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2.xml" ContentType="application/vnd.openxmlformats-officedocument.drawing+xml"/>
  <Override PartName="/xl/comments1.xml" ContentType="application/vnd.openxmlformats-officedocument.spreadsheetml.comments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3.xml" ContentType="application/vnd.openxmlformats-officedocument.drawing+xml"/>
  <Override PartName="/xl/comments2.xml" ContentType="application/vnd.openxmlformats-officedocument.spreadsheetml.comments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4.xml" ContentType="application/vnd.openxmlformats-officedocument.drawing+xml"/>
  <Override PartName="/xl/comments3.xml" ContentType="application/vnd.openxmlformats-officedocument.spreadsheetml.comments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5.xml" ContentType="application/vnd.openxmlformats-officedocument.drawing+xml"/>
  <Override PartName="/xl/comments4.xml" ContentType="application/vnd.openxmlformats-officedocument.spreadsheetml.comments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6.xml" ContentType="application/vnd.openxmlformats-officedocument.drawing+xml"/>
  <Override PartName="/xl/comments5.xml" ContentType="application/vnd.openxmlformats-officedocument.spreadsheetml.comments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7.xml" ContentType="application/vnd.openxmlformats-officedocument.drawing+xml"/>
  <Override PartName="/xl/comments6.xml" ContentType="application/vnd.openxmlformats-officedocument.spreadsheetml.comments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8.xml" ContentType="application/vnd.openxmlformats-officedocument.drawing+xml"/>
  <Override PartName="/xl/comments7.xml" ContentType="application/vnd.openxmlformats-officedocument.spreadsheetml.comments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9.xml" ContentType="application/vnd.openxmlformats-officedocument.drawing+xml"/>
  <Override PartName="/xl/comments8.xml" ContentType="application/vnd.openxmlformats-officedocument.spreadsheetml.comments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10.xml" ContentType="application/vnd.openxmlformats-officedocument.drawing+xml"/>
  <Override PartName="/xl/comments9.xml" ContentType="application/vnd.openxmlformats-officedocument.spreadsheetml.comments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11.xml" ContentType="application/vnd.openxmlformats-officedocument.drawing+xml"/>
  <Override PartName="/xl/comments10.xml" ContentType="application/vnd.openxmlformats-officedocument.spreadsheetml.comments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12.xml" ContentType="application/vnd.openxmlformats-officedocument.drawing+xml"/>
  <Override PartName="/xl/comments11.xml" ContentType="application/vnd.openxmlformats-officedocument.spreadsheetml.comments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13.xml" ContentType="application/vnd.openxmlformats-officedocument.drawing+xml"/>
  <Override PartName="/xl/comments12.xml" ContentType="application/vnd.openxmlformats-officedocument.spreadsheetml.comments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drawings/drawing14.xml" ContentType="application/vnd.openxmlformats-officedocument.drawing+xml"/>
  <Override PartName="/xl/comments13.xml" ContentType="application/vnd.openxmlformats-officedocument.spreadsheetml.comments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drawings/drawing15.xml" ContentType="application/vnd.openxmlformats-officedocument.drawing+xml"/>
  <Override PartName="/xl/comments14.xml" ContentType="application/vnd.openxmlformats-officedocument.spreadsheetml.comments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drawings/drawing16.xml" ContentType="application/vnd.openxmlformats-officedocument.drawing+xml"/>
  <Override PartName="/xl/comments15.xml" ContentType="application/vnd.openxmlformats-officedocument.spreadsheetml.comments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drawings/drawing17.xml" ContentType="application/vnd.openxmlformats-officedocument.drawing+xml"/>
  <Override PartName="/xl/comments16.xml" ContentType="application/vnd.openxmlformats-officedocument.spreadsheetml.comments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drawings/drawing18.xml" ContentType="application/vnd.openxmlformats-officedocument.drawing+xml"/>
  <Override PartName="/xl/comments17.xml" ContentType="application/vnd.openxmlformats-officedocument.spreadsheetml.comments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drawings/drawing19.xml" ContentType="application/vnd.openxmlformats-officedocument.drawing+xml"/>
  <Override PartName="/xl/comments18.xml" ContentType="application/vnd.openxmlformats-officedocument.spreadsheetml.comments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drawings/drawing20.xml" ContentType="application/vnd.openxmlformats-officedocument.drawing+xml"/>
  <Override PartName="/xl/comments19.xml" ContentType="application/vnd.openxmlformats-officedocument.spreadsheetml.comments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drawings/drawing21.xml" ContentType="application/vnd.openxmlformats-officedocument.drawing+xml"/>
  <Override PartName="/xl/comments20.xml" ContentType="application/vnd.openxmlformats-officedocument.spreadsheetml.comments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drawings/drawing22.xml" ContentType="application/vnd.openxmlformats-officedocument.drawing+xml"/>
  <Override PartName="/xl/comments21.xml" ContentType="application/vnd.openxmlformats-officedocument.spreadsheetml.comments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drawings/drawing23.xml" ContentType="application/vnd.openxmlformats-officedocument.drawing+xml"/>
  <Override PartName="/xl/comments22.xml" ContentType="application/vnd.openxmlformats-officedocument.spreadsheetml.comments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drawings/drawing24.xml" ContentType="application/vnd.openxmlformats-officedocument.drawing+xml"/>
  <Override PartName="/xl/comments23.xml" ContentType="application/vnd.openxmlformats-officedocument.spreadsheetml.comments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drawings/drawing25.xml" ContentType="application/vnd.openxmlformats-officedocument.drawing+xml"/>
  <Override PartName="/xl/comments24.xml" ContentType="application/vnd.openxmlformats-officedocument.spreadsheetml.comments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drawings/drawing26.xml" ContentType="application/vnd.openxmlformats-officedocument.drawing+xml"/>
  <Override PartName="/xl/comments25.xml" ContentType="application/vnd.openxmlformats-officedocument.spreadsheetml.comments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drawings/drawing27.xml" ContentType="application/vnd.openxmlformats-officedocument.drawing+xml"/>
  <Override PartName="/xl/comments26.xml" ContentType="application/vnd.openxmlformats-officedocument.spreadsheetml.comments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drawings/drawing28.xml" ContentType="application/vnd.openxmlformats-officedocument.drawing+xml"/>
  <Override PartName="/xl/comments27.xml" ContentType="application/vnd.openxmlformats-officedocument.spreadsheetml.comments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drawings/drawing29.xml" ContentType="application/vnd.openxmlformats-officedocument.drawing+xml"/>
  <Override PartName="/xl/comments28.xml" ContentType="application/vnd.openxmlformats-officedocument.spreadsheetml.comments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drawings/drawing30.xml" ContentType="application/vnd.openxmlformats-officedocument.drawing+xml"/>
  <Override PartName="/xl/comments29.xml" ContentType="application/vnd.openxmlformats-officedocument.spreadsheetml.comments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drawings/drawing31.xml" ContentType="application/vnd.openxmlformats-officedocument.drawing+xml"/>
  <Override PartName="/xl/comments30.xml" ContentType="application/vnd.openxmlformats-officedocument.spreadsheetml.comments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drawings/drawing32.xml" ContentType="application/vnd.openxmlformats-officedocument.drawing+xml"/>
  <Override PartName="/xl/comments31.xml" ContentType="application/vnd.openxmlformats-officedocument.spreadsheetml.comments+xml"/>
  <Override PartName="/xl/charts/chart3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drawings/drawing33.xml" ContentType="application/vnd.openxmlformats-officedocument.drawing+xml"/>
  <Override PartName="/xl/comments32.xml" ContentType="application/vnd.openxmlformats-officedocument.spreadsheetml.comments+xml"/>
  <Override PartName="/xl/charts/chart35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114"/>
  <workbookPr showInkAnnotation="0" codeName="ThisWorkbook" checkCompatibility="1" autoCompressPictures="0"/>
  <mc:AlternateContent xmlns:mc="http://schemas.openxmlformats.org/markup-compatibility/2006">
    <mc:Choice Requires="x15">
      <x15ac:absPath xmlns:x15ac="http://schemas.microsoft.com/office/spreadsheetml/2010/11/ac" url="/Volumes/Documents/Users/Atipat Lorwongam/Desktop/Gambling/"/>
    </mc:Choice>
  </mc:AlternateContent>
  <xr:revisionPtr revIDLastSave="0" documentId="8_{2985AAC4-A1EF-9043-ABB3-BBAC22E59BE4}" xr6:coauthVersionLast="36" xr6:coauthVersionMax="36" xr10:uidLastSave="{00000000-0000-0000-0000-000000000000}"/>
  <bookViews>
    <workbookView xWindow="0" yWindow="460" windowWidth="25600" windowHeight="14800" tabRatio="867" activeTab="53" xr2:uid="{00000000-000D-0000-FFFF-FFFF00000000}"/>
  </bookViews>
  <sheets>
    <sheet name="Situation" sheetId="124" r:id="rId1"/>
    <sheet name="Rules" sheetId="32" r:id="rId2"/>
    <sheet name="Inittialize" sheetId="123" r:id="rId3"/>
    <sheet name="Dealer" sheetId="12" state="hidden" r:id="rId4"/>
    <sheet name="Stand" sheetId="13" state="hidden" r:id="rId5"/>
    <sheet name="Hit" sheetId="14" state="hidden" r:id="rId6"/>
    <sheet name="HS" sheetId="15" state="hidden" r:id="rId7"/>
    <sheet name="Double" sheetId="17" r:id="rId8"/>
    <sheet name="HSD" sheetId="18" state="hidden" r:id="rId9"/>
    <sheet name="Surrender" sheetId="19" state="hidden" r:id="rId10"/>
    <sheet name="HSDR" sheetId="20" state="hidden" r:id="rId11"/>
    <sheet name="Pair" sheetId="22" state="hidden" r:id="rId12"/>
    <sheet name="Blackjack" sheetId="28" state="hidden" r:id="rId13"/>
    <sheet name="Prob" sheetId="24" state="hidden" r:id="rId14"/>
    <sheet name="5 Cards" sheetId="33" state="hidden" r:id="rId15"/>
    <sheet name="Three 7 Cards" sheetId="34" state="hidden" r:id="rId16"/>
    <sheet name="ER EL" sheetId="25" r:id="rId17"/>
    <sheet name="Summary" sheetId="27" state="hidden" r:id="rId18"/>
    <sheet name="EV" sheetId="26" r:id="rId19"/>
    <sheet name="WL Prob" sheetId="29" r:id="rId20"/>
    <sheet name="Analysis" sheetId="35" r:id="rId21"/>
    <sheet name="1x1" sheetId="122" state="hidden" r:id="rId22"/>
    <sheet name="1x2" sheetId="80" state="hidden" r:id="rId23"/>
    <sheet name="1x3" sheetId="87" state="hidden" r:id="rId24"/>
    <sheet name="1x4" sheetId="88" state="hidden" r:id="rId25"/>
    <sheet name="1x5" sheetId="90" state="hidden" r:id="rId26"/>
    <sheet name="1x6" sheetId="91" state="hidden" r:id="rId27"/>
    <sheet name="1x7" sheetId="92" state="hidden" r:id="rId28"/>
    <sheet name="1x8" sheetId="93" state="hidden" r:id="rId29"/>
    <sheet name="1x9" sheetId="94" state="hidden" r:id="rId30"/>
    <sheet name="1x10" sheetId="96" state="hidden" r:id="rId31"/>
    <sheet name="2x3" sheetId="89" state="hidden" r:id="rId32"/>
    <sheet name="2x4" sheetId="100" state="hidden" r:id="rId33"/>
    <sheet name="2x5" sheetId="101" state="hidden" r:id="rId34"/>
    <sheet name="2x6" sheetId="102" state="hidden" r:id="rId35"/>
    <sheet name="2x7" sheetId="103" state="hidden" r:id="rId36"/>
    <sheet name="2x8" sheetId="104" state="hidden" r:id="rId37"/>
    <sheet name="2x9" sheetId="105" state="hidden" r:id="rId38"/>
    <sheet name="2x10" sheetId="106" state="hidden" r:id="rId39"/>
    <sheet name="3x4" sheetId="99" state="hidden" r:id="rId40"/>
    <sheet name="3x5" sheetId="107" state="hidden" r:id="rId41"/>
    <sheet name="3x6" sheetId="108" state="hidden" r:id="rId42"/>
    <sheet name="3x7" sheetId="109" state="hidden" r:id="rId43"/>
    <sheet name="3x8" sheetId="110" state="hidden" r:id="rId44"/>
    <sheet name="3x9" sheetId="111" state="hidden" r:id="rId45"/>
    <sheet name="3x10" sheetId="112" state="hidden" r:id="rId46"/>
    <sheet name="4x4" sheetId="115" state="hidden" r:id="rId47"/>
    <sheet name="4x5" sheetId="116" state="hidden" r:id="rId48"/>
    <sheet name="4x6" sheetId="117" state="hidden" r:id="rId49"/>
    <sheet name="4x7" sheetId="118" state="hidden" r:id="rId50"/>
    <sheet name="4x8" sheetId="119" state="hidden" r:id="rId51"/>
    <sheet name="4x9" sheetId="120" state="hidden" r:id="rId52"/>
    <sheet name="4x10" sheetId="121" state="hidden" r:id="rId53"/>
    <sheet name="Strategy Summary" sheetId="95" r:id="rId54"/>
    <sheet name="Final" sheetId="97" r:id="rId55"/>
    <sheet name="Test" sheetId="126" r:id="rId56"/>
  </sheets>
  <definedNames>
    <definedName name="_xlnm.Print_Area" localSheetId="21">'1x1'!#REF!</definedName>
    <definedName name="_xlnm.Print_Area" localSheetId="30">'1x10'!#REF!</definedName>
    <definedName name="_xlnm.Print_Area" localSheetId="22">'1x2'!#REF!</definedName>
    <definedName name="_xlnm.Print_Area" localSheetId="23">'1x3'!#REF!</definedName>
    <definedName name="_xlnm.Print_Area" localSheetId="24">'1x4'!#REF!</definedName>
    <definedName name="_xlnm.Print_Area" localSheetId="25">'1x5'!#REF!</definedName>
    <definedName name="_xlnm.Print_Area" localSheetId="26">'1x6'!#REF!</definedName>
    <definedName name="_xlnm.Print_Area" localSheetId="27">'1x7'!#REF!</definedName>
    <definedName name="_xlnm.Print_Area" localSheetId="28">'1x8'!#REF!</definedName>
    <definedName name="_xlnm.Print_Area" localSheetId="29">'1x9'!#REF!</definedName>
    <definedName name="_xlnm.Print_Area" localSheetId="38">'2x10'!#REF!</definedName>
    <definedName name="_xlnm.Print_Area" localSheetId="31">'2x3'!#REF!</definedName>
    <definedName name="_xlnm.Print_Area" localSheetId="32">'2x4'!#REF!</definedName>
    <definedName name="_xlnm.Print_Area" localSheetId="33">'2x5'!#REF!</definedName>
    <definedName name="_xlnm.Print_Area" localSheetId="34">'2x6'!#REF!</definedName>
    <definedName name="_xlnm.Print_Area" localSheetId="35">'2x7'!#REF!</definedName>
    <definedName name="_xlnm.Print_Area" localSheetId="36">'2x8'!#REF!</definedName>
    <definedName name="_xlnm.Print_Area" localSheetId="37">'2x9'!#REF!</definedName>
    <definedName name="_xlnm.Print_Area" localSheetId="45">'3x10'!#REF!</definedName>
    <definedName name="_xlnm.Print_Area" localSheetId="39">'3x4'!#REF!</definedName>
    <definedName name="_xlnm.Print_Area" localSheetId="40">'3x5'!#REF!</definedName>
    <definedName name="_xlnm.Print_Area" localSheetId="41">'3x6'!#REF!</definedName>
    <definedName name="_xlnm.Print_Area" localSheetId="42">'3x7'!#REF!</definedName>
    <definedName name="_xlnm.Print_Area" localSheetId="43">'3x8'!#REF!</definedName>
    <definedName name="_xlnm.Print_Area" localSheetId="44">'3x9'!#REF!</definedName>
    <definedName name="_xlnm.Print_Area" localSheetId="52">'4x10'!#REF!</definedName>
    <definedName name="_xlnm.Print_Area" localSheetId="46">'4x4'!#REF!</definedName>
    <definedName name="_xlnm.Print_Area" localSheetId="47">'4x5'!#REF!</definedName>
    <definedName name="_xlnm.Print_Area" localSheetId="48">'4x6'!#REF!</definedName>
    <definedName name="_xlnm.Print_Area" localSheetId="49">'4x7'!#REF!</definedName>
    <definedName name="_xlnm.Print_Area" localSheetId="50">'4x8'!#REF!</definedName>
    <definedName name="_xlnm.Print_Area" localSheetId="51">'4x9'!#REF!</definedName>
    <definedName name="_xlnm.Print_Area" localSheetId="54">Final!$A$1:$AH$46</definedName>
    <definedName name="_xlnm.Print_Area" localSheetId="1">Rules!$A$1:$V$43</definedName>
  </definedNames>
  <calcPr calcId="181029"/>
</workbook>
</file>

<file path=xl/calcChain.xml><?xml version="1.0" encoding="utf-8"?>
<calcChain xmlns="http://schemas.openxmlformats.org/spreadsheetml/2006/main">
  <c r="B121" i="95" l="1"/>
  <c r="X7" i="80"/>
  <c r="E33" i="80"/>
  <c r="B122" i="95"/>
  <c r="C122" i="95"/>
  <c r="D122" i="95"/>
  <c r="E122" i="95"/>
  <c r="F122" i="95"/>
  <c r="G122" i="95"/>
  <c r="H122" i="95"/>
  <c r="I122" i="95"/>
  <c r="J122" i="95"/>
  <c r="B123" i="95"/>
  <c r="C123" i="95"/>
  <c r="D123" i="95"/>
  <c r="E123" i="95"/>
  <c r="F123" i="95"/>
  <c r="G123" i="95"/>
  <c r="H123" i="95"/>
  <c r="I123" i="95"/>
  <c r="J123" i="95"/>
  <c r="B124" i="95"/>
  <c r="C124" i="95"/>
  <c r="D124" i="95"/>
  <c r="E124" i="95"/>
  <c r="F124" i="95"/>
  <c r="G124" i="95"/>
  <c r="H124" i="95"/>
  <c r="I124" i="95"/>
  <c r="J124" i="95"/>
  <c r="B125" i="95"/>
  <c r="C125" i="95"/>
  <c r="D125" i="95"/>
  <c r="E125" i="95"/>
  <c r="F125" i="95"/>
  <c r="G125" i="95"/>
  <c r="H125" i="95"/>
  <c r="I125" i="95"/>
  <c r="J125" i="95"/>
  <c r="B126" i="95"/>
  <c r="C126" i="95"/>
  <c r="D126" i="95"/>
  <c r="E126" i="95"/>
  <c r="F126" i="95"/>
  <c r="G126" i="95"/>
  <c r="H126" i="95"/>
  <c r="I126" i="95"/>
  <c r="J126" i="95"/>
  <c r="B127" i="95"/>
  <c r="C127" i="95"/>
  <c r="D127" i="95"/>
  <c r="E127" i="95"/>
  <c r="F127" i="95"/>
  <c r="G127" i="95"/>
  <c r="H127" i="95"/>
  <c r="I127" i="95"/>
  <c r="J127" i="95"/>
  <c r="B128" i="95"/>
  <c r="C128" i="95"/>
  <c r="D128" i="95"/>
  <c r="E128" i="95"/>
  <c r="F128" i="95"/>
  <c r="G128" i="95"/>
  <c r="H128" i="95"/>
  <c r="I128" i="95"/>
  <c r="J128" i="95"/>
  <c r="B129" i="95"/>
  <c r="C129" i="95"/>
  <c r="D129" i="95"/>
  <c r="E129" i="95"/>
  <c r="F129" i="95"/>
  <c r="G129" i="95"/>
  <c r="H129" i="95"/>
  <c r="I129" i="95"/>
  <c r="J129" i="95"/>
  <c r="C121" i="95"/>
  <c r="D121" i="95"/>
  <c r="E121" i="95"/>
  <c r="F121" i="95"/>
  <c r="G121" i="95"/>
  <c r="H121" i="95"/>
  <c r="I121" i="95"/>
  <c r="J121" i="95"/>
  <c r="U52" i="95"/>
  <c r="V52" i="95"/>
  <c r="W52" i="95"/>
  <c r="X52" i="95"/>
  <c r="Y52" i="95"/>
  <c r="Z52" i="95"/>
  <c r="AA52" i="95"/>
  <c r="U53" i="95"/>
  <c r="V53" i="95"/>
  <c r="W53" i="95"/>
  <c r="X53" i="95"/>
  <c r="Y53" i="95"/>
  <c r="Z53" i="95"/>
  <c r="AA53" i="95"/>
  <c r="U54" i="95"/>
  <c r="V54" i="95"/>
  <c r="W54" i="95"/>
  <c r="X54" i="95"/>
  <c r="Y54" i="95"/>
  <c r="Z54" i="95"/>
  <c r="AA54" i="95"/>
  <c r="U55" i="95"/>
  <c r="V55" i="95"/>
  <c r="W55" i="95"/>
  <c r="X55" i="95"/>
  <c r="Y55" i="95"/>
  <c r="Z55" i="95"/>
  <c r="AA55" i="95"/>
  <c r="U56" i="95"/>
  <c r="V56" i="95"/>
  <c r="W56" i="95"/>
  <c r="X56" i="95"/>
  <c r="Y56" i="95"/>
  <c r="Z56" i="95"/>
  <c r="AA56" i="95"/>
  <c r="U57" i="95"/>
  <c r="V57" i="95"/>
  <c r="W57" i="95"/>
  <c r="X57" i="95"/>
  <c r="Y57" i="95"/>
  <c r="Z57" i="95"/>
  <c r="AA57" i="95"/>
  <c r="U58" i="95"/>
  <c r="V58" i="95"/>
  <c r="W58" i="95"/>
  <c r="X58" i="95"/>
  <c r="Y58" i="95"/>
  <c r="Z58" i="95"/>
  <c r="AA58" i="95"/>
  <c r="U59" i="95"/>
  <c r="V59" i="95"/>
  <c r="W59" i="95"/>
  <c r="X59" i="95"/>
  <c r="Y59" i="95"/>
  <c r="Z59" i="95"/>
  <c r="AA59" i="95"/>
  <c r="U60" i="95"/>
  <c r="V60" i="95"/>
  <c r="W60" i="95"/>
  <c r="X60" i="95"/>
  <c r="Y60" i="95"/>
  <c r="Z60" i="95"/>
  <c r="AA60" i="95"/>
  <c r="L52" i="95"/>
  <c r="M52" i="95"/>
  <c r="N52" i="95"/>
  <c r="O52" i="95"/>
  <c r="P52" i="95"/>
  <c r="Q52" i="95"/>
  <c r="R52" i="95"/>
  <c r="S52" i="95"/>
  <c r="L53" i="95"/>
  <c r="M53" i="95"/>
  <c r="N53" i="95"/>
  <c r="O53" i="95"/>
  <c r="P53" i="95"/>
  <c r="Q53" i="95"/>
  <c r="R53" i="95"/>
  <c r="S53" i="95"/>
  <c r="L54" i="95"/>
  <c r="M54" i="95"/>
  <c r="N54" i="95"/>
  <c r="O54" i="95"/>
  <c r="P54" i="95"/>
  <c r="Q54" i="95"/>
  <c r="R54" i="95"/>
  <c r="S54" i="95"/>
  <c r="L55" i="95"/>
  <c r="M55" i="95"/>
  <c r="N55" i="95"/>
  <c r="O55" i="95"/>
  <c r="P55" i="95"/>
  <c r="Q55" i="95"/>
  <c r="R55" i="95"/>
  <c r="S55" i="95"/>
  <c r="L56" i="95"/>
  <c r="M56" i="95"/>
  <c r="N56" i="95"/>
  <c r="O56" i="95"/>
  <c r="P56" i="95"/>
  <c r="Q56" i="95"/>
  <c r="R56" i="95"/>
  <c r="S56" i="95"/>
  <c r="L57" i="95"/>
  <c r="M57" i="95"/>
  <c r="N57" i="95"/>
  <c r="O57" i="95"/>
  <c r="P57" i="95"/>
  <c r="Q57" i="95"/>
  <c r="R57" i="95"/>
  <c r="S57" i="95"/>
  <c r="L58" i="95"/>
  <c r="M58" i="95"/>
  <c r="N58" i="95"/>
  <c r="O58" i="95"/>
  <c r="P58" i="95"/>
  <c r="Q58" i="95"/>
  <c r="R58" i="95"/>
  <c r="S58" i="95"/>
  <c r="L59" i="95"/>
  <c r="M59" i="95"/>
  <c r="N59" i="95"/>
  <c r="O59" i="95"/>
  <c r="P59" i="95"/>
  <c r="Q59" i="95"/>
  <c r="R59" i="95"/>
  <c r="S59" i="95"/>
  <c r="L60" i="95"/>
  <c r="M60" i="95"/>
  <c r="N60" i="95"/>
  <c r="O60" i="95"/>
  <c r="P60" i="95"/>
  <c r="Q60" i="95"/>
  <c r="R60" i="95"/>
  <c r="S60" i="95"/>
  <c r="B52" i="95"/>
  <c r="C52" i="95"/>
  <c r="D52" i="95"/>
  <c r="E52" i="95"/>
  <c r="F52" i="95"/>
  <c r="G52" i="95"/>
  <c r="H52" i="95"/>
  <c r="I52" i="95"/>
  <c r="J52" i="95"/>
  <c r="B53" i="95"/>
  <c r="C53" i="95"/>
  <c r="D53" i="95"/>
  <c r="E53" i="95"/>
  <c r="F53" i="95"/>
  <c r="G53" i="95"/>
  <c r="H53" i="95"/>
  <c r="I53" i="95"/>
  <c r="J53" i="95"/>
  <c r="B54" i="95"/>
  <c r="C54" i="95"/>
  <c r="D54" i="95"/>
  <c r="E54" i="95"/>
  <c r="F54" i="95"/>
  <c r="G54" i="95"/>
  <c r="H54" i="95"/>
  <c r="I54" i="95"/>
  <c r="J54" i="95"/>
  <c r="B55" i="95"/>
  <c r="C55" i="95"/>
  <c r="D55" i="95"/>
  <c r="E55" i="95"/>
  <c r="F55" i="95"/>
  <c r="G55" i="95"/>
  <c r="H55" i="95"/>
  <c r="I55" i="95"/>
  <c r="J55" i="95"/>
  <c r="B56" i="95"/>
  <c r="C56" i="95"/>
  <c r="D56" i="95"/>
  <c r="E56" i="95"/>
  <c r="F56" i="95"/>
  <c r="G56" i="95"/>
  <c r="H56" i="95"/>
  <c r="I56" i="95"/>
  <c r="J56" i="95"/>
  <c r="B57" i="95"/>
  <c r="C57" i="95"/>
  <c r="D57" i="95"/>
  <c r="E57" i="95"/>
  <c r="F57" i="95"/>
  <c r="G57" i="95"/>
  <c r="H57" i="95"/>
  <c r="I57" i="95"/>
  <c r="J57" i="95"/>
  <c r="B58" i="95"/>
  <c r="C58" i="95"/>
  <c r="D58" i="95"/>
  <c r="E58" i="95"/>
  <c r="F58" i="95"/>
  <c r="G58" i="95"/>
  <c r="H58" i="95"/>
  <c r="I58" i="95"/>
  <c r="J58" i="95"/>
  <c r="B59" i="95"/>
  <c r="C59" i="95"/>
  <c r="D59" i="95"/>
  <c r="E59" i="95"/>
  <c r="F59" i="95"/>
  <c r="G59" i="95"/>
  <c r="H59" i="95"/>
  <c r="I59" i="95"/>
  <c r="J59" i="95"/>
  <c r="B60" i="95"/>
  <c r="C60" i="95"/>
  <c r="D60" i="95"/>
  <c r="E60" i="95"/>
  <c r="F60" i="95"/>
  <c r="G60" i="95"/>
  <c r="H60" i="95"/>
  <c r="I60" i="95"/>
  <c r="J60" i="95"/>
  <c r="AA51" i="95"/>
  <c r="Z51" i="95"/>
  <c r="Y51" i="95"/>
  <c r="X51" i="95"/>
  <c r="W51" i="95"/>
  <c r="V51" i="95"/>
  <c r="U51" i="95"/>
  <c r="S51" i="95"/>
  <c r="R51" i="95"/>
  <c r="Q51" i="95"/>
  <c r="P51" i="95"/>
  <c r="O51" i="95"/>
  <c r="N51" i="95"/>
  <c r="M51" i="95"/>
  <c r="L51" i="95"/>
  <c r="J51" i="95"/>
  <c r="I51" i="95"/>
  <c r="H51" i="95"/>
  <c r="G51" i="95"/>
  <c r="F51" i="95"/>
  <c r="E51" i="95"/>
  <c r="D51" i="95"/>
  <c r="C51" i="95"/>
  <c r="B51" i="95"/>
  <c r="U76" i="95"/>
  <c r="V76" i="95"/>
  <c r="W76" i="95"/>
  <c r="X76" i="95"/>
  <c r="Y76" i="95"/>
  <c r="Z76" i="95"/>
  <c r="AA76" i="95"/>
  <c r="U77" i="95"/>
  <c r="V77" i="95"/>
  <c r="W77" i="95"/>
  <c r="X77" i="95"/>
  <c r="Y77" i="95"/>
  <c r="Z77" i="95"/>
  <c r="AA77" i="95"/>
  <c r="U78" i="95"/>
  <c r="V78" i="95"/>
  <c r="W78" i="95"/>
  <c r="X78" i="95"/>
  <c r="Y78" i="95"/>
  <c r="Z78" i="95"/>
  <c r="AA78" i="95"/>
  <c r="U79" i="95"/>
  <c r="V79" i="95"/>
  <c r="W79" i="95"/>
  <c r="X79" i="95"/>
  <c r="Y79" i="95"/>
  <c r="Z79" i="95"/>
  <c r="AA79" i="95"/>
  <c r="U80" i="95"/>
  <c r="V80" i="95"/>
  <c r="W80" i="95"/>
  <c r="X80" i="95"/>
  <c r="Y80" i="95"/>
  <c r="Z80" i="95"/>
  <c r="AA80" i="95"/>
  <c r="U81" i="95"/>
  <c r="V81" i="95"/>
  <c r="W81" i="95"/>
  <c r="X81" i="95"/>
  <c r="Y81" i="95"/>
  <c r="Z81" i="95"/>
  <c r="AA81" i="95"/>
  <c r="U82" i="95"/>
  <c r="V82" i="95"/>
  <c r="W82" i="95"/>
  <c r="X82" i="95"/>
  <c r="Y82" i="95"/>
  <c r="Z82" i="95"/>
  <c r="AA82" i="95"/>
  <c r="U83" i="95"/>
  <c r="V83" i="95"/>
  <c r="W83" i="95"/>
  <c r="X83" i="95"/>
  <c r="Y83" i="95"/>
  <c r="Z83" i="95"/>
  <c r="AA83" i="95"/>
  <c r="U84" i="95"/>
  <c r="V84" i="95"/>
  <c r="W84" i="95"/>
  <c r="X84" i="95"/>
  <c r="Y84" i="95"/>
  <c r="Z84" i="95"/>
  <c r="AA84" i="95"/>
  <c r="V75" i="95"/>
  <c r="U75" i="95"/>
  <c r="L76" i="95"/>
  <c r="M76" i="95"/>
  <c r="N76" i="95"/>
  <c r="O76" i="95"/>
  <c r="P76" i="95"/>
  <c r="Q76" i="95"/>
  <c r="R76" i="95"/>
  <c r="S76" i="95"/>
  <c r="L77" i="95"/>
  <c r="M77" i="95"/>
  <c r="N77" i="95"/>
  <c r="O77" i="95"/>
  <c r="P77" i="95"/>
  <c r="Q77" i="95"/>
  <c r="R77" i="95"/>
  <c r="S77" i="95"/>
  <c r="L78" i="95"/>
  <c r="M78" i="95"/>
  <c r="N78" i="95"/>
  <c r="O78" i="95"/>
  <c r="P78" i="95"/>
  <c r="Q78" i="95"/>
  <c r="R78" i="95"/>
  <c r="S78" i="95"/>
  <c r="L79" i="95"/>
  <c r="M79" i="95"/>
  <c r="N79" i="95"/>
  <c r="O79" i="95"/>
  <c r="P79" i="95"/>
  <c r="Q79" i="95"/>
  <c r="R79" i="95"/>
  <c r="S79" i="95"/>
  <c r="L80" i="95"/>
  <c r="M80" i="95"/>
  <c r="N80" i="95"/>
  <c r="O80" i="95"/>
  <c r="P80" i="95"/>
  <c r="Q80" i="95"/>
  <c r="R80" i="95"/>
  <c r="S80" i="95"/>
  <c r="L81" i="95"/>
  <c r="M81" i="95"/>
  <c r="N81" i="95"/>
  <c r="O81" i="95"/>
  <c r="P81" i="95"/>
  <c r="Q81" i="95"/>
  <c r="R81" i="95"/>
  <c r="S81" i="95"/>
  <c r="L82" i="95"/>
  <c r="M82" i="95"/>
  <c r="N82" i="95"/>
  <c r="O82" i="95"/>
  <c r="P82" i="95"/>
  <c r="Q82" i="95"/>
  <c r="R82" i="95"/>
  <c r="S82" i="95"/>
  <c r="L83" i="95"/>
  <c r="M83" i="95"/>
  <c r="N83" i="95"/>
  <c r="O83" i="95"/>
  <c r="P83" i="95"/>
  <c r="Q83" i="95"/>
  <c r="R83" i="95"/>
  <c r="S83" i="95"/>
  <c r="L84" i="95"/>
  <c r="M84" i="95"/>
  <c r="N84" i="95"/>
  <c r="O84" i="95"/>
  <c r="P84" i="95"/>
  <c r="Q84" i="95"/>
  <c r="R84" i="95"/>
  <c r="S84" i="95"/>
  <c r="S75" i="95"/>
  <c r="R75" i="95"/>
  <c r="Q75" i="95"/>
  <c r="P75" i="95"/>
  <c r="O75" i="95"/>
  <c r="N75" i="95"/>
  <c r="M75" i="95"/>
  <c r="L75" i="95"/>
  <c r="L64" i="95"/>
  <c r="L65" i="95"/>
  <c r="L66" i="95"/>
  <c r="L67" i="95"/>
  <c r="L68" i="95"/>
  <c r="L69" i="95"/>
  <c r="L70" i="95"/>
  <c r="L71" i="95"/>
  <c r="L72" i="95"/>
  <c r="L63" i="95"/>
  <c r="A53" i="32" l="1"/>
  <c r="A52" i="32"/>
  <c r="A51" i="32"/>
  <c r="A50" i="32"/>
  <c r="C25" i="123" l="1"/>
  <c r="C24" i="123"/>
  <c r="C26" i="123" l="1"/>
  <c r="C21" i="115"/>
  <c r="B34" i="121"/>
  <c r="B34" i="112"/>
  <c r="B34" i="111"/>
  <c r="B34" i="110"/>
  <c r="B34" i="109"/>
  <c r="B34" i="108"/>
  <c r="B34" i="107"/>
  <c r="B34" i="99"/>
  <c r="B34" i="106"/>
  <c r="B34" i="105"/>
  <c r="B34" i="104"/>
  <c r="B34" i="103"/>
  <c r="B34" i="102"/>
  <c r="B34" i="101"/>
  <c r="B34" i="100"/>
  <c r="B34" i="89"/>
  <c r="B34" i="96"/>
  <c r="B34" i="94"/>
  <c r="B34" i="93"/>
  <c r="B34" i="92"/>
  <c r="B34" i="91"/>
  <c r="B34" i="88"/>
  <c r="B34" i="87"/>
  <c r="B34" i="80"/>
  <c r="B34" i="122"/>
  <c r="B34" i="90"/>
  <c r="C204" i="25" l="1"/>
  <c r="C163" i="25"/>
  <c r="B68" i="25" l="1"/>
  <c r="C68" i="25"/>
  <c r="D68" i="25"/>
  <c r="E68" i="25"/>
  <c r="F68" i="25"/>
  <c r="G68" i="25"/>
  <c r="H68" i="25"/>
  <c r="I68" i="25"/>
  <c r="J68" i="25"/>
  <c r="K68" i="25"/>
  <c r="B124" i="18"/>
  <c r="C124" i="18"/>
  <c r="D124" i="18"/>
  <c r="E124" i="18"/>
  <c r="F124" i="18"/>
  <c r="G124" i="18"/>
  <c r="H124" i="18"/>
  <c r="I124" i="18"/>
  <c r="J124" i="18"/>
  <c r="K124" i="18"/>
  <c r="B125" i="18"/>
  <c r="C125" i="18"/>
  <c r="D125" i="18"/>
  <c r="E125" i="18"/>
  <c r="F125" i="18"/>
  <c r="G125" i="18"/>
  <c r="H125" i="18"/>
  <c r="I125" i="18"/>
  <c r="J125" i="18"/>
  <c r="K125" i="18"/>
  <c r="B126" i="18"/>
  <c r="C126" i="18"/>
  <c r="D126" i="18"/>
  <c r="E126" i="18"/>
  <c r="F126" i="18"/>
  <c r="G126" i="18"/>
  <c r="H126" i="18"/>
  <c r="I126" i="18"/>
  <c r="J126" i="18"/>
  <c r="K126" i="18"/>
  <c r="B127" i="18"/>
  <c r="C127" i="18"/>
  <c r="D127" i="18"/>
  <c r="E127" i="18"/>
  <c r="F127" i="18"/>
  <c r="G127" i="18"/>
  <c r="H127" i="18"/>
  <c r="I127" i="18"/>
  <c r="J127" i="18"/>
  <c r="K127" i="18"/>
  <c r="B128" i="18"/>
  <c r="C128" i="18"/>
  <c r="D128" i="18"/>
  <c r="E128" i="18"/>
  <c r="F128" i="18"/>
  <c r="G128" i="18"/>
  <c r="H128" i="18"/>
  <c r="I128" i="18"/>
  <c r="J128" i="18"/>
  <c r="K128" i="18"/>
  <c r="B129" i="18"/>
  <c r="C129" i="18"/>
  <c r="D129" i="18"/>
  <c r="E129" i="18"/>
  <c r="F129" i="18"/>
  <c r="G129" i="18"/>
  <c r="H129" i="18"/>
  <c r="I129" i="18"/>
  <c r="J129" i="18"/>
  <c r="K129" i="18"/>
  <c r="B130" i="18"/>
  <c r="C130" i="18"/>
  <c r="D130" i="18"/>
  <c r="E130" i="18"/>
  <c r="F130" i="18"/>
  <c r="G130" i="18"/>
  <c r="H130" i="18"/>
  <c r="I130" i="18"/>
  <c r="J130" i="18"/>
  <c r="K130" i="18"/>
  <c r="B131" i="18"/>
  <c r="C131" i="18"/>
  <c r="D131" i="18"/>
  <c r="E131" i="18"/>
  <c r="F131" i="18"/>
  <c r="G131" i="18"/>
  <c r="H131" i="18"/>
  <c r="I131" i="18"/>
  <c r="J131" i="18"/>
  <c r="K131" i="18"/>
  <c r="B132" i="18"/>
  <c r="C132" i="18"/>
  <c r="D132" i="18"/>
  <c r="E132" i="18"/>
  <c r="F132" i="18"/>
  <c r="G132" i="18"/>
  <c r="H132" i="18"/>
  <c r="I132" i="18"/>
  <c r="J132" i="18"/>
  <c r="K132" i="18"/>
  <c r="B133" i="18"/>
  <c r="C133" i="18"/>
  <c r="D133" i="18"/>
  <c r="E133" i="18"/>
  <c r="F133" i="18"/>
  <c r="G133" i="18"/>
  <c r="H133" i="18"/>
  <c r="I133" i="18"/>
  <c r="J133" i="18"/>
  <c r="K133" i="18"/>
  <c r="K103" i="19"/>
  <c r="J103" i="19"/>
  <c r="I103" i="19"/>
  <c r="H103" i="19"/>
  <c r="G103" i="19"/>
  <c r="F103" i="19"/>
  <c r="E103" i="19"/>
  <c r="D103" i="19"/>
  <c r="C103" i="19"/>
  <c r="B103" i="19"/>
  <c r="H102" i="19"/>
  <c r="D102" i="19"/>
  <c r="J101" i="19"/>
  <c r="F101" i="19"/>
  <c r="B101" i="19"/>
  <c r="H100" i="19"/>
  <c r="D100" i="19"/>
  <c r="J99" i="19"/>
  <c r="F99" i="19"/>
  <c r="B99" i="19"/>
  <c r="H98" i="19"/>
  <c r="D98" i="19"/>
  <c r="J97" i="19"/>
  <c r="F97" i="19"/>
  <c r="B97" i="19"/>
  <c r="H96" i="19"/>
  <c r="D96" i="19"/>
  <c r="J95" i="19"/>
  <c r="F95" i="19"/>
  <c r="B95" i="19"/>
  <c r="H94" i="19"/>
  <c r="D94" i="19"/>
  <c r="K81" i="19"/>
  <c r="J81" i="19"/>
  <c r="I81" i="19"/>
  <c r="H81" i="19"/>
  <c r="G81" i="19"/>
  <c r="F81" i="19"/>
  <c r="E81" i="19"/>
  <c r="D81" i="19"/>
  <c r="C81" i="19"/>
  <c r="B81" i="19"/>
  <c r="K80" i="19"/>
  <c r="J80" i="19"/>
  <c r="I80" i="19"/>
  <c r="H80" i="19"/>
  <c r="G80" i="19"/>
  <c r="F80" i="19"/>
  <c r="E80" i="19"/>
  <c r="D80" i="19"/>
  <c r="C80" i="19"/>
  <c r="B80" i="19"/>
  <c r="K79" i="19"/>
  <c r="J79" i="19"/>
  <c r="I79" i="19"/>
  <c r="H79" i="19"/>
  <c r="G79" i="19"/>
  <c r="F79" i="19"/>
  <c r="E79" i="19"/>
  <c r="D79" i="19"/>
  <c r="C79" i="19"/>
  <c r="B79" i="19"/>
  <c r="K78" i="19"/>
  <c r="J78" i="19"/>
  <c r="I78" i="19"/>
  <c r="H78" i="19"/>
  <c r="G78" i="19"/>
  <c r="F78" i="19"/>
  <c r="E78" i="19"/>
  <c r="D78" i="19"/>
  <c r="C78" i="19"/>
  <c r="B78" i="19"/>
  <c r="K77" i="19"/>
  <c r="J77" i="19"/>
  <c r="I77" i="19"/>
  <c r="H77" i="19"/>
  <c r="G77" i="19"/>
  <c r="F77" i="19"/>
  <c r="E77" i="19"/>
  <c r="D77" i="19"/>
  <c r="C77" i="19"/>
  <c r="B77" i="19"/>
  <c r="K76" i="19"/>
  <c r="J76" i="19"/>
  <c r="I76" i="19"/>
  <c r="H76" i="19"/>
  <c r="G76" i="19"/>
  <c r="F76" i="19"/>
  <c r="E76" i="19"/>
  <c r="D76" i="19"/>
  <c r="C76" i="19"/>
  <c r="B76" i="19"/>
  <c r="K75" i="19"/>
  <c r="J75" i="19"/>
  <c r="I75" i="19"/>
  <c r="H75" i="19"/>
  <c r="G75" i="19"/>
  <c r="F75" i="19"/>
  <c r="E75" i="19"/>
  <c r="D75" i="19"/>
  <c r="C75" i="19"/>
  <c r="B75" i="19"/>
  <c r="K74" i="19"/>
  <c r="J74" i="19"/>
  <c r="I74" i="19"/>
  <c r="H74" i="19"/>
  <c r="G74" i="19"/>
  <c r="F74" i="19"/>
  <c r="E74" i="19"/>
  <c r="D74" i="19"/>
  <c r="C74" i="19"/>
  <c r="B74" i="19"/>
  <c r="K73" i="19"/>
  <c r="J73" i="19"/>
  <c r="I73" i="19"/>
  <c r="H73" i="19"/>
  <c r="G73" i="19"/>
  <c r="F73" i="19"/>
  <c r="E73" i="19"/>
  <c r="D73" i="19"/>
  <c r="C73" i="19"/>
  <c r="B73" i="19"/>
  <c r="K72" i="19"/>
  <c r="J72" i="19"/>
  <c r="I72" i="19"/>
  <c r="H72" i="19"/>
  <c r="G72" i="19"/>
  <c r="F72" i="19"/>
  <c r="E72" i="19"/>
  <c r="D72" i="19"/>
  <c r="C72" i="19"/>
  <c r="B72" i="19"/>
  <c r="K102" i="19"/>
  <c r="J102" i="19"/>
  <c r="I102" i="19"/>
  <c r="G102" i="19"/>
  <c r="F102" i="19"/>
  <c r="E102" i="19"/>
  <c r="C102" i="19"/>
  <c r="B102" i="19"/>
  <c r="K101" i="19"/>
  <c r="I101" i="19"/>
  <c r="H101" i="19"/>
  <c r="G101" i="19"/>
  <c r="E101" i="19"/>
  <c r="D101" i="19"/>
  <c r="C101" i="19"/>
  <c r="K100" i="19"/>
  <c r="J100" i="19"/>
  <c r="I100" i="19"/>
  <c r="G100" i="19"/>
  <c r="F100" i="19"/>
  <c r="E100" i="19"/>
  <c r="C100" i="19"/>
  <c r="B100" i="19"/>
  <c r="K99" i="19"/>
  <c r="I99" i="19"/>
  <c r="H99" i="19"/>
  <c r="G99" i="19"/>
  <c r="E99" i="19"/>
  <c r="D99" i="19"/>
  <c r="C99" i="19"/>
  <c r="K98" i="19"/>
  <c r="J98" i="19"/>
  <c r="I98" i="19"/>
  <c r="G98" i="19"/>
  <c r="F98" i="19"/>
  <c r="E98" i="19"/>
  <c r="C98" i="19"/>
  <c r="B98" i="19"/>
  <c r="K97" i="19"/>
  <c r="I97" i="19"/>
  <c r="H97" i="19"/>
  <c r="G97" i="19"/>
  <c r="E97" i="19"/>
  <c r="D97" i="19"/>
  <c r="C97" i="19"/>
  <c r="K96" i="19"/>
  <c r="J96" i="19"/>
  <c r="I96" i="19"/>
  <c r="G96" i="19"/>
  <c r="F96" i="19"/>
  <c r="E96" i="19"/>
  <c r="C96" i="19"/>
  <c r="B96" i="19"/>
  <c r="K95" i="19"/>
  <c r="I95" i="19"/>
  <c r="H95" i="19"/>
  <c r="G95" i="19"/>
  <c r="E95" i="19"/>
  <c r="D95" i="19"/>
  <c r="C95" i="19"/>
  <c r="K94" i="19"/>
  <c r="J94" i="19"/>
  <c r="I94" i="19"/>
  <c r="G94" i="19"/>
  <c r="F94" i="19"/>
  <c r="E94" i="19"/>
  <c r="C94" i="19"/>
  <c r="B94" i="19"/>
  <c r="C155" i="17"/>
  <c r="D155" i="17"/>
  <c r="E155" i="17"/>
  <c r="F155" i="17"/>
  <c r="G155" i="17"/>
  <c r="H155" i="17"/>
  <c r="I155" i="17"/>
  <c r="J155" i="17"/>
  <c r="K155" i="17"/>
  <c r="B155" i="17"/>
  <c r="C103" i="17"/>
  <c r="D103" i="17"/>
  <c r="E103" i="17"/>
  <c r="F103" i="17"/>
  <c r="G103" i="17"/>
  <c r="H103" i="17"/>
  <c r="I103" i="17"/>
  <c r="J103" i="17"/>
  <c r="K103" i="17"/>
  <c r="B103" i="17"/>
  <c r="K81" i="17"/>
  <c r="J81" i="17"/>
  <c r="I81" i="17"/>
  <c r="H81" i="17"/>
  <c r="G81" i="17"/>
  <c r="F81" i="17"/>
  <c r="E81" i="17"/>
  <c r="D81" i="17"/>
  <c r="C81" i="17"/>
  <c r="B81" i="17"/>
  <c r="K80" i="17"/>
  <c r="J80" i="17"/>
  <c r="I80" i="17"/>
  <c r="H80" i="17"/>
  <c r="G80" i="17"/>
  <c r="F80" i="17"/>
  <c r="E80" i="17"/>
  <c r="D80" i="17"/>
  <c r="C80" i="17"/>
  <c r="B80" i="17"/>
  <c r="K79" i="17"/>
  <c r="J79" i="17"/>
  <c r="I79" i="17"/>
  <c r="H79" i="17"/>
  <c r="G79" i="17"/>
  <c r="F79" i="17"/>
  <c r="E79" i="17"/>
  <c r="D79" i="17"/>
  <c r="C79" i="17"/>
  <c r="B79" i="17"/>
  <c r="K78" i="17"/>
  <c r="J78" i="17"/>
  <c r="I78" i="17"/>
  <c r="H78" i="17"/>
  <c r="G78" i="17"/>
  <c r="F78" i="17"/>
  <c r="E78" i="17"/>
  <c r="D78" i="17"/>
  <c r="C78" i="17"/>
  <c r="B78" i="17"/>
  <c r="K77" i="17"/>
  <c r="J77" i="17"/>
  <c r="I77" i="17"/>
  <c r="H77" i="17"/>
  <c r="G77" i="17"/>
  <c r="F77" i="17"/>
  <c r="E77" i="17"/>
  <c r="D77" i="17"/>
  <c r="C77" i="17"/>
  <c r="B77" i="17"/>
  <c r="K76" i="17"/>
  <c r="J76" i="17"/>
  <c r="I76" i="17"/>
  <c r="H76" i="17"/>
  <c r="G76" i="17"/>
  <c r="F76" i="17"/>
  <c r="E76" i="17"/>
  <c r="D76" i="17"/>
  <c r="C76" i="17"/>
  <c r="B76" i="17"/>
  <c r="K75" i="17"/>
  <c r="J75" i="17"/>
  <c r="I75" i="17"/>
  <c r="H75" i="17"/>
  <c r="G75" i="17"/>
  <c r="F75" i="17"/>
  <c r="E75" i="17"/>
  <c r="D75" i="17"/>
  <c r="C75" i="17"/>
  <c r="B75" i="17"/>
  <c r="K74" i="17"/>
  <c r="J74" i="17"/>
  <c r="I74" i="17"/>
  <c r="H74" i="17"/>
  <c r="G74" i="17"/>
  <c r="F74" i="17"/>
  <c r="E74" i="17"/>
  <c r="D74" i="17"/>
  <c r="C74" i="17"/>
  <c r="B74" i="17"/>
  <c r="K73" i="17"/>
  <c r="J73" i="17"/>
  <c r="I73" i="17"/>
  <c r="H73" i="17"/>
  <c r="G73" i="17"/>
  <c r="F73" i="17"/>
  <c r="E73" i="17"/>
  <c r="D73" i="17"/>
  <c r="C73" i="17"/>
  <c r="B73" i="17"/>
  <c r="K72" i="17"/>
  <c r="J72" i="17"/>
  <c r="I72" i="17"/>
  <c r="H72" i="17"/>
  <c r="G72" i="17"/>
  <c r="F72" i="17"/>
  <c r="E72" i="17"/>
  <c r="D72" i="17"/>
  <c r="C72" i="17"/>
  <c r="B72" i="17"/>
  <c r="B124" i="15"/>
  <c r="C124" i="15"/>
  <c r="D124" i="15"/>
  <c r="E124" i="15"/>
  <c r="F124" i="15"/>
  <c r="G124" i="15"/>
  <c r="H124" i="15"/>
  <c r="I124" i="15"/>
  <c r="J124" i="15"/>
  <c r="K124" i="15"/>
  <c r="B125" i="15"/>
  <c r="C125" i="15"/>
  <c r="D125" i="15"/>
  <c r="E125" i="15"/>
  <c r="F125" i="15"/>
  <c r="G125" i="15"/>
  <c r="H125" i="15"/>
  <c r="I125" i="15"/>
  <c r="J125" i="15"/>
  <c r="K125" i="15"/>
  <c r="B126" i="15"/>
  <c r="C126" i="15"/>
  <c r="D126" i="15"/>
  <c r="E126" i="15"/>
  <c r="F126" i="15"/>
  <c r="G126" i="15"/>
  <c r="H126" i="15"/>
  <c r="I126" i="15"/>
  <c r="J126" i="15"/>
  <c r="K126" i="15"/>
  <c r="B127" i="15"/>
  <c r="C127" i="15"/>
  <c r="D127" i="15"/>
  <c r="E127" i="15"/>
  <c r="F127" i="15"/>
  <c r="G127" i="15"/>
  <c r="H127" i="15"/>
  <c r="I127" i="15"/>
  <c r="J127" i="15"/>
  <c r="K127" i="15"/>
  <c r="B128" i="15"/>
  <c r="C128" i="15"/>
  <c r="D128" i="15"/>
  <c r="E128" i="15"/>
  <c r="F128" i="15"/>
  <c r="G128" i="15"/>
  <c r="H128" i="15"/>
  <c r="I128" i="15"/>
  <c r="J128" i="15"/>
  <c r="K128" i="15"/>
  <c r="B129" i="15"/>
  <c r="C129" i="15"/>
  <c r="D129" i="15"/>
  <c r="E129" i="15"/>
  <c r="F129" i="15"/>
  <c r="G129" i="15"/>
  <c r="H129" i="15"/>
  <c r="I129" i="15"/>
  <c r="J129" i="15"/>
  <c r="K129" i="15"/>
  <c r="B130" i="15"/>
  <c r="C130" i="15"/>
  <c r="D130" i="15"/>
  <c r="E130" i="15"/>
  <c r="F130" i="15"/>
  <c r="G130" i="15"/>
  <c r="H130" i="15"/>
  <c r="I130" i="15"/>
  <c r="J130" i="15"/>
  <c r="K130" i="15"/>
  <c r="B131" i="15"/>
  <c r="C131" i="15"/>
  <c r="D131" i="15"/>
  <c r="E131" i="15"/>
  <c r="F131" i="15"/>
  <c r="G131" i="15"/>
  <c r="H131" i="15"/>
  <c r="I131" i="15"/>
  <c r="J131" i="15"/>
  <c r="K131" i="15"/>
  <c r="B132" i="15"/>
  <c r="C132" i="15"/>
  <c r="D132" i="15"/>
  <c r="E132" i="15"/>
  <c r="F132" i="15"/>
  <c r="G132" i="15"/>
  <c r="H132" i="15"/>
  <c r="I132" i="15"/>
  <c r="J132" i="15"/>
  <c r="K132" i="15"/>
  <c r="B133" i="15"/>
  <c r="C133" i="15"/>
  <c r="D133" i="15"/>
  <c r="E133" i="15"/>
  <c r="F133" i="15"/>
  <c r="G133" i="15"/>
  <c r="H133" i="15"/>
  <c r="I133" i="15"/>
  <c r="J133" i="15"/>
  <c r="K133" i="15"/>
  <c r="B72" i="15"/>
  <c r="C72" i="15"/>
  <c r="D72" i="15"/>
  <c r="E72" i="15"/>
  <c r="F72" i="15"/>
  <c r="G72" i="15"/>
  <c r="H72" i="15"/>
  <c r="I72" i="15"/>
  <c r="J72" i="15"/>
  <c r="K72" i="15"/>
  <c r="B73" i="15"/>
  <c r="C73" i="15"/>
  <c r="D73" i="15"/>
  <c r="E73" i="15"/>
  <c r="F73" i="15"/>
  <c r="G73" i="15"/>
  <c r="H73" i="15"/>
  <c r="I73" i="15"/>
  <c r="J73" i="15"/>
  <c r="K73" i="15"/>
  <c r="B74" i="15"/>
  <c r="C74" i="15"/>
  <c r="D74" i="15"/>
  <c r="E74" i="15"/>
  <c r="F74" i="15"/>
  <c r="G74" i="15"/>
  <c r="H74" i="15"/>
  <c r="I74" i="15"/>
  <c r="J74" i="15"/>
  <c r="K74" i="15"/>
  <c r="B75" i="15"/>
  <c r="C75" i="15"/>
  <c r="D75" i="15"/>
  <c r="E75" i="15"/>
  <c r="F75" i="15"/>
  <c r="G75" i="15"/>
  <c r="H75" i="15"/>
  <c r="I75" i="15"/>
  <c r="J75" i="15"/>
  <c r="K75" i="15"/>
  <c r="B76" i="15"/>
  <c r="C76" i="15"/>
  <c r="D76" i="15"/>
  <c r="E76" i="15"/>
  <c r="F76" i="15"/>
  <c r="G76" i="15"/>
  <c r="H76" i="15"/>
  <c r="I76" i="15"/>
  <c r="J76" i="15"/>
  <c r="K76" i="15"/>
  <c r="B77" i="15"/>
  <c r="C77" i="15"/>
  <c r="D77" i="15"/>
  <c r="E77" i="15"/>
  <c r="F77" i="15"/>
  <c r="G77" i="15"/>
  <c r="H77" i="15"/>
  <c r="I77" i="15"/>
  <c r="J77" i="15"/>
  <c r="K77" i="15"/>
  <c r="B78" i="15"/>
  <c r="C78" i="15"/>
  <c r="D78" i="15"/>
  <c r="E78" i="15"/>
  <c r="F78" i="15"/>
  <c r="G78" i="15"/>
  <c r="H78" i="15"/>
  <c r="I78" i="15"/>
  <c r="J78" i="15"/>
  <c r="K78" i="15"/>
  <c r="B79" i="15"/>
  <c r="C79" i="15"/>
  <c r="D79" i="15"/>
  <c r="E79" i="15"/>
  <c r="F79" i="15"/>
  <c r="G79" i="15"/>
  <c r="H79" i="15"/>
  <c r="I79" i="15"/>
  <c r="J79" i="15"/>
  <c r="K79" i="15"/>
  <c r="B80" i="15"/>
  <c r="C80" i="15"/>
  <c r="D80" i="15"/>
  <c r="E80" i="15"/>
  <c r="F80" i="15"/>
  <c r="G80" i="15"/>
  <c r="H80" i="15"/>
  <c r="I80" i="15"/>
  <c r="J80" i="15"/>
  <c r="K80" i="15"/>
  <c r="B81" i="15"/>
  <c r="C81" i="15"/>
  <c r="D81" i="15"/>
  <c r="E81" i="15"/>
  <c r="F81" i="15"/>
  <c r="G81" i="15"/>
  <c r="H81" i="15"/>
  <c r="I81" i="15"/>
  <c r="J81" i="15"/>
  <c r="K81" i="15"/>
  <c r="I3" i="123" l="1"/>
  <c r="I4" i="123"/>
  <c r="I5" i="123"/>
  <c r="I6" i="123"/>
  <c r="I7" i="123"/>
  <c r="I8" i="123"/>
  <c r="I9" i="123"/>
  <c r="I10" i="123"/>
  <c r="I11" i="123"/>
  <c r="I2" i="123"/>
  <c r="M2" i="123"/>
  <c r="M3" i="123"/>
  <c r="M35" i="123" l="1"/>
  <c r="M34" i="123"/>
  <c r="M31" i="123"/>
  <c r="M32" i="123"/>
  <c r="M33" i="123"/>
  <c r="M29" i="123"/>
  <c r="M30" i="123"/>
  <c r="M4" i="123"/>
  <c r="M5" i="123"/>
  <c r="M6" i="123"/>
  <c r="M7" i="123"/>
  <c r="M8" i="123"/>
  <c r="M9" i="123"/>
  <c r="M10" i="123"/>
  <c r="M11" i="123"/>
  <c r="M12" i="123"/>
  <c r="N12" i="123"/>
  <c r="O12" i="123"/>
  <c r="P12" i="123"/>
  <c r="Q12" i="123"/>
  <c r="R12" i="123"/>
  <c r="S12" i="123"/>
  <c r="T12" i="123"/>
  <c r="U12" i="123"/>
  <c r="V12" i="123"/>
  <c r="W12" i="123"/>
  <c r="M13" i="123"/>
  <c r="M14" i="123"/>
  <c r="M15" i="123"/>
  <c r="M16" i="123"/>
  <c r="M17" i="123"/>
  <c r="M18" i="123"/>
  <c r="M19" i="123"/>
  <c r="M20" i="123"/>
  <c r="N20" i="123"/>
  <c r="O20" i="123"/>
  <c r="P20" i="123"/>
  <c r="Q20" i="123"/>
  <c r="R20" i="123"/>
  <c r="S20" i="123"/>
  <c r="T20" i="123"/>
  <c r="U20" i="123"/>
  <c r="V20" i="123"/>
  <c r="W20" i="123"/>
  <c r="M21" i="123"/>
  <c r="M22" i="123"/>
  <c r="M23" i="123"/>
  <c r="M24" i="123"/>
  <c r="M25" i="123"/>
  <c r="M26" i="123"/>
  <c r="M27" i="123"/>
  <c r="M28" i="123"/>
  <c r="O1" i="123"/>
  <c r="P1" i="123"/>
  <c r="Q1" i="123"/>
  <c r="R1" i="123"/>
  <c r="S1" i="123"/>
  <c r="T1" i="123"/>
  <c r="U1" i="123"/>
  <c r="V1" i="123"/>
  <c r="W1" i="123"/>
  <c r="N1" i="123"/>
  <c r="M1" i="123"/>
  <c r="C4" i="126" l="1"/>
  <c r="B4" i="126"/>
  <c r="K155" i="14" l="1"/>
  <c r="J155" i="14"/>
  <c r="I155" i="14"/>
  <c r="H155" i="14"/>
  <c r="G155" i="14"/>
  <c r="F155" i="14"/>
  <c r="E155" i="14"/>
  <c r="D155" i="14"/>
  <c r="C155" i="14"/>
  <c r="B155" i="14"/>
  <c r="K123" i="13"/>
  <c r="J123" i="13"/>
  <c r="I123" i="13"/>
  <c r="H123" i="13"/>
  <c r="G123" i="13"/>
  <c r="F123" i="13"/>
  <c r="E123" i="13"/>
  <c r="D123" i="13"/>
  <c r="C123" i="13"/>
  <c r="B123" i="13"/>
  <c r="B155" i="13" l="1"/>
  <c r="C155" i="13"/>
  <c r="G155" i="13"/>
  <c r="K155" i="13"/>
  <c r="F155" i="13"/>
  <c r="D155" i="13"/>
  <c r="H155" i="13"/>
  <c r="J155" i="13"/>
  <c r="E155" i="13"/>
  <c r="I155" i="13"/>
  <c r="D145" i="13"/>
  <c r="H145" i="13"/>
  <c r="E145" i="13"/>
  <c r="I145" i="13"/>
  <c r="B145" i="13"/>
  <c r="F145" i="13"/>
  <c r="J145" i="13"/>
  <c r="C145" i="13"/>
  <c r="G145" i="13"/>
  <c r="K145" i="13"/>
  <c r="H20" i="124" l="1"/>
  <c r="H21" i="124"/>
  <c r="I21" i="124"/>
  <c r="J21" i="124"/>
  <c r="K21" i="124"/>
  <c r="L21" i="124"/>
  <c r="M21" i="124"/>
  <c r="N21" i="124"/>
  <c r="O21" i="124"/>
  <c r="P21" i="124"/>
  <c r="Q21" i="124"/>
  <c r="R21" i="124"/>
  <c r="H22" i="124"/>
  <c r="H23" i="124"/>
  <c r="H24" i="124"/>
  <c r="H25" i="124"/>
  <c r="H26" i="124"/>
  <c r="H27" i="124"/>
  <c r="H28" i="124"/>
  <c r="H29" i="124"/>
  <c r="H30" i="124"/>
  <c r="H31" i="124"/>
  <c r="H3" i="124"/>
  <c r="H4" i="124"/>
  <c r="H5" i="124"/>
  <c r="H6" i="124"/>
  <c r="H7" i="124"/>
  <c r="H8" i="124"/>
  <c r="H9" i="124"/>
  <c r="H10" i="124"/>
  <c r="H11" i="124"/>
  <c r="H12" i="124"/>
  <c r="H13" i="124"/>
  <c r="I13" i="124"/>
  <c r="J13" i="124"/>
  <c r="K13" i="124"/>
  <c r="L13" i="124"/>
  <c r="M13" i="124"/>
  <c r="N13" i="124"/>
  <c r="O13" i="124"/>
  <c r="P13" i="124"/>
  <c r="Q13" i="124"/>
  <c r="R13" i="124"/>
  <c r="H14" i="124"/>
  <c r="H15" i="124"/>
  <c r="H16" i="124"/>
  <c r="H17" i="124"/>
  <c r="H18" i="124"/>
  <c r="H19" i="124"/>
  <c r="P2" i="124"/>
  <c r="Q2" i="124"/>
  <c r="R2" i="124"/>
  <c r="I2" i="124"/>
  <c r="J2" i="124"/>
  <c r="K2" i="124"/>
  <c r="L2" i="124"/>
  <c r="M2" i="124"/>
  <c r="N2" i="124"/>
  <c r="O2" i="124"/>
  <c r="H2" i="124"/>
  <c r="W20" i="12" l="1"/>
  <c r="H25" i="12"/>
  <c r="H30" i="12"/>
  <c r="H29" i="12"/>
  <c r="H28" i="12"/>
  <c r="H27" i="12"/>
  <c r="H26" i="12"/>
  <c r="H24" i="12"/>
  <c r="B11" i="123"/>
  <c r="C11" i="123" s="1"/>
  <c r="E11" i="123" s="1"/>
  <c r="C3" i="123"/>
  <c r="E3" i="123" s="1"/>
  <c r="C4" i="123"/>
  <c r="E4" i="123" s="1"/>
  <c r="C5" i="123"/>
  <c r="E5" i="123" s="1"/>
  <c r="C6" i="123"/>
  <c r="E6" i="123" s="1"/>
  <c r="C7" i="123"/>
  <c r="E7" i="123" s="1"/>
  <c r="C8" i="123"/>
  <c r="E8" i="123" s="1"/>
  <c r="C9" i="123"/>
  <c r="E9" i="123" s="1"/>
  <c r="C10" i="123"/>
  <c r="E10" i="123" s="1"/>
  <c r="C2" i="123"/>
  <c r="E2" i="123" s="1"/>
  <c r="B12" i="123" l="1"/>
  <c r="C12" i="123"/>
  <c r="L38" i="32"/>
  <c r="O35" i="97" l="1"/>
  <c r="P35" i="97"/>
  <c r="Q35" i="97"/>
  <c r="R35" i="97"/>
  <c r="S35" i="97"/>
  <c r="T35" i="97"/>
  <c r="U35" i="97"/>
  <c r="V35" i="97"/>
  <c r="O34" i="97"/>
  <c r="P34" i="97"/>
  <c r="Q34" i="97"/>
  <c r="R34" i="97"/>
  <c r="S34" i="97"/>
  <c r="T34" i="97"/>
  <c r="U34" i="97"/>
  <c r="V34" i="97"/>
  <c r="N35" i="97"/>
  <c r="N34" i="97"/>
  <c r="B46" i="122" l="1"/>
  <c r="C46" i="122" s="1"/>
  <c r="C45" i="122"/>
  <c r="C34" i="122"/>
  <c r="B35" i="122" s="1"/>
  <c r="C33" i="122"/>
  <c r="D33" i="122" s="1"/>
  <c r="C21" i="122"/>
  <c r="D21" i="122" s="1"/>
  <c r="B22" i="122" l="1"/>
  <c r="C22" i="122" s="1"/>
  <c r="D26" i="122" s="1"/>
  <c r="B47" i="122"/>
  <c r="B48" i="122" s="1"/>
  <c r="C48" i="122" s="1"/>
  <c r="C36" i="122"/>
  <c r="B37" i="122" s="1"/>
  <c r="B23" i="122"/>
  <c r="C23" i="122" s="1"/>
  <c r="B24" i="122" s="1"/>
  <c r="C24" i="122" s="1"/>
  <c r="B25" i="122" s="1"/>
  <c r="C25" i="122" s="1"/>
  <c r="B26" i="122" s="1"/>
  <c r="C26" i="122" s="1"/>
  <c r="B27" i="122" s="1"/>
  <c r="C27" i="122" s="1"/>
  <c r="B28" i="122" s="1"/>
  <c r="C28" i="122" s="1"/>
  <c r="B29" i="122" s="1"/>
  <c r="C29" i="122" s="1"/>
  <c r="B30" i="122" s="1"/>
  <c r="C30" i="122" s="1"/>
  <c r="D24" i="122"/>
  <c r="D22" i="122"/>
  <c r="B49" i="122"/>
  <c r="D34" i="122"/>
  <c r="C47" i="122"/>
  <c r="D47" i="122" s="1"/>
  <c r="C35" i="122"/>
  <c r="B36" i="122" s="1"/>
  <c r="D45" i="122"/>
  <c r="D23" i="122"/>
  <c r="D25" i="122"/>
  <c r="D27" i="122"/>
  <c r="D46" i="122"/>
  <c r="B46" i="121"/>
  <c r="C46" i="121" s="1"/>
  <c r="C45" i="121"/>
  <c r="D45" i="121" s="1"/>
  <c r="C34" i="121"/>
  <c r="B35" i="121" s="1"/>
  <c r="C33" i="121"/>
  <c r="D33" i="121" s="1"/>
  <c r="C21" i="121"/>
  <c r="B46" i="120"/>
  <c r="C46" i="120" s="1"/>
  <c r="C45" i="120"/>
  <c r="D45" i="120" s="1"/>
  <c r="C33" i="120"/>
  <c r="C21" i="120"/>
  <c r="B46" i="119"/>
  <c r="C46" i="119" s="1"/>
  <c r="C45" i="119"/>
  <c r="D45" i="119" s="1"/>
  <c r="C33" i="119"/>
  <c r="C21" i="119"/>
  <c r="D21" i="119" s="1"/>
  <c r="B46" i="118"/>
  <c r="C46" i="118" s="1"/>
  <c r="C45" i="118"/>
  <c r="D45" i="118" s="1"/>
  <c r="C33" i="118"/>
  <c r="C21" i="118"/>
  <c r="B46" i="117"/>
  <c r="C46" i="117" s="1"/>
  <c r="C45" i="117"/>
  <c r="D45" i="117" s="1"/>
  <c r="C34" i="117"/>
  <c r="B35" i="117" s="1"/>
  <c r="C33" i="117"/>
  <c r="B34" i="117" s="1"/>
  <c r="C21" i="117"/>
  <c r="D21" i="117" s="1"/>
  <c r="B46" i="116"/>
  <c r="C46" i="116" s="1"/>
  <c r="C45" i="116"/>
  <c r="D45" i="116" s="1"/>
  <c r="C33" i="116"/>
  <c r="C21" i="116"/>
  <c r="B46" i="115"/>
  <c r="B47" i="115" s="1"/>
  <c r="B48" i="115" s="1"/>
  <c r="C45" i="115"/>
  <c r="D45" i="115" s="1"/>
  <c r="C33" i="115"/>
  <c r="B34" i="115" s="1"/>
  <c r="D33" i="120" l="1"/>
  <c r="B34" i="120"/>
  <c r="C34" i="120" s="1"/>
  <c r="B35" i="120" s="1"/>
  <c r="D33" i="119"/>
  <c r="B34" i="119"/>
  <c r="C34" i="119" s="1"/>
  <c r="B35" i="119" s="1"/>
  <c r="D33" i="118"/>
  <c r="B34" i="118"/>
  <c r="C34" i="118" s="1"/>
  <c r="B35" i="118" s="1"/>
  <c r="D33" i="116"/>
  <c r="B34" i="116"/>
  <c r="D29" i="122"/>
  <c r="D28" i="122"/>
  <c r="C34" i="115"/>
  <c r="B35" i="115" s="1"/>
  <c r="C35" i="115" s="1"/>
  <c r="B36" i="115" s="1"/>
  <c r="D34" i="119"/>
  <c r="B50" i="122"/>
  <c r="C49" i="122"/>
  <c r="D36" i="122"/>
  <c r="D30" i="122"/>
  <c r="D35" i="122"/>
  <c r="D49" i="122"/>
  <c r="C37" i="122"/>
  <c r="D48" i="122"/>
  <c r="C34" i="116"/>
  <c r="C46" i="115"/>
  <c r="B22" i="119"/>
  <c r="C22" i="119" s="1"/>
  <c r="B23" i="119" s="1"/>
  <c r="C23" i="119" s="1"/>
  <c r="B24" i="119" s="1"/>
  <c r="C24" i="119" s="1"/>
  <c r="B25" i="119" s="1"/>
  <c r="C25" i="119" s="1"/>
  <c r="B26" i="119" s="1"/>
  <c r="C26" i="119" s="1"/>
  <c r="B27" i="119" s="1"/>
  <c r="C27" i="119" s="1"/>
  <c r="B28" i="119" s="1"/>
  <c r="C28" i="119" s="1"/>
  <c r="B29" i="119" s="1"/>
  <c r="C29" i="119" s="1"/>
  <c r="B30" i="119" s="1"/>
  <c r="C30" i="119" s="1"/>
  <c r="B22" i="121"/>
  <c r="C22" i="121" s="1"/>
  <c r="D21" i="121"/>
  <c r="B47" i="121"/>
  <c r="D34" i="121"/>
  <c r="D46" i="121"/>
  <c r="D21" i="120"/>
  <c r="B22" i="120"/>
  <c r="C22" i="120" s="1"/>
  <c r="B23" i="120" s="1"/>
  <c r="C23" i="120" s="1"/>
  <c r="B24" i="120" s="1"/>
  <c r="C24" i="120" s="1"/>
  <c r="B25" i="120" s="1"/>
  <c r="C25" i="120" s="1"/>
  <c r="B26" i="120" s="1"/>
  <c r="C26" i="120" s="1"/>
  <c r="B27" i="120" s="1"/>
  <c r="C27" i="120" s="1"/>
  <c r="B28" i="120" s="1"/>
  <c r="C28" i="120" s="1"/>
  <c r="B29" i="120" s="1"/>
  <c r="C29" i="120" s="1"/>
  <c r="B30" i="120" s="1"/>
  <c r="C30" i="120" s="1"/>
  <c r="B47" i="120"/>
  <c r="D46" i="120"/>
  <c r="D30" i="119"/>
  <c r="D28" i="119"/>
  <c r="D27" i="119"/>
  <c r="D24" i="119"/>
  <c r="D23" i="119"/>
  <c r="B47" i="119"/>
  <c r="D46" i="119"/>
  <c r="B47" i="118"/>
  <c r="D21" i="118"/>
  <c r="D34" i="118"/>
  <c r="B22" i="118"/>
  <c r="C22" i="118" s="1"/>
  <c r="B23" i="118" s="1"/>
  <c r="C23" i="118" s="1"/>
  <c r="B24" i="118" s="1"/>
  <c r="C24" i="118" s="1"/>
  <c r="B25" i="118" s="1"/>
  <c r="C25" i="118" s="1"/>
  <c r="B26" i="118" s="1"/>
  <c r="C26" i="118" s="1"/>
  <c r="B27" i="118" s="1"/>
  <c r="C27" i="118" s="1"/>
  <c r="B28" i="118" s="1"/>
  <c r="C28" i="118" s="1"/>
  <c r="B29" i="118" s="1"/>
  <c r="C29" i="118" s="1"/>
  <c r="B30" i="118" s="1"/>
  <c r="C30" i="118" s="1"/>
  <c r="D46" i="118"/>
  <c r="D33" i="117"/>
  <c r="B47" i="117"/>
  <c r="B22" i="117"/>
  <c r="C22" i="117" s="1"/>
  <c r="B23" i="117" s="1"/>
  <c r="C23" i="117" s="1"/>
  <c r="B24" i="117" s="1"/>
  <c r="C24" i="117" s="1"/>
  <c r="B25" i="117" s="1"/>
  <c r="C25" i="117" s="1"/>
  <c r="B26" i="117" s="1"/>
  <c r="C26" i="117" s="1"/>
  <c r="B27" i="117" s="1"/>
  <c r="C27" i="117" s="1"/>
  <c r="B28" i="117" s="1"/>
  <c r="C28" i="117" s="1"/>
  <c r="B29" i="117" s="1"/>
  <c r="C29" i="117" s="1"/>
  <c r="B30" i="117" s="1"/>
  <c r="C30" i="117" s="1"/>
  <c r="D34" i="117"/>
  <c r="D22" i="117"/>
  <c r="D46" i="117"/>
  <c r="B22" i="116"/>
  <c r="C22" i="116" s="1"/>
  <c r="B23" i="116" s="1"/>
  <c r="C23" i="116" s="1"/>
  <c r="B24" i="116" s="1"/>
  <c r="C24" i="116" s="1"/>
  <c r="B25" i="116" s="1"/>
  <c r="C25" i="116" s="1"/>
  <c r="B26" i="116" s="1"/>
  <c r="C26" i="116" s="1"/>
  <c r="B27" i="116" s="1"/>
  <c r="C27" i="116" s="1"/>
  <c r="B28" i="116" s="1"/>
  <c r="C28" i="116" s="1"/>
  <c r="B29" i="116" s="1"/>
  <c r="C29" i="116" s="1"/>
  <c r="B30" i="116" s="1"/>
  <c r="C30" i="116" s="1"/>
  <c r="D21" i="116"/>
  <c r="B47" i="116"/>
  <c r="D46" i="116"/>
  <c r="D33" i="115"/>
  <c r="D21" i="115"/>
  <c r="B22" i="115"/>
  <c r="C22" i="115" s="1"/>
  <c r="B23" i="115" s="1"/>
  <c r="C23" i="115" s="1"/>
  <c r="B24" i="115" s="1"/>
  <c r="C24" i="115" s="1"/>
  <c r="B25" i="115" s="1"/>
  <c r="C25" i="115" s="1"/>
  <c r="B26" i="115" s="1"/>
  <c r="C26" i="115" s="1"/>
  <c r="B27" i="115" s="1"/>
  <c r="C27" i="115" s="1"/>
  <c r="B28" i="115" s="1"/>
  <c r="C28" i="115" s="1"/>
  <c r="B29" i="115" s="1"/>
  <c r="C29" i="115" s="1"/>
  <c r="B30" i="115" s="1"/>
  <c r="C30" i="115" s="1"/>
  <c r="C48" i="115"/>
  <c r="B49" i="115"/>
  <c r="C47" i="115"/>
  <c r="D46" i="115"/>
  <c r="D34" i="120" l="1"/>
  <c r="D26" i="119"/>
  <c r="D34" i="116"/>
  <c r="B35" i="116"/>
  <c r="C35" i="116" s="1"/>
  <c r="D35" i="115"/>
  <c r="D34" i="115"/>
  <c r="D37" i="122"/>
  <c r="B38" i="122"/>
  <c r="D35" i="116"/>
  <c r="D25" i="119"/>
  <c r="D29" i="119"/>
  <c r="D28" i="120"/>
  <c r="D24" i="120"/>
  <c r="D22" i="120"/>
  <c r="C38" i="122"/>
  <c r="B39" i="122" s="1"/>
  <c r="B51" i="122"/>
  <c r="C50" i="122"/>
  <c r="D29" i="120"/>
  <c r="D24" i="117"/>
  <c r="D26" i="117"/>
  <c r="D27" i="117"/>
  <c r="D28" i="117"/>
  <c r="D29" i="117"/>
  <c r="D30" i="117"/>
  <c r="D26" i="120"/>
  <c r="D22" i="119"/>
  <c r="B23" i="121"/>
  <c r="C23" i="121" s="1"/>
  <c r="B24" i="121" s="1"/>
  <c r="C24" i="121" s="1"/>
  <c r="B25" i="121" s="1"/>
  <c r="C25" i="121" s="1"/>
  <c r="B26" i="121" s="1"/>
  <c r="C26" i="121" s="1"/>
  <c r="B27" i="121" s="1"/>
  <c r="C27" i="121" s="1"/>
  <c r="B28" i="121" s="1"/>
  <c r="C28" i="121" s="1"/>
  <c r="B29" i="121" s="1"/>
  <c r="C29" i="121" s="1"/>
  <c r="B30" i="121" s="1"/>
  <c r="C30" i="121" s="1"/>
  <c r="D22" i="121"/>
  <c r="C35" i="121"/>
  <c r="B36" i="121" s="1"/>
  <c r="C47" i="121"/>
  <c r="B48" i="121"/>
  <c r="C47" i="120"/>
  <c r="B48" i="120"/>
  <c r="D25" i="120"/>
  <c r="D23" i="120"/>
  <c r="D30" i="120"/>
  <c r="C35" i="120"/>
  <c r="B36" i="120" s="1"/>
  <c r="D27" i="120"/>
  <c r="C35" i="119"/>
  <c r="B36" i="119" s="1"/>
  <c r="C47" i="119"/>
  <c r="B48" i="119"/>
  <c r="C47" i="118"/>
  <c r="B48" i="118"/>
  <c r="D27" i="118"/>
  <c r="C35" i="118"/>
  <c r="B36" i="118" s="1"/>
  <c r="D26" i="118"/>
  <c r="D28" i="118"/>
  <c r="D24" i="118"/>
  <c r="D29" i="118"/>
  <c r="D25" i="118"/>
  <c r="D23" i="118"/>
  <c r="D22" i="118"/>
  <c r="D30" i="118"/>
  <c r="C35" i="117"/>
  <c r="B36" i="117" s="1"/>
  <c r="C47" i="117"/>
  <c r="B48" i="117"/>
  <c r="D23" i="117"/>
  <c r="D25" i="117"/>
  <c r="C47" i="116"/>
  <c r="B48" i="116"/>
  <c r="D22" i="116"/>
  <c r="D26" i="116"/>
  <c r="D30" i="116"/>
  <c r="D23" i="116"/>
  <c r="D27" i="116"/>
  <c r="D24" i="116"/>
  <c r="D28" i="116"/>
  <c r="D25" i="116"/>
  <c r="D29" i="116"/>
  <c r="C36" i="115"/>
  <c r="B37" i="115" s="1"/>
  <c r="D24" i="115"/>
  <c r="D28" i="115"/>
  <c r="D48" i="115"/>
  <c r="C49" i="115"/>
  <c r="B50" i="115"/>
  <c r="D25" i="115"/>
  <c r="D29" i="115"/>
  <c r="D47" i="115"/>
  <c r="D22" i="115"/>
  <c r="D26" i="115"/>
  <c r="D30" i="115"/>
  <c r="D23" i="115"/>
  <c r="D27" i="115"/>
  <c r="B36" i="116" l="1"/>
  <c r="C36" i="116" s="1"/>
  <c r="D36" i="116"/>
  <c r="D29" i="121"/>
  <c r="D27" i="121"/>
  <c r="C39" i="122"/>
  <c r="B40" i="122" s="1"/>
  <c r="D38" i="122"/>
  <c r="D51" i="122"/>
  <c r="B52" i="122"/>
  <c r="C51" i="122"/>
  <c r="D50" i="122"/>
  <c r="D26" i="121"/>
  <c r="D47" i="121"/>
  <c r="C36" i="121"/>
  <c r="D23" i="121"/>
  <c r="D30" i="121"/>
  <c r="C48" i="121"/>
  <c r="B49" i="121"/>
  <c r="D28" i="121"/>
  <c r="D35" i="121"/>
  <c r="D24" i="121"/>
  <c r="D25" i="121"/>
  <c r="C48" i="120"/>
  <c r="D48" i="120" s="1"/>
  <c r="B49" i="120"/>
  <c r="D47" i="120"/>
  <c r="C36" i="120"/>
  <c r="D35" i="120"/>
  <c r="C48" i="119"/>
  <c r="D48" i="119" s="1"/>
  <c r="B49" i="119"/>
  <c r="D35" i="119"/>
  <c r="D47" i="119"/>
  <c r="C36" i="119"/>
  <c r="B37" i="119" s="1"/>
  <c r="C36" i="118"/>
  <c r="C48" i="118"/>
  <c r="D48" i="118" s="1"/>
  <c r="B49" i="118"/>
  <c r="D35" i="118"/>
  <c r="D47" i="118"/>
  <c r="C48" i="117"/>
  <c r="D48" i="117" s="1"/>
  <c r="B49" i="117"/>
  <c r="C36" i="117"/>
  <c r="B37" i="117" s="1"/>
  <c r="D47" i="117"/>
  <c r="D35" i="117"/>
  <c r="C48" i="116"/>
  <c r="B49" i="116"/>
  <c r="D47" i="116"/>
  <c r="D48" i="116"/>
  <c r="D49" i="115"/>
  <c r="C37" i="115"/>
  <c r="B38" i="115" s="1"/>
  <c r="D36" i="115"/>
  <c r="C50" i="115"/>
  <c r="B51" i="115"/>
  <c r="A35" i="32"/>
  <c r="A34" i="32"/>
  <c r="A40" i="32"/>
  <c r="A39" i="32"/>
  <c r="A44" i="32"/>
  <c r="A29" i="32"/>
  <c r="A30" i="32"/>
  <c r="A45" i="32"/>
  <c r="D36" i="121" l="1"/>
  <c r="B37" i="121"/>
  <c r="D36" i="120"/>
  <c r="B37" i="120"/>
  <c r="D36" i="118"/>
  <c r="B37" i="118"/>
  <c r="B37" i="116"/>
  <c r="C37" i="116" s="1"/>
  <c r="D37" i="115"/>
  <c r="C38" i="115"/>
  <c r="B39" i="115" s="1"/>
  <c r="D39" i="122"/>
  <c r="C52" i="122"/>
  <c r="B53" i="122"/>
  <c r="C40" i="122"/>
  <c r="C37" i="121"/>
  <c r="B38" i="121" s="1"/>
  <c r="D48" i="121"/>
  <c r="C49" i="121"/>
  <c r="B50" i="121"/>
  <c r="C49" i="120"/>
  <c r="B50" i="120"/>
  <c r="C37" i="120"/>
  <c r="B38" i="120" s="1"/>
  <c r="C37" i="119"/>
  <c r="D36" i="119"/>
  <c r="C49" i="119"/>
  <c r="B50" i="119"/>
  <c r="C37" i="118"/>
  <c r="B38" i="118" s="1"/>
  <c r="C49" i="118"/>
  <c r="B50" i="118"/>
  <c r="D36" i="117"/>
  <c r="C37" i="117"/>
  <c r="B38" i="117" s="1"/>
  <c r="C49" i="117"/>
  <c r="B50" i="117"/>
  <c r="C49" i="116"/>
  <c r="B50" i="116"/>
  <c r="D50" i="115"/>
  <c r="C51" i="115"/>
  <c r="B52" i="115"/>
  <c r="T1" i="97"/>
  <c r="A1" i="97"/>
  <c r="D37" i="119" l="1"/>
  <c r="B38" i="119"/>
  <c r="C38" i="119" s="1"/>
  <c r="D37" i="116"/>
  <c r="B38" i="116"/>
  <c r="C38" i="116" s="1"/>
  <c r="D38" i="116" s="1"/>
  <c r="D40" i="122"/>
  <c r="B41" i="122"/>
  <c r="C41" i="122" s="1"/>
  <c r="D52" i="122"/>
  <c r="B54" i="122"/>
  <c r="C54" i="122" s="1"/>
  <c r="D54" i="122" s="1"/>
  <c r="C53" i="122"/>
  <c r="D53" i="122" s="1"/>
  <c r="D49" i="121"/>
  <c r="D37" i="121"/>
  <c r="C50" i="121"/>
  <c r="D50" i="121" s="1"/>
  <c r="B51" i="121"/>
  <c r="C38" i="121"/>
  <c r="B39" i="121" s="1"/>
  <c r="C50" i="120"/>
  <c r="D50" i="120" s="1"/>
  <c r="B51" i="120"/>
  <c r="C38" i="120"/>
  <c r="D49" i="120"/>
  <c r="D37" i="120"/>
  <c r="D49" i="119"/>
  <c r="C50" i="119"/>
  <c r="B51" i="119"/>
  <c r="D37" i="118"/>
  <c r="C50" i="118"/>
  <c r="D50" i="118" s="1"/>
  <c r="B51" i="118"/>
  <c r="D49" i="118"/>
  <c r="C38" i="118"/>
  <c r="B39" i="118" s="1"/>
  <c r="C50" i="117"/>
  <c r="D50" i="117" s="1"/>
  <c r="B51" i="117"/>
  <c r="C38" i="117"/>
  <c r="B39" i="117" s="1"/>
  <c r="D37" i="117"/>
  <c r="D49" i="117"/>
  <c r="C50" i="116"/>
  <c r="D50" i="116" s="1"/>
  <c r="B51" i="116"/>
  <c r="D49" i="116"/>
  <c r="D51" i="115"/>
  <c r="C39" i="115"/>
  <c r="B40" i="115" s="1"/>
  <c r="C52" i="115"/>
  <c r="D52" i="115" s="1"/>
  <c r="B53" i="115"/>
  <c r="D38" i="115"/>
  <c r="C21" i="87"/>
  <c r="D38" i="120" l="1"/>
  <c r="B39" i="120"/>
  <c r="C39" i="120" s="1"/>
  <c r="B40" i="120" s="1"/>
  <c r="D38" i="119"/>
  <c r="B39" i="119"/>
  <c r="C39" i="119" s="1"/>
  <c r="D38" i="117"/>
  <c r="B39" i="116"/>
  <c r="C39" i="116" s="1"/>
  <c r="B40" i="116" s="1"/>
  <c r="C40" i="116" s="1"/>
  <c r="B41" i="116" s="1"/>
  <c r="C41" i="116" s="1"/>
  <c r="B42" i="116" s="1"/>
  <c r="C42" i="116" s="1"/>
  <c r="D41" i="116"/>
  <c r="D41" i="122"/>
  <c r="B42" i="122"/>
  <c r="C42" i="122" s="1"/>
  <c r="D42" i="122" s="1"/>
  <c r="C39" i="121"/>
  <c r="B40" i="121" s="1"/>
  <c r="D38" i="121"/>
  <c r="C51" i="121"/>
  <c r="B52" i="121"/>
  <c r="C51" i="120"/>
  <c r="B52" i="120"/>
  <c r="D50" i="119"/>
  <c r="C51" i="119"/>
  <c r="D51" i="119" s="1"/>
  <c r="B52" i="119"/>
  <c r="C39" i="118"/>
  <c r="B40" i="118" s="1"/>
  <c r="D38" i="118"/>
  <c r="C51" i="118"/>
  <c r="B52" i="118"/>
  <c r="C39" i="117"/>
  <c r="B40" i="117" s="1"/>
  <c r="C51" i="117"/>
  <c r="B52" i="117"/>
  <c r="C51" i="116"/>
  <c r="B52" i="116"/>
  <c r="C53" i="115"/>
  <c r="D53" i="115" s="1"/>
  <c r="B54" i="115"/>
  <c r="C54" i="115" s="1"/>
  <c r="C40" i="115"/>
  <c r="B41" i="115" s="1"/>
  <c r="D39" i="115"/>
  <c r="D40" i="116" l="1"/>
  <c r="D39" i="116"/>
  <c r="D42" i="116"/>
  <c r="B40" i="119"/>
  <c r="D39" i="119"/>
  <c r="D39" i="121"/>
  <c r="D51" i="121"/>
  <c r="C52" i="121"/>
  <c r="D52" i="121" s="1"/>
  <c r="B53" i="121"/>
  <c r="C40" i="121"/>
  <c r="D39" i="120"/>
  <c r="D51" i="120"/>
  <c r="C40" i="120"/>
  <c r="C52" i="120"/>
  <c r="D52" i="120" s="1"/>
  <c r="B53" i="120"/>
  <c r="C40" i="119"/>
  <c r="B41" i="119" s="1"/>
  <c r="C52" i="119"/>
  <c r="B53" i="119"/>
  <c r="D51" i="118"/>
  <c r="D39" i="118"/>
  <c r="C40" i="118"/>
  <c r="C52" i="118"/>
  <c r="B53" i="118"/>
  <c r="C52" i="117"/>
  <c r="D52" i="117" s="1"/>
  <c r="B53" i="117"/>
  <c r="C40" i="117"/>
  <c r="B41" i="117" s="1"/>
  <c r="D51" i="117"/>
  <c r="D40" i="117"/>
  <c r="D39" i="117"/>
  <c r="C52" i="116"/>
  <c r="D52" i="116" s="1"/>
  <c r="B53" i="116"/>
  <c r="D51" i="116"/>
  <c r="C41" i="115"/>
  <c r="B42" i="115" s="1"/>
  <c r="C42" i="115" s="1"/>
  <c r="D41" i="115"/>
  <c r="D54" i="115"/>
  <c r="D40" i="115"/>
  <c r="D40" i="121" l="1"/>
  <c r="B41" i="121"/>
  <c r="D40" i="120"/>
  <c r="B41" i="120"/>
  <c r="D40" i="118"/>
  <c r="B41" i="118"/>
  <c r="C41" i="118" s="1"/>
  <c r="D42" i="115"/>
  <c r="C53" i="121"/>
  <c r="D53" i="121" s="1"/>
  <c r="B54" i="121"/>
  <c r="C54" i="121" s="1"/>
  <c r="C41" i="121"/>
  <c r="C41" i="120"/>
  <c r="C53" i="120"/>
  <c r="D53" i="120" s="1"/>
  <c r="B54" i="120"/>
  <c r="C54" i="120" s="1"/>
  <c r="C53" i="119"/>
  <c r="D53" i="119" s="1"/>
  <c r="B54" i="119"/>
  <c r="C54" i="119" s="1"/>
  <c r="D54" i="119" s="1"/>
  <c r="D52" i="119"/>
  <c r="C41" i="119"/>
  <c r="D40" i="119"/>
  <c r="C53" i="118"/>
  <c r="D53" i="118" s="1"/>
  <c r="B54" i="118"/>
  <c r="C54" i="118" s="1"/>
  <c r="D52" i="118"/>
  <c r="C53" i="117"/>
  <c r="B54" i="117"/>
  <c r="C54" i="117" s="1"/>
  <c r="C41" i="117"/>
  <c r="C53" i="116"/>
  <c r="D53" i="116" s="1"/>
  <c r="B54" i="116"/>
  <c r="C54" i="116" s="1"/>
  <c r="C21" i="80"/>
  <c r="D21" i="80" s="1"/>
  <c r="W14" i="12"/>
  <c r="B20" i="15"/>
  <c r="B21" i="15"/>
  <c r="B22" i="15"/>
  <c r="B23" i="15"/>
  <c r="B24" i="15"/>
  <c r="O24" i="15" s="1"/>
  <c r="B25" i="15"/>
  <c r="B26" i="15"/>
  <c r="B27" i="15"/>
  <c r="O27" i="15" s="1"/>
  <c r="B28" i="15"/>
  <c r="O28" i="15" s="1"/>
  <c r="B29" i="15"/>
  <c r="C20" i="15"/>
  <c r="P20" i="15" s="1"/>
  <c r="C21" i="15"/>
  <c r="P21" i="15" s="1"/>
  <c r="C22" i="15"/>
  <c r="C23" i="15"/>
  <c r="C24" i="15"/>
  <c r="C25" i="15"/>
  <c r="P25" i="15" s="1"/>
  <c r="C26" i="15"/>
  <c r="C27" i="15"/>
  <c r="C28" i="15"/>
  <c r="P28" i="15" s="1"/>
  <c r="C29" i="15"/>
  <c r="P29" i="15" s="1"/>
  <c r="D20" i="15"/>
  <c r="D21" i="15"/>
  <c r="Q21" i="15" s="1"/>
  <c r="D22" i="15"/>
  <c r="D23" i="15"/>
  <c r="Q23" i="15" s="1"/>
  <c r="D24" i="15"/>
  <c r="D25" i="15"/>
  <c r="Q25" i="15" s="1"/>
  <c r="D26" i="15"/>
  <c r="Q26" i="15" s="1"/>
  <c r="D27" i="15"/>
  <c r="D28" i="15"/>
  <c r="D29" i="15"/>
  <c r="E20" i="15"/>
  <c r="R20" i="15" s="1"/>
  <c r="E21" i="15"/>
  <c r="E22" i="15"/>
  <c r="R22" i="15" s="1"/>
  <c r="E23" i="15"/>
  <c r="R23" i="15" s="1"/>
  <c r="E24" i="15"/>
  <c r="R24" i="15" s="1"/>
  <c r="E25" i="15"/>
  <c r="E26" i="15"/>
  <c r="R26" i="15" s="1"/>
  <c r="E27" i="15"/>
  <c r="R27" i="15" s="1"/>
  <c r="E28" i="15"/>
  <c r="R28" i="15" s="1"/>
  <c r="E29" i="15"/>
  <c r="F20" i="15"/>
  <c r="S20" i="15" s="1"/>
  <c r="F21" i="15"/>
  <c r="S21" i="15" s="1"/>
  <c r="F22" i="15"/>
  <c r="F23" i="15"/>
  <c r="S23" i="15" s="1"/>
  <c r="F24" i="15"/>
  <c r="S24" i="15" s="1"/>
  <c r="F25" i="15"/>
  <c r="F26" i="15"/>
  <c r="F27" i="15"/>
  <c r="F28" i="15"/>
  <c r="S28" i="15" s="1"/>
  <c r="F29" i="15"/>
  <c r="G20" i="15"/>
  <c r="T20" i="15" s="1"/>
  <c r="G21" i="15"/>
  <c r="T21" i="15" s="1"/>
  <c r="G22" i="15"/>
  <c r="G23" i="15"/>
  <c r="G24" i="15"/>
  <c r="T24" i="15" s="1"/>
  <c r="G25" i="15"/>
  <c r="T25" i="15" s="1"/>
  <c r="G26" i="15"/>
  <c r="G27" i="15"/>
  <c r="G28" i="15"/>
  <c r="T28" i="15" s="1"/>
  <c r="G29" i="15"/>
  <c r="T29" i="15" s="1"/>
  <c r="H20" i="15"/>
  <c r="H21" i="15"/>
  <c r="U21" i="15" s="1"/>
  <c r="H22" i="15"/>
  <c r="U22" i="15" s="1"/>
  <c r="H23" i="15"/>
  <c r="U23" i="15" s="1"/>
  <c r="H24" i="15"/>
  <c r="H25" i="15"/>
  <c r="U25" i="15" s="1"/>
  <c r="H26" i="15"/>
  <c r="U26" i="15" s="1"/>
  <c r="H27" i="15"/>
  <c r="H28" i="15"/>
  <c r="H29" i="15"/>
  <c r="I20" i="15"/>
  <c r="I21" i="15"/>
  <c r="I22" i="15"/>
  <c r="V22" i="15" s="1"/>
  <c r="I23" i="15"/>
  <c r="V23" i="15" s="1"/>
  <c r="I24" i="15"/>
  <c r="V24" i="15" s="1"/>
  <c r="I25" i="15"/>
  <c r="I26" i="15"/>
  <c r="I27" i="15"/>
  <c r="V27" i="15" s="1"/>
  <c r="I28" i="15"/>
  <c r="V28" i="15" s="1"/>
  <c r="I29" i="15"/>
  <c r="J20" i="15"/>
  <c r="W20" i="15" s="1"/>
  <c r="J21" i="15"/>
  <c r="W21" i="15" s="1"/>
  <c r="J22" i="15"/>
  <c r="J23" i="15"/>
  <c r="W23" i="15" s="1"/>
  <c r="J24" i="15"/>
  <c r="J25" i="15"/>
  <c r="W25" i="15" s="1"/>
  <c r="J26" i="15"/>
  <c r="J27" i="15"/>
  <c r="W27" i="15" s="1"/>
  <c r="J28" i="15"/>
  <c r="W28" i="15" s="1"/>
  <c r="J29" i="15"/>
  <c r="W29" i="15" s="1"/>
  <c r="K20" i="15"/>
  <c r="X20" i="15" s="1"/>
  <c r="K21" i="15"/>
  <c r="X21" i="15" s="1"/>
  <c r="K22" i="15"/>
  <c r="K23" i="15"/>
  <c r="K24" i="15"/>
  <c r="X24" i="15" s="1"/>
  <c r="K25" i="15"/>
  <c r="X25" i="15" s="1"/>
  <c r="K26" i="15"/>
  <c r="K27" i="15"/>
  <c r="K28" i="15"/>
  <c r="X28" i="15" s="1"/>
  <c r="K29" i="15"/>
  <c r="D45" i="24"/>
  <c r="E45" i="24"/>
  <c r="F45" i="24"/>
  <c r="G45" i="24"/>
  <c r="H45" i="24"/>
  <c r="I45" i="24"/>
  <c r="J45" i="24"/>
  <c r="K45" i="24"/>
  <c r="C46" i="24"/>
  <c r="E46" i="24"/>
  <c r="F46" i="24"/>
  <c r="G46" i="24"/>
  <c r="H46" i="24"/>
  <c r="I46" i="24"/>
  <c r="J46" i="24"/>
  <c r="K46" i="24"/>
  <c r="C47" i="24"/>
  <c r="D47" i="24"/>
  <c r="F47" i="24"/>
  <c r="G47" i="24"/>
  <c r="H47" i="24"/>
  <c r="I47" i="24"/>
  <c r="J47" i="24"/>
  <c r="K47" i="24"/>
  <c r="C48" i="24"/>
  <c r="D48" i="24"/>
  <c r="E48" i="24"/>
  <c r="G48" i="24"/>
  <c r="H48" i="24"/>
  <c r="I48" i="24"/>
  <c r="J48" i="24"/>
  <c r="K48" i="24"/>
  <c r="C49" i="24"/>
  <c r="D49" i="24"/>
  <c r="E49" i="24"/>
  <c r="F49" i="24"/>
  <c r="H49" i="24"/>
  <c r="I49" i="24"/>
  <c r="J49" i="24"/>
  <c r="K49" i="24"/>
  <c r="C50" i="24"/>
  <c r="D50" i="24"/>
  <c r="E50" i="24"/>
  <c r="F50" i="24"/>
  <c r="G50" i="24"/>
  <c r="I50" i="24"/>
  <c r="J50" i="24"/>
  <c r="K50" i="24"/>
  <c r="C51" i="24"/>
  <c r="D51" i="24"/>
  <c r="E51" i="24"/>
  <c r="F51" i="24"/>
  <c r="G51" i="24"/>
  <c r="H51" i="24"/>
  <c r="J51" i="24"/>
  <c r="K51" i="24"/>
  <c r="C52" i="24"/>
  <c r="D52" i="24"/>
  <c r="E52" i="24"/>
  <c r="F52" i="24"/>
  <c r="G52" i="24"/>
  <c r="H52" i="24"/>
  <c r="I52" i="24"/>
  <c r="K52" i="24"/>
  <c r="C53" i="24"/>
  <c r="D53" i="24"/>
  <c r="E53" i="24"/>
  <c r="F53" i="24"/>
  <c r="G53" i="24"/>
  <c r="H53" i="24"/>
  <c r="I53" i="24"/>
  <c r="J53" i="24"/>
  <c r="C65" i="24"/>
  <c r="D65" i="24"/>
  <c r="E65" i="24"/>
  <c r="F65" i="24"/>
  <c r="G65" i="24"/>
  <c r="H65" i="24"/>
  <c r="I65" i="24"/>
  <c r="B27" i="25"/>
  <c r="Y32" i="97" s="1"/>
  <c r="C27" i="25"/>
  <c r="Z32" i="97" s="1"/>
  <c r="D27" i="25"/>
  <c r="AA32" i="97" s="1"/>
  <c r="E27" i="25"/>
  <c r="AB32" i="97" s="1"/>
  <c r="F27" i="25"/>
  <c r="AC32" i="97" s="1"/>
  <c r="G27" i="25"/>
  <c r="AD32" i="97" s="1"/>
  <c r="H27" i="25"/>
  <c r="I27" i="25"/>
  <c r="AF32" i="97" s="1"/>
  <c r="J27" i="25"/>
  <c r="AG32" i="97" s="1"/>
  <c r="K27" i="25"/>
  <c r="AH32" i="97" s="1"/>
  <c r="C45" i="80"/>
  <c r="B46" i="80"/>
  <c r="B47" i="80" s="1"/>
  <c r="C47" i="80" s="1"/>
  <c r="C45" i="87"/>
  <c r="D45" i="87" s="1"/>
  <c r="B46" i="87"/>
  <c r="C46" i="87" s="1"/>
  <c r="C45" i="88"/>
  <c r="B46" i="88"/>
  <c r="C46" i="88" s="1"/>
  <c r="C45" i="90"/>
  <c r="B46" i="90"/>
  <c r="C46" i="90" s="1"/>
  <c r="C45" i="91"/>
  <c r="D45" i="91" s="1"/>
  <c r="B46" i="91"/>
  <c r="B47" i="91" s="1"/>
  <c r="C47" i="91" s="1"/>
  <c r="C45" i="92"/>
  <c r="B46" i="92"/>
  <c r="B47" i="92" s="1"/>
  <c r="B48" i="92" s="1"/>
  <c r="C45" i="93"/>
  <c r="B46" i="93"/>
  <c r="B47" i="93" s="1"/>
  <c r="C45" i="94"/>
  <c r="B46" i="94"/>
  <c r="B47" i="94" s="1"/>
  <c r="C45" i="96"/>
  <c r="D45" i="96" s="1"/>
  <c r="B46" i="96"/>
  <c r="B48" i="80"/>
  <c r="C48" i="80" s="1"/>
  <c r="H44" i="26"/>
  <c r="H45" i="26"/>
  <c r="B22" i="87"/>
  <c r="C22" i="87" s="1"/>
  <c r="B23" i="87" s="1"/>
  <c r="C23" i="87" s="1"/>
  <c r="C21" i="88"/>
  <c r="C21" i="90"/>
  <c r="C21" i="91"/>
  <c r="C21" i="92"/>
  <c r="C21" i="93"/>
  <c r="B22" i="93" s="1"/>
  <c r="C22" i="93" s="1"/>
  <c r="C21" i="94"/>
  <c r="C21" i="96"/>
  <c r="D22" i="87"/>
  <c r="AF4" i="97"/>
  <c r="AB4" i="97"/>
  <c r="Z4" i="97"/>
  <c r="U4" i="97"/>
  <c r="P4" i="97"/>
  <c r="L4" i="97"/>
  <c r="E4" i="97"/>
  <c r="A42" i="97"/>
  <c r="A43" i="97"/>
  <c r="A39" i="97"/>
  <c r="A40" i="97"/>
  <c r="A41" i="97"/>
  <c r="C40" i="24"/>
  <c r="C131" i="26" s="1"/>
  <c r="D45" i="88"/>
  <c r="C33" i="88"/>
  <c r="C34" i="88"/>
  <c r="B35" i="88" s="1"/>
  <c r="C33" i="87"/>
  <c r="C34" i="87"/>
  <c r="D33" i="87"/>
  <c r="D21" i="87"/>
  <c r="M25" i="97"/>
  <c r="A47" i="32" s="1"/>
  <c r="M26" i="97"/>
  <c r="A48" i="32" s="1"/>
  <c r="M24" i="97"/>
  <c r="A46" i="32" s="1"/>
  <c r="O23" i="97"/>
  <c r="P23" i="97"/>
  <c r="Q23" i="97"/>
  <c r="R23" i="97"/>
  <c r="S23" i="97"/>
  <c r="T23" i="97"/>
  <c r="U23" i="97"/>
  <c r="V23" i="97"/>
  <c r="N23" i="97"/>
  <c r="M20" i="97"/>
  <c r="A42" i="32" s="1"/>
  <c r="M21" i="97"/>
  <c r="A43" i="32" s="1"/>
  <c r="M19" i="97"/>
  <c r="A41" i="32" s="1"/>
  <c r="O18" i="97"/>
  <c r="C40" i="32" s="1"/>
  <c r="P18" i="97"/>
  <c r="D40" i="32" s="1"/>
  <c r="Q18" i="97"/>
  <c r="E40" i="32" s="1"/>
  <c r="R18" i="97"/>
  <c r="F40" i="32" s="1"/>
  <c r="S18" i="97"/>
  <c r="G40" i="32" s="1"/>
  <c r="T18" i="97"/>
  <c r="H40" i="32" s="1"/>
  <c r="U18" i="97"/>
  <c r="I40" i="32" s="1"/>
  <c r="V18" i="97"/>
  <c r="J40" i="32" s="1"/>
  <c r="N18" i="97"/>
  <c r="B40" i="32" s="1"/>
  <c r="M15" i="97"/>
  <c r="A37" i="32" s="1"/>
  <c r="M16" i="97"/>
  <c r="A38" i="32" s="1"/>
  <c r="M14" i="97"/>
  <c r="A36" i="32" s="1"/>
  <c r="O13" i="97"/>
  <c r="C35" i="32" s="1"/>
  <c r="P13" i="97"/>
  <c r="D35" i="32" s="1"/>
  <c r="Q13" i="97"/>
  <c r="E35" i="32" s="1"/>
  <c r="R13" i="97"/>
  <c r="F35" i="32" s="1"/>
  <c r="S13" i="97"/>
  <c r="G35" i="32" s="1"/>
  <c r="T13" i="97"/>
  <c r="H35" i="32" s="1"/>
  <c r="U13" i="97"/>
  <c r="I35" i="32" s="1"/>
  <c r="V13" i="97"/>
  <c r="J35" i="32" s="1"/>
  <c r="N13" i="97"/>
  <c r="B35" i="32" s="1"/>
  <c r="M9" i="97"/>
  <c r="A31" i="32" s="1"/>
  <c r="M10" i="97"/>
  <c r="A32" i="32" s="1"/>
  <c r="M11" i="97"/>
  <c r="A33" i="32" s="1"/>
  <c r="N7" i="97"/>
  <c r="B30" i="32" s="1"/>
  <c r="O7" i="97"/>
  <c r="C30" i="32" s="1"/>
  <c r="P7" i="97"/>
  <c r="D30" i="32" s="1"/>
  <c r="Q7" i="97"/>
  <c r="E30" i="32" s="1"/>
  <c r="R7" i="97"/>
  <c r="F30" i="32" s="1"/>
  <c r="S7" i="97"/>
  <c r="G30" i="32" s="1"/>
  <c r="T7" i="97"/>
  <c r="H30" i="32" s="1"/>
  <c r="U7" i="97"/>
  <c r="I30" i="32" s="1"/>
  <c r="V7" i="97"/>
  <c r="J30" i="32" s="1"/>
  <c r="B46" i="112"/>
  <c r="C45" i="112"/>
  <c r="C21" i="112"/>
  <c r="B22" i="112" s="1"/>
  <c r="C22" i="112" s="1"/>
  <c r="C33" i="112"/>
  <c r="B46" i="111"/>
  <c r="C46" i="111" s="1"/>
  <c r="C45" i="111"/>
  <c r="C21" i="111"/>
  <c r="C33" i="111"/>
  <c r="B46" i="110"/>
  <c r="C45" i="110"/>
  <c r="C21" i="110"/>
  <c r="B22" i="110" s="1"/>
  <c r="C22" i="110" s="1"/>
  <c r="C33" i="110"/>
  <c r="D33" i="110" s="1"/>
  <c r="B46" i="109"/>
  <c r="C45" i="109"/>
  <c r="C21" i="109"/>
  <c r="C33" i="109"/>
  <c r="D33" i="109" s="1"/>
  <c r="B46" i="108"/>
  <c r="C45" i="108"/>
  <c r="D45" i="108" s="1"/>
  <c r="C21" i="108"/>
  <c r="B22" i="108" s="1"/>
  <c r="C22" i="108" s="1"/>
  <c r="C34" i="108"/>
  <c r="B35" i="108" s="1"/>
  <c r="C33" i="108"/>
  <c r="D33" i="108" s="1"/>
  <c r="B46" i="107"/>
  <c r="B47" i="107" s="1"/>
  <c r="C45" i="107"/>
  <c r="D45" i="107" s="1"/>
  <c r="C21" i="107"/>
  <c r="D21" i="107" s="1"/>
  <c r="C34" i="107"/>
  <c r="B35" i="107" s="1"/>
  <c r="C33" i="107"/>
  <c r="D33" i="107" s="1"/>
  <c r="D33" i="111"/>
  <c r="C34" i="111"/>
  <c r="B35" i="111" s="1"/>
  <c r="C35" i="111" s="1"/>
  <c r="B36" i="111" s="1"/>
  <c r="B47" i="109"/>
  <c r="B48" i="109" s="1"/>
  <c r="C46" i="109"/>
  <c r="D45" i="109"/>
  <c r="B46" i="106"/>
  <c r="C45" i="106"/>
  <c r="C21" i="106"/>
  <c r="B22" i="106" s="1"/>
  <c r="C22" i="106" s="1"/>
  <c r="C34" i="106"/>
  <c r="B35" i="106" s="1"/>
  <c r="C33" i="106"/>
  <c r="D33" i="106" s="1"/>
  <c r="B46" i="105"/>
  <c r="C46" i="105" s="1"/>
  <c r="C45" i="105"/>
  <c r="D45" i="105" s="1"/>
  <c r="C21" i="105"/>
  <c r="C33" i="105"/>
  <c r="B46" i="104"/>
  <c r="C45" i="104"/>
  <c r="C21" i="104"/>
  <c r="B22" i="104" s="1"/>
  <c r="C22" i="104" s="1"/>
  <c r="C33" i="104"/>
  <c r="D33" i="104" s="1"/>
  <c r="B46" i="103"/>
  <c r="C45" i="103"/>
  <c r="D45" i="103" s="1"/>
  <c r="C21" i="103"/>
  <c r="D21" i="103" s="1"/>
  <c r="C33" i="103"/>
  <c r="B46" i="102"/>
  <c r="B47" i="102" s="1"/>
  <c r="B48" i="102" s="1"/>
  <c r="C45" i="102"/>
  <c r="C21" i="102"/>
  <c r="D21" i="102" s="1"/>
  <c r="C33" i="102"/>
  <c r="B46" i="101"/>
  <c r="B47" i="101" s="1"/>
  <c r="B48" i="101" s="1"/>
  <c r="B49" i="101" s="1"/>
  <c r="C45" i="101"/>
  <c r="D45" i="101" s="1"/>
  <c r="C21" i="101"/>
  <c r="D21" i="101" s="1"/>
  <c r="C33" i="101"/>
  <c r="D33" i="101" s="1"/>
  <c r="B46" i="100"/>
  <c r="C45" i="100"/>
  <c r="D45" i="100" s="1"/>
  <c r="C21" i="100"/>
  <c r="C34" i="100"/>
  <c r="B35" i="100" s="1"/>
  <c r="C33" i="100"/>
  <c r="D21" i="104"/>
  <c r="C46" i="101"/>
  <c r="D46" i="101" s="1"/>
  <c r="D21" i="106"/>
  <c r="D45" i="104"/>
  <c r="D33" i="103"/>
  <c r="B22" i="103"/>
  <c r="C22" i="103" s="1"/>
  <c r="D33" i="102"/>
  <c r="B22" i="100"/>
  <c r="C22" i="100" s="1"/>
  <c r="D33" i="100"/>
  <c r="D21" i="100"/>
  <c r="B46" i="99"/>
  <c r="C46" i="99" s="1"/>
  <c r="C45" i="99"/>
  <c r="D45" i="99" s="1"/>
  <c r="B46" i="89"/>
  <c r="C46" i="89" s="1"/>
  <c r="C45" i="89"/>
  <c r="D45" i="94"/>
  <c r="D45" i="93"/>
  <c r="D45" i="92"/>
  <c r="D45" i="90"/>
  <c r="C21" i="99"/>
  <c r="C21" i="89"/>
  <c r="B22" i="89" s="1"/>
  <c r="C22" i="89" s="1"/>
  <c r="D21" i="93"/>
  <c r="D21" i="91"/>
  <c r="D21" i="90"/>
  <c r="C34" i="99"/>
  <c r="B35" i="99" s="1"/>
  <c r="C33" i="99"/>
  <c r="D33" i="99" s="1"/>
  <c r="C34" i="89"/>
  <c r="B35" i="89" s="1"/>
  <c r="C33" i="89"/>
  <c r="D33" i="89" s="1"/>
  <c r="C34" i="96"/>
  <c r="B35" i="96" s="1"/>
  <c r="C33" i="96"/>
  <c r="D33" i="96" s="1"/>
  <c r="C33" i="94"/>
  <c r="D33" i="94" s="1"/>
  <c r="C33" i="93"/>
  <c r="D33" i="93" s="1"/>
  <c r="C34" i="92"/>
  <c r="C33" i="92"/>
  <c r="D33" i="92" s="1"/>
  <c r="C34" i="91"/>
  <c r="B35" i="91" s="1"/>
  <c r="C33" i="91"/>
  <c r="D33" i="91" s="1"/>
  <c r="C33" i="90"/>
  <c r="D33" i="90" s="1"/>
  <c r="D45" i="80"/>
  <c r="C33" i="80"/>
  <c r="D33" i="80" s="1"/>
  <c r="B47" i="89"/>
  <c r="B49" i="80"/>
  <c r="C49" i="80" s="1"/>
  <c r="B50" i="80"/>
  <c r="C50" i="80" s="1"/>
  <c r="X43" i="97"/>
  <c r="X40" i="97"/>
  <c r="X41" i="97"/>
  <c r="X42" i="97"/>
  <c r="X34" i="97"/>
  <c r="X35" i="97"/>
  <c r="X36" i="97"/>
  <c r="X37" i="97"/>
  <c r="X38" i="97"/>
  <c r="X39" i="97"/>
  <c r="X8" i="97"/>
  <c r="X9" i="97"/>
  <c r="X10" i="97"/>
  <c r="X11" i="97"/>
  <c r="X12" i="97"/>
  <c r="X13" i="97"/>
  <c r="X14" i="97"/>
  <c r="X15" i="97"/>
  <c r="X16" i="97"/>
  <c r="X17" i="97"/>
  <c r="X18" i="97"/>
  <c r="X19" i="97"/>
  <c r="X20" i="97"/>
  <c r="X21" i="97"/>
  <c r="X22" i="97"/>
  <c r="X23" i="97"/>
  <c r="Y23" i="97"/>
  <c r="Z23" i="97"/>
  <c r="AA23" i="97"/>
  <c r="AB23" i="97"/>
  <c r="AC23" i="97"/>
  <c r="AD23" i="97"/>
  <c r="AE23" i="97"/>
  <c r="AF23" i="97"/>
  <c r="AG23" i="97"/>
  <c r="AH23" i="97"/>
  <c r="X24" i="97"/>
  <c r="X25" i="97"/>
  <c r="X26" i="97"/>
  <c r="X27" i="97"/>
  <c r="X28" i="97"/>
  <c r="X29" i="97"/>
  <c r="X30" i="97"/>
  <c r="X31" i="97"/>
  <c r="X32" i="97"/>
  <c r="X33" i="97"/>
  <c r="Y33" i="97"/>
  <c r="Z33" i="97"/>
  <c r="AA33" i="97"/>
  <c r="AB33" i="97"/>
  <c r="AC33" i="97"/>
  <c r="AD33" i="97"/>
  <c r="AE33" i="97"/>
  <c r="AF33" i="97"/>
  <c r="AG33" i="97"/>
  <c r="AH33" i="97"/>
  <c r="AH7" i="97"/>
  <c r="AD7" i="97"/>
  <c r="AE7" i="97"/>
  <c r="AF7" i="97"/>
  <c r="AG7" i="97"/>
  <c r="Y7" i="97"/>
  <c r="Z7" i="97"/>
  <c r="AA7" i="97"/>
  <c r="AB7" i="97"/>
  <c r="AC7" i="97"/>
  <c r="X7" i="97"/>
  <c r="C7" i="97"/>
  <c r="D7" i="97"/>
  <c r="E7" i="97"/>
  <c r="F7" i="97"/>
  <c r="G7" i="97"/>
  <c r="H7" i="97"/>
  <c r="I7" i="97"/>
  <c r="J7" i="97"/>
  <c r="K7" i="97"/>
  <c r="A36" i="97"/>
  <c r="A35" i="97"/>
  <c r="A22" i="97"/>
  <c r="A23" i="97"/>
  <c r="A24" i="97"/>
  <c r="A25" i="97"/>
  <c r="A26" i="97"/>
  <c r="B26" i="97"/>
  <c r="C26" i="97"/>
  <c r="D26" i="97"/>
  <c r="E26" i="97"/>
  <c r="F26" i="97"/>
  <c r="G26" i="97"/>
  <c r="H26" i="97"/>
  <c r="I26" i="97"/>
  <c r="J26" i="97"/>
  <c r="K26" i="97"/>
  <c r="A27" i="97"/>
  <c r="A28" i="97"/>
  <c r="A29" i="97"/>
  <c r="A30" i="97"/>
  <c r="A31" i="97"/>
  <c r="A32" i="97"/>
  <c r="A33" i="97"/>
  <c r="A34" i="97"/>
  <c r="H18" i="97"/>
  <c r="I18" i="97"/>
  <c r="J18" i="97"/>
  <c r="K18" i="97"/>
  <c r="A7" i="97"/>
  <c r="B7" i="97"/>
  <c r="A8" i="97"/>
  <c r="A9" i="97"/>
  <c r="A10" i="97"/>
  <c r="A11" i="97"/>
  <c r="A12" i="97"/>
  <c r="A13" i="97"/>
  <c r="A14" i="97"/>
  <c r="A15" i="97"/>
  <c r="A16" i="97"/>
  <c r="A17" i="97"/>
  <c r="A18" i="97"/>
  <c r="B18" i="97"/>
  <c r="C18" i="97"/>
  <c r="D18" i="97"/>
  <c r="E18" i="97"/>
  <c r="F18" i="97"/>
  <c r="G18" i="97"/>
  <c r="A19" i="97"/>
  <c r="A20" i="97"/>
  <c r="A21" i="97"/>
  <c r="A6" i="97"/>
  <c r="O21" i="15"/>
  <c r="O22" i="15"/>
  <c r="O23" i="15"/>
  <c r="O29" i="15"/>
  <c r="P24" i="15"/>
  <c r="Q22" i="15"/>
  <c r="Q27" i="15"/>
  <c r="Q28" i="15"/>
  <c r="Q29" i="15"/>
  <c r="R21" i="15"/>
  <c r="R25" i="15"/>
  <c r="R29" i="15"/>
  <c r="S22" i="15"/>
  <c r="F23" i="18"/>
  <c r="F75" i="18" s="1"/>
  <c r="S27" i="15"/>
  <c r="U27" i="15"/>
  <c r="U28" i="15"/>
  <c r="V21" i="15"/>
  <c r="V25" i="15"/>
  <c r="V26" i="15"/>
  <c r="V29" i="15"/>
  <c r="W22" i="15"/>
  <c r="X26" i="15"/>
  <c r="X27" i="15"/>
  <c r="X29" i="15"/>
  <c r="K17" i="33"/>
  <c r="J18" i="33"/>
  <c r="I19" i="33"/>
  <c r="H20" i="33"/>
  <c r="C17" i="33"/>
  <c r="D17" i="33"/>
  <c r="E17" i="33"/>
  <c r="F17" i="33"/>
  <c r="G17" i="33"/>
  <c r="H17" i="33"/>
  <c r="I17" i="33"/>
  <c r="J17" i="33"/>
  <c r="C18" i="33"/>
  <c r="D18" i="33"/>
  <c r="E18" i="33"/>
  <c r="F18" i="33"/>
  <c r="G18" i="33"/>
  <c r="H18" i="33"/>
  <c r="I18" i="33"/>
  <c r="K18" i="33"/>
  <c r="C19" i="33"/>
  <c r="D19" i="33"/>
  <c r="E19" i="33"/>
  <c r="F19" i="33"/>
  <c r="G19" i="33"/>
  <c r="H19" i="33"/>
  <c r="J19" i="33"/>
  <c r="K19" i="33"/>
  <c r="C20" i="33"/>
  <c r="D20" i="33"/>
  <c r="E20" i="33"/>
  <c r="F20" i="33"/>
  <c r="G20" i="33"/>
  <c r="I20" i="33"/>
  <c r="J20" i="33"/>
  <c r="K20" i="33"/>
  <c r="C21" i="33"/>
  <c r="D21" i="33"/>
  <c r="E21" i="33"/>
  <c r="F21" i="33"/>
  <c r="G21" i="33"/>
  <c r="H21" i="33"/>
  <c r="I21" i="33"/>
  <c r="J21" i="33"/>
  <c r="K21" i="33"/>
  <c r="C22" i="33"/>
  <c r="D22" i="33"/>
  <c r="E22" i="33"/>
  <c r="F22" i="33"/>
  <c r="G22" i="33"/>
  <c r="H22" i="33"/>
  <c r="I22" i="33"/>
  <c r="J22" i="33"/>
  <c r="K22" i="33"/>
  <c r="C23" i="33"/>
  <c r="D23" i="33"/>
  <c r="E23" i="33"/>
  <c r="F23" i="33"/>
  <c r="G23" i="33"/>
  <c r="H23" i="33"/>
  <c r="I23" i="33"/>
  <c r="J23" i="33"/>
  <c r="K23" i="33"/>
  <c r="C24" i="33"/>
  <c r="D24" i="33"/>
  <c r="E24" i="33"/>
  <c r="F24" i="33"/>
  <c r="G24" i="33"/>
  <c r="H24" i="33"/>
  <c r="I24" i="33"/>
  <c r="J24" i="33"/>
  <c r="K24" i="33"/>
  <c r="C25" i="33"/>
  <c r="D25" i="33"/>
  <c r="E25" i="33"/>
  <c r="F25" i="33"/>
  <c r="G25" i="33"/>
  <c r="H25" i="33"/>
  <c r="I25" i="33"/>
  <c r="J25" i="33"/>
  <c r="K25" i="33"/>
  <c r="C4" i="33"/>
  <c r="D4" i="33"/>
  <c r="E4" i="33"/>
  <c r="F4" i="33"/>
  <c r="G4" i="33"/>
  <c r="H4" i="33"/>
  <c r="I4" i="33"/>
  <c r="J4" i="33"/>
  <c r="K4" i="33"/>
  <c r="C5" i="33"/>
  <c r="D5" i="33"/>
  <c r="E5" i="33"/>
  <c r="F5" i="33"/>
  <c r="G5" i="33"/>
  <c r="H5" i="33"/>
  <c r="I5" i="33"/>
  <c r="J5" i="33"/>
  <c r="K5" i="33"/>
  <c r="C6" i="33"/>
  <c r="D6" i="33"/>
  <c r="E6" i="33"/>
  <c r="F6" i="33"/>
  <c r="G6" i="33"/>
  <c r="H6" i="33"/>
  <c r="I6" i="33"/>
  <c r="J6" i="33"/>
  <c r="K6" i="33"/>
  <c r="C7" i="33"/>
  <c r="D7" i="33"/>
  <c r="E7" i="33"/>
  <c r="F7" i="33"/>
  <c r="G7" i="33"/>
  <c r="H7" i="33"/>
  <c r="I7" i="33"/>
  <c r="J7" i="33"/>
  <c r="K7" i="33"/>
  <c r="C8" i="33"/>
  <c r="D8" i="33"/>
  <c r="E8" i="33"/>
  <c r="F8" i="33"/>
  <c r="G8" i="33"/>
  <c r="H8" i="33"/>
  <c r="I8" i="33"/>
  <c r="J8" i="33"/>
  <c r="K8" i="33"/>
  <c r="C9" i="33"/>
  <c r="D9" i="33"/>
  <c r="E9" i="33"/>
  <c r="F9" i="33"/>
  <c r="G9" i="33"/>
  <c r="H9" i="33"/>
  <c r="I9" i="33"/>
  <c r="J9" i="33"/>
  <c r="K9" i="33"/>
  <c r="C10" i="33"/>
  <c r="D10" i="33"/>
  <c r="E10" i="33"/>
  <c r="F10" i="33"/>
  <c r="G10" i="33"/>
  <c r="H10" i="33"/>
  <c r="I10" i="33"/>
  <c r="J10" i="33"/>
  <c r="K10" i="33"/>
  <c r="C11" i="33"/>
  <c r="D11" i="33"/>
  <c r="E11" i="33"/>
  <c r="F11" i="33"/>
  <c r="G11" i="33"/>
  <c r="H11" i="33"/>
  <c r="I11" i="33"/>
  <c r="J11" i="33"/>
  <c r="K11" i="33"/>
  <c r="C12" i="33"/>
  <c r="D12" i="33"/>
  <c r="E12" i="33"/>
  <c r="F12" i="33"/>
  <c r="G12" i="33"/>
  <c r="H12" i="33"/>
  <c r="I12" i="33"/>
  <c r="J12" i="33"/>
  <c r="K12" i="33"/>
  <c r="Y43" i="33"/>
  <c r="Z43" i="33"/>
  <c r="AA43" i="33"/>
  <c r="AB43" i="33"/>
  <c r="L21" i="33"/>
  <c r="G26" i="33"/>
  <c r="L4" i="33"/>
  <c r="L5" i="33"/>
  <c r="L6" i="33"/>
  <c r="L7" i="33"/>
  <c r="L8" i="33"/>
  <c r="L9" i="33"/>
  <c r="L10" i="33"/>
  <c r="L11" i="33"/>
  <c r="L12" i="33"/>
  <c r="L13" i="33"/>
  <c r="L17" i="33"/>
  <c r="L18" i="33"/>
  <c r="L19" i="33"/>
  <c r="L20" i="33"/>
  <c r="L22" i="33"/>
  <c r="L23" i="33"/>
  <c r="L24" i="33"/>
  <c r="L25" i="33"/>
  <c r="L26" i="33"/>
  <c r="C13" i="33"/>
  <c r="D13" i="33"/>
  <c r="E13" i="33"/>
  <c r="F13" i="33"/>
  <c r="G13" i="33"/>
  <c r="H13" i="33"/>
  <c r="I13" i="33"/>
  <c r="J13" i="33"/>
  <c r="K13" i="33"/>
  <c r="C26" i="33"/>
  <c r="D26" i="33"/>
  <c r="E26" i="33"/>
  <c r="F26" i="33"/>
  <c r="H26" i="33"/>
  <c r="I26" i="33"/>
  <c r="J26" i="33"/>
  <c r="K26" i="33"/>
  <c r="S53" i="33"/>
  <c r="T53" i="33"/>
  <c r="U53" i="33"/>
  <c r="X73" i="33"/>
  <c r="Y73" i="33"/>
  <c r="Z73" i="33"/>
  <c r="AA73" i="33"/>
  <c r="AB73" i="33"/>
  <c r="R82" i="33"/>
  <c r="S82" i="33"/>
  <c r="T82" i="33"/>
  <c r="W102" i="33"/>
  <c r="X102" i="33"/>
  <c r="Y102" i="33"/>
  <c r="Z102" i="33"/>
  <c r="AA102" i="33"/>
  <c r="AB102" i="33"/>
  <c r="B2" i="34"/>
  <c r="C2" i="34" s="1"/>
  <c r="Q110" i="33"/>
  <c r="R110" i="33"/>
  <c r="S110" i="33"/>
  <c r="R114" i="33"/>
  <c r="C114" i="33"/>
  <c r="D114" i="33"/>
  <c r="E114" i="33"/>
  <c r="F114" i="33"/>
  <c r="G114" i="33"/>
  <c r="H114" i="33"/>
  <c r="I114" i="33"/>
  <c r="J114" i="33"/>
  <c r="C86" i="33"/>
  <c r="D86" i="33"/>
  <c r="E86" i="33"/>
  <c r="F86" i="33"/>
  <c r="G86" i="33"/>
  <c r="H86" i="33"/>
  <c r="I86" i="33"/>
  <c r="J86" i="33"/>
  <c r="S86" i="33"/>
  <c r="C57" i="33"/>
  <c r="D57" i="33"/>
  <c r="E57" i="33"/>
  <c r="F57" i="33"/>
  <c r="G57" i="33"/>
  <c r="H57" i="33"/>
  <c r="I57" i="33"/>
  <c r="J57" i="33"/>
  <c r="T110" i="33"/>
  <c r="R24" i="12"/>
  <c r="R25" i="12"/>
  <c r="R26" i="12"/>
  <c r="R27" i="12"/>
  <c r="R28" i="12"/>
  <c r="R29" i="12"/>
  <c r="R30" i="12"/>
  <c r="S24" i="12"/>
  <c r="S25" i="12"/>
  <c r="S26" i="12"/>
  <c r="S31" i="12" s="1"/>
  <c r="S27" i="12"/>
  <c r="S28" i="12"/>
  <c r="S29" i="12"/>
  <c r="S30" i="12"/>
  <c r="T24" i="12"/>
  <c r="T25" i="12"/>
  <c r="T26" i="12"/>
  <c r="T27" i="12"/>
  <c r="T28" i="12"/>
  <c r="T29" i="12"/>
  <c r="T30" i="12"/>
  <c r="U24" i="12"/>
  <c r="U25" i="12"/>
  <c r="U26" i="12"/>
  <c r="U27" i="12"/>
  <c r="U28" i="12"/>
  <c r="U29" i="12"/>
  <c r="U30" i="12"/>
  <c r="V24" i="12"/>
  <c r="V25" i="12"/>
  <c r="V26" i="12"/>
  <c r="V27" i="12"/>
  <c r="V28" i="12"/>
  <c r="V29" i="12"/>
  <c r="V30" i="12"/>
  <c r="W25" i="12"/>
  <c r="W26" i="12"/>
  <c r="W27" i="12"/>
  <c r="W28" i="12"/>
  <c r="W29" i="12"/>
  <c r="I31" i="12"/>
  <c r="J31" i="12"/>
  <c r="K31" i="12"/>
  <c r="L31" i="12"/>
  <c r="C6" i="32"/>
  <c r="B20" i="20"/>
  <c r="B21" i="20"/>
  <c r="B22" i="20"/>
  <c r="B23" i="20"/>
  <c r="B24" i="20"/>
  <c r="B25" i="20"/>
  <c r="B26" i="20"/>
  <c r="B27" i="20"/>
  <c r="B28" i="20"/>
  <c r="B29" i="20"/>
  <c r="C20" i="20"/>
  <c r="D20" i="20"/>
  <c r="E20" i="20"/>
  <c r="F20" i="20"/>
  <c r="G20" i="20"/>
  <c r="H20" i="20"/>
  <c r="I20" i="20"/>
  <c r="J20" i="20"/>
  <c r="K20" i="20"/>
  <c r="C21" i="20"/>
  <c r="D21" i="20"/>
  <c r="E21" i="20"/>
  <c r="F21" i="20"/>
  <c r="G21" i="20"/>
  <c r="H21" i="20"/>
  <c r="I21" i="20"/>
  <c r="J21" i="20"/>
  <c r="K21" i="20"/>
  <c r="C22" i="20"/>
  <c r="D22" i="20"/>
  <c r="E22" i="20"/>
  <c r="F22" i="20"/>
  <c r="G22" i="20"/>
  <c r="H22" i="20"/>
  <c r="I22" i="20"/>
  <c r="J22" i="20"/>
  <c r="K22" i="20"/>
  <c r="C23" i="20"/>
  <c r="D23" i="20"/>
  <c r="E23" i="20"/>
  <c r="F23" i="20"/>
  <c r="G23" i="20"/>
  <c r="H23" i="20"/>
  <c r="I23" i="20"/>
  <c r="J23" i="20"/>
  <c r="K23" i="20"/>
  <c r="C24" i="20"/>
  <c r="D24" i="20"/>
  <c r="E24" i="20"/>
  <c r="F24" i="20"/>
  <c r="G24" i="20"/>
  <c r="H24" i="20"/>
  <c r="I24" i="20"/>
  <c r="J24" i="20"/>
  <c r="K24" i="20"/>
  <c r="C25" i="20"/>
  <c r="D25" i="20"/>
  <c r="E25" i="20"/>
  <c r="F25" i="20"/>
  <c r="G25" i="20"/>
  <c r="H25" i="20"/>
  <c r="I25" i="20"/>
  <c r="J25" i="20"/>
  <c r="K25" i="20"/>
  <c r="C26" i="20"/>
  <c r="D26" i="20"/>
  <c r="E26" i="20"/>
  <c r="F26" i="20"/>
  <c r="G26" i="20"/>
  <c r="H26" i="20"/>
  <c r="I26" i="20"/>
  <c r="J26" i="20"/>
  <c r="K26" i="20"/>
  <c r="C27" i="20"/>
  <c r="D27" i="20"/>
  <c r="E27" i="20"/>
  <c r="F27" i="20"/>
  <c r="G27" i="20"/>
  <c r="H27" i="20"/>
  <c r="I27" i="20"/>
  <c r="J27" i="20"/>
  <c r="K27" i="20"/>
  <c r="C28" i="20"/>
  <c r="D28" i="20"/>
  <c r="E28" i="20"/>
  <c r="F28" i="20"/>
  <c r="G28" i="20"/>
  <c r="H28" i="20"/>
  <c r="I28" i="20"/>
  <c r="J28" i="20"/>
  <c r="K28" i="20"/>
  <c r="C29" i="20"/>
  <c r="D29" i="20"/>
  <c r="E29" i="20"/>
  <c r="F29" i="20"/>
  <c r="G29" i="20"/>
  <c r="H29" i="20"/>
  <c r="I29" i="20"/>
  <c r="J29" i="20"/>
  <c r="K29" i="20"/>
  <c r="B20" i="18"/>
  <c r="B72" i="18" s="1"/>
  <c r="O20" i="15"/>
  <c r="C20" i="18"/>
  <c r="C72" i="18" s="1"/>
  <c r="D20" i="18"/>
  <c r="D72" i="18" s="1"/>
  <c r="Q20" i="15"/>
  <c r="E20" i="18"/>
  <c r="E72" i="18" s="1"/>
  <c r="F20" i="18"/>
  <c r="F72" i="18" s="1"/>
  <c r="G20" i="18"/>
  <c r="G72" i="18" s="1"/>
  <c r="H20" i="18"/>
  <c r="H72" i="18" s="1"/>
  <c r="U20" i="15"/>
  <c r="I20" i="18"/>
  <c r="I72" i="18" s="1"/>
  <c r="V20" i="15"/>
  <c r="J20" i="18"/>
  <c r="J72" i="18" s="1"/>
  <c r="K20" i="18"/>
  <c r="K72" i="18" s="1"/>
  <c r="B21" i="18"/>
  <c r="B73" i="18" s="1"/>
  <c r="C21" i="18"/>
  <c r="C73" i="18" s="1"/>
  <c r="D21" i="18"/>
  <c r="D73" i="18" s="1"/>
  <c r="E21" i="18"/>
  <c r="F21" i="18"/>
  <c r="F73" i="18" s="1"/>
  <c r="G21" i="18"/>
  <c r="G73" i="18" s="1"/>
  <c r="H21" i="18"/>
  <c r="H73" i="18" s="1"/>
  <c r="I21" i="18"/>
  <c r="I73" i="18" s="1"/>
  <c r="J21" i="18"/>
  <c r="J73" i="18" s="1"/>
  <c r="K21" i="18"/>
  <c r="K73" i="18" s="1"/>
  <c r="B22" i="18"/>
  <c r="C22" i="18"/>
  <c r="C74" i="18" s="1"/>
  <c r="P22" i="15"/>
  <c r="D22" i="18"/>
  <c r="E22" i="18"/>
  <c r="E74" i="18" s="1"/>
  <c r="F22" i="18"/>
  <c r="F74" i="18" s="1"/>
  <c r="G22" i="18"/>
  <c r="G74" i="18" s="1"/>
  <c r="T22" i="15"/>
  <c r="H22" i="18"/>
  <c r="H74" i="18" s="1"/>
  <c r="I22" i="18"/>
  <c r="I74" i="18" s="1"/>
  <c r="J22" i="18"/>
  <c r="J74" i="18" s="1"/>
  <c r="K22" i="18"/>
  <c r="K74" i="18" s="1"/>
  <c r="X22" i="15"/>
  <c r="B23" i="18"/>
  <c r="B75" i="18" s="1"/>
  <c r="C23" i="18"/>
  <c r="C75" i="18" s="1"/>
  <c r="P23" i="15"/>
  <c r="D23" i="18"/>
  <c r="D75" i="18" s="1"/>
  <c r="E23" i="18"/>
  <c r="E75" i="18" s="1"/>
  <c r="G23" i="18"/>
  <c r="G75" i="18" s="1"/>
  <c r="T23" i="15"/>
  <c r="H23" i="18"/>
  <c r="H75" i="18" s="1"/>
  <c r="I23" i="18"/>
  <c r="I75" i="18" s="1"/>
  <c r="J23" i="18"/>
  <c r="J75" i="18" s="1"/>
  <c r="K23" i="18"/>
  <c r="K75" i="18" s="1"/>
  <c r="X23" i="15"/>
  <c r="B24" i="18"/>
  <c r="B76" i="18" s="1"/>
  <c r="C24" i="18"/>
  <c r="C76" i="18" s="1"/>
  <c r="D24" i="18"/>
  <c r="D76" i="18" s="1"/>
  <c r="Q24" i="15"/>
  <c r="E24" i="18"/>
  <c r="E76" i="18" s="1"/>
  <c r="F24" i="18"/>
  <c r="F76" i="18" s="1"/>
  <c r="G24" i="18"/>
  <c r="G76" i="18" s="1"/>
  <c r="H24" i="18"/>
  <c r="H76" i="18" s="1"/>
  <c r="U24" i="15"/>
  <c r="I24" i="18"/>
  <c r="I76" i="18" s="1"/>
  <c r="J24" i="18"/>
  <c r="J76" i="18" s="1"/>
  <c r="W24" i="15"/>
  <c r="K24" i="18"/>
  <c r="K76" i="18" s="1"/>
  <c r="B25" i="18"/>
  <c r="B77" i="18" s="1"/>
  <c r="O25" i="15"/>
  <c r="C25" i="18"/>
  <c r="C77" i="18" s="1"/>
  <c r="D25" i="18"/>
  <c r="D77" i="18" s="1"/>
  <c r="E25" i="18"/>
  <c r="F25" i="18"/>
  <c r="F77" i="18" s="1"/>
  <c r="S25" i="15"/>
  <c r="G25" i="18"/>
  <c r="G77" i="18" s="1"/>
  <c r="H25" i="18"/>
  <c r="H77" i="18" s="1"/>
  <c r="I25" i="18"/>
  <c r="J25" i="18"/>
  <c r="J77" i="18" s="1"/>
  <c r="K25" i="18"/>
  <c r="K77" i="18" s="1"/>
  <c r="B26" i="18"/>
  <c r="B78" i="18" s="1"/>
  <c r="O26" i="15"/>
  <c r="C26" i="18"/>
  <c r="C78" i="18" s="1"/>
  <c r="P26" i="15"/>
  <c r="D26" i="18"/>
  <c r="D78" i="18" s="1"/>
  <c r="E26" i="18"/>
  <c r="E78" i="18" s="1"/>
  <c r="F26" i="18"/>
  <c r="F78" i="18" s="1"/>
  <c r="S26" i="15"/>
  <c r="G26" i="18"/>
  <c r="G78" i="18" s="1"/>
  <c r="T26" i="15"/>
  <c r="H26" i="18"/>
  <c r="H78" i="18" s="1"/>
  <c r="I26" i="18"/>
  <c r="J26" i="18"/>
  <c r="J78" i="18" s="1"/>
  <c r="W26" i="15"/>
  <c r="K26" i="18"/>
  <c r="K78" i="18" s="1"/>
  <c r="B27" i="18"/>
  <c r="B79" i="18" s="1"/>
  <c r="C27" i="18"/>
  <c r="C79" i="18" s="1"/>
  <c r="P27" i="15"/>
  <c r="D27" i="18"/>
  <c r="D79" i="18" s="1"/>
  <c r="E27" i="18"/>
  <c r="E79" i="18" s="1"/>
  <c r="F27" i="18"/>
  <c r="F79" i="18" s="1"/>
  <c r="G27" i="18"/>
  <c r="G79" i="18" s="1"/>
  <c r="T27" i="15"/>
  <c r="H27" i="18"/>
  <c r="H79" i="18" s="1"/>
  <c r="I27" i="18"/>
  <c r="I79" i="18" s="1"/>
  <c r="J27" i="18"/>
  <c r="J79" i="18" s="1"/>
  <c r="K27" i="18"/>
  <c r="B28" i="18"/>
  <c r="B80" i="18" s="1"/>
  <c r="C28" i="18"/>
  <c r="C80" i="18" s="1"/>
  <c r="D28" i="18"/>
  <c r="E28" i="18"/>
  <c r="E80" i="18" s="1"/>
  <c r="F28" i="18"/>
  <c r="F80" i="18" s="1"/>
  <c r="G28" i="18"/>
  <c r="G80" i="18" s="1"/>
  <c r="H28" i="18"/>
  <c r="H80" i="18" s="1"/>
  <c r="I28" i="18"/>
  <c r="I80" i="18" s="1"/>
  <c r="J28" i="18"/>
  <c r="J80" i="18" s="1"/>
  <c r="K28" i="18"/>
  <c r="K80" i="18" s="1"/>
  <c r="B29" i="18"/>
  <c r="B81" i="18" s="1"/>
  <c r="C29" i="18"/>
  <c r="C81" i="18" s="1"/>
  <c r="D29" i="18"/>
  <c r="D81" i="18" s="1"/>
  <c r="E29" i="18"/>
  <c r="E81" i="18" s="1"/>
  <c r="F29" i="18"/>
  <c r="F81" i="18" s="1"/>
  <c r="G29" i="18"/>
  <c r="G81" i="18" s="1"/>
  <c r="H29" i="18"/>
  <c r="H81" i="18" s="1"/>
  <c r="I29" i="18"/>
  <c r="J29" i="18"/>
  <c r="J81" i="18" s="1"/>
  <c r="K29" i="18"/>
  <c r="K81" i="18" s="1"/>
  <c r="R21" i="12"/>
  <c r="S21" i="12"/>
  <c r="T21" i="12"/>
  <c r="U21" i="12"/>
  <c r="V21" i="12"/>
  <c r="X21" i="12"/>
  <c r="Y21" i="12"/>
  <c r="Z21" i="12"/>
  <c r="AA21" i="12"/>
  <c r="AB21" i="12"/>
  <c r="AC21" i="12"/>
  <c r="AD21" i="12"/>
  <c r="AE21" i="12"/>
  <c r="AF21" i="12"/>
  <c r="D2" i="34"/>
  <c r="S29" i="15"/>
  <c r="D54" i="116" l="1"/>
  <c r="D41" i="121"/>
  <c r="B42" i="121"/>
  <c r="C42" i="121" s="1"/>
  <c r="D41" i="120"/>
  <c r="B42" i="120"/>
  <c r="C42" i="120" s="1"/>
  <c r="D42" i="120" s="1"/>
  <c r="D41" i="119"/>
  <c r="B42" i="119"/>
  <c r="C42" i="119" s="1"/>
  <c r="D41" i="118"/>
  <c r="B42" i="118"/>
  <c r="C42" i="118" s="1"/>
  <c r="D41" i="117"/>
  <c r="B42" i="117"/>
  <c r="C42" i="117" s="1"/>
  <c r="D33" i="112"/>
  <c r="C34" i="112"/>
  <c r="D34" i="92"/>
  <c r="B35" i="92"/>
  <c r="D34" i="91"/>
  <c r="D34" i="87"/>
  <c r="B35" i="87"/>
  <c r="C35" i="87" s="1"/>
  <c r="B36" i="87" s="1"/>
  <c r="H133" i="20"/>
  <c r="H81" i="20"/>
  <c r="D133" i="20"/>
  <c r="D81" i="20"/>
  <c r="I132" i="20"/>
  <c r="I80" i="20"/>
  <c r="E132" i="20"/>
  <c r="E80" i="20"/>
  <c r="J131" i="20"/>
  <c r="J79" i="20"/>
  <c r="F131" i="20"/>
  <c r="F79" i="20"/>
  <c r="K130" i="20"/>
  <c r="K78" i="20"/>
  <c r="G130" i="20"/>
  <c r="G78" i="20"/>
  <c r="C130" i="20"/>
  <c r="C78" i="20"/>
  <c r="H129" i="20"/>
  <c r="H77" i="20"/>
  <c r="D129" i="20"/>
  <c r="D77" i="20"/>
  <c r="I128" i="20"/>
  <c r="I76" i="20"/>
  <c r="E128" i="20"/>
  <c r="E76" i="20"/>
  <c r="J75" i="20"/>
  <c r="J127" i="20"/>
  <c r="F75" i="20"/>
  <c r="F127" i="20"/>
  <c r="K126" i="20"/>
  <c r="K74" i="20"/>
  <c r="G126" i="20"/>
  <c r="G74" i="20"/>
  <c r="C126" i="20"/>
  <c r="C74" i="20"/>
  <c r="H125" i="20"/>
  <c r="H73" i="20"/>
  <c r="D125" i="20"/>
  <c r="D73" i="20"/>
  <c r="I72" i="20"/>
  <c r="I124" i="20"/>
  <c r="E72" i="20"/>
  <c r="E124" i="20"/>
  <c r="B132" i="20"/>
  <c r="B80" i="20"/>
  <c r="B128" i="20"/>
  <c r="B76" i="20"/>
  <c r="B124" i="20"/>
  <c r="B72" i="20"/>
  <c r="K133" i="20"/>
  <c r="K81" i="20"/>
  <c r="G133" i="20"/>
  <c r="G81" i="20"/>
  <c r="C133" i="20"/>
  <c r="C81" i="20"/>
  <c r="H132" i="20"/>
  <c r="H80" i="20"/>
  <c r="D132" i="20"/>
  <c r="D80" i="20"/>
  <c r="I131" i="20"/>
  <c r="I79" i="20"/>
  <c r="E131" i="20"/>
  <c r="E79" i="20"/>
  <c r="J130" i="20"/>
  <c r="J78" i="20"/>
  <c r="F130" i="20"/>
  <c r="F78" i="20"/>
  <c r="K129" i="20"/>
  <c r="K77" i="20"/>
  <c r="G129" i="20"/>
  <c r="G77" i="20"/>
  <c r="C129" i="20"/>
  <c r="C77" i="20"/>
  <c r="H128" i="20"/>
  <c r="H76" i="20"/>
  <c r="D128" i="20"/>
  <c r="D76" i="20"/>
  <c r="I127" i="20"/>
  <c r="I75" i="20"/>
  <c r="E127" i="20"/>
  <c r="E75" i="20"/>
  <c r="J126" i="20"/>
  <c r="J74" i="20"/>
  <c r="F126" i="20"/>
  <c r="F74" i="20"/>
  <c r="K73" i="20"/>
  <c r="K125" i="20"/>
  <c r="G73" i="20"/>
  <c r="G125" i="20"/>
  <c r="C73" i="20"/>
  <c r="C125" i="20"/>
  <c r="H72" i="20"/>
  <c r="H124" i="20"/>
  <c r="D72" i="20"/>
  <c r="D124" i="20"/>
  <c r="B131" i="20"/>
  <c r="B79" i="20"/>
  <c r="B75" i="20"/>
  <c r="B127" i="20"/>
  <c r="J133" i="20"/>
  <c r="J81" i="20"/>
  <c r="F133" i="20"/>
  <c r="F81" i="20"/>
  <c r="K132" i="20"/>
  <c r="K80" i="20"/>
  <c r="G132" i="20"/>
  <c r="G80" i="20"/>
  <c r="C132" i="20"/>
  <c r="C80" i="20"/>
  <c r="H131" i="20"/>
  <c r="H79" i="20"/>
  <c r="D131" i="20"/>
  <c r="D79" i="20"/>
  <c r="I130" i="20"/>
  <c r="I78" i="20"/>
  <c r="E130" i="20"/>
  <c r="E78" i="20"/>
  <c r="J129" i="20"/>
  <c r="J77" i="20"/>
  <c r="F129" i="20"/>
  <c r="F77" i="20"/>
  <c r="K128" i="20"/>
  <c r="K76" i="20"/>
  <c r="G128" i="20"/>
  <c r="G76" i="20"/>
  <c r="C128" i="20"/>
  <c r="C76" i="20"/>
  <c r="H127" i="20"/>
  <c r="H75" i="20"/>
  <c r="D127" i="20"/>
  <c r="D75" i="20"/>
  <c r="I74" i="20"/>
  <c r="I126" i="20"/>
  <c r="E74" i="20"/>
  <c r="E126" i="20"/>
  <c r="J73" i="20"/>
  <c r="J125" i="20"/>
  <c r="F73" i="20"/>
  <c r="F125" i="20"/>
  <c r="K124" i="20"/>
  <c r="K72" i="20"/>
  <c r="G124" i="20"/>
  <c r="G72" i="20"/>
  <c r="C124" i="20"/>
  <c r="C72" i="20"/>
  <c r="B130" i="20"/>
  <c r="B78" i="20"/>
  <c r="B126" i="20"/>
  <c r="B74" i="20"/>
  <c r="I133" i="20"/>
  <c r="I81" i="20"/>
  <c r="E133" i="20"/>
  <c r="E81" i="20"/>
  <c r="J132" i="20"/>
  <c r="J80" i="20"/>
  <c r="F132" i="20"/>
  <c r="F80" i="20"/>
  <c r="K131" i="20"/>
  <c r="K79" i="20"/>
  <c r="G131" i="20"/>
  <c r="G79" i="20"/>
  <c r="C131" i="20"/>
  <c r="C79" i="20"/>
  <c r="H130" i="20"/>
  <c r="H78" i="20"/>
  <c r="D130" i="20"/>
  <c r="D78" i="20"/>
  <c r="I129" i="20"/>
  <c r="I77" i="20"/>
  <c r="E129" i="20"/>
  <c r="E77" i="20"/>
  <c r="J128" i="20"/>
  <c r="J76" i="20"/>
  <c r="F128" i="20"/>
  <c r="F76" i="20"/>
  <c r="K75" i="20"/>
  <c r="K127" i="20"/>
  <c r="G75" i="20"/>
  <c r="G127" i="20"/>
  <c r="C75" i="20"/>
  <c r="C127" i="20"/>
  <c r="H74" i="20"/>
  <c r="H126" i="20"/>
  <c r="D74" i="20"/>
  <c r="D126" i="20"/>
  <c r="I125" i="20"/>
  <c r="I73" i="20"/>
  <c r="E125" i="20"/>
  <c r="E73" i="20"/>
  <c r="J124" i="20"/>
  <c r="J72" i="20"/>
  <c r="F124" i="20"/>
  <c r="F72" i="20"/>
  <c r="B133" i="20"/>
  <c r="B81" i="20"/>
  <c r="B129" i="20"/>
  <c r="B77" i="20"/>
  <c r="B73" i="20"/>
  <c r="B125" i="20"/>
  <c r="Q28" i="18"/>
  <c r="D80" i="18"/>
  <c r="V25" i="18"/>
  <c r="I77" i="18"/>
  <c r="Q22" i="18"/>
  <c r="D74" i="18"/>
  <c r="X27" i="18"/>
  <c r="K79" i="18"/>
  <c r="O22" i="18"/>
  <c r="B74" i="18"/>
  <c r="R25" i="18"/>
  <c r="E77" i="18"/>
  <c r="V29" i="18"/>
  <c r="I81" i="18"/>
  <c r="V26" i="18"/>
  <c r="I78" i="18"/>
  <c r="R21" i="18"/>
  <c r="E73" i="18"/>
  <c r="X22" i="18"/>
  <c r="Q20" i="18"/>
  <c r="S26" i="18"/>
  <c r="U23" i="18"/>
  <c r="V20" i="18"/>
  <c r="V20" i="20" s="1"/>
  <c r="X28" i="18"/>
  <c r="X28" i="20" s="1"/>
  <c r="S27" i="18"/>
  <c r="P22" i="18"/>
  <c r="V21" i="18"/>
  <c r="V21" i="20" s="1"/>
  <c r="O27" i="18"/>
  <c r="O27" i="20" s="1"/>
  <c r="R20" i="18"/>
  <c r="P24" i="18"/>
  <c r="R29" i="18"/>
  <c r="R29" i="20" s="1"/>
  <c r="R24" i="18"/>
  <c r="R24" i="20" s="1"/>
  <c r="O23" i="18"/>
  <c r="W21" i="18"/>
  <c r="S21" i="18"/>
  <c r="S21" i="20" s="1"/>
  <c r="O21" i="18"/>
  <c r="Q23" i="18"/>
  <c r="O29" i="18"/>
  <c r="V28" i="18"/>
  <c r="Q27" i="18"/>
  <c r="Q27" i="20" s="1"/>
  <c r="X26" i="18"/>
  <c r="W26" i="18"/>
  <c r="U26" i="18"/>
  <c r="U26" i="20" s="1"/>
  <c r="T29" i="18"/>
  <c r="S24" i="18"/>
  <c r="Q26" i="18"/>
  <c r="P25" i="18"/>
  <c r="P25" i="20" s="1"/>
  <c r="W22" i="18"/>
  <c r="W22" i="20" s="1"/>
  <c r="R22" i="18"/>
  <c r="Q25" i="18"/>
  <c r="X23" i="18"/>
  <c r="X23" i="20" s="1"/>
  <c r="R27" i="18"/>
  <c r="R27" i="20" s="1"/>
  <c r="R26" i="18"/>
  <c r="R23" i="18"/>
  <c r="T21" i="18"/>
  <c r="W20" i="18"/>
  <c r="U28" i="18"/>
  <c r="W27" i="18"/>
  <c r="W25" i="18"/>
  <c r="W25" i="20" s="1"/>
  <c r="T25" i="18"/>
  <c r="T25" i="20" s="1"/>
  <c r="S22" i="18"/>
  <c r="U21" i="18"/>
  <c r="O28" i="18"/>
  <c r="O28" i="20" s="1"/>
  <c r="X25" i="18"/>
  <c r="W29" i="18"/>
  <c r="U27" i="18"/>
  <c r="Q21" i="18"/>
  <c r="Q21" i="20" s="1"/>
  <c r="W24" i="18"/>
  <c r="W24" i="20" s="1"/>
  <c r="W23" i="18"/>
  <c r="V22" i="18"/>
  <c r="T20" i="18"/>
  <c r="T20" i="20" s="1"/>
  <c r="O20" i="18"/>
  <c r="O20" i="20" s="1"/>
  <c r="X24" i="18"/>
  <c r="X29" i="18"/>
  <c r="Q29" i="18"/>
  <c r="Q29" i="20" s="1"/>
  <c r="T28" i="18"/>
  <c r="T28" i="20" s="1"/>
  <c r="P28" i="18"/>
  <c r="V27" i="18"/>
  <c r="T24" i="18"/>
  <c r="T24" i="20" s="1"/>
  <c r="X20" i="18"/>
  <c r="S25" i="18"/>
  <c r="S20" i="18"/>
  <c r="P26" i="18"/>
  <c r="P26" i="20" s="1"/>
  <c r="T22" i="18"/>
  <c r="T22" i="20" s="1"/>
  <c r="U20" i="18"/>
  <c r="X24" i="20"/>
  <c r="S29" i="18"/>
  <c r="X21" i="18"/>
  <c r="X21" i="20" s="1"/>
  <c r="U22" i="18"/>
  <c r="V28" i="20"/>
  <c r="R20" i="20"/>
  <c r="T29" i="20"/>
  <c r="W26" i="20"/>
  <c r="R23" i="20"/>
  <c r="T21" i="20"/>
  <c r="B47" i="88"/>
  <c r="C47" i="88" s="1"/>
  <c r="C46" i="91"/>
  <c r="D46" i="91" s="1"/>
  <c r="C46" i="93"/>
  <c r="D34" i="89"/>
  <c r="B22" i="107"/>
  <c r="C22" i="107" s="1"/>
  <c r="D21" i="110"/>
  <c r="D42" i="117"/>
  <c r="D54" i="118"/>
  <c r="D54" i="120"/>
  <c r="D54" i="121"/>
  <c r="D34" i="108"/>
  <c r="T28" i="97"/>
  <c r="H50" i="32" s="1"/>
  <c r="H45" i="32"/>
  <c r="O4" i="33"/>
  <c r="B31" i="33" s="1"/>
  <c r="F31" i="33" s="1"/>
  <c r="B47" i="105"/>
  <c r="B48" i="105" s="1"/>
  <c r="C34" i="110"/>
  <c r="B35" i="110" s="1"/>
  <c r="D46" i="87"/>
  <c r="D42" i="118"/>
  <c r="D42" i="121"/>
  <c r="S22" i="20"/>
  <c r="R31" i="12"/>
  <c r="C46" i="102"/>
  <c r="B47" i="90"/>
  <c r="S28" i="18"/>
  <c r="S28" i="20" s="1"/>
  <c r="P27" i="18"/>
  <c r="P23" i="18"/>
  <c r="P23" i="20" s="1"/>
  <c r="V26" i="20"/>
  <c r="R22" i="20"/>
  <c r="D34" i="111"/>
  <c r="P29" i="18"/>
  <c r="P29" i="20" s="1"/>
  <c r="T26" i="18"/>
  <c r="U25" i="18"/>
  <c r="U25" i="20" s="1"/>
  <c r="O25" i="18"/>
  <c r="P21" i="18"/>
  <c r="P21" i="20" s="1"/>
  <c r="Q22" i="20"/>
  <c r="S20" i="20"/>
  <c r="C35" i="99"/>
  <c r="B36" i="99" s="1"/>
  <c r="C46" i="92"/>
  <c r="V28" i="97"/>
  <c r="J50" i="32" s="1"/>
  <c r="J45" i="32"/>
  <c r="D46" i="109"/>
  <c r="U28" i="97"/>
  <c r="I50" i="32" s="1"/>
  <c r="I45" i="32"/>
  <c r="C46" i="94"/>
  <c r="D46" i="94" s="1"/>
  <c r="W21" i="12"/>
  <c r="D42" i="119"/>
  <c r="D53" i="117"/>
  <c r="D54" i="117"/>
  <c r="B23" i="112"/>
  <c r="C23" i="112" s="1"/>
  <c r="B24" i="112" s="1"/>
  <c r="C24" i="112" s="1"/>
  <c r="B25" i="112" s="1"/>
  <c r="C25" i="112" s="1"/>
  <c r="B26" i="112" s="1"/>
  <c r="C26" i="112" s="1"/>
  <c r="C47" i="93"/>
  <c r="B48" i="93"/>
  <c r="D22" i="100"/>
  <c r="B23" i="100"/>
  <c r="C23" i="100" s="1"/>
  <c r="D46" i="111"/>
  <c r="C48" i="92"/>
  <c r="B49" i="92"/>
  <c r="B23" i="107"/>
  <c r="C23" i="107" s="1"/>
  <c r="D22" i="107"/>
  <c r="B48" i="94"/>
  <c r="C47" i="94"/>
  <c r="R3" i="33"/>
  <c r="B46" i="33" s="1"/>
  <c r="C46" i="33" s="1"/>
  <c r="C53" i="33" s="1"/>
  <c r="K57" i="33" s="1"/>
  <c r="B76" i="33" s="1"/>
  <c r="D21" i="112"/>
  <c r="E45" i="32"/>
  <c r="Q28" i="97"/>
  <c r="E50" i="32" s="1"/>
  <c r="U29" i="15"/>
  <c r="U29" i="18" s="1"/>
  <c r="U29" i="20" s="1"/>
  <c r="D45" i="32"/>
  <c r="P28" i="97"/>
  <c r="D50" i="32" s="1"/>
  <c r="O19" i="33"/>
  <c r="C35" i="96"/>
  <c r="B36" i="96" s="1"/>
  <c r="D21" i="108"/>
  <c r="D45" i="111"/>
  <c r="B45" i="32"/>
  <c r="N28" i="97"/>
  <c r="B50" i="32" s="1"/>
  <c r="C45" i="32"/>
  <c r="O28" i="97"/>
  <c r="C50" i="32" s="1"/>
  <c r="B48" i="91"/>
  <c r="C48" i="91" s="1"/>
  <c r="D48" i="91" s="1"/>
  <c r="U24" i="18"/>
  <c r="U24" i="20" s="1"/>
  <c r="S27" i="20"/>
  <c r="R28" i="18"/>
  <c r="R28" i="20" s="1"/>
  <c r="C47" i="102"/>
  <c r="V27" i="20"/>
  <c r="Q24" i="18"/>
  <c r="Q24" i="20" s="1"/>
  <c r="V23" i="18"/>
  <c r="V23" i="20" s="1"/>
  <c r="Q23" i="20"/>
  <c r="R21" i="20"/>
  <c r="T27" i="18"/>
  <c r="T27" i="20" s="1"/>
  <c r="W23" i="20"/>
  <c r="O24" i="18"/>
  <c r="O24" i="20" s="1"/>
  <c r="T23" i="18"/>
  <c r="T23" i="20" s="1"/>
  <c r="X29" i="20"/>
  <c r="Q28" i="20"/>
  <c r="S26" i="20"/>
  <c r="Q20" i="20"/>
  <c r="R6" i="33"/>
  <c r="B49" i="33" s="1"/>
  <c r="M49" i="33" s="1"/>
  <c r="O17" i="33"/>
  <c r="D21" i="89"/>
  <c r="B47" i="111"/>
  <c r="B48" i="88"/>
  <c r="B47" i="87"/>
  <c r="U28" i="20"/>
  <c r="X25" i="20"/>
  <c r="U20" i="20"/>
  <c r="O26" i="18"/>
  <c r="O26" i="20" s="1"/>
  <c r="W29" i="20"/>
  <c r="P28" i="20"/>
  <c r="R26" i="20"/>
  <c r="S25" i="20"/>
  <c r="U23" i="20"/>
  <c r="V22" i="20"/>
  <c r="W21" i="20"/>
  <c r="X20" i="20"/>
  <c r="O22" i="20"/>
  <c r="W28" i="18"/>
  <c r="W28" i="20" s="1"/>
  <c r="C35" i="88"/>
  <c r="V24" i="18"/>
  <c r="V24" i="20" s="1"/>
  <c r="S29" i="20"/>
  <c r="U27" i="20"/>
  <c r="P24" i="20"/>
  <c r="V25" i="20"/>
  <c r="T26" i="20"/>
  <c r="X22" i="20"/>
  <c r="P22" i="20"/>
  <c r="V29" i="20"/>
  <c r="X27" i="20"/>
  <c r="P27" i="20"/>
  <c r="Q26" i="20"/>
  <c r="R25" i="20"/>
  <c r="S24" i="20"/>
  <c r="U22" i="20"/>
  <c r="W20" i="20"/>
  <c r="O29" i="20"/>
  <c r="V31" i="12"/>
  <c r="U31" i="12"/>
  <c r="T31" i="12"/>
  <c r="O3" i="33"/>
  <c r="B30" i="33" s="1"/>
  <c r="E30" i="33" s="1"/>
  <c r="S23" i="18"/>
  <c r="S23" i="20" s="1"/>
  <c r="G45" i="32"/>
  <c r="S28" i="97"/>
  <c r="G50" i="32" s="1"/>
  <c r="D46" i="90"/>
  <c r="W27" i="20"/>
  <c r="X26" i="20"/>
  <c r="Q25" i="20"/>
  <c r="U21" i="20"/>
  <c r="F45" i="32"/>
  <c r="R28" i="97"/>
  <c r="F50" i="32" s="1"/>
  <c r="D47" i="93"/>
  <c r="O15" i="33"/>
  <c r="B42" i="33" s="1"/>
  <c r="O42" i="33" s="1"/>
  <c r="W30" i="12"/>
  <c r="R11" i="33"/>
  <c r="R10" i="33"/>
  <c r="O13" i="33"/>
  <c r="B40" i="33" s="1"/>
  <c r="S40" i="33" s="1"/>
  <c r="R4" i="33"/>
  <c r="B47" i="33" s="1"/>
  <c r="K47" i="33" s="1"/>
  <c r="O14" i="33"/>
  <c r="B41" i="33" s="1"/>
  <c r="P41" i="33" s="1"/>
  <c r="R8" i="33"/>
  <c r="B51" i="33" s="1"/>
  <c r="J51" i="33" s="1"/>
  <c r="W24" i="12"/>
  <c r="O5" i="33"/>
  <c r="B32" i="33" s="1"/>
  <c r="G32" i="33" s="1"/>
  <c r="O10" i="33"/>
  <c r="B37" i="33" s="1"/>
  <c r="R37" i="33" s="1"/>
  <c r="D31" i="33"/>
  <c r="M31" i="33"/>
  <c r="R12" i="33"/>
  <c r="O9" i="33"/>
  <c r="B36" i="33" s="1"/>
  <c r="L36" i="33" s="1"/>
  <c r="O11" i="33"/>
  <c r="B38" i="33" s="1"/>
  <c r="P38" i="33" s="1"/>
  <c r="H31" i="33"/>
  <c r="K31" i="33"/>
  <c r="L31" i="33"/>
  <c r="J31" i="33"/>
  <c r="I31" i="33"/>
  <c r="G31" i="33"/>
  <c r="E31" i="33"/>
  <c r="O23" i="20"/>
  <c r="O25" i="20"/>
  <c r="I47" i="33"/>
  <c r="O21" i="20"/>
  <c r="C34" i="90"/>
  <c r="B35" i="90" s="1"/>
  <c r="B22" i="88"/>
  <c r="C22" i="88" s="1"/>
  <c r="B23" i="88" s="1"/>
  <c r="C23" i="88" s="1"/>
  <c r="B24" i="88" s="1"/>
  <c r="C24" i="88" s="1"/>
  <c r="B25" i="88" s="1"/>
  <c r="C25" i="88" s="1"/>
  <c r="B26" i="88" s="1"/>
  <c r="C26" i="88" s="1"/>
  <c r="B27" i="88" s="1"/>
  <c r="C27" i="88" s="1"/>
  <c r="B28" i="88" s="1"/>
  <c r="C28" i="88" s="1"/>
  <c r="B29" i="88" s="1"/>
  <c r="C29" i="88" s="1"/>
  <c r="B30" i="88" s="1"/>
  <c r="C30" i="88" s="1"/>
  <c r="D21" i="88"/>
  <c r="P20" i="18"/>
  <c r="P20" i="20" s="1"/>
  <c r="D23" i="100"/>
  <c r="D34" i="96"/>
  <c r="B23" i="106"/>
  <c r="C23" i="106" s="1"/>
  <c r="B24" i="106" s="1"/>
  <c r="C24" i="106" s="1"/>
  <c r="B25" i="106" s="1"/>
  <c r="C25" i="106" s="1"/>
  <c r="B26" i="106" s="1"/>
  <c r="C26" i="106" s="1"/>
  <c r="B27" i="106" s="1"/>
  <c r="C27" i="106" s="1"/>
  <c r="B28" i="106" s="1"/>
  <c r="C28" i="106" s="1"/>
  <c r="B29" i="106" s="1"/>
  <c r="C29" i="106" s="1"/>
  <c r="B30" i="106" s="1"/>
  <c r="C30" i="106" s="1"/>
  <c r="D22" i="106"/>
  <c r="B22" i="94"/>
  <c r="C22" i="94" s="1"/>
  <c r="D21" i="94"/>
  <c r="D21" i="109"/>
  <c r="B22" i="109"/>
  <c r="C22" i="109" s="1"/>
  <c r="D22" i="109" s="1"/>
  <c r="C46" i="110"/>
  <c r="B47" i="110"/>
  <c r="C47" i="110" s="1"/>
  <c r="D47" i="110" s="1"/>
  <c r="R9" i="33"/>
  <c r="B52" i="33" s="1"/>
  <c r="R5" i="33"/>
  <c r="R7" i="33"/>
  <c r="B50" i="33" s="1"/>
  <c r="O7" i="33"/>
  <c r="B34" i="33" s="1"/>
  <c r="D21" i="99"/>
  <c r="B22" i="99"/>
  <c r="C22" i="99" s="1"/>
  <c r="O18" i="33"/>
  <c r="O12" i="33"/>
  <c r="B39" i="33" s="1"/>
  <c r="O16" i="33"/>
  <c r="O8" i="33"/>
  <c r="B35" i="33" s="1"/>
  <c r="O6" i="33"/>
  <c r="C36" i="99"/>
  <c r="B37" i="99" s="1"/>
  <c r="C34" i="93"/>
  <c r="B35" i="93" s="1"/>
  <c r="C46" i="100"/>
  <c r="B47" i="100"/>
  <c r="C34" i="102"/>
  <c r="C46" i="103"/>
  <c r="B47" i="103"/>
  <c r="B22" i="105"/>
  <c r="C22" i="105" s="1"/>
  <c r="B23" i="105" s="1"/>
  <c r="C23" i="105" s="1"/>
  <c r="B24" i="105" s="1"/>
  <c r="C24" i="105" s="1"/>
  <c r="B25" i="105" s="1"/>
  <c r="C25" i="105" s="1"/>
  <c r="B26" i="105" s="1"/>
  <c r="C26" i="105" s="1"/>
  <c r="B27" i="105" s="1"/>
  <c r="C27" i="105" s="1"/>
  <c r="B28" i="105" s="1"/>
  <c r="C28" i="105" s="1"/>
  <c r="B29" i="105" s="1"/>
  <c r="C29" i="105" s="1"/>
  <c r="B30" i="105" s="1"/>
  <c r="C30" i="105" s="1"/>
  <c r="D21" i="105"/>
  <c r="B47" i="106"/>
  <c r="C47" i="106" s="1"/>
  <c r="C46" i="106"/>
  <c r="B49" i="109"/>
  <c r="C48" i="109"/>
  <c r="C35" i="108"/>
  <c r="B36" i="108" s="1"/>
  <c r="B23" i="93"/>
  <c r="C23" i="93" s="1"/>
  <c r="B24" i="93" s="1"/>
  <c r="C24" i="93" s="1"/>
  <c r="B25" i="93" s="1"/>
  <c r="C25" i="93" s="1"/>
  <c r="B26" i="93" s="1"/>
  <c r="C26" i="93" s="1"/>
  <c r="B27" i="93" s="1"/>
  <c r="C27" i="93" s="1"/>
  <c r="B28" i="93" s="1"/>
  <c r="C28" i="93" s="1"/>
  <c r="B29" i="93" s="1"/>
  <c r="C29" i="93" s="1"/>
  <c r="B30" i="93" s="1"/>
  <c r="C30" i="93" s="1"/>
  <c r="C34" i="94"/>
  <c r="B35" i="94" s="1"/>
  <c r="D22" i="112"/>
  <c r="C47" i="101"/>
  <c r="C34" i="101"/>
  <c r="D34" i="110"/>
  <c r="D45" i="112"/>
  <c r="D22" i="93"/>
  <c r="C36" i="111"/>
  <c r="B37" i="111" s="1"/>
  <c r="B23" i="108"/>
  <c r="C23" i="108" s="1"/>
  <c r="D22" i="108"/>
  <c r="B22" i="111"/>
  <c r="C22" i="111" s="1"/>
  <c r="D21" i="111"/>
  <c r="B47" i="112"/>
  <c r="C46" i="112"/>
  <c r="B22" i="92"/>
  <c r="C22" i="92" s="1"/>
  <c r="D22" i="92" s="1"/>
  <c r="D21" i="92"/>
  <c r="B47" i="96"/>
  <c r="C46" i="96"/>
  <c r="AE32" i="97"/>
  <c r="C47" i="109"/>
  <c r="D34" i="88"/>
  <c r="D33" i="88"/>
  <c r="D46" i="93"/>
  <c r="B48" i="89"/>
  <c r="C47" i="89"/>
  <c r="C34" i="80"/>
  <c r="B35" i="80" s="1"/>
  <c r="B23" i="89"/>
  <c r="C23" i="89" s="1"/>
  <c r="D23" i="89" s="1"/>
  <c r="D22" i="89"/>
  <c r="C34" i="103"/>
  <c r="C46" i="104"/>
  <c r="B47" i="104"/>
  <c r="B48" i="104" s="1"/>
  <c r="B49" i="104" s="1"/>
  <c r="B23" i="110"/>
  <c r="C23" i="110" s="1"/>
  <c r="D22" i="110"/>
  <c r="B47" i="108"/>
  <c r="C46" i="108"/>
  <c r="D46" i="88"/>
  <c r="D47" i="88"/>
  <c r="B51" i="80"/>
  <c r="D45" i="89"/>
  <c r="D46" i="89"/>
  <c r="D34" i="112"/>
  <c r="B23" i="103"/>
  <c r="C23" i="103" s="1"/>
  <c r="D22" i="103"/>
  <c r="D45" i="106"/>
  <c r="D46" i="106"/>
  <c r="D46" i="110"/>
  <c r="B22" i="96"/>
  <c r="C22" i="96" s="1"/>
  <c r="D21" i="96"/>
  <c r="B22" i="90"/>
  <c r="C22" i="90" s="1"/>
  <c r="C48" i="88"/>
  <c r="B49" i="88"/>
  <c r="C46" i="80"/>
  <c r="D47" i="80" s="1"/>
  <c r="D46" i="92"/>
  <c r="D23" i="93"/>
  <c r="B47" i="99"/>
  <c r="D46" i="102"/>
  <c r="C34" i="109"/>
  <c r="B35" i="109" s="1"/>
  <c r="C35" i="109" s="1"/>
  <c r="B36" i="109" s="1"/>
  <c r="C36" i="109" s="1"/>
  <c r="B37" i="109" s="1"/>
  <c r="B22" i="91"/>
  <c r="C22" i="91" s="1"/>
  <c r="C47" i="92"/>
  <c r="D47" i="91"/>
  <c r="D46" i="104"/>
  <c r="B22" i="80"/>
  <c r="C22" i="80" s="1"/>
  <c r="D22" i="80" s="1"/>
  <c r="D36" i="111"/>
  <c r="D35" i="111"/>
  <c r="C35" i="110"/>
  <c r="B36" i="110" s="1"/>
  <c r="C36" i="110" s="1"/>
  <c r="B37" i="110" s="1"/>
  <c r="D45" i="110"/>
  <c r="D34" i="100"/>
  <c r="C49" i="101"/>
  <c r="B50" i="101"/>
  <c r="C48" i="101"/>
  <c r="D49" i="101" s="1"/>
  <c r="B22" i="101"/>
  <c r="C22" i="101" s="1"/>
  <c r="D22" i="101" s="1"/>
  <c r="D47" i="101"/>
  <c r="B49" i="102"/>
  <c r="C48" i="102"/>
  <c r="D48" i="102" s="1"/>
  <c r="D45" i="102"/>
  <c r="B22" i="102"/>
  <c r="C22" i="102" s="1"/>
  <c r="D22" i="102" s="1"/>
  <c r="D47" i="102"/>
  <c r="C35" i="104"/>
  <c r="B36" i="104" s="1"/>
  <c r="B23" i="104"/>
  <c r="C23" i="104" s="1"/>
  <c r="B24" i="104" s="1"/>
  <c r="C24" i="104" s="1"/>
  <c r="B25" i="104" s="1"/>
  <c r="C25" i="104" s="1"/>
  <c r="B26" i="104" s="1"/>
  <c r="C26" i="104" s="1"/>
  <c r="B27" i="104" s="1"/>
  <c r="C27" i="104" s="1"/>
  <c r="B28" i="104" s="1"/>
  <c r="C28" i="104" s="1"/>
  <c r="B29" i="104" s="1"/>
  <c r="C29" i="104" s="1"/>
  <c r="B30" i="104" s="1"/>
  <c r="C30" i="104" s="1"/>
  <c r="D22" i="104"/>
  <c r="C34" i="104"/>
  <c r="B35" i="104" s="1"/>
  <c r="B49" i="105"/>
  <c r="C48" i="105"/>
  <c r="D46" i="105"/>
  <c r="C35" i="105"/>
  <c r="B36" i="105" s="1"/>
  <c r="D28" i="105"/>
  <c r="D27" i="105"/>
  <c r="D26" i="105"/>
  <c r="C47" i="105"/>
  <c r="D47" i="105" s="1"/>
  <c r="D33" i="105"/>
  <c r="C34" i="105"/>
  <c r="B35" i="105" s="1"/>
  <c r="D30" i="105"/>
  <c r="D29" i="105"/>
  <c r="D25" i="105"/>
  <c r="D24" i="105"/>
  <c r="D23" i="105"/>
  <c r="D22" i="105"/>
  <c r="D34" i="106"/>
  <c r="B24" i="107"/>
  <c r="C24" i="107" s="1"/>
  <c r="B25" i="107" s="1"/>
  <c r="C25" i="107" s="1"/>
  <c r="B26" i="107" s="1"/>
  <c r="C26" i="107" s="1"/>
  <c r="B27" i="107" s="1"/>
  <c r="C27" i="107" s="1"/>
  <c r="B28" i="107" s="1"/>
  <c r="C28" i="107" s="1"/>
  <c r="B29" i="107" s="1"/>
  <c r="C29" i="107" s="1"/>
  <c r="B30" i="107" s="1"/>
  <c r="C30" i="107" s="1"/>
  <c r="B48" i="107"/>
  <c r="C47" i="107"/>
  <c r="C46" i="107"/>
  <c r="D34" i="107"/>
  <c r="D23" i="107"/>
  <c r="B23" i="99"/>
  <c r="C23" i="99" s="1"/>
  <c r="B24" i="99" s="1"/>
  <c r="C24" i="99" s="1"/>
  <c r="B25" i="99" s="1"/>
  <c r="C25" i="99" s="1"/>
  <c r="B26" i="99" s="1"/>
  <c r="C26" i="99" s="1"/>
  <c r="B27" i="99" s="1"/>
  <c r="C27" i="99" s="1"/>
  <c r="B28" i="99" s="1"/>
  <c r="C28" i="99" s="1"/>
  <c r="B29" i="99" s="1"/>
  <c r="C29" i="99" s="1"/>
  <c r="B30" i="99" s="1"/>
  <c r="C30" i="99" s="1"/>
  <c r="D22" i="99"/>
  <c r="D46" i="99"/>
  <c r="D35" i="99"/>
  <c r="D34" i="99"/>
  <c r="D36" i="99"/>
  <c r="D23" i="87"/>
  <c r="B24" i="87"/>
  <c r="C24" i="87" s="1"/>
  <c r="B25" i="87" s="1"/>
  <c r="C25" i="87" s="1"/>
  <c r="B26" i="87" s="1"/>
  <c r="C26" i="87" s="1"/>
  <c r="B27" i="87" s="1"/>
  <c r="C27" i="87" s="1"/>
  <c r="B28" i="87" s="1"/>
  <c r="C28" i="87" s="1"/>
  <c r="B29" i="87" s="1"/>
  <c r="C29" i="87" s="1"/>
  <c r="B30" i="87" s="1"/>
  <c r="C30" i="87" s="1"/>
  <c r="W31" i="12" l="1"/>
  <c r="E47" i="33"/>
  <c r="H47" i="33"/>
  <c r="B35" i="112"/>
  <c r="C35" i="112" s="1"/>
  <c r="D34" i="103"/>
  <c r="B35" i="103"/>
  <c r="C35" i="103" s="1"/>
  <c r="B36" i="103" s="1"/>
  <c r="D34" i="102"/>
  <c r="B35" i="102"/>
  <c r="C35" i="102" s="1"/>
  <c r="D34" i="101"/>
  <c r="B35" i="101"/>
  <c r="D35" i="96"/>
  <c r="D35" i="88"/>
  <c r="B36" i="88"/>
  <c r="F47" i="33"/>
  <c r="M47" i="33"/>
  <c r="K49" i="33"/>
  <c r="D47" i="33"/>
  <c r="G47" i="33"/>
  <c r="N49" i="33"/>
  <c r="J47" i="33"/>
  <c r="L47" i="33"/>
  <c r="B49" i="91"/>
  <c r="D29" i="93"/>
  <c r="D27" i="93"/>
  <c r="D24" i="106"/>
  <c r="D25" i="112"/>
  <c r="D24" i="112"/>
  <c r="L32" i="33"/>
  <c r="J32" i="33"/>
  <c r="Q51" i="33"/>
  <c r="N36" i="33"/>
  <c r="C48" i="104"/>
  <c r="D48" i="104" s="1"/>
  <c r="B24" i="100"/>
  <c r="C24" i="100" s="1"/>
  <c r="D24" i="100" s="1"/>
  <c r="C47" i="90"/>
  <c r="B48" i="90"/>
  <c r="C47" i="104"/>
  <c r="I46" i="33"/>
  <c r="D23" i="112"/>
  <c r="D46" i="80"/>
  <c r="D27" i="88"/>
  <c r="J46" i="33"/>
  <c r="E32" i="33"/>
  <c r="E43" i="33" s="1"/>
  <c r="E56" i="33" s="1"/>
  <c r="K32" i="33"/>
  <c r="N37" i="33"/>
  <c r="N32" i="33"/>
  <c r="F32" i="33"/>
  <c r="I32" i="33"/>
  <c r="L37" i="33"/>
  <c r="H46" i="33"/>
  <c r="F46" i="33"/>
  <c r="E46" i="33"/>
  <c r="D46" i="33"/>
  <c r="K46" i="33"/>
  <c r="L46" i="33"/>
  <c r="G46" i="33"/>
  <c r="O41" i="33"/>
  <c r="K37" i="33"/>
  <c r="M32" i="33"/>
  <c r="L49" i="33"/>
  <c r="H49" i="33"/>
  <c r="I49" i="33"/>
  <c r="F49" i="33"/>
  <c r="G49" i="33"/>
  <c r="O49" i="33"/>
  <c r="L51" i="33"/>
  <c r="I51" i="33"/>
  <c r="M38" i="33"/>
  <c r="J49" i="33"/>
  <c r="K51" i="33"/>
  <c r="C35" i="89"/>
  <c r="U41" i="33"/>
  <c r="B48" i="106"/>
  <c r="D29" i="99"/>
  <c r="T41" i="33"/>
  <c r="C35" i="100"/>
  <c r="B36" i="100" s="1"/>
  <c r="D48" i="92"/>
  <c r="Q41" i="33"/>
  <c r="L38" i="33"/>
  <c r="H30" i="33"/>
  <c r="D30" i="33"/>
  <c r="D43" i="33" s="1"/>
  <c r="D56" i="33" s="1"/>
  <c r="B62" i="33" s="1"/>
  <c r="E62" i="33" s="1"/>
  <c r="N41" i="33"/>
  <c r="C30" i="33"/>
  <c r="C43" i="33" s="1"/>
  <c r="C56" i="33" s="1"/>
  <c r="B61" i="33" s="1"/>
  <c r="C61" i="33" s="1"/>
  <c r="C73" i="33" s="1"/>
  <c r="C85" i="33" s="1"/>
  <c r="B91" i="33" s="1"/>
  <c r="G91" i="33" s="1"/>
  <c r="D47" i="94"/>
  <c r="F30" i="33"/>
  <c r="J30" i="33"/>
  <c r="G30" i="33"/>
  <c r="L30" i="33"/>
  <c r="K30" i="33"/>
  <c r="C48" i="94"/>
  <c r="D48" i="94" s="1"/>
  <c r="B49" i="94"/>
  <c r="C48" i="93"/>
  <c r="D48" i="93" s="1"/>
  <c r="B49" i="93"/>
  <c r="S41" i="33"/>
  <c r="I30" i="33"/>
  <c r="C35" i="106"/>
  <c r="B36" i="106" s="1"/>
  <c r="C35" i="91"/>
  <c r="B36" i="91" s="1"/>
  <c r="Q38" i="33"/>
  <c r="W41" i="33"/>
  <c r="Q36" i="33"/>
  <c r="B48" i="111"/>
  <c r="C47" i="111"/>
  <c r="B48" i="87"/>
  <c r="C47" i="87"/>
  <c r="D47" i="87" s="1"/>
  <c r="D25" i="88"/>
  <c r="R41" i="33"/>
  <c r="B50" i="92"/>
  <c r="C49" i="92"/>
  <c r="D49" i="92" s="1"/>
  <c r="U42" i="33"/>
  <c r="P42" i="33"/>
  <c r="Q42" i="33"/>
  <c r="O51" i="33"/>
  <c r="R42" i="33"/>
  <c r="H51" i="33"/>
  <c r="W42" i="33"/>
  <c r="M51" i="33"/>
  <c r="N51" i="33"/>
  <c r="T42" i="33"/>
  <c r="R38" i="33"/>
  <c r="P51" i="33"/>
  <c r="S37" i="33"/>
  <c r="V41" i="33"/>
  <c r="S42" i="33"/>
  <c r="O37" i="33"/>
  <c r="M37" i="33"/>
  <c r="Q37" i="33"/>
  <c r="P37" i="33"/>
  <c r="X42" i="33"/>
  <c r="X43" i="33" s="1"/>
  <c r="V42" i="33"/>
  <c r="M40" i="33"/>
  <c r="Q40" i="33"/>
  <c r="U40" i="33"/>
  <c r="O38" i="33"/>
  <c r="V40" i="33"/>
  <c r="T40" i="33"/>
  <c r="O40" i="33"/>
  <c r="N40" i="33"/>
  <c r="R40" i="33"/>
  <c r="P40" i="33"/>
  <c r="O36" i="33"/>
  <c r="J37" i="33"/>
  <c r="H32" i="33"/>
  <c r="J36" i="33"/>
  <c r="P36" i="33"/>
  <c r="T38" i="33"/>
  <c r="K36" i="33"/>
  <c r="R36" i="33"/>
  <c r="K38" i="33"/>
  <c r="M36" i="33"/>
  <c r="S38" i="33"/>
  <c r="N38" i="33"/>
  <c r="I36" i="33"/>
  <c r="T23" i="33"/>
  <c r="W56" i="33" s="1"/>
  <c r="V85" i="33" s="1"/>
  <c r="U113" i="33" s="1"/>
  <c r="E118" i="33" s="1"/>
  <c r="B23" i="91"/>
  <c r="C23" i="91" s="1"/>
  <c r="B24" i="91" s="1"/>
  <c r="C24" i="91" s="1"/>
  <c r="B25" i="91" s="1"/>
  <c r="C25" i="91" s="1"/>
  <c r="B26" i="91" s="1"/>
  <c r="C26" i="91" s="1"/>
  <c r="B27" i="91" s="1"/>
  <c r="C27" i="91" s="1"/>
  <c r="B28" i="91" s="1"/>
  <c r="C28" i="91" s="1"/>
  <c r="B29" i="91" s="1"/>
  <c r="C29" i="91" s="1"/>
  <c r="B30" i="91" s="1"/>
  <c r="C30" i="91" s="1"/>
  <c r="C49" i="91"/>
  <c r="D49" i="91" s="1"/>
  <c r="B50" i="91"/>
  <c r="D34" i="80"/>
  <c r="D30" i="99"/>
  <c r="D24" i="107"/>
  <c r="D28" i="104"/>
  <c r="D46" i="100"/>
  <c r="B23" i="80"/>
  <c r="C23" i="80" s="1"/>
  <c r="B24" i="80" s="1"/>
  <c r="C24" i="80" s="1"/>
  <c r="B25" i="80" s="1"/>
  <c r="C25" i="80" s="1"/>
  <c r="B26" i="80" s="1"/>
  <c r="C26" i="80" s="1"/>
  <c r="B27" i="80" s="1"/>
  <c r="C27" i="80" s="1"/>
  <c r="B28" i="80" s="1"/>
  <c r="C28" i="80" s="1"/>
  <c r="B29" i="80" s="1"/>
  <c r="C29" i="80" s="1"/>
  <c r="B30" i="80" s="1"/>
  <c r="C30" i="80" s="1"/>
  <c r="D28" i="80"/>
  <c r="D24" i="93"/>
  <c r="D50" i="80"/>
  <c r="D48" i="80"/>
  <c r="D49" i="80"/>
  <c r="D22" i="96"/>
  <c r="C36" i="96"/>
  <c r="B37" i="96" s="1"/>
  <c r="C35" i="80"/>
  <c r="B33" i="33"/>
  <c r="O23" i="33"/>
  <c r="D26" i="106"/>
  <c r="D29" i="88"/>
  <c r="C35" i="90"/>
  <c r="B36" i="90" s="1"/>
  <c r="B50" i="88"/>
  <c r="C49" i="88"/>
  <c r="C47" i="96"/>
  <c r="D47" i="96" s="1"/>
  <c r="B48" i="96"/>
  <c r="B48" i="112"/>
  <c r="C47" i="112"/>
  <c r="C35" i="92"/>
  <c r="B36" i="92" s="1"/>
  <c r="D35" i="87"/>
  <c r="D27" i="99"/>
  <c r="D27" i="107"/>
  <c r="D23" i="104"/>
  <c r="D35" i="109"/>
  <c r="D34" i="109"/>
  <c r="B52" i="80"/>
  <c r="C51" i="80"/>
  <c r="D47" i="89"/>
  <c r="C35" i="101"/>
  <c r="B36" i="101" s="1"/>
  <c r="C36" i="108"/>
  <c r="B37" i="108" s="1"/>
  <c r="J35" i="33"/>
  <c r="N35" i="33"/>
  <c r="K35" i="33"/>
  <c r="H35" i="33"/>
  <c r="L35" i="33"/>
  <c r="I35" i="33"/>
  <c r="M35" i="33"/>
  <c r="Q35" i="33"/>
  <c r="P35" i="33"/>
  <c r="O35" i="33"/>
  <c r="B23" i="109"/>
  <c r="C23" i="109" s="1"/>
  <c r="D25" i="106"/>
  <c r="D30" i="88"/>
  <c r="D34" i="90"/>
  <c r="B48" i="103"/>
  <c r="C47" i="103"/>
  <c r="D23" i="103"/>
  <c r="B24" i="103"/>
  <c r="C24" i="103" s="1"/>
  <c r="B25" i="103" s="1"/>
  <c r="C25" i="103" s="1"/>
  <c r="B26" i="103" s="1"/>
  <c r="C26" i="103" s="1"/>
  <c r="B27" i="103" s="1"/>
  <c r="C27" i="103" s="1"/>
  <c r="B28" i="103" s="1"/>
  <c r="C28" i="103" s="1"/>
  <c r="B29" i="103" s="1"/>
  <c r="C29" i="103" s="1"/>
  <c r="B30" i="103" s="1"/>
  <c r="C30" i="103" s="1"/>
  <c r="B48" i="108"/>
  <c r="C47" i="108"/>
  <c r="D47" i="108" s="1"/>
  <c r="D26" i="93"/>
  <c r="C36" i="88"/>
  <c r="B37" i="88" s="1"/>
  <c r="D46" i="103"/>
  <c r="C35" i="93"/>
  <c r="B36" i="93" s="1"/>
  <c r="Q39" i="33"/>
  <c r="T39" i="33"/>
  <c r="P39" i="33"/>
  <c r="M39" i="33"/>
  <c r="R39" i="33"/>
  <c r="U39" i="33"/>
  <c r="S39" i="33"/>
  <c r="L39" i="33"/>
  <c r="O39" i="33"/>
  <c r="N39" i="33"/>
  <c r="O34" i="33"/>
  <c r="L34" i="33"/>
  <c r="H34" i="33"/>
  <c r="N34" i="33"/>
  <c r="P34" i="33"/>
  <c r="I34" i="33"/>
  <c r="G34" i="33"/>
  <c r="K34" i="33"/>
  <c r="M34" i="33"/>
  <c r="J34" i="33"/>
  <c r="B23" i="94"/>
  <c r="C23" i="94" s="1"/>
  <c r="B23" i="96"/>
  <c r="C23" i="96" s="1"/>
  <c r="B24" i="96" s="1"/>
  <c r="C24" i="96" s="1"/>
  <c r="B25" i="96" s="1"/>
  <c r="C25" i="96" s="1"/>
  <c r="B26" i="96" s="1"/>
  <c r="C26" i="96" s="1"/>
  <c r="B27" i="96" s="1"/>
  <c r="C27" i="96" s="1"/>
  <c r="B28" i="96" s="1"/>
  <c r="C28" i="96" s="1"/>
  <c r="B29" i="96" s="1"/>
  <c r="C29" i="96" s="1"/>
  <c r="B30" i="96" s="1"/>
  <c r="C30" i="96" s="1"/>
  <c r="B23" i="111"/>
  <c r="C23" i="111" s="1"/>
  <c r="B24" i="111" s="1"/>
  <c r="C24" i="111" s="1"/>
  <c r="B25" i="111" s="1"/>
  <c r="C25" i="111" s="1"/>
  <c r="B26" i="111" s="1"/>
  <c r="C26" i="111" s="1"/>
  <c r="B27" i="111" s="1"/>
  <c r="C27" i="111" s="1"/>
  <c r="B28" i="111" s="1"/>
  <c r="C28" i="111" s="1"/>
  <c r="B29" i="111" s="1"/>
  <c r="C29" i="111" s="1"/>
  <c r="B30" i="111" s="1"/>
  <c r="C30" i="111" s="1"/>
  <c r="D22" i="111"/>
  <c r="D35" i="108"/>
  <c r="D36" i="108"/>
  <c r="D34" i="93"/>
  <c r="D24" i="99"/>
  <c r="D47" i="92"/>
  <c r="D48" i="109"/>
  <c r="D47" i="109"/>
  <c r="B23" i="92"/>
  <c r="C23" i="92" s="1"/>
  <c r="B24" i="108"/>
  <c r="C24" i="108" s="1"/>
  <c r="B25" i="108" s="1"/>
  <c r="C25" i="108" s="1"/>
  <c r="B26" i="108" s="1"/>
  <c r="C26" i="108" s="1"/>
  <c r="B27" i="108" s="1"/>
  <c r="C27" i="108" s="1"/>
  <c r="B28" i="108" s="1"/>
  <c r="C28" i="108" s="1"/>
  <c r="B29" i="108" s="1"/>
  <c r="C29" i="108" s="1"/>
  <c r="B30" i="108" s="1"/>
  <c r="C30" i="108" s="1"/>
  <c r="D23" i="108"/>
  <c r="D30" i="93"/>
  <c r="B50" i="109"/>
  <c r="C49" i="109"/>
  <c r="O50" i="33"/>
  <c r="K50" i="33"/>
  <c r="M50" i="33"/>
  <c r="H50" i="33"/>
  <c r="J50" i="33"/>
  <c r="P50" i="33"/>
  <c r="N50" i="33"/>
  <c r="G50" i="33"/>
  <c r="I50" i="33"/>
  <c r="L50" i="33"/>
  <c r="D23" i="94"/>
  <c r="D29" i="106"/>
  <c r="B27" i="112"/>
  <c r="C27" i="112" s="1"/>
  <c r="D26" i="112"/>
  <c r="D28" i="88"/>
  <c r="D22" i="88"/>
  <c r="G118" i="33"/>
  <c r="H118" i="33" s="1"/>
  <c r="D23" i="99"/>
  <c r="D25" i="107"/>
  <c r="B48" i="110"/>
  <c r="B49" i="110" s="1"/>
  <c r="D22" i="91"/>
  <c r="B48" i="99"/>
  <c r="C47" i="99"/>
  <c r="D47" i="99" s="1"/>
  <c r="B24" i="110"/>
  <c r="C24" i="110" s="1"/>
  <c r="B25" i="110" s="1"/>
  <c r="C25" i="110" s="1"/>
  <c r="B26" i="110" s="1"/>
  <c r="C26" i="110" s="1"/>
  <c r="B27" i="110" s="1"/>
  <c r="C27" i="110" s="1"/>
  <c r="B28" i="110" s="1"/>
  <c r="C28" i="110" s="1"/>
  <c r="B29" i="110" s="1"/>
  <c r="C29" i="110" s="1"/>
  <c r="B30" i="110" s="1"/>
  <c r="C30" i="110" s="1"/>
  <c r="D23" i="110"/>
  <c r="B24" i="89"/>
  <c r="C24" i="89" s="1"/>
  <c r="C35" i="94"/>
  <c r="B36" i="94" s="1"/>
  <c r="D28" i="93"/>
  <c r="C37" i="99"/>
  <c r="B38" i="99" s="1"/>
  <c r="R14" i="33"/>
  <c r="B48" i="33"/>
  <c r="D23" i="106"/>
  <c r="D28" i="106"/>
  <c r="D24" i="88"/>
  <c r="D23" i="88"/>
  <c r="B23" i="90"/>
  <c r="C23" i="90" s="1"/>
  <c r="B24" i="90" s="1"/>
  <c r="C24" i="90" s="1"/>
  <c r="B25" i="90" s="1"/>
  <c r="C25" i="90" s="1"/>
  <c r="B26" i="90" s="1"/>
  <c r="C26" i="90" s="1"/>
  <c r="B27" i="90" s="1"/>
  <c r="C27" i="90" s="1"/>
  <c r="B28" i="90" s="1"/>
  <c r="C28" i="90" s="1"/>
  <c r="B29" i="90" s="1"/>
  <c r="C29" i="90" s="1"/>
  <c r="B30" i="90" s="1"/>
  <c r="C30" i="90" s="1"/>
  <c r="D22" i="90"/>
  <c r="B49" i="89"/>
  <c r="C48" i="89"/>
  <c r="D46" i="108"/>
  <c r="D28" i="99"/>
  <c r="D26" i="104"/>
  <c r="D48" i="88"/>
  <c r="D46" i="96"/>
  <c r="D47" i="112"/>
  <c r="D46" i="112"/>
  <c r="C37" i="111"/>
  <c r="B38" i="111" s="1"/>
  <c r="D35" i="94"/>
  <c r="D34" i="94"/>
  <c r="D25" i="93"/>
  <c r="B48" i="100"/>
  <c r="C47" i="100"/>
  <c r="Q52" i="33"/>
  <c r="Q53" i="33" s="1"/>
  <c r="K52" i="33"/>
  <c r="L52" i="33"/>
  <c r="M52" i="33"/>
  <c r="N52" i="33"/>
  <c r="I52" i="33"/>
  <c r="J52" i="33"/>
  <c r="O52" i="33"/>
  <c r="P52" i="33"/>
  <c r="R52" i="33"/>
  <c r="R53" i="33" s="1"/>
  <c r="D22" i="94"/>
  <c r="D27" i="106"/>
  <c r="D30" i="106"/>
  <c r="B25" i="100"/>
  <c r="C25" i="100" s="1"/>
  <c r="D26" i="88"/>
  <c r="C36" i="87"/>
  <c r="B37" i="87" s="1"/>
  <c r="J76" i="33"/>
  <c r="G76" i="33"/>
  <c r="C76" i="33"/>
  <c r="C82" i="33" s="1"/>
  <c r="K86" i="33" s="1"/>
  <c r="D76" i="33"/>
  <c r="E76" i="33"/>
  <c r="L76" i="33"/>
  <c r="I76" i="33"/>
  <c r="F76" i="33"/>
  <c r="H76" i="33"/>
  <c r="K76" i="33"/>
  <c r="C37" i="110"/>
  <c r="D35" i="110"/>
  <c r="D36" i="110"/>
  <c r="B51" i="101"/>
  <c r="C50" i="101"/>
  <c r="D48" i="101"/>
  <c r="B23" i="101"/>
  <c r="C23" i="101" s="1"/>
  <c r="C49" i="102"/>
  <c r="B50" i="102"/>
  <c r="B23" i="102"/>
  <c r="C23" i="102" s="1"/>
  <c r="C36" i="103"/>
  <c r="D35" i="103"/>
  <c r="C36" i="104"/>
  <c r="D25" i="104"/>
  <c r="D29" i="104"/>
  <c r="D30" i="104"/>
  <c r="D24" i="104"/>
  <c r="D27" i="104"/>
  <c r="D35" i="104"/>
  <c r="D34" i="104"/>
  <c r="D47" i="104"/>
  <c r="C49" i="104"/>
  <c r="B50" i="104"/>
  <c r="D35" i="105"/>
  <c r="C36" i="105"/>
  <c r="D48" i="105"/>
  <c r="D34" i="105"/>
  <c r="C49" i="105"/>
  <c r="D49" i="105" s="1"/>
  <c r="B50" i="105"/>
  <c r="D47" i="106"/>
  <c r="B49" i="106"/>
  <c r="C48" i="106"/>
  <c r="C37" i="109"/>
  <c r="D36" i="109"/>
  <c r="C35" i="107"/>
  <c r="B36" i="107" s="1"/>
  <c r="C48" i="107"/>
  <c r="D48" i="107" s="1"/>
  <c r="B49" i="107"/>
  <c r="D46" i="107"/>
  <c r="D28" i="107"/>
  <c r="D30" i="107"/>
  <c r="D26" i="107"/>
  <c r="D47" i="107"/>
  <c r="D29" i="107"/>
  <c r="D25" i="99"/>
  <c r="D26" i="99"/>
  <c r="D26" i="87"/>
  <c r="D25" i="87"/>
  <c r="D28" i="87"/>
  <c r="D27" i="87"/>
  <c r="D30" i="87"/>
  <c r="D29" i="87"/>
  <c r="D24" i="87"/>
  <c r="B36" i="112" l="1"/>
  <c r="C36" i="112" s="1"/>
  <c r="B37" i="112" s="1"/>
  <c r="D35" i="112"/>
  <c r="D36" i="112"/>
  <c r="C37" i="112"/>
  <c r="D37" i="110"/>
  <c r="B38" i="110"/>
  <c r="D37" i="109"/>
  <c r="B38" i="109"/>
  <c r="D36" i="105"/>
  <c r="B37" i="105"/>
  <c r="D36" i="104"/>
  <c r="B37" i="104"/>
  <c r="D36" i="103"/>
  <c r="B37" i="103"/>
  <c r="D35" i="102"/>
  <c r="B36" i="102"/>
  <c r="C36" i="102" s="1"/>
  <c r="B37" i="102" s="1"/>
  <c r="D35" i="101"/>
  <c r="D35" i="89"/>
  <c r="B36" i="89"/>
  <c r="C36" i="89" s="1"/>
  <c r="B37" i="89" s="1"/>
  <c r="D35" i="80"/>
  <c r="B36" i="80"/>
  <c r="D53" i="33"/>
  <c r="L57" i="33" s="1"/>
  <c r="B77" i="33" s="1"/>
  <c r="H77" i="33" s="1"/>
  <c r="R15" i="33"/>
  <c r="D30" i="80"/>
  <c r="D24" i="91"/>
  <c r="D29" i="91"/>
  <c r="D27" i="96"/>
  <c r="D30" i="103"/>
  <c r="D25" i="103"/>
  <c r="D49" i="104"/>
  <c r="D25" i="108"/>
  <c r="D26" i="111"/>
  <c r="V43" i="33"/>
  <c r="C48" i="90"/>
  <c r="B49" i="90"/>
  <c r="D29" i="111"/>
  <c r="D26" i="80"/>
  <c r="D48" i="90"/>
  <c r="D47" i="90"/>
  <c r="W43" i="33"/>
  <c r="D24" i="96"/>
  <c r="D29" i="103"/>
  <c r="D28" i="103"/>
  <c r="J61" i="33"/>
  <c r="J91" i="33"/>
  <c r="L91" i="33"/>
  <c r="L61" i="33"/>
  <c r="C91" i="33"/>
  <c r="C102" i="33" s="1"/>
  <c r="C113" i="33" s="1"/>
  <c r="K91" i="33"/>
  <c r="E91" i="33"/>
  <c r="G61" i="33"/>
  <c r="I61" i="33"/>
  <c r="H91" i="33"/>
  <c r="D91" i="33"/>
  <c r="F91" i="33"/>
  <c r="I91" i="33"/>
  <c r="U43" i="33"/>
  <c r="D26" i="103"/>
  <c r="D27" i="80"/>
  <c r="D23" i="91"/>
  <c r="E61" i="33"/>
  <c r="B49" i="87"/>
  <c r="C48" i="87"/>
  <c r="D61" i="33"/>
  <c r="C50" i="92"/>
  <c r="B51" i="92"/>
  <c r="D47" i="111"/>
  <c r="C36" i="91"/>
  <c r="C49" i="94"/>
  <c r="B50" i="94"/>
  <c r="D30" i="108"/>
  <c r="D29" i="96"/>
  <c r="D24" i="80"/>
  <c r="H61" i="33"/>
  <c r="B49" i="111"/>
  <c r="C48" i="111"/>
  <c r="D35" i="91"/>
  <c r="C36" i="100"/>
  <c r="B37" i="100" s="1"/>
  <c r="C49" i="93"/>
  <c r="B50" i="93"/>
  <c r="D27" i="108"/>
  <c r="D25" i="96"/>
  <c r="D26" i="96"/>
  <c r="D25" i="80"/>
  <c r="D30" i="91"/>
  <c r="K61" i="33"/>
  <c r="C36" i="106"/>
  <c r="D35" i="100"/>
  <c r="D36" i="100"/>
  <c r="D29" i="80"/>
  <c r="D27" i="91"/>
  <c r="F61" i="33"/>
  <c r="D35" i="106"/>
  <c r="S43" i="33"/>
  <c r="S56" i="33" s="1"/>
  <c r="T43" i="33"/>
  <c r="R43" i="33"/>
  <c r="R56" i="33" s="1"/>
  <c r="F62" i="33"/>
  <c r="D62" i="33"/>
  <c r="H62" i="33"/>
  <c r="M62" i="33"/>
  <c r="L62" i="33"/>
  <c r="I62" i="33"/>
  <c r="G62" i="33"/>
  <c r="J62" i="33"/>
  <c r="K62" i="33"/>
  <c r="O53" i="33"/>
  <c r="D28" i="110"/>
  <c r="D29" i="110"/>
  <c r="B105" i="33"/>
  <c r="D25" i="90"/>
  <c r="C38" i="99"/>
  <c r="B28" i="112"/>
  <c r="C28" i="112" s="1"/>
  <c r="B29" i="112" s="1"/>
  <c r="C29" i="112" s="1"/>
  <c r="B30" i="112" s="1"/>
  <c r="C30" i="112" s="1"/>
  <c r="D27" i="112"/>
  <c r="B51" i="109"/>
  <c r="C50" i="109"/>
  <c r="D28" i="108"/>
  <c r="D35" i="93"/>
  <c r="D25" i="111"/>
  <c r="D23" i="80"/>
  <c r="D26" i="91"/>
  <c r="D28" i="96"/>
  <c r="D36" i="87"/>
  <c r="C37" i="96"/>
  <c r="B38" i="96" s="1"/>
  <c r="B25" i="89"/>
  <c r="C25" i="89" s="1"/>
  <c r="B26" i="89" s="1"/>
  <c r="C26" i="89" s="1"/>
  <c r="B27" i="89" s="1"/>
  <c r="C27" i="89" s="1"/>
  <c r="B28" i="89" s="1"/>
  <c r="C28" i="89" s="1"/>
  <c r="B29" i="89" s="1"/>
  <c r="C29" i="89" s="1"/>
  <c r="B30" i="89" s="1"/>
  <c r="C30" i="89" s="1"/>
  <c r="C36" i="101"/>
  <c r="B37" i="101" s="1"/>
  <c r="C36" i="92"/>
  <c r="C37" i="87"/>
  <c r="B38" i="87" s="1"/>
  <c r="C48" i="99"/>
  <c r="D48" i="99" s="1"/>
  <c r="B49" i="99"/>
  <c r="D24" i="111"/>
  <c r="C50" i="88"/>
  <c r="B51" i="88"/>
  <c r="D23" i="109"/>
  <c r="C48" i="110"/>
  <c r="D47" i="100"/>
  <c r="D30" i="90"/>
  <c r="P43" i="33"/>
  <c r="P56" i="33" s="1"/>
  <c r="C36" i="93"/>
  <c r="B37" i="93" s="1"/>
  <c r="C48" i="103"/>
  <c r="B49" i="103"/>
  <c r="D35" i="90"/>
  <c r="C52" i="80"/>
  <c r="B53" i="80"/>
  <c r="C48" i="96"/>
  <c r="B49" i="96"/>
  <c r="D49" i="88"/>
  <c r="D51" i="80"/>
  <c r="C50" i="91"/>
  <c r="B51" i="91"/>
  <c r="D24" i="90"/>
  <c r="I48" i="33"/>
  <c r="I53" i="33" s="1"/>
  <c r="Q57" i="33" s="1"/>
  <c r="K48" i="33"/>
  <c r="K53" i="33" s="1"/>
  <c r="S57" i="33" s="1"/>
  <c r="H48" i="33"/>
  <c r="H53" i="33" s="1"/>
  <c r="P57" i="33" s="1"/>
  <c r="B81" i="33" s="1"/>
  <c r="F48" i="33"/>
  <c r="F53" i="33" s="1"/>
  <c r="N57" i="33" s="1"/>
  <c r="B79" i="33" s="1"/>
  <c r="L48" i="33"/>
  <c r="L53" i="33" s="1"/>
  <c r="M48" i="33"/>
  <c r="M53" i="33" s="1"/>
  <c r="J48" i="33"/>
  <c r="J53" i="33" s="1"/>
  <c r="R57" i="33" s="1"/>
  <c r="N48" i="33"/>
  <c r="N53" i="33" s="1"/>
  <c r="G48" i="33"/>
  <c r="G53" i="33" s="1"/>
  <c r="O57" i="33" s="1"/>
  <c r="B80" i="33" s="1"/>
  <c r="E48" i="33"/>
  <c r="E53" i="33" s="1"/>
  <c r="M57" i="33" s="1"/>
  <c r="C37" i="88"/>
  <c r="D30" i="110"/>
  <c r="B26" i="100"/>
  <c r="C26" i="100" s="1"/>
  <c r="D25" i="100"/>
  <c r="C48" i="100"/>
  <c r="B49" i="100"/>
  <c r="D28" i="90"/>
  <c r="C37" i="89"/>
  <c r="B38" i="89" s="1"/>
  <c r="C36" i="94"/>
  <c r="B37" i="94" s="1"/>
  <c r="D29" i="108"/>
  <c r="D36" i="93"/>
  <c r="D30" i="111"/>
  <c r="B24" i="94"/>
  <c r="C24" i="94" s="1"/>
  <c r="D24" i="94" s="1"/>
  <c r="D47" i="103"/>
  <c r="D24" i="103"/>
  <c r="Q43" i="33"/>
  <c r="Q56" i="33" s="1"/>
  <c r="C37" i="108"/>
  <c r="B38" i="108" s="1"/>
  <c r="D23" i="96"/>
  <c r="H33" i="33"/>
  <c r="H43" i="33" s="1"/>
  <c r="H56" i="33" s="1"/>
  <c r="B66" i="33" s="1"/>
  <c r="L33" i="33"/>
  <c r="L43" i="33" s="1"/>
  <c r="K33" i="33"/>
  <c r="K43" i="33" s="1"/>
  <c r="M33" i="33"/>
  <c r="M43" i="33" s="1"/>
  <c r="M56" i="33" s="1"/>
  <c r="B71" i="33" s="1"/>
  <c r="O33" i="33"/>
  <c r="O43" i="33" s="1"/>
  <c r="O56" i="33" s="1"/>
  <c r="F33" i="33"/>
  <c r="F43" i="33" s="1"/>
  <c r="F56" i="33" s="1"/>
  <c r="B64" i="33" s="1"/>
  <c r="J33" i="33"/>
  <c r="J43" i="33" s="1"/>
  <c r="G33" i="33"/>
  <c r="G43" i="33" s="1"/>
  <c r="G56" i="33" s="1"/>
  <c r="B65" i="33" s="1"/>
  <c r="N33" i="33"/>
  <c r="N43" i="33" s="1"/>
  <c r="I33" i="33"/>
  <c r="I43" i="33" s="1"/>
  <c r="I56" i="33" s="1"/>
  <c r="B67" i="33" s="1"/>
  <c r="D28" i="91"/>
  <c r="D37" i="111"/>
  <c r="D36" i="96"/>
  <c r="D25" i="110"/>
  <c r="D29" i="90"/>
  <c r="B24" i="92"/>
  <c r="C24" i="92" s="1"/>
  <c r="D23" i="92"/>
  <c r="D24" i="92"/>
  <c r="C48" i="108"/>
  <c r="B49" i="108"/>
  <c r="D48" i="89"/>
  <c r="C48" i="112"/>
  <c r="B49" i="112"/>
  <c r="D27" i="110"/>
  <c r="D26" i="110"/>
  <c r="D27" i="90"/>
  <c r="D24" i="110"/>
  <c r="D26" i="108"/>
  <c r="D49" i="109"/>
  <c r="D28" i="111"/>
  <c r="D27" i="103"/>
  <c r="D23" i="90"/>
  <c r="D50" i="88"/>
  <c r="D25" i="91"/>
  <c r="D23" i="111"/>
  <c r="C38" i="111"/>
  <c r="B50" i="89"/>
  <c r="C49" i="89"/>
  <c r="D36" i="88"/>
  <c r="B24" i="109"/>
  <c r="C24" i="109" s="1"/>
  <c r="B63" i="33"/>
  <c r="D37" i="99"/>
  <c r="D24" i="89"/>
  <c r="P53" i="33"/>
  <c r="D26" i="90"/>
  <c r="D24" i="108"/>
  <c r="D27" i="111"/>
  <c r="D30" i="96"/>
  <c r="D35" i="92"/>
  <c r="C36" i="80"/>
  <c r="D48" i="100"/>
  <c r="B50" i="110"/>
  <c r="C49" i="110"/>
  <c r="C38" i="110"/>
  <c r="B39" i="110" s="1"/>
  <c r="B24" i="101"/>
  <c r="C24" i="101" s="1"/>
  <c r="D24" i="101" s="1"/>
  <c r="D50" i="101"/>
  <c r="D23" i="101"/>
  <c r="C51" i="101"/>
  <c r="D51" i="101" s="1"/>
  <c r="B52" i="101"/>
  <c r="C50" i="102"/>
  <c r="D50" i="102" s="1"/>
  <c r="B51" i="102"/>
  <c r="C37" i="102"/>
  <c r="B38" i="102" s="1"/>
  <c r="D37" i="102"/>
  <c r="B24" i="102"/>
  <c r="C24" i="102" s="1"/>
  <c r="B25" i="102" s="1"/>
  <c r="C25" i="102" s="1"/>
  <c r="B26" i="102" s="1"/>
  <c r="C26" i="102" s="1"/>
  <c r="B27" i="102" s="1"/>
  <c r="C27" i="102" s="1"/>
  <c r="B28" i="102" s="1"/>
  <c r="C28" i="102" s="1"/>
  <c r="B29" i="102" s="1"/>
  <c r="C29" i="102" s="1"/>
  <c r="B30" i="102" s="1"/>
  <c r="C30" i="102" s="1"/>
  <c r="D23" i="102"/>
  <c r="D36" i="102"/>
  <c r="D49" i="102"/>
  <c r="C37" i="103"/>
  <c r="B38" i="103" s="1"/>
  <c r="B51" i="104"/>
  <c r="C50" i="104"/>
  <c r="D50" i="104" s="1"/>
  <c r="C37" i="104"/>
  <c r="B38" i="104" s="1"/>
  <c r="C50" i="105"/>
  <c r="B51" i="105"/>
  <c r="C37" i="105"/>
  <c r="D48" i="106"/>
  <c r="B50" i="106"/>
  <c r="C49" i="106"/>
  <c r="D49" i="106" s="1"/>
  <c r="C38" i="109"/>
  <c r="B39" i="109" s="1"/>
  <c r="C36" i="107"/>
  <c r="D35" i="107"/>
  <c r="B50" i="107"/>
  <c r="C49" i="107"/>
  <c r="F77" i="33" l="1"/>
  <c r="B38" i="112"/>
  <c r="C38" i="112" s="1"/>
  <c r="D37" i="112"/>
  <c r="D38" i="111"/>
  <c r="B39" i="111"/>
  <c r="D36" i="107"/>
  <c r="B37" i="107"/>
  <c r="D38" i="99"/>
  <c r="B39" i="99"/>
  <c r="D36" i="106"/>
  <c r="B37" i="106"/>
  <c r="D37" i="105"/>
  <c r="B38" i="105"/>
  <c r="D36" i="89"/>
  <c r="D36" i="92"/>
  <c r="B37" i="92"/>
  <c r="D36" i="91"/>
  <c r="B37" i="91"/>
  <c r="D37" i="88"/>
  <c r="B38" i="88"/>
  <c r="D36" i="80"/>
  <c r="B37" i="80"/>
  <c r="C36" i="90"/>
  <c r="B37" i="90" s="1"/>
  <c r="E77" i="33"/>
  <c r="L77" i="33"/>
  <c r="I77" i="33"/>
  <c r="K77" i="33"/>
  <c r="M77" i="33"/>
  <c r="D77" i="33"/>
  <c r="D82" i="33" s="1"/>
  <c r="L86" i="33" s="1"/>
  <c r="B106" i="33" s="1"/>
  <c r="G106" i="33" s="1"/>
  <c r="J77" i="33"/>
  <c r="G77" i="33"/>
  <c r="D29" i="89"/>
  <c r="D24" i="102"/>
  <c r="J56" i="33"/>
  <c r="B68" i="33" s="1"/>
  <c r="J68" i="33" s="1"/>
  <c r="D30" i="89"/>
  <c r="T56" i="33"/>
  <c r="F119" i="33" s="1"/>
  <c r="C49" i="90"/>
  <c r="D49" i="90" s="1"/>
  <c r="B50" i="90"/>
  <c r="D28" i="112"/>
  <c r="E106" i="33"/>
  <c r="M106" i="33"/>
  <c r="B51" i="94"/>
  <c r="C50" i="94"/>
  <c r="D50" i="94" s="1"/>
  <c r="D50" i="92"/>
  <c r="C37" i="106"/>
  <c r="B38" i="106" s="1"/>
  <c r="C49" i="111"/>
  <c r="D49" i="111" s="1"/>
  <c r="B50" i="111"/>
  <c r="D49" i="94"/>
  <c r="K56" i="33"/>
  <c r="B69" i="33" s="1"/>
  <c r="S69" i="33" s="1"/>
  <c r="C50" i="93"/>
  <c r="D50" i="93" s="1"/>
  <c r="B51" i="93"/>
  <c r="D49" i="110"/>
  <c r="D25" i="89"/>
  <c r="C37" i="100"/>
  <c r="B38" i="100" s="1"/>
  <c r="D48" i="111"/>
  <c r="D48" i="87"/>
  <c r="D49" i="93"/>
  <c r="C37" i="91"/>
  <c r="D26" i="89"/>
  <c r="D30" i="112"/>
  <c r="B50" i="87"/>
  <c r="C49" i="87"/>
  <c r="D49" i="87" s="1"/>
  <c r="D73" i="33"/>
  <c r="D85" i="33" s="1"/>
  <c r="B92" i="33" s="1"/>
  <c r="F92" i="33" s="1"/>
  <c r="B52" i="92"/>
  <c r="C51" i="92"/>
  <c r="D51" i="92" s="1"/>
  <c r="L56" i="33"/>
  <c r="B70" i="33" s="1"/>
  <c r="O70" i="33" s="1"/>
  <c r="B25" i="109"/>
  <c r="C25" i="109" s="1"/>
  <c r="D24" i="109"/>
  <c r="D50" i="91"/>
  <c r="C39" i="111"/>
  <c r="B25" i="92"/>
  <c r="C25" i="92" s="1"/>
  <c r="C49" i="96"/>
  <c r="D49" i="96" s="1"/>
  <c r="B50" i="96"/>
  <c r="D52" i="80"/>
  <c r="C49" i="99"/>
  <c r="D49" i="99" s="1"/>
  <c r="B50" i="99"/>
  <c r="L81" i="33"/>
  <c r="Q81" i="33"/>
  <c r="Q82" i="33" s="1"/>
  <c r="I81" i="33"/>
  <c r="K81" i="33"/>
  <c r="H81" i="33"/>
  <c r="M81" i="33"/>
  <c r="J81" i="33"/>
  <c r="P81" i="33"/>
  <c r="N81" i="33"/>
  <c r="O81" i="33"/>
  <c r="C49" i="103"/>
  <c r="B50" i="103"/>
  <c r="C50" i="89"/>
  <c r="D50" i="89" s="1"/>
  <c r="B51" i="89"/>
  <c r="D49" i="89"/>
  <c r="D37" i="96"/>
  <c r="D48" i="96"/>
  <c r="D36" i="101"/>
  <c r="D50" i="109"/>
  <c r="C37" i="80"/>
  <c r="B38" i="80" s="1"/>
  <c r="D37" i="108"/>
  <c r="M64" i="33"/>
  <c r="J64" i="33"/>
  <c r="G64" i="33"/>
  <c r="F64" i="33"/>
  <c r="N64" i="33"/>
  <c r="L64" i="33"/>
  <c r="O64" i="33"/>
  <c r="K64" i="33"/>
  <c r="H64" i="33"/>
  <c r="I64" i="33"/>
  <c r="K80" i="33"/>
  <c r="N80" i="33"/>
  <c r="P80" i="33"/>
  <c r="H80" i="33"/>
  <c r="I80" i="33"/>
  <c r="J80" i="33"/>
  <c r="M80" i="33"/>
  <c r="O80" i="33"/>
  <c r="G80" i="33"/>
  <c r="L80" i="33"/>
  <c r="C37" i="92"/>
  <c r="B38" i="92" s="1"/>
  <c r="C39" i="99"/>
  <c r="B40" i="99" s="1"/>
  <c r="P71" i="33"/>
  <c r="T71" i="33"/>
  <c r="V71" i="33"/>
  <c r="S71" i="33"/>
  <c r="N71" i="33"/>
  <c r="Q71" i="33"/>
  <c r="U71" i="33"/>
  <c r="M71" i="33"/>
  <c r="R71" i="33"/>
  <c r="O71" i="33"/>
  <c r="C37" i="94"/>
  <c r="D49" i="103"/>
  <c r="B25" i="94"/>
  <c r="C25" i="94" s="1"/>
  <c r="D25" i="94" s="1"/>
  <c r="D36" i="94"/>
  <c r="B27" i="100"/>
  <c r="C27" i="100" s="1"/>
  <c r="D26" i="100"/>
  <c r="D48" i="103"/>
  <c r="D28" i="89"/>
  <c r="C37" i="101"/>
  <c r="C51" i="109"/>
  <c r="B52" i="109"/>
  <c r="D36" i="90"/>
  <c r="B78" i="33"/>
  <c r="U57" i="33"/>
  <c r="D48" i="110"/>
  <c r="D37" i="87"/>
  <c r="H63" i="33"/>
  <c r="K63" i="33"/>
  <c r="G63" i="33"/>
  <c r="M63" i="33"/>
  <c r="E63" i="33"/>
  <c r="E73" i="33" s="1"/>
  <c r="E85" i="33" s="1"/>
  <c r="B93" i="33" s="1"/>
  <c r="N63" i="33"/>
  <c r="J63" i="33"/>
  <c r="I63" i="33"/>
  <c r="L63" i="33"/>
  <c r="F63" i="33"/>
  <c r="C49" i="112"/>
  <c r="B50" i="112"/>
  <c r="B50" i="108"/>
  <c r="C49" i="108"/>
  <c r="P67" i="33"/>
  <c r="M67" i="33"/>
  <c r="K67" i="33"/>
  <c r="I67" i="33"/>
  <c r="J67" i="33"/>
  <c r="O67" i="33"/>
  <c r="Q67" i="33"/>
  <c r="L67" i="33"/>
  <c r="R67" i="33"/>
  <c r="N67" i="33"/>
  <c r="D25" i="109"/>
  <c r="C38" i="89"/>
  <c r="B39" i="89" s="1"/>
  <c r="C38" i="88"/>
  <c r="B39" i="88" s="1"/>
  <c r="C37" i="93"/>
  <c r="C51" i="88"/>
  <c r="B52" i="88"/>
  <c r="N65" i="33"/>
  <c r="O65" i="33"/>
  <c r="L65" i="33"/>
  <c r="J65" i="33"/>
  <c r="K65" i="33"/>
  <c r="G65" i="33"/>
  <c r="I65" i="33"/>
  <c r="H65" i="33"/>
  <c r="M65" i="33"/>
  <c r="P65" i="33"/>
  <c r="C38" i="108"/>
  <c r="B39" i="108" s="1"/>
  <c r="B52" i="91"/>
  <c r="C51" i="91"/>
  <c r="D51" i="91" s="1"/>
  <c r="C38" i="96"/>
  <c r="B39" i="96" s="1"/>
  <c r="C49" i="100"/>
  <c r="B50" i="100"/>
  <c r="B54" i="80"/>
  <c r="C54" i="80" s="1"/>
  <c r="C53" i="80"/>
  <c r="D53" i="80" s="1"/>
  <c r="L105" i="33"/>
  <c r="I105" i="33"/>
  <c r="K105" i="33"/>
  <c r="E105" i="33"/>
  <c r="G105" i="33"/>
  <c r="C105" i="33"/>
  <c r="C110" i="33" s="1"/>
  <c r="K114" i="33" s="1"/>
  <c r="D105" i="33"/>
  <c r="J105" i="33"/>
  <c r="F105" i="33"/>
  <c r="H105" i="33"/>
  <c r="D37" i="80"/>
  <c r="D48" i="112"/>
  <c r="D48" i="108"/>
  <c r="D27" i="89"/>
  <c r="N56" i="33"/>
  <c r="B72" i="33" s="1"/>
  <c r="O66" i="33"/>
  <c r="H66" i="33"/>
  <c r="P66" i="33"/>
  <c r="M66" i="33"/>
  <c r="N66" i="33"/>
  <c r="K66" i="33"/>
  <c r="J66" i="33"/>
  <c r="L66" i="33"/>
  <c r="I66" i="33"/>
  <c r="Q66" i="33"/>
  <c r="D37" i="89"/>
  <c r="F79" i="33"/>
  <c r="O79" i="33"/>
  <c r="G79" i="33"/>
  <c r="N79" i="33"/>
  <c r="L79" i="33"/>
  <c r="H79" i="33"/>
  <c r="I79" i="33"/>
  <c r="J79" i="33"/>
  <c r="M79" i="33"/>
  <c r="K79" i="33"/>
  <c r="C38" i="87"/>
  <c r="B39" i="87" s="1"/>
  <c r="D29" i="112"/>
  <c r="D49" i="108"/>
  <c r="C39" i="110"/>
  <c r="D38" i="110"/>
  <c r="B51" i="110"/>
  <c r="C50" i="110"/>
  <c r="B25" i="101"/>
  <c r="C25" i="101" s="1"/>
  <c r="C52" i="101"/>
  <c r="D52" i="101" s="1"/>
  <c r="B53" i="101"/>
  <c r="D26" i="102"/>
  <c r="B52" i="102"/>
  <c r="C51" i="102"/>
  <c r="D51" i="102" s="1"/>
  <c r="D30" i="102"/>
  <c r="D29" i="102"/>
  <c r="D28" i="102"/>
  <c r="D25" i="102"/>
  <c r="C38" i="102"/>
  <c r="B39" i="102" s="1"/>
  <c r="D27" i="102"/>
  <c r="C38" i="103"/>
  <c r="D37" i="103"/>
  <c r="C38" i="104"/>
  <c r="D37" i="104"/>
  <c r="B52" i="104"/>
  <c r="C51" i="104"/>
  <c r="D51" i="104" s="1"/>
  <c r="C38" i="105"/>
  <c r="B52" i="105"/>
  <c r="C51" i="105"/>
  <c r="D50" i="105"/>
  <c r="B51" i="106"/>
  <c r="C50" i="106"/>
  <c r="C39" i="109"/>
  <c r="D38" i="109"/>
  <c r="B51" i="107"/>
  <c r="C50" i="107"/>
  <c r="D50" i="107" s="1"/>
  <c r="C37" i="107"/>
  <c r="D49" i="107"/>
  <c r="I106" i="33" l="1"/>
  <c r="B39" i="112"/>
  <c r="C39" i="112" s="1"/>
  <c r="B40" i="112" s="1"/>
  <c r="C40" i="112" s="1"/>
  <c r="B41" i="112" s="1"/>
  <c r="D39" i="112"/>
  <c r="D38" i="112"/>
  <c r="D39" i="111"/>
  <c r="B40" i="111"/>
  <c r="D39" i="110"/>
  <c r="B40" i="110"/>
  <c r="D39" i="109"/>
  <c r="B40" i="109"/>
  <c r="D37" i="107"/>
  <c r="B38" i="107"/>
  <c r="D38" i="105"/>
  <c r="B39" i="105"/>
  <c r="D38" i="104"/>
  <c r="B39" i="104"/>
  <c r="D38" i="103"/>
  <c r="B39" i="103"/>
  <c r="D37" i="101"/>
  <c r="B38" i="101"/>
  <c r="D37" i="94"/>
  <c r="B38" i="94"/>
  <c r="D37" i="93"/>
  <c r="B38" i="93"/>
  <c r="D37" i="91"/>
  <c r="B38" i="91"/>
  <c r="C38" i="91" s="1"/>
  <c r="C37" i="90"/>
  <c r="B38" i="90" s="1"/>
  <c r="H106" i="33"/>
  <c r="D106" i="33"/>
  <c r="D110" i="33" s="1"/>
  <c r="L114" i="33" s="1"/>
  <c r="J106" i="33"/>
  <c r="K106" i="33"/>
  <c r="L106" i="33"/>
  <c r="F106" i="33"/>
  <c r="S68" i="33"/>
  <c r="K68" i="33"/>
  <c r="M68" i="33"/>
  <c r="L68" i="33"/>
  <c r="P68" i="33"/>
  <c r="O68" i="33"/>
  <c r="N68" i="33"/>
  <c r="Q68" i="33"/>
  <c r="R68" i="33"/>
  <c r="V56" i="33"/>
  <c r="E119" i="33" s="1"/>
  <c r="G119" i="33" s="1"/>
  <c r="H119" i="33" s="1"/>
  <c r="C50" i="90"/>
  <c r="D50" i="90" s="1"/>
  <c r="B51" i="90"/>
  <c r="D92" i="33"/>
  <c r="D102" i="33" s="1"/>
  <c r="D113" i="33" s="1"/>
  <c r="L69" i="33"/>
  <c r="I92" i="33"/>
  <c r="N69" i="33"/>
  <c r="J92" i="33"/>
  <c r="K69" i="33"/>
  <c r="R69" i="33"/>
  <c r="T69" i="33"/>
  <c r="M69" i="33"/>
  <c r="Q69" i="33"/>
  <c r="P69" i="33"/>
  <c r="O69" i="33"/>
  <c r="K92" i="33"/>
  <c r="G92" i="33"/>
  <c r="B51" i="111"/>
  <c r="C50" i="111"/>
  <c r="B53" i="92"/>
  <c r="C52" i="92"/>
  <c r="D52" i="92" s="1"/>
  <c r="C51" i="94"/>
  <c r="D51" i="94" s="1"/>
  <c r="B52" i="94"/>
  <c r="B52" i="93"/>
  <c r="C51" i="93"/>
  <c r="D51" i="93" s="1"/>
  <c r="C38" i="106"/>
  <c r="D50" i="111"/>
  <c r="C38" i="100"/>
  <c r="B39" i="100" s="1"/>
  <c r="D37" i="106"/>
  <c r="D37" i="100"/>
  <c r="L92" i="33"/>
  <c r="M92" i="33"/>
  <c r="E92" i="33"/>
  <c r="H92" i="33"/>
  <c r="B51" i="87"/>
  <c r="C50" i="87"/>
  <c r="D50" i="87" s="1"/>
  <c r="P82" i="33"/>
  <c r="N70" i="33"/>
  <c r="L70" i="33"/>
  <c r="Q70" i="33"/>
  <c r="T70" i="33"/>
  <c r="P70" i="33"/>
  <c r="M70" i="33"/>
  <c r="U70" i="33"/>
  <c r="S70" i="33"/>
  <c r="R70" i="33"/>
  <c r="F73" i="33"/>
  <c r="F85" i="33" s="1"/>
  <c r="B94" i="33" s="1"/>
  <c r="J94" i="33" s="1"/>
  <c r="C52" i="88"/>
  <c r="D52" i="88" s="1"/>
  <c r="B53" i="88"/>
  <c r="M93" i="33"/>
  <c r="N93" i="33"/>
  <c r="F93" i="33"/>
  <c r="J93" i="33"/>
  <c r="G93" i="33"/>
  <c r="H93" i="33"/>
  <c r="K93" i="33"/>
  <c r="I93" i="33"/>
  <c r="L93" i="33"/>
  <c r="E93" i="33"/>
  <c r="D51" i="109"/>
  <c r="C38" i="94"/>
  <c r="B51" i="96"/>
  <c r="C50" i="96"/>
  <c r="D50" i="96" s="1"/>
  <c r="D51" i="88"/>
  <c r="D52" i="91"/>
  <c r="D37" i="90"/>
  <c r="O82" i="33"/>
  <c r="B53" i="91"/>
  <c r="C52" i="91"/>
  <c r="C38" i="93"/>
  <c r="G73" i="33"/>
  <c r="G85" i="33" s="1"/>
  <c r="U56" i="33"/>
  <c r="U58" i="33" s="1"/>
  <c r="B51" i="99"/>
  <c r="C50" i="99"/>
  <c r="D50" i="99" s="1"/>
  <c r="D37" i="92"/>
  <c r="C39" i="87"/>
  <c r="U72" i="33"/>
  <c r="N72" i="33"/>
  <c r="R72" i="33"/>
  <c r="O72" i="33"/>
  <c r="S72" i="33"/>
  <c r="T72" i="33"/>
  <c r="Q72" i="33"/>
  <c r="V72" i="33"/>
  <c r="V73" i="33" s="1"/>
  <c r="P72" i="33"/>
  <c r="W72" i="33"/>
  <c r="W73" i="33" s="1"/>
  <c r="C39" i="96"/>
  <c r="B40" i="96" s="1"/>
  <c r="B26" i="94"/>
  <c r="C26" i="94" s="1"/>
  <c r="D26" i="94" s="1"/>
  <c r="D39" i="99"/>
  <c r="C38" i="80"/>
  <c r="B39" i="80" s="1"/>
  <c r="B52" i="89"/>
  <c r="C51" i="89"/>
  <c r="C50" i="103"/>
  <c r="D50" i="103" s="1"/>
  <c r="B51" i="103"/>
  <c r="D38" i="87"/>
  <c r="D49" i="112"/>
  <c r="B51" i="100"/>
  <c r="C50" i="100"/>
  <c r="D50" i="100" s="1"/>
  <c r="C39" i="108"/>
  <c r="B40" i="108" s="1"/>
  <c r="C39" i="88"/>
  <c r="B40" i="88" s="1"/>
  <c r="H73" i="33"/>
  <c r="H85" i="33" s="1"/>
  <c r="B96" i="33" s="1"/>
  <c r="C40" i="99"/>
  <c r="B41" i="99" s="1"/>
  <c r="D54" i="80"/>
  <c r="D38" i="88"/>
  <c r="I73" i="33"/>
  <c r="C38" i="92"/>
  <c r="B39" i="92" s="1"/>
  <c r="D38" i="108"/>
  <c r="C39" i="89"/>
  <c r="B40" i="89" s="1"/>
  <c r="C50" i="108"/>
  <c r="B51" i="108"/>
  <c r="J73" i="33"/>
  <c r="M78" i="33"/>
  <c r="M82" i="33" s="1"/>
  <c r="N78" i="33"/>
  <c r="N82" i="33" s="1"/>
  <c r="I78" i="33"/>
  <c r="I82" i="33" s="1"/>
  <c r="Q86" i="33" s="1"/>
  <c r="J78" i="33"/>
  <c r="J82" i="33" s="1"/>
  <c r="R86" i="33" s="1"/>
  <c r="K78" i="33"/>
  <c r="K82" i="33" s="1"/>
  <c r="E78" i="33"/>
  <c r="E82" i="33" s="1"/>
  <c r="M86" i="33" s="1"/>
  <c r="H78" i="33"/>
  <c r="H82" i="33" s="1"/>
  <c r="P86" i="33" s="1"/>
  <c r="L78" i="33"/>
  <c r="L82" i="33" s="1"/>
  <c r="F78" i="33"/>
  <c r="F82" i="33" s="1"/>
  <c r="N86" i="33" s="1"/>
  <c r="B108" i="33" s="1"/>
  <c r="G78" i="33"/>
  <c r="G82" i="33" s="1"/>
  <c r="O86" i="33" s="1"/>
  <c r="B109" i="33" s="1"/>
  <c r="C38" i="101"/>
  <c r="B28" i="100"/>
  <c r="C28" i="100" s="1"/>
  <c r="D28" i="100" s="1"/>
  <c r="D27" i="100"/>
  <c r="D39" i="108"/>
  <c r="C40" i="111"/>
  <c r="B41" i="111" s="1"/>
  <c r="B26" i="109"/>
  <c r="C26" i="109" s="1"/>
  <c r="D26" i="109" s="1"/>
  <c r="D38" i="89"/>
  <c r="C50" i="112"/>
  <c r="D50" i="112" s="1"/>
  <c r="B51" i="112"/>
  <c r="C52" i="109"/>
  <c r="B53" i="109"/>
  <c r="D38" i="96"/>
  <c r="D49" i="100"/>
  <c r="B26" i="92"/>
  <c r="C26" i="92" s="1"/>
  <c r="D26" i="92" s="1"/>
  <c r="D25" i="92"/>
  <c r="C42" i="112"/>
  <c r="C41" i="112"/>
  <c r="B42" i="112" s="1"/>
  <c r="D40" i="112"/>
  <c r="B52" i="110"/>
  <c r="C51" i="110"/>
  <c r="D51" i="110" s="1"/>
  <c r="C40" i="110"/>
  <c r="B41" i="110" s="1"/>
  <c r="D50" i="110"/>
  <c r="B26" i="101"/>
  <c r="C26" i="101" s="1"/>
  <c r="B27" i="101" s="1"/>
  <c r="C27" i="101" s="1"/>
  <c r="B28" i="101" s="1"/>
  <c r="C28" i="101" s="1"/>
  <c r="B29" i="101" s="1"/>
  <c r="C29" i="101" s="1"/>
  <c r="B30" i="101" s="1"/>
  <c r="C30" i="101" s="1"/>
  <c r="D30" i="101" s="1"/>
  <c r="D25" i="101"/>
  <c r="B54" i="101"/>
  <c r="C54" i="101" s="1"/>
  <c r="C53" i="101"/>
  <c r="D53" i="101" s="1"/>
  <c r="D38" i="102"/>
  <c r="B53" i="102"/>
  <c r="C52" i="102"/>
  <c r="D52" i="102" s="1"/>
  <c r="C39" i="102"/>
  <c r="C39" i="103"/>
  <c r="B40" i="103" s="1"/>
  <c r="B53" i="104"/>
  <c r="C52" i="104"/>
  <c r="D52" i="104" s="1"/>
  <c r="C39" i="104"/>
  <c r="B40" i="104" s="1"/>
  <c r="C52" i="105"/>
  <c r="D52" i="105" s="1"/>
  <c r="B53" i="105"/>
  <c r="C39" i="105"/>
  <c r="B40" i="105" s="1"/>
  <c r="D51" i="105"/>
  <c r="D50" i="106"/>
  <c r="C51" i="106"/>
  <c r="D51" i="106" s="1"/>
  <c r="B52" i="106"/>
  <c r="C40" i="109"/>
  <c r="B41" i="109" s="1"/>
  <c r="B52" i="107"/>
  <c r="C51" i="107"/>
  <c r="D51" i="107" s="1"/>
  <c r="C38" i="107"/>
  <c r="D38" i="107" l="1"/>
  <c r="B39" i="107"/>
  <c r="D38" i="106"/>
  <c r="B39" i="106"/>
  <c r="D39" i="102"/>
  <c r="B40" i="102"/>
  <c r="D38" i="101"/>
  <c r="B39" i="101"/>
  <c r="D38" i="100"/>
  <c r="D39" i="96"/>
  <c r="D38" i="94"/>
  <c r="B39" i="94"/>
  <c r="D38" i="93"/>
  <c r="B39" i="93"/>
  <c r="D38" i="91"/>
  <c r="B39" i="91"/>
  <c r="D39" i="87"/>
  <c r="B40" i="87"/>
  <c r="C38" i="90"/>
  <c r="H31" i="12"/>
  <c r="D26" i="101"/>
  <c r="K73" i="33"/>
  <c r="K85" i="33" s="1"/>
  <c r="B99" i="33" s="1"/>
  <c r="K99" i="33" s="1"/>
  <c r="W85" i="33"/>
  <c r="V113" i="33" s="1"/>
  <c r="B52" i="90"/>
  <c r="C51" i="90"/>
  <c r="D28" i="101"/>
  <c r="L73" i="33"/>
  <c r="L85" i="33" s="1"/>
  <c r="B100" i="33" s="1"/>
  <c r="M73" i="33"/>
  <c r="M85" i="33" s="1"/>
  <c r="B101" i="33" s="1"/>
  <c r="V101" i="33" s="1"/>
  <c r="V102" i="33" s="1"/>
  <c r="O73" i="33"/>
  <c r="O85" i="33" s="1"/>
  <c r="N73" i="33"/>
  <c r="N85" i="33" s="1"/>
  <c r="C39" i="100"/>
  <c r="C39" i="91"/>
  <c r="C52" i="94"/>
  <c r="B53" i="94"/>
  <c r="D29" i="101"/>
  <c r="E102" i="33"/>
  <c r="E113" i="33" s="1"/>
  <c r="C39" i="106"/>
  <c r="C51" i="87"/>
  <c r="D51" i="87" s="1"/>
  <c r="B52" i="87"/>
  <c r="S73" i="33"/>
  <c r="C52" i="93"/>
  <c r="B53" i="93"/>
  <c r="C53" i="92"/>
  <c r="B54" i="92"/>
  <c r="C54" i="92" s="1"/>
  <c r="B52" i="111"/>
  <c r="C51" i="111"/>
  <c r="P73" i="33"/>
  <c r="P85" i="33" s="1"/>
  <c r="Q73" i="33"/>
  <c r="Q85" i="33" s="1"/>
  <c r="T73" i="33"/>
  <c r="R73" i="33"/>
  <c r="R85" i="33" s="1"/>
  <c r="U73" i="33"/>
  <c r="I85" i="33"/>
  <c r="B97" i="33" s="1"/>
  <c r="O97" i="33" s="1"/>
  <c r="F94" i="33"/>
  <c r="F102" i="33" s="1"/>
  <c r="F113" i="33" s="1"/>
  <c r="O94" i="33"/>
  <c r="I94" i="33"/>
  <c r="G94" i="33"/>
  <c r="L94" i="33"/>
  <c r="M94" i="33"/>
  <c r="H94" i="33"/>
  <c r="K94" i="33"/>
  <c r="N94" i="33"/>
  <c r="C39" i="101"/>
  <c r="D50" i="108"/>
  <c r="C41" i="99"/>
  <c r="B52" i="99"/>
  <c r="C51" i="99"/>
  <c r="D54" i="101"/>
  <c r="C51" i="112"/>
  <c r="D51" i="112" s="1"/>
  <c r="B52" i="112"/>
  <c r="L108" i="33"/>
  <c r="G108" i="33"/>
  <c r="O108" i="33"/>
  <c r="I108" i="33"/>
  <c r="M108" i="33"/>
  <c r="N108" i="33"/>
  <c r="H108" i="33"/>
  <c r="K108" i="33"/>
  <c r="J108" i="33"/>
  <c r="F108" i="33"/>
  <c r="C40" i="88"/>
  <c r="M109" i="33"/>
  <c r="N109" i="33"/>
  <c r="I109" i="33"/>
  <c r="H109" i="33"/>
  <c r="G109" i="33"/>
  <c r="K109" i="33"/>
  <c r="P109" i="33"/>
  <c r="P110" i="33" s="1"/>
  <c r="J109" i="33"/>
  <c r="L109" i="33"/>
  <c r="O109" i="33"/>
  <c r="B52" i="96"/>
  <c r="C51" i="96"/>
  <c r="D51" i="89"/>
  <c r="D40" i="99"/>
  <c r="B27" i="92"/>
  <c r="C27" i="92" s="1"/>
  <c r="D40" i="111"/>
  <c r="C40" i="89"/>
  <c r="D39" i="88"/>
  <c r="C40" i="108"/>
  <c r="B53" i="89"/>
  <c r="C52" i="89"/>
  <c r="D52" i="89" s="1"/>
  <c r="C39" i="93"/>
  <c r="B40" i="93" s="1"/>
  <c r="B54" i="88"/>
  <c r="C54" i="88" s="1"/>
  <c r="C53" i="88"/>
  <c r="B27" i="109"/>
  <c r="C27" i="109" s="1"/>
  <c r="B28" i="109" s="1"/>
  <c r="C28" i="109" s="1"/>
  <c r="B29" i="109" s="1"/>
  <c r="C29" i="109" s="1"/>
  <c r="B30" i="109" s="1"/>
  <c r="C30" i="109" s="1"/>
  <c r="D30" i="109" s="1"/>
  <c r="B95" i="33"/>
  <c r="C41" i="111"/>
  <c r="B42" i="111" s="1"/>
  <c r="C42" i="111" s="1"/>
  <c r="B107" i="33"/>
  <c r="T86" i="33"/>
  <c r="C39" i="92"/>
  <c r="B29" i="100"/>
  <c r="C29" i="100" s="1"/>
  <c r="B30" i="100" s="1"/>
  <c r="C30" i="100" s="1"/>
  <c r="D30" i="100" s="1"/>
  <c r="J85" i="33"/>
  <c r="B98" i="33" s="1"/>
  <c r="D38" i="92"/>
  <c r="D52" i="109"/>
  <c r="C39" i="80"/>
  <c r="D39" i="93"/>
  <c r="C53" i="91"/>
  <c r="B54" i="91"/>
  <c r="C54" i="91" s="1"/>
  <c r="C39" i="94"/>
  <c r="C51" i="103"/>
  <c r="D51" i="103" s="1"/>
  <c r="B52" i="103"/>
  <c r="C40" i="96"/>
  <c r="B41" i="96" s="1"/>
  <c r="B54" i="109"/>
  <c r="C54" i="109" s="1"/>
  <c r="C53" i="109"/>
  <c r="D53" i="109" s="1"/>
  <c r="D28" i="109"/>
  <c r="C51" i="108"/>
  <c r="B52" i="108"/>
  <c r="Q96" i="33"/>
  <c r="K96" i="33"/>
  <c r="M96" i="33"/>
  <c r="L96" i="33"/>
  <c r="I96" i="33"/>
  <c r="N96" i="33"/>
  <c r="O96" i="33"/>
  <c r="H96" i="33"/>
  <c r="J96" i="33"/>
  <c r="P96" i="33"/>
  <c r="C51" i="100"/>
  <c r="B52" i="100"/>
  <c r="D38" i="80"/>
  <c r="B27" i="94"/>
  <c r="C27" i="94" s="1"/>
  <c r="B28" i="94" s="1"/>
  <c r="C28" i="94" s="1"/>
  <c r="B29" i="94" s="1"/>
  <c r="C29" i="94" s="1"/>
  <c r="C40" i="87"/>
  <c r="D39" i="89"/>
  <c r="D42" i="112"/>
  <c r="D41" i="112"/>
  <c r="D40" i="110"/>
  <c r="B53" i="110"/>
  <c r="C52" i="110"/>
  <c r="C41" i="110"/>
  <c r="D27" i="101"/>
  <c r="C53" i="102"/>
  <c r="D53" i="102" s="1"/>
  <c r="B54" i="102"/>
  <c r="C54" i="102" s="1"/>
  <c r="C40" i="102"/>
  <c r="D39" i="103"/>
  <c r="C40" i="103"/>
  <c r="C40" i="104"/>
  <c r="B41" i="104" s="1"/>
  <c r="D39" i="104"/>
  <c r="B54" i="104"/>
  <c r="C54" i="104" s="1"/>
  <c r="C53" i="104"/>
  <c r="C40" i="105"/>
  <c r="B54" i="105"/>
  <c r="C54" i="105" s="1"/>
  <c r="C53" i="105"/>
  <c r="D53" i="105" s="1"/>
  <c r="D39" i="105"/>
  <c r="C52" i="106"/>
  <c r="B53" i="106"/>
  <c r="C41" i="109"/>
  <c r="D40" i="109"/>
  <c r="C39" i="107"/>
  <c r="B40" i="107" s="1"/>
  <c r="B53" i="107"/>
  <c r="C52" i="107"/>
  <c r="D52" i="107" s="1"/>
  <c r="D41" i="111" l="1"/>
  <c r="D41" i="110"/>
  <c r="B42" i="110"/>
  <c r="C42" i="110" s="1"/>
  <c r="D41" i="109"/>
  <c r="B42" i="109"/>
  <c r="C42" i="109" s="1"/>
  <c r="D40" i="108"/>
  <c r="B41" i="108"/>
  <c r="D41" i="99"/>
  <c r="B42" i="99"/>
  <c r="C42" i="99" s="1"/>
  <c r="D42" i="99" s="1"/>
  <c r="D39" i="106"/>
  <c r="B40" i="106"/>
  <c r="D40" i="105"/>
  <c r="B41" i="105"/>
  <c r="D40" i="103"/>
  <c r="B41" i="103"/>
  <c r="D40" i="102"/>
  <c r="B41" i="102"/>
  <c r="D39" i="101"/>
  <c r="B40" i="101"/>
  <c r="D39" i="100"/>
  <c r="B40" i="100"/>
  <c r="D40" i="89"/>
  <c r="B41" i="89"/>
  <c r="D39" i="94"/>
  <c r="B40" i="94"/>
  <c r="D39" i="92"/>
  <c r="B40" i="92"/>
  <c r="D39" i="91"/>
  <c r="B40" i="91"/>
  <c r="D40" i="88"/>
  <c r="B41" i="88"/>
  <c r="D40" i="87"/>
  <c r="B41" i="87"/>
  <c r="D39" i="80"/>
  <c r="B40" i="80"/>
  <c r="D38" i="90"/>
  <c r="B39" i="90"/>
  <c r="C39" i="90"/>
  <c r="B40" i="90" s="1"/>
  <c r="D54" i="91"/>
  <c r="D29" i="100"/>
  <c r="D27" i="109"/>
  <c r="D42" i="111"/>
  <c r="D54" i="92"/>
  <c r="D52" i="90"/>
  <c r="D51" i="90"/>
  <c r="B53" i="90"/>
  <c r="C52" i="90"/>
  <c r="D54" i="109"/>
  <c r="C53" i="94"/>
  <c r="D54" i="94" s="1"/>
  <c r="B54" i="94"/>
  <c r="C54" i="94" s="1"/>
  <c r="D52" i="94"/>
  <c r="D54" i="102"/>
  <c r="D53" i="91"/>
  <c r="D51" i="111"/>
  <c r="C53" i="93"/>
  <c r="B54" i="93"/>
  <c r="C54" i="93" s="1"/>
  <c r="C40" i="106"/>
  <c r="B41" i="106" s="1"/>
  <c r="C52" i="111"/>
  <c r="D52" i="111" s="1"/>
  <c r="B53" i="111"/>
  <c r="D52" i="93"/>
  <c r="C40" i="91"/>
  <c r="B41" i="91" s="1"/>
  <c r="D53" i="92"/>
  <c r="C40" i="100"/>
  <c r="C52" i="87"/>
  <c r="D52" i="87" s="1"/>
  <c r="B53" i="87"/>
  <c r="S85" i="33"/>
  <c r="U85" i="33" s="1"/>
  <c r="Q97" i="33"/>
  <c r="J97" i="33"/>
  <c r="R97" i="33"/>
  <c r="N97" i="33"/>
  <c r="I97" i="33"/>
  <c r="M97" i="33"/>
  <c r="L97" i="33"/>
  <c r="P97" i="33"/>
  <c r="K97" i="33"/>
  <c r="L99" i="33"/>
  <c r="P99" i="33"/>
  <c r="M99" i="33"/>
  <c r="R99" i="33"/>
  <c r="S99" i="33"/>
  <c r="N99" i="33"/>
  <c r="Q99" i="33"/>
  <c r="O99" i="33"/>
  <c r="T99" i="33"/>
  <c r="P101" i="33"/>
  <c r="S101" i="33"/>
  <c r="T101" i="33"/>
  <c r="Q101" i="33"/>
  <c r="O101" i="33"/>
  <c r="M101" i="33"/>
  <c r="U101" i="33"/>
  <c r="R101" i="33"/>
  <c r="N101" i="33"/>
  <c r="B30" i="94"/>
  <c r="C30" i="94" s="1"/>
  <c r="D30" i="94" s="1"/>
  <c r="D29" i="94"/>
  <c r="N98" i="33"/>
  <c r="S98" i="33"/>
  <c r="L98" i="33"/>
  <c r="O98" i="33"/>
  <c r="R98" i="33"/>
  <c r="Q98" i="33"/>
  <c r="M98" i="33"/>
  <c r="J98" i="33"/>
  <c r="P98" i="33"/>
  <c r="K98" i="33"/>
  <c r="D29" i="109"/>
  <c r="C40" i="93"/>
  <c r="C41" i="88"/>
  <c r="D51" i="99"/>
  <c r="C52" i="112"/>
  <c r="B53" i="112"/>
  <c r="B53" i="99"/>
  <c r="C52" i="99"/>
  <c r="D40" i="96"/>
  <c r="E107" i="33"/>
  <c r="E110" i="33" s="1"/>
  <c r="M114" i="33" s="1"/>
  <c r="F107" i="33"/>
  <c r="F110" i="33" s="1"/>
  <c r="N114" i="33" s="1"/>
  <c r="H107" i="33"/>
  <c r="H110" i="33" s="1"/>
  <c r="P114" i="33" s="1"/>
  <c r="K107" i="33"/>
  <c r="K110" i="33" s="1"/>
  <c r="G107" i="33"/>
  <c r="G110" i="33" s="1"/>
  <c r="O114" i="33" s="1"/>
  <c r="L107" i="33"/>
  <c r="L110" i="33" s="1"/>
  <c r="I107" i="33"/>
  <c r="I110" i="33" s="1"/>
  <c r="Q114" i="33" s="1"/>
  <c r="J107" i="33"/>
  <c r="J110" i="33" s="1"/>
  <c r="M107" i="33"/>
  <c r="M110" i="33" s="1"/>
  <c r="N107" i="33"/>
  <c r="N110" i="33" s="1"/>
  <c r="D54" i="88"/>
  <c r="D53" i="88"/>
  <c r="D51" i="96"/>
  <c r="B53" i="96"/>
  <c r="C52" i="96"/>
  <c r="D51" i="108"/>
  <c r="C41" i="96"/>
  <c r="C40" i="80"/>
  <c r="B41" i="80" s="1"/>
  <c r="B54" i="89"/>
  <c r="C54" i="89" s="1"/>
  <c r="C53" i="89"/>
  <c r="D53" i="89" s="1"/>
  <c r="O100" i="33"/>
  <c r="L100" i="33"/>
  <c r="T100" i="33"/>
  <c r="M100" i="33"/>
  <c r="S100" i="33"/>
  <c r="N100" i="33"/>
  <c r="P100" i="33"/>
  <c r="U100" i="33"/>
  <c r="R100" i="33"/>
  <c r="Q100" i="33"/>
  <c r="C52" i="100"/>
  <c r="D52" i="100" s="1"/>
  <c r="B53" i="100"/>
  <c r="C52" i="108"/>
  <c r="B53" i="108"/>
  <c r="B53" i="103"/>
  <c r="C52" i="103"/>
  <c r="D52" i="103" s="1"/>
  <c r="C40" i="92"/>
  <c r="B41" i="92" s="1"/>
  <c r="B28" i="92"/>
  <c r="C28" i="92" s="1"/>
  <c r="D27" i="92"/>
  <c r="D28" i="94"/>
  <c r="C41" i="87"/>
  <c r="D51" i="100"/>
  <c r="C40" i="94"/>
  <c r="C41" i="89"/>
  <c r="B42" i="89" s="1"/>
  <c r="C42" i="89" s="1"/>
  <c r="O110" i="33"/>
  <c r="D27" i="94"/>
  <c r="L95" i="33"/>
  <c r="I95" i="33"/>
  <c r="H95" i="33"/>
  <c r="H102" i="33" s="1"/>
  <c r="N95" i="33"/>
  <c r="K95" i="33"/>
  <c r="G95" i="33"/>
  <c r="G102" i="33" s="1"/>
  <c r="G113" i="33" s="1"/>
  <c r="P95" i="33"/>
  <c r="M95" i="33"/>
  <c r="J95" i="33"/>
  <c r="O95" i="33"/>
  <c r="C41" i="108"/>
  <c r="C40" i="101"/>
  <c r="D42" i="110"/>
  <c r="B54" i="110"/>
  <c r="C54" i="110" s="1"/>
  <c r="C53" i="110"/>
  <c r="D53" i="110" s="1"/>
  <c r="D52" i="110"/>
  <c r="C41" i="102"/>
  <c r="C41" i="103"/>
  <c r="B42" i="103" s="1"/>
  <c r="C42" i="103" s="1"/>
  <c r="D40" i="104"/>
  <c r="C41" i="104"/>
  <c r="B42" i="104" s="1"/>
  <c r="C42" i="104" s="1"/>
  <c r="D54" i="104"/>
  <c r="D53" i="104"/>
  <c r="D54" i="105"/>
  <c r="C41" i="105"/>
  <c r="C53" i="106"/>
  <c r="D53" i="106" s="1"/>
  <c r="B54" i="106"/>
  <c r="C54" i="106" s="1"/>
  <c r="D54" i="106" s="1"/>
  <c r="D52" i="106"/>
  <c r="D42" i="109"/>
  <c r="C40" i="107"/>
  <c r="B54" i="107"/>
  <c r="C54" i="107" s="1"/>
  <c r="C53" i="107"/>
  <c r="D53" i="107" s="1"/>
  <c r="D39" i="107"/>
  <c r="D41" i="108" l="1"/>
  <c r="B42" i="108"/>
  <c r="C42" i="108" s="1"/>
  <c r="D42" i="108" s="1"/>
  <c r="D40" i="107"/>
  <c r="B41" i="107"/>
  <c r="D41" i="105"/>
  <c r="B42" i="105"/>
  <c r="C42" i="105" s="1"/>
  <c r="D41" i="102"/>
  <c r="B42" i="102"/>
  <c r="C42" i="102" s="1"/>
  <c r="D40" i="101"/>
  <c r="B41" i="101"/>
  <c r="D40" i="100"/>
  <c r="B41" i="100"/>
  <c r="D41" i="96"/>
  <c r="B42" i="96"/>
  <c r="C42" i="96" s="1"/>
  <c r="D42" i="96" s="1"/>
  <c r="D40" i="94"/>
  <c r="B41" i="94"/>
  <c r="D40" i="93"/>
  <c r="B41" i="93"/>
  <c r="D41" i="88"/>
  <c r="B42" i="88"/>
  <c r="C42" i="88" s="1"/>
  <c r="D41" i="87"/>
  <c r="B42" i="87"/>
  <c r="C42" i="87" s="1"/>
  <c r="D42" i="87" s="1"/>
  <c r="D39" i="90"/>
  <c r="C40" i="90"/>
  <c r="D53" i="94"/>
  <c r="D54" i="89"/>
  <c r="D54" i="93"/>
  <c r="C53" i="90"/>
  <c r="B54" i="90"/>
  <c r="C54" i="90" s="1"/>
  <c r="D54" i="110"/>
  <c r="C41" i="100"/>
  <c r="B42" i="100" s="1"/>
  <c r="C42" i="100" s="1"/>
  <c r="D53" i="93"/>
  <c r="C41" i="106"/>
  <c r="C53" i="111"/>
  <c r="D53" i="111" s="1"/>
  <c r="B54" i="111"/>
  <c r="C54" i="111" s="1"/>
  <c r="D40" i="106"/>
  <c r="C53" i="87"/>
  <c r="D53" i="87" s="1"/>
  <c r="B54" i="87"/>
  <c r="C54" i="87" s="1"/>
  <c r="D40" i="91"/>
  <c r="C41" i="91"/>
  <c r="B42" i="91" s="1"/>
  <c r="C42" i="91"/>
  <c r="D42" i="104"/>
  <c r="H113" i="33"/>
  <c r="T85" i="33"/>
  <c r="T87" i="33" s="1"/>
  <c r="W87" i="33" s="1"/>
  <c r="F120" i="33"/>
  <c r="I102" i="33"/>
  <c r="I113" i="33" s="1"/>
  <c r="U102" i="33"/>
  <c r="T102" i="33"/>
  <c r="S114" i="33"/>
  <c r="J102" i="33"/>
  <c r="J113" i="33" s="1"/>
  <c r="P102" i="33"/>
  <c r="P113" i="33" s="1"/>
  <c r="O102" i="33"/>
  <c r="O113" i="33" s="1"/>
  <c r="R102" i="33"/>
  <c r="K102" i="33"/>
  <c r="K113" i="33" s="1"/>
  <c r="Q102" i="33"/>
  <c r="Q113" i="33" s="1"/>
  <c r="C41" i="94"/>
  <c r="B42" i="94" s="1"/>
  <c r="C42" i="94" s="1"/>
  <c r="B29" i="92"/>
  <c r="C29" i="92" s="1"/>
  <c r="B30" i="92" s="1"/>
  <c r="C30" i="92" s="1"/>
  <c r="D28" i="92"/>
  <c r="D52" i="96"/>
  <c r="D54" i="107"/>
  <c r="D42" i="105"/>
  <c r="D42" i="89"/>
  <c r="B54" i="103"/>
  <c r="C54" i="103" s="1"/>
  <c r="C53" i="103"/>
  <c r="D53" i="103" s="1"/>
  <c r="C53" i="96"/>
  <c r="D53" i="96" s="1"/>
  <c r="B54" i="96"/>
  <c r="C54" i="96" s="1"/>
  <c r="D54" i="96" s="1"/>
  <c r="D40" i="92"/>
  <c r="B54" i="108"/>
  <c r="C54" i="108" s="1"/>
  <c r="C53" i="108"/>
  <c r="D53" i="108" s="1"/>
  <c r="B54" i="99"/>
  <c r="C54" i="99" s="1"/>
  <c r="C53" i="99"/>
  <c r="D53" i="99" s="1"/>
  <c r="C41" i="93"/>
  <c r="N102" i="33"/>
  <c r="N113" i="33" s="1"/>
  <c r="C41" i="92"/>
  <c r="B54" i="112"/>
  <c r="C54" i="112" s="1"/>
  <c r="C53" i="112"/>
  <c r="D53" i="112" s="1"/>
  <c r="B54" i="100"/>
  <c r="C54" i="100" s="1"/>
  <c r="C53" i="100"/>
  <c r="D52" i="112"/>
  <c r="D52" i="99"/>
  <c r="S102" i="33"/>
  <c r="C41" i="101"/>
  <c r="B42" i="101" s="1"/>
  <c r="C42" i="101" s="1"/>
  <c r="L102" i="33"/>
  <c r="L113" i="33" s="1"/>
  <c r="D30" i="92"/>
  <c r="C41" i="80"/>
  <c r="D42" i="88"/>
  <c r="D52" i="108"/>
  <c r="M102" i="33"/>
  <c r="M113" i="33" s="1"/>
  <c r="D40" i="80"/>
  <c r="E120" i="33"/>
  <c r="W113" i="33"/>
  <c r="D41" i="89"/>
  <c r="D42" i="102"/>
  <c r="D42" i="103"/>
  <c r="D41" i="103"/>
  <c r="D41" i="104"/>
  <c r="C41" i="107"/>
  <c r="D41" i="107" l="1"/>
  <c r="B42" i="107"/>
  <c r="C42" i="107" s="1"/>
  <c r="D41" i="106"/>
  <c r="B42" i="106"/>
  <c r="C42" i="106" s="1"/>
  <c r="D41" i="93"/>
  <c r="B42" i="93"/>
  <c r="C42" i="93" s="1"/>
  <c r="D41" i="92"/>
  <c r="B42" i="92"/>
  <c r="C42" i="92" s="1"/>
  <c r="D42" i="92" s="1"/>
  <c r="D41" i="91"/>
  <c r="D41" i="80"/>
  <c r="B42" i="80"/>
  <c r="C42" i="80" s="1"/>
  <c r="D40" i="90"/>
  <c r="B41" i="90"/>
  <c r="C41" i="90"/>
  <c r="D53" i="90"/>
  <c r="D54" i="90"/>
  <c r="D54" i="87"/>
  <c r="D42" i="100"/>
  <c r="D54" i="108"/>
  <c r="D54" i="103"/>
  <c r="D42" i="106"/>
  <c r="D42" i="80"/>
  <c r="D54" i="112"/>
  <c r="D42" i="91"/>
  <c r="D54" i="111"/>
  <c r="D41" i="100"/>
  <c r="G120" i="33"/>
  <c r="H120" i="33" s="1"/>
  <c r="R113" i="33"/>
  <c r="T113" i="33" s="1"/>
  <c r="E122" i="33"/>
  <c r="D41" i="101"/>
  <c r="D42" i="101"/>
  <c r="D53" i="100"/>
  <c r="D54" i="100"/>
  <c r="D41" i="94"/>
  <c r="D42" i="94"/>
  <c r="D42" i="93"/>
  <c r="D29" i="92"/>
  <c r="D54" i="99"/>
  <c r="D42" i="107"/>
  <c r="D41" i="90" l="1"/>
  <c r="B42" i="90"/>
  <c r="C42" i="90" s="1"/>
  <c r="D42" i="90" s="1"/>
  <c r="F121" i="33"/>
  <c r="F122" i="33" s="1"/>
  <c r="S113" i="33"/>
  <c r="S115" i="33" s="1"/>
  <c r="X115" i="33" s="1"/>
  <c r="G121" i="33" l="1"/>
  <c r="G122" i="33" s="1"/>
  <c r="H122" i="33" s="1"/>
  <c r="H121" i="33" l="1"/>
  <c r="C12" i="124"/>
  <c r="C10" i="124"/>
  <c r="H15" i="123" s="1"/>
  <c r="C11" i="124"/>
  <c r="C8" i="124"/>
  <c r="C6" i="124"/>
  <c r="C7" i="124"/>
  <c r="C9" i="124"/>
  <c r="C5" i="124"/>
  <c r="C3" i="124"/>
  <c r="C4" i="124"/>
  <c r="C22" i="124" l="1"/>
  <c r="E3" i="124"/>
  <c r="A15" i="123"/>
  <c r="E5" i="124"/>
  <c r="C15" i="123"/>
  <c r="E9" i="124"/>
  <c r="G15" i="123"/>
  <c r="G7" i="123"/>
  <c r="E7" i="124"/>
  <c r="E15" i="123"/>
  <c r="C13" i="124"/>
  <c r="C23" i="124"/>
  <c r="E6" i="124"/>
  <c r="D15" i="123"/>
  <c r="E8" i="124"/>
  <c r="F15" i="123"/>
  <c r="E12" i="124"/>
  <c r="J15" i="123"/>
  <c r="E11" i="124"/>
  <c r="I15" i="123"/>
  <c r="E10" i="124"/>
  <c r="C24" i="124" l="1"/>
  <c r="C25" i="124" s="1"/>
  <c r="G9" i="123"/>
  <c r="G11" i="123"/>
  <c r="G10" i="123"/>
  <c r="G5" i="123"/>
  <c r="G6" i="123"/>
  <c r="G3" i="123"/>
  <c r="E4" i="124"/>
  <c r="E13" i="124" s="1"/>
  <c r="D16" i="124" s="1"/>
  <c r="D18" i="124" s="1"/>
  <c r="B15" i="123"/>
  <c r="E18" i="123" s="1"/>
  <c r="G8" i="123"/>
  <c r="G4" i="123"/>
  <c r="E12" i="123"/>
  <c r="C27" i="123" s="1"/>
  <c r="H18" i="123" l="1"/>
  <c r="F6" i="123"/>
  <c r="F7" i="123"/>
  <c r="F9" i="123"/>
  <c r="F11" i="123"/>
  <c r="F10" i="123"/>
  <c r="F2" i="123"/>
  <c r="F4" i="123"/>
  <c r="F8" i="123"/>
  <c r="F5" i="123"/>
  <c r="C18" i="123"/>
  <c r="B18" i="123"/>
  <c r="F3" i="123"/>
  <c r="K15" i="123"/>
  <c r="B16" i="123" s="1"/>
  <c r="D18" i="123"/>
  <c r="F18" i="123"/>
  <c r="A18" i="123"/>
  <c r="G18" i="123"/>
  <c r="I18" i="123"/>
  <c r="J122" i="17" l="1"/>
  <c r="J154" i="17" s="1"/>
  <c r="I122" i="17"/>
  <c r="I154" i="17" s="1"/>
  <c r="F122" i="17"/>
  <c r="F154" i="17" s="1"/>
  <c r="K122" i="17"/>
  <c r="K154" i="17" s="1"/>
  <c r="D122" i="17"/>
  <c r="D154" i="17" s="1"/>
  <c r="B122" i="17"/>
  <c r="B154" i="17" s="1"/>
  <c r="H122" i="17"/>
  <c r="H154" i="17" s="1"/>
  <c r="C122" i="17"/>
  <c r="C154" i="17" s="1"/>
  <c r="G122" i="17"/>
  <c r="G154" i="17" s="1"/>
  <c r="E122" i="17"/>
  <c r="E154" i="17" s="1"/>
  <c r="H16" i="123"/>
  <c r="I38" i="24" s="1"/>
  <c r="I16" i="123"/>
  <c r="J31" i="24" s="1"/>
  <c r="G16" i="123"/>
  <c r="H30" i="24" s="1"/>
  <c r="F16" i="123"/>
  <c r="G30" i="24" s="1"/>
  <c r="D16" i="123"/>
  <c r="E25" i="24" s="1"/>
  <c r="J16" i="123"/>
  <c r="E16" i="123"/>
  <c r="F38" i="24" s="1"/>
  <c r="C16" i="123"/>
  <c r="D35" i="24" s="1"/>
  <c r="A16" i="123"/>
  <c r="C21" i="123"/>
  <c r="K35" i="24" s="1"/>
  <c r="C35" i="24"/>
  <c r="C38" i="24"/>
  <c r="C30" i="24"/>
  <c r="C31" i="24"/>
  <c r="C36" i="24"/>
  <c r="C20" i="123"/>
  <c r="C27" i="24"/>
  <c r="C25" i="24"/>
  <c r="C26" i="24"/>
  <c r="C23" i="24"/>
  <c r="C24" i="24"/>
  <c r="K19" i="14"/>
  <c r="C21" i="24"/>
  <c r="B19" i="14"/>
  <c r="C20" i="24"/>
  <c r="C29" i="24"/>
  <c r="C22" i="24"/>
  <c r="C19" i="24"/>
  <c r="E19" i="14"/>
  <c r="G19" i="14"/>
  <c r="H19" i="14"/>
  <c r="J19" i="14"/>
  <c r="C19" i="14"/>
  <c r="F19" i="14"/>
  <c r="I19" i="14"/>
  <c r="D19" i="14"/>
  <c r="C34" i="24"/>
  <c r="C32" i="24"/>
  <c r="C37" i="24"/>
  <c r="C33" i="24"/>
  <c r="C27" i="26" l="1"/>
  <c r="C26" i="29" s="1"/>
  <c r="C75" i="26"/>
  <c r="I29" i="24"/>
  <c r="B20" i="24"/>
  <c r="K27" i="24"/>
  <c r="G35" i="24"/>
  <c r="E33" i="24"/>
  <c r="E23" i="24"/>
  <c r="E58" i="24"/>
  <c r="E38" i="24"/>
  <c r="I19" i="24"/>
  <c r="E27" i="24"/>
  <c r="I35" i="24"/>
  <c r="I32" i="24"/>
  <c r="K25" i="24"/>
  <c r="K19" i="24"/>
  <c r="J19" i="24"/>
  <c r="J24" i="24"/>
  <c r="J29" i="24"/>
  <c r="J22" i="24"/>
  <c r="K24" i="24"/>
  <c r="C66" i="24"/>
  <c r="K30" i="24"/>
  <c r="J38" i="24"/>
  <c r="J35" i="24"/>
  <c r="J21" i="24"/>
  <c r="J23" i="24"/>
  <c r="F37" i="24"/>
  <c r="F31" i="24"/>
  <c r="K31" i="24"/>
  <c r="F33" i="24"/>
  <c r="K34" i="24"/>
  <c r="J20" i="24"/>
  <c r="F25" i="24"/>
  <c r="K22" i="24"/>
  <c r="G58" i="24"/>
  <c r="D37" i="24"/>
  <c r="D34" i="24"/>
  <c r="H33" i="24"/>
  <c r="J25" i="24"/>
  <c r="G24" i="24"/>
  <c r="K20" i="24"/>
  <c r="H27" i="24"/>
  <c r="J36" i="24"/>
  <c r="G33" i="24"/>
  <c r="D33" i="24"/>
  <c r="F32" i="24"/>
  <c r="D26" i="24"/>
  <c r="G21" i="24"/>
  <c r="G27" i="24"/>
  <c r="D58" i="24"/>
  <c r="G38" i="24"/>
  <c r="G37" i="24"/>
  <c r="G34" i="24"/>
  <c r="D32" i="24"/>
  <c r="G32" i="24"/>
  <c r="K29" i="24"/>
  <c r="H37" i="24"/>
  <c r="H22" i="24"/>
  <c r="F24" i="24"/>
  <c r="F20" i="24"/>
  <c r="H26" i="24"/>
  <c r="F30" i="24"/>
  <c r="F35" i="24"/>
  <c r="J33" i="24"/>
  <c r="K33" i="24"/>
  <c r="H32" i="24"/>
  <c r="J34" i="24"/>
  <c r="F34" i="24"/>
  <c r="F23" i="24"/>
  <c r="K26" i="24"/>
  <c r="F29" i="24"/>
  <c r="F22" i="24"/>
  <c r="F21" i="24"/>
  <c r="H20" i="24"/>
  <c r="H24" i="24"/>
  <c r="B23" i="24"/>
  <c r="K23" i="24"/>
  <c r="F27" i="24"/>
  <c r="K58" i="24"/>
  <c r="J58" i="24"/>
  <c r="K36" i="24"/>
  <c r="H31" i="24"/>
  <c r="J30" i="24"/>
  <c r="K38" i="24"/>
  <c r="H34" i="24"/>
  <c r="H23" i="24"/>
  <c r="F26" i="24"/>
  <c r="J37" i="24"/>
  <c r="K37" i="24"/>
  <c r="J32" i="24"/>
  <c r="K32" i="24"/>
  <c r="H29" i="24"/>
  <c r="F19" i="24"/>
  <c r="H19" i="24"/>
  <c r="H21" i="24"/>
  <c r="J26" i="24"/>
  <c r="H25" i="24"/>
  <c r="K21" i="24"/>
  <c r="J27" i="24"/>
  <c r="H58" i="24"/>
  <c r="H38" i="24"/>
  <c r="D21" i="24"/>
  <c r="D22" i="24"/>
  <c r="D19" i="24"/>
  <c r="G23" i="24"/>
  <c r="G22" i="24"/>
  <c r="G25" i="24"/>
  <c r="Q17" i="12"/>
  <c r="P17" i="12" s="1"/>
  <c r="G36" i="24"/>
  <c r="G31" i="24"/>
  <c r="D30" i="24"/>
  <c r="D24" i="24"/>
  <c r="G19" i="24"/>
  <c r="G26" i="24"/>
  <c r="D27" i="24"/>
  <c r="F58" i="24"/>
  <c r="Q15" i="12"/>
  <c r="P15" i="12" s="1"/>
  <c r="H36" i="24"/>
  <c r="D36" i="24"/>
  <c r="D31" i="24"/>
  <c r="H35" i="24"/>
  <c r="D29" i="24"/>
  <c r="D20" i="24"/>
  <c r="G29" i="24"/>
  <c r="G20" i="24"/>
  <c r="D23" i="24"/>
  <c r="D25" i="24"/>
  <c r="Q18" i="12"/>
  <c r="P18" i="12" s="1"/>
  <c r="P28" i="12" s="1"/>
  <c r="F36" i="24"/>
  <c r="D38" i="24"/>
  <c r="B27" i="24"/>
  <c r="C51" i="14"/>
  <c r="D64" i="24"/>
  <c r="I66" i="24"/>
  <c r="F64" i="24"/>
  <c r="E64" i="24"/>
  <c r="G64" i="24"/>
  <c r="H64" i="24"/>
  <c r="C64" i="24"/>
  <c r="H17" i="123"/>
  <c r="J64" i="24"/>
  <c r="K64" i="24"/>
  <c r="C84" i="24" s="1"/>
  <c r="I33" i="24"/>
  <c r="E32" i="24"/>
  <c r="I34" i="24"/>
  <c r="D51" i="14"/>
  <c r="G51" i="14"/>
  <c r="B19" i="24"/>
  <c r="B51" i="14"/>
  <c r="K51" i="14"/>
  <c r="B21" i="24"/>
  <c r="I24" i="24"/>
  <c r="I26" i="24"/>
  <c r="E24" i="24"/>
  <c r="B26" i="24"/>
  <c r="Q19" i="12"/>
  <c r="P19" i="12" s="1"/>
  <c r="Q20" i="12"/>
  <c r="P20" i="12" s="1"/>
  <c r="E31" i="24"/>
  <c r="E30" i="24"/>
  <c r="I30" i="24"/>
  <c r="E35" i="24"/>
  <c r="I59" i="24"/>
  <c r="F59" i="24"/>
  <c r="H59" i="24"/>
  <c r="J59" i="24"/>
  <c r="G59" i="24"/>
  <c r="D66" i="24"/>
  <c r="E59" i="24"/>
  <c r="C59" i="24"/>
  <c r="C17" i="123"/>
  <c r="K59" i="24"/>
  <c r="C62" i="24"/>
  <c r="H62" i="24"/>
  <c r="I62" i="24"/>
  <c r="J62" i="24"/>
  <c r="G66" i="24"/>
  <c r="E62" i="24"/>
  <c r="F62" i="24"/>
  <c r="F17" i="123"/>
  <c r="D62" i="24"/>
  <c r="K62" i="24"/>
  <c r="J33" i="12"/>
  <c r="B32" i="24"/>
  <c r="B30" i="24"/>
  <c r="B35" i="24"/>
  <c r="B36" i="24"/>
  <c r="B33" i="24"/>
  <c r="B37" i="24"/>
  <c r="B31" i="24"/>
  <c r="B34" i="24"/>
  <c r="B29" i="24"/>
  <c r="E34" i="24"/>
  <c r="I51" i="14"/>
  <c r="J51" i="14"/>
  <c r="E51" i="14"/>
  <c r="E22" i="24"/>
  <c r="I20" i="24"/>
  <c r="E21" i="24"/>
  <c r="B25" i="24"/>
  <c r="E26" i="24"/>
  <c r="B24" i="24"/>
  <c r="Q14" i="12"/>
  <c r="P14" i="12" s="1"/>
  <c r="I58" i="24"/>
  <c r="Q16" i="12"/>
  <c r="P16" i="12" s="1"/>
  <c r="I36" i="24"/>
  <c r="J61" i="24"/>
  <c r="C61" i="24"/>
  <c r="D61" i="24"/>
  <c r="E17" i="123"/>
  <c r="H61" i="24"/>
  <c r="G61" i="24"/>
  <c r="F66" i="24"/>
  <c r="E61" i="24"/>
  <c r="I61" i="24"/>
  <c r="K61" i="24"/>
  <c r="J63" i="24"/>
  <c r="G63" i="24"/>
  <c r="I63" i="24"/>
  <c r="C63" i="24"/>
  <c r="D63" i="24"/>
  <c r="F63" i="24"/>
  <c r="H66" i="24"/>
  <c r="G17" i="123"/>
  <c r="E63" i="24"/>
  <c r="K63" i="24"/>
  <c r="B38" i="24"/>
  <c r="D17" i="123"/>
  <c r="E66" i="24"/>
  <c r="H60" i="24"/>
  <c r="G60" i="24"/>
  <c r="D60" i="24"/>
  <c r="J60" i="24"/>
  <c r="I60" i="24"/>
  <c r="F60" i="24"/>
  <c r="C60" i="24"/>
  <c r="K60" i="24"/>
  <c r="E37" i="24"/>
  <c r="I37" i="24"/>
  <c r="F51" i="14"/>
  <c r="H51" i="14"/>
  <c r="E29" i="24"/>
  <c r="E19" i="24"/>
  <c r="I21" i="24"/>
  <c r="E20" i="24"/>
  <c r="I22" i="24"/>
  <c r="I25" i="24"/>
  <c r="I23" i="24"/>
  <c r="B22" i="24"/>
  <c r="I27" i="24"/>
  <c r="B17" i="123"/>
  <c r="E36" i="24"/>
  <c r="I31" i="24"/>
  <c r="J17" i="123"/>
  <c r="J66" i="24"/>
  <c r="I17" i="123"/>
  <c r="K65" i="24"/>
  <c r="B27" i="26" l="1"/>
  <c r="B26" i="29" s="1"/>
  <c r="B75" i="26"/>
  <c r="D27" i="26"/>
  <c r="D26" i="29" s="1"/>
  <c r="D75" i="26"/>
  <c r="J27" i="26"/>
  <c r="J26" i="29" s="1"/>
  <c r="J75" i="26"/>
  <c r="E27" i="26"/>
  <c r="E26" i="29" s="1"/>
  <c r="E75" i="26"/>
  <c r="F27" i="26"/>
  <c r="F26" i="29" s="1"/>
  <c r="F75" i="26"/>
  <c r="H27" i="26"/>
  <c r="H26" i="29" s="1"/>
  <c r="H75" i="26"/>
  <c r="I27" i="26"/>
  <c r="I26" i="29" s="1"/>
  <c r="I75" i="26"/>
  <c r="G27" i="26"/>
  <c r="G26" i="29" s="1"/>
  <c r="G75" i="26"/>
  <c r="K27" i="26"/>
  <c r="K26" i="29" s="1"/>
  <c r="K75" i="26"/>
  <c r="Q27" i="12"/>
  <c r="O18" i="12"/>
  <c r="N18" i="12" s="1"/>
  <c r="N28" i="12" s="1"/>
  <c r="Q28" i="12"/>
  <c r="C72" i="24"/>
  <c r="E4" i="24" s="1"/>
  <c r="C71" i="24"/>
  <c r="K3" i="24" s="1"/>
  <c r="C83" i="24"/>
  <c r="C15" i="24" s="1"/>
  <c r="C77" i="24"/>
  <c r="E77" i="24" s="1"/>
  <c r="C80" i="24"/>
  <c r="G12" i="24" s="1"/>
  <c r="C85" i="24"/>
  <c r="K17" i="24" s="1"/>
  <c r="P25" i="12"/>
  <c r="O15" i="12"/>
  <c r="N15" i="12" s="1"/>
  <c r="M15" i="12" s="1"/>
  <c r="C81" i="24"/>
  <c r="E81" i="24" s="1"/>
  <c r="Q25" i="12"/>
  <c r="C75" i="24"/>
  <c r="B7" i="24" s="1"/>
  <c r="C78" i="24"/>
  <c r="B10" i="24" s="1"/>
  <c r="C73" i="24"/>
  <c r="H5" i="24" s="1"/>
  <c r="C74" i="24"/>
  <c r="K6" i="24" s="1"/>
  <c r="P27" i="12"/>
  <c r="C76" i="24"/>
  <c r="Q30" i="12"/>
  <c r="O20" i="12"/>
  <c r="N20" i="12" s="1"/>
  <c r="P26" i="12"/>
  <c r="P24" i="12"/>
  <c r="P21" i="12"/>
  <c r="M44" i="12"/>
  <c r="Q26" i="12"/>
  <c r="O16" i="12"/>
  <c r="N16" i="12" s="1"/>
  <c r="Q21" i="12"/>
  <c r="M45" i="12"/>
  <c r="Q24" i="12"/>
  <c r="O14" i="12"/>
  <c r="N14" i="12" s="1"/>
  <c r="M38" i="24"/>
  <c r="C79" i="24"/>
  <c r="M27" i="24"/>
  <c r="O17" i="12"/>
  <c r="P30" i="12"/>
  <c r="C2" i="28"/>
  <c r="D17" i="124"/>
  <c r="C1" i="28"/>
  <c r="Q29" i="12"/>
  <c r="O19" i="12"/>
  <c r="P29" i="12"/>
  <c r="C82" i="24"/>
  <c r="E84" i="24"/>
  <c r="K16" i="24"/>
  <c r="C16" i="24"/>
  <c r="F16" i="24"/>
  <c r="B16" i="24"/>
  <c r="J16" i="24"/>
  <c r="I16" i="24"/>
  <c r="D16" i="24"/>
  <c r="H16" i="24"/>
  <c r="G16" i="24"/>
  <c r="E16" i="24"/>
  <c r="L27" i="26" l="1"/>
  <c r="L75" i="26"/>
  <c r="H15" i="24"/>
  <c r="M18" i="12"/>
  <c r="K7" i="12" s="1"/>
  <c r="O28" i="12"/>
  <c r="D4" i="24"/>
  <c r="B3" i="24"/>
  <c r="I3" i="24"/>
  <c r="B15" i="24"/>
  <c r="E15" i="24"/>
  <c r="F15" i="24"/>
  <c r="I15" i="24"/>
  <c r="K15" i="24"/>
  <c r="C3" i="24"/>
  <c r="E71" i="24"/>
  <c r="H3" i="24"/>
  <c r="H4" i="24"/>
  <c r="D3" i="24"/>
  <c r="K4" i="24"/>
  <c r="D15" i="24"/>
  <c r="J15" i="24"/>
  <c r="E83" i="24"/>
  <c r="G15" i="24"/>
  <c r="I4" i="24"/>
  <c r="G4" i="24"/>
  <c r="E72" i="24"/>
  <c r="K12" i="24"/>
  <c r="C4" i="24"/>
  <c r="F4" i="24"/>
  <c r="C9" i="24"/>
  <c r="I12" i="24"/>
  <c r="B4" i="24"/>
  <c r="J4" i="24"/>
  <c r="J10" i="24"/>
  <c r="E9" i="24"/>
  <c r="G3" i="24"/>
  <c r="F3" i="24"/>
  <c r="G17" i="24"/>
  <c r="O25" i="12"/>
  <c r="K9" i="24"/>
  <c r="J3" i="24"/>
  <c r="E3" i="24"/>
  <c r="G9" i="24"/>
  <c r="G13" i="24"/>
  <c r="F10" i="24"/>
  <c r="D12" i="24"/>
  <c r="E80" i="24"/>
  <c r="E12" i="24"/>
  <c r="E10" i="24"/>
  <c r="E78" i="24"/>
  <c r="I5" i="24"/>
  <c r="H9" i="24"/>
  <c r="B9" i="24"/>
  <c r="I13" i="24"/>
  <c r="D10" i="24"/>
  <c r="K10" i="24"/>
  <c r="F12" i="24"/>
  <c r="H10" i="24"/>
  <c r="I10" i="24"/>
  <c r="J9" i="24"/>
  <c r="I9" i="24"/>
  <c r="E17" i="24"/>
  <c r="H12" i="24"/>
  <c r="J12" i="24"/>
  <c r="C17" i="24"/>
  <c r="D13" i="24"/>
  <c r="F13" i="24"/>
  <c r="C12" i="24"/>
  <c r="B12" i="24"/>
  <c r="H13" i="24"/>
  <c r="C10" i="24"/>
  <c r="G10" i="24"/>
  <c r="D9" i="24"/>
  <c r="F9" i="24"/>
  <c r="B17" i="24"/>
  <c r="E85" i="24"/>
  <c r="I7" i="24"/>
  <c r="C7" i="24"/>
  <c r="E75" i="24"/>
  <c r="I17" i="24"/>
  <c r="J17" i="24"/>
  <c r="F17" i="24"/>
  <c r="H7" i="24"/>
  <c r="E7" i="24"/>
  <c r="J7" i="24"/>
  <c r="F7" i="24"/>
  <c r="K7" i="24"/>
  <c r="D17" i="24"/>
  <c r="H17" i="24"/>
  <c r="D7" i="24"/>
  <c r="G7" i="24"/>
  <c r="E5" i="24"/>
  <c r="J5" i="24"/>
  <c r="D5" i="24"/>
  <c r="B6" i="24"/>
  <c r="E74" i="24"/>
  <c r="J13" i="24"/>
  <c r="B13" i="24"/>
  <c r="K13" i="24"/>
  <c r="B5" i="24"/>
  <c r="G5" i="24"/>
  <c r="E73" i="24"/>
  <c r="C6" i="24"/>
  <c r="F5" i="24"/>
  <c r="K5" i="24"/>
  <c r="H6" i="24"/>
  <c r="C13" i="24"/>
  <c r="E13" i="24"/>
  <c r="C5" i="24"/>
  <c r="I6" i="24"/>
  <c r="E6" i="24"/>
  <c r="D6" i="24"/>
  <c r="F6" i="24"/>
  <c r="Q31" i="12"/>
  <c r="J6" i="24"/>
  <c r="G6" i="24"/>
  <c r="M25" i="12"/>
  <c r="K15" i="12"/>
  <c r="K4" i="12"/>
  <c r="O29" i="12"/>
  <c r="E76" i="24"/>
  <c r="B8" i="24"/>
  <c r="E8" i="24"/>
  <c r="H8" i="24"/>
  <c r="C8" i="24"/>
  <c r="J8" i="24"/>
  <c r="G8" i="24"/>
  <c r="K8" i="24"/>
  <c r="D8" i="24"/>
  <c r="I8" i="24"/>
  <c r="F8" i="24"/>
  <c r="E82" i="24"/>
  <c r="K14" i="24"/>
  <c r="G14" i="24"/>
  <c r="F14" i="24"/>
  <c r="I14" i="24"/>
  <c r="D14" i="24"/>
  <c r="H14" i="24"/>
  <c r="B14" i="24"/>
  <c r="C14" i="24"/>
  <c r="E14" i="24"/>
  <c r="J14" i="24"/>
  <c r="C3" i="28"/>
  <c r="H41" i="26" s="1"/>
  <c r="O27" i="12"/>
  <c r="E79" i="24"/>
  <c r="K11" i="24"/>
  <c r="B11" i="24"/>
  <c r="E11" i="24"/>
  <c r="F11" i="24"/>
  <c r="D11" i="24"/>
  <c r="H11" i="24"/>
  <c r="J11" i="24"/>
  <c r="I11" i="24"/>
  <c r="G11" i="24"/>
  <c r="C11" i="24"/>
  <c r="N17" i="12"/>
  <c r="M17" i="12" s="1"/>
  <c r="M42" i="12"/>
  <c r="N24" i="12"/>
  <c r="N19" i="12"/>
  <c r="M19" i="12" s="1"/>
  <c r="N30" i="12"/>
  <c r="O21" i="12"/>
  <c r="O24" i="12"/>
  <c r="M43" i="12"/>
  <c r="M14" i="12"/>
  <c r="L14" i="12" s="1"/>
  <c r="O26" i="12"/>
  <c r="M16" i="12"/>
  <c r="P31" i="12"/>
  <c r="N26" i="12"/>
  <c r="N25" i="12"/>
  <c r="L15" i="12"/>
  <c r="C87" i="24"/>
  <c r="N45" i="12"/>
  <c r="O45" i="12" s="1"/>
  <c r="N44" i="12"/>
  <c r="O44" i="12" s="1"/>
  <c r="O30" i="12"/>
  <c r="M20" i="12"/>
  <c r="K18" i="12" l="1"/>
  <c r="M28" i="12"/>
  <c r="G28" i="12" s="1"/>
  <c r="F28" i="12" s="1"/>
  <c r="L18" i="12"/>
  <c r="B28" i="12" s="1"/>
  <c r="M17" i="24"/>
  <c r="K8" i="12"/>
  <c r="M29" i="12"/>
  <c r="K19" i="12"/>
  <c r="M40" i="12"/>
  <c r="B24" i="12"/>
  <c r="J14" i="12"/>
  <c r="B14" i="12"/>
  <c r="N43" i="12"/>
  <c r="O43" i="12" s="1"/>
  <c r="C46" i="29"/>
  <c r="H43" i="26"/>
  <c r="N42" i="12"/>
  <c r="O42" i="12" s="1"/>
  <c r="M26" i="12"/>
  <c r="K5" i="12"/>
  <c r="K16" i="12"/>
  <c r="O31" i="12"/>
  <c r="M40" i="24"/>
  <c r="M41" i="24" s="1"/>
  <c r="N29" i="12"/>
  <c r="L19" i="12"/>
  <c r="M27" i="12"/>
  <c r="K6" i="12"/>
  <c r="K17" i="12"/>
  <c r="I15" i="12"/>
  <c r="K9" i="12"/>
  <c r="M30" i="12"/>
  <c r="K20" i="12"/>
  <c r="J15" i="12"/>
  <c r="B25" i="12"/>
  <c r="B15" i="12"/>
  <c r="L16" i="12"/>
  <c r="M21" i="12"/>
  <c r="K3" i="12"/>
  <c r="M24" i="12"/>
  <c r="M41" i="12"/>
  <c r="K14" i="12"/>
  <c r="L20" i="12"/>
  <c r="N21" i="12"/>
  <c r="N27" i="12"/>
  <c r="N31" i="12" s="1"/>
  <c r="L17" i="12"/>
  <c r="G25" i="12"/>
  <c r="F25" i="12" s="1"/>
  <c r="K121" i="13" l="1"/>
  <c r="I18" i="12"/>
  <c r="I7" i="12" s="1"/>
  <c r="J18" i="12"/>
  <c r="H18" i="12" s="1"/>
  <c r="B18" i="12"/>
  <c r="D43" i="12"/>
  <c r="L21" i="12"/>
  <c r="I20" i="12"/>
  <c r="I9" i="12" s="1"/>
  <c r="K69" i="13"/>
  <c r="K67" i="13"/>
  <c r="K68" i="13"/>
  <c r="K21" i="12"/>
  <c r="M39" i="12"/>
  <c r="C43" i="12"/>
  <c r="K17" i="13"/>
  <c r="K70" i="13"/>
  <c r="K71" i="13"/>
  <c r="K16" i="13"/>
  <c r="K15" i="13"/>
  <c r="K18" i="13"/>
  <c r="K19" i="13"/>
  <c r="K54" i="13"/>
  <c r="K55" i="13" s="1"/>
  <c r="K56" i="13" s="1"/>
  <c r="K2" i="13"/>
  <c r="K3" i="13" s="1"/>
  <c r="K4" i="13" s="1"/>
  <c r="K5" i="13" s="1"/>
  <c r="K6" i="13" s="1"/>
  <c r="K7" i="13" s="1"/>
  <c r="K8" i="13" s="1"/>
  <c r="K9" i="13" s="1"/>
  <c r="K10" i="13" s="1"/>
  <c r="I14" i="12"/>
  <c r="J4" i="12"/>
  <c r="H15" i="12"/>
  <c r="K120" i="13"/>
  <c r="I17" i="12"/>
  <c r="G26" i="12"/>
  <c r="C34" i="12"/>
  <c r="I4" i="12"/>
  <c r="G15" i="12"/>
  <c r="M38" i="12"/>
  <c r="C42" i="12"/>
  <c r="J3" i="12"/>
  <c r="H14" i="12"/>
  <c r="K122" i="13"/>
  <c r="I19" i="12"/>
  <c r="B27" i="12"/>
  <c r="B17" i="12"/>
  <c r="J17" i="12"/>
  <c r="N41" i="12"/>
  <c r="O41" i="12" s="1"/>
  <c r="M31" i="12"/>
  <c r="G24" i="12"/>
  <c r="F24" i="12" s="1"/>
  <c r="G30" i="12"/>
  <c r="F30" i="12" s="1"/>
  <c r="G27" i="12"/>
  <c r="F27" i="12" s="1"/>
  <c r="B19" i="12"/>
  <c r="B29" i="12"/>
  <c r="J19" i="12"/>
  <c r="K119" i="13"/>
  <c r="I16" i="12"/>
  <c r="G29" i="12"/>
  <c r="F29" i="12" s="1"/>
  <c r="E25" i="12"/>
  <c r="D25" i="12" s="1"/>
  <c r="B26" i="12"/>
  <c r="J16" i="12"/>
  <c r="B16" i="12"/>
  <c r="E28" i="12"/>
  <c r="D28" i="12" s="1"/>
  <c r="J20" i="12"/>
  <c r="B30" i="12"/>
  <c r="B20" i="12"/>
  <c r="K10" i="12"/>
  <c r="N40" i="12"/>
  <c r="O40" i="12" s="1"/>
  <c r="J68" i="13" l="1"/>
  <c r="J100" i="13" s="1"/>
  <c r="J54" i="13"/>
  <c r="J55" i="13" s="1"/>
  <c r="J56" i="13" s="1"/>
  <c r="J57" i="13" s="1"/>
  <c r="J67" i="13"/>
  <c r="J89" i="13" s="1"/>
  <c r="K57" i="13"/>
  <c r="K143" i="13"/>
  <c r="K153" i="13"/>
  <c r="K120" i="17" s="1"/>
  <c r="K152" i="17" s="1"/>
  <c r="J7" i="12"/>
  <c r="G18" i="12"/>
  <c r="G7" i="12" s="1"/>
  <c r="G20" i="12"/>
  <c r="G9" i="12" s="1"/>
  <c r="E43" i="12"/>
  <c r="B31" i="12"/>
  <c r="D34" i="12"/>
  <c r="E34" i="12" s="1"/>
  <c r="D42" i="12"/>
  <c r="E42" i="12" s="1"/>
  <c r="F26" i="12"/>
  <c r="F31" i="12" s="1"/>
  <c r="J8" i="12"/>
  <c r="J122" i="13" s="1"/>
  <c r="H19" i="12"/>
  <c r="E27" i="12"/>
  <c r="D27" i="12" s="1"/>
  <c r="J6" i="12"/>
  <c r="H17" i="12"/>
  <c r="K154" i="13"/>
  <c r="K121" i="17" s="1"/>
  <c r="K153" i="17" s="1"/>
  <c r="K144" i="13"/>
  <c r="N38" i="12"/>
  <c r="O38" i="12" s="1"/>
  <c r="J99" i="13"/>
  <c r="I6" i="12"/>
  <c r="G17" i="12"/>
  <c r="K37" i="13"/>
  <c r="K47" i="13"/>
  <c r="K93" i="13"/>
  <c r="K103" i="13"/>
  <c r="K70" i="17" s="1"/>
  <c r="K102" i="17" s="1"/>
  <c r="N39" i="12"/>
  <c r="O39" i="12" s="1"/>
  <c r="J9" i="12"/>
  <c r="H20" i="12"/>
  <c r="J5" i="12"/>
  <c r="H16" i="12"/>
  <c r="E29" i="12"/>
  <c r="D29" i="12" s="1"/>
  <c r="I5" i="12"/>
  <c r="G16" i="12"/>
  <c r="H7" i="12"/>
  <c r="F18" i="12"/>
  <c r="G4" i="12"/>
  <c r="E15" i="12"/>
  <c r="B21" i="12"/>
  <c r="K38" i="13"/>
  <c r="K48" i="13"/>
  <c r="K92" i="13"/>
  <c r="K102" i="13"/>
  <c r="K69" i="17" s="1"/>
  <c r="K101" i="17" s="1"/>
  <c r="K103" i="14"/>
  <c r="K90" i="13"/>
  <c r="K100" i="13"/>
  <c r="K67" i="17" s="1"/>
  <c r="K99" i="17" s="1"/>
  <c r="C28" i="12"/>
  <c r="L7" i="12" s="1"/>
  <c r="B7" i="12" s="1"/>
  <c r="K141" i="13"/>
  <c r="K151" i="13"/>
  <c r="K118" i="17" s="1"/>
  <c r="K150" i="17" s="1"/>
  <c r="E30" i="12"/>
  <c r="M36" i="12"/>
  <c r="H3" i="12"/>
  <c r="H67" i="13" s="1"/>
  <c r="C40" i="12"/>
  <c r="F14" i="12"/>
  <c r="D41" i="12"/>
  <c r="K142" i="13"/>
  <c r="K152" i="13"/>
  <c r="K119" i="17" s="1"/>
  <c r="K151" i="17" s="1"/>
  <c r="C41" i="12"/>
  <c r="I21" i="12"/>
  <c r="M37" i="12"/>
  <c r="I3" i="12"/>
  <c r="G14" i="12"/>
  <c r="K51" i="13"/>
  <c r="K41" i="13"/>
  <c r="K19" i="15"/>
  <c r="K19" i="17" s="1"/>
  <c r="K49" i="13"/>
  <c r="K39" i="13"/>
  <c r="K89" i="13"/>
  <c r="K99" i="13"/>
  <c r="K66" i="17" s="1"/>
  <c r="K98" i="17" s="1"/>
  <c r="C25" i="12"/>
  <c r="L4" i="12" s="1"/>
  <c r="B4" i="12" s="1"/>
  <c r="G31" i="12"/>
  <c r="E24" i="12"/>
  <c r="I8" i="12"/>
  <c r="G19" i="12"/>
  <c r="J21" i="12"/>
  <c r="J121" i="13"/>
  <c r="H4" i="12"/>
  <c r="F15" i="12"/>
  <c r="K42" i="13"/>
  <c r="K11" i="13"/>
  <c r="K32" i="13"/>
  <c r="K50" i="13"/>
  <c r="K40" i="13"/>
  <c r="K91" i="13"/>
  <c r="K101" i="13"/>
  <c r="K68" i="17" s="1"/>
  <c r="K100" i="17" s="1"/>
  <c r="J18" i="13" l="1"/>
  <c r="J16" i="13"/>
  <c r="J38" i="13" s="1"/>
  <c r="J15" i="13"/>
  <c r="J2" i="13"/>
  <c r="J3" i="13" s="1"/>
  <c r="J4" i="13" s="1"/>
  <c r="J5" i="13" s="1"/>
  <c r="J6" i="13" s="1"/>
  <c r="J7" i="13" s="1"/>
  <c r="J8" i="13" s="1"/>
  <c r="J9" i="13" s="1"/>
  <c r="J10" i="13" s="1"/>
  <c r="J32" i="13" s="1"/>
  <c r="J120" i="13"/>
  <c r="J152" i="13" s="1"/>
  <c r="J119" i="17" s="1"/>
  <c r="J151" i="17" s="1"/>
  <c r="J17" i="13"/>
  <c r="J49" i="13" s="1"/>
  <c r="J69" i="13"/>
  <c r="J90" i="13"/>
  <c r="J19" i="13"/>
  <c r="J51" i="13" s="1"/>
  <c r="I19" i="13"/>
  <c r="I19" i="15" s="1"/>
  <c r="I19" i="17" s="1"/>
  <c r="H68" i="13"/>
  <c r="H100" i="13" s="1"/>
  <c r="J70" i="13"/>
  <c r="J92" i="13" s="1"/>
  <c r="I16" i="13"/>
  <c r="I48" i="13" s="1"/>
  <c r="I70" i="13"/>
  <c r="I92" i="13" s="1"/>
  <c r="I71" i="13"/>
  <c r="I93" i="13" s="1"/>
  <c r="H54" i="13"/>
  <c r="H55" i="13" s="1"/>
  <c r="H56" i="13" s="1"/>
  <c r="H57" i="13" s="1"/>
  <c r="I67" i="13"/>
  <c r="I89" i="13" s="1"/>
  <c r="I122" i="13"/>
  <c r="I144" i="13" s="1"/>
  <c r="I2" i="13"/>
  <c r="I3" i="13" s="1"/>
  <c r="I4" i="13" s="1"/>
  <c r="I5" i="13" s="1"/>
  <c r="I6" i="13" s="1"/>
  <c r="I7" i="13" s="1"/>
  <c r="I8" i="13" s="1"/>
  <c r="I9" i="13" s="1"/>
  <c r="I10" i="13" s="1"/>
  <c r="I32" i="13" s="1"/>
  <c r="I15" i="13"/>
  <c r="I37" i="13" s="1"/>
  <c r="I54" i="13"/>
  <c r="I55" i="13" s="1"/>
  <c r="I56" i="13" s="1"/>
  <c r="I57" i="13" s="1"/>
  <c r="I68" i="13"/>
  <c r="I100" i="13" s="1"/>
  <c r="J71" i="13"/>
  <c r="J119" i="13"/>
  <c r="J151" i="13" s="1"/>
  <c r="I18" i="13"/>
  <c r="I50" i="13" s="1"/>
  <c r="I69" i="13"/>
  <c r="I101" i="13" s="1"/>
  <c r="I119" i="13"/>
  <c r="I151" i="13" s="1"/>
  <c r="I17" i="13"/>
  <c r="I49" i="13" s="1"/>
  <c r="I120" i="13"/>
  <c r="I152" i="13" s="1"/>
  <c r="I121" i="13"/>
  <c r="I153" i="13" s="1"/>
  <c r="I120" i="17" s="1"/>
  <c r="I152" i="17" s="1"/>
  <c r="J58" i="13"/>
  <c r="K58" i="13"/>
  <c r="K123" i="15"/>
  <c r="K71" i="15"/>
  <c r="E18" i="12"/>
  <c r="C18" i="12" s="1"/>
  <c r="J10" i="12"/>
  <c r="H21" i="12"/>
  <c r="D40" i="12"/>
  <c r="E40" i="12" s="1"/>
  <c r="D39" i="12"/>
  <c r="E26" i="12"/>
  <c r="E31" i="12" s="1"/>
  <c r="K33" i="13"/>
  <c r="K43" i="13"/>
  <c r="K12" i="13"/>
  <c r="B103" i="14"/>
  <c r="J143" i="13"/>
  <c r="J153" i="13"/>
  <c r="J120" i="17" s="1"/>
  <c r="J152" i="17" s="1"/>
  <c r="G8" i="12"/>
  <c r="G122" i="13" s="1"/>
  <c r="E19" i="12"/>
  <c r="G21" i="12"/>
  <c r="M35" i="12"/>
  <c r="G3" i="12"/>
  <c r="C39" i="12"/>
  <c r="E14" i="12"/>
  <c r="E41" i="12"/>
  <c r="H99" i="13"/>
  <c r="H89" i="13"/>
  <c r="J154" i="13"/>
  <c r="J121" i="17" s="1"/>
  <c r="J153" i="17" s="1"/>
  <c r="J144" i="13"/>
  <c r="D15" i="12"/>
  <c r="F4" i="12"/>
  <c r="X19" i="15"/>
  <c r="J50" i="13"/>
  <c r="J40" i="13"/>
  <c r="N36" i="12"/>
  <c r="O36" i="12" s="1"/>
  <c r="D30" i="12"/>
  <c r="C30" i="12" s="1"/>
  <c r="L9" i="12" s="1"/>
  <c r="B9" i="12" s="1"/>
  <c r="H9" i="12"/>
  <c r="F20" i="12"/>
  <c r="H6" i="12"/>
  <c r="F17" i="12"/>
  <c r="C27" i="12"/>
  <c r="L6" i="12" s="1"/>
  <c r="B6" i="12" s="1"/>
  <c r="J37" i="13"/>
  <c r="J47" i="13"/>
  <c r="J48" i="13"/>
  <c r="I10" i="12"/>
  <c r="J91" i="13"/>
  <c r="J101" i="13"/>
  <c r="F7" i="12"/>
  <c r="D18" i="12"/>
  <c r="G5" i="12"/>
  <c r="E16" i="12"/>
  <c r="C29" i="12"/>
  <c r="L8" i="12" s="1"/>
  <c r="B8" i="12" s="1"/>
  <c r="B122" i="13" s="1"/>
  <c r="B144" i="13" s="1"/>
  <c r="G6" i="12"/>
  <c r="E17" i="12"/>
  <c r="H8" i="12"/>
  <c r="H122" i="13" s="1"/>
  <c r="F19" i="12"/>
  <c r="D24" i="12"/>
  <c r="K51" i="15"/>
  <c r="N37" i="12"/>
  <c r="O37" i="12" s="1"/>
  <c r="I103" i="14"/>
  <c r="J103" i="14"/>
  <c r="C38" i="12"/>
  <c r="F3" i="12"/>
  <c r="M34" i="12"/>
  <c r="D14" i="12"/>
  <c r="E4" i="12"/>
  <c r="C15" i="12"/>
  <c r="H5" i="12"/>
  <c r="H69" i="13" s="1"/>
  <c r="F16" i="12"/>
  <c r="J142" i="13"/>
  <c r="E20" i="12"/>
  <c r="J39" i="13" l="1"/>
  <c r="J11" i="13"/>
  <c r="J43" i="13" s="1"/>
  <c r="J42" i="13"/>
  <c r="J118" i="17"/>
  <c r="J150" i="17" s="1"/>
  <c r="I99" i="13"/>
  <c r="I66" i="17" s="1"/>
  <c r="I98" i="17" s="1"/>
  <c r="I102" i="13"/>
  <c r="I69" i="17" s="1"/>
  <c r="I101" i="17" s="1"/>
  <c r="I103" i="13"/>
  <c r="I70" i="17" s="1"/>
  <c r="I102" i="17" s="1"/>
  <c r="F68" i="13"/>
  <c r="F100" i="13" s="1"/>
  <c r="H90" i="13"/>
  <c r="I41" i="13"/>
  <c r="J19" i="15"/>
  <c r="J19" i="17" s="1"/>
  <c r="I154" i="13"/>
  <c r="I121" i="17" s="1"/>
  <c r="I153" i="17" s="1"/>
  <c r="J41" i="13"/>
  <c r="I38" i="13"/>
  <c r="I39" i="13"/>
  <c r="J102" i="13"/>
  <c r="J69" i="17" s="1"/>
  <c r="J101" i="17" s="1"/>
  <c r="I51" i="13"/>
  <c r="I51" i="15" s="1"/>
  <c r="G120" i="13"/>
  <c r="G142" i="13" s="1"/>
  <c r="F67" i="13"/>
  <c r="F99" i="13" s="1"/>
  <c r="I47" i="13"/>
  <c r="F54" i="13"/>
  <c r="F55" i="13" s="1"/>
  <c r="F56" i="13" s="1"/>
  <c r="F57" i="13" s="1"/>
  <c r="J67" i="17"/>
  <c r="J99" i="17" s="1"/>
  <c r="I68" i="17"/>
  <c r="I100" i="17" s="1"/>
  <c r="G2" i="13"/>
  <c r="G3" i="13" s="1"/>
  <c r="G4" i="13" s="1"/>
  <c r="G5" i="13" s="1"/>
  <c r="G6" i="13" s="1"/>
  <c r="G7" i="13" s="1"/>
  <c r="G8" i="13" s="1"/>
  <c r="G9" i="13" s="1"/>
  <c r="G10" i="13" s="1"/>
  <c r="G11" i="13" s="1"/>
  <c r="G119" i="13"/>
  <c r="G141" i="13" s="1"/>
  <c r="H16" i="13"/>
  <c r="H38" i="13" s="1"/>
  <c r="I42" i="13"/>
  <c r="J103" i="13"/>
  <c r="J70" i="17" s="1"/>
  <c r="J102" i="17" s="1"/>
  <c r="G121" i="13"/>
  <c r="G143" i="13" s="1"/>
  <c r="G69" i="13"/>
  <c r="G91" i="13" s="1"/>
  <c r="I11" i="13"/>
  <c r="I33" i="13" s="1"/>
  <c r="I141" i="13"/>
  <c r="J68" i="17"/>
  <c r="J100" i="17" s="1"/>
  <c r="J93" i="13"/>
  <c r="J66" i="17"/>
  <c r="J98" i="17" s="1"/>
  <c r="I142" i="13"/>
  <c r="I67" i="17"/>
  <c r="I99" i="17" s="1"/>
  <c r="I40" i="13"/>
  <c r="I90" i="13"/>
  <c r="I91" i="13"/>
  <c r="I119" i="17"/>
  <c r="I151" i="17" s="1"/>
  <c r="J141" i="13"/>
  <c r="I118" i="17"/>
  <c r="I150" i="17" s="1"/>
  <c r="B120" i="13"/>
  <c r="G16" i="13"/>
  <c r="G48" i="13" s="1"/>
  <c r="G18" i="13"/>
  <c r="G50" i="13" s="1"/>
  <c r="G71" i="13"/>
  <c r="G93" i="13" s="1"/>
  <c r="H19" i="13"/>
  <c r="H19" i="15" s="1"/>
  <c r="H71" i="13"/>
  <c r="I143" i="13"/>
  <c r="H119" i="13"/>
  <c r="H141" i="13" s="1"/>
  <c r="B154" i="13"/>
  <c r="B121" i="17" s="1"/>
  <c r="B153" i="17" s="1"/>
  <c r="G15" i="13"/>
  <c r="G47" i="13" s="1"/>
  <c r="G54" i="13"/>
  <c r="G55" i="13" s="1"/>
  <c r="G56" i="13" s="1"/>
  <c r="G57" i="13" s="1"/>
  <c r="G67" i="13"/>
  <c r="G99" i="13" s="1"/>
  <c r="H2" i="13"/>
  <c r="H3" i="13" s="1"/>
  <c r="H4" i="13" s="1"/>
  <c r="H5" i="13" s="1"/>
  <c r="H6" i="13" s="1"/>
  <c r="H7" i="13" s="1"/>
  <c r="H8" i="13" s="1"/>
  <c r="H9" i="13" s="1"/>
  <c r="H10" i="13" s="1"/>
  <c r="H42" i="13" s="1"/>
  <c r="H18" i="13"/>
  <c r="H50" i="13" s="1"/>
  <c r="H120" i="13"/>
  <c r="H142" i="13" s="1"/>
  <c r="G19" i="13"/>
  <c r="G41" i="13" s="1"/>
  <c r="G17" i="13"/>
  <c r="G39" i="13" s="1"/>
  <c r="G70" i="13"/>
  <c r="G92" i="13" s="1"/>
  <c r="G68" i="13"/>
  <c r="G90" i="13" s="1"/>
  <c r="H15" i="13"/>
  <c r="H47" i="13" s="1"/>
  <c r="H17" i="13"/>
  <c r="H39" i="13" s="1"/>
  <c r="H121" i="13"/>
  <c r="H153" i="13" s="1"/>
  <c r="H120" i="17" s="1"/>
  <c r="H152" i="17" s="1"/>
  <c r="B121" i="13"/>
  <c r="H70" i="13"/>
  <c r="H58" i="13"/>
  <c r="K59" i="13"/>
  <c r="J59" i="13"/>
  <c r="H91" i="13"/>
  <c r="K103" i="15"/>
  <c r="K70" i="14" s="1"/>
  <c r="K102" i="14" s="1"/>
  <c r="K155" i="15"/>
  <c r="K122" i="14" s="1"/>
  <c r="K154" i="14" s="1"/>
  <c r="I71" i="15"/>
  <c r="I123" i="15"/>
  <c r="I58" i="13"/>
  <c r="E7" i="12"/>
  <c r="H10" i="12"/>
  <c r="E39" i="12"/>
  <c r="H103" i="14"/>
  <c r="H101" i="13"/>
  <c r="D37" i="12"/>
  <c r="F21" i="12"/>
  <c r="D26" i="12"/>
  <c r="D31" i="12" s="1"/>
  <c r="J51" i="15"/>
  <c r="H154" i="13"/>
  <c r="H121" i="17" s="1"/>
  <c r="H153" i="17" s="1"/>
  <c r="H144" i="13"/>
  <c r="K51" i="17"/>
  <c r="K19" i="20"/>
  <c r="K19" i="18"/>
  <c r="K123" i="18" s="1"/>
  <c r="E21" i="12"/>
  <c r="C37" i="12"/>
  <c r="E3" i="12"/>
  <c r="E54" i="13" s="1"/>
  <c r="E55" i="13" s="1"/>
  <c r="E56" i="13" s="1"/>
  <c r="C14" i="12"/>
  <c r="C36" i="12"/>
  <c r="D3" i="12"/>
  <c r="D67" i="13" s="1"/>
  <c r="E6" i="12"/>
  <c r="C17" i="12"/>
  <c r="D4" i="12"/>
  <c r="E8" i="12"/>
  <c r="C19" i="12"/>
  <c r="K44" i="13"/>
  <c r="K13" i="13"/>
  <c r="K34" i="13"/>
  <c r="D16" i="12"/>
  <c r="F5" i="12"/>
  <c r="F69" i="13" s="1"/>
  <c r="C7" i="12"/>
  <c r="N34" i="12"/>
  <c r="O34" i="12" s="1"/>
  <c r="X51" i="15"/>
  <c r="K18" i="14"/>
  <c r="E5" i="12"/>
  <c r="D38" i="12"/>
  <c r="E38" i="12" s="1"/>
  <c r="V19" i="15"/>
  <c r="C24" i="12"/>
  <c r="E9" i="12"/>
  <c r="C20" i="12"/>
  <c r="C9" i="12" s="1"/>
  <c r="C4" i="12"/>
  <c r="F8" i="12"/>
  <c r="F121" i="13" s="1"/>
  <c r="D19" i="12"/>
  <c r="D7" i="12"/>
  <c r="F6" i="12"/>
  <c r="D17" i="12"/>
  <c r="D20" i="12"/>
  <c r="D9" i="12" s="1"/>
  <c r="F9" i="12"/>
  <c r="G10" i="12"/>
  <c r="N35" i="12"/>
  <c r="O35" i="12" s="1"/>
  <c r="G103" i="14"/>
  <c r="G154" i="13"/>
  <c r="G121" i="17" s="1"/>
  <c r="G153" i="17" s="1"/>
  <c r="G144" i="13"/>
  <c r="J123" i="15" l="1"/>
  <c r="J33" i="13"/>
  <c r="F90" i="13"/>
  <c r="J12" i="13"/>
  <c r="J44" i="13" s="1"/>
  <c r="W19" i="15"/>
  <c r="J71" i="15"/>
  <c r="G32" i="13"/>
  <c r="G51" i="13"/>
  <c r="G51" i="15" s="1"/>
  <c r="G153" i="13"/>
  <c r="G120" i="17" s="1"/>
  <c r="G152" i="17" s="1"/>
  <c r="H48" i="13"/>
  <c r="H41" i="13"/>
  <c r="I12" i="13"/>
  <c r="I44" i="13" s="1"/>
  <c r="G42" i="13"/>
  <c r="G152" i="13"/>
  <c r="G119" i="17" s="1"/>
  <c r="G151" i="17" s="1"/>
  <c r="H151" i="13"/>
  <c r="H118" i="17" s="1"/>
  <c r="H150" i="17" s="1"/>
  <c r="G49" i="13"/>
  <c r="F89" i="13"/>
  <c r="G103" i="13"/>
  <c r="G70" i="17" s="1"/>
  <c r="G102" i="17" s="1"/>
  <c r="H51" i="13"/>
  <c r="H51" i="15" s="1"/>
  <c r="U51" i="15" s="1"/>
  <c r="G101" i="13"/>
  <c r="G68" i="17" s="1"/>
  <c r="G100" i="17" s="1"/>
  <c r="F2" i="13"/>
  <c r="F3" i="13" s="1"/>
  <c r="F4" i="13" s="1"/>
  <c r="F5" i="13" s="1"/>
  <c r="F6" i="13" s="1"/>
  <c r="F7" i="13" s="1"/>
  <c r="F8" i="13" s="1"/>
  <c r="F9" i="13" s="1"/>
  <c r="F10" i="13" s="1"/>
  <c r="F11" i="13" s="1"/>
  <c r="G102" i="13"/>
  <c r="G69" i="17" s="1"/>
  <c r="G101" i="17" s="1"/>
  <c r="E2" i="13"/>
  <c r="E3" i="13" s="1"/>
  <c r="E4" i="13" s="1"/>
  <c r="E5" i="13" s="1"/>
  <c r="E6" i="13" s="1"/>
  <c r="E7" i="13" s="1"/>
  <c r="E8" i="13" s="1"/>
  <c r="E9" i="13" s="1"/>
  <c r="E10" i="13" s="1"/>
  <c r="E42" i="13" s="1"/>
  <c r="E120" i="13"/>
  <c r="E152" i="13" s="1"/>
  <c r="F19" i="13"/>
  <c r="F19" i="15" s="1"/>
  <c r="F19" i="17" s="1"/>
  <c r="F120" i="13"/>
  <c r="F142" i="13" s="1"/>
  <c r="G89" i="13"/>
  <c r="G19" i="15"/>
  <c r="G19" i="17" s="1"/>
  <c r="G151" i="13"/>
  <c r="G118" i="17" s="1"/>
  <c r="G150" i="17" s="1"/>
  <c r="F122" i="13"/>
  <c r="F144" i="13" s="1"/>
  <c r="E119" i="13"/>
  <c r="E141" i="13" s="1"/>
  <c r="F70" i="13"/>
  <c r="F102" i="13" s="1"/>
  <c r="E121" i="13"/>
  <c r="E153" i="13" s="1"/>
  <c r="D68" i="13"/>
  <c r="D90" i="13" s="1"/>
  <c r="E70" i="13"/>
  <c r="E92" i="13" s="1"/>
  <c r="E69" i="13"/>
  <c r="E101" i="13" s="1"/>
  <c r="D54" i="13"/>
  <c r="D55" i="13" s="1"/>
  <c r="D56" i="13" s="1"/>
  <c r="D57" i="13" s="1"/>
  <c r="E17" i="13"/>
  <c r="E49" i="13" s="1"/>
  <c r="F15" i="13"/>
  <c r="F37" i="13" s="1"/>
  <c r="I43" i="13"/>
  <c r="G40" i="13"/>
  <c r="G100" i="13"/>
  <c r="G67" i="17" s="1"/>
  <c r="G99" i="17" s="1"/>
  <c r="H32" i="13"/>
  <c r="G66" i="17"/>
  <c r="G98" i="17" s="1"/>
  <c r="H152" i="13"/>
  <c r="H119" i="17" s="1"/>
  <c r="H151" i="17" s="1"/>
  <c r="H11" i="13"/>
  <c r="H12" i="13" s="1"/>
  <c r="H143" i="13"/>
  <c r="H19" i="17"/>
  <c r="H19" i="18" s="1"/>
  <c r="U19" i="15"/>
  <c r="H66" i="17"/>
  <c r="H98" i="17" s="1"/>
  <c r="G37" i="13"/>
  <c r="G38" i="13"/>
  <c r="H40" i="13"/>
  <c r="H93" i="13"/>
  <c r="H103" i="13"/>
  <c r="H70" i="17" s="1"/>
  <c r="H102" i="17" s="1"/>
  <c r="H67" i="17"/>
  <c r="H99" i="17" s="1"/>
  <c r="H68" i="17"/>
  <c r="H100" i="17" s="1"/>
  <c r="H102" i="13"/>
  <c r="H69" i="17" s="1"/>
  <c r="H101" i="17" s="1"/>
  <c r="H49" i="13"/>
  <c r="H37" i="13"/>
  <c r="H92" i="13"/>
  <c r="F119" i="13"/>
  <c r="F151" i="13" s="1"/>
  <c r="E122" i="13"/>
  <c r="F17" i="13"/>
  <c r="F39" i="13" s="1"/>
  <c r="E18" i="13"/>
  <c r="E50" i="13" s="1"/>
  <c r="B143" i="13"/>
  <c r="B153" i="13"/>
  <c r="B120" i="17" s="1"/>
  <c r="B152" i="17" s="1"/>
  <c r="F18" i="13"/>
  <c r="F40" i="13" s="1"/>
  <c r="E15" i="13"/>
  <c r="E37" i="13" s="1"/>
  <c r="E67" i="13"/>
  <c r="E89" i="13" s="1"/>
  <c r="E71" i="13"/>
  <c r="E93" i="13" s="1"/>
  <c r="F16" i="13"/>
  <c r="F48" i="13" s="1"/>
  <c r="F71" i="13"/>
  <c r="E19" i="13"/>
  <c r="E41" i="13" s="1"/>
  <c r="E16" i="13"/>
  <c r="E38" i="13" s="1"/>
  <c r="E68" i="13"/>
  <c r="E90" i="13" s="1"/>
  <c r="B142" i="13"/>
  <c r="B152" i="13"/>
  <c r="B119" i="17" s="1"/>
  <c r="B151" i="17" s="1"/>
  <c r="K123" i="20"/>
  <c r="J103" i="15"/>
  <c r="J70" i="14" s="1"/>
  <c r="J102" i="14" s="1"/>
  <c r="J155" i="15"/>
  <c r="J122" i="14" s="1"/>
  <c r="J154" i="14" s="1"/>
  <c r="G58" i="13"/>
  <c r="F153" i="13"/>
  <c r="H71" i="15"/>
  <c r="H123" i="15"/>
  <c r="H59" i="13"/>
  <c r="F58" i="13"/>
  <c r="K60" i="13"/>
  <c r="I59" i="13"/>
  <c r="I155" i="15"/>
  <c r="I122" i="14" s="1"/>
  <c r="I154" i="14" s="1"/>
  <c r="I103" i="15"/>
  <c r="I70" i="14" s="1"/>
  <c r="I102" i="14" s="1"/>
  <c r="E57" i="13"/>
  <c r="J60" i="13"/>
  <c r="X19" i="18"/>
  <c r="X19" i="20" s="1"/>
  <c r="K71" i="18"/>
  <c r="K71" i="20" s="1"/>
  <c r="C16" i="12"/>
  <c r="F143" i="13"/>
  <c r="E37" i="12"/>
  <c r="C26" i="12"/>
  <c r="L5" i="12" s="1"/>
  <c r="B5" i="12" s="1"/>
  <c r="M46" i="12"/>
  <c r="F10" i="12"/>
  <c r="V51" i="15"/>
  <c r="I18" i="14"/>
  <c r="K18" i="15"/>
  <c r="K18" i="17" s="1"/>
  <c r="K50" i="14"/>
  <c r="D5" i="12"/>
  <c r="D69" i="13" s="1"/>
  <c r="K45" i="13"/>
  <c r="K35" i="13"/>
  <c r="K14" i="13"/>
  <c r="F103" i="14"/>
  <c r="J51" i="17"/>
  <c r="J19" i="20"/>
  <c r="J19" i="18"/>
  <c r="J123" i="18" s="1"/>
  <c r="E10" i="12"/>
  <c r="W51" i="15"/>
  <c r="J18" i="14"/>
  <c r="L3" i="12"/>
  <c r="I51" i="17"/>
  <c r="I19" i="20"/>
  <c r="I19" i="18"/>
  <c r="I123" i="18" s="1"/>
  <c r="N46" i="12"/>
  <c r="C8" i="12"/>
  <c r="C122" i="13" s="1"/>
  <c r="D36" i="12"/>
  <c r="E36" i="12" s="1"/>
  <c r="D89" i="13"/>
  <c r="D99" i="13"/>
  <c r="K51" i="18"/>
  <c r="K155" i="18" s="1"/>
  <c r="K51" i="20"/>
  <c r="G43" i="13"/>
  <c r="G33" i="13"/>
  <c r="G12" i="13"/>
  <c r="F101" i="13"/>
  <c r="F91" i="13"/>
  <c r="F32" i="13"/>
  <c r="C6" i="12"/>
  <c r="D6" i="12"/>
  <c r="D8" i="12"/>
  <c r="D121" i="13" s="1"/>
  <c r="D21" i="12"/>
  <c r="C3" i="12"/>
  <c r="C67" i="13" s="1"/>
  <c r="C35" i="12"/>
  <c r="E103" i="14"/>
  <c r="F51" i="13"/>
  <c r="F41" i="13" l="1"/>
  <c r="I34" i="13"/>
  <c r="F47" i="13"/>
  <c r="J13" i="13"/>
  <c r="J35" i="13" s="1"/>
  <c r="H155" i="15"/>
  <c r="H122" i="14" s="1"/>
  <c r="H154" i="14" s="1"/>
  <c r="J34" i="13"/>
  <c r="E102" i="13"/>
  <c r="E69" i="17" s="1"/>
  <c r="E101" i="17" s="1"/>
  <c r="F42" i="13"/>
  <c r="H18" i="14"/>
  <c r="H18" i="15" s="1"/>
  <c r="H18" i="17" s="1"/>
  <c r="E151" i="13"/>
  <c r="E118" i="17" s="1"/>
  <c r="E150" i="17" s="1"/>
  <c r="I13" i="13"/>
  <c r="I45" i="13" s="1"/>
  <c r="F92" i="13"/>
  <c r="T19" i="15"/>
  <c r="E100" i="13"/>
  <c r="E67" i="17" s="1"/>
  <c r="E99" i="17" s="1"/>
  <c r="F152" i="13"/>
  <c r="F119" i="17" s="1"/>
  <c r="F151" i="17" s="1"/>
  <c r="E99" i="13"/>
  <c r="E66" i="17" s="1"/>
  <c r="E98" i="17" s="1"/>
  <c r="E120" i="17"/>
  <c r="E152" i="17" s="1"/>
  <c r="H51" i="17"/>
  <c r="H51" i="18" s="1"/>
  <c r="F66" i="17"/>
  <c r="F98" i="17" s="1"/>
  <c r="E51" i="13"/>
  <c r="E51" i="15" s="1"/>
  <c r="E91" i="13"/>
  <c r="E142" i="13"/>
  <c r="G71" i="15"/>
  <c r="F68" i="17"/>
  <c r="F100" i="17" s="1"/>
  <c r="G123" i="15"/>
  <c r="H103" i="15"/>
  <c r="H70" i="14" s="1"/>
  <c r="H102" i="14" s="1"/>
  <c r="E11" i="13"/>
  <c r="E33" i="13" s="1"/>
  <c r="E143" i="13"/>
  <c r="E48" i="13"/>
  <c r="E39" i="13"/>
  <c r="F49" i="13"/>
  <c r="F154" i="13"/>
  <c r="F121" i="17" s="1"/>
  <c r="F153" i="17" s="1"/>
  <c r="E32" i="13"/>
  <c r="D100" i="13"/>
  <c r="F38" i="13"/>
  <c r="F118" i="17"/>
  <c r="F150" i="17" s="1"/>
  <c r="H33" i="13"/>
  <c r="F120" i="17"/>
  <c r="F152" i="17" s="1"/>
  <c r="C54" i="13"/>
  <c r="C55" i="13" s="1"/>
  <c r="C56" i="13" s="1"/>
  <c r="C57" i="13" s="1"/>
  <c r="E144" i="13"/>
  <c r="E103" i="13"/>
  <c r="E70" i="17" s="1"/>
  <c r="E102" i="17" s="1"/>
  <c r="C68" i="13"/>
  <c r="C90" i="13" s="1"/>
  <c r="E154" i="13"/>
  <c r="E121" i="17" s="1"/>
  <c r="E153" i="17" s="1"/>
  <c r="E68" i="17"/>
  <c r="E100" i="17" s="1"/>
  <c r="E119" i="17"/>
  <c r="E151" i="17" s="1"/>
  <c r="D15" i="13"/>
  <c r="D47" i="13" s="1"/>
  <c r="D18" i="13"/>
  <c r="D50" i="13" s="1"/>
  <c r="D122" i="13"/>
  <c r="D154" i="13" s="1"/>
  <c r="D121" i="17" s="1"/>
  <c r="D153" i="17" s="1"/>
  <c r="C120" i="13"/>
  <c r="C142" i="13" s="1"/>
  <c r="H123" i="18"/>
  <c r="F141" i="13"/>
  <c r="H19" i="20"/>
  <c r="E19" i="15"/>
  <c r="E19" i="17" s="1"/>
  <c r="H34" i="13"/>
  <c r="H44" i="13"/>
  <c r="H13" i="13"/>
  <c r="H35" i="13" s="1"/>
  <c r="E40" i="13"/>
  <c r="F103" i="13"/>
  <c r="F70" i="17" s="1"/>
  <c r="F102" i="17" s="1"/>
  <c r="E47" i="13"/>
  <c r="F69" i="17"/>
  <c r="F101" i="17" s="1"/>
  <c r="H43" i="13"/>
  <c r="F67" i="17"/>
  <c r="F99" i="17" s="1"/>
  <c r="F93" i="13"/>
  <c r="F50" i="13"/>
  <c r="D143" i="13"/>
  <c r="D153" i="13"/>
  <c r="C16" i="13"/>
  <c r="C48" i="13" s="1"/>
  <c r="D120" i="13"/>
  <c r="D142" i="13" s="1"/>
  <c r="D70" i="13"/>
  <c r="D92" i="13" s="1"/>
  <c r="D17" i="13"/>
  <c r="D49" i="13" s="1"/>
  <c r="B119" i="13"/>
  <c r="H106" i="13"/>
  <c r="H107" i="13" s="1"/>
  <c r="H108" i="13" s="1"/>
  <c r="H109" i="13" s="1"/>
  <c r="H110" i="13" s="1"/>
  <c r="H111" i="13" s="1"/>
  <c r="H112" i="13" s="1"/>
  <c r="E106" i="13"/>
  <c r="E107" i="13" s="1"/>
  <c r="E108" i="13" s="1"/>
  <c r="E109" i="13" s="1"/>
  <c r="E110" i="13" s="1"/>
  <c r="E111" i="13" s="1"/>
  <c r="E112" i="13" s="1"/>
  <c r="G106" i="13"/>
  <c r="G107" i="13" s="1"/>
  <c r="G108" i="13" s="1"/>
  <c r="G109" i="13" s="1"/>
  <c r="G110" i="13" s="1"/>
  <c r="G111" i="13" s="1"/>
  <c r="G112" i="13" s="1"/>
  <c r="F106" i="13"/>
  <c r="F107" i="13" s="1"/>
  <c r="F108" i="13" s="1"/>
  <c r="F109" i="13" s="1"/>
  <c r="F110" i="13" s="1"/>
  <c r="F111" i="13" s="1"/>
  <c r="F112" i="13" s="1"/>
  <c r="C106" i="13"/>
  <c r="C107" i="13" s="1"/>
  <c r="C108" i="13" s="1"/>
  <c r="C109" i="13" s="1"/>
  <c r="C110" i="13" s="1"/>
  <c r="C111" i="13" s="1"/>
  <c r="C112" i="13" s="1"/>
  <c r="D106" i="13"/>
  <c r="D107" i="13" s="1"/>
  <c r="D108" i="13" s="1"/>
  <c r="D109" i="13" s="1"/>
  <c r="D110" i="13" s="1"/>
  <c r="D111" i="13" s="1"/>
  <c r="D112" i="13" s="1"/>
  <c r="J106" i="13"/>
  <c r="J107" i="13" s="1"/>
  <c r="J108" i="13" s="1"/>
  <c r="J109" i="13" s="1"/>
  <c r="J110" i="13" s="1"/>
  <c r="J111" i="13" s="1"/>
  <c r="J112" i="13" s="1"/>
  <c r="K106" i="13"/>
  <c r="K107" i="13" s="1"/>
  <c r="K108" i="13" s="1"/>
  <c r="K109" i="13" s="1"/>
  <c r="K110" i="13" s="1"/>
  <c r="K111" i="13" s="1"/>
  <c r="K112" i="13" s="1"/>
  <c r="I106" i="13"/>
  <c r="I107" i="13" s="1"/>
  <c r="I108" i="13" s="1"/>
  <c r="I109" i="13" s="1"/>
  <c r="I110" i="13" s="1"/>
  <c r="I111" i="13" s="1"/>
  <c r="I112" i="13" s="1"/>
  <c r="B106" i="13"/>
  <c r="B107" i="13" s="1"/>
  <c r="B108" i="13" s="1"/>
  <c r="B109" i="13" s="1"/>
  <c r="B110" i="13" s="1"/>
  <c r="B111" i="13" s="1"/>
  <c r="B112" i="13" s="1"/>
  <c r="D2" i="13"/>
  <c r="D3" i="13" s="1"/>
  <c r="D4" i="13" s="1"/>
  <c r="D5" i="13" s="1"/>
  <c r="D6" i="13" s="1"/>
  <c r="D7" i="13" s="1"/>
  <c r="D8" i="13" s="1"/>
  <c r="D9" i="13" s="1"/>
  <c r="D10" i="13" s="1"/>
  <c r="D32" i="13" s="1"/>
  <c r="D119" i="13"/>
  <c r="D151" i="13" s="1"/>
  <c r="D16" i="13"/>
  <c r="D48" i="13" s="1"/>
  <c r="C121" i="13"/>
  <c r="D19" i="13"/>
  <c r="D41" i="13" s="1"/>
  <c r="D71" i="13"/>
  <c r="D103" i="13" s="1"/>
  <c r="D70" i="17" s="1"/>
  <c r="D102" i="17" s="1"/>
  <c r="K155" i="20"/>
  <c r="J123" i="20"/>
  <c r="I123" i="20"/>
  <c r="K7" i="17"/>
  <c r="D58" i="13"/>
  <c r="G59" i="13"/>
  <c r="F123" i="15"/>
  <c r="F71" i="15"/>
  <c r="F59" i="13"/>
  <c r="H60" i="13"/>
  <c r="I60" i="13"/>
  <c r="K8" i="17"/>
  <c r="K61" i="13"/>
  <c r="G103" i="15"/>
  <c r="G70" i="14" s="1"/>
  <c r="G102" i="14" s="1"/>
  <c r="G155" i="15"/>
  <c r="G122" i="14" s="1"/>
  <c r="G154" i="14" s="1"/>
  <c r="K70" i="15"/>
  <c r="K122" i="15"/>
  <c r="J61" i="13"/>
  <c r="E58" i="13"/>
  <c r="K9" i="17"/>
  <c r="W19" i="18"/>
  <c r="W19" i="20" s="1"/>
  <c r="J71" i="18"/>
  <c r="J71" i="20" s="1"/>
  <c r="U19" i="18"/>
  <c r="H71" i="18"/>
  <c r="X51" i="18"/>
  <c r="X51" i="20" s="1"/>
  <c r="K103" i="18"/>
  <c r="K103" i="20" s="1"/>
  <c r="V19" i="18"/>
  <c r="V19" i="20" s="1"/>
  <c r="I71" i="18"/>
  <c r="I71" i="20" s="1"/>
  <c r="C21" i="12"/>
  <c r="D35" i="12"/>
  <c r="E35" i="12" s="1"/>
  <c r="C5" i="12"/>
  <c r="C10" i="12" s="1"/>
  <c r="C31" i="12"/>
  <c r="D10" i="12"/>
  <c r="F51" i="15"/>
  <c r="D103" i="14"/>
  <c r="T51" i="15"/>
  <c r="G18" i="14"/>
  <c r="C154" i="13"/>
  <c r="C121" i="17" s="1"/>
  <c r="C153" i="17" s="1"/>
  <c r="C144" i="13"/>
  <c r="S19" i="15"/>
  <c r="C99" i="13"/>
  <c r="C89" i="13"/>
  <c r="F33" i="13"/>
  <c r="F12" i="13"/>
  <c r="F43" i="13"/>
  <c r="I51" i="18"/>
  <c r="I155" i="18" s="1"/>
  <c r="I51" i="20"/>
  <c r="X18" i="15"/>
  <c r="G51" i="17"/>
  <c r="G19" i="20"/>
  <c r="G19" i="18"/>
  <c r="G44" i="13"/>
  <c r="G13" i="13"/>
  <c r="G34" i="13"/>
  <c r="L10" i="12"/>
  <c r="B3" i="12"/>
  <c r="J51" i="18"/>
  <c r="J155" i="18" s="1"/>
  <c r="J51" i="20"/>
  <c r="K46" i="13"/>
  <c r="K36" i="13"/>
  <c r="K50" i="15"/>
  <c r="J18" i="15"/>
  <c r="J18" i="17" s="1"/>
  <c r="J50" i="14"/>
  <c r="D101" i="13"/>
  <c r="D91" i="13"/>
  <c r="I18" i="15"/>
  <c r="I18" i="17" s="1"/>
  <c r="I50" i="14"/>
  <c r="J14" i="13" l="1"/>
  <c r="J45" i="13"/>
  <c r="H50" i="14"/>
  <c r="I14" i="13"/>
  <c r="I7" i="17" s="1"/>
  <c r="H155" i="18"/>
  <c r="I35" i="13"/>
  <c r="E12" i="13"/>
  <c r="E44" i="13" s="1"/>
  <c r="E43" i="13"/>
  <c r="D37" i="13"/>
  <c r="D40" i="13"/>
  <c r="D152" i="13"/>
  <c r="D119" i="17" s="1"/>
  <c r="D151" i="17" s="1"/>
  <c r="H14" i="13"/>
  <c r="H9" i="17" s="1"/>
  <c r="H51" i="20"/>
  <c r="H155" i="20" s="1"/>
  <c r="D39" i="13"/>
  <c r="C152" i="13"/>
  <c r="C119" i="17" s="1"/>
  <c r="C151" i="17" s="1"/>
  <c r="D144" i="13"/>
  <c r="H71" i="20"/>
  <c r="G123" i="18"/>
  <c r="G123" i="20" s="1"/>
  <c r="U19" i="20"/>
  <c r="D38" i="13"/>
  <c r="C100" i="13"/>
  <c r="E71" i="15"/>
  <c r="H123" i="20"/>
  <c r="D120" i="17"/>
  <c r="D152" i="17" s="1"/>
  <c r="E123" i="15"/>
  <c r="R19" i="15"/>
  <c r="D102" i="13"/>
  <c r="H45" i="13"/>
  <c r="D67" i="17"/>
  <c r="D99" i="17" s="1"/>
  <c r="D118" i="17"/>
  <c r="D150" i="17" s="1"/>
  <c r="D68" i="17"/>
  <c r="D100" i="17" s="1"/>
  <c r="D51" i="13"/>
  <c r="D51" i="15" s="1"/>
  <c r="C38" i="13"/>
  <c r="D141" i="13"/>
  <c r="D93" i="13"/>
  <c r="D42" i="13"/>
  <c r="D11" i="13"/>
  <c r="D33" i="13" s="1"/>
  <c r="D19" i="15"/>
  <c r="D19" i="17" s="1"/>
  <c r="D69" i="17"/>
  <c r="D101" i="17" s="1"/>
  <c r="D66" i="17"/>
  <c r="D98" i="17" s="1"/>
  <c r="C18" i="13"/>
  <c r="C40" i="13" s="1"/>
  <c r="C69" i="13"/>
  <c r="C119" i="13"/>
  <c r="C70" i="13"/>
  <c r="C102" i="13" s="1"/>
  <c r="B141" i="13"/>
  <c r="B151" i="13"/>
  <c r="B118" i="17" s="1"/>
  <c r="B150" i="17" s="1"/>
  <c r="C19" i="13"/>
  <c r="C19" i="15" s="1"/>
  <c r="C19" i="17" s="1"/>
  <c r="C71" i="13"/>
  <c r="C93" i="13" s="1"/>
  <c r="C17" i="13"/>
  <c r="C49" i="13" s="1"/>
  <c r="B10" i="12"/>
  <c r="B67" i="13"/>
  <c r="B68" i="13"/>
  <c r="B54" i="13"/>
  <c r="B55" i="13" s="1"/>
  <c r="B56" i="13" s="1"/>
  <c r="B57" i="13" s="1"/>
  <c r="B58" i="13" s="1"/>
  <c r="B59" i="13" s="1"/>
  <c r="B60" i="13" s="1"/>
  <c r="B61" i="13" s="1"/>
  <c r="B62" i="13" s="1"/>
  <c r="B19" i="13"/>
  <c r="B18" i="13"/>
  <c r="B2" i="13"/>
  <c r="B3" i="13" s="1"/>
  <c r="B4" i="13" s="1"/>
  <c r="B5" i="13" s="1"/>
  <c r="B6" i="13" s="1"/>
  <c r="B7" i="13" s="1"/>
  <c r="B8" i="13" s="1"/>
  <c r="B9" i="13" s="1"/>
  <c r="B10" i="13" s="1"/>
  <c r="B69" i="13"/>
  <c r="B17" i="13"/>
  <c r="B16" i="13"/>
  <c r="B70" i="13"/>
  <c r="B71" i="13"/>
  <c r="B15" i="13"/>
  <c r="C15" i="13"/>
  <c r="C37" i="13" s="1"/>
  <c r="C2" i="13"/>
  <c r="C3" i="13" s="1"/>
  <c r="C4" i="13" s="1"/>
  <c r="C5" i="13" s="1"/>
  <c r="C6" i="13" s="1"/>
  <c r="C7" i="13" s="1"/>
  <c r="C8" i="13" s="1"/>
  <c r="C9" i="13" s="1"/>
  <c r="C10" i="13" s="1"/>
  <c r="C42" i="13" s="1"/>
  <c r="C143" i="13"/>
  <c r="C153" i="13"/>
  <c r="C120" i="17" s="1"/>
  <c r="C152" i="17" s="1"/>
  <c r="J9" i="17"/>
  <c r="J155" i="20"/>
  <c r="I155" i="20"/>
  <c r="F103" i="15"/>
  <c r="F70" i="14" s="1"/>
  <c r="F102" i="14" s="1"/>
  <c r="F155" i="15"/>
  <c r="F122" i="14" s="1"/>
  <c r="F154" i="14" s="1"/>
  <c r="K113" i="13"/>
  <c r="I61" i="13"/>
  <c r="C113" i="13"/>
  <c r="H122" i="15"/>
  <c r="H70" i="15"/>
  <c r="B113" i="13"/>
  <c r="D113" i="13"/>
  <c r="K62" i="13"/>
  <c r="J7" i="17"/>
  <c r="J70" i="15"/>
  <c r="J122" i="15"/>
  <c r="E59" i="13"/>
  <c r="H113" i="13"/>
  <c r="G113" i="13"/>
  <c r="I122" i="15"/>
  <c r="I70" i="15"/>
  <c r="K154" i="15"/>
  <c r="K121" i="14" s="1"/>
  <c r="K153" i="14" s="1"/>
  <c r="K102" i="15"/>
  <c r="K69" i="14" s="1"/>
  <c r="K101" i="14" s="1"/>
  <c r="E155" i="15"/>
  <c r="E122" i="14" s="1"/>
  <c r="E154" i="14" s="1"/>
  <c r="E103" i="15"/>
  <c r="E70" i="14" s="1"/>
  <c r="E102" i="14" s="1"/>
  <c r="J113" i="13"/>
  <c r="C58" i="13"/>
  <c r="J8" i="17"/>
  <c r="G60" i="13"/>
  <c r="I113" i="13"/>
  <c r="H61" i="13"/>
  <c r="F113" i="13"/>
  <c r="I9" i="17"/>
  <c r="J62" i="13"/>
  <c r="E113" i="13"/>
  <c r="F60" i="13"/>
  <c r="D59" i="13"/>
  <c r="T19" i="18"/>
  <c r="T19" i="20" s="1"/>
  <c r="G71" i="18"/>
  <c r="G71" i="20" s="1"/>
  <c r="W51" i="18"/>
  <c r="W51" i="20" s="1"/>
  <c r="J103" i="18"/>
  <c r="J103" i="20" s="1"/>
  <c r="U51" i="18"/>
  <c r="H103" i="18"/>
  <c r="V51" i="18"/>
  <c r="V51" i="20" s="1"/>
  <c r="I103" i="18"/>
  <c r="I103" i="20" s="1"/>
  <c r="D44" i="12"/>
  <c r="C44" i="12"/>
  <c r="C103" i="14"/>
  <c r="W18" i="15"/>
  <c r="X50" i="15"/>
  <c r="K17" i="14"/>
  <c r="G45" i="13"/>
  <c r="G35" i="13"/>
  <c r="G14" i="13"/>
  <c r="H50" i="15"/>
  <c r="K50" i="17"/>
  <c r="K18" i="20"/>
  <c r="K18" i="18"/>
  <c r="K122" i="18" s="1"/>
  <c r="E51" i="17"/>
  <c r="E19" i="20"/>
  <c r="E19" i="18"/>
  <c r="S51" i="15"/>
  <c r="F18" i="14"/>
  <c r="I46" i="13"/>
  <c r="I40" i="17" s="1"/>
  <c r="K39" i="17"/>
  <c r="K40" i="17"/>
  <c r="K41" i="17"/>
  <c r="U18" i="15"/>
  <c r="G51" i="18"/>
  <c r="G155" i="18" s="1"/>
  <c r="G51" i="20"/>
  <c r="E13" i="13"/>
  <c r="F34" i="13"/>
  <c r="F13" i="13"/>
  <c r="F44" i="13"/>
  <c r="F51" i="17"/>
  <c r="F19" i="20"/>
  <c r="F19" i="18"/>
  <c r="F123" i="18" s="1"/>
  <c r="G18" i="15"/>
  <c r="G18" i="17" s="1"/>
  <c r="G50" i="14"/>
  <c r="V18" i="15"/>
  <c r="I50" i="15"/>
  <c r="J50" i="15"/>
  <c r="R51" i="15"/>
  <c r="E18" i="14"/>
  <c r="J46" i="13"/>
  <c r="J41" i="17" s="1"/>
  <c r="J36" i="13"/>
  <c r="K42" i="22"/>
  <c r="I36" i="13" l="1"/>
  <c r="I8" i="17"/>
  <c r="E34" i="13"/>
  <c r="H36" i="13"/>
  <c r="H42" i="22" s="1"/>
  <c r="H7" i="17"/>
  <c r="H8" i="17"/>
  <c r="H46" i="13"/>
  <c r="H41" i="17" s="1"/>
  <c r="C69" i="17"/>
  <c r="C101" i="17" s="1"/>
  <c r="C92" i="13"/>
  <c r="C103" i="13"/>
  <c r="C70" i="17" s="1"/>
  <c r="C102" i="17" s="1"/>
  <c r="H103" i="20"/>
  <c r="C11" i="13"/>
  <c r="C33" i="13" s="1"/>
  <c r="U51" i="20"/>
  <c r="C32" i="13"/>
  <c r="Q19" i="15"/>
  <c r="E123" i="18"/>
  <c r="E123" i="20" s="1"/>
  <c r="D123" i="15"/>
  <c r="C41" i="13"/>
  <c r="C51" i="13"/>
  <c r="C51" i="15" s="1"/>
  <c r="C155" i="15" s="1"/>
  <c r="C122" i="14" s="1"/>
  <c r="C154" i="14" s="1"/>
  <c r="C66" i="17"/>
  <c r="C98" i="17" s="1"/>
  <c r="C47" i="13"/>
  <c r="D71" i="15"/>
  <c r="C39" i="13"/>
  <c r="C67" i="17"/>
  <c r="C99" i="17" s="1"/>
  <c r="C101" i="13"/>
  <c r="C68" i="17" s="1"/>
  <c r="C100" i="17" s="1"/>
  <c r="C91" i="13"/>
  <c r="D12" i="13"/>
  <c r="D44" i="13" s="1"/>
  <c r="C50" i="13"/>
  <c r="D43" i="13"/>
  <c r="B92" i="13"/>
  <c r="B102" i="13"/>
  <c r="B69" i="17" s="1"/>
  <c r="B101" i="17" s="1"/>
  <c r="B11" i="13"/>
  <c r="B32" i="13"/>
  <c r="B42" i="13"/>
  <c r="B90" i="13"/>
  <c r="B100" i="13"/>
  <c r="B67" i="17" s="1"/>
  <c r="B99" i="17" s="1"/>
  <c r="B48" i="13"/>
  <c r="B38" i="13"/>
  <c r="B40" i="13"/>
  <c r="B50" i="13"/>
  <c r="B89" i="13"/>
  <c r="B99" i="13"/>
  <c r="B66" i="17" s="1"/>
  <c r="B98" i="17" s="1"/>
  <c r="C151" i="13"/>
  <c r="C118" i="17" s="1"/>
  <c r="C150" i="17" s="1"/>
  <c r="C141" i="13"/>
  <c r="B47" i="13"/>
  <c r="B37" i="13"/>
  <c r="B49" i="13"/>
  <c r="B39" i="13"/>
  <c r="B51" i="13"/>
  <c r="B19" i="15"/>
  <c r="B41" i="13"/>
  <c r="B93" i="13"/>
  <c r="B103" i="13"/>
  <c r="B70" i="17" s="1"/>
  <c r="B102" i="17" s="1"/>
  <c r="B91" i="13"/>
  <c r="B101" i="13"/>
  <c r="B68" i="17" s="1"/>
  <c r="B100" i="17" s="1"/>
  <c r="F123" i="20"/>
  <c r="K122" i="20"/>
  <c r="G155" i="20"/>
  <c r="E60" i="13"/>
  <c r="D114" i="13"/>
  <c r="J42" i="22"/>
  <c r="P19" i="15"/>
  <c r="C123" i="15"/>
  <c r="C71" i="15"/>
  <c r="E114" i="13"/>
  <c r="B84" i="13"/>
  <c r="B94" i="13"/>
  <c r="B63" i="13"/>
  <c r="G61" i="13"/>
  <c r="J114" i="13"/>
  <c r="B114" i="13"/>
  <c r="I62" i="13"/>
  <c r="K114" i="13"/>
  <c r="G9" i="17"/>
  <c r="F114" i="13"/>
  <c r="H62" i="13"/>
  <c r="C59" i="13"/>
  <c r="H102" i="15"/>
  <c r="H69" i="14" s="1"/>
  <c r="H101" i="14" s="1"/>
  <c r="H154" i="15"/>
  <c r="H121" i="14" s="1"/>
  <c r="H153" i="14" s="1"/>
  <c r="D60" i="13"/>
  <c r="F61" i="13"/>
  <c r="G114" i="13"/>
  <c r="H114" i="13"/>
  <c r="K94" i="13"/>
  <c r="K84" i="13"/>
  <c r="K63" i="13"/>
  <c r="C114" i="13"/>
  <c r="G7" i="17"/>
  <c r="G70" i="15"/>
  <c r="G122" i="15"/>
  <c r="I42" i="22"/>
  <c r="I114" i="13"/>
  <c r="J154" i="15"/>
  <c r="J121" i="14" s="1"/>
  <c r="J153" i="14" s="1"/>
  <c r="J102" i="15"/>
  <c r="J69" i="14" s="1"/>
  <c r="J101" i="14" s="1"/>
  <c r="D155" i="15"/>
  <c r="D122" i="14" s="1"/>
  <c r="D154" i="14" s="1"/>
  <c r="D103" i="15"/>
  <c r="D70" i="14" s="1"/>
  <c r="D102" i="14" s="1"/>
  <c r="I102" i="15"/>
  <c r="I69" i="14" s="1"/>
  <c r="I101" i="14" s="1"/>
  <c r="I154" i="15"/>
  <c r="I121" i="14" s="1"/>
  <c r="I153" i="14" s="1"/>
  <c r="J63" i="13"/>
  <c r="J94" i="13"/>
  <c r="J84" i="13"/>
  <c r="G8" i="17"/>
  <c r="T51" i="18"/>
  <c r="T51" i="20" s="1"/>
  <c r="G103" i="18"/>
  <c r="G103" i="20" s="1"/>
  <c r="R19" i="18"/>
  <c r="R19" i="20" s="1"/>
  <c r="E71" i="18"/>
  <c r="E71" i="20" s="1"/>
  <c r="S19" i="18"/>
  <c r="S19" i="20" s="1"/>
  <c r="F71" i="18"/>
  <c r="F71" i="20" s="1"/>
  <c r="X18" i="18"/>
  <c r="X18" i="20" s="1"/>
  <c r="K70" i="18"/>
  <c r="K70" i="20" s="1"/>
  <c r="C51" i="17"/>
  <c r="I39" i="17"/>
  <c r="I41" i="17"/>
  <c r="E18" i="15"/>
  <c r="E18" i="17" s="1"/>
  <c r="E50" i="14"/>
  <c r="T18" i="15"/>
  <c r="F51" i="20"/>
  <c r="F51" i="18"/>
  <c r="F155" i="18" s="1"/>
  <c r="F35" i="13"/>
  <c r="F14" i="13"/>
  <c r="F45" i="13"/>
  <c r="J39" i="17"/>
  <c r="J40" i="17"/>
  <c r="U50" i="15"/>
  <c r="H17" i="14"/>
  <c r="K17" i="15"/>
  <c r="K17" i="17" s="1"/>
  <c r="K49" i="14"/>
  <c r="I50" i="17"/>
  <c r="I18" i="20"/>
  <c r="I18" i="18"/>
  <c r="I122" i="18" s="1"/>
  <c r="G50" i="15"/>
  <c r="H50" i="17"/>
  <c r="H18" i="18"/>
  <c r="H122" i="18" s="1"/>
  <c r="H18" i="20"/>
  <c r="K29" i="22"/>
  <c r="K16" i="22" s="1"/>
  <c r="K3" i="22" s="1"/>
  <c r="K50" i="18"/>
  <c r="K154" i="18" s="1"/>
  <c r="K50" i="20"/>
  <c r="G46" i="13"/>
  <c r="G36" i="13"/>
  <c r="D51" i="17"/>
  <c r="D19" i="20"/>
  <c r="D19" i="18"/>
  <c r="F18" i="15"/>
  <c r="F18" i="17" s="1"/>
  <c r="F50" i="14"/>
  <c r="Q51" i="15"/>
  <c r="D18" i="14"/>
  <c r="W50" i="15"/>
  <c r="J17" i="14"/>
  <c r="V50" i="15"/>
  <c r="I17" i="14"/>
  <c r="E14" i="13"/>
  <c r="E7" i="17" s="1"/>
  <c r="E45" i="13"/>
  <c r="E35" i="13"/>
  <c r="H39" i="17"/>
  <c r="E51" i="20"/>
  <c r="E51" i="18"/>
  <c r="E155" i="18" s="1"/>
  <c r="J50" i="17"/>
  <c r="J18" i="18"/>
  <c r="J122" i="18" s="1"/>
  <c r="J18" i="20"/>
  <c r="D123" i="18" l="1"/>
  <c r="C103" i="15"/>
  <c r="C70" i="14" s="1"/>
  <c r="C102" i="14" s="1"/>
  <c r="P51" i="15"/>
  <c r="C43" i="13"/>
  <c r="H40" i="17"/>
  <c r="C12" i="13"/>
  <c r="C13" i="13" s="1"/>
  <c r="C14" i="13" s="1"/>
  <c r="C18" i="14"/>
  <c r="C50" i="14" s="1"/>
  <c r="D13" i="13"/>
  <c r="D35" i="13" s="1"/>
  <c r="K55" i="22"/>
  <c r="D34" i="13"/>
  <c r="H29" i="22"/>
  <c r="H16" i="22" s="1"/>
  <c r="H3" i="22" s="1"/>
  <c r="B33" i="13"/>
  <c r="B43" i="13"/>
  <c r="B12" i="13"/>
  <c r="B19" i="17"/>
  <c r="B123" i="15"/>
  <c r="B71" i="15"/>
  <c r="O19" i="15"/>
  <c r="B51" i="15"/>
  <c r="I29" i="22"/>
  <c r="I16" i="22" s="1"/>
  <c r="I3" i="22" s="1"/>
  <c r="D123" i="20"/>
  <c r="K154" i="20"/>
  <c r="H122" i="20"/>
  <c r="I122" i="20"/>
  <c r="F155" i="20"/>
  <c r="J122" i="20"/>
  <c r="E155" i="20"/>
  <c r="K121" i="15"/>
  <c r="K69" i="15"/>
  <c r="C60" i="13"/>
  <c r="J136" i="13"/>
  <c r="J115" i="13"/>
  <c r="J146" i="13"/>
  <c r="B95" i="13"/>
  <c r="B85" i="13"/>
  <c r="B64" i="13"/>
  <c r="F9" i="17"/>
  <c r="C136" i="13"/>
  <c r="C115" i="13"/>
  <c r="C146" i="13"/>
  <c r="K95" i="13"/>
  <c r="K85" i="13"/>
  <c r="K64" i="13"/>
  <c r="G146" i="13"/>
  <c r="G136" i="13"/>
  <c r="G115" i="13"/>
  <c r="F8" i="17"/>
  <c r="F115" i="13"/>
  <c r="F136" i="13"/>
  <c r="F146" i="13"/>
  <c r="K146" i="13"/>
  <c r="K115" i="13"/>
  <c r="K136" i="13"/>
  <c r="B115" i="13"/>
  <c r="B146" i="13"/>
  <c r="B136" i="13"/>
  <c r="G154" i="15"/>
  <c r="G121" i="14" s="1"/>
  <c r="G153" i="14" s="1"/>
  <c r="G102" i="15"/>
  <c r="G69" i="14" s="1"/>
  <c r="G101" i="14" s="1"/>
  <c r="J85" i="13"/>
  <c r="J64" i="13"/>
  <c r="J95" i="13"/>
  <c r="F70" i="15"/>
  <c r="F122" i="15"/>
  <c r="G42" i="22"/>
  <c r="G29" i="22" s="1"/>
  <c r="G16" i="22" s="1"/>
  <c r="G3" i="22" s="1"/>
  <c r="I146" i="13"/>
  <c r="I136" i="13"/>
  <c r="I115" i="13"/>
  <c r="H136" i="13"/>
  <c r="H146" i="13"/>
  <c r="H115" i="13"/>
  <c r="I63" i="13"/>
  <c r="I94" i="13"/>
  <c r="I84" i="13"/>
  <c r="G62" i="13"/>
  <c r="E115" i="13"/>
  <c r="E146" i="13"/>
  <c r="E136" i="13"/>
  <c r="D136" i="13"/>
  <c r="D146" i="13"/>
  <c r="D115" i="13"/>
  <c r="J29" i="22"/>
  <c r="J16" i="22" s="1"/>
  <c r="J3" i="22" s="1"/>
  <c r="E122" i="15"/>
  <c r="E70" i="15"/>
  <c r="F7" i="17"/>
  <c r="F62" i="13"/>
  <c r="D61" i="13"/>
  <c r="H63" i="13"/>
  <c r="H84" i="13"/>
  <c r="H94" i="13"/>
  <c r="E8" i="17"/>
  <c r="E9" i="17"/>
  <c r="E61" i="13"/>
  <c r="R51" i="18"/>
  <c r="R51" i="20" s="1"/>
  <c r="E103" i="18"/>
  <c r="E103" i="20" s="1"/>
  <c r="V18" i="18"/>
  <c r="V18" i="20" s="1"/>
  <c r="I70" i="18"/>
  <c r="I70" i="20" s="1"/>
  <c r="X50" i="18"/>
  <c r="X50" i="20" s="1"/>
  <c r="K102" i="18"/>
  <c r="K102" i="20" s="1"/>
  <c r="Q19" i="18"/>
  <c r="Q19" i="20" s="1"/>
  <c r="D71" i="18"/>
  <c r="D71" i="20" s="1"/>
  <c r="U18" i="18"/>
  <c r="U18" i="20" s="1"/>
  <c r="H70" i="18"/>
  <c r="H70" i="20" s="1"/>
  <c r="W18" i="18"/>
  <c r="W18" i="20" s="1"/>
  <c r="J70" i="18"/>
  <c r="J70" i="20" s="1"/>
  <c r="S51" i="18"/>
  <c r="S51" i="20" s="1"/>
  <c r="F103" i="18"/>
  <c r="F103" i="20" s="1"/>
  <c r="C19" i="20"/>
  <c r="C19" i="18"/>
  <c r="C123" i="18" s="1"/>
  <c r="K49" i="15"/>
  <c r="G50" i="17"/>
  <c r="G18" i="18"/>
  <c r="G122" i="18" s="1"/>
  <c r="G18" i="20"/>
  <c r="E50" i="15"/>
  <c r="E36" i="13"/>
  <c r="E46" i="13"/>
  <c r="E40" i="17" s="1"/>
  <c r="F50" i="15"/>
  <c r="F46" i="13"/>
  <c r="F36" i="13"/>
  <c r="D18" i="15"/>
  <c r="D18" i="17" s="1"/>
  <c r="D50" i="14"/>
  <c r="H17" i="15"/>
  <c r="H17" i="17" s="1"/>
  <c r="H49" i="14"/>
  <c r="I17" i="15"/>
  <c r="I17" i="17" s="1"/>
  <c r="I49" i="14"/>
  <c r="J17" i="15"/>
  <c r="J17" i="17" s="1"/>
  <c r="J49" i="14"/>
  <c r="D51" i="20"/>
  <c r="D51" i="18"/>
  <c r="D155" i="18" s="1"/>
  <c r="I50" i="20"/>
  <c r="I50" i="18"/>
  <c r="I154" i="18" s="1"/>
  <c r="R18" i="15"/>
  <c r="J50" i="20"/>
  <c r="J50" i="18"/>
  <c r="J154" i="18" s="1"/>
  <c r="S18" i="15"/>
  <c r="G41" i="17"/>
  <c r="G40" i="17"/>
  <c r="G39" i="17"/>
  <c r="H50" i="18"/>
  <c r="H154" i="18" s="1"/>
  <c r="H50" i="20"/>
  <c r="T50" i="15"/>
  <c r="G17" i="14"/>
  <c r="X17" i="15"/>
  <c r="C51" i="20"/>
  <c r="C51" i="18"/>
  <c r="C155" i="18" s="1"/>
  <c r="C18" i="15" l="1"/>
  <c r="C18" i="17" s="1"/>
  <c r="C44" i="13"/>
  <c r="C34" i="13"/>
  <c r="D14" i="13"/>
  <c r="D8" i="17" s="1"/>
  <c r="C45" i="13"/>
  <c r="C35" i="13"/>
  <c r="D45" i="13"/>
  <c r="H55" i="22"/>
  <c r="G55" i="22"/>
  <c r="J55" i="22"/>
  <c r="I55" i="22"/>
  <c r="B103" i="15"/>
  <c r="B70" i="14" s="1"/>
  <c r="B102" i="14" s="1"/>
  <c r="O51" i="15"/>
  <c r="B18" i="14"/>
  <c r="B155" i="15"/>
  <c r="B122" i="14" s="1"/>
  <c r="B154" i="14" s="1"/>
  <c r="B51" i="17"/>
  <c r="B19" i="18"/>
  <c r="B19" i="20"/>
  <c r="B34" i="13"/>
  <c r="B13" i="13"/>
  <c r="B44" i="13"/>
  <c r="C155" i="20"/>
  <c r="I154" i="20"/>
  <c r="J154" i="20"/>
  <c r="H154" i="20"/>
  <c r="G122" i="20"/>
  <c r="D155" i="20"/>
  <c r="C123" i="20"/>
  <c r="E62" i="13"/>
  <c r="E147" i="13"/>
  <c r="E137" i="13"/>
  <c r="E116" i="13"/>
  <c r="I69" i="15"/>
  <c r="I121" i="15"/>
  <c r="D122" i="15"/>
  <c r="D70" i="15"/>
  <c r="C70" i="15"/>
  <c r="C122" i="15"/>
  <c r="I64" i="13"/>
  <c r="I95" i="13"/>
  <c r="I85" i="13"/>
  <c r="F147" i="13"/>
  <c r="F137" i="13"/>
  <c r="F116" i="13"/>
  <c r="C116" i="13"/>
  <c r="C137" i="13"/>
  <c r="C147" i="13"/>
  <c r="J137" i="13"/>
  <c r="J116" i="13"/>
  <c r="J147" i="13"/>
  <c r="C61" i="13"/>
  <c r="D9" i="17"/>
  <c r="D147" i="13"/>
  <c r="D116" i="13"/>
  <c r="D137" i="13"/>
  <c r="J121" i="15"/>
  <c r="J69" i="15"/>
  <c r="H69" i="15"/>
  <c r="H121" i="15"/>
  <c r="F154" i="15"/>
  <c r="F121" i="14" s="1"/>
  <c r="F153" i="14" s="1"/>
  <c r="F102" i="15"/>
  <c r="F69" i="14" s="1"/>
  <c r="F101" i="14" s="1"/>
  <c r="E42" i="22"/>
  <c r="E102" i="15"/>
  <c r="E69" i="14" s="1"/>
  <c r="E101" i="14" s="1"/>
  <c r="E154" i="15"/>
  <c r="E121" i="14" s="1"/>
  <c r="E153" i="14" s="1"/>
  <c r="K101" i="15"/>
  <c r="K68" i="14" s="1"/>
  <c r="K100" i="14" s="1"/>
  <c r="K153" i="15"/>
  <c r="K120" i="14" s="1"/>
  <c r="K152" i="14" s="1"/>
  <c r="F94" i="13"/>
  <c r="F63" i="13"/>
  <c r="F84" i="13"/>
  <c r="C9" i="17"/>
  <c r="B137" i="13"/>
  <c r="B116" i="13"/>
  <c r="B147" i="13"/>
  <c r="K137" i="13"/>
  <c r="K116" i="13"/>
  <c r="K147" i="13"/>
  <c r="C7" i="17"/>
  <c r="G63" i="13"/>
  <c r="G84" i="13"/>
  <c r="G94" i="13"/>
  <c r="B86" i="13"/>
  <c r="B65" i="13"/>
  <c r="B96" i="13"/>
  <c r="D7" i="17"/>
  <c r="H85" i="13"/>
  <c r="H64" i="13"/>
  <c r="H95" i="13"/>
  <c r="D62" i="13"/>
  <c r="H147" i="13"/>
  <c r="H137" i="13"/>
  <c r="H116" i="13"/>
  <c r="I116" i="13"/>
  <c r="I137" i="13"/>
  <c r="I147" i="13"/>
  <c r="J96" i="13"/>
  <c r="J65" i="13"/>
  <c r="J86" i="13"/>
  <c r="G147" i="13"/>
  <c r="G116" i="13"/>
  <c r="G137" i="13"/>
  <c r="K86" i="13"/>
  <c r="K96" i="13"/>
  <c r="K65" i="13"/>
  <c r="C8" i="17"/>
  <c r="P51" i="18"/>
  <c r="P51" i="20" s="1"/>
  <c r="C103" i="18"/>
  <c r="C103" i="20" s="1"/>
  <c r="U50" i="18"/>
  <c r="U50" i="20" s="1"/>
  <c r="H102" i="18"/>
  <c r="H102" i="20" s="1"/>
  <c r="Q51" i="18"/>
  <c r="Q51" i="20" s="1"/>
  <c r="D103" i="18"/>
  <c r="D103" i="20" s="1"/>
  <c r="T18" i="18"/>
  <c r="T18" i="20" s="1"/>
  <c r="G70" i="18"/>
  <c r="G70" i="20" s="1"/>
  <c r="V50" i="18"/>
  <c r="V50" i="20" s="1"/>
  <c r="I102" i="18"/>
  <c r="I102" i="20" s="1"/>
  <c r="W50" i="18"/>
  <c r="W50" i="20" s="1"/>
  <c r="J102" i="18"/>
  <c r="J102" i="20" s="1"/>
  <c r="P19" i="18"/>
  <c r="P19" i="20" s="1"/>
  <c r="C71" i="18"/>
  <c r="C71" i="20" s="1"/>
  <c r="E39" i="17"/>
  <c r="H49" i="15"/>
  <c r="F42" i="22"/>
  <c r="P18" i="15"/>
  <c r="X49" i="15"/>
  <c r="K16" i="14"/>
  <c r="K49" i="17"/>
  <c r="K17" i="18"/>
  <c r="K121" i="18" s="1"/>
  <c r="K17" i="20"/>
  <c r="J49" i="15"/>
  <c r="I49" i="15"/>
  <c r="D50" i="15"/>
  <c r="F40" i="17"/>
  <c r="F41" i="17"/>
  <c r="C46" i="13"/>
  <c r="C36" i="13"/>
  <c r="E41" i="17"/>
  <c r="G17" i="15"/>
  <c r="G17" i="17" s="1"/>
  <c r="G49" i="14"/>
  <c r="E50" i="17"/>
  <c r="E18" i="18"/>
  <c r="E122" i="18" s="1"/>
  <c r="E18" i="20"/>
  <c r="V17" i="15"/>
  <c r="S50" i="15"/>
  <c r="F17" i="14"/>
  <c r="C50" i="15"/>
  <c r="R50" i="15"/>
  <c r="E17" i="14"/>
  <c r="F39" i="17"/>
  <c r="F50" i="17"/>
  <c r="F18" i="18"/>
  <c r="F122" i="18" s="1"/>
  <c r="F18" i="20"/>
  <c r="W17" i="15"/>
  <c r="U17" i="15"/>
  <c r="Q18" i="15"/>
  <c r="G50" i="18"/>
  <c r="G154" i="18" s="1"/>
  <c r="G50" i="20"/>
  <c r="D46" i="13" l="1"/>
  <c r="D40" i="17" s="1"/>
  <c r="D36" i="13"/>
  <c r="E29" i="22"/>
  <c r="E16" i="22" s="1"/>
  <c r="E3" i="22" s="1"/>
  <c r="B50" i="14"/>
  <c r="B18" i="15"/>
  <c r="B123" i="18"/>
  <c r="B123" i="20" s="1"/>
  <c r="O19" i="18"/>
  <c r="O19" i="20" s="1"/>
  <c r="B71" i="18"/>
  <c r="B71" i="20" s="1"/>
  <c r="B35" i="13"/>
  <c r="B14" i="13"/>
  <c r="B9" i="17" s="1"/>
  <c r="B45" i="13"/>
  <c r="B51" i="18"/>
  <c r="B51" i="20"/>
  <c r="G154" i="20"/>
  <c r="F122" i="20"/>
  <c r="E122" i="20"/>
  <c r="K121" i="20"/>
  <c r="K99" i="25" s="1"/>
  <c r="K107" i="26" s="1"/>
  <c r="I148" i="13"/>
  <c r="I117" i="13"/>
  <c r="I138" i="13"/>
  <c r="J117" i="13"/>
  <c r="J148" i="13"/>
  <c r="J138" i="13"/>
  <c r="C138" i="13"/>
  <c r="C117" i="13"/>
  <c r="C148" i="13"/>
  <c r="G121" i="15"/>
  <c r="G69" i="15"/>
  <c r="D102" i="15"/>
  <c r="D69" i="14" s="1"/>
  <c r="D101" i="14" s="1"/>
  <c r="D154" i="15"/>
  <c r="D121" i="14" s="1"/>
  <c r="D153" i="14" s="1"/>
  <c r="H153" i="15"/>
  <c r="H120" i="14" s="1"/>
  <c r="H152" i="14" s="1"/>
  <c r="H101" i="15"/>
  <c r="H68" i="14" s="1"/>
  <c r="H100" i="14" s="1"/>
  <c r="K97" i="13"/>
  <c r="K87" i="13"/>
  <c r="K66" i="13"/>
  <c r="K59" i="17" s="1"/>
  <c r="F85" i="13"/>
  <c r="F95" i="13"/>
  <c r="F64" i="13"/>
  <c r="F138" i="13"/>
  <c r="F148" i="13"/>
  <c r="F117" i="13"/>
  <c r="I96" i="13"/>
  <c r="I86" i="13"/>
  <c r="I65" i="13"/>
  <c r="I153" i="15"/>
  <c r="I120" i="14" s="1"/>
  <c r="I152" i="14" s="1"/>
  <c r="I101" i="15"/>
  <c r="I68" i="14" s="1"/>
  <c r="I100" i="14" s="1"/>
  <c r="J87" i="13"/>
  <c r="J66" i="13"/>
  <c r="J63" i="17" s="1"/>
  <c r="J95" i="17" s="1"/>
  <c r="J97" i="13"/>
  <c r="H96" i="13"/>
  <c r="H65" i="13"/>
  <c r="H86" i="13"/>
  <c r="B87" i="13"/>
  <c r="B97" i="13"/>
  <c r="B66" i="13"/>
  <c r="B60" i="17" s="1"/>
  <c r="C154" i="15"/>
  <c r="C121" i="14" s="1"/>
  <c r="C153" i="14" s="1"/>
  <c r="C102" i="15"/>
  <c r="C69" i="14" s="1"/>
  <c r="C101" i="14" s="1"/>
  <c r="J101" i="15"/>
  <c r="J68" i="14" s="1"/>
  <c r="J100" i="14" s="1"/>
  <c r="J153" i="15"/>
  <c r="J120" i="14" s="1"/>
  <c r="J152" i="14" s="1"/>
  <c r="G138" i="13"/>
  <c r="G117" i="13"/>
  <c r="G148" i="13"/>
  <c r="D148" i="13"/>
  <c r="D138" i="13"/>
  <c r="D117" i="13"/>
  <c r="E148" i="13"/>
  <c r="E138" i="13"/>
  <c r="E117" i="13"/>
  <c r="E63" i="13"/>
  <c r="E84" i="13"/>
  <c r="E94" i="13"/>
  <c r="G85" i="13"/>
  <c r="G95" i="13"/>
  <c r="G64" i="13"/>
  <c r="H148" i="13"/>
  <c r="H117" i="13"/>
  <c r="H138" i="13"/>
  <c r="D84" i="13"/>
  <c r="D63" i="13"/>
  <c r="D94" i="13"/>
  <c r="K138" i="13"/>
  <c r="K148" i="13"/>
  <c r="K117" i="13"/>
  <c r="B148" i="13"/>
  <c r="B117" i="13"/>
  <c r="B138" i="13"/>
  <c r="C62" i="13"/>
  <c r="X17" i="18"/>
  <c r="X17" i="20" s="1"/>
  <c r="K69" i="18"/>
  <c r="K69" i="20" s="1"/>
  <c r="K58" i="25" s="1"/>
  <c r="K65" i="26" s="1"/>
  <c r="R18" i="18"/>
  <c r="R18" i="20" s="1"/>
  <c r="E70" i="18"/>
  <c r="E70" i="20" s="1"/>
  <c r="S18" i="18"/>
  <c r="S18" i="20" s="1"/>
  <c r="F70" i="18"/>
  <c r="F70" i="20" s="1"/>
  <c r="T50" i="18"/>
  <c r="T50" i="20" s="1"/>
  <c r="G102" i="18"/>
  <c r="G102" i="20" s="1"/>
  <c r="P50" i="15"/>
  <c r="C17" i="14"/>
  <c r="E50" i="20"/>
  <c r="E50" i="18"/>
  <c r="E154" i="18" s="1"/>
  <c r="C39" i="17"/>
  <c r="C41" i="17"/>
  <c r="C40" i="17"/>
  <c r="D42" i="22"/>
  <c r="W49" i="15"/>
  <c r="J16" i="14"/>
  <c r="K16" i="15"/>
  <c r="K16" i="17" s="1"/>
  <c r="K48" i="14"/>
  <c r="C50" i="17"/>
  <c r="C18" i="18"/>
  <c r="C122" i="18" s="1"/>
  <c r="C18" i="20"/>
  <c r="D50" i="17"/>
  <c r="D18" i="18"/>
  <c r="D122" i="18" s="1"/>
  <c r="D18" i="20"/>
  <c r="H49" i="17"/>
  <c r="H17" i="18"/>
  <c r="H121" i="18" s="1"/>
  <c r="H17" i="20"/>
  <c r="F50" i="20"/>
  <c r="F50" i="18"/>
  <c r="F154" i="18" s="1"/>
  <c r="T17" i="15"/>
  <c r="V49" i="15"/>
  <c r="I16" i="14"/>
  <c r="K17" i="25"/>
  <c r="F29" i="22"/>
  <c r="F16" i="22" s="1"/>
  <c r="F3" i="22" s="1"/>
  <c r="U49" i="15"/>
  <c r="H16" i="14"/>
  <c r="I49" i="17"/>
  <c r="I17" i="20"/>
  <c r="I17" i="18"/>
  <c r="I121" i="18" s="1"/>
  <c r="G49" i="15"/>
  <c r="Q50" i="15"/>
  <c r="D17" i="14"/>
  <c r="J49" i="17"/>
  <c r="J17" i="20"/>
  <c r="J17" i="18"/>
  <c r="J121" i="18" s="1"/>
  <c r="E17" i="15"/>
  <c r="E17" i="17" s="1"/>
  <c r="E49" i="14"/>
  <c r="F17" i="15"/>
  <c r="F17" i="17" s="1"/>
  <c r="F49" i="14"/>
  <c r="C42" i="22"/>
  <c r="K49" i="18"/>
  <c r="K153" i="18" s="1"/>
  <c r="K49" i="20"/>
  <c r="D41" i="17" l="1"/>
  <c r="D39" i="17"/>
  <c r="J56" i="17"/>
  <c r="K57" i="17"/>
  <c r="J62" i="17"/>
  <c r="J94" i="17" s="1"/>
  <c r="J59" i="17"/>
  <c r="J58" i="17"/>
  <c r="J61" i="17"/>
  <c r="B59" i="17"/>
  <c r="E55" i="22"/>
  <c r="F55" i="22"/>
  <c r="B57" i="17"/>
  <c r="B62" i="17"/>
  <c r="B94" i="17" s="1"/>
  <c r="B58" i="17"/>
  <c r="B7" i="17"/>
  <c r="B155" i="18"/>
  <c r="B103" i="18"/>
  <c r="B103" i="20" s="1"/>
  <c r="O51" i="18"/>
  <c r="O51" i="20" s="1"/>
  <c r="B18" i="17"/>
  <c r="B70" i="15"/>
  <c r="O18" i="15"/>
  <c r="B122" i="15"/>
  <c r="B50" i="15"/>
  <c r="B155" i="20"/>
  <c r="B36" i="13"/>
  <c r="B46" i="13"/>
  <c r="B41" i="17" s="1"/>
  <c r="B8" i="17"/>
  <c r="K58" i="17"/>
  <c r="K140" i="25"/>
  <c r="K181" i="25" s="1"/>
  <c r="B56" i="17"/>
  <c r="B63" i="17"/>
  <c r="B95" i="17" s="1"/>
  <c r="K153" i="20"/>
  <c r="F154" i="20"/>
  <c r="D122" i="20"/>
  <c r="H121" i="20"/>
  <c r="H99" i="25" s="1"/>
  <c r="H107" i="26" s="1"/>
  <c r="C122" i="20"/>
  <c r="E154" i="20"/>
  <c r="I121" i="20"/>
  <c r="I99" i="25" s="1"/>
  <c r="I107" i="26" s="1"/>
  <c r="J121" i="20"/>
  <c r="J99" i="25" s="1"/>
  <c r="J107" i="26" s="1"/>
  <c r="D85" i="13"/>
  <c r="D95" i="13"/>
  <c r="D64" i="13"/>
  <c r="E69" i="15"/>
  <c r="E121" i="15"/>
  <c r="K56" i="17"/>
  <c r="B118" i="13"/>
  <c r="B115" i="17" s="1"/>
  <c r="B147" i="17" s="1"/>
  <c r="B149" i="13"/>
  <c r="B139" i="13"/>
  <c r="K139" i="13"/>
  <c r="K118" i="13"/>
  <c r="K109" i="17" s="1"/>
  <c r="K149" i="13"/>
  <c r="G65" i="13"/>
  <c r="G86" i="13"/>
  <c r="G96" i="13"/>
  <c r="B64" i="17"/>
  <c r="B96" i="17" s="1"/>
  <c r="B88" i="13"/>
  <c r="B85" i="17" s="1"/>
  <c r="B98" i="13"/>
  <c r="B65" i="17" s="1"/>
  <c r="B97" i="17" s="1"/>
  <c r="J57" i="17"/>
  <c r="I87" i="13"/>
  <c r="I97" i="13"/>
  <c r="I66" i="13"/>
  <c r="I63" i="17" s="1"/>
  <c r="I95" i="17" s="1"/>
  <c r="F118" i="13"/>
  <c r="F115" i="17" s="1"/>
  <c r="F147" i="17" s="1"/>
  <c r="F139" i="13"/>
  <c r="F149" i="13"/>
  <c r="K63" i="17"/>
  <c r="K95" i="17" s="1"/>
  <c r="C139" i="13"/>
  <c r="C149" i="13"/>
  <c r="C118" i="13"/>
  <c r="E118" i="13"/>
  <c r="E112" i="17" s="1"/>
  <c r="E149" i="13"/>
  <c r="E139" i="13"/>
  <c r="J149" i="13"/>
  <c r="J118" i="13"/>
  <c r="J112" i="17" s="1"/>
  <c r="J139" i="13"/>
  <c r="K68" i="15"/>
  <c r="K120" i="15"/>
  <c r="E95" i="13"/>
  <c r="E85" i="13"/>
  <c r="E64" i="13"/>
  <c r="D118" i="13"/>
  <c r="D115" i="17" s="1"/>
  <c r="D147" i="17" s="1"/>
  <c r="D139" i="13"/>
  <c r="D149" i="13"/>
  <c r="G139" i="13"/>
  <c r="G118" i="13"/>
  <c r="G112" i="17" s="1"/>
  <c r="G149" i="13"/>
  <c r="B54" i="17"/>
  <c r="H87" i="13"/>
  <c r="H97" i="13"/>
  <c r="H66" i="13"/>
  <c r="H58" i="17" s="1"/>
  <c r="J64" i="17"/>
  <c r="J96" i="17" s="1"/>
  <c r="J98" i="13"/>
  <c r="J65" i="17" s="1"/>
  <c r="J97" i="17" s="1"/>
  <c r="J88" i="13"/>
  <c r="J87" i="17" s="1"/>
  <c r="K61" i="17"/>
  <c r="F86" i="13"/>
  <c r="F65" i="13"/>
  <c r="F96" i="13"/>
  <c r="B89" i="17"/>
  <c r="K54" i="17"/>
  <c r="B61" i="17"/>
  <c r="F121" i="15"/>
  <c r="F69" i="15"/>
  <c r="G101" i="15"/>
  <c r="G68" i="14" s="1"/>
  <c r="G100" i="14" s="1"/>
  <c r="G153" i="15"/>
  <c r="G120" i="14" s="1"/>
  <c r="G152" i="14" s="1"/>
  <c r="K64" i="17"/>
  <c r="K96" i="17" s="1"/>
  <c r="K98" i="13"/>
  <c r="K88" i="13"/>
  <c r="K85" i="17" s="1"/>
  <c r="K62" i="17"/>
  <c r="K94" i="17" s="1"/>
  <c r="C84" i="13"/>
  <c r="C94" i="13"/>
  <c r="C63" i="13"/>
  <c r="H118" i="13"/>
  <c r="H109" i="17" s="1"/>
  <c r="H149" i="13"/>
  <c r="H139" i="13"/>
  <c r="J60" i="17"/>
  <c r="J54" i="17"/>
  <c r="K60" i="17"/>
  <c r="I149" i="13"/>
  <c r="I139" i="13"/>
  <c r="I118" i="13"/>
  <c r="V17" i="18"/>
  <c r="V17" i="20" s="1"/>
  <c r="I69" i="18"/>
  <c r="I69" i="20" s="1"/>
  <c r="I58" i="25" s="1"/>
  <c r="I65" i="26" s="1"/>
  <c r="X49" i="18"/>
  <c r="X49" i="20" s="1"/>
  <c r="K101" i="18"/>
  <c r="K101" i="20" s="1"/>
  <c r="Q18" i="18"/>
  <c r="Q18" i="20" s="1"/>
  <c r="D70" i="18"/>
  <c r="D70" i="20" s="1"/>
  <c r="U17" i="18"/>
  <c r="U17" i="20" s="1"/>
  <c r="H69" i="18"/>
  <c r="H69" i="20" s="1"/>
  <c r="H58" i="25" s="1"/>
  <c r="H65" i="26" s="1"/>
  <c r="R50" i="18"/>
  <c r="R50" i="20" s="1"/>
  <c r="E102" i="18"/>
  <c r="E102" i="20" s="1"/>
  <c r="W17" i="18"/>
  <c r="W17" i="20" s="1"/>
  <c r="J69" i="18"/>
  <c r="J69" i="20" s="1"/>
  <c r="J58" i="25" s="1"/>
  <c r="J65" i="26" s="1"/>
  <c r="S50" i="18"/>
  <c r="S50" i="20" s="1"/>
  <c r="F102" i="18"/>
  <c r="F102" i="20" s="1"/>
  <c r="P18" i="18"/>
  <c r="P18" i="20" s="1"/>
  <c r="C70" i="18"/>
  <c r="C70" i="20" s="1"/>
  <c r="D29" i="22"/>
  <c r="D16" i="22" s="1"/>
  <c r="D3" i="22" s="1"/>
  <c r="I49" i="18"/>
  <c r="I153" i="18" s="1"/>
  <c r="I49" i="20"/>
  <c r="I16" i="15"/>
  <c r="I16" i="17" s="1"/>
  <c r="I48" i="14"/>
  <c r="G49" i="17"/>
  <c r="G17" i="18"/>
  <c r="G121" i="18" s="1"/>
  <c r="G17" i="20"/>
  <c r="C17" i="15"/>
  <c r="C17" i="17" s="1"/>
  <c r="C49" i="14"/>
  <c r="J17" i="25"/>
  <c r="C29" i="22"/>
  <c r="C16" i="22" s="1"/>
  <c r="C3" i="22" s="1"/>
  <c r="R17" i="15"/>
  <c r="J49" i="18"/>
  <c r="J153" i="18" s="1"/>
  <c r="J49" i="20"/>
  <c r="H17" i="25"/>
  <c r="S17" i="15"/>
  <c r="H16" i="15"/>
  <c r="H16" i="17" s="1"/>
  <c r="H48" i="14"/>
  <c r="AH22" i="97"/>
  <c r="K17" i="26"/>
  <c r="K16" i="29" s="1"/>
  <c r="D50" i="20"/>
  <c r="D50" i="18"/>
  <c r="D154" i="18" s="1"/>
  <c r="C50" i="20"/>
  <c r="C50" i="18"/>
  <c r="C154" i="18" s="1"/>
  <c r="X16" i="15"/>
  <c r="F49" i="15"/>
  <c r="E49" i="15"/>
  <c r="D17" i="15"/>
  <c r="D17" i="17" s="1"/>
  <c r="D49" i="14"/>
  <c r="T49" i="15"/>
  <c r="G16" i="14"/>
  <c r="I17" i="25"/>
  <c r="H49" i="20"/>
  <c r="H49" i="18"/>
  <c r="H153" i="18" s="1"/>
  <c r="K48" i="15"/>
  <c r="J16" i="15"/>
  <c r="J16" i="17" s="1"/>
  <c r="J48" i="14"/>
  <c r="C55" i="22" l="1"/>
  <c r="D55" i="22"/>
  <c r="B92" i="17"/>
  <c r="G114" i="17"/>
  <c r="G146" i="17" s="1"/>
  <c r="K108" i="17"/>
  <c r="J108" i="17"/>
  <c r="J85" i="17"/>
  <c r="H113" i="17"/>
  <c r="H111" i="17"/>
  <c r="J110" i="17"/>
  <c r="B88" i="17"/>
  <c r="F114" i="17"/>
  <c r="F146" i="17" s="1"/>
  <c r="B110" i="17"/>
  <c r="H115" i="17"/>
  <c r="H147" i="17" s="1"/>
  <c r="E109" i="17"/>
  <c r="F108" i="17"/>
  <c r="E110" i="17"/>
  <c r="F113" i="17"/>
  <c r="B42" i="22"/>
  <c r="O50" i="15"/>
  <c r="B154" i="15"/>
  <c r="B121" i="14" s="1"/>
  <c r="B153" i="14" s="1"/>
  <c r="B102" i="15"/>
  <c r="B69" i="14" s="1"/>
  <c r="B101" i="14" s="1"/>
  <c r="B17" i="14"/>
  <c r="J92" i="17"/>
  <c r="B40" i="17"/>
  <c r="J89" i="17"/>
  <c r="B39" i="17"/>
  <c r="B50" i="17"/>
  <c r="B18" i="20"/>
  <c r="B18" i="18"/>
  <c r="I140" i="25"/>
  <c r="I181" i="25" s="1"/>
  <c r="J91" i="17"/>
  <c r="D111" i="17"/>
  <c r="E108" i="17"/>
  <c r="E115" i="17"/>
  <c r="E147" i="17" s="1"/>
  <c r="E113" i="17"/>
  <c r="J140" i="25"/>
  <c r="J181" i="25" s="1"/>
  <c r="H140" i="25"/>
  <c r="H181" i="25" s="1"/>
  <c r="G113" i="17"/>
  <c r="E111" i="17"/>
  <c r="B91" i="17"/>
  <c r="B90" i="17"/>
  <c r="B113" i="17"/>
  <c r="G109" i="17"/>
  <c r="G115" i="17"/>
  <c r="G147" i="17" s="1"/>
  <c r="H63" i="17"/>
  <c r="H95" i="17" s="1"/>
  <c r="J93" i="17"/>
  <c r="B93" i="17"/>
  <c r="D114" i="17"/>
  <c r="D146" i="17" s="1"/>
  <c r="D113" i="17"/>
  <c r="J153" i="20"/>
  <c r="C154" i="20"/>
  <c r="H153" i="20"/>
  <c r="D154" i="20"/>
  <c r="G121" i="20"/>
  <c r="G99" i="25" s="1"/>
  <c r="G107" i="26" s="1"/>
  <c r="I153" i="20"/>
  <c r="J68" i="15"/>
  <c r="J120" i="15"/>
  <c r="E106" i="17"/>
  <c r="C116" i="17"/>
  <c r="C148" i="17" s="1"/>
  <c r="C140" i="13"/>
  <c r="C137" i="17" s="1"/>
  <c r="C150" i="13"/>
  <c r="C108" i="17"/>
  <c r="C112" i="17"/>
  <c r="C111" i="17"/>
  <c r="C113" i="17"/>
  <c r="K140" i="13"/>
  <c r="K137" i="17" s="1"/>
  <c r="K116" i="17"/>
  <c r="K148" i="17" s="1"/>
  <c r="K150" i="13"/>
  <c r="K111" i="17"/>
  <c r="K114" i="17"/>
  <c r="K146" i="17" s="1"/>
  <c r="K152" i="15"/>
  <c r="K119" i="14" s="1"/>
  <c r="K151" i="14" s="1"/>
  <c r="K100" i="15"/>
  <c r="K67" i="14" s="1"/>
  <c r="K99" i="14" s="1"/>
  <c r="D69" i="15"/>
  <c r="D121" i="15"/>
  <c r="C121" i="15"/>
  <c r="C69" i="15"/>
  <c r="I106" i="17"/>
  <c r="J109" i="17"/>
  <c r="K113" i="17"/>
  <c r="J113" i="17"/>
  <c r="H116" i="17"/>
  <c r="H148" i="17" s="1"/>
  <c r="H150" i="13"/>
  <c r="H145" i="17" s="1"/>
  <c r="H140" i="13"/>
  <c r="H137" i="17" s="1"/>
  <c r="H110" i="17"/>
  <c r="H114" i="17"/>
  <c r="H146" i="17" s="1"/>
  <c r="H112" i="17"/>
  <c r="C114" i="17"/>
  <c r="C146" i="17" s="1"/>
  <c r="F97" i="13"/>
  <c r="F66" i="13"/>
  <c r="F61" i="17" s="1"/>
  <c r="F87" i="13"/>
  <c r="H64" i="17"/>
  <c r="H96" i="17" s="1"/>
  <c r="H98" i="13"/>
  <c r="H93" i="17" s="1"/>
  <c r="H88" i="13"/>
  <c r="H85" i="17" s="1"/>
  <c r="H59" i="17"/>
  <c r="H56" i="17"/>
  <c r="H60" i="17"/>
  <c r="H57" i="17"/>
  <c r="H61" i="17"/>
  <c r="D112" i="17"/>
  <c r="D109" i="17"/>
  <c r="D106" i="17"/>
  <c r="E86" i="13"/>
  <c r="E65" i="13"/>
  <c r="E96" i="13"/>
  <c r="C145" i="17"/>
  <c r="G108" i="17"/>
  <c r="F106" i="17"/>
  <c r="I61" i="17"/>
  <c r="I54" i="17"/>
  <c r="K115" i="17"/>
  <c r="K147" i="17" s="1"/>
  <c r="D86" i="13"/>
  <c r="D96" i="13"/>
  <c r="D65" i="13"/>
  <c r="H108" i="17"/>
  <c r="J114" i="17"/>
  <c r="J146" i="17" s="1"/>
  <c r="I120" i="15"/>
  <c r="I68" i="15"/>
  <c r="K65" i="17"/>
  <c r="K97" i="17" s="1"/>
  <c r="K88" i="17"/>
  <c r="K92" i="17"/>
  <c r="K90" i="17"/>
  <c r="K89" i="17"/>
  <c r="K91" i="17"/>
  <c r="E153" i="15"/>
  <c r="E120" i="14" s="1"/>
  <c r="E152" i="14" s="1"/>
  <c r="E101" i="15"/>
  <c r="E68" i="14" s="1"/>
  <c r="E100" i="14" s="1"/>
  <c r="H120" i="15"/>
  <c r="H68" i="15"/>
  <c r="K110" i="17"/>
  <c r="H106" i="17"/>
  <c r="C110" i="17"/>
  <c r="J86" i="17"/>
  <c r="J55" i="17"/>
  <c r="G140" i="13"/>
  <c r="G116" i="17"/>
  <c r="G148" i="17" s="1"/>
  <c r="G150" i="13"/>
  <c r="G140" i="17" s="1"/>
  <c r="G111" i="17"/>
  <c r="D110" i="17"/>
  <c r="D108" i="17"/>
  <c r="J115" i="17"/>
  <c r="J147" i="17" s="1"/>
  <c r="E116" i="17"/>
  <c r="E148" i="17" s="1"/>
  <c r="E140" i="13"/>
  <c r="E150" i="13"/>
  <c r="C106" i="17"/>
  <c r="F116" i="17"/>
  <c r="F148" i="17" s="1"/>
  <c r="F150" i="13"/>
  <c r="F144" i="17" s="1"/>
  <c r="F140" i="13"/>
  <c r="F137" i="17" s="1"/>
  <c r="F112" i="17"/>
  <c r="F110" i="17"/>
  <c r="F109" i="17"/>
  <c r="F111" i="17"/>
  <c r="I59" i="17"/>
  <c r="B86" i="17"/>
  <c r="B55" i="17"/>
  <c r="B84" i="17"/>
  <c r="J90" i="17"/>
  <c r="G87" i="13"/>
  <c r="G97" i="13"/>
  <c r="G66" i="13"/>
  <c r="G63" i="17" s="1"/>
  <c r="G95" i="17" s="1"/>
  <c r="K106" i="17"/>
  <c r="B116" i="17"/>
  <c r="B148" i="17" s="1"/>
  <c r="B140" i="13"/>
  <c r="B136" i="17" s="1"/>
  <c r="B150" i="13"/>
  <c r="B112" i="17"/>
  <c r="B114" i="17"/>
  <c r="B146" i="17" s="1"/>
  <c r="B108" i="17"/>
  <c r="B111" i="17"/>
  <c r="B109" i="17"/>
  <c r="J88" i="17"/>
  <c r="J84" i="17"/>
  <c r="K93" i="17"/>
  <c r="I116" i="17"/>
  <c r="I148" i="17" s="1"/>
  <c r="I140" i="13"/>
  <c r="I150" i="13"/>
  <c r="I140" i="17" s="1"/>
  <c r="I110" i="17"/>
  <c r="I108" i="17"/>
  <c r="I112" i="17"/>
  <c r="I113" i="17"/>
  <c r="I114" i="17"/>
  <c r="I146" i="17" s="1"/>
  <c r="I109" i="17"/>
  <c r="G137" i="17"/>
  <c r="G106" i="17"/>
  <c r="J116" i="17"/>
  <c r="J148" i="17" s="1"/>
  <c r="J150" i="13"/>
  <c r="J140" i="13"/>
  <c r="J111" i="17"/>
  <c r="B106" i="17"/>
  <c r="F101" i="15"/>
  <c r="F68" i="14" s="1"/>
  <c r="F100" i="14" s="1"/>
  <c r="F153" i="15"/>
  <c r="F120" i="14" s="1"/>
  <c r="F152" i="14" s="1"/>
  <c r="I111" i="17"/>
  <c r="I115" i="17"/>
  <c r="I147" i="17" s="1"/>
  <c r="K112" i="17"/>
  <c r="C95" i="13"/>
  <c r="C64" i="13"/>
  <c r="C85" i="13"/>
  <c r="K86" i="17"/>
  <c r="K87" i="17"/>
  <c r="K55" i="17"/>
  <c r="K84" i="17"/>
  <c r="C109" i="17"/>
  <c r="H54" i="17"/>
  <c r="D116" i="17"/>
  <c r="D148" i="17" s="1"/>
  <c r="D150" i="13"/>
  <c r="D143" i="17" s="1"/>
  <c r="D140" i="13"/>
  <c r="J137" i="17"/>
  <c r="J106" i="17"/>
  <c r="D141" i="17"/>
  <c r="C115" i="17"/>
  <c r="C147" i="17" s="1"/>
  <c r="I64" i="17"/>
  <c r="I96" i="17" s="1"/>
  <c r="I98" i="13"/>
  <c r="I93" i="17" s="1"/>
  <c r="I88" i="13"/>
  <c r="I62" i="17"/>
  <c r="I94" i="17" s="1"/>
  <c r="I56" i="17"/>
  <c r="I57" i="17"/>
  <c r="I58" i="17"/>
  <c r="I60" i="17"/>
  <c r="B87" i="17"/>
  <c r="H62" i="17"/>
  <c r="H94" i="17" s="1"/>
  <c r="G110" i="17"/>
  <c r="E114" i="17"/>
  <c r="E146" i="17" s="1"/>
  <c r="Q50" i="18"/>
  <c r="Q50" i="20" s="1"/>
  <c r="D102" i="18"/>
  <c r="D102" i="20" s="1"/>
  <c r="T17" i="18"/>
  <c r="T17" i="20" s="1"/>
  <c r="G69" i="18"/>
  <c r="G69" i="20" s="1"/>
  <c r="G58" i="25" s="1"/>
  <c r="G65" i="26" s="1"/>
  <c r="V49" i="18"/>
  <c r="V49" i="20" s="1"/>
  <c r="I101" i="18"/>
  <c r="I101" i="20" s="1"/>
  <c r="P50" i="18"/>
  <c r="P50" i="20" s="1"/>
  <c r="C102" i="18"/>
  <c r="C102" i="20" s="1"/>
  <c r="W49" i="18"/>
  <c r="W49" i="20" s="1"/>
  <c r="J101" i="18"/>
  <c r="J101" i="20" s="1"/>
  <c r="U49" i="18"/>
  <c r="U49" i="20" s="1"/>
  <c r="H101" i="18"/>
  <c r="H101" i="20" s="1"/>
  <c r="W16" i="15"/>
  <c r="D49" i="15"/>
  <c r="R49" i="15"/>
  <c r="E16" i="14"/>
  <c r="AF22" i="97"/>
  <c r="I17" i="26"/>
  <c r="I16" i="29" s="1"/>
  <c r="E49" i="17"/>
  <c r="E17" i="20"/>
  <c r="E17" i="18"/>
  <c r="E121" i="18" s="1"/>
  <c r="V16" i="15"/>
  <c r="Q17" i="15"/>
  <c r="S49" i="15"/>
  <c r="F16" i="14"/>
  <c r="U16" i="15"/>
  <c r="G49" i="18"/>
  <c r="G153" i="18" s="1"/>
  <c r="G49" i="20"/>
  <c r="G16" i="15"/>
  <c r="G16" i="17" s="1"/>
  <c r="G48" i="14"/>
  <c r="H48" i="15"/>
  <c r="AE22" i="97"/>
  <c r="H17" i="26"/>
  <c r="H16" i="29" s="1"/>
  <c r="AG22" i="97"/>
  <c r="J17" i="26"/>
  <c r="J16" i="29" s="1"/>
  <c r="P17" i="15"/>
  <c r="I48" i="15"/>
  <c r="J48" i="15"/>
  <c r="X48" i="15"/>
  <c r="K15" i="14"/>
  <c r="K48" i="17"/>
  <c r="K16" i="18"/>
  <c r="K120" i="18" s="1"/>
  <c r="K16" i="20"/>
  <c r="F49" i="17"/>
  <c r="F17" i="18"/>
  <c r="F121" i="18" s="1"/>
  <c r="F17" i="20"/>
  <c r="C49" i="15"/>
  <c r="G17" i="25"/>
  <c r="F145" i="17" l="1"/>
  <c r="H90" i="17"/>
  <c r="H92" i="17"/>
  <c r="H91" i="17"/>
  <c r="H88" i="17"/>
  <c r="G144" i="17"/>
  <c r="F59" i="17"/>
  <c r="G140" i="25"/>
  <c r="G181" i="25" s="1"/>
  <c r="G141" i="17"/>
  <c r="B29" i="22"/>
  <c r="B16" i="22" s="1"/>
  <c r="B3" i="22" s="1"/>
  <c r="B50" i="18"/>
  <c r="B50" i="20"/>
  <c r="B49" i="14"/>
  <c r="B17" i="15"/>
  <c r="B122" i="18"/>
  <c r="B122" i="20" s="1"/>
  <c r="O18" i="18"/>
  <c r="O18" i="20" s="1"/>
  <c r="B70" i="18"/>
  <c r="B70" i="20" s="1"/>
  <c r="B137" i="17"/>
  <c r="F143" i="17"/>
  <c r="D144" i="17"/>
  <c r="G56" i="17"/>
  <c r="I145" i="17"/>
  <c r="G59" i="17"/>
  <c r="K120" i="20"/>
  <c r="K98" i="25" s="1"/>
  <c r="K106" i="26" s="1"/>
  <c r="G153" i="20"/>
  <c r="F121" i="20"/>
  <c r="F99" i="25" s="1"/>
  <c r="F107" i="26" s="1"/>
  <c r="E121" i="20"/>
  <c r="E99" i="25" s="1"/>
  <c r="E107" i="26" s="1"/>
  <c r="I86" i="17"/>
  <c r="I55" i="17"/>
  <c r="I84" i="17"/>
  <c r="I138" i="17"/>
  <c r="I107" i="17"/>
  <c r="E138" i="17"/>
  <c r="E107" i="17"/>
  <c r="E139" i="17"/>
  <c r="I85" i="17"/>
  <c r="I136" i="17"/>
  <c r="I100" i="15"/>
  <c r="I67" i="14" s="1"/>
  <c r="I99" i="14" s="1"/>
  <c r="I152" i="15"/>
  <c r="I119" i="14" s="1"/>
  <c r="I151" i="14" s="1"/>
  <c r="G68" i="15"/>
  <c r="G120" i="15"/>
  <c r="I89" i="17"/>
  <c r="J138" i="17"/>
  <c r="J107" i="17"/>
  <c r="J136" i="17"/>
  <c r="J139" i="17"/>
  <c r="I117" i="17"/>
  <c r="I149" i="17" s="1"/>
  <c r="I144" i="17"/>
  <c r="I141" i="17"/>
  <c r="G54" i="17"/>
  <c r="F117" i="17"/>
  <c r="F149" i="17" s="1"/>
  <c r="F142" i="17"/>
  <c r="E117" i="17"/>
  <c r="E149" i="17" s="1"/>
  <c r="E141" i="17"/>
  <c r="E144" i="17"/>
  <c r="E142" i="17"/>
  <c r="E143" i="17"/>
  <c r="E140" i="17"/>
  <c r="E145" i="17"/>
  <c r="F139" i="17"/>
  <c r="E136" i="17"/>
  <c r="G117" i="17"/>
  <c r="G149" i="17" s="1"/>
  <c r="G143" i="17"/>
  <c r="G145" i="17"/>
  <c r="I139" i="17"/>
  <c r="F140" i="17"/>
  <c r="H65" i="17"/>
  <c r="H97" i="17" s="1"/>
  <c r="H89" i="17"/>
  <c r="F57" i="17"/>
  <c r="F54" i="17"/>
  <c r="J117" i="17"/>
  <c r="J149" i="17" s="1"/>
  <c r="J140" i="17"/>
  <c r="J141" i="17"/>
  <c r="J142" i="17"/>
  <c r="J144" i="17"/>
  <c r="J143" i="17"/>
  <c r="E97" i="13"/>
  <c r="E66" i="13"/>
  <c r="E61" i="17" s="1"/>
  <c r="E87" i="13"/>
  <c r="K117" i="17"/>
  <c r="K149" i="17" s="1"/>
  <c r="K143" i="17"/>
  <c r="K141" i="17"/>
  <c r="K144" i="17"/>
  <c r="K140" i="17"/>
  <c r="K142" i="17"/>
  <c r="I65" i="17"/>
  <c r="I97" i="17" s="1"/>
  <c r="I88" i="17"/>
  <c r="I91" i="17"/>
  <c r="D138" i="17"/>
  <c r="D107" i="17"/>
  <c r="D136" i="17"/>
  <c r="C86" i="13"/>
  <c r="C96" i="13"/>
  <c r="C65" i="13"/>
  <c r="D139" i="17"/>
  <c r="B117" i="17"/>
  <c r="B149" i="17" s="1"/>
  <c r="B141" i="17"/>
  <c r="B140" i="17"/>
  <c r="B145" i="17"/>
  <c r="B142" i="17"/>
  <c r="B144" i="17"/>
  <c r="G64" i="17"/>
  <c r="G96" i="17" s="1"/>
  <c r="G98" i="13"/>
  <c r="G65" i="17" s="1"/>
  <c r="G97" i="17" s="1"/>
  <c r="G88" i="13"/>
  <c r="G85" i="17" s="1"/>
  <c r="G62" i="17"/>
  <c r="G94" i="17" s="1"/>
  <c r="G58" i="17"/>
  <c r="G57" i="17"/>
  <c r="G60" i="17"/>
  <c r="G61" i="17"/>
  <c r="G138" i="17"/>
  <c r="G107" i="17"/>
  <c r="G139" i="17"/>
  <c r="I90" i="17"/>
  <c r="I143" i="17"/>
  <c r="D87" i="13"/>
  <c r="D97" i="13"/>
  <c r="D66" i="13"/>
  <c r="D58" i="17" s="1"/>
  <c r="G142" i="17"/>
  <c r="J145" i="17"/>
  <c r="D137" i="17"/>
  <c r="I92" i="17"/>
  <c r="F141" i="17"/>
  <c r="H138" i="17"/>
  <c r="H107" i="17"/>
  <c r="C117" i="17"/>
  <c r="C149" i="17" s="1"/>
  <c r="C141" i="17"/>
  <c r="C140" i="17"/>
  <c r="C143" i="17"/>
  <c r="C144" i="17"/>
  <c r="C142" i="17"/>
  <c r="E137" i="17"/>
  <c r="G136" i="17"/>
  <c r="H136" i="17"/>
  <c r="C101" i="15"/>
  <c r="C68" i="14" s="1"/>
  <c r="C100" i="14" s="1"/>
  <c r="C153" i="15"/>
  <c r="C120" i="14" s="1"/>
  <c r="C152" i="14" s="1"/>
  <c r="F64" i="17"/>
  <c r="F96" i="17" s="1"/>
  <c r="F88" i="13"/>
  <c r="F98" i="13"/>
  <c r="F92" i="17" s="1"/>
  <c r="F62" i="17"/>
  <c r="F94" i="17" s="1"/>
  <c r="F58" i="17"/>
  <c r="H100" i="15"/>
  <c r="H67" i="14" s="1"/>
  <c r="H99" i="14" s="1"/>
  <c r="H152" i="15"/>
  <c r="H119" i="14" s="1"/>
  <c r="H151" i="14" s="1"/>
  <c r="J152" i="15"/>
  <c r="J119" i="14" s="1"/>
  <c r="J151" i="14" s="1"/>
  <c r="J100" i="15"/>
  <c r="J67" i="14" s="1"/>
  <c r="J99" i="14" s="1"/>
  <c r="D153" i="15"/>
  <c r="D120" i="14" s="1"/>
  <c r="D152" i="14" s="1"/>
  <c r="D101" i="15"/>
  <c r="D68" i="14" s="1"/>
  <c r="D100" i="14" s="1"/>
  <c r="D117" i="17"/>
  <c r="D149" i="17" s="1"/>
  <c r="D145" i="17"/>
  <c r="I87" i="17"/>
  <c r="B138" i="17"/>
  <c r="B107" i="17"/>
  <c r="B139" i="17"/>
  <c r="F138" i="17"/>
  <c r="F107" i="17"/>
  <c r="F136" i="17"/>
  <c r="D140" i="17"/>
  <c r="I142" i="17"/>
  <c r="B143" i="17"/>
  <c r="H86" i="17"/>
  <c r="H84" i="17"/>
  <c r="H87" i="17"/>
  <c r="H55" i="17"/>
  <c r="F56" i="17"/>
  <c r="F60" i="17"/>
  <c r="F63" i="17"/>
  <c r="F95" i="17" s="1"/>
  <c r="H117" i="17"/>
  <c r="H149" i="17" s="1"/>
  <c r="H141" i="17"/>
  <c r="H144" i="17"/>
  <c r="H140" i="17"/>
  <c r="H143" i="17"/>
  <c r="H142" i="17"/>
  <c r="I137" i="17"/>
  <c r="K138" i="17"/>
  <c r="K107" i="17"/>
  <c r="K136" i="17"/>
  <c r="K139" i="17"/>
  <c r="C138" i="17"/>
  <c r="C107" i="17"/>
  <c r="C136" i="17"/>
  <c r="C139" i="17"/>
  <c r="D142" i="17"/>
  <c r="K145" i="17"/>
  <c r="H139" i="17"/>
  <c r="X16" i="18"/>
  <c r="X16" i="20" s="1"/>
  <c r="K68" i="18"/>
  <c r="K68" i="20" s="1"/>
  <c r="K57" i="25" s="1"/>
  <c r="K64" i="26" s="1"/>
  <c r="R17" i="18"/>
  <c r="R17" i="20" s="1"/>
  <c r="E69" i="18"/>
  <c r="E69" i="20" s="1"/>
  <c r="E58" i="25" s="1"/>
  <c r="E65" i="26" s="1"/>
  <c r="S17" i="18"/>
  <c r="S17" i="20" s="1"/>
  <c r="F69" i="18"/>
  <c r="F69" i="20" s="1"/>
  <c r="F58" i="25" s="1"/>
  <c r="F65" i="26" s="1"/>
  <c r="T49" i="18"/>
  <c r="T49" i="20" s="1"/>
  <c r="G101" i="18"/>
  <c r="G101" i="20" s="1"/>
  <c r="V48" i="15"/>
  <c r="I15" i="14"/>
  <c r="P49" i="15"/>
  <c r="C16" i="14"/>
  <c r="K16" i="25"/>
  <c r="W48" i="15"/>
  <c r="J15" i="14"/>
  <c r="K48" i="18"/>
  <c r="K152" i="18" s="1"/>
  <c r="K48" i="20"/>
  <c r="U48" i="15"/>
  <c r="H15" i="14"/>
  <c r="E49" i="20"/>
  <c r="E49" i="18"/>
  <c r="E153" i="18" s="1"/>
  <c r="F17" i="25"/>
  <c r="H48" i="17"/>
  <c r="H16" i="20"/>
  <c r="H16" i="18"/>
  <c r="H120" i="18" s="1"/>
  <c r="E16" i="15"/>
  <c r="E16" i="17" s="1"/>
  <c r="E48" i="14"/>
  <c r="Q49" i="15"/>
  <c r="D16" i="14"/>
  <c r="J48" i="17"/>
  <c r="J16" i="18"/>
  <c r="J120" i="18" s="1"/>
  <c r="J16" i="20"/>
  <c r="AD22" i="97"/>
  <c r="G17" i="26"/>
  <c r="G16" i="29" s="1"/>
  <c r="K15" i="15"/>
  <c r="K15" i="17" s="1"/>
  <c r="K47" i="14"/>
  <c r="T16" i="15"/>
  <c r="F16" i="15"/>
  <c r="F16" i="17" s="1"/>
  <c r="F48" i="14"/>
  <c r="D49" i="17"/>
  <c r="D17" i="18"/>
  <c r="D121" i="18" s="1"/>
  <c r="D17" i="20"/>
  <c r="I48" i="17"/>
  <c r="I16" i="18"/>
  <c r="I120" i="18" s="1"/>
  <c r="I16" i="20"/>
  <c r="C49" i="17"/>
  <c r="C17" i="18"/>
  <c r="C121" i="18" s="1"/>
  <c r="C17" i="20"/>
  <c r="F49" i="18"/>
  <c r="F153" i="18" s="1"/>
  <c r="F49" i="20"/>
  <c r="G48" i="15"/>
  <c r="E17" i="25"/>
  <c r="B55" i="22" l="1"/>
  <c r="G91" i="17"/>
  <c r="G89" i="17"/>
  <c r="F140" i="25"/>
  <c r="F181" i="25" s="1"/>
  <c r="G88" i="17"/>
  <c r="G93" i="17"/>
  <c r="G92" i="17"/>
  <c r="E140" i="25"/>
  <c r="E181" i="25" s="1"/>
  <c r="E56" i="17"/>
  <c r="B49" i="15"/>
  <c r="B154" i="18"/>
  <c r="B154" i="20" s="1"/>
  <c r="O50" i="18"/>
  <c r="O50" i="20" s="1"/>
  <c r="B102" i="18"/>
  <c r="B102" i="20" s="1"/>
  <c r="B17" i="17"/>
  <c r="B121" i="15"/>
  <c r="O17" i="15"/>
  <c r="B69" i="15"/>
  <c r="K139" i="25"/>
  <c r="K180" i="25" s="1"/>
  <c r="D56" i="17"/>
  <c r="D61" i="17"/>
  <c r="D121" i="20"/>
  <c r="D99" i="25" s="1"/>
  <c r="D107" i="26" s="1"/>
  <c r="I120" i="20"/>
  <c r="I98" i="25" s="1"/>
  <c r="I106" i="26" s="1"/>
  <c r="K152" i="20"/>
  <c r="F153" i="20"/>
  <c r="J120" i="20"/>
  <c r="J98" i="25" s="1"/>
  <c r="J106" i="26" s="1"/>
  <c r="E153" i="20"/>
  <c r="C121" i="20"/>
  <c r="C99" i="25" s="1"/>
  <c r="C107" i="26" s="1"/>
  <c r="H120" i="20"/>
  <c r="H98" i="25" s="1"/>
  <c r="H106" i="26" s="1"/>
  <c r="C66" i="13"/>
  <c r="C60" i="17" s="1"/>
  <c r="C97" i="13"/>
  <c r="C87" i="13"/>
  <c r="G152" i="15"/>
  <c r="G119" i="14" s="1"/>
  <c r="G151" i="14" s="1"/>
  <c r="G100" i="15"/>
  <c r="G67" i="14" s="1"/>
  <c r="G99" i="14" s="1"/>
  <c r="F86" i="17"/>
  <c r="F84" i="17"/>
  <c r="F55" i="17"/>
  <c r="D64" i="17"/>
  <c r="D96" i="17" s="1"/>
  <c r="D88" i="13"/>
  <c r="D87" i="17" s="1"/>
  <c r="D98" i="13"/>
  <c r="D93" i="17" s="1"/>
  <c r="D62" i="17"/>
  <c r="D94" i="17" s="1"/>
  <c r="E54" i="17"/>
  <c r="G90" i="17"/>
  <c r="E64" i="17"/>
  <c r="E96" i="17" s="1"/>
  <c r="E88" i="13"/>
  <c r="E85" i="17" s="1"/>
  <c r="E98" i="13"/>
  <c r="E91" i="17" s="1"/>
  <c r="K119" i="15"/>
  <c r="K67" i="15"/>
  <c r="E62" i="17"/>
  <c r="E94" i="17" s="1"/>
  <c r="D59" i="17"/>
  <c r="D54" i="17"/>
  <c r="E60" i="17"/>
  <c r="E57" i="17"/>
  <c r="F85" i="17"/>
  <c r="F87" i="17"/>
  <c r="F68" i="15"/>
  <c r="F120" i="15"/>
  <c r="E120" i="15"/>
  <c r="E68" i="15"/>
  <c r="D92" i="17"/>
  <c r="F65" i="17"/>
  <c r="F97" i="17" s="1"/>
  <c r="F89" i="17"/>
  <c r="F88" i="17"/>
  <c r="F93" i="17"/>
  <c r="F91" i="17"/>
  <c r="F90" i="17"/>
  <c r="D60" i="17"/>
  <c r="D57" i="17"/>
  <c r="D63" i="17"/>
  <c r="D95" i="17" s="1"/>
  <c r="G86" i="17"/>
  <c r="G55" i="17"/>
  <c r="G87" i="17"/>
  <c r="G84" i="17"/>
  <c r="E59" i="17"/>
  <c r="E58" i="17"/>
  <c r="E63" i="17"/>
  <c r="E95" i="17" s="1"/>
  <c r="S49" i="18"/>
  <c r="S49" i="20" s="1"/>
  <c r="F101" i="18"/>
  <c r="F101" i="20" s="1"/>
  <c r="Q17" i="18"/>
  <c r="Q17" i="20" s="1"/>
  <c r="D69" i="18"/>
  <c r="D69" i="20" s="1"/>
  <c r="D58" i="25" s="1"/>
  <c r="D65" i="26" s="1"/>
  <c r="R49" i="18"/>
  <c r="R49" i="20" s="1"/>
  <c r="E101" i="18"/>
  <c r="E101" i="20" s="1"/>
  <c r="W16" i="18"/>
  <c r="W16" i="20" s="1"/>
  <c r="J68" i="18"/>
  <c r="J68" i="20" s="1"/>
  <c r="J57" i="25" s="1"/>
  <c r="J64" i="26" s="1"/>
  <c r="X48" i="18"/>
  <c r="X48" i="20" s="1"/>
  <c r="K100" i="18"/>
  <c r="K100" i="20" s="1"/>
  <c r="V16" i="18"/>
  <c r="V16" i="20" s="1"/>
  <c r="I68" i="18"/>
  <c r="I68" i="20" s="1"/>
  <c r="I57" i="25" s="1"/>
  <c r="I64" i="26" s="1"/>
  <c r="U16" i="18"/>
  <c r="U16" i="20" s="1"/>
  <c r="H68" i="18"/>
  <c r="H68" i="20" s="1"/>
  <c r="H57" i="25" s="1"/>
  <c r="H64" i="26" s="1"/>
  <c r="P17" i="18"/>
  <c r="P17" i="20" s="1"/>
  <c r="C69" i="18"/>
  <c r="C69" i="20" s="1"/>
  <c r="C58" i="25" s="1"/>
  <c r="C65" i="26" s="1"/>
  <c r="I48" i="20"/>
  <c r="I48" i="18"/>
  <c r="I152" i="18" s="1"/>
  <c r="F48" i="15"/>
  <c r="K47" i="15"/>
  <c r="J48" i="18"/>
  <c r="J152" i="18" s="1"/>
  <c r="J48" i="20"/>
  <c r="G48" i="17"/>
  <c r="G16" i="20"/>
  <c r="G16" i="18"/>
  <c r="G120" i="18" s="1"/>
  <c r="D16" i="15"/>
  <c r="D16" i="17" s="1"/>
  <c r="D48" i="14"/>
  <c r="E48" i="15"/>
  <c r="H48" i="18"/>
  <c r="H152" i="18" s="1"/>
  <c r="H48" i="20"/>
  <c r="AC22" i="97"/>
  <c r="F17" i="26"/>
  <c r="F16" i="29" s="1"/>
  <c r="H15" i="15"/>
  <c r="H15" i="17" s="1"/>
  <c r="H47" i="14"/>
  <c r="C16" i="15"/>
  <c r="C16" i="17" s="1"/>
  <c r="C48" i="14"/>
  <c r="I15" i="15"/>
  <c r="I15" i="17" s="1"/>
  <c r="I47" i="14"/>
  <c r="H16" i="25"/>
  <c r="C49" i="18"/>
  <c r="C153" i="18" s="1"/>
  <c r="C49" i="20"/>
  <c r="D17" i="25"/>
  <c r="T48" i="15"/>
  <c r="G15" i="14"/>
  <c r="I16" i="25"/>
  <c r="X15" i="15"/>
  <c r="J16" i="25"/>
  <c r="AB22" i="97"/>
  <c r="E17" i="26"/>
  <c r="E16" i="29" s="1"/>
  <c r="C17" i="25"/>
  <c r="D49" i="20"/>
  <c r="D49" i="18"/>
  <c r="D153" i="18" s="1"/>
  <c r="S16" i="15"/>
  <c r="R16" i="15"/>
  <c r="J15" i="15"/>
  <c r="J15" i="17" s="1"/>
  <c r="J47" i="14"/>
  <c r="AH21" i="97"/>
  <c r="K16" i="26"/>
  <c r="K15" i="29" s="1"/>
  <c r="H139" i="25" l="1"/>
  <c r="H180" i="25" s="1"/>
  <c r="D140" i="25"/>
  <c r="D181" i="25" s="1"/>
  <c r="B16" i="14"/>
  <c r="B101" i="15"/>
  <c r="B68" i="14" s="1"/>
  <c r="B100" i="14" s="1"/>
  <c r="B153" i="15"/>
  <c r="B120" i="14" s="1"/>
  <c r="B152" i="14" s="1"/>
  <c r="O49" i="15"/>
  <c r="B49" i="17"/>
  <c r="B17" i="20"/>
  <c r="B17" i="18"/>
  <c r="C140" i="25"/>
  <c r="C181" i="25" s="1"/>
  <c r="I139" i="25"/>
  <c r="I180" i="25" s="1"/>
  <c r="J139" i="25"/>
  <c r="J180" i="25" s="1"/>
  <c r="C56" i="17"/>
  <c r="E87" i="17"/>
  <c r="C61" i="17"/>
  <c r="D88" i="17"/>
  <c r="C57" i="17"/>
  <c r="C63" i="17"/>
  <c r="C95" i="17" s="1"/>
  <c r="C58" i="17"/>
  <c r="E93" i="17"/>
  <c r="E88" i="17"/>
  <c r="C59" i="17"/>
  <c r="C62" i="17"/>
  <c r="C94" i="17" s="1"/>
  <c r="D153" i="20"/>
  <c r="H152" i="20"/>
  <c r="J152" i="20"/>
  <c r="C153" i="20"/>
  <c r="I152" i="20"/>
  <c r="G120" i="20"/>
  <c r="G98" i="25" s="1"/>
  <c r="G106" i="26" s="1"/>
  <c r="C68" i="15"/>
  <c r="C120" i="15"/>
  <c r="D86" i="17"/>
  <c r="D55" i="17"/>
  <c r="D84" i="17"/>
  <c r="J119" i="15"/>
  <c r="J67" i="15"/>
  <c r="E100" i="15"/>
  <c r="E67" i="14" s="1"/>
  <c r="E99" i="14" s="1"/>
  <c r="E152" i="15"/>
  <c r="E119" i="14" s="1"/>
  <c r="E151" i="14" s="1"/>
  <c r="K99" i="15"/>
  <c r="K66" i="14" s="1"/>
  <c r="K151" i="15"/>
  <c r="K118" i="14" s="1"/>
  <c r="K150" i="14" s="1"/>
  <c r="D65" i="17"/>
  <c r="D97" i="17" s="1"/>
  <c r="D91" i="17"/>
  <c r="D89" i="17"/>
  <c r="C64" i="17"/>
  <c r="C96" i="17" s="1"/>
  <c r="C98" i="13"/>
  <c r="C93" i="17" s="1"/>
  <c r="C88" i="13"/>
  <c r="C85" i="17" s="1"/>
  <c r="D120" i="15"/>
  <c r="D68" i="15"/>
  <c r="E65" i="17"/>
  <c r="E97" i="17" s="1"/>
  <c r="E92" i="17"/>
  <c r="E89" i="17"/>
  <c r="C54" i="17"/>
  <c r="E90" i="17"/>
  <c r="F152" i="15"/>
  <c r="F119" i="14" s="1"/>
  <c r="F151" i="14" s="1"/>
  <c r="F100" i="15"/>
  <c r="F67" i="14" s="1"/>
  <c r="F99" i="14" s="1"/>
  <c r="I67" i="15"/>
  <c r="I119" i="15"/>
  <c r="H67" i="15"/>
  <c r="H119" i="15"/>
  <c r="D85" i="17"/>
  <c r="E86" i="17"/>
  <c r="E84" i="17"/>
  <c r="E55" i="17"/>
  <c r="D90" i="17"/>
  <c r="P49" i="18"/>
  <c r="P49" i="20" s="1"/>
  <c r="C101" i="18"/>
  <c r="C101" i="20" s="1"/>
  <c r="U48" i="18"/>
  <c r="U48" i="20" s="1"/>
  <c r="H100" i="18"/>
  <c r="H100" i="20" s="1"/>
  <c r="T16" i="18"/>
  <c r="T16" i="20" s="1"/>
  <c r="G68" i="18"/>
  <c r="G68" i="20" s="1"/>
  <c r="G57" i="25" s="1"/>
  <c r="G64" i="26" s="1"/>
  <c r="W48" i="18"/>
  <c r="W48" i="20" s="1"/>
  <c r="J100" i="18"/>
  <c r="J100" i="20" s="1"/>
  <c r="Q49" i="18"/>
  <c r="Q49" i="20" s="1"/>
  <c r="D101" i="18"/>
  <c r="D101" i="20" s="1"/>
  <c r="V48" i="18"/>
  <c r="V48" i="20" s="1"/>
  <c r="I100" i="18"/>
  <c r="I100" i="20" s="1"/>
  <c r="X47" i="15"/>
  <c r="K14" i="14"/>
  <c r="E48" i="17"/>
  <c r="E16" i="20"/>
  <c r="E16" i="18"/>
  <c r="E120" i="18" s="1"/>
  <c r="I47" i="15"/>
  <c r="C48" i="15"/>
  <c r="H47" i="15"/>
  <c r="R48" i="15"/>
  <c r="E15" i="14"/>
  <c r="G16" i="25"/>
  <c r="W15" i="15"/>
  <c r="AF21" i="97"/>
  <c r="I16" i="26"/>
  <c r="I15" i="29" s="1"/>
  <c r="Q16" i="15"/>
  <c r="G48" i="18"/>
  <c r="G152" i="18" s="1"/>
  <c r="G48" i="20"/>
  <c r="AG21" i="97"/>
  <c r="J16" i="26"/>
  <c r="J15" i="29" s="1"/>
  <c r="G15" i="15"/>
  <c r="G15" i="17" s="1"/>
  <c r="G47" i="14"/>
  <c r="AA22" i="97"/>
  <c r="D17" i="26"/>
  <c r="D16" i="29" s="1"/>
  <c r="V15" i="15"/>
  <c r="P16" i="15"/>
  <c r="U15" i="15"/>
  <c r="J47" i="15"/>
  <c r="K47" i="17"/>
  <c r="K15" i="18"/>
  <c r="K119" i="18" s="1"/>
  <c r="K15" i="20"/>
  <c r="F48" i="17"/>
  <c r="F16" i="18"/>
  <c r="F120" i="18" s="1"/>
  <c r="F16" i="20"/>
  <c r="Z22" i="97"/>
  <c r="C17" i="26"/>
  <c r="AE21" i="97"/>
  <c r="H16" i="26"/>
  <c r="H15" i="29" s="1"/>
  <c r="D48" i="15"/>
  <c r="S48" i="15"/>
  <c r="F15" i="14"/>
  <c r="C90" i="17" l="1"/>
  <c r="G139" i="25"/>
  <c r="G180" i="25" s="1"/>
  <c r="B121" i="18"/>
  <c r="B121" i="20" s="1"/>
  <c r="B99" i="25" s="1"/>
  <c r="B107" i="26" s="1"/>
  <c r="L107" i="26" s="1"/>
  <c r="B69" i="18"/>
  <c r="B69" i="20" s="1"/>
  <c r="B58" i="25" s="1"/>
  <c r="B65" i="26" s="1"/>
  <c r="L65" i="26" s="1"/>
  <c r="O17" i="18"/>
  <c r="O17" i="20" s="1"/>
  <c r="B17" i="25"/>
  <c r="B49" i="20"/>
  <c r="B49" i="18"/>
  <c r="B16" i="15"/>
  <c r="B48" i="14"/>
  <c r="F120" i="20"/>
  <c r="F98" i="25" s="1"/>
  <c r="F106" i="26" s="1"/>
  <c r="K119" i="20"/>
  <c r="K97" i="25" s="1"/>
  <c r="K105" i="26" s="1"/>
  <c r="G152" i="20"/>
  <c r="E120" i="20"/>
  <c r="E98" i="25" s="1"/>
  <c r="E106" i="26" s="1"/>
  <c r="D100" i="15"/>
  <c r="D67" i="14" s="1"/>
  <c r="D99" i="14" s="1"/>
  <c r="D152" i="15"/>
  <c r="D119" i="14" s="1"/>
  <c r="D151" i="14" s="1"/>
  <c r="C152" i="15"/>
  <c r="C119" i="14" s="1"/>
  <c r="C151" i="14" s="1"/>
  <c r="C100" i="15"/>
  <c r="C67" i="14" s="1"/>
  <c r="C99" i="14" s="1"/>
  <c r="C86" i="17"/>
  <c r="C87" i="17"/>
  <c r="C55" i="17"/>
  <c r="C84" i="17"/>
  <c r="K98" i="14"/>
  <c r="H151" i="15"/>
  <c r="H118" i="14" s="1"/>
  <c r="H150" i="14" s="1"/>
  <c r="H99" i="15"/>
  <c r="H66" i="14" s="1"/>
  <c r="I151" i="15"/>
  <c r="I118" i="14" s="1"/>
  <c r="I150" i="14" s="1"/>
  <c r="I99" i="15"/>
  <c r="I66" i="14" s="1"/>
  <c r="C65" i="17"/>
  <c r="C97" i="17" s="1"/>
  <c r="C89" i="17"/>
  <c r="C91" i="17"/>
  <c r="C88" i="17"/>
  <c r="C92" i="17"/>
  <c r="J99" i="15"/>
  <c r="J66" i="14" s="1"/>
  <c r="J151" i="15"/>
  <c r="J118" i="14" s="1"/>
  <c r="J150" i="14" s="1"/>
  <c r="G119" i="15"/>
  <c r="G67" i="15"/>
  <c r="X15" i="18"/>
  <c r="K67" i="18"/>
  <c r="K67" i="20" s="1"/>
  <c r="K56" i="25" s="1"/>
  <c r="K63" i="26" s="1"/>
  <c r="T48" i="18"/>
  <c r="T48" i="20" s="1"/>
  <c r="G100" i="18"/>
  <c r="G100" i="20" s="1"/>
  <c r="S16" i="18"/>
  <c r="S16" i="20" s="1"/>
  <c r="F68" i="18"/>
  <c r="F68" i="20" s="1"/>
  <c r="F57" i="25" s="1"/>
  <c r="F64" i="26" s="1"/>
  <c r="R16" i="18"/>
  <c r="R16" i="20" s="1"/>
  <c r="E68" i="18"/>
  <c r="E68" i="20" s="1"/>
  <c r="E57" i="25" s="1"/>
  <c r="E64" i="26" s="1"/>
  <c r="K47" i="18"/>
  <c r="K151" i="18" s="1"/>
  <c r="K47" i="20"/>
  <c r="H47" i="17"/>
  <c r="H15" i="18"/>
  <c r="H119" i="18" s="1"/>
  <c r="H15" i="20"/>
  <c r="C48" i="17"/>
  <c r="C16" i="18"/>
  <c r="C120" i="18" s="1"/>
  <c r="C16" i="20"/>
  <c r="I47" i="17"/>
  <c r="I15" i="18"/>
  <c r="I119" i="18" s="1"/>
  <c r="I15" i="20"/>
  <c r="D48" i="17"/>
  <c r="D16" i="20"/>
  <c r="D16" i="18"/>
  <c r="D120" i="18" s="1"/>
  <c r="P48" i="15"/>
  <c r="C15" i="14"/>
  <c r="K14" i="15"/>
  <c r="K46" i="14"/>
  <c r="F15" i="15"/>
  <c r="F15" i="17" s="1"/>
  <c r="F47" i="14"/>
  <c r="C16" i="29"/>
  <c r="F48" i="20"/>
  <c r="F48" i="18"/>
  <c r="F152" i="18" s="1"/>
  <c r="W47" i="15"/>
  <c r="J14" i="14"/>
  <c r="T15" i="15"/>
  <c r="E15" i="15"/>
  <c r="E15" i="17" s="1"/>
  <c r="E47" i="14"/>
  <c r="U47" i="15"/>
  <c r="H14" i="14"/>
  <c r="Q48" i="15"/>
  <c r="D15" i="14"/>
  <c r="X15" i="20"/>
  <c r="L12" i="27" s="1"/>
  <c r="W11" i="123" s="1"/>
  <c r="K15" i="25"/>
  <c r="G47" i="15"/>
  <c r="E16" i="25"/>
  <c r="F16" i="25"/>
  <c r="J47" i="17"/>
  <c r="J15" i="18"/>
  <c r="J119" i="18" s="1"/>
  <c r="J15" i="20"/>
  <c r="AD21" i="97"/>
  <c r="G16" i="26"/>
  <c r="G15" i="29" s="1"/>
  <c r="V47" i="15"/>
  <c r="I14" i="14"/>
  <c r="E48" i="18"/>
  <c r="E152" i="18" s="1"/>
  <c r="E48" i="20"/>
  <c r="E139" i="25" l="1"/>
  <c r="E180" i="25" s="1"/>
  <c r="F139" i="25"/>
  <c r="F180" i="25" s="1"/>
  <c r="K138" i="25"/>
  <c r="K179" i="25" s="1"/>
  <c r="B153" i="18"/>
  <c r="B153" i="20" s="1"/>
  <c r="O49" i="18"/>
  <c r="O49" i="20" s="1"/>
  <c r="B101" i="18"/>
  <c r="B101" i="20" s="1"/>
  <c r="B48" i="15"/>
  <c r="Y22" i="97"/>
  <c r="B17" i="26"/>
  <c r="B140" i="25"/>
  <c r="B181" i="25" s="1"/>
  <c r="B16" i="17"/>
  <c r="B68" i="15"/>
  <c r="B120" i="15"/>
  <c r="O16" i="15"/>
  <c r="K118" i="15"/>
  <c r="K14" i="17"/>
  <c r="E152" i="20"/>
  <c r="J119" i="20"/>
  <c r="J97" i="25" s="1"/>
  <c r="J105" i="26" s="1"/>
  <c r="F152" i="20"/>
  <c r="C120" i="20"/>
  <c r="C98" i="25" s="1"/>
  <c r="C106" i="26" s="1"/>
  <c r="I119" i="20"/>
  <c r="I97" i="25" s="1"/>
  <c r="I105" i="26" s="1"/>
  <c r="D120" i="20"/>
  <c r="D98" i="25" s="1"/>
  <c r="D106" i="26" s="1"/>
  <c r="K151" i="20"/>
  <c r="H119" i="20"/>
  <c r="H97" i="25" s="1"/>
  <c r="H105" i="26" s="1"/>
  <c r="K66" i="15"/>
  <c r="G99" i="15"/>
  <c r="G66" i="14" s="1"/>
  <c r="G98" i="14" s="1"/>
  <c r="G151" i="15"/>
  <c r="G118" i="14" s="1"/>
  <c r="G150" i="14" s="1"/>
  <c r="E67" i="15"/>
  <c r="E119" i="15"/>
  <c r="F119" i="15"/>
  <c r="F67" i="15"/>
  <c r="J98" i="14"/>
  <c r="I98" i="14"/>
  <c r="H98" i="14"/>
  <c r="V15" i="18"/>
  <c r="V15" i="20" s="1"/>
  <c r="J12" i="27" s="1"/>
  <c r="U11" i="123" s="1"/>
  <c r="I67" i="18"/>
  <c r="I67" i="20" s="1"/>
  <c r="I56" i="25" s="1"/>
  <c r="I63" i="26" s="1"/>
  <c r="Q16" i="18"/>
  <c r="Q16" i="20" s="1"/>
  <c r="D68" i="18"/>
  <c r="D68" i="20" s="1"/>
  <c r="D57" i="25" s="1"/>
  <c r="D64" i="26" s="1"/>
  <c r="P16" i="18"/>
  <c r="P16" i="20" s="1"/>
  <c r="C68" i="18"/>
  <c r="C68" i="20" s="1"/>
  <c r="C57" i="25" s="1"/>
  <c r="C64" i="26" s="1"/>
  <c r="S48" i="18"/>
  <c r="S48" i="20" s="1"/>
  <c r="F100" i="18"/>
  <c r="F100" i="20" s="1"/>
  <c r="X47" i="18"/>
  <c r="X47" i="20" s="1"/>
  <c r="K99" i="18"/>
  <c r="K99" i="20" s="1"/>
  <c r="R48" i="18"/>
  <c r="R48" i="20" s="1"/>
  <c r="E100" i="18"/>
  <c r="E100" i="20" s="1"/>
  <c r="W15" i="18"/>
  <c r="W15" i="20" s="1"/>
  <c r="K12" i="27" s="1"/>
  <c r="V11" i="123" s="1"/>
  <c r="J67" i="18"/>
  <c r="J67" i="20" s="1"/>
  <c r="J56" i="25" s="1"/>
  <c r="J63" i="26" s="1"/>
  <c r="U15" i="18"/>
  <c r="U15" i="20" s="1"/>
  <c r="I12" i="27" s="1"/>
  <c r="T11" i="123" s="1"/>
  <c r="H67" i="18"/>
  <c r="H67" i="20" s="1"/>
  <c r="H56" i="25" s="1"/>
  <c r="H63" i="26" s="1"/>
  <c r="AC21" i="97"/>
  <c r="F16" i="26"/>
  <c r="F15" i="29" s="1"/>
  <c r="T47" i="15"/>
  <c r="G14" i="14"/>
  <c r="R12" i="124"/>
  <c r="V13" i="32"/>
  <c r="K17" i="97" s="1"/>
  <c r="J14" i="15"/>
  <c r="J46" i="14"/>
  <c r="F47" i="15"/>
  <c r="K46" i="15"/>
  <c r="K150" i="15" s="1"/>
  <c r="K117" i="14" s="1"/>
  <c r="K149" i="14" s="1"/>
  <c r="C15" i="15"/>
  <c r="C15" i="17" s="1"/>
  <c r="C47" i="14"/>
  <c r="C16" i="25"/>
  <c r="J15" i="25"/>
  <c r="D15" i="15"/>
  <c r="D15" i="17" s="1"/>
  <c r="D47" i="14"/>
  <c r="H14" i="15"/>
  <c r="H46" i="14"/>
  <c r="E47" i="15"/>
  <c r="G47" i="17"/>
  <c r="G15" i="20"/>
  <c r="G15" i="18"/>
  <c r="G119" i="18" s="1"/>
  <c r="X14" i="15"/>
  <c r="D16" i="25"/>
  <c r="I15" i="25"/>
  <c r="H47" i="20"/>
  <c r="H47" i="18"/>
  <c r="H151" i="18" s="1"/>
  <c r="AB21" i="97"/>
  <c r="E16" i="26"/>
  <c r="E15" i="29" s="1"/>
  <c r="S15" i="15"/>
  <c r="D48" i="18"/>
  <c r="D152" i="18" s="1"/>
  <c r="D48" i="20"/>
  <c r="C48" i="20"/>
  <c r="C48" i="18"/>
  <c r="C152" i="18" s="1"/>
  <c r="I14" i="15"/>
  <c r="I46" i="14"/>
  <c r="J47" i="20"/>
  <c r="J47" i="18"/>
  <c r="J151" i="18" s="1"/>
  <c r="AH20" i="97"/>
  <c r="K15" i="26"/>
  <c r="K14" i="29" s="1"/>
  <c r="R15" i="15"/>
  <c r="I47" i="20"/>
  <c r="I47" i="18"/>
  <c r="I151" i="18" s="1"/>
  <c r="H15" i="25"/>
  <c r="D139" i="25" l="1"/>
  <c r="D180" i="25" s="1"/>
  <c r="H138" i="25"/>
  <c r="B48" i="17"/>
  <c r="B16" i="18"/>
  <c r="B16" i="20"/>
  <c r="B16" i="29"/>
  <c r="L17" i="26"/>
  <c r="B100" i="15"/>
  <c r="B67" i="14" s="1"/>
  <c r="B99" i="14" s="1"/>
  <c r="O48" i="15"/>
  <c r="B152" i="15"/>
  <c r="B119" i="14" s="1"/>
  <c r="B151" i="14" s="1"/>
  <c r="B15" i="14"/>
  <c r="J138" i="25"/>
  <c r="J179" i="25" s="1"/>
  <c r="C139" i="25"/>
  <c r="C180" i="25" s="1"/>
  <c r="H179" i="25"/>
  <c r="I138" i="25"/>
  <c r="I179" i="25" s="1"/>
  <c r="I118" i="15"/>
  <c r="I14" i="17"/>
  <c r="H118" i="15"/>
  <c r="H14" i="17"/>
  <c r="I66" i="15"/>
  <c r="J118" i="15"/>
  <c r="J14" i="17"/>
  <c r="G119" i="20"/>
  <c r="G97" i="25" s="1"/>
  <c r="G105" i="26" s="1"/>
  <c r="I151" i="20"/>
  <c r="C152" i="20"/>
  <c r="D152" i="20"/>
  <c r="J151" i="20"/>
  <c r="H151" i="20"/>
  <c r="E151" i="15"/>
  <c r="E118" i="14" s="1"/>
  <c r="E150" i="14" s="1"/>
  <c r="E99" i="15"/>
  <c r="E66" i="14" s="1"/>
  <c r="E98" i="14" s="1"/>
  <c r="D67" i="15"/>
  <c r="D119" i="15"/>
  <c r="C119" i="15"/>
  <c r="C67" i="15"/>
  <c r="H66" i="15"/>
  <c r="J66" i="15"/>
  <c r="F99" i="15"/>
  <c r="F66" i="14" s="1"/>
  <c r="F98" i="14" s="1"/>
  <c r="F151" i="15"/>
  <c r="F118" i="14" s="1"/>
  <c r="F150" i="14" s="1"/>
  <c r="K98" i="15"/>
  <c r="K65" i="14" s="1"/>
  <c r="K97" i="14" s="1"/>
  <c r="T15" i="18"/>
  <c r="T15" i="20" s="1"/>
  <c r="H12" i="27" s="1"/>
  <c r="S11" i="123" s="1"/>
  <c r="G67" i="18"/>
  <c r="G67" i="20" s="1"/>
  <c r="G56" i="25" s="1"/>
  <c r="G63" i="26" s="1"/>
  <c r="Q48" i="18"/>
  <c r="Q48" i="20" s="1"/>
  <c r="D100" i="18"/>
  <c r="D100" i="20" s="1"/>
  <c r="P48" i="18"/>
  <c r="P48" i="20" s="1"/>
  <c r="C100" i="18"/>
  <c r="C100" i="20" s="1"/>
  <c r="W47" i="18"/>
  <c r="W47" i="20" s="1"/>
  <c r="J99" i="18"/>
  <c r="J99" i="20" s="1"/>
  <c r="U47" i="18"/>
  <c r="U47" i="20" s="1"/>
  <c r="H99" i="18"/>
  <c r="H99" i="20" s="1"/>
  <c r="V47" i="18"/>
  <c r="V47" i="20" s="1"/>
  <c r="I99" i="18"/>
  <c r="I99" i="20" s="1"/>
  <c r="I46" i="15"/>
  <c r="I150" i="15" s="1"/>
  <c r="I117" i="14" s="1"/>
  <c r="I149" i="14" s="1"/>
  <c r="G47" i="18"/>
  <c r="G151" i="18" s="1"/>
  <c r="G47" i="20"/>
  <c r="Z21" i="97"/>
  <c r="C16" i="26"/>
  <c r="J46" i="15"/>
  <c r="J150" i="15" s="1"/>
  <c r="J117" i="14" s="1"/>
  <c r="J149" i="14" s="1"/>
  <c r="O12" i="124"/>
  <c r="S13" i="32"/>
  <c r="H17" i="97" s="1"/>
  <c r="E47" i="17"/>
  <c r="E15" i="20"/>
  <c r="E15" i="18"/>
  <c r="E119" i="18" s="1"/>
  <c r="F47" i="17"/>
  <c r="F15" i="18"/>
  <c r="F119" i="18" s="1"/>
  <c r="F15" i="20"/>
  <c r="P12" i="124"/>
  <c r="T13" i="32"/>
  <c r="I17" i="97" s="1"/>
  <c r="Q15" i="15"/>
  <c r="P15" i="15"/>
  <c r="S47" i="15"/>
  <c r="F14" i="14"/>
  <c r="W14" i="15"/>
  <c r="AE20" i="97"/>
  <c r="H15" i="26"/>
  <c r="H14" i="29" s="1"/>
  <c r="V14" i="15"/>
  <c r="AF20" i="97"/>
  <c r="I15" i="26"/>
  <c r="I14" i="29" s="1"/>
  <c r="H46" i="15"/>
  <c r="H150" i="15" s="1"/>
  <c r="H117" i="14" s="1"/>
  <c r="H149" i="14" s="1"/>
  <c r="D47" i="15"/>
  <c r="AG20" i="97"/>
  <c r="J15" i="26"/>
  <c r="J14" i="29" s="1"/>
  <c r="C47" i="15"/>
  <c r="X46" i="15"/>
  <c r="K13" i="14"/>
  <c r="G14" i="15"/>
  <c r="G14" i="17" s="1"/>
  <c r="G46" i="14"/>
  <c r="AA21" i="97"/>
  <c r="D16" i="26"/>
  <c r="D15" i="29" s="1"/>
  <c r="K46" i="17"/>
  <c r="K14" i="18"/>
  <c r="K118" i="18" s="1"/>
  <c r="K14" i="20"/>
  <c r="G15" i="25"/>
  <c r="R47" i="15"/>
  <c r="E14" i="14"/>
  <c r="U14" i="15"/>
  <c r="Q12" i="124"/>
  <c r="U13" i="32"/>
  <c r="J17" i="97" s="1"/>
  <c r="B16" i="25" l="1"/>
  <c r="B120" i="18"/>
  <c r="B120" i="20" s="1"/>
  <c r="B98" i="25" s="1"/>
  <c r="B106" i="26" s="1"/>
  <c r="L106" i="26" s="1"/>
  <c r="O16" i="18"/>
  <c r="O16" i="20" s="1"/>
  <c r="B68" i="18"/>
  <c r="B68" i="20" s="1"/>
  <c r="B57" i="25" s="1"/>
  <c r="B64" i="26" s="1"/>
  <c r="L64" i="26" s="1"/>
  <c r="B47" i="14"/>
  <c r="B15" i="15"/>
  <c r="B48" i="18"/>
  <c r="B48" i="20"/>
  <c r="G138" i="25"/>
  <c r="G179" i="25" s="1"/>
  <c r="H98" i="15"/>
  <c r="H65" i="14" s="1"/>
  <c r="H97" i="14" s="1"/>
  <c r="G151" i="20"/>
  <c r="F119" i="20"/>
  <c r="F97" i="25" s="1"/>
  <c r="F105" i="26" s="1"/>
  <c r="E119" i="20"/>
  <c r="E97" i="25" s="1"/>
  <c r="E105" i="26" s="1"/>
  <c r="K118" i="20"/>
  <c r="K96" i="25" s="1"/>
  <c r="K104" i="26" s="1"/>
  <c r="D151" i="15"/>
  <c r="D118" i="14" s="1"/>
  <c r="D150" i="14" s="1"/>
  <c r="D99" i="15"/>
  <c r="D66" i="14" s="1"/>
  <c r="D98" i="14" s="1"/>
  <c r="I98" i="15"/>
  <c r="I65" i="14" s="1"/>
  <c r="I97" i="14" s="1"/>
  <c r="C99" i="15"/>
  <c r="C66" i="14" s="1"/>
  <c r="C98" i="14" s="1"/>
  <c r="C151" i="15"/>
  <c r="C118" i="14" s="1"/>
  <c r="C150" i="14" s="1"/>
  <c r="J98" i="15"/>
  <c r="J65" i="14" s="1"/>
  <c r="J97" i="14" s="1"/>
  <c r="G66" i="15"/>
  <c r="G118" i="15"/>
  <c r="X14" i="18"/>
  <c r="K66" i="18"/>
  <c r="K66" i="20" s="1"/>
  <c r="K55" i="25" s="1"/>
  <c r="K62" i="26" s="1"/>
  <c r="S15" i="18"/>
  <c r="S15" i="20" s="1"/>
  <c r="G12" i="27" s="1"/>
  <c r="R11" i="123" s="1"/>
  <c r="F67" i="18"/>
  <c r="F67" i="20" s="1"/>
  <c r="F56" i="25" s="1"/>
  <c r="F63" i="26" s="1"/>
  <c r="T47" i="18"/>
  <c r="T47" i="20" s="1"/>
  <c r="G99" i="18"/>
  <c r="G99" i="20" s="1"/>
  <c r="R15" i="18"/>
  <c r="R15" i="20" s="1"/>
  <c r="F12" i="27" s="1"/>
  <c r="Q11" i="123" s="1"/>
  <c r="E67" i="18"/>
  <c r="E67" i="20" s="1"/>
  <c r="E56" i="25" s="1"/>
  <c r="E63" i="26" s="1"/>
  <c r="K14" i="25"/>
  <c r="X14" i="20"/>
  <c r="L11" i="27" s="1"/>
  <c r="W10" i="123" s="1"/>
  <c r="Q47" i="15"/>
  <c r="D14" i="14"/>
  <c r="C15" i="29"/>
  <c r="H46" i="17"/>
  <c r="H14" i="18"/>
  <c r="H118" i="18" s="1"/>
  <c r="H14" i="20"/>
  <c r="N12" i="124"/>
  <c r="R13" i="32"/>
  <c r="G17" i="97" s="1"/>
  <c r="K46" i="20"/>
  <c r="K46" i="18"/>
  <c r="K150" i="18" s="1"/>
  <c r="T14" i="15"/>
  <c r="I46" i="17"/>
  <c r="I14" i="20"/>
  <c r="I14" i="18"/>
  <c r="I118" i="18" s="1"/>
  <c r="F14" i="15"/>
  <c r="F14" i="17" s="1"/>
  <c r="F46" i="14"/>
  <c r="C47" i="17"/>
  <c r="C15" i="20"/>
  <c r="C15" i="18"/>
  <c r="C119" i="18" s="1"/>
  <c r="F15" i="25"/>
  <c r="E15" i="25"/>
  <c r="W46" i="15"/>
  <c r="J13" i="14"/>
  <c r="V46" i="15"/>
  <c r="I13" i="14"/>
  <c r="E14" i="15"/>
  <c r="E14" i="17" s="1"/>
  <c r="E46" i="14"/>
  <c r="AD20" i="97"/>
  <c r="G15" i="26"/>
  <c r="G14" i="29" s="1"/>
  <c r="E47" i="18"/>
  <c r="E151" i="18" s="1"/>
  <c r="E47" i="20"/>
  <c r="G46" i="15"/>
  <c r="K13" i="15"/>
  <c r="K13" i="17" s="1"/>
  <c r="K45" i="14"/>
  <c r="P47" i="15"/>
  <c r="C14" i="14"/>
  <c r="U46" i="15"/>
  <c r="H13" i="14"/>
  <c r="J46" i="17"/>
  <c r="J14" i="18"/>
  <c r="J118" i="18" s="1"/>
  <c r="J14" i="20"/>
  <c r="D47" i="17"/>
  <c r="D15" i="20"/>
  <c r="D15" i="18"/>
  <c r="D119" i="18" s="1"/>
  <c r="F47" i="18"/>
  <c r="F151" i="18" s="1"/>
  <c r="F47" i="20"/>
  <c r="B15" i="17" l="1"/>
  <c r="B119" i="15"/>
  <c r="B67" i="15"/>
  <c r="O15" i="15"/>
  <c r="B152" i="18"/>
  <c r="B152" i="20" s="1"/>
  <c r="B100" i="18"/>
  <c r="B100" i="20" s="1"/>
  <c r="O48" i="18"/>
  <c r="O48" i="20" s="1"/>
  <c r="B47" i="15"/>
  <c r="B16" i="26"/>
  <c r="Y21" i="97"/>
  <c r="B139" i="25"/>
  <c r="B180" i="25" s="1"/>
  <c r="K137" i="25"/>
  <c r="K178" i="25" s="1"/>
  <c r="E138" i="25"/>
  <c r="E179" i="25" s="1"/>
  <c r="F138" i="25"/>
  <c r="F179" i="25" s="1"/>
  <c r="C119" i="20"/>
  <c r="C97" i="25" s="1"/>
  <c r="C105" i="26" s="1"/>
  <c r="F151" i="20"/>
  <c r="E151" i="20"/>
  <c r="H118" i="20"/>
  <c r="H96" i="25" s="1"/>
  <c r="H104" i="26" s="1"/>
  <c r="J118" i="20"/>
  <c r="J96" i="25" s="1"/>
  <c r="J104" i="26" s="1"/>
  <c r="I118" i="20"/>
  <c r="I96" i="25" s="1"/>
  <c r="I104" i="26" s="1"/>
  <c r="K150" i="20"/>
  <c r="D119" i="20"/>
  <c r="D97" i="25" s="1"/>
  <c r="D105" i="26" s="1"/>
  <c r="F66" i="15"/>
  <c r="F118" i="15"/>
  <c r="K117" i="15"/>
  <c r="K65" i="15"/>
  <c r="E118" i="15"/>
  <c r="E66" i="15"/>
  <c r="G150" i="15"/>
  <c r="G117" i="14" s="1"/>
  <c r="G149" i="14" s="1"/>
  <c r="G98" i="15"/>
  <c r="G65" i="14" s="1"/>
  <c r="G97" i="14" s="1"/>
  <c r="V14" i="18"/>
  <c r="V14" i="20" s="1"/>
  <c r="J11" i="27" s="1"/>
  <c r="U10" i="123" s="1"/>
  <c r="I66" i="18"/>
  <c r="I66" i="20" s="1"/>
  <c r="I55" i="25" s="1"/>
  <c r="I62" i="26" s="1"/>
  <c r="Q15" i="18"/>
  <c r="Q15" i="20" s="1"/>
  <c r="E12" i="27" s="1"/>
  <c r="P11" i="123" s="1"/>
  <c r="D67" i="18"/>
  <c r="D67" i="20" s="1"/>
  <c r="D56" i="25" s="1"/>
  <c r="W14" i="18"/>
  <c r="W14" i="20" s="1"/>
  <c r="K11" i="27" s="1"/>
  <c r="V10" i="123" s="1"/>
  <c r="J66" i="18"/>
  <c r="J66" i="20" s="1"/>
  <c r="J55" i="25" s="1"/>
  <c r="J62" i="26" s="1"/>
  <c r="P15" i="18"/>
  <c r="P15" i="20" s="1"/>
  <c r="D12" i="27" s="1"/>
  <c r="O11" i="123" s="1"/>
  <c r="C67" i="18"/>
  <c r="C67" i="20" s="1"/>
  <c r="C56" i="25" s="1"/>
  <c r="C63" i="26" s="1"/>
  <c r="X46" i="18"/>
  <c r="X46" i="20" s="1"/>
  <c r="K98" i="18"/>
  <c r="K98" i="20" s="1"/>
  <c r="U14" i="18"/>
  <c r="U14" i="20" s="1"/>
  <c r="I11" i="27" s="1"/>
  <c r="T10" i="123" s="1"/>
  <c r="H66" i="18"/>
  <c r="H66" i="20" s="1"/>
  <c r="H55" i="25" s="1"/>
  <c r="H62" i="26" s="1"/>
  <c r="S47" i="18"/>
  <c r="S47" i="20" s="1"/>
  <c r="F99" i="18"/>
  <c r="F99" i="20" s="1"/>
  <c r="R47" i="18"/>
  <c r="R47" i="20" s="1"/>
  <c r="E99" i="18"/>
  <c r="E99" i="20" s="1"/>
  <c r="C15" i="25"/>
  <c r="I46" i="18"/>
  <c r="I150" i="18" s="1"/>
  <c r="I46" i="20"/>
  <c r="C47" i="18"/>
  <c r="C151" i="18" s="1"/>
  <c r="C47" i="20"/>
  <c r="H14" i="25"/>
  <c r="R14" i="15"/>
  <c r="S14" i="15"/>
  <c r="AB20" i="97"/>
  <c r="E15" i="26"/>
  <c r="E14" i="29" s="1"/>
  <c r="H13" i="15"/>
  <c r="H13" i="17" s="1"/>
  <c r="H45" i="14"/>
  <c r="E46" i="15"/>
  <c r="I13" i="15"/>
  <c r="I13" i="17" s="1"/>
  <c r="I45" i="14"/>
  <c r="J13" i="15"/>
  <c r="J13" i="17" s="1"/>
  <c r="J45" i="14"/>
  <c r="L12" i="124"/>
  <c r="P13" i="32"/>
  <c r="E17" i="97" s="1"/>
  <c r="F46" i="15"/>
  <c r="D14" i="15"/>
  <c r="D14" i="17" s="1"/>
  <c r="D46" i="14"/>
  <c r="R11" i="124"/>
  <c r="V12" i="32"/>
  <c r="K16" i="97" s="1"/>
  <c r="Q13" i="32"/>
  <c r="F17" i="97" s="1"/>
  <c r="M12" i="124"/>
  <c r="D15" i="25"/>
  <c r="J46" i="20"/>
  <c r="J46" i="18"/>
  <c r="J150" i="18" s="1"/>
  <c r="X13" i="15"/>
  <c r="D47" i="20"/>
  <c r="D47" i="18"/>
  <c r="D151" i="18" s="1"/>
  <c r="C14" i="15"/>
  <c r="C14" i="17" s="1"/>
  <c r="C46" i="14"/>
  <c r="K45" i="15"/>
  <c r="T46" i="15"/>
  <c r="G13" i="14"/>
  <c r="J14" i="25"/>
  <c r="AC20" i="97"/>
  <c r="F15" i="26"/>
  <c r="F14" i="29" s="1"/>
  <c r="I14" i="25"/>
  <c r="G46" i="17"/>
  <c r="G14" i="20"/>
  <c r="G14" i="18"/>
  <c r="G118" i="18" s="1"/>
  <c r="H46" i="20"/>
  <c r="H46" i="18"/>
  <c r="H150" i="18" s="1"/>
  <c r="AH19" i="97"/>
  <c r="K14" i="26"/>
  <c r="K13" i="29" s="1"/>
  <c r="D138" i="25" l="1"/>
  <c r="D179" i="25" s="1"/>
  <c r="D63" i="26"/>
  <c r="C138" i="25"/>
  <c r="C179" i="25" s="1"/>
  <c r="J137" i="25"/>
  <c r="J178" i="25" s="1"/>
  <c r="I137" i="25"/>
  <c r="I178" i="25" s="1"/>
  <c r="B15" i="29"/>
  <c r="L16" i="26"/>
  <c r="B47" i="17"/>
  <c r="B15" i="20"/>
  <c r="B15" i="18"/>
  <c r="B151" i="15"/>
  <c r="B118" i="14" s="1"/>
  <c r="O47" i="15"/>
  <c r="B14" i="14"/>
  <c r="B99" i="15"/>
  <c r="B66" i="14" s="1"/>
  <c r="H137" i="25"/>
  <c r="H178" i="25" s="1"/>
  <c r="G118" i="20"/>
  <c r="G96" i="25" s="1"/>
  <c r="G104" i="26" s="1"/>
  <c r="J150" i="20"/>
  <c r="I150" i="20"/>
  <c r="D151" i="20"/>
  <c r="H150" i="20"/>
  <c r="C151" i="20"/>
  <c r="F150" i="15"/>
  <c r="F117" i="14" s="1"/>
  <c r="F149" i="14" s="1"/>
  <c r="F98" i="15"/>
  <c r="F65" i="14" s="1"/>
  <c r="F97" i="14" s="1"/>
  <c r="I117" i="15"/>
  <c r="I65" i="15"/>
  <c r="K149" i="15"/>
  <c r="K116" i="14" s="1"/>
  <c r="K148" i="14" s="1"/>
  <c r="K97" i="15"/>
  <c r="K64" i="14" s="1"/>
  <c r="K96" i="14" s="1"/>
  <c r="C66" i="15"/>
  <c r="C118" i="15"/>
  <c r="E98" i="15"/>
  <c r="E65" i="14" s="1"/>
  <c r="E97" i="14" s="1"/>
  <c r="E150" i="15"/>
  <c r="E117" i="14" s="1"/>
  <c r="E149" i="14" s="1"/>
  <c r="D118" i="15"/>
  <c r="D66" i="15"/>
  <c r="H117" i="15"/>
  <c r="H65" i="15"/>
  <c r="J65" i="15"/>
  <c r="J117" i="15"/>
  <c r="P47" i="18"/>
  <c r="P47" i="20" s="1"/>
  <c r="C99" i="18"/>
  <c r="C99" i="20" s="1"/>
  <c r="W46" i="18"/>
  <c r="W46" i="20" s="1"/>
  <c r="J98" i="18"/>
  <c r="J98" i="20" s="1"/>
  <c r="V46" i="18"/>
  <c r="V46" i="20" s="1"/>
  <c r="I98" i="18"/>
  <c r="I98" i="20" s="1"/>
  <c r="T14" i="18"/>
  <c r="T14" i="20" s="1"/>
  <c r="H11" i="27" s="1"/>
  <c r="S10" i="123" s="1"/>
  <c r="G66" i="18"/>
  <c r="G66" i="20" s="1"/>
  <c r="G55" i="25" s="1"/>
  <c r="G62" i="26" s="1"/>
  <c r="U46" i="18"/>
  <c r="U46" i="20" s="1"/>
  <c r="H98" i="18"/>
  <c r="H98" i="20" s="1"/>
  <c r="Q47" i="18"/>
  <c r="Q47" i="20" s="1"/>
  <c r="D99" i="18"/>
  <c r="D99" i="20" s="1"/>
  <c r="G14" i="25"/>
  <c r="E46" i="17"/>
  <c r="E14" i="20"/>
  <c r="E14" i="18"/>
  <c r="E118" i="18" s="1"/>
  <c r="O11" i="124"/>
  <c r="S12" i="32"/>
  <c r="H16" i="97" s="1"/>
  <c r="G46" i="20"/>
  <c r="G46" i="18"/>
  <c r="G150" i="18" s="1"/>
  <c r="D46" i="15"/>
  <c r="J45" i="15"/>
  <c r="I45" i="15"/>
  <c r="R46" i="15"/>
  <c r="E13" i="14"/>
  <c r="AE19" i="97"/>
  <c r="H14" i="26"/>
  <c r="H13" i="29" s="1"/>
  <c r="X45" i="15"/>
  <c r="K12" i="14"/>
  <c r="K12" i="124"/>
  <c r="O13" i="32"/>
  <c r="D17" i="97" s="1"/>
  <c r="H45" i="15"/>
  <c r="AF19" i="97"/>
  <c r="I14" i="26"/>
  <c r="I13" i="29" s="1"/>
  <c r="Q11" i="124"/>
  <c r="U12" i="32"/>
  <c r="J16" i="97" s="1"/>
  <c r="P14" i="15"/>
  <c r="K45" i="17"/>
  <c r="K13" i="20"/>
  <c r="K13" i="18"/>
  <c r="K117" i="18" s="1"/>
  <c r="S46" i="15"/>
  <c r="F13" i="14"/>
  <c r="W13" i="15"/>
  <c r="V13" i="15"/>
  <c r="U13" i="15"/>
  <c r="F46" i="17"/>
  <c r="F14" i="20"/>
  <c r="F14" i="18"/>
  <c r="F118" i="18" s="1"/>
  <c r="Z20" i="97"/>
  <c r="C15" i="26"/>
  <c r="G13" i="15"/>
  <c r="G13" i="17" s="1"/>
  <c r="G45" i="14"/>
  <c r="T12" i="32"/>
  <c r="I16" i="97" s="1"/>
  <c r="P11" i="124"/>
  <c r="AG19" i="97"/>
  <c r="J14" i="26"/>
  <c r="J13" i="29" s="1"/>
  <c r="C46" i="15"/>
  <c r="AA20" i="97"/>
  <c r="D15" i="26"/>
  <c r="D14" i="29" s="1"/>
  <c r="Q14" i="15"/>
  <c r="N13" i="32"/>
  <c r="C17" i="97" s="1"/>
  <c r="J12" i="124"/>
  <c r="B46" i="14" l="1"/>
  <c r="B14" i="15"/>
  <c r="B15" i="25"/>
  <c r="B47" i="20"/>
  <c r="B47" i="18"/>
  <c r="B119" i="18"/>
  <c r="B119" i="20" s="1"/>
  <c r="B97" i="25" s="1"/>
  <c r="B105" i="26" s="1"/>
  <c r="L105" i="26" s="1"/>
  <c r="O15" i="18"/>
  <c r="O15" i="20" s="1"/>
  <c r="C12" i="27" s="1"/>
  <c r="B67" i="18"/>
  <c r="B67" i="20" s="1"/>
  <c r="B56" i="25" s="1"/>
  <c r="B63" i="26" s="1"/>
  <c r="L63" i="26" s="1"/>
  <c r="G137" i="25"/>
  <c r="G178" i="25" s="1"/>
  <c r="G150" i="20"/>
  <c r="E118" i="20"/>
  <c r="E96" i="25" s="1"/>
  <c r="E104" i="26" s="1"/>
  <c r="F118" i="20"/>
  <c r="F96" i="25" s="1"/>
  <c r="F104" i="26" s="1"/>
  <c r="K117" i="20"/>
  <c r="K95" i="25" s="1"/>
  <c r="K103" i="26" s="1"/>
  <c r="I149" i="15"/>
  <c r="I116" i="14" s="1"/>
  <c r="I148" i="14" s="1"/>
  <c r="I97" i="15"/>
  <c r="I64" i="14" s="1"/>
  <c r="I96" i="14" s="1"/>
  <c r="C150" i="15"/>
  <c r="C117" i="14" s="1"/>
  <c r="C149" i="14" s="1"/>
  <c r="C98" i="15"/>
  <c r="C65" i="14" s="1"/>
  <c r="C97" i="14" s="1"/>
  <c r="G117" i="15"/>
  <c r="G65" i="15"/>
  <c r="H149" i="15"/>
  <c r="H116" i="14" s="1"/>
  <c r="H148" i="14" s="1"/>
  <c r="H97" i="15"/>
  <c r="H64" i="14" s="1"/>
  <c r="H96" i="14" s="1"/>
  <c r="J149" i="15"/>
  <c r="J116" i="14" s="1"/>
  <c r="J148" i="14" s="1"/>
  <c r="J97" i="15"/>
  <c r="J64" i="14" s="1"/>
  <c r="J96" i="14" s="1"/>
  <c r="D98" i="15"/>
  <c r="D65" i="14" s="1"/>
  <c r="D97" i="14" s="1"/>
  <c r="D150" i="15"/>
  <c r="D117" i="14" s="1"/>
  <c r="D149" i="14" s="1"/>
  <c r="X13" i="18"/>
  <c r="K65" i="18"/>
  <c r="K65" i="20" s="1"/>
  <c r="K54" i="25" s="1"/>
  <c r="K61" i="26" s="1"/>
  <c r="T46" i="18"/>
  <c r="T46" i="20" s="1"/>
  <c r="G98" i="18"/>
  <c r="G98" i="20" s="1"/>
  <c r="R14" i="18"/>
  <c r="R14" i="20" s="1"/>
  <c r="F11" i="27" s="1"/>
  <c r="Q10" i="123" s="1"/>
  <c r="E66" i="18"/>
  <c r="E66" i="20" s="1"/>
  <c r="E55" i="25" s="1"/>
  <c r="S14" i="18"/>
  <c r="S14" i="20" s="1"/>
  <c r="G11" i="27" s="1"/>
  <c r="R10" i="123" s="1"/>
  <c r="F66" i="18"/>
  <c r="F66" i="20" s="1"/>
  <c r="F55" i="25" s="1"/>
  <c r="F62" i="26" s="1"/>
  <c r="E14" i="25"/>
  <c r="P46" i="15"/>
  <c r="C13" i="14"/>
  <c r="T13" i="15"/>
  <c r="F14" i="25"/>
  <c r="K45" i="18"/>
  <c r="K149" i="18" s="1"/>
  <c r="K45" i="20"/>
  <c r="K12" i="15"/>
  <c r="K12" i="17" s="1"/>
  <c r="K44" i="14"/>
  <c r="Q46" i="15"/>
  <c r="D13" i="14"/>
  <c r="E46" i="20"/>
  <c r="E46" i="18"/>
  <c r="E150" i="18" s="1"/>
  <c r="C14" i="29"/>
  <c r="K13" i="25"/>
  <c r="X13" i="20"/>
  <c r="L10" i="27" s="1"/>
  <c r="W9" i="123" s="1"/>
  <c r="F46" i="18"/>
  <c r="F150" i="18" s="1"/>
  <c r="F46" i="20"/>
  <c r="U45" i="15"/>
  <c r="H12" i="14"/>
  <c r="W45" i="15"/>
  <c r="J12" i="14"/>
  <c r="N11" i="124"/>
  <c r="R12" i="32"/>
  <c r="G16" i="97" s="1"/>
  <c r="G45" i="15"/>
  <c r="D46" i="17"/>
  <c r="D14" i="20"/>
  <c r="D14" i="18"/>
  <c r="D118" i="18" s="1"/>
  <c r="H45" i="17"/>
  <c r="H13" i="18"/>
  <c r="H117" i="18" s="1"/>
  <c r="H13" i="20"/>
  <c r="I45" i="17"/>
  <c r="I13" i="20"/>
  <c r="I13" i="18"/>
  <c r="I117" i="18" s="1"/>
  <c r="J45" i="17"/>
  <c r="J13" i="20"/>
  <c r="J13" i="18"/>
  <c r="J117" i="18" s="1"/>
  <c r="F13" i="15"/>
  <c r="F13" i="17" s="1"/>
  <c r="F45" i="14"/>
  <c r="C46" i="17"/>
  <c r="C14" i="20"/>
  <c r="C14" i="18"/>
  <c r="C118" i="18" s="1"/>
  <c r="E13" i="15"/>
  <c r="E13" i="17" s="1"/>
  <c r="E45" i="14"/>
  <c r="V45" i="15"/>
  <c r="I12" i="14"/>
  <c r="AD19" i="97"/>
  <c r="G14" i="26"/>
  <c r="G13" i="29" s="1"/>
  <c r="E137" i="25" l="1"/>
  <c r="E178" i="25" s="1"/>
  <c r="E62" i="26"/>
  <c r="B151" i="18"/>
  <c r="B99" i="18"/>
  <c r="B99" i="20" s="1"/>
  <c r="O47" i="18"/>
  <c r="O47" i="20" s="1"/>
  <c r="B138" i="25"/>
  <c r="B179" i="25" s="1"/>
  <c r="B151" i="20"/>
  <c r="N11" i="123"/>
  <c r="M13" i="32"/>
  <c r="B17" i="97" s="1"/>
  <c r="I12" i="124"/>
  <c r="B14" i="17"/>
  <c r="B66" i="15"/>
  <c r="O14" i="15"/>
  <c r="B118" i="15"/>
  <c r="B15" i="26"/>
  <c r="Y20" i="97"/>
  <c r="B46" i="15"/>
  <c r="F137" i="25"/>
  <c r="F178" i="25" s="1"/>
  <c r="K136" i="25"/>
  <c r="K177" i="25" s="1"/>
  <c r="C118" i="20"/>
  <c r="C96" i="25" s="1"/>
  <c r="C104" i="26" s="1"/>
  <c r="I117" i="20"/>
  <c r="I95" i="25" s="1"/>
  <c r="I103" i="26" s="1"/>
  <c r="E150" i="20"/>
  <c r="H117" i="20"/>
  <c r="H95" i="25" s="1"/>
  <c r="H103" i="26" s="1"/>
  <c r="D118" i="20"/>
  <c r="D96" i="25" s="1"/>
  <c r="D104" i="26" s="1"/>
  <c r="F150" i="20"/>
  <c r="J117" i="20"/>
  <c r="J95" i="25" s="1"/>
  <c r="J103" i="26" s="1"/>
  <c r="K149" i="20"/>
  <c r="K64" i="15"/>
  <c r="K116" i="15"/>
  <c r="G97" i="15"/>
  <c r="G64" i="14" s="1"/>
  <c r="G96" i="14" s="1"/>
  <c r="G149" i="15"/>
  <c r="G116" i="14" s="1"/>
  <c r="G148" i="14" s="1"/>
  <c r="E65" i="15"/>
  <c r="E117" i="15"/>
  <c r="F117" i="15"/>
  <c r="F65" i="15"/>
  <c r="V13" i="18"/>
  <c r="I65" i="18"/>
  <c r="I65" i="20" s="1"/>
  <c r="I54" i="25" s="1"/>
  <c r="W13" i="18"/>
  <c r="W13" i="20" s="1"/>
  <c r="K10" i="27" s="1"/>
  <c r="V9" i="123" s="1"/>
  <c r="J65" i="18"/>
  <c r="J65" i="20" s="1"/>
  <c r="J54" i="25" s="1"/>
  <c r="J61" i="26" s="1"/>
  <c r="R46" i="18"/>
  <c r="R46" i="20" s="1"/>
  <c r="E98" i="18"/>
  <c r="E98" i="20" s="1"/>
  <c r="X45" i="18"/>
  <c r="X45" i="20" s="1"/>
  <c r="K97" i="18"/>
  <c r="K97" i="20" s="1"/>
  <c r="U13" i="18"/>
  <c r="H65" i="18"/>
  <c r="H65" i="20" s="1"/>
  <c r="H54" i="25" s="1"/>
  <c r="H61" i="26" s="1"/>
  <c r="S46" i="18"/>
  <c r="S46" i="20" s="1"/>
  <c r="F98" i="18"/>
  <c r="F98" i="20" s="1"/>
  <c r="Q14" i="18"/>
  <c r="D66" i="18"/>
  <c r="D66" i="20" s="1"/>
  <c r="D55" i="25" s="1"/>
  <c r="D62" i="26" s="1"/>
  <c r="P14" i="18"/>
  <c r="P14" i="20" s="1"/>
  <c r="D11" i="27" s="1"/>
  <c r="O10" i="123" s="1"/>
  <c r="C66" i="18"/>
  <c r="C66" i="20" s="1"/>
  <c r="C55" i="25" s="1"/>
  <c r="C62" i="26" s="1"/>
  <c r="F45" i="15"/>
  <c r="J12" i="15"/>
  <c r="J12" i="17" s="1"/>
  <c r="J44" i="14"/>
  <c r="D13" i="15"/>
  <c r="D13" i="17" s="1"/>
  <c r="D45" i="14"/>
  <c r="I12" i="15"/>
  <c r="I12" i="17" s="1"/>
  <c r="I44" i="14"/>
  <c r="E45" i="15"/>
  <c r="J13" i="25"/>
  <c r="I45" i="20"/>
  <c r="I45" i="18"/>
  <c r="I149" i="18" s="1"/>
  <c r="AC19" i="97"/>
  <c r="F14" i="26"/>
  <c r="F13" i="29" s="1"/>
  <c r="T45" i="15"/>
  <c r="G12" i="14"/>
  <c r="H12" i="15"/>
  <c r="H12" i="17" s="1"/>
  <c r="H44" i="14"/>
  <c r="K44" i="15"/>
  <c r="C14" i="25"/>
  <c r="H13" i="25"/>
  <c r="U13" i="20"/>
  <c r="I10" i="27" s="1"/>
  <c r="T9" i="123" s="1"/>
  <c r="R10" i="124"/>
  <c r="V11" i="32"/>
  <c r="K15" i="97" s="1"/>
  <c r="X12" i="15"/>
  <c r="G45" i="17"/>
  <c r="G13" i="18"/>
  <c r="G117" i="18" s="1"/>
  <c r="G13" i="20"/>
  <c r="C13" i="15"/>
  <c r="C13" i="17" s="1"/>
  <c r="C45" i="14"/>
  <c r="P12" i="32"/>
  <c r="E16" i="97" s="1"/>
  <c r="L11" i="124"/>
  <c r="I13" i="25"/>
  <c r="V13" i="20"/>
  <c r="J10" i="27" s="1"/>
  <c r="U9" i="123" s="1"/>
  <c r="H45" i="18"/>
  <c r="H149" i="18" s="1"/>
  <c r="H45" i="20"/>
  <c r="M11" i="124"/>
  <c r="Q12" i="32"/>
  <c r="F16" i="97" s="1"/>
  <c r="J45" i="20"/>
  <c r="J45" i="18"/>
  <c r="J149" i="18" s="1"/>
  <c r="D14" i="25"/>
  <c r="Q14" i="20"/>
  <c r="E11" i="27" s="1"/>
  <c r="P10" i="123" s="1"/>
  <c r="R13" i="15"/>
  <c r="C46" i="18"/>
  <c r="C150" i="18" s="1"/>
  <c r="C46" i="20"/>
  <c r="S13" i="15"/>
  <c r="D46" i="20"/>
  <c r="D46" i="18"/>
  <c r="D150" i="18" s="1"/>
  <c r="AH18" i="97"/>
  <c r="K13" i="26"/>
  <c r="K12" i="29" s="1"/>
  <c r="AB19" i="97"/>
  <c r="E14" i="26"/>
  <c r="E13" i="29" s="1"/>
  <c r="I136" i="25" l="1"/>
  <c r="I177" i="25" s="1"/>
  <c r="I61" i="26"/>
  <c r="B13" i="14"/>
  <c r="O46" i="15"/>
  <c r="B14" i="29"/>
  <c r="L15" i="26"/>
  <c r="B46" i="17"/>
  <c r="B14" i="18"/>
  <c r="B14" i="20"/>
  <c r="J136" i="25"/>
  <c r="J177" i="25" s="1"/>
  <c r="C137" i="25"/>
  <c r="C178" i="25" s="1"/>
  <c r="D137" i="25"/>
  <c r="D178" i="25" s="1"/>
  <c r="H136" i="25"/>
  <c r="H177" i="25" s="1"/>
  <c r="I149" i="20"/>
  <c r="J149" i="20"/>
  <c r="C150" i="20"/>
  <c r="H149" i="20"/>
  <c r="G117" i="20"/>
  <c r="G95" i="25" s="1"/>
  <c r="G103" i="26" s="1"/>
  <c r="D150" i="20"/>
  <c r="I116" i="15"/>
  <c r="I64" i="15"/>
  <c r="D65" i="15"/>
  <c r="D117" i="15"/>
  <c r="K148" i="15"/>
  <c r="K115" i="14" s="1"/>
  <c r="K147" i="14" s="1"/>
  <c r="K96" i="15"/>
  <c r="K63" i="14" s="1"/>
  <c r="K95" i="14" s="1"/>
  <c r="C117" i="15"/>
  <c r="C65" i="15"/>
  <c r="H116" i="15"/>
  <c r="H64" i="15"/>
  <c r="F97" i="15"/>
  <c r="F64" i="14" s="1"/>
  <c r="F96" i="14" s="1"/>
  <c r="F149" i="15"/>
  <c r="F116" i="14" s="1"/>
  <c r="F148" i="14" s="1"/>
  <c r="E149" i="15"/>
  <c r="E116" i="14" s="1"/>
  <c r="E148" i="14" s="1"/>
  <c r="E97" i="15"/>
  <c r="E64" i="14" s="1"/>
  <c r="E96" i="14" s="1"/>
  <c r="J64" i="15"/>
  <c r="J116" i="15"/>
  <c r="U45" i="18"/>
  <c r="U45" i="20" s="1"/>
  <c r="H97" i="18"/>
  <c r="H97" i="20" s="1"/>
  <c r="T13" i="18"/>
  <c r="T13" i="20" s="1"/>
  <c r="H10" i="27" s="1"/>
  <c r="S9" i="123" s="1"/>
  <c r="G65" i="18"/>
  <c r="G65" i="20" s="1"/>
  <c r="G54" i="25" s="1"/>
  <c r="G61" i="26" s="1"/>
  <c r="Q46" i="18"/>
  <c r="Q46" i="20" s="1"/>
  <c r="D98" i="18"/>
  <c r="D98" i="20" s="1"/>
  <c r="P46" i="18"/>
  <c r="P46" i="20" s="1"/>
  <c r="C98" i="18"/>
  <c r="C98" i="20" s="1"/>
  <c r="W45" i="18"/>
  <c r="W45" i="20" s="1"/>
  <c r="J97" i="18"/>
  <c r="J97" i="20" s="1"/>
  <c r="V45" i="18"/>
  <c r="V45" i="20" s="1"/>
  <c r="I97" i="18"/>
  <c r="I97" i="20" s="1"/>
  <c r="F45" i="17"/>
  <c r="F13" i="18"/>
  <c r="F117" i="18" s="1"/>
  <c r="F13" i="20"/>
  <c r="G45" i="18"/>
  <c r="G149" i="18" s="1"/>
  <c r="G45" i="20"/>
  <c r="AE18" i="97"/>
  <c r="H13" i="26"/>
  <c r="H12" i="29" s="1"/>
  <c r="U12" i="15"/>
  <c r="AG18" i="97"/>
  <c r="J13" i="26"/>
  <c r="J12" i="29" s="1"/>
  <c r="V12" i="15"/>
  <c r="J11" i="124"/>
  <c r="N12" i="32"/>
  <c r="C16" i="97" s="1"/>
  <c r="Q10" i="124"/>
  <c r="U11" i="32"/>
  <c r="J15" i="97" s="1"/>
  <c r="I44" i="15"/>
  <c r="D45" i="15"/>
  <c r="J44" i="15"/>
  <c r="S45" i="15"/>
  <c r="F12" i="14"/>
  <c r="P13" i="15"/>
  <c r="Q13" i="15"/>
  <c r="K11" i="124"/>
  <c r="O12" i="32"/>
  <c r="D16" i="97" s="1"/>
  <c r="T11" i="32"/>
  <c r="I15" i="97" s="1"/>
  <c r="P10" i="124"/>
  <c r="C45" i="15"/>
  <c r="G13" i="25"/>
  <c r="K44" i="17"/>
  <c r="K12" i="18"/>
  <c r="K116" i="18" s="1"/>
  <c r="K12" i="20"/>
  <c r="Z19" i="97"/>
  <c r="C14" i="26"/>
  <c r="H44" i="15"/>
  <c r="G12" i="15"/>
  <c r="G12" i="17" s="1"/>
  <c r="G44" i="14"/>
  <c r="R45" i="15"/>
  <c r="E12" i="14"/>
  <c r="E45" i="17"/>
  <c r="E13" i="20"/>
  <c r="E13" i="18"/>
  <c r="E117" i="18" s="1"/>
  <c r="AA19" i="97"/>
  <c r="D14" i="26"/>
  <c r="D13" i="29" s="1"/>
  <c r="AF18" i="97"/>
  <c r="I13" i="26"/>
  <c r="I12" i="29" s="1"/>
  <c r="O10" i="124"/>
  <c r="S11" i="32"/>
  <c r="H15" i="97" s="1"/>
  <c r="X44" i="15"/>
  <c r="K11" i="14"/>
  <c r="W12" i="15"/>
  <c r="B14" i="25" l="1"/>
  <c r="B118" i="18"/>
  <c r="B118" i="20" s="1"/>
  <c r="B96" i="25" s="1"/>
  <c r="B104" i="26" s="1"/>
  <c r="L104" i="26" s="1"/>
  <c r="O14" i="18"/>
  <c r="O14" i="20" s="1"/>
  <c r="C11" i="27" s="1"/>
  <c r="B66" i="18"/>
  <c r="B66" i="20" s="1"/>
  <c r="B55" i="25" s="1"/>
  <c r="B62" i="26" s="1"/>
  <c r="L62" i="26" s="1"/>
  <c r="B46" i="18"/>
  <c r="O46" i="18" s="1"/>
  <c r="B46" i="20"/>
  <c r="B13" i="15"/>
  <c r="B45" i="14"/>
  <c r="G136" i="25"/>
  <c r="G177" i="25" s="1"/>
  <c r="F117" i="20"/>
  <c r="F95" i="25" s="1"/>
  <c r="F103" i="26" s="1"/>
  <c r="E117" i="20"/>
  <c r="E95" i="25" s="1"/>
  <c r="E103" i="26" s="1"/>
  <c r="K116" i="20"/>
  <c r="K94" i="25" s="1"/>
  <c r="K102" i="26" s="1"/>
  <c r="G149" i="20"/>
  <c r="C97" i="15"/>
  <c r="C64" i="14" s="1"/>
  <c r="C96" i="14" s="1"/>
  <c r="C149" i="15"/>
  <c r="C116" i="14" s="1"/>
  <c r="C148" i="14" s="1"/>
  <c r="G116" i="15"/>
  <c r="G64" i="15"/>
  <c r="H96" i="15"/>
  <c r="H63" i="14" s="1"/>
  <c r="H95" i="14" s="1"/>
  <c r="H148" i="15"/>
  <c r="H115" i="14" s="1"/>
  <c r="H147" i="14" s="1"/>
  <c r="I148" i="15"/>
  <c r="I115" i="14" s="1"/>
  <c r="I147" i="14" s="1"/>
  <c r="I96" i="15"/>
  <c r="I63" i="14" s="1"/>
  <c r="I95" i="14" s="1"/>
  <c r="D149" i="15"/>
  <c r="D116" i="14" s="1"/>
  <c r="D148" i="14" s="1"/>
  <c r="D97" i="15"/>
  <c r="D64" i="14" s="1"/>
  <c r="D96" i="14" s="1"/>
  <c r="J148" i="15"/>
  <c r="J115" i="14" s="1"/>
  <c r="J147" i="14" s="1"/>
  <c r="J96" i="15"/>
  <c r="J63" i="14" s="1"/>
  <c r="J95" i="14" s="1"/>
  <c r="X12" i="18"/>
  <c r="X12" i="20" s="1"/>
  <c r="L9" i="27" s="1"/>
  <c r="W8" i="123" s="1"/>
  <c r="K64" i="18"/>
  <c r="K64" i="20" s="1"/>
  <c r="K53" i="25" s="1"/>
  <c r="K60" i="26" s="1"/>
  <c r="S13" i="18"/>
  <c r="S13" i="20" s="1"/>
  <c r="G10" i="27" s="1"/>
  <c r="R9" i="123" s="1"/>
  <c r="F65" i="18"/>
  <c r="F65" i="20" s="1"/>
  <c r="F54" i="25" s="1"/>
  <c r="F61" i="26" s="1"/>
  <c r="T45" i="18"/>
  <c r="T45" i="20" s="1"/>
  <c r="G97" i="18"/>
  <c r="G97" i="20" s="1"/>
  <c r="R13" i="18"/>
  <c r="R13" i="20" s="1"/>
  <c r="F10" i="27" s="1"/>
  <c r="Q9" i="123" s="1"/>
  <c r="E65" i="18"/>
  <c r="E65" i="20" s="1"/>
  <c r="E54" i="25" s="1"/>
  <c r="E61" i="26" s="1"/>
  <c r="P45" i="15"/>
  <c r="C12" i="14"/>
  <c r="D45" i="17"/>
  <c r="D13" i="18"/>
  <c r="D117" i="18" s="1"/>
  <c r="D13" i="20"/>
  <c r="F12" i="15"/>
  <c r="F12" i="17" s="1"/>
  <c r="F44" i="14"/>
  <c r="W44" i="15"/>
  <c r="J11" i="14"/>
  <c r="H44" i="17"/>
  <c r="H12" i="18"/>
  <c r="H116" i="18" s="1"/>
  <c r="H12" i="20"/>
  <c r="F13" i="25"/>
  <c r="AD18" i="97"/>
  <c r="G13" i="26"/>
  <c r="G12" i="29" s="1"/>
  <c r="T12" i="15"/>
  <c r="J44" i="17"/>
  <c r="J12" i="20"/>
  <c r="J12" i="18"/>
  <c r="J116" i="18" s="1"/>
  <c r="C13" i="29"/>
  <c r="K44" i="18"/>
  <c r="K148" i="18" s="1"/>
  <c r="K44" i="20"/>
  <c r="V44" i="15"/>
  <c r="I11" i="14"/>
  <c r="E45" i="18"/>
  <c r="E149" i="18" s="1"/>
  <c r="E45" i="20"/>
  <c r="K12" i="25"/>
  <c r="Q45" i="15"/>
  <c r="D12" i="14"/>
  <c r="C45" i="17"/>
  <c r="C13" i="20"/>
  <c r="C13" i="18"/>
  <c r="C117" i="18" s="1"/>
  <c r="K11" i="15"/>
  <c r="K11" i="17" s="1"/>
  <c r="K43" i="14"/>
  <c r="E13" i="25"/>
  <c r="E12" i="15"/>
  <c r="E12" i="17" s="1"/>
  <c r="E44" i="14"/>
  <c r="G44" i="15"/>
  <c r="U44" i="15"/>
  <c r="H11" i="14"/>
  <c r="N10" i="124"/>
  <c r="R11" i="32"/>
  <c r="G15" i="97" s="1"/>
  <c r="I44" i="17"/>
  <c r="I12" i="18"/>
  <c r="I116" i="18" s="1"/>
  <c r="I12" i="20"/>
  <c r="F45" i="20"/>
  <c r="F45" i="18"/>
  <c r="F149" i="18" s="1"/>
  <c r="B13" i="17" l="1"/>
  <c r="O13" i="15"/>
  <c r="N10" i="123"/>
  <c r="M12" i="32"/>
  <c r="B16" i="97" s="1"/>
  <c r="I11" i="124"/>
  <c r="O46" i="20"/>
  <c r="Y19" i="97"/>
  <c r="B14" i="26"/>
  <c r="B45" i="15"/>
  <c r="B137" i="25"/>
  <c r="B178" i="25" s="1"/>
  <c r="E136" i="25"/>
  <c r="E177" i="25" s="1"/>
  <c r="F136" i="25"/>
  <c r="F177" i="25" s="1"/>
  <c r="K135" i="25"/>
  <c r="K176" i="25" s="1"/>
  <c r="F149" i="20"/>
  <c r="I116" i="20"/>
  <c r="I94" i="25" s="1"/>
  <c r="I102" i="26" s="1"/>
  <c r="H116" i="20"/>
  <c r="H94" i="25" s="1"/>
  <c r="H102" i="26" s="1"/>
  <c r="E149" i="20"/>
  <c r="K148" i="20"/>
  <c r="J116" i="20"/>
  <c r="J94" i="25" s="1"/>
  <c r="J102" i="26" s="1"/>
  <c r="C117" i="20"/>
  <c r="C95" i="25" s="1"/>
  <c r="C103" i="26" s="1"/>
  <c r="D117" i="20"/>
  <c r="D95" i="25" s="1"/>
  <c r="D103" i="26" s="1"/>
  <c r="K63" i="15"/>
  <c r="K115" i="15"/>
  <c r="G96" i="15"/>
  <c r="G63" i="14" s="1"/>
  <c r="G95" i="14" s="1"/>
  <c r="G148" i="15"/>
  <c r="G115" i="14" s="1"/>
  <c r="G147" i="14" s="1"/>
  <c r="E64" i="15"/>
  <c r="E116" i="15"/>
  <c r="F64" i="15"/>
  <c r="F116" i="15"/>
  <c r="P13" i="18"/>
  <c r="P13" i="20" s="1"/>
  <c r="D10" i="27" s="1"/>
  <c r="O9" i="123" s="1"/>
  <c r="C65" i="18"/>
  <c r="C65" i="20" s="1"/>
  <c r="C54" i="25" s="1"/>
  <c r="C61" i="26" s="1"/>
  <c r="W12" i="18"/>
  <c r="W12" i="20" s="1"/>
  <c r="K9" i="27" s="1"/>
  <c r="V8" i="123" s="1"/>
  <c r="J64" i="18"/>
  <c r="J64" i="20" s="1"/>
  <c r="J53" i="25" s="1"/>
  <c r="J60" i="26" s="1"/>
  <c r="Q13" i="18"/>
  <c r="Q13" i="20" s="1"/>
  <c r="E10" i="27" s="1"/>
  <c r="P9" i="123" s="1"/>
  <c r="D65" i="18"/>
  <c r="D65" i="20" s="1"/>
  <c r="D54" i="25" s="1"/>
  <c r="D61" i="26" s="1"/>
  <c r="R45" i="18"/>
  <c r="R45" i="20" s="1"/>
  <c r="E97" i="18"/>
  <c r="E97" i="20" s="1"/>
  <c r="S45" i="18"/>
  <c r="S45" i="20" s="1"/>
  <c r="F97" i="18"/>
  <c r="F97" i="20" s="1"/>
  <c r="V12" i="18"/>
  <c r="V12" i="20" s="1"/>
  <c r="J9" i="27" s="1"/>
  <c r="U8" i="123" s="1"/>
  <c r="I64" i="18"/>
  <c r="I64" i="20" s="1"/>
  <c r="I53" i="25" s="1"/>
  <c r="I60" i="26" s="1"/>
  <c r="X44" i="18"/>
  <c r="X44" i="20" s="1"/>
  <c r="K96" i="18"/>
  <c r="K96" i="20" s="1"/>
  <c r="U12" i="18"/>
  <c r="U12" i="20" s="1"/>
  <c r="I9" i="27" s="1"/>
  <c r="T8" i="123" s="1"/>
  <c r="H64" i="18"/>
  <c r="H64" i="20" s="1"/>
  <c r="H53" i="25" s="1"/>
  <c r="H60" i="26" s="1"/>
  <c r="X11" i="15"/>
  <c r="D13" i="25"/>
  <c r="I44" i="18"/>
  <c r="I148" i="18" s="1"/>
  <c r="I44" i="20"/>
  <c r="H11" i="15"/>
  <c r="H11" i="17" s="1"/>
  <c r="H43" i="14"/>
  <c r="T44" i="15"/>
  <c r="G11" i="14"/>
  <c r="E44" i="15"/>
  <c r="K43" i="15"/>
  <c r="AH17" i="97"/>
  <c r="K12" i="26"/>
  <c r="K11" i="29" s="1"/>
  <c r="J12" i="25"/>
  <c r="AC18" i="97"/>
  <c r="F13" i="26"/>
  <c r="F12" i="29" s="1"/>
  <c r="H44" i="18"/>
  <c r="H148" i="18" s="1"/>
  <c r="H44" i="20"/>
  <c r="C12" i="15"/>
  <c r="C12" i="17" s="1"/>
  <c r="C44" i="14"/>
  <c r="I12" i="25"/>
  <c r="R12" i="15"/>
  <c r="C13" i="25"/>
  <c r="J44" i="18"/>
  <c r="J148" i="18" s="1"/>
  <c r="J44" i="20"/>
  <c r="M10" i="124"/>
  <c r="Q11" i="32"/>
  <c r="F15" i="97" s="1"/>
  <c r="F44" i="15"/>
  <c r="L10" i="124"/>
  <c r="P11" i="32"/>
  <c r="E15" i="97" s="1"/>
  <c r="C45" i="20"/>
  <c r="C45" i="18"/>
  <c r="C149" i="18" s="1"/>
  <c r="G44" i="17"/>
  <c r="G12" i="20"/>
  <c r="G12" i="18"/>
  <c r="G116" i="18" s="1"/>
  <c r="H12" i="25"/>
  <c r="J11" i="15"/>
  <c r="J11" i="17" s="1"/>
  <c r="J43" i="14"/>
  <c r="AB18" i="97"/>
  <c r="E13" i="26"/>
  <c r="E12" i="29" s="1"/>
  <c r="D12" i="15"/>
  <c r="D12" i="17" s="1"/>
  <c r="D44" i="14"/>
  <c r="R9" i="124"/>
  <c r="V10" i="32"/>
  <c r="K14" i="97" s="1"/>
  <c r="I11" i="15"/>
  <c r="I11" i="17" s="1"/>
  <c r="I43" i="14"/>
  <c r="S12" i="15"/>
  <c r="D45" i="18"/>
  <c r="D149" i="18" s="1"/>
  <c r="D45" i="20"/>
  <c r="I135" i="25" l="1"/>
  <c r="B13" i="29"/>
  <c r="L14" i="26"/>
  <c r="O45" i="15"/>
  <c r="B12" i="14"/>
  <c r="B45" i="17"/>
  <c r="B13" i="20"/>
  <c r="B13" i="25" s="1"/>
  <c r="B13" i="18"/>
  <c r="O13" i="18" s="1"/>
  <c r="C136" i="25"/>
  <c r="C177" i="25" s="1"/>
  <c r="H135" i="25"/>
  <c r="H176" i="25" s="1"/>
  <c r="D136" i="25"/>
  <c r="D177" i="25" s="1"/>
  <c r="J135" i="25"/>
  <c r="J176" i="25" s="1"/>
  <c r="I176" i="25"/>
  <c r="C149" i="20"/>
  <c r="H148" i="20"/>
  <c r="G116" i="20"/>
  <c r="G94" i="25" s="1"/>
  <c r="G102" i="26" s="1"/>
  <c r="D149" i="20"/>
  <c r="I148" i="20"/>
  <c r="J148" i="20"/>
  <c r="F148" i="15"/>
  <c r="F115" i="14" s="1"/>
  <c r="F147" i="14" s="1"/>
  <c r="F96" i="15"/>
  <c r="F63" i="14" s="1"/>
  <c r="F95" i="14" s="1"/>
  <c r="H115" i="15"/>
  <c r="H63" i="15"/>
  <c r="I115" i="15"/>
  <c r="I63" i="15"/>
  <c r="D116" i="15"/>
  <c r="D64" i="15"/>
  <c r="J63" i="15"/>
  <c r="J115" i="15"/>
  <c r="E148" i="15"/>
  <c r="E115" i="14" s="1"/>
  <c r="E147" i="14" s="1"/>
  <c r="E96" i="15"/>
  <c r="E63" i="14" s="1"/>
  <c r="E95" i="14" s="1"/>
  <c r="C116" i="15"/>
  <c r="C64" i="15"/>
  <c r="K95" i="15"/>
  <c r="K147" i="15"/>
  <c r="T12" i="18"/>
  <c r="T12" i="20" s="1"/>
  <c r="H9" i="27" s="1"/>
  <c r="S8" i="123" s="1"/>
  <c r="G64" i="18"/>
  <c r="G64" i="20" s="1"/>
  <c r="G53" i="25" s="1"/>
  <c r="G60" i="26" s="1"/>
  <c r="W44" i="18"/>
  <c r="W44" i="20" s="1"/>
  <c r="J96" i="18"/>
  <c r="J96" i="20" s="1"/>
  <c r="V44" i="18"/>
  <c r="V44" i="20" s="1"/>
  <c r="I96" i="18"/>
  <c r="I96" i="20" s="1"/>
  <c r="P45" i="18"/>
  <c r="P45" i="20" s="1"/>
  <c r="C97" i="18"/>
  <c r="C97" i="20" s="1"/>
  <c r="Q45" i="18"/>
  <c r="Q45" i="20" s="1"/>
  <c r="D97" i="18"/>
  <c r="D97" i="20" s="1"/>
  <c r="U44" i="18"/>
  <c r="U44" i="20" s="1"/>
  <c r="H96" i="18"/>
  <c r="H96" i="20" s="1"/>
  <c r="O11" i="32"/>
  <c r="D15" i="97" s="1"/>
  <c r="K10" i="124"/>
  <c r="F44" i="17"/>
  <c r="F12" i="20"/>
  <c r="F12" i="18"/>
  <c r="F116" i="18" s="1"/>
  <c r="I43" i="15"/>
  <c r="J43" i="15"/>
  <c r="S10" i="32"/>
  <c r="H14" i="97" s="1"/>
  <c r="O9" i="124"/>
  <c r="G44" i="18"/>
  <c r="G148" i="18" s="1"/>
  <c r="G44" i="20"/>
  <c r="Z18" i="97"/>
  <c r="C13" i="26"/>
  <c r="C44" i="15"/>
  <c r="Q9" i="124"/>
  <c r="U10" i="32"/>
  <c r="J14" i="97" s="1"/>
  <c r="X43" i="15"/>
  <c r="K10" i="14"/>
  <c r="G11" i="15"/>
  <c r="G11" i="17" s="1"/>
  <c r="G43" i="14"/>
  <c r="H43" i="15"/>
  <c r="AA18" i="97"/>
  <c r="D13" i="26"/>
  <c r="D12" i="29" s="1"/>
  <c r="G12" i="25"/>
  <c r="E44" i="17"/>
  <c r="E12" i="20"/>
  <c r="E12" i="18"/>
  <c r="E116" i="18" s="1"/>
  <c r="AF17" i="97"/>
  <c r="I12" i="26"/>
  <c r="I11" i="29" s="1"/>
  <c r="Q12" i="15"/>
  <c r="AE17" i="97"/>
  <c r="H12" i="26"/>
  <c r="H11" i="29" s="1"/>
  <c r="S44" i="15"/>
  <c r="F11" i="14"/>
  <c r="N11" i="32"/>
  <c r="C15" i="97" s="1"/>
  <c r="J10" i="124"/>
  <c r="P12" i="15"/>
  <c r="AG17" i="97"/>
  <c r="J12" i="26"/>
  <c r="J11" i="29" s="1"/>
  <c r="R44" i="15"/>
  <c r="E11" i="14"/>
  <c r="U11" i="15"/>
  <c r="K43" i="17"/>
  <c r="K11" i="18"/>
  <c r="K115" i="18" s="1"/>
  <c r="K11" i="20"/>
  <c r="V11" i="15"/>
  <c r="D44" i="15"/>
  <c r="W11" i="15"/>
  <c r="P9" i="124"/>
  <c r="T10" i="32"/>
  <c r="I14" i="97" s="1"/>
  <c r="B12" i="15" l="1"/>
  <c r="B44" i="14"/>
  <c r="O13" i="20"/>
  <c r="C10" i="27" s="1"/>
  <c r="Y18" i="97"/>
  <c r="B13" i="26"/>
  <c r="B12" i="29" s="1"/>
  <c r="B45" i="20"/>
  <c r="B45" i="18"/>
  <c r="O45" i="18" s="1"/>
  <c r="G135" i="25"/>
  <c r="G176" i="25" s="1"/>
  <c r="E116" i="20"/>
  <c r="E94" i="25" s="1"/>
  <c r="E102" i="26" s="1"/>
  <c r="F116" i="20"/>
  <c r="F94" i="25" s="1"/>
  <c r="F102" i="26" s="1"/>
  <c r="G148" i="20"/>
  <c r="K115" i="20"/>
  <c r="K93" i="25" s="1"/>
  <c r="K101" i="26" s="1"/>
  <c r="G63" i="15"/>
  <c r="G115" i="15"/>
  <c r="C96" i="15"/>
  <c r="C63" i="14" s="1"/>
  <c r="C95" i="14" s="1"/>
  <c r="C148" i="15"/>
  <c r="C115" i="14" s="1"/>
  <c r="C147" i="14" s="1"/>
  <c r="J95" i="15"/>
  <c r="J147" i="15"/>
  <c r="K62" i="14"/>
  <c r="K94" i="14" s="1"/>
  <c r="D96" i="15"/>
  <c r="D63" i="14" s="1"/>
  <c r="D95" i="14" s="1"/>
  <c r="D148" i="15"/>
  <c r="D115" i="14" s="1"/>
  <c r="D147" i="14" s="1"/>
  <c r="I147" i="15"/>
  <c r="I95" i="15"/>
  <c r="K114" i="14"/>
  <c r="K146" i="14" s="1"/>
  <c r="H95" i="15"/>
  <c r="H147" i="15"/>
  <c r="X11" i="18"/>
  <c r="X11" i="20" s="1"/>
  <c r="L8" i="27" s="1"/>
  <c r="W7" i="123" s="1"/>
  <c r="K63" i="18"/>
  <c r="K63" i="20" s="1"/>
  <c r="K52" i="25" s="1"/>
  <c r="R12" i="18"/>
  <c r="R12" i="20" s="1"/>
  <c r="F9" i="27" s="1"/>
  <c r="Q8" i="123" s="1"/>
  <c r="E64" i="18"/>
  <c r="E64" i="20" s="1"/>
  <c r="E53" i="25" s="1"/>
  <c r="E60" i="26" s="1"/>
  <c r="S12" i="18"/>
  <c r="S12" i="20" s="1"/>
  <c r="G9" i="27" s="1"/>
  <c r="R8" i="123" s="1"/>
  <c r="F64" i="18"/>
  <c r="F64" i="20" s="1"/>
  <c r="F53" i="25" s="1"/>
  <c r="F60" i="26" s="1"/>
  <c r="T44" i="18"/>
  <c r="T44" i="20" s="1"/>
  <c r="G96" i="18"/>
  <c r="G96" i="20" s="1"/>
  <c r="H43" i="17"/>
  <c r="H11" i="20"/>
  <c r="H11" i="18"/>
  <c r="H115" i="18" s="1"/>
  <c r="G43" i="15"/>
  <c r="J43" i="17"/>
  <c r="J11" i="18"/>
  <c r="J115" i="18" s="1"/>
  <c r="J11" i="20"/>
  <c r="Q44" i="15"/>
  <c r="D11" i="14"/>
  <c r="K11" i="25"/>
  <c r="AD17" i="97"/>
  <c r="G12" i="26"/>
  <c r="G11" i="29" s="1"/>
  <c r="U43" i="15"/>
  <c r="H10" i="14"/>
  <c r="P44" i="15"/>
  <c r="C11" i="14"/>
  <c r="V43" i="15"/>
  <c r="I10" i="14"/>
  <c r="F12" i="25"/>
  <c r="F11" i="15"/>
  <c r="F11" i="17" s="1"/>
  <c r="F43" i="14"/>
  <c r="C44" i="17"/>
  <c r="C12" i="20"/>
  <c r="C12" i="18"/>
  <c r="C116" i="18" s="1"/>
  <c r="E12" i="25"/>
  <c r="T11" i="15"/>
  <c r="K10" i="15"/>
  <c r="K10" i="17" s="1"/>
  <c r="K42" i="14"/>
  <c r="W43" i="15"/>
  <c r="J10" i="14"/>
  <c r="F44" i="20"/>
  <c r="F44" i="18"/>
  <c r="F148" i="18" s="1"/>
  <c r="E11" i="15"/>
  <c r="E11" i="17" s="1"/>
  <c r="E43" i="14"/>
  <c r="N9" i="124"/>
  <c r="R10" i="32"/>
  <c r="G14" i="97" s="1"/>
  <c r="C12" i="29"/>
  <c r="I43" i="17"/>
  <c r="I11" i="18"/>
  <c r="I115" i="18" s="1"/>
  <c r="I11" i="20"/>
  <c r="K43" i="20"/>
  <c r="K43" i="18"/>
  <c r="K147" i="18" s="1"/>
  <c r="D44" i="17"/>
  <c r="D12" i="18"/>
  <c r="D116" i="18" s="1"/>
  <c r="D12" i="20"/>
  <c r="E44" i="18"/>
  <c r="E148" i="18" s="1"/>
  <c r="E44" i="20"/>
  <c r="K134" i="25" l="1"/>
  <c r="K59" i="26"/>
  <c r="L13" i="26"/>
  <c r="B44" i="15"/>
  <c r="O45" i="20"/>
  <c r="N9" i="123"/>
  <c r="I10" i="124"/>
  <c r="M11" i="32"/>
  <c r="B15" i="97" s="1"/>
  <c r="B12" i="17"/>
  <c r="O12" i="15"/>
  <c r="F135" i="25"/>
  <c r="F176" i="25" s="1"/>
  <c r="E135" i="25"/>
  <c r="E176" i="25" s="1"/>
  <c r="K175" i="25"/>
  <c r="E148" i="20"/>
  <c r="H115" i="20"/>
  <c r="H93" i="25" s="1"/>
  <c r="H101" i="26" s="1"/>
  <c r="C116" i="20"/>
  <c r="C94" i="25" s="1"/>
  <c r="C102" i="26" s="1"/>
  <c r="J115" i="20"/>
  <c r="J93" i="25" s="1"/>
  <c r="J101" i="26" s="1"/>
  <c r="D116" i="20"/>
  <c r="D94" i="25" s="1"/>
  <c r="D102" i="26" s="1"/>
  <c r="F148" i="20"/>
  <c r="K147" i="20"/>
  <c r="I115" i="20"/>
  <c r="I93" i="25" s="1"/>
  <c r="I101" i="26" s="1"/>
  <c r="G147" i="15"/>
  <c r="G95" i="15"/>
  <c r="H114" i="14"/>
  <c r="H146" i="14" s="1"/>
  <c r="H62" i="14"/>
  <c r="H94" i="14" s="1"/>
  <c r="E115" i="15"/>
  <c r="E63" i="15"/>
  <c r="F63" i="15"/>
  <c r="F115" i="15"/>
  <c r="I62" i="14"/>
  <c r="I94" i="14" s="1"/>
  <c r="J62" i="14"/>
  <c r="J94" i="14" s="1"/>
  <c r="J114" i="14"/>
  <c r="J146" i="14" s="1"/>
  <c r="K62" i="15"/>
  <c r="K114" i="15"/>
  <c r="I114" i="14"/>
  <c r="I146" i="14" s="1"/>
  <c r="Q12" i="18"/>
  <c r="Q12" i="20" s="1"/>
  <c r="E9" i="27" s="1"/>
  <c r="P8" i="123" s="1"/>
  <c r="D64" i="18"/>
  <c r="D64" i="20" s="1"/>
  <c r="D53" i="25" s="1"/>
  <c r="D60" i="26" s="1"/>
  <c r="U11" i="18"/>
  <c r="U11" i="20" s="1"/>
  <c r="I8" i="27" s="1"/>
  <c r="T7" i="123" s="1"/>
  <c r="H63" i="18"/>
  <c r="H63" i="20" s="1"/>
  <c r="H52" i="25" s="1"/>
  <c r="V11" i="18"/>
  <c r="V11" i="20" s="1"/>
  <c r="J8" i="27" s="1"/>
  <c r="U7" i="123" s="1"/>
  <c r="I63" i="18"/>
  <c r="I63" i="20" s="1"/>
  <c r="I52" i="25" s="1"/>
  <c r="P12" i="18"/>
  <c r="P12" i="20" s="1"/>
  <c r="D9" i="27" s="1"/>
  <c r="O8" i="123" s="1"/>
  <c r="C64" i="18"/>
  <c r="C64" i="20" s="1"/>
  <c r="C53" i="25" s="1"/>
  <c r="C60" i="26" s="1"/>
  <c r="W11" i="18"/>
  <c r="W11" i="20" s="1"/>
  <c r="K8" i="27" s="1"/>
  <c r="V7" i="123" s="1"/>
  <c r="J63" i="18"/>
  <c r="J63" i="20" s="1"/>
  <c r="J52" i="25" s="1"/>
  <c r="R44" i="18"/>
  <c r="R44" i="20" s="1"/>
  <c r="E96" i="18"/>
  <c r="E96" i="20" s="1"/>
  <c r="X43" i="18"/>
  <c r="X43" i="20" s="1"/>
  <c r="K95" i="18"/>
  <c r="K95" i="20" s="1"/>
  <c r="S44" i="18"/>
  <c r="S44" i="20" s="1"/>
  <c r="F96" i="18"/>
  <c r="F96" i="20" s="1"/>
  <c r="J42" i="14"/>
  <c r="J10" i="15"/>
  <c r="J10" i="17" s="1"/>
  <c r="G43" i="17"/>
  <c r="G11" i="18"/>
  <c r="G115" i="18" s="1"/>
  <c r="G11" i="20"/>
  <c r="I11" i="25"/>
  <c r="AB17" i="97"/>
  <c r="E12" i="26"/>
  <c r="E11" i="29" s="1"/>
  <c r="F43" i="15"/>
  <c r="AC17" i="97"/>
  <c r="F12" i="26"/>
  <c r="F11" i="29" s="1"/>
  <c r="AH16" i="97"/>
  <c r="K11" i="26"/>
  <c r="K10" i="29" s="1"/>
  <c r="J43" i="20"/>
  <c r="J43" i="18"/>
  <c r="J147" i="18" s="1"/>
  <c r="P10" i="32"/>
  <c r="E14" i="97" s="1"/>
  <c r="L9" i="124"/>
  <c r="C44" i="18"/>
  <c r="C148" i="18" s="1"/>
  <c r="C44" i="20"/>
  <c r="D44" i="18"/>
  <c r="D148" i="18" s="1"/>
  <c r="D44" i="20"/>
  <c r="E43" i="15"/>
  <c r="X10" i="15"/>
  <c r="M9" i="124"/>
  <c r="Q10" i="32"/>
  <c r="F14" i="97" s="1"/>
  <c r="R8" i="124"/>
  <c r="V9" i="32"/>
  <c r="K13" i="97" s="1"/>
  <c r="T43" i="15"/>
  <c r="G10" i="14"/>
  <c r="H11" i="25"/>
  <c r="D12" i="25"/>
  <c r="K42" i="15"/>
  <c r="K146" i="15" s="1"/>
  <c r="I43" i="20"/>
  <c r="I43" i="18"/>
  <c r="I147" i="18" s="1"/>
  <c r="R11" i="15"/>
  <c r="C12" i="25"/>
  <c r="S11" i="15"/>
  <c r="I10" i="15"/>
  <c r="I10" i="17" s="1"/>
  <c r="I42" i="14"/>
  <c r="C11" i="15"/>
  <c r="C11" i="17" s="1"/>
  <c r="C43" i="14"/>
  <c r="H42" i="14"/>
  <c r="H10" i="15"/>
  <c r="H10" i="17" s="1"/>
  <c r="D11" i="15"/>
  <c r="D11" i="17" s="1"/>
  <c r="D43" i="14"/>
  <c r="J11" i="25"/>
  <c r="H43" i="20"/>
  <c r="H43" i="18"/>
  <c r="H147" i="18" s="1"/>
  <c r="H134" i="25" l="1"/>
  <c r="H175" i="25" s="1"/>
  <c r="H59" i="26"/>
  <c r="J134" i="25"/>
  <c r="J175" i="25" s="1"/>
  <c r="J59" i="26"/>
  <c r="I134" i="25"/>
  <c r="I175" i="25" s="1"/>
  <c r="I59" i="26"/>
  <c r="D135" i="25"/>
  <c r="D176" i="25" s="1"/>
  <c r="B44" i="17"/>
  <c r="B12" i="20"/>
  <c r="B12" i="25" s="1"/>
  <c r="B12" i="18"/>
  <c r="O12" i="18" s="1"/>
  <c r="O44" i="15"/>
  <c r="B11" i="14"/>
  <c r="C135" i="25"/>
  <c r="C176" i="25" s="1"/>
  <c r="K94" i="15"/>
  <c r="K61" i="14" s="1"/>
  <c r="H147" i="20"/>
  <c r="I147" i="20"/>
  <c r="C148" i="20"/>
  <c r="G115" i="20"/>
  <c r="G93" i="25" s="1"/>
  <c r="G101" i="26" s="1"/>
  <c r="D148" i="20"/>
  <c r="J147" i="20"/>
  <c r="K113" i="14"/>
  <c r="K145" i="14"/>
  <c r="D115" i="15"/>
  <c r="D63" i="15"/>
  <c r="C63" i="15"/>
  <c r="C115" i="15"/>
  <c r="H114" i="15"/>
  <c r="H62" i="15"/>
  <c r="I114" i="15"/>
  <c r="I62" i="15"/>
  <c r="E95" i="15"/>
  <c r="E147" i="15"/>
  <c r="F147" i="15"/>
  <c r="F95" i="15"/>
  <c r="J62" i="15"/>
  <c r="J114" i="15"/>
  <c r="G62" i="14"/>
  <c r="G94" i="14" s="1"/>
  <c r="G114" i="14"/>
  <c r="G146" i="14" s="1"/>
  <c r="Q44" i="18"/>
  <c r="Q44" i="20" s="1"/>
  <c r="D96" i="18"/>
  <c r="D96" i="20" s="1"/>
  <c r="U43" i="18"/>
  <c r="U43" i="20" s="1"/>
  <c r="H95" i="18"/>
  <c r="H95" i="20" s="1"/>
  <c r="W43" i="18"/>
  <c r="W43" i="20" s="1"/>
  <c r="J95" i="18"/>
  <c r="J95" i="20" s="1"/>
  <c r="T11" i="18"/>
  <c r="T11" i="20" s="1"/>
  <c r="H8" i="27" s="1"/>
  <c r="S7" i="123" s="1"/>
  <c r="G63" i="18"/>
  <c r="G63" i="20" s="1"/>
  <c r="G52" i="25" s="1"/>
  <c r="V43" i="18"/>
  <c r="V43" i="20" s="1"/>
  <c r="I95" i="18"/>
  <c r="I95" i="20" s="1"/>
  <c r="P44" i="18"/>
  <c r="P44" i="20" s="1"/>
  <c r="C96" i="18"/>
  <c r="C96" i="20" s="1"/>
  <c r="Q8" i="124"/>
  <c r="U9" i="32"/>
  <c r="J13" i="97" s="1"/>
  <c r="K9" i="124"/>
  <c r="O10" i="32"/>
  <c r="D14" i="97" s="1"/>
  <c r="W10" i="15"/>
  <c r="O8" i="124"/>
  <c r="S9" i="32"/>
  <c r="H13" i="97" s="1"/>
  <c r="K42" i="17"/>
  <c r="K10" i="18"/>
  <c r="K10" i="20"/>
  <c r="G11" i="25"/>
  <c r="J42" i="15"/>
  <c r="J94" i="15" s="1"/>
  <c r="Q11" i="15"/>
  <c r="P8" i="124"/>
  <c r="T9" i="32"/>
  <c r="I13" i="97" s="1"/>
  <c r="AG16" i="97"/>
  <c r="J11" i="26"/>
  <c r="J10" i="29" s="1"/>
  <c r="P11" i="15"/>
  <c r="D43" i="15"/>
  <c r="U10" i="15"/>
  <c r="C43" i="15"/>
  <c r="I42" i="15"/>
  <c r="I146" i="15" s="1"/>
  <c r="J9" i="124"/>
  <c r="N10" i="32"/>
  <c r="C14" i="97" s="1"/>
  <c r="E43" i="17"/>
  <c r="E11" i="18"/>
  <c r="E115" i="18" s="1"/>
  <c r="E11" i="20"/>
  <c r="AE16" i="97"/>
  <c r="H11" i="26"/>
  <c r="H10" i="29" s="1"/>
  <c r="R43" i="15"/>
  <c r="E10" i="14"/>
  <c r="S43" i="15"/>
  <c r="F10" i="14"/>
  <c r="X42" i="15"/>
  <c r="K9" i="14"/>
  <c r="K41" i="14"/>
  <c r="H42" i="15"/>
  <c r="H94" i="15" s="1"/>
  <c r="V10" i="15"/>
  <c r="F43" i="17"/>
  <c r="F11" i="20"/>
  <c r="F11" i="18"/>
  <c r="F115" i="18" s="1"/>
  <c r="Z17" i="97"/>
  <c r="C12" i="26"/>
  <c r="AA17" i="97"/>
  <c r="D12" i="26"/>
  <c r="D11" i="29" s="1"/>
  <c r="G10" i="15"/>
  <c r="G10" i="17" s="1"/>
  <c r="G42" i="14"/>
  <c r="AF16" i="97"/>
  <c r="I11" i="26"/>
  <c r="I10" i="29" s="1"/>
  <c r="G43" i="18"/>
  <c r="G147" i="18" s="1"/>
  <c r="G43" i="20"/>
  <c r="G134" i="25" l="1"/>
  <c r="G175" i="25" s="1"/>
  <c r="G59" i="26"/>
  <c r="O12" i="20"/>
  <c r="C9" i="27" s="1"/>
  <c r="Y17" i="97"/>
  <c r="B12" i="26"/>
  <c r="B11" i="29" s="1"/>
  <c r="B43" i="14"/>
  <c r="B11" i="15"/>
  <c r="B44" i="18"/>
  <c r="O44" i="18" s="1"/>
  <c r="B44" i="20"/>
  <c r="K93" i="14"/>
  <c r="J146" i="15"/>
  <c r="J113" i="14" s="1"/>
  <c r="K114" i="18"/>
  <c r="K114" i="20" s="1"/>
  <c r="K92" i="25" s="1"/>
  <c r="K100" i="26" s="1"/>
  <c r="G147" i="20"/>
  <c r="F115" i="20"/>
  <c r="F93" i="25" s="1"/>
  <c r="F101" i="26" s="1"/>
  <c r="E115" i="20"/>
  <c r="E93" i="25" s="1"/>
  <c r="E101" i="26" s="1"/>
  <c r="H61" i="14"/>
  <c r="H93" i="14"/>
  <c r="J61" i="14"/>
  <c r="J93" i="14"/>
  <c r="I113" i="14"/>
  <c r="I145" i="14"/>
  <c r="E114" i="14"/>
  <c r="E146" i="14" s="1"/>
  <c r="I94" i="15"/>
  <c r="G62" i="15"/>
  <c r="G114" i="15"/>
  <c r="C147" i="15"/>
  <c r="C95" i="15"/>
  <c r="E62" i="14"/>
  <c r="E94" i="14" s="1"/>
  <c r="H146" i="15"/>
  <c r="F62" i="14"/>
  <c r="F94" i="14" s="1"/>
  <c r="D95" i="15"/>
  <c r="D147" i="15"/>
  <c r="F114" i="14"/>
  <c r="F146" i="14" s="1"/>
  <c r="S11" i="18"/>
  <c r="S11" i="20" s="1"/>
  <c r="G8" i="27" s="1"/>
  <c r="R7" i="123" s="1"/>
  <c r="F63" i="18"/>
  <c r="F63" i="20" s="1"/>
  <c r="F52" i="25" s="1"/>
  <c r="F59" i="26" s="1"/>
  <c r="X10" i="18"/>
  <c r="X10" i="20" s="1"/>
  <c r="L7" i="27" s="1"/>
  <c r="W6" i="123" s="1"/>
  <c r="K62" i="18"/>
  <c r="K62" i="20" s="1"/>
  <c r="K51" i="25" s="1"/>
  <c r="K58" i="26" s="1"/>
  <c r="T43" i="18"/>
  <c r="T43" i="20" s="1"/>
  <c r="G95" i="18"/>
  <c r="G95" i="20" s="1"/>
  <c r="R11" i="18"/>
  <c r="R11" i="20" s="1"/>
  <c r="F8" i="27" s="1"/>
  <c r="Q7" i="123" s="1"/>
  <c r="E63" i="18"/>
  <c r="E63" i="20" s="1"/>
  <c r="E52" i="25" s="1"/>
  <c r="E59" i="26" s="1"/>
  <c r="F43" i="18"/>
  <c r="F147" i="18" s="1"/>
  <c r="F43" i="20"/>
  <c r="W42" i="15"/>
  <c r="J9" i="14"/>
  <c r="J41" i="14"/>
  <c r="P43" i="15"/>
  <c r="C10" i="14"/>
  <c r="Q43" i="15"/>
  <c r="D10" i="14"/>
  <c r="T10" i="15"/>
  <c r="F11" i="25"/>
  <c r="K9" i="20"/>
  <c r="K9" i="15"/>
  <c r="K113" i="15" s="1"/>
  <c r="K9" i="18"/>
  <c r="F10" i="15"/>
  <c r="F10" i="17" s="1"/>
  <c r="F42" i="14"/>
  <c r="E10" i="15"/>
  <c r="E10" i="17" s="1"/>
  <c r="E42" i="14"/>
  <c r="E43" i="20"/>
  <c r="E43" i="18"/>
  <c r="E147" i="18" s="1"/>
  <c r="C43" i="17"/>
  <c r="C11" i="18"/>
  <c r="C115" i="18" s="1"/>
  <c r="C11" i="20"/>
  <c r="AD16" i="97"/>
  <c r="G11" i="26"/>
  <c r="G10" i="29" s="1"/>
  <c r="C11" i="29"/>
  <c r="N8" i="124"/>
  <c r="R9" i="32"/>
  <c r="G13" i="97" s="1"/>
  <c r="D43" i="17"/>
  <c r="D11" i="20"/>
  <c r="D11" i="18"/>
  <c r="D115" i="18" s="1"/>
  <c r="K10" i="25"/>
  <c r="E11" i="25"/>
  <c r="G42" i="15"/>
  <c r="I42" i="17"/>
  <c r="I10" i="18"/>
  <c r="I10" i="20"/>
  <c r="U42" i="15"/>
  <c r="H41" i="14"/>
  <c r="H9" i="14"/>
  <c r="K41" i="20"/>
  <c r="K41" i="18"/>
  <c r="K41" i="15"/>
  <c r="V42" i="15"/>
  <c r="I9" i="14"/>
  <c r="I41" i="14"/>
  <c r="H42" i="17"/>
  <c r="H10" i="18"/>
  <c r="H10" i="20"/>
  <c r="K42" i="20"/>
  <c r="K42" i="18"/>
  <c r="K146" i="18" s="1"/>
  <c r="J42" i="17"/>
  <c r="J10" i="18"/>
  <c r="J10" i="20"/>
  <c r="L12" i="26" l="1"/>
  <c r="J145" i="14"/>
  <c r="O44" i="20"/>
  <c r="B43" i="15"/>
  <c r="B11" i="17"/>
  <c r="O11" i="15"/>
  <c r="N8" i="123"/>
  <c r="I9" i="124"/>
  <c r="M10" i="32"/>
  <c r="B14" i="97" s="1"/>
  <c r="E134" i="25"/>
  <c r="E175" i="25" s="1"/>
  <c r="K133" i="25"/>
  <c r="K174" i="25" s="1"/>
  <c r="K51" i="22"/>
  <c r="F134" i="25"/>
  <c r="F175" i="25" s="1"/>
  <c r="K113" i="18"/>
  <c r="K113" i="20" s="1"/>
  <c r="K91" i="25" s="1"/>
  <c r="K99" i="26" s="1"/>
  <c r="J114" i="18"/>
  <c r="J114" i="20" s="1"/>
  <c r="J92" i="25" s="1"/>
  <c r="J100" i="26" s="1"/>
  <c r="D115" i="20"/>
  <c r="D93" i="25" s="1"/>
  <c r="D101" i="26" s="1"/>
  <c r="C115" i="20"/>
  <c r="C93" i="25" s="1"/>
  <c r="C101" i="26" s="1"/>
  <c r="E147" i="20"/>
  <c r="F147" i="20"/>
  <c r="H114" i="18"/>
  <c r="H114" i="20" s="1"/>
  <c r="H92" i="25" s="1"/>
  <c r="H100" i="26" s="1"/>
  <c r="I114" i="18"/>
  <c r="I114" i="20" s="1"/>
  <c r="I92" i="25" s="1"/>
  <c r="I100" i="26" s="1"/>
  <c r="K146" i="20"/>
  <c r="E114" i="15"/>
  <c r="E62" i="15"/>
  <c r="D114" i="14"/>
  <c r="D146" i="14" s="1"/>
  <c r="K61" i="15"/>
  <c r="K61" i="18" s="1"/>
  <c r="K61" i="20" s="1"/>
  <c r="K50" i="25" s="1"/>
  <c r="K57" i="26" s="1"/>
  <c r="K145" i="15"/>
  <c r="K145" i="18" s="1"/>
  <c r="K145" i="20" s="1"/>
  <c r="K109" i="25" s="1"/>
  <c r="K93" i="15"/>
  <c r="K93" i="18" s="1"/>
  <c r="K93" i="20" s="1"/>
  <c r="D62" i="14"/>
  <c r="H113" i="14"/>
  <c r="H145" i="14"/>
  <c r="C62" i="14"/>
  <c r="G146" i="15"/>
  <c r="G94" i="15"/>
  <c r="F114" i="15"/>
  <c r="F62" i="15"/>
  <c r="C114" i="14"/>
  <c r="C146" i="14" s="1"/>
  <c r="I61" i="14"/>
  <c r="I93" i="14"/>
  <c r="U10" i="18"/>
  <c r="U10" i="20" s="1"/>
  <c r="I7" i="27" s="1"/>
  <c r="T6" i="123" s="1"/>
  <c r="H62" i="18"/>
  <c r="H62" i="20" s="1"/>
  <c r="H51" i="25" s="1"/>
  <c r="H58" i="26" s="1"/>
  <c r="S43" i="18"/>
  <c r="S43" i="20" s="1"/>
  <c r="F95" i="18"/>
  <c r="F95" i="20" s="1"/>
  <c r="X42" i="18"/>
  <c r="X42" i="20" s="1"/>
  <c r="K94" i="18"/>
  <c r="K94" i="20" s="1"/>
  <c r="V10" i="18"/>
  <c r="V10" i="20" s="1"/>
  <c r="J7" i="27" s="1"/>
  <c r="U6" i="123" s="1"/>
  <c r="I62" i="18"/>
  <c r="I62" i="20" s="1"/>
  <c r="I51" i="25" s="1"/>
  <c r="I58" i="26" s="1"/>
  <c r="P11" i="18"/>
  <c r="P11" i="20" s="1"/>
  <c r="D8" i="27" s="1"/>
  <c r="O7" i="123" s="1"/>
  <c r="C63" i="18"/>
  <c r="C63" i="20" s="1"/>
  <c r="C52" i="25" s="1"/>
  <c r="C59" i="26" s="1"/>
  <c r="W10" i="18"/>
  <c r="J62" i="18"/>
  <c r="J62" i="20" s="1"/>
  <c r="J51" i="25" s="1"/>
  <c r="J58" i="26" s="1"/>
  <c r="Q11" i="18"/>
  <c r="Q11" i="20" s="1"/>
  <c r="E8" i="27" s="1"/>
  <c r="P7" i="123" s="1"/>
  <c r="D63" i="18"/>
  <c r="D63" i="20" s="1"/>
  <c r="D52" i="25" s="1"/>
  <c r="D59" i="26" s="1"/>
  <c r="R43" i="18"/>
  <c r="R43" i="20" s="1"/>
  <c r="E95" i="18"/>
  <c r="E95" i="20" s="1"/>
  <c r="I9" i="18"/>
  <c r="I9" i="15"/>
  <c r="I113" i="15" s="1"/>
  <c r="I9" i="20"/>
  <c r="I10" i="25"/>
  <c r="C43" i="20"/>
  <c r="C43" i="18"/>
  <c r="C147" i="18" s="1"/>
  <c r="S10" i="15"/>
  <c r="L8" i="124"/>
  <c r="P9" i="32"/>
  <c r="E13" i="97" s="1"/>
  <c r="R10" i="15"/>
  <c r="K9" i="25"/>
  <c r="D10" i="15"/>
  <c r="D42" i="14"/>
  <c r="C10" i="15"/>
  <c r="C10" i="17" s="1"/>
  <c r="C42" i="14"/>
  <c r="H10" i="25"/>
  <c r="X41" i="15"/>
  <c r="X41" i="18" s="1"/>
  <c r="X41" i="20" s="1"/>
  <c r="K8" i="14"/>
  <c r="K40" i="14"/>
  <c r="AH15" i="97"/>
  <c r="K10" i="26"/>
  <c r="K9" i="29" s="1"/>
  <c r="X9" i="15"/>
  <c r="X9" i="18" s="1"/>
  <c r="X9" i="20" s="1"/>
  <c r="L6" i="27" s="1"/>
  <c r="W5" i="123" s="1"/>
  <c r="W10" i="20"/>
  <c r="K7" i="27" s="1"/>
  <c r="V6" i="123" s="1"/>
  <c r="J10" i="25"/>
  <c r="I42" i="18"/>
  <c r="I146" i="18" s="1"/>
  <c r="I42" i="20"/>
  <c r="AB16" i="97"/>
  <c r="E11" i="26"/>
  <c r="E10" i="29" s="1"/>
  <c r="D11" i="25"/>
  <c r="C11" i="25"/>
  <c r="M8" i="124"/>
  <c r="Q9" i="32"/>
  <c r="F13" i="97" s="1"/>
  <c r="G42" i="17"/>
  <c r="G10" i="18"/>
  <c r="G10" i="20"/>
  <c r="J41" i="18"/>
  <c r="J41" i="20"/>
  <c r="J41" i="15"/>
  <c r="H41" i="18"/>
  <c r="H41" i="20"/>
  <c r="H41" i="15"/>
  <c r="H42" i="20"/>
  <c r="H42" i="18"/>
  <c r="H146" i="18" s="1"/>
  <c r="J42" i="20"/>
  <c r="J42" i="18"/>
  <c r="J146" i="18" s="1"/>
  <c r="I41" i="20"/>
  <c r="I41" i="18"/>
  <c r="I41" i="15"/>
  <c r="H9" i="18"/>
  <c r="H9" i="20"/>
  <c r="H9" i="15"/>
  <c r="H61" i="15" s="1"/>
  <c r="T42" i="15"/>
  <c r="G9" i="14"/>
  <c r="G41" i="14"/>
  <c r="V8" i="32"/>
  <c r="K12" i="97" s="1"/>
  <c r="R7" i="124"/>
  <c r="D43" i="20"/>
  <c r="D43" i="18"/>
  <c r="D147" i="18" s="1"/>
  <c r="E42" i="15"/>
  <c r="F42" i="15"/>
  <c r="AC16" i="97"/>
  <c r="F11" i="26"/>
  <c r="F10" i="29" s="1"/>
  <c r="J9" i="18"/>
  <c r="J9" i="20"/>
  <c r="J9" i="15"/>
  <c r="J61" i="15" s="1"/>
  <c r="K150" i="25" l="1"/>
  <c r="K191" i="25" s="1"/>
  <c r="K117" i="26"/>
  <c r="I51" i="22"/>
  <c r="I133" i="25"/>
  <c r="I174" i="25" s="1"/>
  <c r="B43" i="17"/>
  <c r="B11" i="18"/>
  <c r="O11" i="18" s="1"/>
  <c r="B11" i="20"/>
  <c r="B11" i="25" s="1"/>
  <c r="B10" i="14"/>
  <c r="O43" i="15"/>
  <c r="D134" i="25"/>
  <c r="D175" i="25" s="1"/>
  <c r="H133" i="25"/>
  <c r="H174" i="25" s="1"/>
  <c r="C134" i="25"/>
  <c r="C175" i="25" s="1"/>
  <c r="K132" i="25"/>
  <c r="K173" i="25" s="1"/>
  <c r="J133" i="25"/>
  <c r="J174" i="25" s="1"/>
  <c r="H51" i="22"/>
  <c r="I113" i="18"/>
  <c r="I113" i="20" s="1"/>
  <c r="I91" i="25" s="1"/>
  <c r="I99" i="26" s="1"/>
  <c r="H61" i="18"/>
  <c r="H61" i="20" s="1"/>
  <c r="H50" i="25" s="1"/>
  <c r="H57" i="26" s="1"/>
  <c r="J113" i="15"/>
  <c r="J113" i="18" s="1"/>
  <c r="J113" i="20" s="1"/>
  <c r="J91" i="25" s="1"/>
  <c r="J99" i="26" s="1"/>
  <c r="J51" i="22"/>
  <c r="J61" i="18"/>
  <c r="J61" i="20" s="1"/>
  <c r="J50" i="25" s="1"/>
  <c r="J57" i="26" s="1"/>
  <c r="D114" i="15"/>
  <c r="D10" i="17"/>
  <c r="D147" i="20"/>
  <c r="G114" i="18"/>
  <c r="G114" i="20" s="1"/>
  <c r="G92" i="25" s="1"/>
  <c r="G100" i="26" s="1"/>
  <c r="J146" i="20"/>
  <c r="H146" i="20"/>
  <c r="C147" i="20"/>
  <c r="I146" i="20"/>
  <c r="H93" i="15"/>
  <c r="H93" i="18" s="1"/>
  <c r="H93" i="20" s="1"/>
  <c r="H145" i="15"/>
  <c r="H145" i="18" s="1"/>
  <c r="H145" i="20" s="1"/>
  <c r="H109" i="25" s="1"/>
  <c r="F94" i="15"/>
  <c r="F146" i="15"/>
  <c r="I93" i="15"/>
  <c r="I93" i="18" s="1"/>
  <c r="I93" i="20" s="1"/>
  <c r="I145" i="15"/>
  <c r="I145" i="18" s="1"/>
  <c r="I145" i="20" s="1"/>
  <c r="I109" i="25" s="1"/>
  <c r="J145" i="15"/>
  <c r="J145" i="18" s="1"/>
  <c r="J145" i="20" s="1"/>
  <c r="J109" i="25" s="1"/>
  <c r="J93" i="15"/>
  <c r="J93" i="18" s="1"/>
  <c r="J93" i="20" s="1"/>
  <c r="I61" i="15"/>
  <c r="I61" i="18" s="1"/>
  <c r="I61" i="20" s="1"/>
  <c r="I50" i="25" s="1"/>
  <c r="I57" i="26" s="1"/>
  <c r="D62" i="15"/>
  <c r="D94" i="14"/>
  <c r="G61" i="14"/>
  <c r="G93" i="14"/>
  <c r="C114" i="15"/>
  <c r="G113" i="14"/>
  <c r="G145" i="14"/>
  <c r="K92" i="14"/>
  <c r="K60" i="14"/>
  <c r="E94" i="15"/>
  <c r="E146" i="15"/>
  <c r="C62" i="15"/>
  <c r="C94" i="14"/>
  <c r="H113" i="15"/>
  <c r="H113" i="18" s="1"/>
  <c r="H113" i="20" s="1"/>
  <c r="H91" i="25" s="1"/>
  <c r="H99" i="26" s="1"/>
  <c r="K144" i="14"/>
  <c r="K112" i="14"/>
  <c r="P43" i="18"/>
  <c r="P43" i="20" s="1"/>
  <c r="C95" i="18"/>
  <c r="C95" i="20" s="1"/>
  <c r="U42" i="18"/>
  <c r="U42" i="20" s="1"/>
  <c r="H94" i="18"/>
  <c r="H94" i="20" s="1"/>
  <c r="W42" i="18"/>
  <c r="W42" i="20" s="1"/>
  <c r="J94" i="18"/>
  <c r="J94" i="20" s="1"/>
  <c r="T10" i="18"/>
  <c r="T10" i="20" s="1"/>
  <c r="H7" i="27" s="1"/>
  <c r="S6" i="123" s="1"/>
  <c r="G62" i="18"/>
  <c r="G62" i="20" s="1"/>
  <c r="G51" i="25" s="1"/>
  <c r="G58" i="26" s="1"/>
  <c r="Q43" i="18"/>
  <c r="Q43" i="20" s="1"/>
  <c r="D95" i="18"/>
  <c r="D95" i="20" s="1"/>
  <c r="V42" i="18"/>
  <c r="V42" i="20" s="1"/>
  <c r="I94" i="18"/>
  <c r="I94" i="20" s="1"/>
  <c r="K38" i="22"/>
  <c r="K25" i="22" s="1"/>
  <c r="R6" i="124"/>
  <c r="V7" i="32"/>
  <c r="K11" i="97" s="1"/>
  <c r="AH14" i="97"/>
  <c r="K9" i="26"/>
  <c r="K8" i="29" s="1"/>
  <c r="AF15" i="97"/>
  <c r="I10" i="26"/>
  <c r="I9" i="29" s="1"/>
  <c r="V41" i="15"/>
  <c r="V41" i="18" s="1"/>
  <c r="V41" i="20" s="1"/>
  <c r="I8" i="14"/>
  <c r="I40" i="14"/>
  <c r="G42" i="18"/>
  <c r="G146" i="18" s="1"/>
  <c r="G42" i="20"/>
  <c r="Z16" i="97"/>
  <c r="C11" i="26"/>
  <c r="AG15" i="97"/>
  <c r="J10" i="26"/>
  <c r="J9" i="29" s="1"/>
  <c r="Q10" i="15"/>
  <c r="I9" i="25"/>
  <c r="J8" i="124"/>
  <c r="N9" i="32"/>
  <c r="C13" i="97" s="1"/>
  <c r="W9" i="15"/>
  <c r="U9" i="15"/>
  <c r="U9" i="18" s="1"/>
  <c r="U9" i="20" s="1"/>
  <c r="I6" i="27" s="1"/>
  <c r="T5" i="123" s="1"/>
  <c r="AA16" i="97"/>
  <c r="D11" i="26"/>
  <c r="D10" i="29" s="1"/>
  <c r="Q7" i="124"/>
  <c r="U8" i="32"/>
  <c r="J12" i="97" s="1"/>
  <c r="K40" i="18"/>
  <c r="K40" i="20"/>
  <c r="K40" i="15"/>
  <c r="O7" i="124"/>
  <c r="S8" i="32"/>
  <c r="H12" i="97" s="1"/>
  <c r="E42" i="17"/>
  <c r="E10" i="18"/>
  <c r="E10" i="20"/>
  <c r="V9" i="15"/>
  <c r="V9" i="18" s="1"/>
  <c r="V9" i="20" s="1"/>
  <c r="J6" i="27" s="1"/>
  <c r="U5" i="123" s="1"/>
  <c r="P10" i="15"/>
  <c r="G41" i="18"/>
  <c r="G41" i="20"/>
  <c r="G41" i="15"/>
  <c r="W41" i="15"/>
  <c r="W41" i="18" s="1"/>
  <c r="W41" i="20" s="1"/>
  <c r="J8" i="14"/>
  <c r="J40" i="14"/>
  <c r="J9" i="25"/>
  <c r="R42" i="15"/>
  <c r="E9" i="14"/>
  <c r="E41" i="14"/>
  <c r="G9" i="20"/>
  <c r="G9" i="18"/>
  <c r="G9" i="15"/>
  <c r="U41" i="15"/>
  <c r="U41" i="18" s="1"/>
  <c r="U41" i="20" s="1"/>
  <c r="H8" i="14"/>
  <c r="H40" i="14"/>
  <c r="W9" i="18"/>
  <c r="W9" i="20" s="1"/>
  <c r="K6" i="27" s="1"/>
  <c r="V5" i="123" s="1"/>
  <c r="S42" i="15"/>
  <c r="F9" i="14"/>
  <c r="F41" i="14"/>
  <c r="H9" i="25"/>
  <c r="G10" i="25"/>
  <c r="K8" i="124"/>
  <c r="O9" i="32"/>
  <c r="D13" i="97" s="1"/>
  <c r="K8" i="20"/>
  <c r="K8" i="18"/>
  <c r="K8" i="15"/>
  <c r="AE15" i="97"/>
  <c r="H10" i="26"/>
  <c r="H9" i="29" s="1"/>
  <c r="C42" i="15"/>
  <c r="C146" i="15" s="1"/>
  <c r="D42" i="15"/>
  <c r="D146" i="15" s="1"/>
  <c r="F42" i="17"/>
  <c r="F10" i="18"/>
  <c r="F10" i="20"/>
  <c r="P7" i="124"/>
  <c r="T8" i="32"/>
  <c r="I12" i="97" s="1"/>
  <c r="G113" i="15" l="1"/>
  <c r="J150" i="25"/>
  <c r="J191" i="25" s="1"/>
  <c r="J117" i="26"/>
  <c r="I150" i="25"/>
  <c r="I191" i="25" s="1"/>
  <c r="I117" i="26"/>
  <c r="H150" i="25"/>
  <c r="H191" i="25" s="1"/>
  <c r="H117" i="26"/>
  <c r="G133" i="25"/>
  <c r="G174" i="25" s="1"/>
  <c r="B10" i="15"/>
  <c r="B42" i="14"/>
  <c r="B11" i="26"/>
  <c r="B10" i="29" s="1"/>
  <c r="Y16" i="97"/>
  <c r="O11" i="20"/>
  <c r="C8" i="27" s="1"/>
  <c r="B43" i="20"/>
  <c r="B43" i="18"/>
  <c r="O43" i="18" s="1"/>
  <c r="I132" i="25"/>
  <c r="I173" i="25" s="1"/>
  <c r="J132" i="25"/>
  <c r="J173" i="25" s="1"/>
  <c r="H132" i="25"/>
  <c r="H173" i="25" s="1"/>
  <c r="K12" i="22"/>
  <c r="K64" i="22"/>
  <c r="K77" i="22" s="1"/>
  <c r="G51" i="22"/>
  <c r="K50" i="22"/>
  <c r="G61" i="15"/>
  <c r="G61" i="18" s="1"/>
  <c r="G61" i="20" s="1"/>
  <c r="G50" i="25" s="1"/>
  <c r="G57" i="26" s="1"/>
  <c r="G113" i="18"/>
  <c r="G113" i="20" s="1"/>
  <c r="G91" i="25" s="1"/>
  <c r="G99" i="26" s="1"/>
  <c r="D94" i="15"/>
  <c r="D61" i="14" s="1"/>
  <c r="K112" i="15"/>
  <c r="K112" i="18" s="1"/>
  <c r="K112" i="20" s="1"/>
  <c r="K90" i="25" s="1"/>
  <c r="K98" i="26" s="1"/>
  <c r="E114" i="18"/>
  <c r="E114" i="20" s="1"/>
  <c r="E92" i="25" s="1"/>
  <c r="E100" i="26" s="1"/>
  <c r="G146" i="20"/>
  <c r="F114" i="18"/>
  <c r="F114" i="20" s="1"/>
  <c r="F92" i="25" s="1"/>
  <c r="F100" i="26" s="1"/>
  <c r="C113" i="14"/>
  <c r="C145" i="14"/>
  <c r="D113" i="14"/>
  <c r="D145" i="14"/>
  <c r="I112" i="14"/>
  <c r="I144" i="14"/>
  <c r="I60" i="14"/>
  <c r="I92" i="14"/>
  <c r="H112" i="14"/>
  <c r="H144" i="14"/>
  <c r="K92" i="15"/>
  <c r="K92" i="18" s="1"/>
  <c r="K92" i="20" s="1"/>
  <c r="K67" i="25" s="1"/>
  <c r="K74" i="26" s="1"/>
  <c r="K144" i="15"/>
  <c r="K144" i="18" s="1"/>
  <c r="K144" i="20" s="1"/>
  <c r="K108" i="25" s="1"/>
  <c r="K116" i="26" s="1"/>
  <c r="G145" i="15"/>
  <c r="G145" i="18" s="1"/>
  <c r="G145" i="20" s="1"/>
  <c r="G109" i="25" s="1"/>
  <c r="G93" i="15"/>
  <c r="G93" i="18" s="1"/>
  <c r="G93" i="20" s="1"/>
  <c r="E113" i="14"/>
  <c r="E145" i="14"/>
  <c r="K60" i="15"/>
  <c r="J60" i="14"/>
  <c r="J92" i="14"/>
  <c r="F113" i="14"/>
  <c r="F145" i="14"/>
  <c r="H92" i="14"/>
  <c r="H60" i="14"/>
  <c r="C94" i="15"/>
  <c r="E61" i="14"/>
  <c r="E93" i="14"/>
  <c r="J144" i="14"/>
  <c r="J112" i="14"/>
  <c r="F61" i="14"/>
  <c r="F93" i="14"/>
  <c r="S10" i="18"/>
  <c r="S10" i="20" s="1"/>
  <c r="G7" i="27" s="1"/>
  <c r="R6" i="123" s="1"/>
  <c r="F62" i="18"/>
  <c r="F62" i="20" s="1"/>
  <c r="F51" i="25" s="1"/>
  <c r="F58" i="26" s="1"/>
  <c r="T42" i="18"/>
  <c r="T42" i="20" s="1"/>
  <c r="G94" i="18"/>
  <c r="G94" i="20" s="1"/>
  <c r="R10" i="18"/>
  <c r="R10" i="20" s="1"/>
  <c r="F7" i="27" s="1"/>
  <c r="Q6" i="123" s="1"/>
  <c r="E62" i="18"/>
  <c r="E62" i="20" s="1"/>
  <c r="E51" i="25" s="1"/>
  <c r="E58" i="26" s="1"/>
  <c r="H38" i="22"/>
  <c r="H25" i="22" s="1"/>
  <c r="I38" i="22"/>
  <c r="I25" i="22" s="1"/>
  <c r="F10" i="25"/>
  <c r="Q6" i="124"/>
  <c r="U7" i="32"/>
  <c r="J11" i="97" s="1"/>
  <c r="F42" i="20"/>
  <c r="F42" i="18"/>
  <c r="F146" i="18" s="1"/>
  <c r="F9" i="20"/>
  <c r="F9" i="18"/>
  <c r="F9" i="15"/>
  <c r="H8" i="18"/>
  <c r="H8" i="20"/>
  <c r="H8" i="15"/>
  <c r="G9" i="25"/>
  <c r="J38" i="22"/>
  <c r="J25" i="22" s="1"/>
  <c r="E42" i="18"/>
  <c r="E146" i="18" s="1"/>
  <c r="E42" i="20"/>
  <c r="X40" i="15"/>
  <c r="X40" i="18" s="1"/>
  <c r="X40" i="20" s="1"/>
  <c r="K7" i="14"/>
  <c r="K39" i="14"/>
  <c r="I40" i="20"/>
  <c r="I40" i="18"/>
  <c r="I40" i="15"/>
  <c r="R8" i="32"/>
  <c r="G12" i="97" s="1"/>
  <c r="N7" i="124"/>
  <c r="E9" i="18"/>
  <c r="E9" i="20"/>
  <c r="E9" i="15"/>
  <c r="T41" i="15"/>
  <c r="T41" i="18" s="1"/>
  <c r="T41" i="20" s="1"/>
  <c r="G8" i="14"/>
  <c r="G40" i="14"/>
  <c r="E10" i="25"/>
  <c r="P42" i="15"/>
  <c r="C9" i="14"/>
  <c r="C41" i="14"/>
  <c r="Q42" i="15"/>
  <c r="D9" i="14"/>
  <c r="D41" i="14"/>
  <c r="X8" i="15"/>
  <c r="X8" i="18" s="1"/>
  <c r="X8" i="20" s="1"/>
  <c r="L5" i="27" s="1"/>
  <c r="W4" i="123" s="1"/>
  <c r="O6" i="124"/>
  <c r="S7" i="32"/>
  <c r="H11" i="97" s="1"/>
  <c r="E41" i="20"/>
  <c r="E41" i="18"/>
  <c r="E41" i="15"/>
  <c r="J40" i="20"/>
  <c r="J40" i="18"/>
  <c r="J40" i="15"/>
  <c r="C42" i="17"/>
  <c r="C10" i="18"/>
  <c r="C10" i="20"/>
  <c r="K26" i="25"/>
  <c r="D42" i="17"/>
  <c r="D10" i="18"/>
  <c r="D10" i="20"/>
  <c r="I8" i="18"/>
  <c r="I8" i="15"/>
  <c r="I8" i="20"/>
  <c r="AE14" i="97"/>
  <c r="H9" i="26"/>
  <c r="H8" i="29" s="1"/>
  <c r="T9" i="15"/>
  <c r="T9" i="18" s="1"/>
  <c r="T9" i="20" s="1"/>
  <c r="H6" i="27" s="1"/>
  <c r="S5" i="123" s="1"/>
  <c r="J8" i="18"/>
  <c r="J8" i="20"/>
  <c r="J8" i="15"/>
  <c r="P6" i="124"/>
  <c r="T7" i="32"/>
  <c r="I11" i="97" s="1"/>
  <c r="K8" i="25"/>
  <c r="AD15" i="97"/>
  <c r="G10" i="26"/>
  <c r="G9" i="29" s="1"/>
  <c r="F41" i="18"/>
  <c r="F41" i="20"/>
  <c r="F41" i="15"/>
  <c r="H40" i="18"/>
  <c r="H40" i="20"/>
  <c r="H40" i="15"/>
  <c r="AG14" i="97"/>
  <c r="J9" i="26"/>
  <c r="J8" i="29" s="1"/>
  <c r="AF14" i="97"/>
  <c r="I9" i="26"/>
  <c r="I8" i="29" s="1"/>
  <c r="C10" i="29"/>
  <c r="D93" i="14" l="1"/>
  <c r="F113" i="15"/>
  <c r="G150" i="25"/>
  <c r="G191" i="25" s="1"/>
  <c r="G117" i="26"/>
  <c r="E113" i="15"/>
  <c r="E113" i="18" s="1"/>
  <c r="E113" i="20" s="1"/>
  <c r="E91" i="25" s="1"/>
  <c r="E99" i="26" s="1"/>
  <c r="L11" i="26"/>
  <c r="K89" i="22"/>
  <c r="O43" i="20"/>
  <c r="N7" i="123"/>
  <c r="M9" i="32"/>
  <c r="B13" i="97" s="1"/>
  <c r="I8" i="124"/>
  <c r="B42" i="15"/>
  <c r="B10" i="17"/>
  <c r="O10" i="15"/>
  <c r="G132" i="25"/>
  <c r="G173" i="25" s="1"/>
  <c r="H12" i="22"/>
  <c r="H64" i="22"/>
  <c r="H77" i="22" s="1"/>
  <c r="I12" i="22"/>
  <c r="I64" i="22"/>
  <c r="I77" i="22" s="1"/>
  <c r="J12" i="22"/>
  <c r="J64" i="22"/>
  <c r="J77" i="22" s="1"/>
  <c r="K102" i="22"/>
  <c r="K79" i="25" s="1"/>
  <c r="K86" i="26" s="1"/>
  <c r="X11" i="22"/>
  <c r="L31" i="27" s="1"/>
  <c r="K115" i="22"/>
  <c r="K120" i="25" s="1"/>
  <c r="K128" i="26" s="1"/>
  <c r="K38" i="25"/>
  <c r="E133" i="25"/>
  <c r="E174" i="25" s="1"/>
  <c r="F133" i="25"/>
  <c r="F174" i="25" s="1"/>
  <c r="K149" i="25"/>
  <c r="K190" i="25" s="1"/>
  <c r="H50" i="22"/>
  <c r="I50" i="22"/>
  <c r="F51" i="22"/>
  <c r="E51" i="22"/>
  <c r="J50" i="22"/>
  <c r="F113" i="18"/>
  <c r="F113" i="20" s="1"/>
  <c r="F91" i="25" s="1"/>
  <c r="F99" i="26" s="1"/>
  <c r="H60" i="15"/>
  <c r="H60" i="18" s="1"/>
  <c r="H60" i="20" s="1"/>
  <c r="H49" i="25" s="1"/>
  <c r="H56" i="26" s="1"/>
  <c r="H112" i="15"/>
  <c r="H112" i="18" s="1"/>
  <c r="H112" i="20" s="1"/>
  <c r="H90" i="25" s="1"/>
  <c r="H98" i="26" s="1"/>
  <c r="F146" i="20"/>
  <c r="D114" i="18"/>
  <c r="D114" i="20" s="1"/>
  <c r="D92" i="25" s="1"/>
  <c r="D100" i="26" s="1"/>
  <c r="C114" i="18"/>
  <c r="C114" i="20" s="1"/>
  <c r="C92" i="25" s="1"/>
  <c r="C100" i="26" s="1"/>
  <c r="E146" i="20"/>
  <c r="J92" i="15"/>
  <c r="J92" i="18" s="1"/>
  <c r="J92" i="20" s="1"/>
  <c r="J67" i="25" s="1"/>
  <c r="J74" i="26" s="1"/>
  <c r="J144" i="15"/>
  <c r="J144" i="18" s="1"/>
  <c r="J144" i="20" s="1"/>
  <c r="J108" i="25" s="1"/>
  <c r="J116" i="26" s="1"/>
  <c r="K111" i="14"/>
  <c r="K143" i="14"/>
  <c r="H144" i="15"/>
  <c r="H144" i="18" s="1"/>
  <c r="H144" i="20" s="1"/>
  <c r="H108" i="25" s="1"/>
  <c r="H116" i="26" s="1"/>
  <c r="H92" i="15"/>
  <c r="H92" i="18" s="1"/>
  <c r="H92" i="20" s="1"/>
  <c r="H67" i="25" s="1"/>
  <c r="H74" i="26" s="1"/>
  <c r="F61" i="15"/>
  <c r="F61" i="18" s="1"/>
  <c r="F61" i="20" s="1"/>
  <c r="F50" i="25" s="1"/>
  <c r="F57" i="26" s="1"/>
  <c r="G92" i="14"/>
  <c r="G60" i="14"/>
  <c r="K91" i="14"/>
  <c r="K59" i="14"/>
  <c r="F145" i="15"/>
  <c r="F145" i="18" s="1"/>
  <c r="F145" i="20" s="1"/>
  <c r="F109" i="25" s="1"/>
  <c r="F93" i="15"/>
  <c r="F93" i="18" s="1"/>
  <c r="F93" i="20" s="1"/>
  <c r="I144" i="15"/>
  <c r="I144" i="18" s="1"/>
  <c r="I144" i="20" s="1"/>
  <c r="I108" i="25" s="1"/>
  <c r="I116" i="26" s="1"/>
  <c r="I92" i="15"/>
  <c r="I92" i="18" s="1"/>
  <c r="I92" i="20" s="1"/>
  <c r="I67" i="25" s="1"/>
  <c r="I74" i="26" s="1"/>
  <c r="E61" i="15"/>
  <c r="E61" i="18" s="1"/>
  <c r="E61" i="20" s="1"/>
  <c r="E50" i="25" s="1"/>
  <c r="E57" i="26" s="1"/>
  <c r="C61" i="14"/>
  <c r="C93" i="14"/>
  <c r="J60" i="15"/>
  <c r="J60" i="18" s="1"/>
  <c r="J60" i="20" s="1"/>
  <c r="J49" i="25" s="1"/>
  <c r="J56" i="26" s="1"/>
  <c r="G144" i="14"/>
  <c r="G112" i="14"/>
  <c r="I112" i="15"/>
  <c r="I112" i="18" s="1"/>
  <c r="I112" i="20" s="1"/>
  <c r="I90" i="25" s="1"/>
  <c r="I98" i="26" s="1"/>
  <c r="E93" i="15"/>
  <c r="E93" i="18" s="1"/>
  <c r="E93" i="20" s="1"/>
  <c r="E145" i="15"/>
  <c r="E145" i="18" s="1"/>
  <c r="E145" i="20" s="1"/>
  <c r="E109" i="25" s="1"/>
  <c r="J112" i="15"/>
  <c r="J112" i="18" s="1"/>
  <c r="J112" i="20" s="1"/>
  <c r="J90" i="25" s="1"/>
  <c r="J98" i="26" s="1"/>
  <c r="K60" i="18"/>
  <c r="K60" i="20" s="1"/>
  <c r="K49" i="25" s="1"/>
  <c r="I60" i="15"/>
  <c r="I60" i="18" s="1"/>
  <c r="I60" i="20" s="1"/>
  <c r="I49" i="25" s="1"/>
  <c r="I56" i="26" s="1"/>
  <c r="R42" i="18"/>
  <c r="R42" i="20" s="1"/>
  <c r="E94" i="18"/>
  <c r="E94" i="20" s="1"/>
  <c r="Q10" i="18"/>
  <c r="Q10" i="20" s="1"/>
  <c r="E7" i="27" s="1"/>
  <c r="P6" i="123" s="1"/>
  <c r="D62" i="18"/>
  <c r="D62" i="20" s="1"/>
  <c r="D51" i="25" s="1"/>
  <c r="D58" i="26" s="1"/>
  <c r="P10" i="18"/>
  <c r="P10" i="20" s="1"/>
  <c r="D7" i="27" s="1"/>
  <c r="O6" i="123" s="1"/>
  <c r="C62" i="18"/>
  <c r="C62" i="20" s="1"/>
  <c r="C51" i="25" s="1"/>
  <c r="C58" i="26" s="1"/>
  <c r="S42" i="18"/>
  <c r="S42" i="20" s="1"/>
  <c r="F94" i="18"/>
  <c r="F94" i="20" s="1"/>
  <c r="K37" i="22"/>
  <c r="K24" i="22" s="1"/>
  <c r="G38" i="22"/>
  <c r="G25" i="22" s="1"/>
  <c r="R7" i="32"/>
  <c r="G11" i="97" s="1"/>
  <c r="N6" i="124"/>
  <c r="U40" i="15"/>
  <c r="U40" i="18" s="1"/>
  <c r="U40" i="20" s="1"/>
  <c r="H7" i="14"/>
  <c r="H39" i="14"/>
  <c r="D9" i="18"/>
  <c r="D9" i="15"/>
  <c r="D113" i="15" s="1"/>
  <c r="D9" i="20"/>
  <c r="G40" i="20"/>
  <c r="G40" i="18"/>
  <c r="G40" i="15"/>
  <c r="H26" i="25"/>
  <c r="D42" i="20"/>
  <c r="D42" i="18"/>
  <c r="D146" i="18" s="1"/>
  <c r="J26" i="25"/>
  <c r="C9" i="18"/>
  <c r="C9" i="20"/>
  <c r="C9" i="15"/>
  <c r="C113" i="15" s="1"/>
  <c r="AB15" i="97"/>
  <c r="E10" i="26"/>
  <c r="E9" i="29" s="1"/>
  <c r="E9" i="25"/>
  <c r="H8" i="25"/>
  <c r="AC15" i="97"/>
  <c r="F10" i="26"/>
  <c r="F9" i="29" s="1"/>
  <c r="R41" i="15"/>
  <c r="R41" i="18" s="1"/>
  <c r="R41" i="20" s="1"/>
  <c r="E8" i="14"/>
  <c r="E40" i="14"/>
  <c r="L7" i="124"/>
  <c r="P8" i="32"/>
  <c r="E12" i="97" s="1"/>
  <c r="V6" i="32"/>
  <c r="K10" i="97" s="1"/>
  <c r="R5" i="124"/>
  <c r="J8" i="25"/>
  <c r="V8" i="15"/>
  <c r="V8" i="18" s="1"/>
  <c r="V8" i="20" s="1"/>
  <c r="J5" i="27" s="1"/>
  <c r="U4" i="123" s="1"/>
  <c r="C10" i="25"/>
  <c r="C41" i="18"/>
  <c r="C41" i="20"/>
  <c r="C41" i="15"/>
  <c r="R9" i="15"/>
  <c r="R9" i="18" s="1"/>
  <c r="R9" i="20" s="1"/>
  <c r="F6" i="27" s="1"/>
  <c r="Q5" i="123" s="1"/>
  <c r="K7" i="15"/>
  <c r="K7" i="18"/>
  <c r="K7" i="20"/>
  <c r="U8" i="15"/>
  <c r="U8" i="18" s="1"/>
  <c r="U8" i="20" s="1"/>
  <c r="I5" i="27" s="1"/>
  <c r="T4" i="123" s="1"/>
  <c r="Q8" i="32"/>
  <c r="F12" i="97" s="1"/>
  <c r="M7" i="124"/>
  <c r="AH13" i="97"/>
  <c r="K8" i="26"/>
  <c r="K7" i="29" s="1"/>
  <c r="G8" i="18"/>
  <c r="G8" i="20"/>
  <c r="G8" i="15"/>
  <c r="V40" i="15"/>
  <c r="V40" i="18" s="1"/>
  <c r="V40" i="20" s="1"/>
  <c r="I7" i="14"/>
  <c r="I39" i="14"/>
  <c r="F9" i="25"/>
  <c r="AH31" i="97"/>
  <c r="K26" i="26"/>
  <c r="K25" i="29" s="1"/>
  <c r="C42" i="18"/>
  <c r="C146" i="18" s="1"/>
  <c r="C42" i="20"/>
  <c r="S41" i="15"/>
  <c r="S41" i="18" s="1"/>
  <c r="S41" i="20" s="1"/>
  <c r="F8" i="14"/>
  <c r="F40" i="14"/>
  <c r="W8" i="15"/>
  <c r="W8" i="18" s="1"/>
  <c r="W8" i="20" s="1"/>
  <c r="K5" i="27" s="1"/>
  <c r="V4" i="123" s="1"/>
  <c r="I8" i="25"/>
  <c r="D10" i="25"/>
  <c r="W40" i="15"/>
  <c r="W40" i="18" s="1"/>
  <c r="W40" i="20" s="1"/>
  <c r="J7" i="14"/>
  <c r="J39" i="14"/>
  <c r="D41" i="18"/>
  <c r="D41" i="20"/>
  <c r="D41" i="15"/>
  <c r="I26" i="25"/>
  <c r="K39" i="18"/>
  <c r="K39" i="20"/>
  <c r="K39" i="15"/>
  <c r="AD14" i="97"/>
  <c r="G9" i="26"/>
  <c r="G8" i="29" s="1"/>
  <c r="S9" i="15"/>
  <c r="S9" i="18" s="1"/>
  <c r="S9" i="20" s="1"/>
  <c r="G6" i="27" s="1"/>
  <c r="R5" i="123" s="1"/>
  <c r="E150" i="25" l="1"/>
  <c r="E191" i="25" s="1"/>
  <c r="E117" i="26"/>
  <c r="F150" i="25"/>
  <c r="F191" i="25" s="1"/>
  <c r="F117" i="26"/>
  <c r="K131" i="25"/>
  <c r="K172" i="25" s="1"/>
  <c r="K56" i="26"/>
  <c r="I89" i="22"/>
  <c r="O42" i="15"/>
  <c r="B9" i="14"/>
  <c r="B41" i="14"/>
  <c r="B42" i="17"/>
  <c r="B10" i="18"/>
  <c r="B10" i="20"/>
  <c r="B10" i="25" s="1"/>
  <c r="I149" i="25"/>
  <c r="I190" i="25" s="1"/>
  <c r="C133" i="25"/>
  <c r="C174" i="25" s="1"/>
  <c r="H149" i="25"/>
  <c r="H190" i="25" s="1"/>
  <c r="D51" i="22"/>
  <c r="H131" i="25"/>
  <c r="H172" i="25" s="1"/>
  <c r="I131" i="25"/>
  <c r="H89" i="22"/>
  <c r="J131" i="25"/>
  <c r="J172" i="25" s="1"/>
  <c r="K161" i="25"/>
  <c r="K38" i="26"/>
  <c r="K37" i="29" s="1"/>
  <c r="AH43" i="97"/>
  <c r="J102" i="22"/>
  <c r="J79" i="25" s="1"/>
  <c r="J86" i="26" s="1"/>
  <c r="J38" i="25"/>
  <c r="J115" i="22"/>
  <c r="J120" i="25" s="1"/>
  <c r="J128" i="26" s="1"/>
  <c r="W11" i="22"/>
  <c r="K31" i="27" s="1"/>
  <c r="U11" i="22"/>
  <c r="I31" i="27" s="1"/>
  <c r="H38" i="25"/>
  <c r="H115" i="22"/>
  <c r="H120" i="25" s="1"/>
  <c r="H128" i="26" s="1"/>
  <c r="H102" i="22"/>
  <c r="H79" i="25" s="1"/>
  <c r="H86" i="26" s="1"/>
  <c r="J89" i="22"/>
  <c r="G12" i="22"/>
  <c r="G64" i="22"/>
  <c r="G77" i="22" s="1"/>
  <c r="K11" i="22"/>
  <c r="K63" i="22"/>
  <c r="K76" i="22" s="1"/>
  <c r="W30" i="123"/>
  <c r="R31" i="124"/>
  <c r="V32" i="32"/>
  <c r="K36" i="97" s="1"/>
  <c r="I115" i="22"/>
  <c r="I120" i="25" s="1"/>
  <c r="I128" i="26" s="1"/>
  <c r="I38" i="25"/>
  <c r="I102" i="22"/>
  <c r="I79" i="25" s="1"/>
  <c r="I86" i="26" s="1"/>
  <c r="V11" i="22"/>
  <c r="J31" i="27" s="1"/>
  <c r="D133" i="25"/>
  <c r="D174" i="25" s="1"/>
  <c r="K202" i="25"/>
  <c r="I172" i="25"/>
  <c r="J149" i="25"/>
  <c r="J190" i="25" s="1"/>
  <c r="E132" i="25"/>
  <c r="E173" i="25" s="1"/>
  <c r="F132" i="25"/>
  <c r="F173" i="25" s="1"/>
  <c r="C113" i="18"/>
  <c r="C113" i="20" s="1"/>
  <c r="C91" i="25" s="1"/>
  <c r="C99" i="26" s="1"/>
  <c r="G50" i="22"/>
  <c r="D113" i="18"/>
  <c r="D113" i="20" s="1"/>
  <c r="D91" i="25" s="1"/>
  <c r="D99" i="26" s="1"/>
  <c r="C51" i="22"/>
  <c r="K49" i="22"/>
  <c r="C146" i="20"/>
  <c r="D146" i="20"/>
  <c r="C145" i="15"/>
  <c r="C145" i="18" s="1"/>
  <c r="C145" i="20" s="1"/>
  <c r="C109" i="25" s="1"/>
  <c r="C93" i="15"/>
  <c r="G92" i="15"/>
  <c r="G92" i="18" s="1"/>
  <c r="G92" i="20" s="1"/>
  <c r="G67" i="25" s="1"/>
  <c r="G74" i="26" s="1"/>
  <c r="G144" i="15"/>
  <c r="G144" i="18" s="1"/>
  <c r="G144" i="20" s="1"/>
  <c r="G108" i="25" s="1"/>
  <c r="G116" i="26" s="1"/>
  <c r="E112" i="14"/>
  <c r="E144" i="14"/>
  <c r="C61" i="15"/>
  <c r="C61" i="18" s="1"/>
  <c r="C61" i="20" s="1"/>
  <c r="C50" i="25" s="1"/>
  <c r="C57" i="26" s="1"/>
  <c r="I111" i="14"/>
  <c r="I143" i="14"/>
  <c r="F60" i="14"/>
  <c r="F92" i="14"/>
  <c r="H111" i="14"/>
  <c r="H143" i="14"/>
  <c r="D61" i="15"/>
  <c r="D61" i="18" s="1"/>
  <c r="D61" i="20" s="1"/>
  <c r="D50" i="25" s="1"/>
  <c r="D57" i="26" s="1"/>
  <c r="I59" i="14"/>
  <c r="I91" i="14"/>
  <c r="H59" i="14"/>
  <c r="H91" i="14"/>
  <c r="G112" i="15"/>
  <c r="G112" i="18" s="1"/>
  <c r="G112" i="20" s="1"/>
  <c r="G90" i="25" s="1"/>
  <c r="G98" i="26" s="1"/>
  <c r="E60" i="14"/>
  <c r="E92" i="14"/>
  <c r="F144" i="14"/>
  <c r="F112" i="14"/>
  <c r="G60" i="15"/>
  <c r="G60" i="18" s="1"/>
  <c r="G60" i="20" s="1"/>
  <c r="G49" i="25" s="1"/>
  <c r="G56" i="26" s="1"/>
  <c r="J111" i="14"/>
  <c r="J143" i="14"/>
  <c r="K143" i="15"/>
  <c r="K143" i="18" s="1"/>
  <c r="K143" i="20" s="1"/>
  <c r="K107" i="25" s="1"/>
  <c r="K115" i="26" s="1"/>
  <c r="K91" i="15"/>
  <c r="K91" i="18" s="1"/>
  <c r="K91" i="20" s="1"/>
  <c r="K66" i="25" s="1"/>
  <c r="K73" i="26" s="1"/>
  <c r="D93" i="15"/>
  <c r="D93" i="18" s="1"/>
  <c r="D93" i="20" s="1"/>
  <c r="D145" i="15"/>
  <c r="D145" i="18" s="1"/>
  <c r="D145" i="20" s="1"/>
  <c r="D109" i="25" s="1"/>
  <c r="K59" i="15"/>
  <c r="K111" i="15"/>
  <c r="K111" i="18" s="1"/>
  <c r="K111" i="20" s="1"/>
  <c r="K89" i="25" s="1"/>
  <c r="K97" i="26" s="1"/>
  <c r="J59" i="14"/>
  <c r="J91" i="14"/>
  <c r="P42" i="18"/>
  <c r="C94" i="18"/>
  <c r="C94" i="20" s="1"/>
  <c r="Q42" i="18"/>
  <c r="Q42" i="20" s="1"/>
  <c r="D94" i="18"/>
  <c r="D94" i="20" s="1"/>
  <c r="P42" i="20"/>
  <c r="I37" i="22"/>
  <c r="I24" i="22" s="1"/>
  <c r="I11" i="22" s="1"/>
  <c r="S6" i="32"/>
  <c r="H10" i="97" s="1"/>
  <c r="O5" i="124"/>
  <c r="X7" i="15"/>
  <c r="X7" i="18" s="1"/>
  <c r="X7" i="20" s="1"/>
  <c r="L4" i="27" s="1"/>
  <c r="W3" i="123" s="1"/>
  <c r="Q5" i="124"/>
  <c r="U6" i="32"/>
  <c r="J10" i="97" s="1"/>
  <c r="E40" i="18"/>
  <c r="E40" i="20"/>
  <c r="E40" i="15"/>
  <c r="AB14" i="97"/>
  <c r="E9" i="26"/>
  <c r="E8" i="29" s="1"/>
  <c r="AE31" i="97"/>
  <c r="H26" i="26"/>
  <c r="H25" i="29" s="1"/>
  <c r="X39" i="15"/>
  <c r="X39" i="18" s="1"/>
  <c r="X39" i="20" s="1"/>
  <c r="L20" i="27" s="1"/>
  <c r="W19" i="123" s="1"/>
  <c r="K6" i="14"/>
  <c r="K38" i="14"/>
  <c r="AF31" i="97"/>
  <c r="I26" i="26"/>
  <c r="I25" i="29" s="1"/>
  <c r="Q41" i="15"/>
  <c r="Q41" i="18" s="1"/>
  <c r="Q41" i="20" s="1"/>
  <c r="D8" i="14"/>
  <c r="D40" i="14"/>
  <c r="AF13" i="97"/>
  <c r="I8" i="26"/>
  <c r="I7" i="29" s="1"/>
  <c r="F38" i="22"/>
  <c r="F25" i="22" s="1"/>
  <c r="F12" i="22" s="1"/>
  <c r="M6" i="124"/>
  <c r="Q7" i="32"/>
  <c r="F11" i="97" s="1"/>
  <c r="I7" i="18"/>
  <c r="I7" i="20"/>
  <c r="I7" i="15"/>
  <c r="G8" i="25"/>
  <c r="K7" i="25"/>
  <c r="Z15" i="97"/>
  <c r="C10" i="26"/>
  <c r="AE13" i="97"/>
  <c r="H8" i="26"/>
  <c r="H7" i="29" s="1"/>
  <c r="AG31" i="97"/>
  <c r="J26" i="26"/>
  <c r="J25" i="29" s="1"/>
  <c r="D9" i="25"/>
  <c r="H37" i="22"/>
  <c r="H24" i="22" s="1"/>
  <c r="P9" i="15"/>
  <c r="K25" i="25"/>
  <c r="J39" i="18"/>
  <c r="J39" i="20"/>
  <c r="J39" i="15"/>
  <c r="AA15" i="97"/>
  <c r="D10" i="26"/>
  <c r="D9" i="29" s="1"/>
  <c r="AG13" i="97"/>
  <c r="J8" i="26"/>
  <c r="J7" i="29" s="1"/>
  <c r="E38" i="22"/>
  <c r="E25" i="22" s="1"/>
  <c r="P7" i="32"/>
  <c r="E11" i="97" s="1"/>
  <c r="L6" i="124"/>
  <c r="T40" i="15"/>
  <c r="T40" i="18" s="1"/>
  <c r="T40" i="20" s="1"/>
  <c r="G7" i="14"/>
  <c r="G39" i="14"/>
  <c r="Q9" i="15"/>
  <c r="Q9" i="18" s="1"/>
  <c r="Q9" i="20" s="1"/>
  <c r="E6" i="27" s="1"/>
  <c r="P5" i="123" s="1"/>
  <c r="J7" i="20"/>
  <c r="J7" i="15"/>
  <c r="J7" i="18"/>
  <c r="K7" i="124"/>
  <c r="O8" i="32"/>
  <c r="D12" i="97" s="1"/>
  <c r="F40" i="18"/>
  <c r="F40" i="20"/>
  <c r="F40" i="15"/>
  <c r="C9" i="25"/>
  <c r="H39" i="20"/>
  <c r="H39" i="18"/>
  <c r="H39" i="15"/>
  <c r="J37" i="22"/>
  <c r="J24" i="22" s="1"/>
  <c r="P5" i="124"/>
  <c r="T6" i="32"/>
  <c r="I10" i="97" s="1"/>
  <c r="F8" i="15"/>
  <c r="F8" i="18"/>
  <c r="F8" i="20"/>
  <c r="AC14" i="97"/>
  <c r="F9" i="26"/>
  <c r="F8" i="29" s="1"/>
  <c r="I39" i="20"/>
  <c r="I39" i="18"/>
  <c r="I39" i="15"/>
  <c r="T8" i="15"/>
  <c r="T8" i="18" s="1"/>
  <c r="T8" i="20" s="1"/>
  <c r="H5" i="27" s="1"/>
  <c r="S4" i="123" s="1"/>
  <c r="P41" i="15"/>
  <c r="P41" i="18" s="1"/>
  <c r="P41" i="20" s="1"/>
  <c r="C8" i="14"/>
  <c r="C40" i="14"/>
  <c r="J7" i="124"/>
  <c r="N8" i="32"/>
  <c r="C12" i="97" s="1"/>
  <c r="E8" i="18"/>
  <c r="E8" i="20"/>
  <c r="E8" i="15"/>
  <c r="P9" i="18"/>
  <c r="P9" i="20" s="1"/>
  <c r="D6" i="27" s="1"/>
  <c r="O5" i="123" s="1"/>
  <c r="G26" i="25"/>
  <c r="H7" i="18"/>
  <c r="H7" i="20"/>
  <c r="H7" i="15"/>
  <c r="F112" i="15" l="1"/>
  <c r="D150" i="25"/>
  <c r="D191" i="25" s="1"/>
  <c r="D117" i="26"/>
  <c r="C150" i="25"/>
  <c r="C191" i="25" s="1"/>
  <c r="C117" i="26"/>
  <c r="K88" i="22"/>
  <c r="E112" i="15"/>
  <c r="B42" i="20"/>
  <c r="B42" i="18"/>
  <c r="O42" i="18" s="1"/>
  <c r="B41" i="20"/>
  <c r="B41" i="15"/>
  <c r="B41" i="18"/>
  <c r="B10" i="26"/>
  <c r="B9" i="29" s="1"/>
  <c r="Y15" i="97"/>
  <c r="B9" i="20"/>
  <c r="B9" i="25" s="1"/>
  <c r="B9" i="18"/>
  <c r="B9" i="15"/>
  <c r="O9" i="15" s="1"/>
  <c r="O10" i="18"/>
  <c r="O10" i="20" s="1"/>
  <c r="C7" i="27" s="1"/>
  <c r="G149" i="25"/>
  <c r="G190" i="25" s="1"/>
  <c r="G89" i="22"/>
  <c r="H161" i="25"/>
  <c r="H202" i="25" s="1"/>
  <c r="I161" i="25"/>
  <c r="I202" i="25" s="1"/>
  <c r="F64" i="22"/>
  <c r="F77" i="22" s="1"/>
  <c r="F102" i="22" s="1"/>
  <c r="F79" i="25" s="1"/>
  <c r="F86" i="26" s="1"/>
  <c r="G131" i="25"/>
  <c r="G172" i="25" s="1"/>
  <c r="AF43" i="97"/>
  <c r="I38" i="26"/>
  <c r="I37" i="29" s="1"/>
  <c r="AE43" i="97"/>
  <c r="H38" i="26"/>
  <c r="H37" i="29" s="1"/>
  <c r="J38" i="26"/>
  <c r="J37" i="29" s="1"/>
  <c r="AG43" i="97"/>
  <c r="H11" i="22"/>
  <c r="H63" i="22"/>
  <c r="H76" i="22" s="1"/>
  <c r="K114" i="22"/>
  <c r="K119" i="25" s="1"/>
  <c r="K127" i="26" s="1"/>
  <c r="X10" i="22"/>
  <c r="L30" i="27" s="1"/>
  <c r="K101" i="22"/>
  <c r="K78" i="25" s="1"/>
  <c r="K85" i="26" s="1"/>
  <c r="K37" i="25"/>
  <c r="T30" i="123"/>
  <c r="O31" i="124"/>
  <c r="S32" i="32"/>
  <c r="H36" i="97" s="1"/>
  <c r="J161" i="25"/>
  <c r="J202" i="25" s="1"/>
  <c r="J11" i="22"/>
  <c r="J63" i="22"/>
  <c r="J76" i="22" s="1"/>
  <c r="U30" i="123"/>
  <c r="P31" i="124"/>
  <c r="T32" i="32"/>
  <c r="I36" i="97" s="1"/>
  <c r="V30" i="123"/>
  <c r="Q31" i="124"/>
  <c r="U32" i="32"/>
  <c r="J36" i="97" s="1"/>
  <c r="E12" i="22"/>
  <c r="E64" i="22"/>
  <c r="E77" i="22" s="1"/>
  <c r="I63" i="22"/>
  <c r="I76" i="22" s="1"/>
  <c r="G115" i="22"/>
  <c r="G120" i="25" s="1"/>
  <c r="G128" i="26" s="1"/>
  <c r="G38" i="25"/>
  <c r="T11" i="22"/>
  <c r="H31" i="27" s="1"/>
  <c r="G102" i="22"/>
  <c r="G79" i="25" s="1"/>
  <c r="G86" i="26" s="1"/>
  <c r="K148" i="25"/>
  <c r="K189" i="25" s="1"/>
  <c r="D132" i="25"/>
  <c r="D173" i="25" s="1"/>
  <c r="C132" i="25"/>
  <c r="C173" i="25" s="1"/>
  <c r="E112" i="18"/>
  <c r="E112" i="20" s="1"/>
  <c r="E90" i="25" s="1"/>
  <c r="E98" i="26" s="1"/>
  <c r="I49" i="22"/>
  <c r="F112" i="18"/>
  <c r="F112" i="20" s="1"/>
  <c r="F90" i="25" s="1"/>
  <c r="F98" i="26" s="1"/>
  <c r="H49" i="22"/>
  <c r="F50" i="22"/>
  <c r="J49" i="22"/>
  <c r="E50" i="22"/>
  <c r="H59" i="15"/>
  <c r="H59" i="18" s="1"/>
  <c r="H59" i="20" s="1"/>
  <c r="H48" i="25" s="1"/>
  <c r="H55" i="26" s="1"/>
  <c r="C92" i="14"/>
  <c r="C60" i="14"/>
  <c r="F92" i="15"/>
  <c r="F92" i="18" s="1"/>
  <c r="F92" i="20" s="1"/>
  <c r="F67" i="25" s="1"/>
  <c r="F144" i="15"/>
  <c r="F144" i="18" s="1"/>
  <c r="F144" i="20" s="1"/>
  <c r="F108" i="25" s="1"/>
  <c r="F116" i="26" s="1"/>
  <c r="J143" i="15"/>
  <c r="J143" i="18" s="1"/>
  <c r="J143" i="20" s="1"/>
  <c r="J107" i="25" s="1"/>
  <c r="J115" i="26" s="1"/>
  <c r="J91" i="15"/>
  <c r="J91" i="18" s="1"/>
  <c r="J91" i="20" s="1"/>
  <c r="J66" i="25" s="1"/>
  <c r="J73" i="26" s="1"/>
  <c r="E144" i="15"/>
  <c r="E144" i="18" s="1"/>
  <c r="E144" i="20" s="1"/>
  <c r="E108" i="25" s="1"/>
  <c r="E116" i="26" s="1"/>
  <c r="E92" i="15"/>
  <c r="E92" i="18" s="1"/>
  <c r="E92" i="20" s="1"/>
  <c r="E67" i="25" s="1"/>
  <c r="E74" i="26" s="1"/>
  <c r="J59" i="15"/>
  <c r="J59" i="18" s="1"/>
  <c r="J59" i="20" s="1"/>
  <c r="J48" i="25" s="1"/>
  <c r="J55" i="26" s="1"/>
  <c r="K59" i="18"/>
  <c r="K59" i="20" s="1"/>
  <c r="K48" i="25" s="1"/>
  <c r="C144" i="14"/>
  <c r="C112" i="14"/>
  <c r="H91" i="15"/>
  <c r="H91" i="18" s="1"/>
  <c r="H91" i="20" s="1"/>
  <c r="H66" i="25" s="1"/>
  <c r="H73" i="26" s="1"/>
  <c r="H143" i="15"/>
  <c r="H143" i="18" s="1"/>
  <c r="H143" i="20" s="1"/>
  <c r="H107" i="25" s="1"/>
  <c r="H115" i="26" s="1"/>
  <c r="C93" i="18"/>
  <c r="C93" i="20" s="1"/>
  <c r="J111" i="15"/>
  <c r="J111" i="18" s="1"/>
  <c r="J111" i="20" s="1"/>
  <c r="J89" i="25" s="1"/>
  <c r="J97" i="26" s="1"/>
  <c r="E60" i="15"/>
  <c r="E60" i="18" s="1"/>
  <c r="E60" i="20" s="1"/>
  <c r="E49" i="25" s="1"/>
  <c r="E56" i="26" s="1"/>
  <c r="I111" i="15"/>
  <c r="I111" i="18" s="1"/>
  <c r="I111" i="20" s="1"/>
  <c r="I89" i="25" s="1"/>
  <c r="I97" i="26" s="1"/>
  <c r="G111" i="14"/>
  <c r="G143" i="14"/>
  <c r="I143" i="15"/>
  <c r="I143" i="18" s="1"/>
  <c r="I143" i="20" s="1"/>
  <c r="I107" i="25" s="1"/>
  <c r="I115" i="26" s="1"/>
  <c r="I91" i="15"/>
  <c r="I91" i="18" s="1"/>
  <c r="I91" i="20" s="1"/>
  <c r="I66" i="25" s="1"/>
  <c r="I73" i="26" s="1"/>
  <c r="D92" i="14"/>
  <c r="D60" i="14"/>
  <c r="K110" i="14"/>
  <c r="K142" i="14"/>
  <c r="D112" i="14"/>
  <c r="D144" i="14"/>
  <c r="K90" i="14"/>
  <c r="K58" i="14"/>
  <c r="I59" i="15"/>
  <c r="H111" i="15"/>
  <c r="H111" i="18" s="1"/>
  <c r="H111" i="20" s="1"/>
  <c r="H89" i="25" s="1"/>
  <c r="H97" i="26" s="1"/>
  <c r="F60" i="15"/>
  <c r="F60" i="18" s="1"/>
  <c r="F60" i="20" s="1"/>
  <c r="F49" i="25" s="1"/>
  <c r="F56" i="26" s="1"/>
  <c r="G59" i="14"/>
  <c r="G91" i="14"/>
  <c r="D38" i="22"/>
  <c r="D25" i="22" s="1"/>
  <c r="C38" i="22"/>
  <c r="C25" i="22" s="1"/>
  <c r="K36" i="22"/>
  <c r="K23" i="22" s="1"/>
  <c r="K10" i="22" s="1"/>
  <c r="J6" i="124"/>
  <c r="N7" i="32"/>
  <c r="C11" i="97" s="1"/>
  <c r="R20" i="124"/>
  <c r="V21" i="32"/>
  <c r="K25" i="97" s="1"/>
  <c r="V5" i="32"/>
  <c r="K9" i="97" s="1"/>
  <c r="R4" i="124"/>
  <c r="K6" i="124"/>
  <c r="O7" i="32"/>
  <c r="D11" i="97" s="1"/>
  <c r="U7" i="15"/>
  <c r="U7" i="18" s="1"/>
  <c r="U7" i="20" s="1"/>
  <c r="I4" i="27" s="1"/>
  <c r="T3" i="123" s="1"/>
  <c r="H7" i="25"/>
  <c r="S8" i="15"/>
  <c r="S8" i="18" s="1"/>
  <c r="S8" i="20" s="1"/>
  <c r="G5" i="27" s="1"/>
  <c r="R4" i="123" s="1"/>
  <c r="U39" i="15"/>
  <c r="U39" i="18" s="1"/>
  <c r="U39" i="20" s="1"/>
  <c r="I20" i="27" s="1"/>
  <c r="T19" i="123" s="1"/>
  <c r="H6" i="14"/>
  <c r="H38" i="14"/>
  <c r="Z14" i="97"/>
  <c r="C9" i="26"/>
  <c r="W7" i="15"/>
  <c r="W7" i="18" s="1"/>
  <c r="W7" i="20" s="1"/>
  <c r="K4" i="27" s="1"/>
  <c r="V3" i="123" s="1"/>
  <c r="W39" i="15"/>
  <c r="W39" i="18" s="1"/>
  <c r="W39" i="20" s="1"/>
  <c r="K20" i="27" s="1"/>
  <c r="V19" i="123" s="1"/>
  <c r="J38" i="14"/>
  <c r="J6" i="14"/>
  <c r="I7" i="25"/>
  <c r="D8" i="18"/>
  <c r="D8" i="20"/>
  <c r="D8" i="15"/>
  <c r="AD31" i="97"/>
  <c r="G26" i="26"/>
  <c r="G25" i="29" s="1"/>
  <c r="R8" i="15"/>
  <c r="R8" i="18" s="1"/>
  <c r="R8" i="20" s="1"/>
  <c r="F5" i="27" s="1"/>
  <c r="Q4" i="123" s="1"/>
  <c r="C40" i="18"/>
  <c r="C40" i="20"/>
  <c r="C40" i="15"/>
  <c r="V39" i="15"/>
  <c r="V39" i="18" s="1"/>
  <c r="V39" i="20" s="1"/>
  <c r="J20" i="27" s="1"/>
  <c r="U19" i="123" s="1"/>
  <c r="I6" i="14"/>
  <c r="I38" i="14"/>
  <c r="F8" i="25"/>
  <c r="H25" i="25"/>
  <c r="S40" i="15"/>
  <c r="S40" i="18" s="1"/>
  <c r="S40" i="20" s="1"/>
  <c r="F7" i="14"/>
  <c r="F39" i="14"/>
  <c r="G7" i="18"/>
  <c r="G7" i="15"/>
  <c r="G7" i="20"/>
  <c r="G37" i="22"/>
  <c r="G24" i="22" s="1"/>
  <c r="AH30" i="97"/>
  <c r="K25" i="26"/>
  <c r="K24" i="29" s="1"/>
  <c r="C9" i="29"/>
  <c r="AH12" i="97"/>
  <c r="K7" i="26"/>
  <c r="K6" i="29" s="1"/>
  <c r="AD13" i="97"/>
  <c r="G8" i="26"/>
  <c r="G7" i="29" s="1"/>
  <c r="K38" i="15"/>
  <c r="E26" i="25"/>
  <c r="E8" i="25"/>
  <c r="C8" i="18"/>
  <c r="C8" i="15"/>
  <c r="C8" i="20"/>
  <c r="F26" i="25"/>
  <c r="AA14" i="97"/>
  <c r="D9" i="26"/>
  <c r="D8" i="29" s="1"/>
  <c r="V7" i="15"/>
  <c r="V7" i="18" s="1"/>
  <c r="V7" i="20" s="1"/>
  <c r="J4" i="27" s="1"/>
  <c r="U3" i="123" s="1"/>
  <c r="D40" i="20"/>
  <c r="D40" i="18"/>
  <c r="D40" i="15"/>
  <c r="K6" i="15"/>
  <c r="K6" i="17" s="1"/>
  <c r="I25" i="25"/>
  <c r="J7" i="25"/>
  <c r="G39" i="18"/>
  <c r="G39" i="20"/>
  <c r="G39" i="15"/>
  <c r="J25" i="25"/>
  <c r="N5" i="124"/>
  <c r="R6" i="32"/>
  <c r="G10" i="97" s="1"/>
  <c r="R40" i="15"/>
  <c r="R40" i="18" s="1"/>
  <c r="R40" i="20" s="1"/>
  <c r="E7" i="14"/>
  <c r="E39" i="14"/>
  <c r="B51" i="22" l="1"/>
  <c r="K130" i="25"/>
  <c r="K171" i="25" s="1"/>
  <c r="K55" i="26"/>
  <c r="F149" i="25"/>
  <c r="F190" i="25" s="1"/>
  <c r="F74" i="26"/>
  <c r="E149" i="25"/>
  <c r="C112" i="15"/>
  <c r="E89" i="22"/>
  <c r="L10" i="26"/>
  <c r="H88" i="22"/>
  <c r="F115" i="22"/>
  <c r="F120" i="25" s="1"/>
  <c r="Y14" i="97"/>
  <c r="B9" i="26"/>
  <c r="B8" i="29" s="1"/>
  <c r="B145" i="15"/>
  <c r="B145" i="18" s="1"/>
  <c r="B145" i="20" s="1"/>
  <c r="B109" i="25" s="1"/>
  <c r="B40" i="14"/>
  <c r="B93" i="15"/>
  <c r="B93" i="18" s="1"/>
  <c r="B93" i="20" s="1"/>
  <c r="O41" i="15"/>
  <c r="O41" i="18" s="1"/>
  <c r="O41" i="20" s="1"/>
  <c r="B8" i="14"/>
  <c r="N6" i="123"/>
  <c r="M8" i="32"/>
  <c r="B12" i="97" s="1"/>
  <c r="I7" i="124"/>
  <c r="O9" i="18"/>
  <c r="O9" i="20" s="1"/>
  <c r="C6" i="27" s="1"/>
  <c r="O42" i="20"/>
  <c r="B38" i="22"/>
  <c r="B25" i="22" s="1"/>
  <c r="B12" i="22" s="1"/>
  <c r="F89" i="22"/>
  <c r="J148" i="25"/>
  <c r="J189" i="25" s="1"/>
  <c r="J130" i="25"/>
  <c r="J171" i="25" s="1"/>
  <c r="G161" i="25"/>
  <c r="G202" i="25" s="1"/>
  <c r="I148" i="25"/>
  <c r="I189" i="25" s="1"/>
  <c r="S11" i="22"/>
  <c r="G31" i="27" s="1"/>
  <c r="F38" i="25"/>
  <c r="H148" i="25"/>
  <c r="H189" i="25" s="1"/>
  <c r="E131" i="25"/>
  <c r="E172" i="25" s="1"/>
  <c r="C12" i="22"/>
  <c r="C64" i="22"/>
  <c r="C77" i="22" s="1"/>
  <c r="S30" i="123"/>
  <c r="N31" i="124"/>
  <c r="R32" i="32"/>
  <c r="G36" i="97" s="1"/>
  <c r="E102" i="22"/>
  <c r="E79" i="25" s="1"/>
  <c r="E86" i="26" s="1"/>
  <c r="E115" i="22"/>
  <c r="E120" i="25" s="1"/>
  <c r="E128" i="26" s="1"/>
  <c r="R11" i="22"/>
  <c r="F31" i="27" s="1"/>
  <c r="E38" i="25"/>
  <c r="J101" i="22"/>
  <c r="J78" i="25" s="1"/>
  <c r="J85" i="26" s="1"/>
  <c r="W10" i="22"/>
  <c r="K30" i="27" s="1"/>
  <c r="J114" i="22"/>
  <c r="J119" i="25" s="1"/>
  <c r="J127" i="26" s="1"/>
  <c r="J37" i="25"/>
  <c r="J88" i="22"/>
  <c r="G11" i="22"/>
  <c r="G63" i="22"/>
  <c r="G76" i="22" s="1"/>
  <c r="D12" i="22"/>
  <c r="D64" i="22"/>
  <c r="D77" i="22" s="1"/>
  <c r="AD43" i="97"/>
  <c r="G38" i="26"/>
  <c r="G37" i="29" s="1"/>
  <c r="I88" i="22"/>
  <c r="I114" i="22"/>
  <c r="I119" i="25" s="1"/>
  <c r="I127" i="26" s="1"/>
  <c r="I37" i="25"/>
  <c r="I101" i="22"/>
  <c r="I78" i="25" s="1"/>
  <c r="I85" i="26" s="1"/>
  <c r="V10" i="22"/>
  <c r="J30" i="27" s="1"/>
  <c r="K62" i="22"/>
  <c r="K75" i="22" s="1"/>
  <c r="K87" i="22" s="1"/>
  <c r="K37" i="26"/>
  <c r="K36" i="29" s="1"/>
  <c r="AH42" i="97"/>
  <c r="H114" i="22"/>
  <c r="H119" i="25" s="1"/>
  <c r="H127" i="26" s="1"/>
  <c r="H37" i="25"/>
  <c r="U10" i="22"/>
  <c r="I30" i="27" s="1"/>
  <c r="H101" i="22"/>
  <c r="H78" i="25" s="1"/>
  <c r="H85" i="26" s="1"/>
  <c r="W29" i="123"/>
  <c r="V31" i="32"/>
  <c r="K35" i="97" s="1"/>
  <c r="R30" i="124"/>
  <c r="K160" i="25"/>
  <c r="K201" i="25" s="1"/>
  <c r="E190" i="25"/>
  <c r="H130" i="25"/>
  <c r="H171" i="25" s="1"/>
  <c r="F131" i="25"/>
  <c r="F172" i="25" s="1"/>
  <c r="G49" i="22"/>
  <c r="C112" i="18"/>
  <c r="C112" i="20" s="1"/>
  <c r="C90" i="25" s="1"/>
  <c r="C98" i="26" s="1"/>
  <c r="C50" i="22"/>
  <c r="D50" i="22"/>
  <c r="E91" i="14"/>
  <c r="E59" i="14"/>
  <c r="J142" i="14"/>
  <c r="J110" i="14"/>
  <c r="K142" i="15"/>
  <c r="K90" i="15"/>
  <c r="K58" i="15"/>
  <c r="D112" i="15"/>
  <c r="D112" i="18" s="1"/>
  <c r="D112" i="20" s="1"/>
  <c r="D90" i="25" s="1"/>
  <c r="D98" i="26" s="1"/>
  <c r="I59" i="18"/>
  <c r="I59" i="20" s="1"/>
  <c r="I48" i="25" s="1"/>
  <c r="D60" i="15"/>
  <c r="D60" i="18" s="1"/>
  <c r="D60" i="20" s="1"/>
  <c r="D49" i="25" s="1"/>
  <c r="D56" i="26" s="1"/>
  <c r="I142" i="14"/>
  <c r="I110" i="14"/>
  <c r="E111" i="14"/>
  <c r="E143" i="14"/>
  <c r="F111" i="14"/>
  <c r="F143" i="14"/>
  <c r="I58" i="14"/>
  <c r="I90" i="14"/>
  <c r="H58" i="14"/>
  <c r="H90" i="14"/>
  <c r="D144" i="15"/>
  <c r="D144" i="18" s="1"/>
  <c r="D144" i="20" s="1"/>
  <c r="D108" i="25" s="1"/>
  <c r="D116" i="26" s="1"/>
  <c r="D92" i="15"/>
  <c r="D92" i="18" s="1"/>
  <c r="D92" i="20" s="1"/>
  <c r="D67" i="25" s="1"/>
  <c r="D74" i="26" s="1"/>
  <c r="F91" i="14"/>
  <c r="F59" i="14"/>
  <c r="C60" i="15"/>
  <c r="C60" i="18" s="1"/>
  <c r="C60" i="20" s="1"/>
  <c r="C49" i="25" s="1"/>
  <c r="C56" i="26" s="1"/>
  <c r="C92" i="15"/>
  <c r="C92" i="18" s="1"/>
  <c r="C92" i="20" s="1"/>
  <c r="C67" i="25" s="1"/>
  <c r="C74" i="26" s="1"/>
  <c r="C144" i="15"/>
  <c r="C144" i="18" s="1"/>
  <c r="C144" i="20" s="1"/>
  <c r="C108" i="25" s="1"/>
  <c r="C116" i="26" s="1"/>
  <c r="G59" i="15"/>
  <c r="G59" i="18" s="1"/>
  <c r="G59" i="20" s="1"/>
  <c r="G48" i="25" s="1"/>
  <c r="G55" i="26" s="1"/>
  <c r="G143" i="15"/>
  <c r="G143" i="18" s="1"/>
  <c r="G143" i="20" s="1"/>
  <c r="G107" i="25" s="1"/>
  <c r="G115" i="26" s="1"/>
  <c r="G91" i="15"/>
  <c r="K110" i="15"/>
  <c r="G111" i="15"/>
  <c r="G111" i="18" s="1"/>
  <c r="G111" i="20" s="1"/>
  <c r="G89" i="25" s="1"/>
  <c r="G97" i="26" s="1"/>
  <c r="H110" i="14"/>
  <c r="H142" i="14"/>
  <c r="J58" i="14"/>
  <c r="J90" i="14"/>
  <c r="H36" i="22"/>
  <c r="H23" i="22" s="1"/>
  <c r="I36" i="22"/>
  <c r="I23" i="22" s="1"/>
  <c r="P20" i="124"/>
  <c r="T21" i="32"/>
  <c r="I25" i="97" s="1"/>
  <c r="O20" i="124"/>
  <c r="S21" i="32"/>
  <c r="H25" i="97" s="1"/>
  <c r="Q20" i="124"/>
  <c r="U21" i="32"/>
  <c r="J25" i="97" s="1"/>
  <c r="S5" i="32"/>
  <c r="H9" i="97" s="1"/>
  <c r="O4" i="124"/>
  <c r="Q4" i="124"/>
  <c r="U5" i="32"/>
  <c r="J9" i="97" s="1"/>
  <c r="M5" i="124"/>
  <c r="Q6" i="32"/>
  <c r="F10" i="97" s="1"/>
  <c r="D8" i="25"/>
  <c r="E7" i="18"/>
  <c r="E7" i="20"/>
  <c r="E7" i="15"/>
  <c r="AE12" i="97"/>
  <c r="H7" i="26"/>
  <c r="H6" i="29" s="1"/>
  <c r="T39" i="15"/>
  <c r="T39" i="18" s="1"/>
  <c r="T39" i="20" s="1"/>
  <c r="H20" i="27" s="1"/>
  <c r="S19" i="123" s="1"/>
  <c r="G6" i="14"/>
  <c r="G38" i="14"/>
  <c r="AG12" i="97"/>
  <c r="J7" i="26"/>
  <c r="J6" i="29" s="1"/>
  <c r="AC31" i="97"/>
  <c r="F26" i="26"/>
  <c r="F25" i="29" s="1"/>
  <c r="C8" i="25"/>
  <c r="L5" i="124"/>
  <c r="P6" i="32"/>
  <c r="E10" i="97" s="1"/>
  <c r="G7" i="25"/>
  <c r="F39" i="20"/>
  <c r="F39" i="18"/>
  <c r="F39" i="15"/>
  <c r="AE30" i="97"/>
  <c r="H25" i="26"/>
  <c r="H24" i="29" s="1"/>
  <c r="AF12" i="97"/>
  <c r="I7" i="26"/>
  <c r="I6" i="29" s="1"/>
  <c r="J6" i="15"/>
  <c r="J6" i="17" s="1"/>
  <c r="J36" i="22"/>
  <c r="J23" i="22" s="1"/>
  <c r="Q40" i="15"/>
  <c r="Q40" i="18" s="1"/>
  <c r="Q40" i="20" s="1"/>
  <c r="D7" i="14"/>
  <c r="D39" i="14"/>
  <c r="AB13" i="97"/>
  <c r="E8" i="26"/>
  <c r="E7" i="29" s="1"/>
  <c r="AG30" i="97"/>
  <c r="J25" i="26"/>
  <c r="J24" i="29" s="1"/>
  <c r="X6" i="15"/>
  <c r="D26" i="25"/>
  <c r="P8" i="15"/>
  <c r="AB31" i="97"/>
  <c r="E26" i="26"/>
  <c r="E25" i="29" s="1"/>
  <c r="K38" i="17"/>
  <c r="X38" i="15"/>
  <c r="K5" i="14"/>
  <c r="K37" i="14"/>
  <c r="T7" i="15"/>
  <c r="F7" i="18"/>
  <c r="F7" i="20"/>
  <c r="F7" i="15"/>
  <c r="I38" i="15"/>
  <c r="P40" i="15"/>
  <c r="P40" i="18" s="1"/>
  <c r="P40" i="20" s="1"/>
  <c r="C7" i="14"/>
  <c r="C39" i="14"/>
  <c r="J38" i="15"/>
  <c r="H38" i="15"/>
  <c r="P4" i="124"/>
  <c r="T5" i="32"/>
  <c r="I9" i="97" s="1"/>
  <c r="G25" i="25"/>
  <c r="AF30" i="97"/>
  <c r="I25" i="26"/>
  <c r="I24" i="29" s="1"/>
  <c r="E39" i="18"/>
  <c r="E39" i="20"/>
  <c r="E39" i="15"/>
  <c r="E37" i="22"/>
  <c r="E24" i="22" s="1"/>
  <c r="P8" i="18"/>
  <c r="P8" i="20" s="1"/>
  <c r="D5" i="27" s="1"/>
  <c r="O4" i="123" s="1"/>
  <c r="T7" i="18"/>
  <c r="T7" i="20" s="1"/>
  <c r="H4" i="27" s="1"/>
  <c r="S3" i="123" s="1"/>
  <c r="F37" i="22"/>
  <c r="F24" i="22" s="1"/>
  <c r="AC13" i="97"/>
  <c r="F8" i="26"/>
  <c r="F7" i="29" s="1"/>
  <c r="I6" i="15"/>
  <c r="I6" i="17" s="1"/>
  <c r="C26" i="25"/>
  <c r="Q8" i="15"/>
  <c r="Q8" i="18" s="1"/>
  <c r="Q8" i="20" s="1"/>
  <c r="E5" i="27" s="1"/>
  <c r="P4" i="123" s="1"/>
  <c r="C8" i="29"/>
  <c r="H6" i="15"/>
  <c r="H6" i="17" s="1"/>
  <c r="L9" i="26" l="1"/>
  <c r="I130" i="25"/>
  <c r="I171" i="25" s="1"/>
  <c r="I55" i="26"/>
  <c r="B150" i="25"/>
  <c r="B191" i="25" s="1"/>
  <c r="B117" i="26"/>
  <c r="L117" i="26" s="1"/>
  <c r="F161" i="25"/>
  <c r="F202" i="25" s="1"/>
  <c r="F128" i="26"/>
  <c r="B64" i="22"/>
  <c r="B77" i="22" s="1"/>
  <c r="B89" i="22" s="1"/>
  <c r="N5" i="123"/>
  <c r="M7" i="32"/>
  <c r="B11" i="97" s="1"/>
  <c r="I6" i="124"/>
  <c r="B8" i="18"/>
  <c r="B8" i="20"/>
  <c r="B8" i="25" s="1"/>
  <c r="B8" i="15"/>
  <c r="O8" i="15" s="1"/>
  <c r="B40" i="18"/>
  <c r="B40" i="15"/>
  <c r="B40" i="20"/>
  <c r="B26" i="25" s="1"/>
  <c r="D89" i="22"/>
  <c r="J160" i="25"/>
  <c r="J201" i="25" s="1"/>
  <c r="F38" i="26"/>
  <c r="F37" i="29" s="1"/>
  <c r="AC43" i="97"/>
  <c r="G130" i="25"/>
  <c r="G171" i="25" s="1"/>
  <c r="R30" i="123"/>
  <c r="M31" i="124"/>
  <c r="Q32" i="32"/>
  <c r="F36" i="97" s="1"/>
  <c r="E161" i="25"/>
  <c r="E202" i="25" s="1"/>
  <c r="I10" i="22"/>
  <c r="I62" i="22"/>
  <c r="I75" i="22" s="1"/>
  <c r="AB43" i="97"/>
  <c r="E38" i="26"/>
  <c r="E37" i="29" s="1"/>
  <c r="H160" i="25"/>
  <c r="H201" i="25" s="1"/>
  <c r="I160" i="25"/>
  <c r="I201" i="25" s="1"/>
  <c r="G37" i="25"/>
  <c r="G88" i="22"/>
  <c r="G101" i="22"/>
  <c r="G78" i="25" s="1"/>
  <c r="G85" i="26" s="1"/>
  <c r="G114" i="22"/>
  <c r="G119" i="25" s="1"/>
  <c r="G127" i="26" s="1"/>
  <c r="T10" i="22"/>
  <c r="H30" i="27" s="1"/>
  <c r="Q30" i="123"/>
  <c r="L31" i="124"/>
  <c r="P32" i="32"/>
  <c r="E36" i="97" s="1"/>
  <c r="AG42" i="97"/>
  <c r="J37" i="26"/>
  <c r="J36" i="29" s="1"/>
  <c r="E11" i="22"/>
  <c r="E63" i="22"/>
  <c r="E76" i="22" s="1"/>
  <c r="H10" i="22"/>
  <c r="H62" i="22"/>
  <c r="H75" i="22" s="1"/>
  <c r="T29" i="123"/>
  <c r="O30" i="124"/>
  <c r="S31" i="32"/>
  <c r="H35" i="97" s="1"/>
  <c r="AF42" i="97"/>
  <c r="I37" i="26"/>
  <c r="I36" i="29" s="1"/>
  <c r="V29" i="123"/>
  <c r="Q30" i="124"/>
  <c r="U31" i="32"/>
  <c r="J35" i="97" s="1"/>
  <c r="J10" i="22"/>
  <c r="J62" i="22"/>
  <c r="J75" i="22" s="1"/>
  <c r="U29" i="123"/>
  <c r="P30" i="124"/>
  <c r="T31" i="32"/>
  <c r="I35" i="97" s="1"/>
  <c r="F11" i="22"/>
  <c r="F63" i="22"/>
  <c r="F76" i="22" s="1"/>
  <c r="AE42" i="97"/>
  <c r="H37" i="26"/>
  <c r="H36" i="29" s="1"/>
  <c r="X9" i="22"/>
  <c r="L29" i="27" s="1"/>
  <c r="K113" i="22"/>
  <c r="K118" i="25" s="1"/>
  <c r="K126" i="26" s="1"/>
  <c r="K36" i="25"/>
  <c r="K100" i="22"/>
  <c r="K77" i="25" s="1"/>
  <c r="K84" i="26" s="1"/>
  <c r="D102" i="22"/>
  <c r="D79" i="25" s="1"/>
  <c r="D86" i="26" s="1"/>
  <c r="D38" i="25"/>
  <c r="D115" i="22"/>
  <c r="D120" i="25" s="1"/>
  <c r="D128" i="26" s="1"/>
  <c r="Q11" i="22"/>
  <c r="E31" i="27" s="1"/>
  <c r="C115" i="22"/>
  <c r="C120" i="25" s="1"/>
  <c r="C128" i="26" s="1"/>
  <c r="P11" i="22"/>
  <c r="D31" i="27" s="1"/>
  <c r="C102" i="22"/>
  <c r="C79" i="25" s="1"/>
  <c r="C86" i="26" s="1"/>
  <c r="C38" i="25"/>
  <c r="C89" i="22"/>
  <c r="D149" i="25"/>
  <c r="D190" i="25" s="1"/>
  <c r="C131" i="25"/>
  <c r="C172" i="25" s="1"/>
  <c r="C149" i="25"/>
  <c r="C190" i="25" s="1"/>
  <c r="D131" i="25"/>
  <c r="D172" i="25" s="1"/>
  <c r="F49" i="22"/>
  <c r="I58" i="15"/>
  <c r="J110" i="15"/>
  <c r="E49" i="22"/>
  <c r="H90" i="15"/>
  <c r="H142" i="15"/>
  <c r="E91" i="15"/>
  <c r="E91" i="18" s="1"/>
  <c r="E91" i="20" s="1"/>
  <c r="E66" i="25" s="1"/>
  <c r="E73" i="26" s="1"/>
  <c r="E143" i="15"/>
  <c r="E143" i="18" s="1"/>
  <c r="E143" i="20" s="1"/>
  <c r="E107" i="25" s="1"/>
  <c r="E115" i="26" s="1"/>
  <c r="J90" i="15"/>
  <c r="J142" i="15"/>
  <c r="F143" i="15"/>
  <c r="F143" i="18" s="1"/>
  <c r="F143" i="20" s="1"/>
  <c r="F107" i="25" s="1"/>
  <c r="F115" i="26" s="1"/>
  <c r="F91" i="15"/>
  <c r="C111" i="14"/>
  <c r="C143" i="14"/>
  <c r="F59" i="15"/>
  <c r="F59" i="18" s="1"/>
  <c r="F59" i="20" s="1"/>
  <c r="F48" i="25" s="1"/>
  <c r="F55" i="26" s="1"/>
  <c r="D91" i="14"/>
  <c r="D59" i="14"/>
  <c r="H58" i="15"/>
  <c r="I110" i="15"/>
  <c r="K57" i="14"/>
  <c r="K89" i="14"/>
  <c r="I142" i="15"/>
  <c r="I90" i="15"/>
  <c r="F91" i="18"/>
  <c r="F91" i="20" s="1"/>
  <c r="F66" i="25" s="1"/>
  <c r="F73" i="26" s="1"/>
  <c r="G58" i="14"/>
  <c r="G90" i="14"/>
  <c r="C91" i="14"/>
  <c r="C59" i="14"/>
  <c r="D111" i="14"/>
  <c r="D143" i="14"/>
  <c r="E111" i="15"/>
  <c r="E111" i="18" s="1"/>
  <c r="E111" i="20" s="1"/>
  <c r="E89" i="25" s="1"/>
  <c r="E97" i="26" s="1"/>
  <c r="K109" i="14"/>
  <c r="K141" i="14"/>
  <c r="J58" i="15"/>
  <c r="H110" i="15"/>
  <c r="G142" i="14"/>
  <c r="G110" i="14"/>
  <c r="F111" i="15"/>
  <c r="F111" i="18" s="1"/>
  <c r="F111" i="20" s="1"/>
  <c r="F89" i="25" s="1"/>
  <c r="F97" i="26" s="1"/>
  <c r="G91" i="18"/>
  <c r="G91" i="20" s="1"/>
  <c r="G66" i="25" s="1"/>
  <c r="E59" i="15"/>
  <c r="E59" i="18" s="1"/>
  <c r="E59" i="20" s="1"/>
  <c r="E48" i="25" s="1"/>
  <c r="E55" i="26" s="1"/>
  <c r="C37" i="22"/>
  <c r="C24" i="22" s="1"/>
  <c r="C11" i="22" s="1"/>
  <c r="N4" i="124"/>
  <c r="R5" i="32"/>
  <c r="G9" i="97" s="1"/>
  <c r="J5" i="124"/>
  <c r="N6" i="32"/>
  <c r="C10" i="97" s="1"/>
  <c r="Z31" i="97"/>
  <c r="C26" i="26"/>
  <c r="U6" i="15"/>
  <c r="R39" i="15"/>
  <c r="R39" i="18" s="1"/>
  <c r="R39" i="20" s="1"/>
  <c r="F20" i="27" s="1"/>
  <c r="Q19" i="123" s="1"/>
  <c r="E6" i="14"/>
  <c r="E38" i="14"/>
  <c r="S7" i="15"/>
  <c r="S7" i="18" s="1"/>
  <c r="S7" i="20" s="1"/>
  <c r="G4" i="27" s="1"/>
  <c r="R3" i="123" s="1"/>
  <c r="D7" i="20"/>
  <c r="D7" i="15"/>
  <c r="D7" i="18"/>
  <c r="AD12" i="97"/>
  <c r="G7" i="26"/>
  <c r="G6" i="29" s="1"/>
  <c r="G6" i="15"/>
  <c r="G6" i="17" s="1"/>
  <c r="G36" i="22"/>
  <c r="G23" i="22" s="1"/>
  <c r="E7" i="25"/>
  <c r="E25" i="25"/>
  <c r="AD30" i="97"/>
  <c r="G25" i="26"/>
  <c r="G24" i="29" s="1"/>
  <c r="J38" i="17"/>
  <c r="W38" i="15"/>
  <c r="J5" i="14"/>
  <c r="J37" i="14"/>
  <c r="C39" i="20"/>
  <c r="C39" i="18"/>
  <c r="C39" i="15"/>
  <c r="V38" i="15"/>
  <c r="I38" i="17"/>
  <c r="I5" i="14"/>
  <c r="I37" i="14"/>
  <c r="F7" i="25"/>
  <c r="K38" i="20"/>
  <c r="K38" i="18"/>
  <c r="AA31" i="97"/>
  <c r="D26" i="26"/>
  <c r="D25" i="29" s="1"/>
  <c r="K6" i="20"/>
  <c r="K6" i="18"/>
  <c r="K110" i="18" s="1"/>
  <c r="S39" i="15"/>
  <c r="S39" i="18" s="1"/>
  <c r="S39" i="20" s="1"/>
  <c r="G20" i="27" s="1"/>
  <c r="R19" i="123" s="1"/>
  <c r="F6" i="14"/>
  <c r="F38" i="14"/>
  <c r="N20" i="124"/>
  <c r="R21" i="32"/>
  <c r="G25" i="97" s="1"/>
  <c r="U38" i="15"/>
  <c r="H38" i="17"/>
  <c r="H37" i="14"/>
  <c r="H5" i="14"/>
  <c r="C7" i="18"/>
  <c r="C7" i="20"/>
  <c r="C7" i="15"/>
  <c r="K37" i="15"/>
  <c r="D37" i="22"/>
  <c r="D24" i="22" s="1"/>
  <c r="K5" i="124"/>
  <c r="O6" i="32"/>
  <c r="D10" i="97" s="1"/>
  <c r="V6" i="15"/>
  <c r="K5" i="15"/>
  <c r="K5" i="17" s="1"/>
  <c r="D39" i="20"/>
  <c r="D39" i="18"/>
  <c r="D39" i="15"/>
  <c r="W6" i="15"/>
  <c r="F25" i="25"/>
  <c r="Z13" i="97"/>
  <c r="C8" i="26"/>
  <c r="G38" i="15"/>
  <c r="G38" i="17" s="1"/>
  <c r="R7" i="15"/>
  <c r="R7" i="18" s="1"/>
  <c r="R7" i="20" s="1"/>
  <c r="F4" i="27" s="1"/>
  <c r="Q3" i="123" s="1"/>
  <c r="AA13" i="97"/>
  <c r="D8" i="26"/>
  <c r="D7" i="29" s="1"/>
  <c r="G148" i="25" l="1"/>
  <c r="G189" i="25" s="1"/>
  <c r="G73" i="26"/>
  <c r="B102" i="22"/>
  <c r="B79" i="25" s="1"/>
  <c r="B86" i="26" s="1"/>
  <c r="L86" i="26" s="1"/>
  <c r="B115" i="22"/>
  <c r="B120" i="25" s="1"/>
  <c r="B128" i="26" s="1"/>
  <c r="L128" i="26" s="1"/>
  <c r="O11" i="22"/>
  <c r="C31" i="27" s="1"/>
  <c r="B38" i="25"/>
  <c r="B50" i="22"/>
  <c r="B26" i="26"/>
  <c r="B25" i="29" s="1"/>
  <c r="Y31" i="97"/>
  <c r="O8" i="18"/>
  <c r="O8" i="20" s="1"/>
  <c r="C5" i="27" s="1"/>
  <c r="B39" i="14"/>
  <c r="B92" i="15"/>
  <c r="B92" i="18" s="1"/>
  <c r="B92" i="20" s="1"/>
  <c r="B67" i="25" s="1"/>
  <c r="B74" i="26" s="1"/>
  <c r="L74" i="26" s="1"/>
  <c r="B144" i="15"/>
  <c r="B144" i="18" s="1"/>
  <c r="B144" i="20" s="1"/>
  <c r="B108" i="25" s="1"/>
  <c r="B116" i="26" s="1"/>
  <c r="L116" i="26" s="1"/>
  <c r="B7" i="14"/>
  <c r="O40" i="15"/>
  <c r="O40" i="18" s="1"/>
  <c r="O40" i="20" s="1"/>
  <c r="Y13" i="97"/>
  <c r="B8" i="26"/>
  <c r="B7" i="29" s="1"/>
  <c r="E130" i="25"/>
  <c r="E171" i="25" s="1"/>
  <c r="K159" i="25"/>
  <c r="G160" i="25"/>
  <c r="G201" i="25" s="1"/>
  <c r="F148" i="25"/>
  <c r="F189" i="25" s="1"/>
  <c r="G10" i="22"/>
  <c r="G62" i="22"/>
  <c r="G75" i="22" s="1"/>
  <c r="G100" i="22" s="1"/>
  <c r="G77" i="25" s="1"/>
  <c r="G84" i="26" s="1"/>
  <c r="Z43" i="97"/>
  <c r="C38" i="26"/>
  <c r="D38" i="26"/>
  <c r="D37" i="29" s="1"/>
  <c r="AA43" i="97"/>
  <c r="E114" i="22"/>
  <c r="E119" i="25" s="1"/>
  <c r="E127" i="26" s="1"/>
  <c r="E88" i="22"/>
  <c r="E101" i="22"/>
  <c r="E78" i="25" s="1"/>
  <c r="E85" i="26" s="1"/>
  <c r="E37" i="25"/>
  <c r="R10" i="22"/>
  <c r="F30" i="27" s="1"/>
  <c r="S29" i="123"/>
  <c r="N30" i="124"/>
  <c r="R31" i="32"/>
  <c r="G35" i="97" s="1"/>
  <c r="C161" i="25"/>
  <c r="C202" i="25" s="1"/>
  <c r="D161" i="25"/>
  <c r="D202" i="25" s="1"/>
  <c r="W28" i="123"/>
  <c r="V30" i="32"/>
  <c r="K34" i="97" s="1"/>
  <c r="R29" i="124"/>
  <c r="C63" i="22"/>
  <c r="C76" i="22" s="1"/>
  <c r="J113" i="22"/>
  <c r="J118" i="25" s="1"/>
  <c r="J126" i="26" s="1"/>
  <c r="J36" i="25"/>
  <c r="W9" i="22"/>
  <c r="K29" i="27" s="1"/>
  <c r="J100" i="22"/>
  <c r="J77" i="25" s="1"/>
  <c r="J84" i="26" s="1"/>
  <c r="J87" i="22"/>
  <c r="D11" i="22"/>
  <c r="D63" i="22"/>
  <c r="D76" i="22" s="1"/>
  <c r="AH41" i="97"/>
  <c r="K36" i="26"/>
  <c r="K35" i="29" s="1"/>
  <c r="AD42" i="97"/>
  <c r="G37" i="26"/>
  <c r="G36" i="29" s="1"/>
  <c r="O30" i="123"/>
  <c r="J31" i="124"/>
  <c r="N32" i="32"/>
  <c r="C36" i="97" s="1"/>
  <c r="P30" i="123"/>
  <c r="K31" i="124"/>
  <c r="O32" i="32"/>
  <c r="D36" i="97" s="1"/>
  <c r="K200" i="25"/>
  <c r="F114" i="22"/>
  <c r="F119" i="25" s="1"/>
  <c r="F127" i="26" s="1"/>
  <c r="F101" i="22"/>
  <c r="F78" i="25" s="1"/>
  <c r="F85" i="26" s="1"/>
  <c r="F88" i="22"/>
  <c r="F37" i="25"/>
  <c r="S10" i="22"/>
  <c r="G30" i="27" s="1"/>
  <c r="U9" i="22"/>
  <c r="I29" i="27" s="1"/>
  <c r="H113" i="22"/>
  <c r="H118" i="25" s="1"/>
  <c r="H126" i="26" s="1"/>
  <c r="H36" i="25"/>
  <c r="H100" i="22"/>
  <c r="H77" i="25" s="1"/>
  <c r="H84" i="26" s="1"/>
  <c r="H87" i="22"/>
  <c r="I113" i="22"/>
  <c r="I118" i="25" s="1"/>
  <c r="I126" i="26" s="1"/>
  <c r="V9" i="22"/>
  <c r="J29" i="27" s="1"/>
  <c r="I87" i="22"/>
  <c r="I100" i="22"/>
  <c r="I77" i="25" s="1"/>
  <c r="I84" i="26" s="1"/>
  <c r="I36" i="25"/>
  <c r="F130" i="25"/>
  <c r="F171" i="25" s="1"/>
  <c r="E148" i="25"/>
  <c r="E189" i="25" s="1"/>
  <c r="C59" i="15"/>
  <c r="C59" i="18" s="1"/>
  <c r="C59" i="20" s="1"/>
  <c r="C48" i="25" s="1"/>
  <c r="C55" i="26" s="1"/>
  <c r="C49" i="22"/>
  <c r="G110" i="15"/>
  <c r="D49" i="22"/>
  <c r="G58" i="15"/>
  <c r="C111" i="15"/>
  <c r="C111" i="18" s="1"/>
  <c r="C111" i="20" s="1"/>
  <c r="C89" i="25" s="1"/>
  <c r="C97" i="26" s="1"/>
  <c r="K110" i="20"/>
  <c r="K88" i="25" s="1"/>
  <c r="K96" i="26" s="1"/>
  <c r="K48" i="22"/>
  <c r="K35" i="22" s="1"/>
  <c r="K22" i="22" s="1"/>
  <c r="K9" i="22" s="1"/>
  <c r="K142" i="18"/>
  <c r="K142" i="20" s="1"/>
  <c r="K106" i="25" s="1"/>
  <c r="K114" i="26" s="1"/>
  <c r="D91" i="15"/>
  <c r="D91" i="18" s="1"/>
  <c r="D91" i="20" s="1"/>
  <c r="D66" i="25" s="1"/>
  <c r="D73" i="26" s="1"/>
  <c r="D143" i="15"/>
  <c r="D143" i="18" s="1"/>
  <c r="D143" i="20" s="1"/>
  <c r="D107" i="25" s="1"/>
  <c r="D115" i="26" s="1"/>
  <c r="K141" i="15"/>
  <c r="J57" i="14"/>
  <c r="J89" i="14"/>
  <c r="J109" i="14"/>
  <c r="J141" i="14"/>
  <c r="K109" i="15"/>
  <c r="D111" i="15"/>
  <c r="D111" i="18" s="1"/>
  <c r="D111" i="20" s="1"/>
  <c r="D89" i="25" s="1"/>
  <c r="D97" i="26" s="1"/>
  <c r="I57" i="14"/>
  <c r="I89" i="14"/>
  <c r="K89" i="15"/>
  <c r="F58" i="14"/>
  <c r="F90" i="14"/>
  <c r="E110" i="14"/>
  <c r="E142" i="14"/>
  <c r="H141" i="14"/>
  <c r="H109" i="14"/>
  <c r="G142" i="15"/>
  <c r="G90" i="15"/>
  <c r="C143" i="15"/>
  <c r="C143" i="18" s="1"/>
  <c r="C143" i="20" s="1"/>
  <c r="C107" i="25" s="1"/>
  <c r="C115" i="26" s="1"/>
  <c r="C91" i="15"/>
  <c r="C91" i="18" s="1"/>
  <c r="C91" i="20" s="1"/>
  <c r="C66" i="25" s="1"/>
  <c r="C73" i="26" s="1"/>
  <c r="I141" i="14"/>
  <c r="I109" i="14"/>
  <c r="K57" i="15"/>
  <c r="D59" i="15"/>
  <c r="D59" i="18" s="1"/>
  <c r="D59" i="20" s="1"/>
  <c r="D48" i="25" s="1"/>
  <c r="D55" i="26" s="1"/>
  <c r="F110" i="14"/>
  <c r="F142" i="14"/>
  <c r="E90" i="14"/>
  <c r="E58" i="14"/>
  <c r="H57" i="14"/>
  <c r="H89" i="14"/>
  <c r="X38" i="18"/>
  <c r="X38" i="20" s="1"/>
  <c r="L19" i="27" s="1"/>
  <c r="W18" i="123" s="1"/>
  <c r="K90" i="18"/>
  <c r="K90" i="20" s="1"/>
  <c r="K65" i="25" s="1"/>
  <c r="K72" i="26" s="1"/>
  <c r="X6" i="18"/>
  <c r="X6" i="20" s="1"/>
  <c r="L3" i="27" s="1"/>
  <c r="W2" i="123" s="1"/>
  <c r="K58" i="18"/>
  <c r="K58" i="20" s="1"/>
  <c r="K47" i="25" s="1"/>
  <c r="K54" i="26" s="1"/>
  <c r="L20" i="124"/>
  <c r="P21" i="32"/>
  <c r="E25" i="97" s="1"/>
  <c r="T38" i="15"/>
  <c r="G5" i="14"/>
  <c r="G37" i="14"/>
  <c r="Q39" i="15"/>
  <c r="Q39" i="18" s="1"/>
  <c r="Q39" i="20" s="1"/>
  <c r="E20" i="27" s="1"/>
  <c r="P19" i="123" s="1"/>
  <c r="D6" i="14"/>
  <c r="D38" i="14"/>
  <c r="C7" i="25"/>
  <c r="AC30" i="97"/>
  <c r="F25" i="26"/>
  <c r="F24" i="29" s="1"/>
  <c r="D25" i="25"/>
  <c r="I37" i="15"/>
  <c r="AB30" i="97"/>
  <c r="E25" i="26"/>
  <c r="E24" i="29" s="1"/>
  <c r="T6" i="15"/>
  <c r="D7" i="25"/>
  <c r="E6" i="15"/>
  <c r="X37" i="15"/>
  <c r="K37" i="17"/>
  <c r="K4" i="14"/>
  <c r="K36" i="14"/>
  <c r="F38" i="15"/>
  <c r="F38" i="17" s="1"/>
  <c r="AC12" i="97"/>
  <c r="F7" i="26"/>
  <c r="F6" i="29" s="1"/>
  <c r="J5" i="15"/>
  <c r="J5" i="17" s="1"/>
  <c r="C7" i="29"/>
  <c r="P7" i="15"/>
  <c r="P7" i="18" s="1"/>
  <c r="P7" i="20" s="1"/>
  <c r="D4" i="27" s="1"/>
  <c r="O3" i="123" s="1"/>
  <c r="H5" i="15"/>
  <c r="H5" i="17" s="1"/>
  <c r="H38" i="18"/>
  <c r="H38" i="20"/>
  <c r="F36" i="22"/>
  <c r="F23" i="22" s="1"/>
  <c r="K6" i="25"/>
  <c r="K24" i="25"/>
  <c r="M4" i="124"/>
  <c r="Q5" i="32"/>
  <c r="F9" i="97" s="1"/>
  <c r="I5" i="15"/>
  <c r="I5" i="17" s="1"/>
  <c r="I38" i="18"/>
  <c r="I38" i="20"/>
  <c r="P39" i="15"/>
  <c r="P39" i="18" s="1"/>
  <c r="P39" i="20" s="1"/>
  <c r="D20" i="27" s="1"/>
  <c r="O19" i="123" s="1"/>
  <c r="C6" i="14"/>
  <c r="C38" i="14"/>
  <c r="J37" i="15"/>
  <c r="E36" i="22"/>
  <c r="E23" i="22" s="1"/>
  <c r="J6" i="18"/>
  <c r="J110" i="18" s="1"/>
  <c r="J6" i="20"/>
  <c r="H37" i="15"/>
  <c r="L4" i="124"/>
  <c r="P5" i="32"/>
  <c r="E9" i="97" s="1"/>
  <c r="C25" i="29"/>
  <c r="M20" i="124"/>
  <c r="Q21" i="32"/>
  <c r="F25" i="97" s="1"/>
  <c r="X5" i="15"/>
  <c r="I6" i="18"/>
  <c r="I110" i="18" s="1"/>
  <c r="I6" i="20"/>
  <c r="F6" i="15"/>
  <c r="F6" i="17" s="1"/>
  <c r="C25" i="25"/>
  <c r="J38" i="18"/>
  <c r="J38" i="20"/>
  <c r="AB12" i="97"/>
  <c r="E7" i="26"/>
  <c r="E6" i="29" s="1"/>
  <c r="Q7" i="15"/>
  <c r="Q7" i="18" s="1"/>
  <c r="Q7" i="20" s="1"/>
  <c r="E4" i="27" s="1"/>
  <c r="P3" i="123" s="1"/>
  <c r="E38" i="15"/>
  <c r="H6" i="20"/>
  <c r="H6" i="18"/>
  <c r="H110" i="18" s="1"/>
  <c r="L8" i="26" l="1"/>
  <c r="L26" i="26"/>
  <c r="B161" i="25"/>
  <c r="B202" i="25" s="1"/>
  <c r="B38" i="26"/>
  <c r="B37" i="29" s="1"/>
  <c r="Y43" i="97"/>
  <c r="I31" i="124"/>
  <c r="N30" i="123"/>
  <c r="M32" i="32"/>
  <c r="B36" i="97" s="1"/>
  <c r="B39" i="20"/>
  <c r="B25" i="25" s="1"/>
  <c r="B39" i="15"/>
  <c r="B39" i="18"/>
  <c r="B7" i="18"/>
  <c r="B7" i="20"/>
  <c r="B7" i="25" s="1"/>
  <c r="B7" i="15"/>
  <c r="O7" i="15" s="1"/>
  <c r="N4" i="123"/>
  <c r="I5" i="124"/>
  <c r="M6" i="32"/>
  <c r="B10" i="97" s="1"/>
  <c r="B149" i="25"/>
  <c r="B190" i="25" s="1"/>
  <c r="B37" i="22"/>
  <c r="B24" i="22" s="1"/>
  <c r="B11" i="22" s="1"/>
  <c r="H159" i="25"/>
  <c r="H200" i="25" s="1"/>
  <c r="K147" i="25"/>
  <c r="K188" i="25" s="1"/>
  <c r="D148" i="25"/>
  <c r="D130" i="25"/>
  <c r="D171" i="25" s="1"/>
  <c r="E160" i="25"/>
  <c r="E201" i="25" s="1"/>
  <c r="J159" i="25"/>
  <c r="J200" i="25" s="1"/>
  <c r="F10" i="22"/>
  <c r="F62" i="22"/>
  <c r="F75" i="22" s="1"/>
  <c r="AF41" i="97"/>
  <c r="I36" i="26"/>
  <c r="I35" i="29" s="1"/>
  <c r="D88" i="22"/>
  <c r="D101" i="22"/>
  <c r="D78" i="25" s="1"/>
  <c r="D85" i="26" s="1"/>
  <c r="D37" i="25"/>
  <c r="D114" i="22"/>
  <c r="D119" i="25" s="1"/>
  <c r="D127" i="26" s="1"/>
  <c r="Q10" i="22"/>
  <c r="E30" i="27" s="1"/>
  <c r="C114" i="22"/>
  <c r="C119" i="25" s="1"/>
  <c r="C127" i="26" s="1"/>
  <c r="C37" i="25"/>
  <c r="P10" i="22"/>
  <c r="D30" i="27" s="1"/>
  <c r="C88" i="22"/>
  <c r="C101" i="22"/>
  <c r="C78" i="25" s="1"/>
  <c r="L38" i="26"/>
  <c r="C37" i="29"/>
  <c r="K129" i="25"/>
  <c r="K170" i="25" s="1"/>
  <c r="I159" i="25"/>
  <c r="I200" i="25" s="1"/>
  <c r="AE41" i="97"/>
  <c r="H36" i="26"/>
  <c r="H35" i="29" s="1"/>
  <c r="AC42" i="97"/>
  <c r="F37" i="26"/>
  <c r="F36" i="29" s="1"/>
  <c r="V28" i="123"/>
  <c r="Q29" i="124"/>
  <c r="U30" i="32"/>
  <c r="J34" i="97" s="1"/>
  <c r="Q29" i="123"/>
  <c r="P31" i="32"/>
  <c r="E35" i="97" s="1"/>
  <c r="L30" i="124"/>
  <c r="E10" i="22"/>
  <c r="E62" i="22"/>
  <c r="E75" i="22" s="1"/>
  <c r="J36" i="26"/>
  <c r="J35" i="29" s="1"/>
  <c r="AG41" i="97"/>
  <c r="AB42" i="97"/>
  <c r="E37" i="26"/>
  <c r="E36" i="29" s="1"/>
  <c r="G87" i="22"/>
  <c r="T9" i="22"/>
  <c r="H29" i="27" s="1"/>
  <c r="G36" i="25"/>
  <c r="G113" i="22"/>
  <c r="G118" i="25" s="1"/>
  <c r="R29" i="123"/>
  <c r="Q31" i="32"/>
  <c r="F35" i="97" s="1"/>
  <c r="M30" i="124"/>
  <c r="U28" i="123"/>
  <c r="P29" i="124"/>
  <c r="T30" i="32"/>
  <c r="I34" i="97" s="1"/>
  <c r="T28" i="123"/>
  <c r="S30" i="32"/>
  <c r="H34" i="97" s="1"/>
  <c r="O29" i="124"/>
  <c r="F160" i="25"/>
  <c r="F201" i="25" s="1"/>
  <c r="D189" i="25"/>
  <c r="C130" i="25"/>
  <c r="C171" i="25" s="1"/>
  <c r="C148" i="25"/>
  <c r="C189" i="25" s="1"/>
  <c r="K61" i="22"/>
  <c r="K74" i="22" s="1"/>
  <c r="K86" i="22" s="1"/>
  <c r="J109" i="15"/>
  <c r="E110" i="15"/>
  <c r="E6" i="17"/>
  <c r="J110" i="20"/>
  <c r="J88" i="25" s="1"/>
  <c r="J96" i="26" s="1"/>
  <c r="I142" i="18"/>
  <c r="I48" i="22"/>
  <c r="I35" i="22" s="1"/>
  <c r="I22" i="22" s="1"/>
  <c r="I9" i="22" s="1"/>
  <c r="J142" i="18"/>
  <c r="J142" i="20" s="1"/>
  <c r="J106" i="25" s="1"/>
  <c r="J114" i="26" s="1"/>
  <c r="J48" i="22"/>
  <c r="H48" i="22"/>
  <c r="H35" i="22" s="1"/>
  <c r="H22" i="22" s="1"/>
  <c r="H9" i="22" s="1"/>
  <c r="H142" i="18"/>
  <c r="H142" i="20" s="1"/>
  <c r="H106" i="25" s="1"/>
  <c r="H114" i="26" s="1"/>
  <c r="H110" i="20"/>
  <c r="H88" i="25" s="1"/>
  <c r="H96" i="26" s="1"/>
  <c r="I110" i="20"/>
  <c r="I88" i="25" s="1"/>
  <c r="I96" i="26" s="1"/>
  <c r="I142" i="20"/>
  <c r="I106" i="25" s="1"/>
  <c r="I114" i="26" s="1"/>
  <c r="K140" i="14"/>
  <c r="K108" i="14"/>
  <c r="I141" i="15"/>
  <c r="I89" i="15"/>
  <c r="C90" i="14"/>
  <c r="C58" i="14"/>
  <c r="J141" i="15"/>
  <c r="C110" i="14"/>
  <c r="C142" i="14"/>
  <c r="J89" i="15"/>
  <c r="F142" i="15"/>
  <c r="F90" i="15"/>
  <c r="G57" i="14"/>
  <c r="G89" i="14"/>
  <c r="H109" i="15"/>
  <c r="J57" i="15"/>
  <c r="D142" i="14"/>
  <c r="D110" i="14"/>
  <c r="E90" i="15"/>
  <c r="E142" i="15"/>
  <c r="H57" i="15"/>
  <c r="F58" i="15"/>
  <c r="K56" i="14"/>
  <c r="K88" i="14"/>
  <c r="H89" i="15"/>
  <c r="H141" i="15"/>
  <c r="E58" i="15"/>
  <c r="F110" i="15"/>
  <c r="I109" i="15"/>
  <c r="G109" i="14"/>
  <c r="G141" i="14"/>
  <c r="I57" i="15"/>
  <c r="D58" i="14"/>
  <c r="D90" i="14"/>
  <c r="V38" i="18"/>
  <c r="V38" i="20" s="1"/>
  <c r="J19" i="27" s="1"/>
  <c r="U18" i="123" s="1"/>
  <c r="I90" i="18"/>
  <c r="I90" i="20" s="1"/>
  <c r="I65" i="25" s="1"/>
  <c r="I72" i="26" s="1"/>
  <c r="U38" i="18"/>
  <c r="U38" i="20" s="1"/>
  <c r="I19" i="27" s="1"/>
  <c r="T18" i="123" s="1"/>
  <c r="H90" i="18"/>
  <c r="H90" i="20" s="1"/>
  <c r="H65" i="25" s="1"/>
  <c r="H72" i="26" s="1"/>
  <c r="W38" i="18"/>
  <c r="W38" i="20" s="1"/>
  <c r="K19" i="27" s="1"/>
  <c r="V18" i="123" s="1"/>
  <c r="J90" i="18"/>
  <c r="J90" i="20" s="1"/>
  <c r="J65" i="25" s="1"/>
  <c r="J72" i="26" s="1"/>
  <c r="V6" i="18"/>
  <c r="V6" i="20" s="1"/>
  <c r="J3" i="27" s="1"/>
  <c r="U2" i="123" s="1"/>
  <c r="I58" i="18"/>
  <c r="I58" i="20" s="1"/>
  <c r="I47" i="25" s="1"/>
  <c r="I54" i="26" s="1"/>
  <c r="U6" i="18"/>
  <c r="U6" i="20" s="1"/>
  <c r="I3" i="27" s="1"/>
  <c r="T2" i="123" s="1"/>
  <c r="H58" i="18"/>
  <c r="H58" i="20" s="1"/>
  <c r="H47" i="25" s="1"/>
  <c r="H54" i="26" s="1"/>
  <c r="W6" i="18"/>
  <c r="W6" i="20" s="1"/>
  <c r="K3" i="27" s="1"/>
  <c r="V2" i="123" s="1"/>
  <c r="J58" i="18"/>
  <c r="J58" i="20" s="1"/>
  <c r="J47" i="25" s="1"/>
  <c r="J54" i="26" s="1"/>
  <c r="D36" i="22"/>
  <c r="D23" i="22" s="1"/>
  <c r="J4" i="124"/>
  <c r="N5" i="32"/>
  <c r="C9" i="97" s="1"/>
  <c r="N21" i="32"/>
  <c r="C25" i="97" s="1"/>
  <c r="J20" i="124"/>
  <c r="O21" i="32"/>
  <c r="D25" i="97" s="1"/>
  <c r="K20" i="124"/>
  <c r="J24" i="25"/>
  <c r="I6" i="25"/>
  <c r="J6" i="25"/>
  <c r="W37" i="15"/>
  <c r="J37" i="17"/>
  <c r="J4" i="14"/>
  <c r="J36" i="14"/>
  <c r="C38" i="15"/>
  <c r="I24" i="25"/>
  <c r="AH29" i="97"/>
  <c r="K24" i="26"/>
  <c r="K23" i="29" s="1"/>
  <c r="W5" i="15"/>
  <c r="K37" i="20"/>
  <c r="K37" i="18"/>
  <c r="AA30" i="97"/>
  <c r="D25" i="26"/>
  <c r="D24" i="29" s="1"/>
  <c r="Z12" i="97"/>
  <c r="C7" i="26"/>
  <c r="D38" i="15"/>
  <c r="S6" i="15"/>
  <c r="U37" i="15"/>
  <c r="H37" i="17"/>
  <c r="H36" i="14"/>
  <c r="H4" i="14"/>
  <c r="C6" i="15"/>
  <c r="C6" i="17" s="1"/>
  <c r="R3" i="124"/>
  <c r="V4" i="32"/>
  <c r="K8" i="97" s="1"/>
  <c r="U5" i="15"/>
  <c r="S38" i="15"/>
  <c r="F5" i="14"/>
  <c r="F37" i="14"/>
  <c r="K36" i="15"/>
  <c r="K4" i="124"/>
  <c r="O5" i="32"/>
  <c r="D9" i="97" s="1"/>
  <c r="D6" i="15"/>
  <c r="D6" i="17" s="1"/>
  <c r="G37" i="15"/>
  <c r="G37" i="17" s="1"/>
  <c r="G38" i="20"/>
  <c r="G38" i="18"/>
  <c r="H6" i="25"/>
  <c r="R38" i="15"/>
  <c r="E38" i="17"/>
  <c r="E5" i="14"/>
  <c r="E37" i="14"/>
  <c r="Z30" i="97"/>
  <c r="C25" i="26"/>
  <c r="K5" i="18"/>
  <c r="K109" i="18" s="1"/>
  <c r="K5" i="20"/>
  <c r="V5" i="15"/>
  <c r="AH11" i="97"/>
  <c r="K6" i="26"/>
  <c r="K5" i="29" s="1"/>
  <c r="K4" i="15"/>
  <c r="K4" i="17" s="1"/>
  <c r="AA12" i="97"/>
  <c r="D7" i="26"/>
  <c r="D6" i="29" s="1"/>
  <c r="G5" i="15"/>
  <c r="G5" i="17" s="1"/>
  <c r="C36" i="22"/>
  <c r="C23" i="22" s="1"/>
  <c r="R19" i="124"/>
  <c r="V20" i="32"/>
  <c r="K24" i="97" s="1"/>
  <c r="H24" i="25"/>
  <c r="R6" i="15"/>
  <c r="G6" i="20"/>
  <c r="G6" i="18"/>
  <c r="G110" i="18" s="1"/>
  <c r="I37" i="17"/>
  <c r="V37" i="15"/>
  <c r="I4" i="14"/>
  <c r="I36" i="14"/>
  <c r="G159" i="25" l="1"/>
  <c r="G200" i="25" s="1"/>
  <c r="G126" i="26"/>
  <c r="C160" i="25"/>
  <c r="C85" i="26"/>
  <c r="B63" i="22"/>
  <c r="B76" i="22" s="1"/>
  <c r="B88" i="22" s="1"/>
  <c r="J129" i="25"/>
  <c r="J170" i="25" s="1"/>
  <c r="O7" i="18"/>
  <c r="O7" i="20" s="1"/>
  <c r="C4" i="27" s="1"/>
  <c r="I129" i="25"/>
  <c r="I170" i="25" s="1"/>
  <c r="K99" i="22"/>
  <c r="K76" i="25" s="1"/>
  <c r="K83" i="26" s="1"/>
  <c r="B49" i="22"/>
  <c r="B91" i="15"/>
  <c r="B91" i="18" s="1"/>
  <c r="B91" i="20" s="1"/>
  <c r="B66" i="25" s="1"/>
  <c r="B73" i="26" s="1"/>
  <c r="L73" i="26" s="1"/>
  <c r="O39" i="15"/>
  <c r="O39" i="18" s="1"/>
  <c r="O39" i="20" s="1"/>
  <c r="C20" i="27" s="1"/>
  <c r="B6" i="14"/>
  <c r="B143" i="15"/>
  <c r="B143" i="18" s="1"/>
  <c r="B143" i="20" s="1"/>
  <c r="B107" i="25" s="1"/>
  <c r="B115" i="26" s="1"/>
  <c r="L115" i="26" s="1"/>
  <c r="B38" i="14"/>
  <c r="Y12" i="97"/>
  <c r="B7" i="26"/>
  <c r="B6" i="29" s="1"/>
  <c r="Y30" i="97"/>
  <c r="B25" i="26"/>
  <c r="B24" i="29" s="1"/>
  <c r="I147" i="25"/>
  <c r="I188" i="25" s="1"/>
  <c r="K35" i="25"/>
  <c r="K35" i="26" s="1"/>
  <c r="K34" i="29" s="1"/>
  <c r="H147" i="25"/>
  <c r="H188" i="25" s="1"/>
  <c r="C201" i="25"/>
  <c r="C10" i="22"/>
  <c r="C62" i="22"/>
  <c r="C75" i="22" s="1"/>
  <c r="K112" i="22"/>
  <c r="K117" i="25" s="1"/>
  <c r="K125" i="26" s="1"/>
  <c r="C37" i="26"/>
  <c r="Z42" i="97"/>
  <c r="D37" i="26"/>
  <c r="D36" i="29" s="1"/>
  <c r="AA42" i="97"/>
  <c r="O29" i="123"/>
  <c r="N31" i="32"/>
  <c r="C35" i="97" s="1"/>
  <c r="J30" i="124"/>
  <c r="D10" i="22"/>
  <c r="D62" i="22"/>
  <c r="D75" i="22" s="1"/>
  <c r="H129" i="25"/>
  <c r="H170" i="25" s="1"/>
  <c r="J147" i="25"/>
  <c r="J188" i="25" s="1"/>
  <c r="AD41" i="97"/>
  <c r="G36" i="26"/>
  <c r="G35" i="29" s="1"/>
  <c r="D160" i="25"/>
  <c r="D201" i="25" s="1"/>
  <c r="E87" i="22"/>
  <c r="E100" i="22"/>
  <c r="E77" i="25" s="1"/>
  <c r="E84" i="26" s="1"/>
  <c r="R9" i="22"/>
  <c r="F29" i="27" s="1"/>
  <c r="E113" i="22"/>
  <c r="E118" i="25" s="1"/>
  <c r="E126" i="26" s="1"/>
  <c r="E36" i="25"/>
  <c r="X8" i="22"/>
  <c r="L28" i="27" s="1"/>
  <c r="R28" i="124" s="1"/>
  <c r="S28" i="123"/>
  <c r="N29" i="124"/>
  <c r="R30" i="32"/>
  <c r="G34" i="97" s="1"/>
  <c r="P29" i="123"/>
  <c r="O31" i="32"/>
  <c r="D35" i="97" s="1"/>
  <c r="K30" i="124"/>
  <c r="F100" i="22"/>
  <c r="F77" i="25" s="1"/>
  <c r="F84" i="26" s="1"/>
  <c r="F36" i="25"/>
  <c r="F87" i="22"/>
  <c r="F113" i="22"/>
  <c r="F118" i="25" s="1"/>
  <c r="F126" i="26" s="1"/>
  <c r="S9" i="22"/>
  <c r="G29" i="27" s="1"/>
  <c r="J35" i="22"/>
  <c r="J22" i="22" s="1"/>
  <c r="J9" i="22" s="1"/>
  <c r="K56" i="15"/>
  <c r="K141" i="18"/>
  <c r="K141" i="20" s="1"/>
  <c r="K105" i="25" s="1"/>
  <c r="K113" i="26" s="1"/>
  <c r="K47" i="22"/>
  <c r="K34" i="22" s="1"/>
  <c r="K21" i="22" s="1"/>
  <c r="K8" i="22" s="1"/>
  <c r="I61" i="22"/>
  <c r="I74" i="22" s="1"/>
  <c r="G48" i="22"/>
  <c r="G35" i="22" s="1"/>
  <c r="G22" i="22" s="1"/>
  <c r="G9" i="22" s="1"/>
  <c r="G142" i="18"/>
  <c r="G142" i="20" s="1"/>
  <c r="G106" i="25" s="1"/>
  <c r="G114" i="26" s="1"/>
  <c r="H61" i="22"/>
  <c r="H74" i="22" s="1"/>
  <c r="G110" i="20"/>
  <c r="G88" i="25" s="1"/>
  <c r="G96" i="26" s="1"/>
  <c r="K109" i="20"/>
  <c r="K87" i="25" s="1"/>
  <c r="K95" i="26" s="1"/>
  <c r="H108" i="14"/>
  <c r="H140" i="14"/>
  <c r="E109" i="14"/>
  <c r="E141" i="14"/>
  <c r="G89" i="15"/>
  <c r="G141" i="15"/>
  <c r="D90" i="15"/>
  <c r="D142" i="15"/>
  <c r="C142" i="15"/>
  <c r="C90" i="15"/>
  <c r="F109" i="14"/>
  <c r="F141" i="14"/>
  <c r="K88" i="15"/>
  <c r="K140" i="15"/>
  <c r="H88" i="14"/>
  <c r="H56" i="14"/>
  <c r="E89" i="14"/>
  <c r="E57" i="14"/>
  <c r="G57" i="15"/>
  <c r="C58" i="15"/>
  <c r="I140" i="14"/>
  <c r="I108" i="14"/>
  <c r="J88" i="14"/>
  <c r="J56" i="14"/>
  <c r="J140" i="14"/>
  <c r="J108" i="14"/>
  <c r="I56" i="14"/>
  <c r="I88" i="14"/>
  <c r="D58" i="15"/>
  <c r="G109" i="15"/>
  <c r="D110" i="15"/>
  <c r="F57" i="14"/>
  <c r="F89" i="14"/>
  <c r="C110" i="15"/>
  <c r="K108" i="15"/>
  <c r="T38" i="18"/>
  <c r="T38" i="20" s="1"/>
  <c r="H19" i="27" s="1"/>
  <c r="S18" i="123" s="1"/>
  <c r="G90" i="18"/>
  <c r="G90" i="20" s="1"/>
  <c r="G65" i="25" s="1"/>
  <c r="X37" i="18"/>
  <c r="X37" i="20" s="1"/>
  <c r="L18" i="27" s="1"/>
  <c r="W17" i="123" s="1"/>
  <c r="K89" i="18"/>
  <c r="K89" i="20" s="1"/>
  <c r="K64" i="25" s="1"/>
  <c r="K71" i="26" s="1"/>
  <c r="X5" i="18"/>
  <c r="X5" i="20" s="1"/>
  <c r="K57" i="18"/>
  <c r="K57" i="20" s="1"/>
  <c r="K46" i="25" s="1"/>
  <c r="K53" i="26" s="1"/>
  <c r="T6" i="18"/>
  <c r="T6" i="20" s="1"/>
  <c r="H3" i="27" s="1"/>
  <c r="S2" i="123" s="1"/>
  <c r="G58" i="18"/>
  <c r="G58" i="20" s="1"/>
  <c r="G47" i="25" s="1"/>
  <c r="X4" i="15"/>
  <c r="J4" i="15"/>
  <c r="J4" i="17" s="1"/>
  <c r="U20" i="32"/>
  <c r="J24" i="97" s="1"/>
  <c r="Q19" i="124"/>
  <c r="I36" i="15"/>
  <c r="I37" i="18"/>
  <c r="I37" i="20"/>
  <c r="G6" i="25"/>
  <c r="E6" i="20"/>
  <c r="E6" i="18"/>
  <c r="E110" i="18" s="1"/>
  <c r="K5" i="25"/>
  <c r="C24" i="29"/>
  <c r="E5" i="15"/>
  <c r="E5" i="17" s="1"/>
  <c r="E38" i="18"/>
  <c r="E38" i="20"/>
  <c r="O3" i="124"/>
  <c r="S4" i="32"/>
  <c r="H8" i="97" s="1"/>
  <c r="T37" i="15"/>
  <c r="G4" i="14"/>
  <c r="G36" i="14"/>
  <c r="Q6" i="15"/>
  <c r="F38" i="18"/>
  <c r="F38" i="20"/>
  <c r="H5" i="20"/>
  <c r="H5" i="18"/>
  <c r="H109" i="18" s="1"/>
  <c r="H4" i="15"/>
  <c r="H4" i="17" s="1"/>
  <c r="P38" i="15"/>
  <c r="C38" i="17"/>
  <c r="C5" i="14"/>
  <c r="C37" i="14"/>
  <c r="J36" i="15"/>
  <c r="AG29" i="97"/>
  <c r="J24" i="26"/>
  <c r="J23" i="29" s="1"/>
  <c r="J37" i="20"/>
  <c r="J37" i="18"/>
  <c r="AG11" i="97"/>
  <c r="J6" i="26"/>
  <c r="J5" i="29" s="1"/>
  <c r="S20" i="32"/>
  <c r="H24" i="97" s="1"/>
  <c r="O19" i="124"/>
  <c r="T5" i="15"/>
  <c r="X36" i="15"/>
  <c r="K36" i="17"/>
  <c r="K3" i="14"/>
  <c r="K35" i="14"/>
  <c r="F37" i="15"/>
  <c r="F37" i="17" s="1"/>
  <c r="P6" i="15"/>
  <c r="H37" i="18"/>
  <c r="H37" i="20"/>
  <c r="C6" i="29"/>
  <c r="AF29" i="97"/>
  <c r="I24" i="26"/>
  <c r="I23" i="29" s="1"/>
  <c r="Q3" i="124"/>
  <c r="U4" i="32"/>
  <c r="J8" i="97" s="1"/>
  <c r="AF11" i="97"/>
  <c r="I6" i="26"/>
  <c r="I5" i="29" s="1"/>
  <c r="I4" i="15"/>
  <c r="I4" i="17" s="1"/>
  <c r="AE11" i="97"/>
  <c r="H6" i="26"/>
  <c r="H5" i="29" s="1"/>
  <c r="H36" i="15"/>
  <c r="K23" i="25"/>
  <c r="P3" i="124"/>
  <c r="T4" i="32"/>
  <c r="I8" i="97" s="1"/>
  <c r="AE29" i="97"/>
  <c r="H24" i="26"/>
  <c r="H23" i="29" s="1"/>
  <c r="I5" i="20"/>
  <c r="I5" i="18"/>
  <c r="I109" i="18" s="1"/>
  <c r="E37" i="15"/>
  <c r="G24" i="25"/>
  <c r="F5" i="15"/>
  <c r="F5" i="17" s="1"/>
  <c r="F6" i="18"/>
  <c r="F110" i="18" s="1"/>
  <c r="F6" i="20"/>
  <c r="Q38" i="15"/>
  <c r="D38" i="17"/>
  <c r="D37" i="14"/>
  <c r="D5" i="14"/>
  <c r="J5" i="18"/>
  <c r="J109" i="18" s="1"/>
  <c r="J5" i="20"/>
  <c r="P19" i="124"/>
  <c r="T20" i="32"/>
  <c r="I24" i="97" s="1"/>
  <c r="G129" i="25" l="1"/>
  <c r="G170" i="25" s="1"/>
  <c r="G54" i="26"/>
  <c r="G147" i="25"/>
  <c r="G188" i="25" s="1"/>
  <c r="G72" i="26"/>
  <c r="O10" i="22"/>
  <c r="C30" i="27" s="1"/>
  <c r="B37" i="25"/>
  <c r="L25" i="26"/>
  <c r="L7" i="26"/>
  <c r="AH40" i="97"/>
  <c r="K158" i="25"/>
  <c r="K199" i="25" s="1"/>
  <c r="N3" i="123"/>
  <c r="M5" i="32"/>
  <c r="B9" i="97" s="1"/>
  <c r="I4" i="124"/>
  <c r="B148" i="25"/>
  <c r="B189" i="25" s="1"/>
  <c r="K146" i="25"/>
  <c r="K187" i="25" s="1"/>
  <c r="B36" i="22"/>
  <c r="B23" i="22" s="1"/>
  <c r="B10" i="22" s="1"/>
  <c r="N19" i="123"/>
  <c r="M21" i="32"/>
  <c r="B25" i="97" s="1"/>
  <c r="I20" i="124"/>
  <c r="B38" i="15"/>
  <c r="B38" i="17" s="1"/>
  <c r="B38" i="18" s="1"/>
  <c r="B6" i="15"/>
  <c r="W27" i="123"/>
  <c r="E159" i="25"/>
  <c r="E200" i="25" s="1"/>
  <c r="E36" i="26"/>
  <c r="E35" i="29" s="1"/>
  <c r="AB41" i="97"/>
  <c r="C36" i="25"/>
  <c r="P9" i="22"/>
  <c r="D29" i="27" s="1"/>
  <c r="C100" i="22"/>
  <c r="C77" i="25" s="1"/>
  <c r="C84" i="26" s="1"/>
  <c r="C113" i="22"/>
  <c r="C118" i="25" s="1"/>
  <c r="C126" i="26" s="1"/>
  <c r="C87" i="22"/>
  <c r="V29" i="32"/>
  <c r="K33" i="97" s="1"/>
  <c r="F36" i="26"/>
  <c r="F35" i="29" s="1"/>
  <c r="AC41" i="97"/>
  <c r="K128" i="25"/>
  <c r="K169" i="25" s="1"/>
  <c r="R28" i="123"/>
  <c r="M29" i="124"/>
  <c r="Q30" i="32"/>
  <c r="F34" i="97" s="1"/>
  <c r="F159" i="25"/>
  <c r="F200" i="25" s="1"/>
  <c r="J61" i="22"/>
  <c r="J74" i="22" s="1"/>
  <c r="J86" i="22" s="1"/>
  <c r="Q28" i="123"/>
  <c r="L29" i="124"/>
  <c r="P30" i="32"/>
  <c r="E34" i="97" s="1"/>
  <c r="D87" i="22"/>
  <c r="D100" i="22"/>
  <c r="D77" i="25" s="1"/>
  <c r="D84" i="26" s="1"/>
  <c r="Q9" i="22"/>
  <c r="E29" i="27" s="1"/>
  <c r="D113" i="22"/>
  <c r="D118" i="25" s="1"/>
  <c r="D126" i="26" s="1"/>
  <c r="D36" i="25"/>
  <c r="C36" i="29"/>
  <c r="H56" i="15"/>
  <c r="J108" i="15"/>
  <c r="H108" i="15"/>
  <c r="J109" i="20"/>
  <c r="J87" i="25" s="1"/>
  <c r="J95" i="26" s="1"/>
  <c r="H47" i="22"/>
  <c r="H34" i="22" s="1"/>
  <c r="H21" i="22" s="1"/>
  <c r="H8" i="22" s="1"/>
  <c r="H141" i="18"/>
  <c r="H141" i="20" s="1"/>
  <c r="H105" i="25" s="1"/>
  <c r="H113" i="26" s="1"/>
  <c r="E142" i="18"/>
  <c r="E142" i="20" s="1"/>
  <c r="E106" i="25" s="1"/>
  <c r="E114" i="26" s="1"/>
  <c r="E48" i="22"/>
  <c r="E35" i="22" s="1"/>
  <c r="E22" i="22" s="1"/>
  <c r="E9" i="22" s="1"/>
  <c r="H86" i="22"/>
  <c r="H112" i="22"/>
  <c r="H117" i="25" s="1"/>
  <c r="H125" i="26" s="1"/>
  <c r="H99" i="22"/>
  <c r="H76" i="25" s="1"/>
  <c r="H83" i="26" s="1"/>
  <c r="U8" i="22"/>
  <c r="I28" i="27" s="1"/>
  <c r="H35" i="25"/>
  <c r="V8" i="22"/>
  <c r="J28" i="27" s="1"/>
  <c r="I99" i="22"/>
  <c r="I76" i="25" s="1"/>
  <c r="I83" i="26" s="1"/>
  <c r="I112" i="22"/>
  <c r="I117" i="25" s="1"/>
  <c r="I125" i="26" s="1"/>
  <c r="I35" i="25"/>
  <c r="I86" i="22"/>
  <c r="F110" i="20"/>
  <c r="F88" i="25" s="1"/>
  <c r="F96" i="26" s="1"/>
  <c r="J47" i="22"/>
  <c r="J141" i="18"/>
  <c r="J141" i="20" s="1"/>
  <c r="J105" i="25" s="1"/>
  <c r="J113" i="26" s="1"/>
  <c r="H109" i="20"/>
  <c r="H87" i="25" s="1"/>
  <c r="H95" i="26" s="1"/>
  <c r="I47" i="22"/>
  <c r="I34" i="22" s="1"/>
  <c r="I21" i="22" s="1"/>
  <c r="I8" i="22" s="1"/>
  <c r="I141" i="18"/>
  <c r="I141" i="20" s="1"/>
  <c r="I105" i="25" s="1"/>
  <c r="I113" i="26" s="1"/>
  <c r="I109" i="20"/>
  <c r="I87" i="25" s="1"/>
  <c r="I95" i="26" s="1"/>
  <c r="E110" i="20"/>
  <c r="E88" i="25" s="1"/>
  <c r="E96" i="26" s="1"/>
  <c r="K60" i="22"/>
  <c r="K73" i="22" s="1"/>
  <c r="F142" i="18"/>
  <c r="F142" i="20" s="1"/>
  <c r="F106" i="25" s="1"/>
  <c r="F114" i="26" s="1"/>
  <c r="F48" i="22"/>
  <c r="F35" i="22" s="1"/>
  <c r="F22" i="22" s="1"/>
  <c r="F9" i="22" s="1"/>
  <c r="G61" i="22"/>
  <c r="G74" i="22" s="1"/>
  <c r="E89" i="15"/>
  <c r="E141" i="15"/>
  <c r="H88" i="15"/>
  <c r="H140" i="15"/>
  <c r="I140" i="15"/>
  <c r="I88" i="15"/>
  <c r="J56" i="15"/>
  <c r="I108" i="15"/>
  <c r="D109" i="14"/>
  <c r="D141" i="14"/>
  <c r="F89" i="15"/>
  <c r="F141" i="15"/>
  <c r="J88" i="15"/>
  <c r="J140" i="15"/>
  <c r="E57" i="15"/>
  <c r="K107" i="14"/>
  <c r="K139" i="14"/>
  <c r="F109" i="15"/>
  <c r="C57" i="14"/>
  <c r="C89" i="14"/>
  <c r="G108" i="14"/>
  <c r="G140" i="14"/>
  <c r="E109" i="15"/>
  <c r="D57" i="14"/>
  <c r="D89" i="14"/>
  <c r="F57" i="15"/>
  <c r="I56" i="15"/>
  <c r="K87" i="14"/>
  <c r="K55" i="14"/>
  <c r="C109" i="14"/>
  <c r="C141" i="14"/>
  <c r="G56" i="14"/>
  <c r="G88" i="14"/>
  <c r="W37" i="18"/>
  <c r="W37" i="20" s="1"/>
  <c r="K18" i="27" s="1"/>
  <c r="V17" i="123" s="1"/>
  <c r="J89" i="18"/>
  <c r="J89" i="20" s="1"/>
  <c r="J64" i="25" s="1"/>
  <c r="J71" i="26" s="1"/>
  <c r="S38" i="18"/>
  <c r="S38" i="20" s="1"/>
  <c r="G19" i="27" s="1"/>
  <c r="R18" i="123" s="1"/>
  <c r="F90" i="18"/>
  <c r="F90" i="20" s="1"/>
  <c r="F65" i="25" s="1"/>
  <c r="F72" i="26" s="1"/>
  <c r="U37" i="18"/>
  <c r="U37" i="20" s="1"/>
  <c r="I18" i="27" s="1"/>
  <c r="T17" i="123" s="1"/>
  <c r="H89" i="18"/>
  <c r="H89" i="20" s="1"/>
  <c r="H64" i="25" s="1"/>
  <c r="H71" i="26" s="1"/>
  <c r="R38" i="18"/>
  <c r="R38" i="20" s="1"/>
  <c r="F19" i="27" s="1"/>
  <c r="Q18" i="123" s="1"/>
  <c r="E90" i="18"/>
  <c r="E90" i="20" s="1"/>
  <c r="E65" i="25" s="1"/>
  <c r="E72" i="26" s="1"/>
  <c r="V37" i="18"/>
  <c r="V37" i="20" s="1"/>
  <c r="J18" i="27" s="1"/>
  <c r="U17" i="123" s="1"/>
  <c r="I89" i="18"/>
  <c r="I89" i="20" s="1"/>
  <c r="I64" i="25" s="1"/>
  <c r="I71" i="26" s="1"/>
  <c r="W5" i="18"/>
  <c r="W5" i="20" s="1"/>
  <c r="J57" i="18"/>
  <c r="J57" i="20" s="1"/>
  <c r="J46" i="25" s="1"/>
  <c r="J53" i="26" s="1"/>
  <c r="S6" i="18"/>
  <c r="S6" i="20" s="1"/>
  <c r="G3" i="27" s="1"/>
  <c r="R2" i="123" s="1"/>
  <c r="F58" i="18"/>
  <c r="F58" i="20" s="1"/>
  <c r="F47" i="25" s="1"/>
  <c r="F54" i="26" s="1"/>
  <c r="V5" i="18"/>
  <c r="V5" i="20" s="1"/>
  <c r="I57" i="18"/>
  <c r="I57" i="20" s="1"/>
  <c r="I46" i="25" s="1"/>
  <c r="I53" i="26" s="1"/>
  <c r="R6" i="18"/>
  <c r="R6" i="20" s="1"/>
  <c r="F3" i="27" s="1"/>
  <c r="Q2" i="123" s="1"/>
  <c r="E58" i="18"/>
  <c r="E58" i="20" s="1"/>
  <c r="E47" i="25" s="1"/>
  <c r="E54" i="26" s="1"/>
  <c r="U5" i="18"/>
  <c r="U5" i="20" s="1"/>
  <c r="H57" i="18"/>
  <c r="H57" i="20" s="1"/>
  <c r="H46" i="25" s="1"/>
  <c r="H53" i="26" s="1"/>
  <c r="I5" i="25"/>
  <c r="R18" i="124"/>
  <c r="V19" i="32"/>
  <c r="K23" i="97" s="1"/>
  <c r="C6" i="18"/>
  <c r="C110" i="18" s="1"/>
  <c r="C6" i="20"/>
  <c r="G4" i="15"/>
  <c r="G4" i="17" s="1"/>
  <c r="R5" i="15"/>
  <c r="E6" i="25"/>
  <c r="K4" i="18"/>
  <c r="K108" i="18" s="1"/>
  <c r="K4" i="20"/>
  <c r="AH28" i="97"/>
  <c r="K23" i="26"/>
  <c r="K22" i="29" s="1"/>
  <c r="S37" i="15"/>
  <c r="F36" i="14"/>
  <c r="F4" i="14"/>
  <c r="K35" i="15"/>
  <c r="G5" i="18"/>
  <c r="G109" i="18" s="1"/>
  <c r="G5" i="20"/>
  <c r="C37" i="15"/>
  <c r="U4" i="15"/>
  <c r="D6" i="20"/>
  <c r="D6" i="18"/>
  <c r="D110" i="18" s="1"/>
  <c r="AH10" i="97"/>
  <c r="K5" i="26"/>
  <c r="K4" i="29" s="1"/>
  <c r="N3" i="124"/>
  <c r="R4" i="32"/>
  <c r="G8" i="97" s="1"/>
  <c r="I36" i="17"/>
  <c r="V36" i="15"/>
  <c r="I3" i="14"/>
  <c r="I35" i="14"/>
  <c r="D5" i="15"/>
  <c r="D5" i="17" s="1"/>
  <c r="U36" i="15"/>
  <c r="H36" i="17"/>
  <c r="H3" i="14"/>
  <c r="H35" i="14"/>
  <c r="H23" i="25"/>
  <c r="K3" i="15"/>
  <c r="K3" i="17" s="1"/>
  <c r="J36" i="17"/>
  <c r="W36" i="15"/>
  <c r="J3" i="14"/>
  <c r="J35" i="14"/>
  <c r="C5" i="15"/>
  <c r="C5" i="17" s="1"/>
  <c r="H5" i="25"/>
  <c r="E24" i="25"/>
  <c r="AD11" i="97"/>
  <c r="G6" i="26"/>
  <c r="G5" i="29" s="1"/>
  <c r="R37" i="15"/>
  <c r="E37" i="17"/>
  <c r="E36" i="14"/>
  <c r="E4" i="14"/>
  <c r="D38" i="20"/>
  <c r="D38" i="18"/>
  <c r="N19" i="124"/>
  <c r="R20" i="32"/>
  <c r="G24" i="97" s="1"/>
  <c r="J5" i="25"/>
  <c r="D37" i="15"/>
  <c r="F6" i="25"/>
  <c r="S5" i="15"/>
  <c r="AD29" i="97"/>
  <c r="G24" i="26"/>
  <c r="G23" i="29" s="1"/>
  <c r="V4" i="15"/>
  <c r="K36" i="20"/>
  <c r="K36" i="18"/>
  <c r="J23" i="25"/>
  <c r="C38" i="20"/>
  <c r="C38" i="18"/>
  <c r="F24" i="25"/>
  <c r="G36" i="15"/>
  <c r="G36" i="17" s="1"/>
  <c r="G37" i="20"/>
  <c r="G37" i="18"/>
  <c r="I23" i="25"/>
  <c r="W4" i="15"/>
  <c r="Y42" i="97" l="1"/>
  <c r="B37" i="26"/>
  <c r="I30" i="124"/>
  <c r="N29" i="123"/>
  <c r="M31" i="32"/>
  <c r="B35" i="97" s="1"/>
  <c r="B62" i="22"/>
  <c r="B75" i="22" s="1"/>
  <c r="B87" i="22" s="1"/>
  <c r="F129" i="25"/>
  <c r="F170" i="25" s="1"/>
  <c r="H128" i="25"/>
  <c r="H169" i="25" s="1"/>
  <c r="H146" i="25"/>
  <c r="H187" i="25" s="1"/>
  <c r="B38" i="20"/>
  <c r="B24" i="25" s="1"/>
  <c r="B24" i="26" s="1"/>
  <c r="B23" i="29" s="1"/>
  <c r="B48" i="22"/>
  <c r="O38" i="15"/>
  <c r="O38" i="18" s="1"/>
  <c r="B5" i="14"/>
  <c r="B37" i="14"/>
  <c r="B6" i="17"/>
  <c r="O6" i="15"/>
  <c r="E129" i="25"/>
  <c r="E170" i="25" s="1"/>
  <c r="I146" i="25"/>
  <c r="I187" i="25" s="1"/>
  <c r="I128" i="25"/>
  <c r="I169" i="25" s="1"/>
  <c r="J128" i="25"/>
  <c r="J169" i="25" s="1"/>
  <c r="O28" i="123"/>
  <c r="N30" i="32"/>
  <c r="C34" i="97" s="1"/>
  <c r="J29" i="124"/>
  <c r="E147" i="25"/>
  <c r="E188" i="25" s="1"/>
  <c r="F147" i="25"/>
  <c r="F188" i="25" s="1"/>
  <c r="P28" i="123"/>
  <c r="K29" i="124"/>
  <c r="O30" i="32"/>
  <c r="D34" i="97" s="1"/>
  <c r="Z41" i="97"/>
  <c r="C36" i="26"/>
  <c r="H60" i="22"/>
  <c r="H73" i="22" s="1"/>
  <c r="H98" i="22" s="1"/>
  <c r="H75" i="25" s="1"/>
  <c r="H82" i="26" s="1"/>
  <c r="D159" i="25"/>
  <c r="D200" i="25" s="1"/>
  <c r="J146" i="25"/>
  <c r="J187" i="25" s="1"/>
  <c r="E61" i="22"/>
  <c r="E74" i="22" s="1"/>
  <c r="E99" i="22" s="1"/>
  <c r="E76" i="25" s="1"/>
  <c r="E83" i="26" s="1"/>
  <c r="AA41" i="97"/>
  <c r="D36" i="26"/>
  <c r="D35" i="29" s="1"/>
  <c r="W8" i="22"/>
  <c r="K28" i="27" s="1"/>
  <c r="J35" i="25"/>
  <c r="J99" i="22"/>
  <c r="J76" i="25" s="1"/>
  <c r="J83" i="26" s="1"/>
  <c r="J112" i="22"/>
  <c r="J117" i="25" s="1"/>
  <c r="J125" i="26" s="1"/>
  <c r="C159" i="25"/>
  <c r="C200" i="25" s="1"/>
  <c r="I158" i="25"/>
  <c r="I199" i="25" s="1"/>
  <c r="H158" i="25"/>
  <c r="H199" i="25" s="1"/>
  <c r="J34" i="22"/>
  <c r="J21" i="22" s="1"/>
  <c r="J8" i="22" s="1"/>
  <c r="G56" i="15"/>
  <c r="D57" i="15"/>
  <c r="K107" i="15"/>
  <c r="D109" i="15"/>
  <c r="I60" i="22"/>
  <c r="I73" i="22" s="1"/>
  <c r="I111" i="22" s="1"/>
  <c r="I116" i="25" s="1"/>
  <c r="I124" i="26" s="1"/>
  <c r="G108" i="15"/>
  <c r="C57" i="15"/>
  <c r="F61" i="22"/>
  <c r="F74" i="22" s="1"/>
  <c r="F99" i="22" s="1"/>
  <c r="F76" i="25" s="1"/>
  <c r="F83" i="26" s="1"/>
  <c r="G141" i="18"/>
  <c r="G141" i="20" s="1"/>
  <c r="G105" i="25" s="1"/>
  <c r="G113" i="26" s="1"/>
  <c r="G47" i="22"/>
  <c r="G34" i="22" s="1"/>
  <c r="G21" i="22" s="1"/>
  <c r="G8" i="22" s="1"/>
  <c r="C110" i="20"/>
  <c r="C88" i="25" s="1"/>
  <c r="C96" i="26" s="1"/>
  <c r="U27" i="123"/>
  <c r="P28" i="124"/>
  <c r="T29" i="32"/>
  <c r="I33" i="97" s="1"/>
  <c r="K140" i="18"/>
  <c r="K140" i="20" s="1"/>
  <c r="K104" i="25" s="1"/>
  <c r="K112" i="26" s="1"/>
  <c r="K46" i="22"/>
  <c r="K33" i="22" s="1"/>
  <c r="K20" i="22" s="1"/>
  <c r="K7" i="22" s="1"/>
  <c r="D48" i="22"/>
  <c r="D142" i="18"/>
  <c r="D142" i="20" s="1"/>
  <c r="D106" i="25" s="1"/>
  <c r="D114" i="26" s="1"/>
  <c r="D110" i="20"/>
  <c r="D88" i="25" s="1"/>
  <c r="D96" i="26" s="1"/>
  <c r="X7" i="22"/>
  <c r="L27" i="27" s="1"/>
  <c r="K111" i="22"/>
  <c r="K116" i="25" s="1"/>
  <c r="K124" i="26" s="1"/>
  <c r="K98" i="22"/>
  <c r="K75" i="25" s="1"/>
  <c r="K82" i="26" s="1"/>
  <c r="K85" i="22"/>
  <c r="K34" i="25"/>
  <c r="I35" i="26"/>
  <c r="I34" i="29" s="1"/>
  <c r="AF40" i="97"/>
  <c r="AE40" i="97"/>
  <c r="H35" i="26"/>
  <c r="H34" i="29" s="1"/>
  <c r="G109" i="20"/>
  <c r="G87" i="25" s="1"/>
  <c r="G95" i="26" s="1"/>
  <c r="K108" i="20"/>
  <c r="K86" i="25" s="1"/>
  <c r="K94" i="26" s="1"/>
  <c r="T27" i="123"/>
  <c r="O28" i="124"/>
  <c r="S29" i="32"/>
  <c r="H33" i="97" s="1"/>
  <c r="C48" i="22"/>
  <c r="C35" i="22" s="1"/>
  <c r="C22" i="22" s="1"/>
  <c r="C9" i="22" s="1"/>
  <c r="C142" i="18"/>
  <c r="C142" i="20" s="1"/>
  <c r="C106" i="25" s="1"/>
  <c r="C114" i="26" s="1"/>
  <c r="G86" i="22"/>
  <c r="G112" i="22"/>
  <c r="G117" i="25" s="1"/>
  <c r="G125" i="26" s="1"/>
  <c r="G99" i="22"/>
  <c r="G76" i="25" s="1"/>
  <c r="G83" i="26" s="1"/>
  <c r="G35" i="25"/>
  <c r="T8" i="22"/>
  <c r="H28" i="27" s="1"/>
  <c r="H139" i="14"/>
  <c r="H107" i="14"/>
  <c r="C89" i="15"/>
  <c r="C141" i="15"/>
  <c r="K55" i="15"/>
  <c r="J55" i="14"/>
  <c r="J87" i="14"/>
  <c r="I55" i="14"/>
  <c r="I87" i="14"/>
  <c r="H87" i="14"/>
  <c r="H55" i="14"/>
  <c r="J107" i="14"/>
  <c r="J139" i="14"/>
  <c r="G140" i="15"/>
  <c r="G88" i="15"/>
  <c r="K87" i="15"/>
  <c r="K139" i="15"/>
  <c r="F140" i="14"/>
  <c r="F108" i="14"/>
  <c r="I107" i="14"/>
  <c r="I139" i="14"/>
  <c r="E108" i="14"/>
  <c r="E140" i="14"/>
  <c r="D89" i="15"/>
  <c r="D141" i="15"/>
  <c r="C109" i="15"/>
  <c r="F56" i="14"/>
  <c r="F88" i="14"/>
  <c r="E56" i="14"/>
  <c r="E88" i="14"/>
  <c r="T37" i="18"/>
  <c r="T37" i="20" s="1"/>
  <c r="H18" i="27" s="1"/>
  <c r="S17" i="123" s="1"/>
  <c r="G89" i="18"/>
  <c r="G89" i="20" s="1"/>
  <c r="G64" i="25" s="1"/>
  <c r="G71" i="26" s="1"/>
  <c r="P38" i="18"/>
  <c r="P38" i="20" s="1"/>
  <c r="D19" i="27" s="1"/>
  <c r="O18" i="123" s="1"/>
  <c r="C90" i="18"/>
  <c r="C90" i="20" s="1"/>
  <c r="C65" i="25" s="1"/>
  <c r="C72" i="26" s="1"/>
  <c r="X36" i="18"/>
  <c r="X36" i="20" s="1"/>
  <c r="L17" i="27" s="1"/>
  <c r="W16" i="123" s="1"/>
  <c r="K88" i="18"/>
  <c r="K88" i="20" s="1"/>
  <c r="K63" i="25" s="1"/>
  <c r="K70" i="26" s="1"/>
  <c r="Q38" i="18"/>
  <c r="Q38" i="20" s="1"/>
  <c r="E19" i="27" s="1"/>
  <c r="P18" i="123" s="1"/>
  <c r="D90" i="18"/>
  <c r="D90" i="20" s="1"/>
  <c r="D65" i="25" s="1"/>
  <c r="D72" i="26" s="1"/>
  <c r="P6" i="18"/>
  <c r="P6" i="20" s="1"/>
  <c r="D3" i="27" s="1"/>
  <c r="O2" i="123" s="1"/>
  <c r="C58" i="18"/>
  <c r="C58" i="20" s="1"/>
  <c r="C47" i="25" s="1"/>
  <c r="C54" i="26" s="1"/>
  <c r="Q6" i="18"/>
  <c r="Q6" i="20" s="1"/>
  <c r="E3" i="27" s="1"/>
  <c r="P2" i="123" s="1"/>
  <c r="D58" i="18"/>
  <c r="D58" i="20" s="1"/>
  <c r="D47" i="25" s="1"/>
  <c r="D54" i="26" s="1"/>
  <c r="T5" i="18"/>
  <c r="T5" i="20" s="1"/>
  <c r="G57" i="18"/>
  <c r="G57" i="20" s="1"/>
  <c r="G46" i="25" s="1"/>
  <c r="X4" i="18"/>
  <c r="X4" i="20" s="1"/>
  <c r="K56" i="18"/>
  <c r="K56" i="20" s="1"/>
  <c r="K45" i="25" s="1"/>
  <c r="K52" i="26" s="1"/>
  <c r="C24" i="25"/>
  <c r="T4" i="15"/>
  <c r="AF28" i="97"/>
  <c r="I23" i="26"/>
  <c r="I22" i="29" s="1"/>
  <c r="Q37" i="15"/>
  <c r="D37" i="17"/>
  <c r="D4" i="14"/>
  <c r="D36" i="14"/>
  <c r="AB29" i="97"/>
  <c r="E24" i="26"/>
  <c r="E23" i="29" s="1"/>
  <c r="J3" i="15"/>
  <c r="J3" i="17" s="1"/>
  <c r="X3" i="15"/>
  <c r="O18" i="124"/>
  <c r="S19" i="32"/>
  <c r="H23" i="97" s="1"/>
  <c r="H36" i="18"/>
  <c r="H36" i="20"/>
  <c r="I3" i="15"/>
  <c r="I3" i="17" s="1"/>
  <c r="H4" i="20"/>
  <c r="H4" i="18"/>
  <c r="H108" i="18" s="1"/>
  <c r="AB11" i="97"/>
  <c r="E6" i="26"/>
  <c r="E5" i="29" s="1"/>
  <c r="E5" i="18"/>
  <c r="E109" i="18" s="1"/>
  <c r="E5" i="20"/>
  <c r="C6" i="25"/>
  <c r="AE10" i="97"/>
  <c r="H5" i="26"/>
  <c r="H4" i="29" s="1"/>
  <c r="K35" i="17"/>
  <c r="X35" i="15"/>
  <c r="K2" i="14"/>
  <c r="K34" i="14"/>
  <c r="G23" i="25"/>
  <c r="U19" i="32"/>
  <c r="J23" i="97" s="1"/>
  <c r="Q18" i="124"/>
  <c r="F5" i="18"/>
  <c r="F109" i="18" s="1"/>
  <c r="F5" i="20"/>
  <c r="AC11" i="97"/>
  <c r="F6" i="26"/>
  <c r="F5" i="29" s="1"/>
  <c r="AG10" i="97"/>
  <c r="J5" i="26"/>
  <c r="J4" i="29" s="1"/>
  <c r="D24" i="25"/>
  <c r="E4" i="15"/>
  <c r="E4" i="17" s="1"/>
  <c r="E37" i="18"/>
  <c r="E37" i="20"/>
  <c r="J36" i="18"/>
  <c r="J36" i="20"/>
  <c r="H35" i="15"/>
  <c r="P37" i="15"/>
  <c r="C37" i="17"/>
  <c r="C4" i="14"/>
  <c r="C36" i="14"/>
  <c r="F36" i="15"/>
  <c r="F36" i="17" s="1"/>
  <c r="K4" i="25"/>
  <c r="AF10" i="97"/>
  <c r="I5" i="26"/>
  <c r="I4" i="29" s="1"/>
  <c r="K22" i="25"/>
  <c r="F4" i="15"/>
  <c r="F4" i="17" s="1"/>
  <c r="M19" i="124"/>
  <c r="Q20" i="32"/>
  <c r="F24" i="97" s="1"/>
  <c r="J4" i="18"/>
  <c r="J108" i="18" s="1"/>
  <c r="J4" i="20"/>
  <c r="P18" i="124"/>
  <c r="T19" i="32"/>
  <c r="I23" i="97" s="1"/>
  <c r="T36" i="15"/>
  <c r="G35" i="14"/>
  <c r="G3" i="14"/>
  <c r="AC29" i="97"/>
  <c r="F24" i="26"/>
  <c r="F23" i="29" s="1"/>
  <c r="AG28" i="97"/>
  <c r="J23" i="26"/>
  <c r="J22" i="29" s="1"/>
  <c r="I4" i="20"/>
  <c r="I4" i="18"/>
  <c r="I108" i="18" s="1"/>
  <c r="M3" i="124"/>
  <c r="Q4" i="32"/>
  <c r="F8" i="97" s="1"/>
  <c r="E36" i="15"/>
  <c r="P20" i="32"/>
  <c r="E24" i="97" s="1"/>
  <c r="L19" i="124"/>
  <c r="P5" i="15"/>
  <c r="J35" i="15"/>
  <c r="AE28" i="97"/>
  <c r="H23" i="26"/>
  <c r="H22" i="29" s="1"/>
  <c r="H3" i="15"/>
  <c r="H3" i="17" s="1"/>
  <c r="Q5" i="15"/>
  <c r="I35" i="15"/>
  <c r="I36" i="20"/>
  <c r="I36" i="18"/>
  <c r="D6" i="25"/>
  <c r="G5" i="25"/>
  <c r="F37" i="20"/>
  <c r="F37" i="18"/>
  <c r="L3" i="124"/>
  <c r="P4" i="32"/>
  <c r="E8" i="97" s="1"/>
  <c r="G128" i="25" l="1"/>
  <c r="G169" i="25" s="1"/>
  <c r="G53" i="26"/>
  <c r="O9" i="22"/>
  <c r="C29" i="27" s="1"/>
  <c r="B36" i="25"/>
  <c r="B36" i="29"/>
  <c r="L37" i="26"/>
  <c r="H111" i="22"/>
  <c r="H116" i="25" s="1"/>
  <c r="Y29" i="97"/>
  <c r="O38" i="20"/>
  <c r="C19" i="27" s="1"/>
  <c r="N18" i="123" s="1"/>
  <c r="J139" i="15"/>
  <c r="J138" i="14" s="1"/>
  <c r="B35" i="22"/>
  <c r="B22" i="22" s="1"/>
  <c r="B9" i="22" s="1"/>
  <c r="B6" i="18"/>
  <c r="B6" i="20"/>
  <c r="B6" i="25" s="1"/>
  <c r="B37" i="15"/>
  <c r="B37" i="17" s="1"/>
  <c r="B37" i="20" s="1"/>
  <c r="B23" i="25" s="1"/>
  <c r="B5" i="15"/>
  <c r="K145" i="25"/>
  <c r="K186" i="25" s="1"/>
  <c r="H85" i="22"/>
  <c r="U7" i="22"/>
  <c r="I27" i="27" s="1"/>
  <c r="S28" i="32" s="1"/>
  <c r="H32" i="97" s="1"/>
  <c r="H34" i="25"/>
  <c r="AE39" i="97" s="1"/>
  <c r="D129" i="25"/>
  <c r="D170" i="25" s="1"/>
  <c r="C147" i="25"/>
  <c r="C188" i="25" s="1"/>
  <c r="E86" i="22"/>
  <c r="H87" i="15"/>
  <c r="H54" i="14" s="1"/>
  <c r="C129" i="25"/>
  <c r="C170" i="25" s="1"/>
  <c r="E35" i="25"/>
  <c r="AB40" i="97" s="1"/>
  <c r="E112" i="22"/>
  <c r="E117" i="25" s="1"/>
  <c r="I139" i="15"/>
  <c r="I106" i="14" s="1"/>
  <c r="F86" i="22"/>
  <c r="R8" i="22"/>
  <c r="F28" i="27" s="1"/>
  <c r="L28" i="124" s="1"/>
  <c r="J158" i="25"/>
  <c r="J199" i="25" s="1"/>
  <c r="K127" i="25"/>
  <c r="K168" i="25" s="1"/>
  <c r="D147" i="25"/>
  <c r="D188" i="25" s="1"/>
  <c r="C61" i="22"/>
  <c r="C74" i="22" s="1"/>
  <c r="C99" i="22" s="1"/>
  <c r="C76" i="25" s="1"/>
  <c r="C83" i="26" s="1"/>
  <c r="K59" i="22"/>
  <c r="K72" i="22" s="1"/>
  <c r="K84" i="22" s="1"/>
  <c r="J60" i="22"/>
  <c r="J73" i="22" s="1"/>
  <c r="J85" i="22" s="1"/>
  <c r="U29" i="32"/>
  <c r="J33" i="97" s="1"/>
  <c r="Q28" i="124"/>
  <c r="V27" i="123"/>
  <c r="G146" i="25"/>
  <c r="G187" i="25" s="1"/>
  <c r="G60" i="22"/>
  <c r="G73" i="22" s="1"/>
  <c r="T7" i="22" s="1"/>
  <c r="H27" i="27" s="1"/>
  <c r="J35" i="26"/>
  <c r="J34" i="29" s="1"/>
  <c r="AG40" i="97"/>
  <c r="C35" i="29"/>
  <c r="G158" i="25"/>
  <c r="G199" i="25" s="1"/>
  <c r="K157" i="25"/>
  <c r="K198" i="25" s="1"/>
  <c r="I34" i="25"/>
  <c r="AF39" i="97" s="1"/>
  <c r="D35" i="22"/>
  <c r="D22" i="22" s="1"/>
  <c r="D9" i="22" s="1"/>
  <c r="F112" i="22"/>
  <c r="F117" i="25" s="1"/>
  <c r="I98" i="22"/>
  <c r="I75" i="25" s="1"/>
  <c r="I87" i="15"/>
  <c r="I54" i="14" s="1"/>
  <c r="E108" i="15"/>
  <c r="F108" i="15"/>
  <c r="J87" i="15"/>
  <c r="J86" i="14" s="1"/>
  <c r="S8" i="22"/>
  <c r="G28" i="27" s="1"/>
  <c r="F35" i="25"/>
  <c r="V7" i="22"/>
  <c r="J27" i="27" s="1"/>
  <c r="I85" i="22"/>
  <c r="J108" i="20"/>
  <c r="J86" i="25" s="1"/>
  <c r="J94" i="26" s="1"/>
  <c r="H46" i="22"/>
  <c r="H33" i="22" s="1"/>
  <c r="H20" i="22" s="1"/>
  <c r="H7" i="22" s="1"/>
  <c r="H140" i="18"/>
  <c r="H140" i="20" s="1"/>
  <c r="H104" i="25" s="1"/>
  <c r="H112" i="26" s="1"/>
  <c r="S27" i="123"/>
  <c r="N28" i="124"/>
  <c r="R29" i="32"/>
  <c r="G33" i="97" s="1"/>
  <c r="AH39" i="97"/>
  <c r="K34" i="26"/>
  <c r="K33" i="29" s="1"/>
  <c r="W26" i="123"/>
  <c r="R27" i="124"/>
  <c r="V28" i="32"/>
  <c r="K32" i="97" s="1"/>
  <c r="F141" i="18"/>
  <c r="F141" i="20" s="1"/>
  <c r="F105" i="25" s="1"/>
  <c r="F113" i="26" s="1"/>
  <c r="F47" i="22"/>
  <c r="I108" i="20"/>
  <c r="I86" i="25" s="1"/>
  <c r="I94" i="26" s="1"/>
  <c r="H108" i="20"/>
  <c r="H86" i="25" s="1"/>
  <c r="H94" i="26" s="1"/>
  <c r="G35" i="26"/>
  <c r="G34" i="29" s="1"/>
  <c r="AD40" i="97"/>
  <c r="I140" i="18"/>
  <c r="I140" i="20" s="1"/>
  <c r="I104" i="25" s="1"/>
  <c r="I112" i="26" s="1"/>
  <c r="I46" i="22"/>
  <c r="J46" i="22"/>
  <c r="J140" i="18"/>
  <c r="J140" i="20" s="1"/>
  <c r="J104" i="25" s="1"/>
  <c r="J112" i="26" s="1"/>
  <c r="E47" i="22"/>
  <c r="E34" i="22" s="1"/>
  <c r="E21" i="22" s="1"/>
  <c r="E8" i="22" s="1"/>
  <c r="E141" i="18"/>
  <c r="E141" i="20" s="1"/>
  <c r="E105" i="25" s="1"/>
  <c r="E113" i="26" s="1"/>
  <c r="F109" i="20"/>
  <c r="F87" i="25" s="1"/>
  <c r="F95" i="26" s="1"/>
  <c r="E109" i="20"/>
  <c r="E87" i="25" s="1"/>
  <c r="E95" i="26" s="1"/>
  <c r="G139" i="14"/>
  <c r="G107" i="14"/>
  <c r="C108" i="14"/>
  <c r="C140" i="14"/>
  <c r="K86" i="14"/>
  <c r="K54" i="14"/>
  <c r="C56" i="14"/>
  <c r="C88" i="14"/>
  <c r="H55" i="15"/>
  <c r="I55" i="15"/>
  <c r="D108" i="14"/>
  <c r="D140" i="14"/>
  <c r="K106" i="14"/>
  <c r="K138" i="14"/>
  <c r="J107" i="15"/>
  <c r="H139" i="15"/>
  <c r="E140" i="15"/>
  <c r="E88" i="15"/>
  <c r="D56" i="14"/>
  <c r="D88" i="14"/>
  <c r="J55" i="15"/>
  <c r="F140" i="15"/>
  <c r="F88" i="15"/>
  <c r="E56" i="15"/>
  <c r="F56" i="15"/>
  <c r="I107" i="15"/>
  <c r="G55" i="14"/>
  <c r="G87" i="14"/>
  <c r="H107" i="15"/>
  <c r="W36" i="18"/>
  <c r="W36" i="20" s="1"/>
  <c r="K17" i="27" s="1"/>
  <c r="V16" i="123" s="1"/>
  <c r="J88" i="18"/>
  <c r="J88" i="20" s="1"/>
  <c r="J63" i="25" s="1"/>
  <c r="J70" i="26" s="1"/>
  <c r="S37" i="18"/>
  <c r="S37" i="20" s="1"/>
  <c r="G18" i="27" s="1"/>
  <c r="R17" i="123" s="1"/>
  <c r="F89" i="18"/>
  <c r="F89" i="20" s="1"/>
  <c r="F64" i="25" s="1"/>
  <c r="F71" i="26" s="1"/>
  <c r="V36" i="18"/>
  <c r="V36" i="20" s="1"/>
  <c r="J17" i="27" s="1"/>
  <c r="U16" i="123" s="1"/>
  <c r="I88" i="18"/>
  <c r="I88" i="20" s="1"/>
  <c r="I63" i="25" s="1"/>
  <c r="I70" i="26" s="1"/>
  <c r="U36" i="18"/>
  <c r="U36" i="20" s="1"/>
  <c r="I17" i="27" s="1"/>
  <c r="T16" i="123" s="1"/>
  <c r="H88" i="18"/>
  <c r="H88" i="20" s="1"/>
  <c r="H63" i="25" s="1"/>
  <c r="H70" i="26" s="1"/>
  <c r="R37" i="18"/>
  <c r="R37" i="20" s="1"/>
  <c r="F18" i="27" s="1"/>
  <c r="Q17" i="123" s="1"/>
  <c r="E89" i="18"/>
  <c r="E89" i="20" s="1"/>
  <c r="E64" i="25" s="1"/>
  <c r="E71" i="26" s="1"/>
  <c r="R5" i="18"/>
  <c r="R5" i="20" s="1"/>
  <c r="E57" i="18"/>
  <c r="E57" i="20" s="1"/>
  <c r="E46" i="25" s="1"/>
  <c r="E53" i="26" s="1"/>
  <c r="V4" i="18"/>
  <c r="V4" i="20" s="1"/>
  <c r="I56" i="18"/>
  <c r="I56" i="20" s="1"/>
  <c r="I45" i="25" s="1"/>
  <c r="I52" i="26" s="1"/>
  <c r="U4" i="18"/>
  <c r="U4" i="20" s="1"/>
  <c r="H56" i="18"/>
  <c r="H56" i="20" s="1"/>
  <c r="H45" i="25" s="1"/>
  <c r="H52" i="26" s="1"/>
  <c r="W4" i="18"/>
  <c r="W4" i="20" s="1"/>
  <c r="J56" i="18"/>
  <c r="J56" i="20" s="1"/>
  <c r="J45" i="25" s="1"/>
  <c r="J52" i="26" s="1"/>
  <c r="S5" i="18"/>
  <c r="S5" i="20" s="1"/>
  <c r="F57" i="18"/>
  <c r="F57" i="20" s="1"/>
  <c r="F46" i="25" s="1"/>
  <c r="F53" i="26" s="1"/>
  <c r="AD10" i="97"/>
  <c r="G5" i="26"/>
  <c r="G4" i="29" s="1"/>
  <c r="I22" i="25"/>
  <c r="I4" i="25"/>
  <c r="R17" i="124"/>
  <c r="V18" i="32"/>
  <c r="K22" i="97" s="1"/>
  <c r="AH9" i="97"/>
  <c r="K4" i="26"/>
  <c r="K3" i="29" s="1"/>
  <c r="S36" i="15"/>
  <c r="F3" i="14"/>
  <c r="F35" i="14"/>
  <c r="C36" i="15"/>
  <c r="J22" i="25"/>
  <c r="E23" i="25"/>
  <c r="AD28" i="97"/>
  <c r="G23" i="26"/>
  <c r="G22" i="29" s="1"/>
  <c r="J3" i="124"/>
  <c r="N4" i="32"/>
  <c r="C8" i="97" s="1"/>
  <c r="E5" i="25"/>
  <c r="V3" i="15"/>
  <c r="K3" i="20"/>
  <c r="K3" i="18"/>
  <c r="K107" i="18" s="1"/>
  <c r="W3" i="15"/>
  <c r="D37" i="20"/>
  <c r="D37" i="18"/>
  <c r="C5" i="18"/>
  <c r="C109" i="18" s="1"/>
  <c r="C5" i="20"/>
  <c r="G36" i="18"/>
  <c r="G36" i="20"/>
  <c r="J4" i="25"/>
  <c r="AH27" i="97"/>
  <c r="K22" i="26"/>
  <c r="K21" i="29" s="1"/>
  <c r="C4" i="15"/>
  <c r="C4" i="17" s="1"/>
  <c r="C37" i="20"/>
  <c r="C37" i="18"/>
  <c r="O20" i="32"/>
  <c r="D24" i="97" s="1"/>
  <c r="K19" i="124"/>
  <c r="Z11" i="97"/>
  <c r="C6" i="26"/>
  <c r="K3" i="124"/>
  <c r="O4" i="32"/>
  <c r="D8" i="97" s="1"/>
  <c r="F23" i="25"/>
  <c r="AA11" i="97"/>
  <c r="D6" i="26"/>
  <c r="D5" i="29" s="1"/>
  <c r="I35" i="17"/>
  <c r="V35" i="15"/>
  <c r="I2" i="14"/>
  <c r="I34" i="14"/>
  <c r="D5" i="18"/>
  <c r="D109" i="18" s="1"/>
  <c r="D5" i="20"/>
  <c r="U3" i="15"/>
  <c r="W35" i="15"/>
  <c r="J35" i="17"/>
  <c r="J2" i="14"/>
  <c r="J34" i="14"/>
  <c r="G3" i="15"/>
  <c r="G3" i="17" s="1"/>
  <c r="U35" i="15"/>
  <c r="H35" i="17"/>
  <c r="H34" i="14"/>
  <c r="H2" i="14"/>
  <c r="R4" i="15"/>
  <c r="AA29" i="97"/>
  <c r="D24" i="26"/>
  <c r="D23" i="29" s="1"/>
  <c r="K34" i="15"/>
  <c r="D36" i="15"/>
  <c r="Z29" i="97"/>
  <c r="C24" i="26"/>
  <c r="E36" i="17"/>
  <c r="R36" i="15"/>
  <c r="E35" i="14"/>
  <c r="E3" i="14"/>
  <c r="G35" i="15"/>
  <c r="G35" i="17" s="1"/>
  <c r="S4" i="15"/>
  <c r="F5" i="25"/>
  <c r="N18" i="124"/>
  <c r="R19" i="32"/>
  <c r="G23" i="97" s="1"/>
  <c r="K2" i="15"/>
  <c r="K2" i="17" s="1"/>
  <c r="K35" i="18"/>
  <c r="K35" i="20"/>
  <c r="H4" i="25"/>
  <c r="H22" i="25"/>
  <c r="D4" i="15"/>
  <c r="G4" i="18"/>
  <c r="G108" i="18" s="1"/>
  <c r="G4" i="20"/>
  <c r="N20" i="32"/>
  <c r="C24" i="97" s="1"/>
  <c r="J19" i="124"/>
  <c r="D88" i="15" l="1"/>
  <c r="D87" i="14" s="1"/>
  <c r="H86" i="14"/>
  <c r="H157" i="25"/>
  <c r="H198" i="25" s="1"/>
  <c r="H124" i="26"/>
  <c r="I157" i="25"/>
  <c r="I198" i="25" s="1"/>
  <c r="I82" i="26"/>
  <c r="E158" i="25"/>
  <c r="E199" i="25" s="1"/>
  <c r="E125" i="26"/>
  <c r="F158" i="25"/>
  <c r="F199" i="25" s="1"/>
  <c r="F125" i="26"/>
  <c r="E128" i="25"/>
  <c r="E169" i="25" s="1"/>
  <c r="Q27" i="123"/>
  <c r="J106" i="14"/>
  <c r="H34" i="26"/>
  <c r="H33" i="29" s="1"/>
  <c r="P29" i="32"/>
  <c r="E33" i="97" s="1"/>
  <c r="Y41" i="97"/>
  <c r="B36" i="26"/>
  <c r="B61" i="22"/>
  <c r="B74" i="22" s="1"/>
  <c r="I29" i="124"/>
  <c r="N28" i="123"/>
  <c r="M30" i="32"/>
  <c r="B34" i="97" s="1"/>
  <c r="M20" i="32"/>
  <c r="B24" i="97" s="1"/>
  <c r="I19" i="124"/>
  <c r="I138" i="14"/>
  <c r="T26" i="123"/>
  <c r="C88" i="15"/>
  <c r="C55" i="14" s="1"/>
  <c r="B37" i="18"/>
  <c r="B47" i="22" s="1"/>
  <c r="E35" i="26"/>
  <c r="E34" i="29" s="1"/>
  <c r="Y28" i="97"/>
  <c r="B23" i="26"/>
  <c r="B22" i="29" s="1"/>
  <c r="B5" i="17"/>
  <c r="O5" i="15"/>
  <c r="O6" i="18"/>
  <c r="O6" i="20" s="1"/>
  <c r="C3" i="27" s="1"/>
  <c r="I86" i="14"/>
  <c r="B4" i="14"/>
  <c r="B36" i="14"/>
  <c r="O37" i="15"/>
  <c r="B6" i="26"/>
  <c r="B5" i="29" s="1"/>
  <c r="Y11" i="97"/>
  <c r="O27" i="124"/>
  <c r="C35" i="25"/>
  <c r="Z40" i="97" s="1"/>
  <c r="F128" i="25"/>
  <c r="F169" i="25" s="1"/>
  <c r="H127" i="25"/>
  <c r="H168" i="25" s="1"/>
  <c r="H145" i="25"/>
  <c r="H186" i="25" s="1"/>
  <c r="F146" i="25"/>
  <c r="F187" i="25" s="1"/>
  <c r="I34" i="26"/>
  <c r="I33" i="29" s="1"/>
  <c r="C112" i="22"/>
  <c r="C117" i="25" s="1"/>
  <c r="K110" i="22"/>
  <c r="K115" i="25" s="1"/>
  <c r="K123" i="26" s="1"/>
  <c r="G85" i="22"/>
  <c r="J54" i="14"/>
  <c r="K97" i="22"/>
  <c r="K74" i="25" s="1"/>
  <c r="G98" i="22"/>
  <c r="G75" i="25" s="1"/>
  <c r="G82" i="26" s="1"/>
  <c r="X6" i="22"/>
  <c r="L26" i="27" s="1"/>
  <c r="W25" i="123" s="1"/>
  <c r="K33" i="25"/>
  <c r="AH38" i="97" s="1"/>
  <c r="G111" i="22"/>
  <c r="G116" i="25" s="1"/>
  <c r="G124" i="26" s="1"/>
  <c r="G34" i="25"/>
  <c r="AD39" i="97" s="1"/>
  <c r="J145" i="25"/>
  <c r="J186" i="25" s="1"/>
  <c r="W7" i="22"/>
  <c r="K27" i="27" s="1"/>
  <c r="J111" i="22"/>
  <c r="J116" i="25" s="1"/>
  <c r="J124" i="26" s="1"/>
  <c r="J98" i="22"/>
  <c r="J75" i="25" s="1"/>
  <c r="J82" i="26" s="1"/>
  <c r="J34" i="25"/>
  <c r="P8" i="22"/>
  <c r="D28" i="27" s="1"/>
  <c r="O27" i="123" s="1"/>
  <c r="C86" i="22"/>
  <c r="D61" i="22"/>
  <c r="D74" i="22" s="1"/>
  <c r="H59" i="22"/>
  <c r="H72" i="22" s="1"/>
  <c r="H110" i="22" s="1"/>
  <c r="H115" i="25" s="1"/>
  <c r="H123" i="26" s="1"/>
  <c r="J127" i="25"/>
  <c r="J168" i="25" s="1"/>
  <c r="I127" i="25"/>
  <c r="I168" i="25" s="1"/>
  <c r="E146" i="25"/>
  <c r="E187" i="25" s="1"/>
  <c r="I145" i="25"/>
  <c r="I186" i="25" s="1"/>
  <c r="J33" i="22"/>
  <c r="J20" i="22" s="1"/>
  <c r="J7" i="22" s="1"/>
  <c r="F34" i="22"/>
  <c r="F21" i="22" s="1"/>
  <c r="F8" i="22" s="1"/>
  <c r="I33" i="22"/>
  <c r="I20" i="22" s="1"/>
  <c r="I7" i="22" s="1"/>
  <c r="U26" i="123"/>
  <c r="P27" i="124"/>
  <c r="T28" i="32"/>
  <c r="I32" i="97" s="1"/>
  <c r="D108" i="15"/>
  <c r="D4" i="17"/>
  <c r="C140" i="15"/>
  <c r="AC40" i="97"/>
  <c r="F35" i="26"/>
  <c r="F34" i="29" s="1"/>
  <c r="K106" i="15"/>
  <c r="R27" i="123"/>
  <c r="Q29" i="32"/>
  <c r="F33" i="97" s="1"/>
  <c r="M28" i="124"/>
  <c r="D140" i="15"/>
  <c r="D139" i="14" s="1"/>
  <c r="K54" i="15"/>
  <c r="G107" i="15"/>
  <c r="D47" i="22"/>
  <c r="D141" i="18"/>
  <c r="D141" i="20" s="1"/>
  <c r="D105" i="25" s="1"/>
  <c r="D113" i="26" s="1"/>
  <c r="K107" i="20"/>
  <c r="K85" i="25" s="1"/>
  <c r="K93" i="26" s="1"/>
  <c r="E60" i="22"/>
  <c r="E73" i="22" s="1"/>
  <c r="D109" i="20"/>
  <c r="D87" i="25" s="1"/>
  <c r="D95" i="26" s="1"/>
  <c r="G140" i="18"/>
  <c r="G140" i="20" s="1"/>
  <c r="G104" i="25" s="1"/>
  <c r="G112" i="26" s="1"/>
  <c r="G46" i="22"/>
  <c r="G33" i="22" s="1"/>
  <c r="G20" i="22" s="1"/>
  <c r="G7" i="22" s="1"/>
  <c r="G108" i="20"/>
  <c r="G86" i="25" s="1"/>
  <c r="G94" i="26" s="1"/>
  <c r="C141" i="18"/>
  <c r="C141" i="20" s="1"/>
  <c r="C105" i="25" s="1"/>
  <c r="C113" i="26" s="1"/>
  <c r="C47" i="22"/>
  <c r="C109" i="20"/>
  <c r="C87" i="25" s="1"/>
  <c r="C95" i="26" s="1"/>
  <c r="K45" i="22"/>
  <c r="K32" i="22" s="1"/>
  <c r="K19" i="22" s="1"/>
  <c r="K6" i="22" s="1"/>
  <c r="K139" i="18"/>
  <c r="K139" i="20" s="1"/>
  <c r="K103" i="25" s="1"/>
  <c r="K111" i="26" s="1"/>
  <c r="S26" i="123"/>
  <c r="R28" i="32"/>
  <c r="G32" i="97" s="1"/>
  <c r="N27" i="124"/>
  <c r="F55" i="14"/>
  <c r="F87" i="14"/>
  <c r="H106" i="14"/>
  <c r="H138" i="14"/>
  <c r="G87" i="15"/>
  <c r="F139" i="14"/>
  <c r="F107" i="14"/>
  <c r="D56" i="15"/>
  <c r="E139" i="14"/>
  <c r="E107" i="14"/>
  <c r="C56" i="15"/>
  <c r="K86" i="15"/>
  <c r="K85" i="14" s="1"/>
  <c r="K138" i="15"/>
  <c r="K137" i="14" s="1"/>
  <c r="D107" i="14"/>
  <c r="G55" i="15"/>
  <c r="E87" i="14"/>
  <c r="E55" i="14"/>
  <c r="C108" i="15"/>
  <c r="G139" i="15"/>
  <c r="Q37" i="18"/>
  <c r="Q37" i="20" s="1"/>
  <c r="E18" i="27" s="1"/>
  <c r="P17" i="123" s="1"/>
  <c r="D89" i="18"/>
  <c r="D89" i="20" s="1"/>
  <c r="D64" i="25" s="1"/>
  <c r="D71" i="26" s="1"/>
  <c r="X35" i="18"/>
  <c r="X35" i="20" s="1"/>
  <c r="L16" i="27" s="1"/>
  <c r="W15" i="123" s="1"/>
  <c r="K87" i="18"/>
  <c r="K87" i="20" s="1"/>
  <c r="K62" i="25" s="1"/>
  <c r="K69" i="26" s="1"/>
  <c r="T36" i="18"/>
  <c r="T36" i="20" s="1"/>
  <c r="H17" i="27" s="1"/>
  <c r="S16" i="123" s="1"/>
  <c r="G88" i="18"/>
  <c r="G88" i="20" s="1"/>
  <c r="G63" i="25" s="1"/>
  <c r="G70" i="26" s="1"/>
  <c r="P37" i="18"/>
  <c r="P37" i="20" s="1"/>
  <c r="D18" i="27" s="1"/>
  <c r="O17" i="123" s="1"/>
  <c r="C89" i="18"/>
  <c r="C89" i="20" s="1"/>
  <c r="C64" i="25" s="1"/>
  <c r="C71" i="26" s="1"/>
  <c r="T4" i="18"/>
  <c r="T4" i="20" s="1"/>
  <c r="G56" i="18"/>
  <c r="G56" i="20" s="1"/>
  <c r="G45" i="25" s="1"/>
  <c r="G52" i="26" s="1"/>
  <c r="Q5" i="18"/>
  <c r="Q5" i="20" s="1"/>
  <c r="D57" i="18"/>
  <c r="D57" i="20" s="1"/>
  <c r="D46" i="25" s="1"/>
  <c r="D53" i="26" s="1"/>
  <c r="P5" i="18"/>
  <c r="P5" i="20" s="1"/>
  <c r="C57" i="18"/>
  <c r="C57" i="20" s="1"/>
  <c r="C46" i="25" s="1"/>
  <c r="C53" i="26" s="1"/>
  <c r="X3" i="18"/>
  <c r="X3" i="20" s="1"/>
  <c r="K55" i="18"/>
  <c r="K55" i="20" s="1"/>
  <c r="K44" i="25" s="1"/>
  <c r="K51" i="26" s="1"/>
  <c r="H35" i="18"/>
  <c r="H35" i="20"/>
  <c r="T3" i="15"/>
  <c r="J34" i="15"/>
  <c r="AC28" i="97"/>
  <c r="F23" i="26"/>
  <c r="F22" i="29" s="1"/>
  <c r="C23" i="25"/>
  <c r="G22" i="25"/>
  <c r="D23" i="25"/>
  <c r="J3" i="18"/>
  <c r="J107" i="18" s="1"/>
  <c r="J3" i="20"/>
  <c r="AB28" i="97"/>
  <c r="E23" i="26"/>
  <c r="E22" i="29" s="1"/>
  <c r="P36" i="15"/>
  <c r="C36" i="17"/>
  <c r="C3" i="14"/>
  <c r="C35" i="14"/>
  <c r="F35" i="15"/>
  <c r="F35" i="17" s="1"/>
  <c r="F36" i="18"/>
  <c r="F36" i="20"/>
  <c r="P17" i="124"/>
  <c r="T18" i="32"/>
  <c r="I22" i="97" s="1"/>
  <c r="G4" i="25"/>
  <c r="C23" i="29"/>
  <c r="L24" i="26"/>
  <c r="X34" i="15"/>
  <c r="K34" i="17"/>
  <c r="K33" i="14"/>
  <c r="Q4" i="15"/>
  <c r="AC10" i="97"/>
  <c r="F5" i="26"/>
  <c r="F4" i="29" s="1"/>
  <c r="E36" i="20"/>
  <c r="E36" i="18"/>
  <c r="H2" i="15"/>
  <c r="J2" i="15"/>
  <c r="J35" i="20"/>
  <c r="J35" i="18"/>
  <c r="I34" i="15"/>
  <c r="I35" i="18"/>
  <c r="I35" i="20"/>
  <c r="M18" i="124"/>
  <c r="Q19" i="32"/>
  <c r="F23" i="97" s="1"/>
  <c r="P4" i="15"/>
  <c r="C5" i="25"/>
  <c r="AB10" i="97"/>
  <c r="E5" i="26"/>
  <c r="E4" i="29" s="1"/>
  <c r="AG27" i="97"/>
  <c r="J22" i="26"/>
  <c r="J21" i="29" s="1"/>
  <c r="F3" i="15"/>
  <c r="F3" i="17" s="1"/>
  <c r="AF27" i="97"/>
  <c r="I22" i="26"/>
  <c r="I21" i="29" s="1"/>
  <c r="O17" i="124"/>
  <c r="S18" i="32"/>
  <c r="H22" i="97" s="1"/>
  <c r="X2" i="15"/>
  <c r="AE27" i="97"/>
  <c r="H22" i="26"/>
  <c r="H21" i="29" s="1"/>
  <c r="AE9" i="97"/>
  <c r="H4" i="26"/>
  <c r="H3" i="29" s="1"/>
  <c r="K21" i="25"/>
  <c r="F4" i="20"/>
  <c r="F4" i="18"/>
  <c r="F108" i="18" s="1"/>
  <c r="T35" i="15"/>
  <c r="G2" i="14"/>
  <c r="G34" i="14"/>
  <c r="E3" i="15"/>
  <c r="E3" i="17" s="1"/>
  <c r="H34" i="15"/>
  <c r="D5" i="25"/>
  <c r="I2" i="15"/>
  <c r="I54" i="15" s="1"/>
  <c r="AG9" i="97"/>
  <c r="J4" i="26"/>
  <c r="J3" i="29" s="1"/>
  <c r="Q17" i="124"/>
  <c r="U18" i="32"/>
  <c r="J22" i="97" s="1"/>
  <c r="AF9" i="97"/>
  <c r="I4" i="26"/>
  <c r="I3" i="29" s="1"/>
  <c r="E35" i="15"/>
  <c r="Q36" i="15"/>
  <c r="D36" i="17"/>
  <c r="D35" i="14"/>
  <c r="D3" i="14"/>
  <c r="E4" i="20"/>
  <c r="E4" i="18"/>
  <c r="E108" i="18" s="1"/>
  <c r="H3" i="18"/>
  <c r="H107" i="18" s="1"/>
  <c r="H3" i="20"/>
  <c r="C5" i="29"/>
  <c r="K3" i="25"/>
  <c r="I3" i="18"/>
  <c r="I107" i="18" s="1"/>
  <c r="I3" i="20"/>
  <c r="L18" i="124"/>
  <c r="P19" i="32"/>
  <c r="E23" i="97" s="1"/>
  <c r="H86" i="15" l="1"/>
  <c r="H85" i="14" s="1"/>
  <c r="D55" i="14"/>
  <c r="K156" i="25"/>
  <c r="K197" i="25" s="1"/>
  <c r="K81" i="26"/>
  <c r="C158" i="25"/>
  <c r="C199" i="25" s="1"/>
  <c r="C125" i="26"/>
  <c r="B35" i="25"/>
  <c r="O8" i="22"/>
  <c r="C28" i="27" s="1"/>
  <c r="B35" i="29"/>
  <c r="L36" i="26"/>
  <c r="B86" i="22"/>
  <c r="L6" i="26"/>
  <c r="O37" i="18"/>
  <c r="O37" i="20" s="1"/>
  <c r="C18" i="27" s="1"/>
  <c r="I18" i="124" s="1"/>
  <c r="C35" i="26"/>
  <c r="C34" i="29" s="1"/>
  <c r="C87" i="14"/>
  <c r="V27" i="32"/>
  <c r="K31" i="97" s="1"/>
  <c r="B34" i="22"/>
  <c r="B21" i="22" s="1"/>
  <c r="B8" i="22" s="1"/>
  <c r="B5" i="18"/>
  <c r="B5" i="20"/>
  <c r="B5" i="25" s="1"/>
  <c r="B36" i="15"/>
  <c r="B36" i="17" s="1"/>
  <c r="B36" i="20" s="1"/>
  <c r="B22" i="25" s="1"/>
  <c r="N2" i="123"/>
  <c r="M4" i="32"/>
  <c r="B8" i="97" s="1"/>
  <c r="I3" i="124"/>
  <c r="D128" i="25"/>
  <c r="D169" i="25" s="1"/>
  <c r="B4" i="15"/>
  <c r="G145" i="25"/>
  <c r="G186" i="25" s="1"/>
  <c r="D146" i="25"/>
  <c r="D187" i="25" s="1"/>
  <c r="K33" i="26"/>
  <c r="K32" i="29" s="1"/>
  <c r="K144" i="25"/>
  <c r="K185" i="25" s="1"/>
  <c r="H97" i="22"/>
  <c r="H74" i="25" s="1"/>
  <c r="G127" i="25"/>
  <c r="G168" i="25" s="1"/>
  <c r="H33" i="25"/>
  <c r="AE38" i="97" s="1"/>
  <c r="H84" i="22"/>
  <c r="U6" i="22"/>
  <c r="I26" i="27" s="1"/>
  <c r="T25" i="123" s="1"/>
  <c r="G157" i="25"/>
  <c r="G198" i="25" s="1"/>
  <c r="K126" i="25"/>
  <c r="K167" i="25" s="1"/>
  <c r="N29" i="32"/>
  <c r="C33" i="97" s="1"/>
  <c r="G34" i="26"/>
  <c r="G33" i="29" s="1"/>
  <c r="J28" i="124"/>
  <c r="R26" i="124"/>
  <c r="C128" i="25"/>
  <c r="C169" i="25" s="1"/>
  <c r="D112" i="22"/>
  <c r="D117" i="25" s="1"/>
  <c r="D125" i="26" s="1"/>
  <c r="D86" i="22"/>
  <c r="Q8" i="22"/>
  <c r="E28" i="27" s="1"/>
  <c r="D99" i="22"/>
  <c r="D76" i="25" s="1"/>
  <c r="D83" i="26" s="1"/>
  <c r="D35" i="25"/>
  <c r="J157" i="25"/>
  <c r="J198" i="25" s="1"/>
  <c r="AG39" i="97"/>
  <c r="J34" i="26"/>
  <c r="J33" i="29" s="1"/>
  <c r="I59" i="22"/>
  <c r="I72" i="22" s="1"/>
  <c r="C146" i="25"/>
  <c r="C187" i="25" s="1"/>
  <c r="J59" i="22"/>
  <c r="J72" i="22" s="1"/>
  <c r="F60" i="22"/>
  <c r="F73" i="22" s="1"/>
  <c r="Q27" i="124"/>
  <c r="U28" i="32"/>
  <c r="J32" i="97" s="1"/>
  <c r="V26" i="123"/>
  <c r="D34" i="22"/>
  <c r="D21" i="22" s="1"/>
  <c r="D8" i="22" s="1"/>
  <c r="C34" i="22"/>
  <c r="C21" i="22" s="1"/>
  <c r="C8" i="22" s="1"/>
  <c r="K58" i="22"/>
  <c r="K71" i="22" s="1"/>
  <c r="K109" i="22" s="1"/>
  <c r="K114" i="25" s="1"/>
  <c r="K122" i="26" s="1"/>
  <c r="H106" i="15"/>
  <c r="C139" i="14"/>
  <c r="C107" i="14"/>
  <c r="J106" i="15"/>
  <c r="J2" i="17"/>
  <c r="I106" i="15"/>
  <c r="I2" i="17"/>
  <c r="H54" i="15"/>
  <c r="H2" i="17"/>
  <c r="F55" i="15"/>
  <c r="E55" i="15"/>
  <c r="R7" i="22"/>
  <c r="F27" i="27" s="1"/>
  <c r="E111" i="22"/>
  <c r="E116" i="25" s="1"/>
  <c r="E124" i="26" s="1"/>
  <c r="E98" i="22"/>
  <c r="E75" i="25" s="1"/>
  <c r="E82" i="26" s="1"/>
  <c r="E85" i="22"/>
  <c r="E34" i="25"/>
  <c r="I107" i="20"/>
  <c r="I85" i="25" s="1"/>
  <c r="I93" i="26" s="1"/>
  <c r="I45" i="22"/>
  <c r="I139" i="18"/>
  <c r="I139" i="20" s="1"/>
  <c r="I103" i="25" s="1"/>
  <c r="I111" i="26" s="1"/>
  <c r="H139" i="18"/>
  <c r="H139" i="20" s="1"/>
  <c r="H103" i="25" s="1"/>
  <c r="H111" i="26" s="1"/>
  <c r="H45" i="22"/>
  <c r="H32" i="22" s="1"/>
  <c r="H19" i="22" s="1"/>
  <c r="H6" i="22" s="1"/>
  <c r="F108" i="20"/>
  <c r="F86" i="25" s="1"/>
  <c r="F94" i="26" s="1"/>
  <c r="G59" i="22"/>
  <c r="G72" i="22" s="1"/>
  <c r="H107" i="20"/>
  <c r="H85" i="25" s="1"/>
  <c r="H93" i="26" s="1"/>
  <c r="E108" i="20"/>
  <c r="E86" i="25" s="1"/>
  <c r="E94" i="26" s="1"/>
  <c r="J45" i="22"/>
  <c r="J32" i="22" s="1"/>
  <c r="J19" i="22" s="1"/>
  <c r="J6" i="22" s="1"/>
  <c r="J139" i="18"/>
  <c r="J139" i="20" s="1"/>
  <c r="J103" i="25" s="1"/>
  <c r="J111" i="26" s="1"/>
  <c r="E140" i="18"/>
  <c r="E140" i="20" s="1"/>
  <c r="E104" i="25" s="1"/>
  <c r="E112" i="26" s="1"/>
  <c r="E46" i="22"/>
  <c r="F46" i="22"/>
  <c r="F33" i="22" s="1"/>
  <c r="F20" i="22" s="1"/>
  <c r="F7" i="22" s="1"/>
  <c r="F140" i="18"/>
  <c r="F140" i="20" s="1"/>
  <c r="F104" i="25" s="1"/>
  <c r="F112" i="26" s="1"/>
  <c r="J107" i="20"/>
  <c r="J85" i="25" s="1"/>
  <c r="J93" i="26" s="1"/>
  <c r="I138" i="15"/>
  <c r="I137" i="14" s="1"/>
  <c r="I86" i="15"/>
  <c r="I85" i="14" s="1"/>
  <c r="G106" i="14"/>
  <c r="G138" i="14"/>
  <c r="E87" i="15"/>
  <c r="F139" i="15"/>
  <c r="J54" i="15"/>
  <c r="E139" i="15"/>
  <c r="G86" i="14"/>
  <c r="G54" i="14"/>
  <c r="F107" i="15"/>
  <c r="J86" i="15"/>
  <c r="J85" i="14" s="1"/>
  <c r="J138" i="15"/>
  <c r="J137" i="14" s="1"/>
  <c r="E107" i="15"/>
  <c r="H138" i="15"/>
  <c r="H137" i="14" s="1"/>
  <c r="F87" i="15"/>
  <c r="U35" i="18"/>
  <c r="U35" i="20" s="1"/>
  <c r="I16" i="27" s="1"/>
  <c r="T15" i="123" s="1"/>
  <c r="H87" i="18"/>
  <c r="H87" i="20" s="1"/>
  <c r="H62" i="25" s="1"/>
  <c r="H69" i="26" s="1"/>
  <c r="W35" i="18"/>
  <c r="W35" i="20" s="1"/>
  <c r="K16" i="27" s="1"/>
  <c r="V15" i="123" s="1"/>
  <c r="J87" i="18"/>
  <c r="J87" i="20" s="1"/>
  <c r="J62" i="25" s="1"/>
  <c r="J69" i="26" s="1"/>
  <c r="S36" i="18"/>
  <c r="S36" i="20" s="1"/>
  <c r="G17" i="27" s="1"/>
  <c r="R16" i="123" s="1"/>
  <c r="F88" i="18"/>
  <c r="F88" i="20" s="1"/>
  <c r="F63" i="25" s="1"/>
  <c r="F70" i="26" s="1"/>
  <c r="V35" i="18"/>
  <c r="V35" i="20" s="1"/>
  <c r="J16" i="27" s="1"/>
  <c r="U15" i="123" s="1"/>
  <c r="I87" i="18"/>
  <c r="I87" i="20" s="1"/>
  <c r="I62" i="25" s="1"/>
  <c r="I69" i="26" s="1"/>
  <c r="R36" i="18"/>
  <c r="R36" i="20" s="1"/>
  <c r="F17" i="27" s="1"/>
  <c r="Q16" i="123" s="1"/>
  <c r="E88" i="18"/>
  <c r="E88" i="20" s="1"/>
  <c r="E63" i="25" s="1"/>
  <c r="E70" i="26" s="1"/>
  <c r="V3" i="18"/>
  <c r="V3" i="20" s="1"/>
  <c r="I55" i="18"/>
  <c r="I55" i="20" s="1"/>
  <c r="I44" i="25" s="1"/>
  <c r="I51" i="26" s="1"/>
  <c r="U3" i="18"/>
  <c r="U3" i="20" s="1"/>
  <c r="H55" i="18"/>
  <c r="H55" i="20" s="1"/>
  <c r="H44" i="25" s="1"/>
  <c r="H51" i="26" s="1"/>
  <c r="R4" i="18"/>
  <c r="R4" i="20" s="1"/>
  <c r="E56" i="18"/>
  <c r="E56" i="20" s="1"/>
  <c r="E45" i="25" s="1"/>
  <c r="E52" i="26" s="1"/>
  <c r="S4" i="18"/>
  <c r="S4" i="20" s="1"/>
  <c r="F56" i="18"/>
  <c r="F56" i="20" s="1"/>
  <c r="F45" i="25" s="1"/>
  <c r="F52" i="26" s="1"/>
  <c r="W3" i="18"/>
  <c r="W3" i="20" s="1"/>
  <c r="J55" i="18"/>
  <c r="J55" i="20" s="1"/>
  <c r="J44" i="25" s="1"/>
  <c r="J51" i="26" s="1"/>
  <c r="V2" i="15"/>
  <c r="I21" i="25"/>
  <c r="K33" i="15"/>
  <c r="C35" i="15"/>
  <c r="AD27" i="97"/>
  <c r="G22" i="26"/>
  <c r="G21" i="29" s="1"/>
  <c r="D36" i="20"/>
  <c r="D36" i="18"/>
  <c r="H3" i="25"/>
  <c r="R35" i="15"/>
  <c r="E35" i="17"/>
  <c r="E34" i="14"/>
  <c r="E2" i="14"/>
  <c r="G2" i="15"/>
  <c r="G2" i="17" s="1"/>
  <c r="G35" i="18"/>
  <c r="G35" i="20"/>
  <c r="AH26" i="97"/>
  <c r="K21" i="26"/>
  <c r="K20" i="29" s="1"/>
  <c r="Z10" i="97"/>
  <c r="C5" i="26"/>
  <c r="C4" i="18"/>
  <c r="C108" i="18" s="1"/>
  <c r="C4" i="20"/>
  <c r="V34" i="15"/>
  <c r="I34" i="17"/>
  <c r="I33" i="14"/>
  <c r="J21" i="25"/>
  <c r="E22" i="25"/>
  <c r="D4" i="20"/>
  <c r="D4" i="18"/>
  <c r="D108" i="18" s="1"/>
  <c r="F22" i="25"/>
  <c r="C36" i="20"/>
  <c r="C36" i="18"/>
  <c r="AA28" i="97"/>
  <c r="D23" i="26"/>
  <c r="D22" i="29" s="1"/>
  <c r="Z28" i="97"/>
  <c r="C23" i="26"/>
  <c r="J34" i="17"/>
  <c r="W34" i="15"/>
  <c r="J33" i="14"/>
  <c r="AH8" i="97"/>
  <c r="K3" i="26"/>
  <c r="D3" i="15"/>
  <c r="AA10" i="97"/>
  <c r="D5" i="26"/>
  <c r="D4" i="29" s="1"/>
  <c r="F4" i="25"/>
  <c r="V17" i="32"/>
  <c r="K21" i="97" s="1"/>
  <c r="R16" i="124"/>
  <c r="K2" i="18"/>
  <c r="K106" i="18" s="1"/>
  <c r="K2" i="20"/>
  <c r="S3" i="15"/>
  <c r="U2" i="15"/>
  <c r="K34" i="18"/>
  <c r="K34" i="20"/>
  <c r="AD9" i="97"/>
  <c r="G4" i="26"/>
  <c r="G3" i="29" s="1"/>
  <c r="J3" i="25"/>
  <c r="N17" i="124"/>
  <c r="R18" i="32"/>
  <c r="G22" i="97" s="1"/>
  <c r="D35" i="15"/>
  <c r="D87" i="15" s="1"/>
  <c r="D54" i="14" s="1"/>
  <c r="U34" i="15"/>
  <c r="H34" i="17"/>
  <c r="H33" i="14"/>
  <c r="I3" i="25"/>
  <c r="E4" i="25"/>
  <c r="R3" i="15"/>
  <c r="G34" i="15"/>
  <c r="G34" i="17" s="1"/>
  <c r="W2" i="15"/>
  <c r="S35" i="15"/>
  <c r="F34" i="14"/>
  <c r="F2" i="14"/>
  <c r="C3" i="15"/>
  <c r="C3" i="17" s="1"/>
  <c r="K18" i="124"/>
  <c r="O19" i="32"/>
  <c r="D23" i="97" s="1"/>
  <c r="J18" i="124"/>
  <c r="N19" i="32"/>
  <c r="C23" i="97" s="1"/>
  <c r="G3" i="18"/>
  <c r="G107" i="18" s="1"/>
  <c r="G3" i="20"/>
  <c r="H21" i="25"/>
  <c r="H156" i="25" l="1"/>
  <c r="H197" i="25" s="1"/>
  <c r="H81" i="26"/>
  <c r="M29" i="32"/>
  <c r="B33" i="97" s="1"/>
  <c r="N27" i="123"/>
  <c r="I28" i="124"/>
  <c r="B60" i="22"/>
  <c r="B73" i="22" s="1"/>
  <c r="B34" i="25" s="1"/>
  <c r="Y40" i="97"/>
  <c r="B35" i="26"/>
  <c r="B34" i="29" s="1"/>
  <c r="M19" i="32"/>
  <c r="B23" i="97" s="1"/>
  <c r="N17" i="123"/>
  <c r="F145" i="25"/>
  <c r="F186" i="25" s="1"/>
  <c r="B36" i="18"/>
  <c r="B46" i="22" s="1"/>
  <c r="H144" i="25"/>
  <c r="H185" i="25" s="1"/>
  <c r="B4" i="17"/>
  <c r="O4" i="15"/>
  <c r="O5" i="18"/>
  <c r="O5" i="20" s="1"/>
  <c r="Y10" i="97"/>
  <c r="B5" i="26"/>
  <c r="B4" i="29" s="1"/>
  <c r="O26" i="124"/>
  <c r="Y27" i="97"/>
  <c r="B22" i="26"/>
  <c r="B21" i="29" s="1"/>
  <c r="B35" i="14"/>
  <c r="B3" i="14"/>
  <c r="O36" i="15"/>
  <c r="E127" i="25"/>
  <c r="E168" i="25" s="1"/>
  <c r="J144" i="25"/>
  <c r="J185" i="25" s="1"/>
  <c r="H33" i="26"/>
  <c r="H32" i="29" s="1"/>
  <c r="S27" i="32"/>
  <c r="H31" i="97" s="1"/>
  <c r="I126" i="25"/>
  <c r="I167" i="25" s="1"/>
  <c r="D158" i="25"/>
  <c r="D199" i="25" s="1"/>
  <c r="F127" i="25"/>
  <c r="F168" i="25" s="1"/>
  <c r="H126" i="25"/>
  <c r="H167" i="25" s="1"/>
  <c r="E145" i="25"/>
  <c r="E186" i="25" s="1"/>
  <c r="S7" i="22"/>
  <c r="G27" i="27" s="1"/>
  <c r="F98" i="22"/>
  <c r="F75" i="25" s="1"/>
  <c r="F82" i="26" s="1"/>
  <c r="F34" i="25"/>
  <c r="F111" i="22"/>
  <c r="F116" i="25" s="1"/>
  <c r="F124" i="26" s="1"/>
  <c r="F85" i="22"/>
  <c r="D60" i="22"/>
  <c r="D73" i="22" s="1"/>
  <c r="I110" i="22"/>
  <c r="I115" i="25" s="1"/>
  <c r="I123" i="26" s="1"/>
  <c r="I97" i="22"/>
  <c r="I74" i="25" s="1"/>
  <c r="I81" i="26" s="1"/>
  <c r="I33" i="25"/>
  <c r="V6" i="22"/>
  <c r="J26" i="27" s="1"/>
  <c r="J126" i="25"/>
  <c r="J167" i="25" s="1"/>
  <c r="I144" i="25"/>
  <c r="I185" i="25" s="1"/>
  <c r="C60" i="22"/>
  <c r="C73" i="22" s="1"/>
  <c r="W6" i="22"/>
  <c r="K26" i="27" s="1"/>
  <c r="J110" i="22"/>
  <c r="J115" i="25" s="1"/>
  <c r="J123" i="26" s="1"/>
  <c r="J33" i="25"/>
  <c r="J97" i="22"/>
  <c r="J74" i="25" s="1"/>
  <c r="J81" i="26" s="1"/>
  <c r="K28" i="124"/>
  <c r="O29" i="32"/>
  <c r="D33" i="97" s="1"/>
  <c r="P27" i="123"/>
  <c r="K96" i="22"/>
  <c r="K73" i="25" s="1"/>
  <c r="I84" i="22"/>
  <c r="J84" i="22"/>
  <c r="AA40" i="97"/>
  <c r="D35" i="26"/>
  <c r="E157" i="25"/>
  <c r="E198" i="25" s="1"/>
  <c r="E33" i="22"/>
  <c r="E20" i="22" s="1"/>
  <c r="E7" i="22" s="1"/>
  <c r="K83" i="22"/>
  <c r="K32" i="25"/>
  <c r="K32" i="26" s="1"/>
  <c r="K31" i="29" s="1"/>
  <c r="X5" i="22"/>
  <c r="L25" i="27" s="1"/>
  <c r="W24" i="123" s="1"/>
  <c r="I32" i="22"/>
  <c r="I19" i="22" s="1"/>
  <c r="I6" i="22" s="1"/>
  <c r="H58" i="22"/>
  <c r="H71" i="22" s="1"/>
  <c r="H96" i="22" s="1"/>
  <c r="H73" i="25" s="1"/>
  <c r="H80" i="26" s="1"/>
  <c r="G86" i="15"/>
  <c r="G85" i="14" s="1"/>
  <c r="G106" i="15"/>
  <c r="D107" i="15"/>
  <c r="D3" i="17"/>
  <c r="G107" i="20"/>
  <c r="G85" i="25" s="1"/>
  <c r="G93" i="26" s="1"/>
  <c r="K44" i="22"/>
  <c r="K31" i="22" s="1"/>
  <c r="K18" i="22" s="1"/>
  <c r="K5" i="22" s="1"/>
  <c r="K138" i="18"/>
  <c r="K138" i="20" s="1"/>
  <c r="K102" i="25" s="1"/>
  <c r="K110" i="26" s="1"/>
  <c r="F59" i="22"/>
  <c r="F72" i="22" s="1"/>
  <c r="G45" i="22"/>
  <c r="G139" i="18"/>
  <c r="G139" i="20" s="1"/>
  <c r="G103" i="25" s="1"/>
  <c r="G111" i="26" s="1"/>
  <c r="D46" i="22"/>
  <c r="D140" i="18"/>
  <c r="D140" i="20" s="1"/>
  <c r="D104" i="25" s="1"/>
  <c r="D112" i="26" s="1"/>
  <c r="G33" i="25"/>
  <c r="G97" i="22"/>
  <c r="G74" i="25" s="1"/>
  <c r="G81" i="26" s="1"/>
  <c r="G110" i="22"/>
  <c r="G115" i="25" s="1"/>
  <c r="G123" i="26" s="1"/>
  <c r="G84" i="22"/>
  <c r="T6" i="22"/>
  <c r="H26" i="27" s="1"/>
  <c r="D108" i="20"/>
  <c r="D86" i="25" s="1"/>
  <c r="D94" i="26" s="1"/>
  <c r="C108" i="20"/>
  <c r="C86" i="25" s="1"/>
  <c r="C94" i="26" s="1"/>
  <c r="K106" i="20"/>
  <c r="C140" i="18"/>
  <c r="C140" i="20" s="1"/>
  <c r="C104" i="25" s="1"/>
  <c r="C112" i="26" s="1"/>
  <c r="C46" i="22"/>
  <c r="C33" i="22" s="1"/>
  <c r="C20" i="22" s="1"/>
  <c r="C7" i="22" s="1"/>
  <c r="J58" i="22"/>
  <c r="J71" i="22" s="1"/>
  <c r="E34" i="26"/>
  <c r="E33" i="29" s="1"/>
  <c r="AB39" i="97"/>
  <c r="Q26" i="123"/>
  <c r="L27" i="124"/>
  <c r="P28" i="32"/>
  <c r="E32" i="97" s="1"/>
  <c r="D86" i="14"/>
  <c r="C139" i="15"/>
  <c r="C87" i="15"/>
  <c r="K137" i="15"/>
  <c r="K136" i="14" s="1"/>
  <c r="K85" i="15"/>
  <c r="K84" i="14" s="1"/>
  <c r="F54" i="14"/>
  <c r="F86" i="14"/>
  <c r="G54" i="15"/>
  <c r="D55" i="15"/>
  <c r="E86" i="14"/>
  <c r="E54" i="14"/>
  <c r="D139" i="15"/>
  <c r="E106" i="14"/>
  <c r="E138" i="14"/>
  <c r="C55" i="15"/>
  <c r="C107" i="15"/>
  <c r="F106" i="14"/>
  <c r="F138" i="14"/>
  <c r="G138" i="15"/>
  <c r="P36" i="18"/>
  <c r="P36" i="20" s="1"/>
  <c r="D17" i="27" s="1"/>
  <c r="O16" i="123" s="1"/>
  <c r="C88" i="18"/>
  <c r="C88" i="20" s="1"/>
  <c r="C63" i="25" s="1"/>
  <c r="C70" i="26" s="1"/>
  <c r="X34" i="18"/>
  <c r="X34" i="20" s="1"/>
  <c r="L15" i="27" s="1"/>
  <c r="W14" i="123" s="1"/>
  <c r="K86" i="18"/>
  <c r="K86" i="20" s="1"/>
  <c r="K61" i="25" s="1"/>
  <c r="K68" i="26" s="1"/>
  <c r="T35" i="18"/>
  <c r="T35" i="20" s="1"/>
  <c r="H16" i="27" s="1"/>
  <c r="S15" i="123" s="1"/>
  <c r="G87" i="18"/>
  <c r="G87" i="20" s="1"/>
  <c r="G62" i="25" s="1"/>
  <c r="G69" i="26" s="1"/>
  <c r="Q36" i="18"/>
  <c r="Q36" i="20" s="1"/>
  <c r="E17" i="27" s="1"/>
  <c r="P16" i="123" s="1"/>
  <c r="D88" i="18"/>
  <c r="D88" i="20" s="1"/>
  <c r="D63" i="25" s="1"/>
  <c r="D70" i="26" s="1"/>
  <c r="Q4" i="18"/>
  <c r="Q4" i="20" s="1"/>
  <c r="D56" i="18"/>
  <c r="D56" i="20" s="1"/>
  <c r="D45" i="25" s="1"/>
  <c r="D52" i="26" s="1"/>
  <c r="P4" i="18"/>
  <c r="P4" i="20" s="1"/>
  <c r="C56" i="18"/>
  <c r="C56" i="20" s="1"/>
  <c r="C45" i="25" s="1"/>
  <c r="C52" i="26" s="1"/>
  <c r="X2" i="18"/>
  <c r="X2" i="20" s="1"/>
  <c r="K54" i="18"/>
  <c r="K54" i="20" s="1"/>
  <c r="T3" i="18"/>
  <c r="T3" i="20" s="1"/>
  <c r="G55" i="18"/>
  <c r="G55" i="20" s="1"/>
  <c r="G44" i="25" s="1"/>
  <c r="G51" i="26" s="1"/>
  <c r="E3" i="18"/>
  <c r="E107" i="18" s="1"/>
  <c r="E3" i="20"/>
  <c r="AB9" i="97"/>
  <c r="E4" i="26"/>
  <c r="E3" i="29" s="1"/>
  <c r="AF8" i="97"/>
  <c r="I3" i="26"/>
  <c r="H33" i="15"/>
  <c r="H85" i="15" s="1"/>
  <c r="H84" i="14" s="1"/>
  <c r="K20" i="25"/>
  <c r="H2" i="20"/>
  <c r="H2" i="18"/>
  <c r="H106" i="18" s="1"/>
  <c r="J34" i="20"/>
  <c r="J34" i="18"/>
  <c r="C22" i="25"/>
  <c r="AG26" i="97"/>
  <c r="J21" i="26"/>
  <c r="J20" i="29" s="1"/>
  <c r="C4" i="25"/>
  <c r="T2" i="15"/>
  <c r="E2" i="15"/>
  <c r="E2" i="17" s="1"/>
  <c r="P16" i="124"/>
  <c r="T17" i="32"/>
  <c r="I21" i="97" s="1"/>
  <c r="G3" i="25"/>
  <c r="AE26" i="97"/>
  <c r="H21" i="26"/>
  <c r="H20" i="29" s="1"/>
  <c r="AG8" i="97"/>
  <c r="J3" i="26"/>
  <c r="F3" i="20"/>
  <c r="F3" i="18"/>
  <c r="F107" i="18" s="1"/>
  <c r="J33" i="15"/>
  <c r="Q18" i="32"/>
  <c r="F22" i="97" s="1"/>
  <c r="M17" i="124"/>
  <c r="D4" i="25"/>
  <c r="Q16" i="124"/>
  <c r="U17" i="32"/>
  <c r="J21" i="97" s="1"/>
  <c r="E34" i="15"/>
  <c r="E35" i="20"/>
  <c r="E35" i="18"/>
  <c r="AF26" i="97"/>
  <c r="I21" i="26"/>
  <c r="I20" i="29" s="1"/>
  <c r="F35" i="18"/>
  <c r="F35" i="20"/>
  <c r="S17" i="32"/>
  <c r="H21" i="97" s="1"/>
  <c r="O16" i="124"/>
  <c r="P3" i="15"/>
  <c r="F2" i="15"/>
  <c r="F2" i="17" s="1"/>
  <c r="H34" i="18"/>
  <c r="H34" i="20"/>
  <c r="Q35" i="15"/>
  <c r="D35" i="17"/>
  <c r="D2" i="14"/>
  <c r="D34" i="14"/>
  <c r="K2" i="29"/>
  <c r="AC27" i="97"/>
  <c r="F22" i="26"/>
  <c r="F21" i="29" s="1"/>
  <c r="AB27" i="97"/>
  <c r="E22" i="26"/>
  <c r="E21" i="29" s="1"/>
  <c r="I34" i="20"/>
  <c r="I34" i="18"/>
  <c r="C4" i="29"/>
  <c r="G21" i="25"/>
  <c r="AE8" i="97"/>
  <c r="H3" i="26"/>
  <c r="P35" i="15"/>
  <c r="C35" i="17"/>
  <c r="C2" i="14"/>
  <c r="C34" i="14"/>
  <c r="K33" i="17"/>
  <c r="X33" i="15"/>
  <c r="K32" i="14"/>
  <c r="F34" i="15"/>
  <c r="F34" i="17" s="1"/>
  <c r="J2" i="18"/>
  <c r="J106" i="18" s="1"/>
  <c r="J2" i="20"/>
  <c r="T34" i="15"/>
  <c r="G33" i="14"/>
  <c r="AC9" i="97"/>
  <c r="F4" i="26"/>
  <c r="F3" i="29" s="1"/>
  <c r="Q3" i="15"/>
  <c r="C22" i="29"/>
  <c r="L23" i="26"/>
  <c r="L17" i="124"/>
  <c r="P18" i="32"/>
  <c r="E22" i="97" s="1"/>
  <c r="I33" i="15"/>
  <c r="I137" i="15" s="1"/>
  <c r="I136" i="14" s="1"/>
  <c r="D22" i="25"/>
  <c r="I2" i="18"/>
  <c r="I106" i="18" s="1"/>
  <c r="I2" i="20"/>
  <c r="K155" i="25" l="1"/>
  <c r="K196" i="25" s="1"/>
  <c r="K80" i="26"/>
  <c r="D127" i="25"/>
  <c r="D168" i="25" s="1"/>
  <c r="L5" i="26"/>
  <c r="O36" i="18"/>
  <c r="O36" i="20" s="1"/>
  <c r="C17" i="27" s="1"/>
  <c r="M18" i="32" s="1"/>
  <c r="B22" i="97" s="1"/>
  <c r="B85" i="22"/>
  <c r="O7" i="22"/>
  <c r="C27" i="27" s="1"/>
  <c r="N26" i="123" s="1"/>
  <c r="V26" i="32"/>
  <c r="K30" i="97" s="1"/>
  <c r="N16" i="123"/>
  <c r="B3" i="15"/>
  <c r="B33" i="22"/>
  <c r="B20" i="22" s="1"/>
  <c r="B7" i="22" s="1"/>
  <c r="B35" i="15"/>
  <c r="B35" i="17" s="1"/>
  <c r="B35" i="18" s="1"/>
  <c r="B34" i="26"/>
  <c r="B33" i="29" s="1"/>
  <c r="Y39" i="97"/>
  <c r="B4" i="20"/>
  <c r="B4" i="25" s="1"/>
  <c r="B4" i="18"/>
  <c r="G144" i="25"/>
  <c r="G185" i="25" s="1"/>
  <c r="C145" i="25"/>
  <c r="C186" i="25" s="1"/>
  <c r="G126" i="25"/>
  <c r="G167" i="25" s="1"/>
  <c r="AH37" i="97"/>
  <c r="F157" i="25"/>
  <c r="F198" i="25" s="1"/>
  <c r="C127" i="25"/>
  <c r="C168" i="25" s="1"/>
  <c r="D145" i="25"/>
  <c r="D186" i="25" s="1"/>
  <c r="I156" i="25"/>
  <c r="I197" i="25" s="1"/>
  <c r="U5" i="22"/>
  <c r="I25" i="27" s="1"/>
  <c r="T24" i="123" s="1"/>
  <c r="U27" i="32"/>
  <c r="J31" i="97" s="1"/>
  <c r="V25" i="123"/>
  <c r="Q26" i="124"/>
  <c r="R26" i="123"/>
  <c r="Q28" i="32"/>
  <c r="F32" i="97" s="1"/>
  <c r="M27" i="124"/>
  <c r="K143" i="25"/>
  <c r="K184" i="25" s="1"/>
  <c r="G156" i="25"/>
  <c r="G197" i="25" s="1"/>
  <c r="K57" i="22"/>
  <c r="K70" i="22" s="1"/>
  <c r="X4" i="22" s="1"/>
  <c r="L24" i="27" s="1"/>
  <c r="D34" i="29"/>
  <c r="L35" i="26"/>
  <c r="J156" i="25"/>
  <c r="J197" i="25" s="1"/>
  <c r="E59" i="22"/>
  <c r="E72" i="22" s="1"/>
  <c r="E84" i="22" s="1"/>
  <c r="H109" i="22"/>
  <c r="H114" i="25" s="1"/>
  <c r="J33" i="26"/>
  <c r="J32" i="29" s="1"/>
  <c r="AG38" i="97"/>
  <c r="F34" i="26"/>
  <c r="F33" i="29" s="1"/>
  <c r="AC39" i="97"/>
  <c r="I58" i="22"/>
  <c r="I71" i="22" s="1"/>
  <c r="I83" i="22" s="1"/>
  <c r="I33" i="26"/>
  <c r="I32" i="29" s="1"/>
  <c r="AF38" i="97"/>
  <c r="C98" i="22"/>
  <c r="C75" i="25" s="1"/>
  <c r="C82" i="26" s="1"/>
  <c r="C85" i="22"/>
  <c r="C111" i="22"/>
  <c r="C116" i="25" s="1"/>
  <c r="C124" i="26" s="1"/>
  <c r="P7" i="22"/>
  <c r="D27" i="27" s="1"/>
  <c r="C34" i="25"/>
  <c r="U25" i="123"/>
  <c r="P26" i="124"/>
  <c r="T27" i="32"/>
  <c r="I31" i="97" s="1"/>
  <c r="D111" i="22"/>
  <c r="D116" i="25" s="1"/>
  <c r="D124" i="26" s="1"/>
  <c r="D98" i="22"/>
  <c r="D75" i="25" s="1"/>
  <c r="D82" i="26" s="1"/>
  <c r="D34" i="25"/>
  <c r="D85" i="22"/>
  <c r="Q7" i="22"/>
  <c r="E27" i="27" s="1"/>
  <c r="R25" i="124"/>
  <c r="D33" i="22"/>
  <c r="D20" i="22" s="1"/>
  <c r="D7" i="22" s="1"/>
  <c r="G32" i="22"/>
  <c r="G19" i="22" s="1"/>
  <c r="G6" i="22" s="1"/>
  <c r="I85" i="15"/>
  <c r="I84" i="14" s="1"/>
  <c r="H32" i="25"/>
  <c r="H83" i="22"/>
  <c r="E45" i="22"/>
  <c r="E32" i="22" s="1"/>
  <c r="E19" i="22" s="1"/>
  <c r="E6" i="22" s="1"/>
  <c r="E139" i="18"/>
  <c r="E139" i="20" s="1"/>
  <c r="E103" i="25" s="1"/>
  <c r="E111" i="26" s="1"/>
  <c r="I106" i="20"/>
  <c r="I138" i="18"/>
  <c r="I138" i="20" s="1"/>
  <c r="I102" i="25" s="1"/>
  <c r="I110" i="26" s="1"/>
  <c r="I44" i="22"/>
  <c r="I31" i="22" s="1"/>
  <c r="I18" i="22" s="1"/>
  <c r="I5" i="22" s="1"/>
  <c r="F107" i="20"/>
  <c r="F85" i="25" s="1"/>
  <c r="F93" i="26" s="1"/>
  <c r="H106" i="20"/>
  <c r="C59" i="22"/>
  <c r="C72" i="22" s="1"/>
  <c r="S25" i="123"/>
  <c r="R27" i="32"/>
  <c r="G31" i="97" s="1"/>
  <c r="N26" i="124"/>
  <c r="AD38" i="97"/>
  <c r="G33" i="26"/>
  <c r="G32" i="29" s="1"/>
  <c r="J106" i="20"/>
  <c r="F45" i="22"/>
  <c r="F139" i="18"/>
  <c r="F139" i="20" s="1"/>
  <c r="F103" i="25" s="1"/>
  <c r="F111" i="26" s="1"/>
  <c r="S6" i="22"/>
  <c r="G26" i="27" s="1"/>
  <c r="F110" i="22"/>
  <c r="F115" i="25" s="1"/>
  <c r="F123" i="26" s="1"/>
  <c r="F97" i="22"/>
  <c r="F74" i="25" s="1"/>
  <c r="F81" i="26" s="1"/>
  <c r="F33" i="25"/>
  <c r="F84" i="22"/>
  <c r="E107" i="20"/>
  <c r="E85" i="25" s="1"/>
  <c r="E93" i="26" s="1"/>
  <c r="J32" i="25"/>
  <c r="J109" i="22"/>
  <c r="J114" i="25" s="1"/>
  <c r="J122" i="26" s="1"/>
  <c r="J96" i="22"/>
  <c r="J73" i="25" s="1"/>
  <c r="J80" i="26" s="1"/>
  <c r="J83" i="22"/>
  <c r="W5" i="22"/>
  <c r="K25" i="27" s="1"/>
  <c r="H44" i="22"/>
  <c r="H31" i="22" s="1"/>
  <c r="H18" i="22" s="1"/>
  <c r="H5" i="22" s="1"/>
  <c r="H138" i="18"/>
  <c r="H138" i="20" s="1"/>
  <c r="H102" i="25" s="1"/>
  <c r="H110" i="26" s="1"/>
  <c r="J138" i="18"/>
  <c r="J138" i="20" s="1"/>
  <c r="J102" i="25" s="1"/>
  <c r="J110" i="26" s="1"/>
  <c r="J44" i="22"/>
  <c r="J31" i="22" s="1"/>
  <c r="J18" i="22" s="1"/>
  <c r="J5" i="22" s="1"/>
  <c r="F106" i="15"/>
  <c r="F54" i="15"/>
  <c r="D106" i="14"/>
  <c r="D138" i="14"/>
  <c r="C86" i="14"/>
  <c r="C54" i="14"/>
  <c r="F138" i="15"/>
  <c r="F137" i="14" s="1"/>
  <c r="E106" i="15"/>
  <c r="E86" i="15"/>
  <c r="E85" i="14" s="1"/>
  <c r="F86" i="15"/>
  <c r="F85" i="14" s="1"/>
  <c r="J85" i="15"/>
  <c r="J84" i="14" s="1"/>
  <c r="J137" i="15"/>
  <c r="J136" i="14" s="1"/>
  <c r="G137" i="14"/>
  <c r="H137" i="15"/>
  <c r="H136" i="14" s="1"/>
  <c r="E138" i="15"/>
  <c r="E137" i="14" s="1"/>
  <c r="E54" i="15"/>
  <c r="C138" i="14"/>
  <c r="C106" i="14"/>
  <c r="U34" i="18"/>
  <c r="U34" i="20" s="1"/>
  <c r="I15" i="27" s="1"/>
  <c r="T14" i="123" s="1"/>
  <c r="H86" i="18"/>
  <c r="H86" i="20" s="1"/>
  <c r="H61" i="25" s="1"/>
  <c r="H68" i="26" s="1"/>
  <c r="W34" i="18"/>
  <c r="W34" i="20" s="1"/>
  <c r="K15" i="27" s="1"/>
  <c r="V14" i="123" s="1"/>
  <c r="J86" i="18"/>
  <c r="J86" i="20" s="1"/>
  <c r="J61" i="25" s="1"/>
  <c r="J68" i="26" s="1"/>
  <c r="R35" i="18"/>
  <c r="R35" i="20" s="1"/>
  <c r="F16" i="27" s="1"/>
  <c r="Q15" i="123" s="1"/>
  <c r="E87" i="18"/>
  <c r="E87" i="20" s="1"/>
  <c r="E62" i="25" s="1"/>
  <c r="E69" i="26" s="1"/>
  <c r="V34" i="18"/>
  <c r="V34" i="20" s="1"/>
  <c r="J15" i="27" s="1"/>
  <c r="U14" i="123" s="1"/>
  <c r="I86" i="18"/>
  <c r="I86" i="20" s="1"/>
  <c r="I61" i="25" s="1"/>
  <c r="I68" i="26" s="1"/>
  <c r="S35" i="18"/>
  <c r="S35" i="20" s="1"/>
  <c r="G16" i="27" s="1"/>
  <c r="R15" i="123" s="1"/>
  <c r="F87" i="18"/>
  <c r="F87" i="20" s="1"/>
  <c r="F62" i="25" s="1"/>
  <c r="F69" i="26" s="1"/>
  <c r="U2" i="18"/>
  <c r="U2" i="20" s="1"/>
  <c r="H54" i="18"/>
  <c r="H54" i="20" s="1"/>
  <c r="V2" i="18"/>
  <c r="V2" i="20" s="1"/>
  <c r="I54" i="18"/>
  <c r="I54" i="20" s="1"/>
  <c r="S3" i="18"/>
  <c r="S3" i="20" s="1"/>
  <c r="F55" i="18"/>
  <c r="F55" i="20" s="1"/>
  <c r="F44" i="25" s="1"/>
  <c r="F51" i="26" s="1"/>
  <c r="R3" i="18"/>
  <c r="R3" i="20" s="1"/>
  <c r="E55" i="18"/>
  <c r="E55" i="20" s="1"/>
  <c r="E44" i="25" s="1"/>
  <c r="E51" i="26" s="1"/>
  <c r="W2" i="18"/>
  <c r="W2" i="20" s="1"/>
  <c r="J54" i="18"/>
  <c r="J54" i="20" s="1"/>
  <c r="D3" i="20"/>
  <c r="D3" i="18"/>
  <c r="D107" i="18" s="1"/>
  <c r="G34" i="18"/>
  <c r="G34" i="20"/>
  <c r="C2" i="15"/>
  <c r="C2" i="17" s="1"/>
  <c r="C35" i="20"/>
  <c r="C35" i="18"/>
  <c r="N16" i="124"/>
  <c r="R17" i="32"/>
  <c r="G21" i="97" s="1"/>
  <c r="I20" i="25"/>
  <c r="S2" i="15"/>
  <c r="E21" i="25"/>
  <c r="J2" i="29"/>
  <c r="AH25" i="97"/>
  <c r="K20" i="26"/>
  <c r="K19" i="29" s="1"/>
  <c r="I2" i="29"/>
  <c r="E3" i="25"/>
  <c r="S34" i="15"/>
  <c r="F33" i="14"/>
  <c r="D34" i="15"/>
  <c r="D86" i="15" s="1"/>
  <c r="D85" i="14" s="1"/>
  <c r="R34" i="15"/>
  <c r="E34" i="17"/>
  <c r="E33" i="14"/>
  <c r="G2" i="18"/>
  <c r="G106" i="18" s="1"/>
  <c r="G2" i="20"/>
  <c r="J20" i="25"/>
  <c r="H33" i="17"/>
  <c r="U33" i="15"/>
  <c r="H32" i="14"/>
  <c r="K17" i="124"/>
  <c r="O18" i="32"/>
  <c r="D22" i="97" s="1"/>
  <c r="K33" i="18"/>
  <c r="K33" i="20"/>
  <c r="D2" i="15"/>
  <c r="H20" i="25"/>
  <c r="F21" i="25"/>
  <c r="AA9" i="97"/>
  <c r="D4" i="26"/>
  <c r="D3" i="29" s="1"/>
  <c r="F3" i="25"/>
  <c r="R2" i="15"/>
  <c r="J17" i="124"/>
  <c r="N18" i="32"/>
  <c r="C22" i="97" s="1"/>
  <c r="K32" i="15"/>
  <c r="AA27" i="97"/>
  <c r="D22" i="26"/>
  <c r="D21" i="29" s="1"/>
  <c r="V33" i="15"/>
  <c r="I33" i="17"/>
  <c r="I32" i="14"/>
  <c r="G33" i="15"/>
  <c r="C34" i="15"/>
  <c r="H2" i="29"/>
  <c r="AD26" i="97"/>
  <c r="G21" i="26"/>
  <c r="G20" i="29" s="1"/>
  <c r="D35" i="20"/>
  <c r="D35" i="18"/>
  <c r="C3" i="20"/>
  <c r="C3" i="18"/>
  <c r="C107" i="18" s="1"/>
  <c r="W33" i="15"/>
  <c r="J33" i="17"/>
  <c r="J32" i="14"/>
  <c r="AD8" i="97"/>
  <c r="G3" i="26"/>
  <c r="Z9" i="97"/>
  <c r="C4" i="26"/>
  <c r="Z27" i="97"/>
  <c r="C22" i="26"/>
  <c r="R15" i="124"/>
  <c r="V16" i="32"/>
  <c r="K20" i="97" s="1"/>
  <c r="G85" i="15" l="1"/>
  <c r="G84" i="14" s="1"/>
  <c r="G33" i="17"/>
  <c r="H155" i="25"/>
  <c r="H196" i="25" s="1"/>
  <c r="H122" i="26"/>
  <c r="I17" i="124"/>
  <c r="F126" i="25"/>
  <c r="F167" i="25" s="1"/>
  <c r="I27" i="124"/>
  <c r="M28" i="32"/>
  <c r="B32" i="97" s="1"/>
  <c r="B59" i="22"/>
  <c r="B72" i="22" s="1"/>
  <c r="B84" i="22" s="1"/>
  <c r="O25" i="124"/>
  <c r="K31" i="25"/>
  <c r="AH36" i="97" s="1"/>
  <c r="B35" i="20"/>
  <c r="B21" i="25" s="1"/>
  <c r="Y26" i="97" s="1"/>
  <c r="J143" i="25"/>
  <c r="J184" i="25" s="1"/>
  <c r="O35" i="15"/>
  <c r="O35" i="18" s="1"/>
  <c r="B2" i="14"/>
  <c r="B34" i="14"/>
  <c r="B3" i="17"/>
  <c r="O3" i="15"/>
  <c r="O4" i="18"/>
  <c r="O4" i="20" s="1"/>
  <c r="B45" i="22"/>
  <c r="Y9" i="97"/>
  <c r="B4" i="26"/>
  <c r="B3" i="29" s="1"/>
  <c r="K95" i="22"/>
  <c r="K72" i="25" s="1"/>
  <c r="K79" i="26" s="1"/>
  <c r="E126" i="25"/>
  <c r="E167" i="25" s="1"/>
  <c r="E144" i="25"/>
  <c r="E185" i="25" s="1"/>
  <c r="S26" i="32"/>
  <c r="H30" i="97" s="1"/>
  <c r="K108" i="22"/>
  <c r="K113" i="25" s="1"/>
  <c r="K121" i="26" s="1"/>
  <c r="K82" i="22"/>
  <c r="F144" i="25"/>
  <c r="F185" i="25" s="1"/>
  <c r="I143" i="25"/>
  <c r="I184" i="25" s="1"/>
  <c r="H143" i="25"/>
  <c r="H184" i="25" s="1"/>
  <c r="D34" i="26"/>
  <c r="D33" i="29" s="1"/>
  <c r="AA39" i="97"/>
  <c r="D157" i="25"/>
  <c r="D198" i="25" s="1"/>
  <c r="V5" i="22"/>
  <c r="J25" i="27" s="1"/>
  <c r="I32" i="25"/>
  <c r="I109" i="22"/>
  <c r="I114" i="25" s="1"/>
  <c r="I122" i="26" s="1"/>
  <c r="I96" i="22"/>
  <c r="I73" i="25" s="1"/>
  <c r="I80" i="26" s="1"/>
  <c r="G58" i="22"/>
  <c r="G71" i="22" s="1"/>
  <c r="I57" i="22"/>
  <c r="I70" i="22" s="1"/>
  <c r="I108" i="22" s="1"/>
  <c r="I113" i="25" s="1"/>
  <c r="I121" i="26" s="1"/>
  <c r="K27" i="124"/>
  <c r="O28" i="32"/>
  <c r="D32" i="97" s="1"/>
  <c r="P26" i="123"/>
  <c r="C34" i="26"/>
  <c r="Z39" i="97"/>
  <c r="C157" i="25"/>
  <c r="C198" i="25" s="1"/>
  <c r="E33" i="25"/>
  <c r="R6" i="22"/>
  <c r="F26" i="27" s="1"/>
  <c r="E110" i="22"/>
  <c r="E115" i="25" s="1"/>
  <c r="E123" i="26" s="1"/>
  <c r="E97" i="22"/>
  <c r="E74" i="25" s="1"/>
  <c r="E81" i="26" s="1"/>
  <c r="J27" i="124"/>
  <c r="N28" i="32"/>
  <c r="C32" i="97" s="1"/>
  <c r="O26" i="123"/>
  <c r="D59" i="22"/>
  <c r="D72" i="22" s="1"/>
  <c r="D84" i="22" s="1"/>
  <c r="J155" i="25"/>
  <c r="J196" i="25" s="1"/>
  <c r="F156" i="25"/>
  <c r="F197" i="25" s="1"/>
  <c r="F32" i="22"/>
  <c r="F19" i="22" s="1"/>
  <c r="F6" i="22" s="1"/>
  <c r="D54" i="15"/>
  <c r="D2" i="17"/>
  <c r="H57" i="22"/>
  <c r="H70" i="22" s="1"/>
  <c r="H95" i="22" s="1"/>
  <c r="H72" i="25" s="1"/>
  <c r="H79" i="26" s="1"/>
  <c r="C106" i="15"/>
  <c r="C86" i="15"/>
  <c r="C85" i="14" s="1"/>
  <c r="E58" i="22"/>
  <c r="E71" i="22" s="1"/>
  <c r="E96" i="22" s="1"/>
  <c r="E73" i="25" s="1"/>
  <c r="E80" i="26" s="1"/>
  <c r="AE37" i="97"/>
  <c r="H32" i="26"/>
  <c r="H31" i="29" s="1"/>
  <c r="C138" i="15"/>
  <c r="C137" i="14" s="1"/>
  <c r="K137" i="18"/>
  <c r="K137" i="20" s="1"/>
  <c r="K101" i="25" s="1"/>
  <c r="K109" i="26" s="1"/>
  <c r="K43" i="22"/>
  <c r="K30" i="22" s="1"/>
  <c r="K17" i="22" s="1"/>
  <c r="K4" i="22" s="1"/>
  <c r="G106" i="20"/>
  <c r="C45" i="22"/>
  <c r="C32" i="22" s="1"/>
  <c r="C19" i="22" s="1"/>
  <c r="C6" i="22" s="1"/>
  <c r="C139" i="18"/>
  <c r="C139" i="20" s="1"/>
  <c r="C103" i="25" s="1"/>
  <c r="C111" i="26" s="1"/>
  <c r="G44" i="22"/>
  <c r="G31" i="22" s="1"/>
  <c r="G18" i="22" s="1"/>
  <c r="G5" i="22" s="1"/>
  <c r="G138" i="18"/>
  <c r="G138" i="20" s="1"/>
  <c r="G102" i="25" s="1"/>
  <c r="G110" i="26" s="1"/>
  <c r="J57" i="22"/>
  <c r="J70" i="22" s="1"/>
  <c r="R25" i="123"/>
  <c r="M26" i="124"/>
  <c r="Q27" i="32"/>
  <c r="F31" i="97" s="1"/>
  <c r="C97" i="22"/>
  <c r="C74" i="25" s="1"/>
  <c r="C81" i="26" s="1"/>
  <c r="C110" i="22"/>
  <c r="C115" i="25" s="1"/>
  <c r="C123" i="26" s="1"/>
  <c r="C33" i="25"/>
  <c r="P6" i="22"/>
  <c r="D26" i="27" s="1"/>
  <c r="C84" i="22"/>
  <c r="AC38" i="97"/>
  <c r="F33" i="26"/>
  <c r="F32" i="29" s="1"/>
  <c r="D139" i="18"/>
  <c r="D139" i="20" s="1"/>
  <c r="D103" i="25" s="1"/>
  <c r="D111" i="26" s="1"/>
  <c r="D45" i="22"/>
  <c r="V24" i="123"/>
  <c r="Q25" i="124"/>
  <c r="U26" i="32"/>
  <c r="J30" i="97" s="1"/>
  <c r="AG37" i="97"/>
  <c r="J32" i="26"/>
  <c r="J31" i="29" s="1"/>
  <c r="W23" i="123"/>
  <c r="R24" i="124"/>
  <c r="V25" i="32"/>
  <c r="K29" i="97" s="1"/>
  <c r="C107" i="20"/>
  <c r="C85" i="25" s="1"/>
  <c r="C93" i="26" s="1"/>
  <c r="D107" i="20"/>
  <c r="D85" i="25" s="1"/>
  <c r="D93" i="26" s="1"/>
  <c r="D138" i="15"/>
  <c r="C54" i="15"/>
  <c r="D106" i="15"/>
  <c r="K84" i="15"/>
  <c r="K136" i="15"/>
  <c r="G137" i="15"/>
  <c r="G136" i="14" s="1"/>
  <c r="T34" i="18"/>
  <c r="T34" i="20" s="1"/>
  <c r="H15" i="27" s="1"/>
  <c r="S14" i="123" s="1"/>
  <c r="G86" i="18"/>
  <c r="G86" i="20" s="1"/>
  <c r="G61" i="25" s="1"/>
  <c r="G68" i="26" s="1"/>
  <c r="X33" i="18"/>
  <c r="X33" i="20" s="1"/>
  <c r="L14" i="27" s="1"/>
  <c r="W13" i="123" s="1"/>
  <c r="K85" i="18"/>
  <c r="K85" i="20" s="1"/>
  <c r="K60" i="25" s="1"/>
  <c r="K67" i="26" s="1"/>
  <c r="P35" i="18"/>
  <c r="P35" i="20" s="1"/>
  <c r="D16" i="27" s="1"/>
  <c r="O15" i="123" s="1"/>
  <c r="C87" i="18"/>
  <c r="C87" i="20" s="1"/>
  <c r="C62" i="25" s="1"/>
  <c r="C69" i="26" s="1"/>
  <c r="Q35" i="18"/>
  <c r="Q35" i="20" s="1"/>
  <c r="E16" i="27" s="1"/>
  <c r="P15" i="123" s="1"/>
  <c r="D87" i="18"/>
  <c r="D87" i="20" s="1"/>
  <c r="D62" i="25" s="1"/>
  <c r="D69" i="26" s="1"/>
  <c r="P3" i="18"/>
  <c r="P3" i="20" s="1"/>
  <c r="C55" i="18"/>
  <c r="C55" i="20" s="1"/>
  <c r="C44" i="25" s="1"/>
  <c r="C51" i="26" s="1"/>
  <c r="T2" i="18"/>
  <c r="T2" i="20" s="1"/>
  <c r="G54" i="18"/>
  <c r="G54" i="20" s="1"/>
  <c r="Q3" i="18"/>
  <c r="Q3" i="20" s="1"/>
  <c r="D55" i="18"/>
  <c r="D55" i="20" s="1"/>
  <c r="D44" i="25" s="1"/>
  <c r="D51" i="26" s="1"/>
  <c r="I32" i="15"/>
  <c r="K32" i="17"/>
  <c r="X32" i="15"/>
  <c r="Q17" i="32"/>
  <c r="F21" i="97" s="1"/>
  <c r="M16" i="124"/>
  <c r="K19" i="25"/>
  <c r="H32" i="15"/>
  <c r="H84" i="15" s="1"/>
  <c r="H33" i="18"/>
  <c r="H33" i="20"/>
  <c r="AG25" i="97"/>
  <c r="J20" i="26"/>
  <c r="J19" i="29" s="1"/>
  <c r="E34" i="18"/>
  <c r="E34" i="20"/>
  <c r="AB26" i="97"/>
  <c r="E21" i="26"/>
  <c r="E20" i="29" s="1"/>
  <c r="D3" i="25"/>
  <c r="C21" i="29"/>
  <c r="L22" i="26"/>
  <c r="G2" i="29"/>
  <c r="C3" i="25"/>
  <c r="I33" i="20"/>
  <c r="I33" i="18"/>
  <c r="AC26" i="97"/>
  <c r="F21" i="26"/>
  <c r="F20" i="29" s="1"/>
  <c r="Q2" i="15"/>
  <c r="Q15" i="124"/>
  <c r="U16" i="32"/>
  <c r="J20" i="97" s="1"/>
  <c r="E33" i="15"/>
  <c r="E85" i="15" s="1"/>
  <c r="E84" i="14" s="1"/>
  <c r="L16" i="124"/>
  <c r="P17" i="32"/>
  <c r="E21" i="97" s="1"/>
  <c r="P15" i="124"/>
  <c r="T16" i="32"/>
  <c r="I20" i="97" s="1"/>
  <c r="J32" i="15"/>
  <c r="AC8" i="97"/>
  <c r="F3" i="26"/>
  <c r="O15" i="124"/>
  <c r="S16" i="32"/>
  <c r="H20" i="97" s="1"/>
  <c r="Q34" i="15"/>
  <c r="D34" i="17"/>
  <c r="D33" i="14"/>
  <c r="AB8" i="97"/>
  <c r="E3" i="26"/>
  <c r="AF25" i="97"/>
  <c r="I20" i="26"/>
  <c r="I19" i="29" s="1"/>
  <c r="P2" i="15"/>
  <c r="J33" i="20"/>
  <c r="J33" i="18"/>
  <c r="E2" i="18"/>
  <c r="E106" i="18" s="1"/>
  <c r="E2" i="20"/>
  <c r="C3" i="29"/>
  <c r="D21" i="25"/>
  <c r="P34" i="15"/>
  <c r="C34" i="17"/>
  <c r="C33" i="14"/>
  <c r="T33" i="15"/>
  <c r="G32" i="14"/>
  <c r="AE25" i="97"/>
  <c r="H20" i="26"/>
  <c r="H19" i="29" s="1"/>
  <c r="F33" i="15"/>
  <c r="F34" i="18"/>
  <c r="F34" i="20"/>
  <c r="F2" i="18"/>
  <c r="F106" i="18" s="1"/>
  <c r="F2" i="20"/>
  <c r="C21" i="25"/>
  <c r="G20" i="25"/>
  <c r="F137" i="15" l="1"/>
  <c r="F136" i="14" s="1"/>
  <c r="F33" i="17"/>
  <c r="I95" i="22"/>
  <c r="I72" i="25" s="1"/>
  <c r="I79" i="26" s="1"/>
  <c r="L4" i="26"/>
  <c r="B33" i="25"/>
  <c r="O6" i="22"/>
  <c r="C26" i="27" s="1"/>
  <c r="I82" i="22"/>
  <c r="B21" i="26"/>
  <c r="B20" i="29" s="1"/>
  <c r="K31" i="26"/>
  <c r="K30" i="29" s="1"/>
  <c r="U4" i="22"/>
  <c r="I24" i="27" s="1"/>
  <c r="T23" i="123" s="1"/>
  <c r="O35" i="20"/>
  <c r="C16" i="27" s="1"/>
  <c r="N15" i="123" s="1"/>
  <c r="B3" i="18"/>
  <c r="B3" i="20"/>
  <c r="B3" i="25" s="1"/>
  <c r="B32" i="22"/>
  <c r="B19" i="22" s="1"/>
  <c r="B6" i="22" s="1"/>
  <c r="B34" i="15"/>
  <c r="B34" i="17" s="1"/>
  <c r="B34" i="18" s="1"/>
  <c r="B2" i="15"/>
  <c r="K154" i="25"/>
  <c r="K195" i="25" s="1"/>
  <c r="C126" i="25"/>
  <c r="I31" i="25"/>
  <c r="I31" i="26" s="1"/>
  <c r="I30" i="29" s="1"/>
  <c r="C144" i="25"/>
  <c r="C185" i="25" s="1"/>
  <c r="V4" i="22"/>
  <c r="J24" i="27" s="1"/>
  <c r="P24" i="124" s="1"/>
  <c r="K142" i="25"/>
  <c r="K183" i="25" s="1"/>
  <c r="P25" i="124"/>
  <c r="U24" i="123"/>
  <c r="T26" i="32"/>
  <c r="I30" i="97" s="1"/>
  <c r="D144" i="25"/>
  <c r="D185" i="25" s="1"/>
  <c r="K56" i="22"/>
  <c r="K69" i="22" s="1"/>
  <c r="X3" i="22" s="1"/>
  <c r="L23" i="27" s="1"/>
  <c r="Q25" i="123"/>
  <c r="L26" i="124"/>
  <c r="P27" i="32"/>
  <c r="E31" i="97" s="1"/>
  <c r="L34" i="26"/>
  <c r="C33" i="29"/>
  <c r="I155" i="25"/>
  <c r="I196" i="25" s="1"/>
  <c r="E33" i="26"/>
  <c r="E32" i="29" s="1"/>
  <c r="AB38" i="97"/>
  <c r="F58" i="22"/>
  <c r="F71" i="22" s="1"/>
  <c r="G32" i="25"/>
  <c r="T5" i="22"/>
  <c r="H25" i="27" s="1"/>
  <c r="G109" i="22"/>
  <c r="G114" i="25" s="1"/>
  <c r="G122" i="26" s="1"/>
  <c r="G96" i="22"/>
  <c r="G73" i="25" s="1"/>
  <c r="G80" i="26" s="1"/>
  <c r="D126" i="25"/>
  <c r="D167" i="25" s="1"/>
  <c r="Q6" i="22"/>
  <c r="E26" i="27" s="1"/>
  <c r="D33" i="25"/>
  <c r="D110" i="22"/>
  <c r="D115" i="25" s="1"/>
  <c r="D123" i="26" s="1"/>
  <c r="D97" i="22"/>
  <c r="D74" i="25" s="1"/>
  <c r="D81" i="26" s="1"/>
  <c r="E156" i="25"/>
  <c r="E197" i="25" s="1"/>
  <c r="G83" i="22"/>
  <c r="AF37" i="97"/>
  <c r="I32" i="26"/>
  <c r="I31" i="29" s="1"/>
  <c r="C167" i="25"/>
  <c r="G143" i="25"/>
  <c r="G184" i="25" s="1"/>
  <c r="C156" i="25"/>
  <c r="C197" i="25" s="1"/>
  <c r="E109" i="22"/>
  <c r="E114" i="25" s="1"/>
  <c r="H31" i="25"/>
  <c r="AE36" i="97" s="1"/>
  <c r="H108" i="22"/>
  <c r="H113" i="25" s="1"/>
  <c r="R5" i="22"/>
  <c r="F25" i="27" s="1"/>
  <c r="P26" i="32" s="1"/>
  <c r="E30" i="97" s="1"/>
  <c r="H82" i="22"/>
  <c r="D32" i="22"/>
  <c r="D19" i="22" s="1"/>
  <c r="D6" i="22" s="1"/>
  <c r="F85" i="15"/>
  <c r="F84" i="14" s="1"/>
  <c r="E137" i="15"/>
  <c r="E136" i="14" s="1"/>
  <c r="C58" i="22"/>
  <c r="C71" i="22" s="1"/>
  <c r="C109" i="22" s="1"/>
  <c r="C114" i="25" s="1"/>
  <c r="C122" i="26" s="1"/>
  <c r="E32" i="25"/>
  <c r="E83" i="22"/>
  <c r="E138" i="18"/>
  <c r="E138" i="20" s="1"/>
  <c r="E102" i="25" s="1"/>
  <c r="E110" i="26" s="1"/>
  <c r="E44" i="22"/>
  <c r="F138" i="18"/>
  <c r="F138" i="20" s="1"/>
  <c r="F102" i="25" s="1"/>
  <c r="F110" i="26" s="1"/>
  <c r="F44" i="22"/>
  <c r="E106" i="20"/>
  <c r="C33" i="26"/>
  <c r="Z38" i="97"/>
  <c r="I43" i="22"/>
  <c r="I30" i="22" s="1"/>
  <c r="I17" i="22" s="1"/>
  <c r="I4" i="22" s="1"/>
  <c r="I137" i="18"/>
  <c r="I137" i="20" s="1"/>
  <c r="I101" i="25" s="1"/>
  <c r="I109" i="26" s="1"/>
  <c r="H43" i="22"/>
  <c r="H30" i="22" s="1"/>
  <c r="H17" i="22" s="1"/>
  <c r="H4" i="22" s="1"/>
  <c r="H137" i="18"/>
  <c r="H137" i="20" s="1"/>
  <c r="H101" i="25" s="1"/>
  <c r="H109" i="26" s="1"/>
  <c r="F106" i="20"/>
  <c r="O25" i="123"/>
  <c r="N27" i="32"/>
  <c r="C31" i="97" s="1"/>
  <c r="J26" i="124"/>
  <c r="J43" i="22"/>
  <c r="J30" i="22" s="1"/>
  <c r="J137" i="18"/>
  <c r="J137" i="20" s="1"/>
  <c r="J101" i="25" s="1"/>
  <c r="J109" i="26" s="1"/>
  <c r="J108" i="22"/>
  <c r="J113" i="25" s="1"/>
  <c r="J121" i="26" s="1"/>
  <c r="J95" i="22"/>
  <c r="J72" i="25" s="1"/>
  <c r="J79" i="26" s="1"/>
  <c r="W4" i="22"/>
  <c r="K24" i="27" s="1"/>
  <c r="J31" i="25"/>
  <c r="J82" i="22"/>
  <c r="G57" i="22"/>
  <c r="G70" i="22" s="1"/>
  <c r="J84" i="15"/>
  <c r="J136" i="15"/>
  <c r="D137" i="14"/>
  <c r="I136" i="15"/>
  <c r="I84" i="15"/>
  <c r="H136" i="15"/>
  <c r="R34" i="18"/>
  <c r="R34" i="20" s="1"/>
  <c r="F15" i="27" s="1"/>
  <c r="Q14" i="123" s="1"/>
  <c r="E86" i="18"/>
  <c r="E86" i="20" s="1"/>
  <c r="E61" i="25" s="1"/>
  <c r="E68" i="26" s="1"/>
  <c r="V33" i="18"/>
  <c r="V33" i="20" s="1"/>
  <c r="J14" i="27" s="1"/>
  <c r="U13" i="123" s="1"/>
  <c r="I85" i="18"/>
  <c r="I85" i="20" s="1"/>
  <c r="I60" i="25" s="1"/>
  <c r="I67" i="26" s="1"/>
  <c r="U33" i="18"/>
  <c r="U33" i="20" s="1"/>
  <c r="I14" i="27" s="1"/>
  <c r="T13" i="123" s="1"/>
  <c r="H85" i="18"/>
  <c r="H85" i="20" s="1"/>
  <c r="H60" i="25" s="1"/>
  <c r="H67" i="26" s="1"/>
  <c r="W33" i="18"/>
  <c r="W33" i="20" s="1"/>
  <c r="K14" i="27" s="1"/>
  <c r="V13" i="123" s="1"/>
  <c r="J85" i="18"/>
  <c r="J85" i="20" s="1"/>
  <c r="J60" i="25" s="1"/>
  <c r="J67" i="26" s="1"/>
  <c r="S34" i="18"/>
  <c r="S34" i="20" s="1"/>
  <c r="G15" i="27" s="1"/>
  <c r="R14" i="123" s="1"/>
  <c r="F86" i="18"/>
  <c r="F86" i="20" s="1"/>
  <c r="F61" i="25" s="1"/>
  <c r="F68" i="26" s="1"/>
  <c r="S2" i="18"/>
  <c r="S2" i="20" s="1"/>
  <c r="F54" i="18"/>
  <c r="F54" i="20" s="1"/>
  <c r="R2" i="18"/>
  <c r="R2" i="20" s="1"/>
  <c r="E54" i="18"/>
  <c r="E54" i="20" s="1"/>
  <c r="J16" i="124"/>
  <c r="N17" i="32"/>
  <c r="C21" i="97" s="1"/>
  <c r="C34" i="20"/>
  <c r="C34" i="18"/>
  <c r="C2" i="18"/>
  <c r="C106" i="18" s="1"/>
  <c r="C2" i="20"/>
  <c r="E2" i="29"/>
  <c r="D34" i="20"/>
  <c r="D34" i="18"/>
  <c r="W32" i="15"/>
  <c r="J32" i="17"/>
  <c r="H19" i="25"/>
  <c r="H32" i="17"/>
  <c r="U32" i="15"/>
  <c r="K32" i="18"/>
  <c r="K136" i="18" s="1"/>
  <c r="K32" i="20"/>
  <c r="N15" i="124"/>
  <c r="R16" i="32"/>
  <c r="G20" i="97" s="1"/>
  <c r="F20" i="25"/>
  <c r="G32" i="15"/>
  <c r="J19" i="25"/>
  <c r="E33" i="17"/>
  <c r="R33" i="15"/>
  <c r="E32" i="14"/>
  <c r="Z8" i="97"/>
  <c r="C3" i="26"/>
  <c r="E20" i="25"/>
  <c r="AH24" i="97"/>
  <c r="K19" i="26"/>
  <c r="AD25" i="97"/>
  <c r="G20" i="26"/>
  <c r="G19" i="29" s="1"/>
  <c r="C33" i="15"/>
  <c r="AA26" i="97"/>
  <c r="D21" i="26"/>
  <c r="D20" i="29" s="1"/>
  <c r="F2" i="29"/>
  <c r="R14" i="124"/>
  <c r="V15" i="32"/>
  <c r="K19" i="97" s="1"/>
  <c r="S33" i="15"/>
  <c r="F32" i="14"/>
  <c r="Z26" i="97"/>
  <c r="C21" i="26"/>
  <c r="G33" i="20"/>
  <c r="G33" i="18"/>
  <c r="K16" i="124"/>
  <c r="O17" i="32"/>
  <c r="D21" i="97" s="1"/>
  <c r="D33" i="15"/>
  <c r="D85" i="15" s="1"/>
  <c r="D84" i="14" s="1"/>
  <c r="D2" i="18"/>
  <c r="D106" i="18" s="1"/>
  <c r="D2" i="20"/>
  <c r="I19" i="25"/>
  <c r="AA8" i="97"/>
  <c r="D3" i="26"/>
  <c r="V32" i="15"/>
  <c r="I32" i="17"/>
  <c r="G84" i="15" l="1"/>
  <c r="G32" i="17"/>
  <c r="I154" i="25"/>
  <c r="I195" i="25" s="1"/>
  <c r="H154" i="25"/>
  <c r="H195" i="25" s="1"/>
  <c r="H121" i="26"/>
  <c r="E155" i="25"/>
  <c r="E196" i="25" s="1"/>
  <c r="E122" i="26"/>
  <c r="S25" i="32"/>
  <c r="H29" i="97" s="1"/>
  <c r="O9" i="25"/>
  <c r="N9" i="25"/>
  <c r="B58" i="22"/>
  <c r="B71" i="22" s="1"/>
  <c r="B83" i="22" s="1"/>
  <c r="M27" i="32"/>
  <c r="B31" i="97" s="1"/>
  <c r="I26" i="124"/>
  <c r="N25" i="123"/>
  <c r="Y38" i="97"/>
  <c r="B33" i="26"/>
  <c r="B32" i="29" s="1"/>
  <c r="O24" i="124"/>
  <c r="F143" i="25"/>
  <c r="F184" i="25" s="1"/>
  <c r="AF36" i="97"/>
  <c r="K81" i="22"/>
  <c r="U23" i="123"/>
  <c r="M17" i="32"/>
  <c r="B21" i="97" s="1"/>
  <c r="I16" i="124"/>
  <c r="B34" i="20"/>
  <c r="B20" i="25" s="1"/>
  <c r="Y25" i="97" s="1"/>
  <c r="O2" i="15"/>
  <c r="B2" i="17"/>
  <c r="B33" i="14"/>
  <c r="O34" i="15"/>
  <c r="O34" i="18" s="1"/>
  <c r="O3" i="18"/>
  <c r="O3" i="20" s="1"/>
  <c r="B44" i="22"/>
  <c r="E143" i="25"/>
  <c r="E184" i="25" s="1"/>
  <c r="Y8" i="97"/>
  <c r="B3" i="26"/>
  <c r="B2" i="29" s="1"/>
  <c r="K94" i="22"/>
  <c r="K71" i="25" s="1"/>
  <c r="K78" i="26" s="1"/>
  <c r="K107" i="22"/>
  <c r="K112" i="25" s="1"/>
  <c r="K120" i="26" s="1"/>
  <c r="J142" i="25"/>
  <c r="J183" i="25" s="1"/>
  <c r="K30" i="25"/>
  <c r="K30" i="26" s="1"/>
  <c r="K29" i="29" s="1"/>
  <c r="T25" i="32"/>
  <c r="I29" i="97" s="1"/>
  <c r="H142" i="25"/>
  <c r="H183" i="25" s="1"/>
  <c r="D156" i="25"/>
  <c r="D197" i="25" s="1"/>
  <c r="D58" i="22"/>
  <c r="D71" i="22" s="1"/>
  <c r="Q5" i="22" s="1"/>
  <c r="E25" i="27" s="1"/>
  <c r="P24" i="123" s="1"/>
  <c r="G155" i="25"/>
  <c r="G196" i="25" s="1"/>
  <c r="S24" i="123"/>
  <c r="R26" i="32"/>
  <c r="G30" i="97" s="1"/>
  <c r="N25" i="124"/>
  <c r="AD37" i="97"/>
  <c r="G32" i="26"/>
  <c r="G31" i="29" s="1"/>
  <c r="I142" i="25"/>
  <c r="I183" i="25" s="1"/>
  <c r="I56" i="22"/>
  <c r="I69" i="22" s="1"/>
  <c r="I107" i="22" s="1"/>
  <c r="I112" i="25" s="1"/>
  <c r="I120" i="26" s="1"/>
  <c r="D33" i="26"/>
  <c r="D32" i="29" s="1"/>
  <c r="AA38" i="97"/>
  <c r="F83" i="22"/>
  <c r="S5" i="22"/>
  <c r="G25" i="27" s="1"/>
  <c r="F32" i="25"/>
  <c r="F109" i="22"/>
  <c r="F114" i="25" s="1"/>
  <c r="F122" i="26" s="1"/>
  <c r="F96" i="22"/>
  <c r="F73" i="25" s="1"/>
  <c r="F80" i="26" s="1"/>
  <c r="C32" i="25"/>
  <c r="Z37" i="97" s="1"/>
  <c r="H31" i="26"/>
  <c r="H30" i="29" s="1"/>
  <c r="P25" i="123"/>
  <c r="K26" i="124"/>
  <c r="O27" i="32"/>
  <c r="D31" i="97" s="1"/>
  <c r="J154" i="25"/>
  <c r="J195" i="25" s="1"/>
  <c r="Q24" i="123"/>
  <c r="C96" i="22"/>
  <c r="C73" i="25" s="1"/>
  <c r="F31" i="22"/>
  <c r="F18" i="22" s="1"/>
  <c r="F5" i="22" s="1"/>
  <c r="L25" i="124"/>
  <c r="G136" i="15"/>
  <c r="AB37" i="97"/>
  <c r="E32" i="26"/>
  <c r="E31" i="29" s="1"/>
  <c r="P5" i="22"/>
  <c r="D25" i="27" s="1"/>
  <c r="C83" i="22"/>
  <c r="J17" i="22"/>
  <c r="J4" i="22" s="1"/>
  <c r="D106" i="20"/>
  <c r="C44" i="22"/>
  <c r="C138" i="18"/>
  <c r="C138" i="20" s="1"/>
  <c r="C102" i="25" s="1"/>
  <c r="C110" i="26" s="1"/>
  <c r="AG36" i="97"/>
  <c r="J31" i="26"/>
  <c r="J30" i="29" s="1"/>
  <c r="K136" i="20"/>
  <c r="D44" i="22"/>
  <c r="D31" i="22" s="1"/>
  <c r="D18" i="22" s="1"/>
  <c r="D5" i="22" s="1"/>
  <c r="D138" i="18"/>
  <c r="D138" i="20" s="1"/>
  <c r="D102" i="25" s="1"/>
  <c r="D110" i="26" s="1"/>
  <c r="V23" i="123"/>
  <c r="U25" i="32"/>
  <c r="J29" i="97" s="1"/>
  <c r="Q24" i="124"/>
  <c r="H56" i="22"/>
  <c r="H69" i="22" s="1"/>
  <c r="G137" i="18"/>
  <c r="G137" i="20" s="1"/>
  <c r="G101" i="25" s="1"/>
  <c r="G109" i="26" s="1"/>
  <c r="G43" i="22"/>
  <c r="C106" i="20"/>
  <c r="T4" i="22"/>
  <c r="H24" i="27" s="1"/>
  <c r="G108" i="22"/>
  <c r="G113" i="25" s="1"/>
  <c r="G121" i="26" s="1"/>
  <c r="G95" i="22"/>
  <c r="G72" i="25" s="1"/>
  <c r="G79" i="26" s="1"/>
  <c r="G31" i="25"/>
  <c r="G82" i="22"/>
  <c r="C32" i="29"/>
  <c r="E31" i="22"/>
  <c r="E18" i="22" s="1"/>
  <c r="E5" i="22" s="1"/>
  <c r="W22" i="123"/>
  <c r="R23" i="124"/>
  <c r="V24" i="32"/>
  <c r="K28" i="97" s="1"/>
  <c r="D137" i="15"/>
  <c r="D136" i="14" s="1"/>
  <c r="C85" i="15"/>
  <c r="C84" i="14" s="1"/>
  <c r="C137" i="15"/>
  <c r="C136" i="14" s="1"/>
  <c r="X32" i="18"/>
  <c r="X32" i="20" s="1"/>
  <c r="K84" i="18"/>
  <c r="K84" i="20" s="1"/>
  <c r="T33" i="18"/>
  <c r="T33" i="20" s="1"/>
  <c r="H14" i="27" s="1"/>
  <c r="S13" i="123" s="1"/>
  <c r="G85" i="18"/>
  <c r="G85" i="20" s="1"/>
  <c r="G60" i="25" s="1"/>
  <c r="G67" i="26" s="1"/>
  <c r="P34" i="18"/>
  <c r="P34" i="20" s="1"/>
  <c r="D15" i="27" s="1"/>
  <c r="O14" i="123" s="1"/>
  <c r="C86" i="18"/>
  <c r="C86" i="20" s="1"/>
  <c r="C61" i="25" s="1"/>
  <c r="C68" i="26" s="1"/>
  <c r="Q34" i="18"/>
  <c r="Q34" i="20" s="1"/>
  <c r="E15" i="27" s="1"/>
  <c r="P14" i="123" s="1"/>
  <c r="D86" i="18"/>
  <c r="D86" i="20" s="1"/>
  <c r="D61" i="25" s="1"/>
  <c r="D68" i="26" s="1"/>
  <c r="P2" i="18"/>
  <c r="P2" i="20" s="1"/>
  <c r="C54" i="18"/>
  <c r="C54" i="20" s="1"/>
  <c r="Q2" i="18"/>
  <c r="Q2" i="20" s="1"/>
  <c r="D54" i="18"/>
  <c r="D54" i="20" s="1"/>
  <c r="E33" i="18"/>
  <c r="E33" i="20"/>
  <c r="AG24" i="97"/>
  <c r="J19" i="26"/>
  <c r="S15" i="32"/>
  <c r="H19" i="97" s="1"/>
  <c r="O14" i="124"/>
  <c r="I32" i="20"/>
  <c r="I32" i="18"/>
  <c r="I136" i="18" s="1"/>
  <c r="D2" i="29"/>
  <c r="G19" i="25"/>
  <c r="E32" i="15"/>
  <c r="AC25" i="97"/>
  <c r="F20" i="26"/>
  <c r="F19" i="29" s="1"/>
  <c r="AE24" i="97"/>
  <c r="H19" i="26"/>
  <c r="Q33" i="15"/>
  <c r="D33" i="17"/>
  <c r="D32" i="14"/>
  <c r="F32" i="15"/>
  <c r="F32" i="17" s="1"/>
  <c r="L15" i="124"/>
  <c r="P16" i="32"/>
  <c r="E20" i="97" s="1"/>
  <c r="C2" i="29"/>
  <c r="T32" i="15"/>
  <c r="M15" i="124"/>
  <c r="Q16" i="32"/>
  <c r="F20" i="97" s="1"/>
  <c r="K68" i="22"/>
  <c r="J32" i="20"/>
  <c r="J32" i="18"/>
  <c r="J136" i="18" s="1"/>
  <c r="AF24" i="97"/>
  <c r="I19" i="26"/>
  <c r="F33" i="20"/>
  <c r="F33" i="18"/>
  <c r="P14" i="124"/>
  <c r="T15" i="32"/>
  <c r="I19" i="97" s="1"/>
  <c r="C20" i="29"/>
  <c r="L21" i="26"/>
  <c r="P33" i="15"/>
  <c r="C33" i="17"/>
  <c r="C32" i="14"/>
  <c r="K18" i="29"/>
  <c r="AB25" i="97"/>
  <c r="E20" i="26"/>
  <c r="E19" i="29" s="1"/>
  <c r="Q14" i="124"/>
  <c r="U15" i="32"/>
  <c r="J19" i="97" s="1"/>
  <c r="H32" i="18"/>
  <c r="H136" i="18" s="1"/>
  <c r="H32" i="20"/>
  <c r="D20" i="25"/>
  <c r="C20" i="25"/>
  <c r="O34" i="20" l="1"/>
  <c r="C15" i="27" s="1"/>
  <c r="I15" i="124" s="1"/>
  <c r="P9" i="25"/>
  <c r="C155" i="25"/>
  <c r="C196" i="25" s="1"/>
  <c r="C80" i="26"/>
  <c r="O5" i="22"/>
  <c r="C25" i="27" s="1"/>
  <c r="N24" i="123" s="1"/>
  <c r="B32" i="25"/>
  <c r="Y37" i="97" s="1"/>
  <c r="B20" i="26"/>
  <c r="B19" i="29" s="1"/>
  <c r="K153" i="25"/>
  <c r="K194" i="25" s="1"/>
  <c r="B2" i="20"/>
  <c r="B2" i="18"/>
  <c r="O2" i="18" s="1"/>
  <c r="L3" i="26"/>
  <c r="C143" i="25"/>
  <c r="C184" i="25" s="1"/>
  <c r="AH35" i="97"/>
  <c r="D43" i="26"/>
  <c r="L33" i="26"/>
  <c r="D143" i="25"/>
  <c r="D184" i="25" s="1"/>
  <c r="N14" i="123"/>
  <c r="B33" i="15"/>
  <c r="B33" i="17" s="1"/>
  <c r="B33" i="18" s="1"/>
  <c r="B31" i="22"/>
  <c r="B18" i="22" s="1"/>
  <c r="B5" i="22" s="1"/>
  <c r="C32" i="26"/>
  <c r="C31" i="29" s="1"/>
  <c r="V3" i="22"/>
  <c r="J23" i="27" s="1"/>
  <c r="T24" i="32" s="1"/>
  <c r="I28" i="97" s="1"/>
  <c r="D32" i="25"/>
  <c r="AA37" i="97" s="1"/>
  <c r="D83" i="22"/>
  <c r="I30" i="25"/>
  <c r="AF35" i="97" s="1"/>
  <c r="E57" i="22"/>
  <c r="E70" i="22" s="1"/>
  <c r="E31" i="25" s="1"/>
  <c r="AB36" i="97" s="1"/>
  <c r="I94" i="22"/>
  <c r="I71" i="25" s="1"/>
  <c r="I81" i="22"/>
  <c r="D109" i="22"/>
  <c r="D114" i="25" s="1"/>
  <c r="D122" i="26" s="1"/>
  <c r="D96" i="22"/>
  <c r="D73" i="25" s="1"/>
  <c r="D80" i="26" s="1"/>
  <c r="G142" i="25"/>
  <c r="G183" i="25" s="1"/>
  <c r="K25" i="124"/>
  <c r="F32" i="26"/>
  <c r="F31" i="29" s="1"/>
  <c r="AC37" i="97"/>
  <c r="F57" i="22"/>
  <c r="F70" i="22" s="1"/>
  <c r="O26" i="32"/>
  <c r="D30" i="97" s="1"/>
  <c r="R24" i="123"/>
  <c r="M25" i="124"/>
  <c r="Q26" i="32"/>
  <c r="F30" i="97" s="1"/>
  <c r="G154" i="25"/>
  <c r="G195" i="25" s="1"/>
  <c r="J56" i="22"/>
  <c r="J69" i="22" s="1"/>
  <c r="J107" i="22" s="1"/>
  <c r="J112" i="25" s="1"/>
  <c r="J120" i="26" s="1"/>
  <c r="F155" i="25"/>
  <c r="F196" i="25" s="1"/>
  <c r="C31" i="22"/>
  <c r="C18" i="22" s="1"/>
  <c r="C5" i="22" s="1"/>
  <c r="G30" i="22"/>
  <c r="G17" i="22" s="1"/>
  <c r="G4" i="22" s="1"/>
  <c r="D57" i="22"/>
  <c r="D70" i="22" s="1"/>
  <c r="D82" i="22" s="1"/>
  <c r="O24" i="123"/>
  <c r="N26" i="32"/>
  <c r="C30" i="97" s="1"/>
  <c r="J25" i="124"/>
  <c r="F43" i="22"/>
  <c r="F137" i="18"/>
  <c r="F137" i="20" s="1"/>
  <c r="F101" i="25" s="1"/>
  <c r="F109" i="26" s="1"/>
  <c r="H136" i="20"/>
  <c r="J136" i="20"/>
  <c r="I136" i="20"/>
  <c r="K93" i="22"/>
  <c r="K70" i="25" s="1"/>
  <c r="K77" i="26" s="1"/>
  <c r="K87" i="26" s="1"/>
  <c r="K106" i="22"/>
  <c r="K111" i="25" s="1"/>
  <c r="K119" i="26" s="1"/>
  <c r="K129" i="26" s="1"/>
  <c r="S23" i="123"/>
  <c r="N24" i="124"/>
  <c r="R25" i="32"/>
  <c r="G29" i="97" s="1"/>
  <c r="G31" i="26"/>
  <c r="G30" i="29" s="1"/>
  <c r="AD36" i="97"/>
  <c r="H30" i="25"/>
  <c r="H107" i="22"/>
  <c r="H112" i="25" s="1"/>
  <c r="H120" i="26" s="1"/>
  <c r="H94" i="22"/>
  <c r="H71" i="25" s="1"/>
  <c r="H78" i="26" s="1"/>
  <c r="U3" i="22"/>
  <c r="I23" i="27" s="1"/>
  <c r="H81" i="22"/>
  <c r="E43" i="22"/>
  <c r="E30" i="22" s="1"/>
  <c r="E17" i="22" s="1"/>
  <c r="E4" i="22" s="1"/>
  <c r="E137" i="18"/>
  <c r="E137" i="20" s="1"/>
  <c r="E101" i="25" s="1"/>
  <c r="E109" i="26" s="1"/>
  <c r="E84" i="15"/>
  <c r="E136" i="15"/>
  <c r="F136" i="15"/>
  <c r="F84" i="15"/>
  <c r="V32" i="18"/>
  <c r="V32" i="20" s="1"/>
  <c r="I84" i="18"/>
  <c r="I84" i="20" s="1"/>
  <c r="U32" i="18"/>
  <c r="H84" i="18"/>
  <c r="H84" i="20" s="1"/>
  <c r="S33" i="18"/>
  <c r="S33" i="20" s="1"/>
  <c r="G14" i="27" s="1"/>
  <c r="R13" i="123" s="1"/>
  <c r="F85" i="18"/>
  <c r="F85" i="20" s="1"/>
  <c r="F60" i="25" s="1"/>
  <c r="F67" i="26" s="1"/>
  <c r="W32" i="18"/>
  <c r="W32" i="20" s="1"/>
  <c r="J84" i="18"/>
  <c r="J84" i="20" s="1"/>
  <c r="R33" i="18"/>
  <c r="R33" i="20" s="1"/>
  <c r="F14" i="27" s="1"/>
  <c r="Q13" i="123" s="1"/>
  <c r="E85" i="18"/>
  <c r="E85" i="20" s="1"/>
  <c r="E60" i="25" s="1"/>
  <c r="E67" i="26" s="1"/>
  <c r="F19" i="25"/>
  <c r="J68" i="22"/>
  <c r="I18" i="29"/>
  <c r="X2" i="22"/>
  <c r="L22" i="27" s="1"/>
  <c r="W21" i="123" s="1"/>
  <c r="K80" i="22"/>
  <c r="K29" i="25"/>
  <c r="J15" i="124"/>
  <c r="N16" i="32"/>
  <c r="C20" i="97" s="1"/>
  <c r="U32" i="20"/>
  <c r="H68" i="22"/>
  <c r="C32" i="15"/>
  <c r="C136" i="15" s="1"/>
  <c r="E32" i="17"/>
  <c r="R32" i="15"/>
  <c r="K15" i="124"/>
  <c r="O16" i="32"/>
  <c r="D20" i="97" s="1"/>
  <c r="C33" i="18"/>
  <c r="C33" i="20"/>
  <c r="G32" i="18"/>
  <c r="G136" i="18" s="1"/>
  <c r="G32" i="20"/>
  <c r="S32" i="15"/>
  <c r="N14" i="124"/>
  <c r="R15" i="32"/>
  <c r="G19" i="97" s="1"/>
  <c r="Z25" i="97"/>
  <c r="C20" i="26"/>
  <c r="H18" i="29"/>
  <c r="E19" i="25"/>
  <c r="D33" i="18"/>
  <c r="D33" i="20"/>
  <c r="AA25" i="97"/>
  <c r="D20" i="26"/>
  <c r="D19" i="29" s="1"/>
  <c r="D32" i="15"/>
  <c r="D84" i="15" s="1"/>
  <c r="AD24" i="97"/>
  <c r="G19" i="26"/>
  <c r="I68" i="22"/>
  <c r="J18" i="29"/>
  <c r="E82" i="22" l="1"/>
  <c r="I25" i="124"/>
  <c r="M16" i="32"/>
  <c r="B20" i="97" s="1"/>
  <c r="I153" i="25"/>
  <c r="I194" i="25" s="1"/>
  <c r="I78" i="26"/>
  <c r="U22" i="123"/>
  <c r="I30" i="26"/>
  <c r="I29" i="29" s="1"/>
  <c r="M26" i="32"/>
  <c r="B30" i="97" s="1"/>
  <c r="B32" i="26"/>
  <c r="B31" i="29" s="1"/>
  <c r="O2" i="20"/>
  <c r="P23" i="124"/>
  <c r="B57" i="22"/>
  <c r="B70" i="22" s="1"/>
  <c r="B82" i="22" s="1"/>
  <c r="D95" i="22"/>
  <c r="D72" i="25" s="1"/>
  <c r="D79" i="26" s="1"/>
  <c r="B33" i="20"/>
  <c r="B19" i="25" s="1"/>
  <c r="E142" i="25"/>
  <c r="E183" i="25" s="1"/>
  <c r="B43" i="22"/>
  <c r="B32" i="14"/>
  <c r="O33" i="15"/>
  <c r="O33" i="18" s="1"/>
  <c r="D32" i="26"/>
  <c r="D31" i="29" s="1"/>
  <c r="F142" i="25"/>
  <c r="F183" i="25" s="1"/>
  <c r="J81" i="22"/>
  <c r="D155" i="25"/>
  <c r="D196" i="25" s="1"/>
  <c r="E31" i="26"/>
  <c r="E30" i="29" s="1"/>
  <c r="J30" i="25"/>
  <c r="J30" i="26" s="1"/>
  <c r="J29" i="29" s="1"/>
  <c r="H153" i="25"/>
  <c r="H194" i="25" s="1"/>
  <c r="G56" i="22"/>
  <c r="G69" i="22" s="1"/>
  <c r="G81" i="22" s="1"/>
  <c r="C57" i="22"/>
  <c r="C70" i="22" s="1"/>
  <c r="C95" i="22" s="1"/>
  <c r="C72" i="25" s="1"/>
  <c r="C79" i="26" s="1"/>
  <c r="R4" i="22"/>
  <c r="F24" i="27" s="1"/>
  <c r="E108" i="22"/>
  <c r="E113" i="25" s="1"/>
  <c r="E121" i="26" s="1"/>
  <c r="E95" i="22"/>
  <c r="E72" i="25" s="1"/>
  <c r="E79" i="26" s="1"/>
  <c r="D108" i="22"/>
  <c r="D113" i="25" s="1"/>
  <c r="D121" i="26" s="1"/>
  <c r="S4" i="22"/>
  <c r="G24" i="27" s="1"/>
  <c r="F82" i="22"/>
  <c r="F31" i="25"/>
  <c r="F108" i="22"/>
  <c r="F113" i="25" s="1"/>
  <c r="F121" i="26" s="1"/>
  <c r="F95" i="22"/>
  <c r="F72" i="25" s="1"/>
  <c r="F79" i="26" s="1"/>
  <c r="D31" i="25"/>
  <c r="D31" i="26" s="1"/>
  <c r="D30" i="29" s="1"/>
  <c r="Q4" i="22"/>
  <c r="E24" i="27" s="1"/>
  <c r="P23" i="123" s="1"/>
  <c r="W3" i="22"/>
  <c r="K23" i="27" s="1"/>
  <c r="J94" i="22"/>
  <c r="J71" i="25" s="1"/>
  <c r="K152" i="25"/>
  <c r="K193" i="25" s="1"/>
  <c r="F30" i="22"/>
  <c r="F17" i="22" s="1"/>
  <c r="F4" i="22" s="1"/>
  <c r="C84" i="15"/>
  <c r="D136" i="15"/>
  <c r="C137" i="18"/>
  <c r="C137" i="20" s="1"/>
  <c r="C101" i="25" s="1"/>
  <c r="C109" i="26" s="1"/>
  <c r="C43" i="22"/>
  <c r="C30" i="22" s="1"/>
  <c r="C17" i="22" s="1"/>
  <c r="C4" i="22" s="1"/>
  <c r="H106" i="22"/>
  <c r="H111" i="25" s="1"/>
  <c r="H119" i="26" s="1"/>
  <c r="H129" i="26" s="1"/>
  <c r="H93" i="22"/>
  <c r="H70" i="25" s="1"/>
  <c r="H77" i="26" s="1"/>
  <c r="H87" i="26" s="1"/>
  <c r="E56" i="22"/>
  <c r="E69" i="22" s="1"/>
  <c r="AE35" i="97"/>
  <c r="H30" i="26"/>
  <c r="H29" i="29" s="1"/>
  <c r="D43" i="22"/>
  <c r="D137" i="18"/>
  <c r="D137" i="20" s="1"/>
  <c r="D101" i="25" s="1"/>
  <c r="D109" i="26" s="1"/>
  <c r="G136" i="20"/>
  <c r="T22" i="123"/>
  <c r="S24" i="32"/>
  <c r="H28" i="97" s="1"/>
  <c r="O23" i="124"/>
  <c r="I93" i="22"/>
  <c r="I70" i="25" s="1"/>
  <c r="I77" i="26" s="1"/>
  <c r="I106" i="22"/>
  <c r="I111" i="25" s="1"/>
  <c r="I119" i="26" s="1"/>
  <c r="I129" i="26" s="1"/>
  <c r="J93" i="22"/>
  <c r="J70" i="25" s="1"/>
  <c r="J77" i="26" s="1"/>
  <c r="J106" i="22"/>
  <c r="J111" i="25" s="1"/>
  <c r="J119" i="26" s="1"/>
  <c r="J129" i="26" s="1"/>
  <c r="P33" i="18"/>
  <c r="P33" i="20" s="1"/>
  <c r="D14" i="27" s="1"/>
  <c r="O13" i="123" s="1"/>
  <c r="C85" i="18"/>
  <c r="C85" i="20" s="1"/>
  <c r="C60" i="25" s="1"/>
  <c r="C67" i="26" s="1"/>
  <c r="Q33" i="18"/>
  <c r="Q33" i="20" s="1"/>
  <c r="E14" i="27" s="1"/>
  <c r="P13" i="123" s="1"/>
  <c r="D85" i="18"/>
  <c r="D85" i="20" s="1"/>
  <c r="D60" i="25" s="1"/>
  <c r="D67" i="26" s="1"/>
  <c r="T32" i="18"/>
  <c r="T32" i="20" s="1"/>
  <c r="G84" i="18"/>
  <c r="G84" i="20" s="1"/>
  <c r="F32" i="20"/>
  <c r="F32" i="18"/>
  <c r="F136" i="18" s="1"/>
  <c r="E32" i="20"/>
  <c r="E32" i="18"/>
  <c r="E136" i="18" s="1"/>
  <c r="H80" i="22"/>
  <c r="H29" i="25"/>
  <c r="U2" i="22"/>
  <c r="I22" i="27" s="1"/>
  <c r="T21" i="123" s="1"/>
  <c r="R22" i="124"/>
  <c r="V23" i="32"/>
  <c r="K27" i="97" s="1"/>
  <c r="J80" i="22"/>
  <c r="J29" i="25"/>
  <c r="W2" i="22"/>
  <c r="K22" i="27" s="1"/>
  <c r="V21" i="123" s="1"/>
  <c r="C19" i="29"/>
  <c r="L20" i="26"/>
  <c r="G68" i="22"/>
  <c r="P15" i="32"/>
  <c r="E19" i="97" s="1"/>
  <c r="L14" i="124"/>
  <c r="AB24" i="97"/>
  <c r="E19" i="26"/>
  <c r="C32" i="17"/>
  <c r="P32" i="15"/>
  <c r="AH34" i="97"/>
  <c r="K29" i="26"/>
  <c r="AC24" i="97"/>
  <c r="F19" i="26"/>
  <c r="Q32" i="15"/>
  <c r="D32" i="17"/>
  <c r="D19" i="25"/>
  <c r="I80" i="22"/>
  <c r="V2" i="22"/>
  <c r="J22" i="27" s="1"/>
  <c r="U21" i="123" s="1"/>
  <c r="I29" i="25"/>
  <c r="G18" i="29"/>
  <c r="C19" i="25"/>
  <c r="Q15" i="32"/>
  <c r="F19" i="97" s="1"/>
  <c r="M14" i="124"/>
  <c r="O33" i="20" l="1"/>
  <c r="C14" i="27" s="1"/>
  <c r="I14" i="124" s="1"/>
  <c r="I87" i="26"/>
  <c r="J153" i="25"/>
  <c r="J78" i="26"/>
  <c r="J87" i="26" s="1"/>
  <c r="B31" i="25"/>
  <c r="Y36" i="97" s="1"/>
  <c r="O4" i="22"/>
  <c r="C24" i="27" s="1"/>
  <c r="I24" i="124" s="1"/>
  <c r="Y24" i="97"/>
  <c r="D154" i="25"/>
  <c r="D195" i="25" s="1"/>
  <c r="AG35" i="97"/>
  <c r="B19" i="26"/>
  <c r="B18" i="29" s="1"/>
  <c r="J194" i="25"/>
  <c r="B30" i="22"/>
  <c r="G94" i="22"/>
  <c r="G71" i="25" s="1"/>
  <c r="G78" i="26" s="1"/>
  <c r="K24" i="124"/>
  <c r="L32" i="26"/>
  <c r="B32" i="15"/>
  <c r="C142" i="25"/>
  <c r="C183" i="25" s="1"/>
  <c r="T3" i="22"/>
  <c r="H23" i="27" s="1"/>
  <c r="S22" i="123" s="1"/>
  <c r="D142" i="25"/>
  <c r="D183" i="25" s="1"/>
  <c r="O25" i="32"/>
  <c r="D29" i="97" s="1"/>
  <c r="I152" i="25"/>
  <c r="I193" i="25" s="1"/>
  <c r="C31" i="25"/>
  <c r="C82" i="22"/>
  <c r="AA36" i="97"/>
  <c r="J152" i="25"/>
  <c r="J193" i="25" s="1"/>
  <c r="L24" i="124"/>
  <c r="Q23" i="123"/>
  <c r="P25" i="32"/>
  <c r="E29" i="97" s="1"/>
  <c r="C108" i="22"/>
  <c r="C113" i="25" s="1"/>
  <c r="P4" i="22"/>
  <c r="D24" i="27" s="1"/>
  <c r="F154" i="25"/>
  <c r="F195" i="25" s="1"/>
  <c r="E154" i="25"/>
  <c r="E195" i="25" s="1"/>
  <c r="G107" i="22"/>
  <c r="G112" i="25" s="1"/>
  <c r="G120" i="26" s="1"/>
  <c r="G30" i="25"/>
  <c r="AC36" i="97"/>
  <c r="F31" i="26"/>
  <c r="F30" i="29" s="1"/>
  <c r="F56" i="22"/>
  <c r="F69" i="22" s="1"/>
  <c r="M24" i="124"/>
  <c r="R23" i="123"/>
  <c r="Q25" i="32"/>
  <c r="F29" i="97" s="1"/>
  <c r="V22" i="123"/>
  <c r="U24" i="32"/>
  <c r="J28" i="97" s="1"/>
  <c r="Q23" i="124"/>
  <c r="H152" i="25"/>
  <c r="H193" i="25" s="1"/>
  <c r="D30" i="22"/>
  <c r="D17" i="22" s="1"/>
  <c r="D4" i="22" s="1"/>
  <c r="G93" i="22"/>
  <c r="G70" i="25" s="1"/>
  <c r="G77" i="26" s="1"/>
  <c r="G106" i="22"/>
  <c r="G111" i="25" s="1"/>
  <c r="G119" i="26" s="1"/>
  <c r="F136" i="20"/>
  <c r="R3" i="22"/>
  <c r="F23" i="27" s="1"/>
  <c r="E107" i="22"/>
  <c r="E112" i="25" s="1"/>
  <c r="E120" i="26" s="1"/>
  <c r="E94" i="22"/>
  <c r="E71" i="25" s="1"/>
  <c r="E78" i="26" s="1"/>
  <c r="E30" i="25"/>
  <c r="E81" i="22"/>
  <c r="E136" i="20"/>
  <c r="C56" i="22"/>
  <c r="C69" i="22" s="1"/>
  <c r="R32" i="18"/>
  <c r="R32" i="20" s="1"/>
  <c r="E84" i="18"/>
  <c r="E84" i="20" s="1"/>
  <c r="S32" i="18"/>
  <c r="S32" i="20" s="1"/>
  <c r="F84" i="18"/>
  <c r="F84" i="20" s="1"/>
  <c r="J14" i="124"/>
  <c r="N15" i="32"/>
  <c r="C19" i="97" s="1"/>
  <c r="Q22" i="124"/>
  <c r="U23" i="32"/>
  <c r="J27" i="97" s="1"/>
  <c r="P22" i="124"/>
  <c r="T23" i="32"/>
  <c r="I27" i="97" s="1"/>
  <c r="K14" i="124"/>
  <c r="O15" i="32"/>
  <c r="D19" i="97" s="1"/>
  <c r="K28" i="29"/>
  <c r="K39" i="26"/>
  <c r="C32" i="20"/>
  <c r="C32" i="18"/>
  <c r="C136" i="18" s="1"/>
  <c r="AG34" i="97"/>
  <c r="J29" i="26"/>
  <c r="S23" i="32"/>
  <c r="H27" i="97" s="1"/>
  <c r="O22" i="124"/>
  <c r="F68" i="22"/>
  <c r="Z24" i="97"/>
  <c r="C19" i="26"/>
  <c r="O10" i="25"/>
  <c r="N10" i="25"/>
  <c r="AF34" i="97"/>
  <c r="I29" i="26"/>
  <c r="AA24" i="97"/>
  <c r="D19" i="26"/>
  <c r="E18" i="29"/>
  <c r="G80" i="22"/>
  <c r="G29" i="25"/>
  <c r="T2" i="22"/>
  <c r="H22" i="27" s="1"/>
  <c r="S21" i="123" s="1"/>
  <c r="AE34" i="97"/>
  <c r="H29" i="26"/>
  <c r="D32" i="20"/>
  <c r="D32" i="18"/>
  <c r="D136" i="18" s="1"/>
  <c r="F18" i="29"/>
  <c r="E68" i="22"/>
  <c r="N13" i="123" l="1"/>
  <c r="M15" i="32"/>
  <c r="B19" i="97" s="1"/>
  <c r="G87" i="26"/>
  <c r="G129" i="26"/>
  <c r="C154" i="25"/>
  <c r="C121" i="26"/>
  <c r="B31" i="26"/>
  <c r="B30" i="29" s="1"/>
  <c r="N23" i="123"/>
  <c r="M25" i="32"/>
  <c r="B29" i="97" s="1"/>
  <c r="D56" i="22"/>
  <c r="D69" i="22" s="1"/>
  <c r="Q3" i="22" s="1"/>
  <c r="E23" i="27" s="1"/>
  <c r="P22" i="123" s="1"/>
  <c r="G153" i="25"/>
  <c r="G194" i="25" s="1"/>
  <c r="O32" i="15"/>
  <c r="B32" i="17"/>
  <c r="B17" i="22"/>
  <c r="N23" i="124"/>
  <c r="R24" i="32"/>
  <c r="G28" i="97" s="1"/>
  <c r="C195" i="25"/>
  <c r="G152" i="25"/>
  <c r="G193" i="25" s="1"/>
  <c r="C31" i="26"/>
  <c r="Z36" i="97"/>
  <c r="O23" i="123"/>
  <c r="J24" i="124"/>
  <c r="N25" i="32"/>
  <c r="C29" i="97" s="1"/>
  <c r="AD35" i="97"/>
  <c r="G30" i="26"/>
  <c r="G29" i="29" s="1"/>
  <c r="E153" i="25"/>
  <c r="E194" i="25" s="1"/>
  <c r="F94" i="22"/>
  <c r="F71" i="25" s="1"/>
  <c r="F78" i="26" s="1"/>
  <c r="F107" i="22"/>
  <c r="F112" i="25" s="1"/>
  <c r="F120" i="26" s="1"/>
  <c r="F81" i="22"/>
  <c r="S3" i="22"/>
  <c r="G23" i="27" s="1"/>
  <c r="F30" i="25"/>
  <c r="E93" i="22"/>
  <c r="E70" i="25" s="1"/>
  <c r="E77" i="26" s="1"/>
  <c r="E87" i="26" s="1"/>
  <c r="E106" i="22"/>
  <c r="E111" i="25" s="1"/>
  <c r="E119" i="26" s="1"/>
  <c r="E129" i="26" s="1"/>
  <c r="C136" i="20"/>
  <c r="AB35" i="97"/>
  <c r="E30" i="26"/>
  <c r="E29" i="29" s="1"/>
  <c r="F93" i="22"/>
  <c r="F70" i="25" s="1"/>
  <c r="F77" i="26" s="1"/>
  <c r="F106" i="22"/>
  <c r="F111" i="25" s="1"/>
  <c r="F119" i="26" s="1"/>
  <c r="C30" i="25"/>
  <c r="C107" i="22"/>
  <c r="C112" i="25" s="1"/>
  <c r="C120" i="26" s="1"/>
  <c r="C94" i="22"/>
  <c r="C71" i="25" s="1"/>
  <c r="C78" i="26" s="1"/>
  <c r="C81" i="22"/>
  <c r="P3" i="22"/>
  <c r="D23" i="27" s="1"/>
  <c r="D136" i="20"/>
  <c r="Q22" i="123"/>
  <c r="L23" i="124"/>
  <c r="P24" i="32"/>
  <c r="E28" i="97" s="1"/>
  <c r="Q32" i="18"/>
  <c r="Q32" i="20" s="1"/>
  <c r="D84" i="18"/>
  <c r="D84" i="20" s="1"/>
  <c r="P32" i="18"/>
  <c r="P32" i="20" s="1"/>
  <c r="C84" i="18"/>
  <c r="C84" i="20" s="1"/>
  <c r="E80" i="22"/>
  <c r="E29" i="25"/>
  <c r="R2" i="22"/>
  <c r="F22" i="27" s="1"/>
  <c r="Q21" i="123" s="1"/>
  <c r="H28" i="29"/>
  <c r="H39" i="26"/>
  <c r="D68" i="22"/>
  <c r="I28" i="29"/>
  <c r="I39" i="26"/>
  <c r="N22" i="124"/>
  <c r="R23" i="32"/>
  <c r="G27" i="97" s="1"/>
  <c r="AD34" i="97"/>
  <c r="G29" i="26"/>
  <c r="D18" i="29"/>
  <c r="P10" i="25"/>
  <c r="F80" i="22"/>
  <c r="F29" i="25"/>
  <c r="S2" i="22"/>
  <c r="G22" i="27" s="1"/>
  <c r="R21" i="123" s="1"/>
  <c r="J28" i="29"/>
  <c r="J39" i="26"/>
  <c r="K41" i="29"/>
  <c r="K39" i="29"/>
  <c r="K40" i="29" s="1"/>
  <c r="C18" i="29"/>
  <c r="D44" i="26"/>
  <c r="L19" i="26"/>
  <c r="C68" i="22"/>
  <c r="F129" i="26" l="1"/>
  <c r="F87" i="26"/>
  <c r="O24" i="32"/>
  <c r="D28" i="97" s="1"/>
  <c r="K23" i="124"/>
  <c r="D30" i="25"/>
  <c r="AA35" i="97" s="1"/>
  <c r="D81" i="22"/>
  <c r="D94" i="22"/>
  <c r="D71" i="25" s="1"/>
  <c r="D78" i="26" s="1"/>
  <c r="D107" i="22"/>
  <c r="D112" i="25" s="1"/>
  <c r="D120" i="26" s="1"/>
  <c r="B4" i="22"/>
  <c r="B56" i="22"/>
  <c r="B69" i="22" s="1"/>
  <c r="B32" i="20"/>
  <c r="B32" i="18"/>
  <c r="O32" i="18" s="1"/>
  <c r="L31" i="26"/>
  <c r="C30" i="29"/>
  <c r="C153" i="25"/>
  <c r="C194" i="25" s="1"/>
  <c r="F153" i="25"/>
  <c r="F194" i="25" s="1"/>
  <c r="AC35" i="97"/>
  <c r="F30" i="26"/>
  <c r="F29" i="29" s="1"/>
  <c r="F152" i="25"/>
  <c r="F193" i="25" s="1"/>
  <c r="E152" i="25"/>
  <c r="E193" i="25" s="1"/>
  <c r="M23" i="124"/>
  <c r="Q24" i="32"/>
  <c r="F28" i="97" s="1"/>
  <c r="R22" i="123"/>
  <c r="C93" i="22"/>
  <c r="C70" i="25" s="1"/>
  <c r="C77" i="26" s="1"/>
  <c r="C87" i="26" s="1"/>
  <c r="C106" i="22"/>
  <c r="C111" i="25" s="1"/>
  <c r="C119" i="26" s="1"/>
  <c r="C129" i="26" s="1"/>
  <c r="O22" i="123"/>
  <c r="N24" i="32"/>
  <c r="C28" i="97" s="1"/>
  <c r="J23" i="124"/>
  <c r="Z35" i="97"/>
  <c r="C30" i="26"/>
  <c r="D106" i="22"/>
  <c r="D111" i="25" s="1"/>
  <c r="D119" i="26" s="1"/>
  <c r="D93" i="22"/>
  <c r="D70" i="25" s="1"/>
  <c r="D77" i="26" s="1"/>
  <c r="C80" i="22"/>
  <c r="P2" i="22"/>
  <c r="D22" i="27" s="1"/>
  <c r="O21" i="123" s="1"/>
  <c r="C29" i="25"/>
  <c r="K42" i="29"/>
  <c r="K44" i="29"/>
  <c r="K43" i="29"/>
  <c r="AC34" i="97"/>
  <c r="F29" i="26"/>
  <c r="I41" i="29"/>
  <c r="I39" i="29"/>
  <c r="I40" i="29" s="1"/>
  <c r="H41" i="29"/>
  <c r="H39" i="29"/>
  <c r="H40" i="29" s="1"/>
  <c r="D29" i="25"/>
  <c r="D80" i="22"/>
  <c r="Q2" i="22"/>
  <c r="E22" i="27" s="1"/>
  <c r="P21" i="123" s="1"/>
  <c r="L22" i="124"/>
  <c r="P23" i="32"/>
  <c r="E27" i="97" s="1"/>
  <c r="J41" i="29"/>
  <c r="J39" i="29"/>
  <c r="J40" i="29" s="1"/>
  <c r="AB34" i="97"/>
  <c r="E29" i="26"/>
  <c r="M22" i="124"/>
  <c r="Q23" i="32"/>
  <c r="F27" i="97" s="1"/>
  <c r="G28" i="29"/>
  <c r="G39" i="26"/>
  <c r="D87" i="26" l="1"/>
  <c r="D129" i="26"/>
  <c r="D30" i="26"/>
  <c r="D29" i="29" s="1"/>
  <c r="D153" i="25"/>
  <c r="D194" i="25" s="1"/>
  <c r="B81" i="22"/>
  <c r="O3" i="22"/>
  <c r="C23" i="27" s="1"/>
  <c r="B30" i="25"/>
  <c r="B68" i="22"/>
  <c r="O32" i="20"/>
  <c r="D152" i="25"/>
  <c r="D193" i="25" s="1"/>
  <c r="C152" i="25"/>
  <c r="C193" i="25" s="1"/>
  <c r="C29" i="29"/>
  <c r="E28" i="29"/>
  <c r="E39" i="26"/>
  <c r="G41" i="29"/>
  <c r="G39" i="29"/>
  <c r="G40" i="29" s="1"/>
  <c r="J44" i="29"/>
  <c r="J43" i="29"/>
  <c r="J42" i="29"/>
  <c r="K22" i="124"/>
  <c r="O23" i="32"/>
  <c r="D27" i="97" s="1"/>
  <c r="H43" i="29"/>
  <c r="H42" i="29"/>
  <c r="H44" i="29"/>
  <c r="F28" i="29"/>
  <c r="F39" i="26"/>
  <c r="Z34" i="97"/>
  <c r="C29" i="26"/>
  <c r="AA34" i="97"/>
  <c r="D29" i="26"/>
  <c r="I44" i="29"/>
  <c r="I43" i="29"/>
  <c r="I42" i="29"/>
  <c r="N23" i="32"/>
  <c r="C27" i="97" s="1"/>
  <c r="J22" i="124"/>
  <c r="B30" i="26" l="1"/>
  <c r="Y35" i="97"/>
  <c r="M24" i="32"/>
  <c r="B28" i="97" s="1"/>
  <c r="I23" i="124"/>
  <c r="N22" i="123"/>
  <c r="B80" i="22"/>
  <c r="B29" i="25"/>
  <c r="O2" i="22"/>
  <c r="C22" i="27" s="1"/>
  <c r="F39" i="29"/>
  <c r="F40" i="29" s="1"/>
  <c r="F41" i="29"/>
  <c r="E41" i="29"/>
  <c r="E39" i="29"/>
  <c r="E40" i="29" s="1"/>
  <c r="C28" i="29"/>
  <c r="C39" i="26"/>
  <c r="G44" i="29"/>
  <c r="G42" i="29"/>
  <c r="G43" i="29"/>
  <c r="D28" i="29"/>
  <c r="D39" i="26"/>
  <c r="O4" i="25" l="1"/>
  <c r="N4" i="25"/>
  <c r="B29" i="29"/>
  <c r="L30" i="26"/>
  <c r="N21" i="123"/>
  <c r="I22" i="124"/>
  <c r="M23" i="32"/>
  <c r="B27" i="97" s="1"/>
  <c r="B29" i="26"/>
  <c r="Y34" i="97"/>
  <c r="O11" i="25"/>
  <c r="O12" i="25" s="1"/>
  <c r="P3" i="25"/>
  <c r="P4" i="25"/>
  <c r="N11" i="25"/>
  <c r="N12" i="25" s="1"/>
  <c r="P5" i="25"/>
  <c r="O5" i="25"/>
  <c r="O3" i="25"/>
  <c r="N3" i="25"/>
  <c r="E43" i="29"/>
  <c r="E44" i="29"/>
  <c r="E42" i="29"/>
  <c r="D41" i="29"/>
  <c r="D39" i="29"/>
  <c r="D40" i="29" s="1"/>
  <c r="F44" i="29"/>
  <c r="F43" i="29"/>
  <c r="F42" i="29"/>
  <c r="C41" i="29"/>
  <c r="C39" i="29"/>
  <c r="C40" i="29" s="1"/>
  <c r="P12" i="25" l="1"/>
  <c r="N5" i="25"/>
  <c r="Q3" i="25" s="1"/>
  <c r="Q4" i="25" s="1"/>
  <c r="Q5" i="25" s="1"/>
  <c r="R11" i="29"/>
  <c r="H1" i="126"/>
  <c r="B39" i="26"/>
  <c r="B28" i="29"/>
  <c r="L44" i="26"/>
  <c r="R10" i="29" s="1"/>
  <c r="D45" i="26"/>
  <c r="L29" i="26"/>
  <c r="L39" i="26" s="1"/>
  <c r="L43" i="26"/>
  <c r="F1" i="126"/>
  <c r="P11" i="29"/>
  <c r="P11" i="25"/>
  <c r="D44" i="29"/>
  <c r="D42" i="29"/>
  <c r="D43" i="29"/>
  <c r="C42" i="29"/>
  <c r="C43" i="29"/>
  <c r="C44" i="29"/>
  <c r="L45" i="26" l="1"/>
  <c r="N17" i="25" s="1"/>
  <c r="P10" i="29"/>
  <c r="B39" i="29"/>
  <c r="B40" i="29" s="1"/>
  <c r="B41" i="29"/>
  <c r="O4" i="29"/>
  <c r="O5" i="29"/>
  <c r="H46" i="26"/>
  <c r="J43" i="26"/>
  <c r="B33" i="27" l="1"/>
  <c r="D15" i="124"/>
  <c r="B28" i="32"/>
  <c r="C28" i="32" s="1"/>
  <c r="B32" i="27"/>
  <c r="H47" i="26"/>
  <c r="Q5" i="29"/>
  <c r="R5" i="29" s="1"/>
  <c r="P5" i="29"/>
  <c r="O7" i="29"/>
  <c r="N10" i="29"/>
  <c r="Q4" i="29"/>
  <c r="R4" i="29" s="1"/>
  <c r="O6" i="29"/>
  <c r="P4" i="29"/>
  <c r="B42" i="29"/>
  <c r="B44" i="29"/>
  <c r="B43" i="29"/>
  <c r="L43" i="29" s="1"/>
  <c r="Y1" i="123" l="1"/>
  <c r="A37" i="97"/>
  <c r="L33" i="32"/>
  <c r="T2" i="124"/>
  <c r="P7" i="29"/>
  <c r="C47" i="29"/>
  <c r="C48" i="29" s="1"/>
  <c r="L44" i="29"/>
  <c r="P6" i="29"/>
  <c r="Q6" i="29"/>
  <c r="R6" i="29" s="1"/>
  <c r="N16" i="29"/>
  <c r="N22" i="29" s="1"/>
  <c r="P12" i="29"/>
  <c r="R12" i="29"/>
  <c r="Y2" i="123"/>
  <c r="A38" i="97"/>
  <c r="L34" i="32"/>
  <c r="T3" i="124"/>
  <c r="N16" i="25" l="1"/>
  <c r="P16" i="25" s="1"/>
  <c r="R13" i="29"/>
  <c r="M3" i="97"/>
  <c r="E3" i="97"/>
  <c r="P13" i="29"/>
  <c r="N15" i="25"/>
  <c r="P15" i="25" s="1"/>
  <c r="S12" i="29"/>
  <c r="P17" i="25" l="1"/>
  <c r="S13" i="29"/>
  <c r="B98" i="14" l="1"/>
  <c r="B98" i="15" s="1"/>
  <c r="B65" i="14" l="1"/>
  <c r="B98" i="18"/>
  <c r="B98" i="20" s="1"/>
  <c r="B65" i="15" l="1"/>
  <c r="B65" i="18" s="1"/>
  <c r="B65" i="20" s="1"/>
  <c r="B54" i="25" s="1"/>
  <c r="B61" i="26" s="1"/>
  <c r="L61" i="26" s="1"/>
  <c r="B97" i="14"/>
  <c r="B97" i="15" s="1"/>
  <c r="B64" i="14" l="1"/>
  <c r="B97" i="18"/>
  <c r="B97" i="20" s="1"/>
  <c r="B64" i="15" l="1"/>
  <c r="B64" i="18" s="1"/>
  <c r="B64" i="20" s="1"/>
  <c r="B96" i="14"/>
  <c r="B96" i="15" s="1"/>
  <c r="B53" i="25" l="1"/>
  <c r="B60" i="26" s="1"/>
  <c r="L60" i="26" s="1"/>
  <c r="B99" i="22"/>
  <c r="B76" i="25" s="1"/>
  <c r="B83" i="26" s="1"/>
  <c r="L83" i="26" s="1"/>
  <c r="B63" i="14"/>
  <c r="B96" i="18"/>
  <c r="B96" i="20" s="1"/>
  <c r="B150" i="14"/>
  <c r="B150" i="15" s="1"/>
  <c r="B150" i="18" s="1"/>
  <c r="B150" i="20" s="1"/>
  <c r="B117" i="14" l="1"/>
  <c r="B95" i="14"/>
  <c r="B95" i="15" s="1"/>
  <c r="B63" i="15"/>
  <c r="B63" i="18" s="1"/>
  <c r="B63" i="20" s="1"/>
  <c r="B52" i="25" s="1"/>
  <c r="B59" i="26" s="1"/>
  <c r="L59" i="26" s="1"/>
  <c r="B62" i="14" l="1"/>
  <c r="B95" i="18"/>
  <c r="B95" i="20" s="1"/>
  <c r="B117" i="15"/>
  <c r="B117" i="18" s="1"/>
  <c r="B117" i="20" s="1"/>
  <c r="B95" i="25" s="1"/>
  <c r="B149" i="14"/>
  <c r="B149" i="15" s="1"/>
  <c r="B149" i="18" s="1"/>
  <c r="B149" i="20" s="1"/>
  <c r="B136" i="25" l="1"/>
  <c r="B177" i="25" s="1"/>
  <c r="B103" i="26"/>
  <c r="L103" i="26" s="1"/>
  <c r="B116" i="14"/>
  <c r="B94" i="14"/>
  <c r="B94" i="15" s="1"/>
  <c r="B62" i="15"/>
  <c r="B148" i="14" l="1"/>
  <c r="B148" i="15" s="1"/>
  <c r="B148" i="18" s="1"/>
  <c r="B148" i="20" s="1"/>
  <c r="B116" i="15"/>
  <c r="B116" i="18" s="1"/>
  <c r="B116" i="20" s="1"/>
  <c r="B60" i="14"/>
  <c r="B60" i="15" s="1"/>
  <c r="B62" i="18"/>
  <c r="B61" i="14"/>
  <c r="B61" i="15" s="1"/>
  <c r="B92" i="14"/>
  <c r="B94" i="18"/>
  <c r="B94" i="20" s="1"/>
  <c r="B91" i="14"/>
  <c r="B90" i="14"/>
  <c r="B90" i="15" s="1"/>
  <c r="B93" i="14"/>
  <c r="B94" i="25" l="1"/>
  <c r="B112" i="22"/>
  <c r="B117" i="25" s="1"/>
  <c r="B62" i="20"/>
  <c r="B90" i="18"/>
  <c r="B90" i="20" s="1"/>
  <c r="B65" i="25" s="1"/>
  <c r="B72" i="26" s="1"/>
  <c r="L72" i="26" s="1"/>
  <c r="B60" i="18"/>
  <c r="B60" i="20" s="1"/>
  <c r="B58" i="14"/>
  <c r="B58" i="15" s="1"/>
  <c r="B89" i="14"/>
  <c r="B89" i="15" s="1"/>
  <c r="B59" i="14"/>
  <c r="B59" i="15" s="1"/>
  <c r="B61" i="18"/>
  <c r="B115" i="14"/>
  <c r="B61" i="20" l="1"/>
  <c r="B50" i="25" s="1"/>
  <c r="B57" i="26" s="1"/>
  <c r="L57" i="26" s="1"/>
  <c r="B101" i="22"/>
  <c r="B78" i="25" s="1"/>
  <c r="B158" i="25"/>
  <c r="B199" i="25" s="1"/>
  <c r="B125" i="26"/>
  <c r="L125" i="26" s="1"/>
  <c r="B135" i="25"/>
  <c r="B176" i="25" s="1"/>
  <c r="B102" i="26"/>
  <c r="L102" i="26" s="1"/>
  <c r="B100" i="22"/>
  <c r="B77" i="25" s="1"/>
  <c r="B84" i="26" s="1"/>
  <c r="L84" i="26" s="1"/>
  <c r="B49" i="25"/>
  <c r="B56" i="26" s="1"/>
  <c r="L56" i="26" s="1"/>
  <c r="B97" i="22"/>
  <c r="B74" i="25" s="1"/>
  <c r="B81" i="26" s="1"/>
  <c r="L81" i="26" s="1"/>
  <c r="B51" i="25"/>
  <c r="B58" i="26" s="1"/>
  <c r="L58" i="26" s="1"/>
  <c r="B98" i="22"/>
  <c r="B75" i="25" s="1"/>
  <c r="B82" i="26" s="1"/>
  <c r="L82" i="26" s="1"/>
  <c r="B115" i="15"/>
  <c r="B115" i="18" s="1"/>
  <c r="B115" i="20" s="1"/>
  <c r="B93" i="25" s="1"/>
  <c r="B147" i="14"/>
  <c r="B147" i="15" s="1"/>
  <c r="B147" i="18" s="1"/>
  <c r="B147" i="20" s="1"/>
  <c r="B57" i="14"/>
  <c r="B57" i="15" s="1"/>
  <c r="B59" i="18"/>
  <c r="B59" i="20" s="1"/>
  <c r="B48" i="25" s="1"/>
  <c r="B55" i="26" s="1"/>
  <c r="L55" i="26" s="1"/>
  <c r="B89" i="18"/>
  <c r="B89" i="20" s="1"/>
  <c r="B64" i="25" s="1"/>
  <c r="B71" i="26" s="1"/>
  <c r="L71" i="26" s="1"/>
  <c r="B56" i="14"/>
  <c r="B56" i="15" s="1"/>
  <c r="B58" i="18"/>
  <c r="B58" i="20" s="1"/>
  <c r="B88" i="14"/>
  <c r="B88" i="15" s="1"/>
  <c r="B87" i="14" s="1"/>
  <c r="B87" i="15" s="1"/>
  <c r="B85" i="26" l="1"/>
  <c r="L85" i="26" s="1"/>
  <c r="B134" i="25"/>
  <c r="B175" i="25" s="1"/>
  <c r="B101" i="26"/>
  <c r="L101" i="26" s="1"/>
  <c r="B47" i="25"/>
  <c r="B54" i="26" s="1"/>
  <c r="L54" i="26" s="1"/>
  <c r="B96" i="22"/>
  <c r="B73" i="25" s="1"/>
  <c r="B80" i="26" s="1"/>
  <c r="L80" i="26" s="1"/>
  <c r="B87" i="18"/>
  <c r="B87" i="20" s="1"/>
  <c r="B62" i="25" s="1"/>
  <c r="B69" i="26" s="1"/>
  <c r="L69" i="26" s="1"/>
  <c r="B57" i="18"/>
  <c r="B57" i="20" s="1"/>
  <c r="B46" i="25" s="1"/>
  <c r="B53" i="26" s="1"/>
  <c r="L53" i="26" s="1"/>
  <c r="B55" i="14"/>
  <c r="B55" i="15" s="1"/>
  <c r="B55" i="18" s="1"/>
  <c r="B55" i="20" s="1"/>
  <c r="B44" i="25" s="1"/>
  <c r="B51" i="26" s="1"/>
  <c r="B88" i="18"/>
  <c r="B88" i="20" s="1"/>
  <c r="B63" i="25" s="1"/>
  <c r="B70" i="26" s="1"/>
  <c r="L70" i="26" s="1"/>
  <c r="B86" i="14"/>
  <c r="B86" i="15" s="1"/>
  <c r="B86" i="18" s="1"/>
  <c r="B86" i="20" s="1"/>
  <c r="B61" i="25" s="1"/>
  <c r="B68" i="26" s="1"/>
  <c r="L68" i="26" s="1"/>
  <c r="B114" i="14"/>
  <c r="B54" i="14"/>
  <c r="B54" i="15" s="1"/>
  <c r="B54" i="18" s="1"/>
  <c r="B54" i="20" s="1"/>
  <c r="B94" i="22" s="1"/>
  <c r="B71" i="25" s="1"/>
  <c r="B78" i="26" s="1"/>
  <c r="L78" i="26" s="1"/>
  <c r="B56" i="18"/>
  <c r="B56" i="20" s="1"/>
  <c r="L51" i="26" l="1"/>
  <c r="B45" i="25"/>
  <c r="B52" i="26" s="1"/>
  <c r="L52" i="26" s="1"/>
  <c r="B95" i="22"/>
  <c r="B72" i="25" s="1"/>
  <c r="B79" i="26" s="1"/>
  <c r="L79" i="26" s="1"/>
  <c r="B114" i="15"/>
  <c r="B114" i="18" s="1"/>
  <c r="B114" i="20" s="1"/>
  <c r="B146" i="14"/>
  <c r="B146" i="15" s="1"/>
  <c r="B146" i="18" s="1"/>
  <c r="B146" i="20" s="1"/>
  <c r="B85" i="14"/>
  <c r="B85" i="15" s="1"/>
  <c r="B92" i="25" l="1"/>
  <c r="B111" i="22"/>
  <c r="B116" i="25" s="1"/>
  <c r="B84" i="14"/>
  <c r="B84" i="15" s="1"/>
  <c r="B84" i="18" s="1"/>
  <c r="B84" i="20" s="1"/>
  <c r="B85" i="18"/>
  <c r="B85" i="20" s="1"/>
  <c r="B60" i="25" s="1"/>
  <c r="B67" i="26" s="1"/>
  <c r="L67" i="26" s="1"/>
  <c r="B113" i="14"/>
  <c r="B113" i="15" s="1"/>
  <c r="B113" i="18" s="1"/>
  <c r="B144" i="14"/>
  <c r="B143" i="14"/>
  <c r="B142" i="14"/>
  <c r="B142" i="15" s="1"/>
  <c r="B145" i="14"/>
  <c r="B112" i="14"/>
  <c r="B112" i="15" s="1"/>
  <c r="B113" i="20" l="1"/>
  <c r="B91" i="25" s="1"/>
  <c r="B99" i="26" s="1"/>
  <c r="L99" i="26" s="1"/>
  <c r="B114" i="22"/>
  <c r="B119" i="25" s="1"/>
  <c r="B93" i="22"/>
  <c r="B70" i="25" s="1"/>
  <c r="N42" i="25" s="1"/>
  <c r="P17" i="29" s="1"/>
  <c r="B106" i="22"/>
  <c r="B111" i="25" s="1"/>
  <c r="B119" i="26" s="1"/>
  <c r="L119" i="26" s="1"/>
  <c r="B157" i="25"/>
  <c r="B198" i="25" s="1"/>
  <c r="B124" i="26"/>
  <c r="L124" i="26" s="1"/>
  <c r="B133" i="25"/>
  <c r="B174" i="25" s="1"/>
  <c r="B100" i="26"/>
  <c r="L100" i="26" s="1"/>
  <c r="B141" i="14"/>
  <c r="B141" i="15" s="1"/>
  <c r="B141" i="18" s="1"/>
  <c r="B141" i="20" s="1"/>
  <c r="B105" i="25" s="1"/>
  <c r="B142" i="18"/>
  <c r="B142" i="20" s="1"/>
  <c r="B106" i="25" s="1"/>
  <c r="B112" i="18"/>
  <c r="B112" i="20" s="1"/>
  <c r="B90" i="25" s="1"/>
  <c r="B111" i="14"/>
  <c r="B111" i="15" s="1"/>
  <c r="B111" i="18" s="1"/>
  <c r="B111" i="20" s="1"/>
  <c r="B89" i="25" s="1"/>
  <c r="B110" i="14"/>
  <c r="B110" i="15" s="1"/>
  <c r="B110" i="18" s="1"/>
  <c r="B110" i="20" s="1"/>
  <c r="B132" i="25" l="1"/>
  <c r="B173" i="25" s="1"/>
  <c r="B127" i="26"/>
  <c r="L127" i="26" s="1"/>
  <c r="B160" i="25"/>
  <c r="B201" i="25" s="1"/>
  <c r="B77" i="26"/>
  <c r="B152" i="25"/>
  <c r="B193" i="25" s="1"/>
  <c r="B113" i="22"/>
  <c r="B118" i="25" s="1"/>
  <c r="B159" i="25" s="1"/>
  <c r="B200" i="25" s="1"/>
  <c r="B131" i="25"/>
  <c r="B172" i="25" s="1"/>
  <c r="B98" i="26"/>
  <c r="L98" i="26" s="1"/>
  <c r="B130" i="25"/>
  <c r="B171" i="25" s="1"/>
  <c r="B97" i="26"/>
  <c r="L97" i="26" s="1"/>
  <c r="B146" i="25"/>
  <c r="B187" i="25" s="1"/>
  <c r="B113" i="26"/>
  <c r="L113" i="26" s="1"/>
  <c r="B147" i="25"/>
  <c r="B188" i="25" s="1"/>
  <c r="B114" i="26"/>
  <c r="L114" i="26" s="1"/>
  <c r="G1" i="35"/>
  <c r="H27" i="32" s="1"/>
  <c r="B110" i="22"/>
  <c r="B115" i="25" s="1"/>
  <c r="B140" i="14"/>
  <c r="B140" i="15" s="1"/>
  <c r="B140" i="18" s="1"/>
  <c r="B140" i="20" s="1"/>
  <c r="B104" i="25" s="1"/>
  <c r="B88" i="25"/>
  <c r="B109" i="22"/>
  <c r="B114" i="25" s="1"/>
  <c r="B109" i="14"/>
  <c r="B109" i="15" s="1"/>
  <c r="B109" i="18" s="1"/>
  <c r="B109" i="20" s="1"/>
  <c r="B87" i="25" s="1"/>
  <c r="B108" i="14"/>
  <c r="B108" i="15" s="1"/>
  <c r="B108" i="18" s="1"/>
  <c r="B108" i="20" s="1"/>
  <c r="L77" i="26" l="1"/>
  <c r="L87" i="26" s="1"/>
  <c r="E89" i="26"/>
  <c r="P16" i="29" s="1"/>
  <c r="P22" i="29" s="1"/>
  <c r="P23" i="29" s="1"/>
  <c r="B87" i="26"/>
  <c r="B126" i="26"/>
  <c r="L126" i="26" s="1"/>
  <c r="B145" i="25"/>
  <c r="B186" i="25" s="1"/>
  <c r="B112" i="26"/>
  <c r="L112" i="26" s="1"/>
  <c r="B155" i="25"/>
  <c r="B196" i="25" s="1"/>
  <c r="B122" i="26"/>
  <c r="L122" i="26" s="1"/>
  <c r="B129" i="25"/>
  <c r="B170" i="25" s="1"/>
  <c r="B96" i="26"/>
  <c r="L96" i="26" s="1"/>
  <c r="B128" i="25"/>
  <c r="B169" i="25" s="1"/>
  <c r="B95" i="26"/>
  <c r="L95" i="26" s="1"/>
  <c r="B156" i="25"/>
  <c r="B197" i="25" s="1"/>
  <c r="B123" i="26"/>
  <c r="L123" i="26" s="1"/>
  <c r="F35" i="35"/>
  <c r="B139" i="14"/>
  <c r="B139" i="15" s="1"/>
  <c r="B139" i="18" s="1"/>
  <c r="B139" i="20" s="1"/>
  <c r="B103" i="25" s="1"/>
  <c r="F20" i="35"/>
  <c r="AB3" i="97"/>
  <c r="F50" i="35"/>
  <c r="F4" i="35"/>
  <c r="B86" i="25"/>
  <c r="B108" i="22"/>
  <c r="B113" i="25" s="1"/>
  <c r="B107" i="14"/>
  <c r="B107" i="15" s="1"/>
  <c r="B107" i="18" s="1"/>
  <c r="B107" i="20" s="1"/>
  <c r="B85" i="25" s="1"/>
  <c r="B144" i="25" l="1"/>
  <c r="B185" i="25" s="1"/>
  <c r="B111" i="26"/>
  <c r="L111" i="26" s="1"/>
  <c r="B126" i="25"/>
  <c r="B167" i="25" s="1"/>
  <c r="B93" i="26"/>
  <c r="B154" i="25"/>
  <c r="B195" i="25" s="1"/>
  <c r="B121" i="26"/>
  <c r="L121" i="26" s="1"/>
  <c r="B127" i="25"/>
  <c r="B168" i="25" s="1"/>
  <c r="B94" i="26"/>
  <c r="L94" i="26" s="1"/>
  <c r="B138" i="14"/>
  <c r="B138" i="15" s="1"/>
  <c r="B138" i="18" s="1"/>
  <c r="B138" i="20" s="1"/>
  <c r="B102" i="25" s="1"/>
  <c r="B106" i="14"/>
  <c r="B106" i="15" s="1"/>
  <c r="B106" i="18" s="1"/>
  <c r="B106" i="20" s="1"/>
  <c r="B107" i="22" s="1"/>
  <c r="B112" i="25" s="1"/>
  <c r="L93" i="26" l="1"/>
  <c r="B153" i="25"/>
  <c r="B194" i="25" s="1"/>
  <c r="B120" i="26"/>
  <c r="L120" i="26" s="1"/>
  <c r="B143" i="25"/>
  <c r="B184" i="25" s="1"/>
  <c r="B110" i="26"/>
  <c r="L110" i="26" s="1"/>
  <c r="B137" i="14"/>
  <c r="B137" i="15" s="1"/>
  <c r="B137" i="18" s="1"/>
  <c r="B137" i="20" s="1"/>
  <c r="B101" i="25" s="1"/>
  <c r="N83" i="25" l="1"/>
  <c r="R17" i="29" s="1"/>
  <c r="P18" i="29" s="1"/>
  <c r="C1" i="35" s="1"/>
  <c r="B109" i="26"/>
  <c r="I1" i="35"/>
  <c r="J27" i="32" s="1"/>
  <c r="B136" i="14"/>
  <c r="B136" i="15" s="1"/>
  <c r="B136" i="18" s="1"/>
  <c r="B136" i="20" s="1"/>
  <c r="B142" i="25"/>
  <c r="R18" i="29" l="1"/>
  <c r="S18" i="29" s="1"/>
  <c r="L109" i="26"/>
  <c r="L129" i="26" s="1"/>
  <c r="E131" i="26"/>
  <c r="R16" i="29" s="1"/>
  <c r="R22" i="29" s="1"/>
  <c r="R23" i="29" s="1"/>
  <c r="B129" i="26"/>
  <c r="P19" i="29"/>
  <c r="B35" i="35"/>
  <c r="B1" i="126"/>
  <c r="B4" i="35"/>
  <c r="B7" i="35" s="1"/>
  <c r="E1" i="35"/>
  <c r="B50" i="35"/>
  <c r="V3" i="97"/>
  <c r="B20" i="35"/>
  <c r="C27" i="32"/>
  <c r="B27" i="32"/>
  <c r="B183" i="25"/>
  <c r="N165" i="25" s="1"/>
  <c r="N124" i="25"/>
  <c r="H35" i="35"/>
  <c r="H4" i="35"/>
  <c r="H50" i="35"/>
  <c r="H20" i="35"/>
  <c r="R19" i="29" l="1"/>
  <c r="S19" i="29" s="1"/>
  <c r="P24" i="29"/>
  <c r="R24" i="29"/>
  <c r="R25" i="29" s="1"/>
  <c r="S7" i="35"/>
  <c r="V7" i="35" s="1"/>
  <c r="D9669" i="126"/>
  <c r="D9883" i="126"/>
  <c r="D9730" i="126"/>
  <c r="D9549" i="126"/>
  <c r="D9536" i="126"/>
  <c r="D9543" i="126"/>
  <c r="D9229" i="126"/>
  <c r="D9977" i="126"/>
  <c r="D9788" i="126"/>
  <c r="D9783" i="126"/>
  <c r="D9502" i="126"/>
  <c r="D9545" i="126"/>
  <c r="D9460" i="126"/>
  <c r="D9563" i="126"/>
  <c r="D9409" i="126"/>
  <c r="D9169" i="126"/>
  <c r="D9408" i="126"/>
  <c r="D9969" i="126"/>
  <c r="D9696" i="126"/>
  <c r="D9645" i="126"/>
  <c r="D9433" i="126"/>
  <c r="D9635" i="126"/>
  <c r="D9475" i="126"/>
  <c r="D9069" i="126"/>
  <c r="D9983" i="126"/>
  <c r="D9652" i="126"/>
  <c r="D9320" i="126"/>
  <c r="D9379" i="126"/>
  <c r="D9115" i="126"/>
  <c r="D9122" i="126"/>
  <c r="D8763" i="126"/>
  <c r="D9194" i="126"/>
  <c r="D8762" i="126"/>
  <c r="D9803" i="126"/>
  <c r="D9425" i="126"/>
  <c r="D9380" i="126"/>
  <c r="D9175" i="126"/>
  <c r="D8860" i="126"/>
  <c r="D8839" i="126"/>
  <c r="D8945" i="126"/>
  <c r="D8765" i="126"/>
  <c r="D8520" i="126"/>
  <c r="D9797" i="126"/>
  <c r="D9750" i="126"/>
  <c r="D9061" i="126"/>
  <c r="D9207" i="126"/>
  <c r="D9302" i="126"/>
  <c r="D9102" i="126"/>
  <c r="D9023" i="126"/>
  <c r="D8676" i="126"/>
  <c r="D8364" i="126"/>
  <c r="D9855" i="126"/>
  <c r="D9706" i="126"/>
  <c r="D9328" i="126"/>
  <c r="D9387" i="126"/>
  <c r="D9366" i="126"/>
  <c r="D8966" i="126"/>
  <c r="D9138" i="126"/>
  <c r="D8204" i="126"/>
  <c r="D8391" i="126"/>
  <c r="D8147" i="126"/>
  <c r="D8578" i="126"/>
  <c r="D8342" i="126"/>
  <c r="D8174" i="126"/>
  <c r="D8249" i="126"/>
  <c r="D7922" i="126"/>
  <c r="D7534" i="126"/>
  <c r="D8983" i="126"/>
  <c r="D8806" i="126"/>
  <c r="D8243" i="126"/>
  <c r="D8542" i="126"/>
  <c r="D8242" i="126"/>
  <c r="D8181" i="126"/>
  <c r="D7734" i="126"/>
  <c r="D8743" i="126"/>
  <c r="D8571" i="126"/>
  <c r="D8167" i="126"/>
  <c r="D8674" i="126"/>
  <c r="D8234" i="126"/>
  <c r="D8641" i="126"/>
  <c r="D8317" i="126"/>
  <c r="D7994" i="126"/>
  <c r="D7690" i="126"/>
  <c r="D8484" i="126"/>
  <c r="D8659" i="126"/>
  <c r="D9989" i="126"/>
  <c r="D9999" i="126"/>
  <c r="D9743" i="126"/>
  <c r="D9578" i="126"/>
  <c r="D9914" i="126"/>
  <c r="D9734" i="126"/>
  <c r="D9341" i="126"/>
  <c r="D9141" i="126"/>
  <c r="D9805" i="126"/>
  <c r="D9943" i="126"/>
  <c r="D9695" i="126"/>
  <c r="D9672" i="126"/>
  <c r="D9664" i="126"/>
  <c r="D9702" i="126"/>
  <c r="D9479" i="126"/>
  <c r="D9325" i="126"/>
  <c r="D9073" i="126"/>
  <c r="D9236" i="126"/>
  <c r="D9681" i="126"/>
  <c r="D9986" i="126"/>
  <c r="D9537" i="126"/>
  <c r="D9492" i="126"/>
  <c r="D9559" i="126"/>
  <c r="D9377" i="126"/>
  <c r="D9997" i="126"/>
  <c r="D9577" i="126"/>
  <c r="D9109" i="126"/>
  <c r="D8996" i="126"/>
  <c r="D9223" i="126"/>
  <c r="D9342" i="126"/>
  <c r="D8843" i="126"/>
  <c r="D9058" i="126"/>
  <c r="D8825" i="126"/>
  <c r="D8448" i="126"/>
  <c r="D9486" i="126"/>
  <c r="D9587" i="126"/>
  <c r="D9036" i="126"/>
  <c r="D9354" i="126"/>
  <c r="D9282" i="126"/>
  <c r="D8711" i="126"/>
  <c r="D8841" i="126"/>
  <c r="D8628" i="126"/>
  <c r="D8344" i="126"/>
  <c r="D9533" i="126"/>
  <c r="D9419" i="126"/>
  <c r="D8976" i="126"/>
  <c r="D9370" i="126"/>
  <c r="D8963" i="126"/>
  <c r="D9242" i="126"/>
  <c r="D8789" i="126"/>
  <c r="D8576" i="126"/>
  <c r="D9844" i="126"/>
  <c r="D9854" i="126"/>
  <c r="D9659" i="126"/>
  <c r="D9000" i="126"/>
  <c r="D9267" i="126"/>
  <c r="D9322" i="126"/>
  <c r="D8816" i="126"/>
  <c r="D8829" i="126"/>
  <c r="D8733" i="126"/>
  <c r="D8247" i="126"/>
  <c r="D8690" i="126"/>
  <c r="D8450" i="126"/>
  <c r="D8250" i="126"/>
  <c r="D8485" i="126"/>
  <c r="D8165" i="126"/>
  <c r="D7666" i="126"/>
  <c r="D7458" i="126"/>
  <c r="D8412" i="126"/>
  <c r="D8691" i="126"/>
  <c r="D8737" i="126"/>
  <c r="D8406" i="126"/>
  <c r="D8645" i="126"/>
  <c r="D7910" i="126"/>
  <c r="D7662" i="126"/>
  <c r="D8296" i="126"/>
  <c r="D8435" i="126"/>
  <c r="D8914" i="126"/>
  <c r="D8326" i="126"/>
  <c r="D8714" i="126"/>
  <c r="D8497" i="126"/>
  <c r="D8209" i="126"/>
  <c r="D7758" i="126"/>
  <c r="D9051" i="126"/>
  <c r="D8699" i="126"/>
  <c r="D9915" i="126"/>
  <c r="D9554" i="126"/>
  <c r="D9575" i="126"/>
  <c r="D9025" i="126"/>
  <c r="D9871" i="126"/>
  <c r="D9565" i="126"/>
  <c r="D9615" i="126"/>
  <c r="D9225" i="126"/>
  <c r="D9148" i="126"/>
  <c r="D9462" i="126"/>
  <c r="D9668" i="126"/>
  <c r="D9189" i="126"/>
  <c r="D9445" i="126"/>
  <c r="D9431" i="126"/>
  <c r="D8900" i="126"/>
  <c r="D9010" i="126"/>
  <c r="D9780" i="126"/>
  <c r="D9085" i="126"/>
  <c r="D9330" i="126"/>
  <c r="D9047" i="126"/>
  <c r="D8544" i="126"/>
  <c r="D9802" i="126"/>
  <c r="D9251" i="126"/>
  <c r="D8815" i="126"/>
  <c r="D8954" i="126"/>
  <c r="D9688" i="126"/>
  <c r="D9393" i="126"/>
  <c r="D9191" i="126"/>
  <c r="D8768" i="126"/>
  <c r="D8595" i="126"/>
  <c r="D8642" i="126"/>
  <c r="D8198" i="126"/>
  <c r="D8121" i="126"/>
  <c r="D8887" i="126"/>
  <c r="D8375" i="126"/>
  <c r="D8298" i="126"/>
  <c r="D7762" i="126"/>
  <c r="D8248" i="126"/>
  <c r="D9776" i="126"/>
  <c r="D9622" i="126"/>
  <c r="D9862" i="126"/>
  <c r="D9173" i="126"/>
  <c r="D9708" i="126"/>
  <c r="D9950" i="126"/>
  <c r="D9942" i="126"/>
  <c r="D9381" i="126"/>
  <c r="D9356" i="126"/>
  <c r="D9859" i="126"/>
  <c r="D9560" i="126"/>
  <c r="D9401" i="126"/>
  <c r="D9654" i="126"/>
  <c r="D9112" i="126"/>
  <c r="D9358" i="126"/>
  <c r="D8735" i="126"/>
  <c r="D8718" i="126"/>
  <c r="D9600" i="126"/>
  <c r="D9135" i="126"/>
  <c r="D8783" i="126"/>
  <c r="D8748" i="126"/>
  <c r="D9767" i="126"/>
  <c r="D9016" i="126"/>
  <c r="D9190" i="126"/>
  <c r="D8901" i="126"/>
  <c r="D9893" i="126"/>
  <c r="D9468" i="126"/>
  <c r="D9311" i="126"/>
  <c r="D8872" i="126"/>
  <c r="D8152" i="126"/>
  <c r="D8946" i="126"/>
  <c r="D8274" i="126"/>
  <c r="D8197" i="126"/>
  <c r="D7502" i="126"/>
  <c r="D8717" i="126"/>
  <c r="D8474" i="126"/>
  <c r="D8046" i="126"/>
  <c r="D8352" i="126"/>
  <c r="D8123" i="126"/>
  <c r="D8154" i="126"/>
  <c r="D8269" i="126"/>
  <c r="D7658" i="126"/>
  <c r="D8635" i="126"/>
  <c r="D8235" i="126"/>
  <c r="D8958" i="126"/>
  <c r="D8601" i="126"/>
  <c r="D8233" i="126"/>
  <c r="D7846" i="126"/>
  <c r="D7606" i="126"/>
  <c r="D8013" i="126"/>
  <c r="D7665" i="126"/>
  <c r="D7844" i="126"/>
  <c r="D7512" i="126"/>
  <c r="D7775" i="126"/>
  <c r="D7378" i="126"/>
  <c r="D6894" i="126"/>
  <c r="D8005" i="126"/>
  <c r="D7797" i="126"/>
  <c r="D7912" i="126"/>
  <c r="D7680" i="126"/>
  <c r="D8003" i="126"/>
  <c r="D7751" i="126"/>
  <c r="D7583" i="126"/>
  <c r="D7414" i="126"/>
  <c r="D7210" i="126"/>
  <c r="D7413" i="126"/>
  <c r="D7137" i="126"/>
  <c r="D7913" i="126"/>
  <c r="D7653" i="126"/>
  <c r="D7976" i="126"/>
  <c r="D7676" i="126"/>
  <c r="D7536" i="126"/>
  <c r="D7907" i="126"/>
  <c r="D7453" i="126"/>
  <c r="D7409" i="126"/>
  <c r="D7037" i="126"/>
  <c r="D7933" i="126"/>
  <c r="D7649" i="126"/>
  <c r="D7996" i="126"/>
  <c r="D7492" i="126"/>
  <c r="D7807" i="126"/>
  <c r="D7386" i="126"/>
  <c r="D7042" i="126"/>
  <c r="D7009" i="126"/>
  <c r="D7092" i="126"/>
  <c r="D9817" i="126"/>
  <c r="D9572" i="126"/>
  <c r="D9781" i="126"/>
  <c r="D9524" i="126"/>
  <c r="D9053" i="126"/>
  <c r="D9449" i="126"/>
  <c r="D9713" i="126"/>
  <c r="D9183" i="126"/>
  <c r="D8890" i="126"/>
  <c r="D9375" i="126"/>
  <c r="D8797" i="126"/>
  <c r="D9177" i="126"/>
  <c r="D9130" i="126"/>
  <c r="D9461" i="126"/>
  <c r="D9174" i="126"/>
  <c r="D8183" i="126"/>
  <c r="D8289" i="126"/>
  <c r="D8144" i="126"/>
  <c r="D8445" i="126"/>
  <c r="D8339" i="126"/>
  <c r="D8681" i="126"/>
  <c r="D7882" i="126"/>
  <c r="D8683" i="126"/>
  <c r="D8119" i="126"/>
  <c r="D8730" i="126"/>
  <c r="D8341" i="126"/>
  <c r="D7778" i="126"/>
  <c r="D7514" i="126"/>
  <c r="D7705" i="126"/>
  <c r="D7740" i="126"/>
  <c r="D8015" i="126"/>
  <c r="D7551" i="126"/>
  <c r="D6834" i="126"/>
  <c r="D7949" i="126"/>
  <c r="D7980" i="126"/>
  <c r="D7656" i="126"/>
  <c r="D7867" i="126"/>
  <c r="D7631" i="126"/>
  <c r="D7398" i="126"/>
  <c r="D7086" i="126"/>
  <c r="D7281" i="126"/>
  <c r="D7865" i="126"/>
  <c r="D7541" i="126"/>
  <c r="D7692" i="126"/>
  <c r="D8087" i="126"/>
  <c r="D7663" i="126"/>
  <c r="D7238" i="126"/>
  <c r="D8097" i="126"/>
  <c r="D7809" i="126"/>
  <c r="D8028" i="126"/>
  <c r="D8103" i="126"/>
  <c r="D7739" i="126"/>
  <c r="D7074" i="126"/>
  <c r="D7509" i="126"/>
  <c r="D6848" i="126"/>
  <c r="D7135" i="126"/>
  <c r="D6477" i="126"/>
  <c r="D6265" i="126"/>
  <c r="D6033" i="126"/>
  <c r="D5733" i="126"/>
  <c r="D5453" i="126"/>
  <c r="D6556" i="126"/>
  <c r="D5956" i="126"/>
  <c r="D5740" i="126"/>
  <c r="D5420" i="126"/>
  <c r="D6539" i="126"/>
  <c r="D6043" i="126"/>
  <c r="D5687" i="126"/>
  <c r="D6666" i="126"/>
  <c r="D6230" i="126"/>
  <c r="D6046" i="126"/>
  <c r="D6841" i="126"/>
  <c r="D7256" i="126"/>
  <c r="D7048" i="126"/>
  <c r="D6844" i="126"/>
  <c r="D7207" i="126"/>
  <c r="D6653" i="126"/>
  <c r="D6261" i="126"/>
  <c r="D5989" i="126"/>
  <c r="D5789" i="126"/>
  <c r="D5429" i="126"/>
  <c r="D6620" i="126"/>
  <c r="D6276" i="126"/>
  <c r="D5980" i="126"/>
  <c r="D5700" i="126"/>
  <c r="D6427" i="126"/>
  <c r="D5971" i="126"/>
  <c r="D5619" i="126"/>
  <c r="D6566" i="126"/>
  <c r="D7449" i="126"/>
  <c r="D6965" i="126"/>
  <c r="D7064" i="126"/>
  <c r="D6876" i="126"/>
  <c r="D7167" i="126"/>
  <c r="D6843" i="126"/>
  <c r="D6253" i="126"/>
  <c r="D6109" i="126"/>
  <c r="D5821" i="126"/>
  <c r="D5613" i="126"/>
  <c r="D5421" i="126"/>
  <c r="D6452" i="126"/>
  <c r="D6136" i="126"/>
  <c r="D5944" i="126"/>
  <c r="D5752" i="126"/>
  <c r="D6551" i="126"/>
  <c r="D6107" i="126"/>
  <c r="D5679" i="126"/>
  <c r="D5431" i="126"/>
  <c r="D6210" i="126"/>
  <c r="D6814" i="126"/>
  <c r="D7097" i="126"/>
  <c r="D7461" i="126"/>
  <c r="D7140" i="126"/>
  <c r="D7375" i="126"/>
  <c r="D6887" i="126"/>
  <c r="D6669" i="126"/>
  <c r="D6189" i="126"/>
  <c r="D6001" i="126"/>
  <c r="D5561" i="126"/>
  <c r="D6612" i="126"/>
  <c r="D6284" i="126"/>
  <c r="D5864" i="126"/>
  <c r="D6703" i="126"/>
  <c r="D6099" i="126"/>
  <c r="D5719" i="126"/>
  <c r="D5427" i="126"/>
  <c r="D5910" i="126"/>
  <c r="D5730" i="126"/>
  <c r="D5375" i="126"/>
  <c r="D5095" i="126"/>
  <c r="D4823" i="126"/>
  <c r="D4479" i="126"/>
  <c r="D4219" i="126"/>
  <c r="D5250" i="126"/>
  <c r="D4858" i="126"/>
  <c r="D4510" i="126"/>
  <c r="D5177" i="126"/>
  <c r="D4781" i="126"/>
  <c r="D4141" i="126"/>
  <c r="D4892" i="126"/>
  <c r="D4472" i="126"/>
  <c r="D4064" i="126"/>
  <c r="D5954" i="126"/>
  <c r="D5506" i="126"/>
  <c r="D5059" i="126"/>
  <c r="D4787" i="126"/>
  <c r="D4455" i="126"/>
  <c r="D5306" i="126"/>
  <c r="D4970" i="126"/>
  <c r="D4530" i="126"/>
  <c r="D4098" i="126"/>
  <c r="D5241" i="126"/>
  <c r="D4657" i="126"/>
  <c r="D4345" i="126"/>
  <c r="D5396" i="126"/>
  <c r="D5024" i="126"/>
  <c r="D4624" i="126"/>
  <c r="D4388" i="126"/>
  <c r="D4204" i="126"/>
  <c r="D5918" i="126"/>
  <c r="D5638" i="126"/>
  <c r="D5231" i="126"/>
  <c r="D4807" i="126"/>
  <c r="D4099" i="126"/>
  <c r="D5126" i="126"/>
  <c r="D4922" i="126"/>
  <c r="D4794" i="126"/>
  <c r="D4370" i="126"/>
  <c r="D5373" i="126"/>
  <c r="D4957" i="126"/>
  <c r="D9441" i="126"/>
  <c r="D9739" i="126"/>
  <c r="D9455" i="126"/>
  <c r="D9601" i="126"/>
  <c r="D9491" i="126"/>
  <c r="D8823" i="126"/>
  <c r="D9188" i="126"/>
  <c r="D8500" i="126"/>
  <c r="D9326" i="126"/>
  <c r="D9566" i="126"/>
  <c r="D8951" i="126"/>
  <c r="D8370" i="126"/>
  <c r="D8532" i="126"/>
  <c r="D7694" i="126"/>
  <c r="D8462" i="126"/>
  <c r="D8102" i="126"/>
  <c r="D8603" i="126"/>
  <c r="D8146" i="126"/>
  <c r="D8461" i="126"/>
  <c r="D7706" i="126"/>
  <c r="D7989" i="126"/>
  <c r="D7936" i="126"/>
  <c r="D7919" i="126"/>
  <c r="D7098" i="126"/>
  <c r="D7985" i="126"/>
  <c r="D7872" i="126"/>
  <c r="D7476" i="126"/>
  <c r="D7687" i="126"/>
  <c r="D7346" i="126"/>
  <c r="D7353" i="126"/>
  <c r="D7981" i="126"/>
  <c r="D8032" i="126"/>
  <c r="D7616" i="126"/>
  <c r="D7819" i="126"/>
  <c r="D7333" i="126"/>
  <c r="D7993" i="126"/>
  <c r="D8048" i="126"/>
  <c r="D8027" i="126"/>
  <c r="D7326" i="126"/>
  <c r="D7085" i="126"/>
  <c r="D7457" i="126"/>
  <c r="D6773" i="126"/>
  <c r="D6321" i="126"/>
  <c r="D5993" i="126"/>
  <c r="D5589" i="126"/>
  <c r="D6608" i="126"/>
  <c r="D5932" i="126"/>
  <c r="D5560" i="126"/>
  <c r="D6567" i="126"/>
  <c r="D5935" i="126"/>
  <c r="D5503" i="126"/>
  <c r="D6294" i="126"/>
  <c r="D7305" i="126"/>
  <c r="D7493" i="126"/>
  <c r="D7076" i="126"/>
  <c r="D6828" i="126"/>
  <c r="D7115" i="126"/>
  <c r="D6313" i="126"/>
  <c r="D5937" i="126"/>
  <c r="D5629" i="126"/>
  <c r="D6644" i="126"/>
  <c r="D6212" i="126"/>
  <c r="D5924" i="126"/>
  <c r="D6667" i="126"/>
  <c r="D5895" i="126"/>
  <c r="D6706" i="126"/>
  <c r="D6082" i="126"/>
  <c r="D7477" i="126"/>
  <c r="D6980" i="126"/>
  <c r="D7203" i="126"/>
  <c r="D6677" i="126"/>
  <c r="D6161" i="126"/>
  <c r="D5881" i="126"/>
  <c r="D5509" i="126"/>
  <c r="D6616" i="126"/>
  <c r="D6180" i="126"/>
  <c r="D5920" i="126"/>
  <c r="D6647" i="126"/>
  <c r="D6355" i="126"/>
  <c r="D5571" i="126"/>
  <c r="D6346" i="126"/>
  <c r="D6034" i="126"/>
  <c r="D7025" i="126"/>
  <c r="D7328" i="126"/>
  <c r="D7407" i="126"/>
  <c r="D9483" i="126"/>
  <c r="D9770" i="126"/>
  <c r="D9724" i="126"/>
  <c r="D9005" i="126"/>
  <c r="D9626" i="126"/>
  <c r="D8877" i="126"/>
  <c r="D9034" i="126"/>
  <c r="D9447" i="126"/>
  <c r="D8546" i="126"/>
  <c r="D8171" i="126"/>
  <c r="D8547" i="126"/>
  <c r="D8381" i="126"/>
  <c r="D8471" i="126"/>
  <c r="D8633" i="126"/>
  <c r="D7934" i="126"/>
  <c r="D7741" i="126"/>
  <c r="D7568" i="126"/>
  <c r="D7182" i="126"/>
  <c r="D7917" i="126"/>
  <c r="D7700" i="126"/>
  <c r="D7723" i="126"/>
  <c r="D7246" i="126"/>
  <c r="D7081" i="126"/>
  <c r="D7585" i="126"/>
  <c r="D7584" i="126"/>
  <c r="D7338" i="126"/>
  <c r="D8065" i="126"/>
  <c r="D7964" i="126"/>
  <c r="D7779" i="126"/>
  <c r="D7381" i="126"/>
  <c r="D7243" i="126"/>
  <c r="D6437" i="126"/>
  <c r="D6117" i="126"/>
  <c r="D5497" i="126"/>
  <c r="D6152" i="126"/>
  <c r="D5648" i="126"/>
  <c r="D6503" i="126"/>
  <c r="D5863" i="126"/>
  <c r="D6438" i="126"/>
  <c r="D7165" i="126"/>
  <c r="D7152" i="126"/>
  <c r="D6884" i="126"/>
  <c r="D6729" i="126"/>
  <c r="D6069" i="126"/>
  <c r="D5761" i="126"/>
  <c r="D6592" i="126"/>
  <c r="D6060" i="126"/>
  <c r="D5440" i="126"/>
  <c r="D5783" i="126"/>
  <c r="D6526" i="126"/>
  <c r="D7045" i="126"/>
  <c r="D6948" i="126"/>
  <c r="D6959" i="126"/>
  <c r="D6229" i="126"/>
  <c r="D5757" i="126"/>
  <c r="D5441" i="126"/>
  <c r="D6264" i="126"/>
  <c r="D5876" i="126"/>
  <c r="D6519" i="126"/>
  <c r="D5775" i="126"/>
  <c r="D6266" i="126"/>
  <c r="D7329" i="126"/>
  <c r="D7396" i="126"/>
  <c r="D7155" i="126"/>
  <c r="D6745" i="126"/>
  <c r="D6249" i="126"/>
  <c r="D5977" i="126"/>
  <c r="D6680" i="126"/>
  <c r="D6332" i="126"/>
  <c r="D5680" i="126"/>
  <c r="D6591" i="126"/>
  <c r="D5743" i="126"/>
  <c r="D6510" i="126"/>
  <c r="D5838" i="126"/>
  <c r="D5438" i="126"/>
  <c r="D5035" i="126"/>
  <c r="D4607" i="126"/>
  <c r="D4287" i="126"/>
  <c r="D5074" i="126"/>
  <c r="D4802" i="126"/>
  <c r="D5249" i="126"/>
  <c r="D4749" i="126"/>
  <c r="D5400" i="126"/>
  <c r="D4536" i="126"/>
  <c r="D3986" i="126"/>
  <c r="D5826" i="126"/>
  <c r="D5211" i="126"/>
  <c r="D4755" i="126"/>
  <c r="D4235" i="126"/>
  <c r="D9253" i="126"/>
  <c r="D9499" i="126"/>
  <c r="D9595" i="126"/>
  <c r="D9259" i="126"/>
  <c r="D9553" i="126"/>
  <c r="D9929" i="126"/>
  <c r="D8656" i="126"/>
  <c r="D9346" i="126"/>
  <c r="D8629" i="126"/>
  <c r="D8682" i="126"/>
  <c r="D8710" i="126"/>
  <c r="D7730" i="126"/>
  <c r="D8335" i="126"/>
  <c r="D8569" i="126"/>
  <c r="D7634" i="126"/>
  <c r="D7637" i="126"/>
  <c r="D8051" i="126"/>
  <c r="D6958" i="126"/>
  <c r="D7657" i="126"/>
  <c r="D7560" i="126"/>
  <c r="D7543" i="126"/>
  <c r="D7138" i="126"/>
  <c r="D8105" i="126"/>
  <c r="D7952" i="126"/>
  <c r="D8031" i="126"/>
  <c r="D7266" i="126"/>
  <c r="D7861" i="126"/>
  <c r="D7744" i="126"/>
  <c r="D7443" i="126"/>
  <c r="D7384" i="126"/>
  <c r="D7151" i="126"/>
  <c r="D6341" i="126"/>
  <c r="D5941" i="126"/>
  <c r="D6756" i="126"/>
  <c r="D6076" i="126"/>
  <c r="D5444" i="126"/>
  <c r="D6223" i="126"/>
  <c r="D5591" i="126"/>
  <c r="D6182" i="126"/>
  <c r="D6977" i="126"/>
  <c r="D7124" i="126"/>
  <c r="D6788" i="126"/>
  <c r="D6389" i="126"/>
  <c r="D6021" i="126"/>
  <c r="D5513" i="126"/>
  <c r="D6416" i="126"/>
  <c r="D5952" i="126"/>
  <c r="D6359" i="126"/>
  <c r="D5759" i="126"/>
  <c r="D6486" i="126"/>
  <c r="D7284" i="126"/>
  <c r="D6780" i="126"/>
  <c r="D6919" i="126"/>
  <c r="D6129" i="126"/>
  <c r="D5713" i="126"/>
  <c r="D6636" i="126"/>
  <c r="D6056" i="126"/>
  <c r="D5804" i="126"/>
  <c r="D6463" i="126"/>
  <c r="D5495" i="126"/>
  <c r="D6162" i="126"/>
  <c r="D7261" i="126"/>
  <c r="D7276" i="126"/>
  <c r="D7139" i="126"/>
  <c r="D6705" i="126"/>
  <c r="D6125" i="126"/>
  <c r="D5913" i="126"/>
  <c r="D6632" i="126"/>
  <c r="D6204" i="126"/>
  <c r="D5524" i="126"/>
  <c r="D6207" i="126"/>
  <c r="D5695" i="126"/>
  <c r="D6410" i="126"/>
  <c r="D5814" i="126"/>
  <c r="D5283" i="126"/>
  <c r="D4899" i="126"/>
  <c r="D4535" i="126"/>
  <c r="D4083" i="126"/>
  <c r="D5002" i="126"/>
  <c r="D4778" i="126"/>
  <c r="D5077" i="126"/>
  <c r="D4665" i="126"/>
  <c r="D4960" i="126"/>
  <c r="D4448" i="126"/>
  <c r="D3938" i="126"/>
  <c r="D9901" i="126"/>
  <c r="D9519" i="126"/>
  <c r="D8796" i="126"/>
  <c r="D8416" i="126"/>
  <c r="D7862" i="126"/>
  <c r="D8290" i="126"/>
  <c r="D8382" i="126"/>
  <c r="D7562" i="126"/>
  <c r="D7711" i="126"/>
  <c r="D7605" i="126"/>
  <c r="D7487" i="126"/>
  <c r="D7821" i="126"/>
  <c r="D7955" i="126"/>
  <c r="D7717" i="126"/>
  <c r="D7282" i="126"/>
  <c r="D6823" i="126"/>
  <c r="D5873" i="126"/>
  <c r="D5896" i="126"/>
  <c r="D6075" i="126"/>
  <c r="D6154" i="126"/>
  <c r="D6952" i="126"/>
  <c r="D6337" i="126"/>
  <c r="D6752" i="126"/>
  <c r="D5848" i="126"/>
  <c r="D5435" i="126"/>
  <c r="D7108" i="126"/>
  <c r="D6649" i="126"/>
  <c r="D5677" i="126"/>
  <c r="D6036" i="126"/>
  <c r="D6083" i="126"/>
  <c r="D6070" i="126"/>
  <c r="D6964" i="126"/>
  <c r="D6641" i="126"/>
  <c r="D5857" i="126"/>
  <c r="D6176" i="126"/>
  <c r="D6079" i="126"/>
  <c r="D6282" i="126"/>
  <c r="D5247" i="126"/>
  <c r="D4395" i="126"/>
  <c r="D4874" i="126"/>
  <c r="D5017" i="126"/>
  <c r="D4720" i="126"/>
  <c r="D5998" i="126"/>
  <c r="D5275" i="126"/>
  <c r="D4599" i="126"/>
  <c r="D5138" i="126"/>
  <c r="D4798" i="126"/>
  <c r="D4270" i="126"/>
  <c r="D5201" i="126"/>
  <c r="D4593" i="126"/>
  <c r="D4093" i="126"/>
  <c r="D4816" i="126"/>
  <c r="D4468" i="126"/>
  <c r="D4296" i="126"/>
  <c r="D5894" i="126"/>
  <c r="D5526" i="126"/>
  <c r="D4959" i="126"/>
  <c r="D5378" i="126"/>
  <c r="D5018" i="126"/>
  <c r="D4818" i="126"/>
  <c r="D4342" i="126"/>
  <c r="D5197" i="126"/>
  <c r="D4773" i="126"/>
  <c r="D4517" i="126"/>
  <c r="D4089" i="126"/>
  <c r="D4932" i="126"/>
  <c r="D4660" i="126"/>
  <c r="D4384" i="126"/>
  <c r="D4108" i="126"/>
  <c r="D6026" i="126"/>
  <c r="D5818" i="126"/>
  <c r="D5586" i="126"/>
  <c r="D5263" i="126"/>
  <c r="D5071" i="126"/>
  <c r="D4483" i="126"/>
  <c r="D4275" i="126"/>
  <c r="D5282" i="126"/>
  <c r="D4918" i="126"/>
  <c r="D4642" i="126"/>
  <c r="D4154" i="126"/>
  <c r="D5153" i="126"/>
  <c r="D4681" i="126"/>
  <c r="D5076" i="126"/>
  <c r="D4640" i="126"/>
  <c r="D4376" i="126"/>
  <c r="D4026" i="126"/>
  <c r="D3602" i="126"/>
  <c r="D3022" i="126"/>
  <c r="D2786" i="126"/>
  <c r="D3829" i="126"/>
  <c r="D3441" i="126"/>
  <c r="D3089" i="126"/>
  <c r="D2765" i="126"/>
  <c r="D3480" i="126"/>
  <c r="D2908" i="126"/>
  <c r="D3827" i="126"/>
  <c r="D3539" i="126"/>
  <c r="D3287" i="126"/>
  <c r="D3039" i="126"/>
  <c r="D2672" i="126"/>
  <c r="D2316" i="126"/>
  <c r="D1884" i="126"/>
  <c r="D1724" i="126"/>
  <c r="D1580" i="126"/>
  <c r="D3710" i="126"/>
  <c r="D2930" i="126"/>
  <c r="D3953" i="126"/>
  <c r="D3681" i="126"/>
  <c r="D3385" i="126"/>
  <c r="D3053" i="126"/>
  <c r="D2925" i="126"/>
  <c r="D4028" i="126"/>
  <c r="D3380" i="126"/>
  <c r="D3044" i="126"/>
  <c r="D3979" i="126"/>
  <c r="D3739" i="126"/>
  <c r="D3491" i="126"/>
  <c r="D3031" i="126"/>
  <c r="D2612" i="126"/>
  <c r="D2024" i="126"/>
  <c r="D1848" i="126"/>
  <c r="D1716" i="126"/>
  <c r="D1408" i="126"/>
  <c r="D3282" i="126"/>
  <c r="D3006" i="126"/>
  <c r="D2726" i="126"/>
  <c r="D3301" i="126"/>
  <c r="D3033" i="126"/>
  <c r="D2873" i="126"/>
  <c r="D3968" i="126"/>
  <c r="D3420" i="126"/>
  <c r="D3096" i="126"/>
  <c r="D2928" i="126"/>
  <c r="D3999" i="126"/>
  <c r="D3731" i="126"/>
  <c r="D3407" i="126"/>
  <c r="D3023" i="126"/>
  <c r="D2348" i="126"/>
  <c r="D2148" i="126"/>
  <c r="D1736" i="126"/>
  <c r="D1360" i="126"/>
  <c r="D3246" i="126"/>
  <c r="D3965" i="126"/>
  <c r="D3577" i="126"/>
  <c r="D3169" i="126"/>
  <c r="D3824" i="126"/>
  <c r="D3460" i="126"/>
  <c r="D3176" i="126"/>
  <c r="D2720" i="126"/>
  <c r="D3755" i="126"/>
  <c r="D3471" i="126"/>
  <c r="D3047" i="126"/>
  <c r="D2883" i="126"/>
  <c r="D2508" i="126"/>
  <c r="D2224" i="126"/>
  <c r="D1932" i="126"/>
  <c r="D1592" i="126"/>
  <c r="D1136" i="126"/>
  <c r="D664" i="126"/>
  <c r="D2637" i="126"/>
  <c r="D2307" i="126"/>
  <c r="D2111" i="126"/>
  <c r="D1791" i="126"/>
  <c r="D1283" i="126"/>
  <c r="D951" i="126"/>
  <c r="D547" i="126"/>
  <c r="D83" i="126"/>
  <c r="D2650" i="126"/>
  <c r="D2390" i="126"/>
  <c r="D2122" i="126"/>
  <c r="D9642" i="126"/>
  <c r="D8973" i="126"/>
  <c r="D8863" i="126"/>
  <c r="D9172" i="126"/>
  <c r="D7602" i="126"/>
  <c r="D8605" i="126"/>
  <c r="D8862" i="126"/>
  <c r="D7438" i="126"/>
  <c r="D7651" i="126"/>
  <c r="D7832" i="126"/>
  <c r="D7459" i="126"/>
  <c r="D7693" i="126"/>
  <c r="D7483" i="126"/>
  <c r="D8084" i="126"/>
  <c r="D6898" i="126"/>
  <c r="D6633" i="126"/>
  <c r="D5661" i="126"/>
  <c r="D5856" i="126"/>
  <c r="D5911" i="126"/>
  <c r="D6098" i="126"/>
  <c r="D6916" i="126"/>
  <c r="D6113" i="126"/>
  <c r="D6712" i="126"/>
  <c r="D5472" i="126"/>
  <c r="D6638" i="126"/>
  <c r="D7032" i="126"/>
  <c r="D6413" i="126"/>
  <c r="D5469" i="126"/>
  <c r="D6012" i="126"/>
  <c r="D6023" i="126"/>
  <c r="D7385" i="126"/>
  <c r="D6836" i="126"/>
  <c r="D6325" i="126"/>
  <c r="D6768" i="126"/>
  <c r="D5904" i="126"/>
  <c r="D5871" i="126"/>
  <c r="D5870" i="126"/>
  <c r="D5119" i="126"/>
  <c r="D4319" i="126"/>
  <c r="D4834" i="126"/>
  <c r="D4977" i="126"/>
  <c r="D4568" i="126"/>
  <c r="D5858" i="126"/>
  <c r="D5027" i="126"/>
  <c r="D4559" i="126"/>
  <c r="D5102" i="126"/>
  <c r="D4686" i="126"/>
  <c r="D5401" i="126"/>
  <c r="D5065" i="126"/>
  <c r="D4521" i="126"/>
  <c r="D5240" i="126"/>
  <c r="D4740" i="126"/>
  <c r="D4404" i="126"/>
  <c r="D4046" i="126"/>
  <c r="D5782" i="126"/>
  <c r="D5462" i="126"/>
  <c r="D4783" i="126"/>
  <c r="D5266" i="126"/>
  <c r="D4962" i="126"/>
  <c r="D4758" i="126"/>
  <c r="D4218" i="126"/>
  <c r="D5005" i="126"/>
  <c r="D4729" i="126"/>
  <c r="D4461" i="126"/>
  <c r="D5360" i="126"/>
  <c r="D4880" i="126"/>
  <c r="D4620" i="126"/>
  <c r="D4356" i="126"/>
  <c r="D3974" i="126"/>
  <c r="D5942" i="126"/>
  <c r="D5774" i="126"/>
  <c r="D5522" i="126"/>
  <c r="D5195" i="126"/>
  <c r="D4827" i="126"/>
  <c r="D4423" i="126"/>
  <c r="D4151" i="126"/>
  <c r="D5230" i="126"/>
  <c r="D4862" i="126"/>
  <c r="D4550" i="126"/>
  <c r="D4082" i="126"/>
  <c r="D4945" i="126"/>
  <c r="D4457" i="126"/>
  <c r="D4992" i="126"/>
  <c r="D4544" i="126"/>
  <c r="D4332" i="126"/>
  <c r="D3962" i="126"/>
  <c r="D3470" i="126"/>
  <c r="D2994" i="126"/>
  <c r="D3961" i="126"/>
  <c r="D3697" i="126"/>
  <c r="D3369" i="126"/>
  <c r="D3057" i="126"/>
  <c r="D2709" i="126"/>
  <c r="D3448" i="126"/>
  <c r="D2824" i="126"/>
  <c r="D3751" i="126"/>
  <c r="D3463" i="126"/>
  <c r="D3163" i="126"/>
  <c r="D2903" i="126"/>
  <c r="D2504" i="126"/>
  <c r="D2220" i="126"/>
  <c r="D1856" i="126"/>
  <c r="D1696" i="126"/>
  <c r="D1560" i="126"/>
  <c r="D3570" i="126"/>
  <c r="D2882" i="126"/>
  <c r="D3893" i="126"/>
  <c r="D3633" i="126"/>
  <c r="D3185" i="126"/>
  <c r="D3037" i="126"/>
  <c r="D2901" i="126"/>
  <c r="D3972" i="126"/>
  <c r="D3344" i="126"/>
  <c r="D2896" i="126"/>
  <c r="D3943" i="126"/>
  <c r="D3711" i="126"/>
  <c r="D3263" i="126"/>
  <c r="D2999" i="126"/>
  <c r="D2432" i="126"/>
  <c r="D1964" i="126"/>
  <c r="D1804" i="126"/>
  <c r="D1692" i="126"/>
  <c r="D1368" i="126"/>
  <c r="D3190" i="126"/>
  <c r="D2914" i="126"/>
  <c r="D3881" i="126"/>
  <c r="D3173" i="126"/>
  <c r="D3013" i="126"/>
  <c r="D2773" i="126"/>
  <c r="D3932" i="126"/>
  <c r="D3340" i="126"/>
  <c r="D3036" i="126"/>
  <c r="D2816" i="126"/>
  <c r="D3883" i="126"/>
  <c r="D3663" i="126"/>
  <c r="D3259" i="126"/>
  <c r="D2751" i="126"/>
  <c r="D2292" i="126"/>
  <c r="D1960" i="126"/>
  <c r="D1704" i="126"/>
  <c r="D1316" i="126"/>
  <c r="D2938" i="126"/>
  <c r="D3837" i="126"/>
  <c r="D3373" i="126"/>
  <c r="D3133" i="126"/>
  <c r="D3740" i="126"/>
  <c r="D3412" i="126"/>
  <c r="D3012" i="126"/>
  <c r="D4027" i="126"/>
  <c r="D3695" i="126"/>
  <c r="D3251" i="126"/>
  <c r="D3015" i="126"/>
  <c r="D2811" i="126"/>
  <c r="D2416" i="126"/>
  <c r="D2204" i="126"/>
  <c r="D1860" i="126"/>
  <c r="D1544" i="126"/>
  <c r="D1108" i="126"/>
  <c r="D424" i="126"/>
  <c r="D2595" i="126"/>
  <c r="D2283" i="126"/>
  <c r="D2027" i="126"/>
  <c r="D1751" i="126"/>
  <c r="D1183" i="126"/>
  <c r="D735" i="126"/>
  <c r="D519" i="126"/>
  <c r="D47" i="126"/>
  <c r="D2566" i="126"/>
  <c r="D2322" i="126"/>
  <c r="D1950" i="126"/>
  <c r="D9827" i="126"/>
  <c r="D9097" i="126"/>
  <c r="D8939" i="126"/>
  <c r="D9551" i="126"/>
  <c r="D8284" i="126"/>
  <c r="D8798" i="126"/>
  <c r="D9230" i="126"/>
  <c r="D8133" i="126"/>
  <c r="D7960" i="126"/>
  <c r="D8077" i="126"/>
  <c r="D7959" i="126"/>
  <c r="D7014" i="126"/>
  <c r="D7828" i="126"/>
  <c r="D7317" i="126"/>
  <c r="D7712" i="126"/>
  <c r="D7136" i="126"/>
  <c r="D6213" i="126"/>
  <c r="D6676" i="126"/>
  <c r="D6727" i="126"/>
  <c r="D6726" i="126"/>
  <c r="D6805" i="126"/>
  <c r="D7427" i="126"/>
  <c r="D5885" i="126"/>
  <c r="D6376" i="126"/>
  <c r="D6327" i="126"/>
  <c r="D7357" i="126"/>
  <c r="D7255" i="126"/>
  <c r="D6053" i="126"/>
  <c r="D6520" i="126"/>
  <c r="D5540" i="126"/>
  <c r="D5471" i="126"/>
  <c r="D6945" i="126"/>
  <c r="D7079" i="126"/>
  <c r="D6097" i="126"/>
  <c r="D6532" i="126"/>
  <c r="D6751" i="126"/>
  <c r="D5675" i="126"/>
  <c r="D5698" i="126"/>
  <c r="D4843" i="126"/>
  <c r="D5394" i="126"/>
  <c r="D4474" i="126"/>
  <c r="D4561" i="126"/>
  <c r="D4368" i="126"/>
  <c r="D5566" i="126"/>
  <c r="D4895" i="126"/>
  <c r="D4307" i="126"/>
  <c r="D4998" i="126"/>
  <c r="D4502" i="126"/>
  <c r="D5333" i="126"/>
  <c r="D4741" i="126"/>
  <c r="D4241" i="126"/>
  <c r="D5088" i="126"/>
  <c r="D4688" i="126"/>
  <c r="D4360" i="126"/>
  <c r="D3954" i="126"/>
  <c r="D5750" i="126"/>
  <c r="D5079" i="126"/>
  <c r="D4383" i="126"/>
  <c r="D5242" i="126"/>
  <c r="D4866" i="126"/>
  <c r="D4718" i="126"/>
  <c r="D4134" i="126"/>
  <c r="D4869" i="126"/>
  <c r="D4689" i="126"/>
  <c r="D4333" i="126"/>
  <c r="D5080" i="126"/>
  <c r="D4848" i="126"/>
  <c r="D4496" i="126"/>
  <c r="D4292" i="126"/>
  <c r="D3906" i="126"/>
  <c r="D5878" i="126"/>
  <c r="D5706" i="126"/>
  <c r="D5379" i="126"/>
  <c r="D5163" i="126"/>
  <c r="D4567" i="126"/>
  <c r="D4339" i="126"/>
  <c r="D4091" i="126"/>
  <c r="D5090" i="126"/>
  <c r="D4754" i="126"/>
  <c r="D4478" i="126"/>
  <c r="D5301" i="126"/>
  <c r="D4817" i="126"/>
  <c r="D4281" i="126"/>
  <c r="D4908" i="126"/>
  <c r="D4452" i="126"/>
  <c r="D4216" i="126"/>
  <c r="D3754" i="126"/>
  <c r="D3238" i="126"/>
  <c r="D2834" i="126"/>
  <c r="D3917" i="126"/>
  <c r="D3641" i="126"/>
  <c r="D3333" i="126"/>
  <c r="D3005" i="126"/>
  <c r="D3780" i="126"/>
  <c r="D3384" i="126"/>
  <c r="D2696" i="126"/>
  <c r="D3715" i="126"/>
  <c r="D3431" i="126"/>
  <c r="D3111" i="126"/>
  <c r="D2843" i="126"/>
  <c r="D2408" i="126"/>
  <c r="D2044" i="126"/>
  <c r="D1784" i="126"/>
  <c r="D1672" i="126"/>
  <c r="D1464" i="126"/>
  <c r="D3466" i="126"/>
  <c r="D2782" i="126"/>
  <c r="D3849" i="126"/>
  <c r="D3601" i="126"/>
  <c r="D3113" i="126"/>
  <c r="D2997" i="126"/>
  <c r="D2877" i="126"/>
  <c r="D3432" i="126"/>
  <c r="D3312" i="126"/>
  <c r="D2740" i="126"/>
  <c r="D3847" i="126"/>
  <c r="D3575" i="126"/>
  <c r="D3191" i="126"/>
  <c r="D2943" i="126"/>
  <c r="D2244" i="126"/>
  <c r="D1904" i="126"/>
  <c r="D1776" i="126"/>
  <c r="D1616" i="126"/>
  <c r="D3530" i="126"/>
  <c r="D3078" i="126"/>
  <c r="D2826" i="126"/>
  <c r="D3501" i="126"/>
  <c r="D3109" i="126"/>
  <c r="D2985" i="126"/>
  <c r="D2753" i="126"/>
  <c r="D3640" i="126"/>
  <c r="D3252" i="126"/>
  <c r="D2996" i="126"/>
  <c r="D2732" i="126"/>
  <c r="D3835" i="126"/>
  <c r="D3619" i="126"/>
  <c r="D3175" i="126"/>
  <c r="D2691" i="126"/>
  <c r="D2260" i="126"/>
  <c r="D1896" i="126"/>
  <c r="D1628" i="126"/>
  <c r="D3618" i="126"/>
  <c r="D2870" i="126"/>
  <c r="D3701" i="126"/>
  <c r="D3237" i="126"/>
  <c r="D3105" i="126"/>
  <c r="D3604" i="126"/>
  <c r="D3332" i="126"/>
  <c r="D2968" i="126"/>
  <c r="D3995" i="126"/>
  <c r="D3659" i="126"/>
  <c r="D3219" i="126"/>
  <c r="D2959" i="126"/>
  <c r="D2711" i="126"/>
  <c r="D2344" i="126"/>
  <c r="D2164" i="126"/>
  <c r="D1684" i="126"/>
  <c r="D1516" i="126"/>
  <c r="D1072" i="126"/>
  <c r="D104" i="126"/>
  <c r="D2531" i="126"/>
  <c r="D2239" i="126"/>
  <c r="D1943" i="126"/>
  <c r="D1659" i="126"/>
  <c r="D1123" i="126"/>
  <c r="D691" i="126"/>
  <c r="D359" i="126"/>
  <c r="D27" i="126"/>
  <c r="D2470" i="126"/>
  <c r="D2258" i="126"/>
  <c r="D1698" i="126"/>
  <c r="D8845" i="126"/>
  <c r="D8156" i="126"/>
  <c r="D7791" i="126"/>
  <c r="D7875" i="126"/>
  <c r="D6675" i="126"/>
  <c r="D5865" i="126"/>
  <c r="D7143" i="126"/>
  <c r="D6746" i="126"/>
  <c r="D6448" i="126"/>
  <c r="D4707" i="126"/>
  <c r="D4120" i="126"/>
  <c r="D4854" i="126"/>
  <c r="D4193" i="126"/>
  <c r="D5950" i="126"/>
  <c r="D5094" i="126"/>
  <c r="D4801" i="126"/>
  <c r="D4732" i="126"/>
  <c r="D5842" i="126"/>
  <c r="D4519" i="126"/>
  <c r="D4670" i="126"/>
  <c r="D5176" i="126"/>
  <c r="D3734" i="126"/>
  <c r="D3485" i="126"/>
  <c r="D3272" i="126"/>
  <c r="D3067" i="126"/>
  <c r="D1752" i="126"/>
  <c r="D3993" i="126"/>
  <c r="D2957" i="126"/>
  <c r="D2692" i="126"/>
  <c r="D2652" i="126"/>
  <c r="D1576" i="126"/>
  <c r="D3345" i="126"/>
  <c r="D3524" i="126"/>
  <c r="D3779" i="126"/>
  <c r="D2208" i="126"/>
  <c r="D4033" i="126"/>
  <c r="D3548" i="126"/>
  <c r="D3639" i="126"/>
  <c r="D2324" i="126"/>
  <c r="D956" i="126"/>
  <c r="D1843" i="126"/>
  <c r="D227" i="126"/>
  <c r="D1658" i="126"/>
  <c r="D1286" i="126"/>
  <c r="D486" i="126"/>
  <c r="D1128" i="126"/>
  <c r="D832" i="126"/>
  <c r="D408" i="126"/>
  <c r="D156" i="126"/>
  <c r="D2629" i="126"/>
  <c r="D2431" i="126"/>
  <c r="D2163" i="126"/>
  <c r="D1823" i="126"/>
  <c r="D1639" i="126"/>
  <c r="D1163" i="126"/>
  <c r="D875" i="126"/>
  <c r="D539" i="126"/>
  <c r="D2582" i="126"/>
  <c r="D2318" i="126"/>
  <c r="D2074" i="126"/>
  <c r="D1778" i="126"/>
  <c r="D1194" i="126"/>
  <c r="D790" i="126"/>
  <c r="D482" i="126"/>
  <c r="D322" i="126"/>
  <c r="D1120" i="126"/>
  <c r="D800" i="126"/>
  <c r="D384" i="126"/>
  <c r="D116" i="126"/>
  <c r="D2423" i="126"/>
  <c r="D1991" i="126"/>
  <c r="D1403" i="126"/>
  <c r="D815" i="126"/>
  <c r="D471" i="126"/>
  <c r="D235" i="126"/>
  <c r="D2450" i="126"/>
  <c r="D2134" i="126"/>
  <c r="D1062" i="126"/>
  <c r="D590" i="126"/>
  <c r="D266" i="126"/>
  <c r="D114" i="126"/>
  <c r="D1180" i="126"/>
  <c r="D840" i="126"/>
  <c r="D292" i="126"/>
  <c r="D40" i="126"/>
  <c r="D2599" i="126"/>
  <c r="D2419" i="126"/>
  <c r="D2243" i="126"/>
  <c r="D1759" i="126"/>
  <c r="D1351" i="126"/>
  <c r="D1107" i="126"/>
  <c r="D703" i="126"/>
  <c r="D323" i="126"/>
  <c r="D111" i="126"/>
  <c r="D2574" i="126"/>
  <c r="D2126" i="126"/>
  <c r="D1738" i="126"/>
  <c r="D1402" i="126"/>
  <c r="D1014" i="126"/>
  <c r="D622" i="126"/>
  <c r="D418" i="126"/>
  <c r="D190" i="126"/>
  <c r="D1721" i="126"/>
  <c r="D1113" i="126"/>
  <c r="D425" i="126"/>
  <c r="D1813" i="126"/>
  <c r="D405" i="126"/>
  <c r="D1985" i="126"/>
  <c r="D1281" i="126"/>
  <c r="D749" i="126"/>
  <c r="D9729" i="126"/>
  <c r="D9852" i="126"/>
  <c r="D9744" i="126"/>
  <c r="D9675" i="126"/>
  <c r="D9870" i="126"/>
  <c r="D9509" i="126"/>
  <c r="D9548" i="126"/>
  <c r="D9766" i="126"/>
  <c r="D9373" i="126"/>
  <c r="D9213" i="126"/>
  <c r="D9041" i="126"/>
  <c r="D9352" i="126"/>
  <c r="D9144" i="126"/>
  <c r="D8980" i="126"/>
  <c r="D9099" i="126"/>
  <c r="D9030" i="126"/>
  <c r="D9067" i="126"/>
  <c r="D8719" i="126"/>
  <c r="D9098" i="126"/>
  <c r="D8652" i="126"/>
  <c r="D8492" i="126"/>
  <c r="D8336" i="126"/>
  <c r="D8611" i="126"/>
  <c r="D8263" i="126"/>
  <c r="D8582" i="126"/>
  <c r="D8338" i="126"/>
  <c r="D8190" i="126"/>
  <c r="D8541" i="126"/>
  <c r="D8313" i="126"/>
  <c r="D2057" i="126"/>
  <c r="D1177" i="126"/>
  <c r="D73" i="126"/>
  <c r="D1781" i="126"/>
  <c r="D981" i="126"/>
  <c r="D1437" i="126"/>
  <c r="D1713" i="126"/>
  <c r="D769" i="126"/>
  <c r="D1485" i="126"/>
  <c r="D9809" i="126"/>
  <c r="D9980" i="126"/>
  <c r="D9880" i="126"/>
  <c r="D9975" i="126"/>
  <c r="D9667" i="126"/>
  <c r="D9694" i="126"/>
  <c r="D9656" i="126"/>
  <c r="D9568" i="126"/>
  <c r="D9718" i="126"/>
  <c r="D9301" i="126"/>
  <c r="D8969" i="126"/>
  <c r="D9100" i="126"/>
  <c r="D9263" i="126"/>
  <c r="D9402" i="126"/>
  <c r="D8924" i="126"/>
  <c r="D8943" i="126"/>
  <c r="D9031" i="126"/>
  <c r="D8644" i="126"/>
  <c r="D8488" i="126"/>
  <c r="D8703" i="126"/>
  <c r="D8395" i="126"/>
  <c r="D8818" i="126"/>
  <c r="D8598" i="126"/>
  <c r="D8150" i="126"/>
  <c r="D8533" i="126"/>
  <c r="D8405" i="126"/>
  <c r="D8153" i="126"/>
  <c r="D1673" i="126"/>
  <c r="D601" i="126"/>
  <c r="D45" i="126"/>
  <c r="D1765" i="126"/>
  <c r="D437" i="126"/>
  <c r="D2593" i="126"/>
  <c r="D881" i="126"/>
  <c r="D65" i="126"/>
  <c r="D9981" i="126"/>
  <c r="D9769" i="126"/>
  <c r="D9908" i="126"/>
  <c r="D9736" i="126"/>
  <c r="D9763" i="126"/>
  <c r="D9546" i="126"/>
  <c r="D9902" i="126"/>
  <c r="D9850" i="126"/>
  <c r="D9974" i="126"/>
  <c r="D9293" i="126"/>
  <c r="D8965" i="126"/>
  <c r="D9347" i="126"/>
  <c r="D9111" i="126"/>
  <c r="D8944" i="126"/>
  <c r="D8895" i="126"/>
  <c r="D9146" i="126"/>
  <c r="D8913" i="126"/>
  <c r="D8777" i="126"/>
  <c r="D8560" i="126"/>
  <c r="D8244" i="126"/>
  <c r="D8667" i="126"/>
  <c r="D8367" i="126"/>
  <c r="D8678" i="126"/>
  <c r="D8438" i="126"/>
  <c r="D8210" i="126"/>
  <c r="D8525" i="126"/>
  <c r="D8185" i="126"/>
  <c r="D98" i="126"/>
  <c r="D1017" i="126"/>
  <c r="D41" i="126"/>
  <c r="D1157" i="126"/>
  <c r="D1533" i="126"/>
  <c r="D1905" i="126"/>
  <c r="D2477" i="126"/>
  <c r="D525" i="126"/>
  <c r="D9825" i="126"/>
  <c r="D9988" i="126"/>
  <c r="D9872" i="126"/>
  <c r="D9995" i="126"/>
  <c r="D9819" i="126"/>
  <c r="D9585" i="126"/>
  <c r="D9946" i="126"/>
  <c r="D9488" i="126"/>
  <c r="D9647" i="126"/>
  <c r="D9309" i="126"/>
  <c r="D9360" i="126"/>
  <c r="D9327" i="126"/>
  <c r="D9103" i="126"/>
  <c r="D8998" i="126"/>
  <c r="D8764" i="126"/>
  <c r="D8811" i="126"/>
  <c r="D9182" i="126"/>
  <c r="D8853" i="126"/>
  <c r="D8632" i="126"/>
  <c r="D8280" i="126"/>
  <c r="D8116" i="126"/>
  <c r="D8615" i="126"/>
  <c r="D8850" i="126"/>
  <c r="D8630" i="126"/>
  <c r="D8246" i="126"/>
  <c r="D8517" i="126"/>
  <c r="D8297" i="126"/>
  <c r="D8006" i="126"/>
  <c r="D7870" i="126"/>
  <c r="D7646" i="126"/>
  <c r="D7490" i="126"/>
  <c r="D7953" i="126"/>
  <c r="D7669" i="126"/>
  <c r="D7944" i="126"/>
  <c r="D7820" i="126"/>
  <c r="D7696" i="126"/>
  <c r="D8039" i="126"/>
  <c r="D7911" i="126"/>
  <c r="D7707" i="126"/>
  <c r="D7394" i="126"/>
  <c r="D7298" i="126"/>
  <c r="D7094" i="126"/>
  <c r="D6870" i="126"/>
  <c r="D7277" i="126"/>
  <c r="D7033" i="126"/>
  <c r="D7428" i="126"/>
  <c r="D7200" i="126"/>
  <c r="D6996" i="126"/>
  <c r="D7441" i="126"/>
  <c r="D7295" i="126"/>
  <c r="D6939" i="126"/>
  <c r="D6795" i="126"/>
  <c r="D6545" i="126"/>
  <c r="D6277" i="126"/>
  <c r="D6077" i="126"/>
  <c r="D5905" i="126"/>
  <c r="D5517" i="126"/>
  <c r="D6432" i="126"/>
  <c r="D9159" i="126"/>
  <c r="D8090" i="126"/>
  <c r="D7321" i="126"/>
  <c r="D7000" i="126"/>
  <c r="D6590" i="126"/>
  <c r="D6184" i="126"/>
  <c r="D5957" i="126"/>
  <c r="D6821" i="126"/>
  <c r="D6639" i="126"/>
  <c r="D5362" i="126"/>
  <c r="D5327" i="126"/>
  <c r="D4406" i="126"/>
  <c r="D5064" i="126"/>
  <c r="D5606" i="126"/>
  <c r="D4842" i="126"/>
  <c r="D4585" i="126"/>
  <c r="D4428" i="126"/>
  <c r="D5634" i="126"/>
  <c r="D4291" i="126"/>
  <c r="D4210" i="126"/>
  <c r="D4676" i="126"/>
  <c r="D3150" i="126"/>
  <c r="D3121" i="126"/>
  <c r="D3855" i="126"/>
  <c r="D2707" i="126"/>
  <c r="D1620" i="126"/>
  <c r="D3825" i="126"/>
  <c r="D2701" i="126"/>
  <c r="D3783" i="126"/>
  <c r="D2188" i="126"/>
  <c r="D3394" i="126"/>
  <c r="D3049" i="126"/>
  <c r="D3184" i="126"/>
  <c r="D3511" i="126"/>
  <c r="D1792" i="126"/>
  <c r="D3617" i="126"/>
  <c r="D3236" i="126"/>
  <c r="D3151" i="126"/>
  <c r="D2056" i="126"/>
  <c r="D28" i="126"/>
  <c r="D1607" i="126"/>
  <c r="D2677" i="126"/>
  <c r="D1618" i="126"/>
  <c r="D1170" i="126"/>
  <c r="D438" i="126"/>
  <c r="D1104" i="126"/>
  <c r="D740" i="126"/>
  <c r="D356" i="126"/>
  <c r="D92" i="126"/>
  <c r="D2679" i="126"/>
  <c r="D2407" i="126"/>
  <c r="D2107" i="126"/>
  <c r="D1767" i="126"/>
  <c r="D1463" i="126"/>
  <c r="D1119" i="126"/>
  <c r="D819" i="126"/>
  <c r="D239" i="126"/>
  <c r="D2538" i="126"/>
  <c r="D2246" i="126"/>
  <c r="D1998" i="126"/>
  <c r="D1722" i="126"/>
  <c r="D1158" i="126"/>
  <c r="D654" i="126"/>
  <c r="D454" i="126"/>
  <c r="D246" i="126"/>
  <c r="D1032" i="126"/>
  <c r="D736" i="126"/>
  <c r="D276" i="126"/>
  <c r="D44" i="126"/>
  <c r="D2375" i="126"/>
  <c r="D1871" i="126"/>
  <c r="D1359" i="126"/>
  <c r="D787" i="126"/>
  <c r="D395" i="126"/>
  <c r="D55" i="126"/>
  <c r="D2414" i="126"/>
  <c r="D1830" i="126"/>
  <c r="D1026" i="126"/>
  <c r="D518" i="126"/>
  <c r="D242" i="126"/>
  <c r="D1292" i="126"/>
  <c r="D1116" i="126"/>
  <c r="D756" i="126"/>
  <c r="D264" i="126"/>
  <c r="D2653" i="126"/>
  <c r="D2579" i="126"/>
  <c r="D2395" i="126"/>
  <c r="D2179" i="126"/>
  <c r="D1723" i="126"/>
  <c r="D1295" i="126"/>
  <c r="D991" i="126"/>
  <c r="D619" i="126"/>
  <c r="D267" i="126"/>
  <c r="D51" i="126"/>
  <c r="D2442" i="126"/>
  <c r="D2086" i="126"/>
  <c r="D1622" i="126"/>
  <c r="D1346" i="126"/>
  <c r="D926" i="126"/>
  <c r="D514" i="126"/>
  <c r="D386" i="126"/>
  <c r="D142" i="126"/>
  <c r="D1609" i="126"/>
  <c r="D889" i="126"/>
  <c r="D105" i="126"/>
  <c r="D1269" i="126"/>
  <c r="D213" i="126"/>
  <c r="D1841" i="126"/>
  <c r="D929" i="126"/>
  <c r="D317" i="126"/>
  <c r="D9928" i="126"/>
  <c r="D9828" i="126"/>
  <c r="D9692" i="126"/>
  <c r="D9858" i="126"/>
  <c r="D9758" i="126"/>
  <c r="D9469" i="126"/>
  <c r="D9520" i="126"/>
  <c r="D9579" i="126"/>
  <c r="D9305" i="126"/>
  <c r="D9181" i="126"/>
  <c r="D8993" i="126"/>
  <c r="D9268" i="126"/>
  <c r="D9124" i="126"/>
  <c r="D9367" i="126"/>
  <c r="D9410" i="126"/>
  <c r="D8982" i="126"/>
  <c r="D8911" i="126"/>
  <c r="D9066" i="126"/>
  <c r="D8961" i="126"/>
  <c r="D8624" i="126"/>
  <c r="D8432" i="126"/>
  <c r="D8236" i="126"/>
  <c r="D8587" i="126"/>
  <c r="D8191" i="126"/>
  <c r="D8554" i="126"/>
  <c r="D8306" i="126"/>
  <c r="D8158" i="126"/>
  <c r="D8481" i="126"/>
  <c r="D8265" i="126"/>
  <c r="D1593" i="126"/>
  <c r="D793" i="126"/>
  <c r="D2197" i="126"/>
  <c r="D1701" i="126"/>
  <c r="D469" i="126"/>
  <c r="D2529" i="126"/>
  <c r="D1569" i="126"/>
  <c r="D481" i="126"/>
  <c r="D717" i="126"/>
  <c r="D9773" i="126"/>
  <c r="D9960" i="126"/>
  <c r="D9760" i="126"/>
  <c r="D9927" i="126"/>
  <c r="D9590" i="126"/>
  <c r="D9429" i="126"/>
  <c r="D9628" i="126"/>
  <c r="D9516" i="126"/>
  <c r="D9515" i="126"/>
  <c r="D9281" i="126"/>
  <c r="D9368" i="126"/>
  <c r="D8972" i="126"/>
  <c r="D9203" i="126"/>
  <c r="D9362" i="126"/>
  <c r="D8868" i="126"/>
  <c r="D8851" i="126"/>
  <c r="D8869" i="126"/>
  <c r="D8608" i="126"/>
  <c r="D8384" i="126"/>
  <c r="D8583" i="126"/>
  <c r="D8331" i="126"/>
  <c r="D8686" i="126"/>
  <c r="D8347" i="126"/>
  <c r="D7652" i="126"/>
  <c r="D7424" i="126"/>
  <c r="D6404" i="126"/>
  <c r="D5487" i="126"/>
  <c r="D4839" i="126"/>
  <c r="D4516" i="126"/>
  <c r="D4570" i="126"/>
  <c r="D4200" i="126"/>
  <c r="D5402" i="126"/>
  <c r="D4396" i="126"/>
  <c r="D2905" i="126"/>
  <c r="D2340" i="126"/>
  <c r="D3481" i="126"/>
  <c r="D3531" i="126"/>
  <c r="D3034" i="126"/>
  <c r="D2956" i="126"/>
  <c r="D1612" i="126"/>
  <c r="D2916" i="126"/>
  <c r="D1624" i="126"/>
  <c r="D983" i="126"/>
  <c r="D1426" i="126"/>
  <c r="D106" i="126"/>
  <c r="D560" i="126"/>
  <c r="D52" i="126"/>
  <c r="D2327" i="126"/>
  <c r="D1739" i="126"/>
  <c r="D1055" i="126"/>
  <c r="D139" i="126"/>
  <c r="D2182" i="126"/>
  <c r="D1694" i="126"/>
  <c r="D594" i="126"/>
  <c r="D1252" i="126"/>
  <c r="D504" i="126"/>
  <c r="D20" i="126"/>
  <c r="D1819" i="126"/>
  <c r="D591" i="126"/>
  <c r="D2526" i="126"/>
  <c r="D1690" i="126"/>
  <c r="D474" i="126"/>
  <c r="D1240" i="126"/>
  <c r="D668" i="126"/>
  <c r="D2613" i="126"/>
  <c r="D2315" i="126"/>
  <c r="D1615" i="126"/>
  <c r="D955" i="126"/>
  <c r="D231" i="126"/>
  <c r="D2310" i="126"/>
  <c r="D1582" i="126"/>
  <c r="D770" i="126"/>
  <c r="D294" i="126"/>
  <c r="D1529" i="126"/>
  <c r="D1309" i="126"/>
  <c r="D497" i="126"/>
  <c r="D9900" i="126"/>
  <c r="D9879" i="126"/>
  <c r="D9661" i="126"/>
  <c r="D9504" i="126"/>
  <c r="D9285" i="126"/>
  <c r="D8977" i="126"/>
  <c r="D9088" i="126"/>
  <c r="D9374" i="126"/>
  <c r="D8883" i="126"/>
  <c r="D8873" i="126"/>
  <c r="D8408" i="126"/>
  <c r="D8555" i="126"/>
  <c r="D8522" i="126"/>
  <c r="D8661" i="126"/>
  <c r="D8193" i="126"/>
  <c r="D505" i="126"/>
  <c r="D1557" i="126"/>
  <c r="D1969" i="126"/>
  <c r="D113" i="126"/>
  <c r="D9725" i="126"/>
  <c r="D9716" i="126"/>
  <c r="D9550" i="126"/>
  <c r="D9612" i="126"/>
  <c r="D9405" i="126"/>
  <c r="D9220" i="126"/>
  <c r="D9155" i="126"/>
  <c r="D8824" i="126"/>
  <c r="D8781" i="126"/>
  <c r="D8184" i="126"/>
  <c r="D8275" i="126"/>
  <c r="D8494" i="126"/>
  <c r="D8617" i="126"/>
  <c r="D8425" i="126"/>
  <c r="D14" i="126"/>
  <c r="D1497" i="126"/>
  <c r="D509" i="126"/>
  <c r="D1685" i="126"/>
  <c r="D2493" i="126"/>
  <c r="D1057" i="126"/>
  <c r="D2077" i="126"/>
  <c r="D9889" i="126"/>
  <c r="D9956" i="126"/>
  <c r="D9704" i="126"/>
  <c r="D9778" i="126"/>
  <c r="D9458" i="126"/>
  <c r="D9722" i="126"/>
  <c r="D9451" i="126"/>
  <c r="D8985" i="126"/>
  <c r="D9279" i="126"/>
  <c r="D9398" i="126"/>
  <c r="D9043" i="126"/>
  <c r="D9063" i="126"/>
  <c r="D8821" i="126"/>
  <c r="D8604" i="126"/>
  <c r="D8180" i="126"/>
  <c r="D8507" i="126"/>
  <c r="D8706" i="126"/>
  <c r="D8414" i="126"/>
  <c r="D8750" i="126"/>
  <c r="D8281" i="126"/>
  <c r="D2297" i="126"/>
  <c r="D585" i="126"/>
  <c r="D1829" i="126"/>
  <c r="D1341" i="126"/>
  <c r="D977" i="126"/>
  <c r="D877" i="126"/>
  <c r="D9785" i="126"/>
  <c r="D9932" i="126"/>
  <c r="D9700" i="126"/>
  <c r="D9679" i="126"/>
  <c r="D9493" i="126"/>
  <c r="D9596" i="126"/>
  <c r="D9607" i="126"/>
  <c r="D9261" i="126"/>
  <c r="D8964" i="126"/>
  <c r="D9394" i="126"/>
  <c r="D8888" i="126"/>
  <c r="D8891" i="126"/>
  <c r="D9002" i="126"/>
  <c r="D8749" i="126"/>
  <c r="D8308" i="126"/>
  <c r="D8902" i="126"/>
  <c r="D8467" i="126"/>
  <c r="D8654" i="126"/>
  <c r="D8846" i="126"/>
  <c r="D8413" i="126"/>
  <c r="D8062" i="126"/>
  <c r="D7830" i="126"/>
  <c r="D7546" i="126"/>
  <c r="D8033" i="126"/>
  <c r="D7597" i="126"/>
  <c r="D7876" i="126"/>
  <c r="D7728" i="126"/>
  <c r="D8011" i="126"/>
  <c r="D7811" i="126"/>
  <c r="D7469" i="126"/>
  <c r="D7258" i="126"/>
  <c r="D6950" i="126"/>
  <c r="D7301" i="126"/>
  <c r="D6933" i="126"/>
  <c r="D7340" i="126"/>
  <c r="D7096" i="126"/>
  <c r="D7411" i="126"/>
  <c r="D7039" i="126"/>
  <c r="D6835" i="126"/>
  <c r="D6405" i="126"/>
  <c r="D6177" i="126"/>
  <c r="D5965" i="126"/>
  <c r="D6776" i="126"/>
  <c r="D6304" i="126"/>
  <c r="D5756" i="126"/>
  <c r="D5604" i="126"/>
  <c r="D6655" i="126"/>
  <c r="D6455" i="126"/>
  <c r="D6175" i="126"/>
  <c r="D5887" i="126"/>
  <c r="D5515" i="126"/>
  <c r="D7970" i="126"/>
  <c r="D7670" i="126"/>
  <c r="D8017" i="126"/>
  <c r="D7565" i="126"/>
  <c r="D7920" i="126"/>
  <c r="D7604" i="126"/>
  <c r="D8059" i="126"/>
  <c r="D7827" i="126"/>
  <c r="D7563" i="126"/>
  <c r="D7382" i="126"/>
  <c r="D7130" i="126"/>
  <c r="D7529" i="126"/>
  <c r="D7005" i="126"/>
  <c r="D7356" i="126"/>
  <c r="D7036" i="126"/>
  <c r="D6872" i="126"/>
  <c r="D7371" i="126"/>
  <c r="D7035" i="126"/>
  <c r="D6855" i="126"/>
  <c r="D6673" i="126"/>
  <c r="D6537" i="126"/>
  <c r="D6373" i="126"/>
  <c r="D6221" i="126"/>
  <c r="D6093" i="126"/>
  <c r="D5901" i="126"/>
  <c r="D5781" i="126"/>
  <c r="D6772" i="126"/>
  <c r="D6516" i="126"/>
  <c r="D6408" i="126"/>
  <c r="D6160" i="126"/>
  <c r="D5792" i="126"/>
  <c r="D5488" i="126"/>
  <c r="D6599" i="126"/>
  <c r="D6191" i="126"/>
  <c r="D5795" i="126"/>
  <c r="D5507" i="126"/>
  <c r="D7966" i="126"/>
  <c r="D8089" i="126"/>
  <c r="D7905" i="126"/>
  <c r="D7613" i="126"/>
  <c r="D7916" i="126"/>
  <c r="D8075" i="126"/>
  <c r="D7823" i="126"/>
  <c r="D7290" i="126"/>
  <c r="D6990" i="126"/>
  <c r="D6858" i="126"/>
  <c r="D7241" i="126"/>
  <c r="D7021" i="126"/>
  <c r="D7525" i="126"/>
  <c r="D7192" i="126"/>
  <c r="D7367" i="126"/>
  <c r="D7195" i="126"/>
  <c r="D6931" i="126"/>
  <c r="D6777" i="126"/>
  <c r="D6365" i="126"/>
  <c r="D6257" i="126"/>
  <c r="D5917" i="126"/>
  <c r="D5489" i="126"/>
  <c r="D6688" i="126"/>
  <c r="D6372" i="126"/>
  <c r="D6072" i="126"/>
  <c r="D5788" i="126"/>
  <c r="D6735" i="126"/>
  <c r="D6575" i="126"/>
  <c r="D6187" i="126"/>
  <c r="D5919" i="126"/>
  <c r="D5751" i="126"/>
  <c r="D5423" i="126"/>
  <c r="D7962" i="126"/>
  <c r="D7874" i="126"/>
  <c r="D7494" i="126"/>
  <c r="D8001" i="126"/>
  <c r="D7825" i="126"/>
  <c r="D7641" i="126"/>
  <c r="D8072" i="126"/>
  <c r="D7780" i="126"/>
  <c r="D7540" i="126"/>
  <c r="D7727" i="126"/>
  <c r="D7527" i="126"/>
  <c r="D7234" i="126"/>
  <c r="D6790" i="126"/>
  <c r="D7209" i="126"/>
  <c r="D6869" i="126"/>
  <c r="D7304" i="126"/>
  <c r="D7044" i="126"/>
  <c r="D6888" i="126"/>
  <c r="D7191" i="126"/>
  <c r="D6975" i="126"/>
  <c r="D6799" i="126"/>
  <c r="D6357" i="126"/>
  <c r="D6181" i="126"/>
  <c r="D5969" i="126"/>
  <c r="D5669" i="126"/>
  <c r="D6540" i="126"/>
  <c r="D6320" i="126"/>
  <c r="D6168" i="126"/>
  <c r="D5964" i="126"/>
  <c r="D5732" i="126"/>
  <c r="D5508" i="126"/>
  <c r="D6571" i="126"/>
  <c r="D6351" i="126"/>
  <c r="D6147" i="126"/>
  <c r="D5831" i="126"/>
  <c r="D5639" i="126"/>
  <c r="D6738" i="126"/>
  <c r="D6478" i="126"/>
  <c r="D6278" i="126"/>
  <c r="D6122" i="126"/>
  <c r="D5810" i="126"/>
  <c r="D5538" i="126"/>
  <c r="D5215" i="126"/>
  <c r="D4975" i="126"/>
  <c r="D4639" i="126"/>
  <c r="D4371" i="126"/>
  <c r="D5370" i="126"/>
  <c r="D5142" i="126"/>
  <c r="D4934" i="126"/>
  <c r="D4634" i="126"/>
  <c r="D4314" i="126"/>
  <c r="D5317" i="126"/>
  <c r="D5113" i="126"/>
  <c r="D4965" i="126"/>
  <c r="D4717" i="126"/>
  <c r="D4469" i="126"/>
  <c r="D4201" i="126"/>
  <c r="D4065" i="126"/>
  <c r="D5276" i="126"/>
  <c r="D5068" i="126"/>
  <c r="D4644" i="126"/>
  <c r="D4300" i="126"/>
  <c r="D4080" i="126"/>
  <c r="D3918" i="126"/>
  <c r="D3698" i="126"/>
  <c r="D3446" i="126"/>
  <c r="D3254" i="126"/>
  <c r="D2862" i="126"/>
  <c r="D2694" i="126"/>
  <c r="D3805" i="126"/>
  <c r="D3597" i="126"/>
  <c r="D3125" i="126"/>
  <c r="D2845" i="126"/>
  <c r="D6494" i="126"/>
  <c r="D6218" i="126"/>
  <c r="D5994" i="126"/>
  <c r="D5690" i="126"/>
  <c r="D5299" i="126"/>
  <c r="D5039" i="126"/>
  <c r="D4939" i="126"/>
  <c r="D4547" i="126"/>
  <c r="D4315" i="126"/>
  <c r="D5366" i="126"/>
  <c r="D4806" i="126"/>
  <c r="D4310" i="126"/>
  <c r="D5313" i="126"/>
  <c r="D5109" i="126"/>
  <c r="D4885" i="126"/>
  <c r="D4625" i="126"/>
  <c r="D4441" i="126"/>
  <c r="D4317" i="126"/>
  <c r="D5184" i="126"/>
  <c r="D4952" i="126"/>
  <c r="D4824" i="126"/>
  <c r="D4540" i="126"/>
  <c r="D4224" i="126"/>
  <c r="D4124" i="126"/>
  <c r="D3970" i="126"/>
  <c r="D3802" i="126"/>
  <c r="D3666" i="126"/>
  <c r="D3418" i="126"/>
  <c r="D7622" i="126"/>
  <c r="D7193" i="126"/>
  <c r="D7147" i="126"/>
  <c r="D6603" i="126"/>
  <c r="D5514" i="126"/>
  <c r="D4191" i="126"/>
  <c r="D4344" i="126"/>
  <c r="D5229" i="126"/>
  <c r="D3778" i="126"/>
  <c r="D5006" i="126"/>
  <c r="D4192" i="126"/>
  <c r="D3724" i="126"/>
  <c r="D1920" i="126"/>
  <c r="D3081" i="126"/>
  <c r="D3063" i="126"/>
  <c r="D2806" i="126"/>
  <c r="D4035" i="126"/>
  <c r="D3434" i="126"/>
  <c r="D3927" i="126"/>
  <c r="D1312" i="126"/>
  <c r="D571" i="126"/>
  <c r="D1342" i="126"/>
  <c r="D1188" i="126"/>
  <c r="D532" i="126"/>
  <c r="D8" i="126"/>
  <c r="D2263" i="126"/>
  <c r="D1699" i="126"/>
  <c r="D967" i="126"/>
  <c r="D23" i="126"/>
  <c r="D2150" i="126"/>
  <c r="D1614" i="126"/>
  <c r="D522" i="126"/>
  <c r="D1184" i="126"/>
  <c r="D448" i="126"/>
  <c r="D2443" i="126"/>
  <c r="D1447" i="126"/>
  <c r="D535" i="126"/>
  <c r="D2490" i="126"/>
  <c r="D1270" i="126"/>
  <c r="D358" i="126"/>
  <c r="D1208" i="126"/>
  <c r="D484" i="126"/>
  <c r="D2655" i="126"/>
  <c r="D2287" i="126"/>
  <c r="D1559" i="126"/>
  <c r="D743" i="126"/>
  <c r="D151" i="126"/>
  <c r="D2230" i="126"/>
  <c r="D1534" i="126"/>
  <c r="D682" i="126"/>
  <c r="D238" i="126"/>
  <c r="D1257" i="126"/>
  <c r="D2373" i="126"/>
  <c r="D1053" i="126"/>
  <c r="D2589" i="126"/>
  <c r="D9884" i="126"/>
  <c r="D9851" i="126"/>
  <c r="D9613" i="126"/>
  <c r="D9432" i="126"/>
  <c r="D9257" i="126"/>
  <c r="D9434" i="126"/>
  <c r="D9048" i="126"/>
  <c r="D9318" i="126"/>
  <c r="D8739" i="126"/>
  <c r="D8745" i="126"/>
  <c r="D8368" i="126"/>
  <c r="D8523" i="126"/>
  <c r="D8374" i="126"/>
  <c r="D8597" i="126"/>
  <c r="D8157" i="126"/>
  <c r="D393" i="126"/>
  <c r="D1237" i="126"/>
  <c r="D1809" i="126"/>
  <c r="D1805" i="126"/>
  <c r="D10000" i="126"/>
  <c r="D9684" i="126"/>
  <c r="D9918" i="126"/>
  <c r="D9588" i="126"/>
  <c r="D9369" i="126"/>
  <c r="D9164" i="126"/>
  <c r="D9446" i="126"/>
  <c r="D8800" i="126"/>
  <c r="D8741" i="126"/>
  <c r="D8934" i="126"/>
  <c r="D8898" i="126"/>
  <c r="D8394" i="126"/>
  <c r="D8589" i="126"/>
  <c r="D8373" i="126"/>
  <c r="D2489" i="126"/>
  <c r="D1161" i="126"/>
  <c r="D2277" i="126"/>
  <c r="D1493" i="126"/>
  <c r="D1117" i="126"/>
  <c r="D753" i="126"/>
  <c r="D1389" i="126"/>
  <c r="D9869" i="126"/>
  <c r="D9892" i="126"/>
  <c r="D9923" i="126"/>
  <c r="D9666" i="126"/>
  <c r="D9806" i="126"/>
  <c r="D9648" i="126"/>
  <c r="D9365" i="126"/>
  <c r="D9132" i="126"/>
  <c r="D9227" i="126"/>
  <c r="D8960" i="126"/>
  <c r="D8727" i="126"/>
  <c r="D8975" i="126"/>
  <c r="D8805" i="126"/>
  <c r="D8472" i="126"/>
  <c r="D8164" i="126"/>
  <c r="D8447" i="126"/>
  <c r="D8562" i="126"/>
  <c r="D8358" i="126"/>
  <c r="D8613" i="126"/>
  <c r="D8125" i="126"/>
  <c r="D2105" i="126"/>
  <c r="D153" i="126"/>
  <c r="D757" i="126"/>
  <c r="D685" i="126"/>
  <c r="D721" i="126"/>
  <c r="D9917" i="126"/>
  <c r="D9761" i="126"/>
  <c r="D9904" i="126"/>
  <c r="D9967" i="126"/>
  <c r="D9542" i="126"/>
  <c r="D9417" i="126"/>
  <c r="D9420" i="126"/>
  <c r="D9531" i="126"/>
  <c r="D9013" i="126"/>
  <c r="D9195" i="126"/>
  <c r="D9238" i="126"/>
  <c r="D8812" i="126"/>
  <c r="D8787" i="126"/>
  <c r="D9114" i="126"/>
  <c r="D8794" i="126"/>
  <c r="D8264" i="126"/>
  <c r="D8790" i="126"/>
  <c r="D8143" i="126"/>
  <c r="D8586" i="126"/>
  <c r="D8693" i="126"/>
  <c r="D8385" i="126"/>
  <c r="D7930" i="126"/>
  <c r="D7810" i="126"/>
  <c r="D7518" i="126"/>
  <c r="D7897" i="126"/>
  <c r="D8092" i="126"/>
  <c r="D7848" i="126"/>
  <c r="D7644" i="126"/>
  <c r="D7963" i="126"/>
  <c r="D7771" i="126"/>
  <c r="D7366" i="126"/>
  <c r="D7230" i="126"/>
  <c r="D6910" i="126"/>
  <c r="D7229" i="126"/>
  <c r="D6913" i="126"/>
  <c r="D7216" i="126"/>
  <c r="D6912" i="126"/>
  <c r="D7335" i="126"/>
  <c r="D6999" i="126"/>
  <c r="D6709" i="126"/>
  <c r="D6377" i="126"/>
  <c r="D6101" i="126"/>
  <c r="D5809" i="126"/>
  <c r="D6748" i="126"/>
  <c r="D6084" i="126"/>
  <c r="D5728" i="126"/>
  <c r="D5552" i="126"/>
  <c r="D6627" i="126"/>
  <c r="D6439" i="126"/>
  <c r="D5999" i="126"/>
  <c r="D5827" i="126"/>
  <c r="D5467" i="126"/>
  <c r="D7886" i="126"/>
  <c r="D7542" i="126"/>
  <c r="D7909" i="126"/>
  <c r="D7549" i="126"/>
  <c r="D7756" i="126"/>
  <c r="D7572" i="126"/>
  <c r="D8035" i="126"/>
  <c r="D7767" i="126"/>
  <c r="D7519" i="126"/>
  <c r="D7362" i="126"/>
  <c r="D7110" i="126"/>
  <c r="D7269" i="126"/>
  <c r="D6985" i="126"/>
  <c r="D7336" i="126"/>
  <c r="D7016" i="126"/>
  <c r="D6852" i="126"/>
  <c r="D7327" i="126"/>
  <c r="D6987" i="126"/>
  <c r="D6791" i="126"/>
  <c r="D6637" i="126"/>
  <c r="D6501" i="126"/>
  <c r="D6349" i="126"/>
  <c r="D6201" i="126"/>
  <c r="D6049" i="126"/>
  <c r="D5853" i="126"/>
  <c r="D5621" i="126"/>
  <c r="D6744" i="126"/>
  <c r="D6492" i="126"/>
  <c r="D6380" i="126"/>
  <c r="D6112" i="126"/>
  <c r="D5688" i="126"/>
  <c r="D5424" i="126"/>
  <c r="D6435" i="126"/>
  <c r="D6167" i="126"/>
  <c r="D5755" i="126"/>
  <c r="D5439" i="126"/>
  <c r="D7838" i="126"/>
  <c r="D8061" i="126"/>
  <c r="D7805" i="126"/>
  <c r="D7537" i="126"/>
  <c r="D7836" i="126"/>
  <c r="D7975" i="126"/>
  <c r="D7635" i="126"/>
  <c r="D7186" i="126"/>
  <c r="D6970" i="126"/>
  <c r="D7513" i="126"/>
  <c r="D7145" i="126"/>
  <c r="D6873" i="126"/>
  <c r="D7352" i="126"/>
  <c r="D7060" i="126"/>
  <c r="D7323" i="126"/>
  <c r="D7123" i="126"/>
  <c r="D6891" i="126"/>
  <c r="D6697" i="126"/>
  <c r="D6345" i="126"/>
  <c r="D6157" i="126"/>
  <c r="D5617" i="126"/>
  <c r="D6764" i="126"/>
  <c r="D6664" i="126"/>
  <c r="D6336" i="126"/>
  <c r="D6032" i="126"/>
  <c r="D5736" i="126"/>
  <c r="D6663" i="126"/>
  <c r="D6543" i="126"/>
  <c r="D6131" i="126"/>
  <c r="D5879" i="126"/>
  <c r="D5707" i="126"/>
  <c r="D6742" i="126"/>
  <c r="D7938" i="126"/>
  <c r="D7738" i="126"/>
  <c r="D8114" i="126"/>
  <c r="D7957" i="126"/>
  <c r="D7753" i="126"/>
  <c r="D7601" i="126"/>
  <c r="D7928" i="126"/>
  <c r="D7704" i="126"/>
  <c r="D7448" i="126"/>
  <c r="D7675" i="126"/>
  <c r="D7451" i="126"/>
  <c r="D7118" i="126"/>
  <c r="D7405" i="126"/>
  <c r="D7121" i="126"/>
  <c r="D6825" i="126"/>
  <c r="D7248" i="126"/>
  <c r="D7024" i="126"/>
  <c r="D7489" i="126"/>
  <c r="D7159" i="126"/>
  <c r="D6943" i="126"/>
  <c r="D6549" i="126"/>
  <c r="D6297" i="126"/>
  <c r="D6085" i="126"/>
  <c r="D5845" i="126"/>
  <c r="D5609" i="126"/>
  <c r="D6504" i="126"/>
  <c r="D6272" i="126"/>
  <c r="D6148" i="126"/>
  <c r="D5916" i="126"/>
  <c r="D5616" i="126"/>
  <c r="D6775" i="126"/>
  <c r="D6415" i="126"/>
  <c r="D6323" i="126"/>
  <c r="D6071" i="126"/>
  <c r="D5811" i="126"/>
  <c r="D5595" i="126"/>
  <c r="D6714" i="126"/>
  <c r="D6430" i="126"/>
  <c r="D6222" i="126"/>
  <c r="D6106" i="126"/>
  <c r="D5702" i="126"/>
  <c r="D5498" i="126"/>
  <c r="D5187" i="126"/>
  <c r="D4775" i="126"/>
  <c r="D4439" i="126"/>
  <c r="D4207" i="126"/>
  <c r="D5346" i="126"/>
  <c r="D5082" i="126"/>
  <c r="D4810" i="126"/>
  <c r="D4594" i="126"/>
  <c r="D5397" i="126"/>
  <c r="D5265" i="126"/>
  <c r="D5093" i="126"/>
  <c r="D4889" i="126"/>
  <c r="D4629" i="126"/>
  <c r="D4445" i="126"/>
  <c r="D4177" i="126"/>
  <c r="D5376" i="126"/>
  <c r="D5220" i="126"/>
  <c r="D5040" i="126"/>
  <c r="D4524" i="126"/>
  <c r="D4252" i="126"/>
  <c r="D4042" i="126"/>
  <c r="D3862" i="126"/>
  <c r="D3614" i="126"/>
  <c r="D3346" i="126"/>
  <c r="D3174" i="126"/>
  <c r="D2846" i="126"/>
  <c r="D4017" i="126"/>
  <c r="D3757" i="126"/>
  <c r="D3569" i="126"/>
  <c r="D3069" i="126"/>
  <c r="D2797" i="126"/>
  <c r="D6474" i="126"/>
  <c r="D6194" i="126"/>
  <c r="D5874" i="126"/>
  <c r="D5642" i="126"/>
  <c r="D5239" i="126"/>
  <c r="D5011" i="126"/>
  <c r="D4919" i="126"/>
  <c r="D4475" i="126"/>
  <c r="D4203" i="126"/>
  <c r="D5290" i="126"/>
  <c r="D4694" i="126"/>
  <c r="D4198" i="126"/>
  <c r="D5261" i="126"/>
  <c r="D5013" i="126"/>
  <c r="D4837" i="126"/>
  <c r="D4569" i="126"/>
  <c r="D4417" i="126"/>
  <c r="D4301" i="126"/>
  <c r="D5160" i="126"/>
  <c r="D4912" i="126"/>
  <c r="D4768" i="126"/>
  <c r="D4316" i="126"/>
  <c r="D4188" i="126"/>
  <c r="D4096" i="126"/>
  <c r="D3914" i="126"/>
  <c r="D3762" i="126"/>
  <c r="D3506" i="126"/>
  <c r="D3310" i="126"/>
  <c r="D9826" i="126"/>
  <c r="D7628" i="126"/>
  <c r="D6145" i="126"/>
  <c r="D6003" i="126"/>
  <c r="D6827" i="126"/>
  <c r="D4194" i="126"/>
  <c r="D5285" i="126"/>
  <c r="D5015" i="126"/>
  <c r="D4133" i="126"/>
  <c r="D5291" i="126"/>
  <c r="D5189" i="126"/>
  <c r="D2814" i="126"/>
  <c r="D3675" i="126"/>
  <c r="D1372" i="126"/>
  <c r="D3400" i="126"/>
  <c r="D1880" i="126"/>
  <c r="D2949" i="126"/>
  <c r="D3155" i="126"/>
  <c r="D3205" i="126"/>
  <c r="D2923" i="126"/>
  <c r="D2411" i="126"/>
  <c r="D2438" i="126"/>
  <c r="D1078" i="126"/>
  <c r="D1004" i="126"/>
  <c r="D240" i="126"/>
  <c r="D2567" i="126"/>
  <c r="D2071" i="126"/>
  <c r="D1363" i="126"/>
  <c r="D631" i="126"/>
  <c r="D2494" i="126"/>
  <c r="D1946" i="126"/>
  <c r="D1070" i="126"/>
  <c r="D426" i="126"/>
  <c r="D980" i="126"/>
  <c r="D232" i="126"/>
  <c r="D2291" i="126"/>
  <c r="D1043" i="126"/>
  <c r="D331" i="126"/>
  <c r="D2314" i="126"/>
  <c r="D778" i="126"/>
  <c r="D218" i="126"/>
  <c r="D972" i="126"/>
  <c r="D108" i="126"/>
  <c r="D2511" i="126"/>
  <c r="D1987" i="126"/>
  <c r="D1243" i="126"/>
  <c r="D523" i="126"/>
  <c r="D7" i="126"/>
  <c r="D1922" i="126"/>
  <c r="D1178" i="126"/>
  <c r="D494" i="126"/>
  <c r="D110" i="126"/>
  <c r="D681" i="126"/>
  <c r="D1093" i="126"/>
  <c r="D1601" i="126"/>
  <c r="D9965" i="126"/>
  <c r="D9796" i="126"/>
  <c r="D9714" i="126"/>
  <c r="D9592" i="126"/>
  <c r="D9523" i="126"/>
  <c r="D9125" i="126"/>
  <c r="D9244" i="126"/>
  <c r="D9339" i="126"/>
  <c r="D8928" i="126"/>
  <c r="D8994" i="126"/>
  <c r="D8596" i="126"/>
  <c r="D8970" i="126"/>
  <c r="D8139" i="126"/>
  <c r="D8238" i="126"/>
  <c r="D8409" i="126"/>
  <c r="D1513" i="126"/>
  <c r="D2101" i="126"/>
  <c r="D181" i="126"/>
  <c r="D1073" i="126"/>
  <c r="D9925" i="126"/>
  <c r="D9940" i="126"/>
  <c r="D9903" i="126"/>
  <c r="D9978" i="126"/>
  <c r="D9480" i="126"/>
  <c r="D9205" i="126"/>
  <c r="D9359" i="126"/>
  <c r="D9310" i="126"/>
  <c r="D8803" i="126"/>
  <c r="D8592" i="126"/>
  <c r="D8539" i="126"/>
  <c r="D8662" i="126"/>
  <c r="D8214" i="126"/>
  <c r="D8473" i="126"/>
  <c r="D8309" i="126"/>
  <c r="D1961" i="126"/>
  <c r="D473" i="126"/>
  <c r="D2165" i="126"/>
  <c r="D1173" i="126"/>
  <c r="D1921" i="126"/>
  <c r="D337" i="126"/>
  <c r="D125" i="126"/>
  <c r="D9745" i="126"/>
  <c r="D9876" i="126"/>
  <c r="D9791" i="126"/>
  <c r="D9526" i="126"/>
  <c r="D9517" i="126"/>
  <c r="D9532" i="126"/>
  <c r="D9277" i="126"/>
  <c r="D9096" i="126"/>
  <c r="D9199" i="126"/>
  <c r="D8920" i="126"/>
  <c r="D9278" i="126"/>
  <c r="D8929" i="126"/>
  <c r="D8826" i="126"/>
  <c r="D8424" i="126"/>
  <c r="D8136" i="126"/>
  <c r="D8131" i="126"/>
  <c r="D8490" i="126"/>
  <c r="D8226" i="126"/>
  <c r="D8417" i="126"/>
  <c r="D8106" i="126"/>
  <c r="D2025" i="126"/>
  <c r="D2149" i="126"/>
  <c r="D325" i="126"/>
  <c r="D2177" i="126"/>
  <c r="D2333" i="126"/>
  <c r="D9885" i="126"/>
  <c r="D9709" i="126"/>
  <c r="D9800" i="126"/>
  <c r="D9947" i="126"/>
  <c r="D9998" i="126"/>
  <c r="D9834" i="126"/>
  <c r="D9926" i="126"/>
  <c r="D9487" i="126"/>
  <c r="D9212" i="126"/>
  <c r="D9167" i="126"/>
  <c r="D9038" i="126"/>
  <c r="D8995" i="126"/>
  <c r="D8755" i="126"/>
  <c r="D8909" i="126"/>
  <c r="D8420" i="126"/>
  <c r="D8200" i="126"/>
  <c r="D8663" i="126"/>
  <c r="D8726" i="126"/>
  <c r="D8506" i="126"/>
  <c r="D8637" i="126"/>
  <c r="D8201" i="126"/>
  <c r="D7906" i="126"/>
  <c r="D7678" i="126"/>
  <c r="D7466" i="126"/>
  <c r="D7817" i="126"/>
  <c r="D8064" i="126"/>
  <c r="D7804" i="126"/>
  <c r="D7608" i="126"/>
  <c r="D7939" i="126"/>
  <c r="D7671" i="126"/>
  <c r="D7350" i="126"/>
  <c r="D7202" i="126"/>
  <c r="D6810" i="126"/>
  <c r="D7157" i="126"/>
  <c r="D6881" i="126"/>
  <c r="D7156" i="126"/>
  <c r="D6812" i="126"/>
  <c r="D7315" i="126"/>
  <c r="D6879" i="126"/>
  <c r="D6645" i="126"/>
  <c r="D6353" i="126"/>
  <c r="D6057" i="126"/>
  <c r="D5785" i="126"/>
  <c r="D6496" i="126"/>
  <c r="D6004" i="126"/>
  <c r="D5712" i="126"/>
  <c r="D5432" i="126"/>
  <c r="D6607" i="126"/>
  <c r="D6411" i="126"/>
  <c r="D5967" i="126"/>
  <c r="D5651" i="126"/>
  <c r="D6360" i="126"/>
  <c r="D4633" i="126"/>
  <c r="D4761" i="126"/>
  <c r="D3148" i="126"/>
  <c r="D2749" i="126"/>
  <c r="D1010" i="126"/>
  <c r="D2039" i="126"/>
  <c r="D1834" i="126"/>
  <c r="D144" i="126"/>
  <c r="D2178" i="126"/>
  <c r="D64" i="126"/>
  <c r="D427" i="126"/>
  <c r="D442" i="126"/>
  <c r="D1409" i="126"/>
  <c r="D9576" i="126"/>
  <c r="D9163" i="126"/>
  <c r="D8655" i="126"/>
  <c r="D1385" i="126"/>
  <c r="D9833" i="126"/>
  <c r="D9448" i="126"/>
  <c r="D8767" i="126"/>
  <c r="D8782" i="126"/>
  <c r="D57" i="126"/>
  <c r="D225" i="126"/>
  <c r="D9906" i="126"/>
  <c r="D9157" i="126"/>
  <c r="D9018" i="126"/>
  <c r="D8535" i="126"/>
  <c r="D8397" i="126"/>
  <c r="D2397" i="126"/>
  <c r="D9952" i="126"/>
  <c r="D9690" i="126"/>
  <c r="D9139" i="126"/>
  <c r="D8801" i="126"/>
  <c r="D8702" i="126"/>
  <c r="D7890" i="126"/>
  <c r="D7904" i="126"/>
  <c r="D7567" i="126"/>
  <c r="D7133" i="126"/>
  <c r="D7183" i="126"/>
  <c r="D6005" i="126"/>
  <c r="D5692" i="126"/>
  <c r="D5947" i="126"/>
  <c r="D7826" i="126"/>
  <c r="D7761" i="126"/>
  <c r="D7724" i="126"/>
  <c r="D7979" i="126"/>
  <c r="D7463" i="126"/>
  <c r="D6974" i="126"/>
  <c r="D7400" i="126"/>
  <c r="D6968" i="126"/>
  <c r="D7271" i="126"/>
  <c r="D6725" i="126"/>
  <c r="D6473" i="126"/>
  <c r="D6173" i="126"/>
  <c r="D5829" i="126"/>
  <c r="D6668" i="126"/>
  <c r="D6340" i="126"/>
  <c r="D5600" i="126"/>
  <c r="D6335" i="126"/>
  <c r="D5603" i="126"/>
  <c r="D7506" i="126"/>
  <c r="D7757" i="126"/>
  <c r="D7600" i="126"/>
  <c r="D7515" i="126"/>
  <c r="D6918" i="126"/>
  <c r="D7125" i="126"/>
  <c r="D7260" i="126"/>
  <c r="D7263" i="126"/>
  <c r="D6847" i="126"/>
  <c r="D6301" i="126"/>
  <c r="D5593" i="126"/>
  <c r="D6512" i="126"/>
  <c r="D5928" i="126"/>
  <c r="D6619" i="126"/>
  <c r="D6047" i="126"/>
  <c r="D5543" i="126"/>
  <c r="D7914" i="126"/>
  <c r="D8085" i="126"/>
  <c r="D7697" i="126"/>
  <c r="D7852" i="126"/>
  <c r="D7923" i="126"/>
  <c r="D7418" i="126"/>
  <c r="D7345" i="126"/>
  <c r="D7412" i="126"/>
  <c r="D6976" i="126"/>
  <c r="D7075" i="126"/>
  <c r="D6529" i="126"/>
  <c r="D6061" i="126"/>
  <c r="D5585" i="126"/>
  <c r="D6248" i="126"/>
  <c r="D5780" i="126"/>
  <c r="D6631" i="126"/>
  <c r="D6203" i="126"/>
  <c r="D5779" i="126"/>
  <c r="D6550" i="126"/>
  <c r="D6198" i="126"/>
  <c r="D5594" i="126"/>
  <c r="D5087" i="126"/>
  <c r="D4419" i="126"/>
  <c r="D5226" i="126"/>
  <c r="D4722" i="126"/>
  <c r="D5381" i="126"/>
  <c r="D5061" i="126"/>
  <c r="D4577" i="126"/>
  <c r="D4129" i="126"/>
  <c r="D5148" i="126"/>
  <c r="D4504" i="126"/>
  <c r="D4006" i="126"/>
  <c r="D3594" i="126"/>
  <c r="D2958" i="126"/>
  <c r="D4001" i="126"/>
  <c r="D3469" i="126"/>
  <c r="D6634" i="126"/>
  <c r="D6094" i="126"/>
  <c r="D5610" i="126"/>
  <c r="D4995" i="126"/>
  <c r="D4435" i="126"/>
  <c r="D5134" i="126"/>
  <c r="D4090" i="126"/>
  <c r="D4961" i="126"/>
  <c r="D4485" i="126"/>
  <c r="D4217" i="126"/>
  <c r="D4884" i="126"/>
  <c r="D4288" i="126"/>
  <c r="D4056" i="126"/>
  <c r="D3726" i="126"/>
  <c r="D3242" i="126"/>
  <c r="D2978" i="126"/>
  <c r="D3997" i="126"/>
  <c r="D3733" i="126"/>
  <c r="D3305" i="126"/>
  <c r="D2981" i="126"/>
  <c r="D6650" i="126"/>
  <c r="D6490" i="126"/>
  <c r="D6114" i="126"/>
  <c r="D5866" i="126"/>
  <c r="D5742" i="126"/>
  <c r="D5343" i="126"/>
  <c r="D5067" i="126"/>
  <c r="D4763" i="126"/>
  <c r="D4543" i="126"/>
  <c r="D4199" i="126"/>
  <c r="D5286" i="126"/>
  <c r="D4974" i="126"/>
  <c r="D4766" i="126"/>
  <c r="D4298" i="126"/>
  <c r="D4086" i="126"/>
  <c r="D5325" i="126"/>
  <c r="D4921" i="126"/>
  <c r="D4789" i="126"/>
  <c r="D4677" i="126"/>
  <c r="D4545" i="126"/>
  <c r="D4353" i="126"/>
  <c r="D4233" i="126"/>
  <c r="D5332" i="126"/>
  <c r="D4924" i="126"/>
  <c r="D4692" i="126"/>
  <c r="D4492" i="126"/>
  <c r="D4260" i="126"/>
  <c r="D3926" i="126"/>
  <c r="D3758" i="126"/>
  <c r="D3606" i="126"/>
  <c r="D3306" i="126"/>
  <c r="D2902" i="126"/>
  <c r="D2686" i="126"/>
  <c r="D3813" i="126"/>
  <c r="D3517" i="126"/>
  <c r="D3349" i="126"/>
  <c r="D3001" i="126"/>
  <c r="D2833" i="126"/>
  <c r="D6386" i="126"/>
  <c r="D6186" i="126"/>
  <c r="D6062" i="126"/>
  <c r="D5626" i="126"/>
  <c r="D5287" i="126"/>
  <c r="D5127" i="126"/>
  <c r="D4571" i="126"/>
  <c r="D4175" i="126"/>
  <c r="D5302" i="126"/>
  <c r="D5150" i="126"/>
  <c r="D4902" i="126"/>
  <c r="D4294" i="126"/>
  <c r="D5385" i="126"/>
  <c r="D5221" i="126"/>
  <c r="D4969" i="126"/>
  <c r="D4473" i="126"/>
  <c r="D4113" i="126"/>
  <c r="D5300" i="126"/>
  <c r="D5196" i="126"/>
  <c r="D4944" i="126"/>
  <c r="D4704" i="126"/>
  <c r="D4596" i="126"/>
  <c r="D4276" i="126"/>
  <c r="D4132" i="126"/>
  <c r="D3994" i="126"/>
  <c r="D3518" i="126"/>
  <c r="D3426" i="126"/>
  <c r="D3082" i="126"/>
  <c r="D2898" i="126"/>
  <c r="D4049" i="126"/>
  <c r="D3745" i="126"/>
  <c r="D3581" i="126"/>
  <c r="D3409" i="126"/>
  <c r="D2829" i="126"/>
  <c r="D3928" i="126"/>
  <c r="D3752" i="126"/>
  <c r="D3624" i="126"/>
  <c r="D3468" i="126"/>
  <c r="D3240" i="126"/>
  <c r="D2952" i="126"/>
  <c r="D2708" i="126"/>
  <c r="D3887" i="126"/>
  <c r="D3591" i="126"/>
  <c r="D3359" i="126"/>
  <c r="D3107" i="126"/>
  <c r="D2767" i="126"/>
  <c r="D2560" i="126"/>
  <c r="D2308" i="126"/>
  <c r="D1972" i="126"/>
  <c r="D1652" i="126"/>
  <c r="D1340" i="126"/>
  <c r="D1200" i="126"/>
  <c r="D960" i="126"/>
  <c r="D644" i="126"/>
  <c r="D364" i="126"/>
  <c r="D2623" i="126"/>
  <c r="D2427" i="126"/>
  <c r="D2123" i="126"/>
  <c r="D1859" i="126"/>
  <c r="D1511" i="126"/>
  <c r="D1255" i="126"/>
  <c r="D899" i="126"/>
  <c r="D543" i="126"/>
  <c r="D391" i="126"/>
  <c r="D143" i="126"/>
  <c r="D2638" i="126"/>
  <c r="D2358" i="126"/>
  <c r="D2026" i="126"/>
  <c r="D1686" i="126"/>
  <c r="D3984" i="126"/>
  <c r="D3620" i="126"/>
  <c r="D3284" i="126"/>
  <c r="D4043" i="126"/>
  <c r="D3683" i="126"/>
  <c r="D3423" i="126"/>
  <c r="D3255" i="126"/>
  <c r="D3079" i="126"/>
  <c r="D2887" i="126"/>
  <c r="D2656" i="126"/>
  <c r="D2332" i="126"/>
  <c r="D1768" i="126"/>
  <c r="D1404" i="126"/>
  <c r="D1060" i="126"/>
  <c r="D816" i="126"/>
  <c r="D328" i="126"/>
  <c r="D4" i="126"/>
  <c r="D2547" i="126"/>
  <c r="D2267" i="126"/>
  <c r="D1927" i="126"/>
  <c r="D1835" i="126"/>
  <c r="D1507" i="126"/>
  <c r="D1319" i="126"/>
  <c r="D895" i="126"/>
  <c r="D759" i="126"/>
  <c r="D251" i="126"/>
  <c r="D2617" i="126"/>
  <c r="D2338" i="126"/>
  <c r="D1990" i="126"/>
  <c r="D1826" i="126"/>
  <c r="D1594" i="126"/>
  <c r="D4004" i="126"/>
  <c r="D3820" i="126"/>
  <c r="D3676" i="126"/>
  <c r="D3452" i="126"/>
  <c r="D3048" i="126"/>
  <c r="D2744" i="126"/>
  <c r="D3803" i="126"/>
  <c r="D3247" i="126"/>
  <c r="D3071" i="126"/>
  <c r="D2779" i="126"/>
  <c r="D2620" i="126"/>
  <c r="D2396" i="126"/>
  <c r="D2100" i="126"/>
  <c r="D1800" i="126"/>
  <c r="D1400" i="126"/>
  <c r="D1176" i="126"/>
  <c r="D712" i="126"/>
  <c r="D584" i="126"/>
  <c r="D420" i="126"/>
  <c r="D308" i="126"/>
  <c r="D140" i="126"/>
  <c r="D2479" i="126"/>
  <c r="D2135" i="126"/>
  <c r="D1923" i="126"/>
  <c r="D1755" i="126"/>
  <c r="D1567" i="126"/>
  <c r="D1247" i="126"/>
  <c r="D963" i="126"/>
  <c r="D595" i="126"/>
  <c r="D371" i="126"/>
  <c r="D67" i="126"/>
  <c r="D2446" i="126"/>
  <c r="D2266" i="126"/>
  <c r="D2042" i="126"/>
  <c r="D1822" i="126"/>
  <c r="D1710" i="126"/>
  <c r="D2697" i="126"/>
  <c r="D3836" i="126"/>
  <c r="D3540" i="126"/>
  <c r="D3268" i="126"/>
  <c r="D2988" i="126"/>
  <c r="D2780" i="126"/>
  <c r="D3891" i="126"/>
  <c r="D3347" i="126"/>
  <c r="D3187" i="126"/>
  <c r="D3027" i="126"/>
  <c r="D2664" i="126"/>
  <c r="D2360" i="126"/>
  <c r="D2080" i="126"/>
  <c r="D1656" i="126"/>
  <c r="D1436" i="126"/>
  <c r="D1308" i="126"/>
  <c r="D1100" i="126"/>
  <c r="D964" i="126"/>
  <c r="D576" i="126"/>
  <c r="D260" i="126"/>
  <c r="D2647" i="126"/>
  <c r="D2471" i="126"/>
  <c r="D2059" i="126"/>
  <c r="D1747" i="126"/>
  <c r="D1431" i="126"/>
  <c r="D1063" i="126"/>
  <c r="D723" i="126"/>
  <c r="D447" i="126"/>
  <c r="D155" i="126"/>
  <c r="D2406" i="126"/>
  <c r="D2006" i="126"/>
  <c r="D1910" i="126"/>
  <c r="D1446" i="126"/>
  <c r="D1222" i="126"/>
  <c r="D7201" i="126"/>
  <c r="D4347" i="126"/>
  <c r="D3897" i="126"/>
  <c r="D1748" i="126"/>
  <c r="D2548" i="126"/>
  <c r="D952" i="126"/>
  <c r="D1331" i="126"/>
  <c r="D1002" i="126"/>
  <c r="D2035" i="126"/>
  <c r="D630" i="126"/>
  <c r="D2439" i="126"/>
  <c r="D2606" i="126"/>
  <c r="D2009" i="126"/>
  <c r="D9913" i="126"/>
  <c r="D9463" i="126"/>
  <c r="D9218" i="126"/>
  <c r="D8666" i="126"/>
  <c r="D1973" i="126"/>
  <c r="D9912" i="126"/>
  <c r="D9117" i="126"/>
  <c r="D8536" i="126"/>
  <c r="D8441" i="126"/>
  <c r="D1941" i="126"/>
  <c r="D9921" i="126"/>
  <c r="D9490" i="126"/>
  <c r="D9040" i="126"/>
  <c r="D8865" i="126"/>
  <c r="D8866" i="126"/>
  <c r="D8082" i="126"/>
  <c r="D1329" i="126"/>
  <c r="D9748" i="126"/>
  <c r="D9782" i="126"/>
  <c r="D8936" i="126"/>
  <c r="D8392" i="126"/>
  <c r="D8466" i="126"/>
  <c r="D7578" i="126"/>
  <c r="D7760" i="126"/>
  <c r="D7322" i="126"/>
  <c r="D7376" i="126"/>
  <c r="D6863" i="126"/>
  <c r="D5605" i="126"/>
  <c r="D6743" i="126"/>
  <c r="D5559" i="126"/>
  <c r="D7806" i="126"/>
  <c r="D7713" i="126"/>
  <c r="D7636" i="126"/>
  <c r="D7951" i="126"/>
  <c r="D7533" i="126"/>
  <c r="D6842" i="126"/>
  <c r="D7372" i="126"/>
  <c r="D6908" i="126"/>
  <c r="D7199" i="126"/>
  <c r="D6701" i="126"/>
  <c r="D6425" i="126"/>
  <c r="D6137" i="126"/>
  <c r="D5805" i="126"/>
  <c r="D6604" i="126"/>
  <c r="D6220" i="126"/>
  <c r="D5516" i="126"/>
  <c r="D6291" i="126"/>
  <c r="D5583" i="126"/>
  <c r="D7442" i="126"/>
  <c r="D7733" i="126"/>
  <c r="D7564" i="126"/>
  <c r="D7491" i="126"/>
  <c r="D6902" i="126"/>
  <c r="D7105" i="126"/>
  <c r="D7224" i="126"/>
  <c r="D7223" i="126"/>
  <c r="D6811" i="126"/>
  <c r="D6285" i="126"/>
  <c r="D5525" i="126"/>
  <c r="D6444" i="126"/>
  <c r="D5872" i="126"/>
  <c r="D6595" i="126"/>
  <c r="D5959" i="126"/>
  <c r="D5523" i="126"/>
  <c r="D7894" i="126"/>
  <c r="D8037" i="126"/>
  <c r="D7677" i="126"/>
  <c r="D7808" i="126"/>
  <c r="D7759" i="126"/>
  <c r="D7370" i="126"/>
  <c r="D7253" i="126"/>
  <c r="D7344" i="126"/>
  <c r="D6936" i="126"/>
  <c r="D7003" i="126"/>
  <c r="D6409" i="126"/>
  <c r="D6009" i="126"/>
  <c r="D5521" i="126"/>
  <c r="D6200" i="126"/>
  <c r="D5764" i="126"/>
  <c r="D6587" i="126"/>
  <c r="D6179" i="126"/>
  <c r="D5735" i="126"/>
  <c r="D6530" i="126"/>
  <c r="D6174" i="126"/>
  <c r="D5570" i="126"/>
  <c r="D5051" i="126"/>
  <c r="D4403" i="126"/>
  <c r="D5206" i="126"/>
  <c r="D4666" i="126"/>
  <c r="D5353" i="126"/>
  <c r="D4989" i="126"/>
  <c r="D4513" i="126"/>
  <c r="D4109" i="126"/>
  <c r="D5132" i="126"/>
  <c r="D4364" i="126"/>
  <c r="D3978" i="126"/>
  <c r="D3510" i="126"/>
  <c r="D2894" i="126"/>
  <c r="D3981" i="126"/>
  <c r="D3277" i="126"/>
  <c r="D6594" i="126"/>
  <c r="D6074" i="126"/>
  <c r="D5558" i="126"/>
  <c r="D4967" i="126"/>
  <c r="D4399" i="126"/>
  <c r="D5106" i="126"/>
  <c r="D5377" i="126"/>
  <c r="D4901" i="126"/>
  <c r="D4465" i="126"/>
  <c r="D5336" i="126"/>
  <c r="D4852" i="126"/>
  <c r="D4248" i="126"/>
  <c r="D4002" i="126"/>
  <c r="D3694" i="126"/>
  <c r="D3222" i="126"/>
  <c r="D2910" i="126"/>
  <c r="D3977" i="126"/>
  <c r="D3673" i="126"/>
  <c r="D3197" i="126"/>
  <c r="D2861" i="126"/>
  <c r="D6606" i="126"/>
  <c r="D6418" i="126"/>
  <c r="D6014" i="126"/>
  <c r="D5834" i="126"/>
  <c r="D5714" i="126"/>
  <c r="D5203" i="126"/>
  <c r="D4963" i="126"/>
  <c r="D4659" i="126"/>
  <c r="D4503" i="126"/>
  <c r="D4131" i="126"/>
  <c r="D5194" i="126"/>
  <c r="D4950" i="126"/>
  <c r="D4514" i="126"/>
  <c r="D4262" i="126"/>
  <c r="D4062" i="126"/>
  <c r="D5105" i="126"/>
  <c r="D4897" i="126"/>
  <c r="D4757" i="126"/>
  <c r="D4641" i="126"/>
  <c r="D4505" i="126"/>
  <c r="D4329" i="126"/>
  <c r="D4213" i="126"/>
  <c r="D5288" i="126"/>
  <c r="D4904" i="126"/>
  <c r="D4628" i="126"/>
  <c r="D4460" i="126"/>
  <c r="D4244" i="126"/>
  <c r="D3898" i="126"/>
  <c r="D3714" i="126"/>
  <c r="D3430" i="126"/>
  <c r="D3198" i="126"/>
  <c r="D2874" i="126"/>
  <c r="D4009" i="126"/>
  <c r="D3789" i="126"/>
  <c r="D3477" i="126"/>
  <c r="D3317" i="126"/>
  <c r="D2941" i="126"/>
  <c r="D2789" i="126"/>
  <c r="D6354" i="126"/>
  <c r="D6150" i="126"/>
  <c r="D5958" i="126"/>
  <c r="D5598" i="126"/>
  <c r="D5223" i="126"/>
  <c r="D5023" i="126"/>
  <c r="D4379" i="126"/>
  <c r="D4067" i="126"/>
  <c r="D5278" i="126"/>
  <c r="D5010" i="126"/>
  <c r="D4786" i="126"/>
  <c r="D4186" i="126"/>
  <c r="D5341" i="126"/>
  <c r="D5125" i="126"/>
  <c r="D4893" i="126"/>
  <c r="D4425" i="126"/>
  <c r="D4069" i="126"/>
  <c r="D5280" i="126"/>
  <c r="D5152" i="126"/>
  <c r="D4920" i="126"/>
  <c r="D4680" i="126"/>
  <c r="D4580" i="126"/>
  <c r="D4240" i="126"/>
  <c r="D4104" i="126"/>
  <c r="D3846" i="126"/>
  <c r="D3494" i="126"/>
  <c r="D3374" i="126"/>
  <c r="D3026" i="126"/>
  <c r="D2866" i="126"/>
  <c r="D3957" i="126"/>
  <c r="D3709" i="126"/>
  <c r="D3505" i="126"/>
  <c r="D3221" i="126"/>
  <c r="D2801" i="126"/>
  <c r="D3884" i="126"/>
  <c r="D3708" i="126"/>
  <c r="D3608" i="126"/>
  <c r="D3416" i="126"/>
  <c r="D3120" i="126"/>
  <c r="D2864" i="126"/>
  <c r="D4047" i="126"/>
  <c r="D3811" i="126"/>
  <c r="D3487" i="126"/>
  <c r="D3267" i="126"/>
  <c r="D2947" i="126"/>
  <c r="D2747" i="126"/>
  <c r="D2524" i="126"/>
  <c r="D2280" i="126"/>
  <c r="D1908" i="126"/>
  <c r="D1596" i="126"/>
  <c r="D1300" i="126"/>
  <c r="D1088" i="126"/>
  <c r="D888" i="126"/>
  <c r="D596" i="126"/>
  <c r="D200" i="126"/>
  <c r="D2583" i="126"/>
  <c r="D2339" i="126"/>
  <c r="D2079" i="126"/>
  <c r="D1775" i="126"/>
  <c r="D1475" i="126"/>
  <c r="D1167" i="126"/>
  <c r="D795" i="126"/>
  <c r="D507" i="126"/>
  <c r="D327" i="126"/>
  <c r="D99" i="126"/>
  <c r="D2618" i="126"/>
  <c r="D2306" i="126"/>
  <c r="D1974" i="126"/>
  <c r="D1666" i="126"/>
  <c r="D3848" i="126"/>
  <c r="D3592" i="126"/>
  <c r="D3092" i="126"/>
  <c r="D4015" i="126"/>
  <c r="D3587" i="126"/>
  <c r="D3355" i="126"/>
  <c r="D3179" i="126"/>
  <c r="D3007" i="126"/>
  <c r="D2827" i="126"/>
  <c r="D2624" i="126"/>
  <c r="D2236" i="126"/>
  <c r="D1664" i="126"/>
  <c r="D1272" i="126"/>
  <c r="D996" i="126"/>
  <c r="D744" i="126"/>
  <c r="D272" i="126"/>
  <c r="D2605" i="126"/>
  <c r="D2415" i="126"/>
  <c r="D2231" i="126"/>
  <c r="D1911" i="126"/>
  <c r="D1707" i="126"/>
  <c r="D1491" i="126"/>
  <c r="D995" i="126"/>
  <c r="D871" i="126"/>
  <c r="D711" i="126"/>
  <c r="D215" i="126"/>
  <c r="D2478" i="126"/>
  <c r="D2302" i="126"/>
  <c r="D1942" i="126"/>
  <c r="D1790" i="126"/>
  <c r="D2729" i="126"/>
  <c r="D3976" i="126"/>
  <c r="D3764" i="126"/>
  <c r="D3616" i="126"/>
  <c r="D3296" i="126"/>
  <c r="D3024" i="126"/>
  <c r="D2716" i="126"/>
  <c r="D3623" i="126"/>
  <c r="D3211" i="126"/>
  <c r="D2979" i="126"/>
  <c r="D2695" i="126"/>
  <c r="D2596" i="126"/>
  <c r="D2272" i="126"/>
  <c r="D2028" i="126"/>
  <c r="D1528" i="126"/>
  <c r="D1376" i="126"/>
  <c r="D944" i="126"/>
  <c r="D660" i="126"/>
  <c r="D564" i="126"/>
  <c r="D380" i="126"/>
  <c r="D268" i="126"/>
  <c r="D2671" i="126"/>
  <c r="D2399" i="126"/>
  <c r="D2063" i="126"/>
  <c r="D1831" i="126"/>
  <c r="D1703" i="126"/>
  <c r="D1543" i="126"/>
  <c r="D1215" i="126"/>
  <c r="D727" i="126"/>
  <c r="D527" i="126"/>
  <c r="D339" i="126"/>
  <c r="D15" i="126"/>
  <c r="D2394" i="126"/>
  <c r="D2210" i="126"/>
  <c r="D1914" i="126"/>
  <c r="D1802" i="126"/>
  <c r="D1674" i="126"/>
  <c r="D4036" i="126"/>
  <c r="D3812" i="126"/>
  <c r="D3516" i="126"/>
  <c r="D3244" i="126"/>
  <c r="D2924" i="126"/>
  <c r="D2764" i="126"/>
  <c r="D3775" i="126"/>
  <c r="D3319" i="126"/>
  <c r="D3143" i="126"/>
  <c r="D2819" i="126"/>
  <c r="D2616" i="126"/>
  <c r="D2176" i="126"/>
  <c r="D2016" i="126"/>
  <c r="D1564" i="126"/>
  <c r="D1420" i="126"/>
  <c r="D1228" i="126"/>
  <c r="D1048" i="126"/>
  <c r="D892" i="126"/>
  <c r="D556" i="126"/>
  <c r="D236" i="126"/>
  <c r="D2627" i="126"/>
  <c r="D2391" i="126"/>
  <c r="D1919" i="126"/>
  <c r="D1651" i="126"/>
  <c r="D1383" i="126"/>
  <c r="D923" i="126"/>
  <c r="D647" i="126"/>
  <c r="D355" i="126"/>
  <c r="D87" i="126"/>
  <c r="D2294" i="126"/>
  <c r="D1978" i="126"/>
  <c r="D9765" i="126"/>
  <c r="D6045" i="126"/>
  <c r="D4996" i="126"/>
  <c r="D3331" i="126"/>
  <c r="D3996" i="126"/>
  <c r="D2139" i="126"/>
  <c r="D208" i="126"/>
  <c r="D567" i="126"/>
  <c r="D410" i="126"/>
  <c r="D863" i="126"/>
  <c r="D158" i="126"/>
  <c r="D1947" i="126"/>
  <c r="D1814" i="126"/>
  <c r="D569" i="126"/>
  <c r="D9764" i="126"/>
  <c r="D9077" i="126"/>
  <c r="D9210" i="126"/>
  <c r="D8218" i="126"/>
  <c r="D2573" i="126"/>
  <c r="D9715" i="126"/>
  <c r="D9283" i="126"/>
  <c r="D8431" i="126"/>
  <c r="D8221" i="126"/>
  <c r="D341" i="126"/>
  <c r="D9697" i="126"/>
  <c r="D9421" i="126"/>
  <c r="D9430" i="126"/>
  <c r="D8700" i="126"/>
  <c r="D8470" i="126"/>
  <c r="D745" i="126"/>
  <c r="D1357" i="126"/>
  <c r="D9919" i="126"/>
  <c r="D9289" i="126"/>
  <c r="D8931" i="126"/>
  <c r="D8176" i="126"/>
  <c r="D8493" i="126"/>
  <c r="D8109" i="126"/>
  <c r="D7472" i="126"/>
  <c r="D7058" i="126"/>
  <c r="D7120" i="126"/>
  <c r="D6609" i="126"/>
  <c r="D6412" i="126"/>
  <c r="D6583" i="126"/>
  <c r="D6730" i="126"/>
  <c r="D8101" i="126"/>
  <c r="D8016" i="126"/>
  <c r="D7548" i="126"/>
  <c r="D7683" i="126"/>
  <c r="D7294" i="126"/>
  <c r="D7153" i="126"/>
  <c r="D7212" i="126"/>
  <c r="D6800" i="126"/>
  <c r="D6935" i="126"/>
  <c r="D6581" i="126"/>
  <c r="D6289" i="126"/>
  <c r="D6025" i="126"/>
  <c r="D5569" i="126"/>
  <c r="D6456" i="126"/>
  <c r="D5908" i="126"/>
  <c r="D6763" i="126"/>
  <c r="D6135" i="126"/>
  <c r="D6722" i="126"/>
  <c r="D8041" i="126"/>
  <c r="D8076" i="126"/>
  <c r="D7947" i="126"/>
  <c r="D7122" i="126"/>
  <c r="D7417" i="126"/>
  <c r="D6829" i="126"/>
  <c r="D6924" i="126"/>
  <c r="D7051" i="126"/>
  <c r="D6441" i="126"/>
  <c r="D6013" i="126"/>
  <c r="D6740" i="126"/>
  <c r="D6252" i="126"/>
  <c r="D5704" i="126"/>
  <c r="D6423" i="126"/>
  <c r="D5835" i="126"/>
  <c r="D6698" i="126"/>
  <c r="D7586" i="126"/>
  <c r="D7901" i="126"/>
  <c r="D7581" i="126"/>
  <c r="D7620" i="126"/>
  <c r="D7627" i="126"/>
  <c r="D7034" i="126"/>
  <c r="D6921" i="126"/>
  <c r="D7128" i="126"/>
  <c r="D7319" i="126"/>
  <c r="D6903" i="126"/>
  <c r="D6281" i="126"/>
  <c r="D5797" i="126"/>
  <c r="D6388" i="126"/>
  <c r="D6088" i="126"/>
  <c r="D5556" i="126"/>
  <c r="D6399" i="126"/>
  <c r="D6035" i="126"/>
  <c r="D5479" i="126"/>
  <c r="D6406" i="126"/>
  <c r="D6022" i="126"/>
  <c r="D5470" i="126"/>
  <c r="D4747" i="126"/>
  <c r="D4147" i="126"/>
  <c r="D5026" i="126"/>
  <c r="D4498" i="126"/>
  <c r="D5181" i="126"/>
  <c r="D4857" i="126"/>
  <c r="D4421" i="126"/>
  <c r="D5340" i="126"/>
  <c r="D5016" i="126"/>
  <c r="D4172" i="126"/>
  <c r="D3810" i="126"/>
  <c r="D3330" i="126"/>
  <c r="D2798" i="126"/>
  <c r="D3705" i="126"/>
  <c r="D2989" i="126"/>
  <c r="D6426" i="126"/>
  <c r="D5806" i="126"/>
  <c r="D5179" i="126"/>
  <c r="D4879" i="126"/>
  <c r="D4167" i="126"/>
  <c r="D4606" i="126"/>
  <c r="D5205" i="126"/>
  <c r="D4793" i="126"/>
  <c r="D4381" i="126"/>
  <c r="D5124" i="126"/>
  <c r="D4632" i="126"/>
  <c r="D4168" i="126"/>
  <c r="D3874" i="126"/>
  <c r="D3486" i="126"/>
  <c r="D3166" i="126"/>
  <c r="D2886" i="126"/>
  <c r="D3853" i="126"/>
  <c r="D3553" i="126"/>
  <c r="D3141" i="126"/>
  <c r="D2837" i="126"/>
  <c r="D6586" i="126"/>
  <c r="D6306" i="126"/>
  <c r="D5966" i="126"/>
  <c r="D5802" i="126"/>
  <c r="D5546" i="126"/>
  <c r="D5135" i="126"/>
  <c r="D4835" i="126"/>
  <c r="D4595" i="126"/>
  <c r="D4411" i="126"/>
  <c r="D5338" i="126"/>
  <c r="D5174" i="126"/>
  <c r="D4914" i="126"/>
  <c r="D4434" i="126"/>
  <c r="D4214" i="126"/>
  <c r="D5361" i="126"/>
  <c r="D5073" i="126"/>
  <c r="D4877" i="126"/>
  <c r="D4733" i="126"/>
  <c r="D4589" i="126"/>
  <c r="D4481" i="126"/>
  <c r="D4297" i="126"/>
  <c r="D4073" i="126"/>
  <c r="D5252" i="126"/>
  <c r="D4820" i="126"/>
  <c r="D4600" i="126"/>
  <c r="D4328" i="126"/>
  <c r="D4052" i="126"/>
  <c r="D3870" i="126"/>
  <c r="D3662" i="126"/>
  <c r="D3414" i="126"/>
  <c r="D3158" i="126"/>
  <c r="D2854" i="126"/>
  <c r="D3941" i="126"/>
  <c r="D3769" i="126"/>
  <c r="D3433" i="126"/>
  <c r="D3249" i="126"/>
  <c r="D2909" i="126"/>
  <c r="D6662" i="126"/>
  <c r="D6302" i="126"/>
  <c r="D6126" i="126"/>
  <c r="D5710" i="126"/>
  <c r="D5542" i="126"/>
  <c r="D5191" i="126"/>
  <c r="D4931" i="126"/>
  <c r="D4351" i="126"/>
  <c r="D5410" i="126"/>
  <c r="D5234" i="126"/>
  <c r="D4966" i="126"/>
  <c r="D4702" i="126"/>
  <c r="D4130" i="126"/>
  <c r="D5321" i="126"/>
  <c r="D5045" i="126"/>
  <c r="D4873" i="126"/>
  <c r="D4349" i="126"/>
  <c r="D5412" i="126"/>
  <c r="D5248" i="126"/>
  <c r="D5020" i="126"/>
  <c r="D4900" i="126"/>
  <c r="D4648" i="126"/>
  <c r="D4556" i="126"/>
  <c r="D4208" i="126"/>
  <c r="D4088" i="126"/>
  <c r="D3622" i="126"/>
  <c r="D3478" i="126"/>
  <c r="D3334" i="126"/>
  <c r="D2966" i="126"/>
  <c r="D2850" i="126"/>
  <c r="D3833" i="126"/>
  <c r="D3661" i="126"/>
  <c r="D3449" i="126"/>
  <c r="D3097" i="126"/>
  <c r="D2717" i="126"/>
  <c r="D3796" i="126"/>
  <c r="D3664" i="126"/>
  <c r="D3536" i="126"/>
  <c r="D3336" i="126"/>
  <c r="D3100" i="126"/>
  <c r="D2800" i="126"/>
  <c r="D3991" i="126"/>
  <c r="D3771" i="126"/>
  <c r="D3447" i="126"/>
  <c r="D3183" i="126"/>
  <c r="D2919" i="126"/>
  <c r="D2604" i="126"/>
  <c r="D2480" i="126"/>
  <c r="D2068" i="126"/>
  <c r="D1820" i="126"/>
  <c r="D1416" i="126"/>
  <c r="D1276" i="126"/>
  <c r="D1028" i="126"/>
  <c r="D864" i="126"/>
  <c r="D520" i="126"/>
  <c r="D128" i="126"/>
  <c r="D2551" i="126"/>
  <c r="D2303" i="126"/>
  <c r="D2047" i="126"/>
  <c r="D1715" i="126"/>
  <c r="D1375" i="126"/>
  <c r="D1111" i="126"/>
  <c r="D659" i="126"/>
  <c r="D443" i="126"/>
  <c r="D255" i="126"/>
  <c r="D2669" i="126"/>
  <c r="D2550" i="126"/>
  <c r="D2274" i="126"/>
  <c r="D1882" i="126"/>
  <c r="D2745" i="126"/>
  <c r="D3768" i="126"/>
  <c r="D3568" i="126"/>
  <c r="D2912" i="126"/>
  <c r="D3859" i="126"/>
  <c r="D3563" i="126"/>
  <c r="D3327" i="126"/>
  <c r="D3123" i="126"/>
  <c r="D2967" i="126"/>
  <c r="D2699" i="126"/>
  <c r="D2600" i="126"/>
  <c r="D2088" i="126"/>
  <c r="D1648" i="126"/>
  <c r="D1192" i="126"/>
  <c r="D976" i="126"/>
  <c r="D692" i="126"/>
  <c r="D112" i="126"/>
  <c r="D2639" i="126"/>
  <c r="D2371" i="126"/>
  <c r="D2075" i="126"/>
  <c r="D1887" i="126"/>
  <c r="D1619" i="126"/>
  <c r="D1467" i="126"/>
  <c r="D971" i="126"/>
  <c r="D847" i="126"/>
  <c r="D343" i="126"/>
  <c r="D75" i="126"/>
  <c r="D2422" i="126"/>
  <c r="D2250" i="126"/>
  <c r="D1902" i="126"/>
  <c r="D1746" i="126"/>
  <c r="D2705" i="126"/>
  <c r="D3948" i="126"/>
  <c r="D3744" i="126"/>
  <c r="D3504" i="126"/>
  <c r="D3224" i="126"/>
  <c r="D2944" i="126"/>
  <c r="D4039" i="126"/>
  <c r="D3439" i="126"/>
  <c r="D3195" i="126"/>
  <c r="D2911" i="126"/>
  <c r="D2668" i="126"/>
  <c r="D2516" i="126"/>
  <c r="D2232" i="126"/>
  <c r="D2004" i="126"/>
  <c r="D1472" i="126"/>
  <c r="D1288" i="126"/>
  <c r="D896" i="126"/>
  <c r="D628" i="126"/>
  <c r="D512" i="126"/>
  <c r="D348" i="126"/>
  <c r="D220" i="126"/>
  <c r="D2635" i="126"/>
  <c r="D2279" i="126"/>
  <c r="D2007" i="126"/>
  <c r="D1803" i="126"/>
  <c r="D1679" i="126"/>
  <c r="D1435" i="126"/>
  <c r="D1035" i="126"/>
  <c r="D667" i="126"/>
  <c r="D463" i="126"/>
  <c r="D131" i="126"/>
  <c r="D2530" i="126"/>
  <c r="D2330" i="126"/>
  <c r="D2174" i="126"/>
  <c r="D1874" i="126"/>
  <c r="D1786" i="126"/>
  <c r="D1654" i="126"/>
  <c r="D3964" i="126"/>
  <c r="D3712" i="126"/>
  <c r="D3500" i="126"/>
  <c r="D3180" i="126"/>
  <c r="D2900" i="126"/>
  <c r="D3971" i="126"/>
  <c r="D3759" i="126"/>
  <c r="D3295" i="126"/>
  <c r="D3115" i="126"/>
  <c r="D2791" i="126"/>
  <c r="D2532" i="126"/>
  <c r="D2124" i="126"/>
  <c r="D1796" i="126"/>
  <c r="D1488" i="126"/>
  <c r="D1388" i="126"/>
  <c r="D1172" i="126"/>
  <c r="D1012" i="126"/>
  <c r="D788" i="126"/>
  <c r="D524" i="126"/>
  <c r="D96" i="126"/>
  <c r="D2603" i="126"/>
  <c r="D2223" i="126"/>
  <c r="D1847" i="126"/>
  <c r="D1599" i="126"/>
  <c r="D1327" i="126"/>
  <c r="D803" i="126"/>
  <c r="D587" i="126"/>
  <c r="D311" i="126"/>
  <c r="D63" i="126"/>
  <c r="D2234" i="126"/>
  <c r="D1962" i="126"/>
  <c r="D1702" i="126"/>
  <c r="D1278" i="126"/>
  <c r="D5131" i="126"/>
  <c r="D2447" i="126"/>
  <c r="D920" i="126"/>
  <c r="D9982" i="126"/>
  <c r="D897" i="126"/>
  <c r="D1561" i="126"/>
  <c r="D9106" i="126"/>
  <c r="D9857" i="126"/>
  <c r="D8591" i="126"/>
  <c r="D6782" i="126"/>
  <c r="D6199" i="126"/>
  <c r="D7528" i="126"/>
  <c r="D7144" i="126"/>
  <c r="D6273" i="126"/>
  <c r="D5852" i="126"/>
  <c r="D8009" i="126"/>
  <c r="D7313" i="126"/>
  <c r="D6417" i="126"/>
  <c r="D5512" i="126"/>
  <c r="D7550" i="126"/>
  <c r="D7575" i="126"/>
  <c r="D7299" i="126"/>
  <c r="D6352" i="126"/>
  <c r="D5891" i="126"/>
  <c r="D5351" i="126"/>
  <c r="D4426" i="126"/>
  <c r="D5324" i="126"/>
  <c r="D3314" i="126"/>
  <c r="D6314" i="126"/>
  <c r="D4107" i="126"/>
  <c r="D4337" i="126"/>
  <c r="D3834" i="126"/>
  <c r="D3817" i="126"/>
  <c r="D6518" i="126"/>
  <c r="D5454" i="126"/>
  <c r="D4363" i="126"/>
  <c r="D4322" i="126"/>
  <c r="D4849" i="126"/>
  <c r="D4277" i="126"/>
  <c r="D4512" i="126"/>
  <c r="D3626" i="126"/>
  <c r="D3841" i="126"/>
  <c r="D2853" i="126"/>
  <c r="D5654" i="126"/>
  <c r="D4327" i="126"/>
  <c r="D4674" i="126"/>
  <c r="D4541" i="126"/>
  <c r="D5004" i="126"/>
  <c r="D4160" i="126"/>
  <c r="D3154" i="126"/>
  <c r="D3637" i="126"/>
  <c r="D3776" i="126"/>
  <c r="D3068" i="126"/>
  <c r="D3427" i="126"/>
  <c r="D2440" i="126"/>
  <c r="D1224" i="126"/>
  <c r="D2645" i="126"/>
  <c r="D1531" i="126"/>
  <c r="D415" i="126"/>
  <c r="D2078" i="126"/>
  <c r="D3508" i="126"/>
  <c r="D3279" i="126"/>
  <c r="D2452" i="126"/>
  <c r="D948" i="126"/>
  <c r="D2331" i="126"/>
  <c r="D1395" i="126"/>
  <c r="D31" i="126"/>
  <c r="D1638" i="126"/>
  <c r="D3484" i="126"/>
  <c r="D3275" i="126"/>
  <c r="D2448" i="126"/>
  <c r="D1244" i="126"/>
  <c r="D324" i="126"/>
  <c r="D1951" i="126"/>
  <c r="D1015" i="126"/>
  <c r="D2474" i="126"/>
  <c r="D1742" i="126"/>
  <c r="D3292" i="126"/>
  <c r="D3691" i="126"/>
  <c r="D2460" i="126"/>
  <c r="D1364" i="126"/>
  <c r="D344" i="126"/>
  <c r="D1827" i="126"/>
  <c r="D487" i="126"/>
  <c r="D1930" i="126"/>
  <c r="D1238" i="126"/>
  <c r="D898" i="126"/>
  <c r="D678" i="126"/>
  <c r="D582" i="126"/>
  <c r="D226" i="126"/>
  <c r="D54" i="126"/>
  <c r="D2233" i="126"/>
  <c r="D2389" i="126"/>
  <c r="D1205" i="126"/>
  <c r="D837" i="126"/>
  <c r="D2221" i="126"/>
  <c r="D1469" i="126"/>
  <c r="D2369" i="126"/>
  <c r="D1153" i="126"/>
  <c r="D513" i="126"/>
  <c r="D1293" i="126"/>
  <c r="D1462" i="126"/>
  <c r="D1274" i="126"/>
  <c r="D950" i="126"/>
  <c r="D838" i="126"/>
  <c r="D634" i="126"/>
  <c r="D430" i="126"/>
  <c r="D74" i="126"/>
  <c r="D2313" i="126"/>
  <c r="D953" i="126"/>
  <c r="D457" i="126"/>
  <c r="D2245" i="126"/>
  <c r="D1013" i="126"/>
  <c r="D101" i="126"/>
  <c r="D1181" i="126"/>
  <c r="D2161" i="126"/>
  <c r="D945" i="126"/>
  <c r="D465" i="126"/>
  <c r="D1261" i="126"/>
  <c r="D1438" i="126"/>
  <c r="D970" i="126"/>
  <c r="D730" i="126"/>
  <c r="D602" i="126"/>
  <c r="D406" i="126"/>
  <c r="D122" i="126"/>
  <c r="D2281" i="126"/>
  <c r="D1769" i="126"/>
  <c r="D937" i="126"/>
  <c r="D589" i="126"/>
  <c r="D2421" i="126"/>
  <c r="D997" i="126"/>
  <c r="D309" i="126"/>
  <c r="D2029" i="126"/>
  <c r="D381" i="126"/>
  <c r="D1889" i="126"/>
  <c r="D1441" i="126"/>
  <c r="D785" i="126"/>
  <c r="D237" i="126"/>
  <c r="D1358" i="126"/>
  <c r="D990" i="126"/>
  <c r="D826" i="126"/>
  <c r="D446" i="126"/>
  <c r="D90" i="126"/>
  <c r="D1449" i="126"/>
  <c r="D649" i="126"/>
  <c r="D29" i="126"/>
  <c r="D741" i="126"/>
  <c r="D229" i="126"/>
  <c r="D957" i="126"/>
  <c r="D2209" i="126"/>
  <c r="D1521" i="126"/>
  <c r="D737" i="126"/>
  <c r="D1325" i="126"/>
  <c r="D9873" i="126"/>
  <c r="D9689" i="126"/>
  <c r="D9712" i="126"/>
  <c r="D9759" i="126"/>
  <c r="D9510" i="126"/>
  <c r="D9710" i="126"/>
  <c r="D9573" i="126"/>
  <c r="D9678" i="126"/>
  <c r="D9643" i="126"/>
  <c r="D9413" i="126"/>
  <c r="D9197" i="126"/>
  <c r="D9001" i="126"/>
  <c r="D9733" i="126"/>
  <c r="D9824" i="126"/>
  <c r="D9843" i="126"/>
  <c r="D9810" i="126"/>
  <c r="D9534" i="126"/>
  <c r="D9617" i="126"/>
  <c r="D9437" i="126"/>
  <c r="D9830" i="126"/>
  <c r="D9273" i="126"/>
  <c r="D9021" i="126"/>
  <c r="D9184" i="126"/>
  <c r="D9841" i="126"/>
  <c r="D9916" i="126"/>
  <c r="D9939" i="126"/>
  <c r="D9779" i="126"/>
  <c r="D9794" i="126"/>
  <c r="D9570" i="126"/>
  <c r="D9742" i="126"/>
  <c r="D9465" i="126"/>
  <c r="D9604" i="126"/>
  <c r="D9495" i="126"/>
  <c r="D9269" i="126"/>
  <c r="D9113" i="126"/>
  <c r="D9853" i="126"/>
  <c r="D9514" i="126"/>
  <c r="D9361" i="126"/>
  <c r="D9200" i="126"/>
  <c r="D9355" i="126"/>
  <c r="D9314" i="126"/>
  <c r="D8864" i="126"/>
  <c r="D9298" i="126"/>
  <c r="D8795" i="126"/>
  <c r="D8953" i="126"/>
  <c r="D8640" i="126"/>
  <c r="D8504" i="126"/>
  <c r="D9953" i="126"/>
  <c r="D9683" i="126"/>
  <c r="D9345" i="126"/>
  <c r="D9260" i="126"/>
  <c r="D8984" i="126"/>
  <c r="D9255" i="126"/>
  <c r="D9306" i="126"/>
  <c r="D8884" i="126"/>
  <c r="D9083" i="126"/>
  <c r="D8751" i="126"/>
  <c r="D9178" i="126"/>
  <c r="D8660" i="126"/>
  <c r="D8372" i="126"/>
  <c r="D9890" i="126"/>
  <c r="D9544" i="126"/>
  <c r="D9300" i="126"/>
  <c r="D9104" i="126"/>
  <c r="D9315" i="126"/>
  <c r="D9350" i="126"/>
  <c r="D8844" i="126"/>
  <c r="D9266" i="126"/>
  <c r="D8859" i="126"/>
  <c r="D9294" i="126"/>
  <c r="D8842" i="126"/>
  <c r="D8516" i="126"/>
  <c r="D9749" i="126"/>
  <c r="D9511" i="126"/>
  <c r="D9404" i="126"/>
  <c r="D9084" i="126"/>
  <c r="D9147" i="126"/>
  <c r="D8904" i="126"/>
  <c r="D8799" i="126"/>
  <c r="D8572" i="126"/>
  <c r="D8695" i="126"/>
  <c r="D8559" i="126"/>
  <c r="D8315" i="126"/>
  <c r="D8502" i="126"/>
  <c r="D8926" i="126"/>
  <c r="D8657" i="126"/>
  <c r="D8449" i="126"/>
  <c r="D8078" i="126"/>
  <c r="D7842" i="126"/>
  <c r="D7702" i="126"/>
  <c r="D9026" i="126"/>
  <c r="D8256" i="126"/>
  <c r="D8627" i="126"/>
  <c r="D8491" i="126"/>
  <c r="D8279" i="126"/>
  <c r="D8610" i="126"/>
  <c r="D8330" i="126"/>
  <c r="D8134" i="126"/>
  <c r="D8625" i="126"/>
  <c r="D8477" i="126"/>
  <c r="D8245" i="126"/>
  <c r="D8074" i="126"/>
  <c r="D7818" i="126"/>
  <c r="D7526" i="126"/>
  <c r="D9226" i="126"/>
  <c r="D8508" i="126"/>
  <c r="D8707" i="126"/>
  <c r="D8623" i="126"/>
  <c r="D8295" i="126"/>
  <c r="D8602" i="126"/>
  <c r="D8386" i="126"/>
  <c r="D8130" i="126"/>
  <c r="D8537" i="126"/>
  <c r="D8177" i="126"/>
  <c r="D7950" i="126"/>
  <c r="D7614" i="126"/>
  <c r="D7486" i="126"/>
  <c r="D8857" i="126"/>
  <c r="D8288" i="126"/>
  <c r="D8567" i="126"/>
  <c r="D8355" i="126"/>
  <c r="D8163" i="126"/>
  <c r="D8594" i="126"/>
  <c r="D8422" i="126"/>
  <c r="D8258" i="126"/>
  <c r="D8669" i="126"/>
  <c r="D8301" i="126"/>
  <c r="D8058" i="126"/>
  <c r="D7750" i="126"/>
  <c r="D7470" i="126"/>
  <c r="D7925" i="126"/>
  <c r="D7781" i="126"/>
  <c r="D8044" i="126"/>
  <c r="D7792" i="126"/>
  <c r="D7596" i="126"/>
  <c r="D7967" i="126"/>
  <c r="D7799" i="126"/>
  <c r="D7471" i="126"/>
  <c r="D7318" i="126"/>
  <c r="D7150" i="126"/>
  <c r="D6874" i="126"/>
  <c r="D7777" i="126"/>
  <c r="D7545" i="126"/>
  <c r="D7956" i="126"/>
  <c r="D7592" i="126"/>
  <c r="D8047" i="126"/>
  <c r="D7517" i="126"/>
  <c r="D7066" i="126"/>
  <c r="D6866" i="126"/>
  <c r="D7233" i="126"/>
  <c r="D7001" i="126"/>
  <c r="D8025" i="126"/>
  <c r="D7773" i="126"/>
  <c r="D8004" i="126"/>
  <c r="D7716" i="126"/>
  <c r="D7991" i="126"/>
  <c r="D7743" i="126"/>
  <c r="D7535" i="126"/>
  <c r="D7286" i="126"/>
  <c r="D7082" i="126"/>
  <c r="D6922" i="126"/>
  <c r="D6786" i="126"/>
  <c r="D7169" i="126"/>
  <c r="D6957" i="126"/>
  <c r="D7893" i="126"/>
  <c r="D7621" i="126"/>
  <c r="D7860" i="126"/>
  <c r="D7640" i="126"/>
  <c r="D7460" i="126"/>
  <c r="D7899" i="126"/>
  <c r="D7603" i="126"/>
  <c r="D7437" i="126"/>
  <c r="D7194" i="126"/>
  <c r="D6962" i="126"/>
  <c r="D7325" i="126"/>
  <c r="D6849" i="126"/>
  <c r="D7272" i="126"/>
  <c r="D6956" i="126"/>
  <c r="D6804" i="126"/>
  <c r="D7275" i="126"/>
  <c r="D7023" i="126"/>
  <c r="D6803" i="126"/>
  <c r="D6601" i="126"/>
  <c r="D6169" i="126"/>
  <c r="D5841" i="126"/>
  <c r="D5633" i="126"/>
  <c r="D6624" i="126"/>
  <c r="D6392" i="126"/>
  <c r="D6224" i="126"/>
  <c r="D2986" i="126"/>
  <c r="D2434" i="126"/>
  <c r="D1147" i="126"/>
  <c r="D9204" i="126"/>
  <c r="D9754" i="126"/>
  <c r="D1489" i="126"/>
  <c r="D8268" i="126"/>
  <c r="D9513" i="126"/>
  <c r="D8141" i="126"/>
  <c r="D6784" i="126"/>
  <c r="D8002" i="126"/>
  <c r="D7595" i="126"/>
  <c r="D7431" i="126"/>
  <c r="D5921" i="126"/>
  <c r="D6711" i="126"/>
  <c r="D8008" i="126"/>
  <c r="D6801" i="126"/>
  <c r="D5985" i="126"/>
  <c r="D6215" i="126"/>
  <c r="D7845" i="126"/>
  <c r="D6818" i="126"/>
  <c r="D6867" i="126"/>
  <c r="D6068" i="126"/>
  <c r="D5419" i="126"/>
  <c r="D4683" i="126"/>
  <c r="D5145" i="126"/>
  <c r="D4664" i="126"/>
  <c r="D2714" i="126"/>
  <c r="D5786" i="126"/>
  <c r="D4358" i="126"/>
  <c r="D4988" i="126"/>
  <c r="D3458" i="126"/>
  <c r="D3525" i="126"/>
  <c r="D6238" i="126"/>
  <c r="D5107" i="126"/>
  <c r="D5310" i="126"/>
  <c r="D4114" i="126"/>
  <c r="D4701" i="126"/>
  <c r="D5356" i="126"/>
  <c r="D4280" i="126"/>
  <c r="D3382" i="126"/>
  <c r="D3729" i="126"/>
  <c r="D6646" i="126"/>
  <c r="D5474" i="126"/>
  <c r="D5334" i="126"/>
  <c r="D4078" i="126"/>
  <c r="D4325" i="126"/>
  <c r="D4728" i="126"/>
  <c r="D4022" i="126"/>
  <c r="D2922" i="126"/>
  <c r="D3425" i="126"/>
  <c r="D3644" i="126"/>
  <c r="D2776" i="126"/>
  <c r="D3139" i="126"/>
  <c r="D1996" i="126"/>
  <c r="D1000" i="126"/>
  <c r="D2527" i="126"/>
  <c r="D1279" i="126"/>
  <c r="D171" i="126"/>
  <c r="D1810" i="126"/>
  <c r="D2876" i="126"/>
  <c r="D3103" i="126"/>
  <c r="D1968" i="126"/>
  <c r="D632" i="126"/>
  <c r="D1959" i="126"/>
  <c r="D931" i="126"/>
  <c r="D2398" i="126"/>
  <c r="D4020" i="126"/>
  <c r="D3112" i="126"/>
  <c r="D3119" i="126"/>
  <c r="D2128" i="126"/>
  <c r="D872" i="126"/>
  <c r="D172" i="126"/>
  <c r="D1783" i="126"/>
  <c r="D651" i="126"/>
  <c r="D2282" i="126"/>
  <c r="D1634" i="126"/>
  <c r="D3072" i="126"/>
  <c r="D3207" i="126"/>
  <c r="D2096" i="126"/>
  <c r="D1140" i="126"/>
  <c r="D2665" i="126"/>
  <c r="D1563" i="126"/>
  <c r="D263" i="126"/>
  <c r="D1846" i="126"/>
  <c r="D1094" i="126"/>
  <c r="D842" i="126"/>
  <c r="D658" i="126"/>
  <c r="D434" i="126"/>
  <c r="D178" i="126"/>
  <c r="D2569" i="126"/>
  <c r="D1417" i="126"/>
  <c r="D1797" i="126"/>
  <c r="D1109" i="126"/>
  <c r="D533" i="126"/>
  <c r="D2093" i="126"/>
  <c r="D1213" i="126"/>
  <c r="D2305" i="126"/>
  <c r="D1041" i="126"/>
  <c r="D369" i="126"/>
  <c r="D1165" i="126"/>
  <c r="D1374" i="126"/>
  <c r="D1166" i="126"/>
  <c r="D934" i="126"/>
  <c r="D798" i="126"/>
  <c r="D606" i="126"/>
  <c r="D286" i="126"/>
  <c r="D50" i="126"/>
  <c r="D1705" i="126"/>
  <c r="D873" i="126"/>
  <c r="D637" i="126"/>
  <c r="D2085" i="126"/>
  <c r="D709" i="126"/>
  <c r="D2557" i="126"/>
  <c r="D893" i="126"/>
  <c r="D2097" i="126"/>
  <c r="D801" i="126"/>
  <c r="D305" i="126"/>
  <c r="D1133" i="126"/>
  <c r="D1386" i="126"/>
  <c r="D910" i="126"/>
  <c r="D710" i="126"/>
  <c r="D570" i="126"/>
  <c r="D310" i="126"/>
  <c r="D38" i="126"/>
  <c r="D2169" i="126"/>
  <c r="D1657" i="126"/>
  <c r="D857" i="126"/>
  <c r="D349" i="126"/>
  <c r="D2341" i="126"/>
  <c r="D773" i="126"/>
  <c r="D245" i="126"/>
  <c r="D1613" i="126"/>
  <c r="D2417" i="126"/>
  <c r="D1777" i="126"/>
  <c r="D1313" i="126"/>
  <c r="D657" i="126"/>
  <c r="D1490" i="126"/>
  <c r="D1294" i="126"/>
  <c r="D942" i="126"/>
  <c r="D762" i="126"/>
  <c r="D402" i="126"/>
  <c r="D34" i="126"/>
  <c r="D1321" i="126"/>
  <c r="D361" i="126"/>
  <c r="D1461" i="126"/>
  <c r="D677" i="126"/>
  <c r="D2253" i="126"/>
  <c r="D269" i="126"/>
  <c r="D2129" i="126"/>
  <c r="D1169" i="126"/>
  <c r="D385" i="126"/>
  <c r="D1197" i="126"/>
  <c r="D9849" i="126"/>
  <c r="D9924" i="126"/>
  <c r="D9951" i="126"/>
  <c r="D9723" i="126"/>
  <c r="D9478" i="126"/>
  <c r="D9637" i="126"/>
  <c r="D9497" i="126"/>
  <c r="D9644" i="126"/>
  <c r="D9623" i="126"/>
  <c r="D9385" i="126"/>
  <c r="D9101" i="126"/>
  <c r="D9945" i="126"/>
  <c r="D9685" i="126"/>
  <c r="D9756" i="126"/>
  <c r="D9815" i="126"/>
  <c r="D9698" i="126"/>
  <c r="D9466" i="126"/>
  <c r="D9589" i="126"/>
  <c r="D9898" i="126"/>
  <c r="D9639" i="126"/>
  <c r="D9241" i="126"/>
  <c r="D8997" i="126"/>
  <c r="D9937" i="126"/>
  <c r="D9801" i="126"/>
  <c r="D9820" i="126"/>
  <c r="D9899" i="126"/>
  <c r="D9751" i="126"/>
  <c r="D9674" i="126"/>
  <c r="D9522" i="126"/>
  <c r="D9629" i="126"/>
  <c r="D9882" i="126"/>
  <c r="D9456" i="126"/>
  <c r="D9435" i="126"/>
  <c r="D9237" i="126"/>
  <c r="D9089" i="126"/>
  <c r="D9808" i="126"/>
  <c r="D9726" i="126"/>
  <c r="D9233" i="126"/>
  <c r="D9152" i="126"/>
  <c r="D9307" i="126"/>
  <c r="D9254" i="126"/>
  <c r="D8836" i="126"/>
  <c r="D9202" i="126"/>
  <c r="D9150" i="126"/>
  <c r="D8889" i="126"/>
  <c r="D8612" i="126"/>
  <c r="D8480" i="126"/>
  <c r="D9821" i="126"/>
  <c r="D9641" i="126"/>
  <c r="D9209" i="126"/>
  <c r="D9136" i="126"/>
  <c r="D9423" i="126"/>
  <c r="D9219" i="126"/>
  <c r="D9206" i="126"/>
  <c r="D8832" i="126"/>
  <c r="D8979" i="126"/>
  <c r="D9118" i="126"/>
  <c r="D8999" i="126"/>
  <c r="D8584" i="126"/>
  <c r="D9944" i="126"/>
  <c r="D9586" i="126"/>
  <c r="D9317" i="126"/>
  <c r="D9252" i="126"/>
  <c r="D9060" i="126"/>
  <c r="D9299" i="126"/>
  <c r="D8990" i="126"/>
  <c r="D8828" i="126"/>
  <c r="D9170" i="126"/>
  <c r="D8831" i="126"/>
  <c r="D8991" i="126"/>
  <c r="D8729" i="126"/>
  <c r="D8496" i="126"/>
  <c r="D9747" i="126"/>
  <c r="D9265" i="126"/>
  <c r="D9296" i="126"/>
  <c r="D9056" i="126"/>
  <c r="D9119" i="126"/>
  <c r="D8840" i="126"/>
  <c r="D9074" i="126"/>
  <c r="D8452" i="126"/>
  <c r="D8679" i="126"/>
  <c r="D8531" i="126"/>
  <c r="D8283" i="126"/>
  <c r="D8410" i="126"/>
  <c r="D8830" i="126"/>
  <c r="D8593" i="126"/>
  <c r="D8393" i="126"/>
  <c r="D8054" i="126"/>
  <c r="D7766" i="126"/>
  <c r="D7630" i="126"/>
  <c r="D8785" i="126"/>
  <c r="D8196" i="126"/>
  <c r="D8575" i="126"/>
  <c r="D8459" i="126"/>
  <c r="D8215" i="126"/>
  <c r="D8574" i="126"/>
  <c r="D8266" i="126"/>
  <c r="D8894" i="126"/>
  <c r="D8581" i="126"/>
  <c r="D8389" i="126"/>
  <c r="D8213" i="126"/>
  <c r="D7998" i="126"/>
  <c r="D7714" i="126"/>
  <c r="D7498" i="126"/>
  <c r="D8897" i="126"/>
  <c r="D8192" i="126"/>
  <c r="D8687" i="126"/>
  <c r="D8511" i="126"/>
  <c r="D8255" i="126"/>
  <c r="D8570" i="126"/>
  <c r="D8350" i="126"/>
  <c r="D8878" i="126"/>
  <c r="D8465" i="126"/>
  <c r="D8149" i="126"/>
  <c r="D7854" i="126"/>
  <c r="D7594" i="126"/>
  <c r="D7450" i="126"/>
  <c r="D8810" i="126"/>
  <c r="D8220" i="126"/>
  <c r="D8543" i="126"/>
  <c r="D8291" i="126"/>
  <c r="D8882" i="126"/>
  <c r="D8550" i="126"/>
  <c r="D8346" i="126"/>
  <c r="D8206" i="126"/>
  <c r="D8529" i="126"/>
  <c r="D8253" i="126"/>
  <c r="D8018" i="126"/>
  <c r="D7722" i="126"/>
  <c r="D8093" i="126"/>
  <c r="D7889" i="126"/>
  <c r="D7609" i="126"/>
  <c r="D8024" i="126"/>
  <c r="D7708" i="126"/>
  <c r="D7488" i="126"/>
  <c r="D7895" i="126"/>
  <c r="D7735" i="126"/>
  <c r="D7439" i="126"/>
  <c r="D7278" i="126"/>
  <c r="D7070" i="126"/>
  <c r="D7434" i="126"/>
  <c r="D7737" i="126"/>
  <c r="D8068" i="126"/>
  <c r="D7788" i="126"/>
  <c r="D7500" i="126"/>
  <c r="D7915" i="126"/>
  <c r="D7310" i="126"/>
  <c r="D6986" i="126"/>
  <c r="D6826" i="126"/>
  <c r="D7197" i="126"/>
  <c r="D6961" i="126"/>
  <c r="D7997" i="126"/>
  <c r="D7721" i="126"/>
  <c r="D7900" i="126"/>
  <c r="D7496" i="126"/>
  <c r="D7887" i="126"/>
  <c r="D7719" i="126"/>
  <c r="D7447" i="126"/>
  <c r="D7198" i="126"/>
  <c r="D7050" i="126"/>
  <c r="D6882" i="126"/>
  <c r="D7369" i="126"/>
  <c r="D7109" i="126"/>
  <c r="D7446" i="126"/>
  <c r="D7785" i="126"/>
  <c r="D7577" i="126"/>
  <c r="D7800" i="126"/>
  <c r="D7612" i="126"/>
  <c r="D8067" i="126"/>
  <c r="D7851" i="126"/>
  <c r="D7571" i="126"/>
  <c r="D7406" i="126"/>
  <c r="D7154" i="126"/>
  <c r="D6878" i="126"/>
  <c r="D7257" i="126"/>
  <c r="D6809" i="126"/>
  <c r="D7236" i="126"/>
  <c r="D6940" i="126"/>
  <c r="D7391" i="126"/>
  <c r="D7211" i="126"/>
  <c r="D6979" i="126"/>
  <c r="D6737" i="126"/>
  <c r="D6541" i="126"/>
  <c r="D6081" i="126"/>
  <c r="D5793" i="126"/>
  <c r="D5529" i="126"/>
  <c r="D6528" i="126"/>
  <c r="D6328" i="126"/>
  <c r="D2528" i="126"/>
  <c r="D1102" i="126"/>
  <c r="D8974" i="126"/>
  <c r="D8138" i="126"/>
  <c r="D7749" i="126"/>
  <c r="D8045" i="126"/>
  <c r="D6895" i="126"/>
  <c r="D5963" i="126"/>
  <c r="D6868" i="126"/>
  <c r="D5787" i="126"/>
  <c r="D6897" i="126"/>
  <c r="D5532" i="126"/>
  <c r="D4111" i="126"/>
  <c r="D4128" i="126"/>
  <c r="D5143" i="126"/>
  <c r="D4604" i="126"/>
  <c r="D3085" i="126"/>
  <c r="D4795" i="126"/>
  <c r="D5345" i="126"/>
  <c r="D5028" i="126"/>
  <c r="D2970" i="126"/>
  <c r="D6206" i="126"/>
  <c r="D5214" i="126"/>
  <c r="D5380" i="126"/>
  <c r="D3558" i="126"/>
  <c r="D3073" i="126"/>
  <c r="D3959" i="126"/>
  <c r="D1744" i="126"/>
  <c r="D2247" i="126"/>
  <c r="D2625" i="126"/>
  <c r="D3743" i="126"/>
  <c r="D1448" i="126"/>
  <c r="D1855" i="126"/>
  <c r="D2070" i="126"/>
  <c r="D2768" i="126"/>
  <c r="D1940" i="126"/>
  <c r="D2563" i="126"/>
  <c r="D403" i="126"/>
  <c r="D3912" i="126"/>
  <c r="D3091" i="126"/>
  <c r="D988" i="126"/>
  <c r="D1171" i="126"/>
  <c r="D1466" i="126"/>
  <c r="D718" i="126"/>
  <c r="D394" i="126"/>
  <c r="D2441" i="126"/>
  <c r="D1605" i="126"/>
  <c r="D197" i="126"/>
  <c r="D925" i="126"/>
  <c r="D705" i="126"/>
  <c r="D429" i="126"/>
  <c r="D1126" i="126"/>
  <c r="D734" i="126"/>
  <c r="D254" i="126"/>
  <c r="D1353" i="126"/>
  <c r="D205" i="126"/>
  <c r="D613" i="126"/>
  <c r="D493" i="126"/>
  <c r="D673" i="126"/>
  <c r="D1474" i="126"/>
  <c r="D794" i="126"/>
  <c r="D498" i="126"/>
  <c r="D2537" i="126"/>
  <c r="D1465" i="126"/>
  <c r="D189" i="126"/>
  <c r="D597" i="126"/>
  <c r="D1277" i="126"/>
  <c r="D1633" i="126"/>
  <c r="D845" i="126"/>
  <c r="D1154" i="126"/>
  <c r="D722" i="126"/>
  <c r="D2377" i="126"/>
  <c r="D557" i="126"/>
  <c r="D453" i="126"/>
  <c r="D2481" i="126"/>
  <c r="D1089" i="126"/>
  <c r="D813" i="126"/>
  <c r="D9949" i="126"/>
  <c r="D9836" i="126"/>
  <c r="D9671" i="126"/>
  <c r="D9621" i="126"/>
  <c r="D9464" i="126"/>
  <c r="D9357" i="126"/>
  <c r="D9865" i="126"/>
  <c r="D9991" i="126"/>
  <c r="D9614" i="126"/>
  <c r="D9481" i="126"/>
  <c r="D9527" i="126"/>
  <c r="D9316" i="126"/>
  <c r="D9721" i="126"/>
  <c r="D9835" i="126"/>
  <c r="D9638" i="126"/>
  <c r="D9581" i="126"/>
  <c r="D9910" i="126"/>
  <c r="D9221" i="126"/>
  <c r="D9831" i="126"/>
  <c r="D9388" i="126"/>
  <c r="D9143" i="126"/>
  <c r="D8804" i="126"/>
  <c r="D9071" i="126"/>
  <c r="D8556" i="126"/>
  <c r="D9673" i="126"/>
  <c r="D9450" i="126"/>
  <c r="D9351" i="126"/>
  <c r="D9022" i="126"/>
  <c r="D8907" i="126"/>
  <c r="D8874" i="126"/>
  <c r="D9720" i="126"/>
  <c r="D9418" i="126"/>
  <c r="D9407" i="126"/>
  <c r="D8916" i="126"/>
  <c r="D9075" i="126"/>
  <c r="D8861" i="126"/>
  <c r="D8468" i="126"/>
  <c r="D9149" i="126"/>
  <c r="D9363" i="126"/>
  <c r="D8788" i="126"/>
  <c r="D8324" i="126"/>
  <c r="D8499" i="126"/>
  <c r="D8310" i="126"/>
  <c r="D8565" i="126"/>
  <c r="D8010" i="126"/>
  <c r="D7574" i="126"/>
  <c r="D8675" i="126"/>
  <c r="D8343" i="126"/>
  <c r="D8442" i="126"/>
  <c r="D8720" i="126"/>
  <c r="D8333" i="126"/>
  <c r="D7954" i="126"/>
  <c r="D7454" i="126"/>
  <c r="D8950" i="126"/>
  <c r="D8475" i="126"/>
  <c r="D8538" i="126"/>
  <c r="D8766" i="126"/>
  <c r="D8070" i="126"/>
  <c r="D7566" i="126"/>
  <c r="D8616" i="126"/>
  <c r="D8503" i="126"/>
  <c r="D8694" i="126"/>
  <c r="D8314" i="126"/>
  <c r="D8489" i="126"/>
  <c r="D7986" i="126"/>
  <c r="D8053" i="126"/>
  <c r="D7569" i="126"/>
  <c r="D7684" i="126"/>
  <c r="D7871" i="126"/>
  <c r="D7422" i="126"/>
  <c r="D7038" i="126"/>
  <c r="D7701" i="126"/>
  <c r="D7736" i="126"/>
  <c r="D7891" i="126"/>
  <c r="D6942" i="126"/>
  <c r="D7181" i="126"/>
  <c r="D7937" i="126"/>
  <c r="D7868" i="126"/>
  <c r="D7855" i="126"/>
  <c r="D7410" i="126"/>
  <c r="D7006" i="126"/>
  <c r="D7273" i="126"/>
  <c r="D8021" i="126"/>
  <c r="D7948" i="126"/>
  <c r="D7576" i="126"/>
  <c r="D7715" i="126"/>
  <c r="D7262" i="126"/>
  <c r="D6838" i="126"/>
  <c r="D7445" i="126"/>
  <c r="D6892" i="126"/>
  <c r="D7179" i="126"/>
  <c r="D6693" i="126"/>
  <c r="D5973" i="126"/>
  <c r="D5433" i="126"/>
  <c r="D6308" i="126"/>
  <c r="D6048" i="126"/>
  <c r="D5784" i="126"/>
  <c r="D5520" i="126"/>
  <c r="D6431" i="126"/>
  <c r="D6195" i="126"/>
  <c r="D6011" i="126"/>
  <c r="D5763" i="126"/>
  <c r="D5555" i="126"/>
  <c r="D6542" i="126"/>
  <c r="D6274" i="126"/>
  <c r="D7065" i="126"/>
  <c r="D7228" i="126"/>
  <c r="D7287" i="126"/>
  <c r="D7063" i="126"/>
  <c r="D6851" i="126"/>
  <c r="D6685" i="126"/>
  <c r="D6469" i="126"/>
  <c r="D6165" i="126"/>
  <c r="D5725" i="126"/>
  <c r="D5493" i="126"/>
  <c r="D6480" i="126"/>
  <c r="D6144" i="126"/>
  <c r="D5880" i="126"/>
  <c r="D5636" i="126"/>
  <c r="D5504" i="126"/>
  <c r="D6563" i="126"/>
  <c r="D6255" i="126"/>
  <c r="D6115" i="126"/>
  <c r="D5931" i="126"/>
  <c r="D5703" i="126"/>
  <c r="D5499" i="126"/>
  <c r="D6390" i="126"/>
  <c r="D6226" i="126"/>
  <c r="D7285" i="126"/>
  <c r="D6797" i="126"/>
  <c r="D7188" i="126"/>
  <c r="D6820" i="126"/>
  <c r="D7283" i="126"/>
  <c r="D6995" i="126"/>
  <c r="D6717" i="126"/>
  <c r="D6461" i="126"/>
  <c r="D6193" i="126"/>
  <c r="D5861" i="126"/>
  <c r="D6736" i="126"/>
  <c r="D6368" i="126"/>
  <c r="D6208" i="126"/>
  <c r="D5684" i="126"/>
  <c r="D5584" i="126"/>
  <c r="D6759" i="126"/>
  <c r="D6319" i="126"/>
  <c r="D6139" i="126"/>
  <c r="D5927" i="126"/>
  <c r="D5747" i="126"/>
  <c r="D5527" i="126"/>
  <c r="D6514" i="126"/>
  <c r="D6286" i="126"/>
  <c r="D6789" i="126"/>
  <c r="D7056" i="126"/>
  <c r="D6856" i="126"/>
  <c r="D7279" i="126"/>
  <c r="D7043" i="126"/>
  <c r="D6779" i="126"/>
  <c r="D6445" i="126"/>
  <c r="D6225" i="126"/>
  <c r="D5813" i="126"/>
  <c r="D5673" i="126"/>
  <c r="D5457" i="126"/>
  <c r="D6508" i="126"/>
  <c r="D6260" i="126"/>
  <c r="D6024" i="126"/>
  <c r="D5832" i="126"/>
  <c r="D5628" i="126"/>
  <c r="D5448" i="126"/>
  <c r="D6479" i="126"/>
  <c r="D6299" i="126"/>
  <c r="D6051" i="126"/>
  <c r="D5923" i="126"/>
  <c r="D5611" i="126"/>
  <c r="D6734" i="126"/>
  <c r="D6462" i="126"/>
  <c r="D6202" i="126"/>
  <c r="D6010" i="126"/>
  <c r="D5658" i="126"/>
  <c r="D5490" i="126"/>
  <c r="D5183" i="126"/>
  <c r="D4943" i="126"/>
  <c r="D4727" i="126"/>
  <c r="D4511" i="126"/>
  <c r="D4243" i="126"/>
  <c r="D5274" i="126"/>
  <c r="D5054" i="126"/>
  <c r="D4910" i="126"/>
  <c r="D4622" i="126"/>
  <c r="D4410" i="126"/>
  <c r="D4274" i="126"/>
  <c r="D4066" i="126"/>
  <c r="D5149" i="126"/>
  <c r="D4861" i="126"/>
  <c r="D4601" i="126"/>
  <c r="D4401" i="126"/>
  <c r="D4209" i="126"/>
  <c r="D5284" i="126"/>
  <c r="D5092" i="126"/>
  <c r="D4868" i="126"/>
  <c r="D4672" i="126"/>
  <c r="D4348" i="126"/>
  <c r="D4180" i="126"/>
  <c r="D3842" i="126"/>
  <c r="D5898" i="126"/>
  <c r="D5694" i="126"/>
  <c r="D5478" i="126"/>
  <c r="D5243" i="126"/>
  <c r="D5083" i="126"/>
  <c r="D4811" i="126"/>
  <c r="D4631" i="126"/>
  <c r="D4391" i="126"/>
  <c r="D4135" i="126"/>
  <c r="D5358" i="126"/>
  <c r="D5070" i="126"/>
  <c r="D4906" i="126"/>
  <c r="D4726" i="126"/>
  <c r="D4558" i="126"/>
  <c r="D4302" i="126"/>
  <c r="D5173" i="126"/>
  <c r="D4973" i="126"/>
  <c r="D4809" i="126"/>
  <c r="D4477" i="126"/>
  <c r="D4157" i="126"/>
  <c r="D5272" i="126"/>
  <c r="D4940" i="126"/>
  <c r="D4668" i="126"/>
  <c r="D4156" i="126"/>
  <c r="D3910" i="126"/>
  <c r="D3742" i="126"/>
  <c r="D5722" i="126"/>
  <c r="D5418" i="126"/>
  <c r="D5267" i="126"/>
  <c r="D5103" i="126"/>
  <c r="D4859" i="126"/>
  <c r="D4679" i="126"/>
  <c r="D4551" i="126"/>
  <c r="D4443" i="126"/>
  <c r="D4231" i="126"/>
  <c r="D5330" i="126"/>
  <c r="D5046" i="126"/>
  <c r="D4646" i="126"/>
  <c r="D4490" i="126"/>
  <c r="D4266" i="126"/>
  <c r="D5281" i="126"/>
  <c r="D5053" i="126"/>
  <c r="D4621" i="126"/>
  <c r="D4261" i="126"/>
  <c r="D5392" i="126"/>
  <c r="D5188" i="126"/>
  <c r="D4812" i="126"/>
  <c r="D4464" i="126"/>
  <c r="D4152" i="126"/>
  <c r="D3878" i="126"/>
  <c r="D5914" i="126"/>
  <c r="D5494" i="126"/>
  <c r="D5227" i="126"/>
  <c r="D4951" i="126"/>
  <c r="D4803" i="126"/>
  <c r="D4675" i="126"/>
  <c r="D4463" i="126"/>
  <c r="D4123" i="126"/>
  <c r="D5170" i="126"/>
  <c r="D4990" i="126"/>
  <c r="D4814" i="126"/>
  <c r="D4566" i="126"/>
  <c r="D4366" i="126"/>
  <c r="D4126" i="126"/>
  <c r="D5121" i="126"/>
  <c r="D4909" i="126"/>
  <c r="D4649" i="126"/>
  <c r="D4497" i="126"/>
  <c r="D4229" i="126"/>
  <c r="D4053" i="126"/>
  <c r="D5260" i="126"/>
  <c r="D4964" i="126"/>
  <c r="D4764" i="126"/>
  <c r="D4424" i="126"/>
  <c r="D4084" i="126"/>
  <c r="D3854" i="126"/>
  <c r="D3542" i="126"/>
  <c r="D3294" i="126"/>
  <c r="D3046" i="126"/>
  <c r="D2754" i="126"/>
  <c r="D3865" i="126"/>
  <c r="D3549" i="126"/>
  <c r="D3233" i="126"/>
  <c r="D3025" i="126"/>
  <c r="D2865" i="126"/>
  <c r="D3980" i="126"/>
  <c r="D3816" i="126"/>
  <c r="D3544" i="126"/>
  <c r="D3232" i="126"/>
  <c r="D3080" i="126"/>
  <c r="D2936" i="126"/>
  <c r="D4023" i="126"/>
  <c r="D3655" i="126"/>
  <c r="D3399" i="126"/>
  <c r="D3147" i="126"/>
  <c r="D2807" i="126"/>
  <c r="D2544" i="126"/>
  <c r="D2248" i="126"/>
  <c r="D2072" i="126"/>
  <c r="D1540" i="126"/>
  <c r="D1304" i="126"/>
  <c r="D3398" i="126"/>
  <c r="D3214" i="126"/>
  <c r="D3042" i="126"/>
  <c r="D2810" i="126"/>
  <c r="D3913" i="126"/>
  <c r="D3509" i="126"/>
  <c r="D3285" i="126"/>
  <c r="D2857" i="126"/>
  <c r="D3936" i="126"/>
  <c r="D3772" i="126"/>
  <c r="D3560" i="126"/>
  <c r="D3220" i="126"/>
  <c r="D3004" i="126"/>
  <c r="D2820" i="126"/>
  <c r="D3671" i="126"/>
  <c r="D3411" i="126"/>
  <c r="D3227" i="126"/>
  <c r="D2899" i="126"/>
  <c r="D2727" i="126"/>
  <c r="D2500" i="126"/>
  <c r="D2300" i="126"/>
  <c r="D2116" i="126"/>
  <c r="D1552" i="126"/>
  <c r="D1324" i="126"/>
  <c r="D3502" i="126"/>
  <c r="D3170" i="126"/>
  <c r="D2878" i="126"/>
  <c r="D3973" i="126"/>
  <c r="D3797" i="126"/>
  <c r="D3593" i="126"/>
  <c r="D3401" i="126"/>
  <c r="D3145" i="126"/>
  <c r="D2841" i="126"/>
  <c r="D3840" i="126"/>
  <c r="D3584" i="126"/>
  <c r="D3368" i="126"/>
  <c r="D3064" i="126"/>
  <c r="D3967" i="126"/>
  <c r="D3555" i="126"/>
  <c r="D3339" i="126"/>
  <c r="D3087" i="126"/>
  <c r="D2895" i="126"/>
  <c r="D2640" i="126"/>
  <c r="D2420" i="126"/>
  <c r="D2184" i="126"/>
  <c r="D1944" i="126"/>
  <c r="D1688" i="126"/>
  <c r="D1496" i="126"/>
  <c r="D3690" i="126"/>
  <c r="D3390" i="126"/>
  <c r="D3162" i="126"/>
  <c r="D2998" i="126"/>
  <c r="D2802" i="126"/>
  <c r="D3929" i="126"/>
  <c r="D3645" i="126"/>
  <c r="D3453" i="126"/>
  <c r="D3061" i="126"/>
  <c r="D2973" i="126"/>
  <c r="D2869" i="126"/>
  <c r="D4048" i="126"/>
  <c r="D3868" i="126"/>
  <c r="D3488" i="126"/>
  <c r="D3208" i="126"/>
  <c r="D2940" i="126"/>
  <c r="D2752" i="126"/>
  <c r="D3719" i="126"/>
  <c r="D3451" i="126"/>
  <c r="D3291" i="126"/>
  <c r="D2847" i="126"/>
  <c r="D2592" i="126"/>
  <c r="D2256" i="126"/>
  <c r="D1956" i="126"/>
  <c r="D1756" i="126"/>
  <c r="D1484" i="126"/>
  <c r="D1284" i="126"/>
  <c r="D1040" i="126"/>
  <c r="D836" i="126"/>
  <c r="D700" i="126"/>
  <c r="D496" i="126"/>
  <c r="D336" i="126"/>
  <c r="D160" i="126"/>
  <c r="D2683" i="126"/>
  <c r="D2459" i="126"/>
  <c r="D2203" i="126"/>
  <c r="D1975" i="126"/>
  <c r="D1471" i="126"/>
  <c r="D1231" i="126"/>
  <c r="D1019" i="126"/>
  <c r="D771" i="126"/>
  <c r="D455" i="126"/>
  <c r="D259" i="126"/>
  <c r="D2602" i="126"/>
  <c r="D2158" i="126"/>
  <c r="D1894" i="126"/>
  <c r="D1598" i="126"/>
  <c r="D1398" i="126"/>
  <c r="D1114" i="126"/>
  <c r="D878" i="126"/>
  <c r="D614" i="126"/>
  <c r="D462" i="126"/>
  <c r="D290" i="126"/>
  <c r="D130" i="126"/>
  <c r="D1064" i="126"/>
  <c r="D804" i="126"/>
  <c r="D616" i="126"/>
  <c r="D304" i="126"/>
  <c r="D2619" i="126"/>
  <c r="D2379" i="126"/>
  <c r="D2131" i="126"/>
  <c r="D1879" i="126"/>
  <c r="D1275" i="126"/>
  <c r="D1007" i="126"/>
  <c r="D719" i="126"/>
  <c r="D475" i="126"/>
  <c r="D351" i="126"/>
  <c r="D71" i="126"/>
  <c r="D2630" i="126"/>
  <c r="D2222" i="126"/>
  <c r="D1642" i="126"/>
  <c r="D1506" i="126"/>
  <c r="D1322" i="126"/>
  <c r="D1038" i="126"/>
  <c r="D726" i="126"/>
  <c r="D282" i="126"/>
  <c r="D102" i="126"/>
  <c r="D1052" i="126"/>
  <c r="D760" i="126"/>
  <c r="D552" i="126"/>
  <c r="D296" i="126"/>
  <c r="D2621" i="126"/>
  <c r="D2555" i="126"/>
  <c r="D2323" i="126"/>
  <c r="D2155" i="126"/>
  <c r="D1955" i="126"/>
  <c r="D1687" i="126"/>
  <c r="D1303" i="126"/>
  <c r="D1151" i="126"/>
  <c r="D959" i="126"/>
  <c r="D675" i="126"/>
  <c r="D435" i="126"/>
  <c r="D127" i="126"/>
  <c r="D2658" i="126"/>
  <c r="D2374" i="126"/>
  <c r="D2066" i="126"/>
  <c r="D1870" i="126"/>
  <c r="D1610" i="126"/>
  <c r="D1486" i="126"/>
  <c r="D1302" i="126"/>
  <c r="D1106" i="126"/>
  <c r="D858" i="126"/>
  <c r="D450" i="126"/>
  <c r="D1152" i="126"/>
  <c r="D876" i="126"/>
  <c r="D640" i="126"/>
  <c r="D464" i="126"/>
  <c r="D216" i="126"/>
  <c r="D2543" i="126"/>
  <c r="D2151" i="126"/>
  <c r="D2031" i="126"/>
  <c r="D1675" i="126"/>
  <c r="D1211" i="126"/>
  <c r="D915" i="126"/>
  <c r="D671" i="126"/>
  <c r="D459" i="126"/>
  <c r="D35" i="126"/>
  <c r="D2510" i="126"/>
  <c r="D2198" i="126"/>
  <c r="D1958" i="126"/>
  <c r="D1606" i="126"/>
  <c r="D1290" i="126"/>
  <c r="D1046" i="126"/>
  <c r="D586" i="126"/>
  <c r="D262" i="126"/>
  <c r="D2521" i="126"/>
  <c r="D1833" i="126"/>
  <c r="D2581" i="126"/>
  <c r="D1733" i="126"/>
  <c r="D21" i="126"/>
  <c r="D445" i="126"/>
  <c r="D1729" i="126"/>
  <c r="D401" i="126"/>
  <c r="D2269" i="126"/>
  <c r="D9993" i="126"/>
  <c r="D9813" i="126"/>
  <c r="D9677" i="126"/>
  <c r="D9868" i="126"/>
  <c r="D9935" i="126"/>
  <c r="D9719" i="126"/>
  <c r="D9618" i="126"/>
  <c r="D9506" i="126"/>
  <c r="D9489" i="126"/>
  <c r="D9670" i="126"/>
  <c r="D9452" i="126"/>
  <c r="D9627" i="126"/>
  <c r="D9333" i="126"/>
  <c r="D9336" i="126"/>
  <c r="D9028" i="126"/>
  <c r="D9323" i="126"/>
  <c r="D9211" i="126"/>
  <c r="D9222" i="126"/>
  <c r="D8908" i="126"/>
  <c r="D8760" i="126"/>
  <c r="D8927" i="126"/>
  <c r="D9246" i="126"/>
  <c r="D8921" i="126"/>
  <c r="D8793" i="126"/>
  <c r="D8708" i="126"/>
  <c r="D8388" i="126"/>
  <c r="D8216" i="126"/>
  <c r="D8128" i="126"/>
  <c r="D8487" i="126"/>
  <c r="D8403" i="126"/>
  <c r="D8287" i="126"/>
  <c r="D8834" i="126"/>
  <c r="D8650" i="126"/>
  <c r="D8482" i="126"/>
  <c r="D8282" i="126"/>
  <c r="D8685" i="126"/>
  <c r="D8453" i="126"/>
  <c r="D8293" i="126"/>
  <c r="D8094" i="126"/>
  <c r="D2505" i="126"/>
  <c r="D1817" i="126"/>
  <c r="D233" i="126"/>
  <c r="D2309" i="126"/>
  <c r="D1997" i="126"/>
  <c r="D333" i="126"/>
  <c r="D1249" i="126"/>
  <c r="D2541" i="126"/>
  <c r="D285" i="126"/>
  <c r="D9877" i="126"/>
  <c r="D9864" i="126"/>
  <c r="D9740" i="126"/>
  <c r="D9795" i="126"/>
  <c r="D9842" i="126"/>
  <c r="D9530" i="126"/>
  <c r="D9657" i="126"/>
  <c r="D9505" i="126"/>
  <c r="D9500" i="126"/>
  <c r="D9655" i="126"/>
  <c r="D9539" i="126"/>
  <c r="D9165" i="126"/>
  <c r="D8989" i="126"/>
  <c r="D9324" i="126"/>
  <c r="D9196" i="126"/>
  <c r="D9024" i="126"/>
  <c r="D9335" i="126"/>
  <c r="D9123" i="126"/>
  <c r="D9054" i="126"/>
  <c r="D8756" i="126"/>
  <c r="D8971" i="126"/>
  <c r="D8731" i="126"/>
  <c r="D9050" i="126"/>
  <c r="D8957" i="126"/>
  <c r="D8833" i="126"/>
  <c r="D8740" i="126"/>
  <c r="D8456" i="126"/>
  <c r="D8320" i="126"/>
  <c r="D8232" i="126"/>
  <c r="D8124" i="126"/>
  <c r="D8607" i="126"/>
  <c r="D8415" i="126"/>
  <c r="D8211" i="126"/>
  <c r="D8744" i="126"/>
  <c r="D8534" i="126"/>
  <c r="D8418" i="126"/>
  <c r="D8270" i="126"/>
  <c r="D8709" i="126"/>
  <c r="D8505" i="126"/>
  <c r="D8261" i="126"/>
  <c r="D8086" i="126"/>
  <c r="D2185" i="126"/>
  <c r="D1049" i="126"/>
  <c r="D2501" i="126"/>
  <c r="D565" i="126"/>
  <c r="D1373" i="126"/>
  <c r="D2033" i="126"/>
  <c r="D1217" i="126"/>
  <c r="D2349" i="126"/>
  <c r="D9957" i="126"/>
  <c r="D9992" i="126"/>
  <c r="D9812" i="126"/>
  <c r="D9971" i="126"/>
  <c r="D9823" i="126"/>
  <c r="D9634" i="126"/>
  <c r="D9653" i="126"/>
  <c r="D9477" i="126"/>
  <c r="D9584" i="126"/>
  <c r="D9476" i="126"/>
  <c r="D9686" i="126"/>
  <c r="D9535" i="126"/>
  <c r="D9245" i="126"/>
  <c r="D9049" i="126"/>
  <c r="D9364" i="126"/>
  <c r="D9256" i="126"/>
  <c r="D9160" i="126"/>
  <c r="D8968" i="126"/>
  <c r="D9295" i="126"/>
  <c r="D9382" i="126"/>
  <c r="D9086" i="126"/>
  <c r="D8856" i="126"/>
  <c r="D2186" i="126"/>
  <c r="D853" i="126"/>
  <c r="D8638" i="126"/>
  <c r="D2037" i="126"/>
  <c r="D7863" i="126"/>
  <c r="D7940" i="126"/>
  <c r="D6557" i="126"/>
  <c r="D7990" i="126"/>
  <c r="D6983" i="126"/>
  <c r="D7982" i="126"/>
  <c r="D7080" i="126"/>
  <c r="D6375" i="126"/>
  <c r="D4958" i="126"/>
  <c r="D3786" i="126"/>
  <c r="D4635" i="126"/>
  <c r="D4140" i="126"/>
  <c r="D2817" i="126"/>
  <c r="D4575" i="126"/>
  <c r="D5049" i="126"/>
  <c r="D4760" i="126"/>
  <c r="D2790" i="126"/>
  <c r="D6086" i="126"/>
  <c r="D4946" i="126"/>
  <c r="D5228" i="126"/>
  <c r="D3450" i="126"/>
  <c r="D3992" i="126"/>
  <c r="D3687" i="126"/>
  <c r="D1384" i="126"/>
  <c r="D1967" i="126"/>
  <c r="D2482" i="126"/>
  <c r="D3535" i="126"/>
  <c r="D1124" i="126"/>
  <c r="D1575" i="126"/>
  <c r="D1854" i="126"/>
  <c r="D3975" i="126"/>
  <c r="D1440" i="126"/>
  <c r="D2191" i="126"/>
  <c r="D107" i="126"/>
  <c r="D3580" i="126"/>
  <c r="D2687" i="126"/>
  <c r="D764" i="126"/>
  <c r="D747" i="126"/>
  <c r="D1310" i="126"/>
  <c r="D702" i="126"/>
  <c r="D270" i="126"/>
  <c r="D2361" i="126"/>
  <c r="D1525" i="126"/>
  <c r="D117" i="126"/>
  <c r="D2577" i="126"/>
  <c r="D609" i="126"/>
  <c r="D1498" i="126"/>
  <c r="D1006" i="126"/>
  <c r="D650" i="126"/>
  <c r="D126" i="126"/>
  <c r="D1273" i="126"/>
  <c r="D2357" i="126"/>
  <c r="D165" i="126"/>
  <c r="D2433" i="126"/>
  <c r="D577" i="126"/>
  <c r="D1458" i="126"/>
  <c r="D750" i="126"/>
  <c r="D458" i="126"/>
  <c r="D2393" i="126"/>
  <c r="D1001" i="126"/>
  <c r="D2517" i="126"/>
  <c r="D485" i="126"/>
  <c r="D653" i="126"/>
  <c r="D1537" i="126"/>
  <c r="D573" i="126"/>
  <c r="D1134" i="126"/>
  <c r="D662" i="126"/>
  <c r="D1881" i="126"/>
  <c r="D301" i="126"/>
  <c r="D293" i="126"/>
  <c r="D2385" i="126"/>
  <c r="D993" i="126"/>
  <c r="D173" i="126"/>
  <c r="D9909" i="126"/>
  <c r="D9804" i="126"/>
  <c r="D9646" i="126"/>
  <c r="D9593" i="126"/>
  <c r="D9958" i="126"/>
  <c r="D9297" i="126"/>
  <c r="D9845" i="126"/>
  <c r="D9911" i="126"/>
  <c r="D9574" i="126"/>
  <c r="D9453" i="126"/>
  <c r="D9353" i="126"/>
  <c r="D9280" i="126"/>
  <c r="D9964" i="126"/>
  <c r="D9811" i="126"/>
  <c r="D9594" i="126"/>
  <c r="D9561" i="126"/>
  <c r="D9798" i="126"/>
  <c r="D9161" i="126"/>
  <c r="D9727" i="126"/>
  <c r="D9276" i="126"/>
  <c r="D9414" i="126"/>
  <c r="D8784" i="126"/>
  <c r="D9007" i="126"/>
  <c r="D8528" i="126"/>
  <c r="D9931" i="126"/>
  <c r="D9304" i="126"/>
  <c r="D9303" i="126"/>
  <c r="D8932" i="126"/>
  <c r="D8819" i="126"/>
  <c r="D8680" i="126"/>
  <c r="D9887" i="126"/>
  <c r="D9332" i="126"/>
  <c r="D9371" i="126"/>
  <c r="D8880" i="126"/>
  <c r="D8903" i="126"/>
  <c r="D8837" i="126"/>
  <c r="D8332" i="126"/>
  <c r="D9029" i="126"/>
  <c r="D9231" i="126"/>
  <c r="D9250" i="126"/>
  <c r="D8822" i="126"/>
  <c r="D8463" i="126"/>
  <c r="D8142" i="126"/>
  <c r="D8521" i="126"/>
  <c r="D7974" i="126"/>
  <c r="D8771" i="126"/>
  <c r="D8647" i="126"/>
  <c r="D8311" i="126"/>
  <c r="D8362" i="126"/>
  <c r="D8689" i="126"/>
  <c r="D8277" i="126"/>
  <c r="D7858" i="126"/>
  <c r="D8847" i="126"/>
  <c r="D8774" i="126"/>
  <c r="D8359" i="126"/>
  <c r="D8434" i="126"/>
  <c r="D8577" i="126"/>
  <c r="D8030" i="126"/>
  <c r="D7522" i="126"/>
  <c r="D8328" i="126"/>
  <c r="D8399" i="126"/>
  <c r="D8646" i="126"/>
  <c r="D8278" i="126"/>
  <c r="D8401" i="126"/>
  <c r="D7866" i="126"/>
  <c r="D7965" i="126"/>
  <c r="D8080" i="126"/>
  <c r="D7660" i="126"/>
  <c r="D7839" i="126"/>
  <c r="D7402" i="126"/>
  <c r="D6994" i="126"/>
  <c r="D7629" i="126"/>
  <c r="D7624" i="126"/>
  <c r="D7831" i="126"/>
  <c r="D6890" i="126"/>
  <c r="D7041" i="126"/>
  <c r="D7789" i="126"/>
  <c r="D7752" i="126"/>
  <c r="D7787" i="126"/>
  <c r="D7390" i="126"/>
  <c r="D6966" i="126"/>
  <c r="D7225" i="126"/>
  <c r="D7977" i="126"/>
  <c r="D7896" i="126"/>
  <c r="D7520" i="126"/>
  <c r="D7659" i="126"/>
  <c r="D7226" i="126"/>
  <c r="D6802" i="126"/>
  <c r="D7312" i="126"/>
  <c r="D6832" i="126"/>
  <c r="D7071" i="126"/>
  <c r="D6661" i="126"/>
  <c r="D5893" i="126"/>
  <c r="D6716" i="126"/>
  <c r="D6280" i="126"/>
  <c r="D6020" i="126"/>
  <c r="D5676" i="126"/>
  <c r="D5480" i="126"/>
  <c r="D6379" i="126"/>
  <c r="D6159" i="126"/>
  <c r="D5979" i="126"/>
  <c r="D5739" i="126"/>
  <c r="D5483" i="126"/>
  <c r="D6498" i="126"/>
  <c r="D6778" i="126"/>
  <c r="D6893" i="126"/>
  <c r="D6992" i="126"/>
  <c r="D7267" i="126"/>
  <c r="D7011" i="126"/>
  <c r="D6819" i="126"/>
  <c r="D6629" i="126"/>
  <c r="D6421" i="126"/>
  <c r="D6133" i="126"/>
  <c r="D5681" i="126"/>
  <c r="D5449" i="126"/>
  <c r="D6356" i="126"/>
  <c r="D6100" i="126"/>
  <c r="D5808" i="126"/>
  <c r="D5620" i="126"/>
  <c r="D6771" i="126"/>
  <c r="D6535" i="126"/>
  <c r="D6219" i="126"/>
  <c r="D6087" i="126"/>
  <c r="D5859" i="126"/>
  <c r="D5683" i="126"/>
  <c r="D5475" i="126"/>
  <c r="D6318" i="126"/>
  <c r="D6178" i="126"/>
  <c r="D7149" i="126"/>
  <c r="D7404" i="126"/>
  <c r="D7148" i="126"/>
  <c r="D7419" i="126"/>
  <c r="D7235" i="126"/>
  <c r="D6815" i="126"/>
  <c r="D6625" i="126"/>
  <c r="D6369" i="126"/>
  <c r="D6017" i="126"/>
  <c r="D5773" i="126"/>
  <c r="D6708" i="126"/>
  <c r="D6344" i="126"/>
  <c r="D6096" i="126"/>
  <c r="D5656" i="126"/>
  <c r="D5500" i="126"/>
  <c r="D6715" i="126"/>
  <c r="D6247" i="126"/>
  <c r="D6059" i="126"/>
  <c r="D5875" i="126"/>
  <c r="D5723" i="126"/>
  <c r="D6690" i="126"/>
  <c r="D6470" i="126"/>
  <c r="D6138" i="126"/>
  <c r="D7240" i="126"/>
  <c r="D7008" i="126"/>
  <c r="D6808" i="126"/>
  <c r="D7247" i="126"/>
  <c r="D6991" i="126"/>
  <c r="D6613" i="126"/>
  <c r="D6397" i="126"/>
  <c r="D6149" i="126"/>
  <c r="D5769" i="126"/>
  <c r="D5649" i="126"/>
  <c r="D5437" i="126"/>
  <c r="D6396" i="126"/>
  <c r="D6128" i="126"/>
  <c r="D6008" i="126"/>
  <c r="D5796" i="126"/>
  <c r="D5608" i="126"/>
  <c r="D5428" i="126"/>
  <c r="D6459" i="126"/>
  <c r="D6239" i="126"/>
  <c r="D6015" i="126"/>
  <c r="D5847" i="126"/>
  <c r="D5567" i="126"/>
  <c r="D6682" i="126"/>
  <c r="D6342" i="126"/>
  <c r="D6158" i="126"/>
  <c r="D5962" i="126"/>
  <c r="D5618" i="126"/>
  <c r="D5395" i="126"/>
  <c r="D5159" i="126"/>
  <c r="D4867" i="126"/>
  <c r="D4671" i="126"/>
  <c r="D4459" i="126"/>
  <c r="D4139" i="126"/>
  <c r="D5210" i="126"/>
  <c r="D5038" i="126"/>
  <c r="D4738" i="126"/>
  <c r="D4578" i="126"/>
  <c r="D4390" i="126"/>
  <c r="D4246" i="126"/>
  <c r="D5365" i="126"/>
  <c r="D5117" i="126"/>
  <c r="D4813" i="126"/>
  <c r="D4525" i="126"/>
  <c r="D4373" i="126"/>
  <c r="D4165" i="126"/>
  <c r="D5256" i="126"/>
  <c r="D5072" i="126"/>
  <c r="D4832" i="126"/>
  <c r="D4636" i="126"/>
  <c r="D4308" i="126"/>
  <c r="D4018" i="126"/>
  <c r="D3806" i="126"/>
  <c r="D5798" i="126"/>
  <c r="D5646" i="126"/>
  <c r="D5422" i="126"/>
  <c r="D5171" i="126"/>
  <c r="D4971" i="126"/>
  <c r="D4723" i="126"/>
  <c r="D4531" i="126"/>
  <c r="D4355" i="126"/>
  <c r="D4103" i="126"/>
  <c r="D5270" i="126"/>
  <c r="D5050" i="126"/>
  <c r="D4870" i="126"/>
  <c r="D4650" i="126"/>
  <c r="D4458" i="126"/>
  <c r="D4238" i="126"/>
  <c r="D5137" i="126"/>
  <c r="D4937" i="126"/>
  <c r="D4777" i="126"/>
  <c r="D4429" i="126"/>
  <c r="D4137" i="126"/>
  <c r="D5200" i="126"/>
  <c r="D4888" i="126"/>
  <c r="D4564" i="126"/>
  <c r="D4112" i="126"/>
  <c r="D3886" i="126"/>
  <c r="D5990" i="126"/>
  <c r="D5678" i="126"/>
  <c r="D5387" i="126"/>
  <c r="D5199" i="126"/>
  <c r="D5047" i="126"/>
  <c r="D4831" i="126"/>
  <c r="D4651" i="126"/>
  <c r="D4527" i="126"/>
  <c r="D4295" i="126"/>
  <c r="D4163" i="126"/>
  <c r="D5294" i="126"/>
  <c r="D4994" i="126"/>
  <c r="D4590" i="126"/>
  <c r="D4446" i="126"/>
  <c r="D4162" i="126"/>
  <c r="D5165" i="126"/>
  <c r="D4925" i="126"/>
  <c r="D4533" i="126"/>
  <c r="D4237" i="126"/>
  <c r="D5308" i="126"/>
  <c r="D5120" i="126"/>
  <c r="D4772" i="126"/>
  <c r="D4400" i="126"/>
  <c r="D4030" i="126"/>
  <c r="D3822" i="126"/>
  <c r="D5746" i="126"/>
  <c r="D5458" i="126"/>
  <c r="D5099" i="126"/>
  <c r="D4903" i="126"/>
  <c r="D4771" i="126"/>
  <c r="D4647" i="126"/>
  <c r="D4375" i="126"/>
  <c r="D5374" i="126"/>
  <c r="D5114" i="126"/>
  <c r="D4942" i="126"/>
  <c r="D4782" i="126"/>
  <c r="D4518" i="126"/>
  <c r="D4338" i="126"/>
  <c r="D5369" i="126"/>
  <c r="D5081" i="126"/>
  <c r="D4865" i="126"/>
  <c r="D4613" i="126"/>
  <c r="D4405" i="126"/>
  <c r="D4173" i="126"/>
  <c r="D5384" i="126"/>
  <c r="D5216" i="126"/>
  <c r="D4872" i="126"/>
  <c r="D4724" i="126"/>
  <c r="D4352" i="126"/>
  <c r="D3990" i="126"/>
  <c r="D3818" i="126"/>
  <c r="D3522" i="126"/>
  <c r="D3270" i="126"/>
  <c r="D2950" i="126"/>
  <c r="D2734" i="126"/>
  <c r="D3777" i="126"/>
  <c r="D3513" i="126"/>
  <c r="D3201" i="126"/>
  <c r="D2961" i="126"/>
  <c r="D2809" i="126"/>
  <c r="D3944" i="126"/>
  <c r="D3672" i="126"/>
  <c r="D3408" i="126"/>
  <c r="D3200" i="126"/>
  <c r="D3052" i="126"/>
  <c r="D2880" i="126"/>
  <c r="D3983" i="126"/>
  <c r="D3631" i="126"/>
  <c r="D3371" i="126"/>
  <c r="D3011" i="126"/>
  <c r="D2735" i="126"/>
  <c r="D2436" i="126"/>
  <c r="D2196" i="126"/>
  <c r="D1984" i="126"/>
  <c r="D1512" i="126"/>
  <c r="D3670" i="126"/>
  <c r="D3366" i="126"/>
  <c r="D3178" i="126"/>
  <c r="D3010" i="126"/>
  <c r="D2750" i="126"/>
  <c r="D3761" i="126"/>
  <c r="D3429" i="126"/>
  <c r="D3217" i="126"/>
  <c r="D2805" i="126"/>
  <c r="D3900" i="126"/>
  <c r="D3716" i="126"/>
  <c r="D3532" i="126"/>
  <c r="D3196" i="126"/>
  <c r="D2960" i="126"/>
  <c r="D2788" i="126"/>
  <c r="D3651" i="126"/>
  <c r="D3395" i="126"/>
  <c r="D3159" i="126"/>
  <c r="D2871" i="126"/>
  <c r="D2703" i="126"/>
  <c r="D2388" i="126"/>
  <c r="D2264" i="126"/>
  <c r="D2064" i="126"/>
  <c r="D1536" i="126"/>
  <c r="D3702" i="126"/>
  <c r="D3442" i="126"/>
  <c r="D3138" i="126"/>
  <c r="D2774" i="126"/>
  <c r="D3933" i="126"/>
  <c r="D3737" i="126"/>
  <c r="D3561" i="126"/>
  <c r="D3377" i="126"/>
  <c r="D3065" i="126"/>
  <c r="D2733" i="126"/>
  <c r="D3804" i="126"/>
  <c r="D3556" i="126"/>
  <c r="D3300" i="126"/>
  <c r="D2892" i="126"/>
  <c r="D3935" i="126"/>
  <c r="D3479" i="126"/>
  <c r="D3303" i="126"/>
  <c r="D3055" i="126"/>
  <c r="D2851" i="126"/>
  <c r="D2608" i="126"/>
  <c r="D2384" i="126"/>
  <c r="D2112" i="126"/>
  <c r="D1876" i="126"/>
  <c r="D1572" i="126"/>
  <c r="D1452" i="126"/>
  <c r="D3554" i="126"/>
  <c r="D3302" i="126"/>
  <c r="D3110" i="126"/>
  <c r="D2962" i="126"/>
  <c r="D2758" i="126"/>
  <c r="D3901" i="126"/>
  <c r="D3557" i="126"/>
  <c r="D3393" i="126"/>
  <c r="D3045" i="126"/>
  <c r="D2945" i="126"/>
  <c r="D2821" i="126"/>
  <c r="D3988" i="126"/>
  <c r="D3800" i="126"/>
  <c r="D3388" i="126"/>
  <c r="D3128" i="126"/>
  <c r="D2884" i="126"/>
  <c r="D3963" i="126"/>
  <c r="D3611" i="126"/>
  <c r="D3403" i="126"/>
  <c r="D3167" i="126"/>
  <c r="D2739" i="126"/>
  <c r="D2464" i="126"/>
  <c r="D2140" i="126"/>
  <c r="D1888" i="126"/>
  <c r="D1732" i="126"/>
  <c r="D1444" i="126"/>
  <c r="D1236" i="126"/>
  <c r="D1008" i="126"/>
  <c r="D808" i="126"/>
  <c r="D636" i="126"/>
  <c r="D476" i="126"/>
  <c r="D288" i="126"/>
  <c r="D124" i="126"/>
  <c r="D2631" i="126"/>
  <c r="D2435" i="126"/>
  <c r="D2171" i="126"/>
  <c r="D1883" i="126"/>
  <c r="D1415" i="126"/>
  <c r="D1207" i="126"/>
  <c r="D891" i="126"/>
  <c r="D635" i="126"/>
  <c r="D419" i="126"/>
  <c r="D187" i="126"/>
  <c r="D2542" i="126"/>
  <c r="D2082" i="126"/>
  <c r="D1842" i="126"/>
  <c r="D1578" i="126"/>
  <c r="D1326" i="126"/>
  <c r="D1042" i="126"/>
  <c r="D810" i="126"/>
  <c r="D574" i="126"/>
  <c r="D414" i="126"/>
  <c r="D258" i="126"/>
  <c r="D1268" i="126"/>
  <c r="D1036" i="126"/>
  <c r="D772" i="126"/>
  <c r="D492" i="126"/>
  <c r="D284" i="126"/>
  <c r="D2591" i="126"/>
  <c r="D2299" i="126"/>
  <c r="D2003" i="126"/>
  <c r="D1603" i="126"/>
  <c r="D1227" i="126"/>
  <c r="D943" i="126"/>
  <c r="D683" i="126"/>
  <c r="D451" i="126"/>
  <c r="D287" i="126"/>
  <c r="D43" i="126"/>
  <c r="D2562" i="126"/>
  <c r="D2118" i="126"/>
  <c r="D1590" i="126"/>
  <c r="D1418" i="126"/>
  <c r="D1282" i="126"/>
  <c r="D966" i="126"/>
  <c r="D558" i="126"/>
  <c r="D222" i="126"/>
  <c r="D1216" i="126"/>
  <c r="D940" i="126"/>
  <c r="D672" i="126"/>
  <c r="D488" i="126"/>
  <c r="D188" i="126"/>
  <c r="D2675" i="126"/>
  <c r="D2515" i="126"/>
  <c r="D2259" i="126"/>
  <c r="D2119" i="126"/>
  <c r="D1899" i="126"/>
  <c r="D1631" i="126"/>
  <c r="D1259" i="126"/>
  <c r="D1115" i="126"/>
  <c r="D939" i="126"/>
  <c r="D627" i="126"/>
  <c r="D367" i="126"/>
  <c r="D39" i="126"/>
  <c r="D2614" i="126"/>
  <c r="D2242" i="126"/>
  <c r="D2014" i="126"/>
  <c r="D1774" i="126"/>
  <c r="D1586" i="126"/>
  <c r="D1410" i="126"/>
  <c r="D1246" i="126"/>
  <c r="D994" i="126"/>
  <c r="D694" i="126"/>
  <c r="D422" i="126"/>
  <c r="D1092" i="126"/>
  <c r="D812" i="126"/>
  <c r="D588" i="126"/>
  <c r="D428" i="126"/>
  <c r="D168" i="126"/>
  <c r="D2475" i="126"/>
  <c r="D2115" i="126"/>
  <c r="D1895" i="126"/>
  <c r="D1479" i="126"/>
  <c r="D1187" i="126"/>
  <c r="D859" i="126"/>
  <c r="D575" i="126"/>
  <c r="D383" i="126"/>
  <c r="D2674" i="126"/>
  <c r="D2486" i="126"/>
  <c r="D2170" i="126"/>
  <c r="D1858" i="126"/>
  <c r="D1514" i="126"/>
  <c r="D1262" i="126"/>
  <c r="D986" i="126"/>
  <c r="D546" i="126"/>
  <c r="D94" i="126"/>
  <c r="D2409" i="126"/>
  <c r="D1401" i="126"/>
  <c r="D2229" i="126"/>
  <c r="D1621" i="126"/>
  <c r="D2285" i="126"/>
  <c r="D2545" i="126"/>
  <c r="D1105" i="126"/>
  <c r="D289" i="126"/>
  <c r="D1981" i="126"/>
  <c r="D848" i="126"/>
  <c r="D9860" i="126"/>
  <c r="D6233" i="126"/>
  <c r="D5505" i="126"/>
  <c r="D6704" i="126"/>
  <c r="D6241" i="126"/>
  <c r="D4745" i="126"/>
  <c r="D5141" i="126"/>
  <c r="D5926" i="126"/>
  <c r="D4565" i="126"/>
  <c r="D3381" i="126"/>
  <c r="D5245" i="126"/>
  <c r="D2742" i="126"/>
  <c r="D2787" i="126"/>
  <c r="D919" i="126"/>
  <c r="D2915" i="126"/>
  <c r="D827" i="126"/>
  <c r="D2875" i="126"/>
  <c r="D1611" i="126"/>
  <c r="D2868" i="126"/>
  <c r="D2559" i="126"/>
  <c r="D1050" i="126"/>
  <c r="D134" i="126"/>
  <c r="D1029" i="126"/>
  <c r="D2113" i="126"/>
  <c r="D1350" i="126"/>
  <c r="D550" i="126"/>
  <c r="D697" i="126"/>
  <c r="D2061" i="126"/>
  <c r="D177" i="126"/>
  <c r="D670" i="126"/>
  <c r="D2089" i="126"/>
  <c r="D2069" i="126"/>
  <c r="D2337" i="126"/>
  <c r="D1406" i="126"/>
  <c r="D374" i="126"/>
  <c r="D1317" i="126"/>
  <c r="D1873" i="126"/>
  <c r="D9847" i="126"/>
  <c r="D9457" i="126"/>
  <c r="D9081" i="126"/>
  <c r="D9755" i="126"/>
  <c r="D9632" i="126"/>
  <c r="D9897" i="126"/>
  <c r="D9735" i="126"/>
  <c r="D9738" i="126"/>
  <c r="D9033" i="126"/>
  <c r="D9072" i="126"/>
  <c r="D9003" i="126"/>
  <c r="D8396" i="126"/>
  <c r="D9108" i="126"/>
  <c r="D8776" i="126"/>
  <c r="D8476" i="126"/>
  <c r="D9176" i="126"/>
  <c r="D8792" i="126"/>
  <c r="D8620" i="126"/>
  <c r="D9208" i="126"/>
  <c r="D9015" i="126"/>
  <c r="D8223" i="126"/>
  <c r="D8337" i="126"/>
  <c r="D8668" i="126"/>
  <c r="D8127" i="126"/>
  <c r="D8549" i="126"/>
  <c r="D7598" i="126"/>
  <c r="D8671" i="126"/>
  <c r="D8262" i="126"/>
  <c r="D7798" i="126"/>
  <c r="D8838" i="126"/>
  <c r="D8518" i="126"/>
  <c r="D8205" i="126"/>
  <c r="D7853" i="126"/>
  <c r="D7452" i="126"/>
  <c r="D7254" i="126"/>
  <c r="D8036" i="126"/>
  <c r="D7274" i="126"/>
  <c r="D6905" i="126"/>
  <c r="D7468" i="126"/>
  <c r="D7162" i="126"/>
  <c r="D7069" i="126"/>
  <c r="D7688" i="126"/>
  <c r="D7507" i="126"/>
  <c r="D7185" i="126"/>
  <c r="D7363" i="126"/>
  <c r="D6393" i="126"/>
  <c r="D6500" i="126"/>
  <c r="D5984" i="126"/>
  <c r="D6635" i="126"/>
  <c r="D6119" i="126"/>
  <c r="D5711" i="126"/>
  <c r="D6394" i="126"/>
  <c r="D7380" i="126"/>
  <c r="D7239" i="126"/>
  <c r="D6787" i="126"/>
  <c r="D6237" i="126"/>
  <c r="D5657" i="126"/>
  <c r="D6324" i="126"/>
  <c r="D5760" i="126"/>
  <c r="D6723" i="126"/>
  <c r="D6183" i="126"/>
  <c r="D5819" i="126"/>
  <c r="D6750" i="126"/>
  <c r="D6142" i="126"/>
  <c r="D7348" i="126"/>
  <c r="D7379" i="126"/>
  <c r="D6783" i="126"/>
  <c r="D6329" i="126"/>
  <c r="D5653" i="126"/>
  <c r="D6316" i="126"/>
  <c r="D5632" i="126"/>
  <c r="D6495" i="126"/>
  <c r="D5995" i="126"/>
  <c r="D5699" i="126"/>
  <c r="D6422" i="126"/>
  <c r="D7184" i="126"/>
  <c r="D7473" i="126"/>
  <c r="D6951" i="126"/>
  <c r="D6361" i="126"/>
  <c r="D5753" i="126"/>
  <c r="D6732" i="126"/>
  <c r="D6092" i="126"/>
  <c r="D5744" i="126"/>
  <c r="D6547" i="126"/>
  <c r="D6163" i="126"/>
  <c r="D5799" i="126"/>
  <c r="D6622" i="126"/>
  <c r="D6102" i="126"/>
  <c r="D5574" i="126"/>
  <c r="D5063" i="126"/>
  <c r="D4643" i="126"/>
  <c r="D4115" i="126"/>
  <c r="D4978" i="126"/>
  <c r="D4562" i="126"/>
  <c r="D4146" i="126"/>
  <c r="D4941" i="126"/>
  <c r="D4493" i="126"/>
  <c r="D5372" i="126"/>
  <c r="D5036" i="126"/>
  <c r="D4412" i="126"/>
  <c r="D3958" i="126"/>
  <c r="D5758" i="126"/>
  <c r="D5391" i="126"/>
  <c r="D4923" i="126"/>
  <c r="D4499" i="126"/>
  <c r="D4055" i="126"/>
  <c r="D5034" i="126"/>
  <c r="D4618" i="126"/>
  <c r="D4178" i="126"/>
  <c r="D4881" i="126"/>
  <c r="D4389" i="126"/>
  <c r="D5128" i="126"/>
  <c r="D4436" i="126"/>
  <c r="D3830" i="126"/>
  <c r="D5562" i="126"/>
  <c r="D5167" i="126"/>
  <c r="D4743" i="126"/>
  <c r="D4491" i="126"/>
  <c r="D4127" i="126"/>
  <c r="D4898" i="126"/>
  <c r="D4398" i="126"/>
  <c r="D5133" i="126"/>
  <c r="D4409" i="126"/>
  <c r="D5264" i="126"/>
  <c r="D4684" i="126"/>
  <c r="D4010" i="126"/>
  <c r="D5666" i="126"/>
  <c r="D5043" i="126"/>
  <c r="D4731" i="126"/>
  <c r="D4255" i="126"/>
  <c r="D5062" i="126"/>
  <c r="D4714" i="126"/>
  <c r="D4282" i="126"/>
  <c r="D5033" i="126"/>
  <c r="D4573" i="126"/>
  <c r="D4149" i="126"/>
  <c r="D5104" i="126"/>
  <c r="D4616" i="126"/>
  <c r="D3942" i="126"/>
  <c r="D3402" i="126"/>
  <c r="D2934" i="126"/>
  <c r="D3605" i="126"/>
  <c r="D3165" i="126"/>
  <c r="D2741" i="126"/>
  <c r="D3600" i="126"/>
  <c r="D3164" i="126"/>
  <c r="D2804" i="126"/>
  <c r="D3579" i="126"/>
  <c r="D2951" i="126"/>
  <c r="D2368" i="126"/>
  <c r="D1952" i="126"/>
  <c r="D3538" i="126"/>
  <c r="D3146" i="126"/>
  <c r="D2730" i="126"/>
  <c r="D3361" i="126"/>
  <c r="D2757" i="126"/>
  <c r="D3648" i="126"/>
  <c r="D3104" i="126"/>
  <c r="D4007" i="126"/>
  <c r="D3367" i="126"/>
  <c r="D2831" i="126"/>
  <c r="D2356" i="126"/>
  <c r="D1948" i="126"/>
  <c r="D3642" i="126"/>
  <c r="D2974" i="126"/>
  <c r="D3905" i="126"/>
  <c r="D3533" i="126"/>
  <c r="D2921" i="126"/>
  <c r="D3760" i="126"/>
  <c r="D3212" i="126"/>
  <c r="D3707" i="126"/>
  <c r="D3223" i="126"/>
  <c r="D2815" i="126"/>
  <c r="D2328" i="126"/>
  <c r="D1836" i="126"/>
  <c r="D1396" i="126"/>
  <c r="D3278" i="126"/>
  <c r="D2906" i="126"/>
  <c r="D3869" i="126"/>
  <c r="D3341" i="126"/>
  <c r="D2913" i="126"/>
  <c r="D3952" i="126"/>
  <c r="D3360" i="126"/>
  <c r="D2836" i="126"/>
  <c r="D3551" i="126"/>
  <c r="D3127" i="126"/>
  <c r="D2376" i="126"/>
  <c r="D1816" i="126"/>
  <c r="D1392" i="126"/>
  <c r="D916" i="126"/>
  <c r="D580" i="126"/>
  <c r="D248" i="126"/>
  <c r="D2575" i="126"/>
  <c r="D2091" i="126"/>
  <c r="D1379" i="126"/>
  <c r="D839" i="126"/>
  <c r="D379" i="126"/>
  <c r="D2502" i="126"/>
  <c r="D1782" i="126"/>
  <c r="D1258" i="126"/>
  <c r="D742" i="126"/>
  <c r="D382" i="126"/>
  <c r="D1232" i="126"/>
  <c r="D696" i="126"/>
  <c r="D120" i="126"/>
  <c r="D2235" i="126"/>
  <c r="D1539" i="126"/>
  <c r="D799" i="126"/>
  <c r="D411" i="126"/>
  <c r="D2633" i="126"/>
  <c r="D2030" i="126"/>
  <c r="D1366" i="126"/>
  <c r="D894" i="126"/>
  <c r="D162" i="126"/>
  <c r="D880" i="126"/>
  <c r="D468" i="126"/>
  <c r="D2615" i="126"/>
  <c r="D2211" i="126"/>
  <c r="D1763" i="126"/>
  <c r="D1223" i="126"/>
  <c r="D755" i="126"/>
  <c r="D207" i="126"/>
  <c r="D2578" i="126"/>
  <c r="D1982" i="126"/>
  <c r="D1546" i="126"/>
  <c r="D1182" i="126"/>
  <c r="D554" i="126"/>
  <c r="D1044" i="126"/>
  <c r="D544" i="126"/>
  <c r="D132" i="126"/>
  <c r="D2099" i="126"/>
  <c r="D1439" i="126"/>
  <c r="D811" i="126"/>
  <c r="D363" i="126"/>
  <c r="D2410" i="126"/>
  <c r="D1706" i="126"/>
  <c r="D1242" i="126"/>
  <c r="D466" i="126"/>
  <c r="D2249" i="126"/>
  <c r="D2117" i="126"/>
  <c r="D1677" i="126"/>
  <c r="D817" i="126"/>
  <c r="D1629" i="126"/>
  <c r="D9837" i="126"/>
  <c r="D9984" i="126"/>
  <c r="D9979" i="126"/>
  <c r="D9775" i="126"/>
  <c r="D9598" i="126"/>
  <c r="D9569" i="126"/>
  <c r="D9818" i="126"/>
  <c r="D9416" i="126"/>
  <c r="D9547" i="126"/>
  <c r="D9372" i="126"/>
  <c r="D9008" i="126"/>
  <c r="D9271" i="126"/>
  <c r="D9390" i="126"/>
  <c r="D8876" i="126"/>
  <c r="D8987" i="126"/>
  <c r="D8775" i="126"/>
  <c r="D8905" i="126"/>
  <c r="D8922" i="126"/>
  <c r="D8460" i="126"/>
  <c r="D8188" i="126"/>
  <c r="D8746" i="126"/>
  <c r="D8419" i="126"/>
  <c r="D8219" i="126"/>
  <c r="D8721" i="126"/>
  <c r="D8498" i="126"/>
  <c r="D8122" i="126"/>
  <c r="D8561" i="126"/>
  <c r="D8345" i="126"/>
  <c r="D82" i="126"/>
  <c r="D2217" i="126"/>
  <c r="D617" i="126"/>
  <c r="D805" i="126"/>
  <c r="D1149" i="126"/>
  <c r="D1377" i="126"/>
  <c r="D2413" i="126"/>
  <c r="D9961" i="126"/>
  <c r="D9896" i="126"/>
  <c r="D9959" i="126"/>
  <c r="D9699" i="126"/>
  <c r="D9610" i="126"/>
  <c r="D9609" i="126"/>
  <c r="D9866" i="126"/>
  <c r="D9846" i="126"/>
  <c r="D9459" i="126"/>
  <c r="D9065" i="126"/>
  <c r="D9348" i="126"/>
  <c r="D9140" i="126"/>
  <c r="D9415" i="126"/>
  <c r="D9179" i="126"/>
  <c r="D9014" i="126"/>
  <c r="D9059" i="126"/>
  <c r="D8879" i="126"/>
  <c r="D8986" i="126"/>
  <c r="D8917" i="126"/>
  <c r="D8858" i="126"/>
  <c r="D8428" i="126"/>
  <c r="D8272" i="126"/>
  <c r="D8140" i="126"/>
  <c r="D8519" i="126"/>
  <c r="D8307" i="126"/>
  <c r="D8135" i="126"/>
  <c r="D8514" i="126"/>
  <c r="D8334" i="126"/>
  <c r="D8942" i="126"/>
  <c r="D8357" i="126"/>
  <c r="D8129" i="126"/>
  <c r="D2329" i="126"/>
  <c r="D777" i="126"/>
  <c r="D917" i="126"/>
  <c r="D1581" i="126"/>
  <c r="D1793" i="126"/>
  <c r="D449" i="126"/>
  <c r="D669" i="126"/>
  <c r="D9976" i="126"/>
  <c r="D9752" i="126"/>
  <c r="D9867" i="126"/>
  <c r="D9606" i="126"/>
  <c r="D9541" i="126"/>
  <c r="D9608" i="126"/>
  <c r="D9444" i="126"/>
  <c r="D9611" i="126"/>
  <c r="D9313" i="126"/>
  <c r="D9017" i="126"/>
  <c r="D9312" i="126"/>
  <c r="D9192" i="126"/>
  <c r="D9411" i="126"/>
  <c r="D9171" i="126"/>
  <c r="D9142" i="126"/>
  <c r="D8820" i="126"/>
  <c r="D8959" i="126"/>
  <c r="D8835" i="126"/>
  <c r="D9090" i="126"/>
  <c r="D8753" i="126"/>
  <c r="D8636" i="126"/>
  <c r="D8400" i="126"/>
  <c r="D8292" i="126"/>
  <c r="D8918" i="126"/>
  <c r="D8599" i="126"/>
  <c r="D8411" i="126"/>
  <c r="D8271" i="126"/>
  <c r="D8151" i="126"/>
  <c r="D8634" i="126"/>
  <c r="D8510" i="126"/>
  <c r="D8254" i="126"/>
  <c r="D8673" i="126"/>
  <c r="D8501" i="126"/>
  <c r="D8353" i="126"/>
  <c r="D8217" i="126"/>
  <c r="D10" i="126"/>
  <c r="D1625" i="126"/>
  <c r="D1129" i="126"/>
  <c r="D2597" i="126"/>
  <c r="D1669" i="126"/>
  <c r="D421" i="126"/>
  <c r="D2561" i="126"/>
  <c r="D1649" i="126"/>
  <c r="D561" i="126"/>
  <c r="D17" i="126"/>
  <c r="D9973" i="126"/>
  <c r="D9972" i="126"/>
  <c r="D9768" i="126"/>
  <c r="D9787" i="126"/>
  <c r="D9874" i="126"/>
  <c r="D9602" i="126"/>
  <c r="D9886" i="126"/>
  <c r="D9529" i="126"/>
  <c r="D9580" i="126"/>
  <c r="D9472" i="126"/>
  <c r="D9555" i="126"/>
  <c r="D9217" i="126"/>
  <c r="D9093" i="126"/>
  <c r="D9400" i="126"/>
  <c r="D9272" i="126"/>
  <c r="D9156" i="126"/>
  <c r="D9012" i="126"/>
  <c r="D9343" i="126"/>
  <c r="D9215" i="126"/>
  <c r="D9126" i="126"/>
  <c r="D8852" i="126"/>
  <c r="D8955" i="126"/>
  <c r="D9082" i="126"/>
  <c r="D8941" i="126"/>
  <c r="D8769" i="126"/>
  <c r="D8672" i="126"/>
  <c r="D8512" i="126"/>
  <c r="D8340" i="126"/>
  <c r="D8132" i="126"/>
  <c r="D8495" i="126"/>
  <c r="D8383" i="126"/>
  <c r="D8267" i="126"/>
  <c r="D8115" i="126"/>
  <c r="D8558" i="126"/>
  <c r="D8402" i="126"/>
  <c r="D8286" i="126"/>
  <c r="D8126" i="126"/>
  <c r="D8573" i="126"/>
  <c r="D8365" i="126"/>
  <c r="D8241" i="126"/>
  <c r="D8034" i="126"/>
  <c r="D7770" i="126"/>
  <c r="D8049" i="126"/>
  <c r="D7841" i="126"/>
  <c r="D7633" i="126"/>
  <c r="D8020" i="126"/>
  <c r="D7580" i="126"/>
  <c r="D7444" i="126"/>
  <c r="D7835" i="126"/>
  <c r="D7619" i="126"/>
  <c r="D7503" i="126"/>
  <c r="D7142" i="126"/>
  <c r="D6978" i="126"/>
  <c r="D7425" i="126"/>
  <c r="D7249" i="126"/>
  <c r="D7061" i="126"/>
  <c r="D6865" i="126"/>
  <c r="D7408" i="126"/>
  <c r="D7268" i="126"/>
  <c r="D7040" i="126"/>
  <c r="D6880" i="126"/>
  <c r="D7251" i="126"/>
  <c r="D7095" i="126"/>
  <c r="D6915" i="126"/>
  <c r="D6681" i="126"/>
  <c r="D6505" i="126"/>
  <c r="D6317" i="126"/>
  <c r="D6029" i="126"/>
  <c r="D5745" i="126"/>
  <c r="D5625" i="126"/>
  <c r="D5481" i="126"/>
  <c r="D6672" i="126"/>
  <c r="D6568" i="126"/>
  <c r="D6384" i="126"/>
  <c r="D6228" i="126"/>
  <c r="D6116" i="126"/>
  <c r="D5912" i="126"/>
  <c r="D5776" i="126"/>
  <c r="D5496" i="126"/>
  <c r="D6695" i="126"/>
  <c r="D6491" i="126"/>
  <c r="D6315" i="126"/>
  <c r="D6231" i="126"/>
  <c r="D6031" i="126"/>
  <c r="D5771" i="126"/>
  <c r="D5607" i="126"/>
  <c r="D5415" i="126"/>
  <c r="D8026" i="126"/>
  <c r="D7850" i="126"/>
  <c r="D7642" i="126"/>
  <c r="D7482" i="126"/>
  <c r="D7945" i="126"/>
  <c r="D7813" i="126"/>
  <c r="D7617" i="126"/>
  <c r="D8060" i="126"/>
  <c r="D7840" i="126"/>
  <c r="D7672" i="126"/>
  <c r="D8079" i="126"/>
  <c r="D7859" i="126"/>
  <c r="D7667" i="126"/>
  <c r="D7495" i="126"/>
  <c r="D7222" i="126"/>
  <c r="D7054" i="126"/>
  <c r="D6926" i="126"/>
  <c r="D7465" i="126"/>
  <c r="D7337" i="126"/>
  <c r="D7177" i="126"/>
  <c r="D7057" i="126"/>
  <c r="D6877" i="126"/>
  <c r="D6781" i="126"/>
  <c r="D7264" i="126"/>
  <c r="D7116" i="126"/>
  <c r="D6928" i="126"/>
  <c r="D7311" i="126"/>
  <c r="D7107" i="126"/>
  <c r="D6963" i="126"/>
  <c r="D6757" i="126"/>
  <c r="D6401" i="126"/>
  <c r="D5953" i="126"/>
  <c r="D5645" i="126"/>
  <c r="D5477" i="126"/>
  <c r="D6652" i="126"/>
  <c r="D6296" i="126"/>
  <c r="D6132" i="126"/>
  <c r="D5972" i="126"/>
  <c r="D5772" i="126"/>
  <c r="D5644" i="126"/>
  <c r="D6739" i="126"/>
  <c r="D6623" i="126"/>
  <c r="D6487" i="126"/>
  <c r="D6367" i="126"/>
  <c r="D6227" i="126"/>
  <c r="D5991" i="126"/>
  <c r="D5839" i="126"/>
  <c r="D5647" i="126"/>
  <c r="D5463" i="126"/>
  <c r="D8042" i="126"/>
  <c r="D7898" i="126"/>
  <c r="D7782" i="126"/>
  <c r="D7638" i="126"/>
  <c r="D7478" i="126"/>
  <c r="D7849" i="126"/>
  <c r="D7645" i="126"/>
  <c r="D8052" i="126"/>
  <c r="D7856" i="126"/>
  <c r="D7748" i="126"/>
  <c r="D7544" i="126"/>
  <c r="D7436" i="126"/>
  <c r="D7931" i="126"/>
  <c r="D7731" i="126"/>
  <c r="D7611" i="126"/>
  <c r="D7455" i="126"/>
  <c r="D7358" i="126"/>
  <c r="D7218" i="126"/>
  <c r="D7022" i="126"/>
  <c r="D7433" i="126"/>
  <c r="D7265" i="126"/>
  <c r="D7053" i="126"/>
  <c r="D6925" i="126"/>
  <c r="D7392" i="126"/>
  <c r="D7288" i="126"/>
  <c r="D7112" i="126"/>
  <c r="D6984" i="126"/>
  <c r="D6796" i="126"/>
  <c r="D7347" i="126"/>
  <c r="D7087" i="126"/>
  <c r="D6907" i="126"/>
  <c r="D6665" i="126"/>
  <c r="D6553" i="126"/>
  <c r="D6465" i="126"/>
  <c r="D6121" i="126"/>
  <c r="D5945" i="126"/>
  <c r="D5801" i="126"/>
  <c r="D5685" i="126"/>
  <c r="D5473" i="126"/>
  <c r="D6580" i="126"/>
  <c r="D6424" i="126"/>
  <c r="D6172" i="126"/>
  <c r="D5996" i="126"/>
  <c r="D5816" i="126"/>
  <c r="D5640" i="126"/>
  <c r="D5484" i="126"/>
  <c r="D6707" i="126"/>
  <c r="D6483" i="126"/>
  <c r="D6363" i="126"/>
  <c r="D6267" i="126"/>
  <c r="D6019" i="126"/>
  <c r="D5663" i="126"/>
  <c r="D5575" i="126"/>
  <c r="D6718" i="126"/>
  <c r="D7834" i="126"/>
  <c r="D7682" i="126"/>
  <c r="D7474" i="126"/>
  <c r="D7793" i="126"/>
  <c r="D8040" i="126"/>
  <c r="D7880" i="126"/>
  <c r="D7648" i="126"/>
  <c r="D8091" i="126"/>
  <c r="D7995" i="126"/>
  <c r="D7843" i="126"/>
  <c r="D7647" i="126"/>
  <c r="D7479" i="126"/>
  <c r="D7302" i="126"/>
  <c r="D7146" i="126"/>
  <c r="D6982" i="126"/>
  <c r="D6886" i="126"/>
  <c r="D7389" i="126"/>
  <c r="D7161" i="126"/>
  <c r="D7049" i="126"/>
  <c r="D6937" i="126"/>
  <c r="D7388" i="126"/>
  <c r="D7220" i="126"/>
  <c r="D7100" i="126"/>
  <c r="D6816" i="126"/>
  <c r="D7359" i="126"/>
  <c r="D7119" i="126"/>
  <c r="D6923" i="126"/>
  <c r="D6741" i="126"/>
  <c r="D6617" i="126"/>
  <c r="D6485" i="126"/>
  <c r="D6333" i="126"/>
  <c r="D6037" i="126"/>
  <c r="D5817" i="126"/>
  <c r="D5557" i="126"/>
  <c r="D5417" i="126"/>
  <c r="D6684" i="126"/>
  <c r="D6572" i="126"/>
  <c r="D6420" i="126"/>
  <c r="D5992" i="126"/>
  <c r="D5812" i="126"/>
  <c r="D5576" i="126"/>
  <c r="D6731" i="126"/>
  <c r="D6615" i="126"/>
  <c r="D6443" i="126"/>
  <c r="D6235" i="126"/>
  <c r="D5951" i="126"/>
  <c r="D5655" i="126"/>
  <c r="D5519" i="126"/>
  <c r="D6678" i="126"/>
  <c r="D6598" i="126"/>
  <c r="D6366" i="126"/>
  <c r="D6146" i="126"/>
  <c r="D5974" i="126"/>
  <c r="D5790" i="126"/>
  <c r="D5650" i="126"/>
  <c r="D5383" i="126"/>
  <c r="D5251" i="126"/>
  <c r="D4999" i="126"/>
  <c r="D4851" i="126"/>
  <c r="D4583" i="126"/>
  <c r="D4343" i="126"/>
  <c r="D4187" i="126"/>
  <c r="D5406" i="126"/>
  <c r="D5186" i="126"/>
  <c r="D4894" i="126"/>
  <c r="D4698" i="126"/>
  <c r="D4450" i="126"/>
  <c r="D4290" i="126"/>
  <c r="D4182" i="126"/>
  <c r="D4074" i="126"/>
  <c r="D5237" i="126"/>
  <c r="D4933" i="126"/>
  <c r="D4769" i="126"/>
  <c r="D4553" i="126"/>
  <c r="D4341" i="126"/>
  <c r="D4221" i="126"/>
  <c r="D5244" i="126"/>
  <c r="D5000" i="126"/>
  <c r="D4896" i="126"/>
  <c r="D4776" i="126"/>
  <c r="D4608" i="126"/>
  <c r="D4480" i="126"/>
  <c r="D4272" i="126"/>
  <c r="D4100" i="126"/>
  <c r="D3838" i="126"/>
  <c r="D3654" i="126"/>
  <c r="D3490" i="126"/>
  <c r="D3370" i="126"/>
  <c r="D3142" i="126"/>
  <c r="D3054" i="126"/>
  <c r="D2770" i="126"/>
  <c r="D3885" i="126"/>
  <c r="D3741" i="126"/>
  <c r="D3529" i="126"/>
  <c r="D279" i="126"/>
  <c r="D9567" i="126"/>
  <c r="D5860" i="126"/>
  <c r="D6428" i="126"/>
  <c r="D6216" i="126"/>
  <c r="D5729" i="126"/>
  <c r="D4253" i="126"/>
  <c r="D4685" i="126"/>
  <c r="D5778" i="126"/>
  <c r="D4437" i="126"/>
  <c r="D3077" i="126"/>
  <c r="D4993" i="126"/>
  <c r="D3785" i="126"/>
  <c r="D2584" i="126"/>
  <c r="D643" i="126"/>
  <c r="D2676" i="126"/>
  <c r="D275" i="126"/>
  <c r="D2648" i="126"/>
  <c r="D1419" i="126"/>
  <c r="D3939" i="126"/>
  <c r="D2127" i="126"/>
  <c r="D918" i="126"/>
  <c r="D86" i="126"/>
  <c r="D949" i="126"/>
  <c r="D1505" i="126"/>
  <c r="D1306" i="126"/>
  <c r="D526" i="126"/>
  <c r="D553" i="126"/>
  <c r="D1741" i="126"/>
  <c r="D1869" i="126"/>
  <c r="D626" i="126"/>
  <c r="D1897" i="126"/>
  <c r="D1061" i="126"/>
  <c r="D2049" i="126"/>
  <c r="D1382" i="126"/>
  <c r="D274" i="126"/>
  <c r="D1125" i="126"/>
  <c r="D1761" i="126"/>
  <c r="D9799" i="126"/>
  <c r="D9786" i="126"/>
  <c r="D9057" i="126"/>
  <c r="D10002" i="126"/>
  <c r="D9564" i="126"/>
  <c r="D9861" i="126"/>
  <c r="D9691" i="126"/>
  <c r="D9660" i="126"/>
  <c r="D9009" i="126"/>
  <c r="D9052" i="126"/>
  <c r="D8875" i="126"/>
  <c r="D8348" i="126"/>
  <c r="D9068" i="126"/>
  <c r="D9186" i="126"/>
  <c r="D8444" i="126"/>
  <c r="D9120" i="126"/>
  <c r="D8772" i="126"/>
  <c r="D8540" i="126"/>
  <c r="D9116" i="126"/>
  <c r="D8724" i="126"/>
  <c r="D8754" i="126"/>
  <c r="D8229" i="126"/>
  <c r="D8312" i="126"/>
  <c r="D8930" i="126"/>
  <c r="D8509" i="126"/>
  <c r="D7570" i="126"/>
  <c r="D8639" i="126"/>
  <c r="D8182" i="126"/>
  <c r="D7710" i="126"/>
  <c r="D8758" i="126"/>
  <c r="D8458" i="126"/>
  <c r="D8173" i="126"/>
  <c r="D7801" i="126"/>
  <c r="D8099" i="126"/>
  <c r="D7214" i="126"/>
  <c r="D8012" i="126"/>
  <c r="D7166" i="126"/>
  <c r="D8073" i="126"/>
  <c r="D8107" i="126"/>
  <c r="D7134" i="126"/>
  <c r="D6981" i="126"/>
  <c r="D7664" i="126"/>
  <c r="D7475" i="126"/>
  <c r="D6917" i="126"/>
  <c r="D7291" i="126"/>
  <c r="D6245" i="126"/>
  <c r="D6440" i="126"/>
  <c r="D5828" i="126"/>
  <c r="D6475" i="126"/>
  <c r="D6095" i="126"/>
  <c r="D5659" i="126"/>
  <c r="D6322" i="126"/>
  <c r="D7300" i="126"/>
  <c r="D7175" i="126"/>
  <c r="D6765" i="126"/>
  <c r="D6197" i="126"/>
  <c r="D5581" i="126"/>
  <c r="D6300" i="126"/>
  <c r="D5668" i="126"/>
  <c r="D6611" i="126"/>
  <c r="D6155" i="126"/>
  <c r="D5727" i="126"/>
  <c r="D6434" i="126"/>
  <c r="D6038" i="126"/>
  <c r="D7252" i="126"/>
  <c r="D7331" i="126"/>
  <c r="D6753" i="126"/>
  <c r="D6309" i="126"/>
  <c r="D5573" i="126"/>
  <c r="D6288" i="126"/>
  <c r="D5612" i="126"/>
  <c r="D6419" i="126"/>
  <c r="D5955" i="126"/>
  <c r="D5615" i="126"/>
  <c r="D6310" i="126"/>
  <c r="D7104" i="126"/>
  <c r="D7307" i="126"/>
  <c r="D6807" i="126"/>
  <c r="D6269" i="126"/>
  <c r="D5709" i="126"/>
  <c r="D6564" i="126"/>
  <c r="D6052" i="126"/>
  <c r="D5652" i="126"/>
  <c r="D6515" i="126"/>
  <c r="D6123" i="126"/>
  <c r="D5767" i="126"/>
  <c r="D6554" i="126"/>
  <c r="D6050" i="126"/>
  <c r="D5550" i="126"/>
  <c r="D4987" i="126"/>
  <c r="D4563" i="126"/>
  <c r="D5318" i="126"/>
  <c r="D4938" i="126"/>
  <c r="D4538" i="126"/>
  <c r="D4102" i="126"/>
  <c r="D4905" i="126"/>
  <c r="D4433" i="126"/>
  <c r="D5344" i="126"/>
  <c r="D4984" i="126"/>
  <c r="D4392" i="126"/>
  <c r="D3894" i="126"/>
  <c r="D5726" i="126"/>
  <c r="D5363" i="126"/>
  <c r="D4863" i="126"/>
  <c r="D4471" i="126"/>
  <c r="D5382" i="126"/>
  <c r="D4926" i="126"/>
  <c r="D4574" i="126"/>
  <c r="D4138" i="126"/>
  <c r="D4833" i="126"/>
  <c r="D4265" i="126"/>
  <c r="D4972" i="126"/>
  <c r="D4236" i="126"/>
  <c r="D3798" i="126"/>
  <c r="D5502" i="126"/>
  <c r="D5139" i="126"/>
  <c r="D4715" i="126"/>
  <c r="D4467" i="126"/>
  <c r="D4051" i="126"/>
  <c r="D4682" i="126"/>
  <c r="D4286" i="126"/>
  <c r="D5089" i="126"/>
  <c r="D4385" i="126"/>
  <c r="D5224" i="126"/>
  <c r="D4548" i="126"/>
  <c r="D3950" i="126"/>
  <c r="D5554" i="126"/>
  <c r="D4991" i="126"/>
  <c r="D4711" i="126"/>
  <c r="D4227" i="126"/>
  <c r="D5042" i="126"/>
  <c r="D4582" i="126"/>
  <c r="D4254" i="126"/>
  <c r="D5001" i="126"/>
  <c r="D4529" i="126"/>
  <c r="D4125" i="126"/>
  <c r="D5048" i="126"/>
  <c r="D4484" i="126"/>
  <c r="D3902" i="126"/>
  <c r="D3378" i="126"/>
  <c r="D2890" i="126"/>
  <c r="D3573" i="126"/>
  <c r="D3041" i="126"/>
  <c r="D4044" i="126"/>
  <c r="D3564" i="126"/>
  <c r="D3124" i="126"/>
  <c r="D2748" i="126"/>
  <c r="D3503" i="126"/>
  <c r="D2879" i="126"/>
  <c r="D2268" i="126"/>
  <c r="D1812" i="126"/>
  <c r="D3514" i="126"/>
  <c r="D3086" i="126"/>
  <c r="D2706" i="126"/>
  <c r="D3329" i="126"/>
  <c r="D2737" i="126"/>
  <c r="D3596" i="126"/>
  <c r="D3076" i="126"/>
  <c r="D3911" i="126"/>
  <c r="D3315" i="126"/>
  <c r="D2775" i="126"/>
  <c r="D2336" i="126"/>
  <c r="D1640" i="126"/>
  <c r="D3566" i="126"/>
  <c r="D2942" i="126"/>
  <c r="D3845" i="126"/>
  <c r="D3461" i="126"/>
  <c r="D2897" i="126"/>
  <c r="D3688" i="126"/>
  <c r="D3144" i="126"/>
  <c r="D3647" i="126"/>
  <c r="D3131" i="126"/>
  <c r="D2723" i="126"/>
  <c r="D2228" i="126"/>
  <c r="D1772" i="126"/>
  <c r="D3722" i="126"/>
  <c r="D3186" i="126"/>
  <c r="D2822" i="126"/>
  <c r="D3793" i="126"/>
  <c r="D3293" i="126"/>
  <c r="D2893" i="126"/>
  <c r="D3916" i="126"/>
  <c r="D3276" i="126"/>
  <c r="D2808" i="126"/>
  <c r="D3507" i="126"/>
  <c r="D3075" i="126"/>
  <c r="D2284" i="126"/>
  <c r="D1788" i="126"/>
  <c r="D1336" i="126"/>
  <c r="D860" i="126"/>
  <c r="D540" i="126"/>
  <c r="D212" i="126"/>
  <c r="D2491" i="126"/>
  <c r="D2051" i="126"/>
  <c r="D1335" i="126"/>
  <c r="D807" i="126"/>
  <c r="D291" i="126"/>
  <c r="D2226" i="126"/>
  <c r="D1726" i="126"/>
  <c r="D1202" i="126"/>
  <c r="D666" i="126"/>
  <c r="D350" i="126"/>
  <c r="D1164" i="126"/>
  <c r="D652" i="126"/>
  <c r="D24" i="126"/>
  <c r="D2199" i="126"/>
  <c r="D1411" i="126"/>
  <c r="D763" i="126"/>
  <c r="D375" i="126"/>
  <c r="D2662" i="126"/>
  <c r="D1890" i="126"/>
  <c r="D1338" i="126"/>
  <c r="D866" i="126"/>
  <c r="D118" i="126"/>
  <c r="D824" i="126"/>
  <c r="D352" i="126"/>
  <c r="D2587" i="126"/>
  <c r="D2195" i="126"/>
  <c r="D1735" i="126"/>
  <c r="D1199" i="126"/>
  <c r="D707" i="126"/>
  <c r="D167" i="126"/>
  <c r="D2554" i="126"/>
  <c r="D1934" i="126"/>
  <c r="D1518" i="126"/>
  <c r="D1150" i="126"/>
  <c r="D502" i="126"/>
  <c r="D1016" i="126"/>
  <c r="D500" i="126"/>
  <c r="D16" i="126"/>
  <c r="D2055" i="126"/>
  <c r="D1391" i="126"/>
  <c r="D775" i="126"/>
  <c r="D203" i="126"/>
  <c r="D2334" i="126"/>
  <c r="D1682" i="126"/>
  <c r="D1122" i="126"/>
  <c r="D354" i="126"/>
  <c r="D2073" i="126"/>
  <c r="D1989" i="126"/>
  <c r="D1501" i="126"/>
  <c r="D689" i="126"/>
  <c r="D1037" i="126"/>
  <c r="D9777" i="126"/>
  <c r="D9968" i="126"/>
  <c r="D9963" i="126"/>
  <c r="D9703" i="126"/>
  <c r="D9558" i="126"/>
  <c r="D9525" i="126"/>
  <c r="D9636" i="126"/>
  <c r="D9878" i="126"/>
  <c r="D9427" i="126"/>
  <c r="D9292" i="126"/>
  <c r="D9439" i="126"/>
  <c r="D9239" i="126"/>
  <c r="D9110" i="126"/>
  <c r="D8848" i="126"/>
  <c r="D8947" i="126"/>
  <c r="D9166" i="126"/>
  <c r="D8849" i="126"/>
  <c r="D8778" i="126"/>
  <c r="D8304" i="126"/>
  <c r="D8172" i="126"/>
  <c r="D8712" i="126"/>
  <c r="D8379" i="126"/>
  <c r="D8159" i="126"/>
  <c r="D8698" i="126"/>
  <c r="D8454" i="126"/>
  <c r="D8814" i="126"/>
  <c r="D8513" i="126"/>
  <c r="D8225" i="126"/>
  <c r="D46" i="126"/>
  <c r="D1993" i="126"/>
  <c r="D701" i="126"/>
  <c r="D645" i="126"/>
  <c r="D989" i="126"/>
  <c r="D641" i="126"/>
  <c r="D2109" i="126"/>
  <c r="D9905" i="126"/>
  <c r="D9848" i="126"/>
  <c r="D9875" i="126"/>
  <c r="D9922" i="126"/>
  <c r="D9494" i="126"/>
  <c r="D9557" i="126"/>
  <c r="D9540" i="126"/>
  <c r="D9619" i="126"/>
  <c r="D9329" i="126"/>
  <c r="D9037" i="126"/>
  <c r="D9288" i="126"/>
  <c r="D9080" i="126"/>
  <c r="D9395" i="126"/>
  <c r="D9386" i="126"/>
  <c r="D8948" i="126"/>
  <c r="D9019" i="126"/>
  <c r="D8715" i="126"/>
  <c r="D9162" i="126"/>
  <c r="D8893" i="126"/>
  <c r="D8704" i="126"/>
  <c r="D8404" i="126"/>
  <c r="D8252" i="126"/>
  <c r="D8870" i="126"/>
  <c r="D8483" i="126"/>
  <c r="D8259" i="126"/>
  <c r="D8716" i="126"/>
  <c r="D8478" i="126"/>
  <c r="D8302" i="126"/>
  <c r="D8677" i="126"/>
  <c r="D8329" i="126"/>
  <c r="D8110" i="126"/>
  <c r="D2041" i="126"/>
  <c r="D377" i="126"/>
  <c r="D789" i="126"/>
  <c r="D733" i="126"/>
  <c r="D1697" i="126"/>
  <c r="D2509" i="126"/>
  <c r="D9829" i="126"/>
  <c r="D9936" i="126"/>
  <c r="D10003" i="126"/>
  <c r="D9711" i="126"/>
  <c r="D9582" i="126"/>
  <c r="D9501" i="126"/>
  <c r="D9556" i="126"/>
  <c r="D9424" i="126"/>
  <c r="D9591" i="126"/>
  <c r="D9201" i="126"/>
  <c r="D9412" i="126"/>
  <c r="D9284" i="126"/>
  <c r="D9076" i="126"/>
  <c r="D9391" i="126"/>
  <c r="D9151" i="126"/>
  <c r="D9046" i="126"/>
  <c r="D8780" i="126"/>
  <c r="D8935" i="126"/>
  <c r="D8791" i="126"/>
  <c r="D9274" i="126"/>
  <c r="D8978" i="126"/>
  <c r="D8588" i="126"/>
  <c r="D8380" i="126"/>
  <c r="D8228" i="126"/>
  <c r="D8854" i="126"/>
  <c r="D8579" i="126"/>
  <c r="D8387" i="126"/>
  <c r="D8231" i="126"/>
  <c r="D8802" i="126"/>
  <c r="D8618" i="126"/>
  <c r="D8390" i="126"/>
  <c r="D8170" i="126"/>
  <c r="D8649" i="126"/>
  <c r="D8469" i="126"/>
  <c r="D8325" i="126"/>
  <c r="D8145" i="126"/>
  <c r="D2473" i="126"/>
  <c r="D1545" i="126"/>
  <c r="D441" i="126"/>
  <c r="D2437" i="126"/>
  <c r="D1413" i="126"/>
  <c r="D69" i="126"/>
  <c r="D2401" i="126"/>
  <c r="D1473" i="126"/>
  <c r="D433" i="126"/>
  <c r="D2013" i="126"/>
  <c r="D9941" i="126"/>
  <c r="D9888" i="126"/>
  <c r="D9732" i="126"/>
  <c r="D9731" i="126"/>
  <c r="D9746" i="126"/>
  <c r="D9562" i="126"/>
  <c r="D9774" i="126"/>
  <c r="D9473" i="126"/>
  <c r="D9552" i="126"/>
  <c r="D9440" i="126"/>
  <c r="D9443" i="126"/>
  <c r="D9185" i="126"/>
  <c r="D9045" i="126"/>
  <c r="D9376" i="126"/>
  <c r="D9248" i="126"/>
  <c r="D9092" i="126"/>
  <c r="D8988" i="126"/>
  <c r="D9291" i="126"/>
  <c r="D9422" i="126"/>
  <c r="D9078" i="126"/>
  <c r="D9234" i="126"/>
  <c r="D8915" i="126"/>
  <c r="D9258" i="126"/>
  <c r="D8925" i="126"/>
  <c r="D8938" i="126"/>
  <c r="D8600" i="126"/>
  <c r="D8464" i="126"/>
  <c r="D8240" i="126"/>
  <c r="D8722" i="126"/>
  <c r="D8443" i="126"/>
  <c r="D8363" i="126"/>
  <c r="D8227" i="126"/>
  <c r="D8786" i="126"/>
  <c r="D8526" i="126"/>
  <c r="D8378" i="126"/>
  <c r="D8222" i="126"/>
  <c r="D8742" i="126"/>
  <c r="D8545" i="126"/>
  <c r="D8349" i="126"/>
  <c r="D8169" i="126"/>
  <c r="D7978" i="126"/>
  <c r="D7726" i="126"/>
  <c r="D7973" i="126"/>
  <c r="D7765" i="126"/>
  <c r="D7573" i="126"/>
  <c r="D7992" i="126"/>
  <c r="D7552" i="126"/>
  <c r="D8083" i="126"/>
  <c r="D7755" i="126"/>
  <c r="D7599" i="126"/>
  <c r="D7467" i="126"/>
  <c r="D7114" i="126"/>
  <c r="D6930" i="126"/>
  <c r="D7401" i="126"/>
  <c r="D7205" i="126"/>
  <c r="D7013" i="126"/>
  <c r="D6845" i="126"/>
  <c r="D7360" i="126"/>
  <c r="D7244" i="126"/>
  <c r="D7020" i="126"/>
  <c r="D6860" i="126"/>
  <c r="D7215" i="126"/>
  <c r="D7067" i="126"/>
  <c r="D6899" i="126"/>
  <c r="D6589" i="126"/>
  <c r="D6481" i="126"/>
  <c r="D6293" i="126"/>
  <c r="D5925" i="126"/>
  <c r="D5721" i="126"/>
  <c r="D5577" i="126"/>
  <c r="D5461" i="126"/>
  <c r="D6656" i="126"/>
  <c r="D6536" i="126"/>
  <c r="D6348" i="126"/>
  <c r="D6192" i="126"/>
  <c r="D6064" i="126"/>
  <c r="D5888" i="126"/>
  <c r="D5660" i="126"/>
  <c r="D5468" i="126"/>
  <c r="D6679" i="126"/>
  <c r="D6395" i="126"/>
  <c r="D6295" i="126"/>
  <c r="D6143" i="126"/>
  <c r="D5907" i="126"/>
  <c r="D5731" i="126"/>
  <c r="D5587" i="126"/>
  <c r="D6758" i="126"/>
  <c r="D7946" i="126"/>
  <c r="D7786" i="126"/>
  <c r="D7610" i="126"/>
  <c r="D7462" i="126"/>
  <c r="D7885" i="126"/>
  <c r="D7745" i="126"/>
  <c r="D7593" i="126"/>
  <c r="D7984" i="126"/>
  <c r="D7816" i="126"/>
  <c r="D7504" i="126"/>
  <c r="D8007" i="126"/>
  <c r="D7803" i="126"/>
  <c r="D7639" i="126"/>
  <c r="D7430" i="126"/>
  <c r="D7190" i="126"/>
  <c r="D7026" i="126"/>
  <c r="D6906" i="126"/>
  <c r="D7421" i="126"/>
  <c r="D7297" i="126"/>
  <c r="D7129" i="126"/>
  <c r="D6949" i="126"/>
  <c r="D6861" i="126"/>
  <c r="D7420" i="126"/>
  <c r="D7232" i="126"/>
  <c r="D7088" i="126"/>
  <c r="D7521" i="126"/>
  <c r="D7227" i="126"/>
  <c r="D7091" i="126"/>
  <c r="D6911" i="126"/>
  <c r="D6605" i="126"/>
  <c r="D6305" i="126"/>
  <c r="D5741" i="126"/>
  <c r="D5597" i="126"/>
  <c r="D5445" i="126"/>
  <c r="D6584" i="126"/>
  <c r="D6256" i="126"/>
  <c r="D6080" i="126"/>
  <c r="D5936" i="126"/>
  <c r="D5748" i="126"/>
  <c r="D5568" i="126"/>
  <c r="D6691" i="126"/>
  <c r="D6579" i="126"/>
  <c r="D6451" i="126"/>
  <c r="D6311" i="126"/>
  <c r="D6103" i="126"/>
  <c r="D5943" i="126"/>
  <c r="D5823" i="126"/>
  <c r="D5631" i="126"/>
  <c r="D6774" i="126"/>
  <c r="D8022" i="126"/>
  <c r="D7878" i="126"/>
  <c r="D7746" i="126"/>
  <c r="D7590" i="126"/>
  <c r="D7961" i="126"/>
  <c r="D7833" i="126"/>
  <c r="D7589" i="126"/>
  <c r="D7972" i="126"/>
  <c r="D7812" i="126"/>
  <c r="D7720" i="126"/>
  <c r="D7524" i="126"/>
  <c r="D8055" i="126"/>
  <c r="D7847" i="126"/>
  <c r="D7699" i="126"/>
  <c r="D7587" i="126"/>
  <c r="D7501" i="126"/>
  <c r="D7334" i="126"/>
  <c r="D7158" i="126"/>
  <c r="D6938" i="126"/>
  <c r="D7393" i="126"/>
  <c r="D7217" i="126"/>
  <c r="D6997" i="126"/>
  <c r="D6901" i="126"/>
  <c r="D7368" i="126"/>
  <c r="D7208" i="126"/>
  <c r="D7084" i="126"/>
  <c r="D6960" i="126"/>
  <c r="D7505" i="126"/>
  <c r="D7303" i="126"/>
  <c r="D7031" i="126"/>
  <c r="D6871" i="126"/>
  <c r="D6621" i="126"/>
  <c r="D6533" i="126"/>
  <c r="D6385" i="126"/>
  <c r="D6089" i="126"/>
  <c r="D5897" i="126"/>
  <c r="D5777" i="126"/>
  <c r="D5641" i="126"/>
  <c r="D5425" i="126"/>
  <c r="D6548" i="126"/>
  <c r="D6400" i="126"/>
  <c r="D6156" i="126"/>
  <c r="D5968" i="126"/>
  <c r="D5768" i="126"/>
  <c r="D5588" i="126"/>
  <c r="D5456" i="126"/>
  <c r="D6687" i="126"/>
  <c r="D6447" i="126"/>
  <c r="D6331" i="126"/>
  <c r="D6243" i="126"/>
  <c r="D5987" i="126"/>
  <c r="D5643" i="126"/>
  <c r="D5491" i="126"/>
  <c r="D8066" i="126"/>
  <c r="D7814" i="126"/>
  <c r="D7650" i="126"/>
  <c r="D8057" i="126"/>
  <c r="D7729" i="126"/>
  <c r="D8000" i="126"/>
  <c r="D7824" i="126"/>
  <c r="D7556" i="126"/>
  <c r="D8071" i="126"/>
  <c r="D7971" i="126"/>
  <c r="D7815" i="126"/>
  <c r="D7607" i="126"/>
  <c r="D7485" i="126"/>
  <c r="D7270" i="126"/>
  <c r="D7102" i="126"/>
  <c r="D6954" i="126"/>
  <c r="D6854" i="126"/>
  <c r="D7309" i="126"/>
  <c r="D7141" i="126"/>
  <c r="D7017" i="126"/>
  <c r="D6853" i="126"/>
  <c r="D7364" i="126"/>
  <c r="D7204" i="126"/>
  <c r="D7004" i="126"/>
  <c r="D6792" i="126"/>
  <c r="D7343" i="126"/>
  <c r="D7099" i="126"/>
  <c r="D6883" i="126"/>
  <c r="D6713" i="126"/>
  <c r="D6593" i="126"/>
  <c r="D6457" i="126"/>
  <c r="D6209" i="126"/>
  <c r="D5929" i="126"/>
  <c r="D5749" i="126"/>
  <c r="D5541" i="126"/>
  <c r="D6760" i="126"/>
  <c r="D6660" i="126"/>
  <c r="D6484" i="126"/>
  <c r="D6232" i="126"/>
  <c r="D5892" i="126"/>
  <c r="D5716" i="126"/>
  <c r="D5476" i="126"/>
  <c r="D6699" i="126"/>
  <c r="D6531" i="126"/>
  <c r="D6303" i="126"/>
  <c r="D6127" i="126"/>
  <c r="D5915" i="126"/>
  <c r="D5623" i="126"/>
  <c r="D5451" i="126"/>
  <c r="D6658" i="126"/>
  <c r="D6578" i="126"/>
  <c r="D6350" i="126"/>
  <c r="D6078" i="126"/>
  <c r="D5946" i="126"/>
  <c r="D5766" i="126"/>
  <c r="D5622" i="126"/>
  <c r="D5323" i="126"/>
  <c r="D5147" i="126"/>
  <c r="D4947" i="126"/>
  <c r="D4815" i="126"/>
  <c r="D4555" i="126"/>
  <c r="D4323" i="126"/>
  <c r="D4171" i="126"/>
  <c r="D5322" i="126"/>
  <c r="D5162" i="126"/>
  <c r="D4850" i="126"/>
  <c r="D4610" i="126"/>
  <c r="D4402" i="126"/>
  <c r="D4250" i="126"/>
  <c r="D4158" i="126"/>
  <c r="D4054" i="126"/>
  <c r="D5213" i="126"/>
  <c r="D4913" i="126"/>
  <c r="D4693" i="126"/>
  <c r="D4489" i="126"/>
  <c r="D4321" i="126"/>
  <c r="D4081" i="126"/>
  <c r="D5192" i="126"/>
  <c r="D4956" i="126"/>
  <c r="D4860" i="126"/>
  <c r="D4748" i="126"/>
  <c r="D4592" i="126"/>
  <c r="D4444" i="126"/>
  <c r="D4232" i="126"/>
  <c r="D4060" i="126"/>
  <c r="D3766" i="126"/>
  <c r="D3634" i="126"/>
  <c r="D3462" i="126"/>
  <c r="D3290" i="126"/>
  <c r="D3122" i="126"/>
  <c r="D3018" i="126"/>
  <c r="D4041" i="126"/>
  <c r="D3857" i="126"/>
  <c r="D3721" i="126"/>
  <c r="D8029" i="126"/>
  <c r="D8568" i="126"/>
  <c r="D9128" i="126"/>
  <c r="D7250" i="126"/>
  <c r="D7883" i="126"/>
  <c r="D8096" i="126"/>
  <c r="D6382" i="126"/>
  <c r="D3677" i="126"/>
  <c r="D3098" i="126"/>
  <c r="D5130" i="126"/>
  <c r="D4034" i="126"/>
  <c r="D5155" i="126"/>
  <c r="D4612" i="126"/>
  <c r="D3496" i="126"/>
  <c r="D724" i="126"/>
  <c r="D4024" i="126"/>
  <c r="D84" i="126"/>
  <c r="D3920" i="126"/>
  <c r="D608" i="126"/>
  <c r="D2110" i="126"/>
  <c r="D1720" i="126"/>
  <c r="D2558" i="126"/>
  <c r="D638" i="126"/>
  <c r="D489" i="126"/>
  <c r="D1933" i="126"/>
  <c r="D2173" i="126"/>
  <c r="D914" i="126"/>
  <c r="D6" i="126"/>
  <c r="D1957" i="126"/>
  <c r="D1665" i="126"/>
  <c r="D1230" i="126"/>
  <c r="D278" i="126"/>
  <c r="D537" i="126"/>
  <c r="D149" i="126"/>
  <c r="D1185" i="126"/>
  <c r="D922" i="126"/>
  <c r="D1225" i="126"/>
  <c r="D2125" i="126"/>
  <c r="D33" i="126"/>
  <c r="D9789" i="126"/>
  <c r="D9966" i="126"/>
  <c r="D9507" i="126"/>
  <c r="D9996" i="126"/>
  <c r="D9790" i="126"/>
  <c r="D9193" i="126"/>
  <c r="D9784" i="126"/>
  <c r="D9498" i="126"/>
  <c r="D9349" i="126"/>
  <c r="D9436" i="126"/>
  <c r="D9070" i="126"/>
  <c r="D8773" i="126"/>
  <c r="D9894" i="126"/>
  <c r="D9107" i="126"/>
  <c r="D9042" i="126"/>
  <c r="D9454" i="126"/>
  <c r="D9127" i="126"/>
  <c r="D8779" i="126"/>
  <c r="D9762" i="126"/>
  <c r="D9438" i="126"/>
  <c r="D8651" i="126"/>
  <c r="D8725" i="126"/>
  <c r="D7742" i="126"/>
  <c r="D8551" i="126"/>
  <c r="D8194" i="126"/>
  <c r="D8161" i="126"/>
  <c r="D8906" i="126"/>
  <c r="D8239" i="126"/>
  <c r="D8421" i="126"/>
  <c r="D8827" i="126"/>
  <c r="D8251" i="126"/>
  <c r="D8178" i="126"/>
  <c r="D7674" i="126"/>
  <c r="D7988" i="126"/>
  <c r="D7591" i="126"/>
  <c r="D7869" i="126"/>
  <c r="D8111" i="126"/>
  <c r="D6794" i="126"/>
  <c r="D7625" i="126"/>
  <c r="D7623" i="126"/>
  <c r="D6846" i="126"/>
  <c r="D7769" i="126"/>
  <c r="D7987" i="126"/>
  <c r="D7126" i="126"/>
  <c r="D7180" i="126"/>
  <c r="D6947" i="126"/>
  <c r="D5765" i="126"/>
  <c r="D6196" i="126"/>
  <c r="D5624" i="126"/>
  <c r="D6339" i="126"/>
  <c r="D5843" i="126"/>
  <c r="D5447" i="126"/>
  <c r="D7365" i="126"/>
  <c r="D7387" i="126"/>
  <c r="D6967" i="126"/>
  <c r="D6585" i="126"/>
  <c r="D5961" i="126"/>
  <c r="D6552" i="126"/>
  <c r="D6044" i="126"/>
  <c r="D5592" i="126"/>
  <c r="D6499" i="126"/>
  <c r="D6063" i="126"/>
  <c r="D5579" i="126"/>
  <c r="D6290" i="126"/>
  <c r="D6889" i="126"/>
  <c r="D6904" i="126"/>
  <c r="D7083" i="126"/>
  <c r="D6577" i="126"/>
  <c r="D5981" i="126"/>
  <c r="D6576" i="126"/>
  <c r="D5976" i="126"/>
  <c r="D5464" i="126"/>
  <c r="D6211" i="126"/>
  <c r="D5855" i="126"/>
  <c r="D6630" i="126"/>
  <c r="D7189" i="126"/>
  <c r="D6944" i="126"/>
  <c r="D7231" i="126"/>
  <c r="D6561" i="126"/>
  <c r="D5949" i="126"/>
  <c r="D5601" i="126"/>
  <c r="D6364" i="126"/>
  <c r="D5960" i="126"/>
  <c r="D5580" i="126"/>
  <c r="D6383" i="126"/>
  <c r="D5983" i="126"/>
  <c r="D5511" i="126"/>
  <c r="D6298" i="126"/>
  <c r="D5934" i="126"/>
  <c r="D5331" i="126"/>
  <c r="D4791" i="126"/>
  <c r="D4359" i="126"/>
  <c r="D5146" i="126"/>
  <c r="D4690" i="126"/>
  <c r="D4354" i="126"/>
  <c r="D5297" i="126"/>
  <c r="D4713" i="126"/>
  <c r="D4269" i="126"/>
  <c r="D5208" i="126"/>
  <c r="D4784" i="126"/>
  <c r="D4264" i="126"/>
  <c r="D3750" i="126"/>
  <c r="D5614" i="126"/>
  <c r="D5151" i="126"/>
  <c r="D4699" i="126"/>
  <c r="D4283" i="126"/>
  <c r="D5246" i="126"/>
  <c r="D4826" i="126"/>
  <c r="D4378" i="126"/>
  <c r="D5097" i="126"/>
  <c r="D4709" i="126"/>
  <c r="D5368" i="126"/>
  <c r="D4856" i="126"/>
  <c r="D4014" i="126"/>
  <c r="D5846" i="126"/>
  <c r="D5359" i="126"/>
  <c r="D4907" i="126"/>
  <c r="D4623" i="126"/>
  <c r="D4279" i="126"/>
  <c r="D5182" i="126"/>
  <c r="D4554" i="126"/>
  <c r="D4094" i="126"/>
  <c r="D4821" i="126"/>
  <c r="D4181" i="126"/>
  <c r="D5056" i="126"/>
  <c r="D4340" i="126"/>
  <c r="D3738" i="126"/>
  <c r="D5411" i="126"/>
  <c r="D4883" i="126"/>
  <c r="D4611" i="126"/>
  <c r="D5326" i="126"/>
  <c r="D4890" i="126"/>
  <c r="D4442" i="126"/>
  <c r="D5253" i="126"/>
  <c r="D4797" i="126"/>
  <c r="D4377" i="126"/>
  <c r="D5348" i="126"/>
  <c r="D4840" i="126"/>
  <c r="D4284" i="126"/>
  <c r="D3718" i="126"/>
  <c r="D3182" i="126"/>
  <c r="D2718" i="126"/>
  <c r="D3389" i="126"/>
  <c r="D2937" i="126"/>
  <c r="D3908" i="126"/>
  <c r="D3356" i="126"/>
  <c r="D3008" i="126"/>
  <c r="D3947" i="126"/>
  <c r="D3243" i="126"/>
  <c r="D2628" i="126"/>
  <c r="D2156" i="126"/>
  <c r="D1412" i="126"/>
  <c r="D3286" i="126"/>
  <c r="D2946" i="126"/>
  <c r="D3565" i="126"/>
  <c r="D3153" i="126"/>
  <c r="D3852" i="126"/>
  <c r="D3472" i="126"/>
  <c r="D2932" i="126"/>
  <c r="D3627" i="126"/>
  <c r="D3135" i="126"/>
  <c r="D2568" i="126"/>
  <c r="D2216" i="126"/>
  <c r="D1500" i="126"/>
  <c r="D3354" i="126"/>
  <c r="D2746" i="126"/>
  <c r="D3669" i="126"/>
  <c r="D3265" i="126"/>
  <c r="D2693" i="126"/>
  <c r="D3464" i="126"/>
  <c r="D2852" i="126"/>
  <c r="D3455" i="126"/>
  <c r="D2983" i="126"/>
  <c r="D2552" i="126"/>
  <c r="D2060" i="126"/>
  <c r="D1548" i="126"/>
  <c r="D3526" i="126"/>
  <c r="D3062" i="126"/>
  <c r="D2738" i="126"/>
  <c r="D3521" i="126"/>
  <c r="D3029" i="126"/>
  <c r="D2769" i="126"/>
  <c r="D3684" i="126"/>
  <c r="D3084" i="126"/>
  <c r="D3879" i="126"/>
  <c r="D3383" i="126"/>
  <c r="D2680" i="126"/>
  <c r="D2076" i="126"/>
  <c r="D1700" i="126"/>
  <c r="D1196" i="126"/>
  <c r="D776" i="126"/>
  <c r="D456" i="126"/>
  <c r="D56" i="126"/>
  <c r="D2383" i="126"/>
  <c r="D1711" i="126"/>
  <c r="D1103" i="126"/>
  <c r="D611" i="126"/>
  <c r="D8723" i="126"/>
  <c r="D5854" i="126"/>
  <c r="D3826" i="126"/>
  <c r="D480" i="126"/>
  <c r="D444" i="126"/>
  <c r="D610" i="126"/>
  <c r="D854" i="126"/>
  <c r="D1118" i="126"/>
  <c r="D1121" i="126"/>
  <c r="D1549" i="126"/>
  <c r="D9822" i="126"/>
  <c r="D9121" i="126"/>
  <c r="D9631" i="126"/>
  <c r="D9406" i="126"/>
  <c r="D8747" i="126"/>
  <c r="D8697" i="126"/>
  <c r="D8118" i="126"/>
  <c r="D9087" i="126"/>
  <c r="D7884" i="126"/>
  <c r="D7373" i="126"/>
  <c r="D7673" i="126"/>
  <c r="D6859" i="126"/>
  <c r="D6271" i="126"/>
  <c r="D7339" i="126"/>
  <c r="D6524" i="126"/>
  <c r="D6039" i="126"/>
  <c r="D6840" i="126"/>
  <c r="D6544" i="126"/>
  <c r="D5803" i="126"/>
  <c r="D7187" i="126"/>
  <c r="D6312" i="126"/>
  <c r="D5939" i="126"/>
  <c r="D5219" i="126"/>
  <c r="D4662" i="126"/>
  <c r="D4245" i="126"/>
  <c r="D5930" i="126"/>
  <c r="D4263" i="126"/>
  <c r="D5009" i="126"/>
  <c r="D3982" i="126"/>
  <c r="D4587" i="126"/>
  <c r="D5309" i="126"/>
  <c r="D4228" i="126"/>
  <c r="D4539" i="126"/>
  <c r="D5217" i="126"/>
  <c r="D4792" i="126"/>
  <c r="D4021" i="126"/>
  <c r="D3316" i="126"/>
  <c r="D2572" i="126"/>
  <c r="D2830" i="126"/>
  <c r="D3256" i="126"/>
  <c r="D2536" i="126"/>
  <c r="D4045" i="126"/>
  <c r="D3392" i="126"/>
  <c r="D2468" i="126"/>
  <c r="D3030" i="126"/>
  <c r="D2725" i="126"/>
  <c r="D3335" i="126"/>
  <c r="D1168" i="126"/>
  <c r="D2335" i="126"/>
  <c r="D147" i="126"/>
  <c r="D1530" i="126"/>
  <c r="D534" i="126"/>
  <c r="D900" i="126"/>
  <c r="D2519" i="126"/>
  <c r="D1203" i="126"/>
  <c r="D219" i="126"/>
  <c r="D1554" i="126"/>
  <c r="D506" i="126"/>
  <c r="D648" i="126"/>
  <c r="D2483" i="126"/>
  <c r="D1571" i="126"/>
  <c r="D563" i="126"/>
  <c r="D2206" i="126"/>
  <c r="D1362" i="126"/>
  <c r="D398" i="126"/>
  <c r="D376" i="126"/>
  <c r="D1863" i="126"/>
  <c r="D551" i="126"/>
  <c r="D2058" i="126"/>
  <c r="D882" i="126"/>
  <c r="D265" i="126"/>
  <c r="D2289" i="126"/>
  <c r="D9933" i="126"/>
  <c r="D9948" i="126"/>
  <c r="D9938" i="126"/>
  <c r="D9994" i="126"/>
  <c r="D9663" i="126"/>
  <c r="D9224" i="126"/>
  <c r="D9187" i="126"/>
  <c r="D8808" i="126"/>
  <c r="D9039" i="126"/>
  <c r="D8692" i="126"/>
  <c r="D8148" i="126"/>
  <c r="D8351" i="126"/>
  <c r="D8626" i="126"/>
  <c r="D8736" i="126"/>
  <c r="D8137" i="126"/>
  <c r="D1689" i="126"/>
  <c r="D389" i="126"/>
  <c r="D353" i="126"/>
  <c r="D9753" i="126"/>
  <c r="D9839" i="126"/>
  <c r="D9470" i="126"/>
  <c r="D9428" i="126"/>
  <c r="D9249" i="126"/>
  <c r="D9264" i="126"/>
  <c r="D9319" i="126"/>
  <c r="D8896" i="126"/>
  <c r="D9214" i="126"/>
  <c r="D8809" i="126"/>
  <c r="D8360" i="126"/>
  <c r="D8738" i="126"/>
  <c r="D8187" i="126"/>
  <c r="D8446" i="126"/>
  <c r="D8653" i="126"/>
  <c r="D78" i="126"/>
  <c r="D185" i="126"/>
  <c r="D2449" i="126"/>
  <c r="D1789" i="126"/>
  <c r="D9840" i="126"/>
  <c r="D9687" i="126"/>
  <c r="D9962" i="126"/>
  <c r="D9814" i="126"/>
  <c r="D9133" i="126"/>
  <c r="D9232" i="126"/>
  <c r="D9331" i="126"/>
  <c r="D9006" i="126"/>
  <c r="D8919" i="126"/>
  <c r="D8949" i="126"/>
  <c r="D8524" i="126"/>
  <c r="D8208" i="126"/>
  <c r="D8479" i="126"/>
  <c r="D8203" i="126"/>
  <c r="D8590" i="126"/>
  <c r="D8910" i="126"/>
  <c r="D8437" i="126"/>
  <c r="D62" i="126"/>
  <c r="D1433" i="126"/>
  <c r="D2261" i="126"/>
  <c r="D1709" i="126"/>
  <c r="D1201" i="126"/>
  <c r="D1693" i="126"/>
  <c r="D9856" i="126"/>
  <c r="D9707" i="126"/>
  <c r="D9518" i="126"/>
  <c r="D9640" i="126"/>
  <c r="D9676" i="126"/>
  <c r="D9153" i="126"/>
  <c r="D9340" i="126"/>
  <c r="D9064" i="126"/>
  <c r="D9275" i="126"/>
  <c r="D8956" i="126"/>
  <c r="D8867" i="126"/>
  <c r="D8881" i="126"/>
  <c r="D8580" i="126"/>
  <c r="D8224" i="126"/>
  <c r="D8423" i="126"/>
  <c r="D8199" i="126"/>
  <c r="D8486" i="126"/>
  <c r="D8202" i="126"/>
  <c r="D8457" i="126"/>
  <c r="D8117" i="126"/>
  <c r="D7618" i="126"/>
  <c r="D7725" i="126"/>
  <c r="D7924" i="126"/>
  <c r="D8063" i="126"/>
  <c r="D7547" i="126"/>
  <c r="D7030" i="126"/>
  <c r="D7377" i="126"/>
  <c r="D6989" i="126"/>
  <c r="D7320" i="126"/>
  <c r="D6972" i="126"/>
  <c r="D7131" i="126"/>
  <c r="D6761" i="126"/>
  <c r="D6453" i="126"/>
  <c r="D5869" i="126"/>
  <c r="D5553" i="126"/>
  <c r="D6628" i="126"/>
  <c r="D6268" i="126"/>
  <c r="D5988" i="126"/>
  <c r="D5572" i="126"/>
  <c r="D6559" i="126"/>
  <c r="D6279" i="126"/>
  <c r="D5851" i="126"/>
  <c r="D5535" i="126"/>
  <c r="D7926" i="126"/>
  <c r="D7558" i="126"/>
  <c r="D7857" i="126"/>
  <c r="D8104" i="126"/>
  <c r="D7796" i="126"/>
  <c r="D7935" i="126"/>
  <c r="D7615" i="126"/>
  <c r="D7170" i="126"/>
  <c r="D6862" i="126"/>
  <c r="D7245" i="126"/>
  <c r="D6929" i="126"/>
  <c r="D7316" i="126"/>
  <c r="D7068" i="126"/>
  <c r="D7171" i="126"/>
  <c r="D6875" i="126"/>
  <c r="D6073" i="126"/>
  <c r="D5549" i="126"/>
  <c r="D6560" i="126"/>
  <c r="D6040" i="126"/>
  <c r="D5724" i="126"/>
  <c r="D6671" i="126"/>
  <c r="D6407" i="126"/>
  <c r="D6055" i="126"/>
  <c r="D5715" i="126"/>
  <c r="D6754" i="126"/>
  <c r="D7822" i="126"/>
  <c r="D7554" i="126"/>
  <c r="D7709" i="126"/>
  <c r="D7932" i="126"/>
  <c r="D7668" i="126"/>
  <c r="D8023" i="126"/>
  <c r="D7679" i="126"/>
  <c r="D7426" i="126"/>
  <c r="D7078" i="126"/>
  <c r="D7349" i="126"/>
  <c r="D6973" i="126"/>
  <c r="D7332" i="126"/>
  <c r="D7028" i="126"/>
  <c r="D7423" i="126"/>
  <c r="D7007" i="126"/>
  <c r="D6597" i="126"/>
  <c r="D6217" i="126"/>
  <c r="D5849" i="126"/>
  <c r="D5565" i="126"/>
  <c r="D6488" i="126"/>
  <c r="D6124" i="126"/>
  <c r="D5720" i="126"/>
  <c r="D5416" i="126"/>
  <c r="D6403" i="126"/>
  <c r="D6151" i="126"/>
  <c r="D5627" i="126"/>
  <c r="D8038" i="126"/>
  <c r="D7626" i="126"/>
  <c r="D7557" i="126"/>
  <c r="D7764" i="126"/>
  <c r="D8043" i="126"/>
  <c r="D7783" i="126"/>
  <c r="D7354" i="126"/>
  <c r="D7062" i="126"/>
  <c r="D7497" i="126"/>
  <c r="D7101" i="126"/>
  <c r="D6793" i="126"/>
  <c r="D7176" i="126"/>
  <c r="D7415" i="126"/>
  <c r="D7047" i="126"/>
  <c r="D6689" i="126"/>
  <c r="D6433" i="126"/>
  <c r="D5909" i="126"/>
  <c r="D5485" i="126"/>
  <c r="D6640" i="126"/>
  <c r="D6120" i="126"/>
  <c r="D5696" i="126"/>
  <c r="D6683" i="126"/>
  <c r="D6283" i="126"/>
  <c r="D5867" i="126"/>
  <c r="D6762" i="126"/>
  <c r="D6502" i="126"/>
  <c r="D6058" i="126"/>
  <c r="D5734" i="126"/>
  <c r="D5303" i="126"/>
  <c r="D4927" i="126"/>
  <c r="D4515" i="126"/>
  <c r="D4079" i="126"/>
  <c r="D5118" i="126"/>
  <c r="D4534" i="126"/>
  <c r="D4226" i="126"/>
  <c r="D5337" i="126"/>
  <c r="D4841" i="126"/>
  <c r="D4393" i="126"/>
  <c r="D5408" i="126"/>
  <c r="D4936" i="126"/>
  <c r="D4716" i="126"/>
  <c r="D4416" i="126"/>
  <c r="D3934" i="126"/>
  <c r="D3578" i="126"/>
  <c r="D3226" i="126"/>
  <c r="D2982" i="126"/>
  <c r="D3821" i="126"/>
  <c r="D3493" i="126"/>
  <c r="D3357" i="126"/>
  <c r="D3241" i="126"/>
  <c r="D3093" i="126"/>
  <c r="D2781" i="126"/>
  <c r="D6574" i="126"/>
  <c r="D6402" i="126"/>
  <c r="D6258" i="126"/>
  <c r="D6118" i="126"/>
  <c r="D5938" i="126"/>
  <c r="D5718" i="126"/>
  <c r="D5486" i="126"/>
  <c r="D5371" i="126"/>
  <c r="D5207" i="126"/>
  <c r="D4799" i="126"/>
  <c r="D4667" i="126"/>
  <c r="D4415" i="126"/>
  <c r="D4223" i="126"/>
  <c r="D4059" i="126"/>
  <c r="D5254" i="126"/>
  <c r="D5158" i="126"/>
  <c r="D4954" i="126"/>
  <c r="D4770" i="126"/>
  <c r="D4630" i="126"/>
  <c r="D4466" i="126"/>
  <c r="D4326" i="126"/>
  <c r="D4174" i="126"/>
  <c r="D5413" i="126"/>
  <c r="D5277" i="126"/>
  <c r="D5057" i="126"/>
  <c r="D4853" i="126"/>
  <c r="D4661" i="126"/>
  <c r="D4357" i="126"/>
  <c r="D4169" i="126"/>
  <c r="D4061" i="126"/>
  <c r="D5292" i="126"/>
  <c r="D5144" i="126"/>
  <c r="D5012" i="126"/>
  <c r="D4712" i="126"/>
  <c r="D4572" i="126"/>
  <c r="D4440" i="126"/>
  <c r="D4076" i="126"/>
  <c r="D3782" i="126"/>
  <c r="D3590" i="126"/>
  <c r="D3386" i="126"/>
  <c r="D3274" i="126"/>
  <c r="D3070" i="126"/>
  <c r="D2858" i="126"/>
  <c r="D2710" i="126"/>
  <c r="D3921" i="126"/>
  <c r="D3753" i="126"/>
  <c r="D3621" i="126"/>
  <c r="D3437" i="126"/>
  <c r="D3321" i="126"/>
  <c r="D3177" i="126"/>
  <c r="D2917" i="126"/>
  <c r="D6570" i="126"/>
  <c r="D6398" i="126"/>
  <c r="D6254" i="126"/>
  <c r="D6130" i="126"/>
  <c r="D5982" i="126"/>
  <c r="D5630" i="126"/>
  <c r="D5482" i="126"/>
  <c r="D5315" i="126"/>
  <c r="D5175" i="126"/>
  <c r="D4935" i="126"/>
  <c r="D4691" i="126"/>
  <c r="D4387" i="126"/>
  <c r="D4215" i="126"/>
  <c r="D4071" i="126"/>
  <c r="D5238" i="126"/>
  <c r="D5058" i="126"/>
  <c r="D4734" i="126"/>
  <c r="D4626" i="126"/>
  <c r="D4462" i="126"/>
  <c r="D4234" i="126"/>
  <c r="D5409" i="126"/>
  <c r="D5257" i="126"/>
  <c r="D5129" i="126"/>
  <c r="D4953" i="126"/>
  <c r="D4413" i="126"/>
  <c r="D4161" i="126"/>
  <c r="D5388" i="126"/>
  <c r="D5180" i="126"/>
  <c r="D5096" i="126"/>
  <c r="D4948" i="126"/>
  <c r="D4736" i="126"/>
  <c r="D4560" i="126"/>
  <c r="D4312" i="126"/>
  <c r="D4136" i="126"/>
  <c r="D3998" i="126"/>
  <c r="D3774" i="126"/>
  <c r="D3562" i="126"/>
  <c r="D3454" i="126"/>
  <c r="D3266" i="126"/>
  <c r="D3114" i="126"/>
  <c r="D3002" i="126"/>
  <c r="D2702" i="126"/>
  <c r="D3909" i="126"/>
  <c r="D3689" i="126"/>
  <c r="D3585" i="126"/>
  <c r="D3297" i="126"/>
  <c r="D3161" i="126"/>
  <c r="D2813" i="126"/>
  <c r="D6582" i="126"/>
  <c r="D6482" i="126"/>
  <c r="D6370" i="126"/>
  <c r="D6110" i="126"/>
  <c r="D5922" i="126"/>
  <c r="D5794" i="126"/>
  <c r="D5578" i="126"/>
  <c r="D5399" i="126"/>
  <c r="D5255" i="126"/>
  <c r="D4979" i="126"/>
  <c r="D4819" i="126"/>
  <c r="D4655" i="126"/>
  <c r="D4495" i="126"/>
  <c r="D4303" i="126"/>
  <c r="D4155" i="126"/>
  <c r="D5350" i="126"/>
  <c r="D5086" i="126"/>
  <c r="D4750" i="126"/>
  <c r="D4598" i="126"/>
  <c r="D4454" i="126"/>
  <c r="D4334" i="126"/>
  <c r="D4206" i="126"/>
  <c r="D5405" i="126"/>
  <c r="D5185" i="126"/>
  <c r="D5025" i="126"/>
  <c r="D4825" i="126"/>
  <c r="D4697" i="126"/>
  <c r="D4581" i="126"/>
  <c r="D4397" i="126"/>
  <c r="D4273" i="126"/>
  <c r="D4145" i="126"/>
  <c r="D5168" i="126"/>
  <c r="D5044" i="126"/>
  <c r="D4808" i="126"/>
  <c r="D4508" i="126"/>
  <c r="D4324" i="126"/>
  <c r="D4068" i="126"/>
  <c r="D3890" i="126"/>
  <c r="D3770" i="126"/>
  <c r="D3658" i="126"/>
  <c r="D3410" i="126"/>
  <c r="D3258" i="126"/>
  <c r="D3126" i="126"/>
  <c r="D2818" i="126"/>
  <c r="D4005" i="126"/>
  <c r="D3861" i="126"/>
  <c r="D3685" i="126"/>
  <c r="D3365" i="126"/>
  <c r="D3261" i="126"/>
  <c r="D3129" i="126"/>
  <c r="D2889" i="126"/>
  <c r="D2689" i="126"/>
  <c r="D3904" i="126"/>
  <c r="D3692" i="126"/>
  <c r="D3372" i="126"/>
  <c r="D3172" i="126"/>
  <c r="D2984" i="126"/>
  <c r="D2760" i="126"/>
  <c r="D3903" i="126"/>
  <c r="D3747" i="126"/>
  <c r="D3567" i="126"/>
  <c r="D3343" i="126"/>
  <c r="D3203" i="126"/>
  <c r="D2991" i="126"/>
  <c r="D2835" i="126"/>
  <c r="D2660" i="126"/>
  <c r="D2404" i="126"/>
  <c r="D2200" i="126"/>
  <c r="D2092" i="126"/>
  <c r="D1868" i="126"/>
  <c r="D1668" i="126"/>
  <c r="D1480" i="126"/>
  <c r="D1256" i="126"/>
  <c r="D984" i="126"/>
  <c r="D784" i="126"/>
  <c r="D620" i="126"/>
  <c r="D412" i="126"/>
  <c r="D280" i="126"/>
  <c r="D152" i="126"/>
  <c r="D2663" i="126"/>
  <c r="D2387" i="126"/>
  <c r="D2183" i="126"/>
  <c r="D1935" i="126"/>
  <c r="D1811" i="126"/>
  <c r="D1667" i="126"/>
  <c r="D1579" i="126"/>
  <c r="D1427" i="126"/>
  <c r="D1307" i="126"/>
  <c r="D1083" i="126"/>
  <c r="D975" i="126"/>
  <c r="D831" i="126"/>
  <c r="D687" i="126"/>
  <c r="D347" i="126"/>
  <c r="D195" i="126"/>
  <c r="D2678" i="126"/>
  <c r="D2426" i="126"/>
  <c r="D2290" i="126"/>
  <c r="D2162" i="126"/>
  <c r="D1994" i="126"/>
  <c r="D1862" i="126"/>
  <c r="D1750" i="126"/>
  <c r="D1566" i="126"/>
  <c r="D3956" i="126"/>
  <c r="D3828" i="126"/>
  <c r="D3704" i="126"/>
  <c r="D3492" i="126"/>
  <c r="D3364" i="126"/>
  <c r="D3228" i="126"/>
  <c r="D3116" i="126"/>
  <c r="D2980" i="126"/>
  <c r="D2796" i="126"/>
  <c r="D2704" i="126"/>
  <c r="D3899" i="126"/>
  <c r="D3791" i="126"/>
  <c r="D3603" i="126"/>
  <c r="D3379" i="126"/>
  <c r="D3043" i="126"/>
  <c r="D2799" i="126"/>
  <c r="D2580" i="126"/>
  <c r="D2476" i="126"/>
  <c r="D2304" i="126"/>
  <c r="D2132" i="126"/>
  <c r="D2008" i="126"/>
  <c r="D1864" i="126"/>
  <c r="D1708" i="126"/>
  <c r="D1504" i="126"/>
  <c r="D1352" i="126"/>
  <c r="D1220" i="126"/>
  <c r="D928" i="126"/>
  <c r="D780" i="126"/>
  <c r="D592" i="126"/>
  <c r="D460" i="126"/>
  <c r="D360" i="126"/>
  <c r="D196" i="126"/>
  <c r="D2659" i="126"/>
  <c r="D2463" i="126"/>
  <c r="D2175" i="126"/>
  <c r="D2011" i="126"/>
  <c r="D1771" i="126"/>
  <c r="D1643" i="126"/>
  <c r="D1443" i="126"/>
  <c r="D1299" i="126"/>
  <c r="D1179" i="126"/>
  <c r="D1079" i="126"/>
  <c r="D791" i="126"/>
  <c r="D639" i="126"/>
  <c r="D499" i="126"/>
  <c r="D387" i="126"/>
  <c r="D163" i="126"/>
  <c r="D2661" i="126"/>
  <c r="D2586" i="126"/>
  <c r="D2370" i="126"/>
  <c r="D2214" i="126"/>
  <c r="D2098" i="126"/>
  <c r="D1918" i="126"/>
  <c r="D1714" i="126"/>
  <c r="D4040" i="126"/>
  <c r="D3788" i="126"/>
  <c r="D3588" i="126"/>
  <c r="D3396" i="126"/>
  <c r="D3248" i="126"/>
  <c r="D3088" i="126"/>
  <c r="D2872" i="126"/>
  <c r="D2700" i="126"/>
  <c r="D3895" i="126"/>
  <c r="D3787" i="126"/>
  <c r="D3679" i="126"/>
  <c r="D3527" i="126"/>
  <c r="D3375" i="126"/>
  <c r="D3171" i="126"/>
  <c r="D2963" i="126"/>
  <c r="D2795" i="126"/>
  <c r="D2540" i="126"/>
  <c r="D2364" i="126"/>
  <c r="D2160" i="126"/>
  <c r="D1916" i="126"/>
  <c r="D1764" i="126"/>
  <c r="D1644" i="126"/>
  <c r="D1424" i="126"/>
  <c r="D1212" i="126"/>
  <c r="D1056" i="126"/>
  <c r="D924" i="126"/>
  <c r="D732" i="126"/>
  <c r="D244" i="126"/>
  <c r="D48" i="126"/>
  <c r="D2539" i="126"/>
  <c r="D2347" i="126"/>
  <c r="D2167" i="126"/>
  <c r="D1907" i="126"/>
  <c r="D1655" i="126"/>
  <c r="D1503" i="126"/>
  <c r="D1367" i="126"/>
  <c r="D1267" i="126"/>
  <c r="D1095" i="126"/>
  <c r="D907" i="126"/>
  <c r="D823" i="126"/>
  <c r="D623" i="126"/>
  <c r="D315" i="126"/>
  <c r="D211" i="126"/>
  <c r="D2649" i="126"/>
  <c r="D2598" i="126"/>
  <c r="D2366" i="126"/>
  <c r="D2146" i="126"/>
  <c r="D1986" i="126"/>
  <c r="D1758" i="126"/>
  <c r="D4016" i="126"/>
  <c r="D3864" i="126"/>
  <c r="D3696" i="126"/>
  <c r="D3612" i="126"/>
  <c r="D3376" i="126"/>
  <c r="D3156" i="126"/>
  <c r="D3020" i="126"/>
  <c r="D2736" i="126"/>
  <c r="D4003" i="126"/>
  <c r="D3815" i="126"/>
  <c r="D3615" i="126"/>
  <c r="D3523" i="126"/>
  <c r="D3415" i="126"/>
  <c r="D3059" i="126"/>
  <c r="D2927" i="126"/>
  <c r="D2771" i="126"/>
  <c r="D2588" i="126"/>
  <c r="D2444" i="126"/>
  <c r="D2288" i="126"/>
  <c r="D2040" i="126"/>
  <c r="D1912" i="126"/>
  <c r="D1760" i="126"/>
  <c r="D1524" i="126"/>
  <c r="D1204" i="126"/>
  <c r="D868" i="126"/>
  <c r="D684" i="126"/>
  <c r="D508" i="126"/>
  <c r="D368" i="126"/>
  <c r="D184" i="126"/>
  <c r="D36" i="126"/>
  <c r="D2451" i="126"/>
  <c r="D2275" i="126"/>
  <c r="D2083" i="126"/>
  <c r="D1939" i="126"/>
  <c r="D1779" i="126"/>
  <c r="D1627" i="126"/>
  <c r="D1499" i="126"/>
  <c r="D1355" i="126"/>
  <c r="D1239" i="126"/>
  <c r="D1091" i="126"/>
  <c r="D947" i="126"/>
  <c r="D835" i="126"/>
  <c r="D615" i="126"/>
  <c r="D399" i="126"/>
  <c r="D199" i="126"/>
  <c r="D11" i="126"/>
  <c r="D2622" i="126"/>
  <c r="D2462" i="126"/>
  <c r="D2346" i="126"/>
  <c r="D2202" i="126"/>
  <c r="D2054" i="126"/>
  <c r="D1818" i="126"/>
  <c r="D1734" i="126"/>
  <c r="D1570" i="126"/>
  <c r="D1430" i="126"/>
  <c r="D1206" i="126"/>
  <c r="D1074" i="126"/>
  <c r="D938" i="126"/>
  <c r="D782" i="126"/>
  <c r="D530" i="126"/>
  <c r="D318" i="126"/>
  <c r="D30" i="126"/>
  <c r="D1737" i="126"/>
  <c r="D1081" i="126"/>
  <c r="D713" i="126"/>
  <c r="D137" i="126"/>
  <c r="D2565" i="126"/>
  <c r="D1893" i="126"/>
  <c r="D725" i="126"/>
  <c r="D5" i="126"/>
  <c r="D221" i="126"/>
  <c r="D1857" i="126"/>
  <c r="D1265" i="126"/>
  <c r="D97" i="126"/>
  <c r="D1005" i="126"/>
  <c r="D1478" i="126"/>
  <c r="D1234" i="126"/>
  <c r="D1090" i="126"/>
  <c r="D890" i="126"/>
  <c r="D714" i="126"/>
  <c r="D470" i="126"/>
  <c r="D314" i="126"/>
  <c r="D150" i="126"/>
  <c r="D1913" i="126"/>
  <c r="D1033" i="126"/>
  <c r="D121" i="126"/>
  <c r="D1877" i="126"/>
  <c r="D1429" i="126"/>
  <c r="D933" i="126"/>
  <c r="D261" i="126"/>
  <c r="D1405" i="126"/>
  <c r="D2353" i="126"/>
  <c r="D1553" i="126"/>
  <c r="D1025" i="126"/>
  <c r="D1661" i="126"/>
  <c r="D365" i="126"/>
  <c r="D1414" i="126"/>
  <c r="D1266" i="126"/>
  <c r="D1138" i="126"/>
  <c r="D998" i="126"/>
  <c r="D850" i="126"/>
  <c r="D690" i="126"/>
  <c r="D346" i="126"/>
  <c r="D170" i="126"/>
  <c r="D1337" i="126"/>
  <c r="D665" i="126"/>
  <c r="D2213" i="126"/>
  <c r="D1573" i="126"/>
  <c r="D1253" i="126"/>
  <c r="D53" i="126"/>
  <c r="D1021" i="126"/>
  <c r="D2257" i="126"/>
  <c r="D545" i="126"/>
  <c r="D49" i="126"/>
  <c r="D1597" i="126"/>
  <c r="D1558" i="126"/>
  <c r="D1434" i="126"/>
  <c r="D1210" i="126"/>
  <c r="D1054" i="126"/>
  <c r="D846" i="126"/>
  <c r="D706" i="126"/>
  <c r="D598" i="126"/>
  <c r="D342" i="126"/>
  <c r="D206" i="126"/>
  <c r="D66" i="126"/>
  <c r="D2153" i="126"/>
  <c r="D1097" i="126"/>
  <c r="D521" i="126"/>
  <c r="D2485" i="126"/>
  <c r="D2021" i="126"/>
  <c r="D1541" i="126"/>
  <c r="D965" i="126"/>
  <c r="D37" i="126"/>
  <c r="D1245" i="126"/>
  <c r="D2321" i="126"/>
  <c r="D1297" i="126"/>
  <c r="D241" i="126"/>
  <c r="D1757" i="126"/>
  <c r="D7029" i="126"/>
  <c r="D2929" i="126"/>
  <c r="D4751" i="126"/>
  <c r="D3680" i="126"/>
  <c r="D1850" i="126"/>
  <c r="D2469" i="126"/>
  <c r="D2553" i="126"/>
  <c r="D210" i="126"/>
  <c r="D870" i="126"/>
  <c r="D9467" i="126"/>
  <c r="D9987" i="126"/>
  <c r="D8940" i="126"/>
  <c r="D9290" i="126"/>
  <c r="D9597" i="126"/>
  <c r="D7718" i="126"/>
  <c r="D8648" i="126"/>
  <c r="D8195" i="126"/>
  <c r="D7499" i="126"/>
  <c r="D8056" i="126"/>
  <c r="D7927" i="126"/>
  <c r="D5693" i="126"/>
  <c r="D5791" i="126"/>
  <c r="D6927" i="126"/>
  <c r="D6016" i="126"/>
  <c r="D5551" i="126"/>
  <c r="D7055" i="126"/>
  <c r="D5844" i="126"/>
  <c r="D6558" i="126"/>
  <c r="D6493" i="126"/>
  <c r="D5940" i="126"/>
  <c r="D5455" i="126"/>
  <c r="D4759" i="126"/>
  <c r="D4306" i="126"/>
  <c r="D5172" i="126"/>
  <c r="D5534" i="126"/>
  <c r="D5202" i="126"/>
  <c r="D4537" i="126"/>
  <c r="D5822" i="126"/>
  <c r="D4259" i="126"/>
  <c r="D4653" i="126"/>
  <c r="D5986" i="126"/>
  <c r="D5262" i="126"/>
  <c r="D4725" i="126"/>
  <c r="D4144" i="126"/>
  <c r="D3289" i="126"/>
  <c r="D2964" i="126"/>
  <c r="D2120" i="126"/>
  <c r="D3545" i="126"/>
  <c r="D2860" i="126"/>
  <c r="D2152" i="126"/>
  <c r="D3629" i="126"/>
  <c r="D2784" i="126"/>
  <c r="D2020" i="126"/>
  <c r="D2722" i="126"/>
  <c r="D3576" i="126"/>
  <c r="D2632" i="126"/>
  <c r="D748" i="126"/>
  <c r="D1547" i="126"/>
  <c r="D2670" i="126"/>
  <c r="D1510" i="126"/>
  <c r="D510" i="126"/>
  <c r="D856" i="126"/>
  <c r="D2487" i="126"/>
  <c r="D1087" i="126"/>
  <c r="D179" i="126"/>
  <c r="D1522" i="126"/>
  <c r="D362" i="126"/>
  <c r="D600" i="126"/>
  <c r="D2403" i="126"/>
  <c r="D1527" i="126"/>
  <c r="D503" i="126"/>
  <c r="D2114" i="126"/>
  <c r="D1334" i="126"/>
  <c r="D302" i="126"/>
  <c r="D340" i="126"/>
  <c r="D1815" i="126"/>
  <c r="D491" i="126"/>
  <c r="D2010" i="126"/>
  <c r="D834" i="126"/>
  <c r="D141" i="126"/>
  <c r="D2081" i="126"/>
  <c r="D9881" i="126"/>
  <c r="D9728" i="126"/>
  <c r="D9658" i="126"/>
  <c r="D9930" i="126"/>
  <c r="D9603" i="126"/>
  <c r="D9168" i="126"/>
  <c r="D9131" i="126"/>
  <c r="D9027" i="126"/>
  <c r="D8937" i="126"/>
  <c r="D8548" i="126"/>
  <c r="D8886" i="126"/>
  <c r="D8319" i="126"/>
  <c r="D8606" i="126"/>
  <c r="D8621" i="126"/>
  <c r="D8113" i="126"/>
  <c r="D1065" i="126"/>
  <c r="D1645" i="126"/>
  <c r="D257" i="126"/>
  <c r="D9701" i="126"/>
  <c r="D9771" i="126"/>
  <c r="D9838" i="126"/>
  <c r="D9990" i="126"/>
  <c r="D9137" i="126"/>
  <c r="D9240" i="126"/>
  <c r="D9235" i="126"/>
  <c r="D9154" i="126"/>
  <c r="D9134" i="126"/>
  <c r="D8757" i="126"/>
  <c r="D8300" i="126"/>
  <c r="D8643" i="126"/>
  <c r="D8155" i="126"/>
  <c r="D8366" i="126"/>
  <c r="D8557" i="126"/>
  <c r="D42" i="126"/>
  <c r="D2053" i="126"/>
  <c r="D2225" i="126"/>
  <c r="D941" i="126"/>
  <c r="D9772" i="126"/>
  <c r="D9970" i="126"/>
  <c r="D9624" i="126"/>
  <c r="D9651" i="126"/>
  <c r="D9105" i="126"/>
  <c r="D9216" i="126"/>
  <c r="D9247" i="126"/>
  <c r="D8892" i="126"/>
  <c r="D8871" i="126"/>
  <c r="D8885" i="126"/>
  <c r="D8440" i="126"/>
  <c r="D8120" i="126"/>
  <c r="D8427" i="126"/>
  <c r="D8179" i="126"/>
  <c r="D8530" i="126"/>
  <c r="D8701" i="126"/>
  <c r="D8369" i="126"/>
  <c r="D26" i="126"/>
  <c r="D1289" i="126"/>
  <c r="D1749" i="126"/>
  <c r="D1085" i="126"/>
  <c r="D833" i="126"/>
  <c r="D10001" i="126"/>
  <c r="D9832" i="126"/>
  <c r="D9954" i="126"/>
  <c r="D9482" i="126"/>
  <c r="D9620" i="126"/>
  <c r="D9583" i="126"/>
  <c r="D9129" i="126"/>
  <c r="D9308" i="126"/>
  <c r="D9032" i="126"/>
  <c r="D9243" i="126"/>
  <c r="D8912" i="126"/>
  <c r="D9262" i="126"/>
  <c r="D8817" i="126"/>
  <c r="D8552" i="126"/>
  <c r="D8160" i="126"/>
  <c r="D8407" i="126"/>
  <c r="D8175" i="126"/>
  <c r="D8430" i="126"/>
  <c r="D8162" i="126"/>
  <c r="D8433" i="126"/>
  <c r="D8098" i="126"/>
  <c r="D8081" i="126"/>
  <c r="D7689" i="126"/>
  <c r="D7776" i="126"/>
  <c r="D7983" i="126"/>
  <c r="D7523" i="126"/>
  <c r="D7010" i="126"/>
  <c r="D7341" i="126"/>
  <c r="D6953" i="126"/>
  <c r="D7296" i="126"/>
  <c r="D6932" i="126"/>
  <c r="D7111" i="126"/>
  <c r="D6733" i="126"/>
  <c r="D6429" i="126"/>
  <c r="D5833" i="126"/>
  <c r="D5537" i="126"/>
  <c r="D6588" i="126"/>
  <c r="D6244" i="126"/>
  <c r="D5948" i="126"/>
  <c r="D5528" i="126"/>
  <c r="D6527" i="126"/>
  <c r="D6259" i="126"/>
  <c r="D5807" i="126"/>
  <c r="D5443" i="126"/>
  <c r="D7902" i="126"/>
  <c r="D7510" i="126"/>
  <c r="D7837" i="126"/>
  <c r="D8088" i="126"/>
  <c r="D7772" i="126"/>
  <c r="D7903" i="126"/>
  <c r="D7539" i="126"/>
  <c r="D7090" i="126"/>
  <c r="D6806" i="126"/>
  <c r="D7221" i="126"/>
  <c r="D6909" i="126"/>
  <c r="D7292" i="126"/>
  <c r="D6988" i="126"/>
  <c r="D7127" i="126"/>
  <c r="D6831" i="126"/>
  <c r="D5997" i="126"/>
  <c r="D5533" i="126"/>
  <c r="D6472" i="126"/>
  <c r="D6000" i="126"/>
  <c r="D5708" i="126"/>
  <c r="D6651" i="126"/>
  <c r="D6391" i="126"/>
  <c r="D6027" i="126"/>
  <c r="D5667" i="126"/>
  <c r="D6702" i="126"/>
  <c r="D7802" i="126"/>
  <c r="D7538" i="126"/>
  <c r="D7681" i="126"/>
  <c r="D7888" i="126"/>
  <c r="D7632" i="126"/>
  <c r="D7999" i="126"/>
  <c r="D7655" i="126"/>
  <c r="D7374" i="126"/>
  <c r="D7046" i="126"/>
  <c r="D7293" i="126"/>
  <c r="D6941" i="126"/>
  <c r="D7308" i="126"/>
  <c r="D7012" i="126"/>
  <c r="D7399" i="126"/>
  <c r="D6955" i="126"/>
  <c r="D6573" i="126"/>
  <c r="D6185" i="126"/>
  <c r="D5825" i="126"/>
  <c r="D5545" i="126"/>
  <c r="D6468" i="126"/>
  <c r="D6108" i="126"/>
  <c r="D5672" i="126"/>
  <c r="D6755" i="126"/>
  <c r="D6387" i="126"/>
  <c r="D6091" i="126"/>
  <c r="D5599" i="126"/>
  <c r="D8014" i="126"/>
  <c r="D7530" i="126"/>
  <c r="D8112" i="126"/>
  <c r="D7732" i="126"/>
  <c r="D8019" i="126"/>
  <c r="D7695" i="126"/>
  <c r="D7330" i="126"/>
  <c r="D7018" i="126"/>
  <c r="D7429" i="126"/>
  <c r="D7073" i="126"/>
  <c r="D7432" i="126"/>
  <c r="D7160" i="126"/>
  <c r="D7395" i="126"/>
  <c r="D7027" i="126"/>
  <c r="D6657" i="126"/>
  <c r="D6381" i="126"/>
  <c r="D5889" i="126"/>
  <c r="D5465" i="126"/>
  <c r="D6596" i="126"/>
  <c r="D6028" i="126"/>
  <c r="D5664" i="126"/>
  <c r="D6659" i="126"/>
  <c r="D6263" i="126"/>
  <c r="D5691" i="126"/>
  <c r="D6694" i="126"/>
  <c r="D6454" i="126"/>
  <c r="D6002" i="126"/>
  <c r="D5674" i="126"/>
  <c r="D5279" i="126"/>
  <c r="D4891" i="126"/>
  <c r="D4487" i="126"/>
  <c r="D4063" i="126"/>
  <c r="D4986" i="126"/>
  <c r="D4470" i="126"/>
  <c r="D4202" i="126"/>
  <c r="D5289" i="126"/>
  <c r="D4805" i="126"/>
  <c r="D4361" i="126"/>
  <c r="D5296" i="126"/>
  <c r="D4916" i="126"/>
  <c r="D4700" i="126"/>
  <c r="D4320" i="126"/>
  <c r="D3882" i="126"/>
  <c r="D3550" i="126"/>
  <c r="D3206" i="126"/>
  <c r="D2918" i="126"/>
  <c r="D3781" i="126"/>
  <c r="D3445" i="126"/>
  <c r="D3325" i="126"/>
  <c r="D3213" i="126"/>
  <c r="D2965" i="126"/>
  <c r="D6674" i="126"/>
  <c r="D6546" i="126"/>
  <c r="D6378" i="126"/>
  <c r="D6242" i="126"/>
  <c r="D6054" i="126"/>
  <c r="D5902" i="126"/>
  <c r="D5670" i="126"/>
  <c r="D5466" i="126"/>
  <c r="D5347" i="126"/>
  <c r="D5111" i="126"/>
  <c r="D4767" i="126"/>
  <c r="D4603" i="126"/>
  <c r="D4367" i="126"/>
  <c r="D4183" i="126"/>
  <c r="D5398" i="126"/>
  <c r="D5222" i="126"/>
  <c r="D5078" i="126"/>
  <c r="D4930" i="126"/>
  <c r="D4742" i="126"/>
  <c r="D4586" i="126"/>
  <c r="D4438" i="126"/>
  <c r="D4278" i="126"/>
  <c r="D4150" i="126"/>
  <c r="D5393" i="126"/>
  <c r="D5233" i="126"/>
  <c r="D5037" i="126"/>
  <c r="D4765" i="126"/>
  <c r="D4597" i="126"/>
  <c r="D4285" i="126"/>
  <c r="D4121" i="126"/>
  <c r="D5404" i="126"/>
  <c r="D5268" i="126"/>
  <c r="D5100" i="126"/>
  <c r="D4928" i="126"/>
  <c r="D4696" i="126"/>
  <c r="D4520" i="126"/>
  <c r="D4408" i="126"/>
  <c r="D4038" i="126"/>
  <c r="D3650" i="126"/>
  <c r="D3574" i="126"/>
  <c r="D3362" i="126"/>
  <c r="D3202" i="126"/>
  <c r="D3050" i="126"/>
  <c r="D2842" i="126"/>
  <c r="D2690" i="126"/>
  <c r="D3877" i="126"/>
  <c r="D3717" i="126"/>
  <c r="D3589" i="126"/>
  <c r="D3417" i="126"/>
  <c r="D3273" i="126"/>
  <c r="D3117" i="126"/>
  <c r="D2793" i="126"/>
  <c r="D6538" i="126"/>
  <c r="D6374" i="126"/>
  <c r="D6214" i="126"/>
  <c r="D6090" i="126"/>
  <c r="D5890" i="126"/>
  <c r="D5602" i="126"/>
  <c r="D5434" i="126"/>
  <c r="D5295" i="126"/>
  <c r="D5031" i="126"/>
  <c r="D4915" i="126"/>
  <c r="D4627" i="126"/>
  <c r="D4331" i="126"/>
  <c r="D4179" i="126"/>
  <c r="D5414" i="126"/>
  <c r="D5218" i="126"/>
  <c r="D5014" i="126"/>
  <c r="D4706" i="126"/>
  <c r="D4602" i="126"/>
  <c r="D4418" i="126"/>
  <c r="D4190" i="126"/>
  <c r="D5389" i="126"/>
  <c r="D5225" i="126"/>
  <c r="D5029" i="126"/>
  <c r="D4829" i="126"/>
  <c r="D4369" i="126"/>
  <c r="D4117" i="126"/>
  <c r="D5316" i="126"/>
  <c r="D5156" i="126"/>
  <c r="D5052" i="126"/>
  <c r="D4876" i="126"/>
  <c r="D4708" i="126"/>
  <c r="D4532" i="126"/>
  <c r="D4220" i="126"/>
  <c r="D4116" i="126"/>
  <c r="D3966" i="126"/>
  <c r="D3682" i="126"/>
  <c r="D3534" i="126"/>
  <c r="D3358" i="126"/>
  <c r="D3234" i="126"/>
  <c r="D3094" i="126"/>
  <c r="D2926" i="126"/>
  <c r="D4029" i="126"/>
  <c r="D3873" i="126"/>
  <c r="D3665" i="126"/>
  <c r="D3541" i="126"/>
  <c r="D3269" i="126"/>
  <c r="D3137" i="126"/>
  <c r="D6686" i="126"/>
  <c r="D6562" i="126"/>
  <c r="D6458" i="126"/>
  <c r="D6330" i="126"/>
  <c r="D6030" i="126"/>
  <c r="D5886" i="126"/>
  <c r="D5770" i="126"/>
  <c r="D5510" i="126"/>
  <c r="D5355" i="126"/>
  <c r="D5091" i="126"/>
  <c r="D4955" i="126"/>
  <c r="D4779" i="126"/>
  <c r="D4619" i="126"/>
  <c r="D4447" i="126"/>
  <c r="D4247" i="126"/>
  <c r="D4119" i="126"/>
  <c r="D5190" i="126"/>
  <c r="D5030" i="126"/>
  <c r="D4730" i="126"/>
  <c r="D4542" i="126"/>
  <c r="D4430" i="126"/>
  <c r="D4318" i="126"/>
  <c r="D4166" i="126"/>
  <c r="D5357" i="126"/>
  <c r="D5157" i="126"/>
  <c r="D4949" i="126"/>
  <c r="D4785" i="126"/>
  <c r="D4673" i="126"/>
  <c r="D4557" i="126"/>
  <c r="D4365" i="126"/>
  <c r="D4225" i="126"/>
  <c r="D4085" i="126"/>
  <c r="D5136" i="126"/>
  <c r="D4976" i="126"/>
  <c r="D4788" i="126"/>
  <c r="D4488" i="126"/>
  <c r="D4304" i="126"/>
  <c r="D4050" i="126"/>
  <c r="D3866" i="126"/>
  <c r="D3746" i="126"/>
  <c r="D3638" i="126"/>
  <c r="D3350" i="126"/>
  <c r="D3230" i="126"/>
  <c r="D3106" i="126"/>
  <c r="D2778" i="126"/>
  <c r="D3985" i="126"/>
  <c r="D3809" i="126"/>
  <c r="D3609" i="126"/>
  <c r="D3337" i="126"/>
  <c r="D3245" i="126"/>
  <c r="D2993" i="126"/>
  <c r="D2849" i="126"/>
  <c r="D4032" i="126"/>
  <c r="D3856" i="126"/>
  <c r="D3572" i="126"/>
  <c r="D3308" i="126"/>
  <c r="D3152" i="126"/>
  <c r="D2920" i="126"/>
  <c r="D2728" i="126"/>
  <c r="D3863" i="126"/>
  <c r="D3723" i="126"/>
  <c r="D3543" i="126"/>
  <c r="D3311" i="126"/>
  <c r="D3083" i="126"/>
  <c r="D2971" i="126"/>
  <c r="D2803" i="126"/>
  <c r="D2636" i="126"/>
  <c r="D2380" i="126"/>
  <c r="D2172" i="126"/>
  <c r="D2036" i="126"/>
  <c r="D1840" i="126"/>
  <c r="D1632" i="126"/>
  <c r="D1460" i="126"/>
  <c r="D1160" i="126"/>
  <c r="D932" i="126"/>
  <c r="D752" i="126"/>
  <c r="D572" i="126"/>
  <c r="D392" i="126"/>
  <c r="D256" i="126"/>
  <c r="D88" i="126"/>
  <c r="D2643" i="126"/>
  <c r="D2359" i="126"/>
  <c r="D2147" i="126"/>
  <c r="D1915" i="126"/>
  <c r="D1795" i="126"/>
  <c r="D1647" i="126"/>
  <c r="D1555" i="126"/>
  <c r="D1399" i="126"/>
  <c r="D1235" i="126"/>
  <c r="D1051" i="126"/>
  <c r="D935" i="126"/>
  <c r="D767" i="126"/>
  <c r="D603" i="126"/>
  <c r="D307" i="126"/>
  <c r="D119" i="126"/>
  <c r="D2590" i="126"/>
  <c r="D2402" i="126"/>
  <c r="D2254" i="126"/>
  <c r="D2138" i="126"/>
  <c r="D1954" i="126"/>
  <c r="D1838" i="126"/>
  <c r="D1730" i="126"/>
  <c r="D2713" i="126"/>
  <c r="D3924" i="126"/>
  <c r="D3792" i="126"/>
  <c r="D3660" i="126"/>
  <c r="D3456" i="126"/>
  <c r="D3328" i="126"/>
  <c r="D3192" i="126"/>
  <c r="D3060" i="126"/>
  <c r="D2948" i="126"/>
  <c r="D2772" i="126"/>
  <c r="D3987" i="126"/>
  <c r="D3875" i="126"/>
  <c r="D3767" i="126"/>
  <c r="D3515" i="126"/>
  <c r="D3307" i="126"/>
  <c r="D2987" i="126"/>
  <c r="D2783" i="126"/>
  <c r="D2556" i="126"/>
  <c r="D2428" i="126"/>
  <c r="D2276" i="126"/>
  <c r="D2104" i="126"/>
  <c r="D1992" i="126"/>
  <c r="D1832" i="126"/>
  <c r="D1608" i="126"/>
  <c r="D1476" i="126"/>
  <c r="D1332" i="126"/>
  <c r="D1148" i="126"/>
  <c r="D904" i="126"/>
  <c r="D716" i="126"/>
  <c r="D568" i="126"/>
  <c r="D432" i="126"/>
  <c r="D312" i="126"/>
  <c r="D176" i="126"/>
  <c r="D2611" i="126"/>
  <c r="D2351" i="126"/>
  <c r="D2143" i="126"/>
  <c r="D1983" i="126"/>
  <c r="D1731" i="126"/>
  <c r="D1591" i="126"/>
  <c r="D1423" i="126"/>
  <c r="D1271" i="126"/>
  <c r="D1159" i="126"/>
  <c r="D1047" i="126"/>
  <c r="D731" i="126"/>
  <c r="D599" i="126"/>
  <c r="D467" i="126"/>
  <c r="D319" i="126"/>
  <c r="D135" i="126"/>
  <c r="D2666" i="126"/>
  <c r="D2534" i="126"/>
  <c r="D2354" i="126"/>
  <c r="D2190" i="126"/>
  <c r="D2046" i="126"/>
  <c r="D1878" i="126"/>
  <c r="D1678" i="126"/>
  <c r="D3892" i="126"/>
  <c r="D3720" i="126"/>
  <c r="D3552" i="126"/>
  <c r="D3352" i="126"/>
  <c r="D3188" i="126"/>
  <c r="D2992" i="126"/>
  <c r="D2848" i="126"/>
  <c r="D4011" i="126"/>
  <c r="D3871" i="126"/>
  <c r="D3763" i="126"/>
  <c r="D3599" i="126"/>
  <c r="D3499" i="126"/>
  <c r="D3351" i="126"/>
  <c r="D3099" i="126"/>
  <c r="D2931" i="126"/>
  <c r="D2759" i="126"/>
  <c r="D2488" i="126"/>
  <c r="D2320" i="126"/>
  <c r="D2084" i="126"/>
  <c r="D1892" i="126"/>
  <c r="D1728" i="126"/>
  <c r="D1604" i="126"/>
  <c r="D1348" i="126"/>
  <c r="D1144" i="126"/>
  <c r="D1020" i="126"/>
  <c r="D844" i="126"/>
  <c r="D688" i="126"/>
  <c r="D192" i="126"/>
  <c r="D2673" i="126"/>
  <c r="D2507" i="126"/>
  <c r="D2319" i="126"/>
  <c r="D2087" i="126"/>
  <c r="D1875" i="126"/>
  <c r="D1635" i="126"/>
  <c r="D1487" i="126"/>
  <c r="D1339" i="126"/>
  <c r="D1175" i="126"/>
  <c r="D1067" i="126"/>
  <c r="D887" i="126"/>
  <c r="D783" i="126"/>
  <c r="D559" i="126"/>
  <c r="D299" i="126"/>
  <c r="D183" i="126"/>
  <c r="D2609" i="126"/>
  <c r="D2570" i="126"/>
  <c r="D2350" i="126"/>
  <c r="D2094" i="126"/>
  <c r="D1966" i="126"/>
  <c r="D1574" i="126"/>
  <c r="D4000" i="126"/>
  <c r="D3784" i="126"/>
  <c r="D3668" i="126"/>
  <c r="D3476" i="126"/>
  <c r="D3348" i="126"/>
  <c r="D3132" i="126"/>
  <c r="D2972" i="126"/>
  <c r="D2712" i="126"/>
  <c r="D3907" i="126"/>
  <c r="D3799" i="126"/>
  <c r="D3595" i="126"/>
  <c r="D3495" i="126"/>
  <c r="D3363" i="126"/>
  <c r="D2995" i="126"/>
  <c r="D2907" i="126"/>
  <c r="D2755" i="126"/>
  <c r="D2564" i="126"/>
  <c r="D2412" i="126"/>
  <c r="D2252" i="126"/>
  <c r="D2000" i="126"/>
  <c r="D1872" i="126"/>
  <c r="D1676" i="126"/>
  <c r="D1344" i="126"/>
  <c r="D1076" i="126"/>
  <c r="D828" i="126"/>
  <c r="D656" i="126"/>
  <c r="D440" i="126"/>
  <c r="D320" i="126"/>
  <c r="D164" i="126"/>
  <c r="D2667" i="126"/>
  <c r="D2363" i="126"/>
  <c r="D2251" i="126"/>
  <c r="D2019" i="126"/>
  <c r="D1903" i="126"/>
  <c r="D1719" i="126"/>
  <c r="D1583" i="126"/>
  <c r="D1483" i="126"/>
  <c r="D1311" i="126"/>
  <c r="D1195" i="126"/>
  <c r="D1031" i="126"/>
  <c r="D903" i="126"/>
  <c r="D779" i="126"/>
  <c r="D555" i="126"/>
  <c r="D335" i="126"/>
  <c r="D175" i="126"/>
  <c r="D2641" i="126"/>
  <c r="D2594" i="126"/>
  <c r="D2430" i="126"/>
  <c r="D2326" i="126"/>
  <c r="D2166" i="126"/>
  <c r="D2038" i="126"/>
  <c r="D1798" i="126"/>
  <c r="D1670" i="126"/>
  <c r="D1550" i="126"/>
  <c r="D1394" i="126"/>
  <c r="D1174" i="126"/>
  <c r="D1018" i="126"/>
  <c r="D862" i="126"/>
  <c r="D758" i="126"/>
  <c r="D478" i="126"/>
  <c r="D298" i="126"/>
  <c r="D2137" i="126"/>
  <c r="D1577" i="126"/>
  <c r="D969" i="126"/>
  <c r="D633" i="126"/>
  <c r="D9" i="126"/>
  <c r="D2293" i="126"/>
  <c r="D1445" i="126"/>
  <c r="D629" i="126"/>
  <c r="D2429" i="126"/>
  <c r="D2465" i="126"/>
  <c r="D1681" i="126"/>
  <c r="D961" i="126"/>
  <c r="D2381" i="126"/>
  <c r="D781" i="126"/>
  <c r="D1442" i="126"/>
  <c r="D1218" i="126"/>
  <c r="D1066" i="126"/>
  <c r="D818" i="126"/>
  <c r="D698" i="126"/>
  <c r="D390" i="126"/>
  <c r="D214" i="126"/>
  <c r="D2425" i="126"/>
  <c r="D1849" i="126"/>
  <c r="D809" i="126"/>
  <c r="D397" i="126"/>
  <c r="D1717" i="126"/>
  <c r="D1349" i="126"/>
  <c r="D821" i="126"/>
  <c r="D2365" i="126"/>
  <c r="D765" i="126"/>
  <c r="D2273" i="126"/>
  <c r="D1345" i="126"/>
  <c r="D81" i="126"/>
  <c r="D1453" i="126"/>
  <c r="D13" i="126"/>
  <c r="D1370" i="126"/>
  <c r="D1214" i="126"/>
  <c r="D1086" i="126"/>
  <c r="D946" i="126"/>
  <c r="D830" i="126"/>
  <c r="D646" i="126"/>
  <c r="D330" i="126"/>
  <c r="D146" i="126"/>
  <c r="D1241" i="126"/>
  <c r="D313" i="126"/>
  <c r="D1925" i="126"/>
  <c r="D1477" i="126"/>
  <c r="D1141" i="126"/>
  <c r="D2525" i="126"/>
  <c r="D861" i="126"/>
  <c r="D2145" i="126"/>
  <c r="D417" i="126"/>
  <c r="D2237" i="126"/>
  <c r="D1421" i="126"/>
  <c r="D1526" i="126"/>
  <c r="D1314" i="126"/>
  <c r="D1186" i="126"/>
  <c r="D1022" i="126"/>
  <c r="D806" i="126"/>
  <c r="D686" i="126"/>
  <c r="D566" i="126"/>
  <c r="D326" i="126"/>
  <c r="D182" i="126"/>
  <c r="D2585" i="126"/>
  <c r="D1977" i="126"/>
  <c r="D985" i="126"/>
  <c r="D297" i="126"/>
  <c r="D2405" i="126"/>
  <c r="D1909" i="126"/>
  <c r="D1381" i="126"/>
  <c r="D869" i="126"/>
  <c r="D2461" i="126"/>
  <c r="D829" i="126"/>
  <c r="D2001" i="126"/>
  <c r="D865" i="126"/>
  <c r="D129" i="126"/>
  <c r="D1069" i="126"/>
  <c r="D4101" i="126"/>
  <c r="D7106" i="126"/>
  <c r="D4013" i="126"/>
  <c r="D4456" i="126"/>
  <c r="D2571" i="126"/>
  <c r="D1468" i="126"/>
  <c r="D1773" i="126"/>
  <c r="D1189" i="126"/>
  <c r="D409" i="126"/>
  <c r="D921" i="126"/>
  <c r="D9920" i="126"/>
  <c r="D9934" i="126"/>
  <c r="D8664" i="126"/>
  <c r="D9625" i="126"/>
  <c r="D9286" i="126"/>
  <c r="D8515" i="126"/>
  <c r="D8207" i="126"/>
  <c r="D8705" i="126"/>
  <c r="D7829" i="126"/>
  <c r="D7579" i="126"/>
  <c r="D6104" i="126"/>
  <c r="D6766" i="126"/>
  <c r="D6509" i="126"/>
  <c r="D5548" i="126"/>
  <c r="D6270" i="126"/>
  <c r="D6497" i="126"/>
  <c r="D5436" i="126"/>
  <c r="D6885" i="126"/>
  <c r="D5877" i="126"/>
  <c r="D5492" i="126"/>
  <c r="D6262" i="126"/>
  <c r="D4271" i="126"/>
  <c r="D5209" i="126"/>
  <c r="D4756" i="126"/>
  <c r="D5115" i="126"/>
  <c r="D4762" i="126"/>
  <c r="D5312" i="126"/>
  <c r="D5307" i="126"/>
  <c r="D5066" i="126"/>
  <c r="D4153" i="126"/>
  <c r="D5339" i="126"/>
  <c r="D4838" i="126"/>
  <c r="D4257" i="126"/>
  <c r="D3686" i="126"/>
  <c r="D2881" i="126"/>
  <c r="D3915" i="126"/>
  <c r="D1328" i="126"/>
  <c r="D3017" i="126"/>
  <c r="D3459" i="126"/>
  <c r="D1456" i="126"/>
  <c r="D3209" i="126"/>
  <c r="D3387" i="126"/>
  <c r="D1520" i="126"/>
  <c r="D3497" i="126"/>
  <c r="D3056" i="126"/>
  <c r="D1988" i="126"/>
  <c r="D372" i="126"/>
  <c r="D1059" i="126"/>
  <c r="D2034" i="126"/>
  <c r="D978" i="126"/>
  <c r="D230" i="126"/>
  <c r="D472" i="126"/>
  <c r="D1963" i="126"/>
  <c r="D607" i="126"/>
  <c r="D2466" i="126"/>
  <c r="D1254" i="126"/>
  <c r="D1156" i="126"/>
  <c r="D76" i="126"/>
  <c r="D2103" i="126"/>
  <c r="D1075" i="126"/>
  <c r="D19" i="126"/>
  <c r="D1718" i="126"/>
  <c r="D954" i="126"/>
  <c r="D796" i="126"/>
  <c r="D2355" i="126"/>
  <c r="D1071" i="126"/>
  <c r="D2654" i="126"/>
  <c r="D1450" i="126"/>
  <c r="D58" i="126"/>
  <c r="D661" i="126"/>
  <c r="D145" i="126"/>
  <c r="D9757" i="126"/>
  <c r="D9907" i="126"/>
  <c r="D9538" i="126"/>
  <c r="D9616" i="126"/>
  <c r="D9145" i="126"/>
  <c r="D9062" i="126"/>
  <c r="D8855" i="126"/>
  <c r="D8813" i="126"/>
  <c r="D8276" i="126"/>
  <c r="D8455" i="126"/>
  <c r="D8962" i="126"/>
  <c r="D8426" i="126"/>
  <c r="D8429" i="126"/>
  <c r="D18" i="126"/>
  <c r="D93" i="126"/>
  <c r="D2241" i="126"/>
  <c r="D973" i="126"/>
  <c r="D9816" i="126"/>
  <c r="D9682" i="126"/>
  <c r="D9521" i="126"/>
  <c r="D9599" i="126"/>
  <c r="D9426" i="126"/>
  <c r="D9044" i="126"/>
  <c r="D9158" i="126"/>
  <c r="D8923" i="126"/>
  <c r="D9079" i="126"/>
  <c r="D8688" i="126"/>
  <c r="D8212" i="126"/>
  <c r="D8451" i="126"/>
  <c r="D8622" i="126"/>
  <c r="D8230" i="126"/>
  <c r="D8285" i="126"/>
  <c r="D1801" i="126"/>
  <c r="D85" i="126"/>
  <c r="D1361" i="126"/>
  <c r="D9793" i="126"/>
  <c r="D9955" i="126"/>
  <c r="D9680" i="126"/>
  <c r="D9512" i="126"/>
  <c r="D9503" i="126"/>
  <c r="D9384" i="126"/>
  <c r="D9020" i="126"/>
  <c r="D9338" i="126"/>
  <c r="D8752" i="126"/>
  <c r="D8759" i="126"/>
  <c r="D8734" i="126"/>
  <c r="D8356" i="126"/>
  <c r="D8728" i="126"/>
  <c r="D8327" i="126"/>
  <c r="D8732" i="126"/>
  <c r="D8322" i="126"/>
  <c r="D8585" i="126"/>
  <c r="D8305" i="126"/>
  <c r="D1945" i="126"/>
  <c r="D281" i="126"/>
  <c r="D901" i="126"/>
  <c r="D2017" i="126"/>
  <c r="D321" i="126"/>
  <c r="D9741" i="126"/>
  <c r="D9891" i="126"/>
  <c r="D9662" i="126"/>
  <c r="D9665" i="126"/>
  <c r="D9528" i="126"/>
  <c r="D9389" i="126"/>
  <c r="D8981" i="126"/>
  <c r="D9228" i="126"/>
  <c r="D9403" i="126"/>
  <c r="D9378" i="126"/>
  <c r="D9091" i="126"/>
  <c r="D9055" i="126"/>
  <c r="D8713" i="126"/>
  <c r="D8436" i="126"/>
  <c r="D8563" i="126"/>
  <c r="D8323" i="126"/>
  <c r="D8670" i="126"/>
  <c r="D8354" i="126"/>
  <c r="D8665" i="126"/>
  <c r="D8321" i="126"/>
  <c r="D7958" i="126"/>
  <c r="D7921" i="126"/>
  <c r="D7553" i="126"/>
  <c r="D7532" i="126"/>
  <c r="D7691" i="126"/>
  <c r="D7435" i="126"/>
  <c r="D6850" i="126"/>
  <c r="D7117" i="126"/>
  <c r="D6817" i="126"/>
  <c r="D8361" i="126"/>
  <c r="D7588" i="126"/>
  <c r="D4790" i="126"/>
  <c r="D3288" i="126"/>
  <c r="D3700" i="126"/>
  <c r="D2106" i="126"/>
  <c r="D1917" i="126"/>
  <c r="D1457" i="126"/>
  <c r="D2317" i="126"/>
  <c r="D1821" i="126"/>
  <c r="D9737" i="126"/>
  <c r="D9633" i="126"/>
  <c r="D9321" i="126"/>
  <c r="D9471" i="126"/>
  <c r="D9095" i="126"/>
  <c r="D8631" i="126"/>
  <c r="D8166" i="126"/>
  <c r="D8237" i="126"/>
  <c r="D7582" i="126"/>
  <c r="D8095" i="126"/>
  <c r="D6822" i="126"/>
  <c r="D7052" i="126"/>
  <c r="D5596" i="126"/>
  <c r="D7213" i="126"/>
  <c r="D5837" i="126"/>
  <c r="D6471" i="126"/>
  <c r="D6837" i="126"/>
  <c r="D5933" i="126"/>
  <c r="D6171" i="126"/>
  <c r="D6900" i="126"/>
  <c r="D5501" i="126"/>
  <c r="D6347" i="126"/>
  <c r="D5762" i="126"/>
  <c r="D5110" i="126"/>
  <c r="D4645" i="126"/>
  <c r="D4212" i="126"/>
  <c r="D4663" i="126"/>
  <c r="D4346" i="126"/>
  <c r="D4780" i="126"/>
  <c r="D4887" i="126"/>
  <c r="D4522" i="126"/>
  <c r="D4968" i="126"/>
  <c r="D4855" i="126"/>
  <c r="D4394" i="126"/>
  <c r="D5304" i="126"/>
  <c r="D3090" i="126"/>
  <c r="D3860" i="126"/>
  <c r="D3215" i="126"/>
  <c r="D3262" i="126"/>
  <c r="D3808" i="126"/>
  <c r="D3095" i="126"/>
  <c r="D3250" i="126"/>
  <c r="D3880" i="126"/>
  <c r="D2935" i="126"/>
  <c r="D3474" i="126"/>
  <c r="D3009" i="126"/>
  <c r="D3831" i="126"/>
  <c r="D1568" i="126"/>
  <c r="D12" i="126"/>
  <c r="D483" i="126"/>
  <c r="D2002" i="126"/>
  <c r="D906" i="126"/>
  <c r="D186" i="126"/>
  <c r="D452" i="126"/>
  <c r="D1931" i="126"/>
  <c r="D511" i="126"/>
  <c r="D2382" i="126"/>
  <c r="D1110" i="126"/>
  <c r="D1096" i="126"/>
  <c r="D2657" i="126"/>
  <c r="D2067" i="126"/>
  <c r="D999" i="126"/>
  <c r="D2682" i="126"/>
  <c r="D1626" i="126"/>
  <c r="D886" i="126"/>
  <c r="D720" i="126"/>
  <c r="D2207" i="126"/>
  <c r="D1039" i="126"/>
  <c r="D2546" i="126"/>
  <c r="D1330" i="126"/>
  <c r="D22" i="126"/>
  <c r="D501" i="126"/>
  <c r="D2445" i="126"/>
  <c r="D9705" i="126"/>
  <c r="D9807" i="126"/>
  <c r="D9474" i="126"/>
  <c r="D9484" i="126"/>
  <c r="D9396" i="126"/>
  <c r="D9287" i="126"/>
  <c r="D8952" i="126"/>
  <c r="D8807" i="126"/>
  <c r="D8761" i="126"/>
  <c r="D8260" i="126"/>
  <c r="D8439" i="126"/>
  <c r="D8770" i="126"/>
  <c r="D8398" i="126"/>
  <c r="D8377" i="126"/>
  <c r="D2345" i="126"/>
  <c r="D2549" i="126"/>
  <c r="D2065" i="126"/>
  <c r="D9985" i="126"/>
  <c r="D9792" i="126"/>
  <c r="D9650" i="126"/>
  <c r="D9485" i="126"/>
  <c r="D9571" i="126"/>
  <c r="D9392" i="126"/>
  <c r="D9004" i="126"/>
  <c r="D9094" i="126"/>
  <c r="D8899" i="126"/>
  <c r="D8933" i="126"/>
  <c r="D8564" i="126"/>
  <c r="D8168" i="126"/>
  <c r="D8371" i="126"/>
  <c r="D8566" i="126"/>
  <c r="D8186" i="126"/>
  <c r="D8189" i="126"/>
  <c r="D1369" i="126"/>
  <c r="D1901" i="126"/>
  <c r="D593" i="126"/>
  <c r="D9717" i="126"/>
  <c r="D9895" i="126"/>
  <c r="D9605" i="126"/>
  <c r="D9496" i="126"/>
  <c r="D9397" i="126"/>
  <c r="D9344" i="126"/>
  <c r="D8992" i="126"/>
  <c r="D9270" i="126"/>
  <c r="D9011" i="126"/>
  <c r="D9198" i="126"/>
  <c r="D8684" i="126"/>
  <c r="D8316" i="126"/>
  <c r="D8619" i="126"/>
  <c r="D8303" i="126"/>
  <c r="D8658" i="126"/>
  <c r="D8294" i="126"/>
  <c r="D8553" i="126"/>
  <c r="D8257" i="126"/>
  <c r="D1785" i="126"/>
  <c r="D461" i="126"/>
  <c r="D549" i="126"/>
  <c r="D1745" i="126"/>
  <c r="D209" i="126"/>
  <c r="D9693" i="126"/>
  <c r="D9863" i="126"/>
  <c r="D9630" i="126"/>
  <c r="D9649" i="126"/>
  <c r="D9508" i="126"/>
  <c r="D9337" i="126"/>
  <c r="D9442" i="126"/>
  <c r="D9180" i="126"/>
  <c r="D9383" i="126"/>
  <c r="D9334" i="126"/>
  <c r="D9035" i="126"/>
  <c r="D8967" i="126"/>
  <c r="D8696" i="126"/>
  <c r="D8376" i="126"/>
  <c r="D8527" i="126"/>
  <c r="D8299" i="126"/>
  <c r="D8614" i="126"/>
  <c r="D8318" i="126"/>
  <c r="D8609" i="126"/>
  <c r="D8273" i="126"/>
  <c r="D7790" i="126"/>
  <c r="D7873" i="126"/>
  <c r="D8108" i="126"/>
  <c r="D7508" i="126"/>
  <c r="D7643" i="126"/>
  <c r="D7174" i="126"/>
  <c r="D7481" i="126"/>
  <c r="D7093" i="126"/>
  <c r="D6998" i="126"/>
  <c r="D7072" i="126"/>
  <c r="D6971" i="126"/>
  <c r="D6141" i="126"/>
  <c r="D6696" i="126"/>
  <c r="D6140" i="126"/>
  <c r="D6719" i="126"/>
  <c r="D6067" i="126"/>
  <c r="D8050" i="126"/>
  <c r="D7969" i="126"/>
  <c r="D7864" i="126"/>
  <c r="D7703" i="126"/>
  <c r="D6946" i="126"/>
  <c r="D7089" i="126"/>
  <c r="D7168" i="126"/>
  <c r="D7015" i="126"/>
  <c r="D5689" i="126"/>
  <c r="D6188" i="126"/>
  <c r="D5460" i="126"/>
  <c r="D6251" i="126"/>
  <c r="D5531" i="126"/>
  <c r="D7654" i="126"/>
  <c r="D8100" i="126"/>
  <c r="D7456" i="126"/>
  <c r="D7531" i="126"/>
  <c r="D6798" i="126"/>
  <c r="D7416" i="126"/>
  <c r="D6824" i="126"/>
  <c r="D6721" i="126"/>
  <c r="D6041" i="126"/>
  <c r="D6600" i="126"/>
  <c r="D5840" i="126"/>
  <c r="D6511" i="126"/>
  <c r="D5815" i="126"/>
  <c r="D7774" i="126"/>
  <c r="D7908" i="126"/>
  <c r="D7879" i="126"/>
  <c r="D7178" i="126"/>
  <c r="D7237" i="126"/>
  <c r="D7280" i="126"/>
  <c r="D7219" i="126"/>
  <c r="D6513" i="126"/>
  <c r="D5637" i="126"/>
  <c r="D6436" i="126"/>
  <c r="D6747" i="126"/>
  <c r="D5975" i="126"/>
  <c r="D6614" i="126"/>
  <c r="D5882" i="126"/>
  <c r="D5019" i="126"/>
  <c r="D4239" i="126"/>
  <c r="D4746" i="126"/>
  <c r="D4106" i="126"/>
  <c r="D4605" i="126"/>
  <c r="D5108" i="126"/>
  <c r="D4552" i="126"/>
  <c r="D3674" i="126"/>
  <c r="D3074" i="126"/>
  <c r="D3625" i="126"/>
  <c r="D3257" i="126"/>
  <c r="D2825" i="126"/>
  <c r="D6450" i="126"/>
  <c r="D6134" i="126"/>
  <c r="D5754" i="126"/>
  <c r="D5407" i="126"/>
  <c r="D4847" i="126"/>
  <c r="D4507" i="126"/>
  <c r="D4075" i="126"/>
  <c r="D5178" i="126"/>
  <c r="D4846" i="126"/>
  <c r="D4494" i="126"/>
  <c r="D4222" i="126"/>
  <c r="D5329" i="126"/>
  <c r="D4929" i="126"/>
  <c r="D4509" i="126"/>
  <c r="D4077" i="126"/>
  <c r="D5212" i="126"/>
  <c r="D4744" i="126"/>
  <c r="D4476" i="126"/>
  <c r="D3858" i="126"/>
  <c r="D3438" i="126"/>
  <c r="D3118" i="126"/>
  <c r="D2766" i="126"/>
  <c r="D3773" i="126"/>
  <c r="D3465" i="126"/>
  <c r="D3229" i="126"/>
  <c r="D6626" i="126"/>
  <c r="D6334" i="126"/>
  <c r="D6042" i="126"/>
  <c r="D5518" i="126"/>
  <c r="D5235" i="126"/>
  <c r="D4735" i="126"/>
  <c r="D4251" i="126"/>
  <c r="D5354" i="126"/>
  <c r="D4830" i="126"/>
  <c r="D4486" i="126"/>
  <c r="D4142" i="126"/>
  <c r="D5161" i="126"/>
  <c r="D4453" i="126"/>
  <c r="D4057" i="126"/>
  <c r="D5116" i="126"/>
  <c r="D4796" i="126"/>
  <c r="D4380" i="126"/>
  <c r="D4072" i="126"/>
  <c r="D3586" i="126"/>
  <c r="D3322" i="126"/>
  <c r="D3038" i="126"/>
  <c r="D3969" i="126"/>
  <c r="D3613" i="126"/>
  <c r="D3193" i="126"/>
  <c r="D6602" i="126"/>
  <c r="D6414" i="126"/>
  <c r="D5978" i="126"/>
  <c r="D5682" i="126"/>
  <c r="D5311" i="126"/>
  <c r="D4871" i="126"/>
  <c r="D4523" i="126"/>
  <c r="D4195" i="126"/>
  <c r="D5122" i="126"/>
  <c r="D4614" i="126"/>
  <c r="D4374" i="126"/>
  <c r="D4058" i="126"/>
  <c r="D5069" i="126"/>
  <c r="D4721" i="126"/>
  <c r="D4449" i="126"/>
  <c r="D4185" i="126"/>
  <c r="D5084" i="126"/>
  <c r="D4528" i="126"/>
  <c r="D4176" i="126"/>
  <c r="D3790" i="126"/>
  <c r="D3582" i="126"/>
  <c r="D3194" i="126"/>
  <c r="D4025" i="126"/>
  <c r="D3725" i="126"/>
  <c r="D3281" i="126"/>
  <c r="D2933" i="126"/>
  <c r="D3960" i="126"/>
  <c r="D3440" i="126"/>
  <c r="D3016" i="126"/>
  <c r="D3931" i="126"/>
  <c r="D3607" i="126"/>
  <c r="D3235" i="126"/>
  <c r="D2863" i="126"/>
  <c r="D2456" i="126"/>
  <c r="D2108" i="126"/>
  <c r="D1712" i="126"/>
  <c r="D1356" i="126"/>
  <c r="D820" i="126"/>
  <c r="D436" i="126"/>
  <c r="D180" i="126"/>
  <c r="D2467" i="126"/>
  <c r="D1995" i="126"/>
  <c r="D1691" i="126"/>
  <c r="D1451" i="126"/>
  <c r="D1139" i="126"/>
  <c r="D851" i="126"/>
  <c r="D479" i="126"/>
  <c r="D59" i="126"/>
  <c r="D2342" i="126"/>
  <c r="D2050" i="126"/>
  <c r="D1766" i="126"/>
  <c r="D4008" i="126"/>
  <c r="D3728" i="126"/>
  <c r="D3404" i="126"/>
  <c r="D3140" i="126"/>
  <c r="D2832" i="126"/>
  <c r="D3923" i="126"/>
  <c r="D3635" i="126"/>
  <c r="D3199" i="126"/>
  <c r="D2743" i="126"/>
  <c r="D2372" i="126"/>
  <c r="D2032" i="126"/>
  <c r="D1740" i="126"/>
  <c r="D1380" i="126"/>
  <c r="D1024" i="126"/>
  <c r="D612" i="126"/>
  <c r="D388" i="126"/>
  <c r="D60" i="126"/>
  <c r="D2215" i="126"/>
  <c r="D1787" i="126"/>
  <c r="D1523" i="126"/>
  <c r="D1219" i="126"/>
  <c r="D911" i="126"/>
  <c r="D531" i="126"/>
  <c r="D191" i="126"/>
  <c r="D2610" i="126"/>
  <c r="D2270" i="126"/>
  <c r="D1970" i="126"/>
  <c r="D1562" i="126"/>
  <c r="D3632" i="126"/>
  <c r="D3280" i="126"/>
  <c r="D2904" i="126"/>
  <c r="D3919" i="126"/>
  <c r="D3699" i="126"/>
  <c r="D3419" i="126"/>
  <c r="D3003" i="126"/>
  <c r="D2576" i="126"/>
  <c r="D2180" i="126"/>
  <c r="D1828" i="126"/>
  <c r="D1492" i="126"/>
  <c r="D1080" i="126"/>
  <c r="D768" i="126"/>
  <c r="D80" i="126"/>
  <c r="D2367" i="126"/>
  <c r="D1979" i="126"/>
  <c r="D1519" i="126"/>
  <c r="D1291" i="126"/>
  <c r="D927" i="126"/>
  <c r="D699" i="126"/>
  <c r="D247" i="126"/>
  <c r="D2626" i="126"/>
  <c r="D2238" i="126"/>
  <c r="D1898" i="126"/>
  <c r="D3888" i="126"/>
  <c r="D3628" i="126"/>
  <c r="D3216" i="126"/>
  <c r="D2812" i="126"/>
  <c r="D3843" i="126"/>
  <c r="D3547" i="126"/>
  <c r="D3239" i="126"/>
  <c r="D2839" i="126"/>
  <c r="D2484" i="126"/>
  <c r="D2144" i="126"/>
  <c r="D1824" i="126"/>
  <c r="D1260" i="126"/>
  <c r="D708" i="126"/>
  <c r="D396" i="126"/>
  <c r="D72" i="126"/>
  <c r="D2311" i="126"/>
  <c r="D1971" i="126"/>
  <c r="D1671" i="126"/>
  <c r="D1407" i="126"/>
  <c r="D1127" i="126"/>
  <c r="D855" i="126"/>
  <c r="D423" i="126"/>
  <c r="D103" i="126"/>
  <c r="D2498" i="126"/>
  <c r="D2262" i="126"/>
  <c r="D1866" i="126"/>
  <c r="D1630" i="126"/>
  <c r="D1354" i="126"/>
  <c r="D958" i="126"/>
  <c r="D562" i="126"/>
  <c r="D154" i="126"/>
  <c r="D1209" i="126"/>
  <c r="D249" i="126"/>
  <c r="D2005" i="126"/>
  <c r="D277" i="126"/>
  <c r="D1953" i="126"/>
  <c r="D193" i="126"/>
  <c r="D1542" i="126"/>
  <c r="D1142" i="126"/>
  <c r="D754" i="126"/>
  <c r="D334" i="126"/>
  <c r="D2121" i="126"/>
  <c r="D217" i="126"/>
  <c r="D1509" i="126"/>
  <c r="D357" i="126"/>
  <c r="D2513" i="126"/>
  <c r="D1137" i="126"/>
  <c r="D621" i="126"/>
  <c r="D1298" i="126"/>
  <c r="D1030" i="126"/>
  <c r="D766" i="126"/>
  <c r="D194" i="126"/>
  <c r="D761" i="126"/>
  <c r="D1653" i="126"/>
  <c r="D693" i="126"/>
  <c r="D2497" i="126"/>
  <c r="D161" i="126"/>
  <c r="D1101" i="126"/>
  <c r="D1226" i="126"/>
  <c r="D902" i="126"/>
  <c r="D618" i="126"/>
  <c r="D234" i="126"/>
  <c r="D2265" i="126"/>
  <c r="D729" i="126"/>
  <c r="D2181" i="126"/>
  <c r="D1045" i="126"/>
  <c r="D1565" i="126"/>
  <c r="D1425" i="126"/>
  <c r="D1949" i="126"/>
  <c r="D3667" i="126"/>
  <c r="D2312" i="126"/>
  <c r="D912" i="126"/>
  <c r="D204" i="126"/>
  <c r="D2159" i="126"/>
  <c r="D1263" i="126"/>
  <c r="D979" i="126"/>
  <c r="D243" i="126"/>
  <c r="D2362" i="126"/>
  <c r="D1754" i="126"/>
  <c r="D1130" i="126"/>
  <c r="D338" i="126"/>
  <c r="D253" i="126"/>
  <c r="D541" i="126"/>
  <c r="D1517" i="126"/>
  <c r="D974" i="126"/>
  <c r="D174" i="126"/>
  <c r="D1193" i="126"/>
  <c r="D1077" i="126"/>
  <c r="D1825" i="126"/>
  <c r="D1494" i="126"/>
  <c r="D874" i="126"/>
  <c r="D2681" i="126"/>
  <c r="D913" i="126"/>
  <c r="D1454" i="126"/>
  <c r="D746" i="126"/>
  <c r="D138" i="126"/>
  <c r="D25" i="126"/>
  <c r="D133" i="126"/>
  <c r="D529" i="126"/>
  <c r="D7019" i="126"/>
  <c r="D6724" i="126"/>
  <c r="D6111" i="126"/>
  <c r="D8069" i="126"/>
  <c r="D7747" i="126"/>
  <c r="D7113" i="126"/>
  <c r="D7059" i="126"/>
  <c r="D6240" i="126"/>
  <c r="D6275" i="126"/>
  <c r="D7686" i="126"/>
  <c r="D7484" i="126"/>
  <c r="D6830" i="126"/>
  <c r="D6896" i="126"/>
  <c r="D6065" i="126"/>
  <c r="D5900" i="126"/>
  <c r="D5899" i="126"/>
  <c r="D7794" i="126"/>
  <c r="D7943" i="126"/>
  <c r="D7289" i="126"/>
  <c r="D7259" i="126"/>
  <c r="D5701" i="126"/>
  <c r="D5452" i="126"/>
  <c r="D6642" i="126"/>
  <c r="D5123" i="126"/>
  <c r="D4774" i="126"/>
  <c r="D4669" i="126"/>
  <c r="D4576" i="126"/>
  <c r="D3102" i="126"/>
  <c r="D3309" i="126"/>
  <c r="D6522" i="126"/>
  <c r="D5850" i="126"/>
  <c r="D5075" i="126"/>
  <c r="D5198" i="126"/>
  <c r="D4526" i="126"/>
  <c r="D5349" i="126"/>
  <c r="D4549" i="126"/>
  <c r="D5236" i="126"/>
  <c r="D4500" i="126"/>
  <c r="D3546" i="126"/>
  <c r="D2794" i="126"/>
  <c r="D3489" i="126"/>
  <c r="D6670" i="126"/>
  <c r="D6066" i="126"/>
  <c r="D5259" i="126"/>
  <c r="D4311" i="126"/>
  <c r="D4882" i="126"/>
  <c r="D4546" i="126"/>
  <c r="D5193" i="126"/>
  <c r="D4097" i="126"/>
  <c r="D4844" i="126"/>
  <c r="D4092" i="126"/>
  <c r="D3338" i="126"/>
  <c r="D3989" i="126"/>
  <c r="D3225" i="126"/>
  <c r="D6442" i="126"/>
  <c r="D5738" i="126"/>
  <c r="D4911" i="126"/>
  <c r="D4211" i="126"/>
  <c r="D4638" i="126"/>
  <c r="D4110" i="126"/>
  <c r="D4753" i="126"/>
  <c r="D4205" i="126"/>
  <c r="D4752" i="126"/>
  <c r="D3598" i="126"/>
  <c r="D2698" i="126"/>
  <c r="D3313" i="126"/>
  <c r="D4012" i="126"/>
  <c r="D3032" i="126"/>
  <c r="D3643" i="126"/>
  <c r="D2891" i="126"/>
  <c r="D2136" i="126"/>
  <c r="D1432" i="126"/>
  <c r="D548" i="126"/>
  <c r="D2499" i="126"/>
  <c r="D1495" i="126"/>
  <c r="D879" i="126"/>
  <c r="D79" i="126"/>
  <c r="D2378" i="126"/>
  <c r="D2685" i="126"/>
  <c r="D3168" i="126"/>
  <c r="D3955" i="126"/>
  <c r="D3231" i="126"/>
  <c r="D2400" i="126"/>
  <c r="D1808" i="126"/>
  <c r="D1084" i="126"/>
  <c r="D676" i="126"/>
  <c r="D148" i="126"/>
  <c r="D1551" i="126"/>
  <c r="D1023" i="126"/>
  <c r="D303" i="126"/>
  <c r="D2022" i="126"/>
  <c r="D3656" i="126"/>
  <c r="D2976" i="126"/>
  <c r="D3735" i="126"/>
  <c r="D2731" i="126"/>
  <c r="D1852" i="126"/>
  <c r="D1112" i="126"/>
  <c r="D2455" i="126"/>
  <c r="D1587" i="126"/>
  <c r="D751" i="126"/>
  <c r="D1938" i="126"/>
  <c r="D3652" i="126"/>
  <c r="D3571" i="126"/>
  <c r="D2867" i="126"/>
  <c r="D728" i="126"/>
  <c r="D136" i="126"/>
  <c r="D1455" i="126"/>
  <c r="D883" i="126"/>
  <c r="D2522" i="126"/>
  <c r="D1650" i="126"/>
  <c r="D982" i="126"/>
  <c r="D1305" i="126"/>
  <c r="D2133" i="126"/>
  <c r="D849" i="126"/>
  <c r="D1198" i="126"/>
  <c r="D2201" i="126"/>
  <c r="D517" i="126"/>
  <c r="D909" i="126"/>
  <c r="D814" i="126"/>
  <c r="D1861" i="126"/>
  <c r="D1229" i="126"/>
  <c r="D642" i="126"/>
  <c r="D841" i="126"/>
  <c r="D1965" i="126"/>
  <c r="D9399" i="126"/>
  <c r="D7383" i="126"/>
  <c r="D6565" i="126"/>
  <c r="D5697" i="126"/>
  <c r="D6476" i="126"/>
  <c r="D5824" i="126"/>
  <c r="D6371" i="126"/>
  <c r="D5671" i="126"/>
  <c r="D7754" i="126"/>
  <c r="D7685" i="126"/>
  <c r="D7464" i="126"/>
  <c r="D7342" i="126"/>
  <c r="D7397" i="126"/>
  <c r="D6833" i="126"/>
  <c r="D7403" i="126"/>
  <c r="D6521" i="126"/>
  <c r="D6720" i="126"/>
  <c r="D5884" i="126"/>
  <c r="D6555" i="126"/>
  <c r="D5903" i="126"/>
  <c r="D7942" i="126"/>
  <c r="D7941" i="126"/>
  <c r="D7784" i="126"/>
  <c r="D7795" i="126"/>
  <c r="D7306" i="126"/>
  <c r="D7173" i="126"/>
  <c r="D7164" i="126"/>
  <c r="D7163" i="126"/>
  <c r="D6517" i="126"/>
  <c r="D5737" i="126"/>
  <c r="D6292" i="126"/>
  <c r="D5564" i="126"/>
  <c r="D6307" i="126"/>
  <c r="D5459" i="126"/>
  <c r="D7929" i="126"/>
  <c r="D7516" i="126"/>
  <c r="D7555" i="126"/>
  <c r="D6934" i="126"/>
  <c r="D6993" i="126"/>
  <c r="D6920" i="126"/>
  <c r="D6839" i="126"/>
  <c r="D6153" i="126"/>
  <c r="D6728" i="126"/>
  <c r="D5868" i="126"/>
  <c r="D6507" i="126"/>
  <c r="D5563" i="126"/>
  <c r="D6326" i="126"/>
  <c r="D5446" i="126"/>
  <c r="D4703" i="126"/>
  <c r="D5298" i="126"/>
  <c r="D4362" i="126"/>
  <c r="D5041" i="126"/>
  <c r="D4305" i="126"/>
  <c r="D4828" i="126"/>
  <c r="D4196" i="126"/>
  <c r="D3422" i="126"/>
  <c r="D3949" i="126"/>
  <c r="D3421" i="126"/>
  <c r="D3181" i="126"/>
  <c r="D6654" i="126"/>
  <c r="D6362" i="126"/>
  <c r="D6018" i="126"/>
  <c r="D5590" i="126"/>
  <c r="D5319" i="126"/>
  <c r="D4739" i="126"/>
  <c r="D4335" i="126"/>
  <c r="D5342" i="126"/>
  <c r="D5022" i="126"/>
  <c r="D4710" i="126"/>
  <c r="D4422" i="126"/>
  <c r="D4118" i="126"/>
  <c r="D5169" i="126"/>
  <c r="D4737" i="126"/>
  <c r="D4249" i="126"/>
  <c r="D5364" i="126"/>
  <c r="D5060" i="126"/>
  <c r="D4656" i="126"/>
  <c r="D4336" i="126"/>
  <c r="D3630" i="126"/>
  <c r="D3342" i="126"/>
  <c r="D3014" i="126"/>
  <c r="D4037" i="126"/>
  <c r="D3693" i="126"/>
  <c r="D3397" i="126"/>
  <c r="D3021" i="126"/>
  <c r="D6466" i="126"/>
  <c r="D6190" i="126"/>
  <c r="D5686" i="126"/>
  <c r="D5403" i="126"/>
  <c r="D5007" i="126"/>
  <c r="D4451" i="126"/>
  <c r="D4159" i="126"/>
  <c r="D5154" i="126"/>
  <c r="D4678" i="126"/>
  <c r="D4382" i="126"/>
  <c r="D5305" i="126"/>
  <c r="D4997" i="126"/>
  <c r="D4313" i="126"/>
  <c r="D5232" i="126"/>
  <c r="D5008" i="126"/>
  <c r="D4652" i="126"/>
  <c r="D4184" i="126"/>
  <c r="D3850" i="126"/>
  <c r="D3498" i="126"/>
  <c r="D3218" i="126"/>
  <c r="D2838" i="126"/>
  <c r="D3749" i="126"/>
  <c r="D3457" i="126"/>
  <c r="D3101" i="126"/>
  <c r="D6534" i="126"/>
  <c r="D6250" i="126"/>
  <c r="D5862" i="126"/>
  <c r="D5450" i="126"/>
  <c r="D5055" i="126"/>
  <c r="D4719" i="126"/>
  <c r="D4427" i="126"/>
  <c r="D4087" i="126"/>
  <c r="D4878" i="126"/>
  <c r="D4506" i="126"/>
  <c r="D4258" i="126"/>
  <c r="D5293" i="126"/>
  <c r="D4917" i="126"/>
  <c r="D4637" i="126"/>
  <c r="D4309" i="126"/>
  <c r="D5352" i="126"/>
  <c r="D4864" i="126"/>
  <c r="D4420" i="126"/>
  <c r="D3946" i="126"/>
  <c r="D3706" i="126"/>
  <c r="D3318" i="126"/>
  <c r="D3058" i="126"/>
  <c r="D3937" i="126"/>
  <c r="D3537" i="126"/>
  <c r="D3189" i="126"/>
  <c r="D2785" i="126"/>
  <c r="D3832" i="126"/>
  <c r="D3264" i="126"/>
  <c r="D2888" i="126"/>
  <c r="D3839" i="126"/>
  <c r="D3519" i="126"/>
  <c r="D3051" i="126"/>
  <c r="D2715" i="126"/>
  <c r="D2352" i="126"/>
  <c r="D2012" i="126"/>
  <c r="D1556" i="126"/>
  <c r="D1132" i="126"/>
  <c r="D704" i="126"/>
  <c r="D332" i="126"/>
  <c r="D68" i="126"/>
  <c r="D2271" i="126"/>
  <c r="D1891" i="126"/>
  <c r="D1623" i="126"/>
  <c r="D1347" i="126"/>
  <c r="D1027" i="126"/>
  <c r="D739" i="126"/>
  <c r="D283" i="126"/>
  <c r="D2518" i="126"/>
  <c r="D2218" i="126"/>
  <c r="D1926" i="126"/>
  <c r="D1646" i="126"/>
  <c r="D3896" i="126"/>
  <c r="D3636" i="126"/>
  <c r="D3304" i="126"/>
  <c r="D3028" i="126"/>
  <c r="D2756" i="126"/>
  <c r="D3823" i="126"/>
  <c r="D3483" i="126"/>
  <c r="D2939" i="126"/>
  <c r="D2520" i="126"/>
  <c r="D2192" i="126"/>
  <c r="D1924" i="126"/>
  <c r="D1588" i="126"/>
  <c r="D1296" i="126"/>
  <c r="D884" i="126"/>
  <c r="D536" i="126"/>
  <c r="D252" i="126"/>
  <c r="D2523" i="126"/>
  <c r="D2095" i="126"/>
  <c r="D1683" i="126"/>
  <c r="D1371" i="126"/>
  <c r="D1135" i="126"/>
  <c r="D679" i="126"/>
  <c r="D439" i="126"/>
  <c r="D115" i="126"/>
  <c r="D2514" i="126"/>
  <c r="D2154" i="126"/>
  <c r="D1806" i="126"/>
  <c r="D3872" i="126"/>
  <c r="D3520" i="126"/>
  <c r="D3160" i="126"/>
  <c r="D2828" i="126"/>
  <c r="D3851" i="126"/>
  <c r="D3583" i="126"/>
  <c r="D3323" i="126"/>
  <c r="D2855" i="126"/>
  <c r="D2472" i="126"/>
  <c r="D2048" i="126"/>
  <c r="D1680" i="126"/>
  <c r="D1320" i="126"/>
  <c r="D992" i="126"/>
  <c r="D528" i="126"/>
  <c r="D2651" i="126"/>
  <c r="D2255" i="126"/>
  <c r="D1851" i="126"/>
  <c r="D1459" i="126"/>
  <c r="D1155" i="126"/>
  <c r="D867" i="126"/>
  <c r="D495" i="126"/>
  <c r="D159" i="126"/>
  <c r="D2506" i="126"/>
  <c r="D2062" i="126"/>
  <c r="D2777" i="126"/>
  <c r="D3756" i="126"/>
  <c r="D3444" i="126"/>
  <c r="D3108" i="126"/>
  <c r="D2688" i="126"/>
  <c r="D3727" i="126"/>
  <c r="D3467" i="126"/>
  <c r="D2975" i="126"/>
  <c r="D2719" i="126"/>
  <c r="D2392" i="126"/>
  <c r="D1976" i="126"/>
  <c r="D1636" i="126"/>
  <c r="D936" i="126"/>
  <c r="D624" i="126"/>
  <c r="D300" i="126"/>
  <c r="D2535" i="126"/>
  <c r="D2187" i="126"/>
  <c r="D1867" i="126"/>
  <c r="D1535" i="126"/>
  <c r="D1287" i="126"/>
  <c r="D1011" i="126"/>
  <c r="D695" i="126"/>
  <c r="D295" i="126"/>
  <c r="D2601" i="126"/>
  <c r="D2386" i="126"/>
  <c r="D2142" i="126"/>
  <c r="D1770" i="126"/>
  <c r="D1502" i="126"/>
  <c r="D1146" i="126"/>
  <c r="D822" i="126"/>
  <c r="D370" i="126"/>
  <c r="D1929" i="126"/>
  <c r="D905" i="126"/>
  <c r="D413" i="126"/>
  <c r="D1365" i="126"/>
  <c r="D797" i="126"/>
  <c r="D1585" i="126"/>
  <c r="D1725" i="126"/>
  <c r="D1422" i="126"/>
  <c r="D1034" i="126"/>
  <c r="D674" i="126"/>
  <c r="D198" i="126"/>
  <c r="D1481" i="126"/>
  <c r="D2533" i="126"/>
  <c r="D1285" i="126"/>
  <c r="D2189" i="126"/>
  <c r="D1937" i="126"/>
  <c r="D2301" i="126"/>
  <c r="D1538" i="126"/>
  <c r="D1190" i="126"/>
  <c r="D930" i="126"/>
  <c r="D542" i="126"/>
  <c r="D70" i="126"/>
  <c r="D201" i="126"/>
  <c r="D1397" i="126"/>
  <c r="D2157" i="126"/>
  <c r="D1009" i="126"/>
  <c r="D2045" i="126"/>
  <c r="D1470" i="126"/>
  <c r="D1098" i="126"/>
  <c r="D786" i="126"/>
  <c r="D538" i="126"/>
  <c r="D166" i="126"/>
  <c r="D1753" i="126"/>
  <c r="D169" i="126"/>
  <c r="D1845" i="126"/>
  <c r="D581" i="126"/>
  <c r="D605" i="126"/>
  <c r="D625" i="126"/>
  <c r="D477" i="126"/>
  <c r="D4031" i="126"/>
  <c r="D2644" i="126"/>
  <c r="D1600" i="126"/>
  <c r="D604" i="126"/>
  <c r="D2503" i="126"/>
  <c r="D1515" i="126"/>
  <c r="D663" i="126"/>
  <c r="D2642" i="126"/>
  <c r="D2090" i="126"/>
  <c r="D1482" i="126"/>
  <c r="D802" i="126"/>
  <c r="D825" i="126"/>
  <c r="D1301" i="126"/>
  <c r="D1393" i="126"/>
  <c r="D1390" i="126"/>
  <c r="D578" i="126"/>
  <c r="D2453" i="126"/>
  <c r="D1885" i="126"/>
  <c r="D2141" i="126"/>
  <c r="D1162" i="126"/>
  <c r="D378" i="126"/>
  <c r="D89" i="126"/>
  <c r="D1853" i="126"/>
  <c r="D1837" i="126"/>
  <c r="D1082" i="126"/>
  <c r="D490" i="126"/>
  <c r="D1641" i="126"/>
  <c r="D1637" i="126"/>
  <c r="D61" i="126"/>
  <c r="D6205" i="126"/>
  <c r="D6164" i="126"/>
  <c r="D6767" i="126"/>
  <c r="D6710" i="126"/>
  <c r="D7892" i="126"/>
  <c r="D7002" i="126"/>
  <c r="D7196" i="126"/>
  <c r="D5717" i="126"/>
  <c r="D5544" i="126"/>
  <c r="D5547" i="126"/>
  <c r="D7561" i="126"/>
  <c r="D7559" i="126"/>
  <c r="D6857" i="126"/>
  <c r="D6749" i="126"/>
  <c r="D6648" i="126"/>
  <c r="D6643" i="126"/>
  <c r="D7968" i="126"/>
  <c r="D7206" i="126"/>
  <c r="D7324" i="126"/>
  <c r="D6569" i="126"/>
  <c r="D6464" i="126"/>
  <c r="D6007" i="126"/>
  <c r="D5906" i="126"/>
  <c r="D4299" i="126"/>
  <c r="D4122" i="126"/>
  <c r="D5164" i="126"/>
  <c r="D3730" i="126"/>
  <c r="D3657" i="126"/>
  <c r="D2885" i="126"/>
  <c r="D6170" i="126"/>
  <c r="D5442" i="126"/>
  <c r="D4579" i="126"/>
  <c r="D4886" i="126"/>
  <c r="D4242" i="126"/>
  <c r="D4985" i="126"/>
  <c r="D4105" i="126"/>
  <c r="D4800" i="126"/>
  <c r="D3930" i="126"/>
  <c r="D3134" i="126"/>
  <c r="D3801" i="126"/>
  <c r="D3253" i="126"/>
  <c r="D6358" i="126"/>
  <c r="D5582" i="126"/>
  <c r="D4875" i="126"/>
  <c r="D5390" i="126"/>
  <c r="D4170" i="126"/>
  <c r="D4617" i="126"/>
  <c r="D5140" i="126"/>
  <c r="D4432" i="126"/>
  <c r="D3646" i="126"/>
  <c r="D3066" i="126"/>
  <c r="D3649" i="126"/>
  <c r="D6618" i="126"/>
  <c r="D6006" i="126"/>
  <c r="D5335" i="126"/>
  <c r="D4591" i="126"/>
  <c r="D5166" i="126"/>
  <c r="D4414" i="126"/>
  <c r="D5101" i="126"/>
  <c r="D4501" i="126"/>
  <c r="D5112" i="126"/>
  <c r="D3814" i="126"/>
  <c r="D3210" i="126"/>
  <c r="D3765" i="126"/>
  <c r="D2969" i="126"/>
  <c r="D3512" i="126"/>
  <c r="D4019" i="126"/>
  <c r="D3283" i="126"/>
  <c r="D2496" i="126"/>
  <c r="D1780" i="126"/>
  <c r="D908" i="126"/>
  <c r="D228" i="126"/>
  <c r="D1743" i="126"/>
  <c r="D1191" i="126"/>
  <c r="D583" i="126"/>
  <c r="D2102" i="126"/>
  <c r="D1794" i="126"/>
  <c r="D3748" i="126"/>
  <c r="D2856" i="126"/>
  <c r="D3703" i="126"/>
  <c r="D2763" i="126"/>
  <c r="D2052" i="126"/>
  <c r="D1428" i="126"/>
  <c r="D404" i="126"/>
  <c r="D2295" i="126"/>
  <c r="D1251" i="126"/>
  <c r="D579" i="126"/>
  <c r="D2634" i="126"/>
  <c r="D1662" i="126"/>
  <c r="D3324" i="126"/>
  <c r="D3951" i="126"/>
  <c r="D3035" i="126"/>
  <c r="D2296" i="126"/>
  <c r="D1584" i="126"/>
  <c r="D100" i="126"/>
  <c r="D2023" i="126"/>
  <c r="D987" i="126"/>
  <c r="D271" i="126"/>
  <c r="D3940" i="126"/>
  <c r="D3320" i="126"/>
  <c r="D3271" i="126"/>
  <c r="D2512" i="126"/>
  <c r="D1280" i="126"/>
  <c r="D416" i="126"/>
  <c r="D1695" i="126"/>
  <c r="D1143" i="126"/>
  <c r="D515" i="126"/>
  <c r="D1886" i="126"/>
  <c r="D1378" i="126"/>
  <c r="D202" i="126"/>
  <c r="D345" i="126"/>
  <c r="D2193" i="126"/>
  <c r="D77" i="126"/>
  <c r="D366" i="126"/>
  <c r="D1589" i="126"/>
  <c r="D1233" i="126"/>
  <c r="D1058" i="126"/>
  <c r="D1145" i="126"/>
  <c r="D273" i="126"/>
  <c r="D306" i="126"/>
  <c r="D1221" i="126"/>
  <c r="D6785" i="126"/>
  <c r="D7355" i="126"/>
  <c r="D6525" i="126"/>
  <c r="D5665" i="126"/>
  <c r="D6460" i="126"/>
  <c r="D5800" i="126"/>
  <c r="D6343" i="126"/>
  <c r="D5635" i="126"/>
  <c r="D7698" i="126"/>
  <c r="D7661" i="126"/>
  <c r="D7440" i="126"/>
  <c r="D7314" i="126"/>
  <c r="D7361" i="126"/>
  <c r="D6813" i="126"/>
  <c r="D7351" i="126"/>
  <c r="D6449" i="126"/>
  <c r="D6692" i="126"/>
  <c r="D5820" i="126"/>
  <c r="D6523" i="126"/>
  <c r="D5883" i="126"/>
  <c r="D7918" i="126"/>
  <c r="D7881" i="126"/>
  <c r="D7768" i="126"/>
  <c r="D7763" i="126"/>
  <c r="D7242" i="126"/>
  <c r="D7077" i="126"/>
  <c r="D7132" i="126"/>
  <c r="D7103" i="126"/>
  <c r="D6489" i="126"/>
  <c r="D5705" i="126"/>
  <c r="D6236" i="126"/>
  <c r="D5536" i="126"/>
  <c r="D6287" i="126"/>
  <c r="D6770" i="126"/>
  <c r="D7877" i="126"/>
  <c r="D7480" i="126"/>
  <c r="D7511" i="126"/>
  <c r="D6914" i="126"/>
  <c r="D6969" i="126"/>
  <c r="D6864" i="126"/>
  <c r="D6769" i="126"/>
  <c r="D6105" i="126"/>
  <c r="D6700" i="126"/>
  <c r="D5836" i="126"/>
  <c r="D6467" i="126"/>
  <c r="D5539" i="126"/>
  <c r="D6246" i="126"/>
  <c r="D5426" i="126"/>
  <c r="D4615" i="126"/>
  <c r="D5258" i="126"/>
  <c r="D4330" i="126"/>
  <c r="D5021" i="126"/>
  <c r="D4289" i="126"/>
  <c r="D4804" i="126"/>
  <c r="D4148" i="126"/>
  <c r="D3406" i="126"/>
  <c r="D3925" i="126"/>
  <c r="D3405" i="126"/>
  <c r="D3149" i="126"/>
  <c r="D6610" i="126"/>
  <c r="D6338" i="126"/>
  <c r="D5970" i="126"/>
  <c r="D5530" i="126"/>
  <c r="D5271" i="126"/>
  <c r="D4695" i="126"/>
  <c r="D4267" i="126"/>
  <c r="D5314" i="126"/>
  <c r="D4982" i="126"/>
  <c r="D4658" i="126"/>
  <c r="D4386" i="126"/>
  <c r="D4070" i="126"/>
  <c r="D5085" i="126"/>
  <c r="D4705" i="126"/>
  <c r="D4197" i="126"/>
  <c r="D5320" i="126"/>
  <c r="D5032" i="126"/>
  <c r="D4588" i="126"/>
  <c r="D4268" i="126"/>
  <c r="D3610" i="126"/>
  <c r="D3326" i="126"/>
  <c r="D2954" i="126"/>
  <c r="D3945" i="126"/>
  <c r="D3653" i="126"/>
  <c r="D3353" i="126"/>
  <c r="D2953" i="126"/>
  <c r="D6446" i="126"/>
  <c r="D6166" i="126"/>
  <c r="D5662" i="126"/>
  <c r="D5367" i="126"/>
  <c r="D4983" i="126"/>
  <c r="D4431" i="126"/>
  <c r="D4095" i="126"/>
  <c r="D5098" i="126"/>
  <c r="D4654" i="126"/>
  <c r="D4350" i="126"/>
  <c r="D5273" i="126"/>
  <c r="D4981" i="126"/>
  <c r="D4189" i="126"/>
  <c r="D5204" i="126"/>
  <c r="D4980" i="126"/>
  <c r="D4584" i="126"/>
  <c r="D4164" i="126"/>
  <c r="D3794" i="126"/>
  <c r="D3482" i="126"/>
  <c r="D3130" i="126"/>
  <c r="D2762" i="126"/>
  <c r="D3713" i="126"/>
  <c r="D3413" i="126"/>
  <c r="D2977" i="126"/>
  <c r="D6506" i="126"/>
  <c r="D6234" i="126"/>
  <c r="D5830" i="126"/>
  <c r="D5430" i="126"/>
  <c r="D5003" i="126"/>
  <c r="D4687" i="126"/>
  <c r="D4407" i="126"/>
  <c r="D5386" i="126"/>
  <c r="D4822" i="126"/>
  <c r="D4482" i="126"/>
  <c r="D4230" i="126"/>
  <c r="D5269" i="126"/>
  <c r="D4845" i="126"/>
  <c r="D4609" i="126"/>
  <c r="D4293" i="126"/>
  <c r="D5328" i="126"/>
  <c r="D4836" i="126"/>
  <c r="D4372" i="126"/>
  <c r="D3922" i="126"/>
  <c r="D3678" i="126"/>
  <c r="D3298" i="126"/>
  <c r="D2990" i="126"/>
  <c r="D3889" i="126"/>
  <c r="D3473" i="126"/>
  <c r="D3157" i="126"/>
  <c r="D2761" i="126"/>
  <c r="D3732" i="126"/>
  <c r="D3204" i="126"/>
  <c r="D2840" i="126"/>
  <c r="D3795" i="126"/>
  <c r="D3391" i="126"/>
  <c r="D3019" i="126"/>
  <c r="D2684" i="126"/>
  <c r="D2240" i="126"/>
  <c r="D1928" i="126"/>
  <c r="D1508" i="126"/>
  <c r="D1068" i="126"/>
  <c r="D680" i="126"/>
  <c r="D316" i="126"/>
  <c r="D32" i="126"/>
  <c r="D2219" i="126"/>
  <c r="D1839" i="126"/>
  <c r="D1595" i="126"/>
  <c r="D1323" i="126"/>
  <c r="D1003" i="126"/>
  <c r="D715" i="126"/>
  <c r="D223" i="126"/>
  <c r="D2458" i="126"/>
  <c r="D2194" i="126"/>
  <c r="D1906" i="126"/>
  <c r="D1602" i="126"/>
  <c r="D3876" i="126"/>
  <c r="D3528" i="126"/>
  <c r="D3260" i="126"/>
  <c r="D3000" i="126"/>
  <c r="D2724" i="126"/>
  <c r="D3807" i="126"/>
  <c r="D3443" i="126"/>
  <c r="D2859" i="126"/>
  <c r="D2492" i="126"/>
  <c r="D2168" i="126"/>
  <c r="D1900" i="126"/>
  <c r="D1532" i="126"/>
  <c r="D1248" i="126"/>
  <c r="D852" i="126"/>
  <c r="D516" i="126"/>
  <c r="D224" i="126"/>
  <c r="D2495" i="126"/>
  <c r="D2043" i="126"/>
  <c r="D1663" i="126"/>
  <c r="D1343" i="126"/>
  <c r="D1099" i="126"/>
  <c r="D655" i="126"/>
  <c r="D407" i="126"/>
  <c r="D95" i="126"/>
  <c r="D2454" i="126"/>
  <c r="D2130" i="126"/>
  <c r="D1762" i="126"/>
  <c r="D3844" i="126"/>
  <c r="D3428" i="126"/>
  <c r="D3136" i="126"/>
  <c r="D2792" i="126"/>
  <c r="D3819" i="126"/>
  <c r="D3559" i="126"/>
  <c r="D3299" i="126"/>
  <c r="D2823" i="126"/>
  <c r="D2424" i="126"/>
  <c r="D1980" i="126"/>
  <c r="D1660" i="126"/>
  <c r="D1264" i="126"/>
  <c r="D968" i="126"/>
  <c r="D400" i="126"/>
  <c r="D2607" i="126"/>
  <c r="D2227" i="126"/>
  <c r="D1727" i="126"/>
  <c r="D1387" i="126"/>
  <c r="D1131" i="126"/>
  <c r="D843" i="126"/>
  <c r="D431" i="126"/>
  <c r="D91" i="126"/>
  <c r="D2418" i="126"/>
  <c r="D2018" i="126"/>
  <c r="D2721" i="126"/>
  <c r="D3736" i="126"/>
  <c r="D3424" i="126"/>
  <c r="D3040" i="126"/>
  <c r="D3435" i="126"/>
  <c r="D2955" i="126"/>
  <c r="D1936" i="126"/>
  <c r="D1799" i="126"/>
  <c r="D1865" i="126"/>
  <c r="D1333" i="126"/>
  <c r="D7172" i="126"/>
  <c r="D4256" i="126"/>
  <c r="D3436" i="126"/>
  <c r="D2286" i="126"/>
  <c r="D792" i="126"/>
  <c r="D2646" i="126"/>
  <c r="D2844" i="126"/>
  <c r="D2212" i="126"/>
  <c r="D2343" i="126"/>
  <c r="D123" i="126"/>
  <c r="D738" i="126"/>
  <c r="D373" i="126"/>
  <c r="D774" i="126"/>
  <c r="D157" i="126"/>
  <c r="D250" i="126"/>
  <c r="D109" i="126"/>
  <c r="D962" i="126"/>
  <c r="D2325" i="126"/>
  <c r="D2205" i="126"/>
  <c r="D4143" i="126"/>
  <c r="D2015" i="126"/>
  <c r="D1807" i="126"/>
  <c r="D3475" i="126"/>
  <c r="D1315" i="126"/>
  <c r="D2298" i="126"/>
  <c r="D3867" i="126"/>
  <c r="D1844" i="126"/>
  <c r="D1999" i="126"/>
  <c r="D2278" i="126"/>
  <c r="D329" i="126"/>
  <c r="D1318" i="126"/>
  <c r="D885" i="126"/>
  <c r="D1250" i="126"/>
  <c r="D2457" i="126"/>
  <c r="D1617" i="126"/>
  <c r="K1" i="35"/>
  <c r="R3" i="97" s="1"/>
  <c r="Z3" i="123" s="1"/>
  <c r="D1" i="126"/>
  <c r="B2" i="126" s="1"/>
  <c r="F27" i="32"/>
  <c r="F28" i="32" s="1"/>
  <c r="E27" i="32"/>
  <c r="E28" i="32" s="1"/>
  <c r="D4" i="35"/>
  <c r="T7" i="35" s="1"/>
  <c r="D20" i="35"/>
  <c r="D23" i="35" s="1"/>
  <c r="C23" i="35" s="1"/>
  <c r="D35" i="35"/>
  <c r="E42" i="35" s="1"/>
  <c r="D42" i="35" s="1"/>
  <c r="C42" i="35" s="1"/>
  <c r="D50" i="35"/>
  <c r="J50" i="35" s="1"/>
  <c r="C2" i="122"/>
  <c r="G2" i="122" l="1"/>
  <c r="F4" i="122" s="1"/>
  <c r="P25" i="29"/>
  <c r="S25" i="29" s="1"/>
  <c r="S24" i="29"/>
  <c r="B5" i="126"/>
  <c r="H5" i="126"/>
  <c r="G5" i="126"/>
  <c r="E5" i="126"/>
  <c r="F53" i="35"/>
  <c r="E53" i="35" s="1"/>
  <c r="D53" i="35" s="1"/>
  <c r="C53" i="35" s="1"/>
  <c r="D32" i="35"/>
  <c r="C32" i="35" s="1"/>
  <c r="B32" i="35" s="1"/>
  <c r="C14" i="35"/>
  <c r="B14" i="35" s="1"/>
  <c r="F60" i="35"/>
  <c r="G60" i="35" s="1"/>
  <c r="H60" i="35" s="1"/>
  <c r="I60" i="35" s="1"/>
  <c r="J60" i="35" s="1"/>
  <c r="K60" i="35" s="1"/>
  <c r="L60" i="35" s="1"/>
  <c r="M60" i="35" s="1"/>
  <c r="N60" i="35" s="1"/>
  <c r="C9" i="35"/>
  <c r="B9" i="35" s="1"/>
  <c r="C8" i="35"/>
  <c r="D8" i="35" s="1"/>
  <c r="E8" i="35" s="1"/>
  <c r="E2" i="80" s="1"/>
  <c r="D4" i="80" s="1"/>
  <c r="C10" i="35"/>
  <c r="B10" i="35" s="1"/>
  <c r="C13" i="35"/>
  <c r="E23" i="35"/>
  <c r="J20" i="35"/>
  <c r="C12" i="35"/>
  <c r="B12" i="35" s="1"/>
  <c r="C16" i="35"/>
  <c r="B16" i="35" s="1"/>
  <c r="C15" i="35"/>
  <c r="B15" i="35" s="1"/>
  <c r="C11" i="35"/>
  <c r="J4" i="35"/>
  <c r="D7" i="35"/>
  <c r="E2" i="122" s="1"/>
  <c r="D4" i="122" s="1"/>
  <c r="D7" i="122" s="1"/>
  <c r="D26" i="35"/>
  <c r="C26" i="35" s="1"/>
  <c r="B26" i="35" s="1"/>
  <c r="E43" i="35"/>
  <c r="D43" i="35" s="1"/>
  <c r="C43" i="35" s="1"/>
  <c r="F56" i="35"/>
  <c r="G56" i="35" s="1"/>
  <c r="H56" i="35" s="1"/>
  <c r="I56" i="35" s="1"/>
  <c r="J56" i="35" s="1"/>
  <c r="F54" i="35"/>
  <c r="E54" i="35" s="1"/>
  <c r="D54" i="35" s="1"/>
  <c r="C54" i="35" s="1"/>
  <c r="F58" i="35"/>
  <c r="G58" i="35" s="1"/>
  <c r="H58" i="35" s="1"/>
  <c r="I58" i="35" s="1"/>
  <c r="J58" i="35" s="1"/>
  <c r="K58" i="35" s="1"/>
  <c r="L58" i="35" s="1"/>
  <c r="F61" i="35"/>
  <c r="G61" i="35" s="1"/>
  <c r="H61" i="35" s="1"/>
  <c r="I61" i="35" s="1"/>
  <c r="J61" i="35" s="1"/>
  <c r="K61" i="35" s="1"/>
  <c r="L61" i="35" s="1"/>
  <c r="M61" i="35" s="1"/>
  <c r="N61" i="35" s="1"/>
  <c r="O61" i="35" s="1"/>
  <c r="F55" i="35"/>
  <c r="G55" i="35" s="1"/>
  <c r="H55" i="35" s="1"/>
  <c r="I55" i="35" s="1"/>
  <c r="F59" i="35"/>
  <c r="E59" i="35" s="1"/>
  <c r="D59" i="35" s="1"/>
  <c r="C59" i="35" s="1"/>
  <c r="F62" i="35"/>
  <c r="G62" i="35" s="1"/>
  <c r="H62" i="35" s="1"/>
  <c r="I62" i="35" s="1"/>
  <c r="J62" i="35" s="1"/>
  <c r="K62" i="35" s="1"/>
  <c r="L62" i="35" s="1"/>
  <c r="M62" i="35" s="1"/>
  <c r="N62" i="35" s="1"/>
  <c r="O62" i="35" s="1"/>
  <c r="P62" i="35" s="1"/>
  <c r="F57" i="35"/>
  <c r="E57" i="35" s="1"/>
  <c r="D57" i="35" s="1"/>
  <c r="C57" i="35" s="1"/>
  <c r="E45" i="35"/>
  <c r="F45" i="35" s="1"/>
  <c r="G45" i="35" s="1"/>
  <c r="H45" i="35" s="1"/>
  <c r="I45" i="35" s="1"/>
  <c r="J45" i="35" s="1"/>
  <c r="K45" i="35" s="1"/>
  <c r="L45" i="35" s="1"/>
  <c r="M45" i="35" s="1"/>
  <c r="E2" i="110" s="1"/>
  <c r="D4" i="110" s="1"/>
  <c r="E46" i="35"/>
  <c r="F46" i="35" s="1"/>
  <c r="G46" i="35" s="1"/>
  <c r="H46" i="35" s="1"/>
  <c r="I46" i="35" s="1"/>
  <c r="J46" i="35" s="1"/>
  <c r="K46" i="35" s="1"/>
  <c r="L46" i="35" s="1"/>
  <c r="M46" i="35" s="1"/>
  <c r="N46" i="35" s="1"/>
  <c r="D27" i="35"/>
  <c r="C27" i="35" s="1"/>
  <c r="D31" i="35"/>
  <c r="C31" i="35" s="1"/>
  <c r="B31" i="35" s="1"/>
  <c r="E47" i="35"/>
  <c r="F47" i="35" s="1"/>
  <c r="G47" i="35" s="1"/>
  <c r="H47" i="35" s="1"/>
  <c r="I47" i="35" s="1"/>
  <c r="J47" i="35" s="1"/>
  <c r="K47" i="35" s="1"/>
  <c r="L47" i="35" s="1"/>
  <c r="M47" i="35" s="1"/>
  <c r="N47" i="35" s="1"/>
  <c r="O47" i="35" s="1"/>
  <c r="E2" i="112" s="1"/>
  <c r="D4" i="112" s="1"/>
  <c r="E40" i="35"/>
  <c r="F40" i="35" s="1"/>
  <c r="G40" i="35" s="1"/>
  <c r="H40" i="35" s="1"/>
  <c r="E26" i="35"/>
  <c r="F26" i="35" s="1"/>
  <c r="G26" i="35" s="1"/>
  <c r="H26" i="35" s="1"/>
  <c r="E2" i="100" s="1"/>
  <c r="D4" i="100" s="1"/>
  <c r="D7" i="100" s="1"/>
  <c r="M27" i="95" s="1"/>
  <c r="D24" i="35"/>
  <c r="E24" i="35" s="1"/>
  <c r="F24" i="35" s="1"/>
  <c r="E38" i="35"/>
  <c r="D38" i="35" s="1"/>
  <c r="C38" i="35" s="1"/>
  <c r="E39" i="35"/>
  <c r="F39" i="35" s="1"/>
  <c r="G39" i="35" s="1"/>
  <c r="E44" i="35"/>
  <c r="F44" i="35" s="1"/>
  <c r="G44" i="35" s="1"/>
  <c r="H44" i="35" s="1"/>
  <c r="I44" i="35" s="1"/>
  <c r="J44" i="35" s="1"/>
  <c r="K44" i="35" s="1"/>
  <c r="L44" i="35" s="1"/>
  <c r="E2" i="109" s="1"/>
  <c r="D4" i="109" s="1"/>
  <c r="J35" i="35"/>
  <c r="E41" i="35"/>
  <c r="D41" i="35" s="1"/>
  <c r="C41" i="35" s="1"/>
  <c r="D28" i="35"/>
  <c r="E28" i="35" s="1"/>
  <c r="F28" i="35" s="1"/>
  <c r="G28" i="35" s="1"/>
  <c r="H28" i="35" s="1"/>
  <c r="I28" i="35" s="1"/>
  <c r="J28" i="35" s="1"/>
  <c r="E2" i="102" s="1"/>
  <c r="D4" i="102" s="1"/>
  <c r="F42" i="35"/>
  <c r="G42" i="35" s="1"/>
  <c r="H42" i="35" s="1"/>
  <c r="I42" i="35" s="1"/>
  <c r="J42" i="35" s="1"/>
  <c r="E2" i="107" s="1"/>
  <c r="D4" i="107" s="1"/>
  <c r="D25" i="35"/>
  <c r="D30" i="35"/>
  <c r="D29" i="35"/>
  <c r="W7" i="35"/>
  <c r="I2" i="122"/>
  <c r="H4" i="122" s="1"/>
  <c r="U7" i="35"/>
  <c r="S23" i="35"/>
  <c r="T23" i="35"/>
  <c r="W23" i="35" s="1"/>
  <c r="B23" i="35"/>
  <c r="B4" i="122"/>
  <c r="B42" i="35"/>
  <c r="H6" i="126" l="1"/>
  <c r="H7" i="126" s="1"/>
  <c r="H8" i="126" s="1"/>
  <c r="H9" i="126" s="1"/>
  <c r="H10" i="126" s="1"/>
  <c r="H11" i="126" s="1"/>
  <c r="H12" i="126" s="1"/>
  <c r="H13" i="126" s="1"/>
  <c r="H14" i="126" s="1"/>
  <c r="H15" i="126" s="1"/>
  <c r="H16" i="126" s="1"/>
  <c r="H17" i="126" s="1"/>
  <c r="H18" i="126" s="1"/>
  <c r="H19" i="126" s="1"/>
  <c r="H20" i="126" s="1"/>
  <c r="H21" i="126" s="1"/>
  <c r="H22" i="126" s="1"/>
  <c r="H23" i="126" s="1"/>
  <c r="H24" i="126" s="1"/>
  <c r="H25" i="126" s="1"/>
  <c r="H26" i="126" s="1"/>
  <c r="H27" i="126" s="1"/>
  <c r="H28" i="126" s="1"/>
  <c r="H29" i="126" s="1"/>
  <c r="H30" i="126" s="1"/>
  <c r="H31" i="126" s="1"/>
  <c r="H32" i="126" s="1"/>
  <c r="H33" i="126" s="1"/>
  <c r="H34" i="126" s="1"/>
  <c r="H35" i="126" s="1"/>
  <c r="H36" i="126" s="1"/>
  <c r="H37" i="126" s="1"/>
  <c r="H38" i="126" s="1"/>
  <c r="H39" i="126" s="1"/>
  <c r="H40" i="126" s="1"/>
  <c r="H41" i="126" s="1"/>
  <c r="H42" i="126" s="1"/>
  <c r="H43" i="126" s="1"/>
  <c r="H44" i="126" s="1"/>
  <c r="H45" i="126" s="1"/>
  <c r="H46" i="126" s="1"/>
  <c r="H47" i="126" s="1"/>
  <c r="H48" i="126" s="1"/>
  <c r="H49" i="126" s="1"/>
  <c r="H50" i="126" s="1"/>
  <c r="H51" i="126" s="1"/>
  <c r="H52" i="126" s="1"/>
  <c r="H53" i="126" s="1"/>
  <c r="H54" i="126" s="1"/>
  <c r="H55" i="126" s="1"/>
  <c r="H56" i="126" s="1"/>
  <c r="H57" i="126" s="1"/>
  <c r="H58" i="126" s="1"/>
  <c r="H59" i="126" s="1"/>
  <c r="H60" i="126" s="1"/>
  <c r="H61" i="126" s="1"/>
  <c r="H62" i="126" s="1"/>
  <c r="H63" i="126" s="1"/>
  <c r="H64" i="126" s="1"/>
  <c r="H65" i="126" s="1"/>
  <c r="H66" i="126" s="1"/>
  <c r="H67" i="126" s="1"/>
  <c r="H68" i="126" s="1"/>
  <c r="H69" i="126" s="1"/>
  <c r="H70" i="126" s="1"/>
  <c r="H71" i="126" s="1"/>
  <c r="H72" i="126" s="1"/>
  <c r="H73" i="126" s="1"/>
  <c r="H74" i="126" s="1"/>
  <c r="H75" i="126" s="1"/>
  <c r="H76" i="126" s="1"/>
  <c r="H77" i="126" s="1"/>
  <c r="H78" i="126" s="1"/>
  <c r="H79" i="126" s="1"/>
  <c r="H80" i="126" s="1"/>
  <c r="H81" i="126" s="1"/>
  <c r="H82" i="126" s="1"/>
  <c r="H83" i="126" s="1"/>
  <c r="H84" i="126" s="1"/>
  <c r="H85" i="126" s="1"/>
  <c r="H86" i="126" s="1"/>
  <c r="H87" i="126" s="1"/>
  <c r="H88" i="126" s="1"/>
  <c r="H89" i="126" s="1"/>
  <c r="H90" i="126" s="1"/>
  <c r="H91" i="126" s="1"/>
  <c r="H92" i="126" s="1"/>
  <c r="H93" i="126" s="1"/>
  <c r="H94" i="126" s="1"/>
  <c r="H95" i="126" s="1"/>
  <c r="H96" i="126" s="1"/>
  <c r="H97" i="126" s="1"/>
  <c r="H98" i="126" s="1"/>
  <c r="H99" i="126" s="1"/>
  <c r="H100" i="126" s="1"/>
  <c r="H101" i="126" s="1"/>
  <c r="H102" i="126" s="1"/>
  <c r="H103" i="126" s="1"/>
  <c r="H104" i="126" s="1"/>
  <c r="H105" i="126" s="1"/>
  <c r="H106" i="126" s="1"/>
  <c r="H107" i="126" s="1"/>
  <c r="H108" i="126" s="1"/>
  <c r="H109" i="126" s="1"/>
  <c r="H110" i="126" s="1"/>
  <c r="H111" i="126" s="1"/>
  <c r="H112" i="126" s="1"/>
  <c r="H113" i="126" s="1"/>
  <c r="H114" i="126" s="1"/>
  <c r="H115" i="126" s="1"/>
  <c r="H116" i="126" s="1"/>
  <c r="H117" i="126" s="1"/>
  <c r="H118" i="126" s="1"/>
  <c r="H119" i="126" s="1"/>
  <c r="H120" i="126" s="1"/>
  <c r="H121" i="126" s="1"/>
  <c r="H122" i="126" s="1"/>
  <c r="H123" i="126" s="1"/>
  <c r="H124" i="126" s="1"/>
  <c r="H125" i="126" s="1"/>
  <c r="H126" i="126" s="1"/>
  <c r="H127" i="126" s="1"/>
  <c r="H128" i="126" s="1"/>
  <c r="H129" i="126" s="1"/>
  <c r="H130" i="126" s="1"/>
  <c r="H131" i="126" s="1"/>
  <c r="H132" i="126" s="1"/>
  <c r="H133" i="126" s="1"/>
  <c r="H134" i="126" s="1"/>
  <c r="H135" i="126" s="1"/>
  <c r="H136" i="126" s="1"/>
  <c r="H137" i="126" s="1"/>
  <c r="H138" i="126" s="1"/>
  <c r="H139" i="126" s="1"/>
  <c r="H140" i="126" s="1"/>
  <c r="H141" i="126" s="1"/>
  <c r="H142" i="126" s="1"/>
  <c r="H143" i="126" s="1"/>
  <c r="H144" i="126" s="1"/>
  <c r="H145" i="126" s="1"/>
  <c r="H146" i="126" s="1"/>
  <c r="H147" i="126" s="1"/>
  <c r="H148" i="126" s="1"/>
  <c r="H149" i="126" s="1"/>
  <c r="H150" i="126" s="1"/>
  <c r="H151" i="126" s="1"/>
  <c r="H152" i="126" s="1"/>
  <c r="H153" i="126" s="1"/>
  <c r="H154" i="126" s="1"/>
  <c r="H155" i="126" s="1"/>
  <c r="H156" i="126" s="1"/>
  <c r="H157" i="126" s="1"/>
  <c r="H158" i="126" s="1"/>
  <c r="H159" i="126" s="1"/>
  <c r="H160" i="126" s="1"/>
  <c r="H161" i="126" s="1"/>
  <c r="H162" i="126" s="1"/>
  <c r="H163" i="126" s="1"/>
  <c r="H164" i="126" s="1"/>
  <c r="H165" i="126" s="1"/>
  <c r="H166" i="126" s="1"/>
  <c r="H167" i="126" s="1"/>
  <c r="H168" i="126" s="1"/>
  <c r="H169" i="126" s="1"/>
  <c r="H170" i="126" s="1"/>
  <c r="H171" i="126" s="1"/>
  <c r="H172" i="126" s="1"/>
  <c r="H173" i="126" s="1"/>
  <c r="H174" i="126" s="1"/>
  <c r="H175" i="126" s="1"/>
  <c r="H176" i="126" s="1"/>
  <c r="H177" i="126" s="1"/>
  <c r="H178" i="126" s="1"/>
  <c r="H179" i="126" s="1"/>
  <c r="H180" i="126" s="1"/>
  <c r="H181" i="126" s="1"/>
  <c r="H182" i="126" s="1"/>
  <c r="H183" i="126" s="1"/>
  <c r="H184" i="126" s="1"/>
  <c r="H185" i="126" s="1"/>
  <c r="H186" i="126" s="1"/>
  <c r="H187" i="126" s="1"/>
  <c r="H188" i="126" s="1"/>
  <c r="H189" i="126" s="1"/>
  <c r="H190" i="126" s="1"/>
  <c r="H191" i="126" s="1"/>
  <c r="H192" i="126" s="1"/>
  <c r="H193" i="126" s="1"/>
  <c r="H194" i="126" s="1"/>
  <c r="H195" i="126" s="1"/>
  <c r="H196" i="126" s="1"/>
  <c r="H197" i="126" s="1"/>
  <c r="H198" i="126" s="1"/>
  <c r="H199" i="126" s="1"/>
  <c r="H200" i="126" s="1"/>
  <c r="H201" i="126" s="1"/>
  <c r="H202" i="126" s="1"/>
  <c r="H203" i="126" s="1"/>
  <c r="H204" i="126" s="1"/>
  <c r="H205" i="126" s="1"/>
  <c r="H206" i="126" s="1"/>
  <c r="H207" i="126" s="1"/>
  <c r="H208" i="126" s="1"/>
  <c r="H209" i="126" s="1"/>
  <c r="H210" i="126" s="1"/>
  <c r="H211" i="126" s="1"/>
  <c r="H212" i="126" s="1"/>
  <c r="H213" i="126" s="1"/>
  <c r="H214" i="126" s="1"/>
  <c r="H215" i="126" s="1"/>
  <c r="H216" i="126" s="1"/>
  <c r="H217" i="126" s="1"/>
  <c r="H218" i="126" s="1"/>
  <c r="H219" i="126" s="1"/>
  <c r="H220" i="126" s="1"/>
  <c r="H221" i="126" s="1"/>
  <c r="H222" i="126" s="1"/>
  <c r="H223" i="126" s="1"/>
  <c r="H224" i="126" s="1"/>
  <c r="H225" i="126" s="1"/>
  <c r="H226" i="126" s="1"/>
  <c r="H227" i="126" s="1"/>
  <c r="H228" i="126" s="1"/>
  <c r="H229" i="126" s="1"/>
  <c r="H230" i="126" s="1"/>
  <c r="H231" i="126" s="1"/>
  <c r="H232" i="126" s="1"/>
  <c r="H233" i="126" s="1"/>
  <c r="H234" i="126" s="1"/>
  <c r="H235" i="126" s="1"/>
  <c r="H236" i="126" s="1"/>
  <c r="H237" i="126" s="1"/>
  <c r="H238" i="126" s="1"/>
  <c r="H239" i="126" s="1"/>
  <c r="H240" i="126" s="1"/>
  <c r="H241" i="126" s="1"/>
  <c r="H242" i="126" s="1"/>
  <c r="H243" i="126" s="1"/>
  <c r="H244" i="126" s="1"/>
  <c r="H245" i="126" s="1"/>
  <c r="H246" i="126" s="1"/>
  <c r="H247" i="126" s="1"/>
  <c r="H248" i="126" s="1"/>
  <c r="H249" i="126" s="1"/>
  <c r="H250" i="126" s="1"/>
  <c r="H251" i="126" s="1"/>
  <c r="H252" i="126" s="1"/>
  <c r="H253" i="126" s="1"/>
  <c r="H254" i="126" s="1"/>
  <c r="H255" i="126" s="1"/>
  <c r="H256" i="126" s="1"/>
  <c r="H257" i="126" s="1"/>
  <c r="H258" i="126" s="1"/>
  <c r="H259" i="126" s="1"/>
  <c r="H260" i="126" s="1"/>
  <c r="H261" i="126" s="1"/>
  <c r="H262" i="126" s="1"/>
  <c r="H263" i="126" s="1"/>
  <c r="H264" i="126" s="1"/>
  <c r="H265" i="126" s="1"/>
  <c r="H266" i="126" s="1"/>
  <c r="H267" i="126" s="1"/>
  <c r="H268" i="126" s="1"/>
  <c r="H269" i="126" s="1"/>
  <c r="H270" i="126" s="1"/>
  <c r="H271" i="126" s="1"/>
  <c r="H272" i="126" s="1"/>
  <c r="H273" i="126" s="1"/>
  <c r="H274" i="126" s="1"/>
  <c r="H275" i="126" s="1"/>
  <c r="H276" i="126" s="1"/>
  <c r="H277" i="126" s="1"/>
  <c r="H278" i="126" s="1"/>
  <c r="H279" i="126" s="1"/>
  <c r="H280" i="126" s="1"/>
  <c r="H281" i="126" s="1"/>
  <c r="H282" i="126" s="1"/>
  <c r="H283" i="126" s="1"/>
  <c r="H284" i="126" s="1"/>
  <c r="H285" i="126" s="1"/>
  <c r="H286" i="126" s="1"/>
  <c r="H287" i="126" s="1"/>
  <c r="H288" i="126" s="1"/>
  <c r="H289" i="126" s="1"/>
  <c r="H290" i="126" s="1"/>
  <c r="H291" i="126" s="1"/>
  <c r="H292" i="126" s="1"/>
  <c r="H293" i="126" s="1"/>
  <c r="H294" i="126" s="1"/>
  <c r="H295" i="126" s="1"/>
  <c r="H296" i="126" s="1"/>
  <c r="H297" i="126" s="1"/>
  <c r="H298" i="126" s="1"/>
  <c r="H299" i="126" s="1"/>
  <c r="H300" i="126" s="1"/>
  <c r="H301" i="126" s="1"/>
  <c r="H302" i="126" s="1"/>
  <c r="H303" i="126" s="1"/>
  <c r="H304" i="126" s="1"/>
  <c r="H305" i="126" s="1"/>
  <c r="H306" i="126" s="1"/>
  <c r="H307" i="126" s="1"/>
  <c r="H308" i="126" s="1"/>
  <c r="H309" i="126" s="1"/>
  <c r="H310" i="126" s="1"/>
  <c r="H311" i="126" s="1"/>
  <c r="H312" i="126" s="1"/>
  <c r="H313" i="126" s="1"/>
  <c r="H314" i="126" s="1"/>
  <c r="H315" i="126" s="1"/>
  <c r="H316" i="126" s="1"/>
  <c r="H317" i="126" s="1"/>
  <c r="H318" i="126" s="1"/>
  <c r="H319" i="126" s="1"/>
  <c r="H320" i="126" s="1"/>
  <c r="H321" i="126" s="1"/>
  <c r="H322" i="126" s="1"/>
  <c r="H323" i="126" s="1"/>
  <c r="H324" i="126" s="1"/>
  <c r="H325" i="126" s="1"/>
  <c r="H326" i="126" s="1"/>
  <c r="H327" i="126" s="1"/>
  <c r="H328" i="126" s="1"/>
  <c r="H329" i="126" s="1"/>
  <c r="H330" i="126" s="1"/>
  <c r="H331" i="126" s="1"/>
  <c r="H332" i="126" s="1"/>
  <c r="H333" i="126" s="1"/>
  <c r="H334" i="126" s="1"/>
  <c r="H335" i="126" s="1"/>
  <c r="H336" i="126" s="1"/>
  <c r="H337" i="126" s="1"/>
  <c r="H338" i="126" s="1"/>
  <c r="H339" i="126" s="1"/>
  <c r="H340" i="126" s="1"/>
  <c r="H341" i="126" s="1"/>
  <c r="H342" i="126" s="1"/>
  <c r="H343" i="126" s="1"/>
  <c r="H344" i="126" s="1"/>
  <c r="H345" i="126" s="1"/>
  <c r="H346" i="126" s="1"/>
  <c r="H347" i="126" s="1"/>
  <c r="H348" i="126" s="1"/>
  <c r="H349" i="126" s="1"/>
  <c r="H350" i="126" s="1"/>
  <c r="H351" i="126" s="1"/>
  <c r="H352" i="126" s="1"/>
  <c r="H353" i="126" s="1"/>
  <c r="H354" i="126" s="1"/>
  <c r="H355" i="126" s="1"/>
  <c r="H356" i="126" s="1"/>
  <c r="H357" i="126" s="1"/>
  <c r="H358" i="126" s="1"/>
  <c r="H359" i="126" s="1"/>
  <c r="H360" i="126" s="1"/>
  <c r="H361" i="126" s="1"/>
  <c r="H362" i="126" s="1"/>
  <c r="H363" i="126" s="1"/>
  <c r="H364" i="126" s="1"/>
  <c r="H365" i="126" s="1"/>
  <c r="H366" i="126" s="1"/>
  <c r="H367" i="126" s="1"/>
  <c r="H368" i="126" s="1"/>
  <c r="H369" i="126" s="1"/>
  <c r="H370" i="126" s="1"/>
  <c r="H371" i="126" s="1"/>
  <c r="H372" i="126" s="1"/>
  <c r="H373" i="126" s="1"/>
  <c r="H374" i="126" s="1"/>
  <c r="H375" i="126" s="1"/>
  <c r="H376" i="126" s="1"/>
  <c r="H377" i="126" s="1"/>
  <c r="H378" i="126" s="1"/>
  <c r="H379" i="126" s="1"/>
  <c r="H380" i="126" s="1"/>
  <c r="H381" i="126" s="1"/>
  <c r="H382" i="126" s="1"/>
  <c r="H383" i="126" s="1"/>
  <c r="H384" i="126" s="1"/>
  <c r="H385" i="126" s="1"/>
  <c r="H386" i="126" s="1"/>
  <c r="H387" i="126" s="1"/>
  <c r="H388" i="126" s="1"/>
  <c r="H389" i="126" s="1"/>
  <c r="H390" i="126" s="1"/>
  <c r="H391" i="126" s="1"/>
  <c r="H392" i="126" s="1"/>
  <c r="H393" i="126" s="1"/>
  <c r="H394" i="126" s="1"/>
  <c r="H395" i="126" s="1"/>
  <c r="H396" i="126" s="1"/>
  <c r="H397" i="126" s="1"/>
  <c r="H398" i="126" s="1"/>
  <c r="H399" i="126" s="1"/>
  <c r="H400" i="126" s="1"/>
  <c r="H401" i="126" s="1"/>
  <c r="H402" i="126" s="1"/>
  <c r="H403" i="126" s="1"/>
  <c r="H404" i="126" s="1"/>
  <c r="H405" i="126" s="1"/>
  <c r="H406" i="126" s="1"/>
  <c r="H407" i="126" s="1"/>
  <c r="H408" i="126" s="1"/>
  <c r="H409" i="126" s="1"/>
  <c r="H410" i="126" s="1"/>
  <c r="H411" i="126" s="1"/>
  <c r="H412" i="126" s="1"/>
  <c r="H413" i="126" s="1"/>
  <c r="H414" i="126" s="1"/>
  <c r="H415" i="126" s="1"/>
  <c r="H416" i="126" s="1"/>
  <c r="H417" i="126" s="1"/>
  <c r="H418" i="126" s="1"/>
  <c r="H419" i="126" s="1"/>
  <c r="H420" i="126" s="1"/>
  <c r="H421" i="126" s="1"/>
  <c r="H422" i="126" s="1"/>
  <c r="H423" i="126" s="1"/>
  <c r="H424" i="126" s="1"/>
  <c r="H425" i="126" s="1"/>
  <c r="H426" i="126" s="1"/>
  <c r="H427" i="126" s="1"/>
  <c r="H428" i="126" s="1"/>
  <c r="H429" i="126" s="1"/>
  <c r="H430" i="126" s="1"/>
  <c r="H431" i="126" s="1"/>
  <c r="H432" i="126" s="1"/>
  <c r="H433" i="126" s="1"/>
  <c r="H434" i="126" s="1"/>
  <c r="H435" i="126" s="1"/>
  <c r="H436" i="126" s="1"/>
  <c r="H437" i="126" s="1"/>
  <c r="H438" i="126" s="1"/>
  <c r="H439" i="126" s="1"/>
  <c r="H440" i="126" s="1"/>
  <c r="H441" i="126" s="1"/>
  <c r="H442" i="126" s="1"/>
  <c r="H443" i="126" s="1"/>
  <c r="H444" i="126" s="1"/>
  <c r="H445" i="126" s="1"/>
  <c r="H446" i="126" s="1"/>
  <c r="H447" i="126" s="1"/>
  <c r="H448" i="126" s="1"/>
  <c r="H449" i="126" s="1"/>
  <c r="H450" i="126" s="1"/>
  <c r="H451" i="126" s="1"/>
  <c r="H452" i="126" s="1"/>
  <c r="H453" i="126" s="1"/>
  <c r="H454" i="126" s="1"/>
  <c r="H455" i="126" s="1"/>
  <c r="H456" i="126" s="1"/>
  <c r="H457" i="126" s="1"/>
  <c r="H458" i="126" s="1"/>
  <c r="H459" i="126" s="1"/>
  <c r="H460" i="126" s="1"/>
  <c r="H461" i="126" s="1"/>
  <c r="H462" i="126" s="1"/>
  <c r="H463" i="126" s="1"/>
  <c r="H464" i="126" s="1"/>
  <c r="H465" i="126" s="1"/>
  <c r="H466" i="126" s="1"/>
  <c r="H467" i="126" s="1"/>
  <c r="H468" i="126" s="1"/>
  <c r="H469" i="126" s="1"/>
  <c r="H470" i="126" s="1"/>
  <c r="H471" i="126" s="1"/>
  <c r="H472" i="126" s="1"/>
  <c r="H473" i="126" s="1"/>
  <c r="H474" i="126" s="1"/>
  <c r="H475" i="126" s="1"/>
  <c r="H476" i="126" s="1"/>
  <c r="H477" i="126" s="1"/>
  <c r="H478" i="126" s="1"/>
  <c r="H479" i="126" s="1"/>
  <c r="H480" i="126" s="1"/>
  <c r="H481" i="126" s="1"/>
  <c r="H482" i="126" s="1"/>
  <c r="H483" i="126" s="1"/>
  <c r="H484" i="126" s="1"/>
  <c r="H485" i="126" s="1"/>
  <c r="H486" i="126" s="1"/>
  <c r="H487" i="126" s="1"/>
  <c r="H488" i="126" s="1"/>
  <c r="H489" i="126" s="1"/>
  <c r="H490" i="126" s="1"/>
  <c r="H491" i="126" s="1"/>
  <c r="H492" i="126" s="1"/>
  <c r="H493" i="126" s="1"/>
  <c r="H494" i="126" s="1"/>
  <c r="H495" i="126" s="1"/>
  <c r="H496" i="126" s="1"/>
  <c r="H497" i="126" s="1"/>
  <c r="H498" i="126" s="1"/>
  <c r="H499" i="126" s="1"/>
  <c r="H500" i="126" s="1"/>
  <c r="H501" i="126" s="1"/>
  <c r="H502" i="126" s="1"/>
  <c r="H503" i="126" s="1"/>
  <c r="H504" i="126" s="1"/>
  <c r="H505" i="126" s="1"/>
  <c r="H506" i="126" s="1"/>
  <c r="H507" i="126" s="1"/>
  <c r="H508" i="126" s="1"/>
  <c r="H509" i="126" s="1"/>
  <c r="H510" i="126" s="1"/>
  <c r="H511" i="126" s="1"/>
  <c r="H512" i="126" s="1"/>
  <c r="H513" i="126" s="1"/>
  <c r="H514" i="126" s="1"/>
  <c r="H515" i="126" s="1"/>
  <c r="H516" i="126" s="1"/>
  <c r="H517" i="126" s="1"/>
  <c r="H518" i="126" s="1"/>
  <c r="H519" i="126" s="1"/>
  <c r="H520" i="126" s="1"/>
  <c r="H521" i="126" s="1"/>
  <c r="H522" i="126" s="1"/>
  <c r="H523" i="126" s="1"/>
  <c r="H524" i="126" s="1"/>
  <c r="H525" i="126" s="1"/>
  <c r="H526" i="126" s="1"/>
  <c r="H527" i="126" s="1"/>
  <c r="H528" i="126" s="1"/>
  <c r="H529" i="126" s="1"/>
  <c r="H530" i="126" s="1"/>
  <c r="H531" i="126" s="1"/>
  <c r="H532" i="126" s="1"/>
  <c r="H533" i="126" s="1"/>
  <c r="H534" i="126" s="1"/>
  <c r="H535" i="126" s="1"/>
  <c r="H536" i="126" s="1"/>
  <c r="H537" i="126" s="1"/>
  <c r="H538" i="126" s="1"/>
  <c r="H539" i="126" s="1"/>
  <c r="H540" i="126" s="1"/>
  <c r="H541" i="126" s="1"/>
  <c r="H542" i="126" s="1"/>
  <c r="H543" i="126" s="1"/>
  <c r="H544" i="126" s="1"/>
  <c r="H545" i="126" s="1"/>
  <c r="H546" i="126" s="1"/>
  <c r="H547" i="126" s="1"/>
  <c r="H548" i="126" s="1"/>
  <c r="H549" i="126" s="1"/>
  <c r="H550" i="126" s="1"/>
  <c r="H551" i="126" s="1"/>
  <c r="H552" i="126" s="1"/>
  <c r="H553" i="126" s="1"/>
  <c r="H554" i="126" s="1"/>
  <c r="H555" i="126" s="1"/>
  <c r="H556" i="126" s="1"/>
  <c r="H557" i="126" s="1"/>
  <c r="H558" i="126" s="1"/>
  <c r="H559" i="126" s="1"/>
  <c r="H560" i="126" s="1"/>
  <c r="H561" i="126" s="1"/>
  <c r="H562" i="126" s="1"/>
  <c r="H563" i="126" s="1"/>
  <c r="H564" i="126" s="1"/>
  <c r="H565" i="126" s="1"/>
  <c r="H566" i="126" s="1"/>
  <c r="H567" i="126" s="1"/>
  <c r="H568" i="126" s="1"/>
  <c r="H569" i="126" s="1"/>
  <c r="H570" i="126" s="1"/>
  <c r="H571" i="126" s="1"/>
  <c r="H572" i="126" s="1"/>
  <c r="H573" i="126" s="1"/>
  <c r="H574" i="126" s="1"/>
  <c r="H575" i="126" s="1"/>
  <c r="H576" i="126" s="1"/>
  <c r="H577" i="126" s="1"/>
  <c r="H578" i="126" s="1"/>
  <c r="H579" i="126" s="1"/>
  <c r="H580" i="126" s="1"/>
  <c r="H581" i="126" s="1"/>
  <c r="H582" i="126" s="1"/>
  <c r="H583" i="126" s="1"/>
  <c r="H584" i="126" s="1"/>
  <c r="H585" i="126" s="1"/>
  <c r="H586" i="126" s="1"/>
  <c r="H587" i="126" s="1"/>
  <c r="H588" i="126" s="1"/>
  <c r="H589" i="126" s="1"/>
  <c r="H590" i="126" s="1"/>
  <c r="H591" i="126" s="1"/>
  <c r="H592" i="126" s="1"/>
  <c r="H593" i="126" s="1"/>
  <c r="H594" i="126" s="1"/>
  <c r="H595" i="126" s="1"/>
  <c r="H596" i="126" s="1"/>
  <c r="H597" i="126" s="1"/>
  <c r="H598" i="126" s="1"/>
  <c r="H599" i="126" s="1"/>
  <c r="H600" i="126" s="1"/>
  <c r="H601" i="126" s="1"/>
  <c r="H602" i="126" s="1"/>
  <c r="H603" i="126" s="1"/>
  <c r="H604" i="126" s="1"/>
  <c r="H605" i="126" s="1"/>
  <c r="H606" i="126" s="1"/>
  <c r="H607" i="126" s="1"/>
  <c r="H608" i="126" s="1"/>
  <c r="H609" i="126" s="1"/>
  <c r="H610" i="126" s="1"/>
  <c r="H611" i="126" s="1"/>
  <c r="H612" i="126" s="1"/>
  <c r="H613" i="126" s="1"/>
  <c r="H614" i="126" s="1"/>
  <c r="H615" i="126" s="1"/>
  <c r="H616" i="126" s="1"/>
  <c r="H617" i="126" s="1"/>
  <c r="H618" i="126" s="1"/>
  <c r="H619" i="126" s="1"/>
  <c r="H620" i="126" s="1"/>
  <c r="H621" i="126" s="1"/>
  <c r="H622" i="126" s="1"/>
  <c r="H623" i="126" s="1"/>
  <c r="H624" i="126" s="1"/>
  <c r="H625" i="126" s="1"/>
  <c r="H626" i="126" s="1"/>
  <c r="H627" i="126" s="1"/>
  <c r="H628" i="126" s="1"/>
  <c r="H629" i="126" s="1"/>
  <c r="H630" i="126" s="1"/>
  <c r="H631" i="126" s="1"/>
  <c r="H632" i="126" s="1"/>
  <c r="H633" i="126" s="1"/>
  <c r="H634" i="126" s="1"/>
  <c r="H635" i="126" s="1"/>
  <c r="H636" i="126" s="1"/>
  <c r="H637" i="126" s="1"/>
  <c r="H638" i="126" s="1"/>
  <c r="H639" i="126" s="1"/>
  <c r="H640" i="126" s="1"/>
  <c r="H641" i="126" s="1"/>
  <c r="H642" i="126" s="1"/>
  <c r="H643" i="126" s="1"/>
  <c r="H644" i="126" s="1"/>
  <c r="H645" i="126" s="1"/>
  <c r="H646" i="126" s="1"/>
  <c r="H647" i="126" s="1"/>
  <c r="H648" i="126" s="1"/>
  <c r="H649" i="126" s="1"/>
  <c r="H650" i="126" s="1"/>
  <c r="H651" i="126" s="1"/>
  <c r="H652" i="126" s="1"/>
  <c r="H653" i="126" s="1"/>
  <c r="H654" i="126" s="1"/>
  <c r="H655" i="126" s="1"/>
  <c r="H656" i="126" s="1"/>
  <c r="H657" i="126" s="1"/>
  <c r="H658" i="126" s="1"/>
  <c r="H659" i="126" s="1"/>
  <c r="H660" i="126" s="1"/>
  <c r="H661" i="126" s="1"/>
  <c r="H662" i="126" s="1"/>
  <c r="H663" i="126" s="1"/>
  <c r="H664" i="126" s="1"/>
  <c r="H665" i="126" s="1"/>
  <c r="H666" i="126" s="1"/>
  <c r="H667" i="126" s="1"/>
  <c r="H668" i="126" s="1"/>
  <c r="H669" i="126" s="1"/>
  <c r="H670" i="126" s="1"/>
  <c r="H671" i="126" s="1"/>
  <c r="H672" i="126" s="1"/>
  <c r="H673" i="126" s="1"/>
  <c r="H674" i="126" s="1"/>
  <c r="H675" i="126" s="1"/>
  <c r="H676" i="126" s="1"/>
  <c r="H677" i="126" s="1"/>
  <c r="H678" i="126" s="1"/>
  <c r="H679" i="126" s="1"/>
  <c r="H680" i="126" s="1"/>
  <c r="H681" i="126" s="1"/>
  <c r="H682" i="126" s="1"/>
  <c r="H683" i="126" s="1"/>
  <c r="H684" i="126" s="1"/>
  <c r="H685" i="126" s="1"/>
  <c r="H686" i="126" s="1"/>
  <c r="H687" i="126" s="1"/>
  <c r="H688" i="126" s="1"/>
  <c r="H689" i="126" s="1"/>
  <c r="H690" i="126" s="1"/>
  <c r="H691" i="126" s="1"/>
  <c r="H692" i="126" s="1"/>
  <c r="H693" i="126" s="1"/>
  <c r="H694" i="126" s="1"/>
  <c r="H695" i="126" s="1"/>
  <c r="H696" i="126" s="1"/>
  <c r="H697" i="126" s="1"/>
  <c r="H698" i="126" s="1"/>
  <c r="H699" i="126" s="1"/>
  <c r="H700" i="126" s="1"/>
  <c r="H701" i="126" s="1"/>
  <c r="H702" i="126" s="1"/>
  <c r="H703" i="126" s="1"/>
  <c r="H704" i="126" s="1"/>
  <c r="H705" i="126" s="1"/>
  <c r="H706" i="126" s="1"/>
  <c r="H707" i="126" s="1"/>
  <c r="H708" i="126" s="1"/>
  <c r="H709" i="126" s="1"/>
  <c r="H710" i="126" s="1"/>
  <c r="H711" i="126" s="1"/>
  <c r="H712" i="126" s="1"/>
  <c r="H713" i="126" s="1"/>
  <c r="H714" i="126" s="1"/>
  <c r="H715" i="126" s="1"/>
  <c r="H716" i="126" s="1"/>
  <c r="H717" i="126" s="1"/>
  <c r="H718" i="126" s="1"/>
  <c r="H719" i="126" s="1"/>
  <c r="H720" i="126" s="1"/>
  <c r="H721" i="126" s="1"/>
  <c r="H722" i="126" s="1"/>
  <c r="H723" i="126" s="1"/>
  <c r="H724" i="126" s="1"/>
  <c r="H725" i="126" s="1"/>
  <c r="H726" i="126" s="1"/>
  <c r="H727" i="126" s="1"/>
  <c r="H728" i="126" s="1"/>
  <c r="H729" i="126" s="1"/>
  <c r="H730" i="126" s="1"/>
  <c r="H731" i="126" s="1"/>
  <c r="H732" i="126" s="1"/>
  <c r="H733" i="126" s="1"/>
  <c r="H734" i="126" s="1"/>
  <c r="H735" i="126" s="1"/>
  <c r="H736" i="126" s="1"/>
  <c r="H737" i="126" s="1"/>
  <c r="H738" i="126" s="1"/>
  <c r="H739" i="126" s="1"/>
  <c r="H740" i="126" s="1"/>
  <c r="H741" i="126" s="1"/>
  <c r="H742" i="126" s="1"/>
  <c r="H743" i="126" s="1"/>
  <c r="H744" i="126" s="1"/>
  <c r="H745" i="126" s="1"/>
  <c r="H746" i="126" s="1"/>
  <c r="H747" i="126" s="1"/>
  <c r="H748" i="126" s="1"/>
  <c r="H749" i="126" s="1"/>
  <c r="H750" i="126" s="1"/>
  <c r="H751" i="126" s="1"/>
  <c r="H752" i="126" s="1"/>
  <c r="H753" i="126" s="1"/>
  <c r="H754" i="126" s="1"/>
  <c r="H755" i="126" s="1"/>
  <c r="H756" i="126" s="1"/>
  <c r="H757" i="126" s="1"/>
  <c r="H758" i="126" s="1"/>
  <c r="H759" i="126" s="1"/>
  <c r="H760" i="126" s="1"/>
  <c r="H761" i="126" s="1"/>
  <c r="H762" i="126" s="1"/>
  <c r="H763" i="126" s="1"/>
  <c r="H764" i="126" s="1"/>
  <c r="H765" i="126" s="1"/>
  <c r="H766" i="126" s="1"/>
  <c r="H767" i="126" s="1"/>
  <c r="H768" i="126" s="1"/>
  <c r="H769" i="126" s="1"/>
  <c r="H770" i="126" s="1"/>
  <c r="H771" i="126" s="1"/>
  <c r="H772" i="126" s="1"/>
  <c r="H773" i="126" s="1"/>
  <c r="H774" i="126" s="1"/>
  <c r="H775" i="126" s="1"/>
  <c r="H776" i="126" s="1"/>
  <c r="H777" i="126" s="1"/>
  <c r="H778" i="126" s="1"/>
  <c r="H779" i="126" s="1"/>
  <c r="H780" i="126" s="1"/>
  <c r="H781" i="126" s="1"/>
  <c r="H782" i="126" s="1"/>
  <c r="H783" i="126" s="1"/>
  <c r="H784" i="126" s="1"/>
  <c r="H785" i="126" s="1"/>
  <c r="H786" i="126" s="1"/>
  <c r="H787" i="126" s="1"/>
  <c r="H788" i="126" s="1"/>
  <c r="H789" i="126" s="1"/>
  <c r="H790" i="126" s="1"/>
  <c r="H791" i="126" s="1"/>
  <c r="H792" i="126" s="1"/>
  <c r="H793" i="126" s="1"/>
  <c r="H794" i="126" s="1"/>
  <c r="H795" i="126" s="1"/>
  <c r="H796" i="126" s="1"/>
  <c r="H797" i="126" s="1"/>
  <c r="H798" i="126" s="1"/>
  <c r="H799" i="126" s="1"/>
  <c r="H800" i="126" s="1"/>
  <c r="H801" i="126" s="1"/>
  <c r="H802" i="126" s="1"/>
  <c r="H803" i="126" s="1"/>
  <c r="H804" i="126" s="1"/>
  <c r="H805" i="126" s="1"/>
  <c r="H806" i="126" s="1"/>
  <c r="H807" i="126" s="1"/>
  <c r="H808" i="126" s="1"/>
  <c r="H809" i="126" s="1"/>
  <c r="H810" i="126" s="1"/>
  <c r="H811" i="126" s="1"/>
  <c r="H812" i="126" s="1"/>
  <c r="H813" i="126" s="1"/>
  <c r="H814" i="126" s="1"/>
  <c r="H815" i="126" s="1"/>
  <c r="H816" i="126" s="1"/>
  <c r="H817" i="126" s="1"/>
  <c r="H818" i="126" s="1"/>
  <c r="H819" i="126" s="1"/>
  <c r="H820" i="126" s="1"/>
  <c r="H821" i="126" s="1"/>
  <c r="H822" i="126" s="1"/>
  <c r="H823" i="126" s="1"/>
  <c r="H824" i="126" s="1"/>
  <c r="H825" i="126" s="1"/>
  <c r="H826" i="126" s="1"/>
  <c r="H827" i="126" s="1"/>
  <c r="H828" i="126" s="1"/>
  <c r="H829" i="126" s="1"/>
  <c r="H830" i="126" s="1"/>
  <c r="H831" i="126" s="1"/>
  <c r="H832" i="126" s="1"/>
  <c r="H833" i="126" s="1"/>
  <c r="H834" i="126" s="1"/>
  <c r="H835" i="126" s="1"/>
  <c r="H836" i="126" s="1"/>
  <c r="H837" i="126" s="1"/>
  <c r="H838" i="126" s="1"/>
  <c r="H839" i="126" s="1"/>
  <c r="H840" i="126" s="1"/>
  <c r="H841" i="126" s="1"/>
  <c r="H842" i="126" s="1"/>
  <c r="H843" i="126" s="1"/>
  <c r="H844" i="126" s="1"/>
  <c r="H845" i="126" s="1"/>
  <c r="H846" i="126" s="1"/>
  <c r="H847" i="126" s="1"/>
  <c r="H848" i="126" s="1"/>
  <c r="H849" i="126" s="1"/>
  <c r="H850" i="126" s="1"/>
  <c r="H851" i="126" s="1"/>
  <c r="H852" i="126" s="1"/>
  <c r="H853" i="126" s="1"/>
  <c r="H854" i="126" s="1"/>
  <c r="H855" i="126" s="1"/>
  <c r="H856" i="126" s="1"/>
  <c r="H857" i="126" s="1"/>
  <c r="H858" i="126" s="1"/>
  <c r="H859" i="126" s="1"/>
  <c r="H860" i="126" s="1"/>
  <c r="H861" i="126" s="1"/>
  <c r="H862" i="126" s="1"/>
  <c r="H863" i="126" s="1"/>
  <c r="H864" i="126" s="1"/>
  <c r="H865" i="126" s="1"/>
  <c r="H866" i="126" s="1"/>
  <c r="H867" i="126" s="1"/>
  <c r="H868" i="126" s="1"/>
  <c r="H869" i="126" s="1"/>
  <c r="H870" i="126" s="1"/>
  <c r="H871" i="126" s="1"/>
  <c r="H872" i="126" s="1"/>
  <c r="H873" i="126" s="1"/>
  <c r="H874" i="126" s="1"/>
  <c r="H875" i="126" s="1"/>
  <c r="H876" i="126" s="1"/>
  <c r="H877" i="126" s="1"/>
  <c r="H878" i="126" s="1"/>
  <c r="H879" i="126" s="1"/>
  <c r="H880" i="126" s="1"/>
  <c r="H881" i="126" s="1"/>
  <c r="H882" i="126" s="1"/>
  <c r="H883" i="126" s="1"/>
  <c r="H884" i="126" s="1"/>
  <c r="H885" i="126" s="1"/>
  <c r="H886" i="126" s="1"/>
  <c r="H887" i="126" s="1"/>
  <c r="H888" i="126" s="1"/>
  <c r="H889" i="126" s="1"/>
  <c r="H890" i="126" s="1"/>
  <c r="H891" i="126" s="1"/>
  <c r="H892" i="126" s="1"/>
  <c r="H893" i="126" s="1"/>
  <c r="H894" i="126" s="1"/>
  <c r="H895" i="126" s="1"/>
  <c r="H896" i="126" s="1"/>
  <c r="H897" i="126" s="1"/>
  <c r="H898" i="126" s="1"/>
  <c r="H899" i="126" s="1"/>
  <c r="H900" i="126" s="1"/>
  <c r="H901" i="126" s="1"/>
  <c r="H902" i="126" s="1"/>
  <c r="H903" i="126" s="1"/>
  <c r="H904" i="126" s="1"/>
  <c r="H905" i="126" s="1"/>
  <c r="H906" i="126" s="1"/>
  <c r="H907" i="126" s="1"/>
  <c r="H908" i="126" s="1"/>
  <c r="H909" i="126" s="1"/>
  <c r="H910" i="126" s="1"/>
  <c r="H911" i="126" s="1"/>
  <c r="H912" i="126" s="1"/>
  <c r="H913" i="126" s="1"/>
  <c r="H914" i="126" s="1"/>
  <c r="H915" i="126" s="1"/>
  <c r="H916" i="126" s="1"/>
  <c r="H917" i="126" s="1"/>
  <c r="H918" i="126" s="1"/>
  <c r="H919" i="126" s="1"/>
  <c r="H920" i="126" s="1"/>
  <c r="H921" i="126" s="1"/>
  <c r="H922" i="126" s="1"/>
  <c r="H923" i="126" s="1"/>
  <c r="H924" i="126" s="1"/>
  <c r="H925" i="126" s="1"/>
  <c r="H926" i="126" s="1"/>
  <c r="H927" i="126" s="1"/>
  <c r="H928" i="126" s="1"/>
  <c r="H929" i="126" s="1"/>
  <c r="H930" i="126" s="1"/>
  <c r="H931" i="126" s="1"/>
  <c r="H932" i="126" s="1"/>
  <c r="H933" i="126" s="1"/>
  <c r="H934" i="126" s="1"/>
  <c r="H935" i="126" s="1"/>
  <c r="H936" i="126" s="1"/>
  <c r="H937" i="126" s="1"/>
  <c r="H938" i="126" s="1"/>
  <c r="H939" i="126" s="1"/>
  <c r="H940" i="126" s="1"/>
  <c r="H941" i="126" s="1"/>
  <c r="H942" i="126" s="1"/>
  <c r="H943" i="126" s="1"/>
  <c r="H944" i="126" s="1"/>
  <c r="H945" i="126" s="1"/>
  <c r="H946" i="126" s="1"/>
  <c r="H947" i="126" s="1"/>
  <c r="H948" i="126" s="1"/>
  <c r="H949" i="126" s="1"/>
  <c r="H950" i="126" s="1"/>
  <c r="H951" i="126" s="1"/>
  <c r="H952" i="126" s="1"/>
  <c r="H953" i="126" s="1"/>
  <c r="H954" i="126" s="1"/>
  <c r="H955" i="126" s="1"/>
  <c r="H956" i="126" s="1"/>
  <c r="H957" i="126" s="1"/>
  <c r="H958" i="126" s="1"/>
  <c r="H959" i="126" s="1"/>
  <c r="H960" i="126" s="1"/>
  <c r="H961" i="126" s="1"/>
  <c r="H962" i="126" s="1"/>
  <c r="H963" i="126" s="1"/>
  <c r="H964" i="126" s="1"/>
  <c r="H965" i="126" s="1"/>
  <c r="H966" i="126" s="1"/>
  <c r="H967" i="126" s="1"/>
  <c r="H968" i="126" s="1"/>
  <c r="H969" i="126" s="1"/>
  <c r="H970" i="126" s="1"/>
  <c r="H971" i="126" s="1"/>
  <c r="H972" i="126" s="1"/>
  <c r="H973" i="126" s="1"/>
  <c r="H974" i="126" s="1"/>
  <c r="H975" i="126" s="1"/>
  <c r="H976" i="126" s="1"/>
  <c r="H977" i="126" s="1"/>
  <c r="H978" i="126" s="1"/>
  <c r="H979" i="126" s="1"/>
  <c r="H980" i="126" s="1"/>
  <c r="H981" i="126" s="1"/>
  <c r="H982" i="126" s="1"/>
  <c r="H983" i="126" s="1"/>
  <c r="H984" i="126" s="1"/>
  <c r="H985" i="126" s="1"/>
  <c r="H986" i="126" s="1"/>
  <c r="H987" i="126" s="1"/>
  <c r="H988" i="126" s="1"/>
  <c r="H989" i="126" s="1"/>
  <c r="H990" i="126" s="1"/>
  <c r="H991" i="126" s="1"/>
  <c r="H992" i="126" s="1"/>
  <c r="H993" i="126" s="1"/>
  <c r="H994" i="126" s="1"/>
  <c r="H995" i="126" s="1"/>
  <c r="H996" i="126" s="1"/>
  <c r="H997" i="126" s="1"/>
  <c r="H998" i="126" s="1"/>
  <c r="H999" i="126" s="1"/>
  <c r="H1000" i="126" s="1"/>
  <c r="H1001" i="126" s="1"/>
  <c r="H1002" i="126" s="1"/>
  <c r="H1003" i="126" s="1"/>
  <c r="H1004" i="126" s="1"/>
  <c r="H1005" i="126" s="1"/>
  <c r="H1006" i="126" s="1"/>
  <c r="H1007" i="126" s="1"/>
  <c r="H1008" i="126" s="1"/>
  <c r="H1009" i="126" s="1"/>
  <c r="H1010" i="126" s="1"/>
  <c r="H1011" i="126" s="1"/>
  <c r="H1012" i="126" s="1"/>
  <c r="H1013" i="126" s="1"/>
  <c r="H1014" i="126" s="1"/>
  <c r="H1015" i="126" s="1"/>
  <c r="H1016" i="126" s="1"/>
  <c r="H1017" i="126" s="1"/>
  <c r="H1018" i="126" s="1"/>
  <c r="H1019" i="126" s="1"/>
  <c r="H1020" i="126" s="1"/>
  <c r="H1021" i="126" s="1"/>
  <c r="H1022" i="126" s="1"/>
  <c r="H1023" i="126" s="1"/>
  <c r="H1024" i="126" s="1"/>
  <c r="H1025" i="126" s="1"/>
  <c r="H1026" i="126" s="1"/>
  <c r="H1027" i="126" s="1"/>
  <c r="H1028" i="126" s="1"/>
  <c r="H1029" i="126" s="1"/>
  <c r="H1030" i="126" s="1"/>
  <c r="H1031" i="126" s="1"/>
  <c r="H1032" i="126" s="1"/>
  <c r="H1033" i="126" s="1"/>
  <c r="H1034" i="126" s="1"/>
  <c r="H1035" i="126" s="1"/>
  <c r="H1036" i="126" s="1"/>
  <c r="H1037" i="126" s="1"/>
  <c r="H1038" i="126" s="1"/>
  <c r="H1039" i="126" s="1"/>
  <c r="H1040" i="126" s="1"/>
  <c r="H1041" i="126" s="1"/>
  <c r="H1042" i="126" s="1"/>
  <c r="H1043" i="126" s="1"/>
  <c r="H1044" i="126" s="1"/>
  <c r="H1045" i="126" s="1"/>
  <c r="H1046" i="126" s="1"/>
  <c r="H1047" i="126" s="1"/>
  <c r="H1048" i="126" s="1"/>
  <c r="H1049" i="126" s="1"/>
  <c r="H1050" i="126" s="1"/>
  <c r="H1051" i="126" s="1"/>
  <c r="H1052" i="126" s="1"/>
  <c r="H1053" i="126" s="1"/>
  <c r="H1054" i="126" s="1"/>
  <c r="H1055" i="126" s="1"/>
  <c r="H1056" i="126" s="1"/>
  <c r="H1057" i="126" s="1"/>
  <c r="H1058" i="126" s="1"/>
  <c r="H1059" i="126" s="1"/>
  <c r="H1060" i="126" s="1"/>
  <c r="H1061" i="126" s="1"/>
  <c r="H1062" i="126" s="1"/>
  <c r="H1063" i="126" s="1"/>
  <c r="H1064" i="126" s="1"/>
  <c r="H1065" i="126" s="1"/>
  <c r="H1066" i="126" s="1"/>
  <c r="H1067" i="126" s="1"/>
  <c r="H1068" i="126" s="1"/>
  <c r="H1069" i="126" s="1"/>
  <c r="H1070" i="126" s="1"/>
  <c r="H1071" i="126" s="1"/>
  <c r="H1072" i="126" s="1"/>
  <c r="H1073" i="126" s="1"/>
  <c r="H1074" i="126" s="1"/>
  <c r="H1075" i="126" s="1"/>
  <c r="H1076" i="126" s="1"/>
  <c r="H1077" i="126" s="1"/>
  <c r="H1078" i="126" s="1"/>
  <c r="H1079" i="126" s="1"/>
  <c r="H1080" i="126" s="1"/>
  <c r="H1081" i="126" s="1"/>
  <c r="H1082" i="126" s="1"/>
  <c r="H1083" i="126" s="1"/>
  <c r="H1084" i="126" s="1"/>
  <c r="H1085" i="126" s="1"/>
  <c r="H1086" i="126" s="1"/>
  <c r="H1087" i="126" s="1"/>
  <c r="H1088" i="126" s="1"/>
  <c r="H1089" i="126" s="1"/>
  <c r="H1090" i="126" s="1"/>
  <c r="H1091" i="126" s="1"/>
  <c r="H1092" i="126" s="1"/>
  <c r="H1093" i="126" s="1"/>
  <c r="H1094" i="126" s="1"/>
  <c r="H1095" i="126" s="1"/>
  <c r="H1096" i="126" s="1"/>
  <c r="H1097" i="126" s="1"/>
  <c r="H1098" i="126" s="1"/>
  <c r="H1099" i="126" s="1"/>
  <c r="H1100" i="126" s="1"/>
  <c r="H1101" i="126" s="1"/>
  <c r="H1102" i="126" s="1"/>
  <c r="H1103" i="126" s="1"/>
  <c r="H1104" i="126" s="1"/>
  <c r="H1105" i="126" s="1"/>
  <c r="H1106" i="126" s="1"/>
  <c r="H1107" i="126" s="1"/>
  <c r="H1108" i="126" s="1"/>
  <c r="H1109" i="126" s="1"/>
  <c r="H1110" i="126" s="1"/>
  <c r="H1111" i="126" s="1"/>
  <c r="H1112" i="126" s="1"/>
  <c r="H1113" i="126" s="1"/>
  <c r="H1114" i="126" s="1"/>
  <c r="H1115" i="126" s="1"/>
  <c r="H1116" i="126" s="1"/>
  <c r="H1117" i="126" s="1"/>
  <c r="H1118" i="126" s="1"/>
  <c r="H1119" i="126" s="1"/>
  <c r="H1120" i="126" s="1"/>
  <c r="H1121" i="126" s="1"/>
  <c r="H1122" i="126" s="1"/>
  <c r="H1123" i="126" s="1"/>
  <c r="H1124" i="126" s="1"/>
  <c r="H1125" i="126" s="1"/>
  <c r="H1126" i="126" s="1"/>
  <c r="H1127" i="126" s="1"/>
  <c r="H1128" i="126" s="1"/>
  <c r="H1129" i="126" s="1"/>
  <c r="H1130" i="126" s="1"/>
  <c r="H1131" i="126" s="1"/>
  <c r="H1132" i="126" s="1"/>
  <c r="H1133" i="126" s="1"/>
  <c r="H1134" i="126" s="1"/>
  <c r="H1135" i="126" s="1"/>
  <c r="H1136" i="126" s="1"/>
  <c r="H1137" i="126" s="1"/>
  <c r="H1138" i="126" s="1"/>
  <c r="H1139" i="126" s="1"/>
  <c r="H1140" i="126" s="1"/>
  <c r="H1141" i="126" s="1"/>
  <c r="H1142" i="126" s="1"/>
  <c r="H1143" i="126" s="1"/>
  <c r="H1144" i="126" s="1"/>
  <c r="H1145" i="126" s="1"/>
  <c r="H1146" i="126" s="1"/>
  <c r="H1147" i="126" s="1"/>
  <c r="H1148" i="126" s="1"/>
  <c r="H1149" i="126" s="1"/>
  <c r="H1150" i="126" s="1"/>
  <c r="H1151" i="126" s="1"/>
  <c r="H1152" i="126" s="1"/>
  <c r="H1153" i="126" s="1"/>
  <c r="H1154" i="126" s="1"/>
  <c r="H1155" i="126" s="1"/>
  <c r="H1156" i="126" s="1"/>
  <c r="H1157" i="126" s="1"/>
  <c r="H1158" i="126" s="1"/>
  <c r="H1159" i="126" s="1"/>
  <c r="H1160" i="126" s="1"/>
  <c r="H1161" i="126" s="1"/>
  <c r="H1162" i="126" s="1"/>
  <c r="H1163" i="126" s="1"/>
  <c r="H1164" i="126" s="1"/>
  <c r="H1165" i="126" s="1"/>
  <c r="H1166" i="126" s="1"/>
  <c r="H1167" i="126" s="1"/>
  <c r="H1168" i="126" s="1"/>
  <c r="H1169" i="126" s="1"/>
  <c r="H1170" i="126" s="1"/>
  <c r="H1171" i="126" s="1"/>
  <c r="H1172" i="126" s="1"/>
  <c r="H1173" i="126" s="1"/>
  <c r="H1174" i="126" s="1"/>
  <c r="H1175" i="126" s="1"/>
  <c r="H1176" i="126" s="1"/>
  <c r="H1177" i="126" s="1"/>
  <c r="H1178" i="126" s="1"/>
  <c r="H1179" i="126" s="1"/>
  <c r="H1180" i="126" s="1"/>
  <c r="H1181" i="126" s="1"/>
  <c r="H1182" i="126" s="1"/>
  <c r="H1183" i="126" s="1"/>
  <c r="H1184" i="126" s="1"/>
  <c r="H1185" i="126" s="1"/>
  <c r="H1186" i="126" s="1"/>
  <c r="H1187" i="126" s="1"/>
  <c r="H1188" i="126" s="1"/>
  <c r="H1189" i="126" s="1"/>
  <c r="H1190" i="126" s="1"/>
  <c r="H1191" i="126" s="1"/>
  <c r="H1192" i="126" s="1"/>
  <c r="H1193" i="126" s="1"/>
  <c r="H1194" i="126" s="1"/>
  <c r="H1195" i="126" s="1"/>
  <c r="H1196" i="126" s="1"/>
  <c r="H1197" i="126" s="1"/>
  <c r="H1198" i="126" s="1"/>
  <c r="H1199" i="126" s="1"/>
  <c r="H1200" i="126" s="1"/>
  <c r="H1201" i="126" s="1"/>
  <c r="H1202" i="126" s="1"/>
  <c r="H1203" i="126" s="1"/>
  <c r="H1204" i="126" s="1"/>
  <c r="H1205" i="126" s="1"/>
  <c r="H1206" i="126" s="1"/>
  <c r="H1207" i="126" s="1"/>
  <c r="H1208" i="126" s="1"/>
  <c r="H1209" i="126" s="1"/>
  <c r="H1210" i="126" s="1"/>
  <c r="H1211" i="126" s="1"/>
  <c r="H1212" i="126" s="1"/>
  <c r="H1213" i="126" s="1"/>
  <c r="H1214" i="126" s="1"/>
  <c r="H1215" i="126" s="1"/>
  <c r="H1216" i="126" s="1"/>
  <c r="H1217" i="126" s="1"/>
  <c r="H1218" i="126" s="1"/>
  <c r="H1219" i="126" s="1"/>
  <c r="H1220" i="126" s="1"/>
  <c r="H1221" i="126" s="1"/>
  <c r="H1222" i="126" s="1"/>
  <c r="H1223" i="126" s="1"/>
  <c r="H1224" i="126" s="1"/>
  <c r="H1225" i="126" s="1"/>
  <c r="H1226" i="126" s="1"/>
  <c r="H1227" i="126" s="1"/>
  <c r="H1228" i="126" s="1"/>
  <c r="H1229" i="126" s="1"/>
  <c r="H1230" i="126" s="1"/>
  <c r="H1231" i="126" s="1"/>
  <c r="H1232" i="126" s="1"/>
  <c r="H1233" i="126" s="1"/>
  <c r="H1234" i="126" s="1"/>
  <c r="H1235" i="126" s="1"/>
  <c r="H1236" i="126" s="1"/>
  <c r="H1237" i="126" s="1"/>
  <c r="H1238" i="126" s="1"/>
  <c r="H1239" i="126" s="1"/>
  <c r="H1240" i="126" s="1"/>
  <c r="H1241" i="126" s="1"/>
  <c r="H1242" i="126" s="1"/>
  <c r="H1243" i="126" s="1"/>
  <c r="H1244" i="126" s="1"/>
  <c r="H1245" i="126" s="1"/>
  <c r="H1246" i="126" s="1"/>
  <c r="H1247" i="126" s="1"/>
  <c r="H1248" i="126" s="1"/>
  <c r="H1249" i="126" s="1"/>
  <c r="H1250" i="126" s="1"/>
  <c r="H1251" i="126" s="1"/>
  <c r="H1252" i="126" s="1"/>
  <c r="H1253" i="126" s="1"/>
  <c r="H1254" i="126" s="1"/>
  <c r="H1255" i="126" s="1"/>
  <c r="H1256" i="126" s="1"/>
  <c r="H1257" i="126" s="1"/>
  <c r="H1258" i="126" s="1"/>
  <c r="H1259" i="126" s="1"/>
  <c r="H1260" i="126" s="1"/>
  <c r="H1261" i="126" s="1"/>
  <c r="H1262" i="126" s="1"/>
  <c r="H1263" i="126" s="1"/>
  <c r="H1264" i="126" s="1"/>
  <c r="H1265" i="126" s="1"/>
  <c r="H1266" i="126" s="1"/>
  <c r="H1267" i="126" s="1"/>
  <c r="H1268" i="126" s="1"/>
  <c r="H1269" i="126" s="1"/>
  <c r="H1270" i="126" s="1"/>
  <c r="H1271" i="126" s="1"/>
  <c r="H1272" i="126" s="1"/>
  <c r="H1273" i="126" s="1"/>
  <c r="H1274" i="126" s="1"/>
  <c r="H1275" i="126" s="1"/>
  <c r="H1276" i="126" s="1"/>
  <c r="H1277" i="126" s="1"/>
  <c r="H1278" i="126" s="1"/>
  <c r="H1279" i="126" s="1"/>
  <c r="H1280" i="126" s="1"/>
  <c r="H1281" i="126" s="1"/>
  <c r="H1282" i="126" s="1"/>
  <c r="H1283" i="126" s="1"/>
  <c r="H1284" i="126" s="1"/>
  <c r="H1285" i="126" s="1"/>
  <c r="H1286" i="126" s="1"/>
  <c r="H1287" i="126" s="1"/>
  <c r="H1288" i="126" s="1"/>
  <c r="H1289" i="126" s="1"/>
  <c r="H1290" i="126" s="1"/>
  <c r="H1291" i="126" s="1"/>
  <c r="H1292" i="126" s="1"/>
  <c r="H1293" i="126" s="1"/>
  <c r="H1294" i="126" s="1"/>
  <c r="H1295" i="126" s="1"/>
  <c r="H1296" i="126" s="1"/>
  <c r="H1297" i="126" s="1"/>
  <c r="H1298" i="126" s="1"/>
  <c r="H1299" i="126" s="1"/>
  <c r="H1300" i="126" s="1"/>
  <c r="H1301" i="126" s="1"/>
  <c r="H1302" i="126" s="1"/>
  <c r="H1303" i="126" s="1"/>
  <c r="H1304" i="126" s="1"/>
  <c r="H1305" i="126" s="1"/>
  <c r="H1306" i="126" s="1"/>
  <c r="H1307" i="126" s="1"/>
  <c r="H1308" i="126" s="1"/>
  <c r="H1309" i="126" s="1"/>
  <c r="H1310" i="126" s="1"/>
  <c r="H1311" i="126" s="1"/>
  <c r="H1312" i="126" s="1"/>
  <c r="H1313" i="126" s="1"/>
  <c r="H1314" i="126" s="1"/>
  <c r="H1315" i="126" s="1"/>
  <c r="H1316" i="126" s="1"/>
  <c r="H1317" i="126" s="1"/>
  <c r="H1318" i="126" s="1"/>
  <c r="H1319" i="126" s="1"/>
  <c r="H1320" i="126" s="1"/>
  <c r="H1321" i="126" s="1"/>
  <c r="H1322" i="126" s="1"/>
  <c r="H1323" i="126" s="1"/>
  <c r="H1324" i="126" s="1"/>
  <c r="H1325" i="126" s="1"/>
  <c r="H1326" i="126" s="1"/>
  <c r="H1327" i="126" s="1"/>
  <c r="H1328" i="126" s="1"/>
  <c r="H1329" i="126" s="1"/>
  <c r="H1330" i="126" s="1"/>
  <c r="H1331" i="126" s="1"/>
  <c r="H1332" i="126" s="1"/>
  <c r="H1333" i="126" s="1"/>
  <c r="H1334" i="126" s="1"/>
  <c r="H1335" i="126" s="1"/>
  <c r="H1336" i="126" s="1"/>
  <c r="H1337" i="126" s="1"/>
  <c r="H1338" i="126" s="1"/>
  <c r="H1339" i="126" s="1"/>
  <c r="H1340" i="126" s="1"/>
  <c r="H1341" i="126" s="1"/>
  <c r="H1342" i="126" s="1"/>
  <c r="H1343" i="126" s="1"/>
  <c r="H1344" i="126" s="1"/>
  <c r="H1345" i="126" s="1"/>
  <c r="H1346" i="126" s="1"/>
  <c r="H1347" i="126" s="1"/>
  <c r="H1348" i="126" s="1"/>
  <c r="H1349" i="126" s="1"/>
  <c r="H1350" i="126" s="1"/>
  <c r="H1351" i="126" s="1"/>
  <c r="H1352" i="126" s="1"/>
  <c r="H1353" i="126" s="1"/>
  <c r="H1354" i="126" s="1"/>
  <c r="H1355" i="126" s="1"/>
  <c r="H1356" i="126" s="1"/>
  <c r="H1357" i="126" s="1"/>
  <c r="H1358" i="126" s="1"/>
  <c r="H1359" i="126" s="1"/>
  <c r="H1360" i="126" s="1"/>
  <c r="H1361" i="126" s="1"/>
  <c r="H1362" i="126" s="1"/>
  <c r="H1363" i="126" s="1"/>
  <c r="H1364" i="126" s="1"/>
  <c r="H1365" i="126" s="1"/>
  <c r="H1366" i="126" s="1"/>
  <c r="H1367" i="126" s="1"/>
  <c r="H1368" i="126" s="1"/>
  <c r="H1369" i="126" s="1"/>
  <c r="H1370" i="126" s="1"/>
  <c r="H1371" i="126" s="1"/>
  <c r="H1372" i="126" s="1"/>
  <c r="H1373" i="126" s="1"/>
  <c r="H1374" i="126" s="1"/>
  <c r="H1375" i="126" s="1"/>
  <c r="H1376" i="126" s="1"/>
  <c r="H1377" i="126" s="1"/>
  <c r="H1378" i="126" s="1"/>
  <c r="H1379" i="126" s="1"/>
  <c r="H1380" i="126" s="1"/>
  <c r="H1381" i="126" s="1"/>
  <c r="H1382" i="126" s="1"/>
  <c r="H1383" i="126" s="1"/>
  <c r="H1384" i="126" s="1"/>
  <c r="H1385" i="126" s="1"/>
  <c r="H1386" i="126" s="1"/>
  <c r="H1387" i="126" s="1"/>
  <c r="H1388" i="126" s="1"/>
  <c r="H1389" i="126" s="1"/>
  <c r="H1390" i="126" s="1"/>
  <c r="H1391" i="126" s="1"/>
  <c r="H1392" i="126" s="1"/>
  <c r="H1393" i="126" s="1"/>
  <c r="H1394" i="126" s="1"/>
  <c r="H1395" i="126" s="1"/>
  <c r="H1396" i="126" s="1"/>
  <c r="H1397" i="126" s="1"/>
  <c r="H1398" i="126" s="1"/>
  <c r="H1399" i="126" s="1"/>
  <c r="H1400" i="126" s="1"/>
  <c r="H1401" i="126" s="1"/>
  <c r="H1402" i="126" s="1"/>
  <c r="H1403" i="126" s="1"/>
  <c r="H1404" i="126" s="1"/>
  <c r="H1405" i="126" s="1"/>
  <c r="H1406" i="126" s="1"/>
  <c r="H1407" i="126" s="1"/>
  <c r="H1408" i="126" s="1"/>
  <c r="H1409" i="126" s="1"/>
  <c r="H1410" i="126" s="1"/>
  <c r="H1411" i="126" s="1"/>
  <c r="H1412" i="126" s="1"/>
  <c r="H1413" i="126" s="1"/>
  <c r="H1414" i="126" s="1"/>
  <c r="H1415" i="126" s="1"/>
  <c r="H1416" i="126" s="1"/>
  <c r="H1417" i="126" s="1"/>
  <c r="H1418" i="126" s="1"/>
  <c r="H1419" i="126" s="1"/>
  <c r="H1420" i="126" s="1"/>
  <c r="H1421" i="126" s="1"/>
  <c r="H1422" i="126" s="1"/>
  <c r="H1423" i="126" s="1"/>
  <c r="H1424" i="126" s="1"/>
  <c r="H1425" i="126" s="1"/>
  <c r="H1426" i="126" s="1"/>
  <c r="H1427" i="126" s="1"/>
  <c r="H1428" i="126" s="1"/>
  <c r="H1429" i="126" s="1"/>
  <c r="H1430" i="126" s="1"/>
  <c r="H1431" i="126" s="1"/>
  <c r="H1432" i="126" s="1"/>
  <c r="H1433" i="126" s="1"/>
  <c r="H1434" i="126" s="1"/>
  <c r="H1435" i="126" s="1"/>
  <c r="H1436" i="126" s="1"/>
  <c r="H1437" i="126" s="1"/>
  <c r="H1438" i="126" s="1"/>
  <c r="H1439" i="126" s="1"/>
  <c r="H1440" i="126" s="1"/>
  <c r="H1441" i="126" s="1"/>
  <c r="H1442" i="126" s="1"/>
  <c r="H1443" i="126" s="1"/>
  <c r="H1444" i="126" s="1"/>
  <c r="H1445" i="126" s="1"/>
  <c r="H1446" i="126" s="1"/>
  <c r="H1447" i="126" s="1"/>
  <c r="H1448" i="126" s="1"/>
  <c r="H1449" i="126" s="1"/>
  <c r="H1450" i="126" s="1"/>
  <c r="H1451" i="126" s="1"/>
  <c r="H1452" i="126" s="1"/>
  <c r="H1453" i="126" s="1"/>
  <c r="H1454" i="126" s="1"/>
  <c r="H1455" i="126" s="1"/>
  <c r="H1456" i="126" s="1"/>
  <c r="H1457" i="126" s="1"/>
  <c r="H1458" i="126" s="1"/>
  <c r="H1459" i="126" s="1"/>
  <c r="H1460" i="126" s="1"/>
  <c r="H1461" i="126" s="1"/>
  <c r="H1462" i="126" s="1"/>
  <c r="H1463" i="126" s="1"/>
  <c r="H1464" i="126" s="1"/>
  <c r="H1465" i="126" s="1"/>
  <c r="H1466" i="126" s="1"/>
  <c r="H1467" i="126" s="1"/>
  <c r="H1468" i="126" s="1"/>
  <c r="H1469" i="126" s="1"/>
  <c r="H1470" i="126" s="1"/>
  <c r="H1471" i="126" s="1"/>
  <c r="H1472" i="126" s="1"/>
  <c r="H1473" i="126" s="1"/>
  <c r="H1474" i="126" s="1"/>
  <c r="H1475" i="126" s="1"/>
  <c r="H1476" i="126" s="1"/>
  <c r="H1477" i="126" s="1"/>
  <c r="H1478" i="126" s="1"/>
  <c r="H1479" i="126" s="1"/>
  <c r="H1480" i="126" s="1"/>
  <c r="H1481" i="126" s="1"/>
  <c r="H1482" i="126" s="1"/>
  <c r="H1483" i="126" s="1"/>
  <c r="H1484" i="126" s="1"/>
  <c r="H1485" i="126" s="1"/>
  <c r="H1486" i="126" s="1"/>
  <c r="H1487" i="126" s="1"/>
  <c r="H1488" i="126" s="1"/>
  <c r="H1489" i="126" s="1"/>
  <c r="H1490" i="126" s="1"/>
  <c r="H1491" i="126" s="1"/>
  <c r="H1492" i="126" s="1"/>
  <c r="H1493" i="126" s="1"/>
  <c r="H1494" i="126" s="1"/>
  <c r="H1495" i="126" s="1"/>
  <c r="H1496" i="126" s="1"/>
  <c r="H1497" i="126" s="1"/>
  <c r="H1498" i="126" s="1"/>
  <c r="H1499" i="126" s="1"/>
  <c r="H1500" i="126" s="1"/>
  <c r="H1501" i="126" s="1"/>
  <c r="H1502" i="126" s="1"/>
  <c r="H1503" i="126" s="1"/>
  <c r="H1504" i="126" s="1"/>
  <c r="H1505" i="126" s="1"/>
  <c r="H1506" i="126" s="1"/>
  <c r="H1507" i="126" s="1"/>
  <c r="H1508" i="126" s="1"/>
  <c r="H1509" i="126" s="1"/>
  <c r="H1510" i="126" s="1"/>
  <c r="H1511" i="126" s="1"/>
  <c r="H1512" i="126" s="1"/>
  <c r="H1513" i="126" s="1"/>
  <c r="H1514" i="126" s="1"/>
  <c r="H1515" i="126" s="1"/>
  <c r="H1516" i="126" s="1"/>
  <c r="H1517" i="126" s="1"/>
  <c r="H1518" i="126" s="1"/>
  <c r="H1519" i="126" s="1"/>
  <c r="H1520" i="126" s="1"/>
  <c r="H1521" i="126" s="1"/>
  <c r="H1522" i="126" s="1"/>
  <c r="H1523" i="126" s="1"/>
  <c r="H1524" i="126" s="1"/>
  <c r="H1525" i="126" s="1"/>
  <c r="H1526" i="126" s="1"/>
  <c r="H1527" i="126" s="1"/>
  <c r="H1528" i="126" s="1"/>
  <c r="H1529" i="126" s="1"/>
  <c r="H1530" i="126" s="1"/>
  <c r="H1531" i="126" s="1"/>
  <c r="H1532" i="126" s="1"/>
  <c r="H1533" i="126" s="1"/>
  <c r="H1534" i="126" s="1"/>
  <c r="H1535" i="126" s="1"/>
  <c r="H1536" i="126" s="1"/>
  <c r="H1537" i="126" s="1"/>
  <c r="H1538" i="126" s="1"/>
  <c r="H1539" i="126" s="1"/>
  <c r="H1540" i="126" s="1"/>
  <c r="H1541" i="126" s="1"/>
  <c r="H1542" i="126" s="1"/>
  <c r="H1543" i="126" s="1"/>
  <c r="H1544" i="126" s="1"/>
  <c r="H1545" i="126" s="1"/>
  <c r="H1546" i="126" s="1"/>
  <c r="H1547" i="126" s="1"/>
  <c r="H1548" i="126" s="1"/>
  <c r="H1549" i="126" s="1"/>
  <c r="H1550" i="126" s="1"/>
  <c r="H1551" i="126" s="1"/>
  <c r="H1552" i="126" s="1"/>
  <c r="H1553" i="126" s="1"/>
  <c r="H1554" i="126" s="1"/>
  <c r="H1555" i="126" s="1"/>
  <c r="H1556" i="126" s="1"/>
  <c r="H1557" i="126" s="1"/>
  <c r="H1558" i="126" s="1"/>
  <c r="H1559" i="126" s="1"/>
  <c r="H1560" i="126" s="1"/>
  <c r="H1561" i="126" s="1"/>
  <c r="H1562" i="126" s="1"/>
  <c r="H1563" i="126" s="1"/>
  <c r="H1564" i="126" s="1"/>
  <c r="H1565" i="126" s="1"/>
  <c r="H1566" i="126" s="1"/>
  <c r="H1567" i="126" s="1"/>
  <c r="H1568" i="126" s="1"/>
  <c r="H1569" i="126" s="1"/>
  <c r="H1570" i="126" s="1"/>
  <c r="H1571" i="126" s="1"/>
  <c r="H1572" i="126" s="1"/>
  <c r="H1573" i="126" s="1"/>
  <c r="H1574" i="126" s="1"/>
  <c r="H1575" i="126" s="1"/>
  <c r="H1576" i="126" s="1"/>
  <c r="H1577" i="126" s="1"/>
  <c r="H1578" i="126" s="1"/>
  <c r="H1579" i="126" s="1"/>
  <c r="H1580" i="126" s="1"/>
  <c r="H1581" i="126" s="1"/>
  <c r="H1582" i="126" s="1"/>
  <c r="H1583" i="126" s="1"/>
  <c r="H1584" i="126" s="1"/>
  <c r="H1585" i="126" s="1"/>
  <c r="H1586" i="126" s="1"/>
  <c r="H1587" i="126" s="1"/>
  <c r="H1588" i="126" s="1"/>
  <c r="H1589" i="126" s="1"/>
  <c r="H1590" i="126" s="1"/>
  <c r="H1591" i="126" s="1"/>
  <c r="H1592" i="126" s="1"/>
  <c r="H1593" i="126" s="1"/>
  <c r="H1594" i="126" s="1"/>
  <c r="H1595" i="126" s="1"/>
  <c r="H1596" i="126" s="1"/>
  <c r="H1597" i="126" s="1"/>
  <c r="H1598" i="126" s="1"/>
  <c r="H1599" i="126" s="1"/>
  <c r="H1600" i="126" s="1"/>
  <c r="H1601" i="126" s="1"/>
  <c r="H1602" i="126" s="1"/>
  <c r="H1603" i="126" s="1"/>
  <c r="H1604" i="126" s="1"/>
  <c r="H1605" i="126" s="1"/>
  <c r="H1606" i="126" s="1"/>
  <c r="H1607" i="126" s="1"/>
  <c r="H1608" i="126" s="1"/>
  <c r="H1609" i="126" s="1"/>
  <c r="H1610" i="126" s="1"/>
  <c r="H1611" i="126" s="1"/>
  <c r="H1612" i="126" s="1"/>
  <c r="H1613" i="126" s="1"/>
  <c r="H1614" i="126" s="1"/>
  <c r="H1615" i="126" s="1"/>
  <c r="H1616" i="126" s="1"/>
  <c r="H1617" i="126" s="1"/>
  <c r="H1618" i="126" s="1"/>
  <c r="H1619" i="126" s="1"/>
  <c r="H1620" i="126" s="1"/>
  <c r="H1621" i="126" s="1"/>
  <c r="H1622" i="126" s="1"/>
  <c r="H1623" i="126" s="1"/>
  <c r="H1624" i="126" s="1"/>
  <c r="H1625" i="126" s="1"/>
  <c r="H1626" i="126" s="1"/>
  <c r="H1627" i="126" s="1"/>
  <c r="H1628" i="126" s="1"/>
  <c r="H1629" i="126" s="1"/>
  <c r="H1630" i="126" s="1"/>
  <c r="H1631" i="126" s="1"/>
  <c r="H1632" i="126" s="1"/>
  <c r="H1633" i="126" s="1"/>
  <c r="H1634" i="126" s="1"/>
  <c r="H1635" i="126" s="1"/>
  <c r="H1636" i="126" s="1"/>
  <c r="H1637" i="126" s="1"/>
  <c r="H1638" i="126" s="1"/>
  <c r="H1639" i="126" s="1"/>
  <c r="H1640" i="126" s="1"/>
  <c r="H1641" i="126" s="1"/>
  <c r="H1642" i="126" s="1"/>
  <c r="H1643" i="126" s="1"/>
  <c r="H1644" i="126" s="1"/>
  <c r="H1645" i="126" s="1"/>
  <c r="H1646" i="126" s="1"/>
  <c r="H1647" i="126" s="1"/>
  <c r="H1648" i="126" s="1"/>
  <c r="H1649" i="126" s="1"/>
  <c r="H1650" i="126" s="1"/>
  <c r="H1651" i="126" s="1"/>
  <c r="H1652" i="126" s="1"/>
  <c r="H1653" i="126" s="1"/>
  <c r="H1654" i="126" s="1"/>
  <c r="H1655" i="126" s="1"/>
  <c r="H1656" i="126" s="1"/>
  <c r="H1657" i="126" s="1"/>
  <c r="H1658" i="126" s="1"/>
  <c r="H1659" i="126" s="1"/>
  <c r="H1660" i="126" s="1"/>
  <c r="H1661" i="126" s="1"/>
  <c r="H1662" i="126" s="1"/>
  <c r="H1663" i="126" s="1"/>
  <c r="H1664" i="126" s="1"/>
  <c r="H1665" i="126" s="1"/>
  <c r="H1666" i="126" s="1"/>
  <c r="H1667" i="126" s="1"/>
  <c r="H1668" i="126" s="1"/>
  <c r="H1669" i="126" s="1"/>
  <c r="H1670" i="126" s="1"/>
  <c r="H1671" i="126" s="1"/>
  <c r="H1672" i="126" s="1"/>
  <c r="H1673" i="126" s="1"/>
  <c r="H1674" i="126" s="1"/>
  <c r="H1675" i="126" s="1"/>
  <c r="H1676" i="126" s="1"/>
  <c r="H1677" i="126" s="1"/>
  <c r="H1678" i="126" s="1"/>
  <c r="H1679" i="126" s="1"/>
  <c r="H1680" i="126" s="1"/>
  <c r="H1681" i="126" s="1"/>
  <c r="H1682" i="126" s="1"/>
  <c r="H1683" i="126" s="1"/>
  <c r="H1684" i="126" s="1"/>
  <c r="H1685" i="126" s="1"/>
  <c r="H1686" i="126" s="1"/>
  <c r="H1687" i="126" s="1"/>
  <c r="H1688" i="126" s="1"/>
  <c r="H1689" i="126" s="1"/>
  <c r="H1690" i="126" s="1"/>
  <c r="H1691" i="126" s="1"/>
  <c r="H1692" i="126" s="1"/>
  <c r="H1693" i="126" s="1"/>
  <c r="H1694" i="126" s="1"/>
  <c r="H1695" i="126" s="1"/>
  <c r="H1696" i="126" s="1"/>
  <c r="H1697" i="126" s="1"/>
  <c r="H1698" i="126" s="1"/>
  <c r="H1699" i="126" s="1"/>
  <c r="H1700" i="126" s="1"/>
  <c r="H1701" i="126" s="1"/>
  <c r="H1702" i="126" s="1"/>
  <c r="H1703" i="126" s="1"/>
  <c r="H1704" i="126" s="1"/>
  <c r="H1705" i="126" s="1"/>
  <c r="H1706" i="126" s="1"/>
  <c r="H1707" i="126" s="1"/>
  <c r="H1708" i="126" s="1"/>
  <c r="H1709" i="126" s="1"/>
  <c r="H1710" i="126" s="1"/>
  <c r="H1711" i="126" s="1"/>
  <c r="H1712" i="126" s="1"/>
  <c r="H1713" i="126" s="1"/>
  <c r="H1714" i="126" s="1"/>
  <c r="H1715" i="126" s="1"/>
  <c r="H1716" i="126" s="1"/>
  <c r="H1717" i="126" s="1"/>
  <c r="H1718" i="126" s="1"/>
  <c r="H1719" i="126" s="1"/>
  <c r="H1720" i="126" s="1"/>
  <c r="H1721" i="126" s="1"/>
  <c r="H1722" i="126" s="1"/>
  <c r="H1723" i="126" s="1"/>
  <c r="H1724" i="126" s="1"/>
  <c r="H1725" i="126" s="1"/>
  <c r="H1726" i="126" s="1"/>
  <c r="H1727" i="126" s="1"/>
  <c r="H1728" i="126" s="1"/>
  <c r="H1729" i="126" s="1"/>
  <c r="H1730" i="126" s="1"/>
  <c r="H1731" i="126" s="1"/>
  <c r="H1732" i="126" s="1"/>
  <c r="H1733" i="126" s="1"/>
  <c r="H1734" i="126" s="1"/>
  <c r="H1735" i="126" s="1"/>
  <c r="H1736" i="126" s="1"/>
  <c r="H1737" i="126" s="1"/>
  <c r="H1738" i="126" s="1"/>
  <c r="H1739" i="126" s="1"/>
  <c r="H1740" i="126" s="1"/>
  <c r="H1741" i="126" s="1"/>
  <c r="H1742" i="126" s="1"/>
  <c r="H1743" i="126" s="1"/>
  <c r="H1744" i="126" s="1"/>
  <c r="H1745" i="126" s="1"/>
  <c r="H1746" i="126" s="1"/>
  <c r="H1747" i="126" s="1"/>
  <c r="H1748" i="126" s="1"/>
  <c r="H1749" i="126" s="1"/>
  <c r="H1750" i="126" s="1"/>
  <c r="H1751" i="126" s="1"/>
  <c r="H1752" i="126" s="1"/>
  <c r="H1753" i="126" s="1"/>
  <c r="H1754" i="126" s="1"/>
  <c r="H1755" i="126" s="1"/>
  <c r="H1756" i="126" s="1"/>
  <c r="H1757" i="126" s="1"/>
  <c r="H1758" i="126" s="1"/>
  <c r="H1759" i="126" s="1"/>
  <c r="H1760" i="126" s="1"/>
  <c r="H1761" i="126" s="1"/>
  <c r="H1762" i="126" s="1"/>
  <c r="H1763" i="126" s="1"/>
  <c r="H1764" i="126" s="1"/>
  <c r="H1765" i="126" s="1"/>
  <c r="H1766" i="126" s="1"/>
  <c r="H1767" i="126" s="1"/>
  <c r="H1768" i="126" s="1"/>
  <c r="H1769" i="126" s="1"/>
  <c r="H1770" i="126" s="1"/>
  <c r="H1771" i="126" s="1"/>
  <c r="H1772" i="126" s="1"/>
  <c r="H1773" i="126" s="1"/>
  <c r="H1774" i="126" s="1"/>
  <c r="H1775" i="126" s="1"/>
  <c r="H1776" i="126" s="1"/>
  <c r="H1777" i="126" s="1"/>
  <c r="H1778" i="126" s="1"/>
  <c r="H1779" i="126" s="1"/>
  <c r="H1780" i="126" s="1"/>
  <c r="H1781" i="126" s="1"/>
  <c r="H1782" i="126" s="1"/>
  <c r="H1783" i="126" s="1"/>
  <c r="H1784" i="126" s="1"/>
  <c r="H1785" i="126" s="1"/>
  <c r="H1786" i="126" s="1"/>
  <c r="H1787" i="126" s="1"/>
  <c r="H1788" i="126" s="1"/>
  <c r="H1789" i="126" s="1"/>
  <c r="H1790" i="126" s="1"/>
  <c r="H1791" i="126" s="1"/>
  <c r="H1792" i="126" s="1"/>
  <c r="H1793" i="126" s="1"/>
  <c r="H1794" i="126" s="1"/>
  <c r="H1795" i="126" s="1"/>
  <c r="H1796" i="126" s="1"/>
  <c r="H1797" i="126" s="1"/>
  <c r="H1798" i="126" s="1"/>
  <c r="H1799" i="126" s="1"/>
  <c r="H1800" i="126" s="1"/>
  <c r="H1801" i="126" s="1"/>
  <c r="H1802" i="126" s="1"/>
  <c r="H1803" i="126" s="1"/>
  <c r="H1804" i="126" s="1"/>
  <c r="H1805" i="126" s="1"/>
  <c r="H1806" i="126" s="1"/>
  <c r="H1807" i="126" s="1"/>
  <c r="H1808" i="126" s="1"/>
  <c r="H1809" i="126" s="1"/>
  <c r="H1810" i="126" s="1"/>
  <c r="H1811" i="126" s="1"/>
  <c r="H1812" i="126" s="1"/>
  <c r="H1813" i="126" s="1"/>
  <c r="H1814" i="126" s="1"/>
  <c r="H1815" i="126" s="1"/>
  <c r="H1816" i="126" s="1"/>
  <c r="H1817" i="126" s="1"/>
  <c r="H1818" i="126" s="1"/>
  <c r="H1819" i="126" s="1"/>
  <c r="H1820" i="126" s="1"/>
  <c r="H1821" i="126" s="1"/>
  <c r="H1822" i="126" s="1"/>
  <c r="H1823" i="126" s="1"/>
  <c r="H1824" i="126" s="1"/>
  <c r="H1825" i="126" s="1"/>
  <c r="H1826" i="126" s="1"/>
  <c r="H1827" i="126" s="1"/>
  <c r="H1828" i="126" s="1"/>
  <c r="H1829" i="126" s="1"/>
  <c r="H1830" i="126" s="1"/>
  <c r="H1831" i="126" s="1"/>
  <c r="H1832" i="126" s="1"/>
  <c r="H1833" i="126" s="1"/>
  <c r="H1834" i="126" s="1"/>
  <c r="H1835" i="126" s="1"/>
  <c r="H1836" i="126" s="1"/>
  <c r="H1837" i="126" s="1"/>
  <c r="H1838" i="126" s="1"/>
  <c r="H1839" i="126" s="1"/>
  <c r="H1840" i="126" s="1"/>
  <c r="H1841" i="126" s="1"/>
  <c r="H1842" i="126" s="1"/>
  <c r="H1843" i="126" s="1"/>
  <c r="H1844" i="126" s="1"/>
  <c r="H1845" i="126" s="1"/>
  <c r="H1846" i="126" s="1"/>
  <c r="H1847" i="126" s="1"/>
  <c r="H1848" i="126" s="1"/>
  <c r="H1849" i="126" s="1"/>
  <c r="H1850" i="126" s="1"/>
  <c r="H1851" i="126" s="1"/>
  <c r="H1852" i="126" s="1"/>
  <c r="H1853" i="126" s="1"/>
  <c r="H1854" i="126" s="1"/>
  <c r="H1855" i="126" s="1"/>
  <c r="H1856" i="126" s="1"/>
  <c r="H1857" i="126" s="1"/>
  <c r="H1858" i="126" s="1"/>
  <c r="H1859" i="126" s="1"/>
  <c r="H1860" i="126" s="1"/>
  <c r="H1861" i="126" s="1"/>
  <c r="H1862" i="126" s="1"/>
  <c r="H1863" i="126" s="1"/>
  <c r="H1864" i="126" s="1"/>
  <c r="H1865" i="126" s="1"/>
  <c r="H1866" i="126" s="1"/>
  <c r="H1867" i="126" s="1"/>
  <c r="H1868" i="126" s="1"/>
  <c r="H1869" i="126" s="1"/>
  <c r="H1870" i="126" s="1"/>
  <c r="H1871" i="126" s="1"/>
  <c r="H1872" i="126" s="1"/>
  <c r="H1873" i="126" s="1"/>
  <c r="H1874" i="126" s="1"/>
  <c r="H1875" i="126" s="1"/>
  <c r="H1876" i="126" s="1"/>
  <c r="H1877" i="126" s="1"/>
  <c r="H1878" i="126" s="1"/>
  <c r="H1879" i="126" s="1"/>
  <c r="H1880" i="126" s="1"/>
  <c r="H1881" i="126" s="1"/>
  <c r="H1882" i="126" s="1"/>
  <c r="H1883" i="126" s="1"/>
  <c r="H1884" i="126" s="1"/>
  <c r="H1885" i="126" s="1"/>
  <c r="H1886" i="126" s="1"/>
  <c r="H1887" i="126" s="1"/>
  <c r="H1888" i="126" s="1"/>
  <c r="H1889" i="126" s="1"/>
  <c r="H1890" i="126" s="1"/>
  <c r="H1891" i="126" s="1"/>
  <c r="H1892" i="126" s="1"/>
  <c r="H1893" i="126" s="1"/>
  <c r="H1894" i="126" s="1"/>
  <c r="H1895" i="126" s="1"/>
  <c r="H1896" i="126" s="1"/>
  <c r="H1897" i="126" s="1"/>
  <c r="H1898" i="126" s="1"/>
  <c r="H1899" i="126" s="1"/>
  <c r="H1900" i="126" s="1"/>
  <c r="H1901" i="126" s="1"/>
  <c r="H1902" i="126" s="1"/>
  <c r="H1903" i="126" s="1"/>
  <c r="H1904" i="126" s="1"/>
  <c r="H1905" i="126" s="1"/>
  <c r="H1906" i="126" s="1"/>
  <c r="H1907" i="126" s="1"/>
  <c r="H1908" i="126" s="1"/>
  <c r="H1909" i="126" s="1"/>
  <c r="H1910" i="126" s="1"/>
  <c r="H1911" i="126" s="1"/>
  <c r="H1912" i="126" s="1"/>
  <c r="H1913" i="126" s="1"/>
  <c r="H1914" i="126" s="1"/>
  <c r="H1915" i="126" s="1"/>
  <c r="H1916" i="126" s="1"/>
  <c r="H1917" i="126" s="1"/>
  <c r="H1918" i="126" s="1"/>
  <c r="H1919" i="126" s="1"/>
  <c r="H1920" i="126" s="1"/>
  <c r="H1921" i="126" s="1"/>
  <c r="H1922" i="126" s="1"/>
  <c r="H1923" i="126" s="1"/>
  <c r="H1924" i="126" s="1"/>
  <c r="H1925" i="126" s="1"/>
  <c r="H1926" i="126" s="1"/>
  <c r="H1927" i="126" s="1"/>
  <c r="H1928" i="126" s="1"/>
  <c r="H1929" i="126" s="1"/>
  <c r="H1930" i="126" s="1"/>
  <c r="H1931" i="126" s="1"/>
  <c r="H1932" i="126" s="1"/>
  <c r="H1933" i="126" s="1"/>
  <c r="H1934" i="126" s="1"/>
  <c r="H1935" i="126" s="1"/>
  <c r="H1936" i="126" s="1"/>
  <c r="H1937" i="126" s="1"/>
  <c r="H1938" i="126" s="1"/>
  <c r="H1939" i="126" s="1"/>
  <c r="H1940" i="126" s="1"/>
  <c r="H1941" i="126" s="1"/>
  <c r="H1942" i="126" s="1"/>
  <c r="H1943" i="126" s="1"/>
  <c r="H1944" i="126" s="1"/>
  <c r="H1945" i="126" s="1"/>
  <c r="H1946" i="126" s="1"/>
  <c r="H1947" i="126" s="1"/>
  <c r="H1948" i="126" s="1"/>
  <c r="H1949" i="126" s="1"/>
  <c r="H1950" i="126" s="1"/>
  <c r="H1951" i="126" s="1"/>
  <c r="H1952" i="126" s="1"/>
  <c r="H1953" i="126" s="1"/>
  <c r="H1954" i="126" s="1"/>
  <c r="H1955" i="126" s="1"/>
  <c r="H1956" i="126" s="1"/>
  <c r="H1957" i="126" s="1"/>
  <c r="H1958" i="126" s="1"/>
  <c r="H1959" i="126" s="1"/>
  <c r="H1960" i="126" s="1"/>
  <c r="H1961" i="126" s="1"/>
  <c r="H1962" i="126" s="1"/>
  <c r="H1963" i="126" s="1"/>
  <c r="H1964" i="126" s="1"/>
  <c r="H1965" i="126" s="1"/>
  <c r="H1966" i="126" s="1"/>
  <c r="H1967" i="126" s="1"/>
  <c r="H1968" i="126" s="1"/>
  <c r="H1969" i="126" s="1"/>
  <c r="H1970" i="126" s="1"/>
  <c r="H1971" i="126" s="1"/>
  <c r="H1972" i="126" s="1"/>
  <c r="H1973" i="126" s="1"/>
  <c r="H1974" i="126" s="1"/>
  <c r="H1975" i="126" s="1"/>
  <c r="H1976" i="126" s="1"/>
  <c r="H1977" i="126" s="1"/>
  <c r="H1978" i="126" s="1"/>
  <c r="H1979" i="126" s="1"/>
  <c r="H1980" i="126" s="1"/>
  <c r="H1981" i="126" s="1"/>
  <c r="H1982" i="126" s="1"/>
  <c r="H1983" i="126" s="1"/>
  <c r="H1984" i="126" s="1"/>
  <c r="H1985" i="126" s="1"/>
  <c r="H1986" i="126" s="1"/>
  <c r="H1987" i="126" s="1"/>
  <c r="H1988" i="126" s="1"/>
  <c r="H1989" i="126" s="1"/>
  <c r="H1990" i="126" s="1"/>
  <c r="H1991" i="126" s="1"/>
  <c r="H1992" i="126" s="1"/>
  <c r="H1993" i="126" s="1"/>
  <c r="H1994" i="126" s="1"/>
  <c r="H1995" i="126" s="1"/>
  <c r="H1996" i="126" s="1"/>
  <c r="H1997" i="126" s="1"/>
  <c r="H1998" i="126" s="1"/>
  <c r="H1999" i="126" s="1"/>
  <c r="H2000" i="126" s="1"/>
  <c r="H2001" i="126" s="1"/>
  <c r="H2002" i="126" s="1"/>
  <c r="H2003" i="126" s="1"/>
  <c r="H2004" i="126" s="1"/>
  <c r="H2005" i="126" s="1"/>
  <c r="H2006" i="126" s="1"/>
  <c r="H2007" i="126" s="1"/>
  <c r="H2008" i="126" s="1"/>
  <c r="H2009" i="126" s="1"/>
  <c r="H2010" i="126" s="1"/>
  <c r="H2011" i="126" s="1"/>
  <c r="H2012" i="126" s="1"/>
  <c r="H2013" i="126" s="1"/>
  <c r="H2014" i="126" s="1"/>
  <c r="H2015" i="126" s="1"/>
  <c r="H2016" i="126" s="1"/>
  <c r="H2017" i="126" s="1"/>
  <c r="H2018" i="126" s="1"/>
  <c r="H2019" i="126" s="1"/>
  <c r="H2020" i="126" s="1"/>
  <c r="H2021" i="126" s="1"/>
  <c r="H2022" i="126" s="1"/>
  <c r="H2023" i="126" s="1"/>
  <c r="H2024" i="126" s="1"/>
  <c r="H2025" i="126" s="1"/>
  <c r="H2026" i="126" s="1"/>
  <c r="H2027" i="126" s="1"/>
  <c r="H2028" i="126" s="1"/>
  <c r="H2029" i="126" s="1"/>
  <c r="H2030" i="126" s="1"/>
  <c r="H2031" i="126" s="1"/>
  <c r="H2032" i="126" s="1"/>
  <c r="H2033" i="126" s="1"/>
  <c r="H2034" i="126" s="1"/>
  <c r="H2035" i="126" s="1"/>
  <c r="H2036" i="126" s="1"/>
  <c r="H2037" i="126" s="1"/>
  <c r="H2038" i="126" s="1"/>
  <c r="H2039" i="126" s="1"/>
  <c r="H2040" i="126" s="1"/>
  <c r="H2041" i="126" s="1"/>
  <c r="H2042" i="126" s="1"/>
  <c r="H2043" i="126" s="1"/>
  <c r="H2044" i="126" s="1"/>
  <c r="H2045" i="126" s="1"/>
  <c r="H2046" i="126" s="1"/>
  <c r="H2047" i="126" s="1"/>
  <c r="H2048" i="126" s="1"/>
  <c r="H2049" i="126" s="1"/>
  <c r="H2050" i="126" s="1"/>
  <c r="H2051" i="126" s="1"/>
  <c r="H2052" i="126" s="1"/>
  <c r="H2053" i="126" s="1"/>
  <c r="H2054" i="126" s="1"/>
  <c r="H2055" i="126" s="1"/>
  <c r="H2056" i="126" s="1"/>
  <c r="H2057" i="126" s="1"/>
  <c r="H2058" i="126" s="1"/>
  <c r="H2059" i="126" s="1"/>
  <c r="H2060" i="126" s="1"/>
  <c r="H2061" i="126" s="1"/>
  <c r="H2062" i="126" s="1"/>
  <c r="H2063" i="126" s="1"/>
  <c r="H2064" i="126" s="1"/>
  <c r="H2065" i="126" s="1"/>
  <c r="H2066" i="126" s="1"/>
  <c r="H2067" i="126" s="1"/>
  <c r="H2068" i="126" s="1"/>
  <c r="H2069" i="126" s="1"/>
  <c r="H2070" i="126" s="1"/>
  <c r="H2071" i="126" s="1"/>
  <c r="H2072" i="126" s="1"/>
  <c r="H2073" i="126" s="1"/>
  <c r="H2074" i="126" s="1"/>
  <c r="H2075" i="126" s="1"/>
  <c r="H2076" i="126" s="1"/>
  <c r="H2077" i="126" s="1"/>
  <c r="H2078" i="126" s="1"/>
  <c r="H2079" i="126" s="1"/>
  <c r="H2080" i="126" s="1"/>
  <c r="H2081" i="126" s="1"/>
  <c r="H2082" i="126" s="1"/>
  <c r="H2083" i="126" s="1"/>
  <c r="H2084" i="126" s="1"/>
  <c r="H2085" i="126" s="1"/>
  <c r="H2086" i="126" s="1"/>
  <c r="H2087" i="126" s="1"/>
  <c r="H2088" i="126" s="1"/>
  <c r="H2089" i="126" s="1"/>
  <c r="H2090" i="126" s="1"/>
  <c r="H2091" i="126" s="1"/>
  <c r="H2092" i="126" s="1"/>
  <c r="H2093" i="126" s="1"/>
  <c r="H2094" i="126" s="1"/>
  <c r="H2095" i="126" s="1"/>
  <c r="H2096" i="126" s="1"/>
  <c r="H2097" i="126" s="1"/>
  <c r="H2098" i="126" s="1"/>
  <c r="H2099" i="126" s="1"/>
  <c r="H2100" i="126" s="1"/>
  <c r="H2101" i="126" s="1"/>
  <c r="H2102" i="126" s="1"/>
  <c r="H2103" i="126" s="1"/>
  <c r="H2104" i="126" s="1"/>
  <c r="H2105" i="126" s="1"/>
  <c r="H2106" i="126" s="1"/>
  <c r="H2107" i="126" s="1"/>
  <c r="H2108" i="126" s="1"/>
  <c r="H2109" i="126" s="1"/>
  <c r="H2110" i="126" s="1"/>
  <c r="H2111" i="126" s="1"/>
  <c r="H2112" i="126" s="1"/>
  <c r="H2113" i="126" s="1"/>
  <c r="H2114" i="126" s="1"/>
  <c r="H2115" i="126" s="1"/>
  <c r="H2116" i="126" s="1"/>
  <c r="H2117" i="126" s="1"/>
  <c r="H2118" i="126" s="1"/>
  <c r="H2119" i="126" s="1"/>
  <c r="H2120" i="126" s="1"/>
  <c r="H2121" i="126" s="1"/>
  <c r="H2122" i="126" s="1"/>
  <c r="H2123" i="126" s="1"/>
  <c r="H2124" i="126" s="1"/>
  <c r="H2125" i="126" s="1"/>
  <c r="H2126" i="126" s="1"/>
  <c r="H2127" i="126" s="1"/>
  <c r="H2128" i="126" s="1"/>
  <c r="H2129" i="126" s="1"/>
  <c r="H2130" i="126" s="1"/>
  <c r="H2131" i="126" s="1"/>
  <c r="H2132" i="126" s="1"/>
  <c r="H2133" i="126" s="1"/>
  <c r="H2134" i="126" s="1"/>
  <c r="H2135" i="126" s="1"/>
  <c r="H2136" i="126" s="1"/>
  <c r="H2137" i="126" s="1"/>
  <c r="H2138" i="126" s="1"/>
  <c r="H2139" i="126" s="1"/>
  <c r="H2140" i="126" s="1"/>
  <c r="H2141" i="126" s="1"/>
  <c r="H2142" i="126" s="1"/>
  <c r="H2143" i="126" s="1"/>
  <c r="H2144" i="126" s="1"/>
  <c r="H2145" i="126" s="1"/>
  <c r="H2146" i="126" s="1"/>
  <c r="H2147" i="126" s="1"/>
  <c r="H2148" i="126" s="1"/>
  <c r="H2149" i="126" s="1"/>
  <c r="H2150" i="126" s="1"/>
  <c r="H2151" i="126" s="1"/>
  <c r="H2152" i="126" s="1"/>
  <c r="H2153" i="126" s="1"/>
  <c r="H2154" i="126" s="1"/>
  <c r="H2155" i="126" s="1"/>
  <c r="H2156" i="126" s="1"/>
  <c r="H2157" i="126" s="1"/>
  <c r="H2158" i="126" s="1"/>
  <c r="H2159" i="126" s="1"/>
  <c r="H2160" i="126" s="1"/>
  <c r="H2161" i="126" s="1"/>
  <c r="H2162" i="126" s="1"/>
  <c r="H2163" i="126" s="1"/>
  <c r="H2164" i="126" s="1"/>
  <c r="H2165" i="126" s="1"/>
  <c r="H2166" i="126" s="1"/>
  <c r="H2167" i="126" s="1"/>
  <c r="H2168" i="126" s="1"/>
  <c r="H2169" i="126" s="1"/>
  <c r="H2170" i="126" s="1"/>
  <c r="H2171" i="126" s="1"/>
  <c r="H2172" i="126" s="1"/>
  <c r="H2173" i="126" s="1"/>
  <c r="H2174" i="126" s="1"/>
  <c r="H2175" i="126" s="1"/>
  <c r="H2176" i="126" s="1"/>
  <c r="H2177" i="126" s="1"/>
  <c r="H2178" i="126" s="1"/>
  <c r="H2179" i="126" s="1"/>
  <c r="H2180" i="126" s="1"/>
  <c r="H2181" i="126" s="1"/>
  <c r="H2182" i="126" s="1"/>
  <c r="H2183" i="126" s="1"/>
  <c r="H2184" i="126" s="1"/>
  <c r="H2185" i="126" s="1"/>
  <c r="H2186" i="126" s="1"/>
  <c r="H2187" i="126" s="1"/>
  <c r="H2188" i="126" s="1"/>
  <c r="H2189" i="126" s="1"/>
  <c r="H2190" i="126" s="1"/>
  <c r="H2191" i="126" s="1"/>
  <c r="H2192" i="126" s="1"/>
  <c r="H2193" i="126" s="1"/>
  <c r="H2194" i="126" s="1"/>
  <c r="H2195" i="126" s="1"/>
  <c r="H2196" i="126" s="1"/>
  <c r="H2197" i="126" s="1"/>
  <c r="H2198" i="126" s="1"/>
  <c r="H2199" i="126" s="1"/>
  <c r="H2200" i="126" s="1"/>
  <c r="H2201" i="126" s="1"/>
  <c r="H2202" i="126" s="1"/>
  <c r="H2203" i="126" s="1"/>
  <c r="H2204" i="126" s="1"/>
  <c r="H2205" i="126" s="1"/>
  <c r="H2206" i="126" s="1"/>
  <c r="H2207" i="126" s="1"/>
  <c r="H2208" i="126" s="1"/>
  <c r="H2209" i="126" s="1"/>
  <c r="H2210" i="126" s="1"/>
  <c r="H2211" i="126" s="1"/>
  <c r="H2212" i="126" s="1"/>
  <c r="H2213" i="126" s="1"/>
  <c r="H2214" i="126" s="1"/>
  <c r="H2215" i="126" s="1"/>
  <c r="H2216" i="126" s="1"/>
  <c r="H2217" i="126" s="1"/>
  <c r="H2218" i="126" s="1"/>
  <c r="H2219" i="126" s="1"/>
  <c r="H2220" i="126" s="1"/>
  <c r="H2221" i="126" s="1"/>
  <c r="H2222" i="126" s="1"/>
  <c r="H2223" i="126" s="1"/>
  <c r="H2224" i="126" s="1"/>
  <c r="H2225" i="126" s="1"/>
  <c r="H2226" i="126" s="1"/>
  <c r="H2227" i="126" s="1"/>
  <c r="H2228" i="126" s="1"/>
  <c r="H2229" i="126" s="1"/>
  <c r="H2230" i="126" s="1"/>
  <c r="H2231" i="126" s="1"/>
  <c r="H2232" i="126" s="1"/>
  <c r="H2233" i="126" s="1"/>
  <c r="H2234" i="126" s="1"/>
  <c r="H2235" i="126" s="1"/>
  <c r="H2236" i="126" s="1"/>
  <c r="H2237" i="126" s="1"/>
  <c r="H2238" i="126" s="1"/>
  <c r="H2239" i="126" s="1"/>
  <c r="H2240" i="126" s="1"/>
  <c r="H2241" i="126" s="1"/>
  <c r="H2242" i="126" s="1"/>
  <c r="H2243" i="126" s="1"/>
  <c r="H2244" i="126" s="1"/>
  <c r="H2245" i="126" s="1"/>
  <c r="H2246" i="126" s="1"/>
  <c r="H2247" i="126" s="1"/>
  <c r="H2248" i="126" s="1"/>
  <c r="H2249" i="126" s="1"/>
  <c r="H2250" i="126" s="1"/>
  <c r="H2251" i="126" s="1"/>
  <c r="H2252" i="126" s="1"/>
  <c r="H2253" i="126" s="1"/>
  <c r="H2254" i="126" s="1"/>
  <c r="H2255" i="126" s="1"/>
  <c r="H2256" i="126" s="1"/>
  <c r="H2257" i="126" s="1"/>
  <c r="H2258" i="126" s="1"/>
  <c r="H2259" i="126" s="1"/>
  <c r="H2260" i="126" s="1"/>
  <c r="H2261" i="126" s="1"/>
  <c r="H2262" i="126" s="1"/>
  <c r="H2263" i="126" s="1"/>
  <c r="H2264" i="126" s="1"/>
  <c r="H2265" i="126" s="1"/>
  <c r="H2266" i="126" s="1"/>
  <c r="H2267" i="126" s="1"/>
  <c r="H2268" i="126" s="1"/>
  <c r="H2269" i="126" s="1"/>
  <c r="H2270" i="126" s="1"/>
  <c r="H2271" i="126" s="1"/>
  <c r="H2272" i="126" s="1"/>
  <c r="H2273" i="126" s="1"/>
  <c r="H2274" i="126" s="1"/>
  <c r="H2275" i="126" s="1"/>
  <c r="H2276" i="126" s="1"/>
  <c r="H2277" i="126" s="1"/>
  <c r="H2278" i="126" s="1"/>
  <c r="H2279" i="126" s="1"/>
  <c r="H2280" i="126" s="1"/>
  <c r="H2281" i="126" s="1"/>
  <c r="H2282" i="126" s="1"/>
  <c r="H2283" i="126" s="1"/>
  <c r="H2284" i="126" s="1"/>
  <c r="H2285" i="126" s="1"/>
  <c r="H2286" i="126" s="1"/>
  <c r="H2287" i="126" s="1"/>
  <c r="H2288" i="126" s="1"/>
  <c r="H2289" i="126" s="1"/>
  <c r="H2290" i="126" s="1"/>
  <c r="H2291" i="126" s="1"/>
  <c r="H2292" i="126" s="1"/>
  <c r="H2293" i="126" s="1"/>
  <c r="H2294" i="126" s="1"/>
  <c r="H2295" i="126" s="1"/>
  <c r="H2296" i="126" s="1"/>
  <c r="H2297" i="126" s="1"/>
  <c r="H2298" i="126" s="1"/>
  <c r="H2299" i="126" s="1"/>
  <c r="H2300" i="126" s="1"/>
  <c r="H2301" i="126" s="1"/>
  <c r="H2302" i="126" s="1"/>
  <c r="H2303" i="126" s="1"/>
  <c r="H2304" i="126" s="1"/>
  <c r="H2305" i="126" s="1"/>
  <c r="H2306" i="126" s="1"/>
  <c r="H2307" i="126" s="1"/>
  <c r="H2308" i="126" s="1"/>
  <c r="H2309" i="126" s="1"/>
  <c r="H2310" i="126" s="1"/>
  <c r="H2311" i="126" s="1"/>
  <c r="H2312" i="126" s="1"/>
  <c r="H2313" i="126" s="1"/>
  <c r="H2314" i="126" s="1"/>
  <c r="H2315" i="126" s="1"/>
  <c r="H2316" i="126" s="1"/>
  <c r="H2317" i="126" s="1"/>
  <c r="H2318" i="126" s="1"/>
  <c r="H2319" i="126" s="1"/>
  <c r="H2320" i="126" s="1"/>
  <c r="H2321" i="126" s="1"/>
  <c r="H2322" i="126" s="1"/>
  <c r="H2323" i="126" s="1"/>
  <c r="H2324" i="126" s="1"/>
  <c r="H2325" i="126" s="1"/>
  <c r="H2326" i="126" s="1"/>
  <c r="H2327" i="126" s="1"/>
  <c r="H2328" i="126" s="1"/>
  <c r="H2329" i="126" s="1"/>
  <c r="H2330" i="126" s="1"/>
  <c r="H2331" i="126" s="1"/>
  <c r="H2332" i="126" s="1"/>
  <c r="H2333" i="126" s="1"/>
  <c r="H2334" i="126" s="1"/>
  <c r="H2335" i="126" s="1"/>
  <c r="H2336" i="126" s="1"/>
  <c r="H2337" i="126" s="1"/>
  <c r="H2338" i="126" s="1"/>
  <c r="H2339" i="126" s="1"/>
  <c r="H2340" i="126" s="1"/>
  <c r="H2341" i="126" s="1"/>
  <c r="H2342" i="126" s="1"/>
  <c r="H2343" i="126" s="1"/>
  <c r="H2344" i="126" s="1"/>
  <c r="H2345" i="126" s="1"/>
  <c r="H2346" i="126" s="1"/>
  <c r="H2347" i="126" s="1"/>
  <c r="H2348" i="126" s="1"/>
  <c r="H2349" i="126" s="1"/>
  <c r="H2350" i="126" s="1"/>
  <c r="H2351" i="126" s="1"/>
  <c r="H2352" i="126" s="1"/>
  <c r="H2353" i="126" s="1"/>
  <c r="H2354" i="126" s="1"/>
  <c r="H2355" i="126" s="1"/>
  <c r="H2356" i="126" s="1"/>
  <c r="H2357" i="126" s="1"/>
  <c r="H2358" i="126" s="1"/>
  <c r="H2359" i="126" s="1"/>
  <c r="H2360" i="126" s="1"/>
  <c r="H2361" i="126" s="1"/>
  <c r="H2362" i="126" s="1"/>
  <c r="H2363" i="126" s="1"/>
  <c r="H2364" i="126" s="1"/>
  <c r="H2365" i="126" s="1"/>
  <c r="H2366" i="126" s="1"/>
  <c r="H2367" i="126" s="1"/>
  <c r="H2368" i="126" s="1"/>
  <c r="H2369" i="126" s="1"/>
  <c r="H2370" i="126" s="1"/>
  <c r="H2371" i="126" s="1"/>
  <c r="H2372" i="126" s="1"/>
  <c r="H2373" i="126" s="1"/>
  <c r="H2374" i="126" s="1"/>
  <c r="H2375" i="126" s="1"/>
  <c r="H2376" i="126" s="1"/>
  <c r="H2377" i="126" s="1"/>
  <c r="H2378" i="126" s="1"/>
  <c r="H2379" i="126" s="1"/>
  <c r="H2380" i="126" s="1"/>
  <c r="H2381" i="126" s="1"/>
  <c r="H2382" i="126" s="1"/>
  <c r="H2383" i="126" s="1"/>
  <c r="H2384" i="126" s="1"/>
  <c r="H2385" i="126" s="1"/>
  <c r="H2386" i="126" s="1"/>
  <c r="H2387" i="126" s="1"/>
  <c r="H2388" i="126" s="1"/>
  <c r="H2389" i="126" s="1"/>
  <c r="H2390" i="126" s="1"/>
  <c r="H2391" i="126" s="1"/>
  <c r="H2392" i="126" s="1"/>
  <c r="H2393" i="126" s="1"/>
  <c r="H2394" i="126" s="1"/>
  <c r="H2395" i="126" s="1"/>
  <c r="H2396" i="126" s="1"/>
  <c r="H2397" i="126" s="1"/>
  <c r="H2398" i="126" s="1"/>
  <c r="H2399" i="126" s="1"/>
  <c r="H2400" i="126" s="1"/>
  <c r="H2401" i="126" s="1"/>
  <c r="H2402" i="126" s="1"/>
  <c r="H2403" i="126" s="1"/>
  <c r="H2404" i="126" s="1"/>
  <c r="H2405" i="126" s="1"/>
  <c r="H2406" i="126" s="1"/>
  <c r="H2407" i="126" s="1"/>
  <c r="H2408" i="126" s="1"/>
  <c r="H2409" i="126" s="1"/>
  <c r="H2410" i="126" s="1"/>
  <c r="H2411" i="126" s="1"/>
  <c r="H2412" i="126" s="1"/>
  <c r="H2413" i="126" s="1"/>
  <c r="H2414" i="126" s="1"/>
  <c r="H2415" i="126" s="1"/>
  <c r="H2416" i="126" s="1"/>
  <c r="H2417" i="126" s="1"/>
  <c r="H2418" i="126" s="1"/>
  <c r="H2419" i="126" s="1"/>
  <c r="H2420" i="126" s="1"/>
  <c r="H2421" i="126" s="1"/>
  <c r="H2422" i="126" s="1"/>
  <c r="H2423" i="126" s="1"/>
  <c r="H2424" i="126" s="1"/>
  <c r="H2425" i="126" s="1"/>
  <c r="H2426" i="126" s="1"/>
  <c r="H2427" i="126" s="1"/>
  <c r="H2428" i="126" s="1"/>
  <c r="H2429" i="126" s="1"/>
  <c r="H2430" i="126" s="1"/>
  <c r="H2431" i="126" s="1"/>
  <c r="H2432" i="126" s="1"/>
  <c r="H2433" i="126" s="1"/>
  <c r="H2434" i="126" s="1"/>
  <c r="H2435" i="126" s="1"/>
  <c r="H2436" i="126" s="1"/>
  <c r="H2437" i="126" s="1"/>
  <c r="H2438" i="126" s="1"/>
  <c r="H2439" i="126" s="1"/>
  <c r="H2440" i="126" s="1"/>
  <c r="H2441" i="126" s="1"/>
  <c r="H2442" i="126" s="1"/>
  <c r="H2443" i="126" s="1"/>
  <c r="H2444" i="126" s="1"/>
  <c r="H2445" i="126" s="1"/>
  <c r="H2446" i="126" s="1"/>
  <c r="H2447" i="126" s="1"/>
  <c r="H2448" i="126" s="1"/>
  <c r="H2449" i="126" s="1"/>
  <c r="H2450" i="126" s="1"/>
  <c r="H2451" i="126" s="1"/>
  <c r="H2452" i="126" s="1"/>
  <c r="H2453" i="126" s="1"/>
  <c r="H2454" i="126" s="1"/>
  <c r="H2455" i="126" s="1"/>
  <c r="H2456" i="126" s="1"/>
  <c r="H2457" i="126" s="1"/>
  <c r="H2458" i="126" s="1"/>
  <c r="H2459" i="126" s="1"/>
  <c r="H2460" i="126" s="1"/>
  <c r="H2461" i="126" s="1"/>
  <c r="H2462" i="126" s="1"/>
  <c r="H2463" i="126" s="1"/>
  <c r="H2464" i="126" s="1"/>
  <c r="H2465" i="126" s="1"/>
  <c r="H2466" i="126" s="1"/>
  <c r="H2467" i="126" s="1"/>
  <c r="H2468" i="126" s="1"/>
  <c r="H2469" i="126" s="1"/>
  <c r="H2470" i="126" s="1"/>
  <c r="H2471" i="126" s="1"/>
  <c r="H2472" i="126" s="1"/>
  <c r="H2473" i="126" s="1"/>
  <c r="H2474" i="126" s="1"/>
  <c r="H2475" i="126" s="1"/>
  <c r="H2476" i="126" s="1"/>
  <c r="H2477" i="126" s="1"/>
  <c r="H2478" i="126" s="1"/>
  <c r="H2479" i="126" s="1"/>
  <c r="H2480" i="126" s="1"/>
  <c r="H2481" i="126" s="1"/>
  <c r="H2482" i="126" s="1"/>
  <c r="H2483" i="126" s="1"/>
  <c r="H2484" i="126" s="1"/>
  <c r="H2485" i="126" s="1"/>
  <c r="H2486" i="126" s="1"/>
  <c r="H2487" i="126" s="1"/>
  <c r="H2488" i="126" s="1"/>
  <c r="H2489" i="126" s="1"/>
  <c r="H2490" i="126" s="1"/>
  <c r="H2491" i="126" s="1"/>
  <c r="H2492" i="126" s="1"/>
  <c r="H2493" i="126" s="1"/>
  <c r="H2494" i="126" s="1"/>
  <c r="H2495" i="126" s="1"/>
  <c r="H2496" i="126" s="1"/>
  <c r="H2497" i="126" s="1"/>
  <c r="H2498" i="126" s="1"/>
  <c r="H2499" i="126" s="1"/>
  <c r="H2500" i="126" s="1"/>
  <c r="H2501" i="126" s="1"/>
  <c r="H2502" i="126" s="1"/>
  <c r="H2503" i="126" s="1"/>
  <c r="H2504" i="126" s="1"/>
  <c r="H2505" i="126" s="1"/>
  <c r="H2506" i="126" s="1"/>
  <c r="H2507" i="126" s="1"/>
  <c r="H2508" i="126" s="1"/>
  <c r="H2509" i="126" s="1"/>
  <c r="H2510" i="126" s="1"/>
  <c r="H2511" i="126" s="1"/>
  <c r="H2512" i="126" s="1"/>
  <c r="H2513" i="126" s="1"/>
  <c r="H2514" i="126" s="1"/>
  <c r="H2515" i="126" s="1"/>
  <c r="H2516" i="126" s="1"/>
  <c r="H2517" i="126" s="1"/>
  <c r="H2518" i="126" s="1"/>
  <c r="H2519" i="126" s="1"/>
  <c r="H2520" i="126" s="1"/>
  <c r="H2521" i="126" s="1"/>
  <c r="H2522" i="126" s="1"/>
  <c r="H2523" i="126" s="1"/>
  <c r="H2524" i="126" s="1"/>
  <c r="H2525" i="126" s="1"/>
  <c r="H2526" i="126" s="1"/>
  <c r="H2527" i="126" s="1"/>
  <c r="H2528" i="126" s="1"/>
  <c r="H2529" i="126" s="1"/>
  <c r="H2530" i="126" s="1"/>
  <c r="H2531" i="126" s="1"/>
  <c r="H2532" i="126" s="1"/>
  <c r="H2533" i="126" s="1"/>
  <c r="H2534" i="126" s="1"/>
  <c r="H2535" i="126" s="1"/>
  <c r="H2536" i="126" s="1"/>
  <c r="H2537" i="126" s="1"/>
  <c r="H2538" i="126" s="1"/>
  <c r="H2539" i="126" s="1"/>
  <c r="H2540" i="126" s="1"/>
  <c r="H2541" i="126" s="1"/>
  <c r="H2542" i="126" s="1"/>
  <c r="H2543" i="126" s="1"/>
  <c r="H2544" i="126" s="1"/>
  <c r="H2545" i="126" s="1"/>
  <c r="H2546" i="126" s="1"/>
  <c r="H2547" i="126" s="1"/>
  <c r="H2548" i="126" s="1"/>
  <c r="H2549" i="126" s="1"/>
  <c r="H2550" i="126" s="1"/>
  <c r="H2551" i="126" s="1"/>
  <c r="H2552" i="126" s="1"/>
  <c r="H2553" i="126" s="1"/>
  <c r="H2554" i="126" s="1"/>
  <c r="H2555" i="126" s="1"/>
  <c r="H2556" i="126" s="1"/>
  <c r="H2557" i="126" s="1"/>
  <c r="H2558" i="126" s="1"/>
  <c r="H2559" i="126" s="1"/>
  <c r="H2560" i="126" s="1"/>
  <c r="H2561" i="126" s="1"/>
  <c r="H2562" i="126" s="1"/>
  <c r="H2563" i="126" s="1"/>
  <c r="H2564" i="126" s="1"/>
  <c r="H2565" i="126" s="1"/>
  <c r="H2566" i="126" s="1"/>
  <c r="H2567" i="126" s="1"/>
  <c r="H2568" i="126" s="1"/>
  <c r="H2569" i="126" s="1"/>
  <c r="H2570" i="126" s="1"/>
  <c r="H2571" i="126" s="1"/>
  <c r="H2572" i="126" s="1"/>
  <c r="H2573" i="126" s="1"/>
  <c r="H2574" i="126" s="1"/>
  <c r="H2575" i="126" s="1"/>
  <c r="H2576" i="126" s="1"/>
  <c r="H2577" i="126" s="1"/>
  <c r="H2578" i="126" s="1"/>
  <c r="H2579" i="126" s="1"/>
  <c r="H2580" i="126" s="1"/>
  <c r="H2581" i="126" s="1"/>
  <c r="H2582" i="126" s="1"/>
  <c r="H2583" i="126" s="1"/>
  <c r="H2584" i="126" s="1"/>
  <c r="H2585" i="126" s="1"/>
  <c r="H2586" i="126" s="1"/>
  <c r="H2587" i="126" s="1"/>
  <c r="H2588" i="126" s="1"/>
  <c r="H2589" i="126" s="1"/>
  <c r="H2590" i="126" s="1"/>
  <c r="H2591" i="126" s="1"/>
  <c r="H2592" i="126" s="1"/>
  <c r="H2593" i="126" s="1"/>
  <c r="H2594" i="126" s="1"/>
  <c r="H2595" i="126" s="1"/>
  <c r="H2596" i="126" s="1"/>
  <c r="H2597" i="126" s="1"/>
  <c r="H2598" i="126" s="1"/>
  <c r="H2599" i="126" s="1"/>
  <c r="H2600" i="126" s="1"/>
  <c r="H2601" i="126" s="1"/>
  <c r="H2602" i="126" s="1"/>
  <c r="H2603" i="126" s="1"/>
  <c r="H2604" i="126" s="1"/>
  <c r="H2605" i="126" s="1"/>
  <c r="H2606" i="126" s="1"/>
  <c r="H2607" i="126" s="1"/>
  <c r="H2608" i="126" s="1"/>
  <c r="H2609" i="126" s="1"/>
  <c r="H2610" i="126" s="1"/>
  <c r="H2611" i="126" s="1"/>
  <c r="H2612" i="126" s="1"/>
  <c r="H2613" i="126" s="1"/>
  <c r="H2614" i="126" s="1"/>
  <c r="H2615" i="126" s="1"/>
  <c r="H2616" i="126" s="1"/>
  <c r="H2617" i="126" s="1"/>
  <c r="H2618" i="126" s="1"/>
  <c r="H2619" i="126" s="1"/>
  <c r="H2620" i="126" s="1"/>
  <c r="H2621" i="126" s="1"/>
  <c r="H2622" i="126" s="1"/>
  <c r="H2623" i="126" s="1"/>
  <c r="H2624" i="126" s="1"/>
  <c r="H2625" i="126" s="1"/>
  <c r="H2626" i="126" s="1"/>
  <c r="H2627" i="126" s="1"/>
  <c r="H2628" i="126" s="1"/>
  <c r="H2629" i="126" s="1"/>
  <c r="H2630" i="126" s="1"/>
  <c r="H2631" i="126" s="1"/>
  <c r="H2632" i="126" s="1"/>
  <c r="H2633" i="126" s="1"/>
  <c r="H2634" i="126" s="1"/>
  <c r="H2635" i="126" s="1"/>
  <c r="H2636" i="126" s="1"/>
  <c r="H2637" i="126" s="1"/>
  <c r="H2638" i="126" s="1"/>
  <c r="H2639" i="126" s="1"/>
  <c r="H2640" i="126" s="1"/>
  <c r="H2641" i="126" s="1"/>
  <c r="H2642" i="126" s="1"/>
  <c r="H2643" i="126" s="1"/>
  <c r="H2644" i="126" s="1"/>
  <c r="H2645" i="126" s="1"/>
  <c r="H2646" i="126" s="1"/>
  <c r="H2647" i="126" s="1"/>
  <c r="H2648" i="126" s="1"/>
  <c r="H2649" i="126" s="1"/>
  <c r="H2650" i="126" s="1"/>
  <c r="H2651" i="126" s="1"/>
  <c r="H2652" i="126" s="1"/>
  <c r="H2653" i="126" s="1"/>
  <c r="H2654" i="126" s="1"/>
  <c r="H2655" i="126" s="1"/>
  <c r="H2656" i="126" s="1"/>
  <c r="H2657" i="126" s="1"/>
  <c r="H2658" i="126" s="1"/>
  <c r="H2659" i="126" s="1"/>
  <c r="H2660" i="126" s="1"/>
  <c r="H2661" i="126" s="1"/>
  <c r="H2662" i="126" s="1"/>
  <c r="H2663" i="126" s="1"/>
  <c r="H2664" i="126" s="1"/>
  <c r="H2665" i="126" s="1"/>
  <c r="H2666" i="126" s="1"/>
  <c r="H2667" i="126" s="1"/>
  <c r="H2668" i="126" s="1"/>
  <c r="H2669" i="126" s="1"/>
  <c r="H2670" i="126" s="1"/>
  <c r="H2671" i="126" s="1"/>
  <c r="H2672" i="126" s="1"/>
  <c r="H2673" i="126" s="1"/>
  <c r="H2674" i="126" s="1"/>
  <c r="H2675" i="126" s="1"/>
  <c r="H2676" i="126" s="1"/>
  <c r="H2677" i="126" s="1"/>
  <c r="H2678" i="126" s="1"/>
  <c r="H2679" i="126" s="1"/>
  <c r="H2680" i="126" s="1"/>
  <c r="H2681" i="126" s="1"/>
  <c r="H2682" i="126" s="1"/>
  <c r="H2683" i="126" s="1"/>
  <c r="H2684" i="126" s="1"/>
  <c r="H2685" i="126" s="1"/>
  <c r="H2686" i="126" s="1"/>
  <c r="H2687" i="126" s="1"/>
  <c r="H2688" i="126" s="1"/>
  <c r="H2689" i="126" s="1"/>
  <c r="H2690" i="126" s="1"/>
  <c r="H2691" i="126" s="1"/>
  <c r="H2692" i="126" s="1"/>
  <c r="H2693" i="126" s="1"/>
  <c r="H2694" i="126" s="1"/>
  <c r="H2695" i="126" s="1"/>
  <c r="H2696" i="126" s="1"/>
  <c r="H2697" i="126" s="1"/>
  <c r="H2698" i="126" s="1"/>
  <c r="H2699" i="126" s="1"/>
  <c r="H2700" i="126" s="1"/>
  <c r="H2701" i="126" s="1"/>
  <c r="H2702" i="126" s="1"/>
  <c r="H2703" i="126" s="1"/>
  <c r="H2704" i="126" s="1"/>
  <c r="H2705" i="126" s="1"/>
  <c r="H2706" i="126" s="1"/>
  <c r="H2707" i="126" s="1"/>
  <c r="H2708" i="126" s="1"/>
  <c r="H2709" i="126" s="1"/>
  <c r="H2710" i="126" s="1"/>
  <c r="H2711" i="126" s="1"/>
  <c r="H2712" i="126" s="1"/>
  <c r="H2713" i="126" s="1"/>
  <c r="H2714" i="126" s="1"/>
  <c r="H2715" i="126" s="1"/>
  <c r="H2716" i="126" s="1"/>
  <c r="H2717" i="126" s="1"/>
  <c r="H2718" i="126" s="1"/>
  <c r="H2719" i="126" s="1"/>
  <c r="H2720" i="126" s="1"/>
  <c r="H2721" i="126" s="1"/>
  <c r="H2722" i="126" s="1"/>
  <c r="H2723" i="126" s="1"/>
  <c r="H2724" i="126" s="1"/>
  <c r="H2725" i="126" s="1"/>
  <c r="H2726" i="126" s="1"/>
  <c r="H2727" i="126" s="1"/>
  <c r="H2728" i="126" s="1"/>
  <c r="H2729" i="126" s="1"/>
  <c r="H2730" i="126" s="1"/>
  <c r="H2731" i="126" s="1"/>
  <c r="H2732" i="126" s="1"/>
  <c r="H2733" i="126" s="1"/>
  <c r="H2734" i="126" s="1"/>
  <c r="H2735" i="126" s="1"/>
  <c r="H2736" i="126" s="1"/>
  <c r="H2737" i="126" s="1"/>
  <c r="H2738" i="126" s="1"/>
  <c r="H2739" i="126" s="1"/>
  <c r="H2740" i="126" s="1"/>
  <c r="H2741" i="126" s="1"/>
  <c r="H2742" i="126" s="1"/>
  <c r="H2743" i="126" s="1"/>
  <c r="H2744" i="126" s="1"/>
  <c r="H2745" i="126" s="1"/>
  <c r="H2746" i="126" s="1"/>
  <c r="H2747" i="126" s="1"/>
  <c r="H2748" i="126" s="1"/>
  <c r="H2749" i="126" s="1"/>
  <c r="H2750" i="126" s="1"/>
  <c r="H2751" i="126" s="1"/>
  <c r="H2752" i="126" s="1"/>
  <c r="H2753" i="126" s="1"/>
  <c r="H2754" i="126" s="1"/>
  <c r="H2755" i="126" s="1"/>
  <c r="H2756" i="126" s="1"/>
  <c r="H2757" i="126" s="1"/>
  <c r="H2758" i="126" s="1"/>
  <c r="H2759" i="126" s="1"/>
  <c r="H2760" i="126" s="1"/>
  <c r="H2761" i="126" s="1"/>
  <c r="H2762" i="126" s="1"/>
  <c r="H2763" i="126" s="1"/>
  <c r="H2764" i="126" s="1"/>
  <c r="H2765" i="126" s="1"/>
  <c r="H2766" i="126" s="1"/>
  <c r="H2767" i="126" s="1"/>
  <c r="H2768" i="126" s="1"/>
  <c r="H2769" i="126" s="1"/>
  <c r="H2770" i="126" s="1"/>
  <c r="H2771" i="126" s="1"/>
  <c r="H2772" i="126" s="1"/>
  <c r="H2773" i="126" s="1"/>
  <c r="H2774" i="126" s="1"/>
  <c r="H2775" i="126" s="1"/>
  <c r="H2776" i="126" s="1"/>
  <c r="H2777" i="126" s="1"/>
  <c r="H2778" i="126" s="1"/>
  <c r="H2779" i="126" s="1"/>
  <c r="H2780" i="126" s="1"/>
  <c r="H2781" i="126" s="1"/>
  <c r="H2782" i="126" s="1"/>
  <c r="H2783" i="126" s="1"/>
  <c r="H2784" i="126" s="1"/>
  <c r="H2785" i="126" s="1"/>
  <c r="H2786" i="126" s="1"/>
  <c r="H2787" i="126" s="1"/>
  <c r="H2788" i="126" s="1"/>
  <c r="H2789" i="126" s="1"/>
  <c r="H2790" i="126" s="1"/>
  <c r="H2791" i="126" s="1"/>
  <c r="H2792" i="126" s="1"/>
  <c r="H2793" i="126" s="1"/>
  <c r="H2794" i="126" s="1"/>
  <c r="H2795" i="126" s="1"/>
  <c r="H2796" i="126" s="1"/>
  <c r="H2797" i="126" s="1"/>
  <c r="H2798" i="126" s="1"/>
  <c r="H2799" i="126" s="1"/>
  <c r="H2800" i="126" s="1"/>
  <c r="H2801" i="126" s="1"/>
  <c r="H2802" i="126" s="1"/>
  <c r="H2803" i="126" s="1"/>
  <c r="H2804" i="126" s="1"/>
  <c r="H2805" i="126" s="1"/>
  <c r="H2806" i="126" s="1"/>
  <c r="H2807" i="126" s="1"/>
  <c r="H2808" i="126" s="1"/>
  <c r="H2809" i="126" s="1"/>
  <c r="H2810" i="126" s="1"/>
  <c r="H2811" i="126" s="1"/>
  <c r="H2812" i="126" s="1"/>
  <c r="H2813" i="126" s="1"/>
  <c r="H2814" i="126" s="1"/>
  <c r="H2815" i="126" s="1"/>
  <c r="H2816" i="126" s="1"/>
  <c r="H2817" i="126" s="1"/>
  <c r="H2818" i="126" s="1"/>
  <c r="H2819" i="126" s="1"/>
  <c r="H2820" i="126" s="1"/>
  <c r="H2821" i="126" s="1"/>
  <c r="H2822" i="126" s="1"/>
  <c r="H2823" i="126" s="1"/>
  <c r="H2824" i="126" s="1"/>
  <c r="H2825" i="126" s="1"/>
  <c r="H2826" i="126" s="1"/>
  <c r="H2827" i="126" s="1"/>
  <c r="H2828" i="126" s="1"/>
  <c r="H2829" i="126" s="1"/>
  <c r="H2830" i="126" s="1"/>
  <c r="H2831" i="126" s="1"/>
  <c r="H2832" i="126" s="1"/>
  <c r="H2833" i="126" s="1"/>
  <c r="H2834" i="126" s="1"/>
  <c r="H2835" i="126" s="1"/>
  <c r="H2836" i="126" s="1"/>
  <c r="H2837" i="126" s="1"/>
  <c r="H2838" i="126" s="1"/>
  <c r="H2839" i="126" s="1"/>
  <c r="H2840" i="126" s="1"/>
  <c r="H2841" i="126" s="1"/>
  <c r="H2842" i="126" s="1"/>
  <c r="H2843" i="126" s="1"/>
  <c r="H2844" i="126" s="1"/>
  <c r="H2845" i="126" s="1"/>
  <c r="H2846" i="126" s="1"/>
  <c r="H2847" i="126" s="1"/>
  <c r="H2848" i="126" s="1"/>
  <c r="H2849" i="126" s="1"/>
  <c r="H2850" i="126" s="1"/>
  <c r="H2851" i="126" s="1"/>
  <c r="H2852" i="126" s="1"/>
  <c r="H2853" i="126" s="1"/>
  <c r="H2854" i="126" s="1"/>
  <c r="H2855" i="126" s="1"/>
  <c r="H2856" i="126" s="1"/>
  <c r="H2857" i="126" s="1"/>
  <c r="H2858" i="126" s="1"/>
  <c r="H2859" i="126" s="1"/>
  <c r="H2860" i="126" s="1"/>
  <c r="H2861" i="126" s="1"/>
  <c r="H2862" i="126" s="1"/>
  <c r="H2863" i="126" s="1"/>
  <c r="H2864" i="126" s="1"/>
  <c r="H2865" i="126" s="1"/>
  <c r="H2866" i="126" s="1"/>
  <c r="H2867" i="126" s="1"/>
  <c r="H2868" i="126" s="1"/>
  <c r="H2869" i="126" s="1"/>
  <c r="H2870" i="126" s="1"/>
  <c r="H2871" i="126" s="1"/>
  <c r="H2872" i="126" s="1"/>
  <c r="H2873" i="126" s="1"/>
  <c r="H2874" i="126" s="1"/>
  <c r="H2875" i="126" s="1"/>
  <c r="H2876" i="126" s="1"/>
  <c r="H2877" i="126" s="1"/>
  <c r="H2878" i="126" s="1"/>
  <c r="H2879" i="126" s="1"/>
  <c r="H2880" i="126" s="1"/>
  <c r="H2881" i="126" s="1"/>
  <c r="H2882" i="126" s="1"/>
  <c r="H2883" i="126" s="1"/>
  <c r="H2884" i="126" s="1"/>
  <c r="H2885" i="126" s="1"/>
  <c r="H2886" i="126" s="1"/>
  <c r="H2887" i="126" s="1"/>
  <c r="H2888" i="126" s="1"/>
  <c r="H2889" i="126" s="1"/>
  <c r="H2890" i="126" s="1"/>
  <c r="H2891" i="126" s="1"/>
  <c r="H2892" i="126" s="1"/>
  <c r="H2893" i="126" s="1"/>
  <c r="H2894" i="126" s="1"/>
  <c r="H2895" i="126" s="1"/>
  <c r="H2896" i="126" s="1"/>
  <c r="H2897" i="126" s="1"/>
  <c r="H2898" i="126" s="1"/>
  <c r="H2899" i="126" s="1"/>
  <c r="H2900" i="126" s="1"/>
  <c r="H2901" i="126" s="1"/>
  <c r="H2902" i="126" s="1"/>
  <c r="H2903" i="126" s="1"/>
  <c r="H2904" i="126" s="1"/>
  <c r="H2905" i="126" s="1"/>
  <c r="H2906" i="126" s="1"/>
  <c r="H2907" i="126" s="1"/>
  <c r="H2908" i="126" s="1"/>
  <c r="H2909" i="126" s="1"/>
  <c r="H2910" i="126" s="1"/>
  <c r="H2911" i="126" s="1"/>
  <c r="H2912" i="126" s="1"/>
  <c r="H2913" i="126" s="1"/>
  <c r="H2914" i="126" s="1"/>
  <c r="H2915" i="126" s="1"/>
  <c r="H2916" i="126" s="1"/>
  <c r="H2917" i="126" s="1"/>
  <c r="H2918" i="126" s="1"/>
  <c r="H2919" i="126" s="1"/>
  <c r="H2920" i="126" s="1"/>
  <c r="H2921" i="126" s="1"/>
  <c r="H2922" i="126" s="1"/>
  <c r="H2923" i="126" s="1"/>
  <c r="H2924" i="126" s="1"/>
  <c r="H2925" i="126" s="1"/>
  <c r="H2926" i="126" s="1"/>
  <c r="H2927" i="126" s="1"/>
  <c r="H2928" i="126" s="1"/>
  <c r="H2929" i="126" s="1"/>
  <c r="H2930" i="126" s="1"/>
  <c r="H2931" i="126" s="1"/>
  <c r="H2932" i="126" s="1"/>
  <c r="H2933" i="126" s="1"/>
  <c r="H2934" i="126" s="1"/>
  <c r="H2935" i="126" s="1"/>
  <c r="H2936" i="126" s="1"/>
  <c r="H2937" i="126" s="1"/>
  <c r="H2938" i="126" s="1"/>
  <c r="H2939" i="126" s="1"/>
  <c r="H2940" i="126" s="1"/>
  <c r="H2941" i="126" s="1"/>
  <c r="H2942" i="126" s="1"/>
  <c r="H2943" i="126" s="1"/>
  <c r="H2944" i="126" s="1"/>
  <c r="H2945" i="126" s="1"/>
  <c r="H2946" i="126" s="1"/>
  <c r="H2947" i="126" s="1"/>
  <c r="H2948" i="126" s="1"/>
  <c r="H2949" i="126" s="1"/>
  <c r="H2950" i="126" s="1"/>
  <c r="H2951" i="126" s="1"/>
  <c r="H2952" i="126" s="1"/>
  <c r="H2953" i="126" s="1"/>
  <c r="H2954" i="126" s="1"/>
  <c r="H2955" i="126" s="1"/>
  <c r="H2956" i="126" s="1"/>
  <c r="H2957" i="126" s="1"/>
  <c r="H2958" i="126" s="1"/>
  <c r="H2959" i="126" s="1"/>
  <c r="H2960" i="126" s="1"/>
  <c r="H2961" i="126" s="1"/>
  <c r="H2962" i="126" s="1"/>
  <c r="H2963" i="126" s="1"/>
  <c r="H2964" i="126" s="1"/>
  <c r="H2965" i="126" s="1"/>
  <c r="H2966" i="126" s="1"/>
  <c r="H2967" i="126" s="1"/>
  <c r="H2968" i="126" s="1"/>
  <c r="H2969" i="126" s="1"/>
  <c r="H2970" i="126" s="1"/>
  <c r="H2971" i="126" s="1"/>
  <c r="H2972" i="126" s="1"/>
  <c r="H2973" i="126" s="1"/>
  <c r="H2974" i="126" s="1"/>
  <c r="H2975" i="126" s="1"/>
  <c r="H2976" i="126" s="1"/>
  <c r="H2977" i="126" s="1"/>
  <c r="H2978" i="126" s="1"/>
  <c r="H2979" i="126" s="1"/>
  <c r="H2980" i="126" s="1"/>
  <c r="H2981" i="126" s="1"/>
  <c r="H2982" i="126" s="1"/>
  <c r="H2983" i="126" s="1"/>
  <c r="H2984" i="126" s="1"/>
  <c r="H2985" i="126" s="1"/>
  <c r="H2986" i="126" s="1"/>
  <c r="H2987" i="126" s="1"/>
  <c r="H2988" i="126" s="1"/>
  <c r="H2989" i="126" s="1"/>
  <c r="H2990" i="126" s="1"/>
  <c r="H2991" i="126" s="1"/>
  <c r="H2992" i="126" s="1"/>
  <c r="H2993" i="126" s="1"/>
  <c r="H2994" i="126" s="1"/>
  <c r="H2995" i="126" s="1"/>
  <c r="H2996" i="126" s="1"/>
  <c r="H2997" i="126" s="1"/>
  <c r="H2998" i="126" s="1"/>
  <c r="H2999" i="126" s="1"/>
  <c r="H3000" i="126" s="1"/>
  <c r="H3001" i="126" s="1"/>
  <c r="H3002" i="126" s="1"/>
  <c r="H3003" i="126" s="1"/>
  <c r="H3004" i="126" s="1"/>
  <c r="H3005" i="126" s="1"/>
  <c r="H3006" i="126" s="1"/>
  <c r="H3007" i="126" s="1"/>
  <c r="H3008" i="126" s="1"/>
  <c r="H3009" i="126" s="1"/>
  <c r="H3010" i="126" s="1"/>
  <c r="H3011" i="126" s="1"/>
  <c r="H3012" i="126" s="1"/>
  <c r="H3013" i="126" s="1"/>
  <c r="H3014" i="126" s="1"/>
  <c r="H3015" i="126" s="1"/>
  <c r="H3016" i="126" s="1"/>
  <c r="H3017" i="126" s="1"/>
  <c r="H3018" i="126" s="1"/>
  <c r="H3019" i="126" s="1"/>
  <c r="H3020" i="126" s="1"/>
  <c r="H3021" i="126" s="1"/>
  <c r="H3022" i="126" s="1"/>
  <c r="H3023" i="126" s="1"/>
  <c r="H3024" i="126" s="1"/>
  <c r="H3025" i="126" s="1"/>
  <c r="H3026" i="126" s="1"/>
  <c r="H3027" i="126" s="1"/>
  <c r="H3028" i="126" s="1"/>
  <c r="H3029" i="126" s="1"/>
  <c r="H3030" i="126" s="1"/>
  <c r="H3031" i="126" s="1"/>
  <c r="H3032" i="126" s="1"/>
  <c r="H3033" i="126" s="1"/>
  <c r="H3034" i="126" s="1"/>
  <c r="H3035" i="126" s="1"/>
  <c r="H3036" i="126" s="1"/>
  <c r="H3037" i="126" s="1"/>
  <c r="H3038" i="126" s="1"/>
  <c r="H3039" i="126" s="1"/>
  <c r="H3040" i="126" s="1"/>
  <c r="H3041" i="126" s="1"/>
  <c r="H3042" i="126" s="1"/>
  <c r="H3043" i="126" s="1"/>
  <c r="H3044" i="126" s="1"/>
  <c r="H3045" i="126" s="1"/>
  <c r="H3046" i="126" s="1"/>
  <c r="H3047" i="126" s="1"/>
  <c r="H3048" i="126" s="1"/>
  <c r="H3049" i="126" s="1"/>
  <c r="H3050" i="126" s="1"/>
  <c r="H3051" i="126" s="1"/>
  <c r="H3052" i="126" s="1"/>
  <c r="H3053" i="126" s="1"/>
  <c r="H3054" i="126" s="1"/>
  <c r="H3055" i="126" s="1"/>
  <c r="H3056" i="126" s="1"/>
  <c r="H3057" i="126" s="1"/>
  <c r="H3058" i="126" s="1"/>
  <c r="H3059" i="126" s="1"/>
  <c r="H3060" i="126" s="1"/>
  <c r="H3061" i="126" s="1"/>
  <c r="H3062" i="126" s="1"/>
  <c r="H3063" i="126" s="1"/>
  <c r="H3064" i="126" s="1"/>
  <c r="H3065" i="126" s="1"/>
  <c r="H3066" i="126" s="1"/>
  <c r="H3067" i="126" s="1"/>
  <c r="H3068" i="126" s="1"/>
  <c r="H3069" i="126" s="1"/>
  <c r="H3070" i="126" s="1"/>
  <c r="H3071" i="126" s="1"/>
  <c r="H3072" i="126" s="1"/>
  <c r="H3073" i="126" s="1"/>
  <c r="H3074" i="126" s="1"/>
  <c r="H3075" i="126" s="1"/>
  <c r="H3076" i="126" s="1"/>
  <c r="H3077" i="126" s="1"/>
  <c r="H3078" i="126" s="1"/>
  <c r="H3079" i="126" s="1"/>
  <c r="H3080" i="126" s="1"/>
  <c r="H3081" i="126" s="1"/>
  <c r="H3082" i="126" s="1"/>
  <c r="H3083" i="126" s="1"/>
  <c r="H3084" i="126" s="1"/>
  <c r="H3085" i="126" s="1"/>
  <c r="H3086" i="126" s="1"/>
  <c r="H3087" i="126" s="1"/>
  <c r="H3088" i="126" s="1"/>
  <c r="H3089" i="126" s="1"/>
  <c r="H3090" i="126" s="1"/>
  <c r="H3091" i="126" s="1"/>
  <c r="H3092" i="126" s="1"/>
  <c r="H3093" i="126" s="1"/>
  <c r="H3094" i="126" s="1"/>
  <c r="H3095" i="126" s="1"/>
  <c r="H3096" i="126" s="1"/>
  <c r="H3097" i="126" s="1"/>
  <c r="H3098" i="126" s="1"/>
  <c r="H3099" i="126" s="1"/>
  <c r="H3100" i="126" s="1"/>
  <c r="H3101" i="126" s="1"/>
  <c r="H3102" i="126" s="1"/>
  <c r="H3103" i="126" s="1"/>
  <c r="H3104" i="126" s="1"/>
  <c r="H3105" i="126" s="1"/>
  <c r="H3106" i="126" s="1"/>
  <c r="H3107" i="126" s="1"/>
  <c r="H3108" i="126" s="1"/>
  <c r="H3109" i="126" s="1"/>
  <c r="H3110" i="126" s="1"/>
  <c r="H3111" i="126" s="1"/>
  <c r="H3112" i="126" s="1"/>
  <c r="H3113" i="126" s="1"/>
  <c r="H3114" i="126" s="1"/>
  <c r="H3115" i="126" s="1"/>
  <c r="H3116" i="126" s="1"/>
  <c r="H3117" i="126" s="1"/>
  <c r="H3118" i="126" s="1"/>
  <c r="H3119" i="126" s="1"/>
  <c r="H3120" i="126" s="1"/>
  <c r="H3121" i="126" s="1"/>
  <c r="H3122" i="126" s="1"/>
  <c r="H3123" i="126" s="1"/>
  <c r="H3124" i="126" s="1"/>
  <c r="H3125" i="126" s="1"/>
  <c r="H3126" i="126" s="1"/>
  <c r="H3127" i="126" s="1"/>
  <c r="H3128" i="126" s="1"/>
  <c r="H3129" i="126" s="1"/>
  <c r="H3130" i="126" s="1"/>
  <c r="H3131" i="126" s="1"/>
  <c r="H3132" i="126" s="1"/>
  <c r="H3133" i="126" s="1"/>
  <c r="H3134" i="126" s="1"/>
  <c r="H3135" i="126" s="1"/>
  <c r="H3136" i="126" s="1"/>
  <c r="H3137" i="126" s="1"/>
  <c r="H3138" i="126" s="1"/>
  <c r="H3139" i="126" s="1"/>
  <c r="H3140" i="126" s="1"/>
  <c r="H3141" i="126" s="1"/>
  <c r="H3142" i="126" s="1"/>
  <c r="H3143" i="126" s="1"/>
  <c r="H3144" i="126" s="1"/>
  <c r="H3145" i="126" s="1"/>
  <c r="H3146" i="126" s="1"/>
  <c r="H3147" i="126" s="1"/>
  <c r="H3148" i="126" s="1"/>
  <c r="H3149" i="126" s="1"/>
  <c r="H3150" i="126" s="1"/>
  <c r="H3151" i="126" s="1"/>
  <c r="H3152" i="126" s="1"/>
  <c r="H3153" i="126" s="1"/>
  <c r="H3154" i="126" s="1"/>
  <c r="H3155" i="126" s="1"/>
  <c r="H3156" i="126" s="1"/>
  <c r="H3157" i="126" s="1"/>
  <c r="H3158" i="126" s="1"/>
  <c r="H3159" i="126" s="1"/>
  <c r="H3160" i="126" s="1"/>
  <c r="H3161" i="126" s="1"/>
  <c r="H3162" i="126" s="1"/>
  <c r="H3163" i="126" s="1"/>
  <c r="H3164" i="126" s="1"/>
  <c r="H3165" i="126" s="1"/>
  <c r="H3166" i="126" s="1"/>
  <c r="H3167" i="126" s="1"/>
  <c r="H3168" i="126" s="1"/>
  <c r="H3169" i="126" s="1"/>
  <c r="H3170" i="126" s="1"/>
  <c r="H3171" i="126" s="1"/>
  <c r="H3172" i="126" s="1"/>
  <c r="H3173" i="126" s="1"/>
  <c r="H3174" i="126" s="1"/>
  <c r="H3175" i="126" s="1"/>
  <c r="H3176" i="126" s="1"/>
  <c r="H3177" i="126" s="1"/>
  <c r="H3178" i="126" s="1"/>
  <c r="H3179" i="126" s="1"/>
  <c r="H3180" i="126" s="1"/>
  <c r="H3181" i="126" s="1"/>
  <c r="H3182" i="126" s="1"/>
  <c r="H3183" i="126" s="1"/>
  <c r="H3184" i="126" s="1"/>
  <c r="H3185" i="126" s="1"/>
  <c r="H3186" i="126" s="1"/>
  <c r="H3187" i="126" s="1"/>
  <c r="H3188" i="126" s="1"/>
  <c r="H3189" i="126" s="1"/>
  <c r="H3190" i="126" s="1"/>
  <c r="H3191" i="126" s="1"/>
  <c r="H3192" i="126" s="1"/>
  <c r="H3193" i="126" s="1"/>
  <c r="H3194" i="126" s="1"/>
  <c r="H3195" i="126" s="1"/>
  <c r="H3196" i="126" s="1"/>
  <c r="H3197" i="126" s="1"/>
  <c r="H3198" i="126" s="1"/>
  <c r="H3199" i="126" s="1"/>
  <c r="H3200" i="126" s="1"/>
  <c r="H3201" i="126" s="1"/>
  <c r="H3202" i="126" s="1"/>
  <c r="H3203" i="126" s="1"/>
  <c r="H3204" i="126" s="1"/>
  <c r="H3205" i="126" s="1"/>
  <c r="H3206" i="126" s="1"/>
  <c r="H3207" i="126" s="1"/>
  <c r="H3208" i="126" s="1"/>
  <c r="H3209" i="126" s="1"/>
  <c r="H3210" i="126" s="1"/>
  <c r="H3211" i="126" s="1"/>
  <c r="H3212" i="126" s="1"/>
  <c r="H3213" i="126" s="1"/>
  <c r="H3214" i="126" s="1"/>
  <c r="H3215" i="126" s="1"/>
  <c r="H3216" i="126" s="1"/>
  <c r="H3217" i="126" s="1"/>
  <c r="H3218" i="126" s="1"/>
  <c r="H3219" i="126" s="1"/>
  <c r="H3220" i="126" s="1"/>
  <c r="H3221" i="126" s="1"/>
  <c r="H3222" i="126" s="1"/>
  <c r="H3223" i="126" s="1"/>
  <c r="H3224" i="126" s="1"/>
  <c r="H3225" i="126" s="1"/>
  <c r="H3226" i="126" s="1"/>
  <c r="H3227" i="126" s="1"/>
  <c r="H3228" i="126" s="1"/>
  <c r="H3229" i="126" s="1"/>
  <c r="H3230" i="126" s="1"/>
  <c r="H3231" i="126" s="1"/>
  <c r="H3232" i="126" s="1"/>
  <c r="H3233" i="126" s="1"/>
  <c r="H3234" i="126" s="1"/>
  <c r="H3235" i="126" s="1"/>
  <c r="H3236" i="126" s="1"/>
  <c r="H3237" i="126" s="1"/>
  <c r="H3238" i="126" s="1"/>
  <c r="H3239" i="126" s="1"/>
  <c r="H3240" i="126" s="1"/>
  <c r="H3241" i="126" s="1"/>
  <c r="H3242" i="126" s="1"/>
  <c r="H3243" i="126" s="1"/>
  <c r="H3244" i="126" s="1"/>
  <c r="H3245" i="126" s="1"/>
  <c r="H3246" i="126" s="1"/>
  <c r="H3247" i="126" s="1"/>
  <c r="H3248" i="126" s="1"/>
  <c r="H3249" i="126" s="1"/>
  <c r="H3250" i="126" s="1"/>
  <c r="H3251" i="126" s="1"/>
  <c r="H3252" i="126" s="1"/>
  <c r="H3253" i="126" s="1"/>
  <c r="H3254" i="126" s="1"/>
  <c r="H3255" i="126" s="1"/>
  <c r="H3256" i="126" s="1"/>
  <c r="H3257" i="126" s="1"/>
  <c r="H3258" i="126" s="1"/>
  <c r="H3259" i="126" s="1"/>
  <c r="H3260" i="126" s="1"/>
  <c r="H3261" i="126" s="1"/>
  <c r="H3262" i="126" s="1"/>
  <c r="H3263" i="126" s="1"/>
  <c r="H3264" i="126" s="1"/>
  <c r="H3265" i="126" s="1"/>
  <c r="H3266" i="126" s="1"/>
  <c r="H3267" i="126" s="1"/>
  <c r="H3268" i="126" s="1"/>
  <c r="H3269" i="126" s="1"/>
  <c r="H3270" i="126" s="1"/>
  <c r="H3271" i="126" s="1"/>
  <c r="H3272" i="126" s="1"/>
  <c r="H3273" i="126" s="1"/>
  <c r="H3274" i="126" s="1"/>
  <c r="H3275" i="126" s="1"/>
  <c r="H3276" i="126" s="1"/>
  <c r="H3277" i="126" s="1"/>
  <c r="H3278" i="126" s="1"/>
  <c r="H3279" i="126" s="1"/>
  <c r="H3280" i="126" s="1"/>
  <c r="H3281" i="126" s="1"/>
  <c r="H3282" i="126" s="1"/>
  <c r="H3283" i="126" s="1"/>
  <c r="H3284" i="126" s="1"/>
  <c r="H3285" i="126" s="1"/>
  <c r="H3286" i="126" s="1"/>
  <c r="H3287" i="126" s="1"/>
  <c r="H3288" i="126" s="1"/>
  <c r="H3289" i="126" s="1"/>
  <c r="H3290" i="126" s="1"/>
  <c r="H3291" i="126" s="1"/>
  <c r="H3292" i="126" s="1"/>
  <c r="H3293" i="126" s="1"/>
  <c r="H3294" i="126" s="1"/>
  <c r="H3295" i="126" s="1"/>
  <c r="H3296" i="126" s="1"/>
  <c r="H3297" i="126" s="1"/>
  <c r="H3298" i="126" s="1"/>
  <c r="H3299" i="126" s="1"/>
  <c r="H3300" i="126" s="1"/>
  <c r="H3301" i="126" s="1"/>
  <c r="H3302" i="126" s="1"/>
  <c r="H3303" i="126" s="1"/>
  <c r="H3304" i="126" s="1"/>
  <c r="H3305" i="126" s="1"/>
  <c r="H3306" i="126" s="1"/>
  <c r="H3307" i="126" s="1"/>
  <c r="H3308" i="126" s="1"/>
  <c r="H3309" i="126" s="1"/>
  <c r="H3310" i="126" s="1"/>
  <c r="H3311" i="126" s="1"/>
  <c r="H3312" i="126" s="1"/>
  <c r="H3313" i="126" s="1"/>
  <c r="H3314" i="126" s="1"/>
  <c r="H3315" i="126" s="1"/>
  <c r="H3316" i="126" s="1"/>
  <c r="H3317" i="126" s="1"/>
  <c r="H3318" i="126" s="1"/>
  <c r="H3319" i="126" s="1"/>
  <c r="H3320" i="126" s="1"/>
  <c r="H3321" i="126" s="1"/>
  <c r="H3322" i="126" s="1"/>
  <c r="H3323" i="126" s="1"/>
  <c r="H3324" i="126" s="1"/>
  <c r="H3325" i="126" s="1"/>
  <c r="H3326" i="126" s="1"/>
  <c r="H3327" i="126" s="1"/>
  <c r="H3328" i="126" s="1"/>
  <c r="H3329" i="126" s="1"/>
  <c r="H3330" i="126" s="1"/>
  <c r="H3331" i="126" s="1"/>
  <c r="H3332" i="126" s="1"/>
  <c r="H3333" i="126" s="1"/>
  <c r="H3334" i="126" s="1"/>
  <c r="H3335" i="126" s="1"/>
  <c r="H3336" i="126" s="1"/>
  <c r="H3337" i="126" s="1"/>
  <c r="H3338" i="126" s="1"/>
  <c r="H3339" i="126" s="1"/>
  <c r="H3340" i="126" s="1"/>
  <c r="H3341" i="126" s="1"/>
  <c r="H3342" i="126" s="1"/>
  <c r="H3343" i="126" s="1"/>
  <c r="H3344" i="126" s="1"/>
  <c r="H3345" i="126" s="1"/>
  <c r="H3346" i="126" s="1"/>
  <c r="H3347" i="126" s="1"/>
  <c r="H3348" i="126" s="1"/>
  <c r="H3349" i="126" s="1"/>
  <c r="H3350" i="126" s="1"/>
  <c r="H3351" i="126" s="1"/>
  <c r="H3352" i="126" s="1"/>
  <c r="H3353" i="126" s="1"/>
  <c r="H3354" i="126" s="1"/>
  <c r="H3355" i="126" s="1"/>
  <c r="H3356" i="126" s="1"/>
  <c r="H3357" i="126" s="1"/>
  <c r="H3358" i="126" s="1"/>
  <c r="H3359" i="126" s="1"/>
  <c r="H3360" i="126" s="1"/>
  <c r="H3361" i="126" s="1"/>
  <c r="H3362" i="126" s="1"/>
  <c r="H3363" i="126" s="1"/>
  <c r="H3364" i="126" s="1"/>
  <c r="H3365" i="126" s="1"/>
  <c r="H3366" i="126" s="1"/>
  <c r="H3367" i="126" s="1"/>
  <c r="H3368" i="126" s="1"/>
  <c r="H3369" i="126" s="1"/>
  <c r="H3370" i="126" s="1"/>
  <c r="H3371" i="126" s="1"/>
  <c r="H3372" i="126" s="1"/>
  <c r="H3373" i="126" s="1"/>
  <c r="H3374" i="126" s="1"/>
  <c r="H3375" i="126" s="1"/>
  <c r="H3376" i="126" s="1"/>
  <c r="H3377" i="126" s="1"/>
  <c r="H3378" i="126" s="1"/>
  <c r="H3379" i="126" s="1"/>
  <c r="H3380" i="126" s="1"/>
  <c r="H3381" i="126" s="1"/>
  <c r="H3382" i="126" s="1"/>
  <c r="H3383" i="126" s="1"/>
  <c r="H3384" i="126" s="1"/>
  <c r="H3385" i="126" s="1"/>
  <c r="H3386" i="126" s="1"/>
  <c r="H3387" i="126" s="1"/>
  <c r="H3388" i="126" s="1"/>
  <c r="H3389" i="126" s="1"/>
  <c r="H3390" i="126" s="1"/>
  <c r="H3391" i="126" s="1"/>
  <c r="H3392" i="126" s="1"/>
  <c r="H3393" i="126" s="1"/>
  <c r="H3394" i="126" s="1"/>
  <c r="H3395" i="126" s="1"/>
  <c r="H3396" i="126" s="1"/>
  <c r="H3397" i="126" s="1"/>
  <c r="H3398" i="126" s="1"/>
  <c r="H3399" i="126" s="1"/>
  <c r="H3400" i="126" s="1"/>
  <c r="H3401" i="126" s="1"/>
  <c r="H3402" i="126" s="1"/>
  <c r="H3403" i="126" s="1"/>
  <c r="H3404" i="126" s="1"/>
  <c r="H3405" i="126" s="1"/>
  <c r="H3406" i="126" s="1"/>
  <c r="H3407" i="126" s="1"/>
  <c r="H3408" i="126" s="1"/>
  <c r="H3409" i="126" s="1"/>
  <c r="H3410" i="126" s="1"/>
  <c r="H3411" i="126" s="1"/>
  <c r="H3412" i="126" s="1"/>
  <c r="H3413" i="126" s="1"/>
  <c r="H3414" i="126" s="1"/>
  <c r="H3415" i="126" s="1"/>
  <c r="H3416" i="126" s="1"/>
  <c r="H3417" i="126" s="1"/>
  <c r="H3418" i="126" s="1"/>
  <c r="H3419" i="126" s="1"/>
  <c r="H3420" i="126" s="1"/>
  <c r="H3421" i="126" s="1"/>
  <c r="H3422" i="126" s="1"/>
  <c r="H3423" i="126" s="1"/>
  <c r="H3424" i="126" s="1"/>
  <c r="H3425" i="126" s="1"/>
  <c r="H3426" i="126" s="1"/>
  <c r="H3427" i="126" s="1"/>
  <c r="H3428" i="126" s="1"/>
  <c r="H3429" i="126" s="1"/>
  <c r="H3430" i="126" s="1"/>
  <c r="H3431" i="126" s="1"/>
  <c r="H3432" i="126" s="1"/>
  <c r="H3433" i="126" s="1"/>
  <c r="H3434" i="126" s="1"/>
  <c r="H3435" i="126" s="1"/>
  <c r="H3436" i="126" s="1"/>
  <c r="H3437" i="126" s="1"/>
  <c r="H3438" i="126" s="1"/>
  <c r="H3439" i="126" s="1"/>
  <c r="H3440" i="126" s="1"/>
  <c r="H3441" i="126" s="1"/>
  <c r="H3442" i="126" s="1"/>
  <c r="H3443" i="126" s="1"/>
  <c r="H3444" i="126" s="1"/>
  <c r="H3445" i="126" s="1"/>
  <c r="H3446" i="126" s="1"/>
  <c r="H3447" i="126" s="1"/>
  <c r="H3448" i="126" s="1"/>
  <c r="H3449" i="126" s="1"/>
  <c r="H3450" i="126" s="1"/>
  <c r="H3451" i="126" s="1"/>
  <c r="H3452" i="126" s="1"/>
  <c r="H3453" i="126" s="1"/>
  <c r="H3454" i="126" s="1"/>
  <c r="H3455" i="126" s="1"/>
  <c r="H3456" i="126" s="1"/>
  <c r="H3457" i="126" s="1"/>
  <c r="H3458" i="126" s="1"/>
  <c r="H3459" i="126" s="1"/>
  <c r="H3460" i="126" s="1"/>
  <c r="H3461" i="126" s="1"/>
  <c r="H3462" i="126" s="1"/>
  <c r="H3463" i="126" s="1"/>
  <c r="H3464" i="126" s="1"/>
  <c r="H3465" i="126" s="1"/>
  <c r="H3466" i="126" s="1"/>
  <c r="H3467" i="126" s="1"/>
  <c r="H3468" i="126" s="1"/>
  <c r="H3469" i="126" s="1"/>
  <c r="H3470" i="126" s="1"/>
  <c r="H3471" i="126" s="1"/>
  <c r="H3472" i="126" s="1"/>
  <c r="H3473" i="126" s="1"/>
  <c r="H3474" i="126" s="1"/>
  <c r="H3475" i="126" s="1"/>
  <c r="H3476" i="126" s="1"/>
  <c r="H3477" i="126" s="1"/>
  <c r="H3478" i="126" s="1"/>
  <c r="H3479" i="126" s="1"/>
  <c r="H3480" i="126" s="1"/>
  <c r="H3481" i="126" s="1"/>
  <c r="H3482" i="126" s="1"/>
  <c r="H3483" i="126" s="1"/>
  <c r="H3484" i="126" s="1"/>
  <c r="H3485" i="126" s="1"/>
  <c r="H3486" i="126" s="1"/>
  <c r="H3487" i="126" s="1"/>
  <c r="H3488" i="126" s="1"/>
  <c r="H3489" i="126" s="1"/>
  <c r="H3490" i="126" s="1"/>
  <c r="H3491" i="126" s="1"/>
  <c r="H3492" i="126" s="1"/>
  <c r="H3493" i="126" s="1"/>
  <c r="H3494" i="126" s="1"/>
  <c r="H3495" i="126" s="1"/>
  <c r="H3496" i="126" s="1"/>
  <c r="H3497" i="126" s="1"/>
  <c r="H3498" i="126" s="1"/>
  <c r="H3499" i="126" s="1"/>
  <c r="H3500" i="126" s="1"/>
  <c r="H3501" i="126" s="1"/>
  <c r="H3502" i="126" s="1"/>
  <c r="H3503" i="126" s="1"/>
  <c r="H3504" i="126" s="1"/>
  <c r="H3505" i="126" s="1"/>
  <c r="H3506" i="126" s="1"/>
  <c r="H3507" i="126" s="1"/>
  <c r="H3508" i="126" s="1"/>
  <c r="H3509" i="126" s="1"/>
  <c r="H3510" i="126" s="1"/>
  <c r="H3511" i="126" s="1"/>
  <c r="H3512" i="126" s="1"/>
  <c r="H3513" i="126" s="1"/>
  <c r="H3514" i="126" s="1"/>
  <c r="H3515" i="126" s="1"/>
  <c r="H3516" i="126" s="1"/>
  <c r="H3517" i="126" s="1"/>
  <c r="H3518" i="126" s="1"/>
  <c r="H3519" i="126" s="1"/>
  <c r="H3520" i="126" s="1"/>
  <c r="H3521" i="126" s="1"/>
  <c r="H3522" i="126" s="1"/>
  <c r="H3523" i="126" s="1"/>
  <c r="H3524" i="126" s="1"/>
  <c r="H3525" i="126" s="1"/>
  <c r="H3526" i="126" s="1"/>
  <c r="H3527" i="126" s="1"/>
  <c r="H3528" i="126" s="1"/>
  <c r="H3529" i="126" s="1"/>
  <c r="H3530" i="126" s="1"/>
  <c r="H3531" i="126" s="1"/>
  <c r="H3532" i="126" s="1"/>
  <c r="H3533" i="126" s="1"/>
  <c r="H3534" i="126" s="1"/>
  <c r="H3535" i="126" s="1"/>
  <c r="H3536" i="126" s="1"/>
  <c r="H3537" i="126" s="1"/>
  <c r="H3538" i="126" s="1"/>
  <c r="H3539" i="126" s="1"/>
  <c r="H3540" i="126" s="1"/>
  <c r="H3541" i="126" s="1"/>
  <c r="H3542" i="126" s="1"/>
  <c r="H3543" i="126" s="1"/>
  <c r="H3544" i="126" s="1"/>
  <c r="H3545" i="126" s="1"/>
  <c r="H3546" i="126" s="1"/>
  <c r="H3547" i="126" s="1"/>
  <c r="H3548" i="126" s="1"/>
  <c r="H3549" i="126" s="1"/>
  <c r="H3550" i="126" s="1"/>
  <c r="H3551" i="126" s="1"/>
  <c r="H3552" i="126" s="1"/>
  <c r="H3553" i="126" s="1"/>
  <c r="H3554" i="126" s="1"/>
  <c r="H3555" i="126" s="1"/>
  <c r="H3556" i="126" s="1"/>
  <c r="H3557" i="126" s="1"/>
  <c r="H3558" i="126" s="1"/>
  <c r="H3559" i="126" s="1"/>
  <c r="H3560" i="126" s="1"/>
  <c r="H3561" i="126" s="1"/>
  <c r="H3562" i="126" s="1"/>
  <c r="H3563" i="126" s="1"/>
  <c r="H3564" i="126" s="1"/>
  <c r="H3565" i="126" s="1"/>
  <c r="H3566" i="126" s="1"/>
  <c r="H3567" i="126" s="1"/>
  <c r="H3568" i="126" s="1"/>
  <c r="H3569" i="126" s="1"/>
  <c r="H3570" i="126" s="1"/>
  <c r="H3571" i="126" s="1"/>
  <c r="H3572" i="126" s="1"/>
  <c r="H3573" i="126" s="1"/>
  <c r="H3574" i="126" s="1"/>
  <c r="H3575" i="126" s="1"/>
  <c r="H3576" i="126" s="1"/>
  <c r="H3577" i="126" s="1"/>
  <c r="H3578" i="126" s="1"/>
  <c r="H3579" i="126" s="1"/>
  <c r="H3580" i="126" s="1"/>
  <c r="H3581" i="126" s="1"/>
  <c r="H3582" i="126" s="1"/>
  <c r="H3583" i="126" s="1"/>
  <c r="H3584" i="126" s="1"/>
  <c r="H3585" i="126" s="1"/>
  <c r="H3586" i="126" s="1"/>
  <c r="H3587" i="126" s="1"/>
  <c r="H3588" i="126" s="1"/>
  <c r="H3589" i="126" s="1"/>
  <c r="H3590" i="126" s="1"/>
  <c r="H3591" i="126" s="1"/>
  <c r="H3592" i="126" s="1"/>
  <c r="H3593" i="126" s="1"/>
  <c r="H3594" i="126" s="1"/>
  <c r="H3595" i="126" s="1"/>
  <c r="H3596" i="126" s="1"/>
  <c r="H3597" i="126" s="1"/>
  <c r="H3598" i="126" s="1"/>
  <c r="H3599" i="126" s="1"/>
  <c r="H3600" i="126" s="1"/>
  <c r="H3601" i="126" s="1"/>
  <c r="H3602" i="126" s="1"/>
  <c r="H3603" i="126" s="1"/>
  <c r="H3604" i="126" s="1"/>
  <c r="H3605" i="126" s="1"/>
  <c r="H3606" i="126" s="1"/>
  <c r="H3607" i="126" s="1"/>
  <c r="H3608" i="126" s="1"/>
  <c r="H3609" i="126" s="1"/>
  <c r="H3610" i="126" s="1"/>
  <c r="H3611" i="126" s="1"/>
  <c r="H3612" i="126" s="1"/>
  <c r="H3613" i="126" s="1"/>
  <c r="H3614" i="126" s="1"/>
  <c r="H3615" i="126" s="1"/>
  <c r="H3616" i="126" s="1"/>
  <c r="H3617" i="126" s="1"/>
  <c r="H3618" i="126" s="1"/>
  <c r="H3619" i="126" s="1"/>
  <c r="H3620" i="126" s="1"/>
  <c r="H3621" i="126" s="1"/>
  <c r="H3622" i="126" s="1"/>
  <c r="H3623" i="126" s="1"/>
  <c r="H3624" i="126" s="1"/>
  <c r="H3625" i="126" s="1"/>
  <c r="H3626" i="126" s="1"/>
  <c r="H3627" i="126" s="1"/>
  <c r="H3628" i="126" s="1"/>
  <c r="H3629" i="126" s="1"/>
  <c r="H3630" i="126" s="1"/>
  <c r="H3631" i="126" s="1"/>
  <c r="H3632" i="126" s="1"/>
  <c r="H3633" i="126" s="1"/>
  <c r="H3634" i="126" s="1"/>
  <c r="H3635" i="126" s="1"/>
  <c r="H3636" i="126" s="1"/>
  <c r="H3637" i="126" s="1"/>
  <c r="H3638" i="126" s="1"/>
  <c r="H3639" i="126" s="1"/>
  <c r="H3640" i="126" s="1"/>
  <c r="H3641" i="126" s="1"/>
  <c r="H3642" i="126" s="1"/>
  <c r="H3643" i="126" s="1"/>
  <c r="H3644" i="126" s="1"/>
  <c r="H3645" i="126" s="1"/>
  <c r="H3646" i="126" s="1"/>
  <c r="H3647" i="126" s="1"/>
  <c r="H3648" i="126" s="1"/>
  <c r="H3649" i="126" s="1"/>
  <c r="H3650" i="126" s="1"/>
  <c r="H3651" i="126" s="1"/>
  <c r="H3652" i="126" s="1"/>
  <c r="H3653" i="126" s="1"/>
  <c r="H3654" i="126" s="1"/>
  <c r="H3655" i="126" s="1"/>
  <c r="H3656" i="126" s="1"/>
  <c r="H3657" i="126" s="1"/>
  <c r="H3658" i="126" s="1"/>
  <c r="H3659" i="126" s="1"/>
  <c r="H3660" i="126" s="1"/>
  <c r="H3661" i="126" s="1"/>
  <c r="H3662" i="126" s="1"/>
  <c r="H3663" i="126" s="1"/>
  <c r="H3664" i="126" s="1"/>
  <c r="H3665" i="126" s="1"/>
  <c r="H3666" i="126" s="1"/>
  <c r="H3667" i="126" s="1"/>
  <c r="H3668" i="126" s="1"/>
  <c r="H3669" i="126" s="1"/>
  <c r="H3670" i="126" s="1"/>
  <c r="H3671" i="126" s="1"/>
  <c r="H3672" i="126" s="1"/>
  <c r="H3673" i="126" s="1"/>
  <c r="H3674" i="126" s="1"/>
  <c r="H3675" i="126" s="1"/>
  <c r="H3676" i="126" s="1"/>
  <c r="H3677" i="126" s="1"/>
  <c r="H3678" i="126" s="1"/>
  <c r="H3679" i="126" s="1"/>
  <c r="H3680" i="126" s="1"/>
  <c r="H3681" i="126" s="1"/>
  <c r="H3682" i="126" s="1"/>
  <c r="H3683" i="126" s="1"/>
  <c r="H3684" i="126" s="1"/>
  <c r="H3685" i="126" s="1"/>
  <c r="H3686" i="126" s="1"/>
  <c r="H3687" i="126" s="1"/>
  <c r="H3688" i="126" s="1"/>
  <c r="H3689" i="126" s="1"/>
  <c r="H3690" i="126" s="1"/>
  <c r="H3691" i="126" s="1"/>
  <c r="H3692" i="126" s="1"/>
  <c r="H3693" i="126" s="1"/>
  <c r="H3694" i="126" s="1"/>
  <c r="H3695" i="126" s="1"/>
  <c r="H3696" i="126" s="1"/>
  <c r="H3697" i="126" s="1"/>
  <c r="H3698" i="126" s="1"/>
  <c r="H3699" i="126" s="1"/>
  <c r="H3700" i="126" s="1"/>
  <c r="H3701" i="126" s="1"/>
  <c r="H3702" i="126" s="1"/>
  <c r="H3703" i="126" s="1"/>
  <c r="H3704" i="126" s="1"/>
  <c r="H3705" i="126" s="1"/>
  <c r="H3706" i="126" s="1"/>
  <c r="H3707" i="126" s="1"/>
  <c r="H3708" i="126" s="1"/>
  <c r="H3709" i="126" s="1"/>
  <c r="H3710" i="126" s="1"/>
  <c r="H3711" i="126" s="1"/>
  <c r="H3712" i="126" s="1"/>
  <c r="H3713" i="126" s="1"/>
  <c r="H3714" i="126" s="1"/>
  <c r="H3715" i="126" s="1"/>
  <c r="H3716" i="126" s="1"/>
  <c r="H3717" i="126" s="1"/>
  <c r="H3718" i="126" s="1"/>
  <c r="H3719" i="126" s="1"/>
  <c r="H3720" i="126" s="1"/>
  <c r="H3721" i="126" s="1"/>
  <c r="H3722" i="126" s="1"/>
  <c r="H3723" i="126" s="1"/>
  <c r="H3724" i="126" s="1"/>
  <c r="H3725" i="126" s="1"/>
  <c r="H3726" i="126" s="1"/>
  <c r="H3727" i="126" s="1"/>
  <c r="H3728" i="126" s="1"/>
  <c r="H3729" i="126" s="1"/>
  <c r="H3730" i="126" s="1"/>
  <c r="H3731" i="126" s="1"/>
  <c r="H3732" i="126" s="1"/>
  <c r="H3733" i="126" s="1"/>
  <c r="H3734" i="126" s="1"/>
  <c r="H3735" i="126" s="1"/>
  <c r="H3736" i="126" s="1"/>
  <c r="H3737" i="126" s="1"/>
  <c r="H3738" i="126" s="1"/>
  <c r="H3739" i="126" s="1"/>
  <c r="H3740" i="126" s="1"/>
  <c r="H3741" i="126" s="1"/>
  <c r="H3742" i="126" s="1"/>
  <c r="H3743" i="126" s="1"/>
  <c r="H3744" i="126" s="1"/>
  <c r="H3745" i="126" s="1"/>
  <c r="H3746" i="126" s="1"/>
  <c r="H3747" i="126" s="1"/>
  <c r="H3748" i="126" s="1"/>
  <c r="H3749" i="126" s="1"/>
  <c r="H3750" i="126" s="1"/>
  <c r="H3751" i="126" s="1"/>
  <c r="H3752" i="126" s="1"/>
  <c r="H3753" i="126" s="1"/>
  <c r="H3754" i="126" s="1"/>
  <c r="H3755" i="126" s="1"/>
  <c r="H3756" i="126" s="1"/>
  <c r="H3757" i="126" s="1"/>
  <c r="H3758" i="126" s="1"/>
  <c r="H3759" i="126" s="1"/>
  <c r="H3760" i="126" s="1"/>
  <c r="H3761" i="126" s="1"/>
  <c r="H3762" i="126" s="1"/>
  <c r="H3763" i="126" s="1"/>
  <c r="H3764" i="126" s="1"/>
  <c r="H3765" i="126" s="1"/>
  <c r="H3766" i="126" s="1"/>
  <c r="H3767" i="126" s="1"/>
  <c r="H3768" i="126" s="1"/>
  <c r="H3769" i="126" s="1"/>
  <c r="H3770" i="126" s="1"/>
  <c r="H3771" i="126" s="1"/>
  <c r="H3772" i="126" s="1"/>
  <c r="H3773" i="126" s="1"/>
  <c r="H3774" i="126" s="1"/>
  <c r="H3775" i="126" s="1"/>
  <c r="H3776" i="126" s="1"/>
  <c r="H3777" i="126" s="1"/>
  <c r="H3778" i="126" s="1"/>
  <c r="H3779" i="126" s="1"/>
  <c r="H3780" i="126" s="1"/>
  <c r="H3781" i="126" s="1"/>
  <c r="H3782" i="126" s="1"/>
  <c r="H3783" i="126" s="1"/>
  <c r="H3784" i="126" s="1"/>
  <c r="H3785" i="126" s="1"/>
  <c r="H3786" i="126" s="1"/>
  <c r="H3787" i="126" s="1"/>
  <c r="H3788" i="126" s="1"/>
  <c r="H3789" i="126" s="1"/>
  <c r="H3790" i="126" s="1"/>
  <c r="H3791" i="126" s="1"/>
  <c r="H3792" i="126" s="1"/>
  <c r="H3793" i="126" s="1"/>
  <c r="H3794" i="126" s="1"/>
  <c r="H3795" i="126" s="1"/>
  <c r="H3796" i="126" s="1"/>
  <c r="H3797" i="126" s="1"/>
  <c r="H3798" i="126" s="1"/>
  <c r="H3799" i="126" s="1"/>
  <c r="H3800" i="126" s="1"/>
  <c r="H3801" i="126" s="1"/>
  <c r="H3802" i="126" s="1"/>
  <c r="H3803" i="126" s="1"/>
  <c r="H3804" i="126" s="1"/>
  <c r="H3805" i="126" s="1"/>
  <c r="H3806" i="126" s="1"/>
  <c r="H3807" i="126" s="1"/>
  <c r="H3808" i="126" s="1"/>
  <c r="H3809" i="126" s="1"/>
  <c r="H3810" i="126" s="1"/>
  <c r="H3811" i="126" s="1"/>
  <c r="H3812" i="126" s="1"/>
  <c r="H3813" i="126" s="1"/>
  <c r="H3814" i="126" s="1"/>
  <c r="H3815" i="126" s="1"/>
  <c r="H3816" i="126" s="1"/>
  <c r="H3817" i="126" s="1"/>
  <c r="H3818" i="126" s="1"/>
  <c r="H3819" i="126" s="1"/>
  <c r="H3820" i="126" s="1"/>
  <c r="H3821" i="126" s="1"/>
  <c r="H3822" i="126" s="1"/>
  <c r="H3823" i="126" s="1"/>
  <c r="H3824" i="126" s="1"/>
  <c r="H3825" i="126" s="1"/>
  <c r="H3826" i="126" s="1"/>
  <c r="H3827" i="126" s="1"/>
  <c r="H3828" i="126" s="1"/>
  <c r="H3829" i="126" s="1"/>
  <c r="H3830" i="126" s="1"/>
  <c r="H3831" i="126" s="1"/>
  <c r="H3832" i="126" s="1"/>
  <c r="H3833" i="126" s="1"/>
  <c r="H3834" i="126" s="1"/>
  <c r="H3835" i="126" s="1"/>
  <c r="H3836" i="126" s="1"/>
  <c r="H3837" i="126" s="1"/>
  <c r="H3838" i="126" s="1"/>
  <c r="H3839" i="126" s="1"/>
  <c r="H3840" i="126" s="1"/>
  <c r="H3841" i="126" s="1"/>
  <c r="H3842" i="126" s="1"/>
  <c r="H3843" i="126" s="1"/>
  <c r="H3844" i="126" s="1"/>
  <c r="H3845" i="126" s="1"/>
  <c r="H3846" i="126" s="1"/>
  <c r="H3847" i="126" s="1"/>
  <c r="H3848" i="126" s="1"/>
  <c r="H3849" i="126" s="1"/>
  <c r="H3850" i="126" s="1"/>
  <c r="H3851" i="126" s="1"/>
  <c r="H3852" i="126" s="1"/>
  <c r="H3853" i="126" s="1"/>
  <c r="H3854" i="126" s="1"/>
  <c r="H3855" i="126" s="1"/>
  <c r="H3856" i="126" s="1"/>
  <c r="H3857" i="126" s="1"/>
  <c r="H3858" i="126" s="1"/>
  <c r="H3859" i="126" s="1"/>
  <c r="H3860" i="126" s="1"/>
  <c r="H3861" i="126" s="1"/>
  <c r="H3862" i="126" s="1"/>
  <c r="H3863" i="126" s="1"/>
  <c r="H3864" i="126" s="1"/>
  <c r="H3865" i="126" s="1"/>
  <c r="H3866" i="126" s="1"/>
  <c r="H3867" i="126" s="1"/>
  <c r="H3868" i="126" s="1"/>
  <c r="H3869" i="126" s="1"/>
  <c r="H3870" i="126" s="1"/>
  <c r="H3871" i="126" s="1"/>
  <c r="H3872" i="126" s="1"/>
  <c r="H3873" i="126" s="1"/>
  <c r="H3874" i="126" s="1"/>
  <c r="H3875" i="126" s="1"/>
  <c r="H3876" i="126" s="1"/>
  <c r="H3877" i="126" s="1"/>
  <c r="H3878" i="126" s="1"/>
  <c r="H3879" i="126" s="1"/>
  <c r="H3880" i="126" s="1"/>
  <c r="H3881" i="126" s="1"/>
  <c r="H3882" i="126" s="1"/>
  <c r="H3883" i="126" s="1"/>
  <c r="H3884" i="126" s="1"/>
  <c r="H3885" i="126" s="1"/>
  <c r="H3886" i="126" s="1"/>
  <c r="H3887" i="126" s="1"/>
  <c r="H3888" i="126" s="1"/>
  <c r="H3889" i="126" s="1"/>
  <c r="H3890" i="126" s="1"/>
  <c r="H3891" i="126" s="1"/>
  <c r="H3892" i="126" s="1"/>
  <c r="H3893" i="126" s="1"/>
  <c r="H3894" i="126" s="1"/>
  <c r="H3895" i="126" s="1"/>
  <c r="H3896" i="126" s="1"/>
  <c r="H3897" i="126" s="1"/>
  <c r="H3898" i="126" s="1"/>
  <c r="H3899" i="126" s="1"/>
  <c r="H3900" i="126" s="1"/>
  <c r="H3901" i="126" s="1"/>
  <c r="H3902" i="126" s="1"/>
  <c r="H3903" i="126" s="1"/>
  <c r="H3904" i="126" s="1"/>
  <c r="H3905" i="126" s="1"/>
  <c r="H3906" i="126" s="1"/>
  <c r="H3907" i="126" s="1"/>
  <c r="H3908" i="126" s="1"/>
  <c r="H3909" i="126" s="1"/>
  <c r="H3910" i="126" s="1"/>
  <c r="H3911" i="126" s="1"/>
  <c r="H3912" i="126" s="1"/>
  <c r="H3913" i="126" s="1"/>
  <c r="H3914" i="126" s="1"/>
  <c r="H3915" i="126" s="1"/>
  <c r="H3916" i="126" s="1"/>
  <c r="H3917" i="126" s="1"/>
  <c r="H3918" i="126" s="1"/>
  <c r="H3919" i="126" s="1"/>
  <c r="H3920" i="126" s="1"/>
  <c r="H3921" i="126" s="1"/>
  <c r="H3922" i="126" s="1"/>
  <c r="H3923" i="126" s="1"/>
  <c r="H3924" i="126" s="1"/>
  <c r="H3925" i="126" s="1"/>
  <c r="H3926" i="126" s="1"/>
  <c r="H3927" i="126" s="1"/>
  <c r="H3928" i="126" s="1"/>
  <c r="H3929" i="126" s="1"/>
  <c r="H3930" i="126" s="1"/>
  <c r="H3931" i="126" s="1"/>
  <c r="H3932" i="126" s="1"/>
  <c r="H3933" i="126" s="1"/>
  <c r="H3934" i="126" s="1"/>
  <c r="H3935" i="126" s="1"/>
  <c r="H3936" i="126" s="1"/>
  <c r="H3937" i="126" s="1"/>
  <c r="H3938" i="126" s="1"/>
  <c r="H3939" i="126" s="1"/>
  <c r="H3940" i="126" s="1"/>
  <c r="H3941" i="126" s="1"/>
  <c r="H3942" i="126" s="1"/>
  <c r="H3943" i="126" s="1"/>
  <c r="H3944" i="126" s="1"/>
  <c r="H3945" i="126" s="1"/>
  <c r="H3946" i="126" s="1"/>
  <c r="H3947" i="126" s="1"/>
  <c r="H3948" i="126" s="1"/>
  <c r="H3949" i="126" s="1"/>
  <c r="H3950" i="126" s="1"/>
  <c r="H3951" i="126" s="1"/>
  <c r="H3952" i="126" s="1"/>
  <c r="H3953" i="126" s="1"/>
  <c r="H3954" i="126" s="1"/>
  <c r="H3955" i="126" s="1"/>
  <c r="H3956" i="126" s="1"/>
  <c r="H3957" i="126" s="1"/>
  <c r="H3958" i="126" s="1"/>
  <c r="H3959" i="126" s="1"/>
  <c r="H3960" i="126" s="1"/>
  <c r="H3961" i="126" s="1"/>
  <c r="H3962" i="126" s="1"/>
  <c r="H3963" i="126" s="1"/>
  <c r="H3964" i="126" s="1"/>
  <c r="H3965" i="126" s="1"/>
  <c r="H3966" i="126" s="1"/>
  <c r="H3967" i="126" s="1"/>
  <c r="H3968" i="126" s="1"/>
  <c r="H3969" i="126" s="1"/>
  <c r="H3970" i="126" s="1"/>
  <c r="H3971" i="126" s="1"/>
  <c r="H3972" i="126" s="1"/>
  <c r="H3973" i="126" s="1"/>
  <c r="H3974" i="126" s="1"/>
  <c r="H3975" i="126" s="1"/>
  <c r="H3976" i="126" s="1"/>
  <c r="H3977" i="126" s="1"/>
  <c r="H3978" i="126" s="1"/>
  <c r="H3979" i="126" s="1"/>
  <c r="H3980" i="126" s="1"/>
  <c r="H3981" i="126" s="1"/>
  <c r="H3982" i="126" s="1"/>
  <c r="H3983" i="126" s="1"/>
  <c r="H3984" i="126" s="1"/>
  <c r="H3985" i="126" s="1"/>
  <c r="H3986" i="126" s="1"/>
  <c r="H3987" i="126" s="1"/>
  <c r="H3988" i="126" s="1"/>
  <c r="H3989" i="126" s="1"/>
  <c r="H3990" i="126" s="1"/>
  <c r="H3991" i="126" s="1"/>
  <c r="H3992" i="126" s="1"/>
  <c r="H3993" i="126" s="1"/>
  <c r="H3994" i="126" s="1"/>
  <c r="H3995" i="126" s="1"/>
  <c r="H3996" i="126" s="1"/>
  <c r="H3997" i="126" s="1"/>
  <c r="H3998" i="126" s="1"/>
  <c r="H3999" i="126" s="1"/>
  <c r="H4000" i="126" s="1"/>
  <c r="H4001" i="126" s="1"/>
  <c r="H4002" i="126" s="1"/>
  <c r="H4003" i="126" s="1"/>
  <c r="H4004" i="126" s="1"/>
  <c r="H4005" i="126" s="1"/>
  <c r="H4006" i="126" s="1"/>
  <c r="H4007" i="126" s="1"/>
  <c r="H4008" i="126" s="1"/>
  <c r="H4009" i="126" s="1"/>
  <c r="H4010" i="126" s="1"/>
  <c r="H4011" i="126" s="1"/>
  <c r="H4012" i="126" s="1"/>
  <c r="H4013" i="126" s="1"/>
  <c r="H4014" i="126" s="1"/>
  <c r="H4015" i="126" s="1"/>
  <c r="H4016" i="126" s="1"/>
  <c r="H4017" i="126" s="1"/>
  <c r="H4018" i="126" s="1"/>
  <c r="H4019" i="126" s="1"/>
  <c r="H4020" i="126" s="1"/>
  <c r="H4021" i="126" s="1"/>
  <c r="H4022" i="126" s="1"/>
  <c r="H4023" i="126" s="1"/>
  <c r="H4024" i="126" s="1"/>
  <c r="H4025" i="126" s="1"/>
  <c r="H4026" i="126" s="1"/>
  <c r="H4027" i="126" s="1"/>
  <c r="H4028" i="126" s="1"/>
  <c r="H4029" i="126" s="1"/>
  <c r="H4030" i="126" s="1"/>
  <c r="H4031" i="126" s="1"/>
  <c r="H4032" i="126" s="1"/>
  <c r="H4033" i="126" s="1"/>
  <c r="H4034" i="126" s="1"/>
  <c r="H4035" i="126" s="1"/>
  <c r="H4036" i="126" s="1"/>
  <c r="H4037" i="126" s="1"/>
  <c r="H4038" i="126" s="1"/>
  <c r="H4039" i="126" s="1"/>
  <c r="H4040" i="126" s="1"/>
  <c r="H4041" i="126" s="1"/>
  <c r="H4042" i="126" s="1"/>
  <c r="H4043" i="126" s="1"/>
  <c r="H4044" i="126" s="1"/>
  <c r="H4045" i="126" s="1"/>
  <c r="H4046" i="126" s="1"/>
  <c r="H4047" i="126" s="1"/>
  <c r="H4048" i="126" s="1"/>
  <c r="H4049" i="126" s="1"/>
  <c r="H4050" i="126" s="1"/>
  <c r="H4051" i="126" s="1"/>
  <c r="H4052" i="126" s="1"/>
  <c r="H4053" i="126" s="1"/>
  <c r="H4054" i="126" s="1"/>
  <c r="H4055" i="126" s="1"/>
  <c r="H4056" i="126" s="1"/>
  <c r="H4057" i="126" s="1"/>
  <c r="H4058" i="126" s="1"/>
  <c r="H4059" i="126" s="1"/>
  <c r="H4060" i="126" s="1"/>
  <c r="H4061" i="126" s="1"/>
  <c r="H4062" i="126" s="1"/>
  <c r="H4063" i="126" s="1"/>
  <c r="H4064" i="126" s="1"/>
  <c r="H4065" i="126" s="1"/>
  <c r="H4066" i="126" s="1"/>
  <c r="H4067" i="126" s="1"/>
  <c r="H4068" i="126" s="1"/>
  <c r="H4069" i="126" s="1"/>
  <c r="H4070" i="126" s="1"/>
  <c r="H4071" i="126" s="1"/>
  <c r="H4072" i="126" s="1"/>
  <c r="H4073" i="126" s="1"/>
  <c r="H4074" i="126" s="1"/>
  <c r="H4075" i="126" s="1"/>
  <c r="H4076" i="126" s="1"/>
  <c r="H4077" i="126" s="1"/>
  <c r="H4078" i="126" s="1"/>
  <c r="H4079" i="126" s="1"/>
  <c r="H4080" i="126" s="1"/>
  <c r="H4081" i="126" s="1"/>
  <c r="H4082" i="126" s="1"/>
  <c r="H4083" i="126" s="1"/>
  <c r="H4084" i="126" s="1"/>
  <c r="H4085" i="126" s="1"/>
  <c r="H4086" i="126" s="1"/>
  <c r="H4087" i="126" s="1"/>
  <c r="H4088" i="126" s="1"/>
  <c r="H4089" i="126" s="1"/>
  <c r="H4090" i="126" s="1"/>
  <c r="H4091" i="126" s="1"/>
  <c r="H4092" i="126" s="1"/>
  <c r="H4093" i="126" s="1"/>
  <c r="H4094" i="126" s="1"/>
  <c r="H4095" i="126" s="1"/>
  <c r="H4096" i="126" s="1"/>
  <c r="H4097" i="126" s="1"/>
  <c r="H4098" i="126" s="1"/>
  <c r="H4099" i="126" s="1"/>
  <c r="H4100" i="126" s="1"/>
  <c r="H4101" i="126" s="1"/>
  <c r="H4102" i="126" s="1"/>
  <c r="H4103" i="126" s="1"/>
  <c r="H4104" i="126" s="1"/>
  <c r="H4105" i="126" s="1"/>
  <c r="H4106" i="126" s="1"/>
  <c r="H4107" i="126" s="1"/>
  <c r="H4108" i="126" s="1"/>
  <c r="H4109" i="126" s="1"/>
  <c r="H4110" i="126" s="1"/>
  <c r="H4111" i="126" s="1"/>
  <c r="H4112" i="126" s="1"/>
  <c r="H4113" i="126" s="1"/>
  <c r="H4114" i="126" s="1"/>
  <c r="H4115" i="126" s="1"/>
  <c r="H4116" i="126" s="1"/>
  <c r="H4117" i="126" s="1"/>
  <c r="H4118" i="126" s="1"/>
  <c r="H4119" i="126" s="1"/>
  <c r="H4120" i="126" s="1"/>
  <c r="H4121" i="126" s="1"/>
  <c r="H4122" i="126" s="1"/>
  <c r="H4123" i="126" s="1"/>
  <c r="H4124" i="126" s="1"/>
  <c r="H4125" i="126" s="1"/>
  <c r="H4126" i="126" s="1"/>
  <c r="H4127" i="126" s="1"/>
  <c r="H4128" i="126" s="1"/>
  <c r="H4129" i="126" s="1"/>
  <c r="H4130" i="126" s="1"/>
  <c r="H4131" i="126" s="1"/>
  <c r="H4132" i="126" s="1"/>
  <c r="H4133" i="126" s="1"/>
  <c r="H4134" i="126" s="1"/>
  <c r="H4135" i="126" s="1"/>
  <c r="H4136" i="126" s="1"/>
  <c r="H4137" i="126" s="1"/>
  <c r="H4138" i="126" s="1"/>
  <c r="H4139" i="126" s="1"/>
  <c r="H4140" i="126" s="1"/>
  <c r="H4141" i="126" s="1"/>
  <c r="H4142" i="126" s="1"/>
  <c r="H4143" i="126" s="1"/>
  <c r="H4144" i="126" s="1"/>
  <c r="H4145" i="126" s="1"/>
  <c r="H4146" i="126" s="1"/>
  <c r="H4147" i="126" s="1"/>
  <c r="H4148" i="126" s="1"/>
  <c r="H4149" i="126" s="1"/>
  <c r="H4150" i="126" s="1"/>
  <c r="H4151" i="126" s="1"/>
  <c r="H4152" i="126" s="1"/>
  <c r="H4153" i="126" s="1"/>
  <c r="H4154" i="126" s="1"/>
  <c r="H4155" i="126" s="1"/>
  <c r="H4156" i="126" s="1"/>
  <c r="H4157" i="126" s="1"/>
  <c r="H4158" i="126" s="1"/>
  <c r="H4159" i="126" s="1"/>
  <c r="H4160" i="126" s="1"/>
  <c r="H4161" i="126" s="1"/>
  <c r="H4162" i="126" s="1"/>
  <c r="H4163" i="126" s="1"/>
  <c r="H4164" i="126" s="1"/>
  <c r="H4165" i="126" s="1"/>
  <c r="H4166" i="126" s="1"/>
  <c r="H4167" i="126" s="1"/>
  <c r="H4168" i="126" s="1"/>
  <c r="H4169" i="126" s="1"/>
  <c r="H4170" i="126" s="1"/>
  <c r="H4171" i="126" s="1"/>
  <c r="H4172" i="126" s="1"/>
  <c r="H4173" i="126" s="1"/>
  <c r="H4174" i="126" s="1"/>
  <c r="H4175" i="126" s="1"/>
  <c r="H4176" i="126" s="1"/>
  <c r="H4177" i="126" s="1"/>
  <c r="H4178" i="126" s="1"/>
  <c r="H4179" i="126" s="1"/>
  <c r="H4180" i="126" s="1"/>
  <c r="H4181" i="126" s="1"/>
  <c r="H4182" i="126" s="1"/>
  <c r="H4183" i="126" s="1"/>
  <c r="H4184" i="126" s="1"/>
  <c r="H4185" i="126" s="1"/>
  <c r="H4186" i="126" s="1"/>
  <c r="H4187" i="126" s="1"/>
  <c r="H4188" i="126" s="1"/>
  <c r="H4189" i="126" s="1"/>
  <c r="H4190" i="126" s="1"/>
  <c r="H4191" i="126" s="1"/>
  <c r="H4192" i="126" s="1"/>
  <c r="H4193" i="126" s="1"/>
  <c r="H4194" i="126" s="1"/>
  <c r="H4195" i="126" s="1"/>
  <c r="H4196" i="126" s="1"/>
  <c r="H4197" i="126" s="1"/>
  <c r="H4198" i="126" s="1"/>
  <c r="H4199" i="126" s="1"/>
  <c r="H4200" i="126" s="1"/>
  <c r="H4201" i="126" s="1"/>
  <c r="H4202" i="126" s="1"/>
  <c r="H4203" i="126" s="1"/>
  <c r="H4204" i="126" s="1"/>
  <c r="H4205" i="126" s="1"/>
  <c r="H4206" i="126" s="1"/>
  <c r="H4207" i="126" s="1"/>
  <c r="H4208" i="126" s="1"/>
  <c r="H4209" i="126" s="1"/>
  <c r="H4210" i="126" s="1"/>
  <c r="H4211" i="126" s="1"/>
  <c r="H4212" i="126" s="1"/>
  <c r="H4213" i="126" s="1"/>
  <c r="H4214" i="126" s="1"/>
  <c r="H4215" i="126" s="1"/>
  <c r="H4216" i="126" s="1"/>
  <c r="H4217" i="126" s="1"/>
  <c r="H4218" i="126" s="1"/>
  <c r="H4219" i="126" s="1"/>
  <c r="H4220" i="126" s="1"/>
  <c r="H4221" i="126" s="1"/>
  <c r="H4222" i="126" s="1"/>
  <c r="H4223" i="126" s="1"/>
  <c r="H4224" i="126" s="1"/>
  <c r="H4225" i="126" s="1"/>
  <c r="H4226" i="126" s="1"/>
  <c r="H4227" i="126" s="1"/>
  <c r="H4228" i="126" s="1"/>
  <c r="H4229" i="126" s="1"/>
  <c r="H4230" i="126" s="1"/>
  <c r="H4231" i="126" s="1"/>
  <c r="H4232" i="126" s="1"/>
  <c r="H4233" i="126" s="1"/>
  <c r="H4234" i="126" s="1"/>
  <c r="H4235" i="126" s="1"/>
  <c r="H4236" i="126" s="1"/>
  <c r="H4237" i="126" s="1"/>
  <c r="H4238" i="126" s="1"/>
  <c r="H4239" i="126" s="1"/>
  <c r="H4240" i="126" s="1"/>
  <c r="H4241" i="126" s="1"/>
  <c r="H4242" i="126" s="1"/>
  <c r="H4243" i="126" s="1"/>
  <c r="H4244" i="126" s="1"/>
  <c r="H4245" i="126" s="1"/>
  <c r="H4246" i="126" s="1"/>
  <c r="H4247" i="126" s="1"/>
  <c r="H4248" i="126" s="1"/>
  <c r="H4249" i="126" s="1"/>
  <c r="H4250" i="126" s="1"/>
  <c r="H4251" i="126" s="1"/>
  <c r="H4252" i="126" s="1"/>
  <c r="H4253" i="126" s="1"/>
  <c r="H4254" i="126" s="1"/>
  <c r="H4255" i="126" s="1"/>
  <c r="H4256" i="126" s="1"/>
  <c r="H4257" i="126" s="1"/>
  <c r="H4258" i="126" s="1"/>
  <c r="H4259" i="126" s="1"/>
  <c r="H4260" i="126" s="1"/>
  <c r="H4261" i="126" s="1"/>
  <c r="H4262" i="126" s="1"/>
  <c r="H4263" i="126" s="1"/>
  <c r="H4264" i="126" s="1"/>
  <c r="H4265" i="126" s="1"/>
  <c r="H4266" i="126" s="1"/>
  <c r="H4267" i="126" s="1"/>
  <c r="H4268" i="126" s="1"/>
  <c r="H4269" i="126" s="1"/>
  <c r="H4270" i="126" s="1"/>
  <c r="H4271" i="126" s="1"/>
  <c r="H4272" i="126" s="1"/>
  <c r="H4273" i="126" s="1"/>
  <c r="H4274" i="126" s="1"/>
  <c r="H4275" i="126" s="1"/>
  <c r="H4276" i="126" s="1"/>
  <c r="H4277" i="126" s="1"/>
  <c r="H4278" i="126" s="1"/>
  <c r="H4279" i="126" s="1"/>
  <c r="H4280" i="126" s="1"/>
  <c r="H4281" i="126" s="1"/>
  <c r="H4282" i="126" s="1"/>
  <c r="H4283" i="126" s="1"/>
  <c r="H4284" i="126" s="1"/>
  <c r="H4285" i="126" s="1"/>
  <c r="H4286" i="126" s="1"/>
  <c r="H4287" i="126" s="1"/>
  <c r="H4288" i="126" s="1"/>
  <c r="H4289" i="126" s="1"/>
  <c r="H4290" i="126" s="1"/>
  <c r="H4291" i="126" s="1"/>
  <c r="H4292" i="126" s="1"/>
  <c r="H4293" i="126" s="1"/>
  <c r="H4294" i="126" s="1"/>
  <c r="H4295" i="126" s="1"/>
  <c r="H4296" i="126" s="1"/>
  <c r="H4297" i="126" s="1"/>
  <c r="H4298" i="126" s="1"/>
  <c r="H4299" i="126" s="1"/>
  <c r="H4300" i="126" s="1"/>
  <c r="H4301" i="126" s="1"/>
  <c r="H4302" i="126" s="1"/>
  <c r="H4303" i="126" s="1"/>
  <c r="H4304" i="126" s="1"/>
  <c r="H4305" i="126" s="1"/>
  <c r="H4306" i="126" s="1"/>
  <c r="H4307" i="126" s="1"/>
  <c r="H4308" i="126" s="1"/>
  <c r="H4309" i="126" s="1"/>
  <c r="H4310" i="126" s="1"/>
  <c r="H4311" i="126" s="1"/>
  <c r="H4312" i="126" s="1"/>
  <c r="H4313" i="126" s="1"/>
  <c r="H4314" i="126" s="1"/>
  <c r="H4315" i="126" s="1"/>
  <c r="H4316" i="126" s="1"/>
  <c r="H4317" i="126" s="1"/>
  <c r="H4318" i="126" s="1"/>
  <c r="H4319" i="126" s="1"/>
  <c r="H4320" i="126" s="1"/>
  <c r="H4321" i="126" s="1"/>
  <c r="H4322" i="126" s="1"/>
  <c r="H4323" i="126" s="1"/>
  <c r="H4324" i="126" s="1"/>
  <c r="H4325" i="126" s="1"/>
  <c r="H4326" i="126" s="1"/>
  <c r="H4327" i="126" s="1"/>
  <c r="H4328" i="126" s="1"/>
  <c r="H4329" i="126" s="1"/>
  <c r="H4330" i="126" s="1"/>
  <c r="H4331" i="126" s="1"/>
  <c r="H4332" i="126" s="1"/>
  <c r="H4333" i="126" s="1"/>
  <c r="H4334" i="126" s="1"/>
  <c r="H4335" i="126" s="1"/>
  <c r="H4336" i="126" s="1"/>
  <c r="H4337" i="126" s="1"/>
  <c r="H4338" i="126" s="1"/>
  <c r="H4339" i="126" s="1"/>
  <c r="H4340" i="126" s="1"/>
  <c r="H4341" i="126" s="1"/>
  <c r="H4342" i="126" s="1"/>
  <c r="H4343" i="126" s="1"/>
  <c r="H4344" i="126" s="1"/>
  <c r="H4345" i="126" s="1"/>
  <c r="H4346" i="126" s="1"/>
  <c r="H4347" i="126" s="1"/>
  <c r="H4348" i="126" s="1"/>
  <c r="H4349" i="126" s="1"/>
  <c r="H4350" i="126" s="1"/>
  <c r="H4351" i="126" s="1"/>
  <c r="H4352" i="126" s="1"/>
  <c r="H4353" i="126" s="1"/>
  <c r="H4354" i="126" s="1"/>
  <c r="H4355" i="126" s="1"/>
  <c r="H4356" i="126" s="1"/>
  <c r="H4357" i="126" s="1"/>
  <c r="H4358" i="126" s="1"/>
  <c r="H4359" i="126" s="1"/>
  <c r="H4360" i="126" s="1"/>
  <c r="H4361" i="126" s="1"/>
  <c r="H4362" i="126" s="1"/>
  <c r="H4363" i="126" s="1"/>
  <c r="H4364" i="126" s="1"/>
  <c r="H4365" i="126" s="1"/>
  <c r="H4366" i="126" s="1"/>
  <c r="H4367" i="126" s="1"/>
  <c r="H4368" i="126" s="1"/>
  <c r="H4369" i="126" s="1"/>
  <c r="H4370" i="126" s="1"/>
  <c r="H4371" i="126" s="1"/>
  <c r="H4372" i="126" s="1"/>
  <c r="H4373" i="126" s="1"/>
  <c r="H4374" i="126" s="1"/>
  <c r="H4375" i="126" s="1"/>
  <c r="H4376" i="126" s="1"/>
  <c r="H4377" i="126" s="1"/>
  <c r="H4378" i="126" s="1"/>
  <c r="H4379" i="126" s="1"/>
  <c r="H4380" i="126" s="1"/>
  <c r="H4381" i="126" s="1"/>
  <c r="H4382" i="126" s="1"/>
  <c r="H4383" i="126" s="1"/>
  <c r="H4384" i="126" s="1"/>
  <c r="H4385" i="126" s="1"/>
  <c r="H4386" i="126" s="1"/>
  <c r="H4387" i="126" s="1"/>
  <c r="H4388" i="126" s="1"/>
  <c r="H4389" i="126" s="1"/>
  <c r="H4390" i="126" s="1"/>
  <c r="H4391" i="126" s="1"/>
  <c r="H4392" i="126" s="1"/>
  <c r="H4393" i="126" s="1"/>
  <c r="H4394" i="126" s="1"/>
  <c r="H4395" i="126" s="1"/>
  <c r="H4396" i="126" s="1"/>
  <c r="H4397" i="126" s="1"/>
  <c r="H4398" i="126" s="1"/>
  <c r="H4399" i="126" s="1"/>
  <c r="H4400" i="126" s="1"/>
  <c r="H4401" i="126" s="1"/>
  <c r="H4402" i="126" s="1"/>
  <c r="H4403" i="126" s="1"/>
  <c r="H4404" i="126" s="1"/>
  <c r="H4405" i="126" s="1"/>
  <c r="H4406" i="126" s="1"/>
  <c r="H4407" i="126" s="1"/>
  <c r="H4408" i="126" s="1"/>
  <c r="H4409" i="126" s="1"/>
  <c r="H4410" i="126" s="1"/>
  <c r="H4411" i="126" s="1"/>
  <c r="H4412" i="126" s="1"/>
  <c r="H4413" i="126" s="1"/>
  <c r="H4414" i="126" s="1"/>
  <c r="H4415" i="126" s="1"/>
  <c r="H4416" i="126" s="1"/>
  <c r="H4417" i="126" s="1"/>
  <c r="H4418" i="126" s="1"/>
  <c r="H4419" i="126" s="1"/>
  <c r="H4420" i="126" s="1"/>
  <c r="H4421" i="126" s="1"/>
  <c r="H4422" i="126" s="1"/>
  <c r="H4423" i="126" s="1"/>
  <c r="H4424" i="126" s="1"/>
  <c r="H4425" i="126" s="1"/>
  <c r="H4426" i="126" s="1"/>
  <c r="H4427" i="126" s="1"/>
  <c r="H4428" i="126" s="1"/>
  <c r="H4429" i="126" s="1"/>
  <c r="H4430" i="126" s="1"/>
  <c r="H4431" i="126" s="1"/>
  <c r="H4432" i="126" s="1"/>
  <c r="H4433" i="126" s="1"/>
  <c r="H4434" i="126" s="1"/>
  <c r="H4435" i="126" s="1"/>
  <c r="H4436" i="126" s="1"/>
  <c r="H4437" i="126" s="1"/>
  <c r="H4438" i="126" s="1"/>
  <c r="H4439" i="126" s="1"/>
  <c r="H4440" i="126" s="1"/>
  <c r="H4441" i="126" s="1"/>
  <c r="H4442" i="126" s="1"/>
  <c r="H4443" i="126" s="1"/>
  <c r="H4444" i="126" s="1"/>
  <c r="H4445" i="126" s="1"/>
  <c r="H4446" i="126" s="1"/>
  <c r="H4447" i="126" s="1"/>
  <c r="H4448" i="126" s="1"/>
  <c r="H4449" i="126" s="1"/>
  <c r="H4450" i="126" s="1"/>
  <c r="H4451" i="126" s="1"/>
  <c r="H4452" i="126" s="1"/>
  <c r="H4453" i="126" s="1"/>
  <c r="H4454" i="126" s="1"/>
  <c r="H4455" i="126" s="1"/>
  <c r="H4456" i="126" s="1"/>
  <c r="H4457" i="126" s="1"/>
  <c r="H4458" i="126" s="1"/>
  <c r="H4459" i="126" s="1"/>
  <c r="H4460" i="126" s="1"/>
  <c r="H4461" i="126" s="1"/>
  <c r="H4462" i="126" s="1"/>
  <c r="H4463" i="126" s="1"/>
  <c r="H4464" i="126" s="1"/>
  <c r="H4465" i="126" s="1"/>
  <c r="H4466" i="126" s="1"/>
  <c r="H4467" i="126" s="1"/>
  <c r="H4468" i="126" s="1"/>
  <c r="H4469" i="126" s="1"/>
  <c r="H4470" i="126" s="1"/>
  <c r="H4471" i="126" s="1"/>
  <c r="H4472" i="126" s="1"/>
  <c r="H4473" i="126" s="1"/>
  <c r="H4474" i="126" s="1"/>
  <c r="H4475" i="126" s="1"/>
  <c r="H4476" i="126" s="1"/>
  <c r="H4477" i="126" s="1"/>
  <c r="H4478" i="126" s="1"/>
  <c r="H4479" i="126" s="1"/>
  <c r="H4480" i="126" s="1"/>
  <c r="H4481" i="126" s="1"/>
  <c r="H4482" i="126" s="1"/>
  <c r="H4483" i="126" s="1"/>
  <c r="H4484" i="126" s="1"/>
  <c r="H4485" i="126" s="1"/>
  <c r="H4486" i="126" s="1"/>
  <c r="H4487" i="126" s="1"/>
  <c r="H4488" i="126" s="1"/>
  <c r="H4489" i="126" s="1"/>
  <c r="H4490" i="126" s="1"/>
  <c r="H4491" i="126" s="1"/>
  <c r="H4492" i="126" s="1"/>
  <c r="H4493" i="126" s="1"/>
  <c r="H4494" i="126" s="1"/>
  <c r="H4495" i="126" s="1"/>
  <c r="H4496" i="126" s="1"/>
  <c r="H4497" i="126" s="1"/>
  <c r="H4498" i="126" s="1"/>
  <c r="H4499" i="126" s="1"/>
  <c r="H4500" i="126" s="1"/>
  <c r="H4501" i="126" s="1"/>
  <c r="H4502" i="126" s="1"/>
  <c r="H4503" i="126" s="1"/>
  <c r="H4504" i="126" s="1"/>
  <c r="H4505" i="126" s="1"/>
  <c r="H4506" i="126" s="1"/>
  <c r="H4507" i="126" s="1"/>
  <c r="H4508" i="126" s="1"/>
  <c r="H4509" i="126" s="1"/>
  <c r="H4510" i="126" s="1"/>
  <c r="H4511" i="126" s="1"/>
  <c r="H4512" i="126" s="1"/>
  <c r="H4513" i="126" s="1"/>
  <c r="H4514" i="126" s="1"/>
  <c r="H4515" i="126" s="1"/>
  <c r="H4516" i="126" s="1"/>
  <c r="H4517" i="126" s="1"/>
  <c r="H4518" i="126" s="1"/>
  <c r="H4519" i="126" s="1"/>
  <c r="H4520" i="126" s="1"/>
  <c r="H4521" i="126" s="1"/>
  <c r="H4522" i="126" s="1"/>
  <c r="H4523" i="126" s="1"/>
  <c r="H4524" i="126" s="1"/>
  <c r="H4525" i="126" s="1"/>
  <c r="H4526" i="126" s="1"/>
  <c r="H4527" i="126" s="1"/>
  <c r="H4528" i="126" s="1"/>
  <c r="H4529" i="126" s="1"/>
  <c r="H4530" i="126" s="1"/>
  <c r="H4531" i="126" s="1"/>
  <c r="H4532" i="126" s="1"/>
  <c r="H4533" i="126" s="1"/>
  <c r="H4534" i="126" s="1"/>
  <c r="H4535" i="126" s="1"/>
  <c r="H4536" i="126" s="1"/>
  <c r="H4537" i="126" s="1"/>
  <c r="H4538" i="126" s="1"/>
  <c r="H4539" i="126" s="1"/>
  <c r="H4540" i="126" s="1"/>
  <c r="H4541" i="126" s="1"/>
  <c r="H4542" i="126" s="1"/>
  <c r="H4543" i="126" s="1"/>
  <c r="H4544" i="126" s="1"/>
  <c r="H4545" i="126" s="1"/>
  <c r="H4546" i="126" s="1"/>
  <c r="H4547" i="126" s="1"/>
  <c r="H4548" i="126" s="1"/>
  <c r="H4549" i="126" s="1"/>
  <c r="H4550" i="126" s="1"/>
  <c r="H4551" i="126" s="1"/>
  <c r="H4552" i="126" s="1"/>
  <c r="H4553" i="126" s="1"/>
  <c r="H4554" i="126" s="1"/>
  <c r="H4555" i="126" s="1"/>
  <c r="H4556" i="126" s="1"/>
  <c r="H4557" i="126" s="1"/>
  <c r="H4558" i="126" s="1"/>
  <c r="H4559" i="126" s="1"/>
  <c r="H4560" i="126" s="1"/>
  <c r="H4561" i="126" s="1"/>
  <c r="H4562" i="126" s="1"/>
  <c r="H4563" i="126" s="1"/>
  <c r="H4564" i="126" s="1"/>
  <c r="H4565" i="126" s="1"/>
  <c r="H4566" i="126" s="1"/>
  <c r="H4567" i="126" s="1"/>
  <c r="H4568" i="126" s="1"/>
  <c r="H4569" i="126" s="1"/>
  <c r="H4570" i="126" s="1"/>
  <c r="H4571" i="126" s="1"/>
  <c r="H4572" i="126" s="1"/>
  <c r="H4573" i="126" s="1"/>
  <c r="H4574" i="126" s="1"/>
  <c r="H4575" i="126" s="1"/>
  <c r="H4576" i="126" s="1"/>
  <c r="H4577" i="126" s="1"/>
  <c r="H4578" i="126" s="1"/>
  <c r="H4579" i="126" s="1"/>
  <c r="H4580" i="126" s="1"/>
  <c r="H4581" i="126" s="1"/>
  <c r="H4582" i="126" s="1"/>
  <c r="H4583" i="126" s="1"/>
  <c r="H4584" i="126" s="1"/>
  <c r="H4585" i="126" s="1"/>
  <c r="H4586" i="126" s="1"/>
  <c r="H4587" i="126" s="1"/>
  <c r="H4588" i="126" s="1"/>
  <c r="H4589" i="126" s="1"/>
  <c r="H4590" i="126" s="1"/>
  <c r="H4591" i="126" s="1"/>
  <c r="H4592" i="126" s="1"/>
  <c r="H4593" i="126" s="1"/>
  <c r="H4594" i="126" s="1"/>
  <c r="H4595" i="126" s="1"/>
  <c r="H4596" i="126" s="1"/>
  <c r="H4597" i="126" s="1"/>
  <c r="H4598" i="126" s="1"/>
  <c r="H4599" i="126" s="1"/>
  <c r="H4600" i="126" s="1"/>
  <c r="H4601" i="126" s="1"/>
  <c r="H4602" i="126" s="1"/>
  <c r="H4603" i="126" s="1"/>
  <c r="H4604" i="126" s="1"/>
  <c r="H4605" i="126" s="1"/>
  <c r="H4606" i="126" s="1"/>
  <c r="H4607" i="126" s="1"/>
  <c r="H4608" i="126" s="1"/>
  <c r="H4609" i="126" s="1"/>
  <c r="H4610" i="126" s="1"/>
  <c r="H4611" i="126" s="1"/>
  <c r="H4612" i="126" s="1"/>
  <c r="H4613" i="126" s="1"/>
  <c r="H4614" i="126" s="1"/>
  <c r="H4615" i="126" s="1"/>
  <c r="H4616" i="126" s="1"/>
  <c r="H4617" i="126" s="1"/>
  <c r="H4618" i="126" s="1"/>
  <c r="H4619" i="126" s="1"/>
  <c r="H4620" i="126" s="1"/>
  <c r="H4621" i="126" s="1"/>
  <c r="H4622" i="126" s="1"/>
  <c r="H4623" i="126" s="1"/>
  <c r="H4624" i="126" s="1"/>
  <c r="H4625" i="126" s="1"/>
  <c r="H4626" i="126" s="1"/>
  <c r="H4627" i="126" s="1"/>
  <c r="H4628" i="126" s="1"/>
  <c r="H4629" i="126" s="1"/>
  <c r="H4630" i="126" s="1"/>
  <c r="H4631" i="126" s="1"/>
  <c r="H4632" i="126" s="1"/>
  <c r="H4633" i="126" s="1"/>
  <c r="H4634" i="126" s="1"/>
  <c r="H4635" i="126" s="1"/>
  <c r="H4636" i="126" s="1"/>
  <c r="H4637" i="126" s="1"/>
  <c r="H4638" i="126" s="1"/>
  <c r="H4639" i="126" s="1"/>
  <c r="H4640" i="126" s="1"/>
  <c r="H4641" i="126" s="1"/>
  <c r="H4642" i="126" s="1"/>
  <c r="H4643" i="126" s="1"/>
  <c r="H4644" i="126" s="1"/>
  <c r="H4645" i="126" s="1"/>
  <c r="H4646" i="126" s="1"/>
  <c r="H4647" i="126" s="1"/>
  <c r="H4648" i="126" s="1"/>
  <c r="H4649" i="126" s="1"/>
  <c r="H4650" i="126" s="1"/>
  <c r="H4651" i="126" s="1"/>
  <c r="H4652" i="126" s="1"/>
  <c r="H4653" i="126" s="1"/>
  <c r="H4654" i="126" s="1"/>
  <c r="H4655" i="126" s="1"/>
  <c r="H4656" i="126" s="1"/>
  <c r="H4657" i="126" s="1"/>
  <c r="H4658" i="126" s="1"/>
  <c r="H4659" i="126" s="1"/>
  <c r="H4660" i="126" s="1"/>
  <c r="H4661" i="126" s="1"/>
  <c r="H4662" i="126" s="1"/>
  <c r="H4663" i="126" s="1"/>
  <c r="H4664" i="126" s="1"/>
  <c r="H4665" i="126" s="1"/>
  <c r="H4666" i="126" s="1"/>
  <c r="H4667" i="126" s="1"/>
  <c r="H4668" i="126" s="1"/>
  <c r="H4669" i="126" s="1"/>
  <c r="H4670" i="126" s="1"/>
  <c r="H4671" i="126" s="1"/>
  <c r="H4672" i="126" s="1"/>
  <c r="H4673" i="126" s="1"/>
  <c r="H4674" i="126" s="1"/>
  <c r="H4675" i="126" s="1"/>
  <c r="H4676" i="126" s="1"/>
  <c r="H4677" i="126" s="1"/>
  <c r="H4678" i="126" s="1"/>
  <c r="H4679" i="126" s="1"/>
  <c r="H4680" i="126" s="1"/>
  <c r="H4681" i="126" s="1"/>
  <c r="H4682" i="126" s="1"/>
  <c r="H4683" i="126" s="1"/>
  <c r="H4684" i="126" s="1"/>
  <c r="H4685" i="126" s="1"/>
  <c r="H4686" i="126" s="1"/>
  <c r="H4687" i="126" s="1"/>
  <c r="H4688" i="126" s="1"/>
  <c r="H4689" i="126" s="1"/>
  <c r="H4690" i="126" s="1"/>
  <c r="H4691" i="126" s="1"/>
  <c r="H4692" i="126" s="1"/>
  <c r="H4693" i="126" s="1"/>
  <c r="H4694" i="126" s="1"/>
  <c r="H4695" i="126" s="1"/>
  <c r="H4696" i="126" s="1"/>
  <c r="H4697" i="126" s="1"/>
  <c r="H4698" i="126" s="1"/>
  <c r="H4699" i="126" s="1"/>
  <c r="H4700" i="126" s="1"/>
  <c r="H4701" i="126" s="1"/>
  <c r="H4702" i="126" s="1"/>
  <c r="H4703" i="126" s="1"/>
  <c r="H4704" i="126" s="1"/>
  <c r="H4705" i="126" s="1"/>
  <c r="H4706" i="126" s="1"/>
  <c r="H4707" i="126" s="1"/>
  <c r="H4708" i="126" s="1"/>
  <c r="H4709" i="126" s="1"/>
  <c r="H4710" i="126" s="1"/>
  <c r="H4711" i="126" s="1"/>
  <c r="H4712" i="126" s="1"/>
  <c r="H4713" i="126" s="1"/>
  <c r="H4714" i="126" s="1"/>
  <c r="H4715" i="126" s="1"/>
  <c r="H4716" i="126" s="1"/>
  <c r="H4717" i="126" s="1"/>
  <c r="H4718" i="126" s="1"/>
  <c r="H4719" i="126" s="1"/>
  <c r="H4720" i="126" s="1"/>
  <c r="H4721" i="126" s="1"/>
  <c r="H4722" i="126" s="1"/>
  <c r="H4723" i="126" s="1"/>
  <c r="H4724" i="126" s="1"/>
  <c r="H4725" i="126" s="1"/>
  <c r="H4726" i="126" s="1"/>
  <c r="H4727" i="126" s="1"/>
  <c r="H4728" i="126" s="1"/>
  <c r="H4729" i="126" s="1"/>
  <c r="H4730" i="126" s="1"/>
  <c r="H4731" i="126" s="1"/>
  <c r="H4732" i="126" s="1"/>
  <c r="H4733" i="126" s="1"/>
  <c r="H4734" i="126" s="1"/>
  <c r="H4735" i="126" s="1"/>
  <c r="H4736" i="126" s="1"/>
  <c r="H4737" i="126" s="1"/>
  <c r="H4738" i="126" s="1"/>
  <c r="H4739" i="126" s="1"/>
  <c r="H4740" i="126" s="1"/>
  <c r="H4741" i="126" s="1"/>
  <c r="H4742" i="126" s="1"/>
  <c r="H4743" i="126" s="1"/>
  <c r="H4744" i="126" s="1"/>
  <c r="H4745" i="126" s="1"/>
  <c r="H4746" i="126" s="1"/>
  <c r="H4747" i="126" s="1"/>
  <c r="H4748" i="126" s="1"/>
  <c r="H4749" i="126" s="1"/>
  <c r="H4750" i="126" s="1"/>
  <c r="H4751" i="126" s="1"/>
  <c r="H4752" i="126" s="1"/>
  <c r="H4753" i="126" s="1"/>
  <c r="H4754" i="126" s="1"/>
  <c r="H4755" i="126" s="1"/>
  <c r="H4756" i="126" s="1"/>
  <c r="H4757" i="126" s="1"/>
  <c r="H4758" i="126" s="1"/>
  <c r="H4759" i="126" s="1"/>
  <c r="H4760" i="126" s="1"/>
  <c r="H4761" i="126" s="1"/>
  <c r="H4762" i="126" s="1"/>
  <c r="H4763" i="126" s="1"/>
  <c r="H4764" i="126" s="1"/>
  <c r="H4765" i="126" s="1"/>
  <c r="H4766" i="126" s="1"/>
  <c r="H4767" i="126" s="1"/>
  <c r="H4768" i="126" s="1"/>
  <c r="H4769" i="126" s="1"/>
  <c r="H4770" i="126" s="1"/>
  <c r="H4771" i="126" s="1"/>
  <c r="H4772" i="126" s="1"/>
  <c r="H4773" i="126" s="1"/>
  <c r="H4774" i="126" s="1"/>
  <c r="H4775" i="126" s="1"/>
  <c r="H4776" i="126" s="1"/>
  <c r="H4777" i="126" s="1"/>
  <c r="H4778" i="126" s="1"/>
  <c r="H4779" i="126" s="1"/>
  <c r="H4780" i="126" s="1"/>
  <c r="H4781" i="126" s="1"/>
  <c r="H4782" i="126" s="1"/>
  <c r="H4783" i="126" s="1"/>
  <c r="H4784" i="126" s="1"/>
  <c r="H4785" i="126" s="1"/>
  <c r="H4786" i="126" s="1"/>
  <c r="H4787" i="126" s="1"/>
  <c r="H4788" i="126" s="1"/>
  <c r="H4789" i="126" s="1"/>
  <c r="H4790" i="126" s="1"/>
  <c r="H4791" i="126" s="1"/>
  <c r="H4792" i="126" s="1"/>
  <c r="H4793" i="126" s="1"/>
  <c r="H4794" i="126" s="1"/>
  <c r="H4795" i="126" s="1"/>
  <c r="H4796" i="126" s="1"/>
  <c r="H4797" i="126" s="1"/>
  <c r="H4798" i="126" s="1"/>
  <c r="H4799" i="126" s="1"/>
  <c r="H4800" i="126" s="1"/>
  <c r="H4801" i="126" s="1"/>
  <c r="H4802" i="126" s="1"/>
  <c r="H4803" i="126" s="1"/>
  <c r="H4804" i="126" s="1"/>
  <c r="H4805" i="126" s="1"/>
  <c r="H4806" i="126" s="1"/>
  <c r="H4807" i="126" s="1"/>
  <c r="H4808" i="126" s="1"/>
  <c r="H4809" i="126" s="1"/>
  <c r="H4810" i="126" s="1"/>
  <c r="H4811" i="126" s="1"/>
  <c r="H4812" i="126" s="1"/>
  <c r="H4813" i="126" s="1"/>
  <c r="H4814" i="126" s="1"/>
  <c r="H4815" i="126" s="1"/>
  <c r="H4816" i="126" s="1"/>
  <c r="H4817" i="126" s="1"/>
  <c r="H4818" i="126" s="1"/>
  <c r="H4819" i="126" s="1"/>
  <c r="H4820" i="126" s="1"/>
  <c r="H4821" i="126" s="1"/>
  <c r="H4822" i="126" s="1"/>
  <c r="H4823" i="126" s="1"/>
  <c r="H4824" i="126" s="1"/>
  <c r="H4825" i="126" s="1"/>
  <c r="H4826" i="126" s="1"/>
  <c r="H4827" i="126" s="1"/>
  <c r="H4828" i="126" s="1"/>
  <c r="H4829" i="126" s="1"/>
  <c r="H4830" i="126" s="1"/>
  <c r="H4831" i="126" s="1"/>
  <c r="H4832" i="126" s="1"/>
  <c r="H4833" i="126" s="1"/>
  <c r="H4834" i="126" s="1"/>
  <c r="H4835" i="126" s="1"/>
  <c r="H4836" i="126" s="1"/>
  <c r="H4837" i="126" s="1"/>
  <c r="H4838" i="126" s="1"/>
  <c r="H4839" i="126" s="1"/>
  <c r="H4840" i="126" s="1"/>
  <c r="H4841" i="126" s="1"/>
  <c r="H4842" i="126" s="1"/>
  <c r="H4843" i="126" s="1"/>
  <c r="H4844" i="126" s="1"/>
  <c r="H4845" i="126" s="1"/>
  <c r="H4846" i="126" s="1"/>
  <c r="H4847" i="126" s="1"/>
  <c r="H4848" i="126" s="1"/>
  <c r="H4849" i="126" s="1"/>
  <c r="H4850" i="126" s="1"/>
  <c r="H4851" i="126" s="1"/>
  <c r="H4852" i="126" s="1"/>
  <c r="H4853" i="126" s="1"/>
  <c r="H4854" i="126" s="1"/>
  <c r="H4855" i="126" s="1"/>
  <c r="H4856" i="126" s="1"/>
  <c r="H4857" i="126" s="1"/>
  <c r="H4858" i="126" s="1"/>
  <c r="H4859" i="126" s="1"/>
  <c r="H4860" i="126" s="1"/>
  <c r="H4861" i="126" s="1"/>
  <c r="H4862" i="126" s="1"/>
  <c r="H4863" i="126" s="1"/>
  <c r="H4864" i="126" s="1"/>
  <c r="H4865" i="126" s="1"/>
  <c r="H4866" i="126" s="1"/>
  <c r="H4867" i="126" s="1"/>
  <c r="H4868" i="126" s="1"/>
  <c r="H4869" i="126" s="1"/>
  <c r="H4870" i="126" s="1"/>
  <c r="H4871" i="126" s="1"/>
  <c r="H4872" i="126" s="1"/>
  <c r="H4873" i="126" s="1"/>
  <c r="H4874" i="126" s="1"/>
  <c r="H4875" i="126" s="1"/>
  <c r="H4876" i="126" s="1"/>
  <c r="H4877" i="126" s="1"/>
  <c r="H4878" i="126" s="1"/>
  <c r="H4879" i="126" s="1"/>
  <c r="H4880" i="126" s="1"/>
  <c r="H4881" i="126" s="1"/>
  <c r="H4882" i="126" s="1"/>
  <c r="H4883" i="126" s="1"/>
  <c r="H4884" i="126" s="1"/>
  <c r="H4885" i="126" s="1"/>
  <c r="H4886" i="126" s="1"/>
  <c r="H4887" i="126" s="1"/>
  <c r="H4888" i="126" s="1"/>
  <c r="H4889" i="126" s="1"/>
  <c r="H4890" i="126" s="1"/>
  <c r="H4891" i="126" s="1"/>
  <c r="H4892" i="126" s="1"/>
  <c r="H4893" i="126" s="1"/>
  <c r="H4894" i="126" s="1"/>
  <c r="H4895" i="126" s="1"/>
  <c r="H4896" i="126" s="1"/>
  <c r="H4897" i="126" s="1"/>
  <c r="H4898" i="126" s="1"/>
  <c r="H4899" i="126" s="1"/>
  <c r="H4900" i="126" s="1"/>
  <c r="H4901" i="126" s="1"/>
  <c r="H4902" i="126" s="1"/>
  <c r="H4903" i="126" s="1"/>
  <c r="H4904" i="126" s="1"/>
  <c r="H4905" i="126" s="1"/>
  <c r="H4906" i="126" s="1"/>
  <c r="H4907" i="126" s="1"/>
  <c r="H4908" i="126" s="1"/>
  <c r="H4909" i="126" s="1"/>
  <c r="H4910" i="126" s="1"/>
  <c r="H4911" i="126" s="1"/>
  <c r="H4912" i="126" s="1"/>
  <c r="H4913" i="126" s="1"/>
  <c r="H4914" i="126" s="1"/>
  <c r="H4915" i="126" s="1"/>
  <c r="H4916" i="126" s="1"/>
  <c r="H4917" i="126" s="1"/>
  <c r="H4918" i="126" s="1"/>
  <c r="H4919" i="126" s="1"/>
  <c r="H4920" i="126" s="1"/>
  <c r="H4921" i="126" s="1"/>
  <c r="H4922" i="126" s="1"/>
  <c r="H4923" i="126" s="1"/>
  <c r="H4924" i="126" s="1"/>
  <c r="H4925" i="126" s="1"/>
  <c r="H4926" i="126" s="1"/>
  <c r="H4927" i="126" s="1"/>
  <c r="H4928" i="126" s="1"/>
  <c r="H4929" i="126" s="1"/>
  <c r="H4930" i="126" s="1"/>
  <c r="H4931" i="126" s="1"/>
  <c r="H4932" i="126" s="1"/>
  <c r="H4933" i="126" s="1"/>
  <c r="H4934" i="126" s="1"/>
  <c r="H4935" i="126" s="1"/>
  <c r="H4936" i="126" s="1"/>
  <c r="H4937" i="126" s="1"/>
  <c r="H4938" i="126" s="1"/>
  <c r="H4939" i="126" s="1"/>
  <c r="H4940" i="126" s="1"/>
  <c r="H4941" i="126" s="1"/>
  <c r="H4942" i="126" s="1"/>
  <c r="H4943" i="126" s="1"/>
  <c r="H4944" i="126" s="1"/>
  <c r="H4945" i="126" s="1"/>
  <c r="H4946" i="126" s="1"/>
  <c r="H4947" i="126" s="1"/>
  <c r="H4948" i="126" s="1"/>
  <c r="H4949" i="126" s="1"/>
  <c r="H4950" i="126" s="1"/>
  <c r="H4951" i="126" s="1"/>
  <c r="H4952" i="126" s="1"/>
  <c r="H4953" i="126" s="1"/>
  <c r="H4954" i="126" s="1"/>
  <c r="H4955" i="126" s="1"/>
  <c r="H4956" i="126" s="1"/>
  <c r="H4957" i="126" s="1"/>
  <c r="H4958" i="126" s="1"/>
  <c r="H4959" i="126" s="1"/>
  <c r="H4960" i="126" s="1"/>
  <c r="H4961" i="126" s="1"/>
  <c r="H4962" i="126" s="1"/>
  <c r="H4963" i="126" s="1"/>
  <c r="H4964" i="126" s="1"/>
  <c r="H4965" i="126" s="1"/>
  <c r="H4966" i="126" s="1"/>
  <c r="H4967" i="126" s="1"/>
  <c r="H4968" i="126" s="1"/>
  <c r="H4969" i="126" s="1"/>
  <c r="H4970" i="126" s="1"/>
  <c r="H4971" i="126" s="1"/>
  <c r="H4972" i="126" s="1"/>
  <c r="H4973" i="126" s="1"/>
  <c r="H4974" i="126" s="1"/>
  <c r="H4975" i="126" s="1"/>
  <c r="H4976" i="126" s="1"/>
  <c r="H4977" i="126" s="1"/>
  <c r="H4978" i="126" s="1"/>
  <c r="H4979" i="126" s="1"/>
  <c r="H4980" i="126" s="1"/>
  <c r="H4981" i="126" s="1"/>
  <c r="H4982" i="126" s="1"/>
  <c r="H4983" i="126" s="1"/>
  <c r="H4984" i="126" s="1"/>
  <c r="H4985" i="126" s="1"/>
  <c r="H4986" i="126" s="1"/>
  <c r="H4987" i="126" s="1"/>
  <c r="H4988" i="126" s="1"/>
  <c r="H4989" i="126" s="1"/>
  <c r="H4990" i="126" s="1"/>
  <c r="H4991" i="126" s="1"/>
  <c r="H4992" i="126" s="1"/>
  <c r="H4993" i="126" s="1"/>
  <c r="H4994" i="126" s="1"/>
  <c r="H4995" i="126" s="1"/>
  <c r="H4996" i="126" s="1"/>
  <c r="H4997" i="126" s="1"/>
  <c r="H4998" i="126" s="1"/>
  <c r="H4999" i="126" s="1"/>
  <c r="H5000" i="126" s="1"/>
  <c r="H5001" i="126" s="1"/>
  <c r="H5002" i="126" s="1"/>
  <c r="H5003" i="126" s="1"/>
  <c r="H5004" i="126" s="1"/>
  <c r="H5005" i="126" s="1"/>
  <c r="H5006" i="126" s="1"/>
  <c r="H5007" i="126" s="1"/>
  <c r="H5008" i="126" s="1"/>
  <c r="H5009" i="126" s="1"/>
  <c r="H5010" i="126" s="1"/>
  <c r="H5011" i="126" s="1"/>
  <c r="H5012" i="126" s="1"/>
  <c r="H5013" i="126" s="1"/>
  <c r="H5014" i="126" s="1"/>
  <c r="H5015" i="126" s="1"/>
  <c r="H5016" i="126" s="1"/>
  <c r="H5017" i="126" s="1"/>
  <c r="H5018" i="126" s="1"/>
  <c r="H5019" i="126" s="1"/>
  <c r="H5020" i="126" s="1"/>
  <c r="H5021" i="126" s="1"/>
  <c r="H5022" i="126" s="1"/>
  <c r="H5023" i="126" s="1"/>
  <c r="H5024" i="126" s="1"/>
  <c r="H5025" i="126" s="1"/>
  <c r="H5026" i="126" s="1"/>
  <c r="H5027" i="126" s="1"/>
  <c r="H5028" i="126" s="1"/>
  <c r="H5029" i="126" s="1"/>
  <c r="H5030" i="126" s="1"/>
  <c r="H5031" i="126" s="1"/>
  <c r="H5032" i="126" s="1"/>
  <c r="H5033" i="126" s="1"/>
  <c r="H5034" i="126" s="1"/>
  <c r="H5035" i="126" s="1"/>
  <c r="H5036" i="126" s="1"/>
  <c r="H5037" i="126" s="1"/>
  <c r="H5038" i="126" s="1"/>
  <c r="H5039" i="126" s="1"/>
  <c r="H5040" i="126" s="1"/>
  <c r="H5041" i="126" s="1"/>
  <c r="H5042" i="126" s="1"/>
  <c r="H5043" i="126" s="1"/>
  <c r="H5044" i="126" s="1"/>
  <c r="H5045" i="126" s="1"/>
  <c r="H5046" i="126" s="1"/>
  <c r="H5047" i="126" s="1"/>
  <c r="H5048" i="126" s="1"/>
  <c r="H5049" i="126" s="1"/>
  <c r="H5050" i="126" s="1"/>
  <c r="H5051" i="126" s="1"/>
  <c r="H5052" i="126" s="1"/>
  <c r="H5053" i="126" s="1"/>
  <c r="H5054" i="126" s="1"/>
  <c r="H5055" i="126" s="1"/>
  <c r="H5056" i="126" s="1"/>
  <c r="H5057" i="126" s="1"/>
  <c r="H5058" i="126" s="1"/>
  <c r="H5059" i="126" s="1"/>
  <c r="H5060" i="126" s="1"/>
  <c r="H5061" i="126" s="1"/>
  <c r="H5062" i="126" s="1"/>
  <c r="H5063" i="126" s="1"/>
  <c r="H5064" i="126" s="1"/>
  <c r="H5065" i="126" s="1"/>
  <c r="H5066" i="126" s="1"/>
  <c r="H5067" i="126" s="1"/>
  <c r="H5068" i="126" s="1"/>
  <c r="H5069" i="126" s="1"/>
  <c r="H5070" i="126" s="1"/>
  <c r="H5071" i="126" s="1"/>
  <c r="H5072" i="126" s="1"/>
  <c r="H5073" i="126" s="1"/>
  <c r="H5074" i="126" s="1"/>
  <c r="H5075" i="126" s="1"/>
  <c r="H5076" i="126" s="1"/>
  <c r="H5077" i="126" s="1"/>
  <c r="H5078" i="126" s="1"/>
  <c r="H5079" i="126" s="1"/>
  <c r="H5080" i="126" s="1"/>
  <c r="H5081" i="126" s="1"/>
  <c r="H5082" i="126" s="1"/>
  <c r="H5083" i="126" s="1"/>
  <c r="H5084" i="126" s="1"/>
  <c r="H5085" i="126" s="1"/>
  <c r="H5086" i="126" s="1"/>
  <c r="H5087" i="126" s="1"/>
  <c r="H5088" i="126" s="1"/>
  <c r="H5089" i="126" s="1"/>
  <c r="H5090" i="126" s="1"/>
  <c r="H5091" i="126" s="1"/>
  <c r="H5092" i="126" s="1"/>
  <c r="H5093" i="126" s="1"/>
  <c r="H5094" i="126" s="1"/>
  <c r="H5095" i="126" s="1"/>
  <c r="H5096" i="126" s="1"/>
  <c r="H5097" i="126" s="1"/>
  <c r="H5098" i="126" s="1"/>
  <c r="H5099" i="126" s="1"/>
  <c r="H5100" i="126" s="1"/>
  <c r="H5101" i="126" s="1"/>
  <c r="H5102" i="126" s="1"/>
  <c r="H5103" i="126" s="1"/>
  <c r="H5104" i="126" s="1"/>
  <c r="H5105" i="126" s="1"/>
  <c r="H5106" i="126" s="1"/>
  <c r="H5107" i="126" s="1"/>
  <c r="H5108" i="126" s="1"/>
  <c r="H5109" i="126" s="1"/>
  <c r="H5110" i="126" s="1"/>
  <c r="H5111" i="126" s="1"/>
  <c r="H5112" i="126" s="1"/>
  <c r="H5113" i="126" s="1"/>
  <c r="H5114" i="126" s="1"/>
  <c r="H5115" i="126" s="1"/>
  <c r="H5116" i="126" s="1"/>
  <c r="H5117" i="126" s="1"/>
  <c r="H5118" i="126" s="1"/>
  <c r="H5119" i="126" s="1"/>
  <c r="H5120" i="126" s="1"/>
  <c r="H5121" i="126" s="1"/>
  <c r="H5122" i="126" s="1"/>
  <c r="H5123" i="126" s="1"/>
  <c r="H5124" i="126" s="1"/>
  <c r="H5125" i="126" s="1"/>
  <c r="H5126" i="126" s="1"/>
  <c r="H5127" i="126" s="1"/>
  <c r="H5128" i="126" s="1"/>
  <c r="H5129" i="126" s="1"/>
  <c r="H5130" i="126" s="1"/>
  <c r="H5131" i="126" s="1"/>
  <c r="H5132" i="126" s="1"/>
  <c r="H5133" i="126" s="1"/>
  <c r="H5134" i="126" s="1"/>
  <c r="H5135" i="126" s="1"/>
  <c r="H5136" i="126" s="1"/>
  <c r="H5137" i="126" s="1"/>
  <c r="H5138" i="126" s="1"/>
  <c r="H5139" i="126" s="1"/>
  <c r="H5140" i="126" s="1"/>
  <c r="H5141" i="126" s="1"/>
  <c r="H5142" i="126" s="1"/>
  <c r="H5143" i="126" s="1"/>
  <c r="H5144" i="126" s="1"/>
  <c r="H5145" i="126" s="1"/>
  <c r="H5146" i="126" s="1"/>
  <c r="H5147" i="126" s="1"/>
  <c r="H5148" i="126" s="1"/>
  <c r="H5149" i="126" s="1"/>
  <c r="H5150" i="126" s="1"/>
  <c r="H5151" i="126" s="1"/>
  <c r="H5152" i="126" s="1"/>
  <c r="H5153" i="126" s="1"/>
  <c r="H5154" i="126" s="1"/>
  <c r="H5155" i="126" s="1"/>
  <c r="H5156" i="126" s="1"/>
  <c r="H5157" i="126" s="1"/>
  <c r="H5158" i="126" s="1"/>
  <c r="H5159" i="126" s="1"/>
  <c r="H5160" i="126" s="1"/>
  <c r="H5161" i="126" s="1"/>
  <c r="H5162" i="126" s="1"/>
  <c r="H5163" i="126" s="1"/>
  <c r="H5164" i="126" s="1"/>
  <c r="H5165" i="126" s="1"/>
  <c r="H5166" i="126" s="1"/>
  <c r="H5167" i="126" s="1"/>
  <c r="H5168" i="126" s="1"/>
  <c r="H5169" i="126" s="1"/>
  <c r="H5170" i="126" s="1"/>
  <c r="H5171" i="126" s="1"/>
  <c r="H5172" i="126" s="1"/>
  <c r="H5173" i="126" s="1"/>
  <c r="H5174" i="126" s="1"/>
  <c r="H5175" i="126" s="1"/>
  <c r="H5176" i="126" s="1"/>
  <c r="H5177" i="126" s="1"/>
  <c r="H5178" i="126" s="1"/>
  <c r="H5179" i="126" s="1"/>
  <c r="H5180" i="126" s="1"/>
  <c r="H5181" i="126" s="1"/>
  <c r="H5182" i="126" s="1"/>
  <c r="H5183" i="126" s="1"/>
  <c r="H5184" i="126" s="1"/>
  <c r="H5185" i="126" s="1"/>
  <c r="H5186" i="126" s="1"/>
  <c r="H5187" i="126" s="1"/>
  <c r="H5188" i="126" s="1"/>
  <c r="H5189" i="126" s="1"/>
  <c r="H5190" i="126" s="1"/>
  <c r="H5191" i="126" s="1"/>
  <c r="H5192" i="126" s="1"/>
  <c r="H5193" i="126" s="1"/>
  <c r="H5194" i="126" s="1"/>
  <c r="H5195" i="126" s="1"/>
  <c r="H5196" i="126" s="1"/>
  <c r="H5197" i="126" s="1"/>
  <c r="H5198" i="126" s="1"/>
  <c r="H5199" i="126" s="1"/>
  <c r="H5200" i="126" s="1"/>
  <c r="H5201" i="126" s="1"/>
  <c r="H5202" i="126" s="1"/>
  <c r="H5203" i="126" s="1"/>
  <c r="H5204" i="126" s="1"/>
  <c r="H5205" i="126" s="1"/>
  <c r="H5206" i="126" s="1"/>
  <c r="H5207" i="126" s="1"/>
  <c r="H5208" i="126" s="1"/>
  <c r="H5209" i="126" s="1"/>
  <c r="H5210" i="126" s="1"/>
  <c r="H5211" i="126" s="1"/>
  <c r="H5212" i="126" s="1"/>
  <c r="H5213" i="126" s="1"/>
  <c r="H5214" i="126" s="1"/>
  <c r="H5215" i="126" s="1"/>
  <c r="H5216" i="126" s="1"/>
  <c r="H5217" i="126" s="1"/>
  <c r="H5218" i="126" s="1"/>
  <c r="H5219" i="126" s="1"/>
  <c r="H5220" i="126" s="1"/>
  <c r="H5221" i="126" s="1"/>
  <c r="H5222" i="126" s="1"/>
  <c r="H5223" i="126" s="1"/>
  <c r="H5224" i="126" s="1"/>
  <c r="H5225" i="126" s="1"/>
  <c r="H5226" i="126" s="1"/>
  <c r="H5227" i="126" s="1"/>
  <c r="H5228" i="126" s="1"/>
  <c r="H5229" i="126" s="1"/>
  <c r="H5230" i="126" s="1"/>
  <c r="H5231" i="126" s="1"/>
  <c r="H5232" i="126" s="1"/>
  <c r="H5233" i="126" s="1"/>
  <c r="H5234" i="126" s="1"/>
  <c r="H5235" i="126" s="1"/>
  <c r="H5236" i="126" s="1"/>
  <c r="H5237" i="126" s="1"/>
  <c r="H5238" i="126" s="1"/>
  <c r="H5239" i="126" s="1"/>
  <c r="H5240" i="126" s="1"/>
  <c r="H5241" i="126" s="1"/>
  <c r="H5242" i="126" s="1"/>
  <c r="H5243" i="126" s="1"/>
  <c r="H5244" i="126" s="1"/>
  <c r="H5245" i="126" s="1"/>
  <c r="H5246" i="126" s="1"/>
  <c r="H5247" i="126" s="1"/>
  <c r="H5248" i="126" s="1"/>
  <c r="H5249" i="126" s="1"/>
  <c r="H5250" i="126" s="1"/>
  <c r="H5251" i="126" s="1"/>
  <c r="H5252" i="126" s="1"/>
  <c r="H5253" i="126" s="1"/>
  <c r="H5254" i="126" s="1"/>
  <c r="H5255" i="126" s="1"/>
  <c r="H5256" i="126" s="1"/>
  <c r="H5257" i="126" s="1"/>
  <c r="H5258" i="126" s="1"/>
  <c r="H5259" i="126" s="1"/>
  <c r="H5260" i="126" s="1"/>
  <c r="H5261" i="126" s="1"/>
  <c r="H5262" i="126" s="1"/>
  <c r="H5263" i="126" s="1"/>
  <c r="H5264" i="126" s="1"/>
  <c r="H5265" i="126" s="1"/>
  <c r="H5266" i="126" s="1"/>
  <c r="H5267" i="126" s="1"/>
  <c r="H5268" i="126" s="1"/>
  <c r="H5269" i="126" s="1"/>
  <c r="H5270" i="126" s="1"/>
  <c r="H5271" i="126" s="1"/>
  <c r="H5272" i="126" s="1"/>
  <c r="H5273" i="126" s="1"/>
  <c r="H5274" i="126" s="1"/>
  <c r="H5275" i="126" s="1"/>
  <c r="H5276" i="126" s="1"/>
  <c r="H5277" i="126" s="1"/>
  <c r="H5278" i="126" s="1"/>
  <c r="H5279" i="126" s="1"/>
  <c r="H5280" i="126" s="1"/>
  <c r="H5281" i="126" s="1"/>
  <c r="H5282" i="126" s="1"/>
  <c r="H5283" i="126" s="1"/>
  <c r="H5284" i="126" s="1"/>
  <c r="H5285" i="126" s="1"/>
  <c r="H5286" i="126" s="1"/>
  <c r="H5287" i="126" s="1"/>
  <c r="H5288" i="126" s="1"/>
  <c r="H5289" i="126" s="1"/>
  <c r="H5290" i="126" s="1"/>
  <c r="H5291" i="126" s="1"/>
  <c r="H5292" i="126" s="1"/>
  <c r="H5293" i="126" s="1"/>
  <c r="H5294" i="126" s="1"/>
  <c r="H5295" i="126" s="1"/>
  <c r="H5296" i="126" s="1"/>
  <c r="H5297" i="126" s="1"/>
  <c r="H5298" i="126" s="1"/>
  <c r="H5299" i="126" s="1"/>
  <c r="H5300" i="126" s="1"/>
  <c r="H5301" i="126" s="1"/>
  <c r="H5302" i="126" s="1"/>
  <c r="H5303" i="126" s="1"/>
  <c r="H5304" i="126" s="1"/>
  <c r="H5305" i="126" s="1"/>
  <c r="H5306" i="126" s="1"/>
  <c r="H5307" i="126" s="1"/>
  <c r="H5308" i="126" s="1"/>
  <c r="H5309" i="126" s="1"/>
  <c r="H5310" i="126" s="1"/>
  <c r="H5311" i="126" s="1"/>
  <c r="H5312" i="126" s="1"/>
  <c r="H5313" i="126" s="1"/>
  <c r="H5314" i="126" s="1"/>
  <c r="H5315" i="126" s="1"/>
  <c r="H5316" i="126" s="1"/>
  <c r="H5317" i="126" s="1"/>
  <c r="H5318" i="126" s="1"/>
  <c r="H5319" i="126" s="1"/>
  <c r="H5320" i="126" s="1"/>
  <c r="H5321" i="126" s="1"/>
  <c r="H5322" i="126" s="1"/>
  <c r="H5323" i="126" s="1"/>
  <c r="H5324" i="126" s="1"/>
  <c r="H5325" i="126" s="1"/>
  <c r="H5326" i="126" s="1"/>
  <c r="H5327" i="126" s="1"/>
  <c r="H5328" i="126" s="1"/>
  <c r="H5329" i="126" s="1"/>
  <c r="H5330" i="126" s="1"/>
  <c r="H5331" i="126" s="1"/>
  <c r="H5332" i="126" s="1"/>
  <c r="H5333" i="126" s="1"/>
  <c r="H5334" i="126" s="1"/>
  <c r="H5335" i="126" s="1"/>
  <c r="H5336" i="126" s="1"/>
  <c r="H5337" i="126" s="1"/>
  <c r="H5338" i="126" s="1"/>
  <c r="H5339" i="126" s="1"/>
  <c r="H5340" i="126" s="1"/>
  <c r="H5341" i="126" s="1"/>
  <c r="H5342" i="126" s="1"/>
  <c r="H5343" i="126" s="1"/>
  <c r="H5344" i="126" s="1"/>
  <c r="H5345" i="126" s="1"/>
  <c r="H5346" i="126" s="1"/>
  <c r="H5347" i="126" s="1"/>
  <c r="H5348" i="126" s="1"/>
  <c r="H5349" i="126" s="1"/>
  <c r="H5350" i="126" s="1"/>
  <c r="H5351" i="126" s="1"/>
  <c r="H5352" i="126" s="1"/>
  <c r="H5353" i="126" s="1"/>
  <c r="H5354" i="126" s="1"/>
  <c r="H5355" i="126" s="1"/>
  <c r="H5356" i="126" s="1"/>
  <c r="H5357" i="126" s="1"/>
  <c r="H5358" i="126" s="1"/>
  <c r="H5359" i="126" s="1"/>
  <c r="H5360" i="126" s="1"/>
  <c r="H5361" i="126" s="1"/>
  <c r="H5362" i="126" s="1"/>
  <c r="H5363" i="126" s="1"/>
  <c r="H5364" i="126" s="1"/>
  <c r="H5365" i="126" s="1"/>
  <c r="H5366" i="126" s="1"/>
  <c r="H5367" i="126" s="1"/>
  <c r="H5368" i="126" s="1"/>
  <c r="H5369" i="126" s="1"/>
  <c r="H5370" i="126" s="1"/>
  <c r="H5371" i="126" s="1"/>
  <c r="H5372" i="126" s="1"/>
  <c r="H5373" i="126" s="1"/>
  <c r="H5374" i="126" s="1"/>
  <c r="H5375" i="126" s="1"/>
  <c r="H5376" i="126" s="1"/>
  <c r="H5377" i="126" s="1"/>
  <c r="H5378" i="126" s="1"/>
  <c r="H5379" i="126" s="1"/>
  <c r="H5380" i="126" s="1"/>
  <c r="H5381" i="126" s="1"/>
  <c r="H5382" i="126" s="1"/>
  <c r="H5383" i="126" s="1"/>
  <c r="H5384" i="126" s="1"/>
  <c r="H5385" i="126" s="1"/>
  <c r="H5386" i="126" s="1"/>
  <c r="H5387" i="126" s="1"/>
  <c r="H5388" i="126" s="1"/>
  <c r="H5389" i="126" s="1"/>
  <c r="H5390" i="126" s="1"/>
  <c r="H5391" i="126" s="1"/>
  <c r="H5392" i="126" s="1"/>
  <c r="H5393" i="126" s="1"/>
  <c r="H5394" i="126" s="1"/>
  <c r="H5395" i="126" s="1"/>
  <c r="H5396" i="126" s="1"/>
  <c r="H5397" i="126" s="1"/>
  <c r="H5398" i="126" s="1"/>
  <c r="H5399" i="126" s="1"/>
  <c r="H5400" i="126" s="1"/>
  <c r="H5401" i="126" s="1"/>
  <c r="H5402" i="126" s="1"/>
  <c r="H5403" i="126" s="1"/>
  <c r="H5404" i="126" s="1"/>
  <c r="H5405" i="126" s="1"/>
  <c r="H5406" i="126" s="1"/>
  <c r="H5407" i="126" s="1"/>
  <c r="H5408" i="126" s="1"/>
  <c r="H5409" i="126" s="1"/>
  <c r="H5410" i="126" s="1"/>
  <c r="H5411" i="126" s="1"/>
  <c r="H5412" i="126" s="1"/>
  <c r="H5413" i="126" s="1"/>
  <c r="H5414" i="126" s="1"/>
  <c r="H5415" i="126" s="1"/>
  <c r="H5416" i="126" s="1"/>
  <c r="H5417" i="126" s="1"/>
  <c r="H5418" i="126" s="1"/>
  <c r="H5419" i="126" s="1"/>
  <c r="H5420" i="126" s="1"/>
  <c r="H5421" i="126" s="1"/>
  <c r="H5422" i="126" s="1"/>
  <c r="H5423" i="126" s="1"/>
  <c r="H5424" i="126" s="1"/>
  <c r="H5425" i="126" s="1"/>
  <c r="H5426" i="126" s="1"/>
  <c r="H5427" i="126" s="1"/>
  <c r="H5428" i="126" s="1"/>
  <c r="H5429" i="126" s="1"/>
  <c r="H5430" i="126" s="1"/>
  <c r="H5431" i="126" s="1"/>
  <c r="H5432" i="126" s="1"/>
  <c r="H5433" i="126" s="1"/>
  <c r="H5434" i="126" s="1"/>
  <c r="H5435" i="126" s="1"/>
  <c r="H5436" i="126" s="1"/>
  <c r="H5437" i="126" s="1"/>
  <c r="H5438" i="126" s="1"/>
  <c r="H5439" i="126" s="1"/>
  <c r="H5440" i="126" s="1"/>
  <c r="H5441" i="126" s="1"/>
  <c r="H5442" i="126" s="1"/>
  <c r="H5443" i="126" s="1"/>
  <c r="H5444" i="126" s="1"/>
  <c r="H5445" i="126" s="1"/>
  <c r="H5446" i="126" s="1"/>
  <c r="H5447" i="126" s="1"/>
  <c r="H5448" i="126" s="1"/>
  <c r="H5449" i="126" s="1"/>
  <c r="H5450" i="126" s="1"/>
  <c r="H5451" i="126" s="1"/>
  <c r="H5452" i="126" s="1"/>
  <c r="H5453" i="126" s="1"/>
  <c r="H5454" i="126" s="1"/>
  <c r="H5455" i="126" s="1"/>
  <c r="H5456" i="126" s="1"/>
  <c r="H5457" i="126" s="1"/>
  <c r="H5458" i="126" s="1"/>
  <c r="H5459" i="126" s="1"/>
  <c r="H5460" i="126" s="1"/>
  <c r="H5461" i="126" s="1"/>
  <c r="H5462" i="126" s="1"/>
  <c r="H5463" i="126" s="1"/>
  <c r="H5464" i="126" s="1"/>
  <c r="H5465" i="126" s="1"/>
  <c r="H5466" i="126" s="1"/>
  <c r="H5467" i="126" s="1"/>
  <c r="H5468" i="126" s="1"/>
  <c r="H5469" i="126" s="1"/>
  <c r="H5470" i="126" s="1"/>
  <c r="H5471" i="126" s="1"/>
  <c r="H5472" i="126" s="1"/>
  <c r="H5473" i="126" s="1"/>
  <c r="H5474" i="126" s="1"/>
  <c r="H5475" i="126" s="1"/>
  <c r="H5476" i="126" s="1"/>
  <c r="H5477" i="126" s="1"/>
  <c r="H5478" i="126" s="1"/>
  <c r="H5479" i="126" s="1"/>
  <c r="H5480" i="126" s="1"/>
  <c r="H5481" i="126" s="1"/>
  <c r="H5482" i="126" s="1"/>
  <c r="H5483" i="126" s="1"/>
  <c r="H5484" i="126" s="1"/>
  <c r="H5485" i="126" s="1"/>
  <c r="H5486" i="126" s="1"/>
  <c r="H5487" i="126" s="1"/>
  <c r="H5488" i="126" s="1"/>
  <c r="H5489" i="126" s="1"/>
  <c r="H5490" i="126" s="1"/>
  <c r="H5491" i="126" s="1"/>
  <c r="H5492" i="126" s="1"/>
  <c r="H5493" i="126" s="1"/>
  <c r="H5494" i="126" s="1"/>
  <c r="H5495" i="126" s="1"/>
  <c r="H5496" i="126" s="1"/>
  <c r="H5497" i="126" s="1"/>
  <c r="H5498" i="126" s="1"/>
  <c r="H5499" i="126" s="1"/>
  <c r="H5500" i="126" s="1"/>
  <c r="H5501" i="126" s="1"/>
  <c r="H5502" i="126" s="1"/>
  <c r="H5503" i="126" s="1"/>
  <c r="H5504" i="126" s="1"/>
  <c r="H5505" i="126" s="1"/>
  <c r="H5506" i="126" s="1"/>
  <c r="H5507" i="126" s="1"/>
  <c r="H5508" i="126" s="1"/>
  <c r="H5509" i="126" s="1"/>
  <c r="H5510" i="126" s="1"/>
  <c r="H5511" i="126" s="1"/>
  <c r="H5512" i="126" s="1"/>
  <c r="H5513" i="126" s="1"/>
  <c r="H5514" i="126" s="1"/>
  <c r="H5515" i="126" s="1"/>
  <c r="H5516" i="126" s="1"/>
  <c r="H5517" i="126" s="1"/>
  <c r="H5518" i="126" s="1"/>
  <c r="H5519" i="126" s="1"/>
  <c r="H5520" i="126" s="1"/>
  <c r="H5521" i="126" s="1"/>
  <c r="H5522" i="126" s="1"/>
  <c r="H5523" i="126" s="1"/>
  <c r="H5524" i="126" s="1"/>
  <c r="H5525" i="126" s="1"/>
  <c r="H5526" i="126" s="1"/>
  <c r="H5527" i="126" s="1"/>
  <c r="H5528" i="126" s="1"/>
  <c r="H5529" i="126" s="1"/>
  <c r="H5530" i="126" s="1"/>
  <c r="H5531" i="126" s="1"/>
  <c r="H5532" i="126" s="1"/>
  <c r="H5533" i="126" s="1"/>
  <c r="H5534" i="126" s="1"/>
  <c r="H5535" i="126" s="1"/>
  <c r="H5536" i="126" s="1"/>
  <c r="H5537" i="126" s="1"/>
  <c r="H5538" i="126" s="1"/>
  <c r="H5539" i="126" s="1"/>
  <c r="H5540" i="126" s="1"/>
  <c r="H5541" i="126" s="1"/>
  <c r="H5542" i="126" s="1"/>
  <c r="H5543" i="126" s="1"/>
  <c r="H5544" i="126" s="1"/>
  <c r="H5545" i="126" s="1"/>
  <c r="H5546" i="126" s="1"/>
  <c r="H5547" i="126" s="1"/>
  <c r="H5548" i="126" s="1"/>
  <c r="H5549" i="126" s="1"/>
  <c r="H5550" i="126" s="1"/>
  <c r="H5551" i="126" s="1"/>
  <c r="H5552" i="126" s="1"/>
  <c r="H5553" i="126" s="1"/>
  <c r="H5554" i="126" s="1"/>
  <c r="H5555" i="126" s="1"/>
  <c r="H5556" i="126" s="1"/>
  <c r="H5557" i="126" s="1"/>
  <c r="H5558" i="126" s="1"/>
  <c r="H5559" i="126" s="1"/>
  <c r="H5560" i="126" s="1"/>
  <c r="H5561" i="126" s="1"/>
  <c r="H5562" i="126" s="1"/>
  <c r="H5563" i="126" s="1"/>
  <c r="H5564" i="126" s="1"/>
  <c r="H5565" i="126" s="1"/>
  <c r="H5566" i="126" s="1"/>
  <c r="H5567" i="126" s="1"/>
  <c r="H5568" i="126" s="1"/>
  <c r="H5569" i="126" s="1"/>
  <c r="H5570" i="126" s="1"/>
  <c r="H5571" i="126" s="1"/>
  <c r="H5572" i="126" s="1"/>
  <c r="H5573" i="126" s="1"/>
  <c r="H5574" i="126" s="1"/>
  <c r="H5575" i="126" s="1"/>
  <c r="H5576" i="126" s="1"/>
  <c r="H5577" i="126" s="1"/>
  <c r="H5578" i="126" s="1"/>
  <c r="H5579" i="126" s="1"/>
  <c r="H5580" i="126" s="1"/>
  <c r="H5581" i="126" s="1"/>
  <c r="H5582" i="126" s="1"/>
  <c r="H5583" i="126" s="1"/>
  <c r="H5584" i="126" s="1"/>
  <c r="H5585" i="126" s="1"/>
  <c r="H5586" i="126" s="1"/>
  <c r="H5587" i="126" s="1"/>
  <c r="H5588" i="126" s="1"/>
  <c r="H5589" i="126" s="1"/>
  <c r="H5590" i="126" s="1"/>
  <c r="H5591" i="126" s="1"/>
  <c r="H5592" i="126" s="1"/>
  <c r="H5593" i="126" s="1"/>
  <c r="H5594" i="126" s="1"/>
  <c r="H5595" i="126" s="1"/>
  <c r="H5596" i="126" s="1"/>
  <c r="H5597" i="126" s="1"/>
  <c r="H5598" i="126" s="1"/>
  <c r="H5599" i="126" s="1"/>
  <c r="H5600" i="126" s="1"/>
  <c r="H5601" i="126" s="1"/>
  <c r="H5602" i="126" s="1"/>
  <c r="H5603" i="126" s="1"/>
  <c r="H5604" i="126" s="1"/>
  <c r="H5605" i="126" s="1"/>
  <c r="H5606" i="126" s="1"/>
  <c r="H5607" i="126" s="1"/>
  <c r="H5608" i="126" s="1"/>
  <c r="H5609" i="126" s="1"/>
  <c r="H5610" i="126" s="1"/>
  <c r="H5611" i="126" s="1"/>
  <c r="H5612" i="126" s="1"/>
  <c r="H5613" i="126" s="1"/>
  <c r="H5614" i="126" s="1"/>
  <c r="H5615" i="126" s="1"/>
  <c r="H5616" i="126" s="1"/>
  <c r="H5617" i="126" s="1"/>
  <c r="H5618" i="126" s="1"/>
  <c r="H5619" i="126" s="1"/>
  <c r="H5620" i="126" s="1"/>
  <c r="H5621" i="126" s="1"/>
  <c r="H5622" i="126" s="1"/>
  <c r="H5623" i="126" s="1"/>
  <c r="H5624" i="126" s="1"/>
  <c r="H5625" i="126" s="1"/>
  <c r="H5626" i="126" s="1"/>
  <c r="H5627" i="126" s="1"/>
  <c r="H5628" i="126" s="1"/>
  <c r="H5629" i="126" s="1"/>
  <c r="H5630" i="126" s="1"/>
  <c r="H5631" i="126" s="1"/>
  <c r="H5632" i="126" s="1"/>
  <c r="H5633" i="126" s="1"/>
  <c r="H5634" i="126" s="1"/>
  <c r="H5635" i="126" s="1"/>
  <c r="H5636" i="126" s="1"/>
  <c r="H5637" i="126" s="1"/>
  <c r="H5638" i="126" s="1"/>
  <c r="H5639" i="126" s="1"/>
  <c r="H5640" i="126" s="1"/>
  <c r="H5641" i="126" s="1"/>
  <c r="H5642" i="126" s="1"/>
  <c r="H5643" i="126" s="1"/>
  <c r="H5644" i="126" s="1"/>
  <c r="H5645" i="126" s="1"/>
  <c r="H5646" i="126" s="1"/>
  <c r="H5647" i="126" s="1"/>
  <c r="H5648" i="126" s="1"/>
  <c r="H5649" i="126" s="1"/>
  <c r="H5650" i="126" s="1"/>
  <c r="H5651" i="126" s="1"/>
  <c r="H5652" i="126" s="1"/>
  <c r="H5653" i="126" s="1"/>
  <c r="H5654" i="126" s="1"/>
  <c r="H5655" i="126" s="1"/>
  <c r="H5656" i="126" s="1"/>
  <c r="H5657" i="126" s="1"/>
  <c r="H5658" i="126" s="1"/>
  <c r="H5659" i="126" s="1"/>
  <c r="H5660" i="126" s="1"/>
  <c r="H5661" i="126" s="1"/>
  <c r="H5662" i="126" s="1"/>
  <c r="H5663" i="126" s="1"/>
  <c r="H5664" i="126" s="1"/>
  <c r="H5665" i="126" s="1"/>
  <c r="H5666" i="126" s="1"/>
  <c r="H5667" i="126" s="1"/>
  <c r="H5668" i="126" s="1"/>
  <c r="H5669" i="126" s="1"/>
  <c r="H5670" i="126" s="1"/>
  <c r="H5671" i="126" s="1"/>
  <c r="H5672" i="126" s="1"/>
  <c r="H5673" i="126" s="1"/>
  <c r="H5674" i="126" s="1"/>
  <c r="H5675" i="126" s="1"/>
  <c r="H5676" i="126" s="1"/>
  <c r="H5677" i="126" s="1"/>
  <c r="H5678" i="126" s="1"/>
  <c r="H5679" i="126" s="1"/>
  <c r="H5680" i="126" s="1"/>
  <c r="H5681" i="126" s="1"/>
  <c r="H5682" i="126" s="1"/>
  <c r="H5683" i="126" s="1"/>
  <c r="H5684" i="126" s="1"/>
  <c r="H5685" i="126" s="1"/>
  <c r="H5686" i="126" s="1"/>
  <c r="H5687" i="126" s="1"/>
  <c r="H5688" i="126" s="1"/>
  <c r="H5689" i="126" s="1"/>
  <c r="H5690" i="126" s="1"/>
  <c r="H5691" i="126" s="1"/>
  <c r="H5692" i="126" s="1"/>
  <c r="H5693" i="126" s="1"/>
  <c r="H5694" i="126" s="1"/>
  <c r="H5695" i="126" s="1"/>
  <c r="H5696" i="126" s="1"/>
  <c r="H5697" i="126" s="1"/>
  <c r="H5698" i="126" s="1"/>
  <c r="H5699" i="126" s="1"/>
  <c r="H5700" i="126" s="1"/>
  <c r="H5701" i="126" s="1"/>
  <c r="H5702" i="126" s="1"/>
  <c r="H5703" i="126" s="1"/>
  <c r="H5704" i="126" s="1"/>
  <c r="H5705" i="126" s="1"/>
  <c r="H5706" i="126" s="1"/>
  <c r="H5707" i="126" s="1"/>
  <c r="H5708" i="126" s="1"/>
  <c r="H5709" i="126" s="1"/>
  <c r="H5710" i="126" s="1"/>
  <c r="H5711" i="126" s="1"/>
  <c r="H5712" i="126" s="1"/>
  <c r="H5713" i="126" s="1"/>
  <c r="H5714" i="126" s="1"/>
  <c r="H5715" i="126" s="1"/>
  <c r="H5716" i="126" s="1"/>
  <c r="H5717" i="126" s="1"/>
  <c r="H5718" i="126" s="1"/>
  <c r="H5719" i="126" s="1"/>
  <c r="H5720" i="126" s="1"/>
  <c r="H5721" i="126" s="1"/>
  <c r="H5722" i="126" s="1"/>
  <c r="H5723" i="126" s="1"/>
  <c r="H5724" i="126" s="1"/>
  <c r="H5725" i="126" s="1"/>
  <c r="H5726" i="126" s="1"/>
  <c r="H5727" i="126" s="1"/>
  <c r="H5728" i="126" s="1"/>
  <c r="H5729" i="126" s="1"/>
  <c r="H5730" i="126" s="1"/>
  <c r="H5731" i="126" s="1"/>
  <c r="H5732" i="126" s="1"/>
  <c r="H5733" i="126" s="1"/>
  <c r="H5734" i="126" s="1"/>
  <c r="H5735" i="126" s="1"/>
  <c r="H5736" i="126" s="1"/>
  <c r="H5737" i="126" s="1"/>
  <c r="H5738" i="126" s="1"/>
  <c r="H5739" i="126" s="1"/>
  <c r="H5740" i="126" s="1"/>
  <c r="H5741" i="126" s="1"/>
  <c r="H5742" i="126" s="1"/>
  <c r="H5743" i="126" s="1"/>
  <c r="H5744" i="126" s="1"/>
  <c r="H5745" i="126" s="1"/>
  <c r="H5746" i="126" s="1"/>
  <c r="H5747" i="126" s="1"/>
  <c r="H5748" i="126" s="1"/>
  <c r="H5749" i="126" s="1"/>
  <c r="H5750" i="126" s="1"/>
  <c r="H5751" i="126" s="1"/>
  <c r="H5752" i="126" s="1"/>
  <c r="H5753" i="126" s="1"/>
  <c r="H5754" i="126" s="1"/>
  <c r="H5755" i="126" s="1"/>
  <c r="H5756" i="126" s="1"/>
  <c r="H5757" i="126" s="1"/>
  <c r="H5758" i="126" s="1"/>
  <c r="H5759" i="126" s="1"/>
  <c r="H5760" i="126" s="1"/>
  <c r="H5761" i="126" s="1"/>
  <c r="H5762" i="126" s="1"/>
  <c r="H5763" i="126" s="1"/>
  <c r="H5764" i="126" s="1"/>
  <c r="H5765" i="126" s="1"/>
  <c r="H5766" i="126" s="1"/>
  <c r="H5767" i="126" s="1"/>
  <c r="H5768" i="126" s="1"/>
  <c r="H5769" i="126" s="1"/>
  <c r="H5770" i="126" s="1"/>
  <c r="H5771" i="126" s="1"/>
  <c r="H5772" i="126" s="1"/>
  <c r="H5773" i="126" s="1"/>
  <c r="H5774" i="126" s="1"/>
  <c r="H5775" i="126" s="1"/>
  <c r="H5776" i="126" s="1"/>
  <c r="H5777" i="126" s="1"/>
  <c r="H5778" i="126" s="1"/>
  <c r="H5779" i="126" s="1"/>
  <c r="H5780" i="126" s="1"/>
  <c r="H5781" i="126" s="1"/>
  <c r="H5782" i="126" s="1"/>
  <c r="H5783" i="126" s="1"/>
  <c r="H5784" i="126" s="1"/>
  <c r="H5785" i="126" s="1"/>
  <c r="H5786" i="126" s="1"/>
  <c r="H5787" i="126" s="1"/>
  <c r="H5788" i="126" s="1"/>
  <c r="H5789" i="126" s="1"/>
  <c r="H5790" i="126" s="1"/>
  <c r="H5791" i="126" s="1"/>
  <c r="H5792" i="126" s="1"/>
  <c r="H5793" i="126" s="1"/>
  <c r="H5794" i="126" s="1"/>
  <c r="H5795" i="126" s="1"/>
  <c r="H5796" i="126" s="1"/>
  <c r="H5797" i="126" s="1"/>
  <c r="H5798" i="126" s="1"/>
  <c r="H5799" i="126" s="1"/>
  <c r="H5800" i="126" s="1"/>
  <c r="H5801" i="126" s="1"/>
  <c r="H5802" i="126" s="1"/>
  <c r="H5803" i="126" s="1"/>
  <c r="H5804" i="126" s="1"/>
  <c r="H5805" i="126" s="1"/>
  <c r="H5806" i="126" s="1"/>
  <c r="H5807" i="126" s="1"/>
  <c r="H5808" i="126" s="1"/>
  <c r="H5809" i="126" s="1"/>
  <c r="H5810" i="126" s="1"/>
  <c r="H5811" i="126" s="1"/>
  <c r="H5812" i="126" s="1"/>
  <c r="H5813" i="126" s="1"/>
  <c r="H5814" i="126" s="1"/>
  <c r="H5815" i="126" s="1"/>
  <c r="H5816" i="126" s="1"/>
  <c r="H5817" i="126" s="1"/>
  <c r="H5818" i="126" s="1"/>
  <c r="H5819" i="126" s="1"/>
  <c r="H5820" i="126" s="1"/>
  <c r="H5821" i="126" s="1"/>
  <c r="H5822" i="126" s="1"/>
  <c r="H5823" i="126" s="1"/>
  <c r="H5824" i="126" s="1"/>
  <c r="H5825" i="126" s="1"/>
  <c r="H5826" i="126" s="1"/>
  <c r="H5827" i="126" s="1"/>
  <c r="H5828" i="126" s="1"/>
  <c r="H5829" i="126" s="1"/>
  <c r="H5830" i="126" s="1"/>
  <c r="H5831" i="126" s="1"/>
  <c r="H5832" i="126" s="1"/>
  <c r="H5833" i="126" s="1"/>
  <c r="H5834" i="126" s="1"/>
  <c r="H5835" i="126" s="1"/>
  <c r="H5836" i="126" s="1"/>
  <c r="H5837" i="126" s="1"/>
  <c r="H5838" i="126" s="1"/>
  <c r="H5839" i="126" s="1"/>
  <c r="H5840" i="126" s="1"/>
  <c r="H5841" i="126" s="1"/>
  <c r="H5842" i="126" s="1"/>
  <c r="H5843" i="126" s="1"/>
  <c r="H5844" i="126" s="1"/>
  <c r="H5845" i="126" s="1"/>
  <c r="H5846" i="126" s="1"/>
  <c r="H5847" i="126" s="1"/>
  <c r="H5848" i="126" s="1"/>
  <c r="H5849" i="126" s="1"/>
  <c r="H5850" i="126" s="1"/>
  <c r="H5851" i="126" s="1"/>
  <c r="H5852" i="126" s="1"/>
  <c r="H5853" i="126" s="1"/>
  <c r="H5854" i="126" s="1"/>
  <c r="H5855" i="126" s="1"/>
  <c r="H5856" i="126" s="1"/>
  <c r="H5857" i="126" s="1"/>
  <c r="H5858" i="126" s="1"/>
  <c r="H5859" i="126" s="1"/>
  <c r="H5860" i="126" s="1"/>
  <c r="H5861" i="126" s="1"/>
  <c r="H5862" i="126" s="1"/>
  <c r="H5863" i="126" s="1"/>
  <c r="H5864" i="126" s="1"/>
  <c r="H5865" i="126" s="1"/>
  <c r="H5866" i="126" s="1"/>
  <c r="H5867" i="126" s="1"/>
  <c r="H5868" i="126" s="1"/>
  <c r="H5869" i="126" s="1"/>
  <c r="H5870" i="126" s="1"/>
  <c r="H5871" i="126" s="1"/>
  <c r="H5872" i="126" s="1"/>
  <c r="H5873" i="126" s="1"/>
  <c r="H5874" i="126" s="1"/>
  <c r="H5875" i="126" s="1"/>
  <c r="H5876" i="126" s="1"/>
  <c r="H5877" i="126" s="1"/>
  <c r="H5878" i="126" s="1"/>
  <c r="H5879" i="126" s="1"/>
  <c r="H5880" i="126" s="1"/>
  <c r="H5881" i="126" s="1"/>
  <c r="H5882" i="126" s="1"/>
  <c r="H5883" i="126" s="1"/>
  <c r="H5884" i="126" s="1"/>
  <c r="H5885" i="126" s="1"/>
  <c r="H5886" i="126" s="1"/>
  <c r="H5887" i="126" s="1"/>
  <c r="H5888" i="126" s="1"/>
  <c r="H5889" i="126" s="1"/>
  <c r="H5890" i="126" s="1"/>
  <c r="H5891" i="126" s="1"/>
  <c r="H5892" i="126" s="1"/>
  <c r="H5893" i="126" s="1"/>
  <c r="H5894" i="126" s="1"/>
  <c r="H5895" i="126" s="1"/>
  <c r="H5896" i="126" s="1"/>
  <c r="H5897" i="126" s="1"/>
  <c r="H5898" i="126" s="1"/>
  <c r="H5899" i="126" s="1"/>
  <c r="H5900" i="126" s="1"/>
  <c r="H5901" i="126" s="1"/>
  <c r="H5902" i="126" s="1"/>
  <c r="H5903" i="126" s="1"/>
  <c r="H5904" i="126" s="1"/>
  <c r="H5905" i="126" s="1"/>
  <c r="H5906" i="126" s="1"/>
  <c r="H5907" i="126" s="1"/>
  <c r="H5908" i="126" s="1"/>
  <c r="H5909" i="126" s="1"/>
  <c r="H5910" i="126" s="1"/>
  <c r="H5911" i="126" s="1"/>
  <c r="H5912" i="126" s="1"/>
  <c r="H5913" i="126" s="1"/>
  <c r="H5914" i="126" s="1"/>
  <c r="H5915" i="126" s="1"/>
  <c r="H5916" i="126" s="1"/>
  <c r="H5917" i="126" s="1"/>
  <c r="H5918" i="126" s="1"/>
  <c r="H5919" i="126" s="1"/>
  <c r="H5920" i="126" s="1"/>
  <c r="H5921" i="126" s="1"/>
  <c r="H5922" i="126" s="1"/>
  <c r="H5923" i="126" s="1"/>
  <c r="H5924" i="126" s="1"/>
  <c r="H5925" i="126" s="1"/>
  <c r="H5926" i="126" s="1"/>
  <c r="H5927" i="126" s="1"/>
  <c r="H5928" i="126" s="1"/>
  <c r="H5929" i="126" s="1"/>
  <c r="H5930" i="126" s="1"/>
  <c r="H5931" i="126" s="1"/>
  <c r="H5932" i="126" s="1"/>
  <c r="H5933" i="126" s="1"/>
  <c r="H5934" i="126" s="1"/>
  <c r="H5935" i="126" s="1"/>
  <c r="H5936" i="126" s="1"/>
  <c r="H5937" i="126" s="1"/>
  <c r="H5938" i="126" s="1"/>
  <c r="H5939" i="126" s="1"/>
  <c r="H5940" i="126" s="1"/>
  <c r="H5941" i="126" s="1"/>
  <c r="H5942" i="126" s="1"/>
  <c r="H5943" i="126" s="1"/>
  <c r="H5944" i="126" s="1"/>
  <c r="H5945" i="126" s="1"/>
  <c r="H5946" i="126" s="1"/>
  <c r="H5947" i="126" s="1"/>
  <c r="H5948" i="126" s="1"/>
  <c r="H5949" i="126" s="1"/>
  <c r="H5950" i="126" s="1"/>
  <c r="H5951" i="126" s="1"/>
  <c r="H5952" i="126" s="1"/>
  <c r="H5953" i="126" s="1"/>
  <c r="H5954" i="126" s="1"/>
  <c r="H5955" i="126" s="1"/>
  <c r="H5956" i="126" s="1"/>
  <c r="H5957" i="126" s="1"/>
  <c r="H5958" i="126" s="1"/>
  <c r="H5959" i="126" s="1"/>
  <c r="H5960" i="126" s="1"/>
  <c r="H5961" i="126" s="1"/>
  <c r="H5962" i="126" s="1"/>
  <c r="H5963" i="126" s="1"/>
  <c r="H5964" i="126" s="1"/>
  <c r="H5965" i="126" s="1"/>
  <c r="H5966" i="126" s="1"/>
  <c r="H5967" i="126" s="1"/>
  <c r="H5968" i="126" s="1"/>
  <c r="H5969" i="126" s="1"/>
  <c r="H5970" i="126" s="1"/>
  <c r="H5971" i="126" s="1"/>
  <c r="H5972" i="126" s="1"/>
  <c r="H5973" i="126" s="1"/>
  <c r="H5974" i="126" s="1"/>
  <c r="H5975" i="126" s="1"/>
  <c r="H5976" i="126" s="1"/>
  <c r="H5977" i="126" s="1"/>
  <c r="H5978" i="126" s="1"/>
  <c r="H5979" i="126" s="1"/>
  <c r="H5980" i="126" s="1"/>
  <c r="H5981" i="126" s="1"/>
  <c r="H5982" i="126" s="1"/>
  <c r="H5983" i="126" s="1"/>
  <c r="H5984" i="126" s="1"/>
  <c r="H5985" i="126" s="1"/>
  <c r="H5986" i="126" s="1"/>
  <c r="H5987" i="126" s="1"/>
  <c r="H5988" i="126" s="1"/>
  <c r="H5989" i="126" s="1"/>
  <c r="H5990" i="126" s="1"/>
  <c r="H5991" i="126" s="1"/>
  <c r="H5992" i="126" s="1"/>
  <c r="H5993" i="126" s="1"/>
  <c r="H5994" i="126" s="1"/>
  <c r="H5995" i="126" s="1"/>
  <c r="H5996" i="126" s="1"/>
  <c r="H5997" i="126" s="1"/>
  <c r="H5998" i="126" s="1"/>
  <c r="H5999" i="126" s="1"/>
  <c r="H6000" i="126" s="1"/>
  <c r="H6001" i="126" s="1"/>
  <c r="H6002" i="126" s="1"/>
  <c r="H6003" i="126" s="1"/>
  <c r="H6004" i="126" s="1"/>
  <c r="H6005" i="126" s="1"/>
  <c r="H6006" i="126" s="1"/>
  <c r="H6007" i="126" s="1"/>
  <c r="H6008" i="126" s="1"/>
  <c r="H6009" i="126" s="1"/>
  <c r="H6010" i="126" s="1"/>
  <c r="H6011" i="126" s="1"/>
  <c r="H6012" i="126" s="1"/>
  <c r="H6013" i="126" s="1"/>
  <c r="H6014" i="126" s="1"/>
  <c r="H6015" i="126" s="1"/>
  <c r="H6016" i="126" s="1"/>
  <c r="H6017" i="126" s="1"/>
  <c r="H6018" i="126" s="1"/>
  <c r="H6019" i="126" s="1"/>
  <c r="H6020" i="126" s="1"/>
  <c r="H6021" i="126" s="1"/>
  <c r="H6022" i="126" s="1"/>
  <c r="H6023" i="126" s="1"/>
  <c r="H6024" i="126" s="1"/>
  <c r="H6025" i="126" s="1"/>
  <c r="H6026" i="126" s="1"/>
  <c r="H6027" i="126" s="1"/>
  <c r="H6028" i="126" s="1"/>
  <c r="H6029" i="126" s="1"/>
  <c r="H6030" i="126" s="1"/>
  <c r="H6031" i="126" s="1"/>
  <c r="H6032" i="126" s="1"/>
  <c r="H6033" i="126" s="1"/>
  <c r="H6034" i="126" s="1"/>
  <c r="H6035" i="126" s="1"/>
  <c r="H6036" i="126" s="1"/>
  <c r="H6037" i="126" s="1"/>
  <c r="H6038" i="126" s="1"/>
  <c r="H6039" i="126" s="1"/>
  <c r="H6040" i="126" s="1"/>
  <c r="H6041" i="126" s="1"/>
  <c r="H6042" i="126" s="1"/>
  <c r="H6043" i="126" s="1"/>
  <c r="H6044" i="126" s="1"/>
  <c r="H6045" i="126" s="1"/>
  <c r="H6046" i="126" s="1"/>
  <c r="H6047" i="126" s="1"/>
  <c r="H6048" i="126" s="1"/>
  <c r="H6049" i="126" s="1"/>
  <c r="H6050" i="126" s="1"/>
  <c r="H6051" i="126" s="1"/>
  <c r="H6052" i="126" s="1"/>
  <c r="H6053" i="126" s="1"/>
  <c r="H6054" i="126" s="1"/>
  <c r="H6055" i="126" s="1"/>
  <c r="H6056" i="126" s="1"/>
  <c r="H6057" i="126" s="1"/>
  <c r="H6058" i="126" s="1"/>
  <c r="H6059" i="126" s="1"/>
  <c r="H6060" i="126" s="1"/>
  <c r="H6061" i="126" s="1"/>
  <c r="H6062" i="126" s="1"/>
  <c r="H6063" i="126" s="1"/>
  <c r="H6064" i="126" s="1"/>
  <c r="H6065" i="126" s="1"/>
  <c r="H6066" i="126" s="1"/>
  <c r="H6067" i="126" s="1"/>
  <c r="H6068" i="126" s="1"/>
  <c r="H6069" i="126" s="1"/>
  <c r="H6070" i="126" s="1"/>
  <c r="H6071" i="126" s="1"/>
  <c r="H6072" i="126" s="1"/>
  <c r="H6073" i="126" s="1"/>
  <c r="H6074" i="126" s="1"/>
  <c r="H6075" i="126" s="1"/>
  <c r="H6076" i="126" s="1"/>
  <c r="H6077" i="126" s="1"/>
  <c r="H6078" i="126" s="1"/>
  <c r="H6079" i="126" s="1"/>
  <c r="H6080" i="126" s="1"/>
  <c r="H6081" i="126" s="1"/>
  <c r="H6082" i="126" s="1"/>
  <c r="H6083" i="126" s="1"/>
  <c r="H6084" i="126" s="1"/>
  <c r="H6085" i="126" s="1"/>
  <c r="H6086" i="126" s="1"/>
  <c r="H6087" i="126" s="1"/>
  <c r="H6088" i="126" s="1"/>
  <c r="H6089" i="126" s="1"/>
  <c r="H6090" i="126" s="1"/>
  <c r="H6091" i="126" s="1"/>
  <c r="H6092" i="126" s="1"/>
  <c r="H6093" i="126" s="1"/>
  <c r="H6094" i="126" s="1"/>
  <c r="H6095" i="126" s="1"/>
  <c r="H6096" i="126" s="1"/>
  <c r="H6097" i="126" s="1"/>
  <c r="H6098" i="126" s="1"/>
  <c r="H6099" i="126" s="1"/>
  <c r="H6100" i="126" s="1"/>
  <c r="H6101" i="126" s="1"/>
  <c r="H6102" i="126" s="1"/>
  <c r="H6103" i="126" s="1"/>
  <c r="H6104" i="126" s="1"/>
  <c r="H6105" i="126" s="1"/>
  <c r="H6106" i="126" s="1"/>
  <c r="H6107" i="126" s="1"/>
  <c r="H6108" i="126" s="1"/>
  <c r="H6109" i="126" s="1"/>
  <c r="H6110" i="126" s="1"/>
  <c r="H6111" i="126" s="1"/>
  <c r="H6112" i="126" s="1"/>
  <c r="H6113" i="126" s="1"/>
  <c r="H6114" i="126" s="1"/>
  <c r="H6115" i="126" s="1"/>
  <c r="H6116" i="126" s="1"/>
  <c r="H6117" i="126" s="1"/>
  <c r="H6118" i="126" s="1"/>
  <c r="H6119" i="126" s="1"/>
  <c r="H6120" i="126" s="1"/>
  <c r="H6121" i="126" s="1"/>
  <c r="H6122" i="126" s="1"/>
  <c r="H6123" i="126" s="1"/>
  <c r="H6124" i="126" s="1"/>
  <c r="H6125" i="126" s="1"/>
  <c r="H6126" i="126" s="1"/>
  <c r="H6127" i="126" s="1"/>
  <c r="H6128" i="126" s="1"/>
  <c r="H6129" i="126" s="1"/>
  <c r="H6130" i="126" s="1"/>
  <c r="H6131" i="126" s="1"/>
  <c r="H6132" i="126" s="1"/>
  <c r="H6133" i="126" s="1"/>
  <c r="H6134" i="126" s="1"/>
  <c r="H6135" i="126" s="1"/>
  <c r="H6136" i="126" s="1"/>
  <c r="H6137" i="126" s="1"/>
  <c r="H6138" i="126" s="1"/>
  <c r="H6139" i="126" s="1"/>
  <c r="H6140" i="126" s="1"/>
  <c r="H6141" i="126" s="1"/>
  <c r="H6142" i="126" s="1"/>
  <c r="H6143" i="126" s="1"/>
  <c r="H6144" i="126" s="1"/>
  <c r="H6145" i="126" s="1"/>
  <c r="H6146" i="126" s="1"/>
  <c r="H6147" i="126" s="1"/>
  <c r="H6148" i="126" s="1"/>
  <c r="H6149" i="126" s="1"/>
  <c r="H6150" i="126" s="1"/>
  <c r="H6151" i="126" s="1"/>
  <c r="H6152" i="126" s="1"/>
  <c r="H6153" i="126" s="1"/>
  <c r="H6154" i="126" s="1"/>
  <c r="H6155" i="126" s="1"/>
  <c r="H6156" i="126" s="1"/>
  <c r="H6157" i="126" s="1"/>
  <c r="H6158" i="126" s="1"/>
  <c r="H6159" i="126" s="1"/>
  <c r="H6160" i="126" s="1"/>
  <c r="H6161" i="126" s="1"/>
  <c r="H6162" i="126" s="1"/>
  <c r="H6163" i="126" s="1"/>
  <c r="H6164" i="126" s="1"/>
  <c r="H6165" i="126" s="1"/>
  <c r="H6166" i="126" s="1"/>
  <c r="H6167" i="126" s="1"/>
  <c r="H6168" i="126" s="1"/>
  <c r="H6169" i="126" s="1"/>
  <c r="H6170" i="126" s="1"/>
  <c r="H6171" i="126" s="1"/>
  <c r="H6172" i="126" s="1"/>
  <c r="H6173" i="126" s="1"/>
  <c r="H6174" i="126" s="1"/>
  <c r="H6175" i="126" s="1"/>
  <c r="H6176" i="126" s="1"/>
  <c r="H6177" i="126" s="1"/>
  <c r="H6178" i="126" s="1"/>
  <c r="H6179" i="126" s="1"/>
  <c r="H6180" i="126" s="1"/>
  <c r="H6181" i="126" s="1"/>
  <c r="H6182" i="126" s="1"/>
  <c r="H6183" i="126" s="1"/>
  <c r="H6184" i="126" s="1"/>
  <c r="H6185" i="126" s="1"/>
  <c r="H6186" i="126" s="1"/>
  <c r="H6187" i="126" s="1"/>
  <c r="H6188" i="126" s="1"/>
  <c r="H6189" i="126" s="1"/>
  <c r="H6190" i="126" s="1"/>
  <c r="H6191" i="126" s="1"/>
  <c r="H6192" i="126" s="1"/>
  <c r="H6193" i="126" s="1"/>
  <c r="H6194" i="126" s="1"/>
  <c r="H6195" i="126" s="1"/>
  <c r="H6196" i="126" s="1"/>
  <c r="H6197" i="126" s="1"/>
  <c r="H6198" i="126" s="1"/>
  <c r="H6199" i="126" s="1"/>
  <c r="H6200" i="126" s="1"/>
  <c r="H6201" i="126" s="1"/>
  <c r="H6202" i="126" s="1"/>
  <c r="H6203" i="126" s="1"/>
  <c r="H6204" i="126" s="1"/>
  <c r="H6205" i="126" s="1"/>
  <c r="H6206" i="126" s="1"/>
  <c r="H6207" i="126" s="1"/>
  <c r="H6208" i="126" s="1"/>
  <c r="H6209" i="126" s="1"/>
  <c r="H6210" i="126" s="1"/>
  <c r="H6211" i="126" s="1"/>
  <c r="H6212" i="126" s="1"/>
  <c r="H6213" i="126" s="1"/>
  <c r="H6214" i="126" s="1"/>
  <c r="H6215" i="126" s="1"/>
  <c r="H6216" i="126" s="1"/>
  <c r="H6217" i="126" s="1"/>
  <c r="H6218" i="126" s="1"/>
  <c r="H6219" i="126" s="1"/>
  <c r="H6220" i="126" s="1"/>
  <c r="H6221" i="126" s="1"/>
  <c r="H6222" i="126" s="1"/>
  <c r="H6223" i="126" s="1"/>
  <c r="H6224" i="126" s="1"/>
  <c r="H6225" i="126" s="1"/>
  <c r="H6226" i="126" s="1"/>
  <c r="H6227" i="126" s="1"/>
  <c r="H6228" i="126" s="1"/>
  <c r="H6229" i="126" s="1"/>
  <c r="H6230" i="126" s="1"/>
  <c r="H6231" i="126" s="1"/>
  <c r="H6232" i="126" s="1"/>
  <c r="H6233" i="126" s="1"/>
  <c r="H6234" i="126" s="1"/>
  <c r="H6235" i="126" s="1"/>
  <c r="H6236" i="126" s="1"/>
  <c r="H6237" i="126" s="1"/>
  <c r="H6238" i="126" s="1"/>
  <c r="H6239" i="126" s="1"/>
  <c r="H6240" i="126" s="1"/>
  <c r="H6241" i="126" s="1"/>
  <c r="H6242" i="126" s="1"/>
  <c r="H6243" i="126" s="1"/>
  <c r="H6244" i="126" s="1"/>
  <c r="H6245" i="126" s="1"/>
  <c r="H6246" i="126" s="1"/>
  <c r="H6247" i="126" s="1"/>
  <c r="H6248" i="126" s="1"/>
  <c r="H6249" i="126" s="1"/>
  <c r="H6250" i="126" s="1"/>
  <c r="H6251" i="126" s="1"/>
  <c r="H6252" i="126" s="1"/>
  <c r="H6253" i="126" s="1"/>
  <c r="H6254" i="126" s="1"/>
  <c r="H6255" i="126" s="1"/>
  <c r="H6256" i="126" s="1"/>
  <c r="H6257" i="126" s="1"/>
  <c r="H6258" i="126" s="1"/>
  <c r="H6259" i="126" s="1"/>
  <c r="H6260" i="126" s="1"/>
  <c r="H6261" i="126" s="1"/>
  <c r="H6262" i="126" s="1"/>
  <c r="H6263" i="126" s="1"/>
  <c r="H6264" i="126" s="1"/>
  <c r="H6265" i="126" s="1"/>
  <c r="H6266" i="126" s="1"/>
  <c r="H6267" i="126" s="1"/>
  <c r="H6268" i="126" s="1"/>
  <c r="H6269" i="126" s="1"/>
  <c r="H6270" i="126" s="1"/>
  <c r="H6271" i="126" s="1"/>
  <c r="H6272" i="126" s="1"/>
  <c r="H6273" i="126" s="1"/>
  <c r="H6274" i="126" s="1"/>
  <c r="H6275" i="126" s="1"/>
  <c r="H6276" i="126" s="1"/>
  <c r="H6277" i="126" s="1"/>
  <c r="H6278" i="126" s="1"/>
  <c r="H6279" i="126" s="1"/>
  <c r="H6280" i="126" s="1"/>
  <c r="H6281" i="126" s="1"/>
  <c r="H6282" i="126" s="1"/>
  <c r="H6283" i="126" s="1"/>
  <c r="H6284" i="126" s="1"/>
  <c r="H6285" i="126" s="1"/>
  <c r="H6286" i="126" s="1"/>
  <c r="H6287" i="126" s="1"/>
  <c r="H6288" i="126" s="1"/>
  <c r="H6289" i="126" s="1"/>
  <c r="H6290" i="126" s="1"/>
  <c r="H6291" i="126" s="1"/>
  <c r="H6292" i="126" s="1"/>
  <c r="H6293" i="126" s="1"/>
  <c r="H6294" i="126" s="1"/>
  <c r="H6295" i="126" s="1"/>
  <c r="H6296" i="126" s="1"/>
  <c r="H6297" i="126" s="1"/>
  <c r="H6298" i="126" s="1"/>
  <c r="H6299" i="126" s="1"/>
  <c r="H6300" i="126" s="1"/>
  <c r="H6301" i="126" s="1"/>
  <c r="H6302" i="126" s="1"/>
  <c r="H6303" i="126" s="1"/>
  <c r="H6304" i="126" s="1"/>
  <c r="H6305" i="126" s="1"/>
  <c r="H6306" i="126" s="1"/>
  <c r="H6307" i="126" s="1"/>
  <c r="H6308" i="126" s="1"/>
  <c r="H6309" i="126" s="1"/>
  <c r="H6310" i="126" s="1"/>
  <c r="H6311" i="126" s="1"/>
  <c r="H6312" i="126" s="1"/>
  <c r="H6313" i="126" s="1"/>
  <c r="H6314" i="126" s="1"/>
  <c r="H6315" i="126" s="1"/>
  <c r="H6316" i="126" s="1"/>
  <c r="H6317" i="126" s="1"/>
  <c r="H6318" i="126" s="1"/>
  <c r="H6319" i="126" s="1"/>
  <c r="H6320" i="126" s="1"/>
  <c r="H6321" i="126" s="1"/>
  <c r="H6322" i="126" s="1"/>
  <c r="H6323" i="126" s="1"/>
  <c r="H6324" i="126" s="1"/>
  <c r="H6325" i="126" s="1"/>
  <c r="H6326" i="126" s="1"/>
  <c r="H6327" i="126" s="1"/>
  <c r="H6328" i="126" s="1"/>
  <c r="H6329" i="126" s="1"/>
  <c r="H6330" i="126" s="1"/>
  <c r="H6331" i="126" s="1"/>
  <c r="H6332" i="126" s="1"/>
  <c r="H6333" i="126" s="1"/>
  <c r="H6334" i="126" s="1"/>
  <c r="H6335" i="126" s="1"/>
  <c r="H6336" i="126" s="1"/>
  <c r="H6337" i="126" s="1"/>
  <c r="H6338" i="126" s="1"/>
  <c r="H6339" i="126" s="1"/>
  <c r="H6340" i="126" s="1"/>
  <c r="H6341" i="126" s="1"/>
  <c r="H6342" i="126" s="1"/>
  <c r="H6343" i="126" s="1"/>
  <c r="H6344" i="126" s="1"/>
  <c r="H6345" i="126" s="1"/>
  <c r="H6346" i="126" s="1"/>
  <c r="H6347" i="126" s="1"/>
  <c r="H6348" i="126" s="1"/>
  <c r="H6349" i="126" s="1"/>
  <c r="H6350" i="126" s="1"/>
  <c r="H6351" i="126" s="1"/>
  <c r="H6352" i="126" s="1"/>
  <c r="H6353" i="126" s="1"/>
  <c r="H6354" i="126" s="1"/>
  <c r="H6355" i="126" s="1"/>
  <c r="H6356" i="126" s="1"/>
  <c r="H6357" i="126" s="1"/>
  <c r="H6358" i="126" s="1"/>
  <c r="H6359" i="126" s="1"/>
  <c r="H6360" i="126" s="1"/>
  <c r="H6361" i="126" s="1"/>
  <c r="H6362" i="126" s="1"/>
  <c r="H6363" i="126" s="1"/>
  <c r="H6364" i="126" s="1"/>
  <c r="H6365" i="126" s="1"/>
  <c r="H6366" i="126" s="1"/>
  <c r="H6367" i="126" s="1"/>
  <c r="H6368" i="126" s="1"/>
  <c r="H6369" i="126" s="1"/>
  <c r="H6370" i="126" s="1"/>
  <c r="H6371" i="126" s="1"/>
  <c r="H6372" i="126" s="1"/>
  <c r="H6373" i="126" s="1"/>
  <c r="H6374" i="126" s="1"/>
  <c r="H6375" i="126" s="1"/>
  <c r="H6376" i="126" s="1"/>
  <c r="H6377" i="126" s="1"/>
  <c r="H6378" i="126" s="1"/>
  <c r="H6379" i="126" s="1"/>
  <c r="H6380" i="126" s="1"/>
  <c r="H6381" i="126" s="1"/>
  <c r="H6382" i="126" s="1"/>
  <c r="H6383" i="126" s="1"/>
  <c r="H6384" i="126" s="1"/>
  <c r="H6385" i="126" s="1"/>
  <c r="H6386" i="126" s="1"/>
  <c r="H6387" i="126" s="1"/>
  <c r="H6388" i="126" s="1"/>
  <c r="H6389" i="126" s="1"/>
  <c r="H6390" i="126" s="1"/>
  <c r="H6391" i="126" s="1"/>
  <c r="H6392" i="126" s="1"/>
  <c r="H6393" i="126" s="1"/>
  <c r="H6394" i="126" s="1"/>
  <c r="H6395" i="126" s="1"/>
  <c r="H6396" i="126" s="1"/>
  <c r="H6397" i="126" s="1"/>
  <c r="H6398" i="126" s="1"/>
  <c r="H6399" i="126" s="1"/>
  <c r="H6400" i="126" s="1"/>
  <c r="H6401" i="126" s="1"/>
  <c r="H6402" i="126" s="1"/>
  <c r="H6403" i="126" s="1"/>
  <c r="H6404" i="126" s="1"/>
  <c r="H6405" i="126" s="1"/>
  <c r="H6406" i="126" s="1"/>
  <c r="H6407" i="126" s="1"/>
  <c r="H6408" i="126" s="1"/>
  <c r="H6409" i="126" s="1"/>
  <c r="H6410" i="126" s="1"/>
  <c r="H6411" i="126" s="1"/>
  <c r="H6412" i="126" s="1"/>
  <c r="H6413" i="126" s="1"/>
  <c r="H6414" i="126" s="1"/>
  <c r="H6415" i="126" s="1"/>
  <c r="H6416" i="126" s="1"/>
  <c r="H6417" i="126" s="1"/>
  <c r="H6418" i="126" s="1"/>
  <c r="H6419" i="126" s="1"/>
  <c r="H6420" i="126" s="1"/>
  <c r="H6421" i="126" s="1"/>
  <c r="H6422" i="126" s="1"/>
  <c r="H6423" i="126" s="1"/>
  <c r="H6424" i="126" s="1"/>
  <c r="H6425" i="126" s="1"/>
  <c r="H6426" i="126" s="1"/>
  <c r="H6427" i="126" s="1"/>
  <c r="H6428" i="126" s="1"/>
  <c r="H6429" i="126" s="1"/>
  <c r="H6430" i="126" s="1"/>
  <c r="H6431" i="126" s="1"/>
  <c r="H6432" i="126" s="1"/>
  <c r="H6433" i="126" s="1"/>
  <c r="H6434" i="126" s="1"/>
  <c r="H6435" i="126" s="1"/>
  <c r="H6436" i="126" s="1"/>
  <c r="H6437" i="126" s="1"/>
  <c r="H6438" i="126" s="1"/>
  <c r="H6439" i="126" s="1"/>
  <c r="H6440" i="126" s="1"/>
  <c r="H6441" i="126" s="1"/>
  <c r="H6442" i="126" s="1"/>
  <c r="H6443" i="126" s="1"/>
  <c r="H6444" i="126" s="1"/>
  <c r="H6445" i="126" s="1"/>
  <c r="H6446" i="126" s="1"/>
  <c r="H6447" i="126" s="1"/>
  <c r="H6448" i="126" s="1"/>
  <c r="H6449" i="126" s="1"/>
  <c r="H6450" i="126" s="1"/>
  <c r="H6451" i="126" s="1"/>
  <c r="H6452" i="126" s="1"/>
  <c r="H6453" i="126" s="1"/>
  <c r="H6454" i="126" s="1"/>
  <c r="H6455" i="126" s="1"/>
  <c r="H6456" i="126" s="1"/>
  <c r="H6457" i="126" s="1"/>
  <c r="H6458" i="126" s="1"/>
  <c r="H6459" i="126" s="1"/>
  <c r="H6460" i="126" s="1"/>
  <c r="H6461" i="126" s="1"/>
  <c r="H6462" i="126" s="1"/>
  <c r="H6463" i="126" s="1"/>
  <c r="H6464" i="126" s="1"/>
  <c r="H6465" i="126" s="1"/>
  <c r="H6466" i="126" s="1"/>
  <c r="H6467" i="126" s="1"/>
  <c r="H6468" i="126" s="1"/>
  <c r="H6469" i="126" s="1"/>
  <c r="H6470" i="126" s="1"/>
  <c r="H6471" i="126" s="1"/>
  <c r="H6472" i="126" s="1"/>
  <c r="H6473" i="126" s="1"/>
  <c r="H6474" i="126" s="1"/>
  <c r="H6475" i="126" s="1"/>
  <c r="H6476" i="126" s="1"/>
  <c r="H6477" i="126" s="1"/>
  <c r="H6478" i="126" s="1"/>
  <c r="H6479" i="126" s="1"/>
  <c r="H6480" i="126" s="1"/>
  <c r="H6481" i="126" s="1"/>
  <c r="H6482" i="126" s="1"/>
  <c r="H6483" i="126" s="1"/>
  <c r="H6484" i="126" s="1"/>
  <c r="H6485" i="126" s="1"/>
  <c r="H6486" i="126" s="1"/>
  <c r="H6487" i="126" s="1"/>
  <c r="H6488" i="126" s="1"/>
  <c r="H6489" i="126" s="1"/>
  <c r="H6490" i="126" s="1"/>
  <c r="H6491" i="126" s="1"/>
  <c r="H6492" i="126" s="1"/>
  <c r="H6493" i="126" s="1"/>
  <c r="H6494" i="126" s="1"/>
  <c r="H6495" i="126" s="1"/>
  <c r="H6496" i="126" s="1"/>
  <c r="H6497" i="126" s="1"/>
  <c r="H6498" i="126" s="1"/>
  <c r="H6499" i="126" s="1"/>
  <c r="H6500" i="126" s="1"/>
  <c r="H6501" i="126" s="1"/>
  <c r="H6502" i="126" s="1"/>
  <c r="H6503" i="126" s="1"/>
  <c r="H6504" i="126" s="1"/>
  <c r="H6505" i="126" s="1"/>
  <c r="H6506" i="126" s="1"/>
  <c r="H6507" i="126" s="1"/>
  <c r="H6508" i="126" s="1"/>
  <c r="H6509" i="126" s="1"/>
  <c r="H6510" i="126" s="1"/>
  <c r="H6511" i="126" s="1"/>
  <c r="H6512" i="126" s="1"/>
  <c r="H6513" i="126" s="1"/>
  <c r="H6514" i="126" s="1"/>
  <c r="H6515" i="126" s="1"/>
  <c r="H6516" i="126" s="1"/>
  <c r="H6517" i="126" s="1"/>
  <c r="H6518" i="126" s="1"/>
  <c r="H6519" i="126" s="1"/>
  <c r="H6520" i="126" s="1"/>
  <c r="H6521" i="126" s="1"/>
  <c r="H6522" i="126" s="1"/>
  <c r="H6523" i="126" s="1"/>
  <c r="H6524" i="126" s="1"/>
  <c r="H6525" i="126" s="1"/>
  <c r="H6526" i="126" s="1"/>
  <c r="H6527" i="126" s="1"/>
  <c r="H6528" i="126" s="1"/>
  <c r="H6529" i="126" s="1"/>
  <c r="H6530" i="126" s="1"/>
  <c r="H6531" i="126" s="1"/>
  <c r="H6532" i="126" s="1"/>
  <c r="H6533" i="126" s="1"/>
  <c r="H6534" i="126" s="1"/>
  <c r="H6535" i="126" s="1"/>
  <c r="H6536" i="126" s="1"/>
  <c r="H6537" i="126" s="1"/>
  <c r="H6538" i="126" s="1"/>
  <c r="H6539" i="126" s="1"/>
  <c r="H6540" i="126" s="1"/>
  <c r="H6541" i="126" s="1"/>
  <c r="H6542" i="126" s="1"/>
  <c r="H6543" i="126" s="1"/>
  <c r="H6544" i="126" s="1"/>
  <c r="H6545" i="126" s="1"/>
  <c r="H6546" i="126" s="1"/>
  <c r="H6547" i="126" s="1"/>
  <c r="H6548" i="126" s="1"/>
  <c r="H6549" i="126" s="1"/>
  <c r="H6550" i="126" s="1"/>
  <c r="H6551" i="126" s="1"/>
  <c r="H6552" i="126" s="1"/>
  <c r="H6553" i="126" s="1"/>
  <c r="H6554" i="126" s="1"/>
  <c r="H6555" i="126" s="1"/>
  <c r="H6556" i="126" s="1"/>
  <c r="H6557" i="126" s="1"/>
  <c r="H6558" i="126" s="1"/>
  <c r="H6559" i="126" s="1"/>
  <c r="H6560" i="126" s="1"/>
  <c r="H6561" i="126" s="1"/>
  <c r="H6562" i="126" s="1"/>
  <c r="H6563" i="126" s="1"/>
  <c r="H6564" i="126" s="1"/>
  <c r="H6565" i="126" s="1"/>
  <c r="H6566" i="126" s="1"/>
  <c r="H6567" i="126" s="1"/>
  <c r="H6568" i="126" s="1"/>
  <c r="H6569" i="126" s="1"/>
  <c r="H6570" i="126" s="1"/>
  <c r="H6571" i="126" s="1"/>
  <c r="H6572" i="126" s="1"/>
  <c r="H6573" i="126" s="1"/>
  <c r="H6574" i="126" s="1"/>
  <c r="H6575" i="126" s="1"/>
  <c r="H6576" i="126" s="1"/>
  <c r="H6577" i="126" s="1"/>
  <c r="H6578" i="126" s="1"/>
  <c r="H6579" i="126" s="1"/>
  <c r="H6580" i="126" s="1"/>
  <c r="H6581" i="126" s="1"/>
  <c r="H6582" i="126" s="1"/>
  <c r="H6583" i="126" s="1"/>
  <c r="H6584" i="126" s="1"/>
  <c r="H6585" i="126" s="1"/>
  <c r="H6586" i="126" s="1"/>
  <c r="H6587" i="126" s="1"/>
  <c r="H6588" i="126" s="1"/>
  <c r="H6589" i="126" s="1"/>
  <c r="H6590" i="126" s="1"/>
  <c r="H6591" i="126" s="1"/>
  <c r="H6592" i="126" s="1"/>
  <c r="H6593" i="126" s="1"/>
  <c r="H6594" i="126" s="1"/>
  <c r="H6595" i="126" s="1"/>
  <c r="H6596" i="126" s="1"/>
  <c r="H6597" i="126" s="1"/>
  <c r="H6598" i="126" s="1"/>
  <c r="H6599" i="126" s="1"/>
  <c r="H6600" i="126" s="1"/>
  <c r="H6601" i="126" s="1"/>
  <c r="H6602" i="126" s="1"/>
  <c r="H6603" i="126" s="1"/>
  <c r="H6604" i="126" s="1"/>
  <c r="H6605" i="126" s="1"/>
  <c r="H6606" i="126" s="1"/>
  <c r="H6607" i="126" s="1"/>
  <c r="H6608" i="126" s="1"/>
  <c r="H6609" i="126" s="1"/>
  <c r="H6610" i="126" s="1"/>
  <c r="H6611" i="126" s="1"/>
  <c r="H6612" i="126" s="1"/>
  <c r="H6613" i="126" s="1"/>
  <c r="H6614" i="126" s="1"/>
  <c r="H6615" i="126" s="1"/>
  <c r="H6616" i="126" s="1"/>
  <c r="H6617" i="126" s="1"/>
  <c r="H6618" i="126" s="1"/>
  <c r="H6619" i="126" s="1"/>
  <c r="H6620" i="126" s="1"/>
  <c r="H6621" i="126" s="1"/>
  <c r="H6622" i="126" s="1"/>
  <c r="H6623" i="126" s="1"/>
  <c r="H6624" i="126" s="1"/>
  <c r="H6625" i="126" s="1"/>
  <c r="H6626" i="126" s="1"/>
  <c r="H6627" i="126" s="1"/>
  <c r="H6628" i="126" s="1"/>
  <c r="H6629" i="126" s="1"/>
  <c r="H6630" i="126" s="1"/>
  <c r="H6631" i="126" s="1"/>
  <c r="H6632" i="126" s="1"/>
  <c r="H6633" i="126" s="1"/>
  <c r="H6634" i="126" s="1"/>
  <c r="H6635" i="126" s="1"/>
  <c r="H6636" i="126" s="1"/>
  <c r="H6637" i="126" s="1"/>
  <c r="H6638" i="126" s="1"/>
  <c r="H6639" i="126" s="1"/>
  <c r="H6640" i="126" s="1"/>
  <c r="H6641" i="126" s="1"/>
  <c r="H6642" i="126" s="1"/>
  <c r="H6643" i="126" s="1"/>
  <c r="H6644" i="126" s="1"/>
  <c r="H6645" i="126" s="1"/>
  <c r="H6646" i="126" s="1"/>
  <c r="H6647" i="126" s="1"/>
  <c r="H6648" i="126" s="1"/>
  <c r="H6649" i="126" s="1"/>
  <c r="H6650" i="126" s="1"/>
  <c r="H6651" i="126" s="1"/>
  <c r="H6652" i="126" s="1"/>
  <c r="H6653" i="126" s="1"/>
  <c r="H6654" i="126" s="1"/>
  <c r="H6655" i="126" s="1"/>
  <c r="H6656" i="126" s="1"/>
  <c r="H6657" i="126" s="1"/>
  <c r="H6658" i="126" s="1"/>
  <c r="H6659" i="126" s="1"/>
  <c r="H6660" i="126" s="1"/>
  <c r="H6661" i="126" s="1"/>
  <c r="H6662" i="126" s="1"/>
  <c r="H6663" i="126" s="1"/>
  <c r="H6664" i="126" s="1"/>
  <c r="H6665" i="126" s="1"/>
  <c r="H6666" i="126" s="1"/>
  <c r="H6667" i="126" s="1"/>
  <c r="H6668" i="126" s="1"/>
  <c r="H6669" i="126" s="1"/>
  <c r="H6670" i="126" s="1"/>
  <c r="H6671" i="126" s="1"/>
  <c r="H6672" i="126" s="1"/>
  <c r="H6673" i="126" s="1"/>
  <c r="H6674" i="126" s="1"/>
  <c r="H6675" i="126" s="1"/>
  <c r="H6676" i="126" s="1"/>
  <c r="H6677" i="126" s="1"/>
  <c r="H6678" i="126" s="1"/>
  <c r="H6679" i="126" s="1"/>
  <c r="H6680" i="126" s="1"/>
  <c r="H6681" i="126" s="1"/>
  <c r="H6682" i="126" s="1"/>
  <c r="H6683" i="126" s="1"/>
  <c r="H6684" i="126" s="1"/>
  <c r="H6685" i="126" s="1"/>
  <c r="H6686" i="126" s="1"/>
  <c r="H6687" i="126" s="1"/>
  <c r="H6688" i="126" s="1"/>
  <c r="H6689" i="126" s="1"/>
  <c r="H6690" i="126" s="1"/>
  <c r="H6691" i="126" s="1"/>
  <c r="H6692" i="126" s="1"/>
  <c r="H6693" i="126" s="1"/>
  <c r="H6694" i="126" s="1"/>
  <c r="H6695" i="126" s="1"/>
  <c r="H6696" i="126" s="1"/>
  <c r="H6697" i="126" s="1"/>
  <c r="H6698" i="126" s="1"/>
  <c r="H6699" i="126" s="1"/>
  <c r="H6700" i="126" s="1"/>
  <c r="H6701" i="126" s="1"/>
  <c r="H6702" i="126" s="1"/>
  <c r="H6703" i="126" s="1"/>
  <c r="H6704" i="126" s="1"/>
  <c r="H6705" i="126" s="1"/>
  <c r="H6706" i="126" s="1"/>
  <c r="H6707" i="126" s="1"/>
  <c r="H6708" i="126" s="1"/>
  <c r="H6709" i="126" s="1"/>
  <c r="H6710" i="126" s="1"/>
  <c r="H6711" i="126" s="1"/>
  <c r="H6712" i="126" s="1"/>
  <c r="H6713" i="126" s="1"/>
  <c r="H6714" i="126" s="1"/>
  <c r="H6715" i="126" s="1"/>
  <c r="H6716" i="126" s="1"/>
  <c r="H6717" i="126" s="1"/>
  <c r="H6718" i="126" s="1"/>
  <c r="H6719" i="126" s="1"/>
  <c r="H6720" i="126" s="1"/>
  <c r="H6721" i="126" s="1"/>
  <c r="H6722" i="126" s="1"/>
  <c r="H6723" i="126" s="1"/>
  <c r="H6724" i="126" s="1"/>
  <c r="H6725" i="126" s="1"/>
  <c r="H6726" i="126" s="1"/>
  <c r="H6727" i="126" s="1"/>
  <c r="H6728" i="126" s="1"/>
  <c r="H6729" i="126" s="1"/>
  <c r="H6730" i="126" s="1"/>
  <c r="H6731" i="126" s="1"/>
  <c r="H6732" i="126" s="1"/>
  <c r="H6733" i="126" s="1"/>
  <c r="H6734" i="126" s="1"/>
  <c r="H6735" i="126" s="1"/>
  <c r="H6736" i="126" s="1"/>
  <c r="H6737" i="126" s="1"/>
  <c r="H6738" i="126" s="1"/>
  <c r="H6739" i="126" s="1"/>
  <c r="H6740" i="126" s="1"/>
  <c r="H6741" i="126" s="1"/>
  <c r="H6742" i="126" s="1"/>
  <c r="H6743" i="126" s="1"/>
  <c r="H6744" i="126" s="1"/>
  <c r="H6745" i="126" s="1"/>
  <c r="H6746" i="126" s="1"/>
  <c r="H6747" i="126" s="1"/>
  <c r="H6748" i="126" s="1"/>
  <c r="H6749" i="126" s="1"/>
  <c r="H6750" i="126" s="1"/>
  <c r="H6751" i="126" s="1"/>
  <c r="H6752" i="126" s="1"/>
  <c r="H6753" i="126" s="1"/>
  <c r="H6754" i="126" s="1"/>
  <c r="H6755" i="126" s="1"/>
  <c r="H6756" i="126" s="1"/>
  <c r="H6757" i="126" s="1"/>
  <c r="H6758" i="126" s="1"/>
  <c r="H6759" i="126" s="1"/>
  <c r="H6760" i="126" s="1"/>
  <c r="H6761" i="126" s="1"/>
  <c r="H6762" i="126" s="1"/>
  <c r="H6763" i="126" s="1"/>
  <c r="H6764" i="126" s="1"/>
  <c r="H6765" i="126" s="1"/>
  <c r="H6766" i="126" s="1"/>
  <c r="H6767" i="126" s="1"/>
  <c r="H6768" i="126" s="1"/>
  <c r="H6769" i="126" s="1"/>
  <c r="H6770" i="126" s="1"/>
  <c r="H6771" i="126" s="1"/>
  <c r="H6772" i="126" s="1"/>
  <c r="H6773" i="126" s="1"/>
  <c r="H6774" i="126" s="1"/>
  <c r="H6775" i="126" s="1"/>
  <c r="H6776" i="126" s="1"/>
  <c r="H6777" i="126" s="1"/>
  <c r="H6778" i="126" s="1"/>
  <c r="H6779" i="126" s="1"/>
  <c r="H6780" i="126" s="1"/>
  <c r="H6781" i="126" s="1"/>
  <c r="H6782" i="126" s="1"/>
  <c r="H6783" i="126" s="1"/>
  <c r="H6784" i="126" s="1"/>
  <c r="H6785" i="126" s="1"/>
  <c r="H6786" i="126" s="1"/>
  <c r="H6787" i="126" s="1"/>
  <c r="H6788" i="126" s="1"/>
  <c r="H6789" i="126" s="1"/>
  <c r="H6790" i="126" s="1"/>
  <c r="H6791" i="126" s="1"/>
  <c r="H6792" i="126" s="1"/>
  <c r="H6793" i="126" s="1"/>
  <c r="H6794" i="126" s="1"/>
  <c r="H6795" i="126" s="1"/>
  <c r="H6796" i="126" s="1"/>
  <c r="H6797" i="126" s="1"/>
  <c r="H6798" i="126" s="1"/>
  <c r="H6799" i="126" s="1"/>
  <c r="H6800" i="126" s="1"/>
  <c r="H6801" i="126" s="1"/>
  <c r="H6802" i="126" s="1"/>
  <c r="H6803" i="126" s="1"/>
  <c r="H6804" i="126" s="1"/>
  <c r="H6805" i="126" s="1"/>
  <c r="H6806" i="126" s="1"/>
  <c r="H6807" i="126" s="1"/>
  <c r="H6808" i="126" s="1"/>
  <c r="H6809" i="126" s="1"/>
  <c r="H6810" i="126" s="1"/>
  <c r="H6811" i="126" s="1"/>
  <c r="H6812" i="126" s="1"/>
  <c r="H6813" i="126" s="1"/>
  <c r="H6814" i="126" s="1"/>
  <c r="H6815" i="126" s="1"/>
  <c r="H6816" i="126" s="1"/>
  <c r="H6817" i="126" s="1"/>
  <c r="H6818" i="126" s="1"/>
  <c r="H6819" i="126" s="1"/>
  <c r="H6820" i="126" s="1"/>
  <c r="H6821" i="126" s="1"/>
  <c r="H6822" i="126" s="1"/>
  <c r="H6823" i="126" s="1"/>
  <c r="H6824" i="126" s="1"/>
  <c r="H6825" i="126" s="1"/>
  <c r="H6826" i="126" s="1"/>
  <c r="H6827" i="126" s="1"/>
  <c r="H6828" i="126" s="1"/>
  <c r="H6829" i="126" s="1"/>
  <c r="H6830" i="126" s="1"/>
  <c r="H6831" i="126" s="1"/>
  <c r="H6832" i="126" s="1"/>
  <c r="H6833" i="126" s="1"/>
  <c r="H6834" i="126" s="1"/>
  <c r="H6835" i="126" s="1"/>
  <c r="H6836" i="126" s="1"/>
  <c r="H6837" i="126" s="1"/>
  <c r="H6838" i="126" s="1"/>
  <c r="H6839" i="126" s="1"/>
  <c r="H6840" i="126" s="1"/>
  <c r="H6841" i="126" s="1"/>
  <c r="H6842" i="126" s="1"/>
  <c r="H6843" i="126" s="1"/>
  <c r="H6844" i="126" s="1"/>
  <c r="H6845" i="126" s="1"/>
  <c r="H6846" i="126" s="1"/>
  <c r="H6847" i="126" s="1"/>
  <c r="H6848" i="126" s="1"/>
  <c r="H6849" i="126" s="1"/>
  <c r="H6850" i="126" s="1"/>
  <c r="H6851" i="126" s="1"/>
  <c r="H6852" i="126" s="1"/>
  <c r="H6853" i="126" s="1"/>
  <c r="H6854" i="126" s="1"/>
  <c r="H6855" i="126" s="1"/>
  <c r="H6856" i="126" s="1"/>
  <c r="H6857" i="126" s="1"/>
  <c r="H6858" i="126" s="1"/>
  <c r="H6859" i="126" s="1"/>
  <c r="H6860" i="126" s="1"/>
  <c r="H6861" i="126" s="1"/>
  <c r="H6862" i="126" s="1"/>
  <c r="H6863" i="126" s="1"/>
  <c r="H6864" i="126" s="1"/>
  <c r="H6865" i="126" s="1"/>
  <c r="H6866" i="126" s="1"/>
  <c r="H6867" i="126" s="1"/>
  <c r="H6868" i="126" s="1"/>
  <c r="H6869" i="126" s="1"/>
  <c r="H6870" i="126" s="1"/>
  <c r="H6871" i="126" s="1"/>
  <c r="H6872" i="126" s="1"/>
  <c r="H6873" i="126" s="1"/>
  <c r="H6874" i="126" s="1"/>
  <c r="H6875" i="126" s="1"/>
  <c r="H6876" i="126" s="1"/>
  <c r="H6877" i="126" s="1"/>
  <c r="H6878" i="126" s="1"/>
  <c r="H6879" i="126" s="1"/>
  <c r="H6880" i="126" s="1"/>
  <c r="H6881" i="126" s="1"/>
  <c r="H6882" i="126" s="1"/>
  <c r="H6883" i="126" s="1"/>
  <c r="H6884" i="126" s="1"/>
  <c r="H6885" i="126" s="1"/>
  <c r="H6886" i="126" s="1"/>
  <c r="H6887" i="126" s="1"/>
  <c r="H6888" i="126" s="1"/>
  <c r="H6889" i="126" s="1"/>
  <c r="H6890" i="126" s="1"/>
  <c r="H6891" i="126" s="1"/>
  <c r="H6892" i="126" s="1"/>
  <c r="H6893" i="126" s="1"/>
  <c r="H6894" i="126" s="1"/>
  <c r="H6895" i="126" s="1"/>
  <c r="H6896" i="126" s="1"/>
  <c r="H6897" i="126" s="1"/>
  <c r="H6898" i="126" s="1"/>
  <c r="H6899" i="126" s="1"/>
  <c r="H6900" i="126" s="1"/>
  <c r="H6901" i="126" s="1"/>
  <c r="H6902" i="126" s="1"/>
  <c r="H6903" i="126" s="1"/>
  <c r="H6904" i="126" s="1"/>
  <c r="H6905" i="126" s="1"/>
  <c r="H6906" i="126" s="1"/>
  <c r="H6907" i="126" s="1"/>
  <c r="H6908" i="126" s="1"/>
  <c r="H6909" i="126" s="1"/>
  <c r="H6910" i="126" s="1"/>
  <c r="H6911" i="126" s="1"/>
  <c r="H6912" i="126" s="1"/>
  <c r="H6913" i="126" s="1"/>
  <c r="H6914" i="126" s="1"/>
  <c r="H6915" i="126" s="1"/>
  <c r="H6916" i="126" s="1"/>
  <c r="H6917" i="126" s="1"/>
  <c r="H6918" i="126" s="1"/>
  <c r="H6919" i="126" s="1"/>
  <c r="H6920" i="126" s="1"/>
  <c r="H6921" i="126" s="1"/>
  <c r="H6922" i="126" s="1"/>
  <c r="H6923" i="126" s="1"/>
  <c r="H6924" i="126" s="1"/>
  <c r="H6925" i="126" s="1"/>
  <c r="H6926" i="126" s="1"/>
  <c r="H6927" i="126" s="1"/>
  <c r="H6928" i="126" s="1"/>
  <c r="H6929" i="126" s="1"/>
  <c r="H6930" i="126" s="1"/>
  <c r="H6931" i="126" s="1"/>
  <c r="H6932" i="126" s="1"/>
  <c r="H6933" i="126" s="1"/>
  <c r="H6934" i="126" s="1"/>
  <c r="H6935" i="126" s="1"/>
  <c r="H6936" i="126" s="1"/>
  <c r="H6937" i="126" s="1"/>
  <c r="H6938" i="126" s="1"/>
  <c r="H6939" i="126" s="1"/>
  <c r="H6940" i="126" s="1"/>
  <c r="H6941" i="126" s="1"/>
  <c r="H6942" i="126" s="1"/>
  <c r="H6943" i="126" s="1"/>
  <c r="H6944" i="126" s="1"/>
  <c r="H6945" i="126" s="1"/>
  <c r="H6946" i="126" s="1"/>
  <c r="H6947" i="126" s="1"/>
  <c r="H6948" i="126" s="1"/>
  <c r="H6949" i="126" s="1"/>
  <c r="H6950" i="126" s="1"/>
  <c r="H6951" i="126" s="1"/>
  <c r="H6952" i="126" s="1"/>
  <c r="H6953" i="126" s="1"/>
  <c r="H6954" i="126" s="1"/>
  <c r="H6955" i="126" s="1"/>
  <c r="H6956" i="126" s="1"/>
  <c r="H6957" i="126" s="1"/>
  <c r="H6958" i="126" s="1"/>
  <c r="H6959" i="126" s="1"/>
  <c r="H6960" i="126" s="1"/>
  <c r="H6961" i="126" s="1"/>
  <c r="H6962" i="126" s="1"/>
  <c r="H6963" i="126" s="1"/>
  <c r="H6964" i="126" s="1"/>
  <c r="H6965" i="126" s="1"/>
  <c r="H6966" i="126" s="1"/>
  <c r="H6967" i="126" s="1"/>
  <c r="H6968" i="126" s="1"/>
  <c r="H6969" i="126" s="1"/>
  <c r="H6970" i="126" s="1"/>
  <c r="H6971" i="126" s="1"/>
  <c r="H6972" i="126" s="1"/>
  <c r="H6973" i="126" s="1"/>
  <c r="H6974" i="126" s="1"/>
  <c r="H6975" i="126" s="1"/>
  <c r="H6976" i="126" s="1"/>
  <c r="H6977" i="126" s="1"/>
  <c r="H6978" i="126" s="1"/>
  <c r="H6979" i="126" s="1"/>
  <c r="H6980" i="126" s="1"/>
  <c r="H6981" i="126" s="1"/>
  <c r="H6982" i="126" s="1"/>
  <c r="H6983" i="126" s="1"/>
  <c r="H6984" i="126" s="1"/>
  <c r="H6985" i="126" s="1"/>
  <c r="H6986" i="126" s="1"/>
  <c r="H6987" i="126" s="1"/>
  <c r="H6988" i="126" s="1"/>
  <c r="H6989" i="126" s="1"/>
  <c r="H6990" i="126" s="1"/>
  <c r="H6991" i="126" s="1"/>
  <c r="H6992" i="126" s="1"/>
  <c r="H6993" i="126" s="1"/>
  <c r="H6994" i="126" s="1"/>
  <c r="H6995" i="126" s="1"/>
  <c r="H6996" i="126" s="1"/>
  <c r="H6997" i="126" s="1"/>
  <c r="H6998" i="126" s="1"/>
  <c r="H6999" i="126" s="1"/>
  <c r="H7000" i="126" s="1"/>
  <c r="H7001" i="126" s="1"/>
  <c r="H7002" i="126" s="1"/>
  <c r="H7003" i="126" s="1"/>
  <c r="H7004" i="126" s="1"/>
  <c r="H7005" i="126" s="1"/>
  <c r="H7006" i="126" s="1"/>
  <c r="H7007" i="126" s="1"/>
  <c r="H7008" i="126" s="1"/>
  <c r="H7009" i="126" s="1"/>
  <c r="H7010" i="126" s="1"/>
  <c r="H7011" i="126" s="1"/>
  <c r="H7012" i="126" s="1"/>
  <c r="H7013" i="126" s="1"/>
  <c r="H7014" i="126" s="1"/>
  <c r="H7015" i="126" s="1"/>
  <c r="H7016" i="126" s="1"/>
  <c r="H7017" i="126" s="1"/>
  <c r="H7018" i="126" s="1"/>
  <c r="H7019" i="126" s="1"/>
  <c r="H7020" i="126" s="1"/>
  <c r="H7021" i="126" s="1"/>
  <c r="H7022" i="126" s="1"/>
  <c r="H7023" i="126" s="1"/>
  <c r="H7024" i="126" s="1"/>
  <c r="H7025" i="126" s="1"/>
  <c r="H7026" i="126" s="1"/>
  <c r="H7027" i="126" s="1"/>
  <c r="H7028" i="126" s="1"/>
  <c r="H7029" i="126" s="1"/>
  <c r="H7030" i="126" s="1"/>
  <c r="H7031" i="126" s="1"/>
  <c r="H7032" i="126" s="1"/>
  <c r="H7033" i="126" s="1"/>
  <c r="H7034" i="126" s="1"/>
  <c r="H7035" i="126" s="1"/>
  <c r="H7036" i="126" s="1"/>
  <c r="H7037" i="126" s="1"/>
  <c r="H7038" i="126" s="1"/>
  <c r="H7039" i="126" s="1"/>
  <c r="H7040" i="126" s="1"/>
  <c r="H7041" i="126" s="1"/>
  <c r="H7042" i="126" s="1"/>
  <c r="H7043" i="126" s="1"/>
  <c r="H7044" i="126" s="1"/>
  <c r="H7045" i="126" s="1"/>
  <c r="H7046" i="126" s="1"/>
  <c r="H7047" i="126" s="1"/>
  <c r="H7048" i="126" s="1"/>
  <c r="H7049" i="126" s="1"/>
  <c r="H7050" i="126" s="1"/>
  <c r="H7051" i="126" s="1"/>
  <c r="H7052" i="126" s="1"/>
  <c r="H7053" i="126" s="1"/>
  <c r="H7054" i="126" s="1"/>
  <c r="H7055" i="126" s="1"/>
  <c r="H7056" i="126" s="1"/>
  <c r="H7057" i="126" s="1"/>
  <c r="H7058" i="126" s="1"/>
  <c r="H7059" i="126" s="1"/>
  <c r="H7060" i="126" s="1"/>
  <c r="H7061" i="126" s="1"/>
  <c r="H7062" i="126" s="1"/>
  <c r="H7063" i="126" s="1"/>
  <c r="H7064" i="126" s="1"/>
  <c r="H7065" i="126" s="1"/>
  <c r="H7066" i="126" s="1"/>
  <c r="H7067" i="126" s="1"/>
  <c r="H7068" i="126" s="1"/>
  <c r="H7069" i="126" s="1"/>
  <c r="H7070" i="126" s="1"/>
  <c r="H7071" i="126" s="1"/>
  <c r="H7072" i="126" s="1"/>
  <c r="H7073" i="126" s="1"/>
  <c r="H7074" i="126" s="1"/>
  <c r="H7075" i="126" s="1"/>
  <c r="H7076" i="126" s="1"/>
  <c r="H7077" i="126" s="1"/>
  <c r="H7078" i="126" s="1"/>
  <c r="H7079" i="126" s="1"/>
  <c r="H7080" i="126" s="1"/>
  <c r="H7081" i="126" s="1"/>
  <c r="H7082" i="126" s="1"/>
  <c r="H7083" i="126" s="1"/>
  <c r="H7084" i="126" s="1"/>
  <c r="H7085" i="126" s="1"/>
  <c r="H7086" i="126" s="1"/>
  <c r="H7087" i="126" s="1"/>
  <c r="H7088" i="126" s="1"/>
  <c r="H7089" i="126" s="1"/>
  <c r="H7090" i="126" s="1"/>
  <c r="H7091" i="126" s="1"/>
  <c r="H7092" i="126" s="1"/>
  <c r="H7093" i="126" s="1"/>
  <c r="H7094" i="126" s="1"/>
  <c r="H7095" i="126" s="1"/>
  <c r="H7096" i="126" s="1"/>
  <c r="H7097" i="126" s="1"/>
  <c r="H7098" i="126" s="1"/>
  <c r="H7099" i="126" s="1"/>
  <c r="H7100" i="126" s="1"/>
  <c r="H7101" i="126" s="1"/>
  <c r="H7102" i="126" s="1"/>
  <c r="H7103" i="126" s="1"/>
  <c r="H7104" i="126" s="1"/>
  <c r="H7105" i="126" s="1"/>
  <c r="H7106" i="126" s="1"/>
  <c r="H7107" i="126" s="1"/>
  <c r="H7108" i="126" s="1"/>
  <c r="H7109" i="126" s="1"/>
  <c r="H7110" i="126" s="1"/>
  <c r="H7111" i="126" s="1"/>
  <c r="H7112" i="126" s="1"/>
  <c r="H7113" i="126" s="1"/>
  <c r="H7114" i="126" s="1"/>
  <c r="H7115" i="126" s="1"/>
  <c r="H7116" i="126" s="1"/>
  <c r="H7117" i="126" s="1"/>
  <c r="H7118" i="126" s="1"/>
  <c r="H7119" i="126" s="1"/>
  <c r="H7120" i="126" s="1"/>
  <c r="H7121" i="126" s="1"/>
  <c r="H7122" i="126" s="1"/>
  <c r="H7123" i="126" s="1"/>
  <c r="H7124" i="126" s="1"/>
  <c r="H7125" i="126" s="1"/>
  <c r="H7126" i="126" s="1"/>
  <c r="H7127" i="126" s="1"/>
  <c r="H7128" i="126" s="1"/>
  <c r="H7129" i="126" s="1"/>
  <c r="H7130" i="126" s="1"/>
  <c r="H7131" i="126" s="1"/>
  <c r="H7132" i="126" s="1"/>
  <c r="H7133" i="126" s="1"/>
  <c r="H7134" i="126" s="1"/>
  <c r="H7135" i="126" s="1"/>
  <c r="H7136" i="126" s="1"/>
  <c r="H7137" i="126" s="1"/>
  <c r="H7138" i="126" s="1"/>
  <c r="H7139" i="126" s="1"/>
  <c r="H7140" i="126" s="1"/>
  <c r="H7141" i="126" s="1"/>
  <c r="H7142" i="126" s="1"/>
  <c r="H7143" i="126" s="1"/>
  <c r="H7144" i="126" s="1"/>
  <c r="H7145" i="126" s="1"/>
  <c r="H7146" i="126" s="1"/>
  <c r="H7147" i="126" s="1"/>
  <c r="H7148" i="126" s="1"/>
  <c r="H7149" i="126" s="1"/>
  <c r="H7150" i="126" s="1"/>
  <c r="H7151" i="126" s="1"/>
  <c r="H7152" i="126" s="1"/>
  <c r="H7153" i="126" s="1"/>
  <c r="H7154" i="126" s="1"/>
  <c r="H7155" i="126" s="1"/>
  <c r="H7156" i="126" s="1"/>
  <c r="H7157" i="126" s="1"/>
  <c r="H7158" i="126" s="1"/>
  <c r="H7159" i="126" s="1"/>
  <c r="H7160" i="126" s="1"/>
  <c r="H7161" i="126" s="1"/>
  <c r="H7162" i="126" s="1"/>
  <c r="H7163" i="126" s="1"/>
  <c r="H7164" i="126" s="1"/>
  <c r="H7165" i="126" s="1"/>
  <c r="H7166" i="126" s="1"/>
  <c r="H7167" i="126" s="1"/>
  <c r="H7168" i="126" s="1"/>
  <c r="H7169" i="126" s="1"/>
  <c r="H7170" i="126" s="1"/>
  <c r="H7171" i="126" s="1"/>
  <c r="H7172" i="126" s="1"/>
  <c r="H7173" i="126" s="1"/>
  <c r="H7174" i="126" s="1"/>
  <c r="H7175" i="126" s="1"/>
  <c r="H7176" i="126" s="1"/>
  <c r="H7177" i="126" s="1"/>
  <c r="H7178" i="126" s="1"/>
  <c r="H7179" i="126" s="1"/>
  <c r="H7180" i="126" s="1"/>
  <c r="H7181" i="126" s="1"/>
  <c r="H7182" i="126" s="1"/>
  <c r="H7183" i="126" s="1"/>
  <c r="H7184" i="126" s="1"/>
  <c r="H7185" i="126" s="1"/>
  <c r="H7186" i="126" s="1"/>
  <c r="H7187" i="126" s="1"/>
  <c r="H7188" i="126" s="1"/>
  <c r="H7189" i="126" s="1"/>
  <c r="H7190" i="126" s="1"/>
  <c r="H7191" i="126" s="1"/>
  <c r="H7192" i="126" s="1"/>
  <c r="H7193" i="126" s="1"/>
  <c r="H7194" i="126" s="1"/>
  <c r="H7195" i="126" s="1"/>
  <c r="H7196" i="126" s="1"/>
  <c r="H7197" i="126" s="1"/>
  <c r="H7198" i="126" s="1"/>
  <c r="H7199" i="126" s="1"/>
  <c r="H7200" i="126" s="1"/>
  <c r="H7201" i="126" s="1"/>
  <c r="H7202" i="126" s="1"/>
  <c r="H7203" i="126" s="1"/>
  <c r="H7204" i="126" s="1"/>
  <c r="H7205" i="126" s="1"/>
  <c r="H7206" i="126" s="1"/>
  <c r="H7207" i="126" s="1"/>
  <c r="H7208" i="126" s="1"/>
  <c r="H7209" i="126" s="1"/>
  <c r="H7210" i="126" s="1"/>
  <c r="H7211" i="126" s="1"/>
  <c r="H7212" i="126" s="1"/>
  <c r="H7213" i="126" s="1"/>
  <c r="H7214" i="126" s="1"/>
  <c r="H7215" i="126" s="1"/>
  <c r="H7216" i="126" s="1"/>
  <c r="H7217" i="126" s="1"/>
  <c r="H7218" i="126" s="1"/>
  <c r="H7219" i="126" s="1"/>
  <c r="H7220" i="126" s="1"/>
  <c r="H7221" i="126" s="1"/>
  <c r="H7222" i="126" s="1"/>
  <c r="H7223" i="126" s="1"/>
  <c r="H7224" i="126" s="1"/>
  <c r="H7225" i="126" s="1"/>
  <c r="H7226" i="126" s="1"/>
  <c r="H7227" i="126" s="1"/>
  <c r="H7228" i="126" s="1"/>
  <c r="H7229" i="126" s="1"/>
  <c r="H7230" i="126" s="1"/>
  <c r="H7231" i="126" s="1"/>
  <c r="H7232" i="126" s="1"/>
  <c r="H7233" i="126" s="1"/>
  <c r="H7234" i="126" s="1"/>
  <c r="H7235" i="126" s="1"/>
  <c r="H7236" i="126" s="1"/>
  <c r="H7237" i="126" s="1"/>
  <c r="H7238" i="126" s="1"/>
  <c r="H7239" i="126" s="1"/>
  <c r="H7240" i="126" s="1"/>
  <c r="H7241" i="126" s="1"/>
  <c r="H7242" i="126" s="1"/>
  <c r="H7243" i="126" s="1"/>
  <c r="H7244" i="126" s="1"/>
  <c r="H7245" i="126" s="1"/>
  <c r="H7246" i="126" s="1"/>
  <c r="H7247" i="126" s="1"/>
  <c r="H7248" i="126" s="1"/>
  <c r="H7249" i="126" s="1"/>
  <c r="H7250" i="126" s="1"/>
  <c r="H7251" i="126" s="1"/>
  <c r="H7252" i="126" s="1"/>
  <c r="H7253" i="126" s="1"/>
  <c r="H7254" i="126" s="1"/>
  <c r="H7255" i="126" s="1"/>
  <c r="H7256" i="126" s="1"/>
  <c r="H7257" i="126" s="1"/>
  <c r="H7258" i="126" s="1"/>
  <c r="H7259" i="126" s="1"/>
  <c r="H7260" i="126" s="1"/>
  <c r="H7261" i="126" s="1"/>
  <c r="H7262" i="126" s="1"/>
  <c r="H7263" i="126" s="1"/>
  <c r="H7264" i="126" s="1"/>
  <c r="H7265" i="126" s="1"/>
  <c r="H7266" i="126" s="1"/>
  <c r="H7267" i="126" s="1"/>
  <c r="H7268" i="126" s="1"/>
  <c r="H7269" i="126" s="1"/>
  <c r="H7270" i="126" s="1"/>
  <c r="H7271" i="126" s="1"/>
  <c r="H7272" i="126" s="1"/>
  <c r="H7273" i="126" s="1"/>
  <c r="H7274" i="126" s="1"/>
  <c r="H7275" i="126" s="1"/>
  <c r="H7276" i="126" s="1"/>
  <c r="H7277" i="126" s="1"/>
  <c r="H7278" i="126" s="1"/>
  <c r="H7279" i="126" s="1"/>
  <c r="H7280" i="126" s="1"/>
  <c r="H7281" i="126" s="1"/>
  <c r="H7282" i="126" s="1"/>
  <c r="H7283" i="126" s="1"/>
  <c r="H7284" i="126" s="1"/>
  <c r="H7285" i="126" s="1"/>
  <c r="H7286" i="126" s="1"/>
  <c r="H7287" i="126" s="1"/>
  <c r="H7288" i="126" s="1"/>
  <c r="H7289" i="126" s="1"/>
  <c r="H7290" i="126" s="1"/>
  <c r="H7291" i="126" s="1"/>
  <c r="H7292" i="126" s="1"/>
  <c r="H7293" i="126" s="1"/>
  <c r="H7294" i="126" s="1"/>
  <c r="H7295" i="126" s="1"/>
  <c r="H7296" i="126" s="1"/>
  <c r="H7297" i="126" s="1"/>
  <c r="H7298" i="126" s="1"/>
  <c r="H7299" i="126" s="1"/>
  <c r="H7300" i="126" s="1"/>
  <c r="H7301" i="126" s="1"/>
  <c r="H7302" i="126" s="1"/>
  <c r="H7303" i="126" s="1"/>
  <c r="H7304" i="126" s="1"/>
  <c r="H7305" i="126" s="1"/>
  <c r="H7306" i="126" s="1"/>
  <c r="H7307" i="126" s="1"/>
  <c r="H7308" i="126" s="1"/>
  <c r="H7309" i="126" s="1"/>
  <c r="H7310" i="126" s="1"/>
  <c r="H7311" i="126" s="1"/>
  <c r="H7312" i="126" s="1"/>
  <c r="H7313" i="126" s="1"/>
  <c r="H7314" i="126" s="1"/>
  <c r="H7315" i="126" s="1"/>
  <c r="H7316" i="126" s="1"/>
  <c r="H7317" i="126" s="1"/>
  <c r="H7318" i="126" s="1"/>
  <c r="H7319" i="126" s="1"/>
  <c r="H7320" i="126" s="1"/>
  <c r="H7321" i="126" s="1"/>
  <c r="H7322" i="126" s="1"/>
  <c r="H7323" i="126" s="1"/>
  <c r="H7324" i="126" s="1"/>
  <c r="H7325" i="126" s="1"/>
  <c r="H7326" i="126" s="1"/>
  <c r="H7327" i="126" s="1"/>
  <c r="H7328" i="126" s="1"/>
  <c r="H7329" i="126" s="1"/>
  <c r="H7330" i="126" s="1"/>
  <c r="H7331" i="126" s="1"/>
  <c r="H7332" i="126" s="1"/>
  <c r="H7333" i="126" s="1"/>
  <c r="H7334" i="126" s="1"/>
  <c r="H7335" i="126" s="1"/>
  <c r="H7336" i="126" s="1"/>
  <c r="H7337" i="126" s="1"/>
  <c r="H7338" i="126" s="1"/>
  <c r="H7339" i="126" s="1"/>
  <c r="H7340" i="126" s="1"/>
  <c r="H7341" i="126" s="1"/>
  <c r="H7342" i="126" s="1"/>
  <c r="H7343" i="126" s="1"/>
  <c r="H7344" i="126" s="1"/>
  <c r="H7345" i="126" s="1"/>
  <c r="H7346" i="126" s="1"/>
  <c r="H7347" i="126" s="1"/>
  <c r="H7348" i="126" s="1"/>
  <c r="H7349" i="126" s="1"/>
  <c r="H7350" i="126" s="1"/>
  <c r="H7351" i="126" s="1"/>
  <c r="H7352" i="126" s="1"/>
  <c r="H7353" i="126" s="1"/>
  <c r="H7354" i="126" s="1"/>
  <c r="H7355" i="126" s="1"/>
  <c r="H7356" i="126" s="1"/>
  <c r="H7357" i="126" s="1"/>
  <c r="H7358" i="126" s="1"/>
  <c r="H7359" i="126" s="1"/>
  <c r="H7360" i="126" s="1"/>
  <c r="H7361" i="126" s="1"/>
  <c r="H7362" i="126" s="1"/>
  <c r="H7363" i="126" s="1"/>
  <c r="H7364" i="126" s="1"/>
  <c r="H7365" i="126" s="1"/>
  <c r="H7366" i="126" s="1"/>
  <c r="H7367" i="126" s="1"/>
  <c r="H7368" i="126" s="1"/>
  <c r="H7369" i="126" s="1"/>
  <c r="H7370" i="126" s="1"/>
  <c r="H7371" i="126" s="1"/>
  <c r="H7372" i="126" s="1"/>
  <c r="H7373" i="126" s="1"/>
  <c r="H7374" i="126" s="1"/>
  <c r="H7375" i="126" s="1"/>
  <c r="H7376" i="126" s="1"/>
  <c r="H7377" i="126" s="1"/>
  <c r="H7378" i="126" s="1"/>
  <c r="H7379" i="126" s="1"/>
  <c r="H7380" i="126" s="1"/>
  <c r="H7381" i="126" s="1"/>
  <c r="H7382" i="126" s="1"/>
  <c r="H7383" i="126" s="1"/>
  <c r="H7384" i="126" s="1"/>
  <c r="H7385" i="126" s="1"/>
  <c r="H7386" i="126" s="1"/>
  <c r="H7387" i="126" s="1"/>
  <c r="H7388" i="126" s="1"/>
  <c r="H7389" i="126" s="1"/>
  <c r="H7390" i="126" s="1"/>
  <c r="H7391" i="126" s="1"/>
  <c r="H7392" i="126" s="1"/>
  <c r="H7393" i="126" s="1"/>
  <c r="H7394" i="126" s="1"/>
  <c r="H7395" i="126" s="1"/>
  <c r="H7396" i="126" s="1"/>
  <c r="H7397" i="126" s="1"/>
  <c r="H7398" i="126" s="1"/>
  <c r="H7399" i="126" s="1"/>
  <c r="H7400" i="126" s="1"/>
  <c r="H7401" i="126" s="1"/>
  <c r="H7402" i="126" s="1"/>
  <c r="H7403" i="126" s="1"/>
  <c r="H7404" i="126" s="1"/>
  <c r="H7405" i="126" s="1"/>
  <c r="H7406" i="126" s="1"/>
  <c r="H7407" i="126" s="1"/>
  <c r="H7408" i="126" s="1"/>
  <c r="H7409" i="126" s="1"/>
  <c r="H7410" i="126" s="1"/>
  <c r="H7411" i="126" s="1"/>
  <c r="H7412" i="126" s="1"/>
  <c r="H7413" i="126" s="1"/>
  <c r="H7414" i="126" s="1"/>
  <c r="H7415" i="126" s="1"/>
  <c r="H7416" i="126" s="1"/>
  <c r="H7417" i="126" s="1"/>
  <c r="H7418" i="126" s="1"/>
  <c r="H7419" i="126" s="1"/>
  <c r="H7420" i="126" s="1"/>
  <c r="H7421" i="126" s="1"/>
  <c r="H7422" i="126" s="1"/>
  <c r="H7423" i="126" s="1"/>
  <c r="H7424" i="126" s="1"/>
  <c r="H7425" i="126" s="1"/>
  <c r="H7426" i="126" s="1"/>
  <c r="H7427" i="126" s="1"/>
  <c r="H7428" i="126" s="1"/>
  <c r="H7429" i="126" s="1"/>
  <c r="H7430" i="126" s="1"/>
  <c r="H7431" i="126" s="1"/>
  <c r="H7432" i="126" s="1"/>
  <c r="H7433" i="126" s="1"/>
  <c r="H7434" i="126" s="1"/>
  <c r="H7435" i="126" s="1"/>
  <c r="H7436" i="126" s="1"/>
  <c r="H7437" i="126" s="1"/>
  <c r="H7438" i="126" s="1"/>
  <c r="H7439" i="126" s="1"/>
  <c r="H7440" i="126" s="1"/>
  <c r="H7441" i="126" s="1"/>
  <c r="H7442" i="126" s="1"/>
  <c r="H7443" i="126" s="1"/>
  <c r="H7444" i="126" s="1"/>
  <c r="H7445" i="126" s="1"/>
  <c r="H7446" i="126" s="1"/>
  <c r="H7447" i="126" s="1"/>
  <c r="H7448" i="126" s="1"/>
  <c r="H7449" i="126" s="1"/>
  <c r="H7450" i="126" s="1"/>
  <c r="H7451" i="126" s="1"/>
  <c r="H7452" i="126" s="1"/>
  <c r="H7453" i="126" s="1"/>
  <c r="H7454" i="126" s="1"/>
  <c r="H7455" i="126" s="1"/>
  <c r="H7456" i="126" s="1"/>
  <c r="H7457" i="126" s="1"/>
  <c r="H7458" i="126" s="1"/>
  <c r="H7459" i="126" s="1"/>
  <c r="H7460" i="126" s="1"/>
  <c r="H7461" i="126" s="1"/>
  <c r="H7462" i="126" s="1"/>
  <c r="H7463" i="126" s="1"/>
  <c r="H7464" i="126" s="1"/>
  <c r="H7465" i="126" s="1"/>
  <c r="H7466" i="126" s="1"/>
  <c r="H7467" i="126" s="1"/>
  <c r="H7468" i="126" s="1"/>
  <c r="H7469" i="126" s="1"/>
  <c r="H7470" i="126" s="1"/>
  <c r="H7471" i="126" s="1"/>
  <c r="H7472" i="126" s="1"/>
  <c r="H7473" i="126" s="1"/>
  <c r="H7474" i="126" s="1"/>
  <c r="H7475" i="126" s="1"/>
  <c r="H7476" i="126" s="1"/>
  <c r="H7477" i="126" s="1"/>
  <c r="H7478" i="126" s="1"/>
  <c r="H7479" i="126" s="1"/>
  <c r="H7480" i="126" s="1"/>
  <c r="H7481" i="126" s="1"/>
  <c r="H7482" i="126" s="1"/>
  <c r="H7483" i="126" s="1"/>
  <c r="H7484" i="126" s="1"/>
  <c r="H7485" i="126" s="1"/>
  <c r="H7486" i="126" s="1"/>
  <c r="H7487" i="126" s="1"/>
  <c r="H7488" i="126" s="1"/>
  <c r="H7489" i="126" s="1"/>
  <c r="H7490" i="126" s="1"/>
  <c r="H7491" i="126" s="1"/>
  <c r="H7492" i="126" s="1"/>
  <c r="H7493" i="126" s="1"/>
  <c r="H7494" i="126" s="1"/>
  <c r="H7495" i="126" s="1"/>
  <c r="H7496" i="126" s="1"/>
  <c r="H7497" i="126" s="1"/>
  <c r="H7498" i="126" s="1"/>
  <c r="H7499" i="126" s="1"/>
  <c r="H7500" i="126" s="1"/>
  <c r="H7501" i="126" s="1"/>
  <c r="H7502" i="126" s="1"/>
  <c r="H7503" i="126" s="1"/>
  <c r="H7504" i="126" s="1"/>
  <c r="H7505" i="126" s="1"/>
  <c r="H7506" i="126" s="1"/>
  <c r="H7507" i="126" s="1"/>
  <c r="H7508" i="126" s="1"/>
  <c r="H7509" i="126" s="1"/>
  <c r="H7510" i="126" s="1"/>
  <c r="H7511" i="126" s="1"/>
  <c r="H7512" i="126" s="1"/>
  <c r="H7513" i="126" s="1"/>
  <c r="H7514" i="126" s="1"/>
  <c r="H7515" i="126" s="1"/>
  <c r="H7516" i="126" s="1"/>
  <c r="H7517" i="126" s="1"/>
  <c r="H7518" i="126" s="1"/>
  <c r="H7519" i="126" s="1"/>
  <c r="H7520" i="126" s="1"/>
  <c r="H7521" i="126" s="1"/>
  <c r="H7522" i="126" s="1"/>
  <c r="H7523" i="126" s="1"/>
  <c r="H7524" i="126" s="1"/>
  <c r="H7525" i="126" s="1"/>
  <c r="H7526" i="126" s="1"/>
  <c r="H7527" i="126" s="1"/>
  <c r="H7528" i="126" s="1"/>
  <c r="H7529" i="126" s="1"/>
  <c r="H7530" i="126" s="1"/>
  <c r="H7531" i="126" s="1"/>
  <c r="H7532" i="126" s="1"/>
  <c r="H7533" i="126" s="1"/>
  <c r="H7534" i="126" s="1"/>
  <c r="H7535" i="126" s="1"/>
  <c r="H7536" i="126" s="1"/>
  <c r="H7537" i="126" s="1"/>
  <c r="H7538" i="126" s="1"/>
  <c r="H7539" i="126" s="1"/>
  <c r="H7540" i="126" s="1"/>
  <c r="H7541" i="126" s="1"/>
  <c r="H7542" i="126" s="1"/>
  <c r="H7543" i="126" s="1"/>
  <c r="H7544" i="126" s="1"/>
  <c r="H7545" i="126" s="1"/>
  <c r="H7546" i="126" s="1"/>
  <c r="H7547" i="126" s="1"/>
  <c r="H7548" i="126" s="1"/>
  <c r="H7549" i="126" s="1"/>
  <c r="H7550" i="126" s="1"/>
  <c r="H7551" i="126" s="1"/>
  <c r="H7552" i="126" s="1"/>
  <c r="H7553" i="126" s="1"/>
  <c r="H7554" i="126" s="1"/>
  <c r="H7555" i="126" s="1"/>
  <c r="H7556" i="126" s="1"/>
  <c r="H7557" i="126" s="1"/>
  <c r="H7558" i="126" s="1"/>
  <c r="H7559" i="126" s="1"/>
  <c r="H7560" i="126" s="1"/>
  <c r="H7561" i="126" s="1"/>
  <c r="H7562" i="126" s="1"/>
  <c r="H7563" i="126" s="1"/>
  <c r="H7564" i="126" s="1"/>
  <c r="H7565" i="126" s="1"/>
  <c r="H7566" i="126" s="1"/>
  <c r="H7567" i="126" s="1"/>
  <c r="H7568" i="126" s="1"/>
  <c r="H7569" i="126" s="1"/>
  <c r="H7570" i="126" s="1"/>
  <c r="H7571" i="126" s="1"/>
  <c r="H7572" i="126" s="1"/>
  <c r="H7573" i="126" s="1"/>
  <c r="H7574" i="126" s="1"/>
  <c r="H7575" i="126" s="1"/>
  <c r="H7576" i="126" s="1"/>
  <c r="H7577" i="126" s="1"/>
  <c r="H7578" i="126" s="1"/>
  <c r="H7579" i="126" s="1"/>
  <c r="H7580" i="126" s="1"/>
  <c r="H7581" i="126" s="1"/>
  <c r="H7582" i="126" s="1"/>
  <c r="H7583" i="126" s="1"/>
  <c r="H7584" i="126" s="1"/>
  <c r="H7585" i="126" s="1"/>
  <c r="H7586" i="126" s="1"/>
  <c r="H7587" i="126" s="1"/>
  <c r="H7588" i="126" s="1"/>
  <c r="H7589" i="126" s="1"/>
  <c r="H7590" i="126" s="1"/>
  <c r="H7591" i="126" s="1"/>
  <c r="H7592" i="126" s="1"/>
  <c r="H7593" i="126" s="1"/>
  <c r="H7594" i="126" s="1"/>
  <c r="H7595" i="126" s="1"/>
  <c r="H7596" i="126" s="1"/>
  <c r="H7597" i="126" s="1"/>
  <c r="H7598" i="126" s="1"/>
  <c r="H7599" i="126" s="1"/>
  <c r="H7600" i="126" s="1"/>
  <c r="H7601" i="126" s="1"/>
  <c r="H7602" i="126" s="1"/>
  <c r="H7603" i="126" s="1"/>
  <c r="H7604" i="126" s="1"/>
  <c r="H7605" i="126" s="1"/>
  <c r="H7606" i="126" s="1"/>
  <c r="H7607" i="126" s="1"/>
  <c r="H7608" i="126" s="1"/>
  <c r="H7609" i="126" s="1"/>
  <c r="H7610" i="126" s="1"/>
  <c r="H7611" i="126" s="1"/>
  <c r="H7612" i="126" s="1"/>
  <c r="H7613" i="126" s="1"/>
  <c r="H7614" i="126" s="1"/>
  <c r="H7615" i="126" s="1"/>
  <c r="H7616" i="126" s="1"/>
  <c r="H7617" i="126" s="1"/>
  <c r="H7618" i="126" s="1"/>
  <c r="H7619" i="126" s="1"/>
  <c r="H7620" i="126" s="1"/>
  <c r="H7621" i="126" s="1"/>
  <c r="H7622" i="126" s="1"/>
  <c r="H7623" i="126" s="1"/>
  <c r="H7624" i="126" s="1"/>
  <c r="H7625" i="126" s="1"/>
  <c r="H7626" i="126" s="1"/>
  <c r="H7627" i="126" s="1"/>
  <c r="H7628" i="126" s="1"/>
  <c r="H7629" i="126" s="1"/>
  <c r="H7630" i="126" s="1"/>
  <c r="H7631" i="126" s="1"/>
  <c r="H7632" i="126" s="1"/>
  <c r="H7633" i="126" s="1"/>
  <c r="H7634" i="126" s="1"/>
  <c r="H7635" i="126" s="1"/>
  <c r="H7636" i="126" s="1"/>
  <c r="H7637" i="126" s="1"/>
  <c r="H7638" i="126" s="1"/>
  <c r="H7639" i="126" s="1"/>
  <c r="H7640" i="126" s="1"/>
  <c r="H7641" i="126" s="1"/>
  <c r="H7642" i="126" s="1"/>
  <c r="H7643" i="126" s="1"/>
  <c r="H7644" i="126" s="1"/>
  <c r="H7645" i="126" s="1"/>
  <c r="H7646" i="126" s="1"/>
  <c r="H7647" i="126" s="1"/>
  <c r="H7648" i="126" s="1"/>
  <c r="H7649" i="126" s="1"/>
  <c r="H7650" i="126" s="1"/>
  <c r="H7651" i="126" s="1"/>
  <c r="H7652" i="126" s="1"/>
  <c r="H7653" i="126" s="1"/>
  <c r="H7654" i="126" s="1"/>
  <c r="H7655" i="126" s="1"/>
  <c r="H7656" i="126" s="1"/>
  <c r="H7657" i="126" s="1"/>
  <c r="H7658" i="126" s="1"/>
  <c r="H7659" i="126" s="1"/>
  <c r="H7660" i="126" s="1"/>
  <c r="H7661" i="126" s="1"/>
  <c r="H7662" i="126" s="1"/>
  <c r="H7663" i="126" s="1"/>
  <c r="H7664" i="126" s="1"/>
  <c r="H7665" i="126" s="1"/>
  <c r="H7666" i="126" s="1"/>
  <c r="H7667" i="126" s="1"/>
  <c r="H7668" i="126" s="1"/>
  <c r="H7669" i="126" s="1"/>
  <c r="H7670" i="126" s="1"/>
  <c r="H7671" i="126" s="1"/>
  <c r="H7672" i="126" s="1"/>
  <c r="H7673" i="126" s="1"/>
  <c r="H7674" i="126" s="1"/>
  <c r="H7675" i="126" s="1"/>
  <c r="H7676" i="126" s="1"/>
  <c r="H7677" i="126" s="1"/>
  <c r="H7678" i="126" s="1"/>
  <c r="H7679" i="126" s="1"/>
  <c r="H7680" i="126" s="1"/>
  <c r="H7681" i="126" s="1"/>
  <c r="H7682" i="126" s="1"/>
  <c r="H7683" i="126" s="1"/>
  <c r="H7684" i="126" s="1"/>
  <c r="H7685" i="126" s="1"/>
  <c r="H7686" i="126" s="1"/>
  <c r="H7687" i="126" s="1"/>
  <c r="H7688" i="126" s="1"/>
  <c r="H7689" i="126" s="1"/>
  <c r="H7690" i="126" s="1"/>
  <c r="H7691" i="126" s="1"/>
  <c r="H7692" i="126" s="1"/>
  <c r="H7693" i="126" s="1"/>
  <c r="H7694" i="126" s="1"/>
  <c r="H7695" i="126" s="1"/>
  <c r="H7696" i="126" s="1"/>
  <c r="H7697" i="126" s="1"/>
  <c r="H7698" i="126" s="1"/>
  <c r="H7699" i="126" s="1"/>
  <c r="H7700" i="126" s="1"/>
  <c r="H7701" i="126" s="1"/>
  <c r="H7702" i="126" s="1"/>
  <c r="H7703" i="126" s="1"/>
  <c r="H7704" i="126" s="1"/>
  <c r="H7705" i="126" s="1"/>
  <c r="H7706" i="126" s="1"/>
  <c r="H7707" i="126" s="1"/>
  <c r="H7708" i="126" s="1"/>
  <c r="H7709" i="126" s="1"/>
  <c r="H7710" i="126" s="1"/>
  <c r="H7711" i="126" s="1"/>
  <c r="H7712" i="126" s="1"/>
  <c r="H7713" i="126" s="1"/>
  <c r="H7714" i="126" s="1"/>
  <c r="H7715" i="126" s="1"/>
  <c r="H7716" i="126" s="1"/>
  <c r="H7717" i="126" s="1"/>
  <c r="H7718" i="126" s="1"/>
  <c r="H7719" i="126" s="1"/>
  <c r="H7720" i="126" s="1"/>
  <c r="H7721" i="126" s="1"/>
  <c r="H7722" i="126" s="1"/>
  <c r="H7723" i="126" s="1"/>
  <c r="H7724" i="126" s="1"/>
  <c r="H7725" i="126" s="1"/>
  <c r="H7726" i="126" s="1"/>
  <c r="H7727" i="126" s="1"/>
  <c r="H7728" i="126" s="1"/>
  <c r="H7729" i="126" s="1"/>
  <c r="H7730" i="126" s="1"/>
  <c r="H7731" i="126" s="1"/>
  <c r="H7732" i="126" s="1"/>
  <c r="H7733" i="126" s="1"/>
  <c r="H7734" i="126" s="1"/>
  <c r="H7735" i="126" s="1"/>
  <c r="H7736" i="126" s="1"/>
  <c r="H7737" i="126" s="1"/>
  <c r="H7738" i="126" s="1"/>
  <c r="H7739" i="126" s="1"/>
  <c r="H7740" i="126" s="1"/>
  <c r="H7741" i="126" s="1"/>
  <c r="H7742" i="126" s="1"/>
  <c r="H7743" i="126" s="1"/>
  <c r="H7744" i="126" s="1"/>
  <c r="H7745" i="126" s="1"/>
  <c r="H7746" i="126" s="1"/>
  <c r="H7747" i="126" s="1"/>
  <c r="H7748" i="126" s="1"/>
  <c r="H7749" i="126" s="1"/>
  <c r="H7750" i="126" s="1"/>
  <c r="H7751" i="126" s="1"/>
  <c r="H7752" i="126" s="1"/>
  <c r="H7753" i="126" s="1"/>
  <c r="H7754" i="126" s="1"/>
  <c r="H7755" i="126" s="1"/>
  <c r="H7756" i="126" s="1"/>
  <c r="H7757" i="126" s="1"/>
  <c r="H7758" i="126" s="1"/>
  <c r="H7759" i="126" s="1"/>
  <c r="H7760" i="126" s="1"/>
  <c r="H7761" i="126" s="1"/>
  <c r="H7762" i="126" s="1"/>
  <c r="H7763" i="126" s="1"/>
  <c r="H7764" i="126" s="1"/>
  <c r="H7765" i="126" s="1"/>
  <c r="H7766" i="126" s="1"/>
  <c r="H7767" i="126" s="1"/>
  <c r="H7768" i="126" s="1"/>
  <c r="H7769" i="126" s="1"/>
  <c r="H7770" i="126" s="1"/>
  <c r="H7771" i="126" s="1"/>
  <c r="H7772" i="126" s="1"/>
  <c r="H7773" i="126" s="1"/>
  <c r="H7774" i="126" s="1"/>
  <c r="H7775" i="126" s="1"/>
  <c r="H7776" i="126" s="1"/>
  <c r="H7777" i="126" s="1"/>
  <c r="H7778" i="126" s="1"/>
  <c r="H7779" i="126" s="1"/>
  <c r="H7780" i="126" s="1"/>
  <c r="H7781" i="126" s="1"/>
  <c r="H7782" i="126" s="1"/>
  <c r="H7783" i="126" s="1"/>
  <c r="H7784" i="126" s="1"/>
  <c r="H7785" i="126" s="1"/>
  <c r="H7786" i="126" s="1"/>
  <c r="H7787" i="126" s="1"/>
  <c r="H7788" i="126" s="1"/>
  <c r="H7789" i="126" s="1"/>
  <c r="H7790" i="126" s="1"/>
  <c r="H7791" i="126" s="1"/>
  <c r="H7792" i="126" s="1"/>
  <c r="H7793" i="126" s="1"/>
  <c r="H7794" i="126" s="1"/>
  <c r="H7795" i="126" s="1"/>
  <c r="H7796" i="126" s="1"/>
  <c r="H7797" i="126" s="1"/>
  <c r="H7798" i="126" s="1"/>
  <c r="H7799" i="126" s="1"/>
  <c r="H7800" i="126" s="1"/>
  <c r="H7801" i="126" s="1"/>
  <c r="H7802" i="126" s="1"/>
  <c r="H7803" i="126" s="1"/>
  <c r="H7804" i="126" s="1"/>
  <c r="H7805" i="126" s="1"/>
  <c r="H7806" i="126" s="1"/>
  <c r="H7807" i="126" s="1"/>
  <c r="H7808" i="126" s="1"/>
  <c r="H7809" i="126" s="1"/>
  <c r="H7810" i="126" s="1"/>
  <c r="H7811" i="126" s="1"/>
  <c r="H7812" i="126" s="1"/>
  <c r="H7813" i="126" s="1"/>
  <c r="H7814" i="126" s="1"/>
  <c r="H7815" i="126" s="1"/>
  <c r="H7816" i="126" s="1"/>
  <c r="H7817" i="126" s="1"/>
  <c r="H7818" i="126" s="1"/>
  <c r="H7819" i="126" s="1"/>
  <c r="H7820" i="126" s="1"/>
  <c r="H7821" i="126" s="1"/>
  <c r="H7822" i="126" s="1"/>
  <c r="H7823" i="126" s="1"/>
  <c r="H7824" i="126" s="1"/>
  <c r="H7825" i="126" s="1"/>
  <c r="H7826" i="126" s="1"/>
  <c r="H7827" i="126" s="1"/>
  <c r="H7828" i="126" s="1"/>
  <c r="H7829" i="126" s="1"/>
  <c r="H7830" i="126" s="1"/>
  <c r="H7831" i="126" s="1"/>
  <c r="H7832" i="126" s="1"/>
  <c r="H7833" i="126" s="1"/>
  <c r="H7834" i="126" s="1"/>
  <c r="H7835" i="126" s="1"/>
  <c r="H7836" i="126" s="1"/>
  <c r="H7837" i="126" s="1"/>
  <c r="H7838" i="126" s="1"/>
  <c r="H7839" i="126" s="1"/>
  <c r="H7840" i="126" s="1"/>
  <c r="H7841" i="126" s="1"/>
  <c r="H7842" i="126" s="1"/>
  <c r="H7843" i="126" s="1"/>
  <c r="H7844" i="126" s="1"/>
  <c r="H7845" i="126" s="1"/>
  <c r="H7846" i="126" s="1"/>
  <c r="H7847" i="126" s="1"/>
  <c r="H7848" i="126" s="1"/>
  <c r="H7849" i="126" s="1"/>
  <c r="H7850" i="126" s="1"/>
  <c r="H7851" i="126" s="1"/>
  <c r="H7852" i="126" s="1"/>
  <c r="H7853" i="126" s="1"/>
  <c r="H7854" i="126" s="1"/>
  <c r="H7855" i="126" s="1"/>
  <c r="H7856" i="126" s="1"/>
  <c r="H7857" i="126" s="1"/>
  <c r="H7858" i="126" s="1"/>
  <c r="H7859" i="126" s="1"/>
  <c r="H7860" i="126" s="1"/>
  <c r="H7861" i="126" s="1"/>
  <c r="H7862" i="126" s="1"/>
  <c r="H7863" i="126" s="1"/>
  <c r="H7864" i="126" s="1"/>
  <c r="H7865" i="126" s="1"/>
  <c r="H7866" i="126" s="1"/>
  <c r="H7867" i="126" s="1"/>
  <c r="H7868" i="126" s="1"/>
  <c r="H7869" i="126" s="1"/>
  <c r="H7870" i="126" s="1"/>
  <c r="H7871" i="126" s="1"/>
  <c r="H7872" i="126" s="1"/>
  <c r="H7873" i="126" s="1"/>
  <c r="H7874" i="126" s="1"/>
  <c r="H7875" i="126" s="1"/>
  <c r="H7876" i="126" s="1"/>
  <c r="H7877" i="126" s="1"/>
  <c r="H7878" i="126" s="1"/>
  <c r="H7879" i="126" s="1"/>
  <c r="H7880" i="126" s="1"/>
  <c r="H7881" i="126" s="1"/>
  <c r="H7882" i="126" s="1"/>
  <c r="H7883" i="126" s="1"/>
  <c r="H7884" i="126" s="1"/>
  <c r="H7885" i="126" s="1"/>
  <c r="H7886" i="126" s="1"/>
  <c r="H7887" i="126" s="1"/>
  <c r="H7888" i="126" s="1"/>
  <c r="H7889" i="126" s="1"/>
  <c r="H7890" i="126" s="1"/>
  <c r="H7891" i="126" s="1"/>
  <c r="H7892" i="126" s="1"/>
  <c r="H7893" i="126" s="1"/>
  <c r="H7894" i="126" s="1"/>
  <c r="H7895" i="126" s="1"/>
  <c r="H7896" i="126" s="1"/>
  <c r="H7897" i="126" s="1"/>
  <c r="H7898" i="126" s="1"/>
  <c r="H7899" i="126" s="1"/>
  <c r="H7900" i="126" s="1"/>
  <c r="H7901" i="126" s="1"/>
  <c r="H7902" i="126" s="1"/>
  <c r="H7903" i="126" s="1"/>
  <c r="H7904" i="126" s="1"/>
  <c r="H7905" i="126" s="1"/>
  <c r="H7906" i="126" s="1"/>
  <c r="H7907" i="126" s="1"/>
  <c r="H7908" i="126" s="1"/>
  <c r="H7909" i="126" s="1"/>
  <c r="H7910" i="126" s="1"/>
  <c r="H7911" i="126" s="1"/>
  <c r="H7912" i="126" s="1"/>
  <c r="H7913" i="126" s="1"/>
  <c r="H7914" i="126" s="1"/>
  <c r="H7915" i="126" s="1"/>
  <c r="H7916" i="126" s="1"/>
  <c r="H7917" i="126" s="1"/>
  <c r="H7918" i="126" s="1"/>
  <c r="H7919" i="126" s="1"/>
  <c r="H7920" i="126" s="1"/>
  <c r="H7921" i="126" s="1"/>
  <c r="H7922" i="126" s="1"/>
  <c r="H7923" i="126" s="1"/>
  <c r="H7924" i="126" s="1"/>
  <c r="H7925" i="126" s="1"/>
  <c r="H7926" i="126" s="1"/>
  <c r="H7927" i="126" s="1"/>
  <c r="H7928" i="126" s="1"/>
  <c r="H7929" i="126" s="1"/>
  <c r="H7930" i="126" s="1"/>
  <c r="H7931" i="126" s="1"/>
  <c r="H7932" i="126" s="1"/>
  <c r="H7933" i="126" s="1"/>
  <c r="H7934" i="126" s="1"/>
  <c r="H7935" i="126" s="1"/>
  <c r="H7936" i="126" s="1"/>
  <c r="H7937" i="126" s="1"/>
  <c r="H7938" i="126" s="1"/>
  <c r="H7939" i="126" s="1"/>
  <c r="H7940" i="126" s="1"/>
  <c r="H7941" i="126" s="1"/>
  <c r="H7942" i="126" s="1"/>
  <c r="H7943" i="126" s="1"/>
  <c r="H7944" i="126" s="1"/>
  <c r="H7945" i="126" s="1"/>
  <c r="H7946" i="126" s="1"/>
  <c r="H7947" i="126" s="1"/>
  <c r="H7948" i="126" s="1"/>
  <c r="H7949" i="126" s="1"/>
  <c r="H7950" i="126" s="1"/>
  <c r="H7951" i="126" s="1"/>
  <c r="H7952" i="126" s="1"/>
  <c r="H7953" i="126" s="1"/>
  <c r="H7954" i="126" s="1"/>
  <c r="H7955" i="126" s="1"/>
  <c r="H7956" i="126" s="1"/>
  <c r="H7957" i="126" s="1"/>
  <c r="H7958" i="126" s="1"/>
  <c r="H7959" i="126" s="1"/>
  <c r="H7960" i="126" s="1"/>
  <c r="H7961" i="126" s="1"/>
  <c r="H7962" i="126" s="1"/>
  <c r="H7963" i="126" s="1"/>
  <c r="H7964" i="126" s="1"/>
  <c r="H7965" i="126" s="1"/>
  <c r="H7966" i="126" s="1"/>
  <c r="H7967" i="126" s="1"/>
  <c r="H7968" i="126" s="1"/>
  <c r="H7969" i="126" s="1"/>
  <c r="H7970" i="126" s="1"/>
  <c r="H7971" i="126" s="1"/>
  <c r="H7972" i="126" s="1"/>
  <c r="H7973" i="126" s="1"/>
  <c r="H7974" i="126" s="1"/>
  <c r="H7975" i="126" s="1"/>
  <c r="H7976" i="126" s="1"/>
  <c r="H7977" i="126" s="1"/>
  <c r="H7978" i="126" s="1"/>
  <c r="H7979" i="126" s="1"/>
  <c r="H7980" i="126" s="1"/>
  <c r="H7981" i="126" s="1"/>
  <c r="H7982" i="126" s="1"/>
  <c r="H7983" i="126" s="1"/>
  <c r="H7984" i="126" s="1"/>
  <c r="H7985" i="126" s="1"/>
  <c r="H7986" i="126" s="1"/>
  <c r="H7987" i="126" s="1"/>
  <c r="H7988" i="126" s="1"/>
  <c r="H7989" i="126" s="1"/>
  <c r="H7990" i="126" s="1"/>
  <c r="H7991" i="126" s="1"/>
  <c r="H7992" i="126" s="1"/>
  <c r="H7993" i="126" s="1"/>
  <c r="H7994" i="126" s="1"/>
  <c r="H7995" i="126" s="1"/>
  <c r="H7996" i="126" s="1"/>
  <c r="H7997" i="126" s="1"/>
  <c r="H7998" i="126" s="1"/>
  <c r="H7999" i="126" s="1"/>
  <c r="H8000" i="126" s="1"/>
  <c r="H8001" i="126" s="1"/>
  <c r="H8002" i="126" s="1"/>
  <c r="H8003" i="126" s="1"/>
  <c r="H8004" i="126" s="1"/>
  <c r="H8005" i="126" s="1"/>
  <c r="H8006" i="126" s="1"/>
  <c r="H8007" i="126" s="1"/>
  <c r="H8008" i="126" s="1"/>
  <c r="H8009" i="126" s="1"/>
  <c r="H8010" i="126" s="1"/>
  <c r="H8011" i="126" s="1"/>
  <c r="H8012" i="126" s="1"/>
  <c r="H8013" i="126" s="1"/>
  <c r="H8014" i="126" s="1"/>
  <c r="H8015" i="126" s="1"/>
  <c r="H8016" i="126" s="1"/>
  <c r="H8017" i="126" s="1"/>
  <c r="H8018" i="126" s="1"/>
  <c r="H8019" i="126" s="1"/>
  <c r="H8020" i="126" s="1"/>
  <c r="H8021" i="126" s="1"/>
  <c r="H8022" i="126" s="1"/>
  <c r="H8023" i="126" s="1"/>
  <c r="H8024" i="126" s="1"/>
  <c r="H8025" i="126" s="1"/>
  <c r="H8026" i="126" s="1"/>
  <c r="H8027" i="126" s="1"/>
  <c r="H8028" i="126" s="1"/>
  <c r="H8029" i="126" s="1"/>
  <c r="H8030" i="126" s="1"/>
  <c r="H8031" i="126" s="1"/>
  <c r="H8032" i="126" s="1"/>
  <c r="H8033" i="126" s="1"/>
  <c r="H8034" i="126" s="1"/>
  <c r="H8035" i="126" s="1"/>
  <c r="H8036" i="126" s="1"/>
  <c r="H8037" i="126" s="1"/>
  <c r="H8038" i="126" s="1"/>
  <c r="H8039" i="126" s="1"/>
  <c r="H8040" i="126" s="1"/>
  <c r="H8041" i="126" s="1"/>
  <c r="H8042" i="126" s="1"/>
  <c r="H8043" i="126" s="1"/>
  <c r="H8044" i="126" s="1"/>
  <c r="H8045" i="126" s="1"/>
  <c r="H8046" i="126" s="1"/>
  <c r="H8047" i="126" s="1"/>
  <c r="H8048" i="126" s="1"/>
  <c r="H8049" i="126" s="1"/>
  <c r="H8050" i="126" s="1"/>
  <c r="H8051" i="126" s="1"/>
  <c r="H8052" i="126" s="1"/>
  <c r="H8053" i="126" s="1"/>
  <c r="H8054" i="126" s="1"/>
  <c r="H8055" i="126" s="1"/>
  <c r="H8056" i="126" s="1"/>
  <c r="H8057" i="126" s="1"/>
  <c r="H8058" i="126" s="1"/>
  <c r="H8059" i="126" s="1"/>
  <c r="H8060" i="126" s="1"/>
  <c r="H8061" i="126" s="1"/>
  <c r="H8062" i="126" s="1"/>
  <c r="H8063" i="126" s="1"/>
  <c r="H8064" i="126" s="1"/>
  <c r="H8065" i="126" s="1"/>
  <c r="H8066" i="126" s="1"/>
  <c r="H8067" i="126" s="1"/>
  <c r="H8068" i="126" s="1"/>
  <c r="H8069" i="126" s="1"/>
  <c r="H8070" i="126" s="1"/>
  <c r="H8071" i="126" s="1"/>
  <c r="H8072" i="126" s="1"/>
  <c r="H8073" i="126" s="1"/>
  <c r="H8074" i="126" s="1"/>
  <c r="H8075" i="126" s="1"/>
  <c r="H8076" i="126" s="1"/>
  <c r="H8077" i="126" s="1"/>
  <c r="H8078" i="126" s="1"/>
  <c r="H8079" i="126" s="1"/>
  <c r="H8080" i="126" s="1"/>
  <c r="H8081" i="126" s="1"/>
  <c r="H8082" i="126" s="1"/>
  <c r="H8083" i="126" s="1"/>
  <c r="H8084" i="126" s="1"/>
  <c r="H8085" i="126" s="1"/>
  <c r="H8086" i="126" s="1"/>
  <c r="H8087" i="126" s="1"/>
  <c r="H8088" i="126" s="1"/>
  <c r="H8089" i="126" s="1"/>
  <c r="H8090" i="126" s="1"/>
  <c r="H8091" i="126" s="1"/>
  <c r="H8092" i="126" s="1"/>
  <c r="H8093" i="126" s="1"/>
  <c r="H8094" i="126" s="1"/>
  <c r="H8095" i="126" s="1"/>
  <c r="H8096" i="126" s="1"/>
  <c r="H8097" i="126" s="1"/>
  <c r="H8098" i="126" s="1"/>
  <c r="H8099" i="126" s="1"/>
  <c r="H8100" i="126" s="1"/>
  <c r="H8101" i="126" s="1"/>
  <c r="H8102" i="126" s="1"/>
  <c r="H8103" i="126" s="1"/>
  <c r="H8104" i="126" s="1"/>
  <c r="H8105" i="126" s="1"/>
  <c r="H8106" i="126" s="1"/>
  <c r="H8107" i="126" s="1"/>
  <c r="H8108" i="126" s="1"/>
  <c r="H8109" i="126" s="1"/>
  <c r="H8110" i="126" s="1"/>
  <c r="H8111" i="126" s="1"/>
  <c r="H8112" i="126" s="1"/>
  <c r="H8113" i="126" s="1"/>
  <c r="H8114" i="126" s="1"/>
  <c r="H8115" i="126" s="1"/>
  <c r="H8116" i="126" s="1"/>
  <c r="H8117" i="126" s="1"/>
  <c r="H8118" i="126" s="1"/>
  <c r="H8119" i="126" s="1"/>
  <c r="H8120" i="126" s="1"/>
  <c r="H8121" i="126" s="1"/>
  <c r="H8122" i="126" s="1"/>
  <c r="H8123" i="126" s="1"/>
  <c r="H8124" i="126" s="1"/>
  <c r="H8125" i="126" s="1"/>
  <c r="H8126" i="126" s="1"/>
  <c r="H8127" i="126" s="1"/>
  <c r="H8128" i="126" s="1"/>
  <c r="H8129" i="126" s="1"/>
  <c r="H8130" i="126" s="1"/>
  <c r="H8131" i="126" s="1"/>
  <c r="H8132" i="126" s="1"/>
  <c r="H8133" i="126" s="1"/>
  <c r="H8134" i="126" s="1"/>
  <c r="H8135" i="126" s="1"/>
  <c r="H8136" i="126" s="1"/>
  <c r="H8137" i="126" s="1"/>
  <c r="H8138" i="126" s="1"/>
  <c r="H8139" i="126" s="1"/>
  <c r="H8140" i="126" s="1"/>
  <c r="H8141" i="126" s="1"/>
  <c r="H8142" i="126" s="1"/>
  <c r="H8143" i="126" s="1"/>
  <c r="H8144" i="126" s="1"/>
  <c r="H8145" i="126" s="1"/>
  <c r="H8146" i="126" s="1"/>
  <c r="H8147" i="126" s="1"/>
  <c r="H8148" i="126" s="1"/>
  <c r="H8149" i="126" s="1"/>
  <c r="H8150" i="126" s="1"/>
  <c r="H8151" i="126" s="1"/>
  <c r="H8152" i="126" s="1"/>
  <c r="H8153" i="126" s="1"/>
  <c r="H8154" i="126" s="1"/>
  <c r="H8155" i="126" s="1"/>
  <c r="H8156" i="126" s="1"/>
  <c r="H8157" i="126" s="1"/>
  <c r="H8158" i="126" s="1"/>
  <c r="H8159" i="126" s="1"/>
  <c r="H8160" i="126" s="1"/>
  <c r="H8161" i="126" s="1"/>
  <c r="H8162" i="126" s="1"/>
  <c r="H8163" i="126" s="1"/>
  <c r="H8164" i="126" s="1"/>
  <c r="H8165" i="126" s="1"/>
  <c r="H8166" i="126" s="1"/>
  <c r="H8167" i="126" s="1"/>
  <c r="H8168" i="126" s="1"/>
  <c r="H8169" i="126" s="1"/>
  <c r="H8170" i="126" s="1"/>
  <c r="H8171" i="126" s="1"/>
  <c r="H8172" i="126" s="1"/>
  <c r="H8173" i="126" s="1"/>
  <c r="H8174" i="126" s="1"/>
  <c r="H8175" i="126" s="1"/>
  <c r="H8176" i="126" s="1"/>
  <c r="H8177" i="126" s="1"/>
  <c r="H8178" i="126" s="1"/>
  <c r="H8179" i="126" s="1"/>
  <c r="H8180" i="126" s="1"/>
  <c r="H8181" i="126" s="1"/>
  <c r="H8182" i="126" s="1"/>
  <c r="H8183" i="126" s="1"/>
  <c r="H8184" i="126" s="1"/>
  <c r="H8185" i="126" s="1"/>
  <c r="H8186" i="126" s="1"/>
  <c r="H8187" i="126" s="1"/>
  <c r="H8188" i="126" s="1"/>
  <c r="H8189" i="126" s="1"/>
  <c r="H8190" i="126" s="1"/>
  <c r="H8191" i="126" s="1"/>
  <c r="H8192" i="126" s="1"/>
  <c r="H8193" i="126" s="1"/>
  <c r="H8194" i="126" s="1"/>
  <c r="H8195" i="126" s="1"/>
  <c r="H8196" i="126" s="1"/>
  <c r="H8197" i="126" s="1"/>
  <c r="H8198" i="126" s="1"/>
  <c r="H8199" i="126" s="1"/>
  <c r="H8200" i="126" s="1"/>
  <c r="H8201" i="126" s="1"/>
  <c r="H8202" i="126" s="1"/>
  <c r="H8203" i="126" s="1"/>
  <c r="H8204" i="126" s="1"/>
  <c r="H8205" i="126" s="1"/>
  <c r="H8206" i="126" s="1"/>
  <c r="H8207" i="126" s="1"/>
  <c r="H8208" i="126" s="1"/>
  <c r="H8209" i="126" s="1"/>
  <c r="H8210" i="126" s="1"/>
  <c r="H8211" i="126" s="1"/>
  <c r="H8212" i="126" s="1"/>
  <c r="H8213" i="126" s="1"/>
  <c r="H8214" i="126" s="1"/>
  <c r="H8215" i="126" s="1"/>
  <c r="H8216" i="126" s="1"/>
  <c r="H8217" i="126" s="1"/>
  <c r="H8218" i="126" s="1"/>
  <c r="H8219" i="126" s="1"/>
  <c r="H8220" i="126" s="1"/>
  <c r="H8221" i="126" s="1"/>
  <c r="H8222" i="126" s="1"/>
  <c r="H8223" i="126" s="1"/>
  <c r="H8224" i="126" s="1"/>
  <c r="H8225" i="126" s="1"/>
  <c r="H8226" i="126" s="1"/>
  <c r="H8227" i="126" s="1"/>
  <c r="H8228" i="126" s="1"/>
  <c r="H8229" i="126" s="1"/>
  <c r="H8230" i="126" s="1"/>
  <c r="H8231" i="126" s="1"/>
  <c r="H8232" i="126" s="1"/>
  <c r="H8233" i="126" s="1"/>
  <c r="H8234" i="126" s="1"/>
  <c r="H8235" i="126" s="1"/>
  <c r="H8236" i="126" s="1"/>
  <c r="H8237" i="126" s="1"/>
  <c r="H8238" i="126" s="1"/>
  <c r="H8239" i="126" s="1"/>
  <c r="H8240" i="126" s="1"/>
  <c r="H8241" i="126" s="1"/>
  <c r="H8242" i="126" s="1"/>
  <c r="H8243" i="126" s="1"/>
  <c r="H8244" i="126" s="1"/>
  <c r="H8245" i="126" s="1"/>
  <c r="H8246" i="126" s="1"/>
  <c r="H8247" i="126" s="1"/>
  <c r="H8248" i="126" s="1"/>
  <c r="H8249" i="126" s="1"/>
  <c r="H8250" i="126" s="1"/>
  <c r="H8251" i="126" s="1"/>
  <c r="H8252" i="126" s="1"/>
  <c r="H8253" i="126" s="1"/>
  <c r="H8254" i="126" s="1"/>
  <c r="H8255" i="126" s="1"/>
  <c r="H8256" i="126" s="1"/>
  <c r="H8257" i="126" s="1"/>
  <c r="H8258" i="126" s="1"/>
  <c r="H8259" i="126" s="1"/>
  <c r="H8260" i="126" s="1"/>
  <c r="H8261" i="126" s="1"/>
  <c r="H8262" i="126" s="1"/>
  <c r="H8263" i="126" s="1"/>
  <c r="H8264" i="126" s="1"/>
  <c r="H8265" i="126" s="1"/>
  <c r="H8266" i="126" s="1"/>
  <c r="H8267" i="126" s="1"/>
  <c r="H8268" i="126" s="1"/>
  <c r="H8269" i="126" s="1"/>
  <c r="H8270" i="126" s="1"/>
  <c r="H8271" i="126" s="1"/>
  <c r="H8272" i="126" s="1"/>
  <c r="H8273" i="126" s="1"/>
  <c r="H8274" i="126" s="1"/>
  <c r="H8275" i="126" s="1"/>
  <c r="H8276" i="126" s="1"/>
  <c r="H8277" i="126" s="1"/>
  <c r="H8278" i="126" s="1"/>
  <c r="H8279" i="126" s="1"/>
  <c r="H8280" i="126" s="1"/>
  <c r="H8281" i="126" s="1"/>
  <c r="H8282" i="126" s="1"/>
  <c r="H8283" i="126" s="1"/>
  <c r="H8284" i="126" s="1"/>
  <c r="H8285" i="126" s="1"/>
  <c r="H8286" i="126" s="1"/>
  <c r="H8287" i="126" s="1"/>
  <c r="H8288" i="126" s="1"/>
  <c r="H8289" i="126" s="1"/>
  <c r="H8290" i="126" s="1"/>
  <c r="H8291" i="126" s="1"/>
  <c r="H8292" i="126" s="1"/>
  <c r="H8293" i="126" s="1"/>
  <c r="H8294" i="126" s="1"/>
  <c r="H8295" i="126" s="1"/>
  <c r="H8296" i="126" s="1"/>
  <c r="H8297" i="126" s="1"/>
  <c r="H8298" i="126" s="1"/>
  <c r="H8299" i="126" s="1"/>
  <c r="H8300" i="126" s="1"/>
  <c r="H8301" i="126" s="1"/>
  <c r="H8302" i="126" s="1"/>
  <c r="H8303" i="126" s="1"/>
  <c r="H8304" i="126" s="1"/>
  <c r="H8305" i="126" s="1"/>
  <c r="H8306" i="126" s="1"/>
  <c r="H8307" i="126" s="1"/>
  <c r="H8308" i="126" s="1"/>
  <c r="H8309" i="126" s="1"/>
  <c r="H8310" i="126" s="1"/>
  <c r="H8311" i="126" s="1"/>
  <c r="H8312" i="126" s="1"/>
  <c r="H8313" i="126" s="1"/>
  <c r="H8314" i="126" s="1"/>
  <c r="H8315" i="126" s="1"/>
  <c r="H8316" i="126" s="1"/>
  <c r="H8317" i="126" s="1"/>
  <c r="H8318" i="126" s="1"/>
  <c r="H8319" i="126" s="1"/>
  <c r="H8320" i="126" s="1"/>
  <c r="H8321" i="126" s="1"/>
  <c r="H8322" i="126" s="1"/>
  <c r="H8323" i="126" s="1"/>
  <c r="H8324" i="126" s="1"/>
  <c r="H8325" i="126" s="1"/>
  <c r="H8326" i="126" s="1"/>
  <c r="H8327" i="126" s="1"/>
  <c r="H8328" i="126" s="1"/>
  <c r="H8329" i="126" s="1"/>
  <c r="H8330" i="126" s="1"/>
  <c r="H8331" i="126" s="1"/>
  <c r="H8332" i="126" s="1"/>
  <c r="H8333" i="126" s="1"/>
  <c r="H8334" i="126" s="1"/>
  <c r="H8335" i="126" s="1"/>
  <c r="H8336" i="126" s="1"/>
  <c r="H8337" i="126" s="1"/>
  <c r="H8338" i="126" s="1"/>
  <c r="H8339" i="126" s="1"/>
  <c r="H8340" i="126" s="1"/>
  <c r="H8341" i="126" s="1"/>
  <c r="H8342" i="126" s="1"/>
  <c r="H8343" i="126" s="1"/>
  <c r="H8344" i="126" s="1"/>
  <c r="H8345" i="126" s="1"/>
  <c r="H8346" i="126" s="1"/>
  <c r="H8347" i="126" s="1"/>
  <c r="H8348" i="126" s="1"/>
  <c r="H8349" i="126" s="1"/>
  <c r="H8350" i="126" s="1"/>
  <c r="H8351" i="126" s="1"/>
  <c r="H8352" i="126" s="1"/>
  <c r="H8353" i="126" s="1"/>
  <c r="H8354" i="126" s="1"/>
  <c r="H8355" i="126" s="1"/>
  <c r="H8356" i="126" s="1"/>
  <c r="H8357" i="126" s="1"/>
  <c r="H8358" i="126" s="1"/>
  <c r="H8359" i="126" s="1"/>
  <c r="H8360" i="126" s="1"/>
  <c r="H8361" i="126" s="1"/>
  <c r="H8362" i="126" s="1"/>
  <c r="H8363" i="126" s="1"/>
  <c r="H8364" i="126" s="1"/>
  <c r="H8365" i="126" s="1"/>
  <c r="H8366" i="126" s="1"/>
  <c r="H8367" i="126" s="1"/>
  <c r="H8368" i="126" s="1"/>
  <c r="H8369" i="126" s="1"/>
  <c r="H8370" i="126" s="1"/>
  <c r="H8371" i="126" s="1"/>
  <c r="H8372" i="126" s="1"/>
  <c r="H8373" i="126" s="1"/>
  <c r="H8374" i="126" s="1"/>
  <c r="H8375" i="126" s="1"/>
  <c r="H8376" i="126" s="1"/>
  <c r="H8377" i="126" s="1"/>
  <c r="H8378" i="126" s="1"/>
  <c r="H8379" i="126" s="1"/>
  <c r="H8380" i="126" s="1"/>
  <c r="H8381" i="126" s="1"/>
  <c r="H8382" i="126" s="1"/>
  <c r="H8383" i="126" s="1"/>
  <c r="H8384" i="126" s="1"/>
  <c r="H8385" i="126" s="1"/>
  <c r="H8386" i="126" s="1"/>
  <c r="H8387" i="126" s="1"/>
  <c r="H8388" i="126" s="1"/>
  <c r="H8389" i="126" s="1"/>
  <c r="H8390" i="126" s="1"/>
  <c r="H8391" i="126" s="1"/>
  <c r="H8392" i="126" s="1"/>
  <c r="H8393" i="126" s="1"/>
  <c r="H8394" i="126" s="1"/>
  <c r="H8395" i="126" s="1"/>
  <c r="H8396" i="126" s="1"/>
  <c r="H8397" i="126" s="1"/>
  <c r="H8398" i="126" s="1"/>
  <c r="H8399" i="126" s="1"/>
  <c r="H8400" i="126" s="1"/>
  <c r="H8401" i="126" s="1"/>
  <c r="H8402" i="126" s="1"/>
  <c r="H8403" i="126" s="1"/>
  <c r="H8404" i="126" s="1"/>
  <c r="H8405" i="126" s="1"/>
  <c r="H8406" i="126" s="1"/>
  <c r="H8407" i="126" s="1"/>
  <c r="H8408" i="126" s="1"/>
  <c r="H8409" i="126" s="1"/>
  <c r="H8410" i="126" s="1"/>
  <c r="H8411" i="126" s="1"/>
  <c r="H8412" i="126" s="1"/>
  <c r="H8413" i="126" s="1"/>
  <c r="H8414" i="126" s="1"/>
  <c r="H8415" i="126" s="1"/>
  <c r="H8416" i="126" s="1"/>
  <c r="H8417" i="126" s="1"/>
  <c r="H8418" i="126" s="1"/>
  <c r="H8419" i="126" s="1"/>
  <c r="H8420" i="126" s="1"/>
  <c r="H8421" i="126" s="1"/>
  <c r="H8422" i="126" s="1"/>
  <c r="H8423" i="126" s="1"/>
  <c r="H8424" i="126" s="1"/>
  <c r="H8425" i="126" s="1"/>
  <c r="H8426" i="126" s="1"/>
  <c r="H8427" i="126" s="1"/>
  <c r="H8428" i="126" s="1"/>
  <c r="H8429" i="126" s="1"/>
  <c r="H8430" i="126" s="1"/>
  <c r="H8431" i="126" s="1"/>
  <c r="H8432" i="126" s="1"/>
  <c r="H8433" i="126" s="1"/>
  <c r="H8434" i="126" s="1"/>
  <c r="H8435" i="126" s="1"/>
  <c r="H8436" i="126" s="1"/>
  <c r="H8437" i="126" s="1"/>
  <c r="H8438" i="126" s="1"/>
  <c r="H8439" i="126" s="1"/>
  <c r="H8440" i="126" s="1"/>
  <c r="H8441" i="126" s="1"/>
  <c r="H8442" i="126" s="1"/>
  <c r="H8443" i="126" s="1"/>
  <c r="H8444" i="126" s="1"/>
  <c r="H8445" i="126" s="1"/>
  <c r="H8446" i="126" s="1"/>
  <c r="H8447" i="126" s="1"/>
  <c r="H8448" i="126" s="1"/>
  <c r="H8449" i="126" s="1"/>
  <c r="H8450" i="126" s="1"/>
  <c r="H8451" i="126" s="1"/>
  <c r="H8452" i="126" s="1"/>
  <c r="H8453" i="126" s="1"/>
  <c r="H8454" i="126" s="1"/>
  <c r="H8455" i="126" s="1"/>
  <c r="H8456" i="126" s="1"/>
  <c r="H8457" i="126" s="1"/>
  <c r="H8458" i="126" s="1"/>
  <c r="H8459" i="126" s="1"/>
  <c r="H8460" i="126" s="1"/>
  <c r="H8461" i="126" s="1"/>
  <c r="H8462" i="126" s="1"/>
  <c r="H8463" i="126" s="1"/>
  <c r="H8464" i="126" s="1"/>
  <c r="H8465" i="126" s="1"/>
  <c r="H8466" i="126" s="1"/>
  <c r="H8467" i="126" s="1"/>
  <c r="H8468" i="126" s="1"/>
  <c r="H8469" i="126" s="1"/>
  <c r="H8470" i="126" s="1"/>
  <c r="H8471" i="126" s="1"/>
  <c r="H8472" i="126" s="1"/>
  <c r="H8473" i="126" s="1"/>
  <c r="H8474" i="126" s="1"/>
  <c r="H8475" i="126" s="1"/>
  <c r="H8476" i="126" s="1"/>
  <c r="H8477" i="126" s="1"/>
  <c r="H8478" i="126" s="1"/>
  <c r="H8479" i="126" s="1"/>
  <c r="H8480" i="126" s="1"/>
  <c r="H8481" i="126" s="1"/>
  <c r="H8482" i="126" s="1"/>
  <c r="H8483" i="126" s="1"/>
  <c r="H8484" i="126" s="1"/>
  <c r="H8485" i="126" s="1"/>
  <c r="H8486" i="126" s="1"/>
  <c r="H8487" i="126" s="1"/>
  <c r="H8488" i="126" s="1"/>
  <c r="H8489" i="126" s="1"/>
  <c r="H8490" i="126" s="1"/>
  <c r="H8491" i="126" s="1"/>
  <c r="H8492" i="126" s="1"/>
  <c r="H8493" i="126" s="1"/>
  <c r="H8494" i="126" s="1"/>
  <c r="H8495" i="126" s="1"/>
  <c r="H8496" i="126" s="1"/>
  <c r="H8497" i="126" s="1"/>
  <c r="H8498" i="126" s="1"/>
  <c r="H8499" i="126" s="1"/>
  <c r="H8500" i="126" s="1"/>
  <c r="H8501" i="126" s="1"/>
  <c r="H8502" i="126" s="1"/>
  <c r="H8503" i="126" s="1"/>
  <c r="H8504" i="126" s="1"/>
  <c r="H8505" i="126" s="1"/>
  <c r="H8506" i="126" s="1"/>
  <c r="H8507" i="126" s="1"/>
  <c r="H8508" i="126" s="1"/>
  <c r="H8509" i="126" s="1"/>
  <c r="H8510" i="126" s="1"/>
  <c r="H8511" i="126" s="1"/>
  <c r="H8512" i="126" s="1"/>
  <c r="H8513" i="126" s="1"/>
  <c r="H8514" i="126" s="1"/>
  <c r="H8515" i="126" s="1"/>
  <c r="H8516" i="126" s="1"/>
  <c r="H8517" i="126" s="1"/>
  <c r="H8518" i="126" s="1"/>
  <c r="H8519" i="126" s="1"/>
  <c r="H8520" i="126" s="1"/>
  <c r="H8521" i="126" s="1"/>
  <c r="H8522" i="126" s="1"/>
  <c r="H8523" i="126" s="1"/>
  <c r="H8524" i="126" s="1"/>
  <c r="H8525" i="126" s="1"/>
  <c r="H8526" i="126" s="1"/>
  <c r="H8527" i="126" s="1"/>
  <c r="H8528" i="126" s="1"/>
  <c r="H8529" i="126" s="1"/>
  <c r="H8530" i="126" s="1"/>
  <c r="H8531" i="126" s="1"/>
  <c r="H8532" i="126" s="1"/>
  <c r="H8533" i="126" s="1"/>
  <c r="H8534" i="126" s="1"/>
  <c r="H8535" i="126" s="1"/>
  <c r="H8536" i="126" s="1"/>
  <c r="H8537" i="126" s="1"/>
  <c r="H8538" i="126" s="1"/>
  <c r="H8539" i="126" s="1"/>
  <c r="H8540" i="126" s="1"/>
  <c r="H8541" i="126" s="1"/>
  <c r="H8542" i="126" s="1"/>
  <c r="H8543" i="126" s="1"/>
  <c r="H8544" i="126" s="1"/>
  <c r="H8545" i="126" s="1"/>
  <c r="H8546" i="126" s="1"/>
  <c r="H8547" i="126" s="1"/>
  <c r="H8548" i="126" s="1"/>
  <c r="H8549" i="126" s="1"/>
  <c r="H8550" i="126" s="1"/>
  <c r="H8551" i="126" s="1"/>
  <c r="H8552" i="126" s="1"/>
  <c r="H8553" i="126" s="1"/>
  <c r="H8554" i="126" s="1"/>
  <c r="H8555" i="126" s="1"/>
  <c r="H8556" i="126" s="1"/>
  <c r="H8557" i="126" s="1"/>
  <c r="H8558" i="126" s="1"/>
  <c r="H8559" i="126" s="1"/>
  <c r="H8560" i="126" s="1"/>
  <c r="H8561" i="126" s="1"/>
  <c r="H8562" i="126" s="1"/>
  <c r="H8563" i="126" s="1"/>
  <c r="H8564" i="126" s="1"/>
  <c r="H8565" i="126" s="1"/>
  <c r="H8566" i="126" s="1"/>
  <c r="H8567" i="126" s="1"/>
  <c r="H8568" i="126" s="1"/>
  <c r="H8569" i="126" s="1"/>
  <c r="H8570" i="126" s="1"/>
  <c r="H8571" i="126" s="1"/>
  <c r="H8572" i="126" s="1"/>
  <c r="H8573" i="126" s="1"/>
  <c r="H8574" i="126" s="1"/>
  <c r="H8575" i="126" s="1"/>
  <c r="H8576" i="126" s="1"/>
  <c r="H8577" i="126" s="1"/>
  <c r="H8578" i="126" s="1"/>
  <c r="H8579" i="126" s="1"/>
  <c r="H8580" i="126" s="1"/>
  <c r="H8581" i="126" s="1"/>
  <c r="H8582" i="126" s="1"/>
  <c r="H8583" i="126" s="1"/>
  <c r="H8584" i="126" s="1"/>
  <c r="H8585" i="126" s="1"/>
  <c r="H8586" i="126" s="1"/>
  <c r="H8587" i="126" s="1"/>
  <c r="H8588" i="126" s="1"/>
  <c r="H8589" i="126" s="1"/>
  <c r="H8590" i="126" s="1"/>
  <c r="H8591" i="126" s="1"/>
  <c r="H8592" i="126" s="1"/>
  <c r="H8593" i="126" s="1"/>
  <c r="H8594" i="126" s="1"/>
  <c r="H8595" i="126" s="1"/>
  <c r="H8596" i="126" s="1"/>
  <c r="H8597" i="126" s="1"/>
  <c r="H8598" i="126" s="1"/>
  <c r="H8599" i="126" s="1"/>
  <c r="H8600" i="126" s="1"/>
  <c r="H8601" i="126" s="1"/>
  <c r="H8602" i="126" s="1"/>
  <c r="H8603" i="126" s="1"/>
  <c r="H8604" i="126" s="1"/>
  <c r="H8605" i="126" s="1"/>
  <c r="H8606" i="126" s="1"/>
  <c r="H8607" i="126" s="1"/>
  <c r="H8608" i="126" s="1"/>
  <c r="H8609" i="126" s="1"/>
  <c r="H8610" i="126" s="1"/>
  <c r="H8611" i="126" s="1"/>
  <c r="H8612" i="126" s="1"/>
  <c r="H8613" i="126" s="1"/>
  <c r="H8614" i="126" s="1"/>
  <c r="H8615" i="126" s="1"/>
  <c r="H8616" i="126" s="1"/>
  <c r="H8617" i="126" s="1"/>
  <c r="H8618" i="126" s="1"/>
  <c r="H8619" i="126" s="1"/>
  <c r="H8620" i="126" s="1"/>
  <c r="H8621" i="126" s="1"/>
  <c r="H8622" i="126" s="1"/>
  <c r="H8623" i="126" s="1"/>
  <c r="H8624" i="126" s="1"/>
  <c r="H8625" i="126" s="1"/>
  <c r="H8626" i="126" s="1"/>
  <c r="H8627" i="126" s="1"/>
  <c r="H8628" i="126" s="1"/>
  <c r="H8629" i="126" s="1"/>
  <c r="H8630" i="126" s="1"/>
  <c r="H8631" i="126" s="1"/>
  <c r="H8632" i="126" s="1"/>
  <c r="H8633" i="126" s="1"/>
  <c r="H8634" i="126" s="1"/>
  <c r="H8635" i="126" s="1"/>
  <c r="H8636" i="126" s="1"/>
  <c r="H8637" i="126" s="1"/>
  <c r="H8638" i="126" s="1"/>
  <c r="H8639" i="126" s="1"/>
  <c r="H8640" i="126" s="1"/>
  <c r="H8641" i="126" s="1"/>
  <c r="H8642" i="126" s="1"/>
  <c r="H8643" i="126" s="1"/>
  <c r="H8644" i="126" s="1"/>
  <c r="H8645" i="126" s="1"/>
  <c r="H8646" i="126" s="1"/>
  <c r="H8647" i="126" s="1"/>
  <c r="H8648" i="126" s="1"/>
  <c r="H8649" i="126" s="1"/>
  <c r="H8650" i="126" s="1"/>
  <c r="H8651" i="126" s="1"/>
  <c r="H8652" i="126" s="1"/>
  <c r="H8653" i="126" s="1"/>
  <c r="H8654" i="126" s="1"/>
  <c r="H8655" i="126" s="1"/>
  <c r="H8656" i="126" s="1"/>
  <c r="H8657" i="126" s="1"/>
  <c r="H8658" i="126" s="1"/>
  <c r="H8659" i="126" s="1"/>
  <c r="H8660" i="126" s="1"/>
  <c r="H8661" i="126" s="1"/>
  <c r="H8662" i="126" s="1"/>
  <c r="H8663" i="126" s="1"/>
  <c r="H8664" i="126" s="1"/>
  <c r="H8665" i="126" s="1"/>
  <c r="H8666" i="126" s="1"/>
  <c r="H8667" i="126" s="1"/>
  <c r="H8668" i="126" s="1"/>
  <c r="H8669" i="126" s="1"/>
  <c r="H8670" i="126" s="1"/>
  <c r="H8671" i="126" s="1"/>
  <c r="H8672" i="126" s="1"/>
  <c r="H8673" i="126" s="1"/>
  <c r="H8674" i="126" s="1"/>
  <c r="H8675" i="126" s="1"/>
  <c r="H8676" i="126" s="1"/>
  <c r="H8677" i="126" s="1"/>
  <c r="H8678" i="126" s="1"/>
  <c r="H8679" i="126" s="1"/>
  <c r="H8680" i="126" s="1"/>
  <c r="H8681" i="126" s="1"/>
  <c r="H8682" i="126" s="1"/>
  <c r="H8683" i="126" s="1"/>
  <c r="H8684" i="126" s="1"/>
  <c r="H8685" i="126" s="1"/>
  <c r="H8686" i="126" s="1"/>
  <c r="H8687" i="126" s="1"/>
  <c r="H8688" i="126" s="1"/>
  <c r="H8689" i="126" s="1"/>
  <c r="H8690" i="126" s="1"/>
  <c r="H8691" i="126" s="1"/>
  <c r="H8692" i="126" s="1"/>
  <c r="H8693" i="126" s="1"/>
  <c r="H8694" i="126" s="1"/>
  <c r="H8695" i="126" s="1"/>
  <c r="H8696" i="126" s="1"/>
  <c r="H8697" i="126" s="1"/>
  <c r="H8698" i="126" s="1"/>
  <c r="H8699" i="126" s="1"/>
  <c r="H8700" i="126" s="1"/>
  <c r="H8701" i="126" s="1"/>
  <c r="H8702" i="126" s="1"/>
  <c r="H8703" i="126" s="1"/>
  <c r="H8704" i="126" s="1"/>
  <c r="H8705" i="126" s="1"/>
  <c r="H8706" i="126" s="1"/>
  <c r="H8707" i="126" s="1"/>
  <c r="H8708" i="126" s="1"/>
  <c r="H8709" i="126" s="1"/>
  <c r="H8710" i="126" s="1"/>
  <c r="H8711" i="126" s="1"/>
  <c r="H8712" i="126" s="1"/>
  <c r="H8713" i="126" s="1"/>
  <c r="H8714" i="126" s="1"/>
  <c r="H8715" i="126" s="1"/>
  <c r="H8716" i="126" s="1"/>
  <c r="H8717" i="126" s="1"/>
  <c r="H8718" i="126" s="1"/>
  <c r="H8719" i="126" s="1"/>
  <c r="H8720" i="126" s="1"/>
  <c r="H8721" i="126" s="1"/>
  <c r="H8722" i="126" s="1"/>
  <c r="H8723" i="126" s="1"/>
  <c r="H8724" i="126" s="1"/>
  <c r="H8725" i="126" s="1"/>
  <c r="H8726" i="126" s="1"/>
  <c r="H8727" i="126" s="1"/>
  <c r="H8728" i="126" s="1"/>
  <c r="H8729" i="126" s="1"/>
  <c r="H8730" i="126" s="1"/>
  <c r="H8731" i="126" s="1"/>
  <c r="H8732" i="126" s="1"/>
  <c r="H8733" i="126" s="1"/>
  <c r="H8734" i="126" s="1"/>
  <c r="H8735" i="126" s="1"/>
  <c r="H8736" i="126" s="1"/>
  <c r="H8737" i="126" s="1"/>
  <c r="H8738" i="126" s="1"/>
  <c r="H8739" i="126" s="1"/>
  <c r="H8740" i="126" s="1"/>
  <c r="H8741" i="126" s="1"/>
  <c r="H8742" i="126" s="1"/>
  <c r="H8743" i="126" s="1"/>
  <c r="H8744" i="126" s="1"/>
  <c r="H8745" i="126" s="1"/>
  <c r="H8746" i="126" s="1"/>
  <c r="H8747" i="126" s="1"/>
  <c r="H8748" i="126" s="1"/>
  <c r="H8749" i="126" s="1"/>
  <c r="H8750" i="126" s="1"/>
  <c r="H8751" i="126" s="1"/>
  <c r="H8752" i="126" s="1"/>
  <c r="H8753" i="126" s="1"/>
  <c r="H8754" i="126" s="1"/>
  <c r="H8755" i="126" s="1"/>
  <c r="H8756" i="126" s="1"/>
  <c r="H8757" i="126" s="1"/>
  <c r="H8758" i="126" s="1"/>
  <c r="H8759" i="126" s="1"/>
  <c r="H8760" i="126" s="1"/>
  <c r="H8761" i="126" s="1"/>
  <c r="H8762" i="126" s="1"/>
  <c r="H8763" i="126" s="1"/>
  <c r="H8764" i="126" s="1"/>
  <c r="H8765" i="126" s="1"/>
  <c r="H8766" i="126" s="1"/>
  <c r="H8767" i="126" s="1"/>
  <c r="H8768" i="126" s="1"/>
  <c r="H8769" i="126" s="1"/>
  <c r="H8770" i="126" s="1"/>
  <c r="H8771" i="126" s="1"/>
  <c r="H8772" i="126" s="1"/>
  <c r="H8773" i="126" s="1"/>
  <c r="H8774" i="126" s="1"/>
  <c r="H8775" i="126" s="1"/>
  <c r="H8776" i="126" s="1"/>
  <c r="H8777" i="126" s="1"/>
  <c r="H8778" i="126" s="1"/>
  <c r="H8779" i="126" s="1"/>
  <c r="H8780" i="126" s="1"/>
  <c r="H8781" i="126" s="1"/>
  <c r="H8782" i="126" s="1"/>
  <c r="H8783" i="126" s="1"/>
  <c r="H8784" i="126" s="1"/>
  <c r="H8785" i="126" s="1"/>
  <c r="H8786" i="126" s="1"/>
  <c r="H8787" i="126" s="1"/>
  <c r="H8788" i="126" s="1"/>
  <c r="H8789" i="126" s="1"/>
  <c r="H8790" i="126" s="1"/>
  <c r="H8791" i="126" s="1"/>
  <c r="H8792" i="126" s="1"/>
  <c r="H8793" i="126" s="1"/>
  <c r="H8794" i="126" s="1"/>
  <c r="H8795" i="126" s="1"/>
  <c r="H8796" i="126" s="1"/>
  <c r="H8797" i="126" s="1"/>
  <c r="H8798" i="126" s="1"/>
  <c r="H8799" i="126" s="1"/>
  <c r="H8800" i="126" s="1"/>
  <c r="H8801" i="126" s="1"/>
  <c r="H8802" i="126" s="1"/>
  <c r="H8803" i="126" s="1"/>
  <c r="H8804" i="126" s="1"/>
  <c r="H8805" i="126" s="1"/>
  <c r="H8806" i="126" s="1"/>
  <c r="H8807" i="126" s="1"/>
  <c r="H8808" i="126" s="1"/>
  <c r="H8809" i="126" s="1"/>
  <c r="H8810" i="126" s="1"/>
  <c r="H8811" i="126" s="1"/>
  <c r="H8812" i="126" s="1"/>
  <c r="H8813" i="126" s="1"/>
  <c r="H8814" i="126" s="1"/>
  <c r="H8815" i="126" s="1"/>
  <c r="H8816" i="126" s="1"/>
  <c r="H8817" i="126" s="1"/>
  <c r="H8818" i="126" s="1"/>
  <c r="H8819" i="126" s="1"/>
  <c r="H8820" i="126" s="1"/>
  <c r="H8821" i="126" s="1"/>
  <c r="H8822" i="126" s="1"/>
  <c r="H8823" i="126" s="1"/>
  <c r="H8824" i="126" s="1"/>
  <c r="H8825" i="126" s="1"/>
  <c r="H8826" i="126" s="1"/>
  <c r="H8827" i="126" s="1"/>
  <c r="H8828" i="126" s="1"/>
  <c r="H8829" i="126" s="1"/>
  <c r="H8830" i="126" s="1"/>
  <c r="H8831" i="126" s="1"/>
  <c r="H8832" i="126" s="1"/>
  <c r="H8833" i="126" s="1"/>
  <c r="H8834" i="126" s="1"/>
  <c r="H8835" i="126" s="1"/>
  <c r="H8836" i="126" s="1"/>
  <c r="H8837" i="126" s="1"/>
  <c r="H8838" i="126" s="1"/>
  <c r="H8839" i="126" s="1"/>
  <c r="H8840" i="126" s="1"/>
  <c r="H8841" i="126" s="1"/>
  <c r="H8842" i="126" s="1"/>
  <c r="H8843" i="126" s="1"/>
  <c r="H8844" i="126" s="1"/>
  <c r="H8845" i="126" s="1"/>
  <c r="H8846" i="126" s="1"/>
  <c r="H8847" i="126" s="1"/>
  <c r="H8848" i="126" s="1"/>
  <c r="H8849" i="126" s="1"/>
  <c r="H8850" i="126" s="1"/>
  <c r="H8851" i="126" s="1"/>
  <c r="H8852" i="126" s="1"/>
  <c r="H8853" i="126" s="1"/>
  <c r="H8854" i="126" s="1"/>
  <c r="H8855" i="126" s="1"/>
  <c r="H8856" i="126" s="1"/>
  <c r="H8857" i="126" s="1"/>
  <c r="H8858" i="126" s="1"/>
  <c r="H8859" i="126" s="1"/>
  <c r="H8860" i="126" s="1"/>
  <c r="H8861" i="126" s="1"/>
  <c r="H8862" i="126" s="1"/>
  <c r="H8863" i="126" s="1"/>
  <c r="H8864" i="126" s="1"/>
  <c r="H8865" i="126" s="1"/>
  <c r="H8866" i="126" s="1"/>
  <c r="H8867" i="126" s="1"/>
  <c r="H8868" i="126" s="1"/>
  <c r="H8869" i="126" s="1"/>
  <c r="H8870" i="126" s="1"/>
  <c r="H8871" i="126" s="1"/>
  <c r="H8872" i="126" s="1"/>
  <c r="H8873" i="126" s="1"/>
  <c r="H8874" i="126" s="1"/>
  <c r="H8875" i="126" s="1"/>
  <c r="H8876" i="126" s="1"/>
  <c r="H8877" i="126" s="1"/>
  <c r="H8878" i="126" s="1"/>
  <c r="H8879" i="126" s="1"/>
  <c r="H8880" i="126" s="1"/>
  <c r="H8881" i="126" s="1"/>
  <c r="H8882" i="126" s="1"/>
  <c r="H8883" i="126" s="1"/>
  <c r="H8884" i="126" s="1"/>
  <c r="H8885" i="126" s="1"/>
  <c r="H8886" i="126" s="1"/>
  <c r="H8887" i="126" s="1"/>
  <c r="H8888" i="126" s="1"/>
  <c r="H8889" i="126" s="1"/>
  <c r="H8890" i="126" s="1"/>
  <c r="H8891" i="126" s="1"/>
  <c r="H8892" i="126" s="1"/>
  <c r="H8893" i="126" s="1"/>
  <c r="H8894" i="126" s="1"/>
  <c r="H8895" i="126" s="1"/>
  <c r="H8896" i="126" s="1"/>
  <c r="H8897" i="126" s="1"/>
  <c r="H8898" i="126" s="1"/>
  <c r="H8899" i="126" s="1"/>
  <c r="H8900" i="126" s="1"/>
  <c r="H8901" i="126" s="1"/>
  <c r="H8902" i="126" s="1"/>
  <c r="H8903" i="126" s="1"/>
  <c r="H8904" i="126" s="1"/>
  <c r="H8905" i="126" s="1"/>
  <c r="H8906" i="126" s="1"/>
  <c r="H8907" i="126" s="1"/>
  <c r="H8908" i="126" s="1"/>
  <c r="H8909" i="126" s="1"/>
  <c r="H8910" i="126" s="1"/>
  <c r="H8911" i="126" s="1"/>
  <c r="H8912" i="126" s="1"/>
  <c r="H8913" i="126" s="1"/>
  <c r="H8914" i="126" s="1"/>
  <c r="H8915" i="126" s="1"/>
  <c r="H8916" i="126" s="1"/>
  <c r="H8917" i="126" s="1"/>
  <c r="H8918" i="126" s="1"/>
  <c r="H8919" i="126" s="1"/>
  <c r="H8920" i="126" s="1"/>
  <c r="H8921" i="126" s="1"/>
  <c r="H8922" i="126" s="1"/>
  <c r="H8923" i="126" s="1"/>
  <c r="H8924" i="126" s="1"/>
  <c r="H8925" i="126" s="1"/>
  <c r="H8926" i="126" s="1"/>
  <c r="H8927" i="126" s="1"/>
  <c r="H8928" i="126" s="1"/>
  <c r="H8929" i="126" s="1"/>
  <c r="H8930" i="126" s="1"/>
  <c r="H8931" i="126" s="1"/>
  <c r="H8932" i="126" s="1"/>
  <c r="H8933" i="126" s="1"/>
  <c r="H8934" i="126" s="1"/>
  <c r="H8935" i="126" s="1"/>
  <c r="H8936" i="126" s="1"/>
  <c r="H8937" i="126" s="1"/>
  <c r="H8938" i="126" s="1"/>
  <c r="H8939" i="126" s="1"/>
  <c r="H8940" i="126" s="1"/>
  <c r="H8941" i="126" s="1"/>
  <c r="H8942" i="126" s="1"/>
  <c r="H8943" i="126" s="1"/>
  <c r="H8944" i="126" s="1"/>
  <c r="H8945" i="126" s="1"/>
  <c r="H8946" i="126" s="1"/>
  <c r="H8947" i="126" s="1"/>
  <c r="H8948" i="126" s="1"/>
  <c r="H8949" i="126" s="1"/>
  <c r="H8950" i="126" s="1"/>
  <c r="H8951" i="126" s="1"/>
  <c r="H8952" i="126" s="1"/>
  <c r="H8953" i="126" s="1"/>
  <c r="H8954" i="126" s="1"/>
  <c r="H8955" i="126" s="1"/>
  <c r="H8956" i="126" s="1"/>
  <c r="H8957" i="126" s="1"/>
  <c r="H8958" i="126" s="1"/>
  <c r="H8959" i="126" s="1"/>
  <c r="H8960" i="126" s="1"/>
  <c r="H8961" i="126" s="1"/>
  <c r="H8962" i="126" s="1"/>
  <c r="H8963" i="126" s="1"/>
  <c r="H8964" i="126" s="1"/>
  <c r="H8965" i="126" s="1"/>
  <c r="H8966" i="126" s="1"/>
  <c r="H8967" i="126" s="1"/>
  <c r="H8968" i="126" s="1"/>
  <c r="H8969" i="126" s="1"/>
  <c r="H8970" i="126" s="1"/>
  <c r="H8971" i="126" s="1"/>
  <c r="H8972" i="126" s="1"/>
  <c r="H8973" i="126" s="1"/>
  <c r="H8974" i="126" s="1"/>
  <c r="H8975" i="126" s="1"/>
  <c r="H8976" i="126" s="1"/>
  <c r="H8977" i="126" s="1"/>
  <c r="H8978" i="126" s="1"/>
  <c r="H8979" i="126" s="1"/>
  <c r="H8980" i="126" s="1"/>
  <c r="H8981" i="126" s="1"/>
  <c r="H8982" i="126" s="1"/>
  <c r="H8983" i="126" s="1"/>
  <c r="H8984" i="126" s="1"/>
  <c r="H8985" i="126" s="1"/>
  <c r="H8986" i="126" s="1"/>
  <c r="H8987" i="126" s="1"/>
  <c r="H8988" i="126" s="1"/>
  <c r="H8989" i="126" s="1"/>
  <c r="H8990" i="126" s="1"/>
  <c r="H8991" i="126" s="1"/>
  <c r="H8992" i="126" s="1"/>
  <c r="H8993" i="126" s="1"/>
  <c r="H8994" i="126" s="1"/>
  <c r="H8995" i="126" s="1"/>
  <c r="H8996" i="126" s="1"/>
  <c r="H8997" i="126" s="1"/>
  <c r="H8998" i="126" s="1"/>
  <c r="H8999" i="126" s="1"/>
  <c r="H9000" i="126" s="1"/>
  <c r="H9001" i="126" s="1"/>
  <c r="H9002" i="126" s="1"/>
  <c r="H9003" i="126" s="1"/>
  <c r="H9004" i="126" s="1"/>
  <c r="H9005" i="126" s="1"/>
  <c r="H9006" i="126" s="1"/>
  <c r="H9007" i="126" s="1"/>
  <c r="H9008" i="126" s="1"/>
  <c r="H9009" i="126" s="1"/>
  <c r="H9010" i="126" s="1"/>
  <c r="H9011" i="126" s="1"/>
  <c r="H9012" i="126" s="1"/>
  <c r="H9013" i="126" s="1"/>
  <c r="H9014" i="126" s="1"/>
  <c r="H9015" i="126" s="1"/>
  <c r="H9016" i="126" s="1"/>
  <c r="H9017" i="126" s="1"/>
  <c r="H9018" i="126" s="1"/>
  <c r="H9019" i="126" s="1"/>
  <c r="H9020" i="126" s="1"/>
  <c r="H9021" i="126" s="1"/>
  <c r="H9022" i="126" s="1"/>
  <c r="H9023" i="126" s="1"/>
  <c r="H9024" i="126" s="1"/>
  <c r="H9025" i="126" s="1"/>
  <c r="H9026" i="126" s="1"/>
  <c r="H9027" i="126" s="1"/>
  <c r="H9028" i="126" s="1"/>
  <c r="H9029" i="126" s="1"/>
  <c r="H9030" i="126" s="1"/>
  <c r="H9031" i="126" s="1"/>
  <c r="H9032" i="126" s="1"/>
  <c r="H9033" i="126" s="1"/>
  <c r="H9034" i="126" s="1"/>
  <c r="H9035" i="126" s="1"/>
  <c r="H9036" i="126" s="1"/>
  <c r="H9037" i="126" s="1"/>
  <c r="H9038" i="126" s="1"/>
  <c r="H9039" i="126" s="1"/>
  <c r="H9040" i="126" s="1"/>
  <c r="H9041" i="126" s="1"/>
  <c r="H9042" i="126" s="1"/>
  <c r="H9043" i="126" s="1"/>
  <c r="H9044" i="126" s="1"/>
  <c r="H9045" i="126" s="1"/>
  <c r="H9046" i="126" s="1"/>
  <c r="H9047" i="126" s="1"/>
  <c r="H9048" i="126" s="1"/>
  <c r="H9049" i="126" s="1"/>
  <c r="H9050" i="126" s="1"/>
  <c r="H9051" i="126" s="1"/>
  <c r="H9052" i="126" s="1"/>
  <c r="H9053" i="126" s="1"/>
  <c r="H9054" i="126" s="1"/>
  <c r="H9055" i="126" s="1"/>
  <c r="H9056" i="126" s="1"/>
  <c r="H9057" i="126" s="1"/>
  <c r="H9058" i="126" s="1"/>
  <c r="H9059" i="126" s="1"/>
  <c r="H9060" i="126" s="1"/>
  <c r="H9061" i="126" s="1"/>
  <c r="H9062" i="126" s="1"/>
  <c r="H9063" i="126" s="1"/>
  <c r="H9064" i="126" s="1"/>
  <c r="H9065" i="126" s="1"/>
  <c r="H9066" i="126" s="1"/>
  <c r="H9067" i="126" s="1"/>
  <c r="H9068" i="126" s="1"/>
  <c r="H9069" i="126" s="1"/>
  <c r="H9070" i="126" s="1"/>
  <c r="H9071" i="126" s="1"/>
  <c r="H9072" i="126" s="1"/>
  <c r="H9073" i="126" s="1"/>
  <c r="H9074" i="126" s="1"/>
  <c r="H9075" i="126" s="1"/>
  <c r="H9076" i="126" s="1"/>
  <c r="H9077" i="126" s="1"/>
  <c r="H9078" i="126" s="1"/>
  <c r="H9079" i="126" s="1"/>
  <c r="H9080" i="126" s="1"/>
  <c r="H9081" i="126" s="1"/>
  <c r="H9082" i="126" s="1"/>
  <c r="H9083" i="126" s="1"/>
  <c r="H9084" i="126" s="1"/>
  <c r="H9085" i="126" s="1"/>
  <c r="H9086" i="126" s="1"/>
  <c r="H9087" i="126" s="1"/>
  <c r="H9088" i="126" s="1"/>
  <c r="H9089" i="126" s="1"/>
  <c r="H9090" i="126" s="1"/>
  <c r="H9091" i="126" s="1"/>
  <c r="H9092" i="126" s="1"/>
  <c r="H9093" i="126" s="1"/>
  <c r="H9094" i="126" s="1"/>
  <c r="H9095" i="126" s="1"/>
  <c r="H9096" i="126" s="1"/>
  <c r="H9097" i="126" s="1"/>
  <c r="H9098" i="126" s="1"/>
  <c r="H9099" i="126" s="1"/>
  <c r="H9100" i="126" s="1"/>
  <c r="H9101" i="126" s="1"/>
  <c r="H9102" i="126" s="1"/>
  <c r="H9103" i="126" s="1"/>
  <c r="H9104" i="126" s="1"/>
  <c r="H9105" i="126" s="1"/>
  <c r="H9106" i="126" s="1"/>
  <c r="H9107" i="126" s="1"/>
  <c r="H9108" i="126" s="1"/>
  <c r="H9109" i="126" s="1"/>
  <c r="H9110" i="126" s="1"/>
  <c r="H9111" i="126" s="1"/>
  <c r="H9112" i="126" s="1"/>
  <c r="H9113" i="126" s="1"/>
  <c r="H9114" i="126" s="1"/>
  <c r="H9115" i="126" s="1"/>
  <c r="H9116" i="126" s="1"/>
  <c r="H9117" i="126" s="1"/>
  <c r="H9118" i="126" s="1"/>
  <c r="H9119" i="126" s="1"/>
  <c r="H9120" i="126" s="1"/>
  <c r="H9121" i="126" s="1"/>
  <c r="H9122" i="126" s="1"/>
  <c r="H9123" i="126" s="1"/>
  <c r="H9124" i="126" s="1"/>
  <c r="H9125" i="126" s="1"/>
  <c r="H9126" i="126" s="1"/>
  <c r="H9127" i="126" s="1"/>
  <c r="H9128" i="126" s="1"/>
  <c r="H9129" i="126" s="1"/>
  <c r="H9130" i="126" s="1"/>
  <c r="H9131" i="126" s="1"/>
  <c r="H9132" i="126" s="1"/>
  <c r="H9133" i="126" s="1"/>
  <c r="H9134" i="126" s="1"/>
  <c r="H9135" i="126" s="1"/>
  <c r="H9136" i="126" s="1"/>
  <c r="H9137" i="126" s="1"/>
  <c r="H9138" i="126" s="1"/>
  <c r="H9139" i="126" s="1"/>
  <c r="H9140" i="126" s="1"/>
  <c r="H9141" i="126" s="1"/>
  <c r="H9142" i="126" s="1"/>
  <c r="H9143" i="126" s="1"/>
  <c r="H9144" i="126" s="1"/>
  <c r="H9145" i="126" s="1"/>
  <c r="H9146" i="126" s="1"/>
  <c r="H9147" i="126" s="1"/>
  <c r="H9148" i="126" s="1"/>
  <c r="H9149" i="126" s="1"/>
  <c r="H9150" i="126" s="1"/>
  <c r="H9151" i="126" s="1"/>
  <c r="H9152" i="126" s="1"/>
  <c r="H9153" i="126" s="1"/>
  <c r="H9154" i="126" s="1"/>
  <c r="H9155" i="126" s="1"/>
  <c r="H9156" i="126" s="1"/>
  <c r="H9157" i="126" s="1"/>
  <c r="H9158" i="126" s="1"/>
  <c r="H9159" i="126" s="1"/>
  <c r="H9160" i="126" s="1"/>
  <c r="H9161" i="126" s="1"/>
  <c r="H9162" i="126" s="1"/>
  <c r="H9163" i="126" s="1"/>
  <c r="H9164" i="126" s="1"/>
  <c r="H9165" i="126" s="1"/>
  <c r="H9166" i="126" s="1"/>
  <c r="H9167" i="126" s="1"/>
  <c r="H9168" i="126" s="1"/>
  <c r="H9169" i="126" s="1"/>
  <c r="H9170" i="126" s="1"/>
  <c r="H9171" i="126" s="1"/>
  <c r="H9172" i="126" s="1"/>
  <c r="H9173" i="126" s="1"/>
  <c r="H9174" i="126" s="1"/>
  <c r="H9175" i="126" s="1"/>
  <c r="H9176" i="126" s="1"/>
  <c r="H9177" i="126" s="1"/>
  <c r="H9178" i="126" s="1"/>
  <c r="H9179" i="126" s="1"/>
  <c r="H9180" i="126" s="1"/>
  <c r="H9181" i="126" s="1"/>
  <c r="H9182" i="126" s="1"/>
  <c r="H9183" i="126" s="1"/>
  <c r="H9184" i="126" s="1"/>
  <c r="H9185" i="126" s="1"/>
  <c r="H9186" i="126" s="1"/>
  <c r="H9187" i="126" s="1"/>
  <c r="H9188" i="126" s="1"/>
  <c r="H9189" i="126" s="1"/>
  <c r="H9190" i="126" s="1"/>
  <c r="H9191" i="126" s="1"/>
  <c r="H9192" i="126" s="1"/>
  <c r="H9193" i="126" s="1"/>
  <c r="H9194" i="126" s="1"/>
  <c r="H9195" i="126" s="1"/>
  <c r="H9196" i="126" s="1"/>
  <c r="H9197" i="126" s="1"/>
  <c r="H9198" i="126" s="1"/>
  <c r="H9199" i="126" s="1"/>
  <c r="H9200" i="126" s="1"/>
  <c r="H9201" i="126" s="1"/>
  <c r="H9202" i="126" s="1"/>
  <c r="H9203" i="126" s="1"/>
  <c r="H9204" i="126" s="1"/>
  <c r="H9205" i="126" s="1"/>
  <c r="H9206" i="126" s="1"/>
  <c r="H9207" i="126" s="1"/>
  <c r="H9208" i="126" s="1"/>
  <c r="H9209" i="126" s="1"/>
  <c r="H9210" i="126" s="1"/>
  <c r="H9211" i="126" s="1"/>
  <c r="H9212" i="126" s="1"/>
  <c r="H9213" i="126" s="1"/>
  <c r="H9214" i="126" s="1"/>
  <c r="H9215" i="126" s="1"/>
  <c r="H9216" i="126" s="1"/>
  <c r="H9217" i="126" s="1"/>
  <c r="H9218" i="126" s="1"/>
  <c r="H9219" i="126" s="1"/>
  <c r="H9220" i="126" s="1"/>
  <c r="H9221" i="126" s="1"/>
  <c r="H9222" i="126" s="1"/>
  <c r="H9223" i="126" s="1"/>
  <c r="H9224" i="126" s="1"/>
  <c r="H9225" i="126" s="1"/>
  <c r="H9226" i="126" s="1"/>
  <c r="H9227" i="126" s="1"/>
  <c r="H9228" i="126" s="1"/>
  <c r="H9229" i="126" s="1"/>
  <c r="H9230" i="126" s="1"/>
  <c r="H9231" i="126" s="1"/>
  <c r="H9232" i="126" s="1"/>
  <c r="H9233" i="126" s="1"/>
  <c r="H9234" i="126" s="1"/>
  <c r="H9235" i="126" s="1"/>
  <c r="H9236" i="126" s="1"/>
  <c r="H9237" i="126" s="1"/>
  <c r="H9238" i="126" s="1"/>
  <c r="H9239" i="126" s="1"/>
  <c r="H9240" i="126" s="1"/>
  <c r="H9241" i="126" s="1"/>
  <c r="H9242" i="126" s="1"/>
  <c r="H9243" i="126" s="1"/>
  <c r="H9244" i="126" s="1"/>
  <c r="H9245" i="126" s="1"/>
  <c r="H9246" i="126" s="1"/>
  <c r="H9247" i="126" s="1"/>
  <c r="H9248" i="126" s="1"/>
  <c r="H9249" i="126" s="1"/>
  <c r="H9250" i="126" s="1"/>
  <c r="H9251" i="126" s="1"/>
  <c r="H9252" i="126" s="1"/>
  <c r="H9253" i="126" s="1"/>
  <c r="H9254" i="126" s="1"/>
  <c r="H9255" i="126" s="1"/>
  <c r="H9256" i="126" s="1"/>
  <c r="H9257" i="126" s="1"/>
  <c r="H9258" i="126" s="1"/>
  <c r="H9259" i="126" s="1"/>
  <c r="H9260" i="126" s="1"/>
  <c r="H9261" i="126" s="1"/>
  <c r="H9262" i="126" s="1"/>
  <c r="H9263" i="126" s="1"/>
  <c r="H9264" i="126" s="1"/>
  <c r="H9265" i="126" s="1"/>
  <c r="H9266" i="126" s="1"/>
  <c r="H9267" i="126" s="1"/>
  <c r="H9268" i="126" s="1"/>
  <c r="H9269" i="126" s="1"/>
  <c r="H9270" i="126" s="1"/>
  <c r="H9271" i="126" s="1"/>
  <c r="H9272" i="126" s="1"/>
  <c r="H9273" i="126" s="1"/>
  <c r="H9274" i="126" s="1"/>
  <c r="H9275" i="126" s="1"/>
  <c r="H9276" i="126" s="1"/>
  <c r="H9277" i="126" s="1"/>
  <c r="H9278" i="126" s="1"/>
  <c r="H9279" i="126" s="1"/>
  <c r="H9280" i="126" s="1"/>
  <c r="H9281" i="126" s="1"/>
  <c r="H9282" i="126" s="1"/>
  <c r="H9283" i="126" s="1"/>
  <c r="H9284" i="126" s="1"/>
  <c r="H9285" i="126" s="1"/>
  <c r="H9286" i="126" s="1"/>
  <c r="H9287" i="126" s="1"/>
  <c r="H9288" i="126" s="1"/>
  <c r="H9289" i="126" s="1"/>
  <c r="H9290" i="126" s="1"/>
  <c r="H9291" i="126" s="1"/>
  <c r="H9292" i="126" s="1"/>
  <c r="H9293" i="126" s="1"/>
  <c r="H9294" i="126" s="1"/>
  <c r="H9295" i="126" s="1"/>
  <c r="H9296" i="126" s="1"/>
  <c r="H9297" i="126" s="1"/>
  <c r="H9298" i="126" s="1"/>
  <c r="H9299" i="126" s="1"/>
  <c r="H9300" i="126" s="1"/>
  <c r="H9301" i="126" s="1"/>
  <c r="H9302" i="126" s="1"/>
  <c r="H9303" i="126" s="1"/>
  <c r="H9304" i="126" s="1"/>
  <c r="H9305" i="126" s="1"/>
  <c r="H9306" i="126" s="1"/>
  <c r="H9307" i="126" s="1"/>
  <c r="H9308" i="126" s="1"/>
  <c r="H9309" i="126" s="1"/>
  <c r="H9310" i="126" s="1"/>
  <c r="H9311" i="126" s="1"/>
  <c r="H9312" i="126" s="1"/>
  <c r="H9313" i="126" s="1"/>
  <c r="H9314" i="126" s="1"/>
  <c r="H9315" i="126" s="1"/>
  <c r="H9316" i="126" s="1"/>
  <c r="H9317" i="126" s="1"/>
  <c r="H9318" i="126" s="1"/>
  <c r="H9319" i="126" s="1"/>
  <c r="H9320" i="126" s="1"/>
  <c r="H9321" i="126" s="1"/>
  <c r="H9322" i="126" s="1"/>
  <c r="H9323" i="126" s="1"/>
  <c r="H9324" i="126" s="1"/>
  <c r="H9325" i="126" s="1"/>
  <c r="H9326" i="126" s="1"/>
  <c r="H9327" i="126" s="1"/>
  <c r="H9328" i="126" s="1"/>
  <c r="H9329" i="126" s="1"/>
  <c r="H9330" i="126" s="1"/>
  <c r="H9331" i="126" s="1"/>
  <c r="H9332" i="126" s="1"/>
  <c r="H9333" i="126" s="1"/>
  <c r="H9334" i="126" s="1"/>
  <c r="H9335" i="126" s="1"/>
  <c r="H9336" i="126" s="1"/>
  <c r="H9337" i="126" s="1"/>
  <c r="H9338" i="126" s="1"/>
  <c r="H9339" i="126" s="1"/>
  <c r="H9340" i="126" s="1"/>
  <c r="H9341" i="126" s="1"/>
  <c r="H9342" i="126" s="1"/>
  <c r="H9343" i="126" s="1"/>
  <c r="H9344" i="126" s="1"/>
  <c r="H9345" i="126" s="1"/>
  <c r="H9346" i="126" s="1"/>
  <c r="H9347" i="126" s="1"/>
  <c r="H9348" i="126" s="1"/>
  <c r="H9349" i="126" s="1"/>
  <c r="H9350" i="126" s="1"/>
  <c r="H9351" i="126" s="1"/>
  <c r="H9352" i="126" s="1"/>
  <c r="H9353" i="126" s="1"/>
  <c r="H9354" i="126" s="1"/>
  <c r="H9355" i="126" s="1"/>
  <c r="H9356" i="126" s="1"/>
  <c r="H9357" i="126" s="1"/>
  <c r="H9358" i="126" s="1"/>
  <c r="H9359" i="126" s="1"/>
  <c r="H9360" i="126" s="1"/>
  <c r="H9361" i="126" s="1"/>
  <c r="H9362" i="126" s="1"/>
  <c r="H9363" i="126" s="1"/>
  <c r="H9364" i="126" s="1"/>
  <c r="H9365" i="126" s="1"/>
  <c r="H9366" i="126" s="1"/>
  <c r="H9367" i="126" s="1"/>
  <c r="H9368" i="126" s="1"/>
  <c r="H9369" i="126" s="1"/>
  <c r="H9370" i="126" s="1"/>
  <c r="H9371" i="126" s="1"/>
  <c r="H9372" i="126" s="1"/>
  <c r="H9373" i="126" s="1"/>
  <c r="H9374" i="126" s="1"/>
  <c r="H9375" i="126" s="1"/>
  <c r="H9376" i="126" s="1"/>
  <c r="H9377" i="126" s="1"/>
  <c r="H9378" i="126" s="1"/>
  <c r="H9379" i="126" s="1"/>
  <c r="H9380" i="126" s="1"/>
  <c r="H9381" i="126" s="1"/>
  <c r="H9382" i="126" s="1"/>
  <c r="H9383" i="126" s="1"/>
  <c r="H9384" i="126" s="1"/>
  <c r="H9385" i="126" s="1"/>
  <c r="H9386" i="126" s="1"/>
  <c r="H9387" i="126" s="1"/>
  <c r="H9388" i="126" s="1"/>
  <c r="H9389" i="126" s="1"/>
  <c r="H9390" i="126" s="1"/>
  <c r="H9391" i="126" s="1"/>
  <c r="H9392" i="126" s="1"/>
  <c r="H9393" i="126" s="1"/>
  <c r="H9394" i="126" s="1"/>
  <c r="H9395" i="126" s="1"/>
  <c r="H9396" i="126" s="1"/>
  <c r="H9397" i="126" s="1"/>
  <c r="H9398" i="126" s="1"/>
  <c r="H9399" i="126" s="1"/>
  <c r="H9400" i="126" s="1"/>
  <c r="H9401" i="126" s="1"/>
  <c r="H9402" i="126" s="1"/>
  <c r="H9403" i="126" s="1"/>
  <c r="H9404" i="126" s="1"/>
  <c r="H9405" i="126" s="1"/>
  <c r="H9406" i="126" s="1"/>
  <c r="H9407" i="126" s="1"/>
  <c r="H9408" i="126" s="1"/>
  <c r="H9409" i="126" s="1"/>
  <c r="H9410" i="126" s="1"/>
  <c r="H9411" i="126" s="1"/>
  <c r="H9412" i="126" s="1"/>
  <c r="H9413" i="126" s="1"/>
  <c r="H9414" i="126" s="1"/>
  <c r="H9415" i="126" s="1"/>
  <c r="H9416" i="126" s="1"/>
  <c r="H9417" i="126" s="1"/>
  <c r="H9418" i="126" s="1"/>
  <c r="H9419" i="126" s="1"/>
  <c r="H9420" i="126" s="1"/>
  <c r="H9421" i="126" s="1"/>
  <c r="H9422" i="126" s="1"/>
  <c r="H9423" i="126" s="1"/>
  <c r="H9424" i="126" s="1"/>
  <c r="H9425" i="126" s="1"/>
  <c r="H9426" i="126" s="1"/>
  <c r="H9427" i="126" s="1"/>
  <c r="H9428" i="126" s="1"/>
  <c r="H9429" i="126" s="1"/>
  <c r="H9430" i="126" s="1"/>
  <c r="H9431" i="126" s="1"/>
  <c r="H9432" i="126" s="1"/>
  <c r="H9433" i="126" s="1"/>
  <c r="H9434" i="126" s="1"/>
  <c r="H9435" i="126" s="1"/>
  <c r="H9436" i="126" s="1"/>
  <c r="H9437" i="126" s="1"/>
  <c r="H9438" i="126" s="1"/>
  <c r="H9439" i="126" s="1"/>
  <c r="H9440" i="126" s="1"/>
  <c r="H9441" i="126" s="1"/>
  <c r="H9442" i="126" s="1"/>
  <c r="H9443" i="126" s="1"/>
  <c r="H9444" i="126" s="1"/>
  <c r="H9445" i="126" s="1"/>
  <c r="H9446" i="126" s="1"/>
  <c r="H9447" i="126" s="1"/>
  <c r="H9448" i="126" s="1"/>
  <c r="H9449" i="126" s="1"/>
  <c r="H9450" i="126" s="1"/>
  <c r="H9451" i="126" s="1"/>
  <c r="H9452" i="126" s="1"/>
  <c r="H9453" i="126" s="1"/>
  <c r="H9454" i="126" s="1"/>
  <c r="H9455" i="126" s="1"/>
  <c r="H9456" i="126" s="1"/>
  <c r="H9457" i="126" s="1"/>
  <c r="H9458" i="126" s="1"/>
  <c r="H9459" i="126" s="1"/>
  <c r="H9460" i="126" s="1"/>
  <c r="H9461" i="126" s="1"/>
  <c r="H9462" i="126" s="1"/>
  <c r="H9463" i="126" s="1"/>
  <c r="H9464" i="126" s="1"/>
  <c r="H9465" i="126" s="1"/>
  <c r="H9466" i="126" s="1"/>
  <c r="H9467" i="126" s="1"/>
  <c r="H9468" i="126" s="1"/>
  <c r="H9469" i="126" s="1"/>
  <c r="H9470" i="126" s="1"/>
  <c r="H9471" i="126" s="1"/>
  <c r="H9472" i="126" s="1"/>
  <c r="H9473" i="126" s="1"/>
  <c r="H9474" i="126" s="1"/>
  <c r="H9475" i="126" s="1"/>
  <c r="H9476" i="126" s="1"/>
  <c r="H9477" i="126" s="1"/>
  <c r="H9478" i="126" s="1"/>
  <c r="H9479" i="126" s="1"/>
  <c r="H9480" i="126" s="1"/>
  <c r="H9481" i="126" s="1"/>
  <c r="H9482" i="126" s="1"/>
  <c r="H9483" i="126" s="1"/>
  <c r="H9484" i="126" s="1"/>
  <c r="H9485" i="126" s="1"/>
  <c r="H9486" i="126" s="1"/>
  <c r="H9487" i="126" s="1"/>
  <c r="H9488" i="126" s="1"/>
  <c r="H9489" i="126" s="1"/>
  <c r="H9490" i="126" s="1"/>
  <c r="H9491" i="126" s="1"/>
  <c r="H9492" i="126" s="1"/>
  <c r="H9493" i="126" s="1"/>
  <c r="H9494" i="126" s="1"/>
  <c r="H9495" i="126" s="1"/>
  <c r="H9496" i="126" s="1"/>
  <c r="H9497" i="126" s="1"/>
  <c r="H9498" i="126" s="1"/>
  <c r="H9499" i="126" s="1"/>
  <c r="H9500" i="126" s="1"/>
  <c r="H9501" i="126" s="1"/>
  <c r="H9502" i="126" s="1"/>
  <c r="H9503" i="126" s="1"/>
  <c r="H9504" i="126" s="1"/>
  <c r="H9505" i="126" s="1"/>
  <c r="H9506" i="126" s="1"/>
  <c r="H9507" i="126" s="1"/>
  <c r="H9508" i="126" s="1"/>
  <c r="H9509" i="126" s="1"/>
  <c r="H9510" i="126" s="1"/>
  <c r="H9511" i="126" s="1"/>
  <c r="H9512" i="126" s="1"/>
  <c r="H9513" i="126" s="1"/>
  <c r="H9514" i="126" s="1"/>
  <c r="H9515" i="126" s="1"/>
  <c r="H9516" i="126" s="1"/>
  <c r="H9517" i="126" s="1"/>
  <c r="H9518" i="126" s="1"/>
  <c r="H9519" i="126" s="1"/>
  <c r="H9520" i="126" s="1"/>
  <c r="H9521" i="126" s="1"/>
  <c r="H9522" i="126" s="1"/>
  <c r="H9523" i="126" s="1"/>
  <c r="H9524" i="126" s="1"/>
  <c r="H9525" i="126" s="1"/>
  <c r="H9526" i="126" s="1"/>
  <c r="H9527" i="126" s="1"/>
  <c r="H9528" i="126" s="1"/>
  <c r="H9529" i="126" s="1"/>
  <c r="H9530" i="126" s="1"/>
  <c r="H9531" i="126" s="1"/>
  <c r="H9532" i="126" s="1"/>
  <c r="H9533" i="126" s="1"/>
  <c r="H9534" i="126" s="1"/>
  <c r="H9535" i="126" s="1"/>
  <c r="H9536" i="126" s="1"/>
  <c r="H9537" i="126" s="1"/>
  <c r="H9538" i="126" s="1"/>
  <c r="H9539" i="126" s="1"/>
  <c r="H9540" i="126" s="1"/>
  <c r="H9541" i="126" s="1"/>
  <c r="H9542" i="126" s="1"/>
  <c r="H9543" i="126" s="1"/>
  <c r="H9544" i="126" s="1"/>
  <c r="H9545" i="126" s="1"/>
  <c r="H9546" i="126" s="1"/>
  <c r="H9547" i="126" s="1"/>
  <c r="H9548" i="126" s="1"/>
  <c r="H9549" i="126" s="1"/>
  <c r="H9550" i="126" s="1"/>
  <c r="H9551" i="126" s="1"/>
  <c r="H9552" i="126" s="1"/>
  <c r="H9553" i="126" s="1"/>
  <c r="H9554" i="126" s="1"/>
  <c r="H9555" i="126" s="1"/>
  <c r="H9556" i="126" s="1"/>
  <c r="H9557" i="126" s="1"/>
  <c r="H9558" i="126" s="1"/>
  <c r="H9559" i="126" s="1"/>
  <c r="H9560" i="126" s="1"/>
  <c r="H9561" i="126" s="1"/>
  <c r="H9562" i="126" s="1"/>
  <c r="H9563" i="126" s="1"/>
  <c r="H9564" i="126" s="1"/>
  <c r="H9565" i="126" s="1"/>
  <c r="H9566" i="126" s="1"/>
  <c r="H9567" i="126" s="1"/>
  <c r="H9568" i="126" s="1"/>
  <c r="H9569" i="126" s="1"/>
  <c r="H9570" i="126" s="1"/>
  <c r="H9571" i="126" s="1"/>
  <c r="H9572" i="126" s="1"/>
  <c r="H9573" i="126" s="1"/>
  <c r="H9574" i="126" s="1"/>
  <c r="H9575" i="126" s="1"/>
  <c r="H9576" i="126" s="1"/>
  <c r="H9577" i="126" s="1"/>
  <c r="H9578" i="126" s="1"/>
  <c r="H9579" i="126" s="1"/>
  <c r="H9580" i="126" s="1"/>
  <c r="H9581" i="126" s="1"/>
  <c r="H9582" i="126" s="1"/>
  <c r="H9583" i="126" s="1"/>
  <c r="H9584" i="126" s="1"/>
  <c r="H9585" i="126" s="1"/>
  <c r="H9586" i="126" s="1"/>
  <c r="H9587" i="126" s="1"/>
  <c r="H9588" i="126" s="1"/>
  <c r="H9589" i="126" s="1"/>
  <c r="H9590" i="126" s="1"/>
  <c r="H9591" i="126" s="1"/>
  <c r="H9592" i="126" s="1"/>
  <c r="H9593" i="126" s="1"/>
  <c r="H9594" i="126" s="1"/>
  <c r="H9595" i="126" s="1"/>
  <c r="H9596" i="126" s="1"/>
  <c r="H9597" i="126" s="1"/>
  <c r="H9598" i="126" s="1"/>
  <c r="H9599" i="126" s="1"/>
  <c r="H9600" i="126" s="1"/>
  <c r="H9601" i="126" s="1"/>
  <c r="H9602" i="126" s="1"/>
  <c r="H9603" i="126" s="1"/>
  <c r="H9604" i="126" s="1"/>
  <c r="H9605" i="126" s="1"/>
  <c r="H9606" i="126" s="1"/>
  <c r="H9607" i="126" s="1"/>
  <c r="H9608" i="126" s="1"/>
  <c r="H9609" i="126" s="1"/>
  <c r="H9610" i="126" s="1"/>
  <c r="H9611" i="126" s="1"/>
  <c r="H9612" i="126" s="1"/>
  <c r="H9613" i="126" s="1"/>
  <c r="H9614" i="126" s="1"/>
  <c r="H9615" i="126" s="1"/>
  <c r="H9616" i="126" s="1"/>
  <c r="H9617" i="126" s="1"/>
  <c r="H9618" i="126" s="1"/>
  <c r="H9619" i="126" s="1"/>
  <c r="H9620" i="126" s="1"/>
  <c r="H9621" i="126" s="1"/>
  <c r="H9622" i="126" s="1"/>
  <c r="H9623" i="126" s="1"/>
  <c r="H9624" i="126" s="1"/>
  <c r="H9625" i="126" s="1"/>
  <c r="H9626" i="126" s="1"/>
  <c r="H9627" i="126" s="1"/>
  <c r="H9628" i="126" s="1"/>
  <c r="H9629" i="126" s="1"/>
  <c r="H9630" i="126" s="1"/>
  <c r="H9631" i="126" s="1"/>
  <c r="H9632" i="126" s="1"/>
  <c r="H9633" i="126" s="1"/>
  <c r="H9634" i="126" s="1"/>
  <c r="H9635" i="126" s="1"/>
  <c r="H9636" i="126" s="1"/>
  <c r="H9637" i="126" s="1"/>
  <c r="H9638" i="126" s="1"/>
  <c r="H9639" i="126" s="1"/>
  <c r="H9640" i="126" s="1"/>
  <c r="H9641" i="126" s="1"/>
  <c r="H9642" i="126" s="1"/>
  <c r="H9643" i="126" s="1"/>
  <c r="H9644" i="126" s="1"/>
  <c r="H9645" i="126" s="1"/>
  <c r="H9646" i="126" s="1"/>
  <c r="H9647" i="126" s="1"/>
  <c r="H9648" i="126" s="1"/>
  <c r="H9649" i="126" s="1"/>
  <c r="H9650" i="126" s="1"/>
  <c r="H9651" i="126" s="1"/>
  <c r="H9652" i="126" s="1"/>
  <c r="H9653" i="126" s="1"/>
  <c r="H9654" i="126" s="1"/>
  <c r="H9655" i="126" s="1"/>
  <c r="H9656" i="126" s="1"/>
  <c r="H9657" i="126" s="1"/>
  <c r="H9658" i="126" s="1"/>
  <c r="H9659" i="126" s="1"/>
  <c r="H9660" i="126" s="1"/>
  <c r="H9661" i="126" s="1"/>
  <c r="H9662" i="126" s="1"/>
  <c r="H9663" i="126" s="1"/>
  <c r="H9664" i="126" s="1"/>
  <c r="H9665" i="126" s="1"/>
  <c r="H9666" i="126" s="1"/>
  <c r="H9667" i="126" s="1"/>
  <c r="H9668" i="126" s="1"/>
  <c r="H9669" i="126" s="1"/>
  <c r="H9670" i="126" s="1"/>
  <c r="H9671" i="126" s="1"/>
  <c r="H9672" i="126" s="1"/>
  <c r="H9673" i="126" s="1"/>
  <c r="H9674" i="126" s="1"/>
  <c r="H9675" i="126" s="1"/>
  <c r="H9676" i="126" s="1"/>
  <c r="H9677" i="126" s="1"/>
  <c r="H9678" i="126" s="1"/>
  <c r="H9679" i="126" s="1"/>
  <c r="H9680" i="126" s="1"/>
  <c r="H9681" i="126" s="1"/>
  <c r="H9682" i="126" s="1"/>
  <c r="H9683" i="126" s="1"/>
  <c r="H9684" i="126" s="1"/>
  <c r="H9685" i="126" s="1"/>
  <c r="H9686" i="126" s="1"/>
  <c r="H9687" i="126" s="1"/>
  <c r="H9688" i="126" s="1"/>
  <c r="H9689" i="126" s="1"/>
  <c r="H9690" i="126" s="1"/>
  <c r="H9691" i="126" s="1"/>
  <c r="H9692" i="126" s="1"/>
  <c r="H9693" i="126" s="1"/>
  <c r="H9694" i="126" s="1"/>
  <c r="H9695" i="126" s="1"/>
  <c r="H9696" i="126" s="1"/>
  <c r="H9697" i="126" s="1"/>
  <c r="H9698" i="126" s="1"/>
  <c r="H9699" i="126" s="1"/>
  <c r="H9700" i="126" s="1"/>
  <c r="H9701" i="126" s="1"/>
  <c r="H9702" i="126" s="1"/>
  <c r="H9703" i="126" s="1"/>
  <c r="H9704" i="126" s="1"/>
  <c r="H9705" i="126" s="1"/>
  <c r="H9706" i="126" s="1"/>
  <c r="H9707" i="126" s="1"/>
  <c r="H9708" i="126" s="1"/>
  <c r="H9709" i="126" s="1"/>
  <c r="H9710" i="126" s="1"/>
  <c r="H9711" i="126" s="1"/>
  <c r="H9712" i="126" s="1"/>
  <c r="H9713" i="126" s="1"/>
  <c r="H9714" i="126" s="1"/>
  <c r="H9715" i="126" s="1"/>
  <c r="H9716" i="126" s="1"/>
  <c r="H9717" i="126" s="1"/>
  <c r="H9718" i="126" s="1"/>
  <c r="H9719" i="126" s="1"/>
  <c r="H9720" i="126" s="1"/>
  <c r="H9721" i="126" s="1"/>
  <c r="H9722" i="126" s="1"/>
  <c r="H9723" i="126" s="1"/>
  <c r="H9724" i="126" s="1"/>
  <c r="H9725" i="126" s="1"/>
  <c r="H9726" i="126" s="1"/>
  <c r="H9727" i="126" s="1"/>
  <c r="H9728" i="126" s="1"/>
  <c r="H9729" i="126" s="1"/>
  <c r="H9730" i="126" s="1"/>
  <c r="H9731" i="126" s="1"/>
  <c r="H9732" i="126" s="1"/>
  <c r="H9733" i="126" s="1"/>
  <c r="H9734" i="126" s="1"/>
  <c r="H9735" i="126" s="1"/>
  <c r="H9736" i="126" s="1"/>
  <c r="H9737" i="126" s="1"/>
  <c r="H9738" i="126" s="1"/>
  <c r="H9739" i="126" s="1"/>
  <c r="H9740" i="126" s="1"/>
  <c r="H9741" i="126" s="1"/>
  <c r="H9742" i="126" s="1"/>
  <c r="H9743" i="126" s="1"/>
  <c r="H9744" i="126" s="1"/>
  <c r="H9745" i="126" s="1"/>
  <c r="H9746" i="126" s="1"/>
  <c r="H9747" i="126" s="1"/>
  <c r="H9748" i="126" s="1"/>
  <c r="H9749" i="126" s="1"/>
  <c r="H9750" i="126" s="1"/>
  <c r="H9751" i="126" s="1"/>
  <c r="H9752" i="126" s="1"/>
  <c r="H9753" i="126" s="1"/>
  <c r="H9754" i="126" s="1"/>
  <c r="H9755" i="126" s="1"/>
  <c r="H9756" i="126" s="1"/>
  <c r="H9757" i="126" s="1"/>
  <c r="H9758" i="126" s="1"/>
  <c r="H9759" i="126" s="1"/>
  <c r="H9760" i="126" s="1"/>
  <c r="H9761" i="126" s="1"/>
  <c r="H9762" i="126" s="1"/>
  <c r="H9763" i="126" s="1"/>
  <c r="H9764" i="126" s="1"/>
  <c r="H9765" i="126" s="1"/>
  <c r="H9766" i="126" s="1"/>
  <c r="H9767" i="126" s="1"/>
  <c r="H9768" i="126" s="1"/>
  <c r="H9769" i="126" s="1"/>
  <c r="H9770" i="126" s="1"/>
  <c r="H9771" i="126" s="1"/>
  <c r="H9772" i="126" s="1"/>
  <c r="H9773" i="126" s="1"/>
  <c r="H9774" i="126" s="1"/>
  <c r="H9775" i="126" s="1"/>
  <c r="H9776" i="126" s="1"/>
  <c r="H9777" i="126" s="1"/>
  <c r="H9778" i="126" s="1"/>
  <c r="H9779" i="126" s="1"/>
  <c r="H9780" i="126" s="1"/>
  <c r="H9781" i="126" s="1"/>
  <c r="H9782" i="126" s="1"/>
  <c r="H9783" i="126" s="1"/>
  <c r="H9784" i="126" s="1"/>
  <c r="H9785" i="126" s="1"/>
  <c r="H9786" i="126" s="1"/>
  <c r="H9787" i="126" s="1"/>
  <c r="H9788" i="126" s="1"/>
  <c r="H9789" i="126" s="1"/>
  <c r="H9790" i="126" s="1"/>
  <c r="H9791" i="126" s="1"/>
  <c r="H9792" i="126" s="1"/>
  <c r="H9793" i="126" s="1"/>
  <c r="H9794" i="126" s="1"/>
  <c r="H9795" i="126" s="1"/>
  <c r="H9796" i="126" s="1"/>
  <c r="H9797" i="126" s="1"/>
  <c r="H9798" i="126" s="1"/>
  <c r="H9799" i="126" s="1"/>
  <c r="H9800" i="126" s="1"/>
  <c r="H9801" i="126" s="1"/>
  <c r="H9802" i="126" s="1"/>
  <c r="H9803" i="126" s="1"/>
  <c r="H9804" i="126" s="1"/>
  <c r="H9805" i="126" s="1"/>
  <c r="H9806" i="126" s="1"/>
  <c r="H9807" i="126" s="1"/>
  <c r="H9808" i="126" s="1"/>
  <c r="H9809" i="126" s="1"/>
  <c r="H9810" i="126" s="1"/>
  <c r="H9811" i="126" s="1"/>
  <c r="H9812" i="126" s="1"/>
  <c r="H9813" i="126" s="1"/>
  <c r="H9814" i="126" s="1"/>
  <c r="H9815" i="126" s="1"/>
  <c r="H9816" i="126" s="1"/>
  <c r="H9817" i="126" s="1"/>
  <c r="H9818" i="126" s="1"/>
  <c r="H9819" i="126" s="1"/>
  <c r="H9820" i="126" s="1"/>
  <c r="H9821" i="126" s="1"/>
  <c r="H9822" i="126" s="1"/>
  <c r="H9823" i="126" s="1"/>
  <c r="H9824" i="126" s="1"/>
  <c r="H9825" i="126" s="1"/>
  <c r="H9826" i="126" s="1"/>
  <c r="H9827" i="126" s="1"/>
  <c r="H9828" i="126" s="1"/>
  <c r="H9829" i="126" s="1"/>
  <c r="H9830" i="126" s="1"/>
  <c r="H9831" i="126" s="1"/>
  <c r="H9832" i="126" s="1"/>
  <c r="H9833" i="126" s="1"/>
  <c r="H9834" i="126" s="1"/>
  <c r="H9835" i="126" s="1"/>
  <c r="H9836" i="126" s="1"/>
  <c r="H9837" i="126" s="1"/>
  <c r="H9838" i="126" s="1"/>
  <c r="H9839" i="126" s="1"/>
  <c r="H9840" i="126" s="1"/>
  <c r="H9841" i="126" s="1"/>
  <c r="H9842" i="126" s="1"/>
  <c r="H9843" i="126" s="1"/>
  <c r="H9844" i="126" s="1"/>
  <c r="H9845" i="126" s="1"/>
  <c r="H9846" i="126" s="1"/>
  <c r="H9847" i="126" s="1"/>
  <c r="H9848" i="126" s="1"/>
  <c r="H9849" i="126" s="1"/>
  <c r="H9850" i="126" s="1"/>
  <c r="H9851" i="126" s="1"/>
  <c r="H9852" i="126" s="1"/>
  <c r="H9853" i="126" s="1"/>
  <c r="H9854" i="126" s="1"/>
  <c r="H9855" i="126" s="1"/>
  <c r="H9856" i="126" s="1"/>
  <c r="H9857" i="126" s="1"/>
  <c r="H9858" i="126" s="1"/>
  <c r="H9859" i="126" s="1"/>
  <c r="H9860" i="126" s="1"/>
  <c r="H9861" i="126" s="1"/>
  <c r="H9862" i="126" s="1"/>
  <c r="H9863" i="126" s="1"/>
  <c r="H9864" i="126" s="1"/>
  <c r="H9865" i="126" s="1"/>
  <c r="H9866" i="126" s="1"/>
  <c r="H9867" i="126" s="1"/>
  <c r="H9868" i="126" s="1"/>
  <c r="H9869" i="126" s="1"/>
  <c r="H9870" i="126" s="1"/>
  <c r="H9871" i="126" s="1"/>
  <c r="H9872" i="126" s="1"/>
  <c r="H9873" i="126" s="1"/>
  <c r="H9874" i="126" s="1"/>
  <c r="H9875" i="126" s="1"/>
  <c r="H9876" i="126" s="1"/>
  <c r="H9877" i="126" s="1"/>
  <c r="H9878" i="126" s="1"/>
  <c r="H9879" i="126" s="1"/>
  <c r="H9880" i="126" s="1"/>
  <c r="H9881" i="126" s="1"/>
  <c r="H9882" i="126" s="1"/>
  <c r="H9883" i="126" s="1"/>
  <c r="H9884" i="126" s="1"/>
  <c r="H9885" i="126" s="1"/>
  <c r="H9886" i="126" s="1"/>
  <c r="H9887" i="126" s="1"/>
  <c r="H9888" i="126" s="1"/>
  <c r="H9889" i="126" s="1"/>
  <c r="H9890" i="126" s="1"/>
  <c r="H9891" i="126" s="1"/>
  <c r="H9892" i="126" s="1"/>
  <c r="H9893" i="126" s="1"/>
  <c r="H9894" i="126" s="1"/>
  <c r="H9895" i="126" s="1"/>
  <c r="H9896" i="126" s="1"/>
  <c r="H9897" i="126" s="1"/>
  <c r="H9898" i="126" s="1"/>
  <c r="H9899" i="126" s="1"/>
  <c r="H9900" i="126" s="1"/>
  <c r="H9901" i="126" s="1"/>
  <c r="H9902" i="126" s="1"/>
  <c r="H9903" i="126" s="1"/>
  <c r="H9904" i="126" s="1"/>
  <c r="H9905" i="126" s="1"/>
  <c r="H9906" i="126" s="1"/>
  <c r="H9907" i="126" s="1"/>
  <c r="H9908" i="126" s="1"/>
  <c r="H9909" i="126" s="1"/>
  <c r="H9910" i="126" s="1"/>
  <c r="H9911" i="126" s="1"/>
  <c r="H9912" i="126" s="1"/>
  <c r="H9913" i="126" s="1"/>
  <c r="H9914" i="126" s="1"/>
  <c r="H9915" i="126" s="1"/>
  <c r="H9916" i="126" s="1"/>
  <c r="H9917" i="126" s="1"/>
  <c r="H9918" i="126" s="1"/>
  <c r="H9919" i="126" s="1"/>
  <c r="H9920" i="126" s="1"/>
  <c r="H9921" i="126" s="1"/>
  <c r="H9922" i="126" s="1"/>
  <c r="H9923" i="126" s="1"/>
  <c r="H9924" i="126" s="1"/>
  <c r="H9925" i="126" s="1"/>
  <c r="H9926" i="126" s="1"/>
  <c r="H9927" i="126" s="1"/>
  <c r="H9928" i="126" s="1"/>
  <c r="H9929" i="126" s="1"/>
  <c r="H9930" i="126" s="1"/>
  <c r="H9931" i="126" s="1"/>
  <c r="H9932" i="126" s="1"/>
  <c r="H9933" i="126" s="1"/>
  <c r="H9934" i="126" s="1"/>
  <c r="H9935" i="126" s="1"/>
  <c r="H9936" i="126" s="1"/>
  <c r="H9937" i="126" s="1"/>
  <c r="H9938" i="126" s="1"/>
  <c r="H9939" i="126" s="1"/>
  <c r="H9940" i="126" s="1"/>
  <c r="H9941" i="126" s="1"/>
  <c r="H9942" i="126" s="1"/>
  <c r="H9943" i="126" s="1"/>
  <c r="H9944" i="126" s="1"/>
  <c r="H9945" i="126" s="1"/>
  <c r="H9946" i="126" s="1"/>
  <c r="H9947" i="126" s="1"/>
  <c r="H9948" i="126" s="1"/>
  <c r="H9949" i="126" s="1"/>
  <c r="H9950" i="126" s="1"/>
  <c r="H9951" i="126" s="1"/>
  <c r="H9952" i="126" s="1"/>
  <c r="H9953" i="126" s="1"/>
  <c r="H9954" i="126" s="1"/>
  <c r="H9955" i="126" s="1"/>
  <c r="H9956" i="126" s="1"/>
  <c r="H9957" i="126" s="1"/>
  <c r="H9958" i="126" s="1"/>
  <c r="H9959" i="126" s="1"/>
  <c r="H9960" i="126" s="1"/>
  <c r="H9961" i="126" s="1"/>
  <c r="H9962" i="126" s="1"/>
  <c r="H9963" i="126" s="1"/>
  <c r="H9964" i="126" s="1"/>
  <c r="H9965" i="126" s="1"/>
  <c r="H9966" i="126" s="1"/>
  <c r="H9967" i="126" s="1"/>
  <c r="H9968" i="126" s="1"/>
  <c r="H9969" i="126" s="1"/>
  <c r="H9970" i="126" s="1"/>
  <c r="H9971" i="126" s="1"/>
  <c r="H9972" i="126" s="1"/>
  <c r="H9973" i="126" s="1"/>
  <c r="H9974" i="126" s="1"/>
  <c r="H9975" i="126" s="1"/>
  <c r="H9976" i="126" s="1"/>
  <c r="H9977" i="126" s="1"/>
  <c r="H9978" i="126" s="1"/>
  <c r="H9979" i="126" s="1"/>
  <c r="H9980" i="126" s="1"/>
  <c r="H9981" i="126" s="1"/>
  <c r="H9982" i="126" s="1"/>
  <c r="H9983" i="126" s="1"/>
  <c r="H9984" i="126" s="1"/>
  <c r="H9985" i="126" s="1"/>
  <c r="H9986" i="126" s="1"/>
  <c r="H9987" i="126" s="1"/>
  <c r="H9988" i="126" s="1"/>
  <c r="H9989" i="126" s="1"/>
  <c r="H9990" i="126" s="1"/>
  <c r="H9991" i="126" s="1"/>
  <c r="H9992" i="126" s="1"/>
  <c r="H9993" i="126" s="1"/>
  <c r="H9994" i="126" s="1"/>
  <c r="H9995" i="126" s="1"/>
  <c r="H9996" i="126" s="1"/>
  <c r="H9997" i="126" s="1"/>
  <c r="H9998" i="126" s="1"/>
  <c r="H9999" i="126" s="1"/>
  <c r="H10000" i="126" s="1"/>
  <c r="H10001" i="126" s="1"/>
  <c r="H10002" i="126" s="1"/>
  <c r="H10003" i="126" s="1"/>
  <c r="F5" i="126"/>
  <c r="C5" i="126" s="1"/>
  <c r="B6" i="126" s="1"/>
  <c r="E6" i="126"/>
  <c r="G6" i="126"/>
  <c r="G7" i="126" s="1"/>
  <c r="G8" i="126" s="1"/>
  <c r="G9" i="126" s="1"/>
  <c r="G10" i="126" s="1"/>
  <c r="G11" i="126" s="1"/>
  <c r="G12" i="126" s="1"/>
  <c r="G13" i="126" s="1"/>
  <c r="G14" i="126" s="1"/>
  <c r="G15" i="126" s="1"/>
  <c r="G16" i="126" s="1"/>
  <c r="G17" i="126" s="1"/>
  <c r="G18" i="126" s="1"/>
  <c r="G19" i="126" s="1"/>
  <c r="G20" i="126" s="1"/>
  <c r="G21" i="126" s="1"/>
  <c r="G22" i="126" s="1"/>
  <c r="G23" i="126" s="1"/>
  <c r="G24" i="126" s="1"/>
  <c r="G25" i="126" s="1"/>
  <c r="G26" i="126" s="1"/>
  <c r="G27" i="126" s="1"/>
  <c r="G28" i="126" s="1"/>
  <c r="G29" i="126" s="1"/>
  <c r="G30" i="126" s="1"/>
  <c r="G31" i="126" s="1"/>
  <c r="G32" i="126" s="1"/>
  <c r="G33" i="126" s="1"/>
  <c r="G34" i="126" s="1"/>
  <c r="G35" i="126" s="1"/>
  <c r="G36" i="126" s="1"/>
  <c r="G37" i="126" s="1"/>
  <c r="G38" i="126" s="1"/>
  <c r="G39" i="126" s="1"/>
  <c r="G40" i="126" s="1"/>
  <c r="G41" i="126" s="1"/>
  <c r="G42" i="126" s="1"/>
  <c r="G43" i="126" s="1"/>
  <c r="G44" i="126" s="1"/>
  <c r="G45" i="126" s="1"/>
  <c r="G46" i="126" s="1"/>
  <c r="G47" i="126" s="1"/>
  <c r="G48" i="126" s="1"/>
  <c r="G49" i="126" s="1"/>
  <c r="G50" i="126" s="1"/>
  <c r="G51" i="126" s="1"/>
  <c r="G52" i="126" s="1"/>
  <c r="G53" i="126" s="1"/>
  <c r="G54" i="126" s="1"/>
  <c r="G55" i="126" s="1"/>
  <c r="G56" i="126" s="1"/>
  <c r="G57" i="126" s="1"/>
  <c r="G58" i="126" s="1"/>
  <c r="G59" i="126" s="1"/>
  <c r="G60" i="126" s="1"/>
  <c r="G61" i="126" s="1"/>
  <c r="G62" i="126" s="1"/>
  <c r="G63" i="126" s="1"/>
  <c r="G64" i="126" s="1"/>
  <c r="G65" i="126" s="1"/>
  <c r="G66" i="126" s="1"/>
  <c r="G67" i="126" s="1"/>
  <c r="G68" i="126" s="1"/>
  <c r="G69" i="126" s="1"/>
  <c r="G70" i="126" s="1"/>
  <c r="G71" i="126" s="1"/>
  <c r="G72" i="126" s="1"/>
  <c r="G73" i="126" s="1"/>
  <c r="G74" i="126" s="1"/>
  <c r="G75" i="126" s="1"/>
  <c r="G76" i="126" s="1"/>
  <c r="G77" i="126" s="1"/>
  <c r="G78" i="126" s="1"/>
  <c r="G79" i="126" s="1"/>
  <c r="G80" i="126" s="1"/>
  <c r="G81" i="126" s="1"/>
  <c r="G82" i="126" s="1"/>
  <c r="G83" i="126" s="1"/>
  <c r="G84" i="126" s="1"/>
  <c r="G85" i="126" s="1"/>
  <c r="G86" i="126" s="1"/>
  <c r="G87" i="126" s="1"/>
  <c r="G88" i="126" s="1"/>
  <c r="G89" i="126" s="1"/>
  <c r="G90" i="126" s="1"/>
  <c r="G91" i="126" s="1"/>
  <c r="G92" i="126" s="1"/>
  <c r="G93" i="126" s="1"/>
  <c r="G94" i="126" s="1"/>
  <c r="G95" i="126" s="1"/>
  <c r="G96" i="126" s="1"/>
  <c r="G97" i="126" s="1"/>
  <c r="G98" i="126" s="1"/>
  <c r="G99" i="126" s="1"/>
  <c r="G100" i="126" s="1"/>
  <c r="G101" i="126" s="1"/>
  <c r="G102" i="126" s="1"/>
  <c r="G103" i="126" s="1"/>
  <c r="G104" i="126" s="1"/>
  <c r="G105" i="126" s="1"/>
  <c r="G106" i="126" s="1"/>
  <c r="G107" i="126" s="1"/>
  <c r="G108" i="126" s="1"/>
  <c r="G109" i="126" s="1"/>
  <c r="G110" i="126" s="1"/>
  <c r="G111" i="126" s="1"/>
  <c r="G112" i="126" s="1"/>
  <c r="G113" i="126" s="1"/>
  <c r="G114" i="126" s="1"/>
  <c r="G115" i="126" s="1"/>
  <c r="G116" i="126" s="1"/>
  <c r="G117" i="126" s="1"/>
  <c r="G118" i="126" s="1"/>
  <c r="G119" i="126" s="1"/>
  <c r="G120" i="126" s="1"/>
  <c r="G121" i="126" s="1"/>
  <c r="G122" i="126" s="1"/>
  <c r="G123" i="126" s="1"/>
  <c r="G124" i="126" s="1"/>
  <c r="G125" i="126" s="1"/>
  <c r="G126" i="126" s="1"/>
  <c r="G127" i="126" s="1"/>
  <c r="G128" i="126" s="1"/>
  <c r="G129" i="126" s="1"/>
  <c r="G130" i="126" s="1"/>
  <c r="G131" i="126" s="1"/>
  <c r="G132" i="126" s="1"/>
  <c r="G133" i="126" s="1"/>
  <c r="G134" i="126" s="1"/>
  <c r="G135" i="126" s="1"/>
  <c r="G136" i="126" s="1"/>
  <c r="G137" i="126" s="1"/>
  <c r="G138" i="126" s="1"/>
  <c r="G139" i="126" s="1"/>
  <c r="G140" i="126" s="1"/>
  <c r="G141" i="126" s="1"/>
  <c r="G142" i="126" s="1"/>
  <c r="G143" i="126" s="1"/>
  <c r="G144" i="126" s="1"/>
  <c r="G145" i="126" s="1"/>
  <c r="G146" i="126" s="1"/>
  <c r="G147" i="126" s="1"/>
  <c r="G148" i="126" s="1"/>
  <c r="G149" i="126" s="1"/>
  <c r="G150" i="126" s="1"/>
  <c r="G151" i="126" s="1"/>
  <c r="G152" i="126" s="1"/>
  <c r="G153" i="126" s="1"/>
  <c r="G154" i="126" s="1"/>
  <c r="G155" i="126" s="1"/>
  <c r="G156" i="126" s="1"/>
  <c r="G157" i="126" s="1"/>
  <c r="G158" i="126" s="1"/>
  <c r="G159" i="126" s="1"/>
  <c r="G160" i="126" s="1"/>
  <c r="G161" i="126" s="1"/>
  <c r="G162" i="126" s="1"/>
  <c r="G163" i="126" s="1"/>
  <c r="G164" i="126" s="1"/>
  <c r="G165" i="126" s="1"/>
  <c r="G166" i="126" s="1"/>
  <c r="G167" i="126" s="1"/>
  <c r="G168" i="126" s="1"/>
  <c r="G169" i="126" s="1"/>
  <c r="G170" i="126" s="1"/>
  <c r="G171" i="126" s="1"/>
  <c r="G172" i="126" s="1"/>
  <c r="G173" i="126" s="1"/>
  <c r="G174" i="126" s="1"/>
  <c r="G175" i="126" s="1"/>
  <c r="G176" i="126" s="1"/>
  <c r="G177" i="126" s="1"/>
  <c r="G178" i="126" s="1"/>
  <c r="G179" i="126" s="1"/>
  <c r="G180" i="126" s="1"/>
  <c r="G181" i="126" s="1"/>
  <c r="G182" i="126" s="1"/>
  <c r="G183" i="126" s="1"/>
  <c r="G184" i="126" s="1"/>
  <c r="G185" i="126" s="1"/>
  <c r="G186" i="126" s="1"/>
  <c r="G187" i="126" s="1"/>
  <c r="G188" i="126" s="1"/>
  <c r="G189" i="126" s="1"/>
  <c r="G190" i="126" s="1"/>
  <c r="G191" i="126" s="1"/>
  <c r="G192" i="126" s="1"/>
  <c r="G193" i="126" s="1"/>
  <c r="G194" i="126" s="1"/>
  <c r="G195" i="126" s="1"/>
  <c r="G196" i="126" s="1"/>
  <c r="G197" i="126" s="1"/>
  <c r="G198" i="126" s="1"/>
  <c r="G199" i="126" s="1"/>
  <c r="G200" i="126" s="1"/>
  <c r="G201" i="126" s="1"/>
  <c r="G202" i="126" s="1"/>
  <c r="G203" i="126" s="1"/>
  <c r="G204" i="126" s="1"/>
  <c r="G205" i="126" s="1"/>
  <c r="G206" i="126" s="1"/>
  <c r="G207" i="126" s="1"/>
  <c r="G208" i="126" s="1"/>
  <c r="G209" i="126" s="1"/>
  <c r="G210" i="126" s="1"/>
  <c r="G211" i="126" s="1"/>
  <c r="G212" i="126" s="1"/>
  <c r="G213" i="126" s="1"/>
  <c r="G214" i="126" s="1"/>
  <c r="G215" i="126" s="1"/>
  <c r="G216" i="126" s="1"/>
  <c r="G217" i="126" s="1"/>
  <c r="G218" i="126" s="1"/>
  <c r="G219" i="126" s="1"/>
  <c r="G220" i="126" s="1"/>
  <c r="G221" i="126" s="1"/>
  <c r="G222" i="126" s="1"/>
  <c r="G223" i="126" s="1"/>
  <c r="G224" i="126" s="1"/>
  <c r="G225" i="126" s="1"/>
  <c r="G226" i="126" s="1"/>
  <c r="G227" i="126" s="1"/>
  <c r="G228" i="126" s="1"/>
  <c r="G229" i="126" s="1"/>
  <c r="G230" i="126" s="1"/>
  <c r="G231" i="126" s="1"/>
  <c r="G232" i="126" s="1"/>
  <c r="G233" i="126" s="1"/>
  <c r="G234" i="126" s="1"/>
  <c r="G235" i="126" s="1"/>
  <c r="G236" i="126" s="1"/>
  <c r="G237" i="126" s="1"/>
  <c r="G238" i="126" s="1"/>
  <c r="G239" i="126" s="1"/>
  <c r="G240" i="126" s="1"/>
  <c r="G241" i="126" s="1"/>
  <c r="G242" i="126" s="1"/>
  <c r="G243" i="126" s="1"/>
  <c r="G244" i="126" s="1"/>
  <c r="G245" i="126" s="1"/>
  <c r="G246" i="126" s="1"/>
  <c r="G247" i="126" s="1"/>
  <c r="G248" i="126" s="1"/>
  <c r="G249" i="126" s="1"/>
  <c r="G250" i="126" s="1"/>
  <c r="G251" i="126" s="1"/>
  <c r="G252" i="126" s="1"/>
  <c r="G253" i="126" s="1"/>
  <c r="G254" i="126" s="1"/>
  <c r="G255" i="126" s="1"/>
  <c r="G256" i="126" s="1"/>
  <c r="G257" i="126" s="1"/>
  <c r="G258" i="126" s="1"/>
  <c r="G259" i="126" s="1"/>
  <c r="G260" i="126" s="1"/>
  <c r="G261" i="126" s="1"/>
  <c r="G262" i="126" s="1"/>
  <c r="G263" i="126" s="1"/>
  <c r="G264" i="126" s="1"/>
  <c r="G265" i="126" s="1"/>
  <c r="G266" i="126" s="1"/>
  <c r="G267" i="126" s="1"/>
  <c r="G268" i="126" s="1"/>
  <c r="G269" i="126" s="1"/>
  <c r="G270" i="126" s="1"/>
  <c r="G271" i="126" s="1"/>
  <c r="G272" i="126" s="1"/>
  <c r="G273" i="126" s="1"/>
  <c r="G274" i="126" s="1"/>
  <c r="G275" i="126" s="1"/>
  <c r="G276" i="126" s="1"/>
  <c r="G277" i="126" s="1"/>
  <c r="G278" i="126" s="1"/>
  <c r="G279" i="126" s="1"/>
  <c r="G280" i="126" s="1"/>
  <c r="G281" i="126" s="1"/>
  <c r="G282" i="126" s="1"/>
  <c r="G283" i="126" s="1"/>
  <c r="G284" i="126" s="1"/>
  <c r="G285" i="126" s="1"/>
  <c r="G286" i="126" s="1"/>
  <c r="G287" i="126" s="1"/>
  <c r="G288" i="126" s="1"/>
  <c r="G289" i="126" s="1"/>
  <c r="G290" i="126" s="1"/>
  <c r="G291" i="126" s="1"/>
  <c r="G292" i="126" s="1"/>
  <c r="G293" i="126" s="1"/>
  <c r="G294" i="126" s="1"/>
  <c r="G295" i="126" s="1"/>
  <c r="G296" i="126" s="1"/>
  <c r="G297" i="126" s="1"/>
  <c r="G298" i="126" s="1"/>
  <c r="G299" i="126" s="1"/>
  <c r="G300" i="126" s="1"/>
  <c r="G301" i="126" s="1"/>
  <c r="G302" i="126" s="1"/>
  <c r="G303" i="126" s="1"/>
  <c r="G304" i="126" s="1"/>
  <c r="G305" i="126" s="1"/>
  <c r="G306" i="126" s="1"/>
  <c r="G307" i="126" s="1"/>
  <c r="G308" i="126" s="1"/>
  <c r="G309" i="126" s="1"/>
  <c r="G310" i="126" s="1"/>
  <c r="G311" i="126" s="1"/>
  <c r="G312" i="126" s="1"/>
  <c r="G313" i="126" s="1"/>
  <c r="G314" i="126" s="1"/>
  <c r="G315" i="126" s="1"/>
  <c r="G316" i="126" s="1"/>
  <c r="G317" i="126" s="1"/>
  <c r="G318" i="126" s="1"/>
  <c r="G319" i="126" s="1"/>
  <c r="G320" i="126" s="1"/>
  <c r="G321" i="126" s="1"/>
  <c r="G322" i="126" s="1"/>
  <c r="G323" i="126" s="1"/>
  <c r="G324" i="126" s="1"/>
  <c r="G325" i="126" s="1"/>
  <c r="G326" i="126" s="1"/>
  <c r="G327" i="126" s="1"/>
  <c r="G328" i="126" s="1"/>
  <c r="G329" i="126" s="1"/>
  <c r="G330" i="126" s="1"/>
  <c r="G331" i="126" s="1"/>
  <c r="G332" i="126" s="1"/>
  <c r="G333" i="126" s="1"/>
  <c r="G334" i="126" s="1"/>
  <c r="G335" i="126" s="1"/>
  <c r="G336" i="126" s="1"/>
  <c r="G337" i="126" s="1"/>
  <c r="G338" i="126" s="1"/>
  <c r="G339" i="126" s="1"/>
  <c r="G340" i="126" s="1"/>
  <c r="G341" i="126" s="1"/>
  <c r="G342" i="126" s="1"/>
  <c r="G343" i="126" s="1"/>
  <c r="G344" i="126" s="1"/>
  <c r="G345" i="126" s="1"/>
  <c r="G346" i="126" s="1"/>
  <c r="G347" i="126" s="1"/>
  <c r="G348" i="126" s="1"/>
  <c r="G349" i="126" s="1"/>
  <c r="G350" i="126" s="1"/>
  <c r="G351" i="126" s="1"/>
  <c r="G352" i="126" s="1"/>
  <c r="G353" i="126" s="1"/>
  <c r="G354" i="126" s="1"/>
  <c r="G355" i="126" s="1"/>
  <c r="G356" i="126" s="1"/>
  <c r="G357" i="126" s="1"/>
  <c r="G358" i="126" s="1"/>
  <c r="G359" i="126" s="1"/>
  <c r="G360" i="126" s="1"/>
  <c r="G361" i="126" s="1"/>
  <c r="G362" i="126" s="1"/>
  <c r="G363" i="126" s="1"/>
  <c r="G364" i="126" s="1"/>
  <c r="G365" i="126" s="1"/>
  <c r="G366" i="126" s="1"/>
  <c r="G367" i="126" s="1"/>
  <c r="G368" i="126" s="1"/>
  <c r="G369" i="126" s="1"/>
  <c r="G370" i="126" s="1"/>
  <c r="G371" i="126" s="1"/>
  <c r="G372" i="126" s="1"/>
  <c r="G373" i="126" s="1"/>
  <c r="G374" i="126" s="1"/>
  <c r="G375" i="126" s="1"/>
  <c r="G376" i="126" s="1"/>
  <c r="G377" i="126" s="1"/>
  <c r="G378" i="126" s="1"/>
  <c r="G379" i="126" s="1"/>
  <c r="G380" i="126" s="1"/>
  <c r="G381" i="126" s="1"/>
  <c r="G382" i="126" s="1"/>
  <c r="G383" i="126" s="1"/>
  <c r="G384" i="126" s="1"/>
  <c r="G385" i="126" s="1"/>
  <c r="G386" i="126" s="1"/>
  <c r="G387" i="126" s="1"/>
  <c r="G388" i="126" s="1"/>
  <c r="G389" i="126" s="1"/>
  <c r="G390" i="126" s="1"/>
  <c r="G391" i="126" s="1"/>
  <c r="G392" i="126" s="1"/>
  <c r="G393" i="126" s="1"/>
  <c r="G394" i="126" s="1"/>
  <c r="G395" i="126" s="1"/>
  <c r="G396" i="126" s="1"/>
  <c r="G397" i="126" s="1"/>
  <c r="G398" i="126" s="1"/>
  <c r="G399" i="126" s="1"/>
  <c r="G400" i="126" s="1"/>
  <c r="G401" i="126" s="1"/>
  <c r="G402" i="126" s="1"/>
  <c r="G403" i="126" s="1"/>
  <c r="G404" i="126" s="1"/>
  <c r="G405" i="126" s="1"/>
  <c r="G406" i="126" s="1"/>
  <c r="G407" i="126" s="1"/>
  <c r="G408" i="126" s="1"/>
  <c r="G409" i="126" s="1"/>
  <c r="G410" i="126" s="1"/>
  <c r="G411" i="126" s="1"/>
  <c r="G412" i="126" s="1"/>
  <c r="G413" i="126" s="1"/>
  <c r="G414" i="126" s="1"/>
  <c r="G415" i="126" s="1"/>
  <c r="G416" i="126" s="1"/>
  <c r="G417" i="126" s="1"/>
  <c r="G418" i="126" s="1"/>
  <c r="G419" i="126" s="1"/>
  <c r="G420" i="126" s="1"/>
  <c r="G421" i="126" s="1"/>
  <c r="G422" i="126" s="1"/>
  <c r="G423" i="126" s="1"/>
  <c r="G424" i="126" s="1"/>
  <c r="G425" i="126" s="1"/>
  <c r="G426" i="126" s="1"/>
  <c r="G427" i="126" s="1"/>
  <c r="G428" i="126" s="1"/>
  <c r="G429" i="126" s="1"/>
  <c r="G430" i="126" s="1"/>
  <c r="G431" i="126" s="1"/>
  <c r="G432" i="126" s="1"/>
  <c r="G433" i="126" s="1"/>
  <c r="G434" i="126" s="1"/>
  <c r="G435" i="126" s="1"/>
  <c r="G436" i="126" s="1"/>
  <c r="G437" i="126" s="1"/>
  <c r="G438" i="126" s="1"/>
  <c r="G439" i="126" s="1"/>
  <c r="G440" i="126" s="1"/>
  <c r="G441" i="126" s="1"/>
  <c r="G442" i="126" s="1"/>
  <c r="G443" i="126" s="1"/>
  <c r="G444" i="126" s="1"/>
  <c r="G445" i="126" s="1"/>
  <c r="G446" i="126" s="1"/>
  <c r="G447" i="126" s="1"/>
  <c r="G448" i="126" s="1"/>
  <c r="G449" i="126" s="1"/>
  <c r="G450" i="126" s="1"/>
  <c r="G451" i="126" s="1"/>
  <c r="G452" i="126" s="1"/>
  <c r="G453" i="126" s="1"/>
  <c r="G454" i="126" s="1"/>
  <c r="G455" i="126" s="1"/>
  <c r="G456" i="126" s="1"/>
  <c r="G457" i="126" s="1"/>
  <c r="G458" i="126" s="1"/>
  <c r="G459" i="126" s="1"/>
  <c r="G460" i="126" s="1"/>
  <c r="G461" i="126" s="1"/>
  <c r="G462" i="126" s="1"/>
  <c r="G463" i="126" s="1"/>
  <c r="G464" i="126" s="1"/>
  <c r="G465" i="126" s="1"/>
  <c r="G466" i="126" s="1"/>
  <c r="G467" i="126" s="1"/>
  <c r="G468" i="126" s="1"/>
  <c r="G469" i="126" s="1"/>
  <c r="G470" i="126" s="1"/>
  <c r="G471" i="126" s="1"/>
  <c r="G472" i="126" s="1"/>
  <c r="G473" i="126" s="1"/>
  <c r="G474" i="126" s="1"/>
  <c r="G475" i="126" s="1"/>
  <c r="G476" i="126" s="1"/>
  <c r="G477" i="126" s="1"/>
  <c r="G478" i="126" s="1"/>
  <c r="G479" i="126" s="1"/>
  <c r="G480" i="126" s="1"/>
  <c r="G481" i="126" s="1"/>
  <c r="G482" i="126" s="1"/>
  <c r="G483" i="126" s="1"/>
  <c r="G484" i="126" s="1"/>
  <c r="G485" i="126" s="1"/>
  <c r="G486" i="126" s="1"/>
  <c r="G487" i="126" s="1"/>
  <c r="G488" i="126" s="1"/>
  <c r="G489" i="126" s="1"/>
  <c r="G490" i="126" s="1"/>
  <c r="G491" i="126" s="1"/>
  <c r="G492" i="126" s="1"/>
  <c r="G493" i="126" s="1"/>
  <c r="G494" i="126" s="1"/>
  <c r="G495" i="126" s="1"/>
  <c r="G496" i="126" s="1"/>
  <c r="G497" i="126" s="1"/>
  <c r="G498" i="126" s="1"/>
  <c r="G499" i="126" s="1"/>
  <c r="G500" i="126" s="1"/>
  <c r="G501" i="126" s="1"/>
  <c r="G502" i="126" s="1"/>
  <c r="G503" i="126" s="1"/>
  <c r="G504" i="126" s="1"/>
  <c r="G505" i="126" s="1"/>
  <c r="G506" i="126" s="1"/>
  <c r="G507" i="126" s="1"/>
  <c r="G508" i="126" s="1"/>
  <c r="G509" i="126" s="1"/>
  <c r="G510" i="126" s="1"/>
  <c r="G511" i="126" s="1"/>
  <c r="G512" i="126" s="1"/>
  <c r="G513" i="126" s="1"/>
  <c r="G514" i="126" s="1"/>
  <c r="G515" i="126" s="1"/>
  <c r="G516" i="126" s="1"/>
  <c r="G517" i="126" s="1"/>
  <c r="G518" i="126" s="1"/>
  <c r="G519" i="126" s="1"/>
  <c r="G520" i="126" s="1"/>
  <c r="G521" i="126" s="1"/>
  <c r="G522" i="126" s="1"/>
  <c r="G523" i="126" s="1"/>
  <c r="G524" i="126" s="1"/>
  <c r="G525" i="126" s="1"/>
  <c r="G526" i="126" s="1"/>
  <c r="G527" i="126" s="1"/>
  <c r="G528" i="126" s="1"/>
  <c r="G529" i="126" s="1"/>
  <c r="G530" i="126" s="1"/>
  <c r="G531" i="126" s="1"/>
  <c r="G532" i="126" s="1"/>
  <c r="G533" i="126" s="1"/>
  <c r="G534" i="126" s="1"/>
  <c r="G535" i="126" s="1"/>
  <c r="G536" i="126" s="1"/>
  <c r="G537" i="126" s="1"/>
  <c r="G538" i="126" s="1"/>
  <c r="G539" i="126" s="1"/>
  <c r="G540" i="126" s="1"/>
  <c r="G541" i="126" s="1"/>
  <c r="G542" i="126" s="1"/>
  <c r="G543" i="126" s="1"/>
  <c r="G544" i="126" s="1"/>
  <c r="G545" i="126" s="1"/>
  <c r="G546" i="126" s="1"/>
  <c r="G547" i="126" s="1"/>
  <c r="G548" i="126" s="1"/>
  <c r="G549" i="126" s="1"/>
  <c r="G550" i="126" s="1"/>
  <c r="G551" i="126" s="1"/>
  <c r="G552" i="126" s="1"/>
  <c r="G553" i="126" s="1"/>
  <c r="G554" i="126" s="1"/>
  <c r="G555" i="126" s="1"/>
  <c r="G556" i="126" s="1"/>
  <c r="G557" i="126" s="1"/>
  <c r="G558" i="126" s="1"/>
  <c r="G559" i="126" s="1"/>
  <c r="G560" i="126" s="1"/>
  <c r="G561" i="126" s="1"/>
  <c r="G562" i="126" s="1"/>
  <c r="G563" i="126" s="1"/>
  <c r="G564" i="126" s="1"/>
  <c r="G565" i="126" s="1"/>
  <c r="G566" i="126" s="1"/>
  <c r="G567" i="126" s="1"/>
  <c r="G568" i="126" s="1"/>
  <c r="G569" i="126" s="1"/>
  <c r="G570" i="126" s="1"/>
  <c r="G571" i="126" s="1"/>
  <c r="G572" i="126" s="1"/>
  <c r="G573" i="126" s="1"/>
  <c r="G574" i="126" s="1"/>
  <c r="G575" i="126" s="1"/>
  <c r="G576" i="126" s="1"/>
  <c r="G577" i="126" s="1"/>
  <c r="G578" i="126" s="1"/>
  <c r="G579" i="126" s="1"/>
  <c r="G580" i="126" s="1"/>
  <c r="G581" i="126" s="1"/>
  <c r="G582" i="126" s="1"/>
  <c r="G583" i="126" s="1"/>
  <c r="G584" i="126" s="1"/>
  <c r="G585" i="126" s="1"/>
  <c r="G586" i="126" s="1"/>
  <c r="G587" i="126" s="1"/>
  <c r="G588" i="126" s="1"/>
  <c r="G589" i="126" s="1"/>
  <c r="G590" i="126" s="1"/>
  <c r="G591" i="126" s="1"/>
  <c r="G592" i="126" s="1"/>
  <c r="G593" i="126" s="1"/>
  <c r="G594" i="126" s="1"/>
  <c r="G595" i="126" s="1"/>
  <c r="G596" i="126" s="1"/>
  <c r="G597" i="126" s="1"/>
  <c r="G598" i="126" s="1"/>
  <c r="G599" i="126" s="1"/>
  <c r="G600" i="126" s="1"/>
  <c r="G601" i="126" s="1"/>
  <c r="G602" i="126" s="1"/>
  <c r="G603" i="126" s="1"/>
  <c r="G604" i="126" s="1"/>
  <c r="G605" i="126" s="1"/>
  <c r="G606" i="126" s="1"/>
  <c r="G607" i="126" s="1"/>
  <c r="G608" i="126" s="1"/>
  <c r="G609" i="126" s="1"/>
  <c r="G610" i="126" s="1"/>
  <c r="G611" i="126" s="1"/>
  <c r="G612" i="126" s="1"/>
  <c r="G613" i="126" s="1"/>
  <c r="G614" i="126" s="1"/>
  <c r="G615" i="126" s="1"/>
  <c r="G616" i="126" s="1"/>
  <c r="G617" i="126" s="1"/>
  <c r="G618" i="126" s="1"/>
  <c r="G619" i="126" s="1"/>
  <c r="G620" i="126" s="1"/>
  <c r="G621" i="126" s="1"/>
  <c r="G622" i="126" s="1"/>
  <c r="G623" i="126" s="1"/>
  <c r="G624" i="126" s="1"/>
  <c r="G625" i="126" s="1"/>
  <c r="G626" i="126" s="1"/>
  <c r="G627" i="126" s="1"/>
  <c r="G628" i="126" s="1"/>
  <c r="G629" i="126" s="1"/>
  <c r="G630" i="126" s="1"/>
  <c r="G631" i="126" s="1"/>
  <c r="G632" i="126" s="1"/>
  <c r="G633" i="126" s="1"/>
  <c r="G634" i="126" s="1"/>
  <c r="G635" i="126" s="1"/>
  <c r="G636" i="126" s="1"/>
  <c r="G637" i="126" s="1"/>
  <c r="G638" i="126" s="1"/>
  <c r="G639" i="126" s="1"/>
  <c r="G640" i="126" s="1"/>
  <c r="G641" i="126" s="1"/>
  <c r="G642" i="126" s="1"/>
  <c r="G643" i="126" s="1"/>
  <c r="G644" i="126" s="1"/>
  <c r="G645" i="126" s="1"/>
  <c r="G646" i="126" s="1"/>
  <c r="G647" i="126" s="1"/>
  <c r="G648" i="126" s="1"/>
  <c r="G649" i="126" s="1"/>
  <c r="G650" i="126" s="1"/>
  <c r="G651" i="126" s="1"/>
  <c r="G652" i="126" s="1"/>
  <c r="G653" i="126" s="1"/>
  <c r="G654" i="126" s="1"/>
  <c r="G655" i="126" s="1"/>
  <c r="G656" i="126" s="1"/>
  <c r="G657" i="126" s="1"/>
  <c r="G658" i="126" s="1"/>
  <c r="G659" i="126" s="1"/>
  <c r="G660" i="126" s="1"/>
  <c r="G661" i="126" s="1"/>
  <c r="G662" i="126" s="1"/>
  <c r="G663" i="126" s="1"/>
  <c r="G664" i="126" s="1"/>
  <c r="G665" i="126" s="1"/>
  <c r="G666" i="126" s="1"/>
  <c r="G667" i="126" s="1"/>
  <c r="G668" i="126" s="1"/>
  <c r="G669" i="126" s="1"/>
  <c r="G670" i="126" s="1"/>
  <c r="G671" i="126" s="1"/>
  <c r="G672" i="126" s="1"/>
  <c r="G673" i="126" s="1"/>
  <c r="G674" i="126" s="1"/>
  <c r="G675" i="126" s="1"/>
  <c r="G676" i="126" s="1"/>
  <c r="G677" i="126" s="1"/>
  <c r="G678" i="126" s="1"/>
  <c r="G679" i="126" s="1"/>
  <c r="G680" i="126" s="1"/>
  <c r="G681" i="126" s="1"/>
  <c r="G682" i="126" s="1"/>
  <c r="G683" i="126" s="1"/>
  <c r="G684" i="126" s="1"/>
  <c r="G685" i="126" s="1"/>
  <c r="G686" i="126" s="1"/>
  <c r="G687" i="126" s="1"/>
  <c r="G688" i="126" s="1"/>
  <c r="G689" i="126" s="1"/>
  <c r="G690" i="126" s="1"/>
  <c r="G691" i="126" s="1"/>
  <c r="G692" i="126" s="1"/>
  <c r="G693" i="126" s="1"/>
  <c r="G694" i="126" s="1"/>
  <c r="G695" i="126" s="1"/>
  <c r="G696" i="126" s="1"/>
  <c r="G697" i="126" s="1"/>
  <c r="G698" i="126" s="1"/>
  <c r="G699" i="126" s="1"/>
  <c r="G700" i="126" s="1"/>
  <c r="G701" i="126" s="1"/>
  <c r="G702" i="126" s="1"/>
  <c r="G703" i="126" s="1"/>
  <c r="G704" i="126" s="1"/>
  <c r="G705" i="126" s="1"/>
  <c r="G706" i="126" s="1"/>
  <c r="G707" i="126" s="1"/>
  <c r="G708" i="126" s="1"/>
  <c r="G709" i="126" s="1"/>
  <c r="G710" i="126" s="1"/>
  <c r="G711" i="126" s="1"/>
  <c r="G712" i="126" s="1"/>
  <c r="G713" i="126" s="1"/>
  <c r="G714" i="126" s="1"/>
  <c r="G715" i="126" s="1"/>
  <c r="G716" i="126" s="1"/>
  <c r="G717" i="126" s="1"/>
  <c r="G718" i="126" s="1"/>
  <c r="G719" i="126" s="1"/>
  <c r="G720" i="126" s="1"/>
  <c r="G721" i="126" s="1"/>
  <c r="G722" i="126" s="1"/>
  <c r="G723" i="126" s="1"/>
  <c r="G724" i="126" s="1"/>
  <c r="G725" i="126" s="1"/>
  <c r="G726" i="126" s="1"/>
  <c r="G727" i="126" s="1"/>
  <c r="G728" i="126" s="1"/>
  <c r="G729" i="126" s="1"/>
  <c r="G730" i="126" s="1"/>
  <c r="G731" i="126" s="1"/>
  <c r="G732" i="126" s="1"/>
  <c r="G733" i="126" s="1"/>
  <c r="G734" i="126" s="1"/>
  <c r="G735" i="126" s="1"/>
  <c r="G736" i="126" s="1"/>
  <c r="G737" i="126" s="1"/>
  <c r="G738" i="126" s="1"/>
  <c r="G739" i="126" s="1"/>
  <c r="G740" i="126" s="1"/>
  <c r="G741" i="126" s="1"/>
  <c r="G742" i="126" s="1"/>
  <c r="G743" i="126" s="1"/>
  <c r="G744" i="126" s="1"/>
  <c r="G745" i="126" s="1"/>
  <c r="G746" i="126" s="1"/>
  <c r="G747" i="126" s="1"/>
  <c r="G748" i="126" s="1"/>
  <c r="G749" i="126" s="1"/>
  <c r="G750" i="126" s="1"/>
  <c r="G751" i="126" s="1"/>
  <c r="G752" i="126" s="1"/>
  <c r="G753" i="126" s="1"/>
  <c r="G754" i="126" s="1"/>
  <c r="G755" i="126" s="1"/>
  <c r="G756" i="126" s="1"/>
  <c r="G757" i="126" s="1"/>
  <c r="G758" i="126" s="1"/>
  <c r="G759" i="126" s="1"/>
  <c r="G760" i="126" s="1"/>
  <c r="G761" i="126" s="1"/>
  <c r="G762" i="126" s="1"/>
  <c r="G763" i="126" s="1"/>
  <c r="G764" i="126" s="1"/>
  <c r="G765" i="126" s="1"/>
  <c r="G766" i="126" s="1"/>
  <c r="G767" i="126" s="1"/>
  <c r="G768" i="126" s="1"/>
  <c r="G769" i="126" s="1"/>
  <c r="G770" i="126" s="1"/>
  <c r="G771" i="126" s="1"/>
  <c r="G772" i="126" s="1"/>
  <c r="G773" i="126" s="1"/>
  <c r="G774" i="126" s="1"/>
  <c r="G775" i="126" s="1"/>
  <c r="G776" i="126" s="1"/>
  <c r="G777" i="126" s="1"/>
  <c r="G778" i="126" s="1"/>
  <c r="G779" i="126" s="1"/>
  <c r="G780" i="126" s="1"/>
  <c r="G781" i="126" s="1"/>
  <c r="G782" i="126" s="1"/>
  <c r="G783" i="126" s="1"/>
  <c r="G784" i="126" s="1"/>
  <c r="G785" i="126" s="1"/>
  <c r="G786" i="126" s="1"/>
  <c r="G787" i="126" s="1"/>
  <c r="G788" i="126" s="1"/>
  <c r="G789" i="126" s="1"/>
  <c r="G790" i="126" s="1"/>
  <c r="G791" i="126" s="1"/>
  <c r="G792" i="126" s="1"/>
  <c r="G793" i="126" s="1"/>
  <c r="G794" i="126" s="1"/>
  <c r="G795" i="126" s="1"/>
  <c r="G796" i="126" s="1"/>
  <c r="G797" i="126" s="1"/>
  <c r="G798" i="126" s="1"/>
  <c r="G799" i="126" s="1"/>
  <c r="G800" i="126" s="1"/>
  <c r="G801" i="126" s="1"/>
  <c r="G802" i="126" s="1"/>
  <c r="G803" i="126" s="1"/>
  <c r="G804" i="126" s="1"/>
  <c r="G805" i="126" s="1"/>
  <c r="G806" i="126" s="1"/>
  <c r="G807" i="126" s="1"/>
  <c r="G808" i="126" s="1"/>
  <c r="G809" i="126" s="1"/>
  <c r="G810" i="126" s="1"/>
  <c r="G811" i="126" s="1"/>
  <c r="G812" i="126" s="1"/>
  <c r="G813" i="126" s="1"/>
  <c r="G814" i="126" s="1"/>
  <c r="G815" i="126" s="1"/>
  <c r="G816" i="126" s="1"/>
  <c r="G817" i="126" s="1"/>
  <c r="G818" i="126" s="1"/>
  <c r="G819" i="126" s="1"/>
  <c r="G820" i="126" s="1"/>
  <c r="G821" i="126" s="1"/>
  <c r="G822" i="126" s="1"/>
  <c r="G823" i="126" s="1"/>
  <c r="G824" i="126" s="1"/>
  <c r="G825" i="126" s="1"/>
  <c r="G826" i="126" s="1"/>
  <c r="G827" i="126" s="1"/>
  <c r="G828" i="126" s="1"/>
  <c r="G829" i="126" s="1"/>
  <c r="G830" i="126" s="1"/>
  <c r="G831" i="126" s="1"/>
  <c r="G832" i="126" s="1"/>
  <c r="G833" i="126" s="1"/>
  <c r="G834" i="126" s="1"/>
  <c r="G835" i="126" s="1"/>
  <c r="G836" i="126" s="1"/>
  <c r="G837" i="126" s="1"/>
  <c r="G838" i="126" s="1"/>
  <c r="G839" i="126" s="1"/>
  <c r="G840" i="126" s="1"/>
  <c r="G841" i="126" s="1"/>
  <c r="G842" i="126" s="1"/>
  <c r="G843" i="126" s="1"/>
  <c r="G844" i="126" s="1"/>
  <c r="G845" i="126" s="1"/>
  <c r="G846" i="126" s="1"/>
  <c r="G847" i="126" s="1"/>
  <c r="G848" i="126" s="1"/>
  <c r="G849" i="126" s="1"/>
  <c r="G850" i="126" s="1"/>
  <c r="G851" i="126" s="1"/>
  <c r="G852" i="126" s="1"/>
  <c r="G853" i="126" s="1"/>
  <c r="G854" i="126" s="1"/>
  <c r="G855" i="126" s="1"/>
  <c r="G856" i="126" s="1"/>
  <c r="G857" i="126" s="1"/>
  <c r="G858" i="126" s="1"/>
  <c r="G859" i="126" s="1"/>
  <c r="G860" i="126" s="1"/>
  <c r="G861" i="126" s="1"/>
  <c r="G862" i="126" s="1"/>
  <c r="G863" i="126" s="1"/>
  <c r="G864" i="126" s="1"/>
  <c r="G865" i="126" s="1"/>
  <c r="G866" i="126" s="1"/>
  <c r="G867" i="126" s="1"/>
  <c r="G868" i="126" s="1"/>
  <c r="G869" i="126" s="1"/>
  <c r="G870" i="126" s="1"/>
  <c r="G871" i="126" s="1"/>
  <c r="G872" i="126" s="1"/>
  <c r="G873" i="126" s="1"/>
  <c r="G874" i="126" s="1"/>
  <c r="G875" i="126" s="1"/>
  <c r="G876" i="126" s="1"/>
  <c r="G877" i="126" s="1"/>
  <c r="G878" i="126" s="1"/>
  <c r="G879" i="126" s="1"/>
  <c r="G880" i="126" s="1"/>
  <c r="G881" i="126" s="1"/>
  <c r="G882" i="126" s="1"/>
  <c r="G883" i="126" s="1"/>
  <c r="G884" i="126" s="1"/>
  <c r="G885" i="126" s="1"/>
  <c r="G886" i="126" s="1"/>
  <c r="G887" i="126" s="1"/>
  <c r="G888" i="126" s="1"/>
  <c r="G889" i="126" s="1"/>
  <c r="G890" i="126" s="1"/>
  <c r="G891" i="126" s="1"/>
  <c r="G892" i="126" s="1"/>
  <c r="G893" i="126" s="1"/>
  <c r="G894" i="126" s="1"/>
  <c r="G895" i="126" s="1"/>
  <c r="G896" i="126" s="1"/>
  <c r="G897" i="126" s="1"/>
  <c r="G898" i="126" s="1"/>
  <c r="G899" i="126" s="1"/>
  <c r="G900" i="126" s="1"/>
  <c r="G901" i="126" s="1"/>
  <c r="G902" i="126" s="1"/>
  <c r="G903" i="126" s="1"/>
  <c r="G904" i="126" s="1"/>
  <c r="G905" i="126" s="1"/>
  <c r="G906" i="126" s="1"/>
  <c r="G907" i="126" s="1"/>
  <c r="G908" i="126" s="1"/>
  <c r="G909" i="126" s="1"/>
  <c r="G910" i="126" s="1"/>
  <c r="G911" i="126" s="1"/>
  <c r="G912" i="126" s="1"/>
  <c r="G913" i="126" s="1"/>
  <c r="G914" i="126" s="1"/>
  <c r="G915" i="126" s="1"/>
  <c r="G916" i="126" s="1"/>
  <c r="G917" i="126" s="1"/>
  <c r="G918" i="126" s="1"/>
  <c r="G919" i="126" s="1"/>
  <c r="G920" i="126" s="1"/>
  <c r="G921" i="126" s="1"/>
  <c r="G922" i="126" s="1"/>
  <c r="G923" i="126" s="1"/>
  <c r="G924" i="126" s="1"/>
  <c r="G925" i="126" s="1"/>
  <c r="G926" i="126" s="1"/>
  <c r="G927" i="126" s="1"/>
  <c r="G928" i="126" s="1"/>
  <c r="G929" i="126" s="1"/>
  <c r="G930" i="126" s="1"/>
  <c r="G931" i="126" s="1"/>
  <c r="G932" i="126" s="1"/>
  <c r="G933" i="126" s="1"/>
  <c r="G934" i="126" s="1"/>
  <c r="G935" i="126" s="1"/>
  <c r="G936" i="126" s="1"/>
  <c r="G937" i="126" s="1"/>
  <c r="G938" i="126" s="1"/>
  <c r="G939" i="126" s="1"/>
  <c r="G940" i="126" s="1"/>
  <c r="G941" i="126" s="1"/>
  <c r="G942" i="126" s="1"/>
  <c r="G943" i="126" s="1"/>
  <c r="G944" i="126" s="1"/>
  <c r="G945" i="126" s="1"/>
  <c r="G946" i="126" s="1"/>
  <c r="G947" i="126" s="1"/>
  <c r="G948" i="126" s="1"/>
  <c r="G949" i="126" s="1"/>
  <c r="G950" i="126" s="1"/>
  <c r="G951" i="126" s="1"/>
  <c r="G952" i="126" s="1"/>
  <c r="G953" i="126" s="1"/>
  <c r="G954" i="126" s="1"/>
  <c r="G955" i="126" s="1"/>
  <c r="G956" i="126" s="1"/>
  <c r="G957" i="126" s="1"/>
  <c r="G958" i="126" s="1"/>
  <c r="G959" i="126" s="1"/>
  <c r="G960" i="126" s="1"/>
  <c r="G961" i="126" s="1"/>
  <c r="G962" i="126" s="1"/>
  <c r="G963" i="126" s="1"/>
  <c r="G964" i="126" s="1"/>
  <c r="G965" i="126" s="1"/>
  <c r="G966" i="126" s="1"/>
  <c r="G967" i="126" s="1"/>
  <c r="G968" i="126" s="1"/>
  <c r="G969" i="126" s="1"/>
  <c r="G970" i="126" s="1"/>
  <c r="G971" i="126" s="1"/>
  <c r="G972" i="126" s="1"/>
  <c r="G973" i="126" s="1"/>
  <c r="G974" i="126" s="1"/>
  <c r="G975" i="126" s="1"/>
  <c r="G976" i="126" s="1"/>
  <c r="G977" i="126" s="1"/>
  <c r="G978" i="126" s="1"/>
  <c r="G979" i="126" s="1"/>
  <c r="G980" i="126" s="1"/>
  <c r="G981" i="126" s="1"/>
  <c r="G982" i="126" s="1"/>
  <c r="G983" i="126" s="1"/>
  <c r="G984" i="126" s="1"/>
  <c r="G985" i="126" s="1"/>
  <c r="G986" i="126" s="1"/>
  <c r="G987" i="126" s="1"/>
  <c r="G988" i="126" s="1"/>
  <c r="G989" i="126" s="1"/>
  <c r="G990" i="126" s="1"/>
  <c r="G991" i="126" s="1"/>
  <c r="G992" i="126" s="1"/>
  <c r="G993" i="126" s="1"/>
  <c r="G994" i="126" s="1"/>
  <c r="G995" i="126" s="1"/>
  <c r="G996" i="126" s="1"/>
  <c r="G997" i="126" s="1"/>
  <c r="G998" i="126" s="1"/>
  <c r="G999" i="126" s="1"/>
  <c r="G1000" i="126" s="1"/>
  <c r="G1001" i="126" s="1"/>
  <c r="G1002" i="126" s="1"/>
  <c r="G1003" i="126" s="1"/>
  <c r="G1004" i="126" s="1"/>
  <c r="G1005" i="126" s="1"/>
  <c r="G1006" i="126" s="1"/>
  <c r="G1007" i="126" s="1"/>
  <c r="G1008" i="126" s="1"/>
  <c r="G1009" i="126" s="1"/>
  <c r="G1010" i="126" s="1"/>
  <c r="G1011" i="126" s="1"/>
  <c r="G1012" i="126" s="1"/>
  <c r="G1013" i="126" s="1"/>
  <c r="G1014" i="126" s="1"/>
  <c r="G1015" i="126" s="1"/>
  <c r="G1016" i="126" s="1"/>
  <c r="G1017" i="126" s="1"/>
  <c r="G1018" i="126" s="1"/>
  <c r="G1019" i="126" s="1"/>
  <c r="G1020" i="126" s="1"/>
  <c r="G1021" i="126" s="1"/>
  <c r="G1022" i="126" s="1"/>
  <c r="G1023" i="126" s="1"/>
  <c r="G1024" i="126" s="1"/>
  <c r="G1025" i="126" s="1"/>
  <c r="G1026" i="126" s="1"/>
  <c r="G1027" i="126" s="1"/>
  <c r="G1028" i="126" s="1"/>
  <c r="G1029" i="126" s="1"/>
  <c r="G1030" i="126" s="1"/>
  <c r="G1031" i="126" s="1"/>
  <c r="G1032" i="126" s="1"/>
  <c r="G1033" i="126" s="1"/>
  <c r="G1034" i="126" s="1"/>
  <c r="G1035" i="126" s="1"/>
  <c r="G1036" i="126" s="1"/>
  <c r="G1037" i="126" s="1"/>
  <c r="G1038" i="126" s="1"/>
  <c r="G1039" i="126" s="1"/>
  <c r="G1040" i="126" s="1"/>
  <c r="G1041" i="126" s="1"/>
  <c r="G1042" i="126" s="1"/>
  <c r="G1043" i="126" s="1"/>
  <c r="G1044" i="126" s="1"/>
  <c r="G1045" i="126" s="1"/>
  <c r="G1046" i="126" s="1"/>
  <c r="G1047" i="126" s="1"/>
  <c r="G1048" i="126" s="1"/>
  <c r="G1049" i="126" s="1"/>
  <c r="G1050" i="126" s="1"/>
  <c r="G1051" i="126" s="1"/>
  <c r="G1052" i="126" s="1"/>
  <c r="G1053" i="126" s="1"/>
  <c r="G1054" i="126" s="1"/>
  <c r="G1055" i="126" s="1"/>
  <c r="G1056" i="126" s="1"/>
  <c r="G1057" i="126" s="1"/>
  <c r="G1058" i="126" s="1"/>
  <c r="G1059" i="126" s="1"/>
  <c r="G1060" i="126" s="1"/>
  <c r="G1061" i="126" s="1"/>
  <c r="G1062" i="126" s="1"/>
  <c r="G1063" i="126" s="1"/>
  <c r="G1064" i="126" s="1"/>
  <c r="G1065" i="126" s="1"/>
  <c r="G1066" i="126" s="1"/>
  <c r="G1067" i="126" s="1"/>
  <c r="G1068" i="126" s="1"/>
  <c r="G1069" i="126" s="1"/>
  <c r="G1070" i="126" s="1"/>
  <c r="G1071" i="126" s="1"/>
  <c r="G1072" i="126" s="1"/>
  <c r="G1073" i="126" s="1"/>
  <c r="G1074" i="126" s="1"/>
  <c r="G1075" i="126" s="1"/>
  <c r="G1076" i="126" s="1"/>
  <c r="G1077" i="126" s="1"/>
  <c r="G1078" i="126" s="1"/>
  <c r="G1079" i="126" s="1"/>
  <c r="G1080" i="126" s="1"/>
  <c r="G1081" i="126" s="1"/>
  <c r="G1082" i="126" s="1"/>
  <c r="G1083" i="126" s="1"/>
  <c r="G1084" i="126" s="1"/>
  <c r="G1085" i="126" s="1"/>
  <c r="G1086" i="126" s="1"/>
  <c r="G1087" i="126" s="1"/>
  <c r="G1088" i="126" s="1"/>
  <c r="G1089" i="126" s="1"/>
  <c r="G1090" i="126" s="1"/>
  <c r="G1091" i="126" s="1"/>
  <c r="G1092" i="126" s="1"/>
  <c r="G1093" i="126" s="1"/>
  <c r="G1094" i="126" s="1"/>
  <c r="G1095" i="126" s="1"/>
  <c r="G1096" i="126" s="1"/>
  <c r="G1097" i="126" s="1"/>
  <c r="G1098" i="126" s="1"/>
  <c r="G1099" i="126" s="1"/>
  <c r="G1100" i="126" s="1"/>
  <c r="G1101" i="126" s="1"/>
  <c r="G1102" i="126" s="1"/>
  <c r="G1103" i="126" s="1"/>
  <c r="G1104" i="126" s="1"/>
  <c r="G1105" i="126" s="1"/>
  <c r="G1106" i="126" s="1"/>
  <c r="G1107" i="126" s="1"/>
  <c r="G1108" i="126" s="1"/>
  <c r="G1109" i="126" s="1"/>
  <c r="G1110" i="126" s="1"/>
  <c r="G1111" i="126" s="1"/>
  <c r="G1112" i="126" s="1"/>
  <c r="G1113" i="126" s="1"/>
  <c r="G1114" i="126" s="1"/>
  <c r="G1115" i="126" s="1"/>
  <c r="G1116" i="126" s="1"/>
  <c r="G1117" i="126" s="1"/>
  <c r="G1118" i="126" s="1"/>
  <c r="G1119" i="126" s="1"/>
  <c r="G1120" i="126" s="1"/>
  <c r="G1121" i="126" s="1"/>
  <c r="G1122" i="126" s="1"/>
  <c r="G1123" i="126" s="1"/>
  <c r="G1124" i="126" s="1"/>
  <c r="G1125" i="126" s="1"/>
  <c r="G1126" i="126" s="1"/>
  <c r="G1127" i="126" s="1"/>
  <c r="G1128" i="126" s="1"/>
  <c r="G1129" i="126" s="1"/>
  <c r="G1130" i="126" s="1"/>
  <c r="G1131" i="126" s="1"/>
  <c r="G1132" i="126" s="1"/>
  <c r="G1133" i="126" s="1"/>
  <c r="G1134" i="126" s="1"/>
  <c r="G1135" i="126" s="1"/>
  <c r="G1136" i="126" s="1"/>
  <c r="G1137" i="126" s="1"/>
  <c r="G1138" i="126" s="1"/>
  <c r="G1139" i="126" s="1"/>
  <c r="G1140" i="126" s="1"/>
  <c r="G1141" i="126" s="1"/>
  <c r="G1142" i="126" s="1"/>
  <c r="G1143" i="126" s="1"/>
  <c r="G1144" i="126" s="1"/>
  <c r="G1145" i="126" s="1"/>
  <c r="G1146" i="126" s="1"/>
  <c r="G1147" i="126" s="1"/>
  <c r="G1148" i="126" s="1"/>
  <c r="G1149" i="126" s="1"/>
  <c r="G1150" i="126" s="1"/>
  <c r="G1151" i="126" s="1"/>
  <c r="G1152" i="126" s="1"/>
  <c r="G1153" i="126" s="1"/>
  <c r="G1154" i="126" s="1"/>
  <c r="G1155" i="126" s="1"/>
  <c r="G1156" i="126" s="1"/>
  <c r="G1157" i="126" s="1"/>
  <c r="G1158" i="126" s="1"/>
  <c r="G1159" i="126" s="1"/>
  <c r="G1160" i="126" s="1"/>
  <c r="G1161" i="126" s="1"/>
  <c r="G1162" i="126" s="1"/>
  <c r="G1163" i="126" s="1"/>
  <c r="G1164" i="126" s="1"/>
  <c r="G1165" i="126" s="1"/>
  <c r="G1166" i="126" s="1"/>
  <c r="G1167" i="126" s="1"/>
  <c r="G1168" i="126" s="1"/>
  <c r="G1169" i="126" s="1"/>
  <c r="G1170" i="126" s="1"/>
  <c r="G1171" i="126" s="1"/>
  <c r="G1172" i="126" s="1"/>
  <c r="G1173" i="126" s="1"/>
  <c r="G1174" i="126" s="1"/>
  <c r="G1175" i="126" s="1"/>
  <c r="G1176" i="126" s="1"/>
  <c r="G1177" i="126" s="1"/>
  <c r="G1178" i="126" s="1"/>
  <c r="G1179" i="126" s="1"/>
  <c r="G1180" i="126" s="1"/>
  <c r="G1181" i="126" s="1"/>
  <c r="G1182" i="126" s="1"/>
  <c r="G1183" i="126" s="1"/>
  <c r="G1184" i="126" s="1"/>
  <c r="G1185" i="126" s="1"/>
  <c r="G1186" i="126" s="1"/>
  <c r="G1187" i="126" s="1"/>
  <c r="G1188" i="126" s="1"/>
  <c r="G1189" i="126" s="1"/>
  <c r="G1190" i="126" s="1"/>
  <c r="G1191" i="126" s="1"/>
  <c r="G1192" i="126" s="1"/>
  <c r="G1193" i="126" s="1"/>
  <c r="G1194" i="126" s="1"/>
  <c r="G1195" i="126" s="1"/>
  <c r="G1196" i="126" s="1"/>
  <c r="G1197" i="126" s="1"/>
  <c r="G1198" i="126" s="1"/>
  <c r="G1199" i="126" s="1"/>
  <c r="G1200" i="126" s="1"/>
  <c r="G1201" i="126" s="1"/>
  <c r="G1202" i="126" s="1"/>
  <c r="G1203" i="126" s="1"/>
  <c r="G1204" i="126" s="1"/>
  <c r="G1205" i="126" s="1"/>
  <c r="G1206" i="126" s="1"/>
  <c r="G1207" i="126" s="1"/>
  <c r="G1208" i="126" s="1"/>
  <c r="G1209" i="126" s="1"/>
  <c r="G1210" i="126" s="1"/>
  <c r="G1211" i="126" s="1"/>
  <c r="G1212" i="126" s="1"/>
  <c r="G1213" i="126" s="1"/>
  <c r="G1214" i="126" s="1"/>
  <c r="G1215" i="126" s="1"/>
  <c r="G1216" i="126" s="1"/>
  <c r="G1217" i="126" s="1"/>
  <c r="G1218" i="126" s="1"/>
  <c r="G1219" i="126" s="1"/>
  <c r="G1220" i="126" s="1"/>
  <c r="G1221" i="126" s="1"/>
  <c r="G1222" i="126" s="1"/>
  <c r="G1223" i="126" s="1"/>
  <c r="G1224" i="126" s="1"/>
  <c r="G1225" i="126" s="1"/>
  <c r="G1226" i="126" s="1"/>
  <c r="G1227" i="126" s="1"/>
  <c r="G1228" i="126" s="1"/>
  <c r="G1229" i="126" s="1"/>
  <c r="G1230" i="126" s="1"/>
  <c r="G1231" i="126" s="1"/>
  <c r="G1232" i="126" s="1"/>
  <c r="G1233" i="126" s="1"/>
  <c r="G1234" i="126" s="1"/>
  <c r="G1235" i="126" s="1"/>
  <c r="G1236" i="126" s="1"/>
  <c r="G1237" i="126" s="1"/>
  <c r="G1238" i="126" s="1"/>
  <c r="G1239" i="126" s="1"/>
  <c r="G1240" i="126" s="1"/>
  <c r="G1241" i="126" s="1"/>
  <c r="G1242" i="126" s="1"/>
  <c r="G1243" i="126" s="1"/>
  <c r="G1244" i="126" s="1"/>
  <c r="G1245" i="126" s="1"/>
  <c r="G1246" i="126" s="1"/>
  <c r="G1247" i="126" s="1"/>
  <c r="G1248" i="126" s="1"/>
  <c r="G1249" i="126" s="1"/>
  <c r="G1250" i="126" s="1"/>
  <c r="G1251" i="126" s="1"/>
  <c r="G1252" i="126" s="1"/>
  <c r="G1253" i="126" s="1"/>
  <c r="G1254" i="126" s="1"/>
  <c r="G1255" i="126" s="1"/>
  <c r="G1256" i="126" s="1"/>
  <c r="G1257" i="126" s="1"/>
  <c r="G1258" i="126" s="1"/>
  <c r="G1259" i="126" s="1"/>
  <c r="G1260" i="126" s="1"/>
  <c r="G1261" i="126" s="1"/>
  <c r="G1262" i="126" s="1"/>
  <c r="G1263" i="126" s="1"/>
  <c r="G1264" i="126" s="1"/>
  <c r="G1265" i="126" s="1"/>
  <c r="G1266" i="126" s="1"/>
  <c r="G1267" i="126" s="1"/>
  <c r="G1268" i="126" s="1"/>
  <c r="G1269" i="126" s="1"/>
  <c r="G1270" i="126" s="1"/>
  <c r="G1271" i="126" s="1"/>
  <c r="G1272" i="126" s="1"/>
  <c r="G1273" i="126" s="1"/>
  <c r="G1274" i="126" s="1"/>
  <c r="G1275" i="126" s="1"/>
  <c r="G1276" i="126" s="1"/>
  <c r="G1277" i="126" s="1"/>
  <c r="G1278" i="126" s="1"/>
  <c r="G1279" i="126" s="1"/>
  <c r="G1280" i="126" s="1"/>
  <c r="G1281" i="126" s="1"/>
  <c r="G1282" i="126" s="1"/>
  <c r="G1283" i="126" s="1"/>
  <c r="G1284" i="126" s="1"/>
  <c r="G1285" i="126" s="1"/>
  <c r="G1286" i="126" s="1"/>
  <c r="G1287" i="126" s="1"/>
  <c r="G1288" i="126" s="1"/>
  <c r="G1289" i="126" s="1"/>
  <c r="G1290" i="126" s="1"/>
  <c r="G1291" i="126" s="1"/>
  <c r="G1292" i="126" s="1"/>
  <c r="G1293" i="126" s="1"/>
  <c r="G1294" i="126" s="1"/>
  <c r="G1295" i="126" s="1"/>
  <c r="G1296" i="126" s="1"/>
  <c r="G1297" i="126" s="1"/>
  <c r="G1298" i="126" s="1"/>
  <c r="G1299" i="126" s="1"/>
  <c r="G1300" i="126" s="1"/>
  <c r="G1301" i="126" s="1"/>
  <c r="G1302" i="126" s="1"/>
  <c r="G1303" i="126" s="1"/>
  <c r="G1304" i="126" s="1"/>
  <c r="G1305" i="126" s="1"/>
  <c r="G1306" i="126" s="1"/>
  <c r="G1307" i="126" s="1"/>
  <c r="G1308" i="126" s="1"/>
  <c r="G1309" i="126" s="1"/>
  <c r="G1310" i="126" s="1"/>
  <c r="G1311" i="126" s="1"/>
  <c r="G1312" i="126" s="1"/>
  <c r="G1313" i="126" s="1"/>
  <c r="G1314" i="126" s="1"/>
  <c r="G1315" i="126" s="1"/>
  <c r="G1316" i="126" s="1"/>
  <c r="G1317" i="126" s="1"/>
  <c r="G1318" i="126" s="1"/>
  <c r="G1319" i="126" s="1"/>
  <c r="G1320" i="126" s="1"/>
  <c r="G1321" i="126" s="1"/>
  <c r="G1322" i="126" s="1"/>
  <c r="G1323" i="126" s="1"/>
  <c r="G1324" i="126" s="1"/>
  <c r="G1325" i="126" s="1"/>
  <c r="G1326" i="126" s="1"/>
  <c r="G1327" i="126" s="1"/>
  <c r="G1328" i="126" s="1"/>
  <c r="G1329" i="126" s="1"/>
  <c r="G1330" i="126" s="1"/>
  <c r="G1331" i="126" s="1"/>
  <c r="G1332" i="126" s="1"/>
  <c r="G1333" i="126" s="1"/>
  <c r="G1334" i="126" s="1"/>
  <c r="G1335" i="126" s="1"/>
  <c r="G1336" i="126" s="1"/>
  <c r="G1337" i="126" s="1"/>
  <c r="G1338" i="126" s="1"/>
  <c r="G1339" i="126" s="1"/>
  <c r="G1340" i="126" s="1"/>
  <c r="G1341" i="126" s="1"/>
  <c r="G1342" i="126" s="1"/>
  <c r="G1343" i="126" s="1"/>
  <c r="G1344" i="126" s="1"/>
  <c r="G1345" i="126" s="1"/>
  <c r="G1346" i="126" s="1"/>
  <c r="G1347" i="126" s="1"/>
  <c r="G1348" i="126" s="1"/>
  <c r="G1349" i="126" s="1"/>
  <c r="G1350" i="126" s="1"/>
  <c r="G1351" i="126" s="1"/>
  <c r="G1352" i="126" s="1"/>
  <c r="G1353" i="126" s="1"/>
  <c r="G1354" i="126" s="1"/>
  <c r="G1355" i="126" s="1"/>
  <c r="G1356" i="126" s="1"/>
  <c r="G1357" i="126" s="1"/>
  <c r="G1358" i="126" s="1"/>
  <c r="G1359" i="126" s="1"/>
  <c r="G1360" i="126" s="1"/>
  <c r="G1361" i="126" s="1"/>
  <c r="G1362" i="126" s="1"/>
  <c r="G1363" i="126" s="1"/>
  <c r="G1364" i="126" s="1"/>
  <c r="G1365" i="126" s="1"/>
  <c r="G1366" i="126" s="1"/>
  <c r="G1367" i="126" s="1"/>
  <c r="G1368" i="126" s="1"/>
  <c r="G1369" i="126" s="1"/>
  <c r="G1370" i="126" s="1"/>
  <c r="G1371" i="126" s="1"/>
  <c r="G1372" i="126" s="1"/>
  <c r="G1373" i="126" s="1"/>
  <c r="G1374" i="126" s="1"/>
  <c r="G1375" i="126" s="1"/>
  <c r="G1376" i="126" s="1"/>
  <c r="G1377" i="126" s="1"/>
  <c r="G1378" i="126" s="1"/>
  <c r="G1379" i="126" s="1"/>
  <c r="G1380" i="126" s="1"/>
  <c r="G1381" i="126" s="1"/>
  <c r="G1382" i="126" s="1"/>
  <c r="G1383" i="126" s="1"/>
  <c r="G1384" i="126" s="1"/>
  <c r="G1385" i="126" s="1"/>
  <c r="G1386" i="126" s="1"/>
  <c r="G1387" i="126" s="1"/>
  <c r="G1388" i="126" s="1"/>
  <c r="G1389" i="126" s="1"/>
  <c r="G1390" i="126" s="1"/>
  <c r="G1391" i="126" s="1"/>
  <c r="G1392" i="126" s="1"/>
  <c r="G1393" i="126" s="1"/>
  <c r="G1394" i="126" s="1"/>
  <c r="G1395" i="126" s="1"/>
  <c r="G1396" i="126" s="1"/>
  <c r="G1397" i="126" s="1"/>
  <c r="G1398" i="126" s="1"/>
  <c r="G1399" i="126" s="1"/>
  <c r="G1400" i="126" s="1"/>
  <c r="G1401" i="126" s="1"/>
  <c r="G1402" i="126" s="1"/>
  <c r="G1403" i="126" s="1"/>
  <c r="G1404" i="126" s="1"/>
  <c r="G1405" i="126" s="1"/>
  <c r="G1406" i="126" s="1"/>
  <c r="G1407" i="126" s="1"/>
  <c r="G1408" i="126" s="1"/>
  <c r="G1409" i="126" s="1"/>
  <c r="G1410" i="126" s="1"/>
  <c r="G1411" i="126" s="1"/>
  <c r="G1412" i="126" s="1"/>
  <c r="G1413" i="126" s="1"/>
  <c r="G1414" i="126" s="1"/>
  <c r="G1415" i="126" s="1"/>
  <c r="G1416" i="126" s="1"/>
  <c r="G1417" i="126" s="1"/>
  <c r="G1418" i="126" s="1"/>
  <c r="G1419" i="126" s="1"/>
  <c r="G1420" i="126" s="1"/>
  <c r="G1421" i="126" s="1"/>
  <c r="G1422" i="126" s="1"/>
  <c r="G1423" i="126" s="1"/>
  <c r="G1424" i="126" s="1"/>
  <c r="G1425" i="126" s="1"/>
  <c r="G1426" i="126" s="1"/>
  <c r="G1427" i="126" s="1"/>
  <c r="G1428" i="126" s="1"/>
  <c r="G1429" i="126" s="1"/>
  <c r="G1430" i="126" s="1"/>
  <c r="G1431" i="126" s="1"/>
  <c r="G1432" i="126" s="1"/>
  <c r="G1433" i="126" s="1"/>
  <c r="G1434" i="126" s="1"/>
  <c r="G1435" i="126" s="1"/>
  <c r="G1436" i="126" s="1"/>
  <c r="G1437" i="126" s="1"/>
  <c r="G1438" i="126" s="1"/>
  <c r="G1439" i="126" s="1"/>
  <c r="G1440" i="126" s="1"/>
  <c r="G1441" i="126" s="1"/>
  <c r="G1442" i="126" s="1"/>
  <c r="G1443" i="126" s="1"/>
  <c r="G1444" i="126" s="1"/>
  <c r="G1445" i="126" s="1"/>
  <c r="G1446" i="126" s="1"/>
  <c r="G1447" i="126" s="1"/>
  <c r="G1448" i="126" s="1"/>
  <c r="G1449" i="126" s="1"/>
  <c r="G1450" i="126" s="1"/>
  <c r="G1451" i="126" s="1"/>
  <c r="G1452" i="126" s="1"/>
  <c r="G1453" i="126" s="1"/>
  <c r="G1454" i="126" s="1"/>
  <c r="G1455" i="126" s="1"/>
  <c r="G1456" i="126" s="1"/>
  <c r="G1457" i="126" s="1"/>
  <c r="G1458" i="126" s="1"/>
  <c r="G1459" i="126" s="1"/>
  <c r="G1460" i="126" s="1"/>
  <c r="G1461" i="126" s="1"/>
  <c r="G1462" i="126" s="1"/>
  <c r="G1463" i="126" s="1"/>
  <c r="G1464" i="126" s="1"/>
  <c r="G1465" i="126" s="1"/>
  <c r="G1466" i="126" s="1"/>
  <c r="G1467" i="126" s="1"/>
  <c r="G1468" i="126" s="1"/>
  <c r="G1469" i="126" s="1"/>
  <c r="G1470" i="126" s="1"/>
  <c r="G1471" i="126" s="1"/>
  <c r="G1472" i="126" s="1"/>
  <c r="G1473" i="126" s="1"/>
  <c r="G1474" i="126" s="1"/>
  <c r="G1475" i="126" s="1"/>
  <c r="G1476" i="126" s="1"/>
  <c r="G1477" i="126" s="1"/>
  <c r="G1478" i="126" s="1"/>
  <c r="G1479" i="126" s="1"/>
  <c r="G1480" i="126" s="1"/>
  <c r="G1481" i="126" s="1"/>
  <c r="G1482" i="126" s="1"/>
  <c r="G1483" i="126" s="1"/>
  <c r="G1484" i="126" s="1"/>
  <c r="G1485" i="126" s="1"/>
  <c r="G1486" i="126" s="1"/>
  <c r="G1487" i="126" s="1"/>
  <c r="G1488" i="126" s="1"/>
  <c r="G1489" i="126" s="1"/>
  <c r="G1490" i="126" s="1"/>
  <c r="G1491" i="126" s="1"/>
  <c r="G1492" i="126" s="1"/>
  <c r="G1493" i="126" s="1"/>
  <c r="G1494" i="126" s="1"/>
  <c r="G1495" i="126" s="1"/>
  <c r="G1496" i="126" s="1"/>
  <c r="G1497" i="126" s="1"/>
  <c r="G1498" i="126" s="1"/>
  <c r="G1499" i="126" s="1"/>
  <c r="G1500" i="126" s="1"/>
  <c r="G1501" i="126" s="1"/>
  <c r="G1502" i="126" s="1"/>
  <c r="G1503" i="126" s="1"/>
  <c r="G1504" i="126" s="1"/>
  <c r="G1505" i="126" s="1"/>
  <c r="G1506" i="126" s="1"/>
  <c r="G1507" i="126" s="1"/>
  <c r="G1508" i="126" s="1"/>
  <c r="G1509" i="126" s="1"/>
  <c r="G1510" i="126" s="1"/>
  <c r="G1511" i="126" s="1"/>
  <c r="G1512" i="126" s="1"/>
  <c r="G1513" i="126" s="1"/>
  <c r="G1514" i="126" s="1"/>
  <c r="G1515" i="126" s="1"/>
  <c r="G1516" i="126" s="1"/>
  <c r="G1517" i="126" s="1"/>
  <c r="G1518" i="126" s="1"/>
  <c r="G1519" i="126" s="1"/>
  <c r="G1520" i="126" s="1"/>
  <c r="G1521" i="126" s="1"/>
  <c r="G1522" i="126" s="1"/>
  <c r="G1523" i="126" s="1"/>
  <c r="G1524" i="126" s="1"/>
  <c r="G1525" i="126" s="1"/>
  <c r="G1526" i="126" s="1"/>
  <c r="G1527" i="126" s="1"/>
  <c r="G1528" i="126" s="1"/>
  <c r="G1529" i="126" s="1"/>
  <c r="G1530" i="126" s="1"/>
  <c r="G1531" i="126" s="1"/>
  <c r="G1532" i="126" s="1"/>
  <c r="G1533" i="126" s="1"/>
  <c r="G1534" i="126" s="1"/>
  <c r="G1535" i="126" s="1"/>
  <c r="G1536" i="126" s="1"/>
  <c r="G1537" i="126" s="1"/>
  <c r="G1538" i="126" s="1"/>
  <c r="G1539" i="126" s="1"/>
  <c r="G1540" i="126" s="1"/>
  <c r="G1541" i="126" s="1"/>
  <c r="G1542" i="126" s="1"/>
  <c r="G1543" i="126" s="1"/>
  <c r="G1544" i="126" s="1"/>
  <c r="G1545" i="126" s="1"/>
  <c r="G1546" i="126" s="1"/>
  <c r="G1547" i="126" s="1"/>
  <c r="G1548" i="126" s="1"/>
  <c r="G1549" i="126" s="1"/>
  <c r="G1550" i="126" s="1"/>
  <c r="G1551" i="126" s="1"/>
  <c r="G1552" i="126" s="1"/>
  <c r="G1553" i="126" s="1"/>
  <c r="G1554" i="126" s="1"/>
  <c r="G1555" i="126" s="1"/>
  <c r="G1556" i="126" s="1"/>
  <c r="G1557" i="126" s="1"/>
  <c r="G1558" i="126" s="1"/>
  <c r="G1559" i="126" s="1"/>
  <c r="G1560" i="126" s="1"/>
  <c r="G1561" i="126" s="1"/>
  <c r="G1562" i="126" s="1"/>
  <c r="G1563" i="126" s="1"/>
  <c r="G1564" i="126" s="1"/>
  <c r="G1565" i="126" s="1"/>
  <c r="G1566" i="126" s="1"/>
  <c r="G1567" i="126" s="1"/>
  <c r="G1568" i="126" s="1"/>
  <c r="G1569" i="126" s="1"/>
  <c r="G1570" i="126" s="1"/>
  <c r="G1571" i="126" s="1"/>
  <c r="G1572" i="126" s="1"/>
  <c r="G1573" i="126" s="1"/>
  <c r="G1574" i="126" s="1"/>
  <c r="G1575" i="126" s="1"/>
  <c r="G1576" i="126" s="1"/>
  <c r="G1577" i="126" s="1"/>
  <c r="G1578" i="126" s="1"/>
  <c r="G1579" i="126" s="1"/>
  <c r="G1580" i="126" s="1"/>
  <c r="G1581" i="126" s="1"/>
  <c r="G1582" i="126" s="1"/>
  <c r="G1583" i="126" s="1"/>
  <c r="G1584" i="126" s="1"/>
  <c r="G1585" i="126" s="1"/>
  <c r="G1586" i="126" s="1"/>
  <c r="G1587" i="126" s="1"/>
  <c r="G1588" i="126" s="1"/>
  <c r="G1589" i="126" s="1"/>
  <c r="G1590" i="126" s="1"/>
  <c r="G1591" i="126" s="1"/>
  <c r="G1592" i="126" s="1"/>
  <c r="G1593" i="126" s="1"/>
  <c r="G1594" i="126" s="1"/>
  <c r="G1595" i="126" s="1"/>
  <c r="G1596" i="126" s="1"/>
  <c r="G1597" i="126" s="1"/>
  <c r="G1598" i="126" s="1"/>
  <c r="G1599" i="126" s="1"/>
  <c r="G1600" i="126" s="1"/>
  <c r="G1601" i="126" s="1"/>
  <c r="G1602" i="126" s="1"/>
  <c r="G1603" i="126" s="1"/>
  <c r="G1604" i="126" s="1"/>
  <c r="G1605" i="126" s="1"/>
  <c r="G1606" i="126" s="1"/>
  <c r="G1607" i="126" s="1"/>
  <c r="G1608" i="126" s="1"/>
  <c r="G1609" i="126" s="1"/>
  <c r="G1610" i="126" s="1"/>
  <c r="G1611" i="126" s="1"/>
  <c r="G1612" i="126" s="1"/>
  <c r="G1613" i="126" s="1"/>
  <c r="G1614" i="126" s="1"/>
  <c r="G1615" i="126" s="1"/>
  <c r="G1616" i="126" s="1"/>
  <c r="G1617" i="126" s="1"/>
  <c r="G1618" i="126" s="1"/>
  <c r="G1619" i="126" s="1"/>
  <c r="G1620" i="126" s="1"/>
  <c r="G1621" i="126" s="1"/>
  <c r="G1622" i="126" s="1"/>
  <c r="G1623" i="126" s="1"/>
  <c r="G1624" i="126" s="1"/>
  <c r="G1625" i="126" s="1"/>
  <c r="G1626" i="126" s="1"/>
  <c r="G1627" i="126" s="1"/>
  <c r="G1628" i="126" s="1"/>
  <c r="G1629" i="126" s="1"/>
  <c r="G1630" i="126" s="1"/>
  <c r="G1631" i="126" s="1"/>
  <c r="G1632" i="126" s="1"/>
  <c r="G1633" i="126" s="1"/>
  <c r="G1634" i="126" s="1"/>
  <c r="G1635" i="126" s="1"/>
  <c r="G1636" i="126" s="1"/>
  <c r="G1637" i="126" s="1"/>
  <c r="G1638" i="126" s="1"/>
  <c r="G1639" i="126" s="1"/>
  <c r="G1640" i="126" s="1"/>
  <c r="G1641" i="126" s="1"/>
  <c r="G1642" i="126" s="1"/>
  <c r="G1643" i="126" s="1"/>
  <c r="G1644" i="126" s="1"/>
  <c r="G1645" i="126" s="1"/>
  <c r="G1646" i="126" s="1"/>
  <c r="G1647" i="126" s="1"/>
  <c r="G1648" i="126" s="1"/>
  <c r="G1649" i="126" s="1"/>
  <c r="G1650" i="126" s="1"/>
  <c r="G1651" i="126" s="1"/>
  <c r="G1652" i="126" s="1"/>
  <c r="G1653" i="126" s="1"/>
  <c r="G1654" i="126" s="1"/>
  <c r="G1655" i="126" s="1"/>
  <c r="G1656" i="126" s="1"/>
  <c r="G1657" i="126" s="1"/>
  <c r="G1658" i="126" s="1"/>
  <c r="G1659" i="126" s="1"/>
  <c r="G1660" i="126" s="1"/>
  <c r="G1661" i="126" s="1"/>
  <c r="G1662" i="126" s="1"/>
  <c r="G1663" i="126" s="1"/>
  <c r="G1664" i="126" s="1"/>
  <c r="G1665" i="126" s="1"/>
  <c r="G1666" i="126" s="1"/>
  <c r="G1667" i="126" s="1"/>
  <c r="G1668" i="126" s="1"/>
  <c r="G1669" i="126" s="1"/>
  <c r="G1670" i="126" s="1"/>
  <c r="G1671" i="126" s="1"/>
  <c r="G1672" i="126" s="1"/>
  <c r="G1673" i="126" s="1"/>
  <c r="G1674" i="126" s="1"/>
  <c r="G1675" i="126" s="1"/>
  <c r="G1676" i="126" s="1"/>
  <c r="G1677" i="126" s="1"/>
  <c r="G1678" i="126" s="1"/>
  <c r="G1679" i="126" s="1"/>
  <c r="G1680" i="126" s="1"/>
  <c r="G1681" i="126" s="1"/>
  <c r="G1682" i="126" s="1"/>
  <c r="G1683" i="126" s="1"/>
  <c r="G1684" i="126" s="1"/>
  <c r="G1685" i="126" s="1"/>
  <c r="G1686" i="126" s="1"/>
  <c r="G1687" i="126" s="1"/>
  <c r="G1688" i="126" s="1"/>
  <c r="G1689" i="126" s="1"/>
  <c r="G1690" i="126" s="1"/>
  <c r="G1691" i="126" s="1"/>
  <c r="G1692" i="126" s="1"/>
  <c r="G1693" i="126" s="1"/>
  <c r="G1694" i="126" s="1"/>
  <c r="G1695" i="126" s="1"/>
  <c r="G1696" i="126" s="1"/>
  <c r="G1697" i="126" s="1"/>
  <c r="G1698" i="126" s="1"/>
  <c r="G1699" i="126" s="1"/>
  <c r="G1700" i="126" s="1"/>
  <c r="G1701" i="126" s="1"/>
  <c r="G1702" i="126" s="1"/>
  <c r="G1703" i="126" s="1"/>
  <c r="G1704" i="126" s="1"/>
  <c r="G1705" i="126" s="1"/>
  <c r="G1706" i="126" s="1"/>
  <c r="G1707" i="126" s="1"/>
  <c r="G1708" i="126" s="1"/>
  <c r="G1709" i="126" s="1"/>
  <c r="G1710" i="126" s="1"/>
  <c r="G1711" i="126" s="1"/>
  <c r="G1712" i="126" s="1"/>
  <c r="G1713" i="126" s="1"/>
  <c r="G1714" i="126" s="1"/>
  <c r="G1715" i="126" s="1"/>
  <c r="G1716" i="126" s="1"/>
  <c r="G1717" i="126" s="1"/>
  <c r="G1718" i="126" s="1"/>
  <c r="G1719" i="126" s="1"/>
  <c r="G1720" i="126" s="1"/>
  <c r="G1721" i="126" s="1"/>
  <c r="G1722" i="126" s="1"/>
  <c r="G1723" i="126" s="1"/>
  <c r="G1724" i="126" s="1"/>
  <c r="G1725" i="126" s="1"/>
  <c r="G1726" i="126" s="1"/>
  <c r="G1727" i="126" s="1"/>
  <c r="G1728" i="126" s="1"/>
  <c r="G1729" i="126" s="1"/>
  <c r="G1730" i="126" s="1"/>
  <c r="G1731" i="126" s="1"/>
  <c r="G1732" i="126" s="1"/>
  <c r="G1733" i="126" s="1"/>
  <c r="G1734" i="126" s="1"/>
  <c r="G1735" i="126" s="1"/>
  <c r="G1736" i="126" s="1"/>
  <c r="G1737" i="126" s="1"/>
  <c r="G1738" i="126" s="1"/>
  <c r="G1739" i="126" s="1"/>
  <c r="G1740" i="126" s="1"/>
  <c r="G1741" i="126" s="1"/>
  <c r="G1742" i="126" s="1"/>
  <c r="G1743" i="126" s="1"/>
  <c r="G1744" i="126" s="1"/>
  <c r="G1745" i="126" s="1"/>
  <c r="G1746" i="126" s="1"/>
  <c r="G1747" i="126" s="1"/>
  <c r="G1748" i="126" s="1"/>
  <c r="G1749" i="126" s="1"/>
  <c r="G1750" i="126" s="1"/>
  <c r="G1751" i="126" s="1"/>
  <c r="G1752" i="126" s="1"/>
  <c r="G1753" i="126" s="1"/>
  <c r="G1754" i="126" s="1"/>
  <c r="G1755" i="126" s="1"/>
  <c r="G1756" i="126" s="1"/>
  <c r="G1757" i="126" s="1"/>
  <c r="G1758" i="126" s="1"/>
  <c r="G1759" i="126" s="1"/>
  <c r="G1760" i="126" s="1"/>
  <c r="G1761" i="126" s="1"/>
  <c r="G1762" i="126" s="1"/>
  <c r="G1763" i="126" s="1"/>
  <c r="G1764" i="126" s="1"/>
  <c r="G1765" i="126" s="1"/>
  <c r="G1766" i="126" s="1"/>
  <c r="G1767" i="126" s="1"/>
  <c r="G1768" i="126" s="1"/>
  <c r="G1769" i="126" s="1"/>
  <c r="G1770" i="126" s="1"/>
  <c r="G1771" i="126" s="1"/>
  <c r="G1772" i="126" s="1"/>
  <c r="G1773" i="126" s="1"/>
  <c r="G1774" i="126" s="1"/>
  <c r="G1775" i="126" s="1"/>
  <c r="G1776" i="126" s="1"/>
  <c r="G1777" i="126" s="1"/>
  <c r="G1778" i="126" s="1"/>
  <c r="G1779" i="126" s="1"/>
  <c r="G1780" i="126" s="1"/>
  <c r="G1781" i="126" s="1"/>
  <c r="G1782" i="126" s="1"/>
  <c r="G1783" i="126" s="1"/>
  <c r="G1784" i="126" s="1"/>
  <c r="G1785" i="126" s="1"/>
  <c r="G1786" i="126" s="1"/>
  <c r="G1787" i="126" s="1"/>
  <c r="G1788" i="126" s="1"/>
  <c r="G1789" i="126" s="1"/>
  <c r="G1790" i="126" s="1"/>
  <c r="G1791" i="126" s="1"/>
  <c r="G1792" i="126" s="1"/>
  <c r="G1793" i="126" s="1"/>
  <c r="G1794" i="126" s="1"/>
  <c r="G1795" i="126" s="1"/>
  <c r="G1796" i="126" s="1"/>
  <c r="G1797" i="126" s="1"/>
  <c r="G1798" i="126" s="1"/>
  <c r="G1799" i="126" s="1"/>
  <c r="G1800" i="126" s="1"/>
  <c r="G1801" i="126" s="1"/>
  <c r="G1802" i="126" s="1"/>
  <c r="G1803" i="126" s="1"/>
  <c r="G1804" i="126" s="1"/>
  <c r="G1805" i="126" s="1"/>
  <c r="G1806" i="126" s="1"/>
  <c r="G1807" i="126" s="1"/>
  <c r="G1808" i="126" s="1"/>
  <c r="G1809" i="126" s="1"/>
  <c r="G1810" i="126" s="1"/>
  <c r="G1811" i="126" s="1"/>
  <c r="G1812" i="126" s="1"/>
  <c r="G1813" i="126" s="1"/>
  <c r="G1814" i="126" s="1"/>
  <c r="G1815" i="126" s="1"/>
  <c r="G1816" i="126" s="1"/>
  <c r="G1817" i="126" s="1"/>
  <c r="G1818" i="126" s="1"/>
  <c r="G1819" i="126" s="1"/>
  <c r="G1820" i="126" s="1"/>
  <c r="G1821" i="126" s="1"/>
  <c r="G1822" i="126" s="1"/>
  <c r="G1823" i="126" s="1"/>
  <c r="G1824" i="126" s="1"/>
  <c r="G1825" i="126" s="1"/>
  <c r="G1826" i="126" s="1"/>
  <c r="G1827" i="126" s="1"/>
  <c r="G1828" i="126" s="1"/>
  <c r="G1829" i="126" s="1"/>
  <c r="G1830" i="126" s="1"/>
  <c r="G1831" i="126" s="1"/>
  <c r="G1832" i="126" s="1"/>
  <c r="G1833" i="126" s="1"/>
  <c r="G1834" i="126" s="1"/>
  <c r="G1835" i="126" s="1"/>
  <c r="G1836" i="126" s="1"/>
  <c r="G1837" i="126" s="1"/>
  <c r="G1838" i="126" s="1"/>
  <c r="G1839" i="126" s="1"/>
  <c r="G1840" i="126" s="1"/>
  <c r="G1841" i="126" s="1"/>
  <c r="G1842" i="126" s="1"/>
  <c r="G1843" i="126" s="1"/>
  <c r="G1844" i="126" s="1"/>
  <c r="G1845" i="126" s="1"/>
  <c r="G1846" i="126" s="1"/>
  <c r="G1847" i="126" s="1"/>
  <c r="G1848" i="126" s="1"/>
  <c r="G1849" i="126" s="1"/>
  <c r="G1850" i="126" s="1"/>
  <c r="G1851" i="126" s="1"/>
  <c r="G1852" i="126" s="1"/>
  <c r="G1853" i="126" s="1"/>
  <c r="G1854" i="126" s="1"/>
  <c r="G1855" i="126" s="1"/>
  <c r="G1856" i="126" s="1"/>
  <c r="G1857" i="126" s="1"/>
  <c r="G1858" i="126" s="1"/>
  <c r="G1859" i="126" s="1"/>
  <c r="G1860" i="126" s="1"/>
  <c r="G1861" i="126" s="1"/>
  <c r="G1862" i="126" s="1"/>
  <c r="G1863" i="126" s="1"/>
  <c r="G1864" i="126" s="1"/>
  <c r="G1865" i="126" s="1"/>
  <c r="G1866" i="126" s="1"/>
  <c r="G1867" i="126" s="1"/>
  <c r="G1868" i="126" s="1"/>
  <c r="G1869" i="126" s="1"/>
  <c r="G1870" i="126" s="1"/>
  <c r="G1871" i="126" s="1"/>
  <c r="G1872" i="126" s="1"/>
  <c r="G1873" i="126" s="1"/>
  <c r="G1874" i="126" s="1"/>
  <c r="G1875" i="126" s="1"/>
  <c r="G1876" i="126" s="1"/>
  <c r="G1877" i="126" s="1"/>
  <c r="G1878" i="126" s="1"/>
  <c r="G1879" i="126" s="1"/>
  <c r="G1880" i="126" s="1"/>
  <c r="G1881" i="126" s="1"/>
  <c r="G1882" i="126" s="1"/>
  <c r="G1883" i="126" s="1"/>
  <c r="G1884" i="126" s="1"/>
  <c r="G1885" i="126" s="1"/>
  <c r="G1886" i="126" s="1"/>
  <c r="G1887" i="126" s="1"/>
  <c r="G1888" i="126" s="1"/>
  <c r="G1889" i="126" s="1"/>
  <c r="G1890" i="126" s="1"/>
  <c r="G1891" i="126" s="1"/>
  <c r="G1892" i="126" s="1"/>
  <c r="G1893" i="126" s="1"/>
  <c r="G1894" i="126" s="1"/>
  <c r="G1895" i="126" s="1"/>
  <c r="G1896" i="126" s="1"/>
  <c r="G1897" i="126" s="1"/>
  <c r="G1898" i="126" s="1"/>
  <c r="G1899" i="126" s="1"/>
  <c r="G1900" i="126" s="1"/>
  <c r="G1901" i="126" s="1"/>
  <c r="G1902" i="126" s="1"/>
  <c r="G1903" i="126" s="1"/>
  <c r="G1904" i="126" s="1"/>
  <c r="G1905" i="126" s="1"/>
  <c r="G1906" i="126" s="1"/>
  <c r="G1907" i="126" s="1"/>
  <c r="G1908" i="126" s="1"/>
  <c r="G1909" i="126" s="1"/>
  <c r="G1910" i="126" s="1"/>
  <c r="G1911" i="126" s="1"/>
  <c r="G1912" i="126" s="1"/>
  <c r="G1913" i="126" s="1"/>
  <c r="G1914" i="126" s="1"/>
  <c r="G1915" i="126" s="1"/>
  <c r="G1916" i="126" s="1"/>
  <c r="G1917" i="126" s="1"/>
  <c r="G1918" i="126" s="1"/>
  <c r="G1919" i="126" s="1"/>
  <c r="G1920" i="126" s="1"/>
  <c r="G1921" i="126" s="1"/>
  <c r="G1922" i="126" s="1"/>
  <c r="G1923" i="126" s="1"/>
  <c r="G1924" i="126" s="1"/>
  <c r="G1925" i="126" s="1"/>
  <c r="G1926" i="126" s="1"/>
  <c r="G1927" i="126" s="1"/>
  <c r="G1928" i="126" s="1"/>
  <c r="G1929" i="126" s="1"/>
  <c r="G1930" i="126" s="1"/>
  <c r="G1931" i="126" s="1"/>
  <c r="G1932" i="126" s="1"/>
  <c r="G1933" i="126" s="1"/>
  <c r="G1934" i="126" s="1"/>
  <c r="G1935" i="126" s="1"/>
  <c r="G1936" i="126" s="1"/>
  <c r="G1937" i="126" s="1"/>
  <c r="G1938" i="126" s="1"/>
  <c r="G1939" i="126" s="1"/>
  <c r="G1940" i="126" s="1"/>
  <c r="G1941" i="126" s="1"/>
  <c r="G1942" i="126" s="1"/>
  <c r="G1943" i="126" s="1"/>
  <c r="G1944" i="126" s="1"/>
  <c r="G1945" i="126" s="1"/>
  <c r="G1946" i="126" s="1"/>
  <c r="G1947" i="126" s="1"/>
  <c r="G1948" i="126" s="1"/>
  <c r="G1949" i="126" s="1"/>
  <c r="G1950" i="126" s="1"/>
  <c r="G1951" i="126" s="1"/>
  <c r="G1952" i="126" s="1"/>
  <c r="G1953" i="126" s="1"/>
  <c r="G1954" i="126" s="1"/>
  <c r="G1955" i="126" s="1"/>
  <c r="G1956" i="126" s="1"/>
  <c r="G1957" i="126" s="1"/>
  <c r="G1958" i="126" s="1"/>
  <c r="G1959" i="126" s="1"/>
  <c r="G1960" i="126" s="1"/>
  <c r="G1961" i="126" s="1"/>
  <c r="G1962" i="126" s="1"/>
  <c r="G1963" i="126" s="1"/>
  <c r="G1964" i="126" s="1"/>
  <c r="G1965" i="126" s="1"/>
  <c r="G1966" i="126" s="1"/>
  <c r="G1967" i="126" s="1"/>
  <c r="G1968" i="126" s="1"/>
  <c r="G1969" i="126" s="1"/>
  <c r="G1970" i="126" s="1"/>
  <c r="G1971" i="126" s="1"/>
  <c r="G1972" i="126" s="1"/>
  <c r="G1973" i="126" s="1"/>
  <c r="G1974" i="126" s="1"/>
  <c r="G1975" i="126" s="1"/>
  <c r="G1976" i="126" s="1"/>
  <c r="G1977" i="126" s="1"/>
  <c r="G1978" i="126" s="1"/>
  <c r="G1979" i="126" s="1"/>
  <c r="G1980" i="126" s="1"/>
  <c r="G1981" i="126" s="1"/>
  <c r="G1982" i="126" s="1"/>
  <c r="G1983" i="126" s="1"/>
  <c r="G1984" i="126" s="1"/>
  <c r="G1985" i="126" s="1"/>
  <c r="G1986" i="126" s="1"/>
  <c r="G1987" i="126" s="1"/>
  <c r="G1988" i="126" s="1"/>
  <c r="G1989" i="126" s="1"/>
  <c r="G1990" i="126" s="1"/>
  <c r="G1991" i="126" s="1"/>
  <c r="G1992" i="126" s="1"/>
  <c r="G1993" i="126" s="1"/>
  <c r="G1994" i="126" s="1"/>
  <c r="G1995" i="126" s="1"/>
  <c r="G1996" i="126" s="1"/>
  <c r="G1997" i="126" s="1"/>
  <c r="G1998" i="126" s="1"/>
  <c r="G1999" i="126" s="1"/>
  <c r="G2000" i="126" s="1"/>
  <c r="G2001" i="126" s="1"/>
  <c r="G2002" i="126" s="1"/>
  <c r="G2003" i="126" s="1"/>
  <c r="G2004" i="126" s="1"/>
  <c r="G2005" i="126" s="1"/>
  <c r="G2006" i="126" s="1"/>
  <c r="G2007" i="126" s="1"/>
  <c r="G2008" i="126" s="1"/>
  <c r="G2009" i="126" s="1"/>
  <c r="G2010" i="126" s="1"/>
  <c r="G2011" i="126" s="1"/>
  <c r="G2012" i="126" s="1"/>
  <c r="G2013" i="126" s="1"/>
  <c r="G2014" i="126" s="1"/>
  <c r="G2015" i="126" s="1"/>
  <c r="G2016" i="126" s="1"/>
  <c r="G2017" i="126" s="1"/>
  <c r="G2018" i="126" s="1"/>
  <c r="G2019" i="126" s="1"/>
  <c r="G2020" i="126" s="1"/>
  <c r="G2021" i="126" s="1"/>
  <c r="G2022" i="126" s="1"/>
  <c r="G2023" i="126" s="1"/>
  <c r="G2024" i="126" s="1"/>
  <c r="G2025" i="126" s="1"/>
  <c r="G2026" i="126" s="1"/>
  <c r="G2027" i="126" s="1"/>
  <c r="G2028" i="126" s="1"/>
  <c r="G2029" i="126" s="1"/>
  <c r="G2030" i="126" s="1"/>
  <c r="G2031" i="126" s="1"/>
  <c r="G2032" i="126" s="1"/>
  <c r="G2033" i="126" s="1"/>
  <c r="G2034" i="126" s="1"/>
  <c r="G2035" i="126" s="1"/>
  <c r="G2036" i="126" s="1"/>
  <c r="G2037" i="126" s="1"/>
  <c r="G2038" i="126" s="1"/>
  <c r="G2039" i="126" s="1"/>
  <c r="G2040" i="126" s="1"/>
  <c r="G2041" i="126" s="1"/>
  <c r="G2042" i="126" s="1"/>
  <c r="G2043" i="126" s="1"/>
  <c r="G2044" i="126" s="1"/>
  <c r="G2045" i="126" s="1"/>
  <c r="G2046" i="126" s="1"/>
  <c r="G2047" i="126" s="1"/>
  <c r="G2048" i="126" s="1"/>
  <c r="G2049" i="126" s="1"/>
  <c r="G2050" i="126" s="1"/>
  <c r="G2051" i="126" s="1"/>
  <c r="G2052" i="126" s="1"/>
  <c r="G2053" i="126" s="1"/>
  <c r="G2054" i="126" s="1"/>
  <c r="G2055" i="126" s="1"/>
  <c r="G2056" i="126" s="1"/>
  <c r="G2057" i="126" s="1"/>
  <c r="G2058" i="126" s="1"/>
  <c r="G2059" i="126" s="1"/>
  <c r="G2060" i="126" s="1"/>
  <c r="G2061" i="126" s="1"/>
  <c r="G2062" i="126" s="1"/>
  <c r="G2063" i="126" s="1"/>
  <c r="G2064" i="126" s="1"/>
  <c r="G2065" i="126" s="1"/>
  <c r="G2066" i="126" s="1"/>
  <c r="G2067" i="126" s="1"/>
  <c r="G2068" i="126" s="1"/>
  <c r="G2069" i="126" s="1"/>
  <c r="G2070" i="126" s="1"/>
  <c r="G2071" i="126" s="1"/>
  <c r="G2072" i="126" s="1"/>
  <c r="G2073" i="126" s="1"/>
  <c r="G2074" i="126" s="1"/>
  <c r="G2075" i="126" s="1"/>
  <c r="G2076" i="126" s="1"/>
  <c r="G2077" i="126" s="1"/>
  <c r="G2078" i="126" s="1"/>
  <c r="G2079" i="126" s="1"/>
  <c r="G2080" i="126" s="1"/>
  <c r="G2081" i="126" s="1"/>
  <c r="G2082" i="126" s="1"/>
  <c r="G2083" i="126" s="1"/>
  <c r="G2084" i="126" s="1"/>
  <c r="G2085" i="126" s="1"/>
  <c r="G2086" i="126" s="1"/>
  <c r="G2087" i="126" s="1"/>
  <c r="G2088" i="126" s="1"/>
  <c r="G2089" i="126" s="1"/>
  <c r="G2090" i="126" s="1"/>
  <c r="G2091" i="126" s="1"/>
  <c r="G2092" i="126" s="1"/>
  <c r="G2093" i="126" s="1"/>
  <c r="G2094" i="126" s="1"/>
  <c r="G2095" i="126" s="1"/>
  <c r="G2096" i="126" s="1"/>
  <c r="G2097" i="126" s="1"/>
  <c r="G2098" i="126" s="1"/>
  <c r="G2099" i="126" s="1"/>
  <c r="G2100" i="126" s="1"/>
  <c r="G2101" i="126" s="1"/>
  <c r="G2102" i="126" s="1"/>
  <c r="G2103" i="126" s="1"/>
  <c r="G2104" i="126" s="1"/>
  <c r="G2105" i="126" s="1"/>
  <c r="G2106" i="126" s="1"/>
  <c r="G2107" i="126" s="1"/>
  <c r="G2108" i="126" s="1"/>
  <c r="G2109" i="126" s="1"/>
  <c r="G2110" i="126" s="1"/>
  <c r="G2111" i="126" s="1"/>
  <c r="G2112" i="126" s="1"/>
  <c r="G2113" i="126" s="1"/>
  <c r="G2114" i="126" s="1"/>
  <c r="G2115" i="126" s="1"/>
  <c r="G2116" i="126" s="1"/>
  <c r="G2117" i="126" s="1"/>
  <c r="G2118" i="126" s="1"/>
  <c r="G2119" i="126" s="1"/>
  <c r="G2120" i="126" s="1"/>
  <c r="G2121" i="126" s="1"/>
  <c r="G2122" i="126" s="1"/>
  <c r="G2123" i="126" s="1"/>
  <c r="G2124" i="126" s="1"/>
  <c r="G2125" i="126" s="1"/>
  <c r="G2126" i="126" s="1"/>
  <c r="G2127" i="126" s="1"/>
  <c r="G2128" i="126" s="1"/>
  <c r="G2129" i="126" s="1"/>
  <c r="G2130" i="126" s="1"/>
  <c r="G2131" i="126" s="1"/>
  <c r="G2132" i="126" s="1"/>
  <c r="G2133" i="126" s="1"/>
  <c r="G2134" i="126" s="1"/>
  <c r="G2135" i="126" s="1"/>
  <c r="G2136" i="126" s="1"/>
  <c r="G2137" i="126" s="1"/>
  <c r="G2138" i="126" s="1"/>
  <c r="G2139" i="126" s="1"/>
  <c r="G2140" i="126" s="1"/>
  <c r="G2141" i="126" s="1"/>
  <c r="G2142" i="126" s="1"/>
  <c r="G2143" i="126" s="1"/>
  <c r="G2144" i="126" s="1"/>
  <c r="G2145" i="126" s="1"/>
  <c r="G2146" i="126" s="1"/>
  <c r="G2147" i="126" s="1"/>
  <c r="G2148" i="126" s="1"/>
  <c r="G2149" i="126" s="1"/>
  <c r="G2150" i="126" s="1"/>
  <c r="G2151" i="126" s="1"/>
  <c r="G2152" i="126" s="1"/>
  <c r="G2153" i="126" s="1"/>
  <c r="G2154" i="126" s="1"/>
  <c r="G2155" i="126" s="1"/>
  <c r="G2156" i="126" s="1"/>
  <c r="G2157" i="126" s="1"/>
  <c r="G2158" i="126" s="1"/>
  <c r="G2159" i="126" s="1"/>
  <c r="G2160" i="126" s="1"/>
  <c r="G2161" i="126" s="1"/>
  <c r="G2162" i="126" s="1"/>
  <c r="G2163" i="126" s="1"/>
  <c r="G2164" i="126" s="1"/>
  <c r="G2165" i="126" s="1"/>
  <c r="G2166" i="126" s="1"/>
  <c r="G2167" i="126" s="1"/>
  <c r="G2168" i="126" s="1"/>
  <c r="G2169" i="126" s="1"/>
  <c r="G2170" i="126" s="1"/>
  <c r="G2171" i="126" s="1"/>
  <c r="G2172" i="126" s="1"/>
  <c r="G2173" i="126" s="1"/>
  <c r="G2174" i="126" s="1"/>
  <c r="G2175" i="126" s="1"/>
  <c r="G2176" i="126" s="1"/>
  <c r="G2177" i="126" s="1"/>
  <c r="G2178" i="126" s="1"/>
  <c r="G2179" i="126" s="1"/>
  <c r="G2180" i="126" s="1"/>
  <c r="G2181" i="126" s="1"/>
  <c r="G2182" i="126" s="1"/>
  <c r="G2183" i="126" s="1"/>
  <c r="G2184" i="126" s="1"/>
  <c r="G2185" i="126" s="1"/>
  <c r="G2186" i="126" s="1"/>
  <c r="G2187" i="126" s="1"/>
  <c r="G2188" i="126" s="1"/>
  <c r="G2189" i="126" s="1"/>
  <c r="G2190" i="126" s="1"/>
  <c r="G2191" i="126" s="1"/>
  <c r="G2192" i="126" s="1"/>
  <c r="G2193" i="126" s="1"/>
  <c r="G2194" i="126" s="1"/>
  <c r="G2195" i="126" s="1"/>
  <c r="G2196" i="126" s="1"/>
  <c r="G2197" i="126" s="1"/>
  <c r="G2198" i="126" s="1"/>
  <c r="G2199" i="126" s="1"/>
  <c r="G2200" i="126" s="1"/>
  <c r="G2201" i="126" s="1"/>
  <c r="G2202" i="126" s="1"/>
  <c r="G2203" i="126" s="1"/>
  <c r="G2204" i="126" s="1"/>
  <c r="G2205" i="126" s="1"/>
  <c r="G2206" i="126" s="1"/>
  <c r="G2207" i="126" s="1"/>
  <c r="G2208" i="126" s="1"/>
  <c r="G2209" i="126" s="1"/>
  <c r="G2210" i="126" s="1"/>
  <c r="G2211" i="126" s="1"/>
  <c r="G2212" i="126" s="1"/>
  <c r="G2213" i="126" s="1"/>
  <c r="G2214" i="126" s="1"/>
  <c r="G2215" i="126" s="1"/>
  <c r="G2216" i="126" s="1"/>
  <c r="G2217" i="126" s="1"/>
  <c r="G2218" i="126" s="1"/>
  <c r="G2219" i="126" s="1"/>
  <c r="G2220" i="126" s="1"/>
  <c r="G2221" i="126" s="1"/>
  <c r="G2222" i="126" s="1"/>
  <c r="G2223" i="126" s="1"/>
  <c r="G2224" i="126" s="1"/>
  <c r="G2225" i="126" s="1"/>
  <c r="G2226" i="126" s="1"/>
  <c r="G2227" i="126" s="1"/>
  <c r="G2228" i="126" s="1"/>
  <c r="G2229" i="126" s="1"/>
  <c r="G2230" i="126" s="1"/>
  <c r="G2231" i="126" s="1"/>
  <c r="G2232" i="126" s="1"/>
  <c r="G2233" i="126" s="1"/>
  <c r="G2234" i="126" s="1"/>
  <c r="G2235" i="126" s="1"/>
  <c r="G2236" i="126" s="1"/>
  <c r="G2237" i="126" s="1"/>
  <c r="G2238" i="126" s="1"/>
  <c r="G2239" i="126" s="1"/>
  <c r="G2240" i="126" s="1"/>
  <c r="G2241" i="126" s="1"/>
  <c r="G2242" i="126" s="1"/>
  <c r="G2243" i="126" s="1"/>
  <c r="G2244" i="126" s="1"/>
  <c r="G2245" i="126" s="1"/>
  <c r="G2246" i="126" s="1"/>
  <c r="G2247" i="126" s="1"/>
  <c r="G2248" i="126" s="1"/>
  <c r="G2249" i="126" s="1"/>
  <c r="G2250" i="126" s="1"/>
  <c r="G2251" i="126" s="1"/>
  <c r="G2252" i="126" s="1"/>
  <c r="G2253" i="126" s="1"/>
  <c r="G2254" i="126" s="1"/>
  <c r="G2255" i="126" s="1"/>
  <c r="G2256" i="126" s="1"/>
  <c r="G2257" i="126" s="1"/>
  <c r="G2258" i="126" s="1"/>
  <c r="G2259" i="126" s="1"/>
  <c r="G2260" i="126" s="1"/>
  <c r="G2261" i="126" s="1"/>
  <c r="G2262" i="126" s="1"/>
  <c r="G2263" i="126" s="1"/>
  <c r="G2264" i="126" s="1"/>
  <c r="G2265" i="126" s="1"/>
  <c r="G2266" i="126" s="1"/>
  <c r="G2267" i="126" s="1"/>
  <c r="G2268" i="126" s="1"/>
  <c r="G2269" i="126" s="1"/>
  <c r="G2270" i="126" s="1"/>
  <c r="G2271" i="126" s="1"/>
  <c r="G2272" i="126" s="1"/>
  <c r="G2273" i="126" s="1"/>
  <c r="G2274" i="126" s="1"/>
  <c r="G2275" i="126" s="1"/>
  <c r="G2276" i="126" s="1"/>
  <c r="G2277" i="126" s="1"/>
  <c r="G2278" i="126" s="1"/>
  <c r="G2279" i="126" s="1"/>
  <c r="G2280" i="126" s="1"/>
  <c r="G2281" i="126" s="1"/>
  <c r="G2282" i="126" s="1"/>
  <c r="G2283" i="126" s="1"/>
  <c r="G2284" i="126" s="1"/>
  <c r="G2285" i="126" s="1"/>
  <c r="G2286" i="126" s="1"/>
  <c r="G2287" i="126" s="1"/>
  <c r="G2288" i="126" s="1"/>
  <c r="G2289" i="126" s="1"/>
  <c r="G2290" i="126" s="1"/>
  <c r="G2291" i="126" s="1"/>
  <c r="G2292" i="126" s="1"/>
  <c r="G2293" i="126" s="1"/>
  <c r="G2294" i="126" s="1"/>
  <c r="G2295" i="126" s="1"/>
  <c r="G2296" i="126" s="1"/>
  <c r="G2297" i="126" s="1"/>
  <c r="G2298" i="126" s="1"/>
  <c r="G2299" i="126" s="1"/>
  <c r="G2300" i="126" s="1"/>
  <c r="G2301" i="126" s="1"/>
  <c r="G2302" i="126" s="1"/>
  <c r="G2303" i="126" s="1"/>
  <c r="G2304" i="126" s="1"/>
  <c r="G2305" i="126" s="1"/>
  <c r="G2306" i="126" s="1"/>
  <c r="G2307" i="126" s="1"/>
  <c r="G2308" i="126" s="1"/>
  <c r="G2309" i="126" s="1"/>
  <c r="G2310" i="126" s="1"/>
  <c r="G2311" i="126" s="1"/>
  <c r="G2312" i="126" s="1"/>
  <c r="G2313" i="126" s="1"/>
  <c r="G2314" i="126" s="1"/>
  <c r="G2315" i="126" s="1"/>
  <c r="G2316" i="126" s="1"/>
  <c r="G2317" i="126" s="1"/>
  <c r="G2318" i="126" s="1"/>
  <c r="G2319" i="126" s="1"/>
  <c r="G2320" i="126" s="1"/>
  <c r="G2321" i="126" s="1"/>
  <c r="G2322" i="126" s="1"/>
  <c r="G2323" i="126" s="1"/>
  <c r="G2324" i="126" s="1"/>
  <c r="G2325" i="126" s="1"/>
  <c r="G2326" i="126" s="1"/>
  <c r="G2327" i="126" s="1"/>
  <c r="G2328" i="126" s="1"/>
  <c r="G2329" i="126" s="1"/>
  <c r="G2330" i="126" s="1"/>
  <c r="G2331" i="126" s="1"/>
  <c r="G2332" i="126" s="1"/>
  <c r="G2333" i="126" s="1"/>
  <c r="G2334" i="126" s="1"/>
  <c r="G2335" i="126" s="1"/>
  <c r="G2336" i="126" s="1"/>
  <c r="G2337" i="126" s="1"/>
  <c r="G2338" i="126" s="1"/>
  <c r="G2339" i="126" s="1"/>
  <c r="G2340" i="126" s="1"/>
  <c r="G2341" i="126" s="1"/>
  <c r="G2342" i="126" s="1"/>
  <c r="G2343" i="126" s="1"/>
  <c r="G2344" i="126" s="1"/>
  <c r="G2345" i="126" s="1"/>
  <c r="G2346" i="126" s="1"/>
  <c r="G2347" i="126" s="1"/>
  <c r="G2348" i="126" s="1"/>
  <c r="G2349" i="126" s="1"/>
  <c r="G2350" i="126" s="1"/>
  <c r="G2351" i="126" s="1"/>
  <c r="G2352" i="126" s="1"/>
  <c r="G2353" i="126" s="1"/>
  <c r="G2354" i="126" s="1"/>
  <c r="G2355" i="126" s="1"/>
  <c r="G2356" i="126" s="1"/>
  <c r="G2357" i="126" s="1"/>
  <c r="G2358" i="126" s="1"/>
  <c r="G2359" i="126" s="1"/>
  <c r="G2360" i="126" s="1"/>
  <c r="G2361" i="126" s="1"/>
  <c r="G2362" i="126" s="1"/>
  <c r="G2363" i="126" s="1"/>
  <c r="G2364" i="126" s="1"/>
  <c r="G2365" i="126" s="1"/>
  <c r="G2366" i="126" s="1"/>
  <c r="G2367" i="126" s="1"/>
  <c r="G2368" i="126" s="1"/>
  <c r="G2369" i="126" s="1"/>
  <c r="G2370" i="126" s="1"/>
  <c r="G2371" i="126" s="1"/>
  <c r="G2372" i="126" s="1"/>
  <c r="G2373" i="126" s="1"/>
  <c r="G2374" i="126" s="1"/>
  <c r="G2375" i="126" s="1"/>
  <c r="G2376" i="126" s="1"/>
  <c r="G2377" i="126" s="1"/>
  <c r="G2378" i="126" s="1"/>
  <c r="G2379" i="126" s="1"/>
  <c r="G2380" i="126" s="1"/>
  <c r="G2381" i="126" s="1"/>
  <c r="G2382" i="126" s="1"/>
  <c r="G2383" i="126" s="1"/>
  <c r="G2384" i="126" s="1"/>
  <c r="G2385" i="126" s="1"/>
  <c r="G2386" i="126" s="1"/>
  <c r="G2387" i="126" s="1"/>
  <c r="G2388" i="126" s="1"/>
  <c r="G2389" i="126" s="1"/>
  <c r="G2390" i="126" s="1"/>
  <c r="G2391" i="126" s="1"/>
  <c r="G2392" i="126" s="1"/>
  <c r="G2393" i="126" s="1"/>
  <c r="G2394" i="126" s="1"/>
  <c r="G2395" i="126" s="1"/>
  <c r="G2396" i="126" s="1"/>
  <c r="G2397" i="126" s="1"/>
  <c r="G2398" i="126" s="1"/>
  <c r="G2399" i="126" s="1"/>
  <c r="G2400" i="126" s="1"/>
  <c r="G2401" i="126" s="1"/>
  <c r="G2402" i="126" s="1"/>
  <c r="G2403" i="126" s="1"/>
  <c r="G2404" i="126" s="1"/>
  <c r="G2405" i="126" s="1"/>
  <c r="G2406" i="126" s="1"/>
  <c r="G2407" i="126" s="1"/>
  <c r="G2408" i="126" s="1"/>
  <c r="G2409" i="126" s="1"/>
  <c r="G2410" i="126" s="1"/>
  <c r="G2411" i="126" s="1"/>
  <c r="G2412" i="126" s="1"/>
  <c r="G2413" i="126" s="1"/>
  <c r="G2414" i="126" s="1"/>
  <c r="G2415" i="126" s="1"/>
  <c r="G2416" i="126" s="1"/>
  <c r="G2417" i="126" s="1"/>
  <c r="G2418" i="126" s="1"/>
  <c r="G2419" i="126" s="1"/>
  <c r="G2420" i="126" s="1"/>
  <c r="G2421" i="126" s="1"/>
  <c r="G2422" i="126" s="1"/>
  <c r="G2423" i="126" s="1"/>
  <c r="G2424" i="126" s="1"/>
  <c r="G2425" i="126" s="1"/>
  <c r="G2426" i="126" s="1"/>
  <c r="G2427" i="126" s="1"/>
  <c r="G2428" i="126" s="1"/>
  <c r="G2429" i="126" s="1"/>
  <c r="G2430" i="126" s="1"/>
  <c r="G2431" i="126" s="1"/>
  <c r="G2432" i="126" s="1"/>
  <c r="G2433" i="126" s="1"/>
  <c r="G2434" i="126" s="1"/>
  <c r="G2435" i="126" s="1"/>
  <c r="G2436" i="126" s="1"/>
  <c r="G2437" i="126" s="1"/>
  <c r="G2438" i="126" s="1"/>
  <c r="G2439" i="126" s="1"/>
  <c r="G2440" i="126" s="1"/>
  <c r="G2441" i="126" s="1"/>
  <c r="G2442" i="126" s="1"/>
  <c r="G2443" i="126" s="1"/>
  <c r="G2444" i="126" s="1"/>
  <c r="G2445" i="126" s="1"/>
  <c r="G2446" i="126" s="1"/>
  <c r="G2447" i="126" s="1"/>
  <c r="G2448" i="126" s="1"/>
  <c r="G2449" i="126" s="1"/>
  <c r="G2450" i="126" s="1"/>
  <c r="G2451" i="126" s="1"/>
  <c r="G2452" i="126" s="1"/>
  <c r="G2453" i="126" s="1"/>
  <c r="G2454" i="126" s="1"/>
  <c r="G2455" i="126" s="1"/>
  <c r="G2456" i="126" s="1"/>
  <c r="G2457" i="126" s="1"/>
  <c r="G2458" i="126" s="1"/>
  <c r="G2459" i="126" s="1"/>
  <c r="G2460" i="126" s="1"/>
  <c r="G2461" i="126" s="1"/>
  <c r="G2462" i="126" s="1"/>
  <c r="G2463" i="126" s="1"/>
  <c r="G2464" i="126" s="1"/>
  <c r="G2465" i="126" s="1"/>
  <c r="G2466" i="126" s="1"/>
  <c r="G2467" i="126" s="1"/>
  <c r="G2468" i="126" s="1"/>
  <c r="G2469" i="126" s="1"/>
  <c r="G2470" i="126" s="1"/>
  <c r="G2471" i="126" s="1"/>
  <c r="G2472" i="126" s="1"/>
  <c r="G2473" i="126" s="1"/>
  <c r="G2474" i="126" s="1"/>
  <c r="G2475" i="126" s="1"/>
  <c r="G2476" i="126" s="1"/>
  <c r="G2477" i="126" s="1"/>
  <c r="G2478" i="126" s="1"/>
  <c r="G2479" i="126" s="1"/>
  <c r="G2480" i="126" s="1"/>
  <c r="G2481" i="126" s="1"/>
  <c r="G2482" i="126" s="1"/>
  <c r="G2483" i="126" s="1"/>
  <c r="G2484" i="126" s="1"/>
  <c r="G2485" i="126" s="1"/>
  <c r="G2486" i="126" s="1"/>
  <c r="G2487" i="126" s="1"/>
  <c r="G2488" i="126" s="1"/>
  <c r="G2489" i="126" s="1"/>
  <c r="G2490" i="126" s="1"/>
  <c r="G2491" i="126" s="1"/>
  <c r="G2492" i="126" s="1"/>
  <c r="G2493" i="126" s="1"/>
  <c r="G2494" i="126" s="1"/>
  <c r="G2495" i="126" s="1"/>
  <c r="G2496" i="126" s="1"/>
  <c r="G2497" i="126" s="1"/>
  <c r="G2498" i="126" s="1"/>
  <c r="G2499" i="126" s="1"/>
  <c r="G2500" i="126" s="1"/>
  <c r="G2501" i="126" s="1"/>
  <c r="G2502" i="126" s="1"/>
  <c r="G2503" i="126" s="1"/>
  <c r="G2504" i="126" s="1"/>
  <c r="G2505" i="126" s="1"/>
  <c r="G2506" i="126" s="1"/>
  <c r="G2507" i="126" s="1"/>
  <c r="G2508" i="126" s="1"/>
  <c r="G2509" i="126" s="1"/>
  <c r="G2510" i="126" s="1"/>
  <c r="G2511" i="126" s="1"/>
  <c r="G2512" i="126" s="1"/>
  <c r="G2513" i="126" s="1"/>
  <c r="G2514" i="126" s="1"/>
  <c r="G2515" i="126" s="1"/>
  <c r="G2516" i="126" s="1"/>
  <c r="G2517" i="126" s="1"/>
  <c r="G2518" i="126" s="1"/>
  <c r="G2519" i="126" s="1"/>
  <c r="G2520" i="126" s="1"/>
  <c r="G2521" i="126" s="1"/>
  <c r="G2522" i="126" s="1"/>
  <c r="G2523" i="126" s="1"/>
  <c r="G2524" i="126" s="1"/>
  <c r="G2525" i="126" s="1"/>
  <c r="G2526" i="126" s="1"/>
  <c r="G2527" i="126" s="1"/>
  <c r="G2528" i="126" s="1"/>
  <c r="G2529" i="126" s="1"/>
  <c r="G2530" i="126" s="1"/>
  <c r="G2531" i="126" s="1"/>
  <c r="G2532" i="126" s="1"/>
  <c r="G2533" i="126" s="1"/>
  <c r="G2534" i="126" s="1"/>
  <c r="G2535" i="126" s="1"/>
  <c r="G2536" i="126" s="1"/>
  <c r="G2537" i="126" s="1"/>
  <c r="G2538" i="126" s="1"/>
  <c r="G2539" i="126" s="1"/>
  <c r="G2540" i="126" s="1"/>
  <c r="G2541" i="126" s="1"/>
  <c r="G2542" i="126" s="1"/>
  <c r="G2543" i="126" s="1"/>
  <c r="G2544" i="126" s="1"/>
  <c r="G2545" i="126" s="1"/>
  <c r="G2546" i="126" s="1"/>
  <c r="G2547" i="126" s="1"/>
  <c r="G2548" i="126" s="1"/>
  <c r="G2549" i="126" s="1"/>
  <c r="G2550" i="126" s="1"/>
  <c r="G2551" i="126" s="1"/>
  <c r="G2552" i="126" s="1"/>
  <c r="G2553" i="126" s="1"/>
  <c r="G2554" i="126" s="1"/>
  <c r="G2555" i="126" s="1"/>
  <c r="G2556" i="126" s="1"/>
  <c r="G2557" i="126" s="1"/>
  <c r="G2558" i="126" s="1"/>
  <c r="G2559" i="126" s="1"/>
  <c r="G2560" i="126" s="1"/>
  <c r="G2561" i="126" s="1"/>
  <c r="G2562" i="126" s="1"/>
  <c r="G2563" i="126" s="1"/>
  <c r="G2564" i="126" s="1"/>
  <c r="G2565" i="126" s="1"/>
  <c r="G2566" i="126" s="1"/>
  <c r="G2567" i="126" s="1"/>
  <c r="G2568" i="126" s="1"/>
  <c r="G2569" i="126" s="1"/>
  <c r="G2570" i="126" s="1"/>
  <c r="G2571" i="126" s="1"/>
  <c r="G2572" i="126" s="1"/>
  <c r="G2573" i="126" s="1"/>
  <c r="G2574" i="126" s="1"/>
  <c r="G2575" i="126" s="1"/>
  <c r="G2576" i="126" s="1"/>
  <c r="G2577" i="126" s="1"/>
  <c r="G2578" i="126" s="1"/>
  <c r="G2579" i="126" s="1"/>
  <c r="G2580" i="126" s="1"/>
  <c r="G2581" i="126" s="1"/>
  <c r="G2582" i="126" s="1"/>
  <c r="G2583" i="126" s="1"/>
  <c r="G2584" i="126" s="1"/>
  <c r="G2585" i="126" s="1"/>
  <c r="G2586" i="126" s="1"/>
  <c r="G2587" i="126" s="1"/>
  <c r="G2588" i="126" s="1"/>
  <c r="G2589" i="126" s="1"/>
  <c r="G2590" i="126" s="1"/>
  <c r="G2591" i="126" s="1"/>
  <c r="G2592" i="126" s="1"/>
  <c r="G2593" i="126" s="1"/>
  <c r="G2594" i="126" s="1"/>
  <c r="G2595" i="126" s="1"/>
  <c r="G2596" i="126" s="1"/>
  <c r="G2597" i="126" s="1"/>
  <c r="G2598" i="126" s="1"/>
  <c r="G2599" i="126" s="1"/>
  <c r="G2600" i="126" s="1"/>
  <c r="G2601" i="126" s="1"/>
  <c r="G2602" i="126" s="1"/>
  <c r="G2603" i="126" s="1"/>
  <c r="G2604" i="126" s="1"/>
  <c r="G2605" i="126" s="1"/>
  <c r="G2606" i="126" s="1"/>
  <c r="G2607" i="126" s="1"/>
  <c r="G2608" i="126" s="1"/>
  <c r="G2609" i="126" s="1"/>
  <c r="G2610" i="126" s="1"/>
  <c r="G2611" i="126" s="1"/>
  <c r="G2612" i="126" s="1"/>
  <c r="G2613" i="126" s="1"/>
  <c r="G2614" i="126" s="1"/>
  <c r="G2615" i="126" s="1"/>
  <c r="G2616" i="126" s="1"/>
  <c r="G2617" i="126" s="1"/>
  <c r="G2618" i="126" s="1"/>
  <c r="G2619" i="126" s="1"/>
  <c r="G2620" i="126" s="1"/>
  <c r="G2621" i="126" s="1"/>
  <c r="G2622" i="126" s="1"/>
  <c r="G2623" i="126" s="1"/>
  <c r="G2624" i="126" s="1"/>
  <c r="G2625" i="126" s="1"/>
  <c r="G2626" i="126" s="1"/>
  <c r="G2627" i="126" s="1"/>
  <c r="G2628" i="126" s="1"/>
  <c r="G2629" i="126" s="1"/>
  <c r="G2630" i="126" s="1"/>
  <c r="G2631" i="126" s="1"/>
  <c r="G2632" i="126" s="1"/>
  <c r="G2633" i="126" s="1"/>
  <c r="G2634" i="126" s="1"/>
  <c r="G2635" i="126" s="1"/>
  <c r="G2636" i="126" s="1"/>
  <c r="G2637" i="126" s="1"/>
  <c r="G2638" i="126" s="1"/>
  <c r="G2639" i="126" s="1"/>
  <c r="G2640" i="126" s="1"/>
  <c r="G2641" i="126" s="1"/>
  <c r="G2642" i="126" s="1"/>
  <c r="G2643" i="126" s="1"/>
  <c r="G2644" i="126" s="1"/>
  <c r="G2645" i="126" s="1"/>
  <c r="G2646" i="126" s="1"/>
  <c r="G2647" i="126" s="1"/>
  <c r="G2648" i="126" s="1"/>
  <c r="G2649" i="126" s="1"/>
  <c r="G2650" i="126" s="1"/>
  <c r="G2651" i="126" s="1"/>
  <c r="G2652" i="126" s="1"/>
  <c r="G2653" i="126" s="1"/>
  <c r="G2654" i="126" s="1"/>
  <c r="G2655" i="126" s="1"/>
  <c r="G2656" i="126" s="1"/>
  <c r="G2657" i="126" s="1"/>
  <c r="G2658" i="126" s="1"/>
  <c r="G2659" i="126" s="1"/>
  <c r="G2660" i="126" s="1"/>
  <c r="G2661" i="126" s="1"/>
  <c r="G2662" i="126" s="1"/>
  <c r="G2663" i="126" s="1"/>
  <c r="G2664" i="126" s="1"/>
  <c r="G2665" i="126" s="1"/>
  <c r="G2666" i="126" s="1"/>
  <c r="G2667" i="126" s="1"/>
  <c r="G2668" i="126" s="1"/>
  <c r="G2669" i="126" s="1"/>
  <c r="G2670" i="126" s="1"/>
  <c r="G2671" i="126" s="1"/>
  <c r="G2672" i="126" s="1"/>
  <c r="G2673" i="126" s="1"/>
  <c r="G2674" i="126" s="1"/>
  <c r="G2675" i="126" s="1"/>
  <c r="G2676" i="126" s="1"/>
  <c r="G2677" i="126" s="1"/>
  <c r="G2678" i="126" s="1"/>
  <c r="G2679" i="126" s="1"/>
  <c r="G2680" i="126" s="1"/>
  <c r="G2681" i="126" s="1"/>
  <c r="G2682" i="126" s="1"/>
  <c r="G2683" i="126" s="1"/>
  <c r="G2684" i="126" s="1"/>
  <c r="G2685" i="126" s="1"/>
  <c r="G2686" i="126" s="1"/>
  <c r="G2687" i="126" s="1"/>
  <c r="G2688" i="126" s="1"/>
  <c r="G2689" i="126" s="1"/>
  <c r="G2690" i="126" s="1"/>
  <c r="G2691" i="126" s="1"/>
  <c r="G2692" i="126" s="1"/>
  <c r="G2693" i="126" s="1"/>
  <c r="G2694" i="126" s="1"/>
  <c r="G2695" i="126" s="1"/>
  <c r="G2696" i="126" s="1"/>
  <c r="G2697" i="126" s="1"/>
  <c r="G2698" i="126" s="1"/>
  <c r="G2699" i="126" s="1"/>
  <c r="G2700" i="126" s="1"/>
  <c r="G2701" i="126" s="1"/>
  <c r="G2702" i="126" s="1"/>
  <c r="G2703" i="126" s="1"/>
  <c r="G2704" i="126" s="1"/>
  <c r="G2705" i="126" s="1"/>
  <c r="G2706" i="126" s="1"/>
  <c r="G2707" i="126" s="1"/>
  <c r="G2708" i="126" s="1"/>
  <c r="G2709" i="126" s="1"/>
  <c r="G2710" i="126" s="1"/>
  <c r="G2711" i="126" s="1"/>
  <c r="G2712" i="126" s="1"/>
  <c r="G2713" i="126" s="1"/>
  <c r="G2714" i="126" s="1"/>
  <c r="G2715" i="126" s="1"/>
  <c r="G2716" i="126" s="1"/>
  <c r="G2717" i="126" s="1"/>
  <c r="G2718" i="126" s="1"/>
  <c r="G2719" i="126" s="1"/>
  <c r="G2720" i="126" s="1"/>
  <c r="G2721" i="126" s="1"/>
  <c r="G2722" i="126" s="1"/>
  <c r="G2723" i="126" s="1"/>
  <c r="G2724" i="126" s="1"/>
  <c r="G2725" i="126" s="1"/>
  <c r="G2726" i="126" s="1"/>
  <c r="G2727" i="126" s="1"/>
  <c r="G2728" i="126" s="1"/>
  <c r="G2729" i="126" s="1"/>
  <c r="G2730" i="126" s="1"/>
  <c r="G2731" i="126" s="1"/>
  <c r="G2732" i="126" s="1"/>
  <c r="G2733" i="126" s="1"/>
  <c r="G2734" i="126" s="1"/>
  <c r="G2735" i="126" s="1"/>
  <c r="G2736" i="126" s="1"/>
  <c r="G2737" i="126" s="1"/>
  <c r="G2738" i="126" s="1"/>
  <c r="G2739" i="126" s="1"/>
  <c r="G2740" i="126" s="1"/>
  <c r="G2741" i="126" s="1"/>
  <c r="G2742" i="126" s="1"/>
  <c r="G2743" i="126" s="1"/>
  <c r="G2744" i="126" s="1"/>
  <c r="G2745" i="126" s="1"/>
  <c r="G2746" i="126" s="1"/>
  <c r="G2747" i="126" s="1"/>
  <c r="G2748" i="126" s="1"/>
  <c r="G2749" i="126" s="1"/>
  <c r="G2750" i="126" s="1"/>
  <c r="G2751" i="126" s="1"/>
  <c r="G2752" i="126" s="1"/>
  <c r="G2753" i="126" s="1"/>
  <c r="G2754" i="126" s="1"/>
  <c r="G2755" i="126" s="1"/>
  <c r="G2756" i="126" s="1"/>
  <c r="G2757" i="126" s="1"/>
  <c r="G2758" i="126" s="1"/>
  <c r="G2759" i="126" s="1"/>
  <c r="G2760" i="126" s="1"/>
  <c r="G2761" i="126" s="1"/>
  <c r="G2762" i="126" s="1"/>
  <c r="G2763" i="126" s="1"/>
  <c r="G2764" i="126" s="1"/>
  <c r="G2765" i="126" s="1"/>
  <c r="G2766" i="126" s="1"/>
  <c r="G2767" i="126" s="1"/>
  <c r="G2768" i="126" s="1"/>
  <c r="G2769" i="126" s="1"/>
  <c r="G2770" i="126" s="1"/>
  <c r="G2771" i="126" s="1"/>
  <c r="G2772" i="126" s="1"/>
  <c r="G2773" i="126" s="1"/>
  <c r="G2774" i="126" s="1"/>
  <c r="G2775" i="126" s="1"/>
  <c r="G2776" i="126" s="1"/>
  <c r="G2777" i="126" s="1"/>
  <c r="G2778" i="126" s="1"/>
  <c r="G2779" i="126" s="1"/>
  <c r="G2780" i="126" s="1"/>
  <c r="G2781" i="126" s="1"/>
  <c r="G2782" i="126" s="1"/>
  <c r="G2783" i="126" s="1"/>
  <c r="G2784" i="126" s="1"/>
  <c r="G2785" i="126" s="1"/>
  <c r="G2786" i="126" s="1"/>
  <c r="G2787" i="126" s="1"/>
  <c r="G2788" i="126" s="1"/>
  <c r="G2789" i="126" s="1"/>
  <c r="G2790" i="126" s="1"/>
  <c r="G2791" i="126" s="1"/>
  <c r="G2792" i="126" s="1"/>
  <c r="G2793" i="126" s="1"/>
  <c r="G2794" i="126" s="1"/>
  <c r="G2795" i="126" s="1"/>
  <c r="G2796" i="126" s="1"/>
  <c r="G2797" i="126" s="1"/>
  <c r="G2798" i="126" s="1"/>
  <c r="G2799" i="126" s="1"/>
  <c r="G2800" i="126" s="1"/>
  <c r="G2801" i="126" s="1"/>
  <c r="G2802" i="126" s="1"/>
  <c r="G2803" i="126" s="1"/>
  <c r="G2804" i="126" s="1"/>
  <c r="G2805" i="126" s="1"/>
  <c r="G2806" i="126" s="1"/>
  <c r="G2807" i="126" s="1"/>
  <c r="G2808" i="126" s="1"/>
  <c r="G2809" i="126" s="1"/>
  <c r="G2810" i="126" s="1"/>
  <c r="G2811" i="126" s="1"/>
  <c r="G2812" i="126" s="1"/>
  <c r="G2813" i="126" s="1"/>
  <c r="G2814" i="126" s="1"/>
  <c r="G2815" i="126" s="1"/>
  <c r="G2816" i="126" s="1"/>
  <c r="G2817" i="126" s="1"/>
  <c r="G2818" i="126" s="1"/>
  <c r="G2819" i="126" s="1"/>
  <c r="G2820" i="126" s="1"/>
  <c r="G2821" i="126" s="1"/>
  <c r="G2822" i="126" s="1"/>
  <c r="G2823" i="126" s="1"/>
  <c r="G2824" i="126" s="1"/>
  <c r="G2825" i="126" s="1"/>
  <c r="G2826" i="126" s="1"/>
  <c r="G2827" i="126" s="1"/>
  <c r="G2828" i="126" s="1"/>
  <c r="G2829" i="126" s="1"/>
  <c r="G2830" i="126" s="1"/>
  <c r="G2831" i="126" s="1"/>
  <c r="G2832" i="126" s="1"/>
  <c r="G2833" i="126" s="1"/>
  <c r="G2834" i="126" s="1"/>
  <c r="G2835" i="126" s="1"/>
  <c r="G2836" i="126" s="1"/>
  <c r="G2837" i="126" s="1"/>
  <c r="G2838" i="126" s="1"/>
  <c r="G2839" i="126" s="1"/>
  <c r="G2840" i="126" s="1"/>
  <c r="G2841" i="126" s="1"/>
  <c r="G2842" i="126" s="1"/>
  <c r="G2843" i="126" s="1"/>
  <c r="G2844" i="126" s="1"/>
  <c r="G2845" i="126" s="1"/>
  <c r="G2846" i="126" s="1"/>
  <c r="G2847" i="126" s="1"/>
  <c r="G2848" i="126" s="1"/>
  <c r="G2849" i="126" s="1"/>
  <c r="G2850" i="126" s="1"/>
  <c r="G2851" i="126" s="1"/>
  <c r="G2852" i="126" s="1"/>
  <c r="G2853" i="126" s="1"/>
  <c r="G2854" i="126" s="1"/>
  <c r="G2855" i="126" s="1"/>
  <c r="G2856" i="126" s="1"/>
  <c r="G2857" i="126" s="1"/>
  <c r="G2858" i="126" s="1"/>
  <c r="G2859" i="126" s="1"/>
  <c r="G2860" i="126" s="1"/>
  <c r="G2861" i="126" s="1"/>
  <c r="G2862" i="126" s="1"/>
  <c r="G2863" i="126" s="1"/>
  <c r="G2864" i="126" s="1"/>
  <c r="G2865" i="126" s="1"/>
  <c r="G2866" i="126" s="1"/>
  <c r="G2867" i="126" s="1"/>
  <c r="G2868" i="126" s="1"/>
  <c r="G2869" i="126" s="1"/>
  <c r="G2870" i="126" s="1"/>
  <c r="G2871" i="126" s="1"/>
  <c r="G2872" i="126" s="1"/>
  <c r="G2873" i="126" s="1"/>
  <c r="G2874" i="126" s="1"/>
  <c r="G2875" i="126" s="1"/>
  <c r="G2876" i="126" s="1"/>
  <c r="G2877" i="126" s="1"/>
  <c r="G2878" i="126" s="1"/>
  <c r="G2879" i="126" s="1"/>
  <c r="G2880" i="126" s="1"/>
  <c r="G2881" i="126" s="1"/>
  <c r="G2882" i="126" s="1"/>
  <c r="G2883" i="126" s="1"/>
  <c r="G2884" i="126" s="1"/>
  <c r="G2885" i="126" s="1"/>
  <c r="G2886" i="126" s="1"/>
  <c r="G2887" i="126" s="1"/>
  <c r="G2888" i="126" s="1"/>
  <c r="G2889" i="126" s="1"/>
  <c r="G2890" i="126" s="1"/>
  <c r="G2891" i="126" s="1"/>
  <c r="G2892" i="126" s="1"/>
  <c r="G2893" i="126" s="1"/>
  <c r="G2894" i="126" s="1"/>
  <c r="G2895" i="126" s="1"/>
  <c r="G2896" i="126" s="1"/>
  <c r="G2897" i="126" s="1"/>
  <c r="G2898" i="126" s="1"/>
  <c r="G2899" i="126" s="1"/>
  <c r="G2900" i="126" s="1"/>
  <c r="G2901" i="126" s="1"/>
  <c r="G2902" i="126" s="1"/>
  <c r="G2903" i="126" s="1"/>
  <c r="G2904" i="126" s="1"/>
  <c r="G2905" i="126" s="1"/>
  <c r="G2906" i="126" s="1"/>
  <c r="G2907" i="126" s="1"/>
  <c r="G2908" i="126" s="1"/>
  <c r="G2909" i="126" s="1"/>
  <c r="G2910" i="126" s="1"/>
  <c r="G2911" i="126" s="1"/>
  <c r="G2912" i="126" s="1"/>
  <c r="G2913" i="126" s="1"/>
  <c r="G2914" i="126" s="1"/>
  <c r="G2915" i="126" s="1"/>
  <c r="G2916" i="126" s="1"/>
  <c r="G2917" i="126" s="1"/>
  <c r="G2918" i="126" s="1"/>
  <c r="G2919" i="126" s="1"/>
  <c r="G2920" i="126" s="1"/>
  <c r="G2921" i="126" s="1"/>
  <c r="G2922" i="126" s="1"/>
  <c r="G2923" i="126" s="1"/>
  <c r="G2924" i="126" s="1"/>
  <c r="G2925" i="126" s="1"/>
  <c r="G2926" i="126" s="1"/>
  <c r="G2927" i="126" s="1"/>
  <c r="G2928" i="126" s="1"/>
  <c r="G2929" i="126" s="1"/>
  <c r="G2930" i="126" s="1"/>
  <c r="G2931" i="126" s="1"/>
  <c r="G2932" i="126" s="1"/>
  <c r="G2933" i="126" s="1"/>
  <c r="G2934" i="126" s="1"/>
  <c r="G2935" i="126" s="1"/>
  <c r="G2936" i="126" s="1"/>
  <c r="G2937" i="126" s="1"/>
  <c r="G2938" i="126" s="1"/>
  <c r="G2939" i="126" s="1"/>
  <c r="G2940" i="126" s="1"/>
  <c r="G2941" i="126" s="1"/>
  <c r="G2942" i="126" s="1"/>
  <c r="G2943" i="126" s="1"/>
  <c r="G2944" i="126" s="1"/>
  <c r="G2945" i="126" s="1"/>
  <c r="G2946" i="126" s="1"/>
  <c r="G2947" i="126" s="1"/>
  <c r="G2948" i="126" s="1"/>
  <c r="G2949" i="126" s="1"/>
  <c r="G2950" i="126" s="1"/>
  <c r="G2951" i="126" s="1"/>
  <c r="G2952" i="126" s="1"/>
  <c r="G2953" i="126" s="1"/>
  <c r="G2954" i="126" s="1"/>
  <c r="G2955" i="126" s="1"/>
  <c r="G2956" i="126" s="1"/>
  <c r="G2957" i="126" s="1"/>
  <c r="G2958" i="126" s="1"/>
  <c r="G2959" i="126" s="1"/>
  <c r="G2960" i="126" s="1"/>
  <c r="G2961" i="126" s="1"/>
  <c r="G2962" i="126" s="1"/>
  <c r="G2963" i="126" s="1"/>
  <c r="G2964" i="126" s="1"/>
  <c r="G2965" i="126" s="1"/>
  <c r="G2966" i="126" s="1"/>
  <c r="G2967" i="126" s="1"/>
  <c r="G2968" i="126" s="1"/>
  <c r="G2969" i="126" s="1"/>
  <c r="G2970" i="126" s="1"/>
  <c r="G2971" i="126" s="1"/>
  <c r="G2972" i="126" s="1"/>
  <c r="G2973" i="126" s="1"/>
  <c r="G2974" i="126" s="1"/>
  <c r="G2975" i="126" s="1"/>
  <c r="G2976" i="126" s="1"/>
  <c r="G2977" i="126" s="1"/>
  <c r="G2978" i="126" s="1"/>
  <c r="G2979" i="126" s="1"/>
  <c r="G2980" i="126" s="1"/>
  <c r="G2981" i="126" s="1"/>
  <c r="G2982" i="126" s="1"/>
  <c r="G2983" i="126" s="1"/>
  <c r="G2984" i="126" s="1"/>
  <c r="G2985" i="126" s="1"/>
  <c r="G2986" i="126" s="1"/>
  <c r="G2987" i="126" s="1"/>
  <c r="G2988" i="126" s="1"/>
  <c r="G2989" i="126" s="1"/>
  <c r="G2990" i="126" s="1"/>
  <c r="G2991" i="126" s="1"/>
  <c r="G2992" i="126" s="1"/>
  <c r="G2993" i="126" s="1"/>
  <c r="G2994" i="126" s="1"/>
  <c r="G2995" i="126" s="1"/>
  <c r="G2996" i="126" s="1"/>
  <c r="G2997" i="126" s="1"/>
  <c r="G2998" i="126" s="1"/>
  <c r="G2999" i="126" s="1"/>
  <c r="G3000" i="126" s="1"/>
  <c r="G3001" i="126" s="1"/>
  <c r="G3002" i="126" s="1"/>
  <c r="G3003" i="126" s="1"/>
  <c r="G3004" i="126" s="1"/>
  <c r="G3005" i="126" s="1"/>
  <c r="G3006" i="126" s="1"/>
  <c r="G3007" i="126" s="1"/>
  <c r="G3008" i="126" s="1"/>
  <c r="G3009" i="126" s="1"/>
  <c r="G3010" i="126" s="1"/>
  <c r="G3011" i="126" s="1"/>
  <c r="G3012" i="126" s="1"/>
  <c r="G3013" i="126" s="1"/>
  <c r="G3014" i="126" s="1"/>
  <c r="G3015" i="126" s="1"/>
  <c r="G3016" i="126" s="1"/>
  <c r="G3017" i="126" s="1"/>
  <c r="G3018" i="126" s="1"/>
  <c r="G3019" i="126" s="1"/>
  <c r="G3020" i="126" s="1"/>
  <c r="G3021" i="126" s="1"/>
  <c r="G3022" i="126" s="1"/>
  <c r="G3023" i="126" s="1"/>
  <c r="G3024" i="126" s="1"/>
  <c r="G3025" i="126" s="1"/>
  <c r="G3026" i="126" s="1"/>
  <c r="G3027" i="126" s="1"/>
  <c r="G3028" i="126" s="1"/>
  <c r="G3029" i="126" s="1"/>
  <c r="G3030" i="126" s="1"/>
  <c r="G3031" i="126" s="1"/>
  <c r="G3032" i="126" s="1"/>
  <c r="G3033" i="126" s="1"/>
  <c r="G3034" i="126" s="1"/>
  <c r="G3035" i="126" s="1"/>
  <c r="G3036" i="126" s="1"/>
  <c r="G3037" i="126" s="1"/>
  <c r="G3038" i="126" s="1"/>
  <c r="G3039" i="126" s="1"/>
  <c r="G3040" i="126" s="1"/>
  <c r="G3041" i="126" s="1"/>
  <c r="G3042" i="126" s="1"/>
  <c r="G3043" i="126" s="1"/>
  <c r="G3044" i="126" s="1"/>
  <c r="G3045" i="126" s="1"/>
  <c r="G3046" i="126" s="1"/>
  <c r="G3047" i="126" s="1"/>
  <c r="G3048" i="126" s="1"/>
  <c r="G3049" i="126" s="1"/>
  <c r="G3050" i="126" s="1"/>
  <c r="G3051" i="126" s="1"/>
  <c r="G3052" i="126" s="1"/>
  <c r="G3053" i="126" s="1"/>
  <c r="G3054" i="126" s="1"/>
  <c r="G3055" i="126" s="1"/>
  <c r="G3056" i="126" s="1"/>
  <c r="G3057" i="126" s="1"/>
  <c r="G3058" i="126" s="1"/>
  <c r="G3059" i="126" s="1"/>
  <c r="G3060" i="126" s="1"/>
  <c r="G3061" i="126" s="1"/>
  <c r="G3062" i="126" s="1"/>
  <c r="G3063" i="126" s="1"/>
  <c r="G3064" i="126" s="1"/>
  <c r="G3065" i="126" s="1"/>
  <c r="G3066" i="126" s="1"/>
  <c r="G3067" i="126" s="1"/>
  <c r="G3068" i="126" s="1"/>
  <c r="G3069" i="126" s="1"/>
  <c r="G3070" i="126" s="1"/>
  <c r="G3071" i="126" s="1"/>
  <c r="G3072" i="126" s="1"/>
  <c r="G3073" i="126" s="1"/>
  <c r="G3074" i="126" s="1"/>
  <c r="G3075" i="126" s="1"/>
  <c r="G3076" i="126" s="1"/>
  <c r="G3077" i="126" s="1"/>
  <c r="G3078" i="126" s="1"/>
  <c r="G3079" i="126" s="1"/>
  <c r="G3080" i="126" s="1"/>
  <c r="G3081" i="126" s="1"/>
  <c r="G3082" i="126" s="1"/>
  <c r="G3083" i="126" s="1"/>
  <c r="G3084" i="126" s="1"/>
  <c r="G3085" i="126" s="1"/>
  <c r="G3086" i="126" s="1"/>
  <c r="G3087" i="126" s="1"/>
  <c r="G3088" i="126" s="1"/>
  <c r="G3089" i="126" s="1"/>
  <c r="G3090" i="126" s="1"/>
  <c r="G3091" i="126" s="1"/>
  <c r="G3092" i="126" s="1"/>
  <c r="G3093" i="126" s="1"/>
  <c r="G3094" i="126" s="1"/>
  <c r="G3095" i="126" s="1"/>
  <c r="G3096" i="126" s="1"/>
  <c r="G3097" i="126" s="1"/>
  <c r="G3098" i="126" s="1"/>
  <c r="G3099" i="126" s="1"/>
  <c r="G3100" i="126" s="1"/>
  <c r="G3101" i="126" s="1"/>
  <c r="G3102" i="126" s="1"/>
  <c r="G3103" i="126" s="1"/>
  <c r="G3104" i="126" s="1"/>
  <c r="G3105" i="126" s="1"/>
  <c r="G3106" i="126" s="1"/>
  <c r="G3107" i="126" s="1"/>
  <c r="G3108" i="126" s="1"/>
  <c r="G3109" i="126" s="1"/>
  <c r="G3110" i="126" s="1"/>
  <c r="G3111" i="126" s="1"/>
  <c r="G3112" i="126" s="1"/>
  <c r="G3113" i="126" s="1"/>
  <c r="G3114" i="126" s="1"/>
  <c r="G3115" i="126" s="1"/>
  <c r="G3116" i="126" s="1"/>
  <c r="G3117" i="126" s="1"/>
  <c r="G3118" i="126" s="1"/>
  <c r="G3119" i="126" s="1"/>
  <c r="G3120" i="126" s="1"/>
  <c r="G3121" i="126" s="1"/>
  <c r="G3122" i="126" s="1"/>
  <c r="G3123" i="126" s="1"/>
  <c r="G3124" i="126" s="1"/>
  <c r="G3125" i="126" s="1"/>
  <c r="G3126" i="126" s="1"/>
  <c r="G3127" i="126" s="1"/>
  <c r="G3128" i="126" s="1"/>
  <c r="G3129" i="126" s="1"/>
  <c r="G3130" i="126" s="1"/>
  <c r="G3131" i="126" s="1"/>
  <c r="G3132" i="126" s="1"/>
  <c r="G3133" i="126" s="1"/>
  <c r="G3134" i="126" s="1"/>
  <c r="G3135" i="126" s="1"/>
  <c r="G3136" i="126" s="1"/>
  <c r="G3137" i="126" s="1"/>
  <c r="G3138" i="126" s="1"/>
  <c r="G3139" i="126" s="1"/>
  <c r="G3140" i="126" s="1"/>
  <c r="G3141" i="126" s="1"/>
  <c r="G3142" i="126" s="1"/>
  <c r="G3143" i="126" s="1"/>
  <c r="G3144" i="126" s="1"/>
  <c r="G3145" i="126" s="1"/>
  <c r="G3146" i="126" s="1"/>
  <c r="G3147" i="126" s="1"/>
  <c r="G3148" i="126" s="1"/>
  <c r="G3149" i="126" s="1"/>
  <c r="G3150" i="126" s="1"/>
  <c r="G3151" i="126" s="1"/>
  <c r="G3152" i="126" s="1"/>
  <c r="G3153" i="126" s="1"/>
  <c r="G3154" i="126" s="1"/>
  <c r="G3155" i="126" s="1"/>
  <c r="G3156" i="126" s="1"/>
  <c r="G3157" i="126" s="1"/>
  <c r="G3158" i="126" s="1"/>
  <c r="G3159" i="126" s="1"/>
  <c r="G3160" i="126" s="1"/>
  <c r="G3161" i="126" s="1"/>
  <c r="G3162" i="126" s="1"/>
  <c r="G3163" i="126" s="1"/>
  <c r="G3164" i="126" s="1"/>
  <c r="G3165" i="126" s="1"/>
  <c r="G3166" i="126" s="1"/>
  <c r="G3167" i="126" s="1"/>
  <c r="G3168" i="126" s="1"/>
  <c r="G3169" i="126" s="1"/>
  <c r="G3170" i="126" s="1"/>
  <c r="G3171" i="126" s="1"/>
  <c r="G3172" i="126" s="1"/>
  <c r="G3173" i="126" s="1"/>
  <c r="G3174" i="126" s="1"/>
  <c r="G3175" i="126" s="1"/>
  <c r="G3176" i="126" s="1"/>
  <c r="G3177" i="126" s="1"/>
  <c r="G3178" i="126" s="1"/>
  <c r="G3179" i="126" s="1"/>
  <c r="G3180" i="126" s="1"/>
  <c r="G3181" i="126" s="1"/>
  <c r="G3182" i="126" s="1"/>
  <c r="G3183" i="126" s="1"/>
  <c r="G3184" i="126" s="1"/>
  <c r="G3185" i="126" s="1"/>
  <c r="G3186" i="126" s="1"/>
  <c r="G3187" i="126" s="1"/>
  <c r="G3188" i="126" s="1"/>
  <c r="G3189" i="126" s="1"/>
  <c r="G3190" i="126" s="1"/>
  <c r="G3191" i="126" s="1"/>
  <c r="G3192" i="126" s="1"/>
  <c r="G3193" i="126" s="1"/>
  <c r="G3194" i="126" s="1"/>
  <c r="G3195" i="126" s="1"/>
  <c r="G3196" i="126" s="1"/>
  <c r="G3197" i="126" s="1"/>
  <c r="G3198" i="126" s="1"/>
  <c r="G3199" i="126" s="1"/>
  <c r="G3200" i="126" s="1"/>
  <c r="G3201" i="126" s="1"/>
  <c r="G3202" i="126" s="1"/>
  <c r="G3203" i="126" s="1"/>
  <c r="G3204" i="126" s="1"/>
  <c r="G3205" i="126" s="1"/>
  <c r="G3206" i="126" s="1"/>
  <c r="G3207" i="126" s="1"/>
  <c r="G3208" i="126" s="1"/>
  <c r="G3209" i="126" s="1"/>
  <c r="G3210" i="126" s="1"/>
  <c r="G3211" i="126" s="1"/>
  <c r="G3212" i="126" s="1"/>
  <c r="G3213" i="126" s="1"/>
  <c r="G3214" i="126" s="1"/>
  <c r="G3215" i="126" s="1"/>
  <c r="G3216" i="126" s="1"/>
  <c r="G3217" i="126" s="1"/>
  <c r="G3218" i="126" s="1"/>
  <c r="G3219" i="126" s="1"/>
  <c r="G3220" i="126" s="1"/>
  <c r="G3221" i="126" s="1"/>
  <c r="G3222" i="126" s="1"/>
  <c r="G3223" i="126" s="1"/>
  <c r="G3224" i="126" s="1"/>
  <c r="G3225" i="126" s="1"/>
  <c r="G3226" i="126" s="1"/>
  <c r="G3227" i="126" s="1"/>
  <c r="G3228" i="126" s="1"/>
  <c r="G3229" i="126" s="1"/>
  <c r="G3230" i="126" s="1"/>
  <c r="G3231" i="126" s="1"/>
  <c r="G3232" i="126" s="1"/>
  <c r="G3233" i="126" s="1"/>
  <c r="G3234" i="126" s="1"/>
  <c r="G3235" i="126" s="1"/>
  <c r="G3236" i="126" s="1"/>
  <c r="G3237" i="126" s="1"/>
  <c r="G3238" i="126" s="1"/>
  <c r="G3239" i="126" s="1"/>
  <c r="G3240" i="126" s="1"/>
  <c r="G3241" i="126" s="1"/>
  <c r="G3242" i="126" s="1"/>
  <c r="G3243" i="126" s="1"/>
  <c r="G3244" i="126" s="1"/>
  <c r="G3245" i="126" s="1"/>
  <c r="G3246" i="126" s="1"/>
  <c r="G3247" i="126" s="1"/>
  <c r="G3248" i="126" s="1"/>
  <c r="G3249" i="126" s="1"/>
  <c r="G3250" i="126" s="1"/>
  <c r="G3251" i="126" s="1"/>
  <c r="G3252" i="126" s="1"/>
  <c r="G3253" i="126" s="1"/>
  <c r="G3254" i="126" s="1"/>
  <c r="G3255" i="126" s="1"/>
  <c r="G3256" i="126" s="1"/>
  <c r="G3257" i="126" s="1"/>
  <c r="G3258" i="126" s="1"/>
  <c r="G3259" i="126" s="1"/>
  <c r="G3260" i="126" s="1"/>
  <c r="G3261" i="126" s="1"/>
  <c r="G3262" i="126" s="1"/>
  <c r="G3263" i="126" s="1"/>
  <c r="G3264" i="126" s="1"/>
  <c r="G3265" i="126" s="1"/>
  <c r="G3266" i="126" s="1"/>
  <c r="G3267" i="126" s="1"/>
  <c r="G3268" i="126" s="1"/>
  <c r="G3269" i="126" s="1"/>
  <c r="G3270" i="126" s="1"/>
  <c r="G3271" i="126" s="1"/>
  <c r="G3272" i="126" s="1"/>
  <c r="G3273" i="126" s="1"/>
  <c r="G3274" i="126" s="1"/>
  <c r="G3275" i="126" s="1"/>
  <c r="G3276" i="126" s="1"/>
  <c r="G3277" i="126" s="1"/>
  <c r="G3278" i="126" s="1"/>
  <c r="G3279" i="126" s="1"/>
  <c r="G3280" i="126" s="1"/>
  <c r="G3281" i="126" s="1"/>
  <c r="G3282" i="126" s="1"/>
  <c r="G3283" i="126" s="1"/>
  <c r="G3284" i="126" s="1"/>
  <c r="G3285" i="126" s="1"/>
  <c r="G3286" i="126" s="1"/>
  <c r="G3287" i="126" s="1"/>
  <c r="G3288" i="126" s="1"/>
  <c r="G3289" i="126" s="1"/>
  <c r="G3290" i="126" s="1"/>
  <c r="G3291" i="126" s="1"/>
  <c r="G3292" i="126" s="1"/>
  <c r="G3293" i="126" s="1"/>
  <c r="G3294" i="126" s="1"/>
  <c r="G3295" i="126" s="1"/>
  <c r="G3296" i="126" s="1"/>
  <c r="G3297" i="126" s="1"/>
  <c r="G3298" i="126" s="1"/>
  <c r="G3299" i="126" s="1"/>
  <c r="G3300" i="126" s="1"/>
  <c r="G3301" i="126" s="1"/>
  <c r="G3302" i="126" s="1"/>
  <c r="G3303" i="126" s="1"/>
  <c r="G3304" i="126" s="1"/>
  <c r="G3305" i="126" s="1"/>
  <c r="G3306" i="126" s="1"/>
  <c r="G3307" i="126" s="1"/>
  <c r="G3308" i="126" s="1"/>
  <c r="G3309" i="126" s="1"/>
  <c r="G3310" i="126" s="1"/>
  <c r="G3311" i="126" s="1"/>
  <c r="G3312" i="126" s="1"/>
  <c r="G3313" i="126" s="1"/>
  <c r="G3314" i="126" s="1"/>
  <c r="G3315" i="126" s="1"/>
  <c r="G3316" i="126" s="1"/>
  <c r="G3317" i="126" s="1"/>
  <c r="G3318" i="126" s="1"/>
  <c r="G3319" i="126" s="1"/>
  <c r="G3320" i="126" s="1"/>
  <c r="G3321" i="126" s="1"/>
  <c r="G3322" i="126" s="1"/>
  <c r="G3323" i="126" s="1"/>
  <c r="G3324" i="126" s="1"/>
  <c r="G3325" i="126" s="1"/>
  <c r="G3326" i="126" s="1"/>
  <c r="G3327" i="126" s="1"/>
  <c r="G3328" i="126" s="1"/>
  <c r="G3329" i="126" s="1"/>
  <c r="G3330" i="126" s="1"/>
  <c r="G3331" i="126" s="1"/>
  <c r="G3332" i="126" s="1"/>
  <c r="G3333" i="126" s="1"/>
  <c r="G3334" i="126" s="1"/>
  <c r="G3335" i="126" s="1"/>
  <c r="G3336" i="126" s="1"/>
  <c r="G3337" i="126" s="1"/>
  <c r="G3338" i="126" s="1"/>
  <c r="G3339" i="126" s="1"/>
  <c r="G3340" i="126" s="1"/>
  <c r="G3341" i="126" s="1"/>
  <c r="G3342" i="126" s="1"/>
  <c r="G3343" i="126" s="1"/>
  <c r="G3344" i="126" s="1"/>
  <c r="G3345" i="126" s="1"/>
  <c r="G3346" i="126" s="1"/>
  <c r="G3347" i="126" s="1"/>
  <c r="G3348" i="126" s="1"/>
  <c r="G3349" i="126" s="1"/>
  <c r="G3350" i="126" s="1"/>
  <c r="G3351" i="126" s="1"/>
  <c r="G3352" i="126" s="1"/>
  <c r="G3353" i="126" s="1"/>
  <c r="G3354" i="126" s="1"/>
  <c r="G3355" i="126" s="1"/>
  <c r="G3356" i="126" s="1"/>
  <c r="G3357" i="126" s="1"/>
  <c r="G3358" i="126" s="1"/>
  <c r="G3359" i="126" s="1"/>
  <c r="G3360" i="126" s="1"/>
  <c r="G3361" i="126" s="1"/>
  <c r="G3362" i="126" s="1"/>
  <c r="G3363" i="126" s="1"/>
  <c r="G3364" i="126" s="1"/>
  <c r="G3365" i="126" s="1"/>
  <c r="G3366" i="126" s="1"/>
  <c r="G3367" i="126" s="1"/>
  <c r="G3368" i="126" s="1"/>
  <c r="G3369" i="126" s="1"/>
  <c r="G3370" i="126" s="1"/>
  <c r="G3371" i="126" s="1"/>
  <c r="G3372" i="126" s="1"/>
  <c r="G3373" i="126" s="1"/>
  <c r="G3374" i="126" s="1"/>
  <c r="G3375" i="126" s="1"/>
  <c r="G3376" i="126" s="1"/>
  <c r="G3377" i="126" s="1"/>
  <c r="G3378" i="126" s="1"/>
  <c r="G3379" i="126" s="1"/>
  <c r="G3380" i="126" s="1"/>
  <c r="G3381" i="126" s="1"/>
  <c r="G3382" i="126" s="1"/>
  <c r="G3383" i="126" s="1"/>
  <c r="G3384" i="126" s="1"/>
  <c r="G3385" i="126" s="1"/>
  <c r="G3386" i="126" s="1"/>
  <c r="G3387" i="126" s="1"/>
  <c r="G3388" i="126" s="1"/>
  <c r="G3389" i="126" s="1"/>
  <c r="G3390" i="126" s="1"/>
  <c r="G3391" i="126" s="1"/>
  <c r="G3392" i="126" s="1"/>
  <c r="G3393" i="126" s="1"/>
  <c r="G3394" i="126" s="1"/>
  <c r="G3395" i="126" s="1"/>
  <c r="G3396" i="126" s="1"/>
  <c r="G3397" i="126" s="1"/>
  <c r="G3398" i="126" s="1"/>
  <c r="G3399" i="126" s="1"/>
  <c r="G3400" i="126" s="1"/>
  <c r="G3401" i="126" s="1"/>
  <c r="G3402" i="126" s="1"/>
  <c r="G3403" i="126" s="1"/>
  <c r="G3404" i="126" s="1"/>
  <c r="G3405" i="126" s="1"/>
  <c r="G3406" i="126" s="1"/>
  <c r="G3407" i="126" s="1"/>
  <c r="G3408" i="126" s="1"/>
  <c r="G3409" i="126" s="1"/>
  <c r="G3410" i="126" s="1"/>
  <c r="G3411" i="126" s="1"/>
  <c r="G3412" i="126" s="1"/>
  <c r="G3413" i="126" s="1"/>
  <c r="G3414" i="126" s="1"/>
  <c r="G3415" i="126" s="1"/>
  <c r="G3416" i="126" s="1"/>
  <c r="G3417" i="126" s="1"/>
  <c r="G3418" i="126" s="1"/>
  <c r="G3419" i="126" s="1"/>
  <c r="G3420" i="126" s="1"/>
  <c r="G3421" i="126" s="1"/>
  <c r="G3422" i="126" s="1"/>
  <c r="G3423" i="126" s="1"/>
  <c r="G3424" i="126" s="1"/>
  <c r="G3425" i="126" s="1"/>
  <c r="G3426" i="126" s="1"/>
  <c r="G3427" i="126" s="1"/>
  <c r="G3428" i="126" s="1"/>
  <c r="G3429" i="126" s="1"/>
  <c r="G3430" i="126" s="1"/>
  <c r="G3431" i="126" s="1"/>
  <c r="G3432" i="126" s="1"/>
  <c r="G3433" i="126" s="1"/>
  <c r="G3434" i="126" s="1"/>
  <c r="G3435" i="126" s="1"/>
  <c r="G3436" i="126" s="1"/>
  <c r="G3437" i="126" s="1"/>
  <c r="G3438" i="126" s="1"/>
  <c r="G3439" i="126" s="1"/>
  <c r="G3440" i="126" s="1"/>
  <c r="G3441" i="126" s="1"/>
  <c r="G3442" i="126" s="1"/>
  <c r="G3443" i="126" s="1"/>
  <c r="G3444" i="126" s="1"/>
  <c r="G3445" i="126" s="1"/>
  <c r="G3446" i="126" s="1"/>
  <c r="G3447" i="126" s="1"/>
  <c r="G3448" i="126" s="1"/>
  <c r="G3449" i="126" s="1"/>
  <c r="G3450" i="126" s="1"/>
  <c r="G3451" i="126" s="1"/>
  <c r="G3452" i="126" s="1"/>
  <c r="G3453" i="126" s="1"/>
  <c r="G3454" i="126" s="1"/>
  <c r="G3455" i="126" s="1"/>
  <c r="G3456" i="126" s="1"/>
  <c r="G3457" i="126" s="1"/>
  <c r="G3458" i="126" s="1"/>
  <c r="G3459" i="126" s="1"/>
  <c r="G3460" i="126" s="1"/>
  <c r="G3461" i="126" s="1"/>
  <c r="G3462" i="126" s="1"/>
  <c r="G3463" i="126" s="1"/>
  <c r="G3464" i="126" s="1"/>
  <c r="G3465" i="126" s="1"/>
  <c r="G3466" i="126" s="1"/>
  <c r="G3467" i="126" s="1"/>
  <c r="G3468" i="126" s="1"/>
  <c r="G3469" i="126" s="1"/>
  <c r="G3470" i="126" s="1"/>
  <c r="G3471" i="126" s="1"/>
  <c r="G3472" i="126" s="1"/>
  <c r="G3473" i="126" s="1"/>
  <c r="G3474" i="126" s="1"/>
  <c r="G3475" i="126" s="1"/>
  <c r="G3476" i="126" s="1"/>
  <c r="G3477" i="126" s="1"/>
  <c r="G3478" i="126" s="1"/>
  <c r="G3479" i="126" s="1"/>
  <c r="G3480" i="126" s="1"/>
  <c r="G3481" i="126" s="1"/>
  <c r="G3482" i="126" s="1"/>
  <c r="G3483" i="126" s="1"/>
  <c r="G3484" i="126" s="1"/>
  <c r="G3485" i="126" s="1"/>
  <c r="G3486" i="126" s="1"/>
  <c r="G3487" i="126" s="1"/>
  <c r="G3488" i="126" s="1"/>
  <c r="G3489" i="126" s="1"/>
  <c r="G3490" i="126" s="1"/>
  <c r="G3491" i="126" s="1"/>
  <c r="G3492" i="126" s="1"/>
  <c r="G3493" i="126" s="1"/>
  <c r="G3494" i="126" s="1"/>
  <c r="G3495" i="126" s="1"/>
  <c r="G3496" i="126" s="1"/>
  <c r="G3497" i="126" s="1"/>
  <c r="G3498" i="126" s="1"/>
  <c r="G3499" i="126" s="1"/>
  <c r="G3500" i="126" s="1"/>
  <c r="G3501" i="126" s="1"/>
  <c r="G3502" i="126" s="1"/>
  <c r="G3503" i="126" s="1"/>
  <c r="G3504" i="126" s="1"/>
  <c r="G3505" i="126" s="1"/>
  <c r="G3506" i="126" s="1"/>
  <c r="G3507" i="126" s="1"/>
  <c r="G3508" i="126" s="1"/>
  <c r="G3509" i="126" s="1"/>
  <c r="G3510" i="126" s="1"/>
  <c r="G3511" i="126" s="1"/>
  <c r="G3512" i="126" s="1"/>
  <c r="G3513" i="126" s="1"/>
  <c r="G3514" i="126" s="1"/>
  <c r="G3515" i="126" s="1"/>
  <c r="G3516" i="126" s="1"/>
  <c r="G3517" i="126" s="1"/>
  <c r="G3518" i="126" s="1"/>
  <c r="G3519" i="126" s="1"/>
  <c r="G3520" i="126" s="1"/>
  <c r="G3521" i="126" s="1"/>
  <c r="G3522" i="126" s="1"/>
  <c r="G3523" i="126" s="1"/>
  <c r="G3524" i="126" s="1"/>
  <c r="G3525" i="126" s="1"/>
  <c r="G3526" i="126" s="1"/>
  <c r="G3527" i="126" s="1"/>
  <c r="G3528" i="126" s="1"/>
  <c r="G3529" i="126" s="1"/>
  <c r="G3530" i="126" s="1"/>
  <c r="G3531" i="126" s="1"/>
  <c r="G3532" i="126" s="1"/>
  <c r="G3533" i="126" s="1"/>
  <c r="G3534" i="126" s="1"/>
  <c r="G3535" i="126" s="1"/>
  <c r="G3536" i="126" s="1"/>
  <c r="G3537" i="126" s="1"/>
  <c r="G3538" i="126" s="1"/>
  <c r="G3539" i="126" s="1"/>
  <c r="G3540" i="126" s="1"/>
  <c r="G3541" i="126" s="1"/>
  <c r="G3542" i="126" s="1"/>
  <c r="G3543" i="126" s="1"/>
  <c r="G3544" i="126" s="1"/>
  <c r="G3545" i="126" s="1"/>
  <c r="G3546" i="126" s="1"/>
  <c r="G3547" i="126" s="1"/>
  <c r="G3548" i="126" s="1"/>
  <c r="G3549" i="126" s="1"/>
  <c r="G3550" i="126" s="1"/>
  <c r="G3551" i="126" s="1"/>
  <c r="G3552" i="126" s="1"/>
  <c r="G3553" i="126" s="1"/>
  <c r="G3554" i="126" s="1"/>
  <c r="G3555" i="126" s="1"/>
  <c r="G3556" i="126" s="1"/>
  <c r="G3557" i="126" s="1"/>
  <c r="G3558" i="126" s="1"/>
  <c r="G3559" i="126" s="1"/>
  <c r="G3560" i="126" s="1"/>
  <c r="G3561" i="126" s="1"/>
  <c r="G3562" i="126" s="1"/>
  <c r="G3563" i="126" s="1"/>
  <c r="G3564" i="126" s="1"/>
  <c r="G3565" i="126" s="1"/>
  <c r="G3566" i="126" s="1"/>
  <c r="G3567" i="126" s="1"/>
  <c r="G3568" i="126" s="1"/>
  <c r="G3569" i="126" s="1"/>
  <c r="G3570" i="126" s="1"/>
  <c r="G3571" i="126" s="1"/>
  <c r="G3572" i="126" s="1"/>
  <c r="G3573" i="126" s="1"/>
  <c r="G3574" i="126" s="1"/>
  <c r="G3575" i="126" s="1"/>
  <c r="G3576" i="126" s="1"/>
  <c r="G3577" i="126" s="1"/>
  <c r="G3578" i="126" s="1"/>
  <c r="G3579" i="126" s="1"/>
  <c r="G3580" i="126" s="1"/>
  <c r="G3581" i="126" s="1"/>
  <c r="G3582" i="126" s="1"/>
  <c r="G3583" i="126" s="1"/>
  <c r="G3584" i="126" s="1"/>
  <c r="G3585" i="126" s="1"/>
  <c r="G3586" i="126" s="1"/>
  <c r="G3587" i="126" s="1"/>
  <c r="G3588" i="126" s="1"/>
  <c r="G3589" i="126" s="1"/>
  <c r="G3590" i="126" s="1"/>
  <c r="G3591" i="126" s="1"/>
  <c r="G3592" i="126" s="1"/>
  <c r="G3593" i="126" s="1"/>
  <c r="G3594" i="126" s="1"/>
  <c r="G3595" i="126" s="1"/>
  <c r="G3596" i="126" s="1"/>
  <c r="G3597" i="126" s="1"/>
  <c r="G3598" i="126" s="1"/>
  <c r="G3599" i="126" s="1"/>
  <c r="G3600" i="126" s="1"/>
  <c r="G3601" i="126" s="1"/>
  <c r="G3602" i="126" s="1"/>
  <c r="G3603" i="126" s="1"/>
  <c r="G3604" i="126" s="1"/>
  <c r="G3605" i="126" s="1"/>
  <c r="G3606" i="126" s="1"/>
  <c r="G3607" i="126" s="1"/>
  <c r="G3608" i="126" s="1"/>
  <c r="G3609" i="126" s="1"/>
  <c r="G3610" i="126" s="1"/>
  <c r="G3611" i="126" s="1"/>
  <c r="G3612" i="126" s="1"/>
  <c r="G3613" i="126" s="1"/>
  <c r="G3614" i="126" s="1"/>
  <c r="G3615" i="126" s="1"/>
  <c r="G3616" i="126" s="1"/>
  <c r="G3617" i="126" s="1"/>
  <c r="G3618" i="126" s="1"/>
  <c r="G3619" i="126" s="1"/>
  <c r="G3620" i="126" s="1"/>
  <c r="G3621" i="126" s="1"/>
  <c r="G3622" i="126" s="1"/>
  <c r="G3623" i="126" s="1"/>
  <c r="G3624" i="126" s="1"/>
  <c r="G3625" i="126" s="1"/>
  <c r="G3626" i="126" s="1"/>
  <c r="G3627" i="126" s="1"/>
  <c r="G3628" i="126" s="1"/>
  <c r="G3629" i="126" s="1"/>
  <c r="G3630" i="126" s="1"/>
  <c r="G3631" i="126" s="1"/>
  <c r="G3632" i="126" s="1"/>
  <c r="G3633" i="126" s="1"/>
  <c r="G3634" i="126" s="1"/>
  <c r="G3635" i="126" s="1"/>
  <c r="G3636" i="126" s="1"/>
  <c r="G3637" i="126" s="1"/>
  <c r="G3638" i="126" s="1"/>
  <c r="G3639" i="126" s="1"/>
  <c r="G3640" i="126" s="1"/>
  <c r="G3641" i="126" s="1"/>
  <c r="G3642" i="126" s="1"/>
  <c r="G3643" i="126" s="1"/>
  <c r="G3644" i="126" s="1"/>
  <c r="G3645" i="126" s="1"/>
  <c r="G3646" i="126" s="1"/>
  <c r="G3647" i="126" s="1"/>
  <c r="G3648" i="126" s="1"/>
  <c r="G3649" i="126" s="1"/>
  <c r="G3650" i="126" s="1"/>
  <c r="G3651" i="126" s="1"/>
  <c r="G3652" i="126" s="1"/>
  <c r="G3653" i="126" s="1"/>
  <c r="G3654" i="126" s="1"/>
  <c r="G3655" i="126" s="1"/>
  <c r="G3656" i="126" s="1"/>
  <c r="G3657" i="126" s="1"/>
  <c r="G3658" i="126" s="1"/>
  <c r="G3659" i="126" s="1"/>
  <c r="G3660" i="126" s="1"/>
  <c r="G3661" i="126" s="1"/>
  <c r="G3662" i="126" s="1"/>
  <c r="G3663" i="126" s="1"/>
  <c r="G3664" i="126" s="1"/>
  <c r="G3665" i="126" s="1"/>
  <c r="G3666" i="126" s="1"/>
  <c r="G3667" i="126" s="1"/>
  <c r="G3668" i="126" s="1"/>
  <c r="G3669" i="126" s="1"/>
  <c r="G3670" i="126" s="1"/>
  <c r="G3671" i="126" s="1"/>
  <c r="G3672" i="126" s="1"/>
  <c r="G3673" i="126" s="1"/>
  <c r="G3674" i="126" s="1"/>
  <c r="G3675" i="126" s="1"/>
  <c r="G3676" i="126" s="1"/>
  <c r="G3677" i="126" s="1"/>
  <c r="G3678" i="126" s="1"/>
  <c r="G3679" i="126" s="1"/>
  <c r="G3680" i="126" s="1"/>
  <c r="G3681" i="126" s="1"/>
  <c r="G3682" i="126" s="1"/>
  <c r="G3683" i="126" s="1"/>
  <c r="G3684" i="126" s="1"/>
  <c r="G3685" i="126" s="1"/>
  <c r="G3686" i="126" s="1"/>
  <c r="G3687" i="126" s="1"/>
  <c r="G3688" i="126" s="1"/>
  <c r="G3689" i="126" s="1"/>
  <c r="G3690" i="126" s="1"/>
  <c r="G3691" i="126" s="1"/>
  <c r="G3692" i="126" s="1"/>
  <c r="G3693" i="126" s="1"/>
  <c r="G3694" i="126" s="1"/>
  <c r="G3695" i="126" s="1"/>
  <c r="G3696" i="126" s="1"/>
  <c r="G3697" i="126" s="1"/>
  <c r="G3698" i="126" s="1"/>
  <c r="G3699" i="126" s="1"/>
  <c r="G3700" i="126" s="1"/>
  <c r="G3701" i="126" s="1"/>
  <c r="G3702" i="126" s="1"/>
  <c r="G3703" i="126" s="1"/>
  <c r="G3704" i="126" s="1"/>
  <c r="G3705" i="126" s="1"/>
  <c r="G3706" i="126" s="1"/>
  <c r="G3707" i="126" s="1"/>
  <c r="G3708" i="126" s="1"/>
  <c r="G3709" i="126" s="1"/>
  <c r="G3710" i="126" s="1"/>
  <c r="G3711" i="126" s="1"/>
  <c r="G3712" i="126" s="1"/>
  <c r="G3713" i="126" s="1"/>
  <c r="G3714" i="126" s="1"/>
  <c r="G3715" i="126" s="1"/>
  <c r="G3716" i="126" s="1"/>
  <c r="G3717" i="126" s="1"/>
  <c r="G3718" i="126" s="1"/>
  <c r="G3719" i="126" s="1"/>
  <c r="G3720" i="126" s="1"/>
  <c r="G3721" i="126" s="1"/>
  <c r="G3722" i="126" s="1"/>
  <c r="G3723" i="126" s="1"/>
  <c r="G3724" i="126" s="1"/>
  <c r="G3725" i="126" s="1"/>
  <c r="G3726" i="126" s="1"/>
  <c r="G3727" i="126" s="1"/>
  <c r="G3728" i="126" s="1"/>
  <c r="G3729" i="126" s="1"/>
  <c r="G3730" i="126" s="1"/>
  <c r="G3731" i="126" s="1"/>
  <c r="G3732" i="126" s="1"/>
  <c r="G3733" i="126" s="1"/>
  <c r="G3734" i="126" s="1"/>
  <c r="G3735" i="126" s="1"/>
  <c r="G3736" i="126" s="1"/>
  <c r="G3737" i="126" s="1"/>
  <c r="G3738" i="126" s="1"/>
  <c r="G3739" i="126" s="1"/>
  <c r="G3740" i="126" s="1"/>
  <c r="G3741" i="126" s="1"/>
  <c r="G3742" i="126" s="1"/>
  <c r="G3743" i="126" s="1"/>
  <c r="G3744" i="126" s="1"/>
  <c r="G3745" i="126" s="1"/>
  <c r="G3746" i="126" s="1"/>
  <c r="G3747" i="126" s="1"/>
  <c r="G3748" i="126" s="1"/>
  <c r="G3749" i="126" s="1"/>
  <c r="G3750" i="126" s="1"/>
  <c r="G3751" i="126" s="1"/>
  <c r="G3752" i="126" s="1"/>
  <c r="G3753" i="126" s="1"/>
  <c r="G3754" i="126" s="1"/>
  <c r="G3755" i="126" s="1"/>
  <c r="G3756" i="126" s="1"/>
  <c r="G3757" i="126" s="1"/>
  <c r="G3758" i="126" s="1"/>
  <c r="G3759" i="126" s="1"/>
  <c r="G3760" i="126" s="1"/>
  <c r="G3761" i="126" s="1"/>
  <c r="G3762" i="126" s="1"/>
  <c r="G3763" i="126" s="1"/>
  <c r="G3764" i="126" s="1"/>
  <c r="G3765" i="126" s="1"/>
  <c r="G3766" i="126" s="1"/>
  <c r="G3767" i="126" s="1"/>
  <c r="G3768" i="126" s="1"/>
  <c r="G3769" i="126" s="1"/>
  <c r="G3770" i="126" s="1"/>
  <c r="G3771" i="126" s="1"/>
  <c r="G3772" i="126" s="1"/>
  <c r="G3773" i="126" s="1"/>
  <c r="G3774" i="126" s="1"/>
  <c r="G3775" i="126" s="1"/>
  <c r="G3776" i="126" s="1"/>
  <c r="G3777" i="126" s="1"/>
  <c r="G3778" i="126" s="1"/>
  <c r="G3779" i="126" s="1"/>
  <c r="G3780" i="126" s="1"/>
  <c r="G3781" i="126" s="1"/>
  <c r="G3782" i="126" s="1"/>
  <c r="G3783" i="126" s="1"/>
  <c r="G3784" i="126" s="1"/>
  <c r="G3785" i="126" s="1"/>
  <c r="G3786" i="126" s="1"/>
  <c r="G3787" i="126" s="1"/>
  <c r="G3788" i="126" s="1"/>
  <c r="G3789" i="126" s="1"/>
  <c r="G3790" i="126" s="1"/>
  <c r="G3791" i="126" s="1"/>
  <c r="G3792" i="126" s="1"/>
  <c r="G3793" i="126" s="1"/>
  <c r="G3794" i="126" s="1"/>
  <c r="G3795" i="126" s="1"/>
  <c r="G3796" i="126" s="1"/>
  <c r="G3797" i="126" s="1"/>
  <c r="G3798" i="126" s="1"/>
  <c r="G3799" i="126" s="1"/>
  <c r="G3800" i="126" s="1"/>
  <c r="G3801" i="126" s="1"/>
  <c r="G3802" i="126" s="1"/>
  <c r="G3803" i="126" s="1"/>
  <c r="G3804" i="126" s="1"/>
  <c r="G3805" i="126" s="1"/>
  <c r="G3806" i="126" s="1"/>
  <c r="G3807" i="126" s="1"/>
  <c r="G3808" i="126" s="1"/>
  <c r="G3809" i="126" s="1"/>
  <c r="G3810" i="126" s="1"/>
  <c r="G3811" i="126" s="1"/>
  <c r="G3812" i="126" s="1"/>
  <c r="G3813" i="126" s="1"/>
  <c r="G3814" i="126" s="1"/>
  <c r="G3815" i="126" s="1"/>
  <c r="G3816" i="126" s="1"/>
  <c r="G3817" i="126" s="1"/>
  <c r="G3818" i="126" s="1"/>
  <c r="G3819" i="126" s="1"/>
  <c r="G3820" i="126" s="1"/>
  <c r="G3821" i="126" s="1"/>
  <c r="G3822" i="126" s="1"/>
  <c r="G3823" i="126" s="1"/>
  <c r="G3824" i="126" s="1"/>
  <c r="G3825" i="126" s="1"/>
  <c r="G3826" i="126" s="1"/>
  <c r="G3827" i="126" s="1"/>
  <c r="G3828" i="126" s="1"/>
  <c r="G3829" i="126" s="1"/>
  <c r="G3830" i="126" s="1"/>
  <c r="G3831" i="126" s="1"/>
  <c r="G3832" i="126" s="1"/>
  <c r="G3833" i="126" s="1"/>
  <c r="G3834" i="126" s="1"/>
  <c r="G3835" i="126" s="1"/>
  <c r="G3836" i="126" s="1"/>
  <c r="G3837" i="126" s="1"/>
  <c r="G3838" i="126" s="1"/>
  <c r="G3839" i="126" s="1"/>
  <c r="G3840" i="126" s="1"/>
  <c r="G3841" i="126" s="1"/>
  <c r="G3842" i="126" s="1"/>
  <c r="G3843" i="126" s="1"/>
  <c r="G3844" i="126" s="1"/>
  <c r="G3845" i="126" s="1"/>
  <c r="G3846" i="126" s="1"/>
  <c r="G3847" i="126" s="1"/>
  <c r="G3848" i="126" s="1"/>
  <c r="G3849" i="126" s="1"/>
  <c r="G3850" i="126" s="1"/>
  <c r="G3851" i="126" s="1"/>
  <c r="G3852" i="126" s="1"/>
  <c r="G3853" i="126" s="1"/>
  <c r="G3854" i="126" s="1"/>
  <c r="G3855" i="126" s="1"/>
  <c r="G3856" i="126" s="1"/>
  <c r="G3857" i="126" s="1"/>
  <c r="G3858" i="126" s="1"/>
  <c r="G3859" i="126" s="1"/>
  <c r="G3860" i="126" s="1"/>
  <c r="G3861" i="126" s="1"/>
  <c r="G3862" i="126" s="1"/>
  <c r="G3863" i="126" s="1"/>
  <c r="G3864" i="126" s="1"/>
  <c r="G3865" i="126" s="1"/>
  <c r="G3866" i="126" s="1"/>
  <c r="G3867" i="126" s="1"/>
  <c r="G3868" i="126" s="1"/>
  <c r="G3869" i="126" s="1"/>
  <c r="G3870" i="126" s="1"/>
  <c r="G3871" i="126" s="1"/>
  <c r="G3872" i="126" s="1"/>
  <c r="G3873" i="126" s="1"/>
  <c r="G3874" i="126" s="1"/>
  <c r="G3875" i="126" s="1"/>
  <c r="G3876" i="126" s="1"/>
  <c r="G3877" i="126" s="1"/>
  <c r="G3878" i="126" s="1"/>
  <c r="G3879" i="126" s="1"/>
  <c r="G3880" i="126" s="1"/>
  <c r="G3881" i="126" s="1"/>
  <c r="G3882" i="126" s="1"/>
  <c r="G3883" i="126" s="1"/>
  <c r="G3884" i="126" s="1"/>
  <c r="G3885" i="126" s="1"/>
  <c r="G3886" i="126" s="1"/>
  <c r="G3887" i="126" s="1"/>
  <c r="G3888" i="126" s="1"/>
  <c r="G3889" i="126" s="1"/>
  <c r="G3890" i="126" s="1"/>
  <c r="G3891" i="126" s="1"/>
  <c r="G3892" i="126" s="1"/>
  <c r="G3893" i="126" s="1"/>
  <c r="G3894" i="126" s="1"/>
  <c r="G3895" i="126" s="1"/>
  <c r="G3896" i="126" s="1"/>
  <c r="G3897" i="126" s="1"/>
  <c r="G3898" i="126" s="1"/>
  <c r="G3899" i="126" s="1"/>
  <c r="G3900" i="126" s="1"/>
  <c r="G3901" i="126" s="1"/>
  <c r="G3902" i="126" s="1"/>
  <c r="G3903" i="126" s="1"/>
  <c r="G3904" i="126" s="1"/>
  <c r="G3905" i="126" s="1"/>
  <c r="G3906" i="126" s="1"/>
  <c r="G3907" i="126" s="1"/>
  <c r="G3908" i="126" s="1"/>
  <c r="G3909" i="126" s="1"/>
  <c r="G3910" i="126" s="1"/>
  <c r="G3911" i="126" s="1"/>
  <c r="G3912" i="126" s="1"/>
  <c r="G3913" i="126" s="1"/>
  <c r="G3914" i="126" s="1"/>
  <c r="G3915" i="126" s="1"/>
  <c r="G3916" i="126" s="1"/>
  <c r="G3917" i="126" s="1"/>
  <c r="G3918" i="126" s="1"/>
  <c r="G3919" i="126" s="1"/>
  <c r="G3920" i="126" s="1"/>
  <c r="G3921" i="126" s="1"/>
  <c r="G3922" i="126" s="1"/>
  <c r="G3923" i="126" s="1"/>
  <c r="G3924" i="126" s="1"/>
  <c r="G3925" i="126" s="1"/>
  <c r="G3926" i="126" s="1"/>
  <c r="G3927" i="126" s="1"/>
  <c r="G3928" i="126" s="1"/>
  <c r="G3929" i="126" s="1"/>
  <c r="G3930" i="126" s="1"/>
  <c r="G3931" i="126" s="1"/>
  <c r="G3932" i="126" s="1"/>
  <c r="G3933" i="126" s="1"/>
  <c r="G3934" i="126" s="1"/>
  <c r="G3935" i="126" s="1"/>
  <c r="G3936" i="126" s="1"/>
  <c r="G3937" i="126" s="1"/>
  <c r="G3938" i="126" s="1"/>
  <c r="G3939" i="126" s="1"/>
  <c r="G3940" i="126" s="1"/>
  <c r="G3941" i="126" s="1"/>
  <c r="G3942" i="126" s="1"/>
  <c r="G3943" i="126" s="1"/>
  <c r="G3944" i="126" s="1"/>
  <c r="G3945" i="126" s="1"/>
  <c r="G3946" i="126" s="1"/>
  <c r="G3947" i="126" s="1"/>
  <c r="G3948" i="126" s="1"/>
  <c r="G3949" i="126" s="1"/>
  <c r="G3950" i="126" s="1"/>
  <c r="G3951" i="126" s="1"/>
  <c r="G3952" i="126" s="1"/>
  <c r="G3953" i="126" s="1"/>
  <c r="G3954" i="126" s="1"/>
  <c r="G3955" i="126" s="1"/>
  <c r="G3956" i="126" s="1"/>
  <c r="G3957" i="126" s="1"/>
  <c r="G3958" i="126" s="1"/>
  <c r="G3959" i="126" s="1"/>
  <c r="G3960" i="126" s="1"/>
  <c r="G3961" i="126" s="1"/>
  <c r="G3962" i="126" s="1"/>
  <c r="G3963" i="126" s="1"/>
  <c r="G3964" i="126" s="1"/>
  <c r="G3965" i="126" s="1"/>
  <c r="G3966" i="126" s="1"/>
  <c r="G3967" i="126" s="1"/>
  <c r="G3968" i="126" s="1"/>
  <c r="G3969" i="126" s="1"/>
  <c r="G3970" i="126" s="1"/>
  <c r="G3971" i="126" s="1"/>
  <c r="G3972" i="126" s="1"/>
  <c r="G3973" i="126" s="1"/>
  <c r="G3974" i="126" s="1"/>
  <c r="G3975" i="126" s="1"/>
  <c r="G3976" i="126" s="1"/>
  <c r="G3977" i="126" s="1"/>
  <c r="G3978" i="126" s="1"/>
  <c r="G3979" i="126" s="1"/>
  <c r="G3980" i="126" s="1"/>
  <c r="G3981" i="126" s="1"/>
  <c r="G3982" i="126" s="1"/>
  <c r="G3983" i="126" s="1"/>
  <c r="G3984" i="126" s="1"/>
  <c r="G3985" i="126" s="1"/>
  <c r="G3986" i="126" s="1"/>
  <c r="G3987" i="126" s="1"/>
  <c r="G3988" i="126" s="1"/>
  <c r="G3989" i="126" s="1"/>
  <c r="G3990" i="126" s="1"/>
  <c r="G3991" i="126" s="1"/>
  <c r="G3992" i="126" s="1"/>
  <c r="G3993" i="126" s="1"/>
  <c r="G3994" i="126" s="1"/>
  <c r="G3995" i="126" s="1"/>
  <c r="G3996" i="126" s="1"/>
  <c r="G3997" i="126" s="1"/>
  <c r="G3998" i="126" s="1"/>
  <c r="G3999" i="126" s="1"/>
  <c r="G4000" i="126" s="1"/>
  <c r="G4001" i="126" s="1"/>
  <c r="G4002" i="126" s="1"/>
  <c r="G4003" i="126" s="1"/>
  <c r="G4004" i="126" s="1"/>
  <c r="G4005" i="126" s="1"/>
  <c r="G4006" i="126" s="1"/>
  <c r="G4007" i="126" s="1"/>
  <c r="G4008" i="126" s="1"/>
  <c r="G4009" i="126" s="1"/>
  <c r="G4010" i="126" s="1"/>
  <c r="G4011" i="126" s="1"/>
  <c r="G4012" i="126" s="1"/>
  <c r="G4013" i="126" s="1"/>
  <c r="G4014" i="126" s="1"/>
  <c r="G4015" i="126" s="1"/>
  <c r="G4016" i="126" s="1"/>
  <c r="G4017" i="126" s="1"/>
  <c r="G4018" i="126" s="1"/>
  <c r="G4019" i="126" s="1"/>
  <c r="G4020" i="126" s="1"/>
  <c r="G4021" i="126" s="1"/>
  <c r="G4022" i="126" s="1"/>
  <c r="G4023" i="126" s="1"/>
  <c r="G4024" i="126" s="1"/>
  <c r="G4025" i="126" s="1"/>
  <c r="G4026" i="126" s="1"/>
  <c r="G4027" i="126" s="1"/>
  <c r="G4028" i="126" s="1"/>
  <c r="G4029" i="126" s="1"/>
  <c r="G4030" i="126" s="1"/>
  <c r="G4031" i="126" s="1"/>
  <c r="G4032" i="126" s="1"/>
  <c r="G4033" i="126" s="1"/>
  <c r="G4034" i="126" s="1"/>
  <c r="G4035" i="126" s="1"/>
  <c r="G4036" i="126" s="1"/>
  <c r="G4037" i="126" s="1"/>
  <c r="G4038" i="126" s="1"/>
  <c r="G4039" i="126" s="1"/>
  <c r="G4040" i="126" s="1"/>
  <c r="G4041" i="126" s="1"/>
  <c r="G4042" i="126" s="1"/>
  <c r="G4043" i="126" s="1"/>
  <c r="G4044" i="126" s="1"/>
  <c r="G4045" i="126" s="1"/>
  <c r="G4046" i="126" s="1"/>
  <c r="G4047" i="126" s="1"/>
  <c r="G4048" i="126" s="1"/>
  <c r="G4049" i="126" s="1"/>
  <c r="G4050" i="126" s="1"/>
  <c r="G4051" i="126" s="1"/>
  <c r="G4052" i="126" s="1"/>
  <c r="G4053" i="126" s="1"/>
  <c r="G4054" i="126" s="1"/>
  <c r="G4055" i="126" s="1"/>
  <c r="G4056" i="126" s="1"/>
  <c r="G4057" i="126" s="1"/>
  <c r="G4058" i="126" s="1"/>
  <c r="G4059" i="126" s="1"/>
  <c r="G4060" i="126" s="1"/>
  <c r="G4061" i="126" s="1"/>
  <c r="G4062" i="126" s="1"/>
  <c r="G4063" i="126" s="1"/>
  <c r="G4064" i="126" s="1"/>
  <c r="G4065" i="126" s="1"/>
  <c r="G4066" i="126" s="1"/>
  <c r="G4067" i="126" s="1"/>
  <c r="G4068" i="126" s="1"/>
  <c r="G4069" i="126" s="1"/>
  <c r="G4070" i="126" s="1"/>
  <c r="G4071" i="126" s="1"/>
  <c r="G4072" i="126" s="1"/>
  <c r="G4073" i="126" s="1"/>
  <c r="G4074" i="126" s="1"/>
  <c r="G4075" i="126" s="1"/>
  <c r="G4076" i="126" s="1"/>
  <c r="G4077" i="126" s="1"/>
  <c r="G4078" i="126" s="1"/>
  <c r="G4079" i="126" s="1"/>
  <c r="G4080" i="126" s="1"/>
  <c r="G4081" i="126" s="1"/>
  <c r="G4082" i="126" s="1"/>
  <c r="G4083" i="126" s="1"/>
  <c r="G4084" i="126" s="1"/>
  <c r="G4085" i="126" s="1"/>
  <c r="G4086" i="126" s="1"/>
  <c r="G4087" i="126" s="1"/>
  <c r="G4088" i="126" s="1"/>
  <c r="G4089" i="126" s="1"/>
  <c r="G4090" i="126" s="1"/>
  <c r="G4091" i="126" s="1"/>
  <c r="G4092" i="126" s="1"/>
  <c r="G4093" i="126" s="1"/>
  <c r="G4094" i="126" s="1"/>
  <c r="G4095" i="126" s="1"/>
  <c r="G4096" i="126" s="1"/>
  <c r="G4097" i="126" s="1"/>
  <c r="G4098" i="126" s="1"/>
  <c r="G4099" i="126" s="1"/>
  <c r="G4100" i="126" s="1"/>
  <c r="G4101" i="126" s="1"/>
  <c r="G4102" i="126" s="1"/>
  <c r="G4103" i="126" s="1"/>
  <c r="G4104" i="126" s="1"/>
  <c r="G4105" i="126" s="1"/>
  <c r="G4106" i="126" s="1"/>
  <c r="G4107" i="126" s="1"/>
  <c r="G4108" i="126" s="1"/>
  <c r="G4109" i="126" s="1"/>
  <c r="G4110" i="126" s="1"/>
  <c r="G4111" i="126" s="1"/>
  <c r="G4112" i="126" s="1"/>
  <c r="G4113" i="126" s="1"/>
  <c r="G4114" i="126" s="1"/>
  <c r="G4115" i="126" s="1"/>
  <c r="G4116" i="126" s="1"/>
  <c r="G4117" i="126" s="1"/>
  <c r="G4118" i="126" s="1"/>
  <c r="G4119" i="126" s="1"/>
  <c r="G4120" i="126" s="1"/>
  <c r="G4121" i="126" s="1"/>
  <c r="G4122" i="126" s="1"/>
  <c r="G4123" i="126" s="1"/>
  <c r="G4124" i="126" s="1"/>
  <c r="G4125" i="126" s="1"/>
  <c r="G4126" i="126" s="1"/>
  <c r="G4127" i="126" s="1"/>
  <c r="G4128" i="126" s="1"/>
  <c r="G4129" i="126" s="1"/>
  <c r="G4130" i="126" s="1"/>
  <c r="G4131" i="126" s="1"/>
  <c r="G4132" i="126" s="1"/>
  <c r="G4133" i="126" s="1"/>
  <c r="G4134" i="126" s="1"/>
  <c r="G4135" i="126" s="1"/>
  <c r="G4136" i="126" s="1"/>
  <c r="G4137" i="126" s="1"/>
  <c r="G4138" i="126" s="1"/>
  <c r="G4139" i="126" s="1"/>
  <c r="G4140" i="126" s="1"/>
  <c r="G4141" i="126" s="1"/>
  <c r="G4142" i="126" s="1"/>
  <c r="G4143" i="126" s="1"/>
  <c r="G4144" i="126" s="1"/>
  <c r="G4145" i="126" s="1"/>
  <c r="G4146" i="126" s="1"/>
  <c r="G4147" i="126" s="1"/>
  <c r="G4148" i="126" s="1"/>
  <c r="G4149" i="126" s="1"/>
  <c r="G4150" i="126" s="1"/>
  <c r="G4151" i="126" s="1"/>
  <c r="G4152" i="126" s="1"/>
  <c r="G4153" i="126" s="1"/>
  <c r="G4154" i="126" s="1"/>
  <c r="G4155" i="126" s="1"/>
  <c r="G4156" i="126" s="1"/>
  <c r="G4157" i="126" s="1"/>
  <c r="G4158" i="126" s="1"/>
  <c r="G4159" i="126" s="1"/>
  <c r="G4160" i="126" s="1"/>
  <c r="G4161" i="126" s="1"/>
  <c r="G4162" i="126" s="1"/>
  <c r="G4163" i="126" s="1"/>
  <c r="G4164" i="126" s="1"/>
  <c r="G4165" i="126" s="1"/>
  <c r="G4166" i="126" s="1"/>
  <c r="G4167" i="126" s="1"/>
  <c r="G4168" i="126" s="1"/>
  <c r="G4169" i="126" s="1"/>
  <c r="G4170" i="126" s="1"/>
  <c r="G4171" i="126" s="1"/>
  <c r="G4172" i="126" s="1"/>
  <c r="G4173" i="126" s="1"/>
  <c r="G4174" i="126" s="1"/>
  <c r="G4175" i="126" s="1"/>
  <c r="G4176" i="126" s="1"/>
  <c r="G4177" i="126" s="1"/>
  <c r="G4178" i="126" s="1"/>
  <c r="G4179" i="126" s="1"/>
  <c r="G4180" i="126" s="1"/>
  <c r="G4181" i="126" s="1"/>
  <c r="G4182" i="126" s="1"/>
  <c r="G4183" i="126" s="1"/>
  <c r="G4184" i="126" s="1"/>
  <c r="G4185" i="126" s="1"/>
  <c r="G4186" i="126" s="1"/>
  <c r="G4187" i="126" s="1"/>
  <c r="G4188" i="126" s="1"/>
  <c r="G4189" i="126" s="1"/>
  <c r="G4190" i="126" s="1"/>
  <c r="G4191" i="126" s="1"/>
  <c r="G4192" i="126" s="1"/>
  <c r="G4193" i="126" s="1"/>
  <c r="G4194" i="126" s="1"/>
  <c r="G4195" i="126" s="1"/>
  <c r="G4196" i="126" s="1"/>
  <c r="G4197" i="126" s="1"/>
  <c r="G4198" i="126" s="1"/>
  <c r="G4199" i="126" s="1"/>
  <c r="G4200" i="126" s="1"/>
  <c r="G4201" i="126" s="1"/>
  <c r="G4202" i="126" s="1"/>
  <c r="G4203" i="126" s="1"/>
  <c r="G4204" i="126" s="1"/>
  <c r="G4205" i="126" s="1"/>
  <c r="G4206" i="126" s="1"/>
  <c r="G4207" i="126" s="1"/>
  <c r="G4208" i="126" s="1"/>
  <c r="G4209" i="126" s="1"/>
  <c r="G4210" i="126" s="1"/>
  <c r="G4211" i="126" s="1"/>
  <c r="G4212" i="126" s="1"/>
  <c r="G4213" i="126" s="1"/>
  <c r="G4214" i="126" s="1"/>
  <c r="G4215" i="126" s="1"/>
  <c r="G4216" i="126" s="1"/>
  <c r="G4217" i="126" s="1"/>
  <c r="G4218" i="126" s="1"/>
  <c r="G4219" i="126" s="1"/>
  <c r="G4220" i="126" s="1"/>
  <c r="G4221" i="126" s="1"/>
  <c r="G4222" i="126" s="1"/>
  <c r="G4223" i="126" s="1"/>
  <c r="G4224" i="126" s="1"/>
  <c r="G4225" i="126" s="1"/>
  <c r="G4226" i="126" s="1"/>
  <c r="G4227" i="126" s="1"/>
  <c r="G4228" i="126" s="1"/>
  <c r="G4229" i="126" s="1"/>
  <c r="G4230" i="126" s="1"/>
  <c r="G4231" i="126" s="1"/>
  <c r="G4232" i="126" s="1"/>
  <c r="G4233" i="126" s="1"/>
  <c r="G4234" i="126" s="1"/>
  <c r="G4235" i="126" s="1"/>
  <c r="G4236" i="126" s="1"/>
  <c r="G4237" i="126" s="1"/>
  <c r="G4238" i="126" s="1"/>
  <c r="G4239" i="126" s="1"/>
  <c r="G4240" i="126" s="1"/>
  <c r="G4241" i="126" s="1"/>
  <c r="G4242" i="126" s="1"/>
  <c r="G4243" i="126" s="1"/>
  <c r="G4244" i="126" s="1"/>
  <c r="G4245" i="126" s="1"/>
  <c r="G4246" i="126" s="1"/>
  <c r="G4247" i="126" s="1"/>
  <c r="G4248" i="126" s="1"/>
  <c r="G4249" i="126" s="1"/>
  <c r="G4250" i="126" s="1"/>
  <c r="G4251" i="126" s="1"/>
  <c r="G4252" i="126" s="1"/>
  <c r="G4253" i="126" s="1"/>
  <c r="G4254" i="126" s="1"/>
  <c r="G4255" i="126" s="1"/>
  <c r="G4256" i="126" s="1"/>
  <c r="G4257" i="126" s="1"/>
  <c r="G4258" i="126" s="1"/>
  <c r="G4259" i="126" s="1"/>
  <c r="G4260" i="126" s="1"/>
  <c r="G4261" i="126" s="1"/>
  <c r="G4262" i="126" s="1"/>
  <c r="G4263" i="126" s="1"/>
  <c r="G4264" i="126" s="1"/>
  <c r="G4265" i="126" s="1"/>
  <c r="G4266" i="126" s="1"/>
  <c r="G4267" i="126" s="1"/>
  <c r="G4268" i="126" s="1"/>
  <c r="G4269" i="126" s="1"/>
  <c r="G4270" i="126" s="1"/>
  <c r="G4271" i="126" s="1"/>
  <c r="G4272" i="126" s="1"/>
  <c r="G4273" i="126" s="1"/>
  <c r="G4274" i="126" s="1"/>
  <c r="G4275" i="126" s="1"/>
  <c r="G4276" i="126" s="1"/>
  <c r="G4277" i="126" s="1"/>
  <c r="G4278" i="126" s="1"/>
  <c r="G4279" i="126" s="1"/>
  <c r="G4280" i="126" s="1"/>
  <c r="G4281" i="126" s="1"/>
  <c r="G4282" i="126" s="1"/>
  <c r="G4283" i="126" s="1"/>
  <c r="G4284" i="126" s="1"/>
  <c r="G4285" i="126" s="1"/>
  <c r="G4286" i="126" s="1"/>
  <c r="G4287" i="126" s="1"/>
  <c r="G4288" i="126" s="1"/>
  <c r="G4289" i="126" s="1"/>
  <c r="G4290" i="126" s="1"/>
  <c r="G4291" i="126" s="1"/>
  <c r="G4292" i="126" s="1"/>
  <c r="G4293" i="126" s="1"/>
  <c r="G4294" i="126" s="1"/>
  <c r="G4295" i="126" s="1"/>
  <c r="G4296" i="126" s="1"/>
  <c r="G4297" i="126" s="1"/>
  <c r="G4298" i="126" s="1"/>
  <c r="G4299" i="126" s="1"/>
  <c r="G4300" i="126" s="1"/>
  <c r="G4301" i="126" s="1"/>
  <c r="G4302" i="126" s="1"/>
  <c r="G4303" i="126" s="1"/>
  <c r="G4304" i="126" s="1"/>
  <c r="G4305" i="126" s="1"/>
  <c r="G4306" i="126" s="1"/>
  <c r="G4307" i="126" s="1"/>
  <c r="G4308" i="126" s="1"/>
  <c r="G4309" i="126" s="1"/>
  <c r="G4310" i="126" s="1"/>
  <c r="G4311" i="126" s="1"/>
  <c r="G4312" i="126" s="1"/>
  <c r="G4313" i="126" s="1"/>
  <c r="G4314" i="126" s="1"/>
  <c r="G4315" i="126" s="1"/>
  <c r="G4316" i="126" s="1"/>
  <c r="G4317" i="126" s="1"/>
  <c r="G4318" i="126" s="1"/>
  <c r="G4319" i="126" s="1"/>
  <c r="G4320" i="126" s="1"/>
  <c r="G4321" i="126" s="1"/>
  <c r="G4322" i="126" s="1"/>
  <c r="G4323" i="126" s="1"/>
  <c r="G4324" i="126" s="1"/>
  <c r="G4325" i="126" s="1"/>
  <c r="G4326" i="126" s="1"/>
  <c r="G4327" i="126" s="1"/>
  <c r="G4328" i="126" s="1"/>
  <c r="G4329" i="126" s="1"/>
  <c r="G4330" i="126" s="1"/>
  <c r="G4331" i="126" s="1"/>
  <c r="G4332" i="126" s="1"/>
  <c r="G4333" i="126" s="1"/>
  <c r="G4334" i="126" s="1"/>
  <c r="G4335" i="126" s="1"/>
  <c r="G4336" i="126" s="1"/>
  <c r="G4337" i="126" s="1"/>
  <c r="G4338" i="126" s="1"/>
  <c r="G4339" i="126" s="1"/>
  <c r="G4340" i="126" s="1"/>
  <c r="G4341" i="126" s="1"/>
  <c r="G4342" i="126" s="1"/>
  <c r="G4343" i="126" s="1"/>
  <c r="G4344" i="126" s="1"/>
  <c r="G4345" i="126" s="1"/>
  <c r="G4346" i="126" s="1"/>
  <c r="G4347" i="126" s="1"/>
  <c r="G4348" i="126" s="1"/>
  <c r="G4349" i="126" s="1"/>
  <c r="G4350" i="126" s="1"/>
  <c r="G4351" i="126" s="1"/>
  <c r="G4352" i="126" s="1"/>
  <c r="G4353" i="126" s="1"/>
  <c r="G4354" i="126" s="1"/>
  <c r="G4355" i="126" s="1"/>
  <c r="G4356" i="126" s="1"/>
  <c r="G4357" i="126" s="1"/>
  <c r="G4358" i="126" s="1"/>
  <c r="G4359" i="126" s="1"/>
  <c r="G4360" i="126" s="1"/>
  <c r="G4361" i="126" s="1"/>
  <c r="G4362" i="126" s="1"/>
  <c r="G4363" i="126" s="1"/>
  <c r="G4364" i="126" s="1"/>
  <c r="G4365" i="126" s="1"/>
  <c r="G4366" i="126" s="1"/>
  <c r="G4367" i="126" s="1"/>
  <c r="G4368" i="126" s="1"/>
  <c r="G4369" i="126" s="1"/>
  <c r="G4370" i="126" s="1"/>
  <c r="G4371" i="126" s="1"/>
  <c r="G4372" i="126" s="1"/>
  <c r="G4373" i="126" s="1"/>
  <c r="G4374" i="126" s="1"/>
  <c r="G4375" i="126" s="1"/>
  <c r="G4376" i="126" s="1"/>
  <c r="G4377" i="126" s="1"/>
  <c r="G4378" i="126" s="1"/>
  <c r="G4379" i="126" s="1"/>
  <c r="G4380" i="126" s="1"/>
  <c r="G4381" i="126" s="1"/>
  <c r="G4382" i="126" s="1"/>
  <c r="G4383" i="126" s="1"/>
  <c r="G4384" i="126" s="1"/>
  <c r="G4385" i="126" s="1"/>
  <c r="G4386" i="126" s="1"/>
  <c r="G4387" i="126" s="1"/>
  <c r="G4388" i="126" s="1"/>
  <c r="G4389" i="126" s="1"/>
  <c r="G4390" i="126" s="1"/>
  <c r="G4391" i="126" s="1"/>
  <c r="G4392" i="126" s="1"/>
  <c r="G4393" i="126" s="1"/>
  <c r="G4394" i="126" s="1"/>
  <c r="G4395" i="126" s="1"/>
  <c r="G4396" i="126" s="1"/>
  <c r="G4397" i="126" s="1"/>
  <c r="G4398" i="126" s="1"/>
  <c r="G4399" i="126" s="1"/>
  <c r="G4400" i="126" s="1"/>
  <c r="G4401" i="126" s="1"/>
  <c r="G4402" i="126" s="1"/>
  <c r="G4403" i="126" s="1"/>
  <c r="G4404" i="126" s="1"/>
  <c r="G4405" i="126" s="1"/>
  <c r="G4406" i="126" s="1"/>
  <c r="G4407" i="126" s="1"/>
  <c r="G4408" i="126" s="1"/>
  <c r="G4409" i="126" s="1"/>
  <c r="G4410" i="126" s="1"/>
  <c r="G4411" i="126" s="1"/>
  <c r="G4412" i="126" s="1"/>
  <c r="G4413" i="126" s="1"/>
  <c r="G4414" i="126" s="1"/>
  <c r="G4415" i="126" s="1"/>
  <c r="G4416" i="126" s="1"/>
  <c r="G4417" i="126" s="1"/>
  <c r="G4418" i="126" s="1"/>
  <c r="G4419" i="126" s="1"/>
  <c r="G4420" i="126" s="1"/>
  <c r="G4421" i="126" s="1"/>
  <c r="G4422" i="126" s="1"/>
  <c r="G4423" i="126" s="1"/>
  <c r="G4424" i="126" s="1"/>
  <c r="G4425" i="126" s="1"/>
  <c r="G4426" i="126" s="1"/>
  <c r="G4427" i="126" s="1"/>
  <c r="G4428" i="126" s="1"/>
  <c r="G4429" i="126" s="1"/>
  <c r="G4430" i="126" s="1"/>
  <c r="G4431" i="126" s="1"/>
  <c r="G4432" i="126" s="1"/>
  <c r="G4433" i="126" s="1"/>
  <c r="G4434" i="126" s="1"/>
  <c r="G4435" i="126" s="1"/>
  <c r="G4436" i="126" s="1"/>
  <c r="G4437" i="126" s="1"/>
  <c r="G4438" i="126" s="1"/>
  <c r="G4439" i="126" s="1"/>
  <c r="G4440" i="126" s="1"/>
  <c r="G4441" i="126" s="1"/>
  <c r="G4442" i="126" s="1"/>
  <c r="G4443" i="126" s="1"/>
  <c r="G4444" i="126" s="1"/>
  <c r="G4445" i="126" s="1"/>
  <c r="G4446" i="126" s="1"/>
  <c r="G4447" i="126" s="1"/>
  <c r="G4448" i="126" s="1"/>
  <c r="G4449" i="126" s="1"/>
  <c r="G4450" i="126" s="1"/>
  <c r="G4451" i="126" s="1"/>
  <c r="G4452" i="126" s="1"/>
  <c r="G4453" i="126" s="1"/>
  <c r="G4454" i="126" s="1"/>
  <c r="G4455" i="126" s="1"/>
  <c r="G4456" i="126" s="1"/>
  <c r="G4457" i="126" s="1"/>
  <c r="G4458" i="126" s="1"/>
  <c r="G4459" i="126" s="1"/>
  <c r="G4460" i="126" s="1"/>
  <c r="G4461" i="126" s="1"/>
  <c r="G4462" i="126" s="1"/>
  <c r="G4463" i="126" s="1"/>
  <c r="G4464" i="126" s="1"/>
  <c r="G4465" i="126" s="1"/>
  <c r="G4466" i="126" s="1"/>
  <c r="G4467" i="126" s="1"/>
  <c r="G4468" i="126" s="1"/>
  <c r="G4469" i="126" s="1"/>
  <c r="G4470" i="126" s="1"/>
  <c r="G4471" i="126" s="1"/>
  <c r="G4472" i="126" s="1"/>
  <c r="G4473" i="126" s="1"/>
  <c r="G4474" i="126" s="1"/>
  <c r="G4475" i="126" s="1"/>
  <c r="G4476" i="126" s="1"/>
  <c r="G4477" i="126" s="1"/>
  <c r="G4478" i="126" s="1"/>
  <c r="G4479" i="126" s="1"/>
  <c r="G4480" i="126" s="1"/>
  <c r="G4481" i="126" s="1"/>
  <c r="G4482" i="126" s="1"/>
  <c r="G4483" i="126" s="1"/>
  <c r="G4484" i="126" s="1"/>
  <c r="G4485" i="126" s="1"/>
  <c r="G4486" i="126" s="1"/>
  <c r="G4487" i="126" s="1"/>
  <c r="G4488" i="126" s="1"/>
  <c r="G4489" i="126" s="1"/>
  <c r="G4490" i="126" s="1"/>
  <c r="G4491" i="126" s="1"/>
  <c r="G4492" i="126" s="1"/>
  <c r="G4493" i="126" s="1"/>
  <c r="G4494" i="126" s="1"/>
  <c r="G4495" i="126" s="1"/>
  <c r="G4496" i="126" s="1"/>
  <c r="G4497" i="126" s="1"/>
  <c r="G4498" i="126" s="1"/>
  <c r="G4499" i="126" s="1"/>
  <c r="G4500" i="126" s="1"/>
  <c r="G4501" i="126" s="1"/>
  <c r="G4502" i="126" s="1"/>
  <c r="G4503" i="126" s="1"/>
  <c r="G4504" i="126" s="1"/>
  <c r="G4505" i="126" s="1"/>
  <c r="G4506" i="126" s="1"/>
  <c r="G4507" i="126" s="1"/>
  <c r="G4508" i="126" s="1"/>
  <c r="G4509" i="126" s="1"/>
  <c r="G4510" i="126" s="1"/>
  <c r="G4511" i="126" s="1"/>
  <c r="G4512" i="126" s="1"/>
  <c r="G4513" i="126" s="1"/>
  <c r="G4514" i="126" s="1"/>
  <c r="G4515" i="126" s="1"/>
  <c r="G4516" i="126" s="1"/>
  <c r="G4517" i="126" s="1"/>
  <c r="G4518" i="126" s="1"/>
  <c r="G4519" i="126" s="1"/>
  <c r="G4520" i="126" s="1"/>
  <c r="G4521" i="126" s="1"/>
  <c r="G4522" i="126" s="1"/>
  <c r="G4523" i="126" s="1"/>
  <c r="G4524" i="126" s="1"/>
  <c r="G4525" i="126" s="1"/>
  <c r="G4526" i="126" s="1"/>
  <c r="G4527" i="126" s="1"/>
  <c r="G4528" i="126" s="1"/>
  <c r="G4529" i="126" s="1"/>
  <c r="G4530" i="126" s="1"/>
  <c r="G4531" i="126" s="1"/>
  <c r="G4532" i="126" s="1"/>
  <c r="G4533" i="126" s="1"/>
  <c r="G4534" i="126" s="1"/>
  <c r="G4535" i="126" s="1"/>
  <c r="G4536" i="126" s="1"/>
  <c r="G4537" i="126" s="1"/>
  <c r="G4538" i="126" s="1"/>
  <c r="G4539" i="126" s="1"/>
  <c r="G4540" i="126" s="1"/>
  <c r="G4541" i="126" s="1"/>
  <c r="G4542" i="126" s="1"/>
  <c r="G4543" i="126" s="1"/>
  <c r="G4544" i="126" s="1"/>
  <c r="G4545" i="126" s="1"/>
  <c r="G4546" i="126" s="1"/>
  <c r="G4547" i="126" s="1"/>
  <c r="G4548" i="126" s="1"/>
  <c r="G4549" i="126" s="1"/>
  <c r="G4550" i="126" s="1"/>
  <c r="G4551" i="126" s="1"/>
  <c r="G4552" i="126" s="1"/>
  <c r="G4553" i="126" s="1"/>
  <c r="G4554" i="126" s="1"/>
  <c r="G4555" i="126" s="1"/>
  <c r="G4556" i="126" s="1"/>
  <c r="G4557" i="126" s="1"/>
  <c r="G4558" i="126" s="1"/>
  <c r="G4559" i="126" s="1"/>
  <c r="G4560" i="126" s="1"/>
  <c r="G4561" i="126" s="1"/>
  <c r="G4562" i="126" s="1"/>
  <c r="G4563" i="126" s="1"/>
  <c r="G4564" i="126" s="1"/>
  <c r="G4565" i="126" s="1"/>
  <c r="G4566" i="126" s="1"/>
  <c r="G4567" i="126" s="1"/>
  <c r="G4568" i="126" s="1"/>
  <c r="G4569" i="126" s="1"/>
  <c r="G4570" i="126" s="1"/>
  <c r="G4571" i="126" s="1"/>
  <c r="G4572" i="126" s="1"/>
  <c r="G4573" i="126" s="1"/>
  <c r="G4574" i="126" s="1"/>
  <c r="G4575" i="126" s="1"/>
  <c r="G4576" i="126" s="1"/>
  <c r="G4577" i="126" s="1"/>
  <c r="G4578" i="126" s="1"/>
  <c r="G4579" i="126" s="1"/>
  <c r="G4580" i="126" s="1"/>
  <c r="G4581" i="126" s="1"/>
  <c r="G4582" i="126" s="1"/>
  <c r="G4583" i="126" s="1"/>
  <c r="G4584" i="126" s="1"/>
  <c r="G4585" i="126" s="1"/>
  <c r="G4586" i="126" s="1"/>
  <c r="G4587" i="126" s="1"/>
  <c r="G4588" i="126" s="1"/>
  <c r="G4589" i="126" s="1"/>
  <c r="G4590" i="126" s="1"/>
  <c r="G4591" i="126" s="1"/>
  <c r="G4592" i="126" s="1"/>
  <c r="G4593" i="126" s="1"/>
  <c r="G4594" i="126" s="1"/>
  <c r="G4595" i="126" s="1"/>
  <c r="G4596" i="126" s="1"/>
  <c r="G4597" i="126" s="1"/>
  <c r="G4598" i="126" s="1"/>
  <c r="G4599" i="126" s="1"/>
  <c r="G4600" i="126" s="1"/>
  <c r="G4601" i="126" s="1"/>
  <c r="G4602" i="126" s="1"/>
  <c r="G4603" i="126" s="1"/>
  <c r="G4604" i="126" s="1"/>
  <c r="G4605" i="126" s="1"/>
  <c r="G4606" i="126" s="1"/>
  <c r="G4607" i="126" s="1"/>
  <c r="G4608" i="126" s="1"/>
  <c r="G4609" i="126" s="1"/>
  <c r="G4610" i="126" s="1"/>
  <c r="G4611" i="126" s="1"/>
  <c r="G4612" i="126" s="1"/>
  <c r="G4613" i="126" s="1"/>
  <c r="G4614" i="126" s="1"/>
  <c r="G4615" i="126" s="1"/>
  <c r="G4616" i="126" s="1"/>
  <c r="G4617" i="126" s="1"/>
  <c r="G4618" i="126" s="1"/>
  <c r="G4619" i="126" s="1"/>
  <c r="G4620" i="126" s="1"/>
  <c r="G4621" i="126" s="1"/>
  <c r="G4622" i="126" s="1"/>
  <c r="G4623" i="126" s="1"/>
  <c r="G4624" i="126" s="1"/>
  <c r="G4625" i="126" s="1"/>
  <c r="G4626" i="126" s="1"/>
  <c r="G4627" i="126" s="1"/>
  <c r="G4628" i="126" s="1"/>
  <c r="G4629" i="126" s="1"/>
  <c r="G4630" i="126" s="1"/>
  <c r="G4631" i="126" s="1"/>
  <c r="G4632" i="126" s="1"/>
  <c r="G4633" i="126" s="1"/>
  <c r="G4634" i="126" s="1"/>
  <c r="G4635" i="126" s="1"/>
  <c r="G4636" i="126" s="1"/>
  <c r="G4637" i="126" s="1"/>
  <c r="G4638" i="126" s="1"/>
  <c r="G4639" i="126" s="1"/>
  <c r="G4640" i="126" s="1"/>
  <c r="G4641" i="126" s="1"/>
  <c r="G4642" i="126" s="1"/>
  <c r="G4643" i="126" s="1"/>
  <c r="G4644" i="126" s="1"/>
  <c r="G4645" i="126" s="1"/>
  <c r="G4646" i="126" s="1"/>
  <c r="G4647" i="126" s="1"/>
  <c r="G4648" i="126" s="1"/>
  <c r="G4649" i="126" s="1"/>
  <c r="G4650" i="126" s="1"/>
  <c r="G4651" i="126" s="1"/>
  <c r="G4652" i="126" s="1"/>
  <c r="G4653" i="126" s="1"/>
  <c r="G4654" i="126" s="1"/>
  <c r="G4655" i="126" s="1"/>
  <c r="G4656" i="126" s="1"/>
  <c r="G4657" i="126" s="1"/>
  <c r="G4658" i="126" s="1"/>
  <c r="G4659" i="126" s="1"/>
  <c r="G4660" i="126" s="1"/>
  <c r="G4661" i="126" s="1"/>
  <c r="G4662" i="126" s="1"/>
  <c r="G4663" i="126" s="1"/>
  <c r="G4664" i="126" s="1"/>
  <c r="G4665" i="126" s="1"/>
  <c r="G4666" i="126" s="1"/>
  <c r="G4667" i="126" s="1"/>
  <c r="G4668" i="126" s="1"/>
  <c r="G4669" i="126" s="1"/>
  <c r="G4670" i="126" s="1"/>
  <c r="G4671" i="126" s="1"/>
  <c r="G4672" i="126" s="1"/>
  <c r="G4673" i="126" s="1"/>
  <c r="G4674" i="126" s="1"/>
  <c r="G4675" i="126" s="1"/>
  <c r="G4676" i="126" s="1"/>
  <c r="G4677" i="126" s="1"/>
  <c r="G4678" i="126" s="1"/>
  <c r="G4679" i="126" s="1"/>
  <c r="G4680" i="126" s="1"/>
  <c r="G4681" i="126" s="1"/>
  <c r="G4682" i="126" s="1"/>
  <c r="G4683" i="126" s="1"/>
  <c r="G4684" i="126" s="1"/>
  <c r="G4685" i="126" s="1"/>
  <c r="G4686" i="126" s="1"/>
  <c r="G4687" i="126" s="1"/>
  <c r="G4688" i="126" s="1"/>
  <c r="G4689" i="126" s="1"/>
  <c r="G4690" i="126" s="1"/>
  <c r="G4691" i="126" s="1"/>
  <c r="G4692" i="126" s="1"/>
  <c r="G4693" i="126" s="1"/>
  <c r="G4694" i="126" s="1"/>
  <c r="G4695" i="126" s="1"/>
  <c r="G4696" i="126" s="1"/>
  <c r="G4697" i="126" s="1"/>
  <c r="G4698" i="126" s="1"/>
  <c r="G4699" i="126" s="1"/>
  <c r="G4700" i="126" s="1"/>
  <c r="G4701" i="126" s="1"/>
  <c r="G4702" i="126" s="1"/>
  <c r="G4703" i="126" s="1"/>
  <c r="G4704" i="126" s="1"/>
  <c r="G4705" i="126" s="1"/>
  <c r="G4706" i="126" s="1"/>
  <c r="G4707" i="126" s="1"/>
  <c r="G4708" i="126" s="1"/>
  <c r="G4709" i="126" s="1"/>
  <c r="G4710" i="126" s="1"/>
  <c r="G4711" i="126" s="1"/>
  <c r="G4712" i="126" s="1"/>
  <c r="G4713" i="126" s="1"/>
  <c r="G4714" i="126" s="1"/>
  <c r="G4715" i="126" s="1"/>
  <c r="G4716" i="126" s="1"/>
  <c r="G4717" i="126" s="1"/>
  <c r="G4718" i="126" s="1"/>
  <c r="G4719" i="126" s="1"/>
  <c r="G4720" i="126" s="1"/>
  <c r="G4721" i="126" s="1"/>
  <c r="G4722" i="126" s="1"/>
  <c r="G4723" i="126" s="1"/>
  <c r="G4724" i="126" s="1"/>
  <c r="G4725" i="126" s="1"/>
  <c r="G4726" i="126" s="1"/>
  <c r="G4727" i="126" s="1"/>
  <c r="G4728" i="126" s="1"/>
  <c r="G4729" i="126" s="1"/>
  <c r="G4730" i="126" s="1"/>
  <c r="G4731" i="126" s="1"/>
  <c r="G4732" i="126" s="1"/>
  <c r="G4733" i="126" s="1"/>
  <c r="G4734" i="126" s="1"/>
  <c r="G4735" i="126" s="1"/>
  <c r="G4736" i="126" s="1"/>
  <c r="G4737" i="126" s="1"/>
  <c r="G4738" i="126" s="1"/>
  <c r="G4739" i="126" s="1"/>
  <c r="G4740" i="126" s="1"/>
  <c r="G4741" i="126" s="1"/>
  <c r="G4742" i="126" s="1"/>
  <c r="G4743" i="126" s="1"/>
  <c r="G4744" i="126" s="1"/>
  <c r="G4745" i="126" s="1"/>
  <c r="G4746" i="126" s="1"/>
  <c r="G4747" i="126" s="1"/>
  <c r="G4748" i="126" s="1"/>
  <c r="G4749" i="126" s="1"/>
  <c r="G4750" i="126" s="1"/>
  <c r="G4751" i="126" s="1"/>
  <c r="G4752" i="126" s="1"/>
  <c r="G4753" i="126" s="1"/>
  <c r="G4754" i="126" s="1"/>
  <c r="G4755" i="126" s="1"/>
  <c r="G4756" i="126" s="1"/>
  <c r="G4757" i="126" s="1"/>
  <c r="G4758" i="126" s="1"/>
  <c r="G4759" i="126" s="1"/>
  <c r="G4760" i="126" s="1"/>
  <c r="G4761" i="126" s="1"/>
  <c r="G4762" i="126" s="1"/>
  <c r="G4763" i="126" s="1"/>
  <c r="G4764" i="126" s="1"/>
  <c r="G4765" i="126" s="1"/>
  <c r="G4766" i="126" s="1"/>
  <c r="G4767" i="126" s="1"/>
  <c r="G4768" i="126" s="1"/>
  <c r="G4769" i="126" s="1"/>
  <c r="G4770" i="126" s="1"/>
  <c r="G4771" i="126" s="1"/>
  <c r="G4772" i="126" s="1"/>
  <c r="G4773" i="126" s="1"/>
  <c r="G4774" i="126" s="1"/>
  <c r="G4775" i="126" s="1"/>
  <c r="G4776" i="126" s="1"/>
  <c r="G4777" i="126" s="1"/>
  <c r="G4778" i="126" s="1"/>
  <c r="G4779" i="126" s="1"/>
  <c r="G4780" i="126" s="1"/>
  <c r="G4781" i="126" s="1"/>
  <c r="G4782" i="126" s="1"/>
  <c r="G4783" i="126" s="1"/>
  <c r="G4784" i="126" s="1"/>
  <c r="G4785" i="126" s="1"/>
  <c r="G4786" i="126" s="1"/>
  <c r="G4787" i="126" s="1"/>
  <c r="G4788" i="126" s="1"/>
  <c r="G4789" i="126" s="1"/>
  <c r="G4790" i="126" s="1"/>
  <c r="G4791" i="126" s="1"/>
  <c r="G4792" i="126" s="1"/>
  <c r="G4793" i="126" s="1"/>
  <c r="G4794" i="126" s="1"/>
  <c r="G4795" i="126" s="1"/>
  <c r="G4796" i="126" s="1"/>
  <c r="G4797" i="126" s="1"/>
  <c r="G4798" i="126" s="1"/>
  <c r="G4799" i="126" s="1"/>
  <c r="G4800" i="126" s="1"/>
  <c r="G4801" i="126" s="1"/>
  <c r="G4802" i="126" s="1"/>
  <c r="G4803" i="126" s="1"/>
  <c r="G4804" i="126" s="1"/>
  <c r="G4805" i="126" s="1"/>
  <c r="G4806" i="126" s="1"/>
  <c r="G4807" i="126" s="1"/>
  <c r="G4808" i="126" s="1"/>
  <c r="G4809" i="126" s="1"/>
  <c r="G4810" i="126" s="1"/>
  <c r="G4811" i="126" s="1"/>
  <c r="G4812" i="126" s="1"/>
  <c r="G4813" i="126" s="1"/>
  <c r="G4814" i="126" s="1"/>
  <c r="G4815" i="126" s="1"/>
  <c r="G4816" i="126" s="1"/>
  <c r="G4817" i="126" s="1"/>
  <c r="G4818" i="126" s="1"/>
  <c r="G4819" i="126" s="1"/>
  <c r="G4820" i="126" s="1"/>
  <c r="G4821" i="126" s="1"/>
  <c r="G4822" i="126" s="1"/>
  <c r="G4823" i="126" s="1"/>
  <c r="G4824" i="126" s="1"/>
  <c r="G4825" i="126" s="1"/>
  <c r="G4826" i="126" s="1"/>
  <c r="G4827" i="126" s="1"/>
  <c r="G4828" i="126" s="1"/>
  <c r="G4829" i="126" s="1"/>
  <c r="G4830" i="126" s="1"/>
  <c r="G4831" i="126" s="1"/>
  <c r="G4832" i="126" s="1"/>
  <c r="G4833" i="126" s="1"/>
  <c r="G4834" i="126" s="1"/>
  <c r="G4835" i="126" s="1"/>
  <c r="G4836" i="126" s="1"/>
  <c r="G4837" i="126" s="1"/>
  <c r="G4838" i="126" s="1"/>
  <c r="G4839" i="126" s="1"/>
  <c r="G4840" i="126" s="1"/>
  <c r="G4841" i="126" s="1"/>
  <c r="G4842" i="126" s="1"/>
  <c r="G4843" i="126" s="1"/>
  <c r="G4844" i="126" s="1"/>
  <c r="G4845" i="126" s="1"/>
  <c r="G4846" i="126" s="1"/>
  <c r="G4847" i="126" s="1"/>
  <c r="G4848" i="126" s="1"/>
  <c r="G4849" i="126" s="1"/>
  <c r="G4850" i="126" s="1"/>
  <c r="G4851" i="126" s="1"/>
  <c r="G4852" i="126" s="1"/>
  <c r="G4853" i="126" s="1"/>
  <c r="G4854" i="126" s="1"/>
  <c r="G4855" i="126" s="1"/>
  <c r="G4856" i="126" s="1"/>
  <c r="G4857" i="126" s="1"/>
  <c r="G4858" i="126" s="1"/>
  <c r="G4859" i="126" s="1"/>
  <c r="G4860" i="126" s="1"/>
  <c r="G4861" i="126" s="1"/>
  <c r="G4862" i="126" s="1"/>
  <c r="G4863" i="126" s="1"/>
  <c r="G4864" i="126" s="1"/>
  <c r="G4865" i="126" s="1"/>
  <c r="G4866" i="126" s="1"/>
  <c r="G4867" i="126" s="1"/>
  <c r="G4868" i="126" s="1"/>
  <c r="G4869" i="126" s="1"/>
  <c r="G4870" i="126" s="1"/>
  <c r="G4871" i="126" s="1"/>
  <c r="G4872" i="126" s="1"/>
  <c r="G4873" i="126" s="1"/>
  <c r="G4874" i="126" s="1"/>
  <c r="G4875" i="126" s="1"/>
  <c r="G4876" i="126" s="1"/>
  <c r="G4877" i="126" s="1"/>
  <c r="G4878" i="126" s="1"/>
  <c r="G4879" i="126" s="1"/>
  <c r="G4880" i="126" s="1"/>
  <c r="G4881" i="126" s="1"/>
  <c r="G4882" i="126" s="1"/>
  <c r="G4883" i="126" s="1"/>
  <c r="G4884" i="126" s="1"/>
  <c r="G4885" i="126" s="1"/>
  <c r="G4886" i="126" s="1"/>
  <c r="G4887" i="126" s="1"/>
  <c r="G4888" i="126" s="1"/>
  <c r="G4889" i="126" s="1"/>
  <c r="G4890" i="126" s="1"/>
  <c r="G4891" i="126" s="1"/>
  <c r="G4892" i="126" s="1"/>
  <c r="G4893" i="126" s="1"/>
  <c r="G4894" i="126" s="1"/>
  <c r="G4895" i="126" s="1"/>
  <c r="G4896" i="126" s="1"/>
  <c r="G4897" i="126" s="1"/>
  <c r="G4898" i="126" s="1"/>
  <c r="G4899" i="126" s="1"/>
  <c r="G4900" i="126" s="1"/>
  <c r="G4901" i="126" s="1"/>
  <c r="G4902" i="126" s="1"/>
  <c r="G4903" i="126" s="1"/>
  <c r="G4904" i="126" s="1"/>
  <c r="G4905" i="126" s="1"/>
  <c r="G4906" i="126" s="1"/>
  <c r="G4907" i="126" s="1"/>
  <c r="G4908" i="126" s="1"/>
  <c r="G4909" i="126" s="1"/>
  <c r="G4910" i="126" s="1"/>
  <c r="G4911" i="126" s="1"/>
  <c r="G4912" i="126" s="1"/>
  <c r="G4913" i="126" s="1"/>
  <c r="G4914" i="126" s="1"/>
  <c r="G4915" i="126" s="1"/>
  <c r="G4916" i="126" s="1"/>
  <c r="G4917" i="126" s="1"/>
  <c r="G4918" i="126" s="1"/>
  <c r="G4919" i="126" s="1"/>
  <c r="G4920" i="126" s="1"/>
  <c r="G4921" i="126" s="1"/>
  <c r="G4922" i="126" s="1"/>
  <c r="G4923" i="126" s="1"/>
  <c r="G4924" i="126" s="1"/>
  <c r="G4925" i="126" s="1"/>
  <c r="G4926" i="126" s="1"/>
  <c r="G4927" i="126" s="1"/>
  <c r="G4928" i="126" s="1"/>
  <c r="G4929" i="126" s="1"/>
  <c r="G4930" i="126" s="1"/>
  <c r="G4931" i="126" s="1"/>
  <c r="G4932" i="126" s="1"/>
  <c r="G4933" i="126" s="1"/>
  <c r="G4934" i="126" s="1"/>
  <c r="G4935" i="126" s="1"/>
  <c r="G4936" i="126" s="1"/>
  <c r="G4937" i="126" s="1"/>
  <c r="G4938" i="126" s="1"/>
  <c r="G4939" i="126" s="1"/>
  <c r="G4940" i="126" s="1"/>
  <c r="G4941" i="126" s="1"/>
  <c r="G4942" i="126" s="1"/>
  <c r="G4943" i="126" s="1"/>
  <c r="G4944" i="126" s="1"/>
  <c r="G4945" i="126" s="1"/>
  <c r="G4946" i="126" s="1"/>
  <c r="G4947" i="126" s="1"/>
  <c r="G4948" i="126" s="1"/>
  <c r="G4949" i="126" s="1"/>
  <c r="G4950" i="126" s="1"/>
  <c r="G4951" i="126" s="1"/>
  <c r="G4952" i="126" s="1"/>
  <c r="G4953" i="126" s="1"/>
  <c r="G4954" i="126" s="1"/>
  <c r="G4955" i="126" s="1"/>
  <c r="G4956" i="126" s="1"/>
  <c r="G4957" i="126" s="1"/>
  <c r="G4958" i="126" s="1"/>
  <c r="G4959" i="126" s="1"/>
  <c r="G4960" i="126" s="1"/>
  <c r="G4961" i="126" s="1"/>
  <c r="G4962" i="126" s="1"/>
  <c r="G4963" i="126" s="1"/>
  <c r="G4964" i="126" s="1"/>
  <c r="G4965" i="126" s="1"/>
  <c r="G4966" i="126" s="1"/>
  <c r="G4967" i="126" s="1"/>
  <c r="G4968" i="126" s="1"/>
  <c r="G4969" i="126" s="1"/>
  <c r="G4970" i="126" s="1"/>
  <c r="G4971" i="126" s="1"/>
  <c r="G4972" i="126" s="1"/>
  <c r="G4973" i="126" s="1"/>
  <c r="G4974" i="126" s="1"/>
  <c r="G4975" i="126" s="1"/>
  <c r="G4976" i="126" s="1"/>
  <c r="G4977" i="126" s="1"/>
  <c r="G4978" i="126" s="1"/>
  <c r="G4979" i="126" s="1"/>
  <c r="G4980" i="126" s="1"/>
  <c r="G4981" i="126" s="1"/>
  <c r="G4982" i="126" s="1"/>
  <c r="G4983" i="126" s="1"/>
  <c r="G4984" i="126" s="1"/>
  <c r="G4985" i="126" s="1"/>
  <c r="G4986" i="126" s="1"/>
  <c r="G4987" i="126" s="1"/>
  <c r="G4988" i="126" s="1"/>
  <c r="G4989" i="126" s="1"/>
  <c r="G4990" i="126" s="1"/>
  <c r="G4991" i="126" s="1"/>
  <c r="G4992" i="126" s="1"/>
  <c r="G4993" i="126" s="1"/>
  <c r="G4994" i="126" s="1"/>
  <c r="G4995" i="126" s="1"/>
  <c r="G4996" i="126" s="1"/>
  <c r="G4997" i="126" s="1"/>
  <c r="G4998" i="126" s="1"/>
  <c r="G4999" i="126" s="1"/>
  <c r="G5000" i="126" s="1"/>
  <c r="G5001" i="126" s="1"/>
  <c r="G5002" i="126" s="1"/>
  <c r="G5003" i="126" s="1"/>
  <c r="G5004" i="126" s="1"/>
  <c r="G5005" i="126" s="1"/>
  <c r="G5006" i="126" s="1"/>
  <c r="G5007" i="126" s="1"/>
  <c r="G5008" i="126" s="1"/>
  <c r="G5009" i="126" s="1"/>
  <c r="G5010" i="126" s="1"/>
  <c r="G5011" i="126" s="1"/>
  <c r="G5012" i="126" s="1"/>
  <c r="G5013" i="126" s="1"/>
  <c r="G5014" i="126" s="1"/>
  <c r="G5015" i="126" s="1"/>
  <c r="G5016" i="126" s="1"/>
  <c r="G5017" i="126" s="1"/>
  <c r="G5018" i="126" s="1"/>
  <c r="G5019" i="126" s="1"/>
  <c r="G5020" i="126" s="1"/>
  <c r="G5021" i="126" s="1"/>
  <c r="G5022" i="126" s="1"/>
  <c r="G5023" i="126" s="1"/>
  <c r="G5024" i="126" s="1"/>
  <c r="G5025" i="126" s="1"/>
  <c r="G5026" i="126" s="1"/>
  <c r="G5027" i="126" s="1"/>
  <c r="G5028" i="126" s="1"/>
  <c r="G5029" i="126" s="1"/>
  <c r="G5030" i="126" s="1"/>
  <c r="G5031" i="126" s="1"/>
  <c r="G5032" i="126" s="1"/>
  <c r="G5033" i="126" s="1"/>
  <c r="G5034" i="126" s="1"/>
  <c r="G5035" i="126" s="1"/>
  <c r="G5036" i="126" s="1"/>
  <c r="G5037" i="126" s="1"/>
  <c r="G5038" i="126" s="1"/>
  <c r="G5039" i="126" s="1"/>
  <c r="G5040" i="126" s="1"/>
  <c r="G5041" i="126" s="1"/>
  <c r="G5042" i="126" s="1"/>
  <c r="G5043" i="126" s="1"/>
  <c r="G5044" i="126" s="1"/>
  <c r="G5045" i="126" s="1"/>
  <c r="G5046" i="126" s="1"/>
  <c r="G5047" i="126" s="1"/>
  <c r="G5048" i="126" s="1"/>
  <c r="G5049" i="126" s="1"/>
  <c r="G5050" i="126" s="1"/>
  <c r="G5051" i="126" s="1"/>
  <c r="G5052" i="126" s="1"/>
  <c r="G5053" i="126" s="1"/>
  <c r="G5054" i="126" s="1"/>
  <c r="G5055" i="126" s="1"/>
  <c r="G5056" i="126" s="1"/>
  <c r="G5057" i="126" s="1"/>
  <c r="G5058" i="126" s="1"/>
  <c r="G5059" i="126" s="1"/>
  <c r="G5060" i="126" s="1"/>
  <c r="G5061" i="126" s="1"/>
  <c r="G5062" i="126" s="1"/>
  <c r="G5063" i="126" s="1"/>
  <c r="G5064" i="126" s="1"/>
  <c r="G5065" i="126" s="1"/>
  <c r="G5066" i="126" s="1"/>
  <c r="G5067" i="126" s="1"/>
  <c r="G5068" i="126" s="1"/>
  <c r="G5069" i="126" s="1"/>
  <c r="G5070" i="126" s="1"/>
  <c r="G5071" i="126" s="1"/>
  <c r="G5072" i="126" s="1"/>
  <c r="G5073" i="126" s="1"/>
  <c r="G5074" i="126" s="1"/>
  <c r="G5075" i="126" s="1"/>
  <c r="G5076" i="126" s="1"/>
  <c r="G5077" i="126" s="1"/>
  <c r="G5078" i="126" s="1"/>
  <c r="G5079" i="126" s="1"/>
  <c r="G5080" i="126" s="1"/>
  <c r="G5081" i="126" s="1"/>
  <c r="G5082" i="126" s="1"/>
  <c r="G5083" i="126" s="1"/>
  <c r="G5084" i="126" s="1"/>
  <c r="G5085" i="126" s="1"/>
  <c r="G5086" i="126" s="1"/>
  <c r="G5087" i="126" s="1"/>
  <c r="G5088" i="126" s="1"/>
  <c r="G5089" i="126" s="1"/>
  <c r="G5090" i="126" s="1"/>
  <c r="G5091" i="126" s="1"/>
  <c r="G5092" i="126" s="1"/>
  <c r="G5093" i="126" s="1"/>
  <c r="G5094" i="126" s="1"/>
  <c r="G5095" i="126" s="1"/>
  <c r="G5096" i="126" s="1"/>
  <c r="G5097" i="126" s="1"/>
  <c r="G5098" i="126" s="1"/>
  <c r="G5099" i="126" s="1"/>
  <c r="G5100" i="126" s="1"/>
  <c r="G5101" i="126" s="1"/>
  <c r="G5102" i="126" s="1"/>
  <c r="G5103" i="126" s="1"/>
  <c r="G5104" i="126" s="1"/>
  <c r="G5105" i="126" s="1"/>
  <c r="G5106" i="126" s="1"/>
  <c r="G5107" i="126" s="1"/>
  <c r="G5108" i="126" s="1"/>
  <c r="G5109" i="126" s="1"/>
  <c r="G5110" i="126" s="1"/>
  <c r="G5111" i="126" s="1"/>
  <c r="G5112" i="126" s="1"/>
  <c r="G5113" i="126" s="1"/>
  <c r="G5114" i="126" s="1"/>
  <c r="G5115" i="126" s="1"/>
  <c r="G5116" i="126" s="1"/>
  <c r="G5117" i="126" s="1"/>
  <c r="G5118" i="126" s="1"/>
  <c r="G5119" i="126" s="1"/>
  <c r="G5120" i="126" s="1"/>
  <c r="G5121" i="126" s="1"/>
  <c r="G5122" i="126" s="1"/>
  <c r="G5123" i="126" s="1"/>
  <c r="G5124" i="126" s="1"/>
  <c r="G5125" i="126" s="1"/>
  <c r="G5126" i="126" s="1"/>
  <c r="G5127" i="126" s="1"/>
  <c r="G5128" i="126" s="1"/>
  <c r="G5129" i="126" s="1"/>
  <c r="G5130" i="126" s="1"/>
  <c r="G5131" i="126" s="1"/>
  <c r="G5132" i="126" s="1"/>
  <c r="G5133" i="126" s="1"/>
  <c r="G5134" i="126" s="1"/>
  <c r="G5135" i="126" s="1"/>
  <c r="G5136" i="126" s="1"/>
  <c r="G5137" i="126" s="1"/>
  <c r="G5138" i="126" s="1"/>
  <c r="G5139" i="126" s="1"/>
  <c r="G5140" i="126" s="1"/>
  <c r="G5141" i="126" s="1"/>
  <c r="G5142" i="126" s="1"/>
  <c r="G5143" i="126" s="1"/>
  <c r="G5144" i="126" s="1"/>
  <c r="G5145" i="126" s="1"/>
  <c r="G5146" i="126" s="1"/>
  <c r="G5147" i="126" s="1"/>
  <c r="G5148" i="126" s="1"/>
  <c r="G5149" i="126" s="1"/>
  <c r="G5150" i="126" s="1"/>
  <c r="G5151" i="126" s="1"/>
  <c r="G5152" i="126" s="1"/>
  <c r="G5153" i="126" s="1"/>
  <c r="G5154" i="126" s="1"/>
  <c r="G5155" i="126" s="1"/>
  <c r="G5156" i="126" s="1"/>
  <c r="G5157" i="126" s="1"/>
  <c r="G5158" i="126" s="1"/>
  <c r="G5159" i="126" s="1"/>
  <c r="G5160" i="126" s="1"/>
  <c r="G5161" i="126" s="1"/>
  <c r="G5162" i="126" s="1"/>
  <c r="G5163" i="126" s="1"/>
  <c r="G5164" i="126" s="1"/>
  <c r="G5165" i="126" s="1"/>
  <c r="G5166" i="126" s="1"/>
  <c r="G5167" i="126" s="1"/>
  <c r="G5168" i="126" s="1"/>
  <c r="G5169" i="126" s="1"/>
  <c r="G5170" i="126" s="1"/>
  <c r="G5171" i="126" s="1"/>
  <c r="G5172" i="126" s="1"/>
  <c r="G5173" i="126" s="1"/>
  <c r="G5174" i="126" s="1"/>
  <c r="G5175" i="126" s="1"/>
  <c r="G5176" i="126" s="1"/>
  <c r="G5177" i="126" s="1"/>
  <c r="G5178" i="126" s="1"/>
  <c r="G5179" i="126" s="1"/>
  <c r="G5180" i="126" s="1"/>
  <c r="G5181" i="126" s="1"/>
  <c r="G5182" i="126" s="1"/>
  <c r="G5183" i="126" s="1"/>
  <c r="G5184" i="126" s="1"/>
  <c r="G5185" i="126" s="1"/>
  <c r="G5186" i="126" s="1"/>
  <c r="G5187" i="126" s="1"/>
  <c r="G5188" i="126" s="1"/>
  <c r="G5189" i="126" s="1"/>
  <c r="G5190" i="126" s="1"/>
  <c r="G5191" i="126" s="1"/>
  <c r="G5192" i="126" s="1"/>
  <c r="G5193" i="126" s="1"/>
  <c r="G5194" i="126" s="1"/>
  <c r="G5195" i="126" s="1"/>
  <c r="G5196" i="126" s="1"/>
  <c r="G5197" i="126" s="1"/>
  <c r="G5198" i="126" s="1"/>
  <c r="G5199" i="126" s="1"/>
  <c r="G5200" i="126" s="1"/>
  <c r="G5201" i="126" s="1"/>
  <c r="G5202" i="126" s="1"/>
  <c r="G5203" i="126" s="1"/>
  <c r="G5204" i="126" s="1"/>
  <c r="G5205" i="126" s="1"/>
  <c r="G5206" i="126" s="1"/>
  <c r="G5207" i="126" s="1"/>
  <c r="G5208" i="126" s="1"/>
  <c r="G5209" i="126" s="1"/>
  <c r="G5210" i="126" s="1"/>
  <c r="G5211" i="126" s="1"/>
  <c r="G5212" i="126" s="1"/>
  <c r="G5213" i="126" s="1"/>
  <c r="G5214" i="126" s="1"/>
  <c r="G5215" i="126" s="1"/>
  <c r="G5216" i="126" s="1"/>
  <c r="G5217" i="126" s="1"/>
  <c r="G5218" i="126" s="1"/>
  <c r="G5219" i="126" s="1"/>
  <c r="G5220" i="126" s="1"/>
  <c r="G5221" i="126" s="1"/>
  <c r="G5222" i="126" s="1"/>
  <c r="G5223" i="126" s="1"/>
  <c r="G5224" i="126" s="1"/>
  <c r="G5225" i="126" s="1"/>
  <c r="G5226" i="126" s="1"/>
  <c r="G5227" i="126" s="1"/>
  <c r="G5228" i="126" s="1"/>
  <c r="G5229" i="126" s="1"/>
  <c r="G5230" i="126" s="1"/>
  <c r="G5231" i="126" s="1"/>
  <c r="G5232" i="126" s="1"/>
  <c r="G5233" i="126" s="1"/>
  <c r="G5234" i="126" s="1"/>
  <c r="G5235" i="126" s="1"/>
  <c r="G5236" i="126" s="1"/>
  <c r="G5237" i="126" s="1"/>
  <c r="G5238" i="126" s="1"/>
  <c r="G5239" i="126" s="1"/>
  <c r="G5240" i="126" s="1"/>
  <c r="G5241" i="126" s="1"/>
  <c r="G5242" i="126" s="1"/>
  <c r="G5243" i="126" s="1"/>
  <c r="G5244" i="126" s="1"/>
  <c r="G5245" i="126" s="1"/>
  <c r="G5246" i="126" s="1"/>
  <c r="G5247" i="126" s="1"/>
  <c r="G5248" i="126" s="1"/>
  <c r="G5249" i="126" s="1"/>
  <c r="G5250" i="126" s="1"/>
  <c r="G5251" i="126" s="1"/>
  <c r="G5252" i="126" s="1"/>
  <c r="G5253" i="126" s="1"/>
  <c r="G5254" i="126" s="1"/>
  <c r="G5255" i="126" s="1"/>
  <c r="G5256" i="126" s="1"/>
  <c r="G5257" i="126" s="1"/>
  <c r="G5258" i="126" s="1"/>
  <c r="G5259" i="126" s="1"/>
  <c r="G5260" i="126" s="1"/>
  <c r="G5261" i="126" s="1"/>
  <c r="G5262" i="126" s="1"/>
  <c r="G5263" i="126" s="1"/>
  <c r="G5264" i="126" s="1"/>
  <c r="G5265" i="126" s="1"/>
  <c r="G5266" i="126" s="1"/>
  <c r="G5267" i="126" s="1"/>
  <c r="G5268" i="126" s="1"/>
  <c r="G5269" i="126" s="1"/>
  <c r="G5270" i="126" s="1"/>
  <c r="G5271" i="126" s="1"/>
  <c r="G5272" i="126" s="1"/>
  <c r="G5273" i="126" s="1"/>
  <c r="G5274" i="126" s="1"/>
  <c r="G5275" i="126" s="1"/>
  <c r="G5276" i="126" s="1"/>
  <c r="G5277" i="126" s="1"/>
  <c r="G5278" i="126" s="1"/>
  <c r="G5279" i="126" s="1"/>
  <c r="G5280" i="126" s="1"/>
  <c r="G5281" i="126" s="1"/>
  <c r="G5282" i="126" s="1"/>
  <c r="G5283" i="126" s="1"/>
  <c r="G5284" i="126" s="1"/>
  <c r="G5285" i="126" s="1"/>
  <c r="G5286" i="126" s="1"/>
  <c r="G5287" i="126" s="1"/>
  <c r="G5288" i="126" s="1"/>
  <c r="G5289" i="126" s="1"/>
  <c r="G5290" i="126" s="1"/>
  <c r="G5291" i="126" s="1"/>
  <c r="G5292" i="126" s="1"/>
  <c r="G5293" i="126" s="1"/>
  <c r="G5294" i="126" s="1"/>
  <c r="G5295" i="126" s="1"/>
  <c r="G5296" i="126" s="1"/>
  <c r="G5297" i="126" s="1"/>
  <c r="G5298" i="126" s="1"/>
  <c r="G5299" i="126" s="1"/>
  <c r="G5300" i="126" s="1"/>
  <c r="G5301" i="126" s="1"/>
  <c r="G5302" i="126" s="1"/>
  <c r="G5303" i="126" s="1"/>
  <c r="G5304" i="126" s="1"/>
  <c r="G5305" i="126" s="1"/>
  <c r="G5306" i="126" s="1"/>
  <c r="G5307" i="126" s="1"/>
  <c r="G5308" i="126" s="1"/>
  <c r="G5309" i="126" s="1"/>
  <c r="G5310" i="126" s="1"/>
  <c r="G5311" i="126" s="1"/>
  <c r="G5312" i="126" s="1"/>
  <c r="G5313" i="126" s="1"/>
  <c r="G5314" i="126" s="1"/>
  <c r="G5315" i="126" s="1"/>
  <c r="G5316" i="126" s="1"/>
  <c r="G5317" i="126" s="1"/>
  <c r="G5318" i="126" s="1"/>
  <c r="G5319" i="126" s="1"/>
  <c r="G5320" i="126" s="1"/>
  <c r="G5321" i="126" s="1"/>
  <c r="G5322" i="126" s="1"/>
  <c r="G5323" i="126" s="1"/>
  <c r="G5324" i="126" s="1"/>
  <c r="G5325" i="126" s="1"/>
  <c r="G5326" i="126" s="1"/>
  <c r="G5327" i="126" s="1"/>
  <c r="G5328" i="126" s="1"/>
  <c r="G5329" i="126" s="1"/>
  <c r="G5330" i="126" s="1"/>
  <c r="G5331" i="126" s="1"/>
  <c r="G5332" i="126" s="1"/>
  <c r="G5333" i="126" s="1"/>
  <c r="G5334" i="126" s="1"/>
  <c r="G5335" i="126" s="1"/>
  <c r="G5336" i="126" s="1"/>
  <c r="G5337" i="126" s="1"/>
  <c r="G5338" i="126" s="1"/>
  <c r="G5339" i="126" s="1"/>
  <c r="G5340" i="126" s="1"/>
  <c r="G5341" i="126" s="1"/>
  <c r="G5342" i="126" s="1"/>
  <c r="G5343" i="126" s="1"/>
  <c r="G5344" i="126" s="1"/>
  <c r="G5345" i="126" s="1"/>
  <c r="G5346" i="126" s="1"/>
  <c r="G5347" i="126" s="1"/>
  <c r="G5348" i="126" s="1"/>
  <c r="G5349" i="126" s="1"/>
  <c r="G5350" i="126" s="1"/>
  <c r="G5351" i="126" s="1"/>
  <c r="G5352" i="126" s="1"/>
  <c r="G5353" i="126" s="1"/>
  <c r="G5354" i="126" s="1"/>
  <c r="G5355" i="126" s="1"/>
  <c r="G5356" i="126" s="1"/>
  <c r="G5357" i="126" s="1"/>
  <c r="G5358" i="126" s="1"/>
  <c r="G5359" i="126" s="1"/>
  <c r="G5360" i="126" s="1"/>
  <c r="G5361" i="126" s="1"/>
  <c r="G5362" i="126" s="1"/>
  <c r="G5363" i="126" s="1"/>
  <c r="G5364" i="126" s="1"/>
  <c r="G5365" i="126" s="1"/>
  <c r="G5366" i="126" s="1"/>
  <c r="G5367" i="126" s="1"/>
  <c r="G5368" i="126" s="1"/>
  <c r="G5369" i="126" s="1"/>
  <c r="G5370" i="126" s="1"/>
  <c r="G5371" i="126" s="1"/>
  <c r="G5372" i="126" s="1"/>
  <c r="G5373" i="126" s="1"/>
  <c r="G5374" i="126" s="1"/>
  <c r="G5375" i="126" s="1"/>
  <c r="G5376" i="126" s="1"/>
  <c r="G5377" i="126" s="1"/>
  <c r="G5378" i="126" s="1"/>
  <c r="G5379" i="126" s="1"/>
  <c r="G5380" i="126" s="1"/>
  <c r="G5381" i="126" s="1"/>
  <c r="G5382" i="126" s="1"/>
  <c r="G5383" i="126" s="1"/>
  <c r="G5384" i="126" s="1"/>
  <c r="G5385" i="126" s="1"/>
  <c r="G5386" i="126" s="1"/>
  <c r="G5387" i="126" s="1"/>
  <c r="G5388" i="126" s="1"/>
  <c r="G5389" i="126" s="1"/>
  <c r="G5390" i="126" s="1"/>
  <c r="G5391" i="126" s="1"/>
  <c r="G5392" i="126" s="1"/>
  <c r="G5393" i="126" s="1"/>
  <c r="G5394" i="126" s="1"/>
  <c r="G5395" i="126" s="1"/>
  <c r="G5396" i="126" s="1"/>
  <c r="G5397" i="126" s="1"/>
  <c r="G5398" i="126" s="1"/>
  <c r="G5399" i="126" s="1"/>
  <c r="G5400" i="126" s="1"/>
  <c r="G5401" i="126" s="1"/>
  <c r="G5402" i="126" s="1"/>
  <c r="G5403" i="126" s="1"/>
  <c r="G5404" i="126" s="1"/>
  <c r="G5405" i="126" s="1"/>
  <c r="G5406" i="126" s="1"/>
  <c r="G5407" i="126" s="1"/>
  <c r="G5408" i="126" s="1"/>
  <c r="G5409" i="126" s="1"/>
  <c r="G5410" i="126" s="1"/>
  <c r="G5411" i="126" s="1"/>
  <c r="G5412" i="126" s="1"/>
  <c r="G5413" i="126" s="1"/>
  <c r="G5414" i="126" s="1"/>
  <c r="G5415" i="126" s="1"/>
  <c r="G5416" i="126" s="1"/>
  <c r="G5417" i="126" s="1"/>
  <c r="G5418" i="126" s="1"/>
  <c r="G5419" i="126" s="1"/>
  <c r="G5420" i="126" s="1"/>
  <c r="G5421" i="126" s="1"/>
  <c r="G5422" i="126" s="1"/>
  <c r="G5423" i="126" s="1"/>
  <c r="G5424" i="126" s="1"/>
  <c r="G5425" i="126" s="1"/>
  <c r="G5426" i="126" s="1"/>
  <c r="G5427" i="126" s="1"/>
  <c r="G5428" i="126" s="1"/>
  <c r="G5429" i="126" s="1"/>
  <c r="G5430" i="126" s="1"/>
  <c r="G5431" i="126" s="1"/>
  <c r="G5432" i="126" s="1"/>
  <c r="G5433" i="126" s="1"/>
  <c r="G5434" i="126" s="1"/>
  <c r="G5435" i="126" s="1"/>
  <c r="G5436" i="126" s="1"/>
  <c r="G5437" i="126" s="1"/>
  <c r="G5438" i="126" s="1"/>
  <c r="G5439" i="126" s="1"/>
  <c r="G5440" i="126" s="1"/>
  <c r="G5441" i="126" s="1"/>
  <c r="G5442" i="126" s="1"/>
  <c r="G5443" i="126" s="1"/>
  <c r="G5444" i="126" s="1"/>
  <c r="G5445" i="126" s="1"/>
  <c r="G5446" i="126" s="1"/>
  <c r="G5447" i="126" s="1"/>
  <c r="G5448" i="126" s="1"/>
  <c r="G5449" i="126" s="1"/>
  <c r="G5450" i="126" s="1"/>
  <c r="G5451" i="126" s="1"/>
  <c r="G5452" i="126" s="1"/>
  <c r="G5453" i="126" s="1"/>
  <c r="G5454" i="126" s="1"/>
  <c r="G5455" i="126" s="1"/>
  <c r="G5456" i="126" s="1"/>
  <c r="G5457" i="126" s="1"/>
  <c r="G5458" i="126" s="1"/>
  <c r="G5459" i="126" s="1"/>
  <c r="G5460" i="126" s="1"/>
  <c r="G5461" i="126" s="1"/>
  <c r="G5462" i="126" s="1"/>
  <c r="G5463" i="126" s="1"/>
  <c r="G5464" i="126" s="1"/>
  <c r="G5465" i="126" s="1"/>
  <c r="G5466" i="126" s="1"/>
  <c r="G5467" i="126" s="1"/>
  <c r="G5468" i="126" s="1"/>
  <c r="G5469" i="126" s="1"/>
  <c r="G5470" i="126" s="1"/>
  <c r="G5471" i="126" s="1"/>
  <c r="G5472" i="126" s="1"/>
  <c r="G5473" i="126" s="1"/>
  <c r="G5474" i="126" s="1"/>
  <c r="G5475" i="126" s="1"/>
  <c r="G5476" i="126" s="1"/>
  <c r="G5477" i="126" s="1"/>
  <c r="G5478" i="126" s="1"/>
  <c r="G5479" i="126" s="1"/>
  <c r="G5480" i="126" s="1"/>
  <c r="G5481" i="126" s="1"/>
  <c r="G5482" i="126" s="1"/>
  <c r="G5483" i="126" s="1"/>
  <c r="G5484" i="126" s="1"/>
  <c r="G5485" i="126" s="1"/>
  <c r="G5486" i="126" s="1"/>
  <c r="G5487" i="126" s="1"/>
  <c r="G5488" i="126" s="1"/>
  <c r="G5489" i="126" s="1"/>
  <c r="G5490" i="126" s="1"/>
  <c r="G5491" i="126" s="1"/>
  <c r="G5492" i="126" s="1"/>
  <c r="G5493" i="126" s="1"/>
  <c r="G5494" i="126" s="1"/>
  <c r="G5495" i="126" s="1"/>
  <c r="G5496" i="126" s="1"/>
  <c r="G5497" i="126" s="1"/>
  <c r="G5498" i="126" s="1"/>
  <c r="G5499" i="126" s="1"/>
  <c r="G5500" i="126" s="1"/>
  <c r="G5501" i="126" s="1"/>
  <c r="G5502" i="126" s="1"/>
  <c r="G5503" i="126" s="1"/>
  <c r="G5504" i="126" s="1"/>
  <c r="G5505" i="126" s="1"/>
  <c r="G5506" i="126" s="1"/>
  <c r="G5507" i="126" s="1"/>
  <c r="G5508" i="126" s="1"/>
  <c r="G5509" i="126" s="1"/>
  <c r="G5510" i="126" s="1"/>
  <c r="G5511" i="126" s="1"/>
  <c r="G5512" i="126" s="1"/>
  <c r="G5513" i="126" s="1"/>
  <c r="G5514" i="126" s="1"/>
  <c r="G5515" i="126" s="1"/>
  <c r="G5516" i="126" s="1"/>
  <c r="G5517" i="126" s="1"/>
  <c r="G5518" i="126" s="1"/>
  <c r="G5519" i="126" s="1"/>
  <c r="G5520" i="126" s="1"/>
  <c r="G5521" i="126" s="1"/>
  <c r="G5522" i="126" s="1"/>
  <c r="G5523" i="126" s="1"/>
  <c r="G5524" i="126" s="1"/>
  <c r="G5525" i="126" s="1"/>
  <c r="G5526" i="126" s="1"/>
  <c r="G5527" i="126" s="1"/>
  <c r="G5528" i="126" s="1"/>
  <c r="G5529" i="126" s="1"/>
  <c r="G5530" i="126" s="1"/>
  <c r="G5531" i="126" s="1"/>
  <c r="G5532" i="126" s="1"/>
  <c r="G5533" i="126" s="1"/>
  <c r="G5534" i="126" s="1"/>
  <c r="G5535" i="126" s="1"/>
  <c r="G5536" i="126" s="1"/>
  <c r="G5537" i="126" s="1"/>
  <c r="G5538" i="126" s="1"/>
  <c r="G5539" i="126" s="1"/>
  <c r="G5540" i="126" s="1"/>
  <c r="G5541" i="126" s="1"/>
  <c r="G5542" i="126" s="1"/>
  <c r="G5543" i="126" s="1"/>
  <c r="G5544" i="126" s="1"/>
  <c r="G5545" i="126" s="1"/>
  <c r="G5546" i="126" s="1"/>
  <c r="G5547" i="126" s="1"/>
  <c r="G5548" i="126" s="1"/>
  <c r="G5549" i="126" s="1"/>
  <c r="G5550" i="126" s="1"/>
  <c r="G5551" i="126" s="1"/>
  <c r="G5552" i="126" s="1"/>
  <c r="G5553" i="126" s="1"/>
  <c r="G5554" i="126" s="1"/>
  <c r="G5555" i="126" s="1"/>
  <c r="G5556" i="126" s="1"/>
  <c r="G5557" i="126" s="1"/>
  <c r="G5558" i="126" s="1"/>
  <c r="G5559" i="126" s="1"/>
  <c r="G5560" i="126" s="1"/>
  <c r="G5561" i="126" s="1"/>
  <c r="G5562" i="126" s="1"/>
  <c r="G5563" i="126" s="1"/>
  <c r="G5564" i="126" s="1"/>
  <c r="G5565" i="126" s="1"/>
  <c r="G5566" i="126" s="1"/>
  <c r="G5567" i="126" s="1"/>
  <c r="G5568" i="126" s="1"/>
  <c r="G5569" i="126" s="1"/>
  <c r="G5570" i="126" s="1"/>
  <c r="G5571" i="126" s="1"/>
  <c r="G5572" i="126" s="1"/>
  <c r="G5573" i="126" s="1"/>
  <c r="G5574" i="126" s="1"/>
  <c r="G5575" i="126" s="1"/>
  <c r="G5576" i="126" s="1"/>
  <c r="G5577" i="126" s="1"/>
  <c r="G5578" i="126" s="1"/>
  <c r="G5579" i="126" s="1"/>
  <c r="G5580" i="126" s="1"/>
  <c r="G5581" i="126" s="1"/>
  <c r="G5582" i="126" s="1"/>
  <c r="G5583" i="126" s="1"/>
  <c r="G5584" i="126" s="1"/>
  <c r="G5585" i="126" s="1"/>
  <c r="G5586" i="126" s="1"/>
  <c r="G5587" i="126" s="1"/>
  <c r="G5588" i="126" s="1"/>
  <c r="G5589" i="126" s="1"/>
  <c r="G5590" i="126" s="1"/>
  <c r="G5591" i="126" s="1"/>
  <c r="G5592" i="126" s="1"/>
  <c r="G5593" i="126" s="1"/>
  <c r="G5594" i="126" s="1"/>
  <c r="G5595" i="126" s="1"/>
  <c r="G5596" i="126" s="1"/>
  <c r="G5597" i="126" s="1"/>
  <c r="G5598" i="126" s="1"/>
  <c r="G5599" i="126" s="1"/>
  <c r="G5600" i="126" s="1"/>
  <c r="G5601" i="126" s="1"/>
  <c r="G5602" i="126" s="1"/>
  <c r="G5603" i="126" s="1"/>
  <c r="G5604" i="126" s="1"/>
  <c r="G5605" i="126" s="1"/>
  <c r="G5606" i="126" s="1"/>
  <c r="G5607" i="126" s="1"/>
  <c r="G5608" i="126" s="1"/>
  <c r="G5609" i="126" s="1"/>
  <c r="G5610" i="126" s="1"/>
  <c r="G5611" i="126" s="1"/>
  <c r="G5612" i="126" s="1"/>
  <c r="G5613" i="126" s="1"/>
  <c r="G5614" i="126" s="1"/>
  <c r="G5615" i="126" s="1"/>
  <c r="G5616" i="126" s="1"/>
  <c r="G5617" i="126" s="1"/>
  <c r="G5618" i="126" s="1"/>
  <c r="G5619" i="126" s="1"/>
  <c r="G5620" i="126" s="1"/>
  <c r="G5621" i="126" s="1"/>
  <c r="G5622" i="126" s="1"/>
  <c r="G5623" i="126" s="1"/>
  <c r="G5624" i="126" s="1"/>
  <c r="G5625" i="126" s="1"/>
  <c r="G5626" i="126" s="1"/>
  <c r="G5627" i="126" s="1"/>
  <c r="G5628" i="126" s="1"/>
  <c r="G5629" i="126" s="1"/>
  <c r="G5630" i="126" s="1"/>
  <c r="G5631" i="126" s="1"/>
  <c r="G5632" i="126" s="1"/>
  <c r="G5633" i="126" s="1"/>
  <c r="G5634" i="126" s="1"/>
  <c r="G5635" i="126" s="1"/>
  <c r="G5636" i="126" s="1"/>
  <c r="G5637" i="126" s="1"/>
  <c r="G5638" i="126" s="1"/>
  <c r="G5639" i="126" s="1"/>
  <c r="G5640" i="126" s="1"/>
  <c r="G5641" i="126" s="1"/>
  <c r="G5642" i="126" s="1"/>
  <c r="G5643" i="126" s="1"/>
  <c r="G5644" i="126" s="1"/>
  <c r="G5645" i="126" s="1"/>
  <c r="G5646" i="126" s="1"/>
  <c r="G5647" i="126" s="1"/>
  <c r="G5648" i="126" s="1"/>
  <c r="G5649" i="126" s="1"/>
  <c r="G5650" i="126" s="1"/>
  <c r="G5651" i="126" s="1"/>
  <c r="G5652" i="126" s="1"/>
  <c r="G5653" i="126" s="1"/>
  <c r="G5654" i="126" s="1"/>
  <c r="G5655" i="126" s="1"/>
  <c r="G5656" i="126" s="1"/>
  <c r="G5657" i="126" s="1"/>
  <c r="G5658" i="126" s="1"/>
  <c r="G5659" i="126" s="1"/>
  <c r="G5660" i="126" s="1"/>
  <c r="G5661" i="126" s="1"/>
  <c r="G5662" i="126" s="1"/>
  <c r="G5663" i="126" s="1"/>
  <c r="G5664" i="126" s="1"/>
  <c r="G5665" i="126" s="1"/>
  <c r="G5666" i="126" s="1"/>
  <c r="G5667" i="126" s="1"/>
  <c r="G5668" i="126" s="1"/>
  <c r="G5669" i="126" s="1"/>
  <c r="G5670" i="126" s="1"/>
  <c r="G5671" i="126" s="1"/>
  <c r="G5672" i="126" s="1"/>
  <c r="G5673" i="126" s="1"/>
  <c r="G5674" i="126" s="1"/>
  <c r="G5675" i="126" s="1"/>
  <c r="G5676" i="126" s="1"/>
  <c r="G5677" i="126" s="1"/>
  <c r="G5678" i="126" s="1"/>
  <c r="G5679" i="126" s="1"/>
  <c r="G5680" i="126" s="1"/>
  <c r="G5681" i="126" s="1"/>
  <c r="G5682" i="126" s="1"/>
  <c r="G5683" i="126" s="1"/>
  <c r="G5684" i="126" s="1"/>
  <c r="G5685" i="126" s="1"/>
  <c r="G5686" i="126" s="1"/>
  <c r="G5687" i="126" s="1"/>
  <c r="G5688" i="126" s="1"/>
  <c r="G5689" i="126" s="1"/>
  <c r="G5690" i="126" s="1"/>
  <c r="G5691" i="126" s="1"/>
  <c r="G5692" i="126" s="1"/>
  <c r="G5693" i="126" s="1"/>
  <c r="G5694" i="126" s="1"/>
  <c r="G5695" i="126" s="1"/>
  <c r="G5696" i="126" s="1"/>
  <c r="G5697" i="126" s="1"/>
  <c r="G5698" i="126" s="1"/>
  <c r="G5699" i="126" s="1"/>
  <c r="G5700" i="126" s="1"/>
  <c r="G5701" i="126" s="1"/>
  <c r="G5702" i="126" s="1"/>
  <c r="G5703" i="126" s="1"/>
  <c r="G5704" i="126" s="1"/>
  <c r="G5705" i="126" s="1"/>
  <c r="G5706" i="126" s="1"/>
  <c r="G5707" i="126" s="1"/>
  <c r="G5708" i="126" s="1"/>
  <c r="G5709" i="126" s="1"/>
  <c r="G5710" i="126" s="1"/>
  <c r="G5711" i="126" s="1"/>
  <c r="G5712" i="126" s="1"/>
  <c r="G5713" i="126" s="1"/>
  <c r="G5714" i="126" s="1"/>
  <c r="G5715" i="126" s="1"/>
  <c r="G5716" i="126" s="1"/>
  <c r="G5717" i="126" s="1"/>
  <c r="G5718" i="126" s="1"/>
  <c r="G5719" i="126" s="1"/>
  <c r="G5720" i="126" s="1"/>
  <c r="G5721" i="126" s="1"/>
  <c r="G5722" i="126" s="1"/>
  <c r="G5723" i="126" s="1"/>
  <c r="G5724" i="126" s="1"/>
  <c r="G5725" i="126" s="1"/>
  <c r="G5726" i="126" s="1"/>
  <c r="G5727" i="126" s="1"/>
  <c r="G5728" i="126" s="1"/>
  <c r="G5729" i="126" s="1"/>
  <c r="G5730" i="126" s="1"/>
  <c r="G5731" i="126" s="1"/>
  <c r="G5732" i="126" s="1"/>
  <c r="G5733" i="126" s="1"/>
  <c r="G5734" i="126" s="1"/>
  <c r="G5735" i="126" s="1"/>
  <c r="G5736" i="126" s="1"/>
  <c r="G5737" i="126" s="1"/>
  <c r="G5738" i="126" s="1"/>
  <c r="G5739" i="126" s="1"/>
  <c r="G5740" i="126" s="1"/>
  <c r="G5741" i="126" s="1"/>
  <c r="G5742" i="126" s="1"/>
  <c r="G5743" i="126" s="1"/>
  <c r="G5744" i="126" s="1"/>
  <c r="G5745" i="126" s="1"/>
  <c r="G5746" i="126" s="1"/>
  <c r="G5747" i="126" s="1"/>
  <c r="G5748" i="126" s="1"/>
  <c r="G5749" i="126" s="1"/>
  <c r="G5750" i="126" s="1"/>
  <c r="G5751" i="126" s="1"/>
  <c r="G5752" i="126" s="1"/>
  <c r="G5753" i="126" s="1"/>
  <c r="G5754" i="126" s="1"/>
  <c r="G5755" i="126" s="1"/>
  <c r="G5756" i="126" s="1"/>
  <c r="G5757" i="126" s="1"/>
  <c r="G5758" i="126" s="1"/>
  <c r="G5759" i="126" s="1"/>
  <c r="G5760" i="126" s="1"/>
  <c r="G5761" i="126" s="1"/>
  <c r="G5762" i="126" s="1"/>
  <c r="G5763" i="126" s="1"/>
  <c r="G5764" i="126" s="1"/>
  <c r="G5765" i="126" s="1"/>
  <c r="G5766" i="126" s="1"/>
  <c r="G5767" i="126" s="1"/>
  <c r="G5768" i="126" s="1"/>
  <c r="G5769" i="126" s="1"/>
  <c r="G5770" i="126" s="1"/>
  <c r="G5771" i="126" s="1"/>
  <c r="G5772" i="126" s="1"/>
  <c r="G5773" i="126" s="1"/>
  <c r="G5774" i="126" s="1"/>
  <c r="G5775" i="126" s="1"/>
  <c r="G5776" i="126" s="1"/>
  <c r="G5777" i="126" s="1"/>
  <c r="G5778" i="126" s="1"/>
  <c r="G5779" i="126" s="1"/>
  <c r="G5780" i="126" s="1"/>
  <c r="G5781" i="126" s="1"/>
  <c r="G5782" i="126" s="1"/>
  <c r="G5783" i="126" s="1"/>
  <c r="G5784" i="126" s="1"/>
  <c r="G5785" i="126" s="1"/>
  <c r="G5786" i="126" s="1"/>
  <c r="G5787" i="126" s="1"/>
  <c r="G5788" i="126" s="1"/>
  <c r="G5789" i="126" s="1"/>
  <c r="G5790" i="126" s="1"/>
  <c r="G5791" i="126" s="1"/>
  <c r="G5792" i="126" s="1"/>
  <c r="G5793" i="126" s="1"/>
  <c r="G5794" i="126" s="1"/>
  <c r="G5795" i="126" s="1"/>
  <c r="G5796" i="126" s="1"/>
  <c r="G5797" i="126" s="1"/>
  <c r="G5798" i="126" s="1"/>
  <c r="G5799" i="126" s="1"/>
  <c r="G5800" i="126" s="1"/>
  <c r="G5801" i="126" s="1"/>
  <c r="G5802" i="126" s="1"/>
  <c r="G5803" i="126" s="1"/>
  <c r="G5804" i="126" s="1"/>
  <c r="G5805" i="126" s="1"/>
  <c r="G5806" i="126" s="1"/>
  <c r="G5807" i="126" s="1"/>
  <c r="G5808" i="126" s="1"/>
  <c r="G5809" i="126" s="1"/>
  <c r="G5810" i="126" s="1"/>
  <c r="G5811" i="126" s="1"/>
  <c r="G5812" i="126" s="1"/>
  <c r="G5813" i="126" s="1"/>
  <c r="G5814" i="126" s="1"/>
  <c r="G5815" i="126" s="1"/>
  <c r="G5816" i="126" s="1"/>
  <c r="G5817" i="126" s="1"/>
  <c r="G5818" i="126" s="1"/>
  <c r="G5819" i="126" s="1"/>
  <c r="G5820" i="126" s="1"/>
  <c r="G5821" i="126" s="1"/>
  <c r="G5822" i="126" s="1"/>
  <c r="G5823" i="126" s="1"/>
  <c r="G5824" i="126" s="1"/>
  <c r="G5825" i="126" s="1"/>
  <c r="G5826" i="126" s="1"/>
  <c r="G5827" i="126" s="1"/>
  <c r="G5828" i="126" s="1"/>
  <c r="G5829" i="126" s="1"/>
  <c r="G5830" i="126" s="1"/>
  <c r="G5831" i="126" s="1"/>
  <c r="G5832" i="126" s="1"/>
  <c r="G5833" i="126" s="1"/>
  <c r="G5834" i="126" s="1"/>
  <c r="G5835" i="126" s="1"/>
  <c r="G5836" i="126" s="1"/>
  <c r="G5837" i="126" s="1"/>
  <c r="G5838" i="126" s="1"/>
  <c r="G5839" i="126" s="1"/>
  <c r="G5840" i="126" s="1"/>
  <c r="G5841" i="126" s="1"/>
  <c r="G5842" i="126" s="1"/>
  <c r="G5843" i="126" s="1"/>
  <c r="G5844" i="126" s="1"/>
  <c r="G5845" i="126" s="1"/>
  <c r="G5846" i="126" s="1"/>
  <c r="G5847" i="126" s="1"/>
  <c r="G5848" i="126" s="1"/>
  <c r="G5849" i="126" s="1"/>
  <c r="G5850" i="126" s="1"/>
  <c r="G5851" i="126" s="1"/>
  <c r="G5852" i="126" s="1"/>
  <c r="G5853" i="126" s="1"/>
  <c r="G5854" i="126" s="1"/>
  <c r="G5855" i="126" s="1"/>
  <c r="G5856" i="126" s="1"/>
  <c r="G5857" i="126" s="1"/>
  <c r="G5858" i="126" s="1"/>
  <c r="G5859" i="126" s="1"/>
  <c r="G5860" i="126" s="1"/>
  <c r="G5861" i="126" s="1"/>
  <c r="G5862" i="126" s="1"/>
  <c r="G5863" i="126" s="1"/>
  <c r="G5864" i="126" s="1"/>
  <c r="G5865" i="126" s="1"/>
  <c r="G5866" i="126" s="1"/>
  <c r="G5867" i="126" s="1"/>
  <c r="G5868" i="126" s="1"/>
  <c r="G5869" i="126" s="1"/>
  <c r="G5870" i="126" s="1"/>
  <c r="G5871" i="126" s="1"/>
  <c r="G5872" i="126" s="1"/>
  <c r="G5873" i="126" s="1"/>
  <c r="G5874" i="126" s="1"/>
  <c r="G5875" i="126" s="1"/>
  <c r="G5876" i="126" s="1"/>
  <c r="G5877" i="126" s="1"/>
  <c r="G5878" i="126" s="1"/>
  <c r="G5879" i="126" s="1"/>
  <c r="G5880" i="126" s="1"/>
  <c r="G5881" i="126" s="1"/>
  <c r="G5882" i="126" s="1"/>
  <c r="G5883" i="126" s="1"/>
  <c r="G5884" i="126" s="1"/>
  <c r="G5885" i="126" s="1"/>
  <c r="G5886" i="126" s="1"/>
  <c r="G5887" i="126" s="1"/>
  <c r="G5888" i="126" s="1"/>
  <c r="G5889" i="126" s="1"/>
  <c r="G5890" i="126" s="1"/>
  <c r="G5891" i="126" s="1"/>
  <c r="G5892" i="126" s="1"/>
  <c r="G5893" i="126" s="1"/>
  <c r="G5894" i="126" s="1"/>
  <c r="G5895" i="126" s="1"/>
  <c r="G5896" i="126" s="1"/>
  <c r="G5897" i="126" s="1"/>
  <c r="G5898" i="126" s="1"/>
  <c r="G5899" i="126" s="1"/>
  <c r="G5900" i="126" s="1"/>
  <c r="G5901" i="126" s="1"/>
  <c r="G5902" i="126" s="1"/>
  <c r="G5903" i="126" s="1"/>
  <c r="G5904" i="126" s="1"/>
  <c r="G5905" i="126" s="1"/>
  <c r="G5906" i="126" s="1"/>
  <c r="G5907" i="126" s="1"/>
  <c r="G5908" i="126" s="1"/>
  <c r="G5909" i="126" s="1"/>
  <c r="G5910" i="126" s="1"/>
  <c r="G5911" i="126" s="1"/>
  <c r="G5912" i="126" s="1"/>
  <c r="G5913" i="126" s="1"/>
  <c r="G5914" i="126" s="1"/>
  <c r="G5915" i="126" s="1"/>
  <c r="G5916" i="126" s="1"/>
  <c r="G5917" i="126" s="1"/>
  <c r="G5918" i="126" s="1"/>
  <c r="G5919" i="126" s="1"/>
  <c r="G5920" i="126" s="1"/>
  <c r="G5921" i="126" s="1"/>
  <c r="G5922" i="126" s="1"/>
  <c r="G5923" i="126" s="1"/>
  <c r="G5924" i="126" s="1"/>
  <c r="G5925" i="126" s="1"/>
  <c r="G5926" i="126" s="1"/>
  <c r="G5927" i="126" s="1"/>
  <c r="G5928" i="126" s="1"/>
  <c r="G5929" i="126" s="1"/>
  <c r="G5930" i="126" s="1"/>
  <c r="G5931" i="126" s="1"/>
  <c r="G5932" i="126" s="1"/>
  <c r="G5933" i="126" s="1"/>
  <c r="G5934" i="126" s="1"/>
  <c r="G5935" i="126" s="1"/>
  <c r="G5936" i="126" s="1"/>
  <c r="G5937" i="126" s="1"/>
  <c r="G5938" i="126" s="1"/>
  <c r="G5939" i="126" s="1"/>
  <c r="G5940" i="126" s="1"/>
  <c r="G5941" i="126" s="1"/>
  <c r="G5942" i="126" s="1"/>
  <c r="G5943" i="126" s="1"/>
  <c r="G5944" i="126" s="1"/>
  <c r="G5945" i="126" s="1"/>
  <c r="G5946" i="126" s="1"/>
  <c r="G5947" i="126" s="1"/>
  <c r="G5948" i="126" s="1"/>
  <c r="G5949" i="126" s="1"/>
  <c r="G5950" i="126" s="1"/>
  <c r="G5951" i="126" s="1"/>
  <c r="G5952" i="126" s="1"/>
  <c r="G5953" i="126" s="1"/>
  <c r="G5954" i="126" s="1"/>
  <c r="G5955" i="126" s="1"/>
  <c r="G5956" i="126" s="1"/>
  <c r="G5957" i="126" s="1"/>
  <c r="G5958" i="126" s="1"/>
  <c r="G5959" i="126" s="1"/>
  <c r="G5960" i="126" s="1"/>
  <c r="G5961" i="126" s="1"/>
  <c r="G5962" i="126" s="1"/>
  <c r="G5963" i="126" s="1"/>
  <c r="G5964" i="126" s="1"/>
  <c r="G5965" i="126" s="1"/>
  <c r="G5966" i="126" s="1"/>
  <c r="G5967" i="126" s="1"/>
  <c r="G5968" i="126" s="1"/>
  <c r="G5969" i="126" s="1"/>
  <c r="G5970" i="126" s="1"/>
  <c r="G5971" i="126" s="1"/>
  <c r="G5972" i="126" s="1"/>
  <c r="G5973" i="126" s="1"/>
  <c r="G5974" i="126" s="1"/>
  <c r="G5975" i="126" s="1"/>
  <c r="G5976" i="126" s="1"/>
  <c r="G5977" i="126" s="1"/>
  <c r="G5978" i="126" s="1"/>
  <c r="G5979" i="126" s="1"/>
  <c r="G5980" i="126" s="1"/>
  <c r="G5981" i="126" s="1"/>
  <c r="G5982" i="126" s="1"/>
  <c r="G5983" i="126" s="1"/>
  <c r="G5984" i="126" s="1"/>
  <c r="G5985" i="126" s="1"/>
  <c r="G5986" i="126" s="1"/>
  <c r="G5987" i="126" s="1"/>
  <c r="G5988" i="126" s="1"/>
  <c r="G5989" i="126" s="1"/>
  <c r="G5990" i="126" s="1"/>
  <c r="G5991" i="126" s="1"/>
  <c r="G5992" i="126" s="1"/>
  <c r="G5993" i="126" s="1"/>
  <c r="G5994" i="126" s="1"/>
  <c r="G5995" i="126" s="1"/>
  <c r="G5996" i="126" s="1"/>
  <c r="G5997" i="126" s="1"/>
  <c r="G5998" i="126" s="1"/>
  <c r="G5999" i="126" s="1"/>
  <c r="G6000" i="126" s="1"/>
  <c r="G6001" i="126" s="1"/>
  <c r="G6002" i="126" s="1"/>
  <c r="G6003" i="126" s="1"/>
  <c r="G6004" i="126" s="1"/>
  <c r="G6005" i="126" s="1"/>
  <c r="G6006" i="126" s="1"/>
  <c r="G6007" i="126" s="1"/>
  <c r="G6008" i="126" s="1"/>
  <c r="G6009" i="126" s="1"/>
  <c r="G6010" i="126" s="1"/>
  <c r="G6011" i="126" s="1"/>
  <c r="G6012" i="126" s="1"/>
  <c r="G6013" i="126" s="1"/>
  <c r="G6014" i="126" s="1"/>
  <c r="G6015" i="126" s="1"/>
  <c r="G6016" i="126" s="1"/>
  <c r="G6017" i="126" s="1"/>
  <c r="G6018" i="126" s="1"/>
  <c r="G6019" i="126" s="1"/>
  <c r="G6020" i="126" s="1"/>
  <c r="G6021" i="126" s="1"/>
  <c r="G6022" i="126" s="1"/>
  <c r="G6023" i="126" s="1"/>
  <c r="G6024" i="126" s="1"/>
  <c r="G6025" i="126" s="1"/>
  <c r="G6026" i="126" s="1"/>
  <c r="G6027" i="126" s="1"/>
  <c r="G6028" i="126" s="1"/>
  <c r="G6029" i="126" s="1"/>
  <c r="G6030" i="126" s="1"/>
  <c r="G6031" i="126" s="1"/>
  <c r="G6032" i="126" s="1"/>
  <c r="G6033" i="126" s="1"/>
  <c r="G6034" i="126" s="1"/>
  <c r="G6035" i="126" s="1"/>
  <c r="G6036" i="126" s="1"/>
  <c r="G6037" i="126" s="1"/>
  <c r="G6038" i="126" s="1"/>
  <c r="G6039" i="126" s="1"/>
  <c r="G6040" i="126" s="1"/>
  <c r="G6041" i="126" s="1"/>
  <c r="G6042" i="126" s="1"/>
  <c r="G6043" i="126" s="1"/>
  <c r="G6044" i="126" s="1"/>
  <c r="G6045" i="126" s="1"/>
  <c r="G6046" i="126" s="1"/>
  <c r="G6047" i="126" s="1"/>
  <c r="G6048" i="126" s="1"/>
  <c r="G6049" i="126" s="1"/>
  <c r="G6050" i="126" s="1"/>
  <c r="G6051" i="126" s="1"/>
  <c r="G6052" i="126" s="1"/>
  <c r="G6053" i="126" s="1"/>
  <c r="G6054" i="126" s="1"/>
  <c r="G6055" i="126" s="1"/>
  <c r="G6056" i="126" s="1"/>
  <c r="G6057" i="126" s="1"/>
  <c r="G6058" i="126" s="1"/>
  <c r="G6059" i="126" s="1"/>
  <c r="G6060" i="126" s="1"/>
  <c r="G6061" i="126" s="1"/>
  <c r="G6062" i="126" s="1"/>
  <c r="G6063" i="126" s="1"/>
  <c r="G6064" i="126" s="1"/>
  <c r="G6065" i="126" s="1"/>
  <c r="G6066" i="126" s="1"/>
  <c r="G6067" i="126" s="1"/>
  <c r="G6068" i="126" s="1"/>
  <c r="G6069" i="126" s="1"/>
  <c r="G6070" i="126" s="1"/>
  <c r="G6071" i="126" s="1"/>
  <c r="G6072" i="126" s="1"/>
  <c r="G6073" i="126" s="1"/>
  <c r="G6074" i="126" s="1"/>
  <c r="G6075" i="126" s="1"/>
  <c r="G6076" i="126" s="1"/>
  <c r="G6077" i="126" s="1"/>
  <c r="G6078" i="126" s="1"/>
  <c r="G6079" i="126" s="1"/>
  <c r="G6080" i="126" s="1"/>
  <c r="G6081" i="126" s="1"/>
  <c r="G6082" i="126" s="1"/>
  <c r="G6083" i="126" s="1"/>
  <c r="G6084" i="126" s="1"/>
  <c r="G6085" i="126" s="1"/>
  <c r="G6086" i="126" s="1"/>
  <c r="G6087" i="126" s="1"/>
  <c r="G6088" i="126" s="1"/>
  <c r="G6089" i="126" s="1"/>
  <c r="G6090" i="126" s="1"/>
  <c r="G6091" i="126" s="1"/>
  <c r="G6092" i="126" s="1"/>
  <c r="G6093" i="126" s="1"/>
  <c r="G6094" i="126" s="1"/>
  <c r="G6095" i="126" s="1"/>
  <c r="G6096" i="126" s="1"/>
  <c r="G6097" i="126" s="1"/>
  <c r="G6098" i="126" s="1"/>
  <c r="G6099" i="126" s="1"/>
  <c r="G6100" i="126" s="1"/>
  <c r="G6101" i="126" s="1"/>
  <c r="G6102" i="126" s="1"/>
  <c r="G6103" i="126" s="1"/>
  <c r="G6104" i="126" s="1"/>
  <c r="G6105" i="126" s="1"/>
  <c r="G6106" i="126" s="1"/>
  <c r="G6107" i="126" s="1"/>
  <c r="G6108" i="126" s="1"/>
  <c r="G6109" i="126" s="1"/>
  <c r="G6110" i="126" s="1"/>
  <c r="G6111" i="126" s="1"/>
  <c r="G6112" i="126" s="1"/>
  <c r="G6113" i="126" s="1"/>
  <c r="G6114" i="126" s="1"/>
  <c r="G6115" i="126" s="1"/>
  <c r="G6116" i="126" s="1"/>
  <c r="G6117" i="126" s="1"/>
  <c r="G6118" i="126" s="1"/>
  <c r="G6119" i="126" s="1"/>
  <c r="G6120" i="126" s="1"/>
  <c r="G6121" i="126" s="1"/>
  <c r="G6122" i="126" s="1"/>
  <c r="G6123" i="126" s="1"/>
  <c r="G6124" i="126" s="1"/>
  <c r="G6125" i="126" s="1"/>
  <c r="G6126" i="126" s="1"/>
  <c r="G6127" i="126" s="1"/>
  <c r="G6128" i="126" s="1"/>
  <c r="G6129" i="126" s="1"/>
  <c r="G6130" i="126" s="1"/>
  <c r="G6131" i="126" s="1"/>
  <c r="G6132" i="126" s="1"/>
  <c r="G6133" i="126" s="1"/>
  <c r="G6134" i="126" s="1"/>
  <c r="G6135" i="126" s="1"/>
  <c r="G6136" i="126" s="1"/>
  <c r="G6137" i="126" s="1"/>
  <c r="G6138" i="126" s="1"/>
  <c r="G6139" i="126" s="1"/>
  <c r="G6140" i="126" s="1"/>
  <c r="G6141" i="126" s="1"/>
  <c r="G6142" i="126" s="1"/>
  <c r="G6143" i="126" s="1"/>
  <c r="G6144" i="126" s="1"/>
  <c r="G6145" i="126" s="1"/>
  <c r="G6146" i="126" s="1"/>
  <c r="G6147" i="126" s="1"/>
  <c r="G6148" i="126" s="1"/>
  <c r="G6149" i="126" s="1"/>
  <c r="G6150" i="126" s="1"/>
  <c r="G6151" i="126" s="1"/>
  <c r="G6152" i="126" s="1"/>
  <c r="G6153" i="126" s="1"/>
  <c r="G6154" i="126" s="1"/>
  <c r="G6155" i="126" s="1"/>
  <c r="G6156" i="126" s="1"/>
  <c r="G6157" i="126" s="1"/>
  <c r="G6158" i="126" s="1"/>
  <c r="G6159" i="126" s="1"/>
  <c r="G6160" i="126" s="1"/>
  <c r="G6161" i="126" s="1"/>
  <c r="G6162" i="126" s="1"/>
  <c r="G6163" i="126" s="1"/>
  <c r="G6164" i="126" s="1"/>
  <c r="G6165" i="126" s="1"/>
  <c r="G6166" i="126" s="1"/>
  <c r="G6167" i="126" s="1"/>
  <c r="G6168" i="126" s="1"/>
  <c r="G6169" i="126" s="1"/>
  <c r="G6170" i="126" s="1"/>
  <c r="G6171" i="126" s="1"/>
  <c r="G6172" i="126" s="1"/>
  <c r="G6173" i="126" s="1"/>
  <c r="G6174" i="126" s="1"/>
  <c r="G6175" i="126" s="1"/>
  <c r="G6176" i="126" s="1"/>
  <c r="G6177" i="126" s="1"/>
  <c r="G6178" i="126" s="1"/>
  <c r="G6179" i="126" s="1"/>
  <c r="G6180" i="126" s="1"/>
  <c r="G6181" i="126" s="1"/>
  <c r="G6182" i="126" s="1"/>
  <c r="G6183" i="126" s="1"/>
  <c r="G6184" i="126" s="1"/>
  <c r="G6185" i="126" s="1"/>
  <c r="G6186" i="126" s="1"/>
  <c r="G6187" i="126" s="1"/>
  <c r="G6188" i="126" s="1"/>
  <c r="G6189" i="126" s="1"/>
  <c r="G6190" i="126" s="1"/>
  <c r="G6191" i="126" s="1"/>
  <c r="G6192" i="126" s="1"/>
  <c r="G6193" i="126" s="1"/>
  <c r="G6194" i="126" s="1"/>
  <c r="G6195" i="126" s="1"/>
  <c r="G6196" i="126" s="1"/>
  <c r="G6197" i="126" s="1"/>
  <c r="G6198" i="126" s="1"/>
  <c r="G6199" i="126" s="1"/>
  <c r="G6200" i="126" s="1"/>
  <c r="G6201" i="126" s="1"/>
  <c r="G6202" i="126" s="1"/>
  <c r="G6203" i="126" s="1"/>
  <c r="G6204" i="126" s="1"/>
  <c r="G6205" i="126" s="1"/>
  <c r="G6206" i="126" s="1"/>
  <c r="G6207" i="126" s="1"/>
  <c r="G6208" i="126" s="1"/>
  <c r="G6209" i="126" s="1"/>
  <c r="G6210" i="126" s="1"/>
  <c r="G6211" i="126" s="1"/>
  <c r="G6212" i="126" s="1"/>
  <c r="G6213" i="126" s="1"/>
  <c r="G6214" i="126" s="1"/>
  <c r="G6215" i="126" s="1"/>
  <c r="G6216" i="126" s="1"/>
  <c r="G6217" i="126" s="1"/>
  <c r="G6218" i="126" s="1"/>
  <c r="G6219" i="126" s="1"/>
  <c r="G6220" i="126" s="1"/>
  <c r="G6221" i="126" s="1"/>
  <c r="G6222" i="126" s="1"/>
  <c r="G6223" i="126" s="1"/>
  <c r="G6224" i="126" s="1"/>
  <c r="G6225" i="126" s="1"/>
  <c r="G6226" i="126" s="1"/>
  <c r="G6227" i="126" s="1"/>
  <c r="G6228" i="126" s="1"/>
  <c r="G6229" i="126" s="1"/>
  <c r="G6230" i="126" s="1"/>
  <c r="G6231" i="126" s="1"/>
  <c r="G6232" i="126" s="1"/>
  <c r="G6233" i="126" s="1"/>
  <c r="G6234" i="126" s="1"/>
  <c r="G6235" i="126" s="1"/>
  <c r="G6236" i="126" s="1"/>
  <c r="G6237" i="126" s="1"/>
  <c r="G6238" i="126" s="1"/>
  <c r="G6239" i="126" s="1"/>
  <c r="G6240" i="126" s="1"/>
  <c r="G6241" i="126" s="1"/>
  <c r="G6242" i="126" s="1"/>
  <c r="G6243" i="126" s="1"/>
  <c r="G6244" i="126" s="1"/>
  <c r="G6245" i="126" s="1"/>
  <c r="G6246" i="126" s="1"/>
  <c r="G6247" i="126" s="1"/>
  <c r="G6248" i="126" s="1"/>
  <c r="G6249" i="126" s="1"/>
  <c r="G6250" i="126" s="1"/>
  <c r="G6251" i="126" s="1"/>
  <c r="G6252" i="126" s="1"/>
  <c r="G6253" i="126" s="1"/>
  <c r="G6254" i="126" s="1"/>
  <c r="G6255" i="126" s="1"/>
  <c r="G6256" i="126" s="1"/>
  <c r="G6257" i="126" s="1"/>
  <c r="G6258" i="126" s="1"/>
  <c r="G6259" i="126" s="1"/>
  <c r="G6260" i="126" s="1"/>
  <c r="G6261" i="126" s="1"/>
  <c r="G6262" i="126" s="1"/>
  <c r="G6263" i="126" s="1"/>
  <c r="G6264" i="126" s="1"/>
  <c r="G6265" i="126" s="1"/>
  <c r="G6266" i="126" s="1"/>
  <c r="G6267" i="126" s="1"/>
  <c r="G6268" i="126" s="1"/>
  <c r="G6269" i="126" s="1"/>
  <c r="G6270" i="126" s="1"/>
  <c r="G6271" i="126" s="1"/>
  <c r="G6272" i="126" s="1"/>
  <c r="G6273" i="126" s="1"/>
  <c r="G6274" i="126" s="1"/>
  <c r="G6275" i="126" s="1"/>
  <c r="G6276" i="126" s="1"/>
  <c r="G6277" i="126" s="1"/>
  <c r="G6278" i="126" s="1"/>
  <c r="G6279" i="126" s="1"/>
  <c r="G6280" i="126" s="1"/>
  <c r="G6281" i="126" s="1"/>
  <c r="G6282" i="126" s="1"/>
  <c r="G6283" i="126" s="1"/>
  <c r="G6284" i="126" s="1"/>
  <c r="G6285" i="126" s="1"/>
  <c r="G6286" i="126" s="1"/>
  <c r="G6287" i="126" s="1"/>
  <c r="G6288" i="126" s="1"/>
  <c r="G6289" i="126" s="1"/>
  <c r="G6290" i="126" s="1"/>
  <c r="G6291" i="126" s="1"/>
  <c r="G6292" i="126" s="1"/>
  <c r="G6293" i="126" s="1"/>
  <c r="G6294" i="126" s="1"/>
  <c r="G6295" i="126" s="1"/>
  <c r="G6296" i="126" s="1"/>
  <c r="G6297" i="126" s="1"/>
  <c r="G6298" i="126" s="1"/>
  <c r="G6299" i="126" s="1"/>
  <c r="G6300" i="126" s="1"/>
  <c r="G6301" i="126" s="1"/>
  <c r="G6302" i="126" s="1"/>
  <c r="G6303" i="126" s="1"/>
  <c r="G6304" i="126" s="1"/>
  <c r="G6305" i="126" s="1"/>
  <c r="G6306" i="126" s="1"/>
  <c r="G6307" i="126" s="1"/>
  <c r="G6308" i="126" s="1"/>
  <c r="G6309" i="126" s="1"/>
  <c r="G6310" i="126" s="1"/>
  <c r="G6311" i="126" s="1"/>
  <c r="G6312" i="126" s="1"/>
  <c r="G6313" i="126" s="1"/>
  <c r="G6314" i="126" s="1"/>
  <c r="G6315" i="126" s="1"/>
  <c r="G6316" i="126" s="1"/>
  <c r="G6317" i="126" s="1"/>
  <c r="G6318" i="126" s="1"/>
  <c r="G6319" i="126" s="1"/>
  <c r="G6320" i="126" s="1"/>
  <c r="G6321" i="126" s="1"/>
  <c r="G6322" i="126" s="1"/>
  <c r="G6323" i="126" s="1"/>
  <c r="G6324" i="126" s="1"/>
  <c r="G6325" i="126" s="1"/>
  <c r="G6326" i="126" s="1"/>
  <c r="G6327" i="126" s="1"/>
  <c r="G6328" i="126" s="1"/>
  <c r="G6329" i="126" s="1"/>
  <c r="G6330" i="126" s="1"/>
  <c r="G6331" i="126" s="1"/>
  <c r="G6332" i="126" s="1"/>
  <c r="G6333" i="126" s="1"/>
  <c r="G6334" i="126" s="1"/>
  <c r="G6335" i="126" s="1"/>
  <c r="G6336" i="126" s="1"/>
  <c r="G6337" i="126" s="1"/>
  <c r="G6338" i="126" s="1"/>
  <c r="G6339" i="126" s="1"/>
  <c r="G6340" i="126" s="1"/>
  <c r="G6341" i="126" s="1"/>
  <c r="G6342" i="126" s="1"/>
  <c r="G6343" i="126" s="1"/>
  <c r="G6344" i="126" s="1"/>
  <c r="G6345" i="126" s="1"/>
  <c r="G6346" i="126" s="1"/>
  <c r="G6347" i="126" s="1"/>
  <c r="G6348" i="126" s="1"/>
  <c r="G6349" i="126" s="1"/>
  <c r="G6350" i="126" s="1"/>
  <c r="G6351" i="126" s="1"/>
  <c r="G6352" i="126" s="1"/>
  <c r="G6353" i="126" s="1"/>
  <c r="G6354" i="126" s="1"/>
  <c r="G6355" i="126" s="1"/>
  <c r="G6356" i="126" s="1"/>
  <c r="G6357" i="126" s="1"/>
  <c r="G6358" i="126" s="1"/>
  <c r="G6359" i="126" s="1"/>
  <c r="G6360" i="126" s="1"/>
  <c r="G6361" i="126" s="1"/>
  <c r="G6362" i="126" s="1"/>
  <c r="G6363" i="126" s="1"/>
  <c r="G6364" i="126" s="1"/>
  <c r="G6365" i="126" s="1"/>
  <c r="G6366" i="126" s="1"/>
  <c r="G6367" i="126" s="1"/>
  <c r="G6368" i="126" s="1"/>
  <c r="G6369" i="126" s="1"/>
  <c r="G6370" i="126" s="1"/>
  <c r="G6371" i="126" s="1"/>
  <c r="G6372" i="126" s="1"/>
  <c r="G6373" i="126" s="1"/>
  <c r="G6374" i="126" s="1"/>
  <c r="G6375" i="126" s="1"/>
  <c r="G6376" i="126" s="1"/>
  <c r="G6377" i="126" s="1"/>
  <c r="G6378" i="126" s="1"/>
  <c r="G6379" i="126" s="1"/>
  <c r="G6380" i="126" s="1"/>
  <c r="G6381" i="126" s="1"/>
  <c r="G6382" i="126" s="1"/>
  <c r="G6383" i="126" s="1"/>
  <c r="G6384" i="126" s="1"/>
  <c r="G6385" i="126" s="1"/>
  <c r="G6386" i="126" s="1"/>
  <c r="G6387" i="126" s="1"/>
  <c r="G6388" i="126" s="1"/>
  <c r="G6389" i="126" s="1"/>
  <c r="G6390" i="126" s="1"/>
  <c r="G6391" i="126" s="1"/>
  <c r="G6392" i="126" s="1"/>
  <c r="G6393" i="126" s="1"/>
  <c r="G6394" i="126" s="1"/>
  <c r="G6395" i="126" s="1"/>
  <c r="G6396" i="126" s="1"/>
  <c r="G6397" i="126" s="1"/>
  <c r="G6398" i="126" s="1"/>
  <c r="G6399" i="126" s="1"/>
  <c r="G6400" i="126" s="1"/>
  <c r="G6401" i="126" s="1"/>
  <c r="G6402" i="126" s="1"/>
  <c r="G6403" i="126" s="1"/>
  <c r="G6404" i="126" s="1"/>
  <c r="G6405" i="126" s="1"/>
  <c r="G6406" i="126" s="1"/>
  <c r="G6407" i="126" s="1"/>
  <c r="G6408" i="126" s="1"/>
  <c r="G6409" i="126" s="1"/>
  <c r="G6410" i="126" s="1"/>
  <c r="G6411" i="126" s="1"/>
  <c r="G6412" i="126" s="1"/>
  <c r="G6413" i="126" s="1"/>
  <c r="G6414" i="126" s="1"/>
  <c r="G6415" i="126" s="1"/>
  <c r="G6416" i="126" s="1"/>
  <c r="G6417" i="126" s="1"/>
  <c r="G6418" i="126" s="1"/>
  <c r="G6419" i="126" s="1"/>
  <c r="G6420" i="126" s="1"/>
  <c r="G6421" i="126" s="1"/>
  <c r="G6422" i="126" s="1"/>
  <c r="G6423" i="126" s="1"/>
  <c r="G6424" i="126" s="1"/>
  <c r="G6425" i="126" s="1"/>
  <c r="G6426" i="126" s="1"/>
  <c r="G6427" i="126" s="1"/>
  <c r="G6428" i="126" s="1"/>
  <c r="G6429" i="126" s="1"/>
  <c r="G6430" i="126" s="1"/>
  <c r="G6431" i="126" s="1"/>
  <c r="G6432" i="126" s="1"/>
  <c r="G6433" i="126" s="1"/>
  <c r="G6434" i="126" s="1"/>
  <c r="G6435" i="126" s="1"/>
  <c r="G6436" i="126" s="1"/>
  <c r="G6437" i="126" s="1"/>
  <c r="G6438" i="126" s="1"/>
  <c r="G6439" i="126" s="1"/>
  <c r="G6440" i="126" s="1"/>
  <c r="G6441" i="126" s="1"/>
  <c r="G6442" i="126" s="1"/>
  <c r="G6443" i="126" s="1"/>
  <c r="G6444" i="126" s="1"/>
  <c r="G6445" i="126" s="1"/>
  <c r="G6446" i="126" s="1"/>
  <c r="G6447" i="126" s="1"/>
  <c r="G6448" i="126" s="1"/>
  <c r="G6449" i="126" s="1"/>
  <c r="G6450" i="126" s="1"/>
  <c r="G6451" i="126" s="1"/>
  <c r="G6452" i="126" s="1"/>
  <c r="G6453" i="126" s="1"/>
  <c r="G6454" i="126" s="1"/>
  <c r="G6455" i="126" s="1"/>
  <c r="G6456" i="126" s="1"/>
  <c r="G6457" i="126" s="1"/>
  <c r="G6458" i="126" s="1"/>
  <c r="G6459" i="126" s="1"/>
  <c r="G6460" i="126" s="1"/>
  <c r="G6461" i="126" s="1"/>
  <c r="G6462" i="126" s="1"/>
  <c r="G6463" i="126" s="1"/>
  <c r="G6464" i="126" s="1"/>
  <c r="G6465" i="126" s="1"/>
  <c r="G6466" i="126" s="1"/>
  <c r="G6467" i="126" s="1"/>
  <c r="G6468" i="126" s="1"/>
  <c r="G6469" i="126" s="1"/>
  <c r="G6470" i="126" s="1"/>
  <c r="G6471" i="126" s="1"/>
  <c r="G6472" i="126" s="1"/>
  <c r="G6473" i="126" s="1"/>
  <c r="G6474" i="126" s="1"/>
  <c r="G6475" i="126" s="1"/>
  <c r="G6476" i="126" s="1"/>
  <c r="G6477" i="126" s="1"/>
  <c r="G6478" i="126" s="1"/>
  <c r="G6479" i="126" s="1"/>
  <c r="G6480" i="126" s="1"/>
  <c r="G6481" i="126" s="1"/>
  <c r="G6482" i="126" s="1"/>
  <c r="G6483" i="126" s="1"/>
  <c r="G6484" i="126" s="1"/>
  <c r="G6485" i="126" s="1"/>
  <c r="G6486" i="126" s="1"/>
  <c r="G6487" i="126" s="1"/>
  <c r="G6488" i="126" s="1"/>
  <c r="G6489" i="126" s="1"/>
  <c r="G6490" i="126" s="1"/>
  <c r="G6491" i="126" s="1"/>
  <c r="G6492" i="126" s="1"/>
  <c r="G6493" i="126" s="1"/>
  <c r="G6494" i="126" s="1"/>
  <c r="G6495" i="126" s="1"/>
  <c r="G6496" i="126" s="1"/>
  <c r="G6497" i="126" s="1"/>
  <c r="G6498" i="126" s="1"/>
  <c r="G6499" i="126" s="1"/>
  <c r="G6500" i="126" s="1"/>
  <c r="G6501" i="126" s="1"/>
  <c r="G6502" i="126" s="1"/>
  <c r="G6503" i="126" s="1"/>
  <c r="G6504" i="126" s="1"/>
  <c r="G6505" i="126" s="1"/>
  <c r="G6506" i="126" s="1"/>
  <c r="G6507" i="126" s="1"/>
  <c r="G6508" i="126" s="1"/>
  <c r="G6509" i="126" s="1"/>
  <c r="G6510" i="126" s="1"/>
  <c r="G6511" i="126" s="1"/>
  <c r="G6512" i="126" s="1"/>
  <c r="G6513" i="126" s="1"/>
  <c r="G6514" i="126" s="1"/>
  <c r="G6515" i="126" s="1"/>
  <c r="G6516" i="126" s="1"/>
  <c r="G6517" i="126" s="1"/>
  <c r="G6518" i="126" s="1"/>
  <c r="G6519" i="126" s="1"/>
  <c r="G6520" i="126" s="1"/>
  <c r="G6521" i="126" s="1"/>
  <c r="G6522" i="126" s="1"/>
  <c r="G6523" i="126" s="1"/>
  <c r="G6524" i="126" s="1"/>
  <c r="G6525" i="126" s="1"/>
  <c r="G6526" i="126" s="1"/>
  <c r="G6527" i="126" s="1"/>
  <c r="G6528" i="126" s="1"/>
  <c r="G6529" i="126" s="1"/>
  <c r="G6530" i="126" s="1"/>
  <c r="G6531" i="126" s="1"/>
  <c r="G6532" i="126" s="1"/>
  <c r="G6533" i="126" s="1"/>
  <c r="G6534" i="126" s="1"/>
  <c r="G6535" i="126" s="1"/>
  <c r="G6536" i="126" s="1"/>
  <c r="G6537" i="126" s="1"/>
  <c r="G6538" i="126" s="1"/>
  <c r="G6539" i="126" s="1"/>
  <c r="G6540" i="126" s="1"/>
  <c r="G6541" i="126" s="1"/>
  <c r="G6542" i="126" s="1"/>
  <c r="G6543" i="126" s="1"/>
  <c r="G6544" i="126" s="1"/>
  <c r="G6545" i="126" s="1"/>
  <c r="G6546" i="126" s="1"/>
  <c r="G6547" i="126" s="1"/>
  <c r="G6548" i="126" s="1"/>
  <c r="G6549" i="126" s="1"/>
  <c r="G6550" i="126" s="1"/>
  <c r="G6551" i="126" s="1"/>
  <c r="G6552" i="126" s="1"/>
  <c r="G6553" i="126" s="1"/>
  <c r="G6554" i="126" s="1"/>
  <c r="G6555" i="126" s="1"/>
  <c r="G6556" i="126" s="1"/>
  <c r="G6557" i="126" s="1"/>
  <c r="G6558" i="126" s="1"/>
  <c r="G6559" i="126" s="1"/>
  <c r="G6560" i="126" s="1"/>
  <c r="G6561" i="126" s="1"/>
  <c r="G6562" i="126" s="1"/>
  <c r="G6563" i="126" s="1"/>
  <c r="G6564" i="126" s="1"/>
  <c r="G6565" i="126" s="1"/>
  <c r="G6566" i="126" s="1"/>
  <c r="G6567" i="126" s="1"/>
  <c r="G6568" i="126" s="1"/>
  <c r="G6569" i="126" s="1"/>
  <c r="G6570" i="126" s="1"/>
  <c r="G6571" i="126" s="1"/>
  <c r="G6572" i="126" s="1"/>
  <c r="G6573" i="126" s="1"/>
  <c r="G6574" i="126" s="1"/>
  <c r="G6575" i="126" s="1"/>
  <c r="G6576" i="126" s="1"/>
  <c r="G6577" i="126" s="1"/>
  <c r="G6578" i="126" s="1"/>
  <c r="G6579" i="126" s="1"/>
  <c r="G6580" i="126" s="1"/>
  <c r="G6581" i="126" s="1"/>
  <c r="G6582" i="126" s="1"/>
  <c r="G6583" i="126" s="1"/>
  <c r="G6584" i="126" s="1"/>
  <c r="G6585" i="126" s="1"/>
  <c r="G6586" i="126" s="1"/>
  <c r="G6587" i="126" s="1"/>
  <c r="G6588" i="126" s="1"/>
  <c r="G6589" i="126" s="1"/>
  <c r="G6590" i="126" s="1"/>
  <c r="G6591" i="126" s="1"/>
  <c r="G6592" i="126" s="1"/>
  <c r="G6593" i="126" s="1"/>
  <c r="G6594" i="126" s="1"/>
  <c r="G6595" i="126" s="1"/>
  <c r="G6596" i="126" s="1"/>
  <c r="G6597" i="126" s="1"/>
  <c r="G6598" i="126" s="1"/>
  <c r="G6599" i="126" s="1"/>
  <c r="G6600" i="126" s="1"/>
  <c r="G6601" i="126" s="1"/>
  <c r="G6602" i="126" s="1"/>
  <c r="G6603" i="126" s="1"/>
  <c r="G6604" i="126" s="1"/>
  <c r="G6605" i="126" s="1"/>
  <c r="G6606" i="126" s="1"/>
  <c r="G6607" i="126" s="1"/>
  <c r="G6608" i="126" s="1"/>
  <c r="G6609" i="126" s="1"/>
  <c r="G6610" i="126" s="1"/>
  <c r="G6611" i="126" s="1"/>
  <c r="G6612" i="126" s="1"/>
  <c r="G6613" i="126" s="1"/>
  <c r="G6614" i="126" s="1"/>
  <c r="G6615" i="126" s="1"/>
  <c r="G6616" i="126" s="1"/>
  <c r="G6617" i="126" s="1"/>
  <c r="G6618" i="126" s="1"/>
  <c r="G6619" i="126" s="1"/>
  <c r="G6620" i="126" s="1"/>
  <c r="G6621" i="126" s="1"/>
  <c r="G6622" i="126" s="1"/>
  <c r="G6623" i="126" s="1"/>
  <c r="G6624" i="126" s="1"/>
  <c r="G6625" i="126" s="1"/>
  <c r="G6626" i="126" s="1"/>
  <c r="G6627" i="126" s="1"/>
  <c r="G6628" i="126" s="1"/>
  <c r="G6629" i="126" s="1"/>
  <c r="G6630" i="126" s="1"/>
  <c r="G6631" i="126" s="1"/>
  <c r="G6632" i="126" s="1"/>
  <c r="G6633" i="126" s="1"/>
  <c r="G6634" i="126" s="1"/>
  <c r="G6635" i="126" s="1"/>
  <c r="G6636" i="126" s="1"/>
  <c r="G6637" i="126" s="1"/>
  <c r="G6638" i="126" s="1"/>
  <c r="G6639" i="126" s="1"/>
  <c r="G6640" i="126" s="1"/>
  <c r="G6641" i="126" s="1"/>
  <c r="G6642" i="126" s="1"/>
  <c r="G6643" i="126" s="1"/>
  <c r="G6644" i="126" s="1"/>
  <c r="G6645" i="126" s="1"/>
  <c r="G6646" i="126" s="1"/>
  <c r="G6647" i="126" s="1"/>
  <c r="G6648" i="126" s="1"/>
  <c r="G6649" i="126" s="1"/>
  <c r="G6650" i="126" s="1"/>
  <c r="G6651" i="126" s="1"/>
  <c r="G6652" i="126" s="1"/>
  <c r="G6653" i="126" s="1"/>
  <c r="G6654" i="126" s="1"/>
  <c r="G6655" i="126" s="1"/>
  <c r="G6656" i="126" s="1"/>
  <c r="G6657" i="126" s="1"/>
  <c r="G6658" i="126" s="1"/>
  <c r="G6659" i="126" s="1"/>
  <c r="G6660" i="126" s="1"/>
  <c r="G6661" i="126" s="1"/>
  <c r="G6662" i="126" s="1"/>
  <c r="G6663" i="126" s="1"/>
  <c r="G6664" i="126" s="1"/>
  <c r="G6665" i="126" s="1"/>
  <c r="G6666" i="126" s="1"/>
  <c r="G6667" i="126" s="1"/>
  <c r="G6668" i="126" s="1"/>
  <c r="G6669" i="126" s="1"/>
  <c r="G6670" i="126" s="1"/>
  <c r="G6671" i="126" s="1"/>
  <c r="G6672" i="126" s="1"/>
  <c r="G6673" i="126" s="1"/>
  <c r="G6674" i="126" s="1"/>
  <c r="G6675" i="126" s="1"/>
  <c r="G6676" i="126" s="1"/>
  <c r="G6677" i="126" s="1"/>
  <c r="G6678" i="126" s="1"/>
  <c r="G6679" i="126" s="1"/>
  <c r="G6680" i="126" s="1"/>
  <c r="G6681" i="126" s="1"/>
  <c r="G6682" i="126" s="1"/>
  <c r="G6683" i="126" s="1"/>
  <c r="G6684" i="126" s="1"/>
  <c r="G6685" i="126" s="1"/>
  <c r="G6686" i="126" s="1"/>
  <c r="G6687" i="126" s="1"/>
  <c r="G6688" i="126" s="1"/>
  <c r="G6689" i="126" s="1"/>
  <c r="G6690" i="126" s="1"/>
  <c r="G6691" i="126" s="1"/>
  <c r="G6692" i="126" s="1"/>
  <c r="G6693" i="126" s="1"/>
  <c r="G6694" i="126" s="1"/>
  <c r="G6695" i="126" s="1"/>
  <c r="G6696" i="126" s="1"/>
  <c r="G6697" i="126" s="1"/>
  <c r="G6698" i="126" s="1"/>
  <c r="G6699" i="126" s="1"/>
  <c r="G6700" i="126" s="1"/>
  <c r="G6701" i="126" s="1"/>
  <c r="G6702" i="126" s="1"/>
  <c r="G6703" i="126" s="1"/>
  <c r="G6704" i="126" s="1"/>
  <c r="G6705" i="126" s="1"/>
  <c r="G6706" i="126" s="1"/>
  <c r="G6707" i="126" s="1"/>
  <c r="G6708" i="126" s="1"/>
  <c r="G6709" i="126" s="1"/>
  <c r="G6710" i="126" s="1"/>
  <c r="G6711" i="126" s="1"/>
  <c r="G6712" i="126" s="1"/>
  <c r="G6713" i="126" s="1"/>
  <c r="G6714" i="126" s="1"/>
  <c r="G6715" i="126" s="1"/>
  <c r="G6716" i="126" s="1"/>
  <c r="G6717" i="126" s="1"/>
  <c r="G6718" i="126" s="1"/>
  <c r="G6719" i="126" s="1"/>
  <c r="G6720" i="126" s="1"/>
  <c r="G6721" i="126" s="1"/>
  <c r="G6722" i="126" s="1"/>
  <c r="G6723" i="126" s="1"/>
  <c r="G6724" i="126" s="1"/>
  <c r="G6725" i="126" s="1"/>
  <c r="G6726" i="126" s="1"/>
  <c r="G6727" i="126" s="1"/>
  <c r="G6728" i="126" s="1"/>
  <c r="G6729" i="126" s="1"/>
  <c r="G6730" i="126" s="1"/>
  <c r="G6731" i="126" s="1"/>
  <c r="G6732" i="126" s="1"/>
  <c r="G6733" i="126" s="1"/>
  <c r="G6734" i="126" s="1"/>
  <c r="G6735" i="126" s="1"/>
  <c r="G6736" i="126" s="1"/>
  <c r="G6737" i="126" s="1"/>
  <c r="G6738" i="126" s="1"/>
  <c r="G6739" i="126" s="1"/>
  <c r="G6740" i="126" s="1"/>
  <c r="G6741" i="126" s="1"/>
  <c r="G6742" i="126" s="1"/>
  <c r="G6743" i="126" s="1"/>
  <c r="G6744" i="126" s="1"/>
  <c r="G6745" i="126" s="1"/>
  <c r="G6746" i="126" s="1"/>
  <c r="G6747" i="126" s="1"/>
  <c r="G6748" i="126" s="1"/>
  <c r="G6749" i="126" s="1"/>
  <c r="G6750" i="126" s="1"/>
  <c r="G6751" i="126" s="1"/>
  <c r="G6752" i="126" s="1"/>
  <c r="G6753" i="126" s="1"/>
  <c r="G6754" i="126" s="1"/>
  <c r="G6755" i="126" s="1"/>
  <c r="G6756" i="126" s="1"/>
  <c r="G6757" i="126" s="1"/>
  <c r="G6758" i="126" s="1"/>
  <c r="G6759" i="126" s="1"/>
  <c r="G6760" i="126" s="1"/>
  <c r="G6761" i="126" s="1"/>
  <c r="G6762" i="126" s="1"/>
  <c r="G6763" i="126" s="1"/>
  <c r="G6764" i="126" s="1"/>
  <c r="G6765" i="126" s="1"/>
  <c r="G6766" i="126" s="1"/>
  <c r="G6767" i="126" s="1"/>
  <c r="G6768" i="126" s="1"/>
  <c r="G6769" i="126" s="1"/>
  <c r="G6770" i="126" s="1"/>
  <c r="G6771" i="126" s="1"/>
  <c r="G6772" i="126" s="1"/>
  <c r="G6773" i="126" s="1"/>
  <c r="G6774" i="126" s="1"/>
  <c r="G6775" i="126" s="1"/>
  <c r="G6776" i="126" s="1"/>
  <c r="G6777" i="126" s="1"/>
  <c r="G6778" i="126" s="1"/>
  <c r="G6779" i="126" s="1"/>
  <c r="G6780" i="126" s="1"/>
  <c r="G6781" i="126" s="1"/>
  <c r="G6782" i="126" s="1"/>
  <c r="G6783" i="126" s="1"/>
  <c r="G6784" i="126" s="1"/>
  <c r="G6785" i="126" s="1"/>
  <c r="G6786" i="126" s="1"/>
  <c r="G6787" i="126" s="1"/>
  <c r="G6788" i="126" s="1"/>
  <c r="G6789" i="126" s="1"/>
  <c r="G6790" i="126" s="1"/>
  <c r="G6791" i="126" s="1"/>
  <c r="G6792" i="126" s="1"/>
  <c r="G6793" i="126" s="1"/>
  <c r="G6794" i="126" s="1"/>
  <c r="G6795" i="126" s="1"/>
  <c r="G6796" i="126" s="1"/>
  <c r="G6797" i="126" s="1"/>
  <c r="G6798" i="126" s="1"/>
  <c r="G6799" i="126" s="1"/>
  <c r="G6800" i="126" s="1"/>
  <c r="G6801" i="126" s="1"/>
  <c r="G6802" i="126" s="1"/>
  <c r="G6803" i="126" s="1"/>
  <c r="G6804" i="126" s="1"/>
  <c r="G6805" i="126" s="1"/>
  <c r="G6806" i="126" s="1"/>
  <c r="G6807" i="126" s="1"/>
  <c r="G6808" i="126" s="1"/>
  <c r="G6809" i="126" s="1"/>
  <c r="G6810" i="126" s="1"/>
  <c r="G6811" i="126" s="1"/>
  <c r="G6812" i="126" s="1"/>
  <c r="G6813" i="126" s="1"/>
  <c r="G6814" i="126" s="1"/>
  <c r="G6815" i="126" s="1"/>
  <c r="G6816" i="126" s="1"/>
  <c r="G6817" i="126" s="1"/>
  <c r="G6818" i="126" s="1"/>
  <c r="G6819" i="126" s="1"/>
  <c r="G6820" i="126" s="1"/>
  <c r="G6821" i="126" s="1"/>
  <c r="G6822" i="126" s="1"/>
  <c r="G6823" i="126" s="1"/>
  <c r="G6824" i="126" s="1"/>
  <c r="G6825" i="126" s="1"/>
  <c r="G6826" i="126" s="1"/>
  <c r="G6827" i="126" s="1"/>
  <c r="G6828" i="126" s="1"/>
  <c r="G6829" i="126" s="1"/>
  <c r="G6830" i="126" s="1"/>
  <c r="G6831" i="126" s="1"/>
  <c r="G6832" i="126" s="1"/>
  <c r="G6833" i="126" s="1"/>
  <c r="G6834" i="126" s="1"/>
  <c r="G6835" i="126" s="1"/>
  <c r="G6836" i="126" s="1"/>
  <c r="G6837" i="126" s="1"/>
  <c r="G6838" i="126" s="1"/>
  <c r="G6839" i="126" s="1"/>
  <c r="G6840" i="126" s="1"/>
  <c r="G6841" i="126" s="1"/>
  <c r="G6842" i="126" s="1"/>
  <c r="G6843" i="126" s="1"/>
  <c r="G6844" i="126" s="1"/>
  <c r="G6845" i="126" s="1"/>
  <c r="G6846" i="126" s="1"/>
  <c r="G6847" i="126" s="1"/>
  <c r="G6848" i="126" s="1"/>
  <c r="G6849" i="126" s="1"/>
  <c r="G6850" i="126" s="1"/>
  <c r="G6851" i="126" s="1"/>
  <c r="G6852" i="126" s="1"/>
  <c r="G6853" i="126" s="1"/>
  <c r="G6854" i="126" s="1"/>
  <c r="G6855" i="126" s="1"/>
  <c r="G6856" i="126" s="1"/>
  <c r="G6857" i="126" s="1"/>
  <c r="G6858" i="126" s="1"/>
  <c r="G6859" i="126" s="1"/>
  <c r="G6860" i="126" s="1"/>
  <c r="G6861" i="126" s="1"/>
  <c r="G6862" i="126" s="1"/>
  <c r="G6863" i="126" s="1"/>
  <c r="G6864" i="126" s="1"/>
  <c r="G6865" i="126" s="1"/>
  <c r="G6866" i="126" s="1"/>
  <c r="G6867" i="126" s="1"/>
  <c r="G6868" i="126" s="1"/>
  <c r="G6869" i="126" s="1"/>
  <c r="G6870" i="126" s="1"/>
  <c r="G6871" i="126" s="1"/>
  <c r="G6872" i="126" s="1"/>
  <c r="G6873" i="126" s="1"/>
  <c r="G6874" i="126" s="1"/>
  <c r="G6875" i="126" s="1"/>
  <c r="G6876" i="126" s="1"/>
  <c r="G6877" i="126" s="1"/>
  <c r="G6878" i="126" s="1"/>
  <c r="G6879" i="126" s="1"/>
  <c r="G6880" i="126" s="1"/>
  <c r="G6881" i="126" s="1"/>
  <c r="G6882" i="126" s="1"/>
  <c r="G6883" i="126" s="1"/>
  <c r="G6884" i="126" s="1"/>
  <c r="G6885" i="126" s="1"/>
  <c r="G6886" i="126" s="1"/>
  <c r="G6887" i="126" s="1"/>
  <c r="G6888" i="126" s="1"/>
  <c r="G6889" i="126" s="1"/>
  <c r="G6890" i="126" s="1"/>
  <c r="G6891" i="126" s="1"/>
  <c r="G6892" i="126" s="1"/>
  <c r="G6893" i="126" s="1"/>
  <c r="G6894" i="126" s="1"/>
  <c r="G6895" i="126" s="1"/>
  <c r="G6896" i="126" s="1"/>
  <c r="G6897" i="126" s="1"/>
  <c r="G6898" i="126" s="1"/>
  <c r="G6899" i="126" s="1"/>
  <c r="G6900" i="126" s="1"/>
  <c r="G6901" i="126" s="1"/>
  <c r="G6902" i="126" s="1"/>
  <c r="G6903" i="126" s="1"/>
  <c r="G6904" i="126" s="1"/>
  <c r="G6905" i="126" s="1"/>
  <c r="G6906" i="126" s="1"/>
  <c r="G6907" i="126" s="1"/>
  <c r="G6908" i="126" s="1"/>
  <c r="G6909" i="126" s="1"/>
  <c r="G6910" i="126" s="1"/>
  <c r="G6911" i="126" s="1"/>
  <c r="G6912" i="126" s="1"/>
  <c r="G6913" i="126" s="1"/>
  <c r="G6914" i="126" s="1"/>
  <c r="G6915" i="126" s="1"/>
  <c r="G6916" i="126" s="1"/>
  <c r="G6917" i="126" s="1"/>
  <c r="G6918" i="126" s="1"/>
  <c r="G6919" i="126" s="1"/>
  <c r="G6920" i="126" s="1"/>
  <c r="G6921" i="126" s="1"/>
  <c r="G6922" i="126" s="1"/>
  <c r="G6923" i="126" s="1"/>
  <c r="G6924" i="126" s="1"/>
  <c r="G6925" i="126" s="1"/>
  <c r="G6926" i="126" s="1"/>
  <c r="G6927" i="126" s="1"/>
  <c r="G6928" i="126" s="1"/>
  <c r="G6929" i="126" s="1"/>
  <c r="G6930" i="126" s="1"/>
  <c r="G6931" i="126" s="1"/>
  <c r="G6932" i="126" s="1"/>
  <c r="G6933" i="126" s="1"/>
  <c r="G6934" i="126" s="1"/>
  <c r="G6935" i="126" s="1"/>
  <c r="G6936" i="126" s="1"/>
  <c r="G6937" i="126" s="1"/>
  <c r="G6938" i="126" s="1"/>
  <c r="G6939" i="126" s="1"/>
  <c r="G6940" i="126" s="1"/>
  <c r="G6941" i="126" s="1"/>
  <c r="G6942" i="126" s="1"/>
  <c r="G6943" i="126" s="1"/>
  <c r="G6944" i="126" s="1"/>
  <c r="G6945" i="126" s="1"/>
  <c r="G6946" i="126" s="1"/>
  <c r="G6947" i="126" s="1"/>
  <c r="G6948" i="126" s="1"/>
  <c r="G6949" i="126" s="1"/>
  <c r="G6950" i="126" s="1"/>
  <c r="G6951" i="126" s="1"/>
  <c r="G6952" i="126" s="1"/>
  <c r="G6953" i="126" s="1"/>
  <c r="G6954" i="126" s="1"/>
  <c r="G6955" i="126" s="1"/>
  <c r="G6956" i="126" s="1"/>
  <c r="G6957" i="126" s="1"/>
  <c r="G6958" i="126" s="1"/>
  <c r="G6959" i="126" s="1"/>
  <c r="G6960" i="126" s="1"/>
  <c r="G6961" i="126" s="1"/>
  <c r="G6962" i="126" s="1"/>
  <c r="G6963" i="126" s="1"/>
  <c r="G6964" i="126" s="1"/>
  <c r="G6965" i="126" s="1"/>
  <c r="G6966" i="126" s="1"/>
  <c r="G6967" i="126" s="1"/>
  <c r="G6968" i="126" s="1"/>
  <c r="G6969" i="126" s="1"/>
  <c r="G6970" i="126" s="1"/>
  <c r="G6971" i="126" s="1"/>
  <c r="G6972" i="126" s="1"/>
  <c r="G6973" i="126" s="1"/>
  <c r="G6974" i="126" s="1"/>
  <c r="G6975" i="126" s="1"/>
  <c r="G6976" i="126" s="1"/>
  <c r="G6977" i="126" s="1"/>
  <c r="G6978" i="126" s="1"/>
  <c r="G6979" i="126" s="1"/>
  <c r="G6980" i="126" s="1"/>
  <c r="G6981" i="126" s="1"/>
  <c r="G6982" i="126" s="1"/>
  <c r="G6983" i="126" s="1"/>
  <c r="G6984" i="126" s="1"/>
  <c r="G6985" i="126" s="1"/>
  <c r="G6986" i="126" s="1"/>
  <c r="G6987" i="126" s="1"/>
  <c r="G6988" i="126" s="1"/>
  <c r="G6989" i="126" s="1"/>
  <c r="G6990" i="126" s="1"/>
  <c r="G6991" i="126" s="1"/>
  <c r="G6992" i="126" s="1"/>
  <c r="G6993" i="126" s="1"/>
  <c r="G6994" i="126" s="1"/>
  <c r="G6995" i="126" s="1"/>
  <c r="G6996" i="126" s="1"/>
  <c r="G6997" i="126" s="1"/>
  <c r="G6998" i="126" s="1"/>
  <c r="G6999" i="126" s="1"/>
  <c r="G7000" i="126" s="1"/>
  <c r="G7001" i="126" s="1"/>
  <c r="G7002" i="126" s="1"/>
  <c r="G7003" i="126" s="1"/>
  <c r="G7004" i="126" s="1"/>
  <c r="G7005" i="126" s="1"/>
  <c r="G7006" i="126" s="1"/>
  <c r="G7007" i="126" s="1"/>
  <c r="G7008" i="126" s="1"/>
  <c r="G7009" i="126" s="1"/>
  <c r="G7010" i="126" s="1"/>
  <c r="G7011" i="126" s="1"/>
  <c r="G7012" i="126" s="1"/>
  <c r="G7013" i="126" s="1"/>
  <c r="G7014" i="126" s="1"/>
  <c r="G7015" i="126" s="1"/>
  <c r="G7016" i="126" s="1"/>
  <c r="G7017" i="126" s="1"/>
  <c r="G7018" i="126" s="1"/>
  <c r="G7019" i="126" s="1"/>
  <c r="G7020" i="126" s="1"/>
  <c r="G7021" i="126" s="1"/>
  <c r="G7022" i="126" s="1"/>
  <c r="G7023" i="126" s="1"/>
  <c r="G7024" i="126" s="1"/>
  <c r="G7025" i="126" s="1"/>
  <c r="G7026" i="126" s="1"/>
  <c r="G7027" i="126" s="1"/>
  <c r="G7028" i="126" s="1"/>
  <c r="G7029" i="126" s="1"/>
  <c r="G7030" i="126" s="1"/>
  <c r="G7031" i="126" s="1"/>
  <c r="G7032" i="126" s="1"/>
  <c r="G7033" i="126" s="1"/>
  <c r="G7034" i="126" s="1"/>
  <c r="G7035" i="126" s="1"/>
  <c r="G7036" i="126" s="1"/>
  <c r="G7037" i="126" s="1"/>
  <c r="G7038" i="126" s="1"/>
  <c r="G7039" i="126" s="1"/>
  <c r="G7040" i="126" s="1"/>
  <c r="G7041" i="126" s="1"/>
  <c r="G7042" i="126" s="1"/>
  <c r="G7043" i="126" s="1"/>
  <c r="G7044" i="126" s="1"/>
  <c r="G7045" i="126" s="1"/>
  <c r="G7046" i="126" s="1"/>
  <c r="G7047" i="126" s="1"/>
  <c r="G7048" i="126" s="1"/>
  <c r="G7049" i="126" s="1"/>
  <c r="G7050" i="126" s="1"/>
  <c r="G7051" i="126" s="1"/>
  <c r="G7052" i="126" s="1"/>
  <c r="G7053" i="126" s="1"/>
  <c r="G7054" i="126" s="1"/>
  <c r="G7055" i="126" s="1"/>
  <c r="G7056" i="126" s="1"/>
  <c r="G7057" i="126" s="1"/>
  <c r="G7058" i="126" s="1"/>
  <c r="G7059" i="126" s="1"/>
  <c r="G7060" i="126" s="1"/>
  <c r="G7061" i="126" s="1"/>
  <c r="G7062" i="126" s="1"/>
  <c r="G7063" i="126" s="1"/>
  <c r="G7064" i="126" s="1"/>
  <c r="G7065" i="126" s="1"/>
  <c r="G7066" i="126" s="1"/>
  <c r="G7067" i="126" s="1"/>
  <c r="G7068" i="126" s="1"/>
  <c r="G7069" i="126" s="1"/>
  <c r="G7070" i="126" s="1"/>
  <c r="G7071" i="126" s="1"/>
  <c r="G7072" i="126" s="1"/>
  <c r="G7073" i="126" s="1"/>
  <c r="G7074" i="126" s="1"/>
  <c r="G7075" i="126" s="1"/>
  <c r="G7076" i="126" s="1"/>
  <c r="G7077" i="126" s="1"/>
  <c r="G7078" i="126" s="1"/>
  <c r="G7079" i="126" s="1"/>
  <c r="G7080" i="126" s="1"/>
  <c r="G7081" i="126" s="1"/>
  <c r="G7082" i="126" s="1"/>
  <c r="G7083" i="126" s="1"/>
  <c r="G7084" i="126" s="1"/>
  <c r="G7085" i="126" s="1"/>
  <c r="G7086" i="126" s="1"/>
  <c r="G7087" i="126" s="1"/>
  <c r="G7088" i="126" s="1"/>
  <c r="G7089" i="126" s="1"/>
  <c r="G7090" i="126" s="1"/>
  <c r="G7091" i="126" s="1"/>
  <c r="G7092" i="126" s="1"/>
  <c r="G7093" i="126" s="1"/>
  <c r="G7094" i="126" s="1"/>
  <c r="G7095" i="126" s="1"/>
  <c r="G7096" i="126" s="1"/>
  <c r="G7097" i="126" s="1"/>
  <c r="G7098" i="126" s="1"/>
  <c r="G7099" i="126" s="1"/>
  <c r="G7100" i="126" s="1"/>
  <c r="G7101" i="126" s="1"/>
  <c r="G7102" i="126" s="1"/>
  <c r="G7103" i="126" s="1"/>
  <c r="G7104" i="126" s="1"/>
  <c r="G7105" i="126" s="1"/>
  <c r="G7106" i="126" s="1"/>
  <c r="G7107" i="126" s="1"/>
  <c r="G7108" i="126" s="1"/>
  <c r="G7109" i="126" s="1"/>
  <c r="G7110" i="126" s="1"/>
  <c r="G7111" i="126" s="1"/>
  <c r="G7112" i="126" s="1"/>
  <c r="G7113" i="126" s="1"/>
  <c r="G7114" i="126" s="1"/>
  <c r="G7115" i="126" s="1"/>
  <c r="G7116" i="126" s="1"/>
  <c r="G7117" i="126" s="1"/>
  <c r="G7118" i="126" s="1"/>
  <c r="G7119" i="126" s="1"/>
  <c r="G7120" i="126" s="1"/>
  <c r="G7121" i="126" s="1"/>
  <c r="G7122" i="126" s="1"/>
  <c r="G7123" i="126" s="1"/>
  <c r="G7124" i="126" s="1"/>
  <c r="G7125" i="126" s="1"/>
  <c r="G7126" i="126" s="1"/>
  <c r="G7127" i="126" s="1"/>
  <c r="G7128" i="126" s="1"/>
  <c r="G7129" i="126" s="1"/>
  <c r="G7130" i="126" s="1"/>
  <c r="G7131" i="126" s="1"/>
  <c r="G7132" i="126" s="1"/>
  <c r="G7133" i="126" s="1"/>
  <c r="G7134" i="126" s="1"/>
  <c r="G7135" i="126" s="1"/>
  <c r="G7136" i="126" s="1"/>
  <c r="G7137" i="126" s="1"/>
  <c r="G7138" i="126" s="1"/>
  <c r="G7139" i="126" s="1"/>
  <c r="G7140" i="126" s="1"/>
  <c r="G7141" i="126" s="1"/>
  <c r="G7142" i="126" s="1"/>
  <c r="G7143" i="126" s="1"/>
  <c r="G7144" i="126" s="1"/>
  <c r="G7145" i="126" s="1"/>
  <c r="G7146" i="126" s="1"/>
  <c r="G7147" i="126" s="1"/>
  <c r="G7148" i="126" s="1"/>
  <c r="G7149" i="126" s="1"/>
  <c r="G7150" i="126" s="1"/>
  <c r="G7151" i="126" s="1"/>
  <c r="G7152" i="126" s="1"/>
  <c r="G7153" i="126" s="1"/>
  <c r="G7154" i="126" s="1"/>
  <c r="G7155" i="126" s="1"/>
  <c r="G7156" i="126" s="1"/>
  <c r="G7157" i="126" s="1"/>
  <c r="G7158" i="126" s="1"/>
  <c r="G7159" i="126" s="1"/>
  <c r="G7160" i="126" s="1"/>
  <c r="G7161" i="126" s="1"/>
  <c r="G7162" i="126" s="1"/>
  <c r="G7163" i="126" s="1"/>
  <c r="G7164" i="126" s="1"/>
  <c r="G7165" i="126" s="1"/>
  <c r="G7166" i="126" s="1"/>
  <c r="G7167" i="126" s="1"/>
  <c r="G7168" i="126" s="1"/>
  <c r="G7169" i="126" s="1"/>
  <c r="G7170" i="126" s="1"/>
  <c r="G7171" i="126" s="1"/>
  <c r="G7172" i="126" s="1"/>
  <c r="G7173" i="126" s="1"/>
  <c r="G7174" i="126" s="1"/>
  <c r="G7175" i="126" s="1"/>
  <c r="G7176" i="126" s="1"/>
  <c r="G7177" i="126" s="1"/>
  <c r="G7178" i="126" s="1"/>
  <c r="G7179" i="126" s="1"/>
  <c r="G7180" i="126" s="1"/>
  <c r="G7181" i="126" s="1"/>
  <c r="G7182" i="126" s="1"/>
  <c r="G7183" i="126" s="1"/>
  <c r="G7184" i="126" s="1"/>
  <c r="G7185" i="126" s="1"/>
  <c r="G7186" i="126" s="1"/>
  <c r="G7187" i="126" s="1"/>
  <c r="G7188" i="126" s="1"/>
  <c r="G7189" i="126" s="1"/>
  <c r="G7190" i="126" s="1"/>
  <c r="G7191" i="126" s="1"/>
  <c r="G7192" i="126" s="1"/>
  <c r="G7193" i="126" s="1"/>
  <c r="G7194" i="126" s="1"/>
  <c r="G7195" i="126" s="1"/>
  <c r="G7196" i="126" s="1"/>
  <c r="G7197" i="126" s="1"/>
  <c r="G7198" i="126" s="1"/>
  <c r="G7199" i="126" s="1"/>
  <c r="G7200" i="126" s="1"/>
  <c r="G7201" i="126" s="1"/>
  <c r="G7202" i="126" s="1"/>
  <c r="G7203" i="126" s="1"/>
  <c r="G7204" i="126" s="1"/>
  <c r="G7205" i="126" s="1"/>
  <c r="G7206" i="126" s="1"/>
  <c r="G7207" i="126" s="1"/>
  <c r="G7208" i="126" s="1"/>
  <c r="G7209" i="126" s="1"/>
  <c r="G7210" i="126" s="1"/>
  <c r="G7211" i="126" s="1"/>
  <c r="G7212" i="126" s="1"/>
  <c r="G7213" i="126" s="1"/>
  <c r="G7214" i="126" s="1"/>
  <c r="G7215" i="126" s="1"/>
  <c r="G7216" i="126" s="1"/>
  <c r="G7217" i="126" s="1"/>
  <c r="G7218" i="126" s="1"/>
  <c r="G7219" i="126" s="1"/>
  <c r="G7220" i="126" s="1"/>
  <c r="G7221" i="126" s="1"/>
  <c r="G7222" i="126" s="1"/>
  <c r="G7223" i="126" s="1"/>
  <c r="G7224" i="126" s="1"/>
  <c r="G7225" i="126" s="1"/>
  <c r="G7226" i="126" s="1"/>
  <c r="G7227" i="126" s="1"/>
  <c r="G7228" i="126" s="1"/>
  <c r="G7229" i="126" s="1"/>
  <c r="G7230" i="126" s="1"/>
  <c r="G7231" i="126" s="1"/>
  <c r="G7232" i="126" s="1"/>
  <c r="G7233" i="126" s="1"/>
  <c r="G7234" i="126" s="1"/>
  <c r="G7235" i="126" s="1"/>
  <c r="G7236" i="126" s="1"/>
  <c r="G7237" i="126" s="1"/>
  <c r="G7238" i="126" s="1"/>
  <c r="G7239" i="126" s="1"/>
  <c r="G7240" i="126" s="1"/>
  <c r="G7241" i="126" s="1"/>
  <c r="G7242" i="126" s="1"/>
  <c r="G7243" i="126" s="1"/>
  <c r="G7244" i="126" s="1"/>
  <c r="G7245" i="126" s="1"/>
  <c r="G7246" i="126" s="1"/>
  <c r="G7247" i="126" s="1"/>
  <c r="G7248" i="126" s="1"/>
  <c r="G7249" i="126" s="1"/>
  <c r="G7250" i="126" s="1"/>
  <c r="G7251" i="126" s="1"/>
  <c r="G7252" i="126" s="1"/>
  <c r="G7253" i="126" s="1"/>
  <c r="G7254" i="126" s="1"/>
  <c r="G7255" i="126" s="1"/>
  <c r="G7256" i="126" s="1"/>
  <c r="G7257" i="126" s="1"/>
  <c r="G7258" i="126" s="1"/>
  <c r="G7259" i="126" s="1"/>
  <c r="G7260" i="126" s="1"/>
  <c r="G7261" i="126" s="1"/>
  <c r="G7262" i="126" s="1"/>
  <c r="G7263" i="126" s="1"/>
  <c r="G7264" i="126" s="1"/>
  <c r="G7265" i="126" s="1"/>
  <c r="G7266" i="126" s="1"/>
  <c r="G7267" i="126" s="1"/>
  <c r="G7268" i="126" s="1"/>
  <c r="G7269" i="126" s="1"/>
  <c r="G7270" i="126" s="1"/>
  <c r="G7271" i="126" s="1"/>
  <c r="G7272" i="126" s="1"/>
  <c r="G7273" i="126" s="1"/>
  <c r="G7274" i="126" s="1"/>
  <c r="G7275" i="126" s="1"/>
  <c r="G7276" i="126" s="1"/>
  <c r="G7277" i="126" s="1"/>
  <c r="G7278" i="126" s="1"/>
  <c r="G7279" i="126" s="1"/>
  <c r="G7280" i="126" s="1"/>
  <c r="G7281" i="126" s="1"/>
  <c r="G7282" i="126" s="1"/>
  <c r="G7283" i="126" s="1"/>
  <c r="G7284" i="126" s="1"/>
  <c r="G7285" i="126" s="1"/>
  <c r="G7286" i="126" s="1"/>
  <c r="G7287" i="126" s="1"/>
  <c r="G7288" i="126" s="1"/>
  <c r="G7289" i="126" s="1"/>
  <c r="G7290" i="126" s="1"/>
  <c r="G7291" i="126" s="1"/>
  <c r="G7292" i="126" s="1"/>
  <c r="G7293" i="126" s="1"/>
  <c r="G7294" i="126" s="1"/>
  <c r="G7295" i="126" s="1"/>
  <c r="G7296" i="126" s="1"/>
  <c r="G7297" i="126" s="1"/>
  <c r="G7298" i="126" s="1"/>
  <c r="G7299" i="126" s="1"/>
  <c r="G7300" i="126" s="1"/>
  <c r="G7301" i="126" s="1"/>
  <c r="G7302" i="126" s="1"/>
  <c r="G7303" i="126" s="1"/>
  <c r="G7304" i="126" s="1"/>
  <c r="G7305" i="126" s="1"/>
  <c r="G7306" i="126" s="1"/>
  <c r="G7307" i="126" s="1"/>
  <c r="G7308" i="126" s="1"/>
  <c r="G7309" i="126" s="1"/>
  <c r="G7310" i="126" s="1"/>
  <c r="G7311" i="126" s="1"/>
  <c r="G7312" i="126" s="1"/>
  <c r="G7313" i="126" s="1"/>
  <c r="G7314" i="126" s="1"/>
  <c r="G7315" i="126" s="1"/>
  <c r="G7316" i="126" s="1"/>
  <c r="G7317" i="126" s="1"/>
  <c r="G7318" i="126" s="1"/>
  <c r="G7319" i="126" s="1"/>
  <c r="G7320" i="126" s="1"/>
  <c r="G7321" i="126" s="1"/>
  <c r="G7322" i="126" s="1"/>
  <c r="G7323" i="126" s="1"/>
  <c r="G7324" i="126" s="1"/>
  <c r="G7325" i="126" s="1"/>
  <c r="G7326" i="126" s="1"/>
  <c r="G7327" i="126" s="1"/>
  <c r="G7328" i="126" s="1"/>
  <c r="G7329" i="126" s="1"/>
  <c r="G7330" i="126" s="1"/>
  <c r="G7331" i="126" s="1"/>
  <c r="G7332" i="126" s="1"/>
  <c r="G7333" i="126" s="1"/>
  <c r="G7334" i="126" s="1"/>
  <c r="G7335" i="126" s="1"/>
  <c r="G7336" i="126" s="1"/>
  <c r="G7337" i="126" s="1"/>
  <c r="G7338" i="126" s="1"/>
  <c r="G7339" i="126" s="1"/>
  <c r="G7340" i="126" s="1"/>
  <c r="G7341" i="126" s="1"/>
  <c r="G7342" i="126" s="1"/>
  <c r="G7343" i="126" s="1"/>
  <c r="G7344" i="126" s="1"/>
  <c r="G7345" i="126" s="1"/>
  <c r="G7346" i="126" s="1"/>
  <c r="G7347" i="126" s="1"/>
  <c r="G7348" i="126" s="1"/>
  <c r="G7349" i="126" s="1"/>
  <c r="G7350" i="126" s="1"/>
  <c r="G7351" i="126" s="1"/>
  <c r="G7352" i="126" s="1"/>
  <c r="G7353" i="126" s="1"/>
  <c r="G7354" i="126" s="1"/>
  <c r="G7355" i="126" s="1"/>
  <c r="G7356" i="126" s="1"/>
  <c r="G7357" i="126" s="1"/>
  <c r="G7358" i="126" s="1"/>
  <c r="G7359" i="126" s="1"/>
  <c r="G7360" i="126" s="1"/>
  <c r="G7361" i="126" s="1"/>
  <c r="G7362" i="126" s="1"/>
  <c r="G7363" i="126" s="1"/>
  <c r="G7364" i="126" s="1"/>
  <c r="G7365" i="126" s="1"/>
  <c r="G7366" i="126" s="1"/>
  <c r="G7367" i="126" s="1"/>
  <c r="G7368" i="126" s="1"/>
  <c r="G7369" i="126" s="1"/>
  <c r="G7370" i="126" s="1"/>
  <c r="G7371" i="126" s="1"/>
  <c r="G7372" i="126" s="1"/>
  <c r="G7373" i="126" s="1"/>
  <c r="G7374" i="126" s="1"/>
  <c r="G7375" i="126" s="1"/>
  <c r="G7376" i="126" s="1"/>
  <c r="G7377" i="126" s="1"/>
  <c r="G7378" i="126" s="1"/>
  <c r="G7379" i="126" s="1"/>
  <c r="G7380" i="126" s="1"/>
  <c r="G7381" i="126" s="1"/>
  <c r="G7382" i="126" s="1"/>
  <c r="G7383" i="126" s="1"/>
  <c r="G7384" i="126" s="1"/>
  <c r="G7385" i="126" s="1"/>
  <c r="G7386" i="126" s="1"/>
  <c r="G7387" i="126" s="1"/>
  <c r="G7388" i="126" s="1"/>
  <c r="G7389" i="126" s="1"/>
  <c r="G7390" i="126" s="1"/>
  <c r="G7391" i="126" s="1"/>
  <c r="G7392" i="126" s="1"/>
  <c r="G7393" i="126" s="1"/>
  <c r="G7394" i="126" s="1"/>
  <c r="G7395" i="126" s="1"/>
  <c r="G7396" i="126" s="1"/>
  <c r="G7397" i="126" s="1"/>
  <c r="G7398" i="126" s="1"/>
  <c r="G7399" i="126" s="1"/>
  <c r="G7400" i="126" s="1"/>
  <c r="G7401" i="126" s="1"/>
  <c r="G7402" i="126" s="1"/>
  <c r="G7403" i="126" s="1"/>
  <c r="G7404" i="126" s="1"/>
  <c r="G7405" i="126" s="1"/>
  <c r="G7406" i="126" s="1"/>
  <c r="G7407" i="126" s="1"/>
  <c r="G7408" i="126" s="1"/>
  <c r="G7409" i="126" s="1"/>
  <c r="G7410" i="126" s="1"/>
  <c r="G7411" i="126" s="1"/>
  <c r="G7412" i="126" s="1"/>
  <c r="G7413" i="126" s="1"/>
  <c r="G7414" i="126" s="1"/>
  <c r="G7415" i="126" s="1"/>
  <c r="G7416" i="126" s="1"/>
  <c r="G7417" i="126" s="1"/>
  <c r="G7418" i="126" s="1"/>
  <c r="G7419" i="126" s="1"/>
  <c r="G7420" i="126" s="1"/>
  <c r="G7421" i="126" s="1"/>
  <c r="G7422" i="126" s="1"/>
  <c r="G7423" i="126" s="1"/>
  <c r="G7424" i="126" s="1"/>
  <c r="G7425" i="126" s="1"/>
  <c r="G7426" i="126" s="1"/>
  <c r="G7427" i="126" s="1"/>
  <c r="G7428" i="126" s="1"/>
  <c r="G7429" i="126" s="1"/>
  <c r="G7430" i="126" s="1"/>
  <c r="G7431" i="126" s="1"/>
  <c r="G7432" i="126" s="1"/>
  <c r="G7433" i="126" s="1"/>
  <c r="G7434" i="126" s="1"/>
  <c r="G7435" i="126" s="1"/>
  <c r="G7436" i="126" s="1"/>
  <c r="G7437" i="126" s="1"/>
  <c r="G7438" i="126" s="1"/>
  <c r="G7439" i="126" s="1"/>
  <c r="G7440" i="126" s="1"/>
  <c r="G7441" i="126" s="1"/>
  <c r="G7442" i="126" s="1"/>
  <c r="G7443" i="126" s="1"/>
  <c r="G7444" i="126" s="1"/>
  <c r="G7445" i="126" s="1"/>
  <c r="G7446" i="126" s="1"/>
  <c r="G7447" i="126" s="1"/>
  <c r="G7448" i="126" s="1"/>
  <c r="G7449" i="126" s="1"/>
  <c r="G7450" i="126" s="1"/>
  <c r="G7451" i="126" s="1"/>
  <c r="G7452" i="126" s="1"/>
  <c r="G7453" i="126" s="1"/>
  <c r="G7454" i="126" s="1"/>
  <c r="G7455" i="126" s="1"/>
  <c r="G7456" i="126" s="1"/>
  <c r="G7457" i="126" s="1"/>
  <c r="G7458" i="126" s="1"/>
  <c r="G7459" i="126" s="1"/>
  <c r="G7460" i="126" s="1"/>
  <c r="G7461" i="126" s="1"/>
  <c r="G7462" i="126" s="1"/>
  <c r="G7463" i="126" s="1"/>
  <c r="G7464" i="126" s="1"/>
  <c r="G7465" i="126" s="1"/>
  <c r="G7466" i="126" s="1"/>
  <c r="G7467" i="126" s="1"/>
  <c r="G7468" i="126" s="1"/>
  <c r="G7469" i="126" s="1"/>
  <c r="G7470" i="126" s="1"/>
  <c r="G7471" i="126" s="1"/>
  <c r="G7472" i="126" s="1"/>
  <c r="G7473" i="126" s="1"/>
  <c r="G7474" i="126" s="1"/>
  <c r="G7475" i="126" s="1"/>
  <c r="G7476" i="126" s="1"/>
  <c r="G7477" i="126" s="1"/>
  <c r="G7478" i="126" s="1"/>
  <c r="G7479" i="126" s="1"/>
  <c r="G7480" i="126" s="1"/>
  <c r="G7481" i="126" s="1"/>
  <c r="G7482" i="126" s="1"/>
  <c r="G7483" i="126" s="1"/>
  <c r="G7484" i="126" s="1"/>
  <c r="G7485" i="126" s="1"/>
  <c r="G7486" i="126" s="1"/>
  <c r="G7487" i="126" s="1"/>
  <c r="G7488" i="126" s="1"/>
  <c r="G7489" i="126" s="1"/>
  <c r="G7490" i="126" s="1"/>
  <c r="G7491" i="126" s="1"/>
  <c r="G7492" i="126" s="1"/>
  <c r="G7493" i="126" s="1"/>
  <c r="G7494" i="126" s="1"/>
  <c r="G7495" i="126" s="1"/>
  <c r="G7496" i="126" s="1"/>
  <c r="G7497" i="126" s="1"/>
  <c r="G7498" i="126" s="1"/>
  <c r="G7499" i="126" s="1"/>
  <c r="G7500" i="126" s="1"/>
  <c r="G7501" i="126" s="1"/>
  <c r="G7502" i="126" s="1"/>
  <c r="G7503" i="126" s="1"/>
  <c r="G7504" i="126" s="1"/>
  <c r="G7505" i="126" s="1"/>
  <c r="G7506" i="126" s="1"/>
  <c r="G7507" i="126" s="1"/>
  <c r="G7508" i="126" s="1"/>
  <c r="G7509" i="126" s="1"/>
  <c r="G7510" i="126" s="1"/>
  <c r="G7511" i="126" s="1"/>
  <c r="G7512" i="126" s="1"/>
  <c r="G7513" i="126" s="1"/>
  <c r="G7514" i="126" s="1"/>
  <c r="G7515" i="126" s="1"/>
  <c r="G7516" i="126" s="1"/>
  <c r="G7517" i="126" s="1"/>
  <c r="G7518" i="126" s="1"/>
  <c r="G7519" i="126" s="1"/>
  <c r="G7520" i="126" s="1"/>
  <c r="G7521" i="126" s="1"/>
  <c r="G7522" i="126" s="1"/>
  <c r="G7523" i="126" s="1"/>
  <c r="G7524" i="126" s="1"/>
  <c r="G7525" i="126" s="1"/>
  <c r="G7526" i="126" s="1"/>
  <c r="G7527" i="126" s="1"/>
  <c r="G7528" i="126" s="1"/>
  <c r="G7529" i="126" s="1"/>
  <c r="G7530" i="126" s="1"/>
  <c r="G7531" i="126" s="1"/>
  <c r="G7532" i="126" s="1"/>
  <c r="G7533" i="126" s="1"/>
  <c r="G7534" i="126" s="1"/>
  <c r="G7535" i="126" s="1"/>
  <c r="G7536" i="126" s="1"/>
  <c r="G7537" i="126" s="1"/>
  <c r="G7538" i="126" s="1"/>
  <c r="G7539" i="126" s="1"/>
  <c r="G7540" i="126" s="1"/>
  <c r="G7541" i="126" s="1"/>
  <c r="G7542" i="126" s="1"/>
  <c r="G7543" i="126" s="1"/>
  <c r="G7544" i="126" s="1"/>
  <c r="G7545" i="126" s="1"/>
  <c r="G7546" i="126" s="1"/>
  <c r="G7547" i="126" s="1"/>
  <c r="G7548" i="126" s="1"/>
  <c r="G7549" i="126" s="1"/>
  <c r="G7550" i="126" s="1"/>
  <c r="G7551" i="126" s="1"/>
  <c r="G7552" i="126" s="1"/>
  <c r="G7553" i="126" s="1"/>
  <c r="G7554" i="126" s="1"/>
  <c r="G7555" i="126" s="1"/>
  <c r="G7556" i="126" s="1"/>
  <c r="G7557" i="126" s="1"/>
  <c r="G7558" i="126" s="1"/>
  <c r="G7559" i="126" s="1"/>
  <c r="G7560" i="126" s="1"/>
  <c r="G7561" i="126" s="1"/>
  <c r="G7562" i="126" s="1"/>
  <c r="G7563" i="126" s="1"/>
  <c r="G7564" i="126" s="1"/>
  <c r="G7565" i="126" s="1"/>
  <c r="G7566" i="126" s="1"/>
  <c r="G7567" i="126" s="1"/>
  <c r="G7568" i="126" s="1"/>
  <c r="G7569" i="126" s="1"/>
  <c r="G7570" i="126" s="1"/>
  <c r="G7571" i="126" s="1"/>
  <c r="G7572" i="126" s="1"/>
  <c r="G7573" i="126" s="1"/>
  <c r="G7574" i="126" s="1"/>
  <c r="G7575" i="126" s="1"/>
  <c r="G7576" i="126" s="1"/>
  <c r="G7577" i="126" s="1"/>
  <c r="G7578" i="126" s="1"/>
  <c r="G7579" i="126" s="1"/>
  <c r="G7580" i="126" s="1"/>
  <c r="G7581" i="126" s="1"/>
  <c r="G7582" i="126" s="1"/>
  <c r="G7583" i="126" s="1"/>
  <c r="G7584" i="126" s="1"/>
  <c r="G7585" i="126" s="1"/>
  <c r="G7586" i="126" s="1"/>
  <c r="G7587" i="126" s="1"/>
  <c r="G7588" i="126" s="1"/>
  <c r="G7589" i="126" s="1"/>
  <c r="G7590" i="126" s="1"/>
  <c r="G7591" i="126" s="1"/>
  <c r="G7592" i="126" s="1"/>
  <c r="G7593" i="126" s="1"/>
  <c r="G7594" i="126" s="1"/>
  <c r="G7595" i="126" s="1"/>
  <c r="G7596" i="126" s="1"/>
  <c r="G7597" i="126" s="1"/>
  <c r="G7598" i="126" s="1"/>
  <c r="G7599" i="126" s="1"/>
  <c r="G7600" i="126" s="1"/>
  <c r="G7601" i="126" s="1"/>
  <c r="G7602" i="126" s="1"/>
  <c r="G7603" i="126" s="1"/>
  <c r="G7604" i="126" s="1"/>
  <c r="G7605" i="126" s="1"/>
  <c r="G7606" i="126" s="1"/>
  <c r="G7607" i="126" s="1"/>
  <c r="G7608" i="126" s="1"/>
  <c r="G7609" i="126" s="1"/>
  <c r="G7610" i="126" s="1"/>
  <c r="G7611" i="126" s="1"/>
  <c r="G7612" i="126" s="1"/>
  <c r="G7613" i="126" s="1"/>
  <c r="G7614" i="126" s="1"/>
  <c r="G7615" i="126" s="1"/>
  <c r="G7616" i="126" s="1"/>
  <c r="G7617" i="126" s="1"/>
  <c r="G7618" i="126" s="1"/>
  <c r="G7619" i="126" s="1"/>
  <c r="G7620" i="126" s="1"/>
  <c r="G7621" i="126" s="1"/>
  <c r="G7622" i="126" s="1"/>
  <c r="G7623" i="126" s="1"/>
  <c r="G7624" i="126" s="1"/>
  <c r="G7625" i="126" s="1"/>
  <c r="G7626" i="126" s="1"/>
  <c r="G7627" i="126" s="1"/>
  <c r="G7628" i="126" s="1"/>
  <c r="G7629" i="126" s="1"/>
  <c r="G7630" i="126" s="1"/>
  <c r="G7631" i="126" s="1"/>
  <c r="G7632" i="126" s="1"/>
  <c r="G7633" i="126" s="1"/>
  <c r="G7634" i="126" s="1"/>
  <c r="G7635" i="126" s="1"/>
  <c r="G7636" i="126" s="1"/>
  <c r="G7637" i="126" s="1"/>
  <c r="G7638" i="126" s="1"/>
  <c r="G7639" i="126" s="1"/>
  <c r="G7640" i="126" s="1"/>
  <c r="G7641" i="126" s="1"/>
  <c r="G7642" i="126" s="1"/>
  <c r="G7643" i="126" s="1"/>
  <c r="G7644" i="126" s="1"/>
  <c r="G7645" i="126" s="1"/>
  <c r="G7646" i="126" s="1"/>
  <c r="G7647" i="126" s="1"/>
  <c r="G7648" i="126" s="1"/>
  <c r="G7649" i="126" s="1"/>
  <c r="G7650" i="126" s="1"/>
  <c r="G7651" i="126" s="1"/>
  <c r="G7652" i="126" s="1"/>
  <c r="G7653" i="126" s="1"/>
  <c r="G7654" i="126" s="1"/>
  <c r="G7655" i="126" s="1"/>
  <c r="G7656" i="126" s="1"/>
  <c r="G7657" i="126" s="1"/>
  <c r="G7658" i="126" s="1"/>
  <c r="G7659" i="126" s="1"/>
  <c r="G7660" i="126" s="1"/>
  <c r="G7661" i="126" s="1"/>
  <c r="G7662" i="126" s="1"/>
  <c r="G7663" i="126" s="1"/>
  <c r="G7664" i="126" s="1"/>
  <c r="G7665" i="126" s="1"/>
  <c r="G7666" i="126" s="1"/>
  <c r="G7667" i="126" s="1"/>
  <c r="G7668" i="126" s="1"/>
  <c r="G7669" i="126" s="1"/>
  <c r="G7670" i="126" s="1"/>
  <c r="G7671" i="126" s="1"/>
  <c r="G7672" i="126" s="1"/>
  <c r="G7673" i="126" s="1"/>
  <c r="G7674" i="126" s="1"/>
  <c r="G7675" i="126" s="1"/>
  <c r="G7676" i="126" s="1"/>
  <c r="G7677" i="126" s="1"/>
  <c r="G7678" i="126" s="1"/>
  <c r="G7679" i="126" s="1"/>
  <c r="G7680" i="126" s="1"/>
  <c r="G7681" i="126" s="1"/>
  <c r="G7682" i="126" s="1"/>
  <c r="G7683" i="126" s="1"/>
  <c r="G7684" i="126" s="1"/>
  <c r="G7685" i="126" s="1"/>
  <c r="G7686" i="126" s="1"/>
  <c r="G7687" i="126" s="1"/>
  <c r="G7688" i="126" s="1"/>
  <c r="G7689" i="126" s="1"/>
  <c r="G7690" i="126" s="1"/>
  <c r="G7691" i="126" s="1"/>
  <c r="G7692" i="126" s="1"/>
  <c r="G7693" i="126" s="1"/>
  <c r="G7694" i="126" s="1"/>
  <c r="G7695" i="126" s="1"/>
  <c r="G7696" i="126" s="1"/>
  <c r="G7697" i="126" s="1"/>
  <c r="G7698" i="126" s="1"/>
  <c r="G7699" i="126" s="1"/>
  <c r="G7700" i="126" s="1"/>
  <c r="G7701" i="126" s="1"/>
  <c r="G7702" i="126" s="1"/>
  <c r="G7703" i="126" s="1"/>
  <c r="G7704" i="126" s="1"/>
  <c r="G7705" i="126" s="1"/>
  <c r="G7706" i="126" s="1"/>
  <c r="G7707" i="126" s="1"/>
  <c r="G7708" i="126" s="1"/>
  <c r="G7709" i="126" s="1"/>
  <c r="G7710" i="126" s="1"/>
  <c r="G7711" i="126" s="1"/>
  <c r="G7712" i="126" s="1"/>
  <c r="G7713" i="126" s="1"/>
  <c r="G7714" i="126" s="1"/>
  <c r="G7715" i="126" s="1"/>
  <c r="G7716" i="126" s="1"/>
  <c r="G7717" i="126" s="1"/>
  <c r="G7718" i="126" s="1"/>
  <c r="G7719" i="126" s="1"/>
  <c r="G7720" i="126" s="1"/>
  <c r="G7721" i="126" s="1"/>
  <c r="G7722" i="126" s="1"/>
  <c r="G7723" i="126" s="1"/>
  <c r="G7724" i="126" s="1"/>
  <c r="G7725" i="126" s="1"/>
  <c r="G7726" i="126" s="1"/>
  <c r="G7727" i="126" s="1"/>
  <c r="G7728" i="126" s="1"/>
  <c r="G7729" i="126" s="1"/>
  <c r="G7730" i="126" s="1"/>
  <c r="G7731" i="126" s="1"/>
  <c r="G7732" i="126" s="1"/>
  <c r="G7733" i="126" s="1"/>
  <c r="G7734" i="126" s="1"/>
  <c r="G7735" i="126" s="1"/>
  <c r="G7736" i="126" s="1"/>
  <c r="G7737" i="126" s="1"/>
  <c r="G7738" i="126" s="1"/>
  <c r="G7739" i="126" s="1"/>
  <c r="G7740" i="126" s="1"/>
  <c r="G7741" i="126" s="1"/>
  <c r="G7742" i="126" s="1"/>
  <c r="G7743" i="126" s="1"/>
  <c r="G7744" i="126" s="1"/>
  <c r="G7745" i="126" s="1"/>
  <c r="G7746" i="126" s="1"/>
  <c r="G7747" i="126" s="1"/>
  <c r="G7748" i="126" s="1"/>
  <c r="G7749" i="126" s="1"/>
  <c r="G7750" i="126" s="1"/>
  <c r="G7751" i="126" s="1"/>
  <c r="G7752" i="126" s="1"/>
  <c r="G7753" i="126" s="1"/>
  <c r="G7754" i="126" s="1"/>
  <c r="G7755" i="126" s="1"/>
  <c r="G7756" i="126" s="1"/>
  <c r="G7757" i="126" s="1"/>
  <c r="G7758" i="126" s="1"/>
  <c r="G7759" i="126" s="1"/>
  <c r="G7760" i="126" s="1"/>
  <c r="G7761" i="126" s="1"/>
  <c r="G7762" i="126" s="1"/>
  <c r="G7763" i="126" s="1"/>
  <c r="G7764" i="126" s="1"/>
  <c r="G7765" i="126" s="1"/>
  <c r="G7766" i="126" s="1"/>
  <c r="G7767" i="126" s="1"/>
  <c r="G7768" i="126" s="1"/>
  <c r="G7769" i="126" s="1"/>
  <c r="G7770" i="126" s="1"/>
  <c r="G7771" i="126" s="1"/>
  <c r="G7772" i="126" s="1"/>
  <c r="G7773" i="126" s="1"/>
  <c r="G7774" i="126" s="1"/>
  <c r="G7775" i="126" s="1"/>
  <c r="G7776" i="126" s="1"/>
  <c r="G7777" i="126" s="1"/>
  <c r="G7778" i="126" s="1"/>
  <c r="G7779" i="126" s="1"/>
  <c r="G7780" i="126" s="1"/>
  <c r="G7781" i="126" s="1"/>
  <c r="G7782" i="126" s="1"/>
  <c r="G7783" i="126" s="1"/>
  <c r="G7784" i="126" s="1"/>
  <c r="G7785" i="126" s="1"/>
  <c r="G7786" i="126" s="1"/>
  <c r="G7787" i="126" s="1"/>
  <c r="G7788" i="126" s="1"/>
  <c r="G7789" i="126" s="1"/>
  <c r="G7790" i="126" s="1"/>
  <c r="G7791" i="126" s="1"/>
  <c r="G7792" i="126" s="1"/>
  <c r="G7793" i="126" s="1"/>
  <c r="G7794" i="126" s="1"/>
  <c r="G7795" i="126" s="1"/>
  <c r="G7796" i="126" s="1"/>
  <c r="G7797" i="126" s="1"/>
  <c r="G7798" i="126" s="1"/>
  <c r="G7799" i="126" s="1"/>
  <c r="G7800" i="126" s="1"/>
  <c r="G7801" i="126" s="1"/>
  <c r="G7802" i="126" s="1"/>
  <c r="G7803" i="126" s="1"/>
  <c r="G7804" i="126" s="1"/>
  <c r="G7805" i="126" s="1"/>
  <c r="G7806" i="126" s="1"/>
  <c r="G7807" i="126" s="1"/>
  <c r="G7808" i="126" s="1"/>
  <c r="G7809" i="126" s="1"/>
  <c r="G7810" i="126" s="1"/>
  <c r="G7811" i="126" s="1"/>
  <c r="G7812" i="126" s="1"/>
  <c r="G7813" i="126" s="1"/>
  <c r="G7814" i="126" s="1"/>
  <c r="G7815" i="126" s="1"/>
  <c r="G7816" i="126" s="1"/>
  <c r="G7817" i="126" s="1"/>
  <c r="G7818" i="126" s="1"/>
  <c r="G7819" i="126" s="1"/>
  <c r="G7820" i="126" s="1"/>
  <c r="G7821" i="126" s="1"/>
  <c r="G7822" i="126" s="1"/>
  <c r="G7823" i="126" s="1"/>
  <c r="G7824" i="126" s="1"/>
  <c r="G7825" i="126" s="1"/>
  <c r="G7826" i="126" s="1"/>
  <c r="G7827" i="126" s="1"/>
  <c r="G7828" i="126" s="1"/>
  <c r="G7829" i="126" s="1"/>
  <c r="G7830" i="126" s="1"/>
  <c r="G7831" i="126" s="1"/>
  <c r="G7832" i="126" s="1"/>
  <c r="G7833" i="126" s="1"/>
  <c r="G7834" i="126" s="1"/>
  <c r="G7835" i="126" s="1"/>
  <c r="G7836" i="126" s="1"/>
  <c r="G7837" i="126" s="1"/>
  <c r="G7838" i="126" s="1"/>
  <c r="G7839" i="126" s="1"/>
  <c r="G7840" i="126" s="1"/>
  <c r="G7841" i="126" s="1"/>
  <c r="G7842" i="126" s="1"/>
  <c r="G7843" i="126" s="1"/>
  <c r="G7844" i="126" s="1"/>
  <c r="G7845" i="126" s="1"/>
  <c r="G7846" i="126" s="1"/>
  <c r="G7847" i="126" s="1"/>
  <c r="G7848" i="126" s="1"/>
  <c r="G7849" i="126" s="1"/>
  <c r="G7850" i="126" s="1"/>
  <c r="G7851" i="126" s="1"/>
  <c r="G7852" i="126" s="1"/>
  <c r="G7853" i="126" s="1"/>
  <c r="G7854" i="126" s="1"/>
  <c r="G7855" i="126" s="1"/>
  <c r="G7856" i="126" s="1"/>
  <c r="G7857" i="126" s="1"/>
  <c r="G7858" i="126" s="1"/>
  <c r="G7859" i="126" s="1"/>
  <c r="G7860" i="126" s="1"/>
  <c r="G7861" i="126" s="1"/>
  <c r="G7862" i="126" s="1"/>
  <c r="G7863" i="126" s="1"/>
  <c r="G7864" i="126" s="1"/>
  <c r="G7865" i="126" s="1"/>
  <c r="G7866" i="126" s="1"/>
  <c r="G7867" i="126" s="1"/>
  <c r="G7868" i="126" s="1"/>
  <c r="G7869" i="126" s="1"/>
  <c r="G7870" i="126" s="1"/>
  <c r="G7871" i="126" s="1"/>
  <c r="G7872" i="126" s="1"/>
  <c r="G7873" i="126" s="1"/>
  <c r="G7874" i="126" s="1"/>
  <c r="G7875" i="126" s="1"/>
  <c r="G7876" i="126" s="1"/>
  <c r="G7877" i="126" s="1"/>
  <c r="G7878" i="126" s="1"/>
  <c r="G7879" i="126" s="1"/>
  <c r="G7880" i="126" s="1"/>
  <c r="G7881" i="126" s="1"/>
  <c r="G7882" i="126" s="1"/>
  <c r="G7883" i="126" s="1"/>
  <c r="G7884" i="126" s="1"/>
  <c r="G7885" i="126" s="1"/>
  <c r="G7886" i="126" s="1"/>
  <c r="G7887" i="126" s="1"/>
  <c r="G7888" i="126" s="1"/>
  <c r="G7889" i="126" s="1"/>
  <c r="G7890" i="126" s="1"/>
  <c r="G7891" i="126" s="1"/>
  <c r="G7892" i="126" s="1"/>
  <c r="G7893" i="126" s="1"/>
  <c r="G7894" i="126" s="1"/>
  <c r="G7895" i="126" s="1"/>
  <c r="G7896" i="126" s="1"/>
  <c r="G7897" i="126" s="1"/>
  <c r="G7898" i="126" s="1"/>
  <c r="G7899" i="126" s="1"/>
  <c r="G7900" i="126" s="1"/>
  <c r="G7901" i="126" s="1"/>
  <c r="G7902" i="126" s="1"/>
  <c r="G7903" i="126" s="1"/>
  <c r="G7904" i="126" s="1"/>
  <c r="G7905" i="126" s="1"/>
  <c r="G7906" i="126" s="1"/>
  <c r="G7907" i="126" s="1"/>
  <c r="G7908" i="126" s="1"/>
  <c r="G7909" i="126" s="1"/>
  <c r="G7910" i="126" s="1"/>
  <c r="G7911" i="126" s="1"/>
  <c r="G7912" i="126" s="1"/>
  <c r="G7913" i="126" s="1"/>
  <c r="G7914" i="126" s="1"/>
  <c r="G7915" i="126" s="1"/>
  <c r="G7916" i="126" s="1"/>
  <c r="G7917" i="126" s="1"/>
  <c r="G7918" i="126" s="1"/>
  <c r="G7919" i="126" s="1"/>
  <c r="G7920" i="126" s="1"/>
  <c r="G7921" i="126" s="1"/>
  <c r="G7922" i="126" s="1"/>
  <c r="G7923" i="126" s="1"/>
  <c r="G7924" i="126" s="1"/>
  <c r="G7925" i="126" s="1"/>
  <c r="G7926" i="126" s="1"/>
  <c r="G7927" i="126" s="1"/>
  <c r="G7928" i="126" s="1"/>
  <c r="G7929" i="126" s="1"/>
  <c r="G7930" i="126" s="1"/>
  <c r="G7931" i="126" s="1"/>
  <c r="G7932" i="126" s="1"/>
  <c r="G7933" i="126" s="1"/>
  <c r="G7934" i="126" s="1"/>
  <c r="G7935" i="126" s="1"/>
  <c r="G7936" i="126" s="1"/>
  <c r="G7937" i="126" s="1"/>
  <c r="G7938" i="126" s="1"/>
  <c r="G7939" i="126" s="1"/>
  <c r="G7940" i="126" s="1"/>
  <c r="G7941" i="126" s="1"/>
  <c r="G7942" i="126" s="1"/>
  <c r="G7943" i="126" s="1"/>
  <c r="G7944" i="126" s="1"/>
  <c r="G7945" i="126" s="1"/>
  <c r="G7946" i="126" s="1"/>
  <c r="G7947" i="126" s="1"/>
  <c r="G7948" i="126" s="1"/>
  <c r="G7949" i="126" s="1"/>
  <c r="G7950" i="126" s="1"/>
  <c r="G7951" i="126" s="1"/>
  <c r="G7952" i="126" s="1"/>
  <c r="G7953" i="126" s="1"/>
  <c r="G7954" i="126" s="1"/>
  <c r="G7955" i="126" s="1"/>
  <c r="G7956" i="126" s="1"/>
  <c r="G7957" i="126" s="1"/>
  <c r="G7958" i="126" s="1"/>
  <c r="G7959" i="126" s="1"/>
  <c r="G7960" i="126" s="1"/>
  <c r="G7961" i="126" s="1"/>
  <c r="G7962" i="126" s="1"/>
  <c r="G7963" i="126" s="1"/>
  <c r="G7964" i="126" s="1"/>
  <c r="G7965" i="126" s="1"/>
  <c r="G7966" i="126" s="1"/>
  <c r="G7967" i="126" s="1"/>
  <c r="G7968" i="126" s="1"/>
  <c r="G7969" i="126" s="1"/>
  <c r="G7970" i="126" s="1"/>
  <c r="G7971" i="126" s="1"/>
  <c r="G7972" i="126" s="1"/>
  <c r="G7973" i="126" s="1"/>
  <c r="G7974" i="126" s="1"/>
  <c r="G7975" i="126" s="1"/>
  <c r="G7976" i="126" s="1"/>
  <c r="G7977" i="126" s="1"/>
  <c r="G7978" i="126" s="1"/>
  <c r="G7979" i="126" s="1"/>
  <c r="G7980" i="126" s="1"/>
  <c r="G7981" i="126" s="1"/>
  <c r="G7982" i="126" s="1"/>
  <c r="G7983" i="126" s="1"/>
  <c r="G7984" i="126" s="1"/>
  <c r="G7985" i="126" s="1"/>
  <c r="G7986" i="126" s="1"/>
  <c r="G7987" i="126" s="1"/>
  <c r="G7988" i="126" s="1"/>
  <c r="G7989" i="126" s="1"/>
  <c r="G7990" i="126" s="1"/>
  <c r="G7991" i="126" s="1"/>
  <c r="G7992" i="126" s="1"/>
  <c r="G7993" i="126" s="1"/>
  <c r="G7994" i="126" s="1"/>
  <c r="G7995" i="126" s="1"/>
  <c r="G7996" i="126" s="1"/>
  <c r="G7997" i="126" s="1"/>
  <c r="G7998" i="126" s="1"/>
  <c r="G7999" i="126" s="1"/>
  <c r="G8000" i="126" s="1"/>
  <c r="G8001" i="126" s="1"/>
  <c r="G8002" i="126" s="1"/>
  <c r="G8003" i="126" s="1"/>
  <c r="G8004" i="126" s="1"/>
  <c r="G8005" i="126" s="1"/>
  <c r="G8006" i="126" s="1"/>
  <c r="G8007" i="126" s="1"/>
  <c r="G8008" i="126" s="1"/>
  <c r="G8009" i="126" s="1"/>
  <c r="G8010" i="126" s="1"/>
  <c r="G8011" i="126" s="1"/>
  <c r="G8012" i="126" s="1"/>
  <c r="G8013" i="126" s="1"/>
  <c r="G8014" i="126" s="1"/>
  <c r="G8015" i="126" s="1"/>
  <c r="G8016" i="126" s="1"/>
  <c r="G8017" i="126" s="1"/>
  <c r="G8018" i="126" s="1"/>
  <c r="G8019" i="126" s="1"/>
  <c r="G8020" i="126" s="1"/>
  <c r="G8021" i="126" s="1"/>
  <c r="G8022" i="126" s="1"/>
  <c r="G8023" i="126" s="1"/>
  <c r="G8024" i="126" s="1"/>
  <c r="G8025" i="126" s="1"/>
  <c r="G8026" i="126" s="1"/>
  <c r="G8027" i="126" s="1"/>
  <c r="G8028" i="126" s="1"/>
  <c r="G8029" i="126" s="1"/>
  <c r="G8030" i="126" s="1"/>
  <c r="G8031" i="126" s="1"/>
  <c r="G8032" i="126" s="1"/>
  <c r="G8033" i="126" s="1"/>
  <c r="G8034" i="126" s="1"/>
  <c r="G8035" i="126" s="1"/>
  <c r="G8036" i="126" s="1"/>
  <c r="G8037" i="126" s="1"/>
  <c r="G8038" i="126" s="1"/>
  <c r="G8039" i="126" s="1"/>
  <c r="G8040" i="126" s="1"/>
  <c r="G8041" i="126" s="1"/>
  <c r="G8042" i="126" s="1"/>
  <c r="G8043" i="126" s="1"/>
  <c r="G8044" i="126" s="1"/>
  <c r="G8045" i="126" s="1"/>
  <c r="G8046" i="126" s="1"/>
  <c r="G8047" i="126" s="1"/>
  <c r="G8048" i="126" s="1"/>
  <c r="G8049" i="126" s="1"/>
  <c r="G8050" i="126" s="1"/>
  <c r="G8051" i="126" s="1"/>
  <c r="G8052" i="126" s="1"/>
  <c r="G8053" i="126" s="1"/>
  <c r="G8054" i="126" s="1"/>
  <c r="G8055" i="126" s="1"/>
  <c r="G8056" i="126" s="1"/>
  <c r="G8057" i="126" s="1"/>
  <c r="G8058" i="126" s="1"/>
  <c r="G8059" i="126" s="1"/>
  <c r="G8060" i="126" s="1"/>
  <c r="G8061" i="126" s="1"/>
  <c r="G8062" i="126" s="1"/>
  <c r="G8063" i="126" s="1"/>
  <c r="G8064" i="126" s="1"/>
  <c r="G8065" i="126" s="1"/>
  <c r="G8066" i="126" s="1"/>
  <c r="G8067" i="126" s="1"/>
  <c r="G8068" i="126" s="1"/>
  <c r="G8069" i="126" s="1"/>
  <c r="G8070" i="126" s="1"/>
  <c r="G8071" i="126" s="1"/>
  <c r="G8072" i="126" s="1"/>
  <c r="G8073" i="126" s="1"/>
  <c r="G8074" i="126" s="1"/>
  <c r="G8075" i="126" s="1"/>
  <c r="G8076" i="126" s="1"/>
  <c r="G8077" i="126" s="1"/>
  <c r="G8078" i="126" s="1"/>
  <c r="G8079" i="126" s="1"/>
  <c r="G8080" i="126" s="1"/>
  <c r="G8081" i="126" s="1"/>
  <c r="G8082" i="126" s="1"/>
  <c r="G8083" i="126" s="1"/>
  <c r="G8084" i="126" s="1"/>
  <c r="G8085" i="126" s="1"/>
  <c r="G8086" i="126" s="1"/>
  <c r="G8087" i="126" s="1"/>
  <c r="G8088" i="126" s="1"/>
  <c r="G8089" i="126" s="1"/>
  <c r="G8090" i="126" s="1"/>
  <c r="G8091" i="126" s="1"/>
  <c r="G8092" i="126" s="1"/>
  <c r="G8093" i="126" s="1"/>
  <c r="G8094" i="126" s="1"/>
  <c r="G8095" i="126" s="1"/>
  <c r="G8096" i="126" s="1"/>
  <c r="G8097" i="126" s="1"/>
  <c r="G8098" i="126" s="1"/>
  <c r="G8099" i="126" s="1"/>
  <c r="G8100" i="126" s="1"/>
  <c r="G8101" i="126" s="1"/>
  <c r="G8102" i="126" s="1"/>
  <c r="G8103" i="126" s="1"/>
  <c r="G8104" i="126" s="1"/>
  <c r="G8105" i="126" s="1"/>
  <c r="G8106" i="126" s="1"/>
  <c r="G8107" i="126" s="1"/>
  <c r="G8108" i="126" s="1"/>
  <c r="G8109" i="126" s="1"/>
  <c r="G8110" i="126" s="1"/>
  <c r="G8111" i="126" s="1"/>
  <c r="G8112" i="126" s="1"/>
  <c r="G8113" i="126" s="1"/>
  <c r="G8114" i="126" s="1"/>
  <c r="G8115" i="126" s="1"/>
  <c r="G8116" i="126" s="1"/>
  <c r="G8117" i="126" s="1"/>
  <c r="G8118" i="126" s="1"/>
  <c r="G8119" i="126" s="1"/>
  <c r="G8120" i="126" s="1"/>
  <c r="G8121" i="126" s="1"/>
  <c r="G8122" i="126" s="1"/>
  <c r="G8123" i="126" s="1"/>
  <c r="G8124" i="126" s="1"/>
  <c r="G8125" i="126" s="1"/>
  <c r="G8126" i="126" s="1"/>
  <c r="G8127" i="126" s="1"/>
  <c r="G8128" i="126" s="1"/>
  <c r="G8129" i="126" s="1"/>
  <c r="G8130" i="126" s="1"/>
  <c r="G8131" i="126" s="1"/>
  <c r="G8132" i="126" s="1"/>
  <c r="G8133" i="126" s="1"/>
  <c r="G8134" i="126" s="1"/>
  <c r="G8135" i="126" s="1"/>
  <c r="G8136" i="126" s="1"/>
  <c r="G8137" i="126" s="1"/>
  <c r="G8138" i="126" s="1"/>
  <c r="G8139" i="126" s="1"/>
  <c r="G8140" i="126" s="1"/>
  <c r="G8141" i="126" s="1"/>
  <c r="G8142" i="126" s="1"/>
  <c r="G8143" i="126" s="1"/>
  <c r="G8144" i="126" s="1"/>
  <c r="G8145" i="126" s="1"/>
  <c r="G8146" i="126" s="1"/>
  <c r="G8147" i="126" s="1"/>
  <c r="G8148" i="126" s="1"/>
  <c r="G8149" i="126" s="1"/>
  <c r="G8150" i="126" s="1"/>
  <c r="G8151" i="126" s="1"/>
  <c r="G8152" i="126" s="1"/>
  <c r="G8153" i="126" s="1"/>
  <c r="G8154" i="126" s="1"/>
  <c r="G8155" i="126" s="1"/>
  <c r="G8156" i="126" s="1"/>
  <c r="G8157" i="126" s="1"/>
  <c r="G8158" i="126" s="1"/>
  <c r="G8159" i="126" s="1"/>
  <c r="G8160" i="126" s="1"/>
  <c r="G8161" i="126" s="1"/>
  <c r="G8162" i="126" s="1"/>
  <c r="G8163" i="126" s="1"/>
  <c r="G8164" i="126" s="1"/>
  <c r="G8165" i="126" s="1"/>
  <c r="G8166" i="126" s="1"/>
  <c r="G8167" i="126" s="1"/>
  <c r="G8168" i="126" s="1"/>
  <c r="G8169" i="126" s="1"/>
  <c r="G8170" i="126" s="1"/>
  <c r="G8171" i="126" s="1"/>
  <c r="G8172" i="126" s="1"/>
  <c r="G8173" i="126" s="1"/>
  <c r="G8174" i="126" s="1"/>
  <c r="G8175" i="126" s="1"/>
  <c r="G8176" i="126" s="1"/>
  <c r="G8177" i="126" s="1"/>
  <c r="G8178" i="126" s="1"/>
  <c r="G8179" i="126" s="1"/>
  <c r="G8180" i="126" s="1"/>
  <c r="G8181" i="126" s="1"/>
  <c r="G8182" i="126" s="1"/>
  <c r="G8183" i="126" s="1"/>
  <c r="G8184" i="126" s="1"/>
  <c r="G8185" i="126" s="1"/>
  <c r="G8186" i="126" s="1"/>
  <c r="G8187" i="126" s="1"/>
  <c r="G8188" i="126" s="1"/>
  <c r="G8189" i="126" s="1"/>
  <c r="G8190" i="126" s="1"/>
  <c r="G8191" i="126" s="1"/>
  <c r="G8192" i="126" s="1"/>
  <c r="G8193" i="126" s="1"/>
  <c r="G8194" i="126" s="1"/>
  <c r="G8195" i="126" s="1"/>
  <c r="G8196" i="126" s="1"/>
  <c r="G8197" i="126" s="1"/>
  <c r="G8198" i="126" s="1"/>
  <c r="G8199" i="126" s="1"/>
  <c r="G8200" i="126" s="1"/>
  <c r="G8201" i="126" s="1"/>
  <c r="G8202" i="126" s="1"/>
  <c r="G8203" i="126" s="1"/>
  <c r="G8204" i="126" s="1"/>
  <c r="G8205" i="126" s="1"/>
  <c r="G8206" i="126" s="1"/>
  <c r="G8207" i="126" s="1"/>
  <c r="G8208" i="126" s="1"/>
  <c r="G8209" i="126" s="1"/>
  <c r="G8210" i="126" s="1"/>
  <c r="G8211" i="126" s="1"/>
  <c r="G8212" i="126" s="1"/>
  <c r="G8213" i="126" s="1"/>
  <c r="G8214" i="126" s="1"/>
  <c r="G8215" i="126" s="1"/>
  <c r="G8216" i="126" s="1"/>
  <c r="G8217" i="126" s="1"/>
  <c r="G8218" i="126" s="1"/>
  <c r="G8219" i="126" s="1"/>
  <c r="G8220" i="126" s="1"/>
  <c r="G8221" i="126" s="1"/>
  <c r="G8222" i="126" s="1"/>
  <c r="G8223" i="126" s="1"/>
  <c r="G8224" i="126" s="1"/>
  <c r="G8225" i="126" s="1"/>
  <c r="G8226" i="126" s="1"/>
  <c r="G8227" i="126" s="1"/>
  <c r="G8228" i="126" s="1"/>
  <c r="G8229" i="126" s="1"/>
  <c r="G8230" i="126" s="1"/>
  <c r="G8231" i="126" s="1"/>
  <c r="G8232" i="126" s="1"/>
  <c r="G8233" i="126" s="1"/>
  <c r="G8234" i="126" s="1"/>
  <c r="G8235" i="126" s="1"/>
  <c r="G8236" i="126" s="1"/>
  <c r="G8237" i="126" s="1"/>
  <c r="G8238" i="126" s="1"/>
  <c r="G8239" i="126" s="1"/>
  <c r="G8240" i="126" s="1"/>
  <c r="G8241" i="126" s="1"/>
  <c r="G8242" i="126" s="1"/>
  <c r="G8243" i="126" s="1"/>
  <c r="G8244" i="126" s="1"/>
  <c r="G8245" i="126" s="1"/>
  <c r="G8246" i="126" s="1"/>
  <c r="G8247" i="126" s="1"/>
  <c r="G8248" i="126" s="1"/>
  <c r="G8249" i="126" s="1"/>
  <c r="G8250" i="126" s="1"/>
  <c r="G8251" i="126" s="1"/>
  <c r="G8252" i="126" s="1"/>
  <c r="G8253" i="126" s="1"/>
  <c r="G8254" i="126" s="1"/>
  <c r="G8255" i="126" s="1"/>
  <c r="G8256" i="126" s="1"/>
  <c r="G8257" i="126" s="1"/>
  <c r="G8258" i="126" s="1"/>
  <c r="G8259" i="126" s="1"/>
  <c r="G8260" i="126" s="1"/>
  <c r="G8261" i="126" s="1"/>
  <c r="G8262" i="126" s="1"/>
  <c r="G8263" i="126" s="1"/>
  <c r="G8264" i="126" s="1"/>
  <c r="G8265" i="126" s="1"/>
  <c r="G8266" i="126" s="1"/>
  <c r="G8267" i="126" s="1"/>
  <c r="G8268" i="126" s="1"/>
  <c r="G8269" i="126" s="1"/>
  <c r="G8270" i="126" s="1"/>
  <c r="G8271" i="126" s="1"/>
  <c r="G8272" i="126" s="1"/>
  <c r="G8273" i="126" s="1"/>
  <c r="G8274" i="126" s="1"/>
  <c r="G8275" i="126" s="1"/>
  <c r="G8276" i="126" s="1"/>
  <c r="G8277" i="126" s="1"/>
  <c r="G8278" i="126" s="1"/>
  <c r="G8279" i="126" s="1"/>
  <c r="G8280" i="126" s="1"/>
  <c r="G8281" i="126" s="1"/>
  <c r="G8282" i="126" s="1"/>
  <c r="G8283" i="126" s="1"/>
  <c r="G8284" i="126" s="1"/>
  <c r="G8285" i="126" s="1"/>
  <c r="G8286" i="126" s="1"/>
  <c r="G8287" i="126" s="1"/>
  <c r="G8288" i="126" s="1"/>
  <c r="G8289" i="126" s="1"/>
  <c r="G8290" i="126" s="1"/>
  <c r="G8291" i="126" s="1"/>
  <c r="G8292" i="126" s="1"/>
  <c r="G8293" i="126" s="1"/>
  <c r="G8294" i="126" s="1"/>
  <c r="G8295" i="126" s="1"/>
  <c r="G8296" i="126" s="1"/>
  <c r="G8297" i="126" s="1"/>
  <c r="G8298" i="126" s="1"/>
  <c r="G8299" i="126" s="1"/>
  <c r="G8300" i="126" s="1"/>
  <c r="G8301" i="126" s="1"/>
  <c r="G8302" i="126" s="1"/>
  <c r="G8303" i="126" s="1"/>
  <c r="G8304" i="126" s="1"/>
  <c r="G8305" i="126" s="1"/>
  <c r="G8306" i="126" s="1"/>
  <c r="G8307" i="126" s="1"/>
  <c r="G8308" i="126" s="1"/>
  <c r="G8309" i="126" s="1"/>
  <c r="G8310" i="126" s="1"/>
  <c r="G8311" i="126" s="1"/>
  <c r="G8312" i="126" s="1"/>
  <c r="G8313" i="126" s="1"/>
  <c r="G8314" i="126" s="1"/>
  <c r="G8315" i="126" s="1"/>
  <c r="G8316" i="126" s="1"/>
  <c r="G8317" i="126" s="1"/>
  <c r="G8318" i="126" s="1"/>
  <c r="G8319" i="126" s="1"/>
  <c r="G8320" i="126" s="1"/>
  <c r="G8321" i="126" s="1"/>
  <c r="G8322" i="126" s="1"/>
  <c r="G8323" i="126" s="1"/>
  <c r="G8324" i="126" s="1"/>
  <c r="G8325" i="126" s="1"/>
  <c r="G8326" i="126" s="1"/>
  <c r="G8327" i="126" s="1"/>
  <c r="G8328" i="126" s="1"/>
  <c r="G8329" i="126" s="1"/>
  <c r="G8330" i="126" s="1"/>
  <c r="G8331" i="126" s="1"/>
  <c r="G8332" i="126" s="1"/>
  <c r="G8333" i="126" s="1"/>
  <c r="G8334" i="126" s="1"/>
  <c r="G8335" i="126" s="1"/>
  <c r="G8336" i="126" s="1"/>
  <c r="G8337" i="126" s="1"/>
  <c r="G8338" i="126" s="1"/>
  <c r="G8339" i="126" s="1"/>
  <c r="G8340" i="126" s="1"/>
  <c r="G8341" i="126" s="1"/>
  <c r="G8342" i="126" s="1"/>
  <c r="G8343" i="126" s="1"/>
  <c r="G8344" i="126" s="1"/>
  <c r="G8345" i="126" s="1"/>
  <c r="G8346" i="126" s="1"/>
  <c r="G8347" i="126" s="1"/>
  <c r="G8348" i="126" s="1"/>
  <c r="G8349" i="126" s="1"/>
  <c r="G8350" i="126" s="1"/>
  <c r="G8351" i="126" s="1"/>
  <c r="G8352" i="126" s="1"/>
  <c r="G8353" i="126" s="1"/>
  <c r="G8354" i="126" s="1"/>
  <c r="G8355" i="126" s="1"/>
  <c r="G8356" i="126" s="1"/>
  <c r="G8357" i="126" s="1"/>
  <c r="G8358" i="126" s="1"/>
  <c r="G8359" i="126" s="1"/>
  <c r="G8360" i="126" s="1"/>
  <c r="G8361" i="126" s="1"/>
  <c r="G8362" i="126" s="1"/>
  <c r="G8363" i="126" s="1"/>
  <c r="G8364" i="126" s="1"/>
  <c r="G8365" i="126" s="1"/>
  <c r="G8366" i="126" s="1"/>
  <c r="G8367" i="126" s="1"/>
  <c r="G8368" i="126" s="1"/>
  <c r="G8369" i="126" s="1"/>
  <c r="G8370" i="126" s="1"/>
  <c r="G8371" i="126" s="1"/>
  <c r="G8372" i="126" s="1"/>
  <c r="G8373" i="126" s="1"/>
  <c r="G8374" i="126" s="1"/>
  <c r="G8375" i="126" s="1"/>
  <c r="G8376" i="126" s="1"/>
  <c r="G8377" i="126" s="1"/>
  <c r="G8378" i="126" s="1"/>
  <c r="G8379" i="126" s="1"/>
  <c r="G8380" i="126" s="1"/>
  <c r="G8381" i="126" s="1"/>
  <c r="G8382" i="126" s="1"/>
  <c r="G8383" i="126" s="1"/>
  <c r="G8384" i="126" s="1"/>
  <c r="G8385" i="126" s="1"/>
  <c r="G8386" i="126" s="1"/>
  <c r="G8387" i="126" s="1"/>
  <c r="G8388" i="126" s="1"/>
  <c r="G8389" i="126" s="1"/>
  <c r="G8390" i="126" s="1"/>
  <c r="G8391" i="126" s="1"/>
  <c r="G8392" i="126" s="1"/>
  <c r="G8393" i="126" s="1"/>
  <c r="G8394" i="126" s="1"/>
  <c r="G8395" i="126" s="1"/>
  <c r="G8396" i="126" s="1"/>
  <c r="G8397" i="126" s="1"/>
  <c r="G8398" i="126" s="1"/>
  <c r="G8399" i="126" s="1"/>
  <c r="G8400" i="126" s="1"/>
  <c r="G8401" i="126" s="1"/>
  <c r="G8402" i="126" s="1"/>
  <c r="G8403" i="126" s="1"/>
  <c r="G8404" i="126" s="1"/>
  <c r="G8405" i="126" s="1"/>
  <c r="G8406" i="126" s="1"/>
  <c r="G8407" i="126" s="1"/>
  <c r="G8408" i="126" s="1"/>
  <c r="G8409" i="126" s="1"/>
  <c r="G8410" i="126" s="1"/>
  <c r="G8411" i="126" s="1"/>
  <c r="G8412" i="126" s="1"/>
  <c r="G8413" i="126" s="1"/>
  <c r="G8414" i="126" s="1"/>
  <c r="G8415" i="126" s="1"/>
  <c r="G8416" i="126" s="1"/>
  <c r="G8417" i="126" s="1"/>
  <c r="G8418" i="126" s="1"/>
  <c r="G8419" i="126" s="1"/>
  <c r="G8420" i="126" s="1"/>
  <c r="G8421" i="126" s="1"/>
  <c r="G8422" i="126" s="1"/>
  <c r="G8423" i="126" s="1"/>
  <c r="G8424" i="126" s="1"/>
  <c r="G8425" i="126" s="1"/>
  <c r="G8426" i="126" s="1"/>
  <c r="G8427" i="126" s="1"/>
  <c r="G8428" i="126" s="1"/>
  <c r="G8429" i="126" s="1"/>
  <c r="G8430" i="126" s="1"/>
  <c r="G8431" i="126" s="1"/>
  <c r="G8432" i="126" s="1"/>
  <c r="G8433" i="126" s="1"/>
  <c r="G8434" i="126" s="1"/>
  <c r="G8435" i="126" s="1"/>
  <c r="G8436" i="126" s="1"/>
  <c r="G8437" i="126" s="1"/>
  <c r="G8438" i="126" s="1"/>
  <c r="G8439" i="126" s="1"/>
  <c r="G8440" i="126" s="1"/>
  <c r="G8441" i="126" s="1"/>
  <c r="G8442" i="126" s="1"/>
  <c r="G8443" i="126" s="1"/>
  <c r="G8444" i="126" s="1"/>
  <c r="G8445" i="126" s="1"/>
  <c r="G8446" i="126" s="1"/>
  <c r="G8447" i="126" s="1"/>
  <c r="G8448" i="126" s="1"/>
  <c r="G8449" i="126" s="1"/>
  <c r="G8450" i="126" s="1"/>
  <c r="G8451" i="126" s="1"/>
  <c r="G8452" i="126" s="1"/>
  <c r="G8453" i="126" s="1"/>
  <c r="G8454" i="126" s="1"/>
  <c r="G8455" i="126" s="1"/>
  <c r="G8456" i="126" s="1"/>
  <c r="G8457" i="126" s="1"/>
  <c r="G8458" i="126" s="1"/>
  <c r="G8459" i="126" s="1"/>
  <c r="G8460" i="126" s="1"/>
  <c r="G8461" i="126" s="1"/>
  <c r="G8462" i="126" s="1"/>
  <c r="G8463" i="126" s="1"/>
  <c r="G8464" i="126" s="1"/>
  <c r="G8465" i="126" s="1"/>
  <c r="G8466" i="126" s="1"/>
  <c r="G8467" i="126" s="1"/>
  <c r="G8468" i="126" s="1"/>
  <c r="G8469" i="126" s="1"/>
  <c r="G8470" i="126" s="1"/>
  <c r="G8471" i="126" s="1"/>
  <c r="G8472" i="126" s="1"/>
  <c r="G8473" i="126" s="1"/>
  <c r="G8474" i="126" s="1"/>
  <c r="G8475" i="126" s="1"/>
  <c r="G8476" i="126" s="1"/>
  <c r="G8477" i="126" s="1"/>
  <c r="G8478" i="126" s="1"/>
  <c r="G8479" i="126" s="1"/>
  <c r="G8480" i="126" s="1"/>
  <c r="G8481" i="126" s="1"/>
  <c r="G8482" i="126" s="1"/>
  <c r="G8483" i="126" s="1"/>
  <c r="G8484" i="126" s="1"/>
  <c r="G8485" i="126" s="1"/>
  <c r="G8486" i="126" s="1"/>
  <c r="G8487" i="126" s="1"/>
  <c r="G8488" i="126" s="1"/>
  <c r="G8489" i="126" s="1"/>
  <c r="G8490" i="126" s="1"/>
  <c r="G8491" i="126" s="1"/>
  <c r="G8492" i="126" s="1"/>
  <c r="G8493" i="126" s="1"/>
  <c r="G8494" i="126" s="1"/>
  <c r="G8495" i="126" s="1"/>
  <c r="G8496" i="126" s="1"/>
  <c r="G8497" i="126" s="1"/>
  <c r="G8498" i="126" s="1"/>
  <c r="G8499" i="126" s="1"/>
  <c r="G8500" i="126" s="1"/>
  <c r="G8501" i="126" s="1"/>
  <c r="G8502" i="126" s="1"/>
  <c r="G8503" i="126" s="1"/>
  <c r="G8504" i="126" s="1"/>
  <c r="G8505" i="126" s="1"/>
  <c r="G8506" i="126" s="1"/>
  <c r="G8507" i="126" s="1"/>
  <c r="G8508" i="126" s="1"/>
  <c r="G8509" i="126" s="1"/>
  <c r="G8510" i="126" s="1"/>
  <c r="G8511" i="126" s="1"/>
  <c r="G8512" i="126" s="1"/>
  <c r="G8513" i="126" s="1"/>
  <c r="G8514" i="126" s="1"/>
  <c r="G8515" i="126" s="1"/>
  <c r="G8516" i="126" s="1"/>
  <c r="G8517" i="126" s="1"/>
  <c r="G8518" i="126" s="1"/>
  <c r="G8519" i="126" s="1"/>
  <c r="G8520" i="126" s="1"/>
  <c r="G8521" i="126" s="1"/>
  <c r="G8522" i="126" s="1"/>
  <c r="G8523" i="126" s="1"/>
  <c r="G8524" i="126" s="1"/>
  <c r="G8525" i="126" s="1"/>
  <c r="G8526" i="126" s="1"/>
  <c r="G8527" i="126" s="1"/>
  <c r="G8528" i="126" s="1"/>
  <c r="G8529" i="126" s="1"/>
  <c r="G8530" i="126" s="1"/>
  <c r="G8531" i="126" s="1"/>
  <c r="G8532" i="126" s="1"/>
  <c r="G8533" i="126" s="1"/>
  <c r="G8534" i="126" s="1"/>
  <c r="G8535" i="126" s="1"/>
  <c r="G8536" i="126" s="1"/>
  <c r="G8537" i="126" s="1"/>
  <c r="G8538" i="126" s="1"/>
  <c r="G8539" i="126" s="1"/>
  <c r="G8540" i="126" s="1"/>
  <c r="G8541" i="126" s="1"/>
  <c r="G8542" i="126" s="1"/>
  <c r="G8543" i="126" s="1"/>
  <c r="G8544" i="126" s="1"/>
  <c r="G8545" i="126" s="1"/>
  <c r="G8546" i="126" s="1"/>
  <c r="G8547" i="126" s="1"/>
  <c r="G8548" i="126" s="1"/>
  <c r="G8549" i="126" s="1"/>
  <c r="G8550" i="126" s="1"/>
  <c r="G8551" i="126" s="1"/>
  <c r="G8552" i="126" s="1"/>
  <c r="G8553" i="126" s="1"/>
  <c r="G8554" i="126" s="1"/>
  <c r="G8555" i="126" s="1"/>
  <c r="G8556" i="126" s="1"/>
  <c r="G8557" i="126" s="1"/>
  <c r="G8558" i="126" s="1"/>
  <c r="G8559" i="126" s="1"/>
  <c r="G8560" i="126" s="1"/>
  <c r="G8561" i="126" s="1"/>
  <c r="G8562" i="126" s="1"/>
  <c r="G8563" i="126" s="1"/>
  <c r="G8564" i="126" s="1"/>
  <c r="G8565" i="126" s="1"/>
  <c r="G8566" i="126" s="1"/>
  <c r="G8567" i="126" s="1"/>
  <c r="G8568" i="126" s="1"/>
  <c r="G8569" i="126" s="1"/>
  <c r="G8570" i="126" s="1"/>
  <c r="G8571" i="126" s="1"/>
  <c r="G8572" i="126" s="1"/>
  <c r="G8573" i="126" s="1"/>
  <c r="G8574" i="126" s="1"/>
  <c r="G8575" i="126" s="1"/>
  <c r="G8576" i="126" s="1"/>
  <c r="G8577" i="126" s="1"/>
  <c r="G8578" i="126" s="1"/>
  <c r="G8579" i="126" s="1"/>
  <c r="G8580" i="126" s="1"/>
  <c r="G8581" i="126" s="1"/>
  <c r="G8582" i="126" s="1"/>
  <c r="G8583" i="126" s="1"/>
  <c r="G8584" i="126" s="1"/>
  <c r="G8585" i="126" s="1"/>
  <c r="G8586" i="126" s="1"/>
  <c r="G8587" i="126" s="1"/>
  <c r="G8588" i="126" s="1"/>
  <c r="G8589" i="126" s="1"/>
  <c r="G8590" i="126" s="1"/>
  <c r="G8591" i="126" s="1"/>
  <c r="G8592" i="126" s="1"/>
  <c r="G8593" i="126" s="1"/>
  <c r="G8594" i="126" s="1"/>
  <c r="G8595" i="126" s="1"/>
  <c r="G8596" i="126" s="1"/>
  <c r="G8597" i="126" s="1"/>
  <c r="G8598" i="126" s="1"/>
  <c r="G8599" i="126" s="1"/>
  <c r="G8600" i="126" s="1"/>
  <c r="G8601" i="126" s="1"/>
  <c r="G8602" i="126" s="1"/>
  <c r="G8603" i="126" s="1"/>
  <c r="G8604" i="126" s="1"/>
  <c r="G8605" i="126" s="1"/>
  <c r="G8606" i="126" s="1"/>
  <c r="G8607" i="126" s="1"/>
  <c r="G8608" i="126" s="1"/>
  <c r="G8609" i="126" s="1"/>
  <c r="G8610" i="126" s="1"/>
  <c r="G8611" i="126" s="1"/>
  <c r="G8612" i="126" s="1"/>
  <c r="G8613" i="126" s="1"/>
  <c r="G8614" i="126" s="1"/>
  <c r="G8615" i="126" s="1"/>
  <c r="G8616" i="126" s="1"/>
  <c r="G8617" i="126" s="1"/>
  <c r="G8618" i="126" s="1"/>
  <c r="G8619" i="126" s="1"/>
  <c r="G8620" i="126" s="1"/>
  <c r="G8621" i="126" s="1"/>
  <c r="G8622" i="126" s="1"/>
  <c r="G8623" i="126" s="1"/>
  <c r="G8624" i="126" s="1"/>
  <c r="G8625" i="126" s="1"/>
  <c r="G8626" i="126" s="1"/>
  <c r="G8627" i="126" s="1"/>
  <c r="G8628" i="126" s="1"/>
  <c r="G8629" i="126" s="1"/>
  <c r="G8630" i="126" s="1"/>
  <c r="G8631" i="126" s="1"/>
  <c r="G8632" i="126" s="1"/>
  <c r="G8633" i="126" s="1"/>
  <c r="G8634" i="126" s="1"/>
  <c r="G8635" i="126" s="1"/>
  <c r="G8636" i="126" s="1"/>
  <c r="G8637" i="126" s="1"/>
  <c r="G8638" i="126" s="1"/>
  <c r="G8639" i="126" s="1"/>
  <c r="G8640" i="126" s="1"/>
  <c r="G8641" i="126" s="1"/>
  <c r="G8642" i="126" s="1"/>
  <c r="G8643" i="126" s="1"/>
  <c r="G8644" i="126" s="1"/>
  <c r="G8645" i="126" s="1"/>
  <c r="G8646" i="126" s="1"/>
  <c r="G8647" i="126" s="1"/>
  <c r="G8648" i="126" s="1"/>
  <c r="G8649" i="126" s="1"/>
  <c r="G8650" i="126" s="1"/>
  <c r="G8651" i="126" s="1"/>
  <c r="G8652" i="126" s="1"/>
  <c r="G8653" i="126" s="1"/>
  <c r="G8654" i="126" s="1"/>
  <c r="G8655" i="126" s="1"/>
  <c r="G8656" i="126" s="1"/>
  <c r="G8657" i="126" s="1"/>
  <c r="G8658" i="126" s="1"/>
  <c r="G8659" i="126" s="1"/>
  <c r="G8660" i="126" s="1"/>
  <c r="G8661" i="126" s="1"/>
  <c r="G8662" i="126" s="1"/>
  <c r="G8663" i="126" s="1"/>
  <c r="G8664" i="126" s="1"/>
  <c r="G8665" i="126" s="1"/>
  <c r="G8666" i="126" s="1"/>
  <c r="G8667" i="126" s="1"/>
  <c r="G8668" i="126" s="1"/>
  <c r="G8669" i="126" s="1"/>
  <c r="G8670" i="126" s="1"/>
  <c r="G8671" i="126" s="1"/>
  <c r="G8672" i="126" s="1"/>
  <c r="G8673" i="126" s="1"/>
  <c r="G8674" i="126" s="1"/>
  <c r="G8675" i="126" s="1"/>
  <c r="G8676" i="126" s="1"/>
  <c r="G8677" i="126" s="1"/>
  <c r="G8678" i="126" s="1"/>
  <c r="G8679" i="126" s="1"/>
  <c r="G8680" i="126" s="1"/>
  <c r="G8681" i="126" s="1"/>
  <c r="G8682" i="126" s="1"/>
  <c r="G8683" i="126" s="1"/>
  <c r="G8684" i="126" s="1"/>
  <c r="G8685" i="126" s="1"/>
  <c r="G8686" i="126" s="1"/>
  <c r="G8687" i="126" s="1"/>
  <c r="G8688" i="126" s="1"/>
  <c r="G8689" i="126" s="1"/>
  <c r="G8690" i="126" s="1"/>
  <c r="G8691" i="126" s="1"/>
  <c r="G8692" i="126" s="1"/>
  <c r="G8693" i="126" s="1"/>
  <c r="G8694" i="126" s="1"/>
  <c r="G8695" i="126" s="1"/>
  <c r="G8696" i="126" s="1"/>
  <c r="G8697" i="126" s="1"/>
  <c r="G8698" i="126" s="1"/>
  <c r="G8699" i="126" s="1"/>
  <c r="G8700" i="126" s="1"/>
  <c r="G8701" i="126" s="1"/>
  <c r="G8702" i="126" s="1"/>
  <c r="G8703" i="126" s="1"/>
  <c r="G8704" i="126" s="1"/>
  <c r="G8705" i="126" s="1"/>
  <c r="G8706" i="126" s="1"/>
  <c r="G8707" i="126" s="1"/>
  <c r="G8708" i="126" s="1"/>
  <c r="G8709" i="126" s="1"/>
  <c r="G8710" i="126" s="1"/>
  <c r="G8711" i="126" s="1"/>
  <c r="G8712" i="126" s="1"/>
  <c r="G8713" i="126" s="1"/>
  <c r="G8714" i="126" s="1"/>
  <c r="G8715" i="126" s="1"/>
  <c r="G8716" i="126" s="1"/>
  <c r="G8717" i="126" s="1"/>
  <c r="G8718" i="126" s="1"/>
  <c r="G8719" i="126" s="1"/>
  <c r="G8720" i="126" s="1"/>
  <c r="G8721" i="126" s="1"/>
  <c r="G8722" i="126" s="1"/>
  <c r="G8723" i="126" s="1"/>
  <c r="G8724" i="126" s="1"/>
  <c r="G8725" i="126" s="1"/>
  <c r="G8726" i="126" s="1"/>
  <c r="G8727" i="126" s="1"/>
  <c r="G8728" i="126" s="1"/>
  <c r="G8729" i="126" s="1"/>
  <c r="G8730" i="126" s="1"/>
  <c r="G8731" i="126" s="1"/>
  <c r="G8732" i="126" s="1"/>
  <c r="G8733" i="126" s="1"/>
  <c r="G8734" i="126" s="1"/>
  <c r="G8735" i="126" s="1"/>
  <c r="G8736" i="126" s="1"/>
  <c r="G8737" i="126" s="1"/>
  <c r="G8738" i="126" s="1"/>
  <c r="G8739" i="126" s="1"/>
  <c r="G8740" i="126" s="1"/>
  <c r="G8741" i="126" s="1"/>
  <c r="G8742" i="126" s="1"/>
  <c r="G8743" i="126" s="1"/>
  <c r="G8744" i="126" s="1"/>
  <c r="G8745" i="126" s="1"/>
  <c r="G8746" i="126" s="1"/>
  <c r="G8747" i="126" s="1"/>
  <c r="G8748" i="126" s="1"/>
  <c r="G8749" i="126" s="1"/>
  <c r="G8750" i="126" s="1"/>
  <c r="G8751" i="126" s="1"/>
  <c r="G8752" i="126" s="1"/>
  <c r="G8753" i="126" s="1"/>
  <c r="G8754" i="126" s="1"/>
  <c r="G8755" i="126" s="1"/>
  <c r="G8756" i="126" s="1"/>
  <c r="G8757" i="126" s="1"/>
  <c r="G8758" i="126" s="1"/>
  <c r="G8759" i="126" s="1"/>
  <c r="G8760" i="126" s="1"/>
  <c r="G8761" i="126" s="1"/>
  <c r="G8762" i="126" s="1"/>
  <c r="G8763" i="126" s="1"/>
  <c r="G8764" i="126" s="1"/>
  <c r="G8765" i="126" s="1"/>
  <c r="G8766" i="126" s="1"/>
  <c r="G8767" i="126" s="1"/>
  <c r="G8768" i="126" s="1"/>
  <c r="G8769" i="126" s="1"/>
  <c r="G8770" i="126" s="1"/>
  <c r="G8771" i="126" s="1"/>
  <c r="G8772" i="126" s="1"/>
  <c r="G8773" i="126" s="1"/>
  <c r="G8774" i="126" s="1"/>
  <c r="G8775" i="126" s="1"/>
  <c r="G8776" i="126" s="1"/>
  <c r="G8777" i="126" s="1"/>
  <c r="G8778" i="126" s="1"/>
  <c r="G8779" i="126" s="1"/>
  <c r="G8780" i="126" s="1"/>
  <c r="G8781" i="126" s="1"/>
  <c r="G8782" i="126" s="1"/>
  <c r="G8783" i="126" s="1"/>
  <c r="G8784" i="126" s="1"/>
  <c r="G8785" i="126" s="1"/>
  <c r="G8786" i="126" s="1"/>
  <c r="G8787" i="126" s="1"/>
  <c r="G8788" i="126" s="1"/>
  <c r="G8789" i="126" s="1"/>
  <c r="G8790" i="126" s="1"/>
  <c r="G8791" i="126" s="1"/>
  <c r="G8792" i="126" s="1"/>
  <c r="G8793" i="126" s="1"/>
  <c r="G8794" i="126" s="1"/>
  <c r="G8795" i="126" s="1"/>
  <c r="G8796" i="126" s="1"/>
  <c r="G8797" i="126" s="1"/>
  <c r="G8798" i="126" s="1"/>
  <c r="G8799" i="126" s="1"/>
  <c r="G8800" i="126" s="1"/>
  <c r="G8801" i="126" s="1"/>
  <c r="G8802" i="126" s="1"/>
  <c r="G8803" i="126" s="1"/>
  <c r="G8804" i="126" s="1"/>
  <c r="G8805" i="126" s="1"/>
  <c r="G8806" i="126" s="1"/>
  <c r="G8807" i="126" s="1"/>
  <c r="G8808" i="126" s="1"/>
  <c r="G8809" i="126" s="1"/>
  <c r="G8810" i="126" s="1"/>
  <c r="G8811" i="126" s="1"/>
  <c r="G8812" i="126" s="1"/>
  <c r="G8813" i="126" s="1"/>
  <c r="G8814" i="126" s="1"/>
  <c r="G8815" i="126" s="1"/>
  <c r="G8816" i="126" s="1"/>
  <c r="G8817" i="126" s="1"/>
  <c r="G8818" i="126" s="1"/>
  <c r="G8819" i="126" s="1"/>
  <c r="G8820" i="126" s="1"/>
  <c r="G8821" i="126" s="1"/>
  <c r="G8822" i="126" s="1"/>
  <c r="G8823" i="126" s="1"/>
  <c r="G8824" i="126" s="1"/>
  <c r="G8825" i="126" s="1"/>
  <c r="G8826" i="126" s="1"/>
  <c r="G8827" i="126" s="1"/>
  <c r="G8828" i="126" s="1"/>
  <c r="G8829" i="126" s="1"/>
  <c r="G8830" i="126" s="1"/>
  <c r="G8831" i="126" s="1"/>
  <c r="G8832" i="126" s="1"/>
  <c r="G8833" i="126" s="1"/>
  <c r="G8834" i="126" s="1"/>
  <c r="G8835" i="126" s="1"/>
  <c r="G8836" i="126" s="1"/>
  <c r="G8837" i="126" s="1"/>
  <c r="G8838" i="126" s="1"/>
  <c r="G8839" i="126" s="1"/>
  <c r="G8840" i="126" s="1"/>
  <c r="G8841" i="126" s="1"/>
  <c r="G8842" i="126" s="1"/>
  <c r="G8843" i="126" s="1"/>
  <c r="G8844" i="126" s="1"/>
  <c r="G8845" i="126" s="1"/>
  <c r="G8846" i="126" s="1"/>
  <c r="G8847" i="126" s="1"/>
  <c r="G8848" i="126" s="1"/>
  <c r="G8849" i="126" s="1"/>
  <c r="G8850" i="126" s="1"/>
  <c r="G8851" i="126" s="1"/>
  <c r="G8852" i="126" s="1"/>
  <c r="G8853" i="126" s="1"/>
  <c r="G8854" i="126" s="1"/>
  <c r="G8855" i="126" s="1"/>
  <c r="G8856" i="126" s="1"/>
  <c r="G8857" i="126" s="1"/>
  <c r="G8858" i="126" s="1"/>
  <c r="G8859" i="126" s="1"/>
  <c r="G8860" i="126" s="1"/>
  <c r="G8861" i="126" s="1"/>
  <c r="G8862" i="126" s="1"/>
  <c r="G8863" i="126" s="1"/>
  <c r="G8864" i="126" s="1"/>
  <c r="G8865" i="126" s="1"/>
  <c r="G8866" i="126" s="1"/>
  <c r="G8867" i="126" s="1"/>
  <c r="G8868" i="126" s="1"/>
  <c r="G8869" i="126" s="1"/>
  <c r="G8870" i="126" s="1"/>
  <c r="G8871" i="126" s="1"/>
  <c r="G8872" i="126" s="1"/>
  <c r="G8873" i="126" s="1"/>
  <c r="G8874" i="126" s="1"/>
  <c r="G8875" i="126" s="1"/>
  <c r="G8876" i="126" s="1"/>
  <c r="G8877" i="126" s="1"/>
  <c r="G8878" i="126" s="1"/>
  <c r="G8879" i="126" s="1"/>
  <c r="G8880" i="126" s="1"/>
  <c r="G8881" i="126" s="1"/>
  <c r="G8882" i="126" s="1"/>
  <c r="G8883" i="126" s="1"/>
  <c r="G8884" i="126" s="1"/>
  <c r="G8885" i="126" s="1"/>
  <c r="G8886" i="126" s="1"/>
  <c r="G8887" i="126" s="1"/>
  <c r="G8888" i="126" s="1"/>
  <c r="G8889" i="126" s="1"/>
  <c r="G8890" i="126" s="1"/>
  <c r="G8891" i="126" s="1"/>
  <c r="G8892" i="126" s="1"/>
  <c r="G8893" i="126" s="1"/>
  <c r="G8894" i="126" s="1"/>
  <c r="G8895" i="126" s="1"/>
  <c r="G8896" i="126" s="1"/>
  <c r="G8897" i="126" s="1"/>
  <c r="G8898" i="126" s="1"/>
  <c r="G8899" i="126" s="1"/>
  <c r="G8900" i="126" s="1"/>
  <c r="G8901" i="126" s="1"/>
  <c r="G8902" i="126" s="1"/>
  <c r="G8903" i="126" s="1"/>
  <c r="G8904" i="126" s="1"/>
  <c r="G8905" i="126" s="1"/>
  <c r="G8906" i="126" s="1"/>
  <c r="G8907" i="126" s="1"/>
  <c r="G8908" i="126" s="1"/>
  <c r="G8909" i="126" s="1"/>
  <c r="G8910" i="126" s="1"/>
  <c r="G8911" i="126" s="1"/>
  <c r="G8912" i="126" s="1"/>
  <c r="G8913" i="126" s="1"/>
  <c r="G8914" i="126" s="1"/>
  <c r="G8915" i="126" s="1"/>
  <c r="G8916" i="126" s="1"/>
  <c r="G8917" i="126" s="1"/>
  <c r="G8918" i="126" s="1"/>
  <c r="G8919" i="126" s="1"/>
  <c r="G8920" i="126" s="1"/>
  <c r="G8921" i="126" s="1"/>
  <c r="G8922" i="126" s="1"/>
  <c r="G8923" i="126" s="1"/>
  <c r="G8924" i="126" s="1"/>
  <c r="G8925" i="126" s="1"/>
  <c r="G8926" i="126" s="1"/>
  <c r="G8927" i="126" s="1"/>
  <c r="G8928" i="126" s="1"/>
  <c r="G8929" i="126" s="1"/>
  <c r="G8930" i="126" s="1"/>
  <c r="G8931" i="126" s="1"/>
  <c r="G8932" i="126" s="1"/>
  <c r="G8933" i="126" s="1"/>
  <c r="G8934" i="126" s="1"/>
  <c r="G8935" i="126" s="1"/>
  <c r="G8936" i="126" s="1"/>
  <c r="G8937" i="126" s="1"/>
  <c r="G8938" i="126" s="1"/>
  <c r="G8939" i="126" s="1"/>
  <c r="G8940" i="126" s="1"/>
  <c r="G8941" i="126" s="1"/>
  <c r="G8942" i="126" s="1"/>
  <c r="G8943" i="126" s="1"/>
  <c r="G8944" i="126" s="1"/>
  <c r="G8945" i="126" s="1"/>
  <c r="G8946" i="126" s="1"/>
  <c r="G8947" i="126" s="1"/>
  <c r="G8948" i="126" s="1"/>
  <c r="G8949" i="126" s="1"/>
  <c r="G8950" i="126" s="1"/>
  <c r="G8951" i="126" s="1"/>
  <c r="G8952" i="126" s="1"/>
  <c r="G8953" i="126" s="1"/>
  <c r="G8954" i="126" s="1"/>
  <c r="G8955" i="126" s="1"/>
  <c r="G8956" i="126" s="1"/>
  <c r="G8957" i="126" s="1"/>
  <c r="G8958" i="126" s="1"/>
  <c r="G8959" i="126" s="1"/>
  <c r="G8960" i="126" s="1"/>
  <c r="G8961" i="126" s="1"/>
  <c r="G8962" i="126" s="1"/>
  <c r="G8963" i="126" s="1"/>
  <c r="G8964" i="126" s="1"/>
  <c r="G8965" i="126" s="1"/>
  <c r="G8966" i="126" s="1"/>
  <c r="G8967" i="126" s="1"/>
  <c r="G8968" i="126" s="1"/>
  <c r="G8969" i="126" s="1"/>
  <c r="G8970" i="126" s="1"/>
  <c r="G8971" i="126" s="1"/>
  <c r="G8972" i="126" s="1"/>
  <c r="G8973" i="126" s="1"/>
  <c r="G8974" i="126" s="1"/>
  <c r="G8975" i="126" s="1"/>
  <c r="G8976" i="126" s="1"/>
  <c r="G8977" i="126" s="1"/>
  <c r="G8978" i="126" s="1"/>
  <c r="G8979" i="126" s="1"/>
  <c r="G8980" i="126" s="1"/>
  <c r="G8981" i="126" s="1"/>
  <c r="G8982" i="126" s="1"/>
  <c r="G8983" i="126" s="1"/>
  <c r="G8984" i="126" s="1"/>
  <c r="G8985" i="126" s="1"/>
  <c r="G8986" i="126" s="1"/>
  <c r="G8987" i="126" s="1"/>
  <c r="G8988" i="126" s="1"/>
  <c r="G8989" i="126" s="1"/>
  <c r="G8990" i="126" s="1"/>
  <c r="G8991" i="126" s="1"/>
  <c r="G8992" i="126" s="1"/>
  <c r="G8993" i="126" s="1"/>
  <c r="G8994" i="126" s="1"/>
  <c r="G8995" i="126" s="1"/>
  <c r="G8996" i="126" s="1"/>
  <c r="G8997" i="126" s="1"/>
  <c r="G8998" i="126" s="1"/>
  <c r="G8999" i="126" s="1"/>
  <c r="G9000" i="126" s="1"/>
  <c r="G9001" i="126" s="1"/>
  <c r="G9002" i="126" s="1"/>
  <c r="G9003" i="126" s="1"/>
  <c r="G9004" i="126" s="1"/>
  <c r="G9005" i="126" s="1"/>
  <c r="G9006" i="126" s="1"/>
  <c r="G9007" i="126" s="1"/>
  <c r="G9008" i="126" s="1"/>
  <c r="G9009" i="126" s="1"/>
  <c r="G9010" i="126" s="1"/>
  <c r="G9011" i="126" s="1"/>
  <c r="G9012" i="126" s="1"/>
  <c r="G9013" i="126" s="1"/>
  <c r="G9014" i="126" s="1"/>
  <c r="G9015" i="126" s="1"/>
  <c r="G9016" i="126" s="1"/>
  <c r="G9017" i="126" s="1"/>
  <c r="G9018" i="126" s="1"/>
  <c r="G9019" i="126" s="1"/>
  <c r="G9020" i="126" s="1"/>
  <c r="G9021" i="126" s="1"/>
  <c r="G9022" i="126" s="1"/>
  <c r="G9023" i="126" s="1"/>
  <c r="G9024" i="126" s="1"/>
  <c r="G9025" i="126" s="1"/>
  <c r="G9026" i="126" s="1"/>
  <c r="G9027" i="126" s="1"/>
  <c r="G9028" i="126" s="1"/>
  <c r="G9029" i="126" s="1"/>
  <c r="G9030" i="126" s="1"/>
  <c r="G9031" i="126" s="1"/>
  <c r="G9032" i="126" s="1"/>
  <c r="G9033" i="126" s="1"/>
  <c r="G9034" i="126" s="1"/>
  <c r="G9035" i="126" s="1"/>
  <c r="G9036" i="126" s="1"/>
  <c r="G9037" i="126" s="1"/>
  <c r="G9038" i="126" s="1"/>
  <c r="G9039" i="126" s="1"/>
  <c r="G9040" i="126" s="1"/>
  <c r="G9041" i="126" s="1"/>
  <c r="G9042" i="126" s="1"/>
  <c r="G9043" i="126" s="1"/>
  <c r="G9044" i="126" s="1"/>
  <c r="G9045" i="126" s="1"/>
  <c r="G9046" i="126" s="1"/>
  <c r="G9047" i="126" s="1"/>
  <c r="G9048" i="126" s="1"/>
  <c r="G9049" i="126" s="1"/>
  <c r="G9050" i="126" s="1"/>
  <c r="G9051" i="126" s="1"/>
  <c r="G9052" i="126" s="1"/>
  <c r="G9053" i="126" s="1"/>
  <c r="G9054" i="126" s="1"/>
  <c r="G9055" i="126" s="1"/>
  <c r="G9056" i="126" s="1"/>
  <c r="G9057" i="126" s="1"/>
  <c r="G9058" i="126" s="1"/>
  <c r="G9059" i="126" s="1"/>
  <c r="G9060" i="126" s="1"/>
  <c r="G9061" i="126" s="1"/>
  <c r="G9062" i="126" s="1"/>
  <c r="G9063" i="126" s="1"/>
  <c r="G9064" i="126" s="1"/>
  <c r="G9065" i="126" s="1"/>
  <c r="G9066" i="126" s="1"/>
  <c r="G9067" i="126" s="1"/>
  <c r="G9068" i="126" s="1"/>
  <c r="G9069" i="126" s="1"/>
  <c r="G9070" i="126" s="1"/>
  <c r="G9071" i="126" s="1"/>
  <c r="G9072" i="126" s="1"/>
  <c r="G9073" i="126" s="1"/>
  <c r="G9074" i="126" s="1"/>
  <c r="G9075" i="126" s="1"/>
  <c r="G9076" i="126" s="1"/>
  <c r="G9077" i="126" s="1"/>
  <c r="G9078" i="126" s="1"/>
  <c r="G9079" i="126" s="1"/>
  <c r="G9080" i="126" s="1"/>
  <c r="G9081" i="126" s="1"/>
  <c r="G9082" i="126" s="1"/>
  <c r="G9083" i="126" s="1"/>
  <c r="G9084" i="126" s="1"/>
  <c r="G9085" i="126" s="1"/>
  <c r="G9086" i="126" s="1"/>
  <c r="G9087" i="126" s="1"/>
  <c r="G9088" i="126" s="1"/>
  <c r="G9089" i="126" s="1"/>
  <c r="G9090" i="126" s="1"/>
  <c r="G9091" i="126" s="1"/>
  <c r="G9092" i="126" s="1"/>
  <c r="G9093" i="126" s="1"/>
  <c r="G9094" i="126" s="1"/>
  <c r="G9095" i="126" s="1"/>
  <c r="G9096" i="126" s="1"/>
  <c r="G9097" i="126" s="1"/>
  <c r="G9098" i="126" s="1"/>
  <c r="G9099" i="126" s="1"/>
  <c r="G9100" i="126" s="1"/>
  <c r="G9101" i="126" s="1"/>
  <c r="G9102" i="126" s="1"/>
  <c r="G9103" i="126" s="1"/>
  <c r="G9104" i="126" s="1"/>
  <c r="G9105" i="126" s="1"/>
  <c r="G9106" i="126" s="1"/>
  <c r="G9107" i="126" s="1"/>
  <c r="G9108" i="126" s="1"/>
  <c r="G9109" i="126" s="1"/>
  <c r="G9110" i="126" s="1"/>
  <c r="G9111" i="126" s="1"/>
  <c r="G9112" i="126" s="1"/>
  <c r="G9113" i="126" s="1"/>
  <c r="G9114" i="126" s="1"/>
  <c r="G9115" i="126" s="1"/>
  <c r="G9116" i="126" s="1"/>
  <c r="G9117" i="126" s="1"/>
  <c r="G9118" i="126" s="1"/>
  <c r="G9119" i="126" s="1"/>
  <c r="G9120" i="126" s="1"/>
  <c r="G9121" i="126" s="1"/>
  <c r="G9122" i="126" s="1"/>
  <c r="G9123" i="126" s="1"/>
  <c r="G9124" i="126" s="1"/>
  <c r="G9125" i="126" s="1"/>
  <c r="G9126" i="126" s="1"/>
  <c r="G9127" i="126" s="1"/>
  <c r="G9128" i="126" s="1"/>
  <c r="G9129" i="126" s="1"/>
  <c r="G9130" i="126" s="1"/>
  <c r="G9131" i="126" s="1"/>
  <c r="G9132" i="126" s="1"/>
  <c r="G9133" i="126" s="1"/>
  <c r="G9134" i="126" s="1"/>
  <c r="G9135" i="126" s="1"/>
  <c r="G9136" i="126" s="1"/>
  <c r="G9137" i="126" s="1"/>
  <c r="G9138" i="126" s="1"/>
  <c r="G9139" i="126" s="1"/>
  <c r="G9140" i="126" s="1"/>
  <c r="G9141" i="126" s="1"/>
  <c r="G9142" i="126" s="1"/>
  <c r="G9143" i="126" s="1"/>
  <c r="G9144" i="126" s="1"/>
  <c r="G9145" i="126" s="1"/>
  <c r="G9146" i="126" s="1"/>
  <c r="G9147" i="126" s="1"/>
  <c r="G9148" i="126" s="1"/>
  <c r="G9149" i="126" s="1"/>
  <c r="G9150" i="126" s="1"/>
  <c r="G9151" i="126" s="1"/>
  <c r="G9152" i="126" s="1"/>
  <c r="G9153" i="126" s="1"/>
  <c r="G9154" i="126" s="1"/>
  <c r="G9155" i="126" s="1"/>
  <c r="G9156" i="126" s="1"/>
  <c r="G9157" i="126" s="1"/>
  <c r="G9158" i="126" s="1"/>
  <c r="G9159" i="126" s="1"/>
  <c r="G9160" i="126" s="1"/>
  <c r="G9161" i="126" s="1"/>
  <c r="G9162" i="126" s="1"/>
  <c r="G9163" i="126" s="1"/>
  <c r="G9164" i="126" s="1"/>
  <c r="G9165" i="126" s="1"/>
  <c r="G9166" i="126" s="1"/>
  <c r="G9167" i="126" s="1"/>
  <c r="G9168" i="126" s="1"/>
  <c r="G9169" i="126" s="1"/>
  <c r="G9170" i="126" s="1"/>
  <c r="G9171" i="126" s="1"/>
  <c r="G9172" i="126" s="1"/>
  <c r="G9173" i="126" s="1"/>
  <c r="G9174" i="126" s="1"/>
  <c r="G9175" i="126" s="1"/>
  <c r="G9176" i="126" s="1"/>
  <c r="G9177" i="126" s="1"/>
  <c r="G9178" i="126" s="1"/>
  <c r="G9179" i="126" s="1"/>
  <c r="G9180" i="126" s="1"/>
  <c r="G9181" i="126" s="1"/>
  <c r="G9182" i="126" s="1"/>
  <c r="G9183" i="126" s="1"/>
  <c r="G9184" i="126" s="1"/>
  <c r="G9185" i="126" s="1"/>
  <c r="G9186" i="126" s="1"/>
  <c r="G9187" i="126" s="1"/>
  <c r="G9188" i="126" s="1"/>
  <c r="G9189" i="126" s="1"/>
  <c r="G9190" i="126" s="1"/>
  <c r="G9191" i="126" s="1"/>
  <c r="G9192" i="126" s="1"/>
  <c r="G9193" i="126" s="1"/>
  <c r="G9194" i="126" s="1"/>
  <c r="G9195" i="126" s="1"/>
  <c r="G9196" i="126" s="1"/>
  <c r="G9197" i="126" s="1"/>
  <c r="G9198" i="126" s="1"/>
  <c r="G9199" i="126" s="1"/>
  <c r="G9200" i="126" s="1"/>
  <c r="G9201" i="126" s="1"/>
  <c r="G9202" i="126" s="1"/>
  <c r="G9203" i="126" s="1"/>
  <c r="G9204" i="126" s="1"/>
  <c r="G9205" i="126" s="1"/>
  <c r="G9206" i="126" s="1"/>
  <c r="G9207" i="126" s="1"/>
  <c r="G9208" i="126" s="1"/>
  <c r="G9209" i="126" s="1"/>
  <c r="G9210" i="126" s="1"/>
  <c r="G9211" i="126" s="1"/>
  <c r="G9212" i="126" s="1"/>
  <c r="G9213" i="126" s="1"/>
  <c r="G9214" i="126" s="1"/>
  <c r="G9215" i="126" s="1"/>
  <c r="G9216" i="126" s="1"/>
  <c r="G9217" i="126" s="1"/>
  <c r="G9218" i="126" s="1"/>
  <c r="G9219" i="126" s="1"/>
  <c r="G9220" i="126" s="1"/>
  <c r="G9221" i="126" s="1"/>
  <c r="G9222" i="126" s="1"/>
  <c r="G9223" i="126" s="1"/>
  <c r="G9224" i="126" s="1"/>
  <c r="G9225" i="126" s="1"/>
  <c r="G9226" i="126" s="1"/>
  <c r="G9227" i="126" s="1"/>
  <c r="G9228" i="126" s="1"/>
  <c r="G9229" i="126" s="1"/>
  <c r="G9230" i="126" s="1"/>
  <c r="G9231" i="126" s="1"/>
  <c r="G9232" i="126" s="1"/>
  <c r="G9233" i="126" s="1"/>
  <c r="G9234" i="126" s="1"/>
  <c r="G9235" i="126" s="1"/>
  <c r="G9236" i="126" s="1"/>
  <c r="G9237" i="126" s="1"/>
  <c r="G9238" i="126" s="1"/>
  <c r="G9239" i="126" s="1"/>
  <c r="G9240" i="126" s="1"/>
  <c r="G9241" i="126" s="1"/>
  <c r="G9242" i="126" s="1"/>
  <c r="G9243" i="126" s="1"/>
  <c r="G9244" i="126" s="1"/>
  <c r="G9245" i="126" s="1"/>
  <c r="G9246" i="126" s="1"/>
  <c r="G9247" i="126" s="1"/>
  <c r="G9248" i="126" s="1"/>
  <c r="G9249" i="126" s="1"/>
  <c r="G9250" i="126" s="1"/>
  <c r="G9251" i="126" s="1"/>
  <c r="G9252" i="126" s="1"/>
  <c r="G9253" i="126" s="1"/>
  <c r="G9254" i="126" s="1"/>
  <c r="G9255" i="126" s="1"/>
  <c r="G9256" i="126" s="1"/>
  <c r="G9257" i="126" s="1"/>
  <c r="G9258" i="126" s="1"/>
  <c r="G9259" i="126" s="1"/>
  <c r="G9260" i="126" s="1"/>
  <c r="G9261" i="126" s="1"/>
  <c r="G9262" i="126" s="1"/>
  <c r="G9263" i="126" s="1"/>
  <c r="G9264" i="126" s="1"/>
  <c r="G9265" i="126" s="1"/>
  <c r="G9266" i="126" s="1"/>
  <c r="G9267" i="126" s="1"/>
  <c r="G9268" i="126" s="1"/>
  <c r="G9269" i="126" s="1"/>
  <c r="G9270" i="126" s="1"/>
  <c r="G9271" i="126" s="1"/>
  <c r="G9272" i="126" s="1"/>
  <c r="G9273" i="126" s="1"/>
  <c r="G9274" i="126" s="1"/>
  <c r="G9275" i="126" s="1"/>
  <c r="G9276" i="126" s="1"/>
  <c r="G9277" i="126" s="1"/>
  <c r="G9278" i="126" s="1"/>
  <c r="G9279" i="126" s="1"/>
  <c r="G9280" i="126" s="1"/>
  <c r="G9281" i="126" s="1"/>
  <c r="G9282" i="126" s="1"/>
  <c r="G9283" i="126" s="1"/>
  <c r="G9284" i="126" s="1"/>
  <c r="G9285" i="126" s="1"/>
  <c r="G9286" i="126" s="1"/>
  <c r="G9287" i="126" s="1"/>
  <c r="G9288" i="126" s="1"/>
  <c r="G9289" i="126" s="1"/>
  <c r="G9290" i="126" s="1"/>
  <c r="G9291" i="126" s="1"/>
  <c r="G9292" i="126" s="1"/>
  <c r="G9293" i="126" s="1"/>
  <c r="G9294" i="126" s="1"/>
  <c r="G9295" i="126" s="1"/>
  <c r="G9296" i="126" s="1"/>
  <c r="G9297" i="126" s="1"/>
  <c r="G9298" i="126" s="1"/>
  <c r="G9299" i="126" s="1"/>
  <c r="G9300" i="126" s="1"/>
  <c r="G9301" i="126" s="1"/>
  <c r="G9302" i="126" s="1"/>
  <c r="G9303" i="126" s="1"/>
  <c r="G9304" i="126" s="1"/>
  <c r="G9305" i="126" s="1"/>
  <c r="G9306" i="126" s="1"/>
  <c r="G9307" i="126" s="1"/>
  <c r="G9308" i="126" s="1"/>
  <c r="G9309" i="126" s="1"/>
  <c r="G9310" i="126" s="1"/>
  <c r="G9311" i="126" s="1"/>
  <c r="G9312" i="126" s="1"/>
  <c r="G9313" i="126" s="1"/>
  <c r="G9314" i="126" s="1"/>
  <c r="G9315" i="126" s="1"/>
  <c r="G9316" i="126" s="1"/>
  <c r="G9317" i="126" s="1"/>
  <c r="G9318" i="126" s="1"/>
  <c r="G9319" i="126" s="1"/>
  <c r="G9320" i="126" s="1"/>
  <c r="G9321" i="126" s="1"/>
  <c r="G9322" i="126" s="1"/>
  <c r="G9323" i="126" s="1"/>
  <c r="G9324" i="126" s="1"/>
  <c r="G9325" i="126" s="1"/>
  <c r="G9326" i="126" s="1"/>
  <c r="G9327" i="126" s="1"/>
  <c r="G9328" i="126" s="1"/>
  <c r="G9329" i="126" s="1"/>
  <c r="G9330" i="126" s="1"/>
  <c r="G9331" i="126" s="1"/>
  <c r="G9332" i="126" s="1"/>
  <c r="G9333" i="126" s="1"/>
  <c r="G9334" i="126" s="1"/>
  <c r="G9335" i="126" s="1"/>
  <c r="G9336" i="126" s="1"/>
  <c r="G9337" i="126" s="1"/>
  <c r="G9338" i="126" s="1"/>
  <c r="G9339" i="126" s="1"/>
  <c r="G9340" i="126" s="1"/>
  <c r="G9341" i="126" s="1"/>
  <c r="G9342" i="126" s="1"/>
  <c r="G9343" i="126" s="1"/>
  <c r="G9344" i="126" s="1"/>
  <c r="G9345" i="126" s="1"/>
  <c r="G9346" i="126" s="1"/>
  <c r="G9347" i="126" s="1"/>
  <c r="G9348" i="126" s="1"/>
  <c r="G9349" i="126" s="1"/>
  <c r="G9350" i="126" s="1"/>
  <c r="G9351" i="126" s="1"/>
  <c r="G9352" i="126" s="1"/>
  <c r="G9353" i="126" s="1"/>
  <c r="G9354" i="126" s="1"/>
  <c r="G9355" i="126" s="1"/>
  <c r="G9356" i="126" s="1"/>
  <c r="G9357" i="126" s="1"/>
  <c r="G9358" i="126" s="1"/>
  <c r="G9359" i="126" s="1"/>
  <c r="G9360" i="126" s="1"/>
  <c r="G9361" i="126" s="1"/>
  <c r="G9362" i="126" s="1"/>
  <c r="G9363" i="126" s="1"/>
  <c r="G9364" i="126" s="1"/>
  <c r="G9365" i="126" s="1"/>
  <c r="G9366" i="126" s="1"/>
  <c r="G9367" i="126" s="1"/>
  <c r="G9368" i="126" s="1"/>
  <c r="G9369" i="126" s="1"/>
  <c r="G9370" i="126" s="1"/>
  <c r="G9371" i="126" s="1"/>
  <c r="G9372" i="126" s="1"/>
  <c r="G9373" i="126" s="1"/>
  <c r="G9374" i="126" s="1"/>
  <c r="G9375" i="126" s="1"/>
  <c r="G9376" i="126" s="1"/>
  <c r="G9377" i="126" s="1"/>
  <c r="G9378" i="126" s="1"/>
  <c r="G9379" i="126" s="1"/>
  <c r="G9380" i="126" s="1"/>
  <c r="G9381" i="126" s="1"/>
  <c r="G9382" i="126" s="1"/>
  <c r="G9383" i="126" s="1"/>
  <c r="G9384" i="126" s="1"/>
  <c r="G9385" i="126" s="1"/>
  <c r="G9386" i="126" s="1"/>
  <c r="G9387" i="126" s="1"/>
  <c r="G9388" i="126" s="1"/>
  <c r="G9389" i="126" s="1"/>
  <c r="G9390" i="126" s="1"/>
  <c r="G9391" i="126" s="1"/>
  <c r="G9392" i="126" s="1"/>
  <c r="G9393" i="126" s="1"/>
  <c r="G9394" i="126" s="1"/>
  <c r="G9395" i="126" s="1"/>
  <c r="G9396" i="126" s="1"/>
  <c r="G9397" i="126" s="1"/>
  <c r="G9398" i="126" s="1"/>
  <c r="G9399" i="126" s="1"/>
  <c r="G9400" i="126" s="1"/>
  <c r="G9401" i="126" s="1"/>
  <c r="G9402" i="126" s="1"/>
  <c r="G9403" i="126" s="1"/>
  <c r="G9404" i="126" s="1"/>
  <c r="G9405" i="126" s="1"/>
  <c r="G9406" i="126" s="1"/>
  <c r="G9407" i="126" s="1"/>
  <c r="G9408" i="126" s="1"/>
  <c r="G9409" i="126" s="1"/>
  <c r="G9410" i="126" s="1"/>
  <c r="G9411" i="126" s="1"/>
  <c r="G9412" i="126" s="1"/>
  <c r="G9413" i="126" s="1"/>
  <c r="G9414" i="126" s="1"/>
  <c r="G9415" i="126" s="1"/>
  <c r="G9416" i="126" s="1"/>
  <c r="G9417" i="126" s="1"/>
  <c r="G9418" i="126" s="1"/>
  <c r="G9419" i="126" s="1"/>
  <c r="G9420" i="126" s="1"/>
  <c r="G9421" i="126" s="1"/>
  <c r="G9422" i="126" s="1"/>
  <c r="G9423" i="126" s="1"/>
  <c r="G9424" i="126" s="1"/>
  <c r="G9425" i="126" s="1"/>
  <c r="G9426" i="126" s="1"/>
  <c r="G9427" i="126" s="1"/>
  <c r="G9428" i="126" s="1"/>
  <c r="G9429" i="126" s="1"/>
  <c r="G9430" i="126" s="1"/>
  <c r="G9431" i="126" s="1"/>
  <c r="G9432" i="126" s="1"/>
  <c r="G9433" i="126" s="1"/>
  <c r="G9434" i="126" s="1"/>
  <c r="G9435" i="126" s="1"/>
  <c r="G9436" i="126" s="1"/>
  <c r="G9437" i="126" s="1"/>
  <c r="G9438" i="126" s="1"/>
  <c r="G9439" i="126" s="1"/>
  <c r="G9440" i="126" s="1"/>
  <c r="G9441" i="126" s="1"/>
  <c r="G9442" i="126" s="1"/>
  <c r="G9443" i="126" s="1"/>
  <c r="G9444" i="126" s="1"/>
  <c r="G9445" i="126" s="1"/>
  <c r="G9446" i="126" s="1"/>
  <c r="G9447" i="126" s="1"/>
  <c r="G9448" i="126" s="1"/>
  <c r="G9449" i="126" s="1"/>
  <c r="G9450" i="126" s="1"/>
  <c r="G9451" i="126" s="1"/>
  <c r="G9452" i="126" s="1"/>
  <c r="G9453" i="126" s="1"/>
  <c r="G9454" i="126" s="1"/>
  <c r="G9455" i="126" s="1"/>
  <c r="G9456" i="126" s="1"/>
  <c r="G9457" i="126" s="1"/>
  <c r="G9458" i="126" s="1"/>
  <c r="G9459" i="126" s="1"/>
  <c r="G9460" i="126" s="1"/>
  <c r="G9461" i="126" s="1"/>
  <c r="G9462" i="126" s="1"/>
  <c r="G9463" i="126" s="1"/>
  <c r="G9464" i="126" s="1"/>
  <c r="G9465" i="126" s="1"/>
  <c r="G9466" i="126" s="1"/>
  <c r="G9467" i="126" s="1"/>
  <c r="G9468" i="126" s="1"/>
  <c r="G9469" i="126" s="1"/>
  <c r="G9470" i="126" s="1"/>
  <c r="G9471" i="126" s="1"/>
  <c r="G9472" i="126" s="1"/>
  <c r="G9473" i="126" s="1"/>
  <c r="G9474" i="126" s="1"/>
  <c r="G9475" i="126" s="1"/>
  <c r="G9476" i="126" s="1"/>
  <c r="G9477" i="126" s="1"/>
  <c r="G9478" i="126" s="1"/>
  <c r="G9479" i="126" s="1"/>
  <c r="G9480" i="126" s="1"/>
  <c r="G9481" i="126" s="1"/>
  <c r="G9482" i="126" s="1"/>
  <c r="G9483" i="126" s="1"/>
  <c r="G9484" i="126" s="1"/>
  <c r="G9485" i="126" s="1"/>
  <c r="G9486" i="126" s="1"/>
  <c r="G9487" i="126" s="1"/>
  <c r="G9488" i="126" s="1"/>
  <c r="G9489" i="126" s="1"/>
  <c r="G9490" i="126" s="1"/>
  <c r="G9491" i="126" s="1"/>
  <c r="G9492" i="126" s="1"/>
  <c r="G9493" i="126" s="1"/>
  <c r="G9494" i="126" s="1"/>
  <c r="G9495" i="126" s="1"/>
  <c r="G9496" i="126" s="1"/>
  <c r="G9497" i="126" s="1"/>
  <c r="G9498" i="126" s="1"/>
  <c r="G9499" i="126" s="1"/>
  <c r="G9500" i="126" s="1"/>
  <c r="G9501" i="126" s="1"/>
  <c r="G9502" i="126" s="1"/>
  <c r="G9503" i="126" s="1"/>
  <c r="G9504" i="126" s="1"/>
  <c r="G9505" i="126" s="1"/>
  <c r="G9506" i="126" s="1"/>
  <c r="G9507" i="126" s="1"/>
  <c r="G9508" i="126" s="1"/>
  <c r="G9509" i="126" s="1"/>
  <c r="G9510" i="126" s="1"/>
  <c r="G9511" i="126" s="1"/>
  <c r="G9512" i="126" s="1"/>
  <c r="G9513" i="126" s="1"/>
  <c r="G9514" i="126" s="1"/>
  <c r="G9515" i="126" s="1"/>
  <c r="G9516" i="126" s="1"/>
  <c r="G9517" i="126" s="1"/>
  <c r="G9518" i="126" s="1"/>
  <c r="G9519" i="126" s="1"/>
  <c r="G9520" i="126" s="1"/>
  <c r="G9521" i="126" s="1"/>
  <c r="G9522" i="126" s="1"/>
  <c r="G9523" i="126" s="1"/>
  <c r="G9524" i="126" s="1"/>
  <c r="G9525" i="126" s="1"/>
  <c r="G9526" i="126" s="1"/>
  <c r="G9527" i="126" s="1"/>
  <c r="G9528" i="126" s="1"/>
  <c r="G9529" i="126" s="1"/>
  <c r="G9530" i="126" s="1"/>
  <c r="G9531" i="126" s="1"/>
  <c r="G9532" i="126" s="1"/>
  <c r="G9533" i="126" s="1"/>
  <c r="G9534" i="126" s="1"/>
  <c r="G9535" i="126" s="1"/>
  <c r="G9536" i="126" s="1"/>
  <c r="G9537" i="126" s="1"/>
  <c r="G9538" i="126" s="1"/>
  <c r="G9539" i="126" s="1"/>
  <c r="G9540" i="126" s="1"/>
  <c r="G9541" i="126" s="1"/>
  <c r="G9542" i="126" s="1"/>
  <c r="G9543" i="126" s="1"/>
  <c r="G9544" i="126" s="1"/>
  <c r="G9545" i="126" s="1"/>
  <c r="G9546" i="126" s="1"/>
  <c r="G9547" i="126" s="1"/>
  <c r="G9548" i="126" s="1"/>
  <c r="G9549" i="126" s="1"/>
  <c r="G9550" i="126" s="1"/>
  <c r="G9551" i="126" s="1"/>
  <c r="G9552" i="126" s="1"/>
  <c r="G9553" i="126" s="1"/>
  <c r="G9554" i="126" s="1"/>
  <c r="G9555" i="126" s="1"/>
  <c r="G9556" i="126" s="1"/>
  <c r="G9557" i="126" s="1"/>
  <c r="G9558" i="126" s="1"/>
  <c r="G9559" i="126" s="1"/>
  <c r="G9560" i="126" s="1"/>
  <c r="G9561" i="126" s="1"/>
  <c r="G9562" i="126" s="1"/>
  <c r="G9563" i="126" s="1"/>
  <c r="G9564" i="126" s="1"/>
  <c r="G9565" i="126" s="1"/>
  <c r="G9566" i="126" s="1"/>
  <c r="G9567" i="126" s="1"/>
  <c r="G9568" i="126" s="1"/>
  <c r="G9569" i="126" s="1"/>
  <c r="G9570" i="126" s="1"/>
  <c r="G9571" i="126" s="1"/>
  <c r="G9572" i="126" s="1"/>
  <c r="G9573" i="126" s="1"/>
  <c r="G9574" i="126" s="1"/>
  <c r="G9575" i="126" s="1"/>
  <c r="G9576" i="126" s="1"/>
  <c r="G9577" i="126" s="1"/>
  <c r="G9578" i="126" s="1"/>
  <c r="G9579" i="126" s="1"/>
  <c r="G9580" i="126" s="1"/>
  <c r="G9581" i="126" s="1"/>
  <c r="G9582" i="126" s="1"/>
  <c r="G9583" i="126" s="1"/>
  <c r="G9584" i="126" s="1"/>
  <c r="G9585" i="126" s="1"/>
  <c r="G9586" i="126" s="1"/>
  <c r="G9587" i="126" s="1"/>
  <c r="G9588" i="126" s="1"/>
  <c r="G9589" i="126" s="1"/>
  <c r="G9590" i="126" s="1"/>
  <c r="G9591" i="126" s="1"/>
  <c r="G9592" i="126" s="1"/>
  <c r="G9593" i="126" s="1"/>
  <c r="G9594" i="126" s="1"/>
  <c r="G9595" i="126" s="1"/>
  <c r="G9596" i="126" s="1"/>
  <c r="G9597" i="126" s="1"/>
  <c r="G9598" i="126" s="1"/>
  <c r="G9599" i="126" s="1"/>
  <c r="G9600" i="126" s="1"/>
  <c r="G9601" i="126" s="1"/>
  <c r="G9602" i="126" s="1"/>
  <c r="G9603" i="126" s="1"/>
  <c r="G9604" i="126" s="1"/>
  <c r="G9605" i="126" s="1"/>
  <c r="G9606" i="126" s="1"/>
  <c r="G9607" i="126" s="1"/>
  <c r="G9608" i="126" s="1"/>
  <c r="G9609" i="126" s="1"/>
  <c r="G9610" i="126" s="1"/>
  <c r="G9611" i="126" s="1"/>
  <c r="G9612" i="126" s="1"/>
  <c r="G9613" i="126" s="1"/>
  <c r="G9614" i="126" s="1"/>
  <c r="G9615" i="126" s="1"/>
  <c r="G9616" i="126" s="1"/>
  <c r="G9617" i="126" s="1"/>
  <c r="G9618" i="126" s="1"/>
  <c r="G9619" i="126" s="1"/>
  <c r="G9620" i="126" s="1"/>
  <c r="G9621" i="126" s="1"/>
  <c r="G9622" i="126" s="1"/>
  <c r="G9623" i="126" s="1"/>
  <c r="G9624" i="126" s="1"/>
  <c r="G9625" i="126" s="1"/>
  <c r="G9626" i="126" s="1"/>
  <c r="G9627" i="126" s="1"/>
  <c r="G9628" i="126" s="1"/>
  <c r="G9629" i="126" s="1"/>
  <c r="G9630" i="126" s="1"/>
  <c r="G9631" i="126" s="1"/>
  <c r="G9632" i="126" s="1"/>
  <c r="G9633" i="126" s="1"/>
  <c r="G9634" i="126" s="1"/>
  <c r="G9635" i="126" s="1"/>
  <c r="G9636" i="126" s="1"/>
  <c r="G9637" i="126" s="1"/>
  <c r="G9638" i="126" s="1"/>
  <c r="G9639" i="126" s="1"/>
  <c r="G9640" i="126" s="1"/>
  <c r="G9641" i="126" s="1"/>
  <c r="G9642" i="126" s="1"/>
  <c r="G9643" i="126" s="1"/>
  <c r="G9644" i="126" s="1"/>
  <c r="G9645" i="126" s="1"/>
  <c r="G9646" i="126" s="1"/>
  <c r="G9647" i="126" s="1"/>
  <c r="G9648" i="126" s="1"/>
  <c r="G9649" i="126" s="1"/>
  <c r="G9650" i="126" s="1"/>
  <c r="G9651" i="126" s="1"/>
  <c r="G9652" i="126" s="1"/>
  <c r="G9653" i="126" s="1"/>
  <c r="G9654" i="126" s="1"/>
  <c r="G9655" i="126" s="1"/>
  <c r="G9656" i="126" s="1"/>
  <c r="G9657" i="126" s="1"/>
  <c r="G9658" i="126" s="1"/>
  <c r="G9659" i="126" s="1"/>
  <c r="G9660" i="126" s="1"/>
  <c r="G9661" i="126" s="1"/>
  <c r="G9662" i="126" s="1"/>
  <c r="G9663" i="126" s="1"/>
  <c r="G9664" i="126" s="1"/>
  <c r="G9665" i="126" s="1"/>
  <c r="G9666" i="126" s="1"/>
  <c r="G9667" i="126" s="1"/>
  <c r="G9668" i="126" s="1"/>
  <c r="G9669" i="126" s="1"/>
  <c r="G9670" i="126" s="1"/>
  <c r="G9671" i="126" s="1"/>
  <c r="G9672" i="126" s="1"/>
  <c r="G9673" i="126" s="1"/>
  <c r="G9674" i="126" s="1"/>
  <c r="G9675" i="126" s="1"/>
  <c r="G9676" i="126" s="1"/>
  <c r="G9677" i="126" s="1"/>
  <c r="G9678" i="126" s="1"/>
  <c r="G9679" i="126" s="1"/>
  <c r="G9680" i="126" s="1"/>
  <c r="G9681" i="126" s="1"/>
  <c r="G9682" i="126" s="1"/>
  <c r="G9683" i="126" s="1"/>
  <c r="G9684" i="126" s="1"/>
  <c r="G9685" i="126" s="1"/>
  <c r="G9686" i="126" s="1"/>
  <c r="G9687" i="126" s="1"/>
  <c r="G9688" i="126" s="1"/>
  <c r="G9689" i="126" s="1"/>
  <c r="G9690" i="126" s="1"/>
  <c r="G9691" i="126" s="1"/>
  <c r="G9692" i="126" s="1"/>
  <c r="G9693" i="126" s="1"/>
  <c r="G9694" i="126" s="1"/>
  <c r="G9695" i="126" s="1"/>
  <c r="G9696" i="126" s="1"/>
  <c r="G9697" i="126" s="1"/>
  <c r="G9698" i="126" s="1"/>
  <c r="G9699" i="126" s="1"/>
  <c r="G9700" i="126" s="1"/>
  <c r="G9701" i="126" s="1"/>
  <c r="G9702" i="126" s="1"/>
  <c r="G9703" i="126" s="1"/>
  <c r="G9704" i="126" s="1"/>
  <c r="G9705" i="126" s="1"/>
  <c r="G9706" i="126" s="1"/>
  <c r="G9707" i="126" s="1"/>
  <c r="G9708" i="126" s="1"/>
  <c r="G9709" i="126" s="1"/>
  <c r="G9710" i="126" s="1"/>
  <c r="G9711" i="126" s="1"/>
  <c r="G9712" i="126" s="1"/>
  <c r="G9713" i="126" s="1"/>
  <c r="G9714" i="126" s="1"/>
  <c r="G9715" i="126" s="1"/>
  <c r="G9716" i="126" s="1"/>
  <c r="G9717" i="126" s="1"/>
  <c r="G9718" i="126" s="1"/>
  <c r="G9719" i="126" s="1"/>
  <c r="G9720" i="126" s="1"/>
  <c r="G9721" i="126" s="1"/>
  <c r="G9722" i="126" s="1"/>
  <c r="G9723" i="126" s="1"/>
  <c r="G9724" i="126" s="1"/>
  <c r="G9725" i="126" s="1"/>
  <c r="G9726" i="126" s="1"/>
  <c r="G9727" i="126" s="1"/>
  <c r="G9728" i="126" s="1"/>
  <c r="G9729" i="126" s="1"/>
  <c r="G9730" i="126" s="1"/>
  <c r="G9731" i="126" s="1"/>
  <c r="G9732" i="126" s="1"/>
  <c r="G9733" i="126" s="1"/>
  <c r="G9734" i="126" s="1"/>
  <c r="G9735" i="126" s="1"/>
  <c r="G9736" i="126" s="1"/>
  <c r="G9737" i="126" s="1"/>
  <c r="G9738" i="126" s="1"/>
  <c r="G9739" i="126" s="1"/>
  <c r="G9740" i="126" s="1"/>
  <c r="G9741" i="126" s="1"/>
  <c r="G9742" i="126" s="1"/>
  <c r="G9743" i="126" s="1"/>
  <c r="G9744" i="126" s="1"/>
  <c r="G9745" i="126" s="1"/>
  <c r="G9746" i="126" s="1"/>
  <c r="G9747" i="126" s="1"/>
  <c r="G9748" i="126" s="1"/>
  <c r="G9749" i="126" s="1"/>
  <c r="G9750" i="126" s="1"/>
  <c r="G9751" i="126" s="1"/>
  <c r="G9752" i="126" s="1"/>
  <c r="G9753" i="126" s="1"/>
  <c r="G9754" i="126" s="1"/>
  <c r="G9755" i="126" s="1"/>
  <c r="G9756" i="126" s="1"/>
  <c r="G9757" i="126" s="1"/>
  <c r="G9758" i="126" s="1"/>
  <c r="G9759" i="126" s="1"/>
  <c r="G9760" i="126" s="1"/>
  <c r="G9761" i="126" s="1"/>
  <c r="G9762" i="126" s="1"/>
  <c r="G9763" i="126" s="1"/>
  <c r="G9764" i="126" s="1"/>
  <c r="G9765" i="126" s="1"/>
  <c r="G9766" i="126" s="1"/>
  <c r="G9767" i="126" s="1"/>
  <c r="G9768" i="126" s="1"/>
  <c r="G9769" i="126" s="1"/>
  <c r="G9770" i="126" s="1"/>
  <c r="G9771" i="126" s="1"/>
  <c r="G9772" i="126" s="1"/>
  <c r="G9773" i="126" s="1"/>
  <c r="G9774" i="126" s="1"/>
  <c r="G9775" i="126" s="1"/>
  <c r="G9776" i="126" s="1"/>
  <c r="G9777" i="126" s="1"/>
  <c r="G9778" i="126" s="1"/>
  <c r="G9779" i="126" s="1"/>
  <c r="G9780" i="126" s="1"/>
  <c r="G9781" i="126" s="1"/>
  <c r="G9782" i="126" s="1"/>
  <c r="G9783" i="126" s="1"/>
  <c r="G9784" i="126" s="1"/>
  <c r="G9785" i="126" s="1"/>
  <c r="G9786" i="126" s="1"/>
  <c r="G9787" i="126" s="1"/>
  <c r="G9788" i="126" s="1"/>
  <c r="G9789" i="126" s="1"/>
  <c r="G9790" i="126" s="1"/>
  <c r="G9791" i="126" s="1"/>
  <c r="G9792" i="126" s="1"/>
  <c r="G9793" i="126" s="1"/>
  <c r="G9794" i="126" s="1"/>
  <c r="G9795" i="126" s="1"/>
  <c r="G9796" i="126" s="1"/>
  <c r="G9797" i="126" s="1"/>
  <c r="G9798" i="126" s="1"/>
  <c r="G9799" i="126" s="1"/>
  <c r="G9800" i="126" s="1"/>
  <c r="G9801" i="126" s="1"/>
  <c r="G9802" i="126" s="1"/>
  <c r="G9803" i="126" s="1"/>
  <c r="G9804" i="126" s="1"/>
  <c r="G9805" i="126" s="1"/>
  <c r="G9806" i="126" s="1"/>
  <c r="G9807" i="126" s="1"/>
  <c r="G9808" i="126" s="1"/>
  <c r="G9809" i="126" s="1"/>
  <c r="G9810" i="126" s="1"/>
  <c r="G9811" i="126" s="1"/>
  <c r="G9812" i="126" s="1"/>
  <c r="G9813" i="126" s="1"/>
  <c r="G9814" i="126" s="1"/>
  <c r="G9815" i="126" s="1"/>
  <c r="G9816" i="126" s="1"/>
  <c r="G9817" i="126" s="1"/>
  <c r="G9818" i="126" s="1"/>
  <c r="G9819" i="126" s="1"/>
  <c r="G9820" i="126" s="1"/>
  <c r="G9821" i="126" s="1"/>
  <c r="G9822" i="126" s="1"/>
  <c r="G9823" i="126" s="1"/>
  <c r="G9824" i="126" s="1"/>
  <c r="G9825" i="126" s="1"/>
  <c r="G9826" i="126" s="1"/>
  <c r="G9827" i="126" s="1"/>
  <c r="G9828" i="126" s="1"/>
  <c r="G9829" i="126" s="1"/>
  <c r="G9830" i="126" s="1"/>
  <c r="G9831" i="126" s="1"/>
  <c r="G9832" i="126" s="1"/>
  <c r="G9833" i="126" s="1"/>
  <c r="G9834" i="126" s="1"/>
  <c r="G9835" i="126" s="1"/>
  <c r="G9836" i="126" s="1"/>
  <c r="G9837" i="126" s="1"/>
  <c r="G9838" i="126" s="1"/>
  <c r="G9839" i="126" s="1"/>
  <c r="G9840" i="126" s="1"/>
  <c r="G9841" i="126" s="1"/>
  <c r="G9842" i="126" s="1"/>
  <c r="G9843" i="126" s="1"/>
  <c r="G9844" i="126" s="1"/>
  <c r="G9845" i="126" s="1"/>
  <c r="G9846" i="126" s="1"/>
  <c r="G9847" i="126" s="1"/>
  <c r="G9848" i="126" s="1"/>
  <c r="G9849" i="126" s="1"/>
  <c r="G9850" i="126" s="1"/>
  <c r="G9851" i="126" s="1"/>
  <c r="G9852" i="126" s="1"/>
  <c r="G9853" i="126" s="1"/>
  <c r="G9854" i="126" s="1"/>
  <c r="G9855" i="126" s="1"/>
  <c r="G9856" i="126" s="1"/>
  <c r="G9857" i="126" s="1"/>
  <c r="G9858" i="126" s="1"/>
  <c r="G9859" i="126" s="1"/>
  <c r="G9860" i="126" s="1"/>
  <c r="G9861" i="126" s="1"/>
  <c r="G9862" i="126" s="1"/>
  <c r="G9863" i="126" s="1"/>
  <c r="G9864" i="126" s="1"/>
  <c r="G9865" i="126" s="1"/>
  <c r="G9866" i="126" s="1"/>
  <c r="G9867" i="126" s="1"/>
  <c r="G9868" i="126" s="1"/>
  <c r="G9869" i="126" s="1"/>
  <c r="G9870" i="126" s="1"/>
  <c r="G9871" i="126" s="1"/>
  <c r="G9872" i="126" s="1"/>
  <c r="G9873" i="126" s="1"/>
  <c r="G9874" i="126" s="1"/>
  <c r="G9875" i="126" s="1"/>
  <c r="G9876" i="126" s="1"/>
  <c r="G9877" i="126" s="1"/>
  <c r="G9878" i="126" s="1"/>
  <c r="G9879" i="126" s="1"/>
  <c r="G9880" i="126" s="1"/>
  <c r="G9881" i="126" s="1"/>
  <c r="G9882" i="126" s="1"/>
  <c r="G9883" i="126" s="1"/>
  <c r="G9884" i="126" s="1"/>
  <c r="G9885" i="126" s="1"/>
  <c r="G9886" i="126" s="1"/>
  <c r="G9887" i="126" s="1"/>
  <c r="G9888" i="126" s="1"/>
  <c r="G9889" i="126" s="1"/>
  <c r="G9890" i="126" s="1"/>
  <c r="G9891" i="126" s="1"/>
  <c r="G9892" i="126" s="1"/>
  <c r="G9893" i="126" s="1"/>
  <c r="G9894" i="126" s="1"/>
  <c r="G9895" i="126" s="1"/>
  <c r="G9896" i="126" s="1"/>
  <c r="G9897" i="126" s="1"/>
  <c r="G9898" i="126" s="1"/>
  <c r="G9899" i="126" s="1"/>
  <c r="G9900" i="126" s="1"/>
  <c r="G9901" i="126" s="1"/>
  <c r="G9902" i="126" s="1"/>
  <c r="G9903" i="126" s="1"/>
  <c r="G9904" i="126" s="1"/>
  <c r="G9905" i="126" s="1"/>
  <c r="G9906" i="126" s="1"/>
  <c r="G9907" i="126" s="1"/>
  <c r="G9908" i="126" s="1"/>
  <c r="G9909" i="126" s="1"/>
  <c r="G9910" i="126" s="1"/>
  <c r="G9911" i="126" s="1"/>
  <c r="G9912" i="126" s="1"/>
  <c r="G9913" i="126" s="1"/>
  <c r="G9914" i="126" s="1"/>
  <c r="G9915" i="126" s="1"/>
  <c r="G9916" i="126" s="1"/>
  <c r="G9917" i="126" s="1"/>
  <c r="G9918" i="126" s="1"/>
  <c r="G9919" i="126" s="1"/>
  <c r="G9920" i="126" s="1"/>
  <c r="G9921" i="126" s="1"/>
  <c r="G9922" i="126" s="1"/>
  <c r="G9923" i="126" s="1"/>
  <c r="G9924" i="126" s="1"/>
  <c r="G9925" i="126" s="1"/>
  <c r="G9926" i="126" s="1"/>
  <c r="G9927" i="126" s="1"/>
  <c r="G9928" i="126" s="1"/>
  <c r="G9929" i="126" s="1"/>
  <c r="G9930" i="126" s="1"/>
  <c r="G9931" i="126" s="1"/>
  <c r="G9932" i="126" s="1"/>
  <c r="G9933" i="126" s="1"/>
  <c r="G9934" i="126" s="1"/>
  <c r="G9935" i="126" s="1"/>
  <c r="G9936" i="126" s="1"/>
  <c r="G9937" i="126" s="1"/>
  <c r="G9938" i="126" s="1"/>
  <c r="G9939" i="126" s="1"/>
  <c r="G9940" i="126" s="1"/>
  <c r="G9941" i="126" s="1"/>
  <c r="G9942" i="126" s="1"/>
  <c r="G9943" i="126" s="1"/>
  <c r="G9944" i="126" s="1"/>
  <c r="G9945" i="126" s="1"/>
  <c r="G9946" i="126" s="1"/>
  <c r="G9947" i="126" s="1"/>
  <c r="G9948" i="126" s="1"/>
  <c r="G9949" i="126" s="1"/>
  <c r="G9950" i="126" s="1"/>
  <c r="G9951" i="126" s="1"/>
  <c r="G9952" i="126" s="1"/>
  <c r="G9953" i="126" s="1"/>
  <c r="G9954" i="126" s="1"/>
  <c r="G9955" i="126" s="1"/>
  <c r="G9956" i="126" s="1"/>
  <c r="G9957" i="126" s="1"/>
  <c r="G9958" i="126" s="1"/>
  <c r="G9959" i="126" s="1"/>
  <c r="G9960" i="126" s="1"/>
  <c r="G9961" i="126" s="1"/>
  <c r="G9962" i="126" s="1"/>
  <c r="G9963" i="126" s="1"/>
  <c r="G9964" i="126" s="1"/>
  <c r="G9965" i="126" s="1"/>
  <c r="G9966" i="126" s="1"/>
  <c r="G9967" i="126" s="1"/>
  <c r="G9968" i="126" s="1"/>
  <c r="G9969" i="126" s="1"/>
  <c r="G9970" i="126" s="1"/>
  <c r="G9971" i="126" s="1"/>
  <c r="G9972" i="126" s="1"/>
  <c r="G9973" i="126" s="1"/>
  <c r="G9974" i="126" s="1"/>
  <c r="G9975" i="126" s="1"/>
  <c r="G9976" i="126" s="1"/>
  <c r="G9977" i="126" s="1"/>
  <c r="G9978" i="126" s="1"/>
  <c r="G9979" i="126" s="1"/>
  <c r="G9980" i="126" s="1"/>
  <c r="G9981" i="126" s="1"/>
  <c r="G9982" i="126" s="1"/>
  <c r="G9983" i="126" s="1"/>
  <c r="G9984" i="126" s="1"/>
  <c r="G9985" i="126" s="1"/>
  <c r="G9986" i="126" s="1"/>
  <c r="G9987" i="126" s="1"/>
  <c r="G9988" i="126" s="1"/>
  <c r="G9989" i="126" s="1"/>
  <c r="G9990" i="126" s="1"/>
  <c r="G9991" i="126" s="1"/>
  <c r="G9992" i="126" s="1"/>
  <c r="G9993" i="126" s="1"/>
  <c r="G9994" i="126" s="1"/>
  <c r="G9995" i="126" s="1"/>
  <c r="G9996" i="126" s="1"/>
  <c r="G9997" i="126" s="1"/>
  <c r="G9998" i="126" s="1"/>
  <c r="G9999" i="126" s="1"/>
  <c r="G10000" i="126" s="1"/>
  <c r="G10001" i="126" s="1"/>
  <c r="G10002" i="126" s="1"/>
  <c r="G10003" i="126" s="1"/>
  <c r="T7" i="122"/>
  <c r="W7" i="122" s="1"/>
  <c r="F43" i="35"/>
  <c r="G43" i="35" s="1"/>
  <c r="H43" i="35" s="1"/>
  <c r="I43" i="35" s="1"/>
  <c r="J43" i="35" s="1"/>
  <c r="K43" i="35" s="1"/>
  <c r="E2" i="108" s="1"/>
  <c r="D4" i="108" s="1"/>
  <c r="D7" i="108" s="1"/>
  <c r="W27" i="95" s="1"/>
  <c r="N7" i="35"/>
  <c r="G54" i="35"/>
  <c r="H54" i="35" s="1"/>
  <c r="R54" i="35" s="1"/>
  <c r="D11" i="35"/>
  <c r="E11" i="35" s="1"/>
  <c r="F11" i="35" s="1"/>
  <c r="G11" i="35" s="1"/>
  <c r="H11" i="35" s="1"/>
  <c r="G59" i="35"/>
  <c r="H59" i="35" s="1"/>
  <c r="I59" i="35" s="1"/>
  <c r="J59" i="35" s="1"/>
  <c r="K59" i="35" s="1"/>
  <c r="L59" i="35" s="1"/>
  <c r="M59" i="35" s="1"/>
  <c r="E2" i="118" s="1"/>
  <c r="D4" i="118" s="1"/>
  <c r="B11" i="35"/>
  <c r="C2" i="90" s="1"/>
  <c r="T42" i="35"/>
  <c r="W42" i="35" s="1"/>
  <c r="G57" i="35"/>
  <c r="H57" i="35" s="1"/>
  <c r="I57" i="35" s="1"/>
  <c r="J57" i="35" s="1"/>
  <c r="K57" i="35" s="1"/>
  <c r="R57" i="35" s="1"/>
  <c r="S42" i="35"/>
  <c r="V42" i="35" s="1"/>
  <c r="G53" i="35"/>
  <c r="R53" i="35" s="1"/>
  <c r="E62" i="35"/>
  <c r="D62" i="35" s="1"/>
  <c r="C62" i="35" s="1"/>
  <c r="B62" i="35" s="1"/>
  <c r="C2" i="121" s="1"/>
  <c r="S26" i="35"/>
  <c r="G2" i="100" s="1"/>
  <c r="E61" i="35"/>
  <c r="D61" i="35" s="1"/>
  <c r="C61" i="35" s="1"/>
  <c r="T61" i="35" s="1"/>
  <c r="E60" i="35"/>
  <c r="D60" i="35" s="1"/>
  <c r="C60" i="35" s="1"/>
  <c r="B60" i="35" s="1"/>
  <c r="C2" i="119" s="1"/>
  <c r="C24" i="35"/>
  <c r="E32" i="35"/>
  <c r="D10" i="35"/>
  <c r="E10" i="35" s="1"/>
  <c r="F10" i="35" s="1"/>
  <c r="G10" i="35" s="1"/>
  <c r="E2" i="88" s="1"/>
  <c r="D4" i="88" s="1"/>
  <c r="D7" i="88" s="1"/>
  <c r="D27" i="95" s="1"/>
  <c r="D1" i="122"/>
  <c r="D46" i="35"/>
  <c r="C46" i="35" s="1"/>
  <c r="T46" i="35" s="1"/>
  <c r="F38" i="35"/>
  <c r="E27" i="35"/>
  <c r="E58" i="35"/>
  <c r="D58" i="35" s="1"/>
  <c r="C58" i="35" s="1"/>
  <c r="B58" i="35" s="1"/>
  <c r="C2" i="117" s="1"/>
  <c r="T26" i="35"/>
  <c r="I2" i="100" s="1"/>
  <c r="H4" i="100" s="1"/>
  <c r="T7" i="100" s="1"/>
  <c r="W7" i="100" s="1"/>
  <c r="D9" i="35"/>
  <c r="E9" i="35" s="1"/>
  <c r="F9" i="35" s="1"/>
  <c r="E2" i="87" s="1"/>
  <c r="D4" i="87" s="1"/>
  <c r="D7" i="87" s="1"/>
  <c r="C27" i="95" s="1"/>
  <c r="B27" i="35"/>
  <c r="C2" i="101" s="1"/>
  <c r="D15" i="35"/>
  <c r="E15" i="35" s="1"/>
  <c r="B8" i="35"/>
  <c r="N8" i="35" s="1"/>
  <c r="D44" i="35"/>
  <c r="C44" i="35" s="1"/>
  <c r="B44" i="35" s="1"/>
  <c r="D13" i="35"/>
  <c r="E13" i="35" s="1"/>
  <c r="F13" i="35" s="1"/>
  <c r="G13" i="35" s="1"/>
  <c r="H13" i="35" s="1"/>
  <c r="I13" i="35" s="1"/>
  <c r="J13" i="35" s="1"/>
  <c r="E2" i="92" s="1"/>
  <c r="D4" i="92" s="1"/>
  <c r="D7" i="92" s="1"/>
  <c r="G27" i="95" s="1"/>
  <c r="D16" i="35"/>
  <c r="E16" i="35" s="1"/>
  <c r="F16" i="35" s="1"/>
  <c r="R23" i="35"/>
  <c r="R7" i="35"/>
  <c r="D14" i="35"/>
  <c r="E14" i="35" s="1"/>
  <c r="F14" i="35" s="1"/>
  <c r="G14" i="35" s="1"/>
  <c r="H14" i="35" s="1"/>
  <c r="I14" i="35" s="1"/>
  <c r="J14" i="35" s="1"/>
  <c r="K14" i="35" s="1"/>
  <c r="E2" i="93" s="1"/>
  <c r="D4" i="93" s="1"/>
  <c r="D7" i="93" s="1"/>
  <c r="H27" i="95" s="1"/>
  <c r="E56" i="35"/>
  <c r="D56" i="35" s="1"/>
  <c r="C56" i="35" s="1"/>
  <c r="R56" i="35" s="1"/>
  <c r="D45" i="35"/>
  <c r="C45" i="35" s="1"/>
  <c r="S45" i="35" s="1"/>
  <c r="F41" i="35"/>
  <c r="G41" i="35" s="1"/>
  <c r="H41" i="35" s="1"/>
  <c r="I41" i="35" s="1"/>
  <c r="E2" i="99" s="1"/>
  <c r="D4" i="99" s="1"/>
  <c r="D7" i="99" s="1"/>
  <c r="U27" i="95" s="1"/>
  <c r="B13" i="35"/>
  <c r="D12" i="35"/>
  <c r="E12" i="35" s="1"/>
  <c r="F12" i="35" s="1"/>
  <c r="G12" i="35" s="1"/>
  <c r="H12" i="35" s="1"/>
  <c r="I12" i="35" s="1"/>
  <c r="E2" i="91" s="1"/>
  <c r="D4" i="91" s="1"/>
  <c r="D7" i="91" s="1"/>
  <c r="F27" i="95" s="1"/>
  <c r="D39" i="35"/>
  <c r="C39" i="35" s="1"/>
  <c r="B39" i="35" s="1"/>
  <c r="R39" i="35" s="1"/>
  <c r="E55" i="35"/>
  <c r="D55" i="35" s="1"/>
  <c r="C55" i="35" s="1"/>
  <c r="B55" i="35" s="1"/>
  <c r="Q55" i="35" s="1"/>
  <c r="D47" i="35"/>
  <c r="C47" i="35" s="1"/>
  <c r="T47" i="35" s="1"/>
  <c r="D40" i="35"/>
  <c r="C40" i="35" s="1"/>
  <c r="B40" i="35" s="1"/>
  <c r="R40" i="35" s="1"/>
  <c r="E31" i="35"/>
  <c r="C28" i="35"/>
  <c r="E25" i="35"/>
  <c r="F25" i="35" s="1"/>
  <c r="G25" i="35" s="1"/>
  <c r="E2" i="89" s="1"/>
  <c r="D4" i="89" s="1"/>
  <c r="D7" i="89" s="1"/>
  <c r="L27" i="95" s="1"/>
  <c r="C25" i="35"/>
  <c r="E30" i="35"/>
  <c r="F30" i="35" s="1"/>
  <c r="G30" i="35" s="1"/>
  <c r="H30" i="35" s="1"/>
  <c r="I30" i="35" s="1"/>
  <c r="J30" i="35" s="1"/>
  <c r="K30" i="35" s="1"/>
  <c r="L30" i="35" s="1"/>
  <c r="E2" i="104" s="1"/>
  <c r="D4" i="104" s="1"/>
  <c r="D7" i="104" s="1"/>
  <c r="Q27" i="95" s="1"/>
  <c r="C30" i="35"/>
  <c r="E29" i="35"/>
  <c r="F29" i="35" s="1"/>
  <c r="G29" i="35" s="1"/>
  <c r="H29" i="35" s="1"/>
  <c r="I29" i="35" s="1"/>
  <c r="J29" i="35" s="1"/>
  <c r="K29" i="35" s="1"/>
  <c r="E2" i="103" s="1"/>
  <c r="D4" i="103" s="1"/>
  <c r="D7" i="103" s="1"/>
  <c r="P27" i="95" s="1"/>
  <c r="C29" i="35"/>
  <c r="O23" i="35"/>
  <c r="J4" i="122"/>
  <c r="S7" i="122"/>
  <c r="C8" i="122"/>
  <c r="B7" i="122"/>
  <c r="C2" i="93"/>
  <c r="B53" i="35"/>
  <c r="T53" i="35"/>
  <c r="W53" i="35" s="1"/>
  <c r="S53" i="35"/>
  <c r="D7" i="107"/>
  <c r="V27" i="95" s="1"/>
  <c r="C2" i="96"/>
  <c r="C2" i="105"/>
  <c r="E2" i="120"/>
  <c r="D4" i="120" s="1"/>
  <c r="O26" i="35"/>
  <c r="C2" i="100"/>
  <c r="R26" i="35"/>
  <c r="C2" i="88"/>
  <c r="C2" i="87"/>
  <c r="D7" i="110"/>
  <c r="Y27" i="95" s="1"/>
  <c r="C10" i="122"/>
  <c r="C16" i="122"/>
  <c r="S38" i="35"/>
  <c r="B38" i="35"/>
  <c r="T38" i="35"/>
  <c r="W38" i="35" s="1"/>
  <c r="C2" i="91"/>
  <c r="U23" i="35"/>
  <c r="V23" i="35"/>
  <c r="D7" i="80"/>
  <c r="B27" i="95" s="1"/>
  <c r="E2" i="119"/>
  <c r="D4" i="119" s="1"/>
  <c r="C14" i="122"/>
  <c r="C11" i="122"/>
  <c r="B54" i="35"/>
  <c r="B43" i="35"/>
  <c r="C2" i="106"/>
  <c r="D7" i="112"/>
  <c r="AA27" i="95" s="1"/>
  <c r="C2" i="107"/>
  <c r="R42" i="35"/>
  <c r="C2" i="94"/>
  <c r="B41" i="35"/>
  <c r="E2" i="115"/>
  <c r="D4" i="115" s="1"/>
  <c r="T8" i="35"/>
  <c r="B57" i="35"/>
  <c r="C2" i="116" s="1"/>
  <c r="E2" i="117"/>
  <c r="D4" i="117" s="1"/>
  <c r="D7" i="109"/>
  <c r="X27" i="95" s="1"/>
  <c r="C15" i="122"/>
  <c r="C12" i="122"/>
  <c r="P42" i="35"/>
  <c r="S8" i="35"/>
  <c r="E2" i="121"/>
  <c r="D4" i="121" s="1"/>
  <c r="C13" i="122"/>
  <c r="C9" i="122"/>
  <c r="K2" i="122"/>
  <c r="D7" i="102"/>
  <c r="O27" i="95" s="1"/>
  <c r="E2" i="111"/>
  <c r="D4" i="111" s="1"/>
  <c r="B59" i="35"/>
  <c r="C2" i="118" s="1"/>
  <c r="S59" i="35" l="1"/>
  <c r="X7" i="122"/>
  <c r="T40" i="35"/>
  <c r="W40" i="35" s="1"/>
  <c r="H10004" i="126"/>
  <c r="Q53" i="35"/>
  <c r="F6" i="126"/>
  <c r="C6" i="126" s="1"/>
  <c r="B7" i="126" s="1"/>
  <c r="E7" i="126"/>
  <c r="G10004" i="126"/>
  <c r="S56" i="35"/>
  <c r="G2" i="115" s="1"/>
  <c r="T44" i="35"/>
  <c r="W44" i="35" s="1"/>
  <c r="T43" i="35"/>
  <c r="I2" i="108" s="1"/>
  <c r="H4" i="108" s="1"/>
  <c r="T7" i="108" s="1"/>
  <c r="W7" i="108" s="1"/>
  <c r="S43" i="35"/>
  <c r="T57" i="35"/>
  <c r="W57" i="35" s="1"/>
  <c r="Q54" i="35"/>
  <c r="B45" i="35"/>
  <c r="C2" i="110" s="1"/>
  <c r="T62" i="35"/>
  <c r="I2" i="121" s="1"/>
  <c r="H4" i="121" s="1"/>
  <c r="T7" i="121" s="1"/>
  <c r="W7" i="121" s="1"/>
  <c r="R8" i="35"/>
  <c r="T45" i="35"/>
  <c r="W45" i="35" s="1"/>
  <c r="S44" i="35"/>
  <c r="G2" i="109" s="1"/>
  <c r="R59" i="35"/>
  <c r="T59" i="35"/>
  <c r="I2" i="118" s="1"/>
  <c r="H4" i="118" s="1"/>
  <c r="T7" i="118" s="1"/>
  <c r="W7" i="118" s="1"/>
  <c r="S61" i="35"/>
  <c r="U61" i="35" s="1"/>
  <c r="E2" i="90"/>
  <c r="D4" i="90" s="1"/>
  <c r="D7" i="90" s="1"/>
  <c r="E27" i="95" s="1"/>
  <c r="R11" i="35"/>
  <c r="S46" i="35"/>
  <c r="U46" i="35" s="1"/>
  <c r="S62" i="35"/>
  <c r="V62" i="35" s="1"/>
  <c r="T56" i="35"/>
  <c r="S40" i="35"/>
  <c r="U40" i="35" s="1"/>
  <c r="T12" i="35"/>
  <c r="R62" i="35"/>
  <c r="S12" i="35"/>
  <c r="V12" i="35" s="1"/>
  <c r="B56" i="35"/>
  <c r="C2" i="115" s="1"/>
  <c r="B4" i="115" s="1"/>
  <c r="C9" i="115" s="1"/>
  <c r="S54" i="35"/>
  <c r="V54" i="35" s="1"/>
  <c r="T54" i="35"/>
  <c r="W54" i="35" s="1"/>
  <c r="S58" i="35"/>
  <c r="G2" i="117" s="1"/>
  <c r="R60" i="35"/>
  <c r="T58" i="35"/>
  <c r="I2" i="117" s="1"/>
  <c r="H4" i="117" s="1"/>
  <c r="T7" i="117" s="1"/>
  <c r="W7" i="117" s="1"/>
  <c r="B47" i="35"/>
  <c r="C2" i="112" s="1"/>
  <c r="S60" i="35"/>
  <c r="G2" i="119" s="1"/>
  <c r="I2" i="107"/>
  <c r="H4" i="107" s="1"/>
  <c r="T7" i="107" s="1"/>
  <c r="W7" i="107" s="1"/>
  <c r="R58" i="35"/>
  <c r="S47" i="35"/>
  <c r="V47" i="35" s="1"/>
  <c r="T14" i="35"/>
  <c r="W14" i="35" s="1"/>
  <c r="S13" i="35"/>
  <c r="G2" i="92" s="1"/>
  <c r="U42" i="35"/>
  <c r="T60" i="35"/>
  <c r="I2" i="119" s="1"/>
  <c r="H4" i="119" s="1"/>
  <c r="T7" i="119" s="1"/>
  <c r="W7" i="119" s="1"/>
  <c r="R61" i="35"/>
  <c r="T10" i="35"/>
  <c r="I2" i="88" s="1"/>
  <c r="H4" i="88" s="1"/>
  <c r="T7" i="88" s="1"/>
  <c r="W7" i="88" s="1"/>
  <c r="S41" i="35"/>
  <c r="G2" i="99" s="1"/>
  <c r="G2" i="107"/>
  <c r="F4" i="107" s="1"/>
  <c r="N10" i="35"/>
  <c r="S10" i="35"/>
  <c r="G2" i="88" s="1"/>
  <c r="F4" i="88" s="1"/>
  <c r="B61" i="35"/>
  <c r="C2" i="120" s="1"/>
  <c r="B4" i="120" s="1"/>
  <c r="C9" i="120" s="1"/>
  <c r="V26" i="35"/>
  <c r="S57" i="35"/>
  <c r="E2" i="116"/>
  <c r="D4" i="116" s="1"/>
  <c r="D7" i="116" s="1"/>
  <c r="T55" i="35"/>
  <c r="W55" i="35" s="1"/>
  <c r="R10" i="35"/>
  <c r="B46" i="35"/>
  <c r="P46" i="35" s="1"/>
  <c r="R9" i="35"/>
  <c r="R13" i="35"/>
  <c r="F15" i="35"/>
  <c r="G15" i="35" s="1"/>
  <c r="H15" i="35" s="1"/>
  <c r="I15" i="35" s="1"/>
  <c r="J15" i="35" s="1"/>
  <c r="K15" i="35" s="1"/>
  <c r="L15" i="35" s="1"/>
  <c r="F32" i="35"/>
  <c r="G32" i="35" s="1"/>
  <c r="H32" i="35" s="1"/>
  <c r="I32" i="35" s="1"/>
  <c r="J32" i="35" s="1"/>
  <c r="K32" i="35" s="1"/>
  <c r="L32" i="35" s="1"/>
  <c r="M32" i="35" s="1"/>
  <c r="N32" i="35" s="1"/>
  <c r="C2" i="92"/>
  <c r="B4" i="92" s="1"/>
  <c r="T11" i="35"/>
  <c r="S14" i="35"/>
  <c r="R38" i="35"/>
  <c r="R55" i="35"/>
  <c r="N9" i="35"/>
  <c r="N14" i="35"/>
  <c r="S24" i="35"/>
  <c r="T24" i="35"/>
  <c r="W24" i="35" s="1"/>
  <c r="B24" i="35"/>
  <c r="N13" i="35"/>
  <c r="W26" i="35"/>
  <c r="U26" i="35"/>
  <c r="S11" i="35"/>
  <c r="T39" i="35"/>
  <c r="W39" i="35" s="1"/>
  <c r="S55" i="35"/>
  <c r="V55" i="35" s="1"/>
  <c r="C2" i="80"/>
  <c r="D1" i="80" s="1"/>
  <c r="R14" i="35"/>
  <c r="N11" i="35"/>
  <c r="T9" i="35"/>
  <c r="I2" i="87" s="1"/>
  <c r="H4" i="87" s="1"/>
  <c r="T7" i="87" s="1"/>
  <c r="W7" i="87" s="1"/>
  <c r="T41" i="35"/>
  <c r="W41" i="35" s="1"/>
  <c r="S9" i="35"/>
  <c r="G16" i="35"/>
  <c r="H16" i="35" s="1"/>
  <c r="I16" i="35" s="1"/>
  <c r="J16" i="35" s="1"/>
  <c r="K16" i="35" s="1"/>
  <c r="L16" i="35" s="1"/>
  <c r="M16" i="35" s="1"/>
  <c r="T13" i="35"/>
  <c r="F27" i="35"/>
  <c r="R12" i="35"/>
  <c r="S39" i="35"/>
  <c r="V39" i="35" s="1"/>
  <c r="N12" i="35"/>
  <c r="Q60" i="35"/>
  <c r="F31" i="35"/>
  <c r="G31" i="35" s="1"/>
  <c r="H31" i="35" s="1"/>
  <c r="I31" i="35" s="1"/>
  <c r="J31" i="35" s="1"/>
  <c r="K31" i="35" s="1"/>
  <c r="L31" i="35" s="1"/>
  <c r="M31" i="35" s="1"/>
  <c r="T28" i="35"/>
  <c r="S28" i="35"/>
  <c r="B28" i="35"/>
  <c r="T25" i="35"/>
  <c r="B25" i="35"/>
  <c r="S25" i="35"/>
  <c r="B30" i="35"/>
  <c r="S30" i="35"/>
  <c r="T30" i="35"/>
  <c r="Q62" i="35"/>
  <c r="P39" i="35"/>
  <c r="Q58" i="35"/>
  <c r="P38" i="35"/>
  <c r="B29" i="35"/>
  <c r="S29" i="35"/>
  <c r="T29" i="35"/>
  <c r="B9" i="122"/>
  <c r="D9" i="122"/>
  <c r="E9" i="122" s="1"/>
  <c r="F9" i="122" s="1"/>
  <c r="V8" i="35"/>
  <c r="U8" i="35"/>
  <c r="G2" i="80"/>
  <c r="D7" i="118"/>
  <c r="D12" i="122"/>
  <c r="E12" i="122" s="1"/>
  <c r="F12" i="122" s="1"/>
  <c r="G12" i="122" s="1"/>
  <c r="H12" i="122" s="1"/>
  <c r="I12" i="122" s="1"/>
  <c r="B12" i="122"/>
  <c r="F4" i="100"/>
  <c r="K2" i="100"/>
  <c r="D7" i="117"/>
  <c r="B4" i="116"/>
  <c r="D11" i="122"/>
  <c r="E11" i="122" s="1"/>
  <c r="F11" i="122" s="1"/>
  <c r="G11" i="122" s="1"/>
  <c r="H11" i="122" s="1"/>
  <c r="B11" i="122"/>
  <c r="P44" i="35"/>
  <c r="C2" i="109"/>
  <c r="R44" i="35"/>
  <c r="D1" i="117"/>
  <c r="B4" i="117"/>
  <c r="C11" i="117" s="1"/>
  <c r="W47" i="35"/>
  <c r="I2" i="112"/>
  <c r="H4" i="112" s="1"/>
  <c r="T7" i="112" s="1"/>
  <c r="W7" i="112" s="1"/>
  <c r="B16" i="122"/>
  <c r="D16" i="122"/>
  <c r="E16" i="122" s="1"/>
  <c r="F16" i="122" s="1"/>
  <c r="G16" i="122" s="1"/>
  <c r="H16" i="122" s="1"/>
  <c r="I16" i="122" s="1"/>
  <c r="J16" i="122" s="1"/>
  <c r="K16" i="122" s="1"/>
  <c r="L16" i="122" s="1"/>
  <c r="M16" i="122" s="1"/>
  <c r="B4" i="119"/>
  <c r="C16" i="119" s="1"/>
  <c r="D1" i="119"/>
  <c r="N7" i="122"/>
  <c r="R7" i="122"/>
  <c r="D1" i="118"/>
  <c r="B4" i="118"/>
  <c r="C16" i="118" s="1"/>
  <c r="D7" i="111"/>
  <c r="Z27" i="95" s="1"/>
  <c r="B13" i="122"/>
  <c r="D13" i="122"/>
  <c r="E13" i="122" s="1"/>
  <c r="F13" i="122" s="1"/>
  <c r="G13" i="122" s="1"/>
  <c r="H13" i="122" s="1"/>
  <c r="I13" i="122" s="1"/>
  <c r="J13" i="122" s="1"/>
  <c r="I2" i="111"/>
  <c r="H4" i="111" s="1"/>
  <c r="T7" i="111" s="1"/>
  <c r="W7" i="111" s="1"/>
  <c r="W46" i="35"/>
  <c r="B15" i="122"/>
  <c r="D15" i="122"/>
  <c r="E15" i="122" s="1"/>
  <c r="F15" i="122" s="1"/>
  <c r="G15" i="122" s="1"/>
  <c r="H15" i="122" s="1"/>
  <c r="I15" i="122" s="1"/>
  <c r="J15" i="122" s="1"/>
  <c r="K15" i="122" s="1"/>
  <c r="L15" i="122" s="1"/>
  <c r="B4" i="94"/>
  <c r="B14" i="122"/>
  <c r="D14" i="122"/>
  <c r="E14" i="122" s="1"/>
  <c r="F14" i="122" s="1"/>
  <c r="G14" i="122" s="1"/>
  <c r="H14" i="122" s="1"/>
  <c r="I14" i="122" s="1"/>
  <c r="J14" i="122" s="1"/>
  <c r="K14" i="122" s="1"/>
  <c r="D10" i="122"/>
  <c r="E10" i="122" s="1"/>
  <c r="F10" i="122" s="1"/>
  <c r="G10" i="122" s="1"/>
  <c r="B10" i="122"/>
  <c r="D7" i="120"/>
  <c r="U53" i="35"/>
  <c r="V53" i="35"/>
  <c r="B4" i="93"/>
  <c r="D1" i="93"/>
  <c r="D8" i="122"/>
  <c r="E8" i="122" s="1"/>
  <c r="B8" i="122"/>
  <c r="G2" i="110"/>
  <c r="V45" i="35"/>
  <c r="D7" i="121"/>
  <c r="B4" i="101"/>
  <c r="B4" i="90"/>
  <c r="P40" i="35"/>
  <c r="D1" i="121"/>
  <c r="B4" i="121"/>
  <c r="C14" i="121" s="1"/>
  <c r="P43" i="35"/>
  <c r="C2" i="108"/>
  <c r="R43" i="35"/>
  <c r="D1" i="91"/>
  <c r="B4" i="91"/>
  <c r="V38" i="35"/>
  <c r="U38" i="35"/>
  <c r="D1" i="88"/>
  <c r="B4" i="88"/>
  <c r="B4" i="100"/>
  <c r="D1" i="100"/>
  <c r="B4" i="96"/>
  <c r="V7" i="122"/>
  <c r="U7" i="122"/>
  <c r="V59" i="35"/>
  <c r="G2" i="118"/>
  <c r="W61" i="35"/>
  <c r="I2" i="120"/>
  <c r="H4" i="120" s="1"/>
  <c r="T7" i="120" s="1"/>
  <c r="W7" i="120" s="1"/>
  <c r="Q59" i="35"/>
  <c r="I2" i="80"/>
  <c r="H4" i="80" s="1"/>
  <c r="T7" i="80" s="1"/>
  <c r="W7" i="80" s="1"/>
  <c r="W8" i="35"/>
  <c r="D7" i="115"/>
  <c r="P41" i="35"/>
  <c r="R41" i="35"/>
  <c r="C2" i="99"/>
  <c r="B4" i="107"/>
  <c r="D1" i="107"/>
  <c r="B4" i="106"/>
  <c r="D7" i="119"/>
  <c r="Q57" i="35"/>
  <c r="D1" i="87"/>
  <c r="B4" i="87"/>
  <c r="B4" i="105"/>
  <c r="V11" i="35" l="1"/>
  <c r="G2" i="90"/>
  <c r="F4" i="90" s="1"/>
  <c r="S7" i="90" s="1"/>
  <c r="I2" i="90"/>
  <c r="H4" i="90" s="1"/>
  <c r="T7" i="90" s="1"/>
  <c r="W7" i="90" s="1"/>
  <c r="R45" i="35"/>
  <c r="W43" i="35"/>
  <c r="U44" i="35"/>
  <c r="V56" i="35"/>
  <c r="I2" i="116"/>
  <c r="H4" i="116" s="1"/>
  <c r="T7" i="116" s="1"/>
  <c r="W7" i="116" s="1"/>
  <c r="W62" i="35"/>
  <c r="P45" i="35"/>
  <c r="V44" i="35"/>
  <c r="E33" i="122"/>
  <c r="G33" i="122"/>
  <c r="I2" i="109"/>
  <c r="H4" i="109" s="1"/>
  <c r="T7" i="109" s="1"/>
  <c r="W7" i="109" s="1"/>
  <c r="U56" i="35"/>
  <c r="V40" i="35"/>
  <c r="F7" i="126"/>
  <c r="C7" i="126" s="1"/>
  <c r="B8" i="126" s="1"/>
  <c r="E8" i="126"/>
  <c r="U43" i="35"/>
  <c r="G2" i="108"/>
  <c r="K2" i="108" s="1"/>
  <c r="V43" i="35"/>
  <c r="U57" i="35"/>
  <c r="U13" i="35"/>
  <c r="V61" i="35"/>
  <c r="W59" i="35"/>
  <c r="C13" i="119"/>
  <c r="B13" i="119" s="1"/>
  <c r="U59" i="35"/>
  <c r="V41" i="35"/>
  <c r="W11" i="35"/>
  <c r="U45" i="35"/>
  <c r="I2" i="110"/>
  <c r="H4" i="110" s="1"/>
  <c r="T7" i="110" s="1"/>
  <c r="W7" i="110" s="1"/>
  <c r="U47" i="35"/>
  <c r="G2" i="121"/>
  <c r="F4" i="121" s="1"/>
  <c r="S7" i="121" s="1"/>
  <c r="X7" i="121" s="1"/>
  <c r="U62" i="35"/>
  <c r="G2" i="120"/>
  <c r="F4" i="120" s="1"/>
  <c r="J4" i="120" s="1"/>
  <c r="G2" i="91"/>
  <c r="F4" i="91" s="1"/>
  <c r="W56" i="35"/>
  <c r="I2" i="115"/>
  <c r="H4" i="115" s="1"/>
  <c r="T7" i="115" s="1"/>
  <c r="W7" i="115" s="1"/>
  <c r="D1" i="90"/>
  <c r="V58" i="35"/>
  <c r="U55" i="35"/>
  <c r="U12" i="35"/>
  <c r="V57" i="35"/>
  <c r="V60" i="35"/>
  <c r="D1" i="115"/>
  <c r="Q56" i="35"/>
  <c r="V13" i="35"/>
  <c r="D1" i="120"/>
  <c r="U58" i="35"/>
  <c r="I2" i="91"/>
  <c r="H4" i="91" s="1"/>
  <c r="T7" i="91" s="1"/>
  <c r="W7" i="91" s="1"/>
  <c r="Q61" i="35"/>
  <c r="G2" i="111"/>
  <c r="F4" i="111" s="1"/>
  <c r="W58" i="35"/>
  <c r="V46" i="35"/>
  <c r="U11" i="35"/>
  <c r="W12" i="35"/>
  <c r="R47" i="35"/>
  <c r="C11" i="119"/>
  <c r="B11" i="119" s="1"/>
  <c r="G2" i="112"/>
  <c r="F4" i="112" s="1"/>
  <c r="U54" i="35"/>
  <c r="K2" i="107"/>
  <c r="U39" i="35"/>
  <c r="I2" i="93"/>
  <c r="H4" i="93" s="1"/>
  <c r="T7" i="93" s="1"/>
  <c r="W7" i="93" s="1"/>
  <c r="U14" i="35"/>
  <c r="P47" i="35"/>
  <c r="C2" i="111"/>
  <c r="B4" i="111" s="1"/>
  <c r="W60" i="35"/>
  <c r="G2" i="116"/>
  <c r="U60" i="35"/>
  <c r="U9" i="35"/>
  <c r="V14" i="35"/>
  <c r="W9" i="35"/>
  <c r="C14" i="119"/>
  <c r="B14" i="119" s="1"/>
  <c r="C15" i="119"/>
  <c r="B15" i="119" s="1"/>
  <c r="C10" i="119"/>
  <c r="B10" i="119" s="1"/>
  <c r="W10" i="35"/>
  <c r="C13" i="116"/>
  <c r="B13" i="116" s="1"/>
  <c r="D1" i="92"/>
  <c r="U10" i="35"/>
  <c r="D1" i="116"/>
  <c r="I2" i="99"/>
  <c r="H4" i="99" s="1"/>
  <c r="T7" i="99" s="1"/>
  <c r="W7" i="99" s="1"/>
  <c r="U41" i="35"/>
  <c r="C9" i="119"/>
  <c r="B9" i="119" s="1"/>
  <c r="R46" i="35"/>
  <c r="B4" i="80"/>
  <c r="C11" i="80" s="1"/>
  <c r="V10" i="35"/>
  <c r="T15" i="35"/>
  <c r="T32" i="35"/>
  <c r="W32" i="35" s="1"/>
  <c r="S32" i="35"/>
  <c r="V32" i="35" s="1"/>
  <c r="C16" i="116"/>
  <c r="B16" i="116" s="1"/>
  <c r="S15" i="35"/>
  <c r="G2" i="87"/>
  <c r="V9" i="35"/>
  <c r="R24" i="35"/>
  <c r="O24" i="35"/>
  <c r="E2" i="106"/>
  <c r="O32" i="35"/>
  <c r="R32" i="35"/>
  <c r="G2" i="93"/>
  <c r="F4" i="93" s="1"/>
  <c r="U24" i="35"/>
  <c r="V24" i="35"/>
  <c r="E2" i="94"/>
  <c r="R15" i="35"/>
  <c r="N15" i="35"/>
  <c r="S16" i="35"/>
  <c r="I2" i="92"/>
  <c r="H4" i="92" s="1"/>
  <c r="T7" i="92" s="1"/>
  <c r="W7" i="92" s="1"/>
  <c r="W13" i="35"/>
  <c r="T16" i="35"/>
  <c r="G27" i="35"/>
  <c r="E2" i="96"/>
  <c r="R16" i="35"/>
  <c r="N16" i="35"/>
  <c r="C16" i="115"/>
  <c r="B16" i="115" s="1"/>
  <c r="K2" i="88"/>
  <c r="C15" i="115"/>
  <c r="B15" i="115" s="1"/>
  <c r="C14" i="115"/>
  <c r="C12" i="115"/>
  <c r="B12" i="115" s="1"/>
  <c r="C11" i="115"/>
  <c r="C10" i="115"/>
  <c r="D10" i="115" s="1"/>
  <c r="T31" i="35"/>
  <c r="W31" i="35" s="1"/>
  <c r="S31" i="35"/>
  <c r="E2" i="105"/>
  <c r="R31" i="35"/>
  <c r="O31" i="35"/>
  <c r="R28" i="35"/>
  <c r="O28" i="35"/>
  <c r="C2" i="102"/>
  <c r="V28" i="35"/>
  <c r="U28" i="35"/>
  <c r="G2" i="102"/>
  <c r="W28" i="35"/>
  <c r="I2" i="102"/>
  <c r="H4" i="102" s="1"/>
  <c r="T7" i="102" s="1"/>
  <c r="W7" i="102" s="1"/>
  <c r="S11" i="122"/>
  <c r="U25" i="35"/>
  <c r="G2" i="89"/>
  <c r="V25" i="35"/>
  <c r="O25" i="35"/>
  <c r="C2" i="89"/>
  <c r="R25" i="35"/>
  <c r="I2" i="89"/>
  <c r="H4" i="89" s="1"/>
  <c r="T7" i="89" s="1"/>
  <c r="W7" i="89" s="1"/>
  <c r="W25" i="35"/>
  <c r="W30" i="35"/>
  <c r="I2" i="104"/>
  <c r="H4" i="104" s="1"/>
  <c r="T7" i="104" s="1"/>
  <c r="W7" i="104" s="1"/>
  <c r="C14" i="116"/>
  <c r="B14" i="116" s="1"/>
  <c r="V30" i="35"/>
  <c r="G2" i="104"/>
  <c r="U30" i="35"/>
  <c r="S8" i="122"/>
  <c r="R30" i="35"/>
  <c r="C2" i="104"/>
  <c r="O30" i="35"/>
  <c r="I2" i="103"/>
  <c r="H4" i="103" s="1"/>
  <c r="T7" i="103" s="1"/>
  <c r="W7" i="103" s="1"/>
  <c r="W29" i="35"/>
  <c r="V29" i="35"/>
  <c r="U29" i="35"/>
  <c r="G2" i="103"/>
  <c r="R29" i="35"/>
  <c r="O29" i="35"/>
  <c r="C2" i="103"/>
  <c r="S9" i="122"/>
  <c r="S14" i="122"/>
  <c r="T16" i="122"/>
  <c r="W16" i="122" s="1"/>
  <c r="T9" i="122"/>
  <c r="W9" i="122" s="1"/>
  <c r="C16" i="121"/>
  <c r="B16" i="121" s="1"/>
  <c r="C10" i="116"/>
  <c r="C11" i="116"/>
  <c r="B11" i="116" s="1"/>
  <c r="S12" i="122"/>
  <c r="C11" i="121"/>
  <c r="B11" i="121" s="1"/>
  <c r="T8" i="122"/>
  <c r="W8" i="122" s="1"/>
  <c r="C15" i="116"/>
  <c r="B15" i="116" s="1"/>
  <c r="C9" i="116"/>
  <c r="B9" i="116" s="1"/>
  <c r="T11" i="122"/>
  <c r="W11" i="122" s="1"/>
  <c r="S16" i="122"/>
  <c r="B14" i="121"/>
  <c r="B11" i="117"/>
  <c r="B16" i="118"/>
  <c r="B9" i="120"/>
  <c r="C8" i="87"/>
  <c r="B7" i="87"/>
  <c r="C15" i="95" s="1"/>
  <c r="C39" i="95" s="1"/>
  <c r="C15" i="87"/>
  <c r="C13" i="87"/>
  <c r="C10" i="87"/>
  <c r="C11" i="87"/>
  <c r="C16" i="87"/>
  <c r="C9" i="87"/>
  <c r="C14" i="87"/>
  <c r="C12" i="87"/>
  <c r="B7" i="106"/>
  <c r="S15" i="95" s="1"/>
  <c r="J4" i="100"/>
  <c r="C8" i="100"/>
  <c r="B7" i="100"/>
  <c r="M15" i="95" s="1"/>
  <c r="M39" i="95" s="1"/>
  <c r="S7" i="100"/>
  <c r="X7" i="100" s="1"/>
  <c r="C10" i="100"/>
  <c r="C14" i="100"/>
  <c r="C12" i="100"/>
  <c r="C9" i="100"/>
  <c r="C15" i="100"/>
  <c r="C16" i="100"/>
  <c r="C11" i="100"/>
  <c r="C13" i="100"/>
  <c r="F4" i="109"/>
  <c r="B4" i="108"/>
  <c r="D1" i="108"/>
  <c r="C14" i="120"/>
  <c r="F4" i="117"/>
  <c r="J4" i="117" s="1"/>
  <c r="K2" i="117"/>
  <c r="C12" i="116"/>
  <c r="C8" i="116"/>
  <c r="B7" i="116"/>
  <c r="C10" i="117"/>
  <c r="C12" i="117"/>
  <c r="C10" i="118"/>
  <c r="C9" i="118"/>
  <c r="B7" i="92"/>
  <c r="G15" i="95" s="1"/>
  <c r="G39" i="95" s="1"/>
  <c r="C8" i="92"/>
  <c r="C9" i="92"/>
  <c r="C10" i="92"/>
  <c r="C16" i="92"/>
  <c r="C11" i="92"/>
  <c r="C14" i="92"/>
  <c r="C13" i="92"/>
  <c r="C15" i="92"/>
  <c r="C12" i="92"/>
  <c r="B4" i="112"/>
  <c r="D1" i="112"/>
  <c r="B16" i="119"/>
  <c r="D1" i="99"/>
  <c r="B4" i="99"/>
  <c r="B7" i="96"/>
  <c r="J15" i="95" s="1"/>
  <c r="S7" i="88"/>
  <c r="X7" i="88" s="1"/>
  <c r="B7" i="88"/>
  <c r="D15" i="95" s="1"/>
  <c r="D39" i="95" s="1"/>
  <c r="C8" i="88"/>
  <c r="J4" i="88"/>
  <c r="C16" i="88"/>
  <c r="C13" i="88"/>
  <c r="C15" i="88"/>
  <c r="C10" i="88"/>
  <c r="C11" i="88"/>
  <c r="C14" i="88"/>
  <c r="C12" i="88"/>
  <c r="C9" i="88"/>
  <c r="B7" i="101"/>
  <c r="N15" i="95" s="1"/>
  <c r="C10" i="120"/>
  <c r="C8" i="120"/>
  <c r="B7" i="120"/>
  <c r="C9" i="121"/>
  <c r="C10" i="121"/>
  <c r="F4" i="110"/>
  <c r="C8" i="93"/>
  <c r="B7" i="93"/>
  <c r="H15" i="95" s="1"/>
  <c r="H39" i="95" s="1"/>
  <c r="C10" i="93"/>
  <c r="C12" i="93"/>
  <c r="C11" i="93"/>
  <c r="C16" i="93"/>
  <c r="C15" i="93"/>
  <c r="C13" i="93"/>
  <c r="C9" i="93"/>
  <c r="C14" i="93"/>
  <c r="C13" i="120"/>
  <c r="C16" i="120"/>
  <c r="T10" i="122"/>
  <c r="W10" i="122" s="1"/>
  <c r="B7" i="94"/>
  <c r="I15" i="95" s="1"/>
  <c r="N15" i="122"/>
  <c r="R15" i="122"/>
  <c r="N13" i="122"/>
  <c r="R13" i="122"/>
  <c r="E45" i="122"/>
  <c r="G45" i="122" s="1"/>
  <c r="E21" i="122"/>
  <c r="G21" i="122" s="1"/>
  <c r="B4" i="109"/>
  <c r="D1" i="109"/>
  <c r="N11" i="122"/>
  <c r="R11" i="122"/>
  <c r="F4" i="99"/>
  <c r="C12" i="118"/>
  <c r="C15" i="118"/>
  <c r="B7" i="105"/>
  <c r="R15" i="95" s="1"/>
  <c r="F4" i="115"/>
  <c r="B9" i="115"/>
  <c r="B4" i="110"/>
  <c r="D1" i="110"/>
  <c r="K2" i="118"/>
  <c r="F4" i="118"/>
  <c r="J4" i="118" s="1"/>
  <c r="N8" i="122"/>
  <c r="R8" i="122"/>
  <c r="C15" i="120"/>
  <c r="C12" i="120"/>
  <c r="F4" i="119"/>
  <c r="J4" i="119" s="1"/>
  <c r="K2" i="119"/>
  <c r="S10" i="122"/>
  <c r="N14" i="122"/>
  <c r="R14" i="122"/>
  <c r="T15" i="122"/>
  <c r="W15" i="122" s="1"/>
  <c r="T13" i="122"/>
  <c r="W13" i="122" s="1"/>
  <c r="C16" i="117"/>
  <c r="C8" i="117"/>
  <c r="B7" i="117"/>
  <c r="C14" i="117"/>
  <c r="C9" i="117"/>
  <c r="T12" i="122"/>
  <c r="W12" i="122" s="1"/>
  <c r="C14" i="118"/>
  <c r="F4" i="80"/>
  <c r="K2" i="80"/>
  <c r="B7" i="107"/>
  <c r="V15" i="95" s="1"/>
  <c r="V39" i="95" s="1"/>
  <c r="J4" i="107"/>
  <c r="S7" i="107"/>
  <c r="X7" i="107" s="1"/>
  <c r="C8" i="107"/>
  <c r="C10" i="107"/>
  <c r="C9" i="107"/>
  <c r="C14" i="107"/>
  <c r="C12" i="107"/>
  <c r="C13" i="107"/>
  <c r="C15" i="107"/>
  <c r="C16" i="107"/>
  <c r="C11" i="107"/>
  <c r="F4" i="92"/>
  <c r="S7" i="92" s="1"/>
  <c r="B7" i="91"/>
  <c r="F15" i="95" s="1"/>
  <c r="F39" i="95" s="1"/>
  <c r="C8" i="91"/>
  <c r="C15" i="91"/>
  <c r="C12" i="91"/>
  <c r="C13" i="91"/>
  <c r="C16" i="91"/>
  <c r="C9" i="91"/>
  <c r="C14" i="91"/>
  <c r="C11" i="91"/>
  <c r="C10" i="91"/>
  <c r="C15" i="121"/>
  <c r="C8" i="121"/>
  <c r="B7" i="121"/>
  <c r="C8" i="90"/>
  <c r="B7" i="90"/>
  <c r="E15" i="95" s="1"/>
  <c r="E39" i="95" s="1"/>
  <c r="C12" i="90"/>
  <c r="C10" i="90"/>
  <c r="C16" i="90"/>
  <c r="C13" i="90"/>
  <c r="C11" i="90"/>
  <c r="C15" i="90"/>
  <c r="C14" i="90"/>
  <c r="C9" i="90"/>
  <c r="C12" i="121"/>
  <c r="C13" i="121"/>
  <c r="D14" i="121" s="1"/>
  <c r="C11" i="120"/>
  <c r="R10" i="122"/>
  <c r="N10" i="122"/>
  <c r="T14" i="122"/>
  <c r="W14" i="122" s="1"/>
  <c r="C13" i="115"/>
  <c r="C8" i="115"/>
  <c r="B7" i="115"/>
  <c r="S15" i="122"/>
  <c r="X15" i="122" s="1"/>
  <c r="S13" i="122"/>
  <c r="X13" i="122" s="1"/>
  <c r="C11" i="118"/>
  <c r="C8" i="118"/>
  <c r="B7" i="118"/>
  <c r="C12" i="119"/>
  <c r="C8" i="119"/>
  <c r="B7" i="119"/>
  <c r="N16" i="122"/>
  <c r="R16" i="122"/>
  <c r="C13" i="117"/>
  <c r="C15" i="117"/>
  <c r="N12" i="122"/>
  <c r="R12" i="122"/>
  <c r="C13" i="118"/>
  <c r="N9" i="122"/>
  <c r="R9" i="122"/>
  <c r="K2" i="90" l="1"/>
  <c r="F4" i="108"/>
  <c r="S7" i="108" s="1"/>
  <c r="X7" i="108" s="1"/>
  <c r="X7" i="92"/>
  <c r="G33" i="92" s="1"/>
  <c r="K2" i="116"/>
  <c r="X7" i="90"/>
  <c r="E33" i="90" s="1"/>
  <c r="G33" i="100"/>
  <c r="E33" i="100"/>
  <c r="V9" i="122"/>
  <c r="X9" i="122"/>
  <c r="V8" i="122"/>
  <c r="X8" i="122"/>
  <c r="G39" i="122"/>
  <c r="E39" i="122"/>
  <c r="G33" i="107"/>
  <c r="E33" i="107"/>
  <c r="V10" i="122"/>
  <c r="X10" i="122"/>
  <c r="V12" i="122"/>
  <c r="X12" i="122"/>
  <c r="G33" i="88"/>
  <c r="E33" i="88"/>
  <c r="G33" i="121"/>
  <c r="E33" i="121"/>
  <c r="G41" i="122"/>
  <c r="E41" i="122"/>
  <c r="V16" i="122"/>
  <c r="X16" i="122"/>
  <c r="V14" i="122"/>
  <c r="X14" i="122"/>
  <c r="V11" i="122"/>
  <c r="X11" i="122"/>
  <c r="K2" i="109"/>
  <c r="F8" i="126"/>
  <c r="C8" i="126" s="1"/>
  <c r="B9" i="126" s="1"/>
  <c r="E9" i="126"/>
  <c r="K2" i="120"/>
  <c r="K2" i="110"/>
  <c r="B10" i="115"/>
  <c r="D15" i="115"/>
  <c r="E15" i="115" s="1"/>
  <c r="K2" i="115"/>
  <c r="J4" i="115"/>
  <c r="K2" i="121"/>
  <c r="D10" i="119"/>
  <c r="E10" i="119" s="1"/>
  <c r="F10" i="119" s="1"/>
  <c r="G10" i="119" s="1"/>
  <c r="N10" i="119" s="1"/>
  <c r="D9" i="116"/>
  <c r="E9" i="116" s="1"/>
  <c r="F9" i="116" s="1"/>
  <c r="N9" i="116" s="1"/>
  <c r="D11" i="115"/>
  <c r="E11" i="115" s="1"/>
  <c r="F11" i="115" s="1"/>
  <c r="K2" i="112"/>
  <c r="B11" i="115"/>
  <c r="D11" i="119"/>
  <c r="E11" i="119" s="1"/>
  <c r="F11" i="119" s="1"/>
  <c r="G11" i="119" s="1"/>
  <c r="H11" i="119" s="1"/>
  <c r="N11" i="119" s="1"/>
  <c r="D15" i="119"/>
  <c r="E15" i="119" s="1"/>
  <c r="F15" i="119" s="1"/>
  <c r="K2" i="111"/>
  <c r="K2" i="91"/>
  <c r="C15" i="80"/>
  <c r="B15" i="80" s="1"/>
  <c r="B23" i="95" s="1"/>
  <c r="J4" i="91"/>
  <c r="C14" i="80"/>
  <c r="B14" i="80" s="1"/>
  <c r="B22" i="95" s="1"/>
  <c r="D15" i="116"/>
  <c r="E15" i="116" s="1"/>
  <c r="F15" i="116" s="1"/>
  <c r="G15" i="116" s="1"/>
  <c r="H15" i="116" s="1"/>
  <c r="I15" i="116" s="1"/>
  <c r="J15" i="116" s="1"/>
  <c r="K15" i="116" s="1"/>
  <c r="L15" i="116" s="1"/>
  <c r="R15" i="116" s="1"/>
  <c r="B14" i="115"/>
  <c r="D13" i="116"/>
  <c r="E13" i="116" s="1"/>
  <c r="F13" i="116" s="1"/>
  <c r="G13" i="116" s="1"/>
  <c r="H13" i="116" s="1"/>
  <c r="I13" i="116" s="1"/>
  <c r="J13" i="116" s="1"/>
  <c r="N13" i="116" s="1"/>
  <c r="K2" i="92"/>
  <c r="K2" i="93"/>
  <c r="J4" i="93"/>
  <c r="F4" i="116"/>
  <c r="S7" i="116" s="1"/>
  <c r="S7" i="118"/>
  <c r="S7" i="115"/>
  <c r="S7" i="117"/>
  <c r="J4" i="80"/>
  <c r="D14" i="119"/>
  <c r="E14" i="119" s="1"/>
  <c r="D1" i="111"/>
  <c r="K2" i="99"/>
  <c r="D16" i="119"/>
  <c r="E16" i="119" s="1"/>
  <c r="F16" i="119" s="1"/>
  <c r="G16" i="119" s="1"/>
  <c r="C9" i="80"/>
  <c r="B9" i="80" s="1"/>
  <c r="B17" i="95" s="1"/>
  <c r="C8" i="80"/>
  <c r="D8" i="80" s="1"/>
  <c r="E8" i="80" s="1"/>
  <c r="B28" i="95" s="1"/>
  <c r="C13" i="80"/>
  <c r="B13" i="80" s="1"/>
  <c r="B21" i="95" s="1"/>
  <c r="B7" i="80"/>
  <c r="S7" i="91"/>
  <c r="C10" i="80"/>
  <c r="D11" i="80" s="1"/>
  <c r="C12" i="80"/>
  <c r="B12" i="80" s="1"/>
  <c r="B20" i="95" s="1"/>
  <c r="I2" i="106"/>
  <c r="H4" i="106" s="1"/>
  <c r="D16" i="115"/>
  <c r="E16" i="115" s="1"/>
  <c r="F16" i="115" s="1"/>
  <c r="G2" i="106"/>
  <c r="F4" i="106" s="1"/>
  <c r="U8" i="122"/>
  <c r="U9" i="122" s="1"/>
  <c r="F33" i="122"/>
  <c r="C16" i="80"/>
  <c r="D16" i="116"/>
  <c r="E16" i="116" s="1"/>
  <c r="F16" i="116" s="1"/>
  <c r="G16" i="116" s="1"/>
  <c r="H16" i="116" s="1"/>
  <c r="I16" i="116" s="1"/>
  <c r="J16" i="116" s="1"/>
  <c r="K16" i="116" s="1"/>
  <c r="L16" i="116" s="1"/>
  <c r="M16" i="116" s="1"/>
  <c r="I2" i="94"/>
  <c r="H4" i="94" s="1"/>
  <c r="W15" i="35"/>
  <c r="D10" i="116"/>
  <c r="E10" i="116" s="1"/>
  <c r="F10" i="116" s="1"/>
  <c r="G10" i="116" s="1"/>
  <c r="U15" i="35"/>
  <c r="V15" i="35"/>
  <c r="G2" i="94"/>
  <c r="U32" i="35"/>
  <c r="F21" i="122"/>
  <c r="D11" i="116"/>
  <c r="E11" i="116" s="1"/>
  <c r="F11" i="116" s="1"/>
  <c r="G11" i="116" s="1"/>
  <c r="H11" i="116" s="1"/>
  <c r="N11" i="116" s="1"/>
  <c r="D12" i="115"/>
  <c r="E12" i="115" s="1"/>
  <c r="F12" i="115" s="1"/>
  <c r="G12" i="115" s="1"/>
  <c r="D4" i="106"/>
  <c r="D1" i="106"/>
  <c r="J4" i="90"/>
  <c r="B10" i="116"/>
  <c r="D11" i="121"/>
  <c r="E11" i="121" s="1"/>
  <c r="F11" i="121" s="1"/>
  <c r="G11" i="121" s="1"/>
  <c r="H11" i="121" s="1"/>
  <c r="D14" i="116"/>
  <c r="E14" i="116" s="1"/>
  <c r="F14" i="116" s="1"/>
  <c r="G14" i="116" s="1"/>
  <c r="H14" i="116" s="1"/>
  <c r="I14" i="116" s="1"/>
  <c r="J14" i="116" s="1"/>
  <c r="K14" i="116" s="1"/>
  <c r="N14" i="116" s="1"/>
  <c r="K2" i="87"/>
  <c r="F4" i="87"/>
  <c r="D14" i="115"/>
  <c r="E14" i="115" s="1"/>
  <c r="F14" i="115" s="1"/>
  <c r="G14" i="115" s="1"/>
  <c r="H14" i="115" s="1"/>
  <c r="I14" i="115" s="1"/>
  <c r="J14" i="115" s="1"/>
  <c r="K14" i="115" s="1"/>
  <c r="D16" i="121"/>
  <c r="E16" i="121" s="1"/>
  <c r="F16" i="121" s="1"/>
  <c r="G16" i="121" s="1"/>
  <c r="H16" i="121" s="1"/>
  <c r="I16" i="121" s="1"/>
  <c r="J16" i="121" s="1"/>
  <c r="K16" i="121" s="1"/>
  <c r="L16" i="121" s="1"/>
  <c r="M16" i="121" s="1"/>
  <c r="N16" i="121" s="1"/>
  <c r="F45" i="122"/>
  <c r="D4" i="94"/>
  <c r="D1" i="94"/>
  <c r="V16" i="35"/>
  <c r="G2" i="96"/>
  <c r="F4" i="96" s="1"/>
  <c r="S7" i="96" s="1"/>
  <c r="H27" i="35"/>
  <c r="S27" i="35" s="1"/>
  <c r="U16" i="35"/>
  <c r="W16" i="35"/>
  <c r="I2" i="96"/>
  <c r="D4" i="96"/>
  <c r="D1" i="96"/>
  <c r="S7" i="119"/>
  <c r="J4" i="121"/>
  <c r="I2" i="105"/>
  <c r="H4" i="105" s="1"/>
  <c r="D4" i="105"/>
  <c r="D1" i="105"/>
  <c r="V31" i="35"/>
  <c r="U31" i="35"/>
  <c r="G2" i="105"/>
  <c r="D1" i="102"/>
  <c r="B4" i="102"/>
  <c r="K2" i="102"/>
  <c r="F4" i="102"/>
  <c r="S7" i="93"/>
  <c r="F4" i="89"/>
  <c r="K2" i="89"/>
  <c r="B4" i="89"/>
  <c r="D1" i="89"/>
  <c r="B4" i="104"/>
  <c r="D1" i="104"/>
  <c r="K2" i="104"/>
  <c r="F4" i="104"/>
  <c r="B4" i="103"/>
  <c r="D1" i="103"/>
  <c r="K2" i="103"/>
  <c r="F4" i="103"/>
  <c r="E14" i="121"/>
  <c r="F14" i="121" s="1"/>
  <c r="G14" i="121" s="1"/>
  <c r="H14" i="121" s="1"/>
  <c r="I14" i="121" s="1"/>
  <c r="J14" i="121" s="1"/>
  <c r="K14" i="121" s="1"/>
  <c r="N14" i="121" s="1"/>
  <c r="B13" i="118"/>
  <c r="D13" i="118"/>
  <c r="E13" i="118" s="1"/>
  <c r="F13" i="118" s="1"/>
  <c r="G13" i="118" s="1"/>
  <c r="H13" i="118" s="1"/>
  <c r="I13" i="118" s="1"/>
  <c r="J13" i="118" s="1"/>
  <c r="B12" i="119"/>
  <c r="D12" i="119"/>
  <c r="E12" i="119" s="1"/>
  <c r="F12" i="119" s="1"/>
  <c r="G12" i="119" s="1"/>
  <c r="H12" i="119" s="1"/>
  <c r="I12" i="119" s="1"/>
  <c r="B11" i="118"/>
  <c r="D11" i="118"/>
  <c r="E11" i="118" s="1"/>
  <c r="F11" i="118" s="1"/>
  <c r="G11" i="118" s="1"/>
  <c r="H11" i="118" s="1"/>
  <c r="N7" i="115"/>
  <c r="R7" i="115"/>
  <c r="D12" i="121"/>
  <c r="E12" i="121" s="1"/>
  <c r="F12" i="121" s="1"/>
  <c r="G12" i="121" s="1"/>
  <c r="H12" i="121" s="1"/>
  <c r="I12" i="121" s="1"/>
  <c r="B12" i="121"/>
  <c r="B11" i="90"/>
  <c r="E19" i="95" s="1"/>
  <c r="D11" i="90"/>
  <c r="E11" i="90" s="1"/>
  <c r="F11" i="90" s="1"/>
  <c r="G11" i="90" s="1"/>
  <c r="H11" i="90" s="1"/>
  <c r="E31" i="95" s="1"/>
  <c r="B12" i="90"/>
  <c r="E20" i="95" s="1"/>
  <c r="D12" i="90"/>
  <c r="E12" i="90" s="1"/>
  <c r="F12" i="90" s="1"/>
  <c r="G12" i="90" s="1"/>
  <c r="H12" i="90" s="1"/>
  <c r="I12" i="90" s="1"/>
  <c r="E32" i="95" s="1"/>
  <c r="D10" i="91"/>
  <c r="E10" i="91" s="1"/>
  <c r="F10" i="91" s="1"/>
  <c r="G10" i="91" s="1"/>
  <c r="F30" i="95" s="1"/>
  <c r="B10" i="91"/>
  <c r="F18" i="95" s="1"/>
  <c r="D16" i="91"/>
  <c r="E16" i="91" s="1"/>
  <c r="F16" i="91" s="1"/>
  <c r="G16" i="91" s="1"/>
  <c r="H16" i="91" s="1"/>
  <c r="I16" i="91" s="1"/>
  <c r="J16" i="91" s="1"/>
  <c r="K16" i="91" s="1"/>
  <c r="L16" i="91" s="1"/>
  <c r="M16" i="91" s="1"/>
  <c r="F36" i="95" s="1"/>
  <c r="B16" i="91"/>
  <c r="F24" i="95" s="1"/>
  <c r="B11" i="107"/>
  <c r="V19" i="95" s="1"/>
  <c r="D11" i="107"/>
  <c r="E11" i="107" s="1"/>
  <c r="F11" i="107" s="1"/>
  <c r="G11" i="107" s="1"/>
  <c r="H11" i="107" s="1"/>
  <c r="V31" i="95" s="1"/>
  <c r="B12" i="107"/>
  <c r="V20" i="95" s="1"/>
  <c r="D12" i="107"/>
  <c r="E12" i="107" s="1"/>
  <c r="F12" i="107" s="1"/>
  <c r="G12" i="107" s="1"/>
  <c r="H12" i="107" s="1"/>
  <c r="I12" i="107" s="1"/>
  <c r="V32" i="95" s="1"/>
  <c r="D8" i="107"/>
  <c r="E8" i="107" s="1"/>
  <c r="V28" i="95" s="1"/>
  <c r="B8" i="107"/>
  <c r="V16" i="95" s="1"/>
  <c r="E22" i="122"/>
  <c r="E46" i="122"/>
  <c r="B15" i="118"/>
  <c r="D15" i="118"/>
  <c r="E15" i="118" s="1"/>
  <c r="F15" i="118" s="1"/>
  <c r="G15" i="118" s="1"/>
  <c r="H15" i="118" s="1"/>
  <c r="I15" i="118" s="1"/>
  <c r="J15" i="118" s="1"/>
  <c r="K15" i="118" s="1"/>
  <c r="L15" i="118" s="1"/>
  <c r="E25" i="122"/>
  <c r="E49" i="122"/>
  <c r="B13" i="120"/>
  <c r="D13" i="120"/>
  <c r="E13" i="120" s="1"/>
  <c r="F13" i="120" s="1"/>
  <c r="G13" i="120" s="1"/>
  <c r="H13" i="120" s="1"/>
  <c r="I13" i="120" s="1"/>
  <c r="J13" i="120" s="1"/>
  <c r="B15" i="93"/>
  <c r="H23" i="95" s="1"/>
  <c r="D15" i="93"/>
  <c r="E15" i="93" s="1"/>
  <c r="F15" i="93" s="1"/>
  <c r="G15" i="93" s="1"/>
  <c r="H15" i="93" s="1"/>
  <c r="I15" i="93" s="1"/>
  <c r="J15" i="93" s="1"/>
  <c r="K15" i="93" s="1"/>
  <c r="L15" i="93" s="1"/>
  <c r="H35" i="95" s="1"/>
  <c r="D10" i="93"/>
  <c r="E10" i="93" s="1"/>
  <c r="F10" i="93" s="1"/>
  <c r="G10" i="93" s="1"/>
  <c r="H30" i="95" s="1"/>
  <c r="B10" i="93"/>
  <c r="H18" i="95" s="1"/>
  <c r="D9" i="121"/>
  <c r="E9" i="121" s="1"/>
  <c r="F9" i="121" s="1"/>
  <c r="B9" i="121"/>
  <c r="B10" i="120"/>
  <c r="D10" i="120"/>
  <c r="E10" i="120" s="1"/>
  <c r="F10" i="120" s="1"/>
  <c r="G10" i="120" s="1"/>
  <c r="B11" i="88"/>
  <c r="D19" i="95" s="1"/>
  <c r="D11" i="88"/>
  <c r="E11" i="88" s="1"/>
  <c r="F11" i="88" s="1"/>
  <c r="G11" i="88" s="1"/>
  <c r="H11" i="88" s="1"/>
  <c r="D31" i="95" s="1"/>
  <c r="B16" i="88"/>
  <c r="D24" i="95" s="1"/>
  <c r="D16" i="88"/>
  <c r="E16" i="88" s="1"/>
  <c r="F16" i="88" s="1"/>
  <c r="G16" i="88" s="1"/>
  <c r="H16" i="88" s="1"/>
  <c r="I16" i="88" s="1"/>
  <c r="J16" i="88" s="1"/>
  <c r="K16" i="88" s="1"/>
  <c r="L16" i="88" s="1"/>
  <c r="M16" i="88" s="1"/>
  <c r="D36" i="95" s="1"/>
  <c r="V7" i="88"/>
  <c r="U7" i="88"/>
  <c r="D3" i="95" s="1"/>
  <c r="P8" i="97" s="1"/>
  <c r="D13" i="92"/>
  <c r="E13" i="92" s="1"/>
  <c r="F13" i="92" s="1"/>
  <c r="G13" i="92" s="1"/>
  <c r="H13" i="92" s="1"/>
  <c r="I13" i="92" s="1"/>
  <c r="J13" i="92" s="1"/>
  <c r="G33" i="95" s="1"/>
  <c r="B13" i="92"/>
  <c r="G21" i="95" s="1"/>
  <c r="B10" i="92"/>
  <c r="G18" i="95" s="1"/>
  <c r="D10" i="92"/>
  <c r="E10" i="92" s="1"/>
  <c r="F10" i="92" s="1"/>
  <c r="G10" i="92" s="1"/>
  <c r="G30" i="95" s="1"/>
  <c r="R7" i="92"/>
  <c r="N7" i="92"/>
  <c r="D10" i="117"/>
  <c r="E10" i="117" s="1"/>
  <c r="F10" i="117" s="1"/>
  <c r="G10" i="117" s="1"/>
  <c r="B10" i="117"/>
  <c r="B12" i="116"/>
  <c r="D12" i="116"/>
  <c r="E12" i="116" s="1"/>
  <c r="F12" i="116" s="1"/>
  <c r="G12" i="116" s="1"/>
  <c r="H12" i="116" s="1"/>
  <c r="I12" i="116" s="1"/>
  <c r="B11" i="80"/>
  <c r="B19" i="95" s="1"/>
  <c r="D14" i="120"/>
  <c r="E14" i="120" s="1"/>
  <c r="F14" i="120" s="1"/>
  <c r="G14" i="120" s="1"/>
  <c r="H14" i="120" s="1"/>
  <c r="I14" i="120" s="1"/>
  <c r="J14" i="120" s="1"/>
  <c r="K14" i="120" s="1"/>
  <c r="B14" i="120"/>
  <c r="B15" i="100"/>
  <c r="M23" i="95" s="1"/>
  <c r="D15" i="100"/>
  <c r="E15" i="100" s="1"/>
  <c r="F15" i="100" s="1"/>
  <c r="G15" i="100" s="1"/>
  <c r="H15" i="100" s="1"/>
  <c r="I15" i="100" s="1"/>
  <c r="J15" i="100" s="1"/>
  <c r="K15" i="100" s="1"/>
  <c r="L15" i="100" s="1"/>
  <c r="M35" i="95" s="1"/>
  <c r="D10" i="100"/>
  <c r="E10" i="100" s="1"/>
  <c r="F10" i="100" s="1"/>
  <c r="G10" i="100" s="1"/>
  <c r="M30" i="95" s="1"/>
  <c r="B10" i="100"/>
  <c r="M18" i="95" s="1"/>
  <c r="D16" i="87"/>
  <c r="E16" i="87" s="1"/>
  <c r="F16" i="87" s="1"/>
  <c r="G16" i="87" s="1"/>
  <c r="H16" i="87" s="1"/>
  <c r="I16" i="87" s="1"/>
  <c r="J16" i="87" s="1"/>
  <c r="K16" i="87" s="1"/>
  <c r="L16" i="87" s="1"/>
  <c r="M16" i="87" s="1"/>
  <c r="C36" i="95" s="1"/>
  <c r="B16" i="87"/>
  <c r="C24" i="95" s="1"/>
  <c r="B15" i="87"/>
  <c r="C23" i="95" s="1"/>
  <c r="D15" i="87"/>
  <c r="E15" i="87" s="1"/>
  <c r="F15" i="87" s="1"/>
  <c r="G15" i="87" s="1"/>
  <c r="H15" i="87" s="1"/>
  <c r="I15" i="87" s="1"/>
  <c r="J15" i="87" s="1"/>
  <c r="K15" i="87" s="1"/>
  <c r="L15" i="87" s="1"/>
  <c r="C35" i="95" s="1"/>
  <c r="D16" i="117"/>
  <c r="E16" i="117" s="1"/>
  <c r="F16" i="117" s="1"/>
  <c r="G16" i="117" s="1"/>
  <c r="H16" i="117" s="1"/>
  <c r="I16" i="117" s="1"/>
  <c r="J16" i="117" s="1"/>
  <c r="K16" i="117" s="1"/>
  <c r="L16" i="117" s="1"/>
  <c r="M16" i="117" s="1"/>
  <c r="B15" i="117"/>
  <c r="D15" i="117"/>
  <c r="E15" i="117" s="1"/>
  <c r="F15" i="117" s="1"/>
  <c r="G15" i="117" s="1"/>
  <c r="H15" i="117" s="1"/>
  <c r="I15" i="117" s="1"/>
  <c r="J15" i="117" s="1"/>
  <c r="K15" i="117" s="1"/>
  <c r="L15" i="117" s="1"/>
  <c r="V13" i="122"/>
  <c r="B8" i="115"/>
  <c r="D8" i="115"/>
  <c r="E8" i="115" s="1"/>
  <c r="E48" i="122"/>
  <c r="E24" i="122"/>
  <c r="D9" i="90"/>
  <c r="E9" i="90" s="1"/>
  <c r="F9" i="90" s="1"/>
  <c r="E29" i="95" s="1"/>
  <c r="B9" i="90"/>
  <c r="E17" i="95" s="1"/>
  <c r="B13" i="90"/>
  <c r="E21" i="95" s="1"/>
  <c r="D13" i="90"/>
  <c r="E13" i="90" s="1"/>
  <c r="F13" i="90" s="1"/>
  <c r="G13" i="90" s="1"/>
  <c r="H13" i="90" s="1"/>
  <c r="I13" i="90" s="1"/>
  <c r="J13" i="90" s="1"/>
  <c r="E33" i="95" s="1"/>
  <c r="N7" i="121"/>
  <c r="R7" i="121"/>
  <c r="B11" i="91"/>
  <c r="F19" i="95" s="1"/>
  <c r="D11" i="91"/>
  <c r="E11" i="91" s="1"/>
  <c r="F11" i="91" s="1"/>
  <c r="G11" i="91" s="1"/>
  <c r="H11" i="91" s="1"/>
  <c r="F31" i="95" s="1"/>
  <c r="B13" i="91"/>
  <c r="F21" i="95" s="1"/>
  <c r="D13" i="91"/>
  <c r="E13" i="91" s="1"/>
  <c r="F13" i="91" s="1"/>
  <c r="G13" i="91" s="1"/>
  <c r="H13" i="91" s="1"/>
  <c r="I13" i="91" s="1"/>
  <c r="J13" i="91" s="1"/>
  <c r="F33" i="95" s="1"/>
  <c r="D8" i="91"/>
  <c r="E8" i="91" s="1"/>
  <c r="F28" i="95" s="1"/>
  <c r="B8" i="91"/>
  <c r="F16" i="95" s="1"/>
  <c r="B16" i="107"/>
  <c r="V24" i="95" s="1"/>
  <c r="D16" i="107"/>
  <c r="E16" i="107" s="1"/>
  <c r="F16" i="107" s="1"/>
  <c r="G16" i="107" s="1"/>
  <c r="H16" i="107" s="1"/>
  <c r="I16" i="107" s="1"/>
  <c r="J16" i="107" s="1"/>
  <c r="K16" i="107" s="1"/>
  <c r="L16" i="107" s="1"/>
  <c r="M16" i="107" s="1"/>
  <c r="V36" i="95" s="1"/>
  <c r="D14" i="107"/>
  <c r="E14" i="107" s="1"/>
  <c r="F14" i="107" s="1"/>
  <c r="G14" i="107" s="1"/>
  <c r="H14" i="107" s="1"/>
  <c r="I14" i="107" s="1"/>
  <c r="J14" i="107" s="1"/>
  <c r="K14" i="107" s="1"/>
  <c r="V34" i="95" s="1"/>
  <c r="B14" i="107"/>
  <c r="V22" i="95" s="1"/>
  <c r="U7" i="107"/>
  <c r="V3" i="95" s="1"/>
  <c r="V7" i="107"/>
  <c r="U7" i="121"/>
  <c r="V7" i="121"/>
  <c r="N7" i="117"/>
  <c r="R7" i="117"/>
  <c r="B7" i="111"/>
  <c r="Z15" i="95" s="1"/>
  <c r="Z39" i="95" s="1"/>
  <c r="C8" i="111"/>
  <c r="J4" i="111"/>
  <c r="S7" i="111"/>
  <c r="X7" i="111" s="1"/>
  <c r="C14" i="111"/>
  <c r="C11" i="111"/>
  <c r="C12" i="111"/>
  <c r="C15" i="111"/>
  <c r="C10" i="111"/>
  <c r="C16" i="111"/>
  <c r="C9" i="111"/>
  <c r="C13" i="111"/>
  <c r="D9" i="115"/>
  <c r="E10" i="115"/>
  <c r="D12" i="118"/>
  <c r="E12" i="118" s="1"/>
  <c r="F12" i="118" s="1"/>
  <c r="G12" i="118" s="1"/>
  <c r="H12" i="118" s="1"/>
  <c r="I12" i="118" s="1"/>
  <c r="B12" i="118"/>
  <c r="E51" i="122"/>
  <c r="E27" i="122"/>
  <c r="B14" i="93"/>
  <c r="H22" i="95" s="1"/>
  <c r="D14" i="93"/>
  <c r="E14" i="93" s="1"/>
  <c r="F14" i="93" s="1"/>
  <c r="G14" i="93" s="1"/>
  <c r="H14" i="93" s="1"/>
  <c r="I14" i="93" s="1"/>
  <c r="J14" i="93" s="1"/>
  <c r="K14" i="93" s="1"/>
  <c r="H34" i="95" s="1"/>
  <c r="D16" i="93"/>
  <c r="E16" i="93" s="1"/>
  <c r="F16" i="93" s="1"/>
  <c r="G16" i="93" s="1"/>
  <c r="H16" i="93" s="1"/>
  <c r="I16" i="93" s="1"/>
  <c r="J16" i="93" s="1"/>
  <c r="K16" i="93" s="1"/>
  <c r="L16" i="93" s="1"/>
  <c r="M16" i="93" s="1"/>
  <c r="H36" i="95" s="1"/>
  <c r="B16" i="93"/>
  <c r="H24" i="95" s="1"/>
  <c r="N7" i="93"/>
  <c r="R7" i="93"/>
  <c r="S7" i="120"/>
  <c r="X7" i="120" s="1"/>
  <c r="D9" i="88"/>
  <c r="E9" i="88" s="1"/>
  <c r="F9" i="88" s="1"/>
  <c r="D29" i="95" s="1"/>
  <c r="B9" i="88"/>
  <c r="D17" i="95" s="1"/>
  <c r="B10" i="88"/>
  <c r="D18" i="95" s="1"/>
  <c r="D10" i="88"/>
  <c r="E10" i="88" s="1"/>
  <c r="F10" i="88" s="1"/>
  <c r="G10" i="88" s="1"/>
  <c r="D30" i="95" s="1"/>
  <c r="B7" i="112"/>
  <c r="AA15" i="95" s="1"/>
  <c r="AA39" i="95" s="1"/>
  <c r="S7" i="112"/>
  <c r="X7" i="112" s="1"/>
  <c r="C8" i="112"/>
  <c r="J4" i="112"/>
  <c r="C16" i="112"/>
  <c r="C12" i="112"/>
  <c r="C9" i="112"/>
  <c r="C15" i="112"/>
  <c r="C14" i="112"/>
  <c r="C10" i="112"/>
  <c r="C11" i="112"/>
  <c r="C13" i="112"/>
  <c r="D14" i="92"/>
  <c r="E14" i="92" s="1"/>
  <c r="F14" i="92" s="1"/>
  <c r="G14" i="92" s="1"/>
  <c r="H14" i="92" s="1"/>
  <c r="I14" i="92" s="1"/>
  <c r="J14" i="92" s="1"/>
  <c r="K14" i="92" s="1"/>
  <c r="G34" i="95" s="1"/>
  <c r="B14" i="92"/>
  <c r="G22" i="95" s="1"/>
  <c r="B9" i="92"/>
  <c r="G17" i="95" s="1"/>
  <c r="D9" i="92"/>
  <c r="E9" i="92" s="1"/>
  <c r="F9" i="92" s="1"/>
  <c r="G29" i="95" s="1"/>
  <c r="B9" i="118"/>
  <c r="D9" i="118"/>
  <c r="E9" i="118" s="1"/>
  <c r="F9" i="118" s="1"/>
  <c r="S7" i="80"/>
  <c r="B13" i="100"/>
  <c r="M21" i="95" s="1"/>
  <c r="D13" i="100"/>
  <c r="E13" i="100" s="1"/>
  <c r="F13" i="100" s="1"/>
  <c r="G13" i="100" s="1"/>
  <c r="H13" i="100" s="1"/>
  <c r="I13" i="100" s="1"/>
  <c r="J13" i="100" s="1"/>
  <c r="M33" i="95" s="1"/>
  <c r="B9" i="100"/>
  <c r="M17" i="95" s="1"/>
  <c r="D9" i="100"/>
  <c r="E9" i="100" s="1"/>
  <c r="F9" i="100" s="1"/>
  <c r="M29" i="95" s="1"/>
  <c r="U7" i="100"/>
  <c r="V7" i="100"/>
  <c r="D12" i="87"/>
  <c r="E12" i="87" s="1"/>
  <c r="F12" i="87" s="1"/>
  <c r="G12" i="87" s="1"/>
  <c r="H12" i="87" s="1"/>
  <c r="I12" i="87" s="1"/>
  <c r="C32" i="95" s="1"/>
  <c r="B12" i="87"/>
  <c r="C20" i="95" s="1"/>
  <c r="B11" i="87"/>
  <c r="C19" i="95" s="1"/>
  <c r="D11" i="87"/>
  <c r="E11" i="87" s="1"/>
  <c r="F11" i="87" s="1"/>
  <c r="G11" i="87" s="1"/>
  <c r="H11" i="87" s="1"/>
  <c r="C31" i="95" s="1"/>
  <c r="E47" i="122"/>
  <c r="E23" i="122"/>
  <c r="D13" i="117"/>
  <c r="E13" i="117" s="1"/>
  <c r="F13" i="117" s="1"/>
  <c r="G13" i="117" s="1"/>
  <c r="H13" i="117" s="1"/>
  <c r="I13" i="117" s="1"/>
  <c r="J13" i="117" s="1"/>
  <c r="B13" i="117"/>
  <c r="R7" i="119"/>
  <c r="N7" i="119"/>
  <c r="N7" i="118"/>
  <c r="R7" i="118"/>
  <c r="V15" i="122"/>
  <c r="B13" i="115"/>
  <c r="D13" i="115"/>
  <c r="E13" i="115" s="1"/>
  <c r="F13" i="115" s="1"/>
  <c r="G13" i="115" s="1"/>
  <c r="H13" i="115" s="1"/>
  <c r="I13" i="115" s="1"/>
  <c r="J13" i="115" s="1"/>
  <c r="B11" i="120"/>
  <c r="D11" i="120"/>
  <c r="E11" i="120" s="1"/>
  <c r="F11" i="120" s="1"/>
  <c r="G11" i="120" s="1"/>
  <c r="H11" i="120" s="1"/>
  <c r="B14" i="90"/>
  <c r="E22" i="95" s="1"/>
  <c r="D14" i="90"/>
  <c r="E14" i="90" s="1"/>
  <c r="F14" i="90" s="1"/>
  <c r="G14" i="90" s="1"/>
  <c r="H14" i="90" s="1"/>
  <c r="I14" i="90" s="1"/>
  <c r="J14" i="90" s="1"/>
  <c r="K14" i="90" s="1"/>
  <c r="E34" i="95" s="1"/>
  <c r="D16" i="90"/>
  <c r="E16" i="90" s="1"/>
  <c r="F16" i="90" s="1"/>
  <c r="G16" i="90" s="1"/>
  <c r="H16" i="90" s="1"/>
  <c r="I16" i="90" s="1"/>
  <c r="J16" i="90" s="1"/>
  <c r="K16" i="90" s="1"/>
  <c r="L16" i="90" s="1"/>
  <c r="M16" i="90" s="1"/>
  <c r="E36" i="95" s="1"/>
  <c r="B16" i="90"/>
  <c r="E24" i="95" s="1"/>
  <c r="N7" i="90"/>
  <c r="R7" i="90"/>
  <c r="B8" i="121"/>
  <c r="D8" i="121"/>
  <c r="E8" i="121" s="1"/>
  <c r="B14" i="91"/>
  <c r="F22" i="95" s="1"/>
  <c r="D14" i="91"/>
  <c r="E14" i="91" s="1"/>
  <c r="F14" i="91" s="1"/>
  <c r="G14" i="91" s="1"/>
  <c r="H14" i="91" s="1"/>
  <c r="I14" i="91" s="1"/>
  <c r="J14" i="91" s="1"/>
  <c r="K14" i="91" s="1"/>
  <c r="F34" i="95" s="1"/>
  <c r="D12" i="91"/>
  <c r="E12" i="91" s="1"/>
  <c r="F12" i="91" s="1"/>
  <c r="G12" i="91" s="1"/>
  <c r="H12" i="91" s="1"/>
  <c r="I12" i="91" s="1"/>
  <c r="F32" i="95" s="1"/>
  <c r="B12" i="91"/>
  <c r="F20" i="95" s="1"/>
  <c r="R7" i="91"/>
  <c r="N7" i="91"/>
  <c r="B15" i="107"/>
  <c r="V23" i="95" s="1"/>
  <c r="V47" i="95" s="1"/>
  <c r="D15" i="107"/>
  <c r="E15" i="107" s="1"/>
  <c r="F15" i="107" s="1"/>
  <c r="G15" i="107" s="1"/>
  <c r="H15" i="107" s="1"/>
  <c r="I15" i="107" s="1"/>
  <c r="J15" i="107" s="1"/>
  <c r="K15" i="107" s="1"/>
  <c r="L15" i="107" s="1"/>
  <c r="V35" i="95" s="1"/>
  <c r="B9" i="107"/>
  <c r="V17" i="95" s="1"/>
  <c r="D9" i="107"/>
  <c r="E9" i="107" s="1"/>
  <c r="F9" i="107" s="1"/>
  <c r="V29" i="95" s="1"/>
  <c r="B14" i="118"/>
  <c r="D14" i="118"/>
  <c r="E14" i="118" s="1"/>
  <c r="F14" i="118" s="1"/>
  <c r="G14" i="118" s="1"/>
  <c r="H14" i="118" s="1"/>
  <c r="I14" i="118" s="1"/>
  <c r="J14" i="118" s="1"/>
  <c r="K14" i="118" s="1"/>
  <c r="D9" i="117"/>
  <c r="E9" i="117" s="1"/>
  <c r="F9" i="117" s="1"/>
  <c r="B9" i="117"/>
  <c r="D8" i="117"/>
  <c r="E8" i="117" s="1"/>
  <c r="B8" i="117"/>
  <c r="E52" i="122"/>
  <c r="E28" i="122"/>
  <c r="D12" i="120"/>
  <c r="E12" i="120" s="1"/>
  <c r="F12" i="120" s="1"/>
  <c r="G12" i="120" s="1"/>
  <c r="H12" i="120" s="1"/>
  <c r="I12" i="120" s="1"/>
  <c r="B12" i="120"/>
  <c r="V7" i="90"/>
  <c r="U7" i="90"/>
  <c r="B9" i="93"/>
  <c r="H17" i="95" s="1"/>
  <c r="D9" i="93"/>
  <c r="E9" i="93" s="1"/>
  <c r="F9" i="93" s="1"/>
  <c r="H29" i="95" s="1"/>
  <c r="D11" i="93"/>
  <c r="E11" i="93" s="1"/>
  <c r="F11" i="93" s="1"/>
  <c r="G11" i="93" s="1"/>
  <c r="H11" i="93" s="1"/>
  <c r="H31" i="95" s="1"/>
  <c r="B11" i="93"/>
  <c r="H19" i="95" s="1"/>
  <c r="D8" i="93"/>
  <c r="E8" i="93" s="1"/>
  <c r="H28" i="95" s="1"/>
  <c r="B8" i="93"/>
  <c r="H16" i="95" s="1"/>
  <c r="N7" i="120"/>
  <c r="R7" i="120"/>
  <c r="D12" i="88"/>
  <c r="E12" i="88" s="1"/>
  <c r="F12" i="88" s="1"/>
  <c r="G12" i="88" s="1"/>
  <c r="H12" i="88" s="1"/>
  <c r="I12" i="88" s="1"/>
  <c r="D32" i="95" s="1"/>
  <c r="B12" i="88"/>
  <c r="D20" i="95" s="1"/>
  <c r="B15" i="88"/>
  <c r="D23" i="95" s="1"/>
  <c r="D15" i="88"/>
  <c r="E15" i="88" s="1"/>
  <c r="F15" i="88" s="1"/>
  <c r="G15" i="88" s="1"/>
  <c r="H15" i="88" s="1"/>
  <c r="I15" i="88" s="1"/>
  <c r="J15" i="88" s="1"/>
  <c r="K15" i="88" s="1"/>
  <c r="L15" i="88" s="1"/>
  <c r="D35" i="95" s="1"/>
  <c r="D8" i="88"/>
  <c r="E8" i="88" s="1"/>
  <c r="D28" i="95" s="1"/>
  <c r="B8" i="88"/>
  <c r="D16" i="95" s="1"/>
  <c r="B7" i="99"/>
  <c r="U15" i="95" s="1"/>
  <c r="U39" i="95" s="1"/>
  <c r="C8" i="99"/>
  <c r="J4" i="99"/>
  <c r="S7" i="99"/>
  <c r="X7" i="99" s="1"/>
  <c r="C14" i="99"/>
  <c r="C10" i="99"/>
  <c r="C11" i="99"/>
  <c r="C12" i="99"/>
  <c r="C15" i="99"/>
  <c r="C9" i="99"/>
  <c r="C13" i="99"/>
  <c r="C16" i="99"/>
  <c r="B12" i="92"/>
  <c r="G20" i="95" s="1"/>
  <c r="D12" i="92"/>
  <c r="E12" i="92" s="1"/>
  <c r="F12" i="92" s="1"/>
  <c r="G12" i="92" s="1"/>
  <c r="H12" i="92" s="1"/>
  <c r="I12" i="92" s="1"/>
  <c r="G32" i="95" s="1"/>
  <c r="B11" i="92"/>
  <c r="G19" i="95" s="1"/>
  <c r="D11" i="92"/>
  <c r="E11" i="92" s="1"/>
  <c r="F11" i="92" s="1"/>
  <c r="G11" i="92" s="1"/>
  <c r="H11" i="92" s="1"/>
  <c r="G31" i="95" s="1"/>
  <c r="J4" i="92"/>
  <c r="B10" i="118"/>
  <c r="D10" i="118"/>
  <c r="E10" i="118" s="1"/>
  <c r="F10" i="118" s="1"/>
  <c r="G10" i="118" s="1"/>
  <c r="R7" i="116"/>
  <c r="N7" i="116"/>
  <c r="B7" i="108"/>
  <c r="W15" i="95" s="1"/>
  <c r="W39" i="95" s="1"/>
  <c r="C8" i="108"/>
  <c r="C13" i="108"/>
  <c r="C14" i="108"/>
  <c r="C10" i="108"/>
  <c r="C11" i="108"/>
  <c r="C9" i="108"/>
  <c r="C15" i="108"/>
  <c r="C16" i="108"/>
  <c r="C12" i="108"/>
  <c r="D11" i="100"/>
  <c r="E11" i="100" s="1"/>
  <c r="F11" i="100" s="1"/>
  <c r="G11" i="100" s="1"/>
  <c r="H11" i="100" s="1"/>
  <c r="M31" i="95" s="1"/>
  <c r="B11" i="100"/>
  <c r="M19" i="95" s="1"/>
  <c r="B12" i="100"/>
  <c r="M20" i="95" s="1"/>
  <c r="D12" i="100"/>
  <c r="E12" i="100" s="1"/>
  <c r="F12" i="100" s="1"/>
  <c r="G12" i="100" s="1"/>
  <c r="H12" i="100" s="1"/>
  <c r="I12" i="100" s="1"/>
  <c r="M32" i="95" s="1"/>
  <c r="N7" i="100"/>
  <c r="R7" i="100"/>
  <c r="B14" i="87"/>
  <c r="C22" i="95" s="1"/>
  <c r="D14" i="87"/>
  <c r="E14" i="87" s="1"/>
  <c r="F14" i="87" s="1"/>
  <c r="G14" i="87" s="1"/>
  <c r="H14" i="87" s="1"/>
  <c r="I14" i="87" s="1"/>
  <c r="J14" i="87" s="1"/>
  <c r="K14" i="87" s="1"/>
  <c r="C34" i="95" s="1"/>
  <c r="D10" i="87"/>
  <c r="E10" i="87" s="1"/>
  <c r="F10" i="87" s="1"/>
  <c r="G10" i="87" s="1"/>
  <c r="C30" i="95" s="1"/>
  <c r="B10" i="87"/>
  <c r="C18" i="95" s="1"/>
  <c r="N7" i="87"/>
  <c r="R7" i="87"/>
  <c r="D16" i="118"/>
  <c r="E50" i="122"/>
  <c r="E26" i="122"/>
  <c r="E54" i="122"/>
  <c r="E30" i="122"/>
  <c r="B8" i="119"/>
  <c r="D8" i="119"/>
  <c r="E8" i="119" s="1"/>
  <c r="D8" i="118"/>
  <c r="E8" i="118" s="1"/>
  <c r="B8" i="118"/>
  <c r="D13" i="121"/>
  <c r="E13" i="121" s="1"/>
  <c r="F13" i="121" s="1"/>
  <c r="G13" i="121" s="1"/>
  <c r="H13" i="121" s="1"/>
  <c r="I13" i="121" s="1"/>
  <c r="J13" i="121" s="1"/>
  <c r="B13" i="121"/>
  <c r="B15" i="90"/>
  <c r="E23" i="95" s="1"/>
  <c r="D15" i="90"/>
  <c r="E15" i="90" s="1"/>
  <c r="F15" i="90" s="1"/>
  <c r="G15" i="90" s="1"/>
  <c r="H15" i="90" s="1"/>
  <c r="I15" i="90" s="1"/>
  <c r="J15" i="90" s="1"/>
  <c r="K15" i="90" s="1"/>
  <c r="L15" i="90" s="1"/>
  <c r="E35" i="95" s="1"/>
  <c r="B10" i="90"/>
  <c r="E18" i="95" s="1"/>
  <c r="D10" i="90"/>
  <c r="E10" i="90" s="1"/>
  <c r="F10" i="90" s="1"/>
  <c r="G10" i="90" s="1"/>
  <c r="E30" i="95" s="1"/>
  <c r="D8" i="90"/>
  <c r="E8" i="90" s="1"/>
  <c r="E28" i="95" s="1"/>
  <c r="B8" i="90"/>
  <c r="E16" i="95" s="1"/>
  <c r="B15" i="121"/>
  <c r="D15" i="121"/>
  <c r="E15" i="121" s="1"/>
  <c r="F15" i="121" s="1"/>
  <c r="G15" i="121" s="1"/>
  <c r="H15" i="121" s="1"/>
  <c r="I15" i="121" s="1"/>
  <c r="J15" i="121" s="1"/>
  <c r="K15" i="121" s="1"/>
  <c r="L15" i="121" s="1"/>
  <c r="D9" i="91"/>
  <c r="E9" i="91" s="1"/>
  <c r="F9" i="91" s="1"/>
  <c r="F29" i="95" s="1"/>
  <c r="B9" i="91"/>
  <c r="F17" i="95" s="1"/>
  <c r="D15" i="91"/>
  <c r="E15" i="91" s="1"/>
  <c r="F15" i="91" s="1"/>
  <c r="G15" i="91" s="1"/>
  <c r="H15" i="91" s="1"/>
  <c r="I15" i="91" s="1"/>
  <c r="J15" i="91" s="1"/>
  <c r="K15" i="91" s="1"/>
  <c r="L15" i="91" s="1"/>
  <c r="F35" i="95" s="1"/>
  <c r="B15" i="91"/>
  <c r="F23" i="95" s="1"/>
  <c r="V7" i="92"/>
  <c r="U7" i="92"/>
  <c r="D13" i="107"/>
  <c r="E13" i="107" s="1"/>
  <c r="F13" i="107" s="1"/>
  <c r="G13" i="107" s="1"/>
  <c r="H13" i="107" s="1"/>
  <c r="I13" i="107" s="1"/>
  <c r="J13" i="107" s="1"/>
  <c r="V33" i="95" s="1"/>
  <c r="B13" i="107"/>
  <c r="V21" i="95" s="1"/>
  <c r="D10" i="107"/>
  <c r="E10" i="107" s="1"/>
  <c r="F10" i="107" s="1"/>
  <c r="G10" i="107" s="1"/>
  <c r="V30" i="95" s="1"/>
  <c r="B10" i="107"/>
  <c r="V18" i="95" s="1"/>
  <c r="N7" i="107"/>
  <c r="R7" i="107"/>
  <c r="D13" i="119"/>
  <c r="B14" i="117"/>
  <c r="D14" i="117"/>
  <c r="E14" i="117" s="1"/>
  <c r="F14" i="117" s="1"/>
  <c r="G14" i="117" s="1"/>
  <c r="H14" i="117" s="1"/>
  <c r="I14" i="117" s="1"/>
  <c r="J14" i="117" s="1"/>
  <c r="K14" i="117" s="1"/>
  <c r="B16" i="117"/>
  <c r="D15" i="120"/>
  <c r="E15" i="120" s="1"/>
  <c r="F15" i="120" s="1"/>
  <c r="G15" i="120" s="1"/>
  <c r="H15" i="120" s="1"/>
  <c r="I15" i="120" s="1"/>
  <c r="J15" i="120" s="1"/>
  <c r="K15" i="120" s="1"/>
  <c r="L15" i="120" s="1"/>
  <c r="B15" i="120"/>
  <c r="B7" i="110"/>
  <c r="Y15" i="95" s="1"/>
  <c r="Y39" i="95" s="1"/>
  <c r="J4" i="110"/>
  <c r="C8" i="110"/>
  <c r="S7" i="110"/>
  <c r="X7" i="110" s="1"/>
  <c r="C11" i="110"/>
  <c r="C12" i="110"/>
  <c r="C15" i="110"/>
  <c r="C14" i="110"/>
  <c r="C13" i="110"/>
  <c r="C9" i="110"/>
  <c r="C16" i="110"/>
  <c r="C10" i="110"/>
  <c r="S7" i="109"/>
  <c r="X7" i="109" s="1"/>
  <c r="C8" i="109"/>
  <c r="J4" i="109"/>
  <c r="B7" i="109"/>
  <c r="X15" i="95" s="1"/>
  <c r="X39" i="95" s="1"/>
  <c r="C15" i="109"/>
  <c r="C12" i="109"/>
  <c r="C14" i="109"/>
  <c r="C16" i="109"/>
  <c r="C13" i="109"/>
  <c r="C9" i="109"/>
  <c r="C11" i="109"/>
  <c r="C10" i="109"/>
  <c r="E53" i="122"/>
  <c r="E29" i="122"/>
  <c r="B16" i="120"/>
  <c r="D16" i="120"/>
  <c r="E16" i="120" s="1"/>
  <c r="F16" i="120" s="1"/>
  <c r="G16" i="120" s="1"/>
  <c r="H16" i="120" s="1"/>
  <c r="I16" i="120" s="1"/>
  <c r="J16" i="120" s="1"/>
  <c r="K16" i="120" s="1"/>
  <c r="L16" i="120" s="1"/>
  <c r="M16" i="120" s="1"/>
  <c r="B13" i="93"/>
  <c r="H21" i="95" s="1"/>
  <c r="D13" i="93"/>
  <c r="E13" i="93" s="1"/>
  <c r="F13" i="93" s="1"/>
  <c r="G13" i="93" s="1"/>
  <c r="H13" i="93" s="1"/>
  <c r="I13" i="93" s="1"/>
  <c r="J13" i="93" s="1"/>
  <c r="H33" i="95" s="1"/>
  <c r="B12" i="93"/>
  <c r="H20" i="95" s="1"/>
  <c r="D12" i="93"/>
  <c r="E12" i="93" s="1"/>
  <c r="F12" i="93" s="1"/>
  <c r="G12" i="93" s="1"/>
  <c r="H12" i="93" s="1"/>
  <c r="I12" i="93" s="1"/>
  <c r="H32" i="95" s="1"/>
  <c r="B10" i="121"/>
  <c r="D10" i="121"/>
  <c r="E10" i="121" s="1"/>
  <c r="F10" i="121" s="1"/>
  <c r="G10" i="121" s="1"/>
  <c r="D8" i="120"/>
  <c r="E8" i="120" s="1"/>
  <c r="B8" i="120"/>
  <c r="B14" i="88"/>
  <c r="D22" i="95" s="1"/>
  <c r="D14" i="88"/>
  <c r="E14" i="88" s="1"/>
  <c r="F14" i="88" s="1"/>
  <c r="G14" i="88" s="1"/>
  <c r="H14" i="88" s="1"/>
  <c r="I14" i="88" s="1"/>
  <c r="J14" i="88" s="1"/>
  <c r="K14" i="88" s="1"/>
  <c r="D34" i="95" s="1"/>
  <c r="B13" i="88"/>
  <c r="D21" i="95" s="1"/>
  <c r="D13" i="88"/>
  <c r="E13" i="88" s="1"/>
  <c r="F13" i="88" s="1"/>
  <c r="G13" i="88" s="1"/>
  <c r="H13" i="88" s="1"/>
  <c r="I13" i="88" s="1"/>
  <c r="J13" i="88" s="1"/>
  <c r="D33" i="95" s="1"/>
  <c r="N7" i="88"/>
  <c r="R7" i="88"/>
  <c r="D9" i="119"/>
  <c r="B15" i="92"/>
  <c r="G23" i="95" s="1"/>
  <c r="D15" i="92"/>
  <c r="E15" i="92" s="1"/>
  <c r="F15" i="92" s="1"/>
  <c r="G15" i="92" s="1"/>
  <c r="H15" i="92" s="1"/>
  <c r="I15" i="92" s="1"/>
  <c r="J15" i="92" s="1"/>
  <c r="K15" i="92" s="1"/>
  <c r="L15" i="92" s="1"/>
  <c r="G35" i="95" s="1"/>
  <c r="D16" i="92"/>
  <c r="E16" i="92" s="1"/>
  <c r="F16" i="92" s="1"/>
  <c r="G16" i="92" s="1"/>
  <c r="H16" i="92" s="1"/>
  <c r="I16" i="92" s="1"/>
  <c r="J16" i="92" s="1"/>
  <c r="K16" i="92" s="1"/>
  <c r="L16" i="92" s="1"/>
  <c r="M16" i="92" s="1"/>
  <c r="G36" i="95" s="1"/>
  <c r="B16" i="92"/>
  <c r="G24" i="95" s="1"/>
  <c r="D8" i="92"/>
  <c r="E8" i="92" s="1"/>
  <c r="G28" i="95" s="1"/>
  <c r="B8" i="92"/>
  <c r="G16" i="95" s="1"/>
  <c r="B12" i="117"/>
  <c r="D12" i="117"/>
  <c r="E12" i="117" s="1"/>
  <c r="F12" i="117" s="1"/>
  <c r="G12" i="117" s="1"/>
  <c r="H12" i="117" s="1"/>
  <c r="I12" i="117" s="1"/>
  <c r="D8" i="116"/>
  <c r="E8" i="116" s="1"/>
  <c r="B8" i="116"/>
  <c r="D16" i="100"/>
  <c r="E16" i="100" s="1"/>
  <c r="F16" i="100" s="1"/>
  <c r="G16" i="100" s="1"/>
  <c r="H16" i="100" s="1"/>
  <c r="I16" i="100" s="1"/>
  <c r="J16" i="100" s="1"/>
  <c r="K16" i="100" s="1"/>
  <c r="L16" i="100" s="1"/>
  <c r="M16" i="100" s="1"/>
  <c r="M36" i="95" s="1"/>
  <c r="B16" i="100"/>
  <c r="M24" i="95" s="1"/>
  <c r="D14" i="100"/>
  <c r="E14" i="100" s="1"/>
  <c r="F14" i="100" s="1"/>
  <c r="G14" i="100" s="1"/>
  <c r="H14" i="100" s="1"/>
  <c r="I14" i="100" s="1"/>
  <c r="J14" i="100" s="1"/>
  <c r="K14" i="100" s="1"/>
  <c r="M34" i="95" s="1"/>
  <c r="B14" i="100"/>
  <c r="M22" i="95" s="1"/>
  <c r="D8" i="100"/>
  <c r="E8" i="100" s="1"/>
  <c r="M28" i="95" s="1"/>
  <c r="B8" i="100"/>
  <c r="M16" i="95" s="1"/>
  <c r="D9" i="87"/>
  <c r="E9" i="87" s="1"/>
  <c r="F9" i="87" s="1"/>
  <c r="C29" i="95" s="1"/>
  <c r="B9" i="87"/>
  <c r="C17" i="95" s="1"/>
  <c r="B13" i="87"/>
  <c r="C21" i="95" s="1"/>
  <c r="D13" i="87"/>
  <c r="E13" i="87" s="1"/>
  <c r="F13" i="87" s="1"/>
  <c r="G13" i="87" s="1"/>
  <c r="H13" i="87" s="1"/>
  <c r="I13" i="87" s="1"/>
  <c r="J13" i="87" s="1"/>
  <c r="C33" i="95" s="1"/>
  <c r="D8" i="87"/>
  <c r="E8" i="87" s="1"/>
  <c r="C28" i="95" s="1"/>
  <c r="B8" i="87"/>
  <c r="C16" i="95" s="1"/>
  <c r="D9" i="120"/>
  <c r="D11" i="117"/>
  <c r="M43" i="95" l="1"/>
  <c r="F43" i="95"/>
  <c r="E45" i="95"/>
  <c r="C47" i="95"/>
  <c r="H41" i="95"/>
  <c r="H45" i="95"/>
  <c r="E42" i="95"/>
  <c r="V42" i="95"/>
  <c r="F41" i="95"/>
  <c r="E40" i="95"/>
  <c r="G47" i="95"/>
  <c r="M41" i="95"/>
  <c r="F45" i="95"/>
  <c r="M47" i="95"/>
  <c r="M40" i="95"/>
  <c r="V43" i="95"/>
  <c r="E43" i="95"/>
  <c r="V45" i="95"/>
  <c r="F47" i="95"/>
  <c r="M44" i="95"/>
  <c r="H43" i="95"/>
  <c r="F48" i="95"/>
  <c r="D40" i="95"/>
  <c r="D44" i="95"/>
  <c r="H40" i="95"/>
  <c r="F44" i="95"/>
  <c r="E48" i="95"/>
  <c r="G46" i="95"/>
  <c r="D41" i="95"/>
  <c r="H46" i="95"/>
  <c r="V48" i="95"/>
  <c r="G45" i="95"/>
  <c r="H42" i="95"/>
  <c r="V40" i="95"/>
  <c r="F42" i="95"/>
  <c r="M48" i="95"/>
  <c r="G48" i="95"/>
  <c r="D45" i="95"/>
  <c r="H44" i="95"/>
  <c r="E47" i="95"/>
  <c r="G43" i="95"/>
  <c r="H48" i="95"/>
  <c r="V46" i="95"/>
  <c r="F40" i="95"/>
  <c r="M42" i="95"/>
  <c r="D48" i="95"/>
  <c r="C45" i="95"/>
  <c r="C46" i="95"/>
  <c r="C43" i="95"/>
  <c r="M45" i="95"/>
  <c r="C40" i="95"/>
  <c r="C41" i="95"/>
  <c r="M46" i="95"/>
  <c r="G40" i="95"/>
  <c r="D46" i="95"/>
  <c r="C42" i="95"/>
  <c r="G44" i="95"/>
  <c r="D47" i="95"/>
  <c r="V41" i="95"/>
  <c r="F46" i="95"/>
  <c r="E46" i="95"/>
  <c r="C44" i="95"/>
  <c r="G41" i="95"/>
  <c r="D42" i="95"/>
  <c r="E41" i="95"/>
  <c r="C48" i="95"/>
  <c r="G42" i="95"/>
  <c r="D43" i="95"/>
  <c r="H47" i="95"/>
  <c r="V44" i="95"/>
  <c r="E44" i="95"/>
  <c r="N7" i="80"/>
  <c r="B15" i="95"/>
  <c r="B39" i="95" s="1"/>
  <c r="T9" i="116"/>
  <c r="W9" i="116" s="1"/>
  <c r="E33" i="92"/>
  <c r="F33" i="92" s="1"/>
  <c r="J4" i="108"/>
  <c r="G33" i="90"/>
  <c r="E33" i="109"/>
  <c r="G33" i="109"/>
  <c r="U7" i="93"/>
  <c r="H3" i="95" s="1"/>
  <c r="T8" i="97" s="1"/>
  <c r="X7" i="93"/>
  <c r="V7" i="96"/>
  <c r="G40" i="122"/>
  <c r="E40" i="122"/>
  <c r="F33" i="121"/>
  <c r="G38" i="122"/>
  <c r="E38" i="122"/>
  <c r="F33" i="107"/>
  <c r="G35" i="122"/>
  <c r="E35" i="122"/>
  <c r="F35" i="122" s="1"/>
  <c r="G33" i="110"/>
  <c r="E33" i="110"/>
  <c r="G3" i="95"/>
  <c r="S8" i="97" s="1"/>
  <c r="G33" i="108"/>
  <c r="E33" i="108"/>
  <c r="F33" i="90"/>
  <c r="G33" i="80"/>
  <c r="G33" i="111"/>
  <c r="E33" i="111"/>
  <c r="G37" i="122"/>
  <c r="E37" i="122"/>
  <c r="G42" i="122"/>
  <c r="E42" i="122"/>
  <c r="F33" i="88"/>
  <c r="G36" i="122"/>
  <c r="E36" i="122"/>
  <c r="G34" i="122"/>
  <c r="E34" i="122"/>
  <c r="F34" i="122" s="1"/>
  <c r="F33" i="100"/>
  <c r="G33" i="99"/>
  <c r="E33" i="99"/>
  <c r="G33" i="112"/>
  <c r="E33" i="112"/>
  <c r="V7" i="91"/>
  <c r="X7" i="91"/>
  <c r="G33" i="120"/>
  <c r="E33" i="120"/>
  <c r="V7" i="119"/>
  <c r="X7" i="119"/>
  <c r="U7" i="118"/>
  <c r="X7" i="118"/>
  <c r="U7" i="117"/>
  <c r="X7" i="117"/>
  <c r="U7" i="116"/>
  <c r="X7" i="116"/>
  <c r="V7" i="115"/>
  <c r="X7" i="115"/>
  <c r="E10" i="126"/>
  <c r="F9" i="126"/>
  <c r="C9" i="126" s="1"/>
  <c r="B10" i="126" s="1"/>
  <c r="D13" i="80"/>
  <c r="E13" i="80" s="1"/>
  <c r="F13" i="80" s="1"/>
  <c r="G13" i="80" s="1"/>
  <c r="H13" i="80" s="1"/>
  <c r="I13" i="80" s="1"/>
  <c r="J13" i="80" s="1"/>
  <c r="B33" i="95" s="1"/>
  <c r="B45" i="95" s="1"/>
  <c r="R9" i="116"/>
  <c r="E47" i="116" s="1"/>
  <c r="R7" i="80"/>
  <c r="R14" i="121"/>
  <c r="E28" i="121" s="1"/>
  <c r="V7" i="118"/>
  <c r="U7" i="91"/>
  <c r="F3" i="95" s="1"/>
  <c r="R8" i="97" s="1"/>
  <c r="V7" i="116"/>
  <c r="T11" i="116"/>
  <c r="W11" i="116" s="1"/>
  <c r="J4" i="116"/>
  <c r="S9" i="116"/>
  <c r="D12" i="80"/>
  <c r="E12" i="80" s="1"/>
  <c r="F12" i="80" s="1"/>
  <c r="G12" i="80" s="1"/>
  <c r="H12" i="80" s="1"/>
  <c r="I12" i="80" s="1"/>
  <c r="V7" i="117"/>
  <c r="D16" i="80"/>
  <c r="E16" i="80" s="1"/>
  <c r="F16" i="80" s="1"/>
  <c r="G16" i="80" s="1"/>
  <c r="H16" i="80" s="1"/>
  <c r="I16" i="80" s="1"/>
  <c r="J16" i="80" s="1"/>
  <c r="K16" i="80" s="1"/>
  <c r="L16" i="80" s="1"/>
  <c r="M16" i="80" s="1"/>
  <c r="B36" i="95" s="1"/>
  <c r="R14" i="115"/>
  <c r="D14" i="80"/>
  <c r="E14" i="80" s="1"/>
  <c r="F14" i="80" s="1"/>
  <c r="G14" i="80" s="1"/>
  <c r="H14" i="80" s="1"/>
  <c r="I14" i="80" s="1"/>
  <c r="J14" i="80" s="1"/>
  <c r="K14" i="80" s="1"/>
  <c r="D15" i="80"/>
  <c r="E15" i="80" s="1"/>
  <c r="F15" i="80" s="1"/>
  <c r="G15" i="80" s="1"/>
  <c r="H15" i="80" s="1"/>
  <c r="I15" i="80" s="1"/>
  <c r="J15" i="80" s="1"/>
  <c r="K15" i="80" s="1"/>
  <c r="L15" i="80" s="1"/>
  <c r="B35" i="95" s="1"/>
  <c r="B47" i="95" s="1"/>
  <c r="R11" i="116"/>
  <c r="E25" i="116" s="1"/>
  <c r="N15" i="116"/>
  <c r="T15" i="116"/>
  <c r="W15" i="116" s="1"/>
  <c r="S15" i="116"/>
  <c r="U7" i="115"/>
  <c r="E11" i="80"/>
  <c r="F11" i="80" s="1"/>
  <c r="G11" i="80" s="1"/>
  <c r="H11" i="80" s="1"/>
  <c r="S10" i="116"/>
  <c r="D9" i="80"/>
  <c r="E9" i="80" s="1"/>
  <c r="F9" i="80" s="1"/>
  <c r="T10" i="116"/>
  <c r="W10" i="116" s="1"/>
  <c r="D10" i="80"/>
  <c r="E10" i="80" s="1"/>
  <c r="F10" i="80" s="1"/>
  <c r="G10" i="80" s="1"/>
  <c r="B30" i="95" s="1"/>
  <c r="B16" i="80"/>
  <c r="B24" i="95" s="1"/>
  <c r="B8" i="80"/>
  <c r="B10" i="80"/>
  <c r="B18" i="95" s="1"/>
  <c r="S13" i="116"/>
  <c r="F22" i="122"/>
  <c r="G22" i="122"/>
  <c r="N10" i="116"/>
  <c r="V7" i="93"/>
  <c r="K2" i="106"/>
  <c r="H12" i="115"/>
  <c r="I12" i="115" s="1"/>
  <c r="R12" i="115" s="1"/>
  <c r="E50" i="115" s="1"/>
  <c r="S11" i="119"/>
  <c r="S16" i="117"/>
  <c r="S10" i="119"/>
  <c r="U7" i="119"/>
  <c r="T10" i="119"/>
  <c r="W10" i="119" s="1"/>
  <c r="T16" i="117"/>
  <c r="W16" i="117" s="1"/>
  <c r="R10" i="119"/>
  <c r="E24" i="119" s="1"/>
  <c r="S11" i="116"/>
  <c r="G46" i="122"/>
  <c r="F4" i="94"/>
  <c r="K2" i="94"/>
  <c r="N11" i="121"/>
  <c r="R11" i="121"/>
  <c r="E49" i="121" s="1"/>
  <c r="R16" i="116"/>
  <c r="E54" i="116" s="1"/>
  <c r="N16" i="116"/>
  <c r="N14" i="115"/>
  <c r="T14" i="115"/>
  <c r="W14" i="115" s="1"/>
  <c r="S14" i="115"/>
  <c r="D7" i="94"/>
  <c r="I27" i="95" s="1"/>
  <c r="I39" i="95" s="1"/>
  <c r="T7" i="94"/>
  <c r="C13" i="94"/>
  <c r="C9" i="94"/>
  <c r="C8" i="94"/>
  <c r="C12" i="94"/>
  <c r="C14" i="94"/>
  <c r="C11" i="94"/>
  <c r="C10" i="94"/>
  <c r="C15" i="94"/>
  <c r="C16" i="94"/>
  <c r="S7" i="87"/>
  <c r="X7" i="87" s="1"/>
  <c r="J4" i="87"/>
  <c r="R13" i="116"/>
  <c r="E51" i="116" s="1"/>
  <c r="R16" i="121"/>
  <c r="E54" i="121" s="1"/>
  <c r="R10" i="116"/>
  <c r="D7" i="106"/>
  <c r="S27" i="95" s="1"/>
  <c r="S39" i="95" s="1"/>
  <c r="C8" i="106"/>
  <c r="C13" i="106"/>
  <c r="C15" i="106"/>
  <c r="C9" i="106"/>
  <c r="C12" i="106"/>
  <c r="C16" i="106"/>
  <c r="C14" i="106"/>
  <c r="C10" i="106"/>
  <c r="C11" i="106"/>
  <c r="R16" i="117"/>
  <c r="E30" i="117" s="1"/>
  <c r="T11" i="119"/>
  <c r="W11" i="119" s="1"/>
  <c r="T13" i="116"/>
  <c r="W13" i="116" s="1"/>
  <c r="T7" i="106"/>
  <c r="W7" i="106" s="1"/>
  <c r="S7" i="106"/>
  <c r="J4" i="106"/>
  <c r="V27" i="35"/>
  <c r="G2" i="101"/>
  <c r="D7" i="96"/>
  <c r="J27" i="95" s="1"/>
  <c r="J39" i="95" s="1"/>
  <c r="C8" i="96"/>
  <c r="C13" i="96"/>
  <c r="C14" i="96"/>
  <c r="C9" i="96"/>
  <c r="C12" i="96"/>
  <c r="C11" i="96"/>
  <c r="C15" i="96"/>
  <c r="C10" i="96"/>
  <c r="C16" i="96"/>
  <c r="H4" i="96"/>
  <c r="K2" i="96"/>
  <c r="I27" i="35"/>
  <c r="T27" i="35"/>
  <c r="U27" i="35" s="1"/>
  <c r="R11" i="119"/>
  <c r="E49" i="119" s="1"/>
  <c r="S10" i="107"/>
  <c r="T7" i="105"/>
  <c r="W7" i="105" s="1"/>
  <c r="K2" i="105"/>
  <c r="F4" i="105"/>
  <c r="D7" i="105"/>
  <c r="R27" i="95" s="1"/>
  <c r="R39" i="95" s="1"/>
  <c r="C12" i="105"/>
  <c r="C14" i="105"/>
  <c r="C8" i="105"/>
  <c r="C9" i="105"/>
  <c r="C15" i="105"/>
  <c r="C10" i="105"/>
  <c r="C11" i="105"/>
  <c r="C13" i="105"/>
  <c r="C16" i="105"/>
  <c r="B7" i="102"/>
  <c r="O15" i="95" s="1"/>
  <c r="O39" i="95" s="1"/>
  <c r="C16" i="102"/>
  <c r="C11" i="102"/>
  <c r="C8" i="102"/>
  <c r="C14" i="102"/>
  <c r="C15" i="102"/>
  <c r="J4" i="102"/>
  <c r="C9" i="102"/>
  <c r="C12" i="102"/>
  <c r="S7" i="102"/>
  <c r="X7" i="102" s="1"/>
  <c r="C10" i="102"/>
  <c r="C13" i="102"/>
  <c r="J4" i="89"/>
  <c r="C11" i="89"/>
  <c r="C16" i="89"/>
  <c r="S7" i="89"/>
  <c r="X7" i="89" s="1"/>
  <c r="C15" i="89"/>
  <c r="C12" i="89"/>
  <c r="B7" i="89"/>
  <c r="L15" i="95" s="1"/>
  <c r="L39" i="95" s="1"/>
  <c r="C10" i="89"/>
  <c r="C9" i="89"/>
  <c r="C8" i="89"/>
  <c r="C13" i="89"/>
  <c r="C14" i="89"/>
  <c r="S10" i="118"/>
  <c r="C8" i="104"/>
  <c r="C11" i="104"/>
  <c r="C10" i="104"/>
  <c r="J4" i="104"/>
  <c r="C14" i="104"/>
  <c r="C13" i="104"/>
  <c r="S7" i="104"/>
  <c r="X7" i="104" s="1"/>
  <c r="C9" i="104"/>
  <c r="C12" i="104"/>
  <c r="B7" i="104"/>
  <c r="Q15" i="95" s="1"/>
  <c r="Q39" i="95" s="1"/>
  <c r="C15" i="104"/>
  <c r="C16" i="104"/>
  <c r="B7" i="103"/>
  <c r="P15" i="95" s="1"/>
  <c r="P39" i="95" s="1"/>
  <c r="C16" i="103"/>
  <c r="C14" i="103"/>
  <c r="J4" i="103"/>
  <c r="C10" i="103"/>
  <c r="C9" i="103"/>
  <c r="S7" i="103"/>
  <c r="X7" i="103" s="1"/>
  <c r="C15" i="103"/>
  <c r="C12" i="103"/>
  <c r="C8" i="103"/>
  <c r="C11" i="103"/>
  <c r="C13" i="103"/>
  <c r="S15" i="100"/>
  <c r="T9" i="90"/>
  <c r="W9" i="90" s="1"/>
  <c r="T15" i="87"/>
  <c r="W15" i="87" s="1"/>
  <c r="T10" i="118"/>
  <c r="W10" i="118" s="1"/>
  <c r="S15" i="117"/>
  <c r="S9" i="92"/>
  <c r="S14" i="90"/>
  <c r="S8" i="119"/>
  <c r="T11" i="120"/>
  <c r="W11" i="120" s="1"/>
  <c r="S13" i="100"/>
  <c r="T9" i="100"/>
  <c r="W9" i="100" s="1"/>
  <c r="S8" i="121"/>
  <c r="T14" i="120"/>
  <c r="W14" i="120" s="1"/>
  <c r="R12" i="119"/>
  <c r="E50" i="119" s="1"/>
  <c r="T11" i="121"/>
  <c r="W11" i="121" s="1"/>
  <c r="S14" i="121"/>
  <c r="S12" i="117"/>
  <c r="S14" i="87"/>
  <c r="S11" i="100"/>
  <c r="T16" i="93"/>
  <c r="W16" i="93" s="1"/>
  <c r="S8" i="91"/>
  <c r="S10" i="117"/>
  <c r="T10" i="91"/>
  <c r="W10" i="91" s="1"/>
  <c r="S12" i="119"/>
  <c r="T13" i="118"/>
  <c r="W13" i="118" s="1"/>
  <c r="S11" i="121"/>
  <c r="S14" i="117"/>
  <c r="S13" i="107"/>
  <c r="T14" i="87"/>
  <c r="W14" i="87" s="1"/>
  <c r="T8" i="93"/>
  <c r="W8" i="93" s="1"/>
  <c r="S8" i="117"/>
  <c r="T12" i="87"/>
  <c r="W12" i="87" s="1"/>
  <c r="S10" i="92"/>
  <c r="S11" i="90"/>
  <c r="T14" i="100"/>
  <c r="W14" i="100" s="1"/>
  <c r="S8" i="120"/>
  <c r="S8" i="118"/>
  <c r="T10" i="87"/>
  <c r="W10" i="87" s="1"/>
  <c r="S16" i="116"/>
  <c r="S11" i="92"/>
  <c r="S12" i="92"/>
  <c r="T8" i="88"/>
  <c r="W8" i="88" s="1"/>
  <c r="T9" i="93"/>
  <c r="W9" i="93" s="1"/>
  <c r="T12" i="120"/>
  <c r="W12" i="120" s="1"/>
  <c r="S16" i="90"/>
  <c r="T16" i="116"/>
  <c r="W16" i="116" s="1"/>
  <c r="S8" i="115"/>
  <c r="S8" i="100"/>
  <c r="S16" i="100"/>
  <c r="S8" i="80"/>
  <c r="T10" i="107"/>
  <c r="W10" i="107" s="1"/>
  <c r="T13" i="107"/>
  <c r="W13" i="107" s="1"/>
  <c r="F46" i="122"/>
  <c r="T11" i="92"/>
  <c r="W11" i="92" s="1"/>
  <c r="T12" i="92"/>
  <c r="W12" i="92" s="1"/>
  <c r="T12" i="88"/>
  <c r="W12" i="88" s="1"/>
  <c r="T11" i="93"/>
  <c r="W11" i="93" s="1"/>
  <c r="S9" i="93"/>
  <c r="T9" i="117"/>
  <c r="W9" i="117" s="1"/>
  <c r="T13" i="115"/>
  <c r="W13" i="115" s="1"/>
  <c r="S9" i="100"/>
  <c r="T13" i="100"/>
  <c r="W13" i="100" s="1"/>
  <c r="S9" i="118"/>
  <c r="T9" i="88"/>
  <c r="W9" i="88" s="1"/>
  <c r="S16" i="93"/>
  <c r="T14" i="93"/>
  <c r="W14" i="93" s="1"/>
  <c r="T8" i="91"/>
  <c r="W8" i="91" s="1"/>
  <c r="T8" i="115"/>
  <c r="W8" i="115" s="1"/>
  <c r="T12" i="90"/>
  <c r="W12" i="90" s="1"/>
  <c r="S11" i="118"/>
  <c r="T13" i="87"/>
  <c r="W13" i="87" s="1"/>
  <c r="T8" i="100"/>
  <c r="W8" i="100" s="1"/>
  <c r="S14" i="100"/>
  <c r="T16" i="100"/>
  <c r="W16" i="100" s="1"/>
  <c r="T8" i="80"/>
  <c r="W8" i="80" s="1"/>
  <c r="T15" i="92"/>
  <c r="W15" i="92" s="1"/>
  <c r="S10" i="121"/>
  <c r="T14" i="117"/>
  <c r="W14" i="117" s="1"/>
  <c r="T8" i="118"/>
  <c r="W8" i="118" s="1"/>
  <c r="S10" i="87"/>
  <c r="S12" i="120"/>
  <c r="T16" i="90"/>
  <c r="W16" i="90" s="1"/>
  <c r="T13" i="90"/>
  <c r="W13" i="90" s="1"/>
  <c r="T15" i="117"/>
  <c r="W15" i="117" s="1"/>
  <c r="T16" i="87"/>
  <c r="W16" i="87" s="1"/>
  <c r="T10" i="100"/>
  <c r="W10" i="100" s="1"/>
  <c r="T15" i="100"/>
  <c r="W15" i="100" s="1"/>
  <c r="S12" i="116"/>
  <c r="T10" i="92"/>
  <c r="W10" i="92" s="1"/>
  <c r="S15" i="118"/>
  <c r="T16" i="91"/>
  <c r="W16" i="91" s="1"/>
  <c r="N11" i="118"/>
  <c r="E11" i="117"/>
  <c r="F11" i="117" s="1"/>
  <c r="G11" i="117" s="1"/>
  <c r="H11" i="117" s="1"/>
  <c r="S8" i="87"/>
  <c r="S13" i="87"/>
  <c r="X13" i="87" s="1"/>
  <c r="S9" i="87"/>
  <c r="G15" i="119"/>
  <c r="H15" i="119" s="1"/>
  <c r="I15" i="119" s="1"/>
  <c r="J15" i="119" s="1"/>
  <c r="K15" i="119" s="1"/>
  <c r="L15" i="119" s="1"/>
  <c r="G16" i="115"/>
  <c r="H16" i="115" s="1"/>
  <c r="I16" i="115" s="1"/>
  <c r="J16" i="115" s="1"/>
  <c r="K16" i="115" s="1"/>
  <c r="L16" i="115" s="1"/>
  <c r="M16" i="115" s="1"/>
  <c r="S8" i="116"/>
  <c r="T12" i="117"/>
  <c r="W12" i="117" s="1"/>
  <c r="S8" i="92"/>
  <c r="S16" i="92"/>
  <c r="S15" i="92"/>
  <c r="E9" i="119"/>
  <c r="F9" i="119" s="1"/>
  <c r="N13" i="88"/>
  <c r="R13" i="88"/>
  <c r="N14" i="88"/>
  <c r="R14" i="88"/>
  <c r="T8" i="120"/>
  <c r="W8" i="120" s="1"/>
  <c r="T10" i="121"/>
  <c r="W10" i="121" s="1"/>
  <c r="R12" i="93"/>
  <c r="N12" i="93"/>
  <c r="R13" i="93"/>
  <c r="N13" i="93"/>
  <c r="N16" i="120"/>
  <c r="R16" i="120"/>
  <c r="D9" i="109"/>
  <c r="E9" i="109" s="1"/>
  <c r="F9" i="109" s="1"/>
  <c r="X29" i="95" s="1"/>
  <c r="B9" i="109"/>
  <c r="X17" i="95" s="1"/>
  <c r="B12" i="109"/>
  <c r="X20" i="95" s="1"/>
  <c r="D12" i="109"/>
  <c r="E12" i="109" s="1"/>
  <c r="F12" i="109" s="1"/>
  <c r="G12" i="109" s="1"/>
  <c r="H12" i="109" s="1"/>
  <c r="I12" i="109" s="1"/>
  <c r="X32" i="95" s="1"/>
  <c r="D8" i="109"/>
  <c r="E8" i="109" s="1"/>
  <c r="X28" i="95" s="1"/>
  <c r="B8" i="109"/>
  <c r="X16" i="95" s="1"/>
  <c r="B9" i="110"/>
  <c r="Y17" i="95" s="1"/>
  <c r="D9" i="110"/>
  <c r="E9" i="110" s="1"/>
  <c r="F9" i="110" s="1"/>
  <c r="Y29" i="95" s="1"/>
  <c r="B12" i="110"/>
  <c r="Y20" i="95" s="1"/>
  <c r="D12" i="110"/>
  <c r="E12" i="110" s="1"/>
  <c r="F12" i="110" s="1"/>
  <c r="G12" i="110" s="1"/>
  <c r="H12" i="110" s="1"/>
  <c r="I12" i="110" s="1"/>
  <c r="Y32" i="95" s="1"/>
  <c r="S15" i="120"/>
  <c r="E45" i="107"/>
  <c r="E21" i="107"/>
  <c r="N10" i="107"/>
  <c r="R10" i="107"/>
  <c r="N13" i="107"/>
  <c r="R13" i="107"/>
  <c r="S15" i="91"/>
  <c r="T9" i="91"/>
  <c r="W9" i="91" s="1"/>
  <c r="S15" i="121"/>
  <c r="T8" i="90"/>
  <c r="W8" i="90" s="1"/>
  <c r="S10" i="90"/>
  <c r="T15" i="90"/>
  <c r="W15" i="90" s="1"/>
  <c r="T13" i="121"/>
  <c r="W13" i="121" s="1"/>
  <c r="R8" i="118"/>
  <c r="N8" i="118"/>
  <c r="R12" i="100"/>
  <c r="N12" i="100"/>
  <c r="D9" i="108"/>
  <c r="E9" i="108" s="1"/>
  <c r="F9" i="108" s="1"/>
  <c r="W29" i="95" s="1"/>
  <c r="B9" i="108"/>
  <c r="W17" i="95" s="1"/>
  <c r="B13" i="108"/>
  <c r="W21" i="95" s="1"/>
  <c r="D13" i="108"/>
  <c r="E13" i="108" s="1"/>
  <c r="F13" i="108" s="1"/>
  <c r="G13" i="108" s="1"/>
  <c r="H13" i="108" s="1"/>
  <c r="I13" i="108" s="1"/>
  <c r="J13" i="108" s="1"/>
  <c r="W33" i="95" s="1"/>
  <c r="V7" i="108"/>
  <c r="U7" i="108"/>
  <c r="B9" i="99"/>
  <c r="U17" i="95" s="1"/>
  <c r="D9" i="99"/>
  <c r="E9" i="99" s="1"/>
  <c r="F9" i="99" s="1"/>
  <c r="U29" i="95" s="1"/>
  <c r="D10" i="99"/>
  <c r="E10" i="99" s="1"/>
  <c r="F10" i="99" s="1"/>
  <c r="G10" i="99" s="1"/>
  <c r="U30" i="95" s="1"/>
  <c r="B10" i="99"/>
  <c r="U18" i="95" s="1"/>
  <c r="B8" i="99"/>
  <c r="U16" i="95" s="1"/>
  <c r="D8" i="99"/>
  <c r="E8" i="99" s="1"/>
  <c r="U28" i="95" s="1"/>
  <c r="N15" i="88"/>
  <c r="R15" i="88"/>
  <c r="S8" i="93"/>
  <c r="S11" i="93"/>
  <c r="X11" i="93" s="1"/>
  <c r="N12" i="120"/>
  <c r="R12" i="120"/>
  <c r="N14" i="118"/>
  <c r="R14" i="118"/>
  <c r="S9" i="107"/>
  <c r="T15" i="107"/>
  <c r="W15" i="107" s="1"/>
  <c r="S12" i="91"/>
  <c r="S14" i="91"/>
  <c r="E21" i="90"/>
  <c r="E45" i="90"/>
  <c r="N16" i="90"/>
  <c r="R16" i="90"/>
  <c r="E45" i="118"/>
  <c r="E21" i="118"/>
  <c r="S13" i="117"/>
  <c r="G23" i="122"/>
  <c r="R11" i="87"/>
  <c r="N11" i="87"/>
  <c r="S14" i="92"/>
  <c r="B13" i="112"/>
  <c r="AA21" i="95" s="1"/>
  <c r="D13" i="112"/>
  <c r="E13" i="112" s="1"/>
  <c r="F13" i="112" s="1"/>
  <c r="G13" i="112" s="1"/>
  <c r="H13" i="112" s="1"/>
  <c r="I13" i="112" s="1"/>
  <c r="J13" i="112" s="1"/>
  <c r="AA33" i="95" s="1"/>
  <c r="D15" i="112"/>
  <c r="E15" i="112" s="1"/>
  <c r="F15" i="112" s="1"/>
  <c r="G15" i="112" s="1"/>
  <c r="H15" i="112" s="1"/>
  <c r="I15" i="112" s="1"/>
  <c r="J15" i="112" s="1"/>
  <c r="K15" i="112" s="1"/>
  <c r="L15" i="112" s="1"/>
  <c r="AA35" i="95" s="1"/>
  <c r="B15" i="112"/>
  <c r="AA23" i="95" s="1"/>
  <c r="R10" i="88"/>
  <c r="N10" i="88"/>
  <c r="E45" i="93"/>
  <c r="E21" i="93"/>
  <c r="N16" i="93"/>
  <c r="R16" i="93"/>
  <c r="T12" i="118"/>
  <c r="W12" i="118" s="1"/>
  <c r="D13" i="111"/>
  <c r="E13" i="111" s="1"/>
  <c r="F13" i="111" s="1"/>
  <c r="G13" i="111" s="1"/>
  <c r="H13" i="111" s="1"/>
  <c r="I13" i="111" s="1"/>
  <c r="J13" i="111" s="1"/>
  <c r="Z33" i="95" s="1"/>
  <c r="B13" i="111"/>
  <c r="Z21" i="95" s="1"/>
  <c r="B15" i="111"/>
  <c r="Z23" i="95" s="1"/>
  <c r="D15" i="111"/>
  <c r="E15" i="111" s="1"/>
  <c r="F15" i="111" s="1"/>
  <c r="G15" i="111" s="1"/>
  <c r="H15" i="111" s="1"/>
  <c r="I15" i="111" s="1"/>
  <c r="J15" i="111" s="1"/>
  <c r="K15" i="111" s="1"/>
  <c r="L15" i="111" s="1"/>
  <c r="Z35" i="95" s="1"/>
  <c r="V7" i="111"/>
  <c r="U7" i="111"/>
  <c r="T14" i="107"/>
  <c r="W14" i="107" s="1"/>
  <c r="T16" i="107"/>
  <c r="W16" i="107" s="1"/>
  <c r="N13" i="91"/>
  <c r="R13" i="91"/>
  <c r="R11" i="91"/>
  <c r="N11" i="91"/>
  <c r="S13" i="90"/>
  <c r="S9" i="90"/>
  <c r="S15" i="87"/>
  <c r="S16" i="87"/>
  <c r="X16" i="87" s="1"/>
  <c r="N10" i="100"/>
  <c r="R10" i="100"/>
  <c r="N14" i="120"/>
  <c r="R14" i="120"/>
  <c r="R14" i="116"/>
  <c r="N10" i="117"/>
  <c r="R10" i="117"/>
  <c r="T13" i="92"/>
  <c r="W13" i="92" s="1"/>
  <c r="R16" i="88"/>
  <c r="N16" i="88"/>
  <c r="N11" i="88"/>
  <c r="R11" i="88"/>
  <c r="N10" i="120"/>
  <c r="R10" i="120"/>
  <c r="N15" i="93"/>
  <c r="R15" i="93"/>
  <c r="N13" i="120"/>
  <c r="R13" i="120"/>
  <c r="N12" i="107"/>
  <c r="R12" i="107"/>
  <c r="R11" i="107"/>
  <c r="N11" i="107"/>
  <c r="S12" i="121"/>
  <c r="E21" i="115"/>
  <c r="E45" i="115"/>
  <c r="T8" i="87"/>
  <c r="W8" i="87" s="1"/>
  <c r="T9" i="87"/>
  <c r="W9" i="87" s="1"/>
  <c r="T8" i="116"/>
  <c r="W8" i="116" s="1"/>
  <c r="T8" i="92"/>
  <c r="W8" i="92" s="1"/>
  <c r="T16" i="92"/>
  <c r="W16" i="92" s="1"/>
  <c r="H16" i="119"/>
  <c r="I16" i="119" s="1"/>
  <c r="J16" i="119" s="1"/>
  <c r="K16" i="119" s="1"/>
  <c r="L16" i="119" s="1"/>
  <c r="M16" i="119" s="1"/>
  <c r="S13" i="88"/>
  <c r="S14" i="88"/>
  <c r="N8" i="120"/>
  <c r="R8" i="120"/>
  <c r="S12" i="93"/>
  <c r="S13" i="93"/>
  <c r="S16" i="120"/>
  <c r="B13" i="109"/>
  <c r="X21" i="95" s="1"/>
  <c r="D13" i="109"/>
  <c r="E13" i="109" s="1"/>
  <c r="F13" i="109" s="1"/>
  <c r="G13" i="109" s="1"/>
  <c r="H13" i="109" s="1"/>
  <c r="I13" i="109" s="1"/>
  <c r="J13" i="109" s="1"/>
  <c r="X33" i="95" s="1"/>
  <c r="B15" i="109"/>
  <c r="X23" i="95" s="1"/>
  <c r="D15" i="109"/>
  <c r="E15" i="109" s="1"/>
  <c r="F15" i="109" s="1"/>
  <c r="G15" i="109" s="1"/>
  <c r="H15" i="109" s="1"/>
  <c r="I15" i="109" s="1"/>
  <c r="J15" i="109" s="1"/>
  <c r="K15" i="109" s="1"/>
  <c r="L15" i="109" s="1"/>
  <c r="X35" i="95" s="1"/>
  <c r="V7" i="109"/>
  <c r="U7" i="109"/>
  <c r="X3" i="95" s="1"/>
  <c r="D13" i="110"/>
  <c r="E13" i="110" s="1"/>
  <c r="F13" i="110" s="1"/>
  <c r="G13" i="110" s="1"/>
  <c r="H13" i="110" s="1"/>
  <c r="I13" i="110" s="1"/>
  <c r="J13" i="110" s="1"/>
  <c r="Y33" i="95" s="1"/>
  <c r="B13" i="110"/>
  <c r="Y21" i="95" s="1"/>
  <c r="B11" i="110"/>
  <c r="Y19" i="95" s="1"/>
  <c r="D11" i="110"/>
  <c r="E11" i="110" s="1"/>
  <c r="F11" i="110" s="1"/>
  <c r="G11" i="110" s="1"/>
  <c r="H11" i="110" s="1"/>
  <c r="Y31" i="95" s="1"/>
  <c r="N7" i="110"/>
  <c r="R7" i="110"/>
  <c r="T15" i="120"/>
  <c r="W15" i="120" s="1"/>
  <c r="T15" i="91"/>
  <c r="W15" i="91" s="1"/>
  <c r="S9" i="91"/>
  <c r="T15" i="121"/>
  <c r="W15" i="121" s="1"/>
  <c r="S8" i="90"/>
  <c r="T10" i="90"/>
  <c r="W10" i="90" s="1"/>
  <c r="S15" i="90"/>
  <c r="S13" i="121"/>
  <c r="N8" i="119"/>
  <c r="R8" i="119"/>
  <c r="E45" i="87"/>
  <c r="E21" i="87"/>
  <c r="N10" i="87"/>
  <c r="R10" i="87"/>
  <c r="T12" i="100"/>
  <c r="W12" i="100" s="1"/>
  <c r="T11" i="100"/>
  <c r="W11" i="100" s="1"/>
  <c r="D12" i="108"/>
  <c r="E12" i="108" s="1"/>
  <c r="F12" i="108" s="1"/>
  <c r="G12" i="108" s="1"/>
  <c r="H12" i="108" s="1"/>
  <c r="I12" i="108" s="1"/>
  <c r="W32" i="95" s="1"/>
  <c r="B12" i="108"/>
  <c r="W20" i="95" s="1"/>
  <c r="D11" i="108"/>
  <c r="E11" i="108" s="1"/>
  <c r="F11" i="108" s="1"/>
  <c r="G11" i="108" s="1"/>
  <c r="H11" i="108" s="1"/>
  <c r="W31" i="95" s="1"/>
  <c r="B11" i="108"/>
  <c r="W19" i="95" s="1"/>
  <c r="D8" i="108"/>
  <c r="E8" i="108" s="1"/>
  <c r="W28" i="95" s="1"/>
  <c r="B8" i="108"/>
  <c r="W16" i="95" s="1"/>
  <c r="E45" i="116"/>
  <c r="E21" i="116"/>
  <c r="R10" i="118"/>
  <c r="N10" i="118"/>
  <c r="D15" i="99"/>
  <c r="E15" i="99" s="1"/>
  <c r="F15" i="99" s="1"/>
  <c r="G15" i="99" s="1"/>
  <c r="H15" i="99" s="1"/>
  <c r="I15" i="99" s="1"/>
  <c r="J15" i="99" s="1"/>
  <c r="K15" i="99" s="1"/>
  <c r="L15" i="99" s="1"/>
  <c r="U35" i="95" s="1"/>
  <c r="B15" i="99"/>
  <c r="U23" i="95" s="1"/>
  <c r="B14" i="99"/>
  <c r="U22" i="95" s="1"/>
  <c r="D14" i="99"/>
  <c r="E14" i="99" s="1"/>
  <c r="F14" i="99" s="1"/>
  <c r="G14" i="99" s="1"/>
  <c r="H14" i="99" s="1"/>
  <c r="I14" i="99" s="1"/>
  <c r="J14" i="99" s="1"/>
  <c r="K14" i="99" s="1"/>
  <c r="U34" i="95" s="1"/>
  <c r="N7" i="99"/>
  <c r="R7" i="99"/>
  <c r="S8" i="88"/>
  <c r="T15" i="88"/>
  <c r="W15" i="88" s="1"/>
  <c r="S12" i="88"/>
  <c r="E21" i="120"/>
  <c r="E45" i="120"/>
  <c r="N8" i="93"/>
  <c r="R8" i="93"/>
  <c r="N11" i="93"/>
  <c r="R11" i="93"/>
  <c r="T8" i="117"/>
  <c r="W8" i="117" s="1"/>
  <c r="S9" i="117"/>
  <c r="S14" i="118"/>
  <c r="F14" i="119"/>
  <c r="G14" i="119" s="1"/>
  <c r="H14" i="119" s="1"/>
  <c r="I14" i="119" s="1"/>
  <c r="J14" i="119" s="1"/>
  <c r="K14" i="119" s="1"/>
  <c r="T9" i="107"/>
  <c r="W9" i="107" s="1"/>
  <c r="S15" i="107"/>
  <c r="T12" i="91"/>
  <c r="W12" i="91" s="1"/>
  <c r="T14" i="91"/>
  <c r="W14" i="91" s="1"/>
  <c r="T8" i="121"/>
  <c r="W8" i="121" s="1"/>
  <c r="N14" i="90"/>
  <c r="R14" i="90"/>
  <c r="N11" i="120"/>
  <c r="R11" i="120"/>
  <c r="N13" i="115"/>
  <c r="R13" i="115"/>
  <c r="T13" i="117"/>
  <c r="W13" i="117" s="1"/>
  <c r="T11" i="87"/>
  <c r="W11" i="87" s="1"/>
  <c r="S12" i="87"/>
  <c r="V7" i="80"/>
  <c r="U7" i="80"/>
  <c r="T9" i="118"/>
  <c r="W9" i="118" s="1"/>
  <c r="T9" i="92"/>
  <c r="W9" i="92" s="1"/>
  <c r="T14" i="92"/>
  <c r="W14" i="92" s="1"/>
  <c r="D11" i="112"/>
  <c r="E11" i="112" s="1"/>
  <c r="F11" i="112" s="1"/>
  <c r="G11" i="112" s="1"/>
  <c r="H11" i="112" s="1"/>
  <c r="AA31" i="95" s="1"/>
  <c r="B11" i="112"/>
  <c r="AA19" i="95" s="1"/>
  <c r="AA43" i="95" s="1"/>
  <c r="B9" i="112"/>
  <c r="AA17" i="95" s="1"/>
  <c r="D9" i="112"/>
  <c r="E9" i="112" s="1"/>
  <c r="F9" i="112" s="1"/>
  <c r="AA29" i="95" s="1"/>
  <c r="B8" i="112"/>
  <c r="AA16" i="95" s="1"/>
  <c r="D8" i="112"/>
  <c r="E8" i="112" s="1"/>
  <c r="AA28" i="95" s="1"/>
  <c r="S10" i="88"/>
  <c r="S9" i="88"/>
  <c r="X9" i="88" s="1"/>
  <c r="R14" i="93"/>
  <c r="N14" i="93"/>
  <c r="S12" i="118"/>
  <c r="D9" i="111"/>
  <c r="E9" i="111" s="1"/>
  <c r="F9" i="111" s="1"/>
  <c r="Z29" i="95" s="1"/>
  <c r="B9" i="111"/>
  <c r="Z17" i="95" s="1"/>
  <c r="B12" i="111"/>
  <c r="Z20" i="95" s="1"/>
  <c r="D12" i="111"/>
  <c r="E12" i="111" s="1"/>
  <c r="F12" i="111" s="1"/>
  <c r="G12" i="111" s="1"/>
  <c r="H12" i="111" s="1"/>
  <c r="I12" i="111" s="1"/>
  <c r="Z32" i="95" s="1"/>
  <c r="S14" i="107"/>
  <c r="X14" i="107" s="1"/>
  <c r="S16" i="107"/>
  <c r="S13" i="91"/>
  <c r="T11" i="91"/>
  <c r="W11" i="91" s="1"/>
  <c r="E21" i="121"/>
  <c r="G21" i="121" s="1"/>
  <c r="E45" i="121"/>
  <c r="G45" i="121" s="1"/>
  <c r="R9" i="90"/>
  <c r="N9" i="90"/>
  <c r="N8" i="115"/>
  <c r="R8" i="115"/>
  <c r="R15" i="117"/>
  <c r="N15" i="117"/>
  <c r="N16" i="87"/>
  <c r="R16" i="87"/>
  <c r="N15" i="100"/>
  <c r="R15" i="100"/>
  <c r="R12" i="116"/>
  <c r="N12" i="116"/>
  <c r="S13" i="92"/>
  <c r="T16" i="88"/>
  <c r="W16" i="88" s="1"/>
  <c r="S11" i="88"/>
  <c r="S10" i="120"/>
  <c r="T9" i="121"/>
  <c r="W9" i="121" s="1"/>
  <c r="S10" i="93"/>
  <c r="S15" i="93"/>
  <c r="T13" i="120"/>
  <c r="W13" i="120" s="1"/>
  <c r="N15" i="118"/>
  <c r="R15" i="118"/>
  <c r="T8" i="107"/>
  <c r="W8" i="107" s="1"/>
  <c r="T12" i="107"/>
  <c r="W12" i="107" s="1"/>
  <c r="T11" i="107"/>
  <c r="W11" i="107" s="1"/>
  <c r="S16" i="91"/>
  <c r="X16" i="91" s="1"/>
  <c r="S10" i="91"/>
  <c r="S12" i="90"/>
  <c r="X12" i="90" s="1"/>
  <c r="T11" i="90"/>
  <c r="W11" i="90" s="1"/>
  <c r="T12" i="121"/>
  <c r="W12" i="121" s="1"/>
  <c r="T11" i="118"/>
  <c r="W11" i="118" s="1"/>
  <c r="T12" i="119"/>
  <c r="W12" i="119" s="1"/>
  <c r="N13" i="118"/>
  <c r="R13" i="118"/>
  <c r="S16" i="121"/>
  <c r="R8" i="87"/>
  <c r="N8" i="87"/>
  <c r="N9" i="87"/>
  <c r="R9" i="87"/>
  <c r="N8" i="116"/>
  <c r="R8" i="116"/>
  <c r="N8" i="92"/>
  <c r="R8" i="92"/>
  <c r="R16" i="92"/>
  <c r="N16" i="92"/>
  <c r="T13" i="88"/>
  <c r="W13" i="88" s="1"/>
  <c r="T14" i="88"/>
  <c r="W14" i="88" s="1"/>
  <c r="N10" i="121"/>
  <c r="R10" i="121"/>
  <c r="T12" i="93"/>
  <c r="W12" i="93" s="1"/>
  <c r="T13" i="93"/>
  <c r="W13" i="93" s="1"/>
  <c r="T16" i="120"/>
  <c r="W16" i="120" s="1"/>
  <c r="B10" i="109"/>
  <c r="X18" i="95" s="1"/>
  <c r="D10" i="109"/>
  <c r="E10" i="109" s="1"/>
  <c r="F10" i="109" s="1"/>
  <c r="G10" i="109" s="1"/>
  <c r="X30" i="95" s="1"/>
  <c r="B16" i="109"/>
  <c r="X24" i="95" s="1"/>
  <c r="D16" i="109"/>
  <c r="E16" i="109" s="1"/>
  <c r="F16" i="109" s="1"/>
  <c r="G16" i="109" s="1"/>
  <c r="H16" i="109" s="1"/>
  <c r="I16" i="109" s="1"/>
  <c r="J16" i="109" s="1"/>
  <c r="K16" i="109" s="1"/>
  <c r="L16" i="109" s="1"/>
  <c r="M16" i="109" s="1"/>
  <c r="X36" i="95" s="1"/>
  <c r="R7" i="109"/>
  <c r="N7" i="109"/>
  <c r="B10" i="110"/>
  <c r="Y18" i="95" s="1"/>
  <c r="D10" i="110"/>
  <c r="E10" i="110" s="1"/>
  <c r="F10" i="110" s="1"/>
  <c r="G10" i="110" s="1"/>
  <c r="Y30" i="95" s="1"/>
  <c r="B14" i="110"/>
  <c r="Y22" i="95" s="1"/>
  <c r="D14" i="110"/>
  <c r="E14" i="110" s="1"/>
  <c r="F14" i="110" s="1"/>
  <c r="G14" i="110" s="1"/>
  <c r="H14" i="110" s="1"/>
  <c r="I14" i="110" s="1"/>
  <c r="J14" i="110" s="1"/>
  <c r="K14" i="110" s="1"/>
  <c r="Y34" i="95" s="1"/>
  <c r="V7" i="110"/>
  <c r="U7" i="110"/>
  <c r="N15" i="120"/>
  <c r="R15" i="120"/>
  <c r="N14" i="117"/>
  <c r="R14" i="117"/>
  <c r="R15" i="91"/>
  <c r="N15" i="91"/>
  <c r="N9" i="91"/>
  <c r="R9" i="91"/>
  <c r="N8" i="90"/>
  <c r="R8" i="90"/>
  <c r="N13" i="121"/>
  <c r="R13" i="121"/>
  <c r="T8" i="119"/>
  <c r="W8" i="119" s="1"/>
  <c r="E16" i="118"/>
  <c r="F16" i="118" s="1"/>
  <c r="G16" i="118" s="1"/>
  <c r="H16" i="118" s="1"/>
  <c r="I16" i="118" s="1"/>
  <c r="J16" i="118" s="1"/>
  <c r="K16" i="118" s="1"/>
  <c r="L16" i="118" s="1"/>
  <c r="M16" i="118" s="1"/>
  <c r="N14" i="87"/>
  <c r="R14" i="87"/>
  <c r="S12" i="100"/>
  <c r="D16" i="108"/>
  <c r="E16" i="108" s="1"/>
  <c r="F16" i="108" s="1"/>
  <c r="G16" i="108" s="1"/>
  <c r="H16" i="108" s="1"/>
  <c r="I16" i="108" s="1"/>
  <c r="J16" i="108" s="1"/>
  <c r="K16" i="108" s="1"/>
  <c r="L16" i="108" s="1"/>
  <c r="M16" i="108" s="1"/>
  <c r="W36" i="95" s="1"/>
  <c r="B16" i="108"/>
  <c r="W24" i="95" s="1"/>
  <c r="B10" i="108"/>
  <c r="W18" i="95" s="1"/>
  <c r="D10" i="108"/>
  <c r="E10" i="108" s="1"/>
  <c r="F10" i="108" s="1"/>
  <c r="G10" i="108" s="1"/>
  <c r="W30" i="95" s="1"/>
  <c r="R7" i="108"/>
  <c r="N7" i="108"/>
  <c r="U10" i="122"/>
  <c r="F23" i="122"/>
  <c r="F47" i="122"/>
  <c r="R11" i="92"/>
  <c r="N11" i="92"/>
  <c r="N12" i="92"/>
  <c r="R12" i="92"/>
  <c r="D16" i="99"/>
  <c r="E16" i="99" s="1"/>
  <c r="F16" i="99" s="1"/>
  <c r="G16" i="99" s="1"/>
  <c r="H16" i="99" s="1"/>
  <c r="I16" i="99" s="1"/>
  <c r="J16" i="99" s="1"/>
  <c r="K16" i="99" s="1"/>
  <c r="L16" i="99" s="1"/>
  <c r="M16" i="99" s="1"/>
  <c r="U36" i="95" s="1"/>
  <c r="B16" i="99"/>
  <c r="U24" i="95" s="1"/>
  <c r="B12" i="99"/>
  <c r="U20" i="95" s="1"/>
  <c r="D12" i="99"/>
  <c r="E12" i="99" s="1"/>
  <c r="F12" i="99" s="1"/>
  <c r="G12" i="99" s="1"/>
  <c r="H12" i="99" s="1"/>
  <c r="I12" i="99" s="1"/>
  <c r="U32" i="95" s="1"/>
  <c r="U7" i="99"/>
  <c r="V7" i="99"/>
  <c r="S15" i="88"/>
  <c r="R9" i="93"/>
  <c r="N9" i="93"/>
  <c r="T14" i="118"/>
  <c r="W14" i="118" s="1"/>
  <c r="R12" i="91"/>
  <c r="N12" i="91"/>
  <c r="T14" i="90"/>
  <c r="W14" i="90" s="1"/>
  <c r="S11" i="120"/>
  <c r="S13" i="115"/>
  <c r="N13" i="117"/>
  <c r="R13" i="117"/>
  <c r="G47" i="122"/>
  <c r="S11" i="87"/>
  <c r="M3" i="95"/>
  <c r="N9" i="100"/>
  <c r="R9" i="100"/>
  <c r="R13" i="100"/>
  <c r="N13" i="100"/>
  <c r="R14" i="92"/>
  <c r="N14" i="92"/>
  <c r="B10" i="112"/>
  <c r="AA18" i="95" s="1"/>
  <c r="D10" i="112"/>
  <c r="E10" i="112" s="1"/>
  <c r="F10" i="112" s="1"/>
  <c r="G10" i="112" s="1"/>
  <c r="AA30" i="95" s="1"/>
  <c r="B12" i="112"/>
  <c r="AA20" i="95" s="1"/>
  <c r="D12" i="112"/>
  <c r="E12" i="112" s="1"/>
  <c r="F12" i="112" s="1"/>
  <c r="G12" i="112" s="1"/>
  <c r="H12" i="112" s="1"/>
  <c r="I12" i="112" s="1"/>
  <c r="AA32" i="95" s="1"/>
  <c r="V7" i="112"/>
  <c r="U7" i="112"/>
  <c r="T10" i="88"/>
  <c r="W10" i="88" s="1"/>
  <c r="S14" i="93"/>
  <c r="N12" i="118"/>
  <c r="R12" i="118"/>
  <c r="F10" i="115"/>
  <c r="G10" i="115" s="1"/>
  <c r="B16" i="111"/>
  <c r="Z24" i="95" s="1"/>
  <c r="D16" i="111"/>
  <c r="E16" i="111" s="1"/>
  <c r="F16" i="111" s="1"/>
  <c r="G16" i="111" s="1"/>
  <c r="H16" i="111" s="1"/>
  <c r="I16" i="111" s="1"/>
  <c r="J16" i="111" s="1"/>
  <c r="K16" i="111" s="1"/>
  <c r="L16" i="111" s="1"/>
  <c r="M16" i="111" s="1"/>
  <c r="Z36" i="95" s="1"/>
  <c r="B11" i="111"/>
  <c r="Z19" i="95" s="1"/>
  <c r="D11" i="111"/>
  <c r="E11" i="111" s="1"/>
  <c r="F11" i="111" s="1"/>
  <c r="G11" i="111" s="1"/>
  <c r="H11" i="111" s="1"/>
  <c r="Z31" i="95" s="1"/>
  <c r="B8" i="111"/>
  <c r="Z16" i="95" s="1"/>
  <c r="D8" i="111"/>
  <c r="E8" i="111" s="1"/>
  <c r="Z28" i="95" s="1"/>
  <c r="E45" i="117"/>
  <c r="G45" i="117" s="1"/>
  <c r="E21" i="117"/>
  <c r="N14" i="107"/>
  <c r="R14" i="107"/>
  <c r="T13" i="91"/>
  <c r="W13" i="91" s="1"/>
  <c r="S11" i="91"/>
  <c r="R13" i="90"/>
  <c r="N13" i="90"/>
  <c r="E53" i="116"/>
  <c r="E29" i="116"/>
  <c r="N16" i="117"/>
  <c r="N15" i="87"/>
  <c r="R15" i="87"/>
  <c r="S10" i="100"/>
  <c r="S14" i="120"/>
  <c r="T12" i="116"/>
  <c r="W12" i="116" s="1"/>
  <c r="T10" i="117"/>
  <c r="W10" i="117" s="1"/>
  <c r="N13" i="92"/>
  <c r="R13" i="92"/>
  <c r="S16" i="88"/>
  <c r="T11" i="88"/>
  <c r="W11" i="88" s="1"/>
  <c r="T10" i="120"/>
  <c r="W10" i="120" s="1"/>
  <c r="S9" i="121"/>
  <c r="T10" i="93"/>
  <c r="W10" i="93" s="1"/>
  <c r="T15" i="93"/>
  <c r="W15" i="93" s="1"/>
  <c r="S13" i="120"/>
  <c r="T15" i="118"/>
  <c r="W15" i="118" s="1"/>
  <c r="S8" i="107"/>
  <c r="S12" i="107"/>
  <c r="S11" i="107"/>
  <c r="R16" i="91"/>
  <c r="N16" i="91"/>
  <c r="N10" i="91"/>
  <c r="R10" i="91"/>
  <c r="N12" i="121"/>
  <c r="R12" i="121"/>
  <c r="R11" i="118"/>
  <c r="N12" i="119"/>
  <c r="S13" i="118"/>
  <c r="S14" i="116"/>
  <c r="T14" i="121"/>
  <c r="W14" i="121" s="1"/>
  <c r="T16" i="121"/>
  <c r="W16" i="121" s="1"/>
  <c r="E9" i="120"/>
  <c r="F9" i="120" s="1"/>
  <c r="R13" i="87"/>
  <c r="N13" i="87"/>
  <c r="F15" i="115"/>
  <c r="G15" i="115" s="1"/>
  <c r="H15" i="115" s="1"/>
  <c r="I15" i="115" s="1"/>
  <c r="J15" i="115" s="1"/>
  <c r="K15" i="115" s="1"/>
  <c r="L15" i="115" s="1"/>
  <c r="N8" i="100"/>
  <c r="R8" i="100"/>
  <c r="R14" i="100"/>
  <c r="N14" i="100"/>
  <c r="N16" i="100"/>
  <c r="R16" i="100"/>
  <c r="R12" i="117"/>
  <c r="N12" i="117"/>
  <c r="N15" i="92"/>
  <c r="R15" i="92"/>
  <c r="E45" i="88"/>
  <c r="E21" i="88"/>
  <c r="B11" i="109"/>
  <c r="X19" i="95" s="1"/>
  <c r="D11" i="109"/>
  <c r="E11" i="109" s="1"/>
  <c r="F11" i="109" s="1"/>
  <c r="G11" i="109" s="1"/>
  <c r="H11" i="109" s="1"/>
  <c r="X31" i="95" s="1"/>
  <c r="B14" i="109"/>
  <c r="X22" i="95" s="1"/>
  <c r="D14" i="109"/>
  <c r="E14" i="109" s="1"/>
  <c r="F14" i="109" s="1"/>
  <c r="G14" i="109" s="1"/>
  <c r="H14" i="109" s="1"/>
  <c r="I14" i="109" s="1"/>
  <c r="J14" i="109" s="1"/>
  <c r="K14" i="109" s="1"/>
  <c r="X34" i="95" s="1"/>
  <c r="B16" i="110"/>
  <c r="Y24" i="95" s="1"/>
  <c r="D16" i="110"/>
  <c r="E16" i="110" s="1"/>
  <c r="F16" i="110" s="1"/>
  <c r="G16" i="110" s="1"/>
  <c r="H16" i="110" s="1"/>
  <c r="I16" i="110" s="1"/>
  <c r="J16" i="110" s="1"/>
  <c r="K16" i="110" s="1"/>
  <c r="L16" i="110" s="1"/>
  <c r="M16" i="110" s="1"/>
  <c r="Y36" i="95" s="1"/>
  <c r="D15" i="110"/>
  <c r="E15" i="110" s="1"/>
  <c r="F15" i="110" s="1"/>
  <c r="G15" i="110" s="1"/>
  <c r="H15" i="110" s="1"/>
  <c r="I15" i="110" s="1"/>
  <c r="J15" i="110" s="1"/>
  <c r="K15" i="110" s="1"/>
  <c r="L15" i="110" s="1"/>
  <c r="Y35" i="95" s="1"/>
  <c r="B15" i="110"/>
  <c r="Y23" i="95" s="1"/>
  <c r="B8" i="110"/>
  <c r="Y16" i="95" s="1"/>
  <c r="D8" i="110"/>
  <c r="E8" i="110" s="1"/>
  <c r="Y28" i="95" s="1"/>
  <c r="E13" i="119"/>
  <c r="F13" i="119" s="1"/>
  <c r="G13" i="119" s="1"/>
  <c r="H13" i="119" s="1"/>
  <c r="I13" i="119" s="1"/>
  <c r="J13" i="119" s="1"/>
  <c r="R15" i="121"/>
  <c r="N15" i="121"/>
  <c r="N10" i="90"/>
  <c r="R10" i="90"/>
  <c r="R15" i="90"/>
  <c r="N15" i="90"/>
  <c r="E21" i="100"/>
  <c r="E45" i="100"/>
  <c r="N11" i="100"/>
  <c r="R11" i="100"/>
  <c r="D15" i="108"/>
  <c r="E15" i="108" s="1"/>
  <c r="F15" i="108" s="1"/>
  <c r="G15" i="108" s="1"/>
  <c r="H15" i="108" s="1"/>
  <c r="I15" i="108" s="1"/>
  <c r="J15" i="108" s="1"/>
  <c r="K15" i="108" s="1"/>
  <c r="L15" i="108" s="1"/>
  <c r="W35" i="95" s="1"/>
  <c r="B15" i="108"/>
  <c r="W23" i="95" s="1"/>
  <c r="B14" i="108"/>
  <c r="W22" i="95" s="1"/>
  <c r="W46" i="95" s="1"/>
  <c r="D14" i="108"/>
  <c r="E14" i="108" s="1"/>
  <c r="F14" i="108" s="1"/>
  <c r="G14" i="108" s="1"/>
  <c r="H14" i="108" s="1"/>
  <c r="I14" i="108" s="1"/>
  <c r="J14" i="108" s="1"/>
  <c r="K14" i="108" s="1"/>
  <c r="W34" i="95" s="1"/>
  <c r="D13" i="99"/>
  <c r="E13" i="99" s="1"/>
  <c r="F13" i="99" s="1"/>
  <c r="G13" i="99" s="1"/>
  <c r="H13" i="99" s="1"/>
  <c r="I13" i="99" s="1"/>
  <c r="J13" i="99" s="1"/>
  <c r="U33" i="95" s="1"/>
  <c r="B13" i="99"/>
  <c r="U21" i="95" s="1"/>
  <c r="B11" i="99"/>
  <c r="U19" i="95" s="1"/>
  <c r="D11" i="99"/>
  <c r="E11" i="99" s="1"/>
  <c r="F11" i="99" s="1"/>
  <c r="G11" i="99" s="1"/>
  <c r="H11" i="99" s="1"/>
  <c r="U31" i="95" s="1"/>
  <c r="N8" i="88"/>
  <c r="R8" i="88"/>
  <c r="N12" i="88"/>
  <c r="R12" i="88"/>
  <c r="E3" i="95"/>
  <c r="Q8" i="97" s="1"/>
  <c r="R8" i="117"/>
  <c r="N8" i="117"/>
  <c r="N9" i="117"/>
  <c r="R9" i="117"/>
  <c r="N9" i="107"/>
  <c r="R9" i="107"/>
  <c r="R15" i="107"/>
  <c r="N15" i="107"/>
  <c r="E21" i="91"/>
  <c r="E45" i="91"/>
  <c r="N14" i="91"/>
  <c r="R14" i="91"/>
  <c r="N8" i="121"/>
  <c r="R8" i="121"/>
  <c r="E21" i="119"/>
  <c r="E45" i="119"/>
  <c r="N12" i="87"/>
  <c r="R12" i="87"/>
  <c r="T14" i="116"/>
  <c r="W14" i="116" s="1"/>
  <c r="R9" i="118"/>
  <c r="N9" i="118"/>
  <c r="R9" i="92"/>
  <c r="N9" i="92"/>
  <c r="B14" i="112"/>
  <c r="AA22" i="95" s="1"/>
  <c r="D14" i="112"/>
  <c r="E14" i="112" s="1"/>
  <c r="F14" i="112" s="1"/>
  <c r="G14" i="112" s="1"/>
  <c r="H14" i="112" s="1"/>
  <c r="I14" i="112" s="1"/>
  <c r="J14" i="112" s="1"/>
  <c r="K14" i="112" s="1"/>
  <c r="AA34" i="95" s="1"/>
  <c r="D16" i="112"/>
  <c r="E16" i="112" s="1"/>
  <c r="F16" i="112" s="1"/>
  <c r="G16" i="112" s="1"/>
  <c r="H16" i="112" s="1"/>
  <c r="I16" i="112" s="1"/>
  <c r="J16" i="112" s="1"/>
  <c r="K16" i="112" s="1"/>
  <c r="L16" i="112" s="1"/>
  <c r="M16" i="112" s="1"/>
  <c r="AA36" i="95" s="1"/>
  <c r="B16" i="112"/>
  <c r="AA24" i="95" s="1"/>
  <c r="N7" i="112"/>
  <c r="R7" i="112"/>
  <c r="G11" i="115"/>
  <c r="H11" i="115" s="1"/>
  <c r="N9" i="88"/>
  <c r="R9" i="88"/>
  <c r="V7" i="120"/>
  <c r="U7" i="120"/>
  <c r="E9" i="115"/>
  <c r="F9" i="115" s="1"/>
  <c r="D10" i="111"/>
  <c r="E10" i="111" s="1"/>
  <c r="F10" i="111" s="1"/>
  <c r="G10" i="111" s="1"/>
  <c r="Z30" i="95" s="1"/>
  <c r="B10" i="111"/>
  <c r="Z18" i="95" s="1"/>
  <c r="B14" i="111"/>
  <c r="Z22" i="95" s="1"/>
  <c r="D14" i="111"/>
  <c r="E14" i="111" s="1"/>
  <c r="F14" i="111" s="1"/>
  <c r="G14" i="111" s="1"/>
  <c r="H14" i="111" s="1"/>
  <c r="I14" i="111" s="1"/>
  <c r="J14" i="111" s="1"/>
  <c r="K14" i="111" s="1"/>
  <c r="Z34" i="95" s="1"/>
  <c r="N7" i="111"/>
  <c r="R7" i="111"/>
  <c r="N16" i="107"/>
  <c r="R16" i="107"/>
  <c r="N8" i="91"/>
  <c r="R8" i="91"/>
  <c r="E45" i="92"/>
  <c r="E21" i="92"/>
  <c r="N10" i="92"/>
  <c r="R10" i="92"/>
  <c r="R9" i="121"/>
  <c r="N9" i="121"/>
  <c r="R10" i="93"/>
  <c r="N10" i="93"/>
  <c r="N8" i="107"/>
  <c r="R8" i="107"/>
  <c r="R12" i="90"/>
  <c r="N12" i="90"/>
  <c r="N11" i="90"/>
  <c r="R11" i="90"/>
  <c r="Y47" i="95" l="1"/>
  <c r="X16" i="107"/>
  <c r="X15" i="107"/>
  <c r="Z46" i="95"/>
  <c r="U43" i="95"/>
  <c r="AA44" i="95"/>
  <c r="Y42" i="95"/>
  <c r="X48" i="95"/>
  <c r="AA45" i="95"/>
  <c r="X40" i="95"/>
  <c r="Z42" i="95"/>
  <c r="U45" i="95"/>
  <c r="W47" i="95"/>
  <c r="AA47" i="95"/>
  <c r="U40" i="95"/>
  <c r="W48" i="95"/>
  <c r="U47" i="95"/>
  <c r="W43" i="95"/>
  <c r="Y45" i="95"/>
  <c r="Z45" i="95"/>
  <c r="N11" i="80"/>
  <c r="B31" i="95"/>
  <c r="B43" i="95" s="1"/>
  <c r="X46" i="95"/>
  <c r="Z43" i="95"/>
  <c r="AA41" i="95"/>
  <c r="X47" i="95"/>
  <c r="U41" i="95"/>
  <c r="W45" i="95"/>
  <c r="Y41" i="95"/>
  <c r="X44" i="95"/>
  <c r="B42" i="95"/>
  <c r="AA46" i="95"/>
  <c r="AA42" i="95"/>
  <c r="U44" i="95"/>
  <c r="Y46" i="95"/>
  <c r="X42" i="95"/>
  <c r="Z44" i="95"/>
  <c r="W40" i="95"/>
  <c r="W44" i="95"/>
  <c r="U42" i="95"/>
  <c r="W41" i="95"/>
  <c r="X41" i="95"/>
  <c r="R8" i="80"/>
  <c r="B16" i="95"/>
  <c r="B40" i="95" s="1"/>
  <c r="R9" i="80"/>
  <c r="E23" i="80" s="1"/>
  <c r="B65" i="95" s="1"/>
  <c r="B29" i="95"/>
  <c r="B41" i="95" s="1"/>
  <c r="AA48" i="95"/>
  <c r="Y40" i="95"/>
  <c r="Y48" i="95"/>
  <c r="X43" i="95"/>
  <c r="Z40" i="95"/>
  <c r="Z48" i="95"/>
  <c r="U48" i="95"/>
  <c r="W42" i="95"/>
  <c r="Z41" i="95"/>
  <c r="AA40" i="95"/>
  <c r="U46" i="95"/>
  <c r="Y43" i="95"/>
  <c r="X45" i="95"/>
  <c r="Z47" i="95"/>
  <c r="Y44" i="95"/>
  <c r="B48" i="95"/>
  <c r="R14" i="80"/>
  <c r="B34" i="95"/>
  <c r="B46" i="95" s="1"/>
  <c r="N12" i="80"/>
  <c r="B32" i="95"/>
  <c r="B44" i="95" s="1"/>
  <c r="G21" i="116"/>
  <c r="X14" i="93"/>
  <c r="G40" i="93" s="1"/>
  <c r="X13" i="120"/>
  <c r="G39" i="120" s="1"/>
  <c r="X16" i="88"/>
  <c r="G42" i="88" s="1"/>
  <c r="G21" i="117"/>
  <c r="X8" i="107"/>
  <c r="G34" i="107" s="1"/>
  <c r="X13" i="115"/>
  <c r="G39" i="115" s="1"/>
  <c r="X12" i="87"/>
  <c r="G38" i="87" s="1"/>
  <c r="X12" i="88"/>
  <c r="G38" i="88" s="1"/>
  <c r="G45" i="116"/>
  <c r="X15" i="92"/>
  <c r="G41" i="92" s="1"/>
  <c r="X11" i="87"/>
  <c r="E37" i="87" s="1"/>
  <c r="X15" i="88"/>
  <c r="G41" i="88" s="1"/>
  <c r="X7" i="106"/>
  <c r="E33" i="106" s="1"/>
  <c r="X15" i="90"/>
  <c r="E41" i="90" s="1"/>
  <c r="X12" i="118"/>
  <c r="G38" i="118" s="1"/>
  <c r="X13" i="121"/>
  <c r="E39" i="121" s="1"/>
  <c r="X13" i="118"/>
  <c r="E39" i="118" s="1"/>
  <c r="X14" i="120"/>
  <c r="E40" i="120" s="1"/>
  <c r="X11" i="120"/>
  <c r="G37" i="120" s="1"/>
  <c r="X13" i="92"/>
  <c r="E39" i="92" s="1"/>
  <c r="X12" i="107"/>
  <c r="E38" i="107" s="1"/>
  <c r="X13" i="90"/>
  <c r="E39" i="90" s="1"/>
  <c r="X12" i="100"/>
  <c r="G38" i="100" s="1"/>
  <c r="X11" i="107"/>
  <c r="E37" i="107" s="1"/>
  <c r="X10" i="100"/>
  <c r="G36" i="100" s="1"/>
  <c r="X11" i="91"/>
  <c r="G37" i="91" s="1"/>
  <c r="X8" i="88"/>
  <c r="E34" i="88" s="1"/>
  <c r="X8" i="90"/>
  <c r="E34" i="90" s="1"/>
  <c r="X15" i="87"/>
  <c r="E41" i="87" s="1"/>
  <c r="F45" i="93"/>
  <c r="X8" i="93"/>
  <c r="G34" i="93" s="1"/>
  <c r="V9" i="121"/>
  <c r="X9" i="121"/>
  <c r="X13" i="91"/>
  <c r="V9" i="91"/>
  <c r="X9" i="91"/>
  <c r="X13" i="93"/>
  <c r="X14" i="88"/>
  <c r="X9" i="107"/>
  <c r="X16" i="92"/>
  <c r="X8" i="87"/>
  <c r="V9" i="93"/>
  <c r="X9" i="93"/>
  <c r="V8" i="80"/>
  <c r="X8" i="80"/>
  <c r="V11" i="90"/>
  <c r="X11" i="90"/>
  <c r="V11" i="121"/>
  <c r="X11" i="121"/>
  <c r="V14" i="87"/>
  <c r="X14" i="87"/>
  <c r="V13" i="100"/>
  <c r="X13" i="100"/>
  <c r="V9" i="92"/>
  <c r="X9" i="92"/>
  <c r="V10" i="107"/>
  <c r="X10" i="107"/>
  <c r="F33" i="108"/>
  <c r="F33" i="110"/>
  <c r="G33" i="93"/>
  <c r="E33" i="93"/>
  <c r="F33" i="93" s="1"/>
  <c r="G38" i="90"/>
  <c r="E38" i="90"/>
  <c r="G42" i="107"/>
  <c r="E42" i="107"/>
  <c r="X12" i="93"/>
  <c r="X13" i="88"/>
  <c r="G42" i="87"/>
  <c r="E42" i="87"/>
  <c r="X14" i="92"/>
  <c r="X14" i="91"/>
  <c r="G37" i="93"/>
  <c r="E37" i="93"/>
  <c r="X15" i="121"/>
  <c r="X8" i="92"/>
  <c r="V10" i="121"/>
  <c r="X10" i="121"/>
  <c r="V14" i="100"/>
  <c r="X14" i="100"/>
  <c r="V16" i="93"/>
  <c r="X16" i="93"/>
  <c r="V9" i="100"/>
  <c r="X9" i="100"/>
  <c r="V16" i="100"/>
  <c r="X16" i="100"/>
  <c r="V16" i="90"/>
  <c r="X16" i="90"/>
  <c r="V12" i="92"/>
  <c r="X12" i="92"/>
  <c r="V10" i="92"/>
  <c r="X10" i="92"/>
  <c r="V8" i="91"/>
  <c r="X8" i="91"/>
  <c r="V15" i="100"/>
  <c r="X15" i="100"/>
  <c r="E33" i="102"/>
  <c r="G33" i="102"/>
  <c r="F33" i="112"/>
  <c r="F33" i="80"/>
  <c r="X16" i="121"/>
  <c r="V10" i="91"/>
  <c r="X10" i="91"/>
  <c r="X15" i="93"/>
  <c r="X11" i="88"/>
  <c r="G40" i="107"/>
  <c r="E40" i="107"/>
  <c r="G35" i="88"/>
  <c r="E35" i="88"/>
  <c r="D77" i="95" s="1"/>
  <c r="X14" i="118"/>
  <c r="G40" i="118" s="1"/>
  <c r="X12" i="121"/>
  <c r="X12" i="91"/>
  <c r="X9" i="87"/>
  <c r="V10" i="87"/>
  <c r="X10" i="87"/>
  <c r="X8" i="100"/>
  <c r="V11" i="92"/>
  <c r="X11" i="92"/>
  <c r="V13" i="107"/>
  <c r="X13" i="107"/>
  <c r="V14" i="121"/>
  <c r="X14" i="121"/>
  <c r="V8" i="121"/>
  <c r="X8" i="121"/>
  <c r="G33" i="87"/>
  <c r="E33" i="87"/>
  <c r="C75" i="95" s="1"/>
  <c r="G42" i="91"/>
  <c r="E42" i="91"/>
  <c r="X10" i="93"/>
  <c r="X10" i="88"/>
  <c r="G41" i="107"/>
  <c r="E41" i="107"/>
  <c r="V9" i="90"/>
  <c r="X9" i="90"/>
  <c r="X10" i="90"/>
  <c r="X15" i="91"/>
  <c r="G39" i="87"/>
  <c r="E39" i="87"/>
  <c r="V11" i="100"/>
  <c r="X11" i="100"/>
  <c r="V14" i="90"/>
  <c r="X14" i="90"/>
  <c r="G33" i="103"/>
  <c r="E33" i="103"/>
  <c r="G33" i="104"/>
  <c r="E33" i="104"/>
  <c r="G33" i="89"/>
  <c r="E33" i="89"/>
  <c r="G33" i="91"/>
  <c r="E33" i="91"/>
  <c r="F33" i="91" s="1"/>
  <c r="F33" i="99"/>
  <c r="F33" i="111"/>
  <c r="F33" i="109"/>
  <c r="X16" i="120"/>
  <c r="X15" i="120"/>
  <c r="X10" i="120"/>
  <c r="V12" i="120"/>
  <c r="X12" i="120"/>
  <c r="F33" i="120"/>
  <c r="V8" i="120"/>
  <c r="X8" i="120"/>
  <c r="V10" i="119"/>
  <c r="X10" i="119"/>
  <c r="V12" i="119"/>
  <c r="X12" i="119"/>
  <c r="V8" i="119"/>
  <c r="X8" i="119"/>
  <c r="V11" i="119"/>
  <c r="X11" i="119"/>
  <c r="G33" i="119"/>
  <c r="E33" i="119"/>
  <c r="F33" i="119" s="1"/>
  <c r="G45" i="118"/>
  <c r="V9" i="118"/>
  <c r="X9" i="118"/>
  <c r="V15" i="118"/>
  <c r="X15" i="118"/>
  <c r="V11" i="118"/>
  <c r="X11" i="118"/>
  <c r="V10" i="118"/>
  <c r="X10" i="118"/>
  <c r="V8" i="118"/>
  <c r="X8" i="118"/>
  <c r="G33" i="118"/>
  <c r="E33" i="118"/>
  <c r="F33" i="118" s="1"/>
  <c r="X13" i="117"/>
  <c r="V12" i="117"/>
  <c r="X12" i="117"/>
  <c r="V15" i="117"/>
  <c r="X15" i="117"/>
  <c r="V16" i="117"/>
  <c r="X16" i="117"/>
  <c r="V9" i="117"/>
  <c r="X9" i="117"/>
  <c r="V8" i="117"/>
  <c r="X8" i="117"/>
  <c r="V14" i="117"/>
  <c r="X14" i="117"/>
  <c r="G33" i="117"/>
  <c r="E33" i="117"/>
  <c r="F33" i="117" s="1"/>
  <c r="V10" i="117"/>
  <c r="X10" i="117"/>
  <c r="X14" i="116"/>
  <c r="X8" i="116"/>
  <c r="V16" i="116"/>
  <c r="X16" i="116"/>
  <c r="V13" i="116"/>
  <c r="X13" i="116"/>
  <c r="V9" i="116"/>
  <c r="X9" i="116"/>
  <c r="V11" i="116"/>
  <c r="X11" i="116"/>
  <c r="V15" i="116"/>
  <c r="X15" i="116"/>
  <c r="G33" i="116"/>
  <c r="E33" i="116"/>
  <c r="F33" i="116" s="1"/>
  <c r="V12" i="116"/>
  <c r="X12" i="116"/>
  <c r="V10" i="116"/>
  <c r="X10" i="116"/>
  <c r="V14" i="115"/>
  <c r="X14" i="115"/>
  <c r="V8" i="115"/>
  <c r="X8" i="115"/>
  <c r="G33" i="115"/>
  <c r="E33" i="115"/>
  <c r="F33" i="115" s="1"/>
  <c r="E21" i="80"/>
  <c r="G21" i="80" s="1"/>
  <c r="F10" i="126"/>
  <c r="C10" i="126" s="1"/>
  <c r="B11" i="126" s="1"/>
  <c r="E11" i="126"/>
  <c r="E23" i="116"/>
  <c r="R13" i="80"/>
  <c r="N13" i="80"/>
  <c r="S13" i="80"/>
  <c r="T13" i="80"/>
  <c r="W13" i="80" s="1"/>
  <c r="E52" i="121"/>
  <c r="E45" i="80"/>
  <c r="F45" i="80" s="1"/>
  <c r="E27" i="116"/>
  <c r="E49" i="116"/>
  <c r="N9" i="80"/>
  <c r="R10" i="80"/>
  <c r="E24" i="80" s="1"/>
  <c r="G21" i="119"/>
  <c r="T10" i="80"/>
  <c r="W10" i="80" s="1"/>
  <c r="N10" i="80"/>
  <c r="E26" i="115"/>
  <c r="E48" i="119"/>
  <c r="E25" i="119"/>
  <c r="S10" i="80"/>
  <c r="R11" i="80"/>
  <c r="S11" i="80"/>
  <c r="E28" i="115"/>
  <c r="N8" i="80"/>
  <c r="E52" i="115"/>
  <c r="T11" i="80"/>
  <c r="W11" i="80" s="1"/>
  <c r="U8" i="117"/>
  <c r="U9" i="117" s="1"/>
  <c r="E30" i="121"/>
  <c r="N15" i="80"/>
  <c r="R15" i="80"/>
  <c r="N16" i="80"/>
  <c r="T16" i="80"/>
  <c r="W16" i="80" s="1"/>
  <c r="S15" i="80"/>
  <c r="S16" i="80"/>
  <c r="R16" i="80"/>
  <c r="E30" i="80" s="1"/>
  <c r="T15" i="80"/>
  <c r="W15" i="80" s="1"/>
  <c r="U8" i="118"/>
  <c r="U9" i="118" s="1"/>
  <c r="S14" i="80"/>
  <c r="E30" i="116"/>
  <c r="G45" i="115"/>
  <c r="N14" i="80"/>
  <c r="S12" i="80"/>
  <c r="R12" i="80"/>
  <c r="T12" i="80"/>
  <c r="W12" i="80" s="1"/>
  <c r="E48" i="116"/>
  <c r="G21" i="115"/>
  <c r="S12" i="115"/>
  <c r="G45" i="119"/>
  <c r="T9" i="80"/>
  <c r="W9" i="80" s="1"/>
  <c r="T14" i="80"/>
  <c r="W14" i="80" s="1"/>
  <c r="S9" i="80"/>
  <c r="U8" i="115"/>
  <c r="E26" i="119"/>
  <c r="U8" i="120"/>
  <c r="E54" i="117"/>
  <c r="F21" i="115"/>
  <c r="E25" i="121"/>
  <c r="F21" i="117"/>
  <c r="U8" i="80"/>
  <c r="E24" i="116"/>
  <c r="N12" i="115"/>
  <c r="T12" i="115"/>
  <c r="W12" i="115" s="1"/>
  <c r="F45" i="118"/>
  <c r="U8" i="100"/>
  <c r="U9" i="100" s="1"/>
  <c r="U10" i="100" s="1"/>
  <c r="U11" i="100" s="1"/>
  <c r="U12" i="100" s="1"/>
  <c r="U8" i="91"/>
  <c r="J4" i="94"/>
  <c r="S7" i="94"/>
  <c r="B10" i="106"/>
  <c r="S18" i="95" s="1"/>
  <c r="D10" i="106"/>
  <c r="E10" i="106" s="1"/>
  <c r="F10" i="106" s="1"/>
  <c r="G10" i="106" s="1"/>
  <c r="S30" i="95" s="1"/>
  <c r="D9" i="106"/>
  <c r="E9" i="106" s="1"/>
  <c r="F9" i="106" s="1"/>
  <c r="S29" i="95" s="1"/>
  <c r="B9" i="106"/>
  <c r="S17" i="95" s="1"/>
  <c r="N7" i="106"/>
  <c r="R7" i="106"/>
  <c r="D10" i="94"/>
  <c r="E10" i="94" s="1"/>
  <c r="F10" i="94" s="1"/>
  <c r="G10" i="94" s="1"/>
  <c r="I30" i="95" s="1"/>
  <c r="B10" i="94"/>
  <c r="I18" i="95" s="1"/>
  <c r="B8" i="94"/>
  <c r="I16" i="95" s="1"/>
  <c r="D8" i="94"/>
  <c r="E8" i="94" s="1"/>
  <c r="I28" i="95" s="1"/>
  <c r="R7" i="94"/>
  <c r="N7" i="94"/>
  <c r="V8" i="100"/>
  <c r="G21" i="118"/>
  <c r="F21" i="118"/>
  <c r="B14" i="106"/>
  <c r="S22" i="95" s="1"/>
  <c r="D14" i="106"/>
  <c r="E14" i="106" s="1"/>
  <c r="F14" i="106" s="1"/>
  <c r="G14" i="106" s="1"/>
  <c r="H14" i="106" s="1"/>
  <c r="I14" i="106" s="1"/>
  <c r="J14" i="106" s="1"/>
  <c r="K14" i="106" s="1"/>
  <c r="S34" i="95" s="1"/>
  <c r="B15" i="106"/>
  <c r="S23" i="95" s="1"/>
  <c r="D15" i="106"/>
  <c r="U7" i="87"/>
  <c r="V7" i="87"/>
  <c r="D11" i="94"/>
  <c r="B11" i="94"/>
  <c r="I19" i="95" s="1"/>
  <c r="D9" i="94"/>
  <c r="B9" i="94"/>
  <c r="I17" i="95" s="1"/>
  <c r="V7" i="106"/>
  <c r="U7" i="106"/>
  <c r="D16" i="106"/>
  <c r="B16" i="106"/>
  <c r="S24" i="95" s="1"/>
  <c r="D13" i="106"/>
  <c r="B13" i="106"/>
  <c r="S21" i="95" s="1"/>
  <c r="D16" i="94"/>
  <c r="B16" i="94"/>
  <c r="I24" i="95" s="1"/>
  <c r="B14" i="94"/>
  <c r="I22" i="95" s="1"/>
  <c r="D14" i="94"/>
  <c r="D13" i="94"/>
  <c r="B13" i="94"/>
  <c r="I21" i="95" s="1"/>
  <c r="B11" i="106"/>
  <c r="S19" i="95" s="1"/>
  <c r="D11" i="106"/>
  <c r="D12" i="106"/>
  <c r="B12" i="106"/>
  <c r="S20" i="95" s="1"/>
  <c r="B8" i="106"/>
  <c r="S16" i="95" s="1"/>
  <c r="D8" i="106"/>
  <c r="B15" i="94"/>
  <c r="I23" i="95" s="1"/>
  <c r="D15" i="94"/>
  <c r="B12" i="94"/>
  <c r="I20" i="95" s="1"/>
  <c r="D12" i="94"/>
  <c r="W7" i="94"/>
  <c r="E2" i="101"/>
  <c r="R27" i="35"/>
  <c r="O27" i="35"/>
  <c r="B10" i="96"/>
  <c r="J18" i="95" s="1"/>
  <c r="D10" i="96"/>
  <c r="B9" i="96"/>
  <c r="J17" i="95" s="1"/>
  <c r="D9" i="96"/>
  <c r="N7" i="96"/>
  <c r="R7" i="96"/>
  <c r="D15" i="96"/>
  <c r="B15" i="96"/>
  <c r="J23" i="95" s="1"/>
  <c r="B14" i="96"/>
  <c r="J22" i="95" s="1"/>
  <c r="D14" i="96"/>
  <c r="T7" i="96"/>
  <c r="X7" i="96" s="1"/>
  <c r="J4" i="96"/>
  <c r="B11" i="96"/>
  <c r="J19" i="95" s="1"/>
  <c r="D11" i="96"/>
  <c r="D13" i="96"/>
  <c r="B13" i="96"/>
  <c r="J21" i="95" s="1"/>
  <c r="F4" i="101"/>
  <c r="I2" i="101"/>
  <c r="H4" i="101" s="1"/>
  <c r="W27" i="35"/>
  <c r="B16" i="96"/>
  <c r="J24" i="95" s="1"/>
  <c r="D16" i="96"/>
  <c r="D12" i="96"/>
  <c r="B12" i="96"/>
  <c r="J20" i="95" s="1"/>
  <c r="D8" i="96"/>
  <c r="B8" i="96"/>
  <c r="J16" i="95" s="1"/>
  <c r="U8" i="119"/>
  <c r="G24" i="122"/>
  <c r="S8" i="99"/>
  <c r="D16" i="105"/>
  <c r="B16" i="105"/>
  <c r="R24" i="95" s="1"/>
  <c r="D15" i="105"/>
  <c r="B15" i="105"/>
  <c r="R23" i="95" s="1"/>
  <c r="D12" i="105"/>
  <c r="B12" i="105"/>
  <c r="R20" i="95" s="1"/>
  <c r="D13" i="105"/>
  <c r="B13" i="105"/>
  <c r="R21" i="95" s="1"/>
  <c r="B9" i="105"/>
  <c r="R17" i="95" s="1"/>
  <c r="D9" i="105"/>
  <c r="R7" i="105"/>
  <c r="N7" i="105"/>
  <c r="D11" i="105"/>
  <c r="B11" i="105"/>
  <c r="R19" i="95" s="1"/>
  <c r="B8" i="105"/>
  <c r="R16" i="95" s="1"/>
  <c r="D8" i="105"/>
  <c r="T8" i="105" s="1"/>
  <c r="W8" i="105" s="1"/>
  <c r="J4" i="105"/>
  <c r="S7" i="105"/>
  <c r="X7" i="105" s="1"/>
  <c r="D10" i="105"/>
  <c r="B10" i="105"/>
  <c r="R18" i="95" s="1"/>
  <c r="B14" i="105"/>
  <c r="R22" i="95" s="1"/>
  <c r="D14" i="105"/>
  <c r="B13" i="102"/>
  <c r="O21" i="95" s="1"/>
  <c r="D13" i="102"/>
  <c r="D9" i="102"/>
  <c r="B9" i="102"/>
  <c r="O17" i="95" s="1"/>
  <c r="B8" i="102"/>
  <c r="O16" i="95" s="1"/>
  <c r="D8" i="102"/>
  <c r="D10" i="102"/>
  <c r="B10" i="102"/>
  <c r="O18" i="95" s="1"/>
  <c r="B11" i="102"/>
  <c r="O19" i="95" s="1"/>
  <c r="D11" i="102"/>
  <c r="V7" i="102"/>
  <c r="U7" i="102"/>
  <c r="O3" i="95" s="1"/>
  <c r="B15" i="102"/>
  <c r="O23" i="95" s="1"/>
  <c r="D15" i="102"/>
  <c r="B16" i="102"/>
  <c r="O24" i="95" s="1"/>
  <c r="D16" i="102"/>
  <c r="D12" i="102"/>
  <c r="B12" i="102"/>
  <c r="O20" i="95" s="1"/>
  <c r="B14" i="102"/>
  <c r="O22" i="95" s="1"/>
  <c r="D14" i="102"/>
  <c r="R7" i="102"/>
  <c r="N7" i="102"/>
  <c r="S12" i="108"/>
  <c r="D14" i="89"/>
  <c r="B14" i="89"/>
  <c r="L22" i="95" s="1"/>
  <c r="D10" i="89"/>
  <c r="B10" i="89"/>
  <c r="L18" i="95" s="1"/>
  <c r="V7" i="89"/>
  <c r="U7" i="89"/>
  <c r="L3" i="95" s="1"/>
  <c r="D13" i="89"/>
  <c r="B13" i="89"/>
  <c r="L21" i="95" s="1"/>
  <c r="N7" i="89"/>
  <c r="R7" i="89"/>
  <c r="D16" i="89"/>
  <c r="B16" i="89"/>
  <c r="L24" i="95" s="1"/>
  <c r="D8" i="89"/>
  <c r="B8" i="89"/>
  <c r="L16" i="95" s="1"/>
  <c r="B12" i="89"/>
  <c r="L20" i="95" s="1"/>
  <c r="D12" i="89"/>
  <c r="D11" i="89"/>
  <c r="B11" i="89"/>
  <c r="L19" i="95" s="1"/>
  <c r="D9" i="89"/>
  <c r="B9" i="89"/>
  <c r="L17" i="95" s="1"/>
  <c r="D15" i="89"/>
  <c r="B15" i="89"/>
  <c r="L23" i="95" s="1"/>
  <c r="R7" i="104"/>
  <c r="N7" i="104"/>
  <c r="B13" i="104"/>
  <c r="Q21" i="95" s="1"/>
  <c r="D13" i="104"/>
  <c r="B11" i="104"/>
  <c r="Q19" i="95" s="1"/>
  <c r="D11" i="104"/>
  <c r="B12" i="104"/>
  <c r="Q20" i="95" s="1"/>
  <c r="D12" i="104"/>
  <c r="B14" i="104"/>
  <c r="Q22" i="95" s="1"/>
  <c r="D14" i="104"/>
  <c r="B8" i="104"/>
  <c r="Q16" i="95" s="1"/>
  <c r="D8" i="104"/>
  <c r="D16" i="104"/>
  <c r="B16" i="104"/>
  <c r="Q24" i="95" s="1"/>
  <c r="B9" i="104"/>
  <c r="Q17" i="95" s="1"/>
  <c r="D9" i="104"/>
  <c r="D15" i="104"/>
  <c r="B15" i="104"/>
  <c r="Q23" i="95" s="1"/>
  <c r="V7" i="104"/>
  <c r="U7" i="104"/>
  <c r="D10" i="104"/>
  <c r="B10" i="104"/>
  <c r="Q18" i="95" s="1"/>
  <c r="D13" i="103"/>
  <c r="B13" i="103"/>
  <c r="P21" i="95" s="1"/>
  <c r="D15" i="103"/>
  <c r="B15" i="103"/>
  <c r="P23" i="95" s="1"/>
  <c r="B11" i="103"/>
  <c r="P19" i="95" s="1"/>
  <c r="D11" i="103"/>
  <c r="V7" i="103"/>
  <c r="U7" i="103"/>
  <c r="P3" i="95" s="1"/>
  <c r="D14" i="103"/>
  <c r="B14" i="103"/>
  <c r="P22" i="95" s="1"/>
  <c r="D8" i="103"/>
  <c r="B8" i="103"/>
  <c r="P16" i="95" s="1"/>
  <c r="B9" i="103"/>
  <c r="P17" i="95" s="1"/>
  <c r="D9" i="103"/>
  <c r="B16" i="103"/>
  <c r="P24" i="95" s="1"/>
  <c r="D16" i="103"/>
  <c r="D12" i="103"/>
  <c r="B12" i="103"/>
  <c r="P20" i="95" s="1"/>
  <c r="D10" i="103"/>
  <c r="B10" i="103"/>
  <c r="P18" i="95" s="1"/>
  <c r="R7" i="103"/>
  <c r="N7" i="103"/>
  <c r="S9" i="110"/>
  <c r="T12" i="109"/>
  <c r="W12" i="109" s="1"/>
  <c r="S10" i="110"/>
  <c r="S15" i="110"/>
  <c r="S10" i="109"/>
  <c r="S16" i="109"/>
  <c r="S10" i="112"/>
  <c r="T15" i="110"/>
  <c r="W15" i="110" s="1"/>
  <c r="T12" i="112"/>
  <c r="W12" i="112" s="1"/>
  <c r="T10" i="112"/>
  <c r="W10" i="112" s="1"/>
  <c r="T10" i="108"/>
  <c r="W10" i="108" s="1"/>
  <c r="T16" i="109"/>
  <c r="W16" i="109" s="1"/>
  <c r="T10" i="109"/>
  <c r="W10" i="109" s="1"/>
  <c r="S9" i="99"/>
  <c r="S15" i="119"/>
  <c r="S11" i="115"/>
  <c r="T11" i="99"/>
  <c r="W11" i="99" s="1"/>
  <c r="S14" i="108"/>
  <c r="S11" i="109"/>
  <c r="S9" i="112"/>
  <c r="F45" i="115"/>
  <c r="T8" i="99"/>
  <c r="W8" i="99" s="1"/>
  <c r="S10" i="99"/>
  <c r="T9" i="99"/>
  <c r="W9" i="99" s="1"/>
  <c r="S12" i="110"/>
  <c r="T11" i="112"/>
  <c r="W11" i="112" s="1"/>
  <c r="S8" i="108"/>
  <c r="S12" i="112"/>
  <c r="V12" i="112" s="1"/>
  <c r="T8" i="112"/>
  <c r="W8" i="112" s="1"/>
  <c r="S8" i="110"/>
  <c r="T16" i="110"/>
  <c r="W16" i="110" s="1"/>
  <c r="T14" i="109"/>
  <c r="W14" i="109" s="1"/>
  <c r="T12" i="99"/>
  <c r="W12" i="99" s="1"/>
  <c r="T8" i="110"/>
  <c r="W8" i="110" s="1"/>
  <c r="S16" i="110"/>
  <c r="S14" i="109"/>
  <c r="T11" i="109"/>
  <c r="W11" i="109" s="1"/>
  <c r="S12" i="99"/>
  <c r="S11" i="112"/>
  <c r="T11" i="108"/>
  <c r="W11" i="108" s="1"/>
  <c r="S14" i="119"/>
  <c r="T8" i="108"/>
  <c r="W8" i="108" s="1"/>
  <c r="S11" i="108"/>
  <c r="T12" i="108"/>
  <c r="W12" i="108" s="1"/>
  <c r="T15" i="111"/>
  <c r="W15" i="111" s="1"/>
  <c r="S13" i="111"/>
  <c r="T10" i="99"/>
  <c r="W10" i="99" s="1"/>
  <c r="T16" i="119"/>
  <c r="W16" i="119" s="1"/>
  <c r="S9" i="120"/>
  <c r="S10" i="108"/>
  <c r="S14" i="110"/>
  <c r="S8" i="112"/>
  <c r="T9" i="112"/>
  <c r="W9" i="112" s="1"/>
  <c r="S15" i="111"/>
  <c r="T13" i="111"/>
  <c r="W13" i="111" s="1"/>
  <c r="S9" i="119"/>
  <c r="T15" i="119"/>
  <c r="W15" i="119" s="1"/>
  <c r="S13" i="119"/>
  <c r="U8" i="121"/>
  <c r="U9" i="121" s="1"/>
  <c r="G75" i="95"/>
  <c r="E30" i="107"/>
  <c r="E54" i="107"/>
  <c r="E21" i="111"/>
  <c r="F21" i="111" s="1"/>
  <c r="E45" i="111"/>
  <c r="F45" i="111" s="1"/>
  <c r="N10" i="111"/>
  <c r="R10" i="111"/>
  <c r="E21" i="112"/>
  <c r="F21" i="112" s="1"/>
  <c r="E45" i="112"/>
  <c r="G45" i="112" s="1"/>
  <c r="R16" i="112"/>
  <c r="N16" i="112"/>
  <c r="G45" i="91"/>
  <c r="F87" i="95"/>
  <c r="E53" i="107"/>
  <c r="E29" i="107"/>
  <c r="E22" i="117"/>
  <c r="E46" i="117"/>
  <c r="N11" i="99"/>
  <c r="R11" i="99"/>
  <c r="E30" i="100"/>
  <c r="E54" i="100"/>
  <c r="E25" i="90"/>
  <c r="E49" i="90"/>
  <c r="N14" i="111"/>
  <c r="R14" i="111"/>
  <c r="N14" i="112"/>
  <c r="R14" i="112"/>
  <c r="E52" i="91"/>
  <c r="E28" i="91"/>
  <c r="E47" i="107"/>
  <c r="E23" i="107"/>
  <c r="E23" i="117"/>
  <c r="E47" i="117"/>
  <c r="E22" i="88"/>
  <c r="E46" i="88"/>
  <c r="T15" i="108"/>
  <c r="W15" i="108" s="1"/>
  <c r="G45" i="100"/>
  <c r="M87" i="95"/>
  <c r="R9" i="120"/>
  <c r="N9" i="120"/>
  <c r="V16" i="88"/>
  <c r="F45" i="100"/>
  <c r="V11" i="120"/>
  <c r="U3" i="95"/>
  <c r="N12" i="99"/>
  <c r="R12" i="99"/>
  <c r="E49" i="92"/>
  <c r="E25" i="92"/>
  <c r="E28" i="87"/>
  <c r="E52" i="87"/>
  <c r="E22" i="90"/>
  <c r="E46" i="90"/>
  <c r="E47" i="87"/>
  <c r="C89" i="95" s="1"/>
  <c r="E23" i="87"/>
  <c r="R9" i="111"/>
  <c r="N9" i="111"/>
  <c r="N15" i="99"/>
  <c r="R15" i="99"/>
  <c r="B63" i="95"/>
  <c r="E21" i="110"/>
  <c r="E45" i="110"/>
  <c r="F45" i="110" s="1"/>
  <c r="R13" i="110"/>
  <c r="N13" i="110"/>
  <c r="E28" i="116"/>
  <c r="E52" i="116"/>
  <c r="N15" i="112"/>
  <c r="R15" i="112"/>
  <c r="V13" i="117"/>
  <c r="E87" i="95"/>
  <c r="G45" i="90"/>
  <c r="E29" i="88"/>
  <c r="E53" i="88"/>
  <c r="N12" i="110"/>
  <c r="R12" i="110"/>
  <c r="N9" i="110"/>
  <c r="R9" i="110"/>
  <c r="N12" i="109"/>
  <c r="R12" i="109"/>
  <c r="V8" i="87"/>
  <c r="E23" i="121"/>
  <c r="E47" i="121"/>
  <c r="F45" i="92"/>
  <c r="G87" i="95"/>
  <c r="G45" i="92"/>
  <c r="E22" i="91"/>
  <c r="E46" i="91"/>
  <c r="S14" i="111"/>
  <c r="T10" i="111"/>
  <c r="W10" i="111" s="1"/>
  <c r="T9" i="115"/>
  <c r="W9" i="115" s="1"/>
  <c r="T11" i="115"/>
  <c r="W11" i="115" s="1"/>
  <c r="T16" i="112"/>
  <c r="W16" i="112" s="1"/>
  <c r="T14" i="112"/>
  <c r="W14" i="112" s="1"/>
  <c r="G21" i="91"/>
  <c r="F63" i="95"/>
  <c r="S11" i="99"/>
  <c r="S13" i="99"/>
  <c r="T14" i="108"/>
  <c r="W14" i="108" s="1"/>
  <c r="S15" i="108"/>
  <c r="F21" i="100"/>
  <c r="G21" i="100"/>
  <c r="M63" i="95"/>
  <c r="E29" i="90"/>
  <c r="E53" i="90"/>
  <c r="E29" i="121"/>
  <c r="E53" i="121"/>
  <c r="T13" i="119"/>
  <c r="W13" i="119" s="1"/>
  <c r="N15" i="110"/>
  <c r="R15" i="110"/>
  <c r="D75" i="95"/>
  <c r="E53" i="92"/>
  <c r="E29" i="92"/>
  <c r="T15" i="115"/>
  <c r="W15" i="115" s="1"/>
  <c r="E27" i="87"/>
  <c r="E51" i="87"/>
  <c r="E48" i="91"/>
  <c r="E24" i="91"/>
  <c r="F21" i="91"/>
  <c r="V11" i="107"/>
  <c r="V13" i="120"/>
  <c r="E51" i="92"/>
  <c r="E27" i="92"/>
  <c r="V10" i="100"/>
  <c r="E53" i="87"/>
  <c r="E29" i="87"/>
  <c r="N8" i="111"/>
  <c r="R8" i="111"/>
  <c r="N11" i="111"/>
  <c r="R11" i="111"/>
  <c r="N16" i="111"/>
  <c r="R16" i="111"/>
  <c r="E26" i="118"/>
  <c r="E50" i="118"/>
  <c r="E52" i="92"/>
  <c r="E28" i="92"/>
  <c r="E23" i="100"/>
  <c r="E47" i="100"/>
  <c r="M89" i="95" s="1"/>
  <c r="V11" i="87"/>
  <c r="E23" i="93"/>
  <c r="H65" i="95" s="1"/>
  <c r="E47" i="93"/>
  <c r="T16" i="99"/>
  <c r="W16" i="99" s="1"/>
  <c r="E50" i="92"/>
  <c r="E26" i="92"/>
  <c r="T16" i="108"/>
  <c r="W16" i="108" s="1"/>
  <c r="E53" i="91"/>
  <c r="E29" i="91"/>
  <c r="Y3" i="95"/>
  <c r="E54" i="92"/>
  <c r="E30" i="92"/>
  <c r="V10" i="120"/>
  <c r="V13" i="92"/>
  <c r="E26" i="116"/>
  <c r="E50" i="116"/>
  <c r="E46" i="115"/>
  <c r="E22" i="115"/>
  <c r="E47" i="90"/>
  <c r="E23" i="90"/>
  <c r="R12" i="111"/>
  <c r="N12" i="111"/>
  <c r="V10" i="88"/>
  <c r="E51" i="115"/>
  <c r="E27" i="115"/>
  <c r="E28" i="90"/>
  <c r="E52" i="90"/>
  <c r="V15" i="107"/>
  <c r="R14" i="119"/>
  <c r="N14" i="119"/>
  <c r="V14" i="118"/>
  <c r="E49" i="93"/>
  <c r="E25" i="93"/>
  <c r="G45" i="120"/>
  <c r="U8" i="88"/>
  <c r="U9" i="88" s="1"/>
  <c r="V8" i="88"/>
  <c r="N14" i="99"/>
  <c r="R14" i="99"/>
  <c r="E22" i="119"/>
  <c r="E46" i="119"/>
  <c r="V8" i="90"/>
  <c r="U8" i="90"/>
  <c r="N11" i="110"/>
  <c r="R11" i="110"/>
  <c r="R15" i="109"/>
  <c r="N15" i="109"/>
  <c r="N13" i="109"/>
  <c r="R13" i="109"/>
  <c r="E22" i="120"/>
  <c r="E46" i="120"/>
  <c r="V14" i="88"/>
  <c r="F21" i="116"/>
  <c r="E29" i="93"/>
  <c r="E53" i="93"/>
  <c r="E28" i="120"/>
  <c r="E52" i="120"/>
  <c r="F45" i="119"/>
  <c r="E25" i="91"/>
  <c r="E49" i="91"/>
  <c r="F21" i="93"/>
  <c r="H63" i="95"/>
  <c r="G21" i="93"/>
  <c r="E48" i="88"/>
  <c r="E24" i="88"/>
  <c r="R13" i="112"/>
  <c r="N13" i="112"/>
  <c r="E75" i="95"/>
  <c r="V9" i="107"/>
  <c r="E50" i="120"/>
  <c r="E26" i="120"/>
  <c r="V8" i="93"/>
  <c r="U8" i="93"/>
  <c r="R13" i="108"/>
  <c r="N13" i="108"/>
  <c r="V10" i="90"/>
  <c r="V15" i="91"/>
  <c r="S8" i="109"/>
  <c r="S9" i="109"/>
  <c r="E27" i="93"/>
  <c r="E51" i="93"/>
  <c r="N9" i="119"/>
  <c r="R9" i="119"/>
  <c r="E28" i="80"/>
  <c r="E52" i="80"/>
  <c r="N15" i="119"/>
  <c r="R15" i="119"/>
  <c r="S11" i="117"/>
  <c r="E26" i="90"/>
  <c r="E50" i="90"/>
  <c r="E24" i="93"/>
  <c r="E48" i="93"/>
  <c r="R9" i="115"/>
  <c r="N9" i="115"/>
  <c r="E50" i="87"/>
  <c r="E26" i="87"/>
  <c r="N14" i="108"/>
  <c r="R14" i="108"/>
  <c r="F21" i="88"/>
  <c r="D63" i="95"/>
  <c r="G21" i="88"/>
  <c r="E22" i="100"/>
  <c r="E46" i="100"/>
  <c r="R15" i="115"/>
  <c r="N15" i="115"/>
  <c r="E22" i="107"/>
  <c r="E46" i="107"/>
  <c r="F21" i="92"/>
  <c r="G63" i="95"/>
  <c r="G21" i="92"/>
  <c r="F21" i="120"/>
  <c r="F45" i="120"/>
  <c r="E23" i="118"/>
  <c r="E47" i="118"/>
  <c r="T13" i="99"/>
  <c r="W13" i="99" s="1"/>
  <c r="E25" i="100"/>
  <c r="E49" i="100"/>
  <c r="E50" i="117"/>
  <c r="E26" i="117"/>
  <c r="V13" i="118"/>
  <c r="E54" i="91"/>
  <c r="E30" i="91"/>
  <c r="R10" i="115"/>
  <c r="N10" i="115"/>
  <c r="E27" i="100"/>
  <c r="E51" i="100"/>
  <c r="E21" i="108"/>
  <c r="E45" i="108"/>
  <c r="N10" i="108"/>
  <c r="R10" i="108"/>
  <c r="N16" i="118"/>
  <c r="R16" i="118"/>
  <c r="E22" i="116"/>
  <c r="E46" i="116"/>
  <c r="E51" i="118"/>
  <c r="E27" i="118"/>
  <c r="V12" i="90"/>
  <c r="E53" i="100"/>
  <c r="E29" i="100"/>
  <c r="V14" i="107"/>
  <c r="V9" i="88"/>
  <c r="E45" i="99"/>
  <c r="E21" i="99"/>
  <c r="C63" i="95"/>
  <c r="V12" i="93"/>
  <c r="R16" i="119"/>
  <c r="N16" i="119"/>
  <c r="E26" i="107"/>
  <c r="E50" i="107"/>
  <c r="V15" i="87"/>
  <c r="V11" i="93"/>
  <c r="W3" i="95"/>
  <c r="R9" i="108"/>
  <c r="N9" i="108"/>
  <c r="E46" i="118"/>
  <c r="E22" i="118"/>
  <c r="E24" i="107"/>
  <c r="V66" i="95" s="1"/>
  <c r="E48" i="107"/>
  <c r="V15" i="120"/>
  <c r="E28" i="88"/>
  <c r="E52" i="88"/>
  <c r="U8" i="92"/>
  <c r="U9" i="92" s="1"/>
  <c r="V8" i="92"/>
  <c r="N16" i="115"/>
  <c r="R16" i="115"/>
  <c r="E24" i="92"/>
  <c r="E48" i="92"/>
  <c r="T14" i="111"/>
  <c r="W14" i="111" s="1"/>
  <c r="S10" i="111"/>
  <c r="S9" i="115"/>
  <c r="E47" i="88"/>
  <c r="E23" i="88"/>
  <c r="N11" i="115"/>
  <c r="R11" i="115"/>
  <c r="S16" i="112"/>
  <c r="S14" i="112"/>
  <c r="E23" i="92"/>
  <c r="E47" i="92"/>
  <c r="G89" i="95" s="1"/>
  <c r="E46" i="121"/>
  <c r="E22" i="121"/>
  <c r="F45" i="90"/>
  <c r="E50" i="88"/>
  <c r="E26" i="88"/>
  <c r="N13" i="99"/>
  <c r="R13" i="99"/>
  <c r="N15" i="108"/>
  <c r="R15" i="108"/>
  <c r="E24" i="90"/>
  <c r="E48" i="90"/>
  <c r="E90" i="95" s="1"/>
  <c r="N13" i="119"/>
  <c r="R13" i="119"/>
  <c r="N8" i="110"/>
  <c r="R8" i="110"/>
  <c r="R16" i="110"/>
  <c r="N16" i="110"/>
  <c r="N14" i="109"/>
  <c r="R14" i="109"/>
  <c r="N11" i="109"/>
  <c r="R11" i="109"/>
  <c r="F45" i="88"/>
  <c r="D87" i="95"/>
  <c r="G45" i="88"/>
  <c r="E22" i="80"/>
  <c r="E46" i="80"/>
  <c r="E52" i="100"/>
  <c r="E28" i="100"/>
  <c r="S15" i="115"/>
  <c r="T9" i="120"/>
  <c r="W9" i="120" s="1"/>
  <c r="E49" i="118"/>
  <c r="E25" i="118"/>
  <c r="F45" i="91"/>
  <c r="V12" i="107"/>
  <c r="V14" i="120"/>
  <c r="E27" i="90"/>
  <c r="E51" i="90"/>
  <c r="T8" i="111"/>
  <c r="W8" i="111" s="1"/>
  <c r="T11" i="111"/>
  <c r="W11" i="111" s="1"/>
  <c r="S16" i="111"/>
  <c r="T10" i="115"/>
  <c r="W10" i="115" s="1"/>
  <c r="V14" i="93"/>
  <c r="AA3" i="95"/>
  <c r="S16" i="99"/>
  <c r="F48" i="122"/>
  <c r="F36" i="122"/>
  <c r="F24" i="122"/>
  <c r="U11" i="122"/>
  <c r="S16" i="108"/>
  <c r="X16" i="108" s="1"/>
  <c r="T16" i="118"/>
  <c r="W16" i="118" s="1"/>
  <c r="E51" i="121"/>
  <c r="E27" i="121"/>
  <c r="E47" i="91"/>
  <c r="E23" i="91"/>
  <c r="E28" i="117"/>
  <c r="E52" i="117"/>
  <c r="N14" i="110"/>
  <c r="R14" i="110"/>
  <c r="N10" i="110"/>
  <c r="R10" i="110"/>
  <c r="E48" i="121"/>
  <c r="E24" i="121"/>
  <c r="E46" i="92"/>
  <c r="E22" i="92"/>
  <c r="V16" i="91"/>
  <c r="E53" i="118"/>
  <c r="E29" i="118"/>
  <c r="V15" i="93"/>
  <c r="E29" i="117"/>
  <c r="E53" i="117"/>
  <c r="V13" i="91"/>
  <c r="F45" i="121"/>
  <c r="S12" i="111"/>
  <c r="T9" i="111"/>
  <c r="W9" i="111" s="1"/>
  <c r="R11" i="112"/>
  <c r="N11" i="112"/>
  <c r="G21" i="120"/>
  <c r="S14" i="99"/>
  <c r="T15" i="99"/>
  <c r="W15" i="99" s="1"/>
  <c r="B75" i="95"/>
  <c r="N8" i="108"/>
  <c r="R8" i="108"/>
  <c r="R11" i="108"/>
  <c r="N11" i="108"/>
  <c r="R12" i="108"/>
  <c r="N12" i="108"/>
  <c r="E48" i="87"/>
  <c r="E24" i="87"/>
  <c r="C87" i="95"/>
  <c r="V13" i="121"/>
  <c r="T11" i="110"/>
  <c r="W11" i="110" s="1"/>
  <c r="T13" i="110"/>
  <c r="W13" i="110" s="1"/>
  <c r="T15" i="109"/>
  <c r="W15" i="109" s="1"/>
  <c r="S13" i="109"/>
  <c r="V16" i="120"/>
  <c r="V13" i="88"/>
  <c r="F45" i="116"/>
  <c r="E54" i="88"/>
  <c r="E30" i="88"/>
  <c r="E24" i="117"/>
  <c r="E48" i="117"/>
  <c r="F21" i="119"/>
  <c r="E51" i="91"/>
  <c r="E27" i="91"/>
  <c r="Z3" i="95"/>
  <c r="N13" i="111"/>
  <c r="R13" i="111"/>
  <c r="E54" i="93"/>
  <c r="E30" i="93"/>
  <c r="H87" i="95"/>
  <c r="G45" i="93"/>
  <c r="S15" i="112"/>
  <c r="S13" i="112"/>
  <c r="V14" i="92"/>
  <c r="E49" i="87"/>
  <c r="E25" i="87"/>
  <c r="E54" i="90"/>
  <c r="E30" i="90"/>
  <c r="F21" i="90"/>
  <c r="E63" i="95"/>
  <c r="G21" i="90"/>
  <c r="V14" i="91"/>
  <c r="E28" i="118"/>
  <c r="E52" i="118"/>
  <c r="N10" i="99"/>
  <c r="R10" i="99"/>
  <c r="S13" i="108"/>
  <c r="S9" i="108"/>
  <c r="E51" i="107"/>
  <c r="E27" i="107"/>
  <c r="F21" i="107"/>
  <c r="V63" i="95"/>
  <c r="G21" i="107"/>
  <c r="T12" i="110"/>
  <c r="W12" i="110" s="1"/>
  <c r="T9" i="110"/>
  <c r="W9" i="110" s="1"/>
  <c r="T8" i="109"/>
  <c r="W8" i="109" s="1"/>
  <c r="S12" i="109"/>
  <c r="T9" i="109"/>
  <c r="W9" i="109" s="1"/>
  <c r="E54" i="120"/>
  <c r="E30" i="120"/>
  <c r="E27" i="88"/>
  <c r="E51" i="88"/>
  <c r="V15" i="92"/>
  <c r="V8" i="116"/>
  <c r="U8" i="116"/>
  <c r="S16" i="115"/>
  <c r="V9" i="87"/>
  <c r="T11" i="117"/>
  <c r="W11" i="117" s="1"/>
  <c r="V14" i="116"/>
  <c r="E50" i="121"/>
  <c r="E26" i="121"/>
  <c r="V8" i="107"/>
  <c r="U8" i="107"/>
  <c r="U9" i="107" s="1"/>
  <c r="F45" i="117"/>
  <c r="V11" i="91"/>
  <c r="E52" i="107"/>
  <c r="E28" i="107"/>
  <c r="S8" i="111"/>
  <c r="S11" i="111"/>
  <c r="T16" i="111"/>
  <c r="W16" i="111" s="1"/>
  <c r="S10" i="115"/>
  <c r="N12" i="112"/>
  <c r="R12" i="112"/>
  <c r="N10" i="112"/>
  <c r="R10" i="112"/>
  <c r="E27" i="117"/>
  <c r="E51" i="117"/>
  <c r="V13" i="115"/>
  <c r="E26" i="91"/>
  <c r="E50" i="91"/>
  <c r="V15" i="88"/>
  <c r="N16" i="99"/>
  <c r="R16" i="99"/>
  <c r="R16" i="108"/>
  <c r="N16" i="108"/>
  <c r="V12" i="100"/>
  <c r="S16" i="118"/>
  <c r="E29" i="120"/>
  <c r="E53" i="120"/>
  <c r="T14" i="110"/>
  <c r="W14" i="110" s="1"/>
  <c r="T10" i="110"/>
  <c r="W10" i="110" s="1"/>
  <c r="E45" i="109"/>
  <c r="E21" i="109"/>
  <c r="N16" i="109"/>
  <c r="R16" i="109"/>
  <c r="R10" i="109"/>
  <c r="N10" i="109"/>
  <c r="E22" i="87"/>
  <c r="E46" i="87"/>
  <c r="V16" i="121"/>
  <c r="V10" i="93"/>
  <c r="V11" i="88"/>
  <c r="E54" i="87"/>
  <c r="E30" i="87"/>
  <c r="G48" i="122"/>
  <c r="V16" i="107"/>
  <c r="F21" i="121"/>
  <c r="T12" i="111"/>
  <c r="W12" i="111" s="1"/>
  <c r="S9" i="111"/>
  <c r="V12" i="118"/>
  <c r="E52" i="93"/>
  <c r="E28" i="93"/>
  <c r="N8" i="112"/>
  <c r="R8" i="112"/>
  <c r="N9" i="112"/>
  <c r="R9" i="112"/>
  <c r="B3" i="95"/>
  <c r="N8" i="97" s="1"/>
  <c r="V12" i="87"/>
  <c r="E25" i="120"/>
  <c r="E49" i="120"/>
  <c r="T14" i="119"/>
  <c r="W14" i="119" s="1"/>
  <c r="E22" i="93"/>
  <c r="E46" i="93"/>
  <c r="V12" i="88"/>
  <c r="T14" i="99"/>
  <c r="W14" i="99" s="1"/>
  <c r="S15" i="99"/>
  <c r="E24" i="118"/>
  <c r="E48" i="118"/>
  <c r="V15" i="90"/>
  <c r="S11" i="110"/>
  <c r="S13" i="110"/>
  <c r="S15" i="109"/>
  <c r="T13" i="109"/>
  <c r="W13" i="109" s="1"/>
  <c r="V13" i="93"/>
  <c r="S16" i="119"/>
  <c r="V12" i="121"/>
  <c r="E25" i="107"/>
  <c r="V67" i="95" s="1"/>
  <c r="E49" i="107"/>
  <c r="E51" i="120"/>
  <c r="E27" i="120"/>
  <c r="E48" i="120"/>
  <c r="E24" i="120"/>
  <c r="E49" i="88"/>
  <c r="E25" i="88"/>
  <c r="E24" i="100"/>
  <c r="E48" i="100"/>
  <c r="V16" i="87"/>
  <c r="V13" i="90"/>
  <c r="R15" i="111"/>
  <c r="N15" i="111"/>
  <c r="T15" i="112"/>
  <c r="W15" i="112" s="1"/>
  <c r="T13" i="112"/>
  <c r="W13" i="112" s="1"/>
  <c r="V12" i="91"/>
  <c r="R8" i="99"/>
  <c r="N8" i="99"/>
  <c r="N9" i="99"/>
  <c r="R9" i="99"/>
  <c r="T13" i="108"/>
  <c r="W13" i="108" s="1"/>
  <c r="T9" i="108"/>
  <c r="W9" i="108" s="1"/>
  <c r="E26" i="100"/>
  <c r="E50" i="100"/>
  <c r="V15" i="121"/>
  <c r="F45" i="107"/>
  <c r="G45" i="107"/>
  <c r="V87" i="95"/>
  <c r="R8" i="109"/>
  <c r="N8" i="109"/>
  <c r="N9" i="109"/>
  <c r="R9" i="109"/>
  <c r="E26" i="93"/>
  <c r="E50" i="93"/>
  <c r="T9" i="119"/>
  <c r="W9" i="119" s="1"/>
  <c r="V16" i="92"/>
  <c r="T16" i="115"/>
  <c r="W16" i="115" s="1"/>
  <c r="V13" i="87"/>
  <c r="R11" i="117"/>
  <c r="N11" i="117"/>
  <c r="E47" i="80" l="1"/>
  <c r="S46" i="95"/>
  <c r="I42" i="95"/>
  <c r="S41" i="95"/>
  <c r="I40" i="95"/>
  <c r="S42" i="95"/>
  <c r="G39" i="92"/>
  <c r="G38" i="107"/>
  <c r="E40" i="93"/>
  <c r="H82" i="95" s="1"/>
  <c r="E38" i="118"/>
  <c r="E38" i="87"/>
  <c r="C80" i="95" s="1"/>
  <c r="G37" i="87"/>
  <c r="E42" i="88"/>
  <c r="D84" i="95" s="1"/>
  <c r="E37" i="120"/>
  <c r="E34" i="93"/>
  <c r="F34" i="93" s="1"/>
  <c r="G34" i="88"/>
  <c r="E39" i="120"/>
  <c r="G41" i="90"/>
  <c r="E34" i="107"/>
  <c r="F34" i="107" s="1"/>
  <c r="H75" i="95"/>
  <c r="G39" i="118"/>
  <c r="G33" i="106"/>
  <c r="G41" i="87"/>
  <c r="E41" i="92"/>
  <c r="G83" i="95" s="1"/>
  <c r="E36" i="100"/>
  <c r="F36" i="100" s="1"/>
  <c r="E39" i="115"/>
  <c r="E40" i="118"/>
  <c r="G34" i="90"/>
  <c r="X13" i="110"/>
  <c r="E39" i="110" s="1"/>
  <c r="X11" i="111"/>
  <c r="E37" i="111" s="1"/>
  <c r="E41" i="88"/>
  <c r="D83" i="95" s="1"/>
  <c r="X11" i="110"/>
  <c r="E37" i="110" s="1"/>
  <c r="X12" i="109"/>
  <c r="G38" i="109" s="1"/>
  <c r="G39" i="121"/>
  <c r="X8" i="111"/>
  <c r="G34" i="111" s="1"/>
  <c r="X15" i="115"/>
  <c r="G41" i="115" s="1"/>
  <c r="E38" i="88"/>
  <c r="D80" i="95" s="1"/>
  <c r="X16" i="112"/>
  <c r="G42" i="112" s="1"/>
  <c r="X14" i="112"/>
  <c r="G40" i="112" s="1"/>
  <c r="X10" i="111"/>
  <c r="G36" i="111" s="1"/>
  <c r="E25" i="80"/>
  <c r="B67" i="95" s="1"/>
  <c r="X15" i="108"/>
  <c r="E41" i="108" s="1"/>
  <c r="X16" i="119"/>
  <c r="G42" i="119" s="1"/>
  <c r="X11" i="99"/>
  <c r="E37" i="99" s="1"/>
  <c r="G40" i="120"/>
  <c r="E37" i="91"/>
  <c r="F79" i="95" s="1"/>
  <c r="G39" i="90"/>
  <c r="F75" i="95"/>
  <c r="X15" i="109"/>
  <c r="E41" i="109" s="1"/>
  <c r="X12" i="112"/>
  <c r="G38" i="112" s="1"/>
  <c r="G37" i="107"/>
  <c r="G22" i="117"/>
  <c r="X15" i="99"/>
  <c r="E41" i="99" s="1"/>
  <c r="X16" i="99"/>
  <c r="G42" i="99" s="1"/>
  <c r="E38" i="100"/>
  <c r="F38" i="100" s="1"/>
  <c r="V9" i="111"/>
  <c r="X9" i="111"/>
  <c r="X13" i="109"/>
  <c r="X8" i="109"/>
  <c r="X14" i="111"/>
  <c r="V14" i="110"/>
  <c r="X14" i="110"/>
  <c r="V11" i="108"/>
  <c r="X11" i="108"/>
  <c r="V11" i="112"/>
  <c r="X11" i="112"/>
  <c r="V16" i="110"/>
  <c r="X16" i="110"/>
  <c r="V8" i="108"/>
  <c r="X8" i="108"/>
  <c r="V10" i="99"/>
  <c r="X10" i="99"/>
  <c r="V11" i="109"/>
  <c r="X11" i="109"/>
  <c r="V10" i="112"/>
  <c r="X10" i="112"/>
  <c r="V10" i="110"/>
  <c r="X10" i="110"/>
  <c r="G33" i="105"/>
  <c r="E33" i="105"/>
  <c r="V10" i="80"/>
  <c r="X10" i="80"/>
  <c r="F33" i="104"/>
  <c r="G40" i="90"/>
  <c r="E40" i="90"/>
  <c r="E82" i="95" s="1"/>
  <c r="G41" i="91"/>
  <c r="E41" i="91"/>
  <c r="F83" i="95" s="1"/>
  <c r="G36" i="88"/>
  <c r="E36" i="88"/>
  <c r="D78" i="95" s="1"/>
  <c r="F33" i="87"/>
  <c r="G40" i="121"/>
  <c r="E40" i="121"/>
  <c r="G37" i="92"/>
  <c r="E37" i="92"/>
  <c r="G79" i="95" s="1"/>
  <c r="G38" i="91"/>
  <c r="E38" i="91"/>
  <c r="F80" i="95" s="1"/>
  <c r="F34" i="90"/>
  <c r="G41" i="93"/>
  <c r="E41" i="93"/>
  <c r="H83" i="95" s="1"/>
  <c r="G34" i="91"/>
  <c r="E34" i="91"/>
  <c r="F34" i="91" s="1"/>
  <c r="G38" i="92"/>
  <c r="E38" i="92"/>
  <c r="G80" i="95" s="1"/>
  <c r="G42" i="100"/>
  <c r="E42" i="100"/>
  <c r="G42" i="93"/>
  <c r="E42" i="93"/>
  <c r="H84" i="95" s="1"/>
  <c r="G36" i="121"/>
  <c r="E36" i="121"/>
  <c r="F34" i="88"/>
  <c r="G36" i="107"/>
  <c r="E36" i="107"/>
  <c r="G39" i="100"/>
  <c r="E39" i="100"/>
  <c r="G37" i="121"/>
  <c r="E37" i="121"/>
  <c r="G34" i="80"/>
  <c r="E34" i="80"/>
  <c r="F34" i="80" s="1"/>
  <c r="G34" i="87"/>
  <c r="E34" i="87"/>
  <c r="C76" i="95" s="1"/>
  <c r="G42" i="108"/>
  <c r="E42" i="108"/>
  <c r="V15" i="111"/>
  <c r="X15" i="111"/>
  <c r="V10" i="108"/>
  <c r="X10" i="108"/>
  <c r="V13" i="111"/>
  <c r="X13" i="111"/>
  <c r="V12" i="99"/>
  <c r="X12" i="99"/>
  <c r="V8" i="110"/>
  <c r="X8" i="110"/>
  <c r="V14" i="108"/>
  <c r="X14" i="108"/>
  <c r="V9" i="99"/>
  <c r="X9" i="99"/>
  <c r="V16" i="109"/>
  <c r="X16" i="109"/>
  <c r="V12" i="108"/>
  <c r="X12" i="108"/>
  <c r="V7" i="94"/>
  <c r="X7" i="94"/>
  <c r="V9" i="80"/>
  <c r="X9" i="80"/>
  <c r="F33" i="106"/>
  <c r="G36" i="90"/>
  <c r="E36" i="90"/>
  <c r="E78" i="95" s="1"/>
  <c r="G36" i="93"/>
  <c r="E36" i="93"/>
  <c r="H78" i="95" s="1"/>
  <c r="G35" i="87"/>
  <c r="E35" i="87"/>
  <c r="C77" i="95" s="1"/>
  <c r="G36" i="91"/>
  <c r="E36" i="91"/>
  <c r="F78" i="95" s="1"/>
  <c r="F33" i="102"/>
  <c r="G42" i="92"/>
  <c r="E42" i="92"/>
  <c r="G84" i="95" s="1"/>
  <c r="G40" i="88"/>
  <c r="E40" i="88"/>
  <c r="D82" i="95" s="1"/>
  <c r="X9" i="108"/>
  <c r="X13" i="112"/>
  <c r="X14" i="99"/>
  <c r="X16" i="111"/>
  <c r="V12" i="110"/>
  <c r="X12" i="110"/>
  <c r="V10" i="109"/>
  <c r="X10" i="109"/>
  <c r="V9" i="110"/>
  <c r="X9" i="110"/>
  <c r="V8" i="99"/>
  <c r="X8" i="99"/>
  <c r="V12" i="80"/>
  <c r="X12" i="80"/>
  <c r="V14" i="80"/>
  <c r="X14" i="80"/>
  <c r="V16" i="80"/>
  <c r="X16" i="80"/>
  <c r="V11" i="80"/>
  <c r="X11" i="80"/>
  <c r="V13" i="80"/>
  <c r="X13" i="80"/>
  <c r="F33" i="89"/>
  <c r="F33" i="103"/>
  <c r="G37" i="100"/>
  <c r="E37" i="100"/>
  <c r="F37" i="100" s="1"/>
  <c r="G35" i="90"/>
  <c r="E35" i="90"/>
  <c r="E77" i="95" s="1"/>
  <c r="G34" i="121"/>
  <c r="E34" i="121"/>
  <c r="F34" i="121" s="1"/>
  <c r="G39" i="107"/>
  <c r="E39" i="107"/>
  <c r="G34" i="100"/>
  <c r="E34" i="100"/>
  <c r="F34" i="100" s="1"/>
  <c r="G41" i="100"/>
  <c r="E41" i="100"/>
  <c r="G36" i="92"/>
  <c r="E36" i="92"/>
  <c r="G78" i="95" s="1"/>
  <c r="G42" i="90"/>
  <c r="E42" i="90"/>
  <c r="E84" i="95" s="1"/>
  <c r="G35" i="100"/>
  <c r="E35" i="100"/>
  <c r="F35" i="100" s="1"/>
  <c r="G40" i="100"/>
  <c r="E40" i="100"/>
  <c r="G34" i="92"/>
  <c r="E34" i="92"/>
  <c r="F34" i="92" s="1"/>
  <c r="G40" i="91"/>
  <c r="E40" i="91"/>
  <c r="F82" i="95" s="1"/>
  <c r="G39" i="88"/>
  <c r="E39" i="88"/>
  <c r="D81" i="95" s="1"/>
  <c r="G35" i="92"/>
  <c r="E35" i="92"/>
  <c r="F35" i="92" s="1"/>
  <c r="G40" i="87"/>
  <c r="E40" i="87"/>
  <c r="C82" i="95" s="1"/>
  <c r="G37" i="90"/>
  <c r="E37" i="90"/>
  <c r="E79" i="95" s="1"/>
  <c r="G35" i="93"/>
  <c r="E35" i="93"/>
  <c r="H77" i="95" s="1"/>
  <c r="G35" i="107"/>
  <c r="E35" i="107"/>
  <c r="F35" i="107" s="1"/>
  <c r="G39" i="93"/>
  <c r="E39" i="93"/>
  <c r="H81" i="95" s="1"/>
  <c r="G35" i="121"/>
  <c r="E35" i="121"/>
  <c r="F35" i="121" s="1"/>
  <c r="X13" i="108"/>
  <c r="X15" i="112"/>
  <c r="X12" i="111"/>
  <c r="X9" i="109"/>
  <c r="X13" i="99"/>
  <c r="V8" i="112"/>
  <c r="X8" i="112"/>
  <c r="V14" i="109"/>
  <c r="X14" i="109"/>
  <c r="V9" i="112"/>
  <c r="X9" i="112"/>
  <c r="V15" i="110"/>
  <c r="X15" i="110"/>
  <c r="E33" i="96"/>
  <c r="G33" i="96"/>
  <c r="V15" i="80"/>
  <c r="X15" i="80"/>
  <c r="G36" i="87"/>
  <c r="E36" i="87"/>
  <c r="G38" i="121"/>
  <c r="E38" i="121"/>
  <c r="F35" i="88"/>
  <c r="G37" i="88"/>
  <c r="E37" i="88"/>
  <c r="D79" i="95" s="1"/>
  <c r="G42" i="121"/>
  <c r="E42" i="121"/>
  <c r="G41" i="121"/>
  <c r="E41" i="121"/>
  <c r="G40" i="92"/>
  <c r="E40" i="92"/>
  <c r="G82" i="95" s="1"/>
  <c r="G38" i="93"/>
  <c r="E38" i="93"/>
  <c r="H80" i="95" s="1"/>
  <c r="G35" i="91"/>
  <c r="E35" i="91"/>
  <c r="F77" i="95" s="1"/>
  <c r="G39" i="91"/>
  <c r="E39" i="91"/>
  <c r="F81" i="95" s="1"/>
  <c r="G36" i="120"/>
  <c r="E36" i="120"/>
  <c r="G34" i="120"/>
  <c r="E34" i="120"/>
  <c r="F34" i="120" s="1"/>
  <c r="G41" i="120"/>
  <c r="E41" i="120"/>
  <c r="V9" i="120"/>
  <c r="X9" i="120"/>
  <c r="G38" i="120"/>
  <c r="E38" i="120"/>
  <c r="G42" i="120"/>
  <c r="E42" i="120"/>
  <c r="V13" i="119"/>
  <c r="X13" i="119"/>
  <c r="G37" i="119"/>
  <c r="E37" i="119"/>
  <c r="G38" i="119"/>
  <c r="E38" i="119"/>
  <c r="V14" i="119"/>
  <c r="X14" i="119"/>
  <c r="V9" i="119"/>
  <c r="X9" i="119"/>
  <c r="G34" i="119"/>
  <c r="E34" i="119"/>
  <c r="F34" i="119" s="1"/>
  <c r="G36" i="119"/>
  <c r="E36" i="119"/>
  <c r="V15" i="119"/>
  <c r="X15" i="119"/>
  <c r="G36" i="118"/>
  <c r="E36" i="118"/>
  <c r="G41" i="118"/>
  <c r="E41" i="118"/>
  <c r="X16" i="118"/>
  <c r="G35" i="118"/>
  <c r="E35" i="118"/>
  <c r="F35" i="118" s="1"/>
  <c r="G34" i="118"/>
  <c r="E34" i="118"/>
  <c r="F34" i="118" s="1"/>
  <c r="G37" i="118"/>
  <c r="E37" i="118"/>
  <c r="X11" i="117"/>
  <c r="G34" i="117"/>
  <c r="E34" i="117"/>
  <c r="F34" i="117" s="1"/>
  <c r="G42" i="117"/>
  <c r="E42" i="117"/>
  <c r="G38" i="117"/>
  <c r="E38" i="117"/>
  <c r="G36" i="117"/>
  <c r="E36" i="117"/>
  <c r="G40" i="117"/>
  <c r="E40" i="117"/>
  <c r="G35" i="117"/>
  <c r="E35" i="117"/>
  <c r="F35" i="117" s="1"/>
  <c r="G41" i="117"/>
  <c r="E41" i="117"/>
  <c r="G39" i="117"/>
  <c r="E39" i="117"/>
  <c r="G38" i="116"/>
  <c r="E38" i="116"/>
  <c r="G41" i="116"/>
  <c r="E41" i="116"/>
  <c r="G35" i="116"/>
  <c r="E35" i="116"/>
  <c r="G42" i="116"/>
  <c r="E42" i="116"/>
  <c r="G36" i="116"/>
  <c r="E36" i="116"/>
  <c r="G37" i="116"/>
  <c r="E37" i="116"/>
  <c r="G39" i="116"/>
  <c r="E39" i="116"/>
  <c r="G34" i="116"/>
  <c r="E34" i="116"/>
  <c r="F34" i="116" s="1"/>
  <c r="G40" i="116"/>
  <c r="E40" i="116"/>
  <c r="V12" i="115"/>
  <c r="X12" i="115"/>
  <c r="V10" i="115"/>
  <c r="X10" i="115"/>
  <c r="X16" i="115"/>
  <c r="V9" i="115"/>
  <c r="X9" i="115"/>
  <c r="V11" i="115"/>
  <c r="X11" i="115"/>
  <c r="G34" i="115"/>
  <c r="E34" i="115"/>
  <c r="F34" i="115" s="1"/>
  <c r="G40" i="115"/>
  <c r="E40" i="115"/>
  <c r="F21" i="80"/>
  <c r="E29" i="80"/>
  <c r="B71" i="95" s="1"/>
  <c r="N16" i="97"/>
  <c r="E27" i="80"/>
  <c r="B69" i="95" s="1"/>
  <c r="E12" i="126"/>
  <c r="F11" i="126"/>
  <c r="C11" i="126" s="1"/>
  <c r="B12" i="126" s="1"/>
  <c r="B87" i="95"/>
  <c r="G22" i="118"/>
  <c r="E48" i="80"/>
  <c r="B90" i="95" s="1"/>
  <c r="G45" i="80"/>
  <c r="E53" i="80"/>
  <c r="B95" i="95" s="1"/>
  <c r="G46" i="118"/>
  <c r="G23" i="118"/>
  <c r="E51" i="80"/>
  <c r="B93" i="95" s="1"/>
  <c r="E49" i="80"/>
  <c r="B91" i="95" s="1"/>
  <c r="E54" i="80"/>
  <c r="B96" i="95" s="1"/>
  <c r="G22" i="120"/>
  <c r="U8" i="108"/>
  <c r="W4" i="95" s="1"/>
  <c r="F46" i="119"/>
  <c r="G46" i="120"/>
  <c r="G22" i="119"/>
  <c r="G46" i="117"/>
  <c r="U8" i="112"/>
  <c r="AA4" i="95" s="1"/>
  <c r="E26" i="80"/>
  <c r="B68" i="95" s="1"/>
  <c r="E50" i="80"/>
  <c r="B92" i="95" s="1"/>
  <c r="M5" i="95"/>
  <c r="M122" i="95" s="1"/>
  <c r="F22" i="118"/>
  <c r="M4" i="95"/>
  <c r="F46" i="117"/>
  <c r="U7" i="94"/>
  <c r="I3" i="95" s="1"/>
  <c r="U8" i="97" s="1"/>
  <c r="G46" i="119"/>
  <c r="F22" i="117"/>
  <c r="U9" i="80"/>
  <c r="F47" i="80" s="1"/>
  <c r="S9" i="106"/>
  <c r="F46" i="118"/>
  <c r="F22" i="91"/>
  <c r="T14" i="106"/>
  <c r="W14" i="106" s="1"/>
  <c r="F4" i="95"/>
  <c r="F46" i="115"/>
  <c r="F22" i="100"/>
  <c r="U8" i="99"/>
  <c r="U9" i="99" s="1"/>
  <c r="G22" i="115"/>
  <c r="U9" i="91"/>
  <c r="G23" i="91" s="1"/>
  <c r="G22" i="121"/>
  <c r="F22" i="119"/>
  <c r="F46" i="100"/>
  <c r="G46" i="115"/>
  <c r="F46" i="91"/>
  <c r="B4" i="95"/>
  <c r="T10" i="106"/>
  <c r="W10" i="106" s="1"/>
  <c r="S14" i="106"/>
  <c r="G47" i="118"/>
  <c r="T9" i="106"/>
  <c r="W9" i="106" s="1"/>
  <c r="S10" i="106"/>
  <c r="E15" i="94"/>
  <c r="F15" i="94" s="1"/>
  <c r="G15" i="94" s="1"/>
  <c r="H15" i="94" s="1"/>
  <c r="I15" i="94" s="1"/>
  <c r="J15" i="94" s="1"/>
  <c r="K15" i="94" s="1"/>
  <c r="L15" i="94" s="1"/>
  <c r="E9" i="94"/>
  <c r="F9" i="94" s="1"/>
  <c r="F21" i="87"/>
  <c r="C3" i="95"/>
  <c r="O8" i="97" s="1"/>
  <c r="F45" i="87"/>
  <c r="R14" i="106"/>
  <c r="N14" i="106"/>
  <c r="R10" i="94"/>
  <c r="N10" i="94"/>
  <c r="F22" i="115"/>
  <c r="G21" i="87"/>
  <c r="E12" i="106"/>
  <c r="F12" i="106" s="1"/>
  <c r="G12" i="106" s="1"/>
  <c r="H12" i="106" s="1"/>
  <c r="I12" i="106" s="1"/>
  <c r="E13" i="94"/>
  <c r="F13" i="94" s="1"/>
  <c r="G13" i="94" s="1"/>
  <c r="H13" i="94" s="1"/>
  <c r="I13" i="94" s="1"/>
  <c r="J13" i="94" s="1"/>
  <c r="E16" i="94"/>
  <c r="F16" i="94" s="1"/>
  <c r="G16" i="94" s="1"/>
  <c r="H16" i="94" s="1"/>
  <c r="I16" i="94" s="1"/>
  <c r="J16" i="94" s="1"/>
  <c r="K16" i="94" s="1"/>
  <c r="L16" i="94" s="1"/>
  <c r="M16" i="94" s="1"/>
  <c r="E16" i="106"/>
  <c r="F16" i="106" s="1"/>
  <c r="G16" i="106" s="1"/>
  <c r="H16" i="106" s="1"/>
  <c r="I16" i="106" s="1"/>
  <c r="J16" i="106" s="1"/>
  <c r="K16" i="106" s="1"/>
  <c r="L16" i="106" s="1"/>
  <c r="M16" i="106" s="1"/>
  <c r="E15" i="106"/>
  <c r="F15" i="106" s="1"/>
  <c r="G15" i="106" s="1"/>
  <c r="H15" i="106" s="1"/>
  <c r="I15" i="106" s="1"/>
  <c r="J15" i="106" s="1"/>
  <c r="K15" i="106" s="1"/>
  <c r="L15" i="106" s="1"/>
  <c r="E21" i="94"/>
  <c r="E45" i="94"/>
  <c r="R8" i="94"/>
  <c r="N8" i="94"/>
  <c r="F45" i="112"/>
  <c r="U8" i="87"/>
  <c r="U9" i="87" s="1"/>
  <c r="C5" i="95" s="1"/>
  <c r="U8" i="110"/>
  <c r="Y4" i="95" s="1"/>
  <c r="E12" i="94"/>
  <c r="F12" i="94" s="1"/>
  <c r="G12" i="94" s="1"/>
  <c r="H12" i="94" s="1"/>
  <c r="I12" i="94" s="1"/>
  <c r="E8" i="106"/>
  <c r="T8" i="106"/>
  <c r="W8" i="106" s="1"/>
  <c r="S8" i="106"/>
  <c r="E11" i="106"/>
  <c r="F11" i="106" s="1"/>
  <c r="G11" i="106" s="1"/>
  <c r="H11" i="106" s="1"/>
  <c r="E14" i="94"/>
  <c r="S3" i="95"/>
  <c r="E11" i="94"/>
  <c r="F11" i="94" s="1"/>
  <c r="G11" i="94" s="1"/>
  <c r="H11" i="94" s="1"/>
  <c r="S8" i="94"/>
  <c r="T10" i="94"/>
  <c r="W10" i="94" s="1"/>
  <c r="E45" i="106"/>
  <c r="E21" i="106"/>
  <c r="R9" i="106"/>
  <c r="N9" i="106"/>
  <c r="U9" i="115"/>
  <c r="U10" i="115" s="1"/>
  <c r="U11" i="115" s="1"/>
  <c r="G45" i="87"/>
  <c r="G46" i="121"/>
  <c r="E13" i="106"/>
  <c r="T8" i="94"/>
  <c r="W8" i="94" s="1"/>
  <c r="S10" i="94"/>
  <c r="R10" i="106"/>
  <c r="N10" i="106"/>
  <c r="E8" i="96"/>
  <c r="S8" i="96"/>
  <c r="T8" i="96"/>
  <c r="W8" i="96" s="1"/>
  <c r="S7" i="101"/>
  <c r="E9" i="96"/>
  <c r="F9" i="96" s="1"/>
  <c r="E12" i="96"/>
  <c r="F12" i="96" s="1"/>
  <c r="G12" i="96" s="1"/>
  <c r="H12" i="96" s="1"/>
  <c r="I12" i="96" s="1"/>
  <c r="E13" i="96"/>
  <c r="F13" i="96" s="1"/>
  <c r="G13" i="96" s="1"/>
  <c r="H13" i="96" s="1"/>
  <c r="I13" i="96" s="1"/>
  <c r="J13" i="96" s="1"/>
  <c r="W7" i="96"/>
  <c r="U7" i="96"/>
  <c r="E15" i="96"/>
  <c r="F15" i="96" s="1"/>
  <c r="G15" i="96" s="1"/>
  <c r="H15" i="96" s="1"/>
  <c r="I15" i="96" s="1"/>
  <c r="J15" i="96" s="1"/>
  <c r="K15" i="96" s="1"/>
  <c r="L15" i="96" s="1"/>
  <c r="E16" i="96"/>
  <c r="F16" i="96" s="1"/>
  <c r="G16" i="96" s="1"/>
  <c r="H16" i="96" s="1"/>
  <c r="I16" i="96" s="1"/>
  <c r="J16" i="96" s="1"/>
  <c r="K16" i="96" s="1"/>
  <c r="L16" i="96" s="1"/>
  <c r="M16" i="96" s="1"/>
  <c r="K2" i="101"/>
  <c r="E11" i="96"/>
  <c r="F11" i="96" s="1"/>
  <c r="G11" i="96" s="1"/>
  <c r="H11" i="96" s="1"/>
  <c r="E14" i="96"/>
  <c r="F14" i="96" s="1"/>
  <c r="G14" i="96" s="1"/>
  <c r="H14" i="96" s="1"/>
  <c r="I14" i="96" s="1"/>
  <c r="J14" i="96" s="1"/>
  <c r="K14" i="96" s="1"/>
  <c r="E45" i="96"/>
  <c r="E21" i="96"/>
  <c r="E10" i="96"/>
  <c r="F10" i="96" s="1"/>
  <c r="G10" i="96" s="1"/>
  <c r="D4" i="101"/>
  <c r="D1" i="101"/>
  <c r="E10" i="105"/>
  <c r="F10" i="105" s="1"/>
  <c r="G10" i="105" s="1"/>
  <c r="E8" i="105"/>
  <c r="S8" i="105"/>
  <c r="X8" i="105" s="1"/>
  <c r="E14" i="105"/>
  <c r="F14" i="105" s="1"/>
  <c r="G14" i="105" s="1"/>
  <c r="H14" i="105" s="1"/>
  <c r="I14" i="105" s="1"/>
  <c r="J14" i="105" s="1"/>
  <c r="K14" i="105" s="1"/>
  <c r="E21" i="105"/>
  <c r="E45" i="105"/>
  <c r="E13" i="105"/>
  <c r="F13" i="105" s="1"/>
  <c r="G13" i="105" s="1"/>
  <c r="H13" i="105" s="1"/>
  <c r="I13" i="105" s="1"/>
  <c r="J13" i="105" s="1"/>
  <c r="E15" i="105"/>
  <c r="F15" i="105" s="1"/>
  <c r="G15" i="105" s="1"/>
  <c r="H15" i="105" s="1"/>
  <c r="I15" i="105" s="1"/>
  <c r="J15" i="105" s="1"/>
  <c r="K15" i="105" s="1"/>
  <c r="L15" i="105" s="1"/>
  <c r="V7" i="105"/>
  <c r="U7" i="105"/>
  <c r="E9" i="105"/>
  <c r="F9" i="105" s="1"/>
  <c r="E11" i="105"/>
  <c r="F11" i="105" s="1"/>
  <c r="G11" i="105" s="1"/>
  <c r="H11" i="105" s="1"/>
  <c r="E12" i="105"/>
  <c r="F12" i="105" s="1"/>
  <c r="G12" i="105" s="1"/>
  <c r="H12" i="105" s="1"/>
  <c r="I12" i="105" s="1"/>
  <c r="E16" i="105"/>
  <c r="F16" i="105" s="1"/>
  <c r="G16" i="105" s="1"/>
  <c r="H16" i="105" s="1"/>
  <c r="I16" i="105" s="1"/>
  <c r="J16" i="105" s="1"/>
  <c r="K16" i="105" s="1"/>
  <c r="L16" i="105" s="1"/>
  <c r="M16" i="105" s="1"/>
  <c r="E14" i="102"/>
  <c r="F14" i="102" s="1"/>
  <c r="G14" i="102" s="1"/>
  <c r="H14" i="102" s="1"/>
  <c r="I14" i="102" s="1"/>
  <c r="J14" i="102" s="1"/>
  <c r="K14" i="102" s="1"/>
  <c r="E16" i="102"/>
  <c r="F16" i="102" s="1"/>
  <c r="G16" i="102" s="1"/>
  <c r="H16" i="102" s="1"/>
  <c r="I16" i="102" s="1"/>
  <c r="J16" i="102" s="1"/>
  <c r="K16" i="102" s="1"/>
  <c r="L16" i="102" s="1"/>
  <c r="M16" i="102" s="1"/>
  <c r="E10" i="102"/>
  <c r="F10" i="102" s="1"/>
  <c r="G10" i="102" s="1"/>
  <c r="E9" i="102"/>
  <c r="F9" i="102" s="1"/>
  <c r="E15" i="102"/>
  <c r="F15" i="102" s="1"/>
  <c r="G15" i="102" s="1"/>
  <c r="H15" i="102" s="1"/>
  <c r="I15" i="102" s="1"/>
  <c r="J15" i="102" s="1"/>
  <c r="K15" i="102" s="1"/>
  <c r="L15" i="102" s="1"/>
  <c r="E11" i="102"/>
  <c r="F11" i="102" s="1"/>
  <c r="G11" i="102" s="1"/>
  <c r="H11" i="102" s="1"/>
  <c r="E8" i="102"/>
  <c r="S8" i="102"/>
  <c r="T8" i="102"/>
  <c r="W8" i="102" s="1"/>
  <c r="E13" i="102"/>
  <c r="F13" i="102" s="1"/>
  <c r="G13" i="102" s="1"/>
  <c r="H13" i="102" s="1"/>
  <c r="I13" i="102" s="1"/>
  <c r="J13" i="102" s="1"/>
  <c r="E45" i="102"/>
  <c r="E21" i="102"/>
  <c r="E12" i="102"/>
  <c r="F12" i="102" s="1"/>
  <c r="G12" i="102" s="1"/>
  <c r="H12" i="102" s="1"/>
  <c r="I12" i="102" s="1"/>
  <c r="E12" i="89"/>
  <c r="F12" i="89" s="1"/>
  <c r="G12" i="89" s="1"/>
  <c r="H12" i="89" s="1"/>
  <c r="I12" i="89" s="1"/>
  <c r="E9" i="89"/>
  <c r="F9" i="89" s="1"/>
  <c r="E16" i="89"/>
  <c r="F16" i="89" s="1"/>
  <c r="G16" i="89" s="1"/>
  <c r="H16" i="89" s="1"/>
  <c r="I16" i="89" s="1"/>
  <c r="J16" i="89" s="1"/>
  <c r="K16" i="89" s="1"/>
  <c r="L16" i="89" s="1"/>
  <c r="M16" i="89" s="1"/>
  <c r="E13" i="89"/>
  <c r="F13" i="89" s="1"/>
  <c r="G13" i="89" s="1"/>
  <c r="H13" i="89" s="1"/>
  <c r="I13" i="89" s="1"/>
  <c r="J13" i="89" s="1"/>
  <c r="E10" i="89"/>
  <c r="F10" i="89" s="1"/>
  <c r="G10" i="89" s="1"/>
  <c r="E45" i="89"/>
  <c r="E21" i="89"/>
  <c r="E15" i="89"/>
  <c r="F15" i="89" s="1"/>
  <c r="G15" i="89" s="1"/>
  <c r="H15" i="89" s="1"/>
  <c r="I15" i="89" s="1"/>
  <c r="J15" i="89" s="1"/>
  <c r="K15" i="89" s="1"/>
  <c r="L15" i="89" s="1"/>
  <c r="E11" i="89"/>
  <c r="F11" i="89" s="1"/>
  <c r="G11" i="89" s="1"/>
  <c r="H11" i="89" s="1"/>
  <c r="E8" i="89"/>
  <c r="S8" i="89"/>
  <c r="T8" i="89"/>
  <c r="W8" i="89" s="1"/>
  <c r="E14" i="89"/>
  <c r="F14" i="89" s="1"/>
  <c r="G14" i="89" s="1"/>
  <c r="H14" i="89" s="1"/>
  <c r="I14" i="89" s="1"/>
  <c r="J14" i="89" s="1"/>
  <c r="K14" i="89" s="1"/>
  <c r="Q3" i="95"/>
  <c r="E9" i="104"/>
  <c r="F9" i="104" s="1"/>
  <c r="E8" i="104"/>
  <c r="T8" i="104"/>
  <c r="W8" i="104" s="1"/>
  <c r="S8" i="104"/>
  <c r="E12" i="104"/>
  <c r="F12" i="104" s="1"/>
  <c r="G12" i="104" s="1"/>
  <c r="H12" i="104" s="1"/>
  <c r="I12" i="104" s="1"/>
  <c r="E13" i="104"/>
  <c r="F13" i="104" s="1"/>
  <c r="G13" i="104" s="1"/>
  <c r="H13" i="104" s="1"/>
  <c r="I13" i="104" s="1"/>
  <c r="J13" i="104" s="1"/>
  <c r="E14" i="104"/>
  <c r="F14" i="104" s="1"/>
  <c r="G14" i="104" s="1"/>
  <c r="H14" i="104" s="1"/>
  <c r="I14" i="104" s="1"/>
  <c r="J14" i="104" s="1"/>
  <c r="K14" i="104" s="1"/>
  <c r="E11" i="104"/>
  <c r="F11" i="104" s="1"/>
  <c r="G11" i="104" s="1"/>
  <c r="H11" i="104" s="1"/>
  <c r="E10" i="104"/>
  <c r="F10" i="104" s="1"/>
  <c r="G10" i="104" s="1"/>
  <c r="E15" i="104"/>
  <c r="F15" i="104" s="1"/>
  <c r="G15" i="104" s="1"/>
  <c r="H15" i="104" s="1"/>
  <c r="I15" i="104" s="1"/>
  <c r="J15" i="104" s="1"/>
  <c r="K15" i="104" s="1"/>
  <c r="L15" i="104" s="1"/>
  <c r="E16" i="104"/>
  <c r="F16" i="104" s="1"/>
  <c r="G16" i="104" s="1"/>
  <c r="H16" i="104" s="1"/>
  <c r="I16" i="104" s="1"/>
  <c r="J16" i="104" s="1"/>
  <c r="K16" i="104" s="1"/>
  <c r="L16" i="104" s="1"/>
  <c r="M16" i="104" s="1"/>
  <c r="E21" i="104"/>
  <c r="E45" i="104"/>
  <c r="E10" i="103"/>
  <c r="F10" i="103" s="1"/>
  <c r="G10" i="103" s="1"/>
  <c r="E8" i="103"/>
  <c r="T8" i="103"/>
  <c r="W8" i="103" s="1"/>
  <c r="S8" i="103"/>
  <c r="E9" i="103"/>
  <c r="F9" i="103" s="1"/>
  <c r="E11" i="103"/>
  <c r="F11" i="103" s="1"/>
  <c r="G11" i="103" s="1"/>
  <c r="H11" i="103" s="1"/>
  <c r="E15" i="103"/>
  <c r="F15" i="103" s="1"/>
  <c r="G15" i="103" s="1"/>
  <c r="H15" i="103" s="1"/>
  <c r="I15" i="103" s="1"/>
  <c r="J15" i="103" s="1"/>
  <c r="K15" i="103" s="1"/>
  <c r="L15" i="103" s="1"/>
  <c r="E21" i="103"/>
  <c r="E45" i="103"/>
  <c r="E12" i="103"/>
  <c r="F12" i="103" s="1"/>
  <c r="G12" i="103" s="1"/>
  <c r="H12" i="103" s="1"/>
  <c r="I12" i="103" s="1"/>
  <c r="E14" i="103"/>
  <c r="F14" i="103" s="1"/>
  <c r="G14" i="103" s="1"/>
  <c r="H14" i="103" s="1"/>
  <c r="I14" i="103" s="1"/>
  <c r="J14" i="103" s="1"/>
  <c r="K14" i="103" s="1"/>
  <c r="E16" i="103"/>
  <c r="F16" i="103" s="1"/>
  <c r="G16" i="103" s="1"/>
  <c r="H16" i="103" s="1"/>
  <c r="I16" i="103" s="1"/>
  <c r="J16" i="103" s="1"/>
  <c r="K16" i="103" s="1"/>
  <c r="L16" i="103" s="1"/>
  <c r="M16" i="103" s="1"/>
  <c r="E13" i="103"/>
  <c r="F13" i="103" s="1"/>
  <c r="G13" i="103" s="1"/>
  <c r="H13" i="103" s="1"/>
  <c r="I13" i="103" s="1"/>
  <c r="J13" i="103" s="1"/>
  <c r="G23" i="121"/>
  <c r="G47" i="121"/>
  <c r="U10" i="107"/>
  <c r="G48" i="107" s="1"/>
  <c r="F47" i="107"/>
  <c r="V5" i="95"/>
  <c r="F23" i="107"/>
  <c r="E25" i="117"/>
  <c r="E49" i="117"/>
  <c r="G47" i="92"/>
  <c r="F47" i="92"/>
  <c r="F23" i="92"/>
  <c r="G5" i="95"/>
  <c r="U10" i="92"/>
  <c r="M66" i="95"/>
  <c r="G24" i="100"/>
  <c r="V15" i="99"/>
  <c r="H36" i="32"/>
  <c r="T14" i="97"/>
  <c r="E22" i="112"/>
  <c r="E46" i="112"/>
  <c r="H94" i="95"/>
  <c r="C84" i="95"/>
  <c r="E48" i="109"/>
  <c r="E24" i="109"/>
  <c r="X75" i="95"/>
  <c r="F92" i="95"/>
  <c r="E48" i="112"/>
  <c r="E24" i="112"/>
  <c r="V8" i="111"/>
  <c r="U8" i="111"/>
  <c r="D69" i="95"/>
  <c r="V69" i="95"/>
  <c r="V9" i="108"/>
  <c r="E72" i="95"/>
  <c r="C67" i="95"/>
  <c r="B37" i="32"/>
  <c r="N15" i="97"/>
  <c r="H72" i="95"/>
  <c r="F69" i="95"/>
  <c r="C66" i="95"/>
  <c r="E50" i="108"/>
  <c r="E26" i="108"/>
  <c r="E49" i="112"/>
  <c r="E25" i="112"/>
  <c r="V12" i="111"/>
  <c r="B72" i="95"/>
  <c r="G36" i="32"/>
  <c r="S14" i="97"/>
  <c r="F65" i="95"/>
  <c r="F49" i="122"/>
  <c r="F37" i="122"/>
  <c r="F25" i="122"/>
  <c r="U12" i="122"/>
  <c r="G49" i="122"/>
  <c r="G25" i="122"/>
  <c r="V16" i="99"/>
  <c r="E69" i="95"/>
  <c r="M70" i="95"/>
  <c r="E54" i="110"/>
  <c r="E30" i="110"/>
  <c r="E66" i="95"/>
  <c r="D92" i="95"/>
  <c r="V14" i="112"/>
  <c r="D65" i="95"/>
  <c r="G23" i="88"/>
  <c r="V10" i="111"/>
  <c r="G38" i="32"/>
  <c r="S16" i="97"/>
  <c r="D94" i="95"/>
  <c r="E23" i="108"/>
  <c r="E47" i="108"/>
  <c r="F21" i="99"/>
  <c r="U63" i="95"/>
  <c r="G21" i="99"/>
  <c r="F23" i="88"/>
  <c r="F47" i="88"/>
  <c r="D5" i="95"/>
  <c r="D111" i="95" s="1"/>
  <c r="G46" i="116"/>
  <c r="E54" i="118"/>
  <c r="E30" i="118"/>
  <c r="W75" i="95"/>
  <c r="F72" i="95"/>
  <c r="U9" i="119"/>
  <c r="M67" i="95"/>
  <c r="G25" i="100"/>
  <c r="G22" i="100"/>
  <c r="M64" i="95"/>
  <c r="E92" i="95"/>
  <c r="E53" i="119"/>
  <c r="E29" i="119"/>
  <c r="B94" i="95"/>
  <c r="H93" i="95"/>
  <c r="V8" i="109"/>
  <c r="U8" i="109"/>
  <c r="U9" i="109" s="1"/>
  <c r="E51" i="112"/>
  <c r="E27" i="112"/>
  <c r="P16" i="97"/>
  <c r="D38" i="32"/>
  <c r="F67" i="95"/>
  <c r="F46" i="88"/>
  <c r="F22" i="88"/>
  <c r="D4" i="95"/>
  <c r="H91" i="95"/>
  <c r="E28" i="119"/>
  <c r="E52" i="119"/>
  <c r="E94" i="95"/>
  <c r="E65" i="95"/>
  <c r="G72" i="95"/>
  <c r="G92" i="95"/>
  <c r="H37" i="32"/>
  <c r="T15" i="97"/>
  <c r="M65" i="95"/>
  <c r="G23" i="100"/>
  <c r="E49" i="111"/>
  <c r="E25" i="111"/>
  <c r="C71" i="95"/>
  <c r="G93" i="95"/>
  <c r="C81" i="95"/>
  <c r="E71" i="95"/>
  <c r="V11" i="99"/>
  <c r="V14" i="111"/>
  <c r="G22" i="91"/>
  <c r="F64" i="95"/>
  <c r="E50" i="109"/>
  <c r="E26" i="109"/>
  <c r="E50" i="110"/>
  <c r="E26" i="110"/>
  <c r="F46" i="121"/>
  <c r="E29" i="112"/>
  <c r="E53" i="112"/>
  <c r="E27" i="110"/>
  <c r="E51" i="110"/>
  <c r="Y75" i="95"/>
  <c r="E23" i="111"/>
  <c r="E47" i="111"/>
  <c r="C65" i="95"/>
  <c r="G22" i="90"/>
  <c r="E64" i="95"/>
  <c r="C70" i="95"/>
  <c r="D36" i="32"/>
  <c r="P14" i="97"/>
  <c r="F94" i="95"/>
  <c r="M96" i="95"/>
  <c r="V95" i="95"/>
  <c r="AA75" i="95"/>
  <c r="Z87" i="95"/>
  <c r="G45" i="111"/>
  <c r="V96" i="95"/>
  <c r="H68" i="95"/>
  <c r="M92" i="95"/>
  <c r="G50" i="100"/>
  <c r="E46" i="99"/>
  <c r="E22" i="99"/>
  <c r="D91" i="95"/>
  <c r="V91" i="95"/>
  <c r="V15" i="109"/>
  <c r="G46" i="93"/>
  <c r="H88" i="95"/>
  <c r="C72" i="95"/>
  <c r="C36" i="32"/>
  <c r="O14" i="97"/>
  <c r="E30" i="109"/>
  <c r="E54" i="109"/>
  <c r="F21" i="109"/>
  <c r="X63" i="95"/>
  <c r="G21" i="109"/>
  <c r="V16" i="118"/>
  <c r="E30" i="108"/>
  <c r="E54" i="108"/>
  <c r="V70" i="95"/>
  <c r="V16" i="115"/>
  <c r="V13" i="108"/>
  <c r="C91" i="95"/>
  <c r="H96" i="95"/>
  <c r="D96" i="95"/>
  <c r="V13" i="109"/>
  <c r="C90" i="95"/>
  <c r="V14" i="99"/>
  <c r="G22" i="92"/>
  <c r="G64" i="95"/>
  <c r="E52" i="110"/>
  <c r="E28" i="110"/>
  <c r="F37" i="32"/>
  <c r="R15" i="97"/>
  <c r="E81" i="95"/>
  <c r="M94" i="95"/>
  <c r="B88" i="95"/>
  <c r="G46" i="80"/>
  <c r="E52" i="109"/>
  <c r="E28" i="109"/>
  <c r="E46" i="110"/>
  <c r="E22" i="110"/>
  <c r="E38" i="32"/>
  <c r="Q16" i="97"/>
  <c r="E53" i="108"/>
  <c r="E29" i="108"/>
  <c r="D68" i="95"/>
  <c r="V16" i="112"/>
  <c r="D89" i="95"/>
  <c r="G47" i="88"/>
  <c r="G4" i="95"/>
  <c r="F46" i="92"/>
  <c r="F22" i="92"/>
  <c r="D70" i="95"/>
  <c r="V68" i="95"/>
  <c r="U87" i="95"/>
  <c r="G45" i="99"/>
  <c r="M71" i="95"/>
  <c r="G22" i="116"/>
  <c r="M93" i="95"/>
  <c r="E48" i="115"/>
  <c r="E24" i="115"/>
  <c r="F96" i="95"/>
  <c r="M91" i="95"/>
  <c r="G49" i="100"/>
  <c r="V88" i="95"/>
  <c r="G46" i="107"/>
  <c r="E29" i="115"/>
  <c r="E53" i="115"/>
  <c r="E52" i="108"/>
  <c r="E28" i="108"/>
  <c r="C68" i="95"/>
  <c r="H90" i="95"/>
  <c r="E80" i="95"/>
  <c r="B70" i="95"/>
  <c r="H69" i="95"/>
  <c r="D66" i="95"/>
  <c r="H95" i="95"/>
  <c r="U9" i="90"/>
  <c r="G23" i="90" s="1"/>
  <c r="F22" i="90"/>
  <c r="E4" i="95"/>
  <c r="F46" i="90"/>
  <c r="E52" i="99"/>
  <c r="E28" i="99"/>
  <c r="Q15" i="97"/>
  <c r="E37" i="32"/>
  <c r="G96" i="95"/>
  <c r="F95" i="95"/>
  <c r="T20" i="97"/>
  <c r="H42" i="32"/>
  <c r="G70" i="95"/>
  <c r="C83" i="95"/>
  <c r="F66" i="95"/>
  <c r="C93" i="95"/>
  <c r="G71" i="95"/>
  <c r="E95" i="95"/>
  <c r="V15" i="108"/>
  <c r="F88" i="95"/>
  <c r="G46" i="91"/>
  <c r="D95" i="95"/>
  <c r="Y87" i="95"/>
  <c r="G45" i="110"/>
  <c r="F46" i="80"/>
  <c r="E76" i="95"/>
  <c r="G67" i="95"/>
  <c r="E26" i="99"/>
  <c r="E50" i="99"/>
  <c r="E23" i="120"/>
  <c r="E47" i="120"/>
  <c r="G22" i="88"/>
  <c r="D64" i="95"/>
  <c r="G23" i="117"/>
  <c r="V89" i="95"/>
  <c r="G47" i="107"/>
  <c r="M72" i="95"/>
  <c r="E30" i="112"/>
  <c r="E54" i="112"/>
  <c r="G21" i="111"/>
  <c r="Z63" i="95"/>
  <c r="F46" i="120"/>
  <c r="E22" i="109"/>
  <c r="E46" i="109"/>
  <c r="E47" i="99"/>
  <c r="U89" i="95" s="1"/>
  <c r="E23" i="99"/>
  <c r="E53" i="111"/>
  <c r="E29" i="111"/>
  <c r="M90" i="95"/>
  <c r="G48" i="100"/>
  <c r="V13" i="110"/>
  <c r="G22" i="93"/>
  <c r="H64" i="95"/>
  <c r="E23" i="112"/>
  <c r="E47" i="112"/>
  <c r="H70" i="95"/>
  <c r="C96" i="95"/>
  <c r="C88" i="95"/>
  <c r="F45" i="109"/>
  <c r="G45" i="109"/>
  <c r="X87" i="95"/>
  <c r="M8" i="95"/>
  <c r="F26" i="100"/>
  <c r="F50" i="100"/>
  <c r="U13" i="100"/>
  <c r="G27" i="100" s="1"/>
  <c r="E54" i="99"/>
  <c r="E30" i="99"/>
  <c r="F68" i="95"/>
  <c r="E26" i="112"/>
  <c r="E50" i="112"/>
  <c r="V94" i="95"/>
  <c r="V4" i="95"/>
  <c r="F46" i="107"/>
  <c r="F22" i="107"/>
  <c r="U9" i="116"/>
  <c r="F22" i="116"/>
  <c r="F46" i="116"/>
  <c r="D93" i="95"/>
  <c r="V12" i="109"/>
  <c r="V93" i="95"/>
  <c r="E24" i="99"/>
  <c r="E48" i="99"/>
  <c r="E96" i="95"/>
  <c r="C79" i="95"/>
  <c r="B89" i="95"/>
  <c r="V13" i="112"/>
  <c r="F93" i="95"/>
  <c r="E25" i="108"/>
  <c r="E49" i="108"/>
  <c r="G46" i="92"/>
  <c r="G88" i="95"/>
  <c r="F89" i="95"/>
  <c r="V16" i="111"/>
  <c r="E93" i="95"/>
  <c r="B64" i="95"/>
  <c r="G22" i="80"/>
  <c r="G37" i="32"/>
  <c r="S15" i="97"/>
  <c r="E49" i="115"/>
  <c r="E25" i="115"/>
  <c r="G66" i="95"/>
  <c r="E30" i="115"/>
  <c r="E54" i="115"/>
  <c r="V90" i="95"/>
  <c r="V92" i="95"/>
  <c r="M95" i="95"/>
  <c r="E48" i="108"/>
  <c r="E24" i="108"/>
  <c r="F45" i="108"/>
  <c r="W87" i="95"/>
  <c r="G45" i="108"/>
  <c r="M69" i="95"/>
  <c r="V64" i="95"/>
  <c r="G22" i="107"/>
  <c r="E47" i="115"/>
  <c r="E23" i="115"/>
  <c r="H66" i="95"/>
  <c r="E68" i="95"/>
  <c r="E23" i="119"/>
  <c r="E47" i="119"/>
  <c r="F46" i="93"/>
  <c r="H4" i="95"/>
  <c r="F22" i="93"/>
  <c r="U9" i="93"/>
  <c r="G47" i="93" s="1"/>
  <c r="F23" i="118"/>
  <c r="F47" i="118"/>
  <c r="U10" i="118"/>
  <c r="D90" i="95"/>
  <c r="F91" i="95"/>
  <c r="E53" i="109"/>
  <c r="E29" i="109"/>
  <c r="H67" i="95"/>
  <c r="E70" i="95"/>
  <c r="U10" i="88"/>
  <c r="E89" i="95"/>
  <c r="F25" i="100"/>
  <c r="F49" i="100"/>
  <c r="M7" i="95"/>
  <c r="G68" i="95"/>
  <c r="F23" i="117"/>
  <c r="F47" i="117"/>
  <c r="U10" i="117"/>
  <c r="E30" i="111"/>
  <c r="E54" i="111"/>
  <c r="E46" i="111"/>
  <c r="E22" i="111"/>
  <c r="C95" i="95"/>
  <c r="G81" i="95"/>
  <c r="F38" i="32"/>
  <c r="R16" i="97"/>
  <c r="C69" i="95"/>
  <c r="G95" i="95"/>
  <c r="F47" i="100"/>
  <c r="G47" i="100"/>
  <c r="E23" i="110"/>
  <c r="E47" i="110"/>
  <c r="D71" i="95"/>
  <c r="F22" i="121"/>
  <c r="F21" i="110"/>
  <c r="Y63" i="95"/>
  <c r="G21" i="110"/>
  <c r="O15" i="97"/>
  <c r="C37" i="32"/>
  <c r="Q14" i="97"/>
  <c r="E36" i="32"/>
  <c r="C94" i="95"/>
  <c r="G91" i="95"/>
  <c r="D76" i="95"/>
  <c r="V65" i="95"/>
  <c r="G23" i="107"/>
  <c r="F70" i="95"/>
  <c r="E28" i="111"/>
  <c r="E52" i="111"/>
  <c r="E91" i="95"/>
  <c r="E49" i="99"/>
  <c r="E25" i="99"/>
  <c r="E48" i="111"/>
  <c r="E24" i="111"/>
  <c r="Z66" i="95" s="1"/>
  <c r="Z75" i="95"/>
  <c r="F22" i="120"/>
  <c r="H92" i="95"/>
  <c r="E47" i="109"/>
  <c r="E23" i="109"/>
  <c r="X65" i="95" s="1"/>
  <c r="M68" i="95"/>
  <c r="G26" i="100"/>
  <c r="D67" i="95"/>
  <c r="V16" i="119"/>
  <c r="V11" i="110"/>
  <c r="C64" i="95"/>
  <c r="V11" i="111"/>
  <c r="B42" i="32"/>
  <c r="N20" i="97"/>
  <c r="V15" i="112"/>
  <c r="E27" i="111"/>
  <c r="E51" i="111"/>
  <c r="D72" i="95"/>
  <c r="O16" i="97"/>
  <c r="C38" i="32"/>
  <c r="E46" i="108"/>
  <c r="E22" i="108"/>
  <c r="E24" i="110"/>
  <c r="E48" i="110"/>
  <c r="V16" i="108"/>
  <c r="V15" i="115"/>
  <c r="B36" i="32"/>
  <c r="N14" i="97"/>
  <c r="E49" i="109"/>
  <c r="E25" i="109"/>
  <c r="E27" i="119"/>
  <c r="E51" i="119"/>
  <c r="E27" i="99"/>
  <c r="E51" i="99"/>
  <c r="G65" i="95"/>
  <c r="G23" i="92"/>
  <c r="P15" i="97"/>
  <c r="D37" i="32"/>
  <c r="G90" i="95"/>
  <c r="E30" i="119"/>
  <c r="E54" i="119"/>
  <c r="F21" i="108"/>
  <c r="G21" i="108"/>
  <c r="W63" i="95"/>
  <c r="F84" i="95"/>
  <c r="M88" i="95"/>
  <c r="M121" i="95" s="1"/>
  <c r="G46" i="100"/>
  <c r="C92" i="95"/>
  <c r="H38" i="32"/>
  <c r="T16" i="97"/>
  <c r="V11" i="117"/>
  <c r="V9" i="109"/>
  <c r="E27" i="108"/>
  <c r="E51" i="108"/>
  <c r="H71" i="95"/>
  <c r="E51" i="109"/>
  <c r="E27" i="109"/>
  <c r="E49" i="110"/>
  <c r="Y91" i="95" s="1"/>
  <c r="E25" i="110"/>
  <c r="H79" i="95"/>
  <c r="E50" i="111"/>
  <c r="E26" i="111"/>
  <c r="F71" i="95"/>
  <c r="H89" i="95"/>
  <c r="G94" i="95"/>
  <c r="F48" i="100"/>
  <c r="M6" i="95"/>
  <c r="F24" i="100"/>
  <c r="G69" i="95"/>
  <c r="F90" i="95"/>
  <c r="E29" i="110"/>
  <c r="E53" i="110"/>
  <c r="E83" i="95"/>
  <c r="V13" i="99"/>
  <c r="F23" i="100"/>
  <c r="R14" i="97"/>
  <c r="F36" i="32"/>
  <c r="F23" i="121"/>
  <c r="F47" i="121"/>
  <c r="U10" i="121"/>
  <c r="B66" i="95"/>
  <c r="E29" i="99"/>
  <c r="E53" i="99"/>
  <c r="F22" i="80"/>
  <c r="G46" i="90"/>
  <c r="E88" i="95"/>
  <c r="F45" i="99"/>
  <c r="G46" i="88"/>
  <c r="D88" i="95"/>
  <c r="G47" i="117"/>
  <c r="E52" i="112"/>
  <c r="E28" i="112"/>
  <c r="E67" i="95"/>
  <c r="V71" i="95"/>
  <c r="G21" i="112"/>
  <c r="AA87" i="95"/>
  <c r="AA63" i="95"/>
  <c r="V72" i="95"/>
  <c r="U9" i="120"/>
  <c r="B99" i="95" l="1"/>
  <c r="V122" i="95"/>
  <c r="V121" i="95"/>
  <c r="R13" i="103"/>
  <c r="E27" i="103" s="1"/>
  <c r="P33" i="95"/>
  <c r="P45" i="95" s="1"/>
  <c r="N9" i="103"/>
  <c r="P29" i="95"/>
  <c r="P41" i="95" s="1"/>
  <c r="R10" i="103"/>
  <c r="E24" i="103" s="1"/>
  <c r="P30" i="95"/>
  <c r="P42" i="95" s="1"/>
  <c r="N15" i="104"/>
  <c r="Q35" i="95"/>
  <c r="Q47" i="95" s="1"/>
  <c r="N13" i="104"/>
  <c r="Q33" i="95"/>
  <c r="Q45" i="95" s="1"/>
  <c r="N8" i="104"/>
  <c r="Q28" i="95"/>
  <c r="Q40" i="95" s="1"/>
  <c r="R15" i="89"/>
  <c r="E53" i="89" s="1"/>
  <c r="L95" i="95" s="1"/>
  <c r="L35" i="95"/>
  <c r="L47" i="95" s="1"/>
  <c r="R13" i="89"/>
  <c r="E27" i="89" s="1"/>
  <c r="L33" i="95"/>
  <c r="L45" i="95" s="1"/>
  <c r="R12" i="102"/>
  <c r="E50" i="102" s="1"/>
  <c r="O92" i="95" s="1"/>
  <c r="O32" i="95"/>
  <c r="O44" i="95" s="1"/>
  <c r="N15" i="102"/>
  <c r="O35" i="95"/>
  <c r="O47" i="95" s="1"/>
  <c r="R14" i="102"/>
  <c r="E52" i="102" s="1"/>
  <c r="O94" i="95" s="1"/>
  <c r="O34" i="95"/>
  <c r="O46" i="95" s="1"/>
  <c r="N9" i="105"/>
  <c r="R29" i="95"/>
  <c r="R41" i="95" s="1"/>
  <c r="N13" i="105"/>
  <c r="R33" i="95"/>
  <c r="R45" i="95" s="1"/>
  <c r="N14" i="96"/>
  <c r="J34" i="95"/>
  <c r="J46" i="95" s="1"/>
  <c r="R15" i="96"/>
  <c r="E29" i="96" s="1"/>
  <c r="J71" i="95" s="1"/>
  <c r="J35" i="95"/>
  <c r="J47" i="95" s="1"/>
  <c r="N12" i="96"/>
  <c r="J32" i="95"/>
  <c r="J44" i="95" s="1"/>
  <c r="N11" i="94"/>
  <c r="I31" i="95"/>
  <c r="I43" i="95" s="1"/>
  <c r="N16" i="106"/>
  <c r="S36" i="95"/>
  <c r="S48" i="95" s="1"/>
  <c r="M123" i="95"/>
  <c r="R16" i="103"/>
  <c r="P36" i="95"/>
  <c r="P48" i="95" s="1"/>
  <c r="R10" i="104"/>
  <c r="Q30" i="95"/>
  <c r="Q42" i="95" s="1"/>
  <c r="R12" i="104"/>
  <c r="Q32" i="95"/>
  <c r="Q44" i="95" s="1"/>
  <c r="N9" i="104"/>
  <c r="Q29" i="95"/>
  <c r="Q41" i="95" s="1"/>
  <c r="R16" i="89"/>
  <c r="L36" i="95"/>
  <c r="L48" i="95" s="1"/>
  <c r="N9" i="102"/>
  <c r="O29" i="95"/>
  <c r="O41" i="95" s="1"/>
  <c r="N16" i="105"/>
  <c r="R36" i="95"/>
  <c r="R48" i="95" s="1"/>
  <c r="N8" i="105"/>
  <c r="R28" i="95"/>
  <c r="R40" i="95" s="1"/>
  <c r="R10" i="96"/>
  <c r="J30" i="95"/>
  <c r="J42" i="95" s="1"/>
  <c r="R11" i="96"/>
  <c r="J31" i="95"/>
  <c r="J43" i="95" s="1"/>
  <c r="N9" i="96"/>
  <c r="J29" i="95"/>
  <c r="J41" i="95" s="1"/>
  <c r="R8" i="96"/>
  <c r="J28" i="95"/>
  <c r="J40" i="95" s="1"/>
  <c r="N16" i="94"/>
  <c r="I36" i="95"/>
  <c r="I48" i="95" s="1"/>
  <c r="N9" i="94"/>
  <c r="I29" i="95"/>
  <c r="I41" i="95" s="1"/>
  <c r="M124" i="95"/>
  <c r="R14" i="103"/>
  <c r="E52" i="103" s="1"/>
  <c r="P94" i="95" s="1"/>
  <c r="P34" i="95"/>
  <c r="P46" i="95" s="1"/>
  <c r="N15" i="103"/>
  <c r="P35" i="95"/>
  <c r="P47" i="95" s="1"/>
  <c r="N11" i="104"/>
  <c r="Q31" i="95"/>
  <c r="Q43" i="95" s="1"/>
  <c r="R8" i="89"/>
  <c r="E46" i="89" s="1"/>
  <c r="L28" i="95"/>
  <c r="L40" i="95" s="1"/>
  <c r="R9" i="89"/>
  <c r="E23" i="89" s="1"/>
  <c r="L29" i="95"/>
  <c r="L41" i="95" s="1"/>
  <c r="R8" i="102"/>
  <c r="E46" i="102" s="1"/>
  <c r="O28" i="95"/>
  <c r="O40" i="95" s="1"/>
  <c r="N10" i="102"/>
  <c r="O30" i="95"/>
  <c r="O42" i="95" s="1"/>
  <c r="R12" i="105"/>
  <c r="E26" i="105" s="1"/>
  <c r="R32" i="95"/>
  <c r="R44" i="95" s="1"/>
  <c r="R10" i="105"/>
  <c r="E48" i="105" s="1"/>
  <c r="R90" i="95" s="1"/>
  <c r="R30" i="95"/>
  <c r="R42" i="95" s="1"/>
  <c r="R8" i="106"/>
  <c r="E22" i="106" s="1"/>
  <c r="S28" i="95"/>
  <c r="S40" i="95" s="1"/>
  <c r="R13" i="94"/>
  <c r="E51" i="94" s="1"/>
  <c r="I93" i="95" s="1"/>
  <c r="I33" i="95"/>
  <c r="I45" i="95" s="1"/>
  <c r="R15" i="94"/>
  <c r="E29" i="94" s="1"/>
  <c r="I71" i="95" s="1"/>
  <c r="I35" i="95"/>
  <c r="I47" i="95" s="1"/>
  <c r="M125" i="95"/>
  <c r="N12" i="103"/>
  <c r="P32" i="95"/>
  <c r="P44" i="95" s="1"/>
  <c r="R11" i="103"/>
  <c r="E25" i="103" s="1"/>
  <c r="P31" i="95"/>
  <c r="P43" i="95" s="1"/>
  <c r="R8" i="103"/>
  <c r="E46" i="103" s="1"/>
  <c r="P28" i="95"/>
  <c r="P40" i="95" s="1"/>
  <c r="R16" i="104"/>
  <c r="E30" i="104" s="1"/>
  <c r="Q36" i="95"/>
  <c r="Q48" i="95" s="1"/>
  <c r="R14" i="104"/>
  <c r="E28" i="104" s="1"/>
  <c r="Q34" i="95"/>
  <c r="Q46" i="95" s="1"/>
  <c r="R14" i="89"/>
  <c r="E28" i="89" s="1"/>
  <c r="L34" i="95"/>
  <c r="L46" i="95" s="1"/>
  <c r="R11" i="89"/>
  <c r="E25" i="89" s="1"/>
  <c r="L31" i="95"/>
  <c r="L43" i="95" s="1"/>
  <c r="N10" i="89"/>
  <c r="L30" i="95"/>
  <c r="L42" i="95" s="1"/>
  <c r="R12" i="89"/>
  <c r="E26" i="89" s="1"/>
  <c r="L32" i="95"/>
  <c r="L44" i="95" s="1"/>
  <c r="N13" i="102"/>
  <c r="O33" i="95"/>
  <c r="O45" i="95" s="1"/>
  <c r="N11" i="102"/>
  <c r="O31" i="95"/>
  <c r="O43" i="95" s="1"/>
  <c r="R16" i="102"/>
  <c r="E30" i="102" s="1"/>
  <c r="O36" i="95"/>
  <c r="O48" i="95" s="1"/>
  <c r="N11" i="105"/>
  <c r="R31" i="95"/>
  <c r="R43" i="95" s="1"/>
  <c r="R15" i="105"/>
  <c r="E53" i="105" s="1"/>
  <c r="R95" i="95" s="1"/>
  <c r="R35" i="95"/>
  <c r="R47" i="95" s="1"/>
  <c r="N14" i="105"/>
  <c r="R34" i="95"/>
  <c r="R46" i="95" s="1"/>
  <c r="R16" i="96"/>
  <c r="E30" i="96" s="1"/>
  <c r="J72" i="95" s="1"/>
  <c r="J36" i="95"/>
  <c r="J48" i="95" s="1"/>
  <c r="N13" i="96"/>
  <c r="J33" i="95"/>
  <c r="J45" i="95" s="1"/>
  <c r="R11" i="106"/>
  <c r="E25" i="106" s="1"/>
  <c r="S31" i="95"/>
  <c r="S43" i="95" s="1"/>
  <c r="R12" i="94"/>
  <c r="E26" i="94" s="1"/>
  <c r="I68" i="95" s="1"/>
  <c r="I32" i="95"/>
  <c r="I44" i="95" s="1"/>
  <c r="R15" i="106"/>
  <c r="E29" i="106" s="1"/>
  <c r="S35" i="95"/>
  <c r="S47" i="95" s="1"/>
  <c r="R12" i="106"/>
  <c r="E50" i="106" s="1"/>
  <c r="S92" i="95" s="1"/>
  <c r="S32" i="95"/>
  <c r="S44" i="95" s="1"/>
  <c r="G37" i="111"/>
  <c r="G77" i="95"/>
  <c r="H76" i="95"/>
  <c r="G39" i="110"/>
  <c r="E40" i="112"/>
  <c r="E34" i="111"/>
  <c r="G47" i="115"/>
  <c r="E38" i="109"/>
  <c r="G37" i="99"/>
  <c r="E42" i="119"/>
  <c r="M112" i="95"/>
  <c r="G41" i="108"/>
  <c r="S11" i="103"/>
  <c r="V11" i="103" s="1"/>
  <c r="B76" i="95"/>
  <c r="G37" i="110"/>
  <c r="G76" i="95"/>
  <c r="U9" i="108"/>
  <c r="F47" i="108" s="1"/>
  <c r="E41" i="115"/>
  <c r="E36" i="111"/>
  <c r="E42" i="112"/>
  <c r="E38" i="112"/>
  <c r="X8" i="96"/>
  <c r="G34" i="96" s="1"/>
  <c r="G41" i="109"/>
  <c r="G41" i="99"/>
  <c r="F76" i="95"/>
  <c r="M113" i="95"/>
  <c r="B38" i="32"/>
  <c r="M111" i="95"/>
  <c r="M114" i="95"/>
  <c r="M110" i="95"/>
  <c r="E42" i="99"/>
  <c r="X8" i="104"/>
  <c r="E34" i="104" s="1"/>
  <c r="U9" i="112"/>
  <c r="G47" i="112" s="1"/>
  <c r="X8" i="89"/>
  <c r="G34" i="89" s="1"/>
  <c r="X8" i="103"/>
  <c r="E34" i="103" s="1"/>
  <c r="D110" i="95"/>
  <c r="C111" i="95"/>
  <c r="N9" i="97"/>
  <c r="F35" i="91"/>
  <c r="C78" i="95"/>
  <c r="G35" i="112"/>
  <c r="E35" i="112"/>
  <c r="G40" i="109"/>
  <c r="E40" i="109"/>
  <c r="G39" i="99"/>
  <c r="E39" i="99"/>
  <c r="G38" i="111"/>
  <c r="E38" i="111"/>
  <c r="F35" i="93"/>
  <c r="G37" i="80"/>
  <c r="E37" i="80"/>
  <c r="G40" i="80"/>
  <c r="E40" i="80"/>
  <c r="G34" i="99"/>
  <c r="E34" i="99"/>
  <c r="F34" i="99" s="1"/>
  <c r="G36" i="109"/>
  <c r="E36" i="109"/>
  <c r="G42" i="111"/>
  <c r="E42" i="111"/>
  <c r="G39" i="112"/>
  <c r="E39" i="112"/>
  <c r="F36" i="121"/>
  <c r="G35" i="111"/>
  <c r="E35" i="111"/>
  <c r="X8" i="102"/>
  <c r="G34" i="105"/>
  <c r="E34" i="105"/>
  <c r="F33" i="96"/>
  <c r="G35" i="109"/>
  <c r="E35" i="109"/>
  <c r="F35" i="109" s="1"/>
  <c r="G41" i="112"/>
  <c r="E41" i="112"/>
  <c r="G35" i="108"/>
  <c r="E35" i="108"/>
  <c r="G35" i="80"/>
  <c r="E35" i="80"/>
  <c r="G38" i="108"/>
  <c r="E38" i="108"/>
  <c r="G35" i="99"/>
  <c r="E35" i="99"/>
  <c r="F35" i="99" s="1"/>
  <c r="G34" i="110"/>
  <c r="E34" i="110"/>
  <c r="F34" i="110" s="1"/>
  <c r="G39" i="111"/>
  <c r="E39" i="111"/>
  <c r="G41" i="111"/>
  <c r="E41" i="111"/>
  <c r="F34" i="87"/>
  <c r="F36" i="107"/>
  <c r="G36" i="80"/>
  <c r="E36" i="80"/>
  <c r="G36" i="110"/>
  <c r="E36" i="110"/>
  <c r="G37" i="109"/>
  <c r="E37" i="109"/>
  <c r="G34" i="108"/>
  <c r="E34" i="108"/>
  <c r="F34" i="108" s="1"/>
  <c r="G37" i="112"/>
  <c r="E37" i="112"/>
  <c r="G40" i="110"/>
  <c r="E40" i="110"/>
  <c r="E110" i="95"/>
  <c r="V10" i="94"/>
  <c r="X10" i="94"/>
  <c r="X8" i="94"/>
  <c r="V14" i="106"/>
  <c r="X14" i="106"/>
  <c r="G41" i="80"/>
  <c r="E41" i="80"/>
  <c r="G41" i="110"/>
  <c r="E41" i="110"/>
  <c r="G34" i="112"/>
  <c r="E34" i="112"/>
  <c r="F34" i="112" s="1"/>
  <c r="G39" i="108"/>
  <c r="E39" i="108"/>
  <c r="G39" i="80"/>
  <c r="E39" i="80"/>
  <c r="G42" i="80"/>
  <c r="E42" i="80"/>
  <c r="G38" i="80"/>
  <c r="E38" i="80"/>
  <c r="G35" i="110"/>
  <c r="E35" i="110"/>
  <c r="G38" i="110"/>
  <c r="E38" i="110"/>
  <c r="F35" i="87"/>
  <c r="G34" i="109"/>
  <c r="E34" i="109"/>
  <c r="F34" i="109" s="1"/>
  <c r="X8" i="106"/>
  <c r="V10" i="106"/>
  <c r="X10" i="106"/>
  <c r="R9" i="97"/>
  <c r="V9" i="106"/>
  <c r="X9" i="106"/>
  <c r="F36" i="92"/>
  <c r="F35" i="90"/>
  <c r="G40" i="99"/>
  <c r="E40" i="99"/>
  <c r="G33" i="94"/>
  <c r="E33" i="94"/>
  <c r="F33" i="94" s="1"/>
  <c r="G42" i="109"/>
  <c r="E42" i="109"/>
  <c r="G40" i="108"/>
  <c r="E40" i="108"/>
  <c r="G38" i="99"/>
  <c r="E38" i="99"/>
  <c r="G36" i="108"/>
  <c r="E36" i="108"/>
  <c r="F39" i="100"/>
  <c r="F36" i="88"/>
  <c r="F33" i="105"/>
  <c r="G36" i="112"/>
  <c r="E36" i="112"/>
  <c r="G36" i="99"/>
  <c r="E36" i="99"/>
  <c r="G42" i="110"/>
  <c r="E42" i="110"/>
  <c r="G37" i="108"/>
  <c r="E37" i="108"/>
  <c r="G40" i="111"/>
  <c r="E40" i="111"/>
  <c r="G39" i="109"/>
  <c r="E39" i="109"/>
  <c r="G35" i="120"/>
  <c r="E35" i="120"/>
  <c r="F35" i="120" s="1"/>
  <c r="G35" i="119"/>
  <c r="E35" i="119"/>
  <c r="F35" i="119" s="1"/>
  <c r="G40" i="119"/>
  <c r="E40" i="119"/>
  <c r="G41" i="119"/>
  <c r="E41" i="119"/>
  <c r="G39" i="119"/>
  <c r="E39" i="119"/>
  <c r="F36" i="118"/>
  <c r="G42" i="118"/>
  <c r="E42" i="118"/>
  <c r="F36" i="117"/>
  <c r="G37" i="117"/>
  <c r="E37" i="117"/>
  <c r="F35" i="116"/>
  <c r="G37" i="115"/>
  <c r="E37" i="115"/>
  <c r="F37" i="115" s="1"/>
  <c r="G35" i="115"/>
  <c r="E35" i="115"/>
  <c r="F35" i="115" s="1"/>
  <c r="G42" i="115"/>
  <c r="E42" i="115"/>
  <c r="G38" i="115"/>
  <c r="E38" i="115"/>
  <c r="G36" i="115"/>
  <c r="E36" i="115"/>
  <c r="F36" i="115" s="1"/>
  <c r="M102" i="95"/>
  <c r="F22" i="112"/>
  <c r="G46" i="112"/>
  <c r="E13" i="126"/>
  <c r="F12" i="126"/>
  <c r="C12" i="126" s="1"/>
  <c r="B13" i="126" s="1"/>
  <c r="U4" i="95"/>
  <c r="F5" i="95"/>
  <c r="F111" i="95" s="1"/>
  <c r="G47" i="91"/>
  <c r="G23" i="87"/>
  <c r="F22" i="87"/>
  <c r="U10" i="91"/>
  <c r="F36" i="91" s="1"/>
  <c r="F22" i="108"/>
  <c r="F47" i="87"/>
  <c r="G47" i="119"/>
  <c r="F23" i="91"/>
  <c r="F47" i="91"/>
  <c r="G23" i="119"/>
  <c r="F22" i="99"/>
  <c r="F45" i="94"/>
  <c r="F46" i="110"/>
  <c r="F31" i="32"/>
  <c r="U9" i="110"/>
  <c r="G23" i="110" s="1"/>
  <c r="F21" i="94"/>
  <c r="M100" i="95"/>
  <c r="N15" i="106"/>
  <c r="N8" i="106"/>
  <c r="T15" i="106"/>
  <c r="W15" i="106" s="1"/>
  <c r="V99" i="95"/>
  <c r="M99" i="95"/>
  <c r="B5" i="95"/>
  <c r="U10" i="80"/>
  <c r="G47" i="87"/>
  <c r="F99" i="95"/>
  <c r="F46" i="32" s="1"/>
  <c r="G23" i="80"/>
  <c r="R9" i="103"/>
  <c r="F23" i="80"/>
  <c r="F23" i="87"/>
  <c r="G22" i="87"/>
  <c r="G47" i="80"/>
  <c r="F46" i="99"/>
  <c r="F46" i="87"/>
  <c r="M101" i="95"/>
  <c r="U10" i="99"/>
  <c r="U5" i="95"/>
  <c r="U122" i="95" s="1"/>
  <c r="R9" i="94"/>
  <c r="N12" i="94"/>
  <c r="B31" i="32"/>
  <c r="N8" i="96"/>
  <c r="F23" i="99"/>
  <c r="U10" i="87"/>
  <c r="G24" i="87" s="1"/>
  <c r="G23" i="115"/>
  <c r="G46" i="87"/>
  <c r="C4" i="95"/>
  <c r="N11" i="106"/>
  <c r="T11" i="106"/>
  <c r="W11" i="106" s="1"/>
  <c r="S16" i="94"/>
  <c r="S11" i="106"/>
  <c r="S15" i="106"/>
  <c r="S9" i="94"/>
  <c r="S10" i="96"/>
  <c r="T13" i="94"/>
  <c r="W13" i="94" s="1"/>
  <c r="T15" i="96"/>
  <c r="W15" i="96" s="1"/>
  <c r="S12" i="106"/>
  <c r="S15" i="94"/>
  <c r="R16" i="94"/>
  <c r="E30" i="94" s="1"/>
  <c r="I72" i="95" s="1"/>
  <c r="T12" i="94"/>
  <c r="W12" i="94" s="1"/>
  <c r="T16" i="94"/>
  <c r="W16" i="94" s="1"/>
  <c r="S13" i="94"/>
  <c r="T9" i="94"/>
  <c r="W9" i="94" s="1"/>
  <c r="R11" i="102"/>
  <c r="N13" i="94"/>
  <c r="E46" i="106"/>
  <c r="E53" i="94"/>
  <c r="I95" i="95" s="1"/>
  <c r="E27" i="94"/>
  <c r="I69" i="95" s="1"/>
  <c r="E48" i="106"/>
  <c r="S90" i="95" s="1"/>
  <c r="E24" i="106"/>
  <c r="G45" i="106"/>
  <c r="S87" i="95"/>
  <c r="F14" i="94"/>
  <c r="G14" i="94" s="1"/>
  <c r="H14" i="94" s="1"/>
  <c r="I14" i="94" s="1"/>
  <c r="J14" i="94" s="1"/>
  <c r="K14" i="94" s="1"/>
  <c r="I34" i="95" s="1"/>
  <c r="I46" i="95" s="1"/>
  <c r="U8" i="106"/>
  <c r="V8" i="106"/>
  <c r="R11" i="94"/>
  <c r="R16" i="106"/>
  <c r="F46" i="112"/>
  <c r="E23" i="106"/>
  <c r="E47" i="106"/>
  <c r="S89" i="95" s="1"/>
  <c r="E46" i="94"/>
  <c r="E22" i="94"/>
  <c r="E48" i="94"/>
  <c r="E24" i="94"/>
  <c r="N12" i="106"/>
  <c r="U11" i="117"/>
  <c r="F13" i="106"/>
  <c r="E49" i="106"/>
  <c r="S91" i="95" s="1"/>
  <c r="G21" i="106"/>
  <c r="F21" i="106"/>
  <c r="S63" i="95"/>
  <c r="T11" i="94"/>
  <c r="W11" i="94" s="1"/>
  <c r="F45" i="106"/>
  <c r="G45" i="94"/>
  <c r="I87" i="95"/>
  <c r="T16" i="106"/>
  <c r="W16" i="106" s="1"/>
  <c r="N15" i="94"/>
  <c r="G48" i="92"/>
  <c r="G47" i="90"/>
  <c r="N10" i="105"/>
  <c r="T10" i="96"/>
  <c r="W10" i="96" s="1"/>
  <c r="V8" i="94"/>
  <c r="U8" i="94"/>
  <c r="S11" i="94"/>
  <c r="S12" i="94"/>
  <c r="G21" i="94"/>
  <c r="I63" i="95"/>
  <c r="S16" i="106"/>
  <c r="T12" i="106"/>
  <c r="W12" i="106" s="1"/>
  <c r="E28" i="106"/>
  <c r="E52" i="106"/>
  <c r="S94" i="95" s="1"/>
  <c r="T15" i="94"/>
  <c r="W15" i="94" s="1"/>
  <c r="T14" i="96"/>
  <c r="W14" i="96" s="1"/>
  <c r="R9" i="96"/>
  <c r="E47" i="96" s="1"/>
  <c r="S9" i="96"/>
  <c r="N15" i="96"/>
  <c r="T9" i="96"/>
  <c r="W9" i="96" s="1"/>
  <c r="E25" i="96"/>
  <c r="E49" i="96"/>
  <c r="E24" i="96"/>
  <c r="E48" i="96"/>
  <c r="D7" i="101"/>
  <c r="N27" i="95" s="1"/>
  <c r="N39" i="95" s="1"/>
  <c r="C8" i="101"/>
  <c r="C16" i="101"/>
  <c r="C12" i="101"/>
  <c r="C10" i="101"/>
  <c r="C13" i="101"/>
  <c r="C11" i="101"/>
  <c r="C9" i="101"/>
  <c r="C14" i="101"/>
  <c r="C15" i="101"/>
  <c r="J63" i="95"/>
  <c r="G21" i="96"/>
  <c r="S14" i="96"/>
  <c r="S11" i="96"/>
  <c r="S16" i="96"/>
  <c r="T13" i="96"/>
  <c r="W13" i="96" s="1"/>
  <c r="T12" i="96"/>
  <c r="W12" i="96" s="1"/>
  <c r="R13" i="96"/>
  <c r="N10" i="96"/>
  <c r="N11" i="96"/>
  <c r="N16" i="96"/>
  <c r="J3" i="95"/>
  <c r="V8" i="97" s="1"/>
  <c r="F21" i="96"/>
  <c r="R12" i="96"/>
  <c r="R14" i="96"/>
  <c r="J4" i="101"/>
  <c r="J75" i="95"/>
  <c r="T7" i="101"/>
  <c r="W7" i="101" s="1"/>
  <c r="V7" i="101"/>
  <c r="V8" i="96"/>
  <c r="U8" i="96"/>
  <c r="F45" i="96"/>
  <c r="G45" i="96"/>
  <c r="J87" i="95"/>
  <c r="T11" i="96"/>
  <c r="W11" i="96" s="1"/>
  <c r="T16" i="96"/>
  <c r="W16" i="96" s="1"/>
  <c r="E22" i="96"/>
  <c r="E46" i="96"/>
  <c r="S15" i="96"/>
  <c r="S13" i="96"/>
  <c r="S12" i="96"/>
  <c r="X12" i="96" s="1"/>
  <c r="R14" i="105"/>
  <c r="N8" i="102"/>
  <c r="S11" i="102"/>
  <c r="T9" i="102"/>
  <c r="W9" i="102" s="1"/>
  <c r="S10" i="89"/>
  <c r="N12" i="89"/>
  <c r="S11" i="105"/>
  <c r="T11" i="102"/>
  <c r="W11" i="102" s="1"/>
  <c r="S9" i="102"/>
  <c r="N14" i="102"/>
  <c r="S12" i="105"/>
  <c r="R8" i="105"/>
  <c r="E46" i="105" s="1"/>
  <c r="G24" i="92"/>
  <c r="F47" i="99"/>
  <c r="G47" i="99"/>
  <c r="T12" i="89"/>
  <c r="W12" i="89" s="1"/>
  <c r="T10" i="105"/>
  <c r="W10" i="105" s="1"/>
  <c r="R13" i="102"/>
  <c r="E27" i="102" s="1"/>
  <c r="S16" i="105"/>
  <c r="R9" i="105"/>
  <c r="E47" i="105" s="1"/>
  <c r="R89" i="95" s="1"/>
  <c r="S10" i="105"/>
  <c r="N12" i="105"/>
  <c r="S9" i="105"/>
  <c r="S14" i="104"/>
  <c r="T14" i="102"/>
  <c r="W14" i="102" s="1"/>
  <c r="T12" i="105"/>
  <c r="W12" i="105" s="1"/>
  <c r="R11" i="105"/>
  <c r="E25" i="105" s="1"/>
  <c r="R16" i="105"/>
  <c r="R3" i="95"/>
  <c r="F45" i="105"/>
  <c r="F21" i="105"/>
  <c r="T15" i="105"/>
  <c r="W15" i="105" s="1"/>
  <c r="S13" i="105"/>
  <c r="G21" i="105"/>
  <c r="R63" i="95"/>
  <c r="T14" i="105"/>
  <c r="W14" i="105" s="1"/>
  <c r="N15" i="105"/>
  <c r="T11" i="89"/>
  <c r="W11" i="89" s="1"/>
  <c r="E24" i="105"/>
  <c r="E50" i="105"/>
  <c r="R92" i="95" s="1"/>
  <c r="S15" i="105"/>
  <c r="S14" i="105"/>
  <c r="R13" i="105"/>
  <c r="R87" i="95"/>
  <c r="G45" i="105"/>
  <c r="N11" i="103"/>
  <c r="S12" i="89"/>
  <c r="R15" i="102"/>
  <c r="E29" i="102" s="1"/>
  <c r="T16" i="105"/>
  <c r="W16" i="105" s="1"/>
  <c r="T11" i="105"/>
  <c r="W11" i="105" s="1"/>
  <c r="T9" i="105"/>
  <c r="T13" i="105"/>
  <c r="W13" i="105" s="1"/>
  <c r="V8" i="105"/>
  <c r="U8" i="105"/>
  <c r="E54" i="102"/>
  <c r="O96" i="95" s="1"/>
  <c r="S12" i="102"/>
  <c r="T15" i="102"/>
  <c r="W15" i="102" s="1"/>
  <c r="T10" i="102"/>
  <c r="W10" i="102" s="1"/>
  <c r="R10" i="102"/>
  <c r="E22" i="102"/>
  <c r="N8" i="103"/>
  <c r="F21" i="102"/>
  <c r="O63" i="95"/>
  <c r="G21" i="102"/>
  <c r="T13" i="102"/>
  <c r="W13" i="102" s="1"/>
  <c r="V8" i="102"/>
  <c r="U8" i="102"/>
  <c r="N12" i="102"/>
  <c r="N16" i="102"/>
  <c r="R9" i="102"/>
  <c r="S16" i="102"/>
  <c r="S14" i="102"/>
  <c r="N14" i="104"/>
  <c r="T12" i="104"/>
  <c r="W12" i="104" s="1"/>
  <c r="T12" i="102"/>
  <c r="W12" i="102" s="1"/>
  <c r="F45" i="102"/>
  <c r="O87" i="95"/>
  <c r="G45" i="102"/>
  <c r="S13" i="102"/>
  <c r="S15" i="102"/>
  <c r="S10" i="102"/>
  <c r="T16" i="102"/>
  <c r="W16" i="102" s="1"/>
  <c r="S13" i="89"/>
  <c r="N12" i="104"/>
  <c r="N8" i="89"/>
  <c r="S9" i="89"/>
  <c r="S16" i="104"/>
  <c r="R13" i="104"/>
  <c r="E27" i="104" s="1"/>
  <c r="S13" i="104"/>
  <c r="N14" i="89"/>
  <c r="S16" i="89"/>
  <c r="N13" i="103"/>
  <c r="T14" i="104"/>
  <c r="W14" i="104" s="1"/>
  <c r="R9" i="104"/>
  <c r="T14" i="89"/>
  <c r="W14" i="89" s="1"/>
  <c r="N11" i="89"/>
  <c r="R10" i="89"/>
  <c r="E24" i="89" s="1"/>
  <c r="T13" i="103"/>
  <c r="W13" i="103" s="1"/>
  <c r="T16" i="104"/>
  <c r="W16" i="104" s="1"/>
  <c r="S9" i="104"/>
  <c r="S14" i="89"/>
  <c r="T10" i="89"/>
  <c r="W10" i="89" s="1"/>
  <c r="N16" i="89"/>
  <c r="N9" i="89"/>
  <c r="E49" i="89"/>
  <c r="E54" i="89"/>
  <c r="L96" i="95" s="1"/>
  <c r="E30" i="89"/>
  <c r="E22" i="89"/>
  <c r="N10" i="103"/>
  <c r="R11" i="104"/>
  <c r="E49" i="104" s="1"/>
  <c r="Q91" i="95" s="1"/>
  <c r="T15" i="89"/>
  <c r="W15" i="89" s="1"/>
  <c r="F45" i="89"/>
  <c r="L87" i="95"/>
  <c r="G45" i="89"/>
  <c r="N13" i="89"/>
  <c r="T10" i="103"/>
  <c r="W10" i="103" s="1"/>
  <c r="S11" i="104"/>
  <c r="R8" i="104"/>
  <c r="E22" i="104" s="1"/>
  <c r="S11" i="89"/>
  <c r="S15" i="89"/>
  <c r="N15" i="89"/>
  <c r="T16" i="89"/>
  <c r="W16" i="89" s="1"/>
  <c r="S10" i="104"/>
  <c r="S12" i="104"/>
  <c r="V8" i="89"/>
  <c r="U8" i="89"/>
  <c r="F21" i="89"/>
  <c r="G21" i="89"/>
  <c r="T13" i="89"/>
  <c r="W13" i="89" s="1"/>
  <c r="T9" i="89"/>
  <c r="W9" i="89" s="1"/>
  <c r="E48" i="104"/>
  <c r="Q90" i="95" s="1"/>
  <c r="E24" i="104"/>
  <c r="S9" i="103"/>
  <c r="F21" i="104"/>
  <c r="G21" i="104"/>
  <c r="Q63" i="95"/>
  <c r="T15" i="104"/>
  <c r="W15" i="104" s="1"/>
  <c r="N16" i="104"/>
  <c r="N10" i="104"/>
  <c r="E50" i="104"/>
  <c r="Q92" i="95" s="1"/>
  <c r="E26" i="104"/>
  <c r="V8" i="104"/>
  <c r="U8" i="104"/>
  <c r="S15" i="103"/>
  <c r="T9" i="103"/>
  <c r="W9" i="103" s="1"/>
  <c r="S15" i="104"/>
  <c r="R15" i="104"/>
  <c r="T12" i="103"/>
  <c r="W12" i="103" s="1"/>
  <c r="S10" i="103"/>
  <c r="Q87" i="95"/>
  <c r="F45" i="104"/>
  <c r="G45" i="104"/>
  <c r="E52" i="104"/>
  <c r="Q94" i="95" s="1"/>
  <c r="T10" i="104"/>
  <c r="W10" i="104" s="1"/>
  <c r="T11" i="104"/>
  <c r="W11" i="104" s="1"/>
  <c r="T13" i="104"/>
  <c r="W13" i="104" s="1"/>
  <c r="T9" i="104"/>
  <c r="E30" i="103"/>
  <c r="E54" i="103"/>
  <c r="P96" i="95" s="1"/>
  <c r="F21" i="103"/>
  <c r="G21" i="103"/>
  <c r="P63" i="95"/>
  <c r="N14" i="103"/>
  <c r="R12" i="103"/>
  <c r="V8" i="103"/>
  <c r="U8" i="103"/>
  <c r="N16" i="103"/>
  <c r="E22" i="103"/>
  <c r="T11" i="103"/>
  <c r="W11" i="103" s="1"/>
  <c r="S16" i="103"/>
  <c r="E48" i="103"/>
  <c r="S14" i="103"/>
  <c r="F45" i="103"/>
  <c r="G45" i="103"/>
  <c r="P87" i="95"/>
  <c r="R15" i="103"/>
  <c r="S13" i="103"/>
  <c r="T16" i="103"/>
  <c r="W16" i="103" s="1"/>
  <c r="T14" i="103"/>
  <c r="W14" i="103" s="1"/>
  <c r="S12" i="103"/>
  <c r="T15" i="103"/>
  <c r="W15" i="103" s="1"/>
  <c r="G25" i="115"/>
  <c r="F25" i="115"/>
  <c r="F49" i="115"/>
  <c r="U12" i="115"/>
  <c r="U71" i="95"/>
  <c r="Y95" i="95"/>
  <c r="Z68" i="95"/>
  <c r="X69" i="95"/>
  <c r="G42" i="32"/>
  <c r="S20" i="97"/>
  <c r="U69" i="95"/>
  <c r="X91" i="95"/>
  <c r="W88" i="95"/>
  <c r="W121" i="95" s="1"/>
  <c r="G46" i="108"/>
  <c r="Z69" i="95"/>
  <c r="Z90" i="95"/>
  <c r="Z94" i="95"/>
  <c r="F48" i="118"/>
  <c r="F24" i="118"/>
  <c r="U11" i="118"/>
  <c r="F37" i="118" s="1"/>
  <c r="W66" i="95"/>
  <c r="W67" i="95"/>
  <c r="U90" i="95"/>
  <c r="U96" i="95"/>
  <c r="M103" i="95"/>
  <c r="G24" i="118"/>
  <c r="Z71" i="95"/>
  <c r="AA72" i="95"/>
  <c r="AA96" i="95"/>
  <c r="U92" i="95"/>
  <c r="G31" i="32"/>
  <c r="G99" i="95"/>
  <c r="S9" i="97"/>
  <c r="W71" i="95"/>
  <c r="X70" i="95"/>
  <c r="S19" i="97"/>
  <c r="G41" i="32"/>
  <c r="W72" i="95"/>
  <c r="Z89" i="95"/>
  <c r="Y68" i="95"/>
  <c r="X68" i="95"/>
  <c r="Z67" i="95"/>
  <c r="D31" i="32"/>
  <c r="P9" i="97"/>
  <c r="D99" i="95"/>
  <c r="AA69" i="95"/>
  <c r="AA93" i="95"/>
  <c r="W65" i="95"/>
  <c r="P20" i="97"/>
  <c r="D42" i="32"/>
  <c r="Q21" i="97"/>
  <c r="E43" i="32"/>
  <c r="G48" i="117"/>
  <c r="X90" i="95"/>
  <c r="G32" i="32"/>
  <c r="G100" i="95"/>
  <c r="S10" i="97"/>
  <c r="N21" i="97"/>
  <c r="B43" i="32"/>
  <c r="X93" i="95"/>
  <c r="W69" i="95"/>
  <c r="Y66" i="95"/>
  <c r="Z93" i="95"/>
  <c r="Y65" i="95"/>
  <c r="Z88" i="95"/>
  <c r="G46" i="111"/>
  <c r="Z72" i="95"/>
  <c r="X71" i="95"/>
  <c r="F46" i="108"/>
  <c r="G43" i="32"/>
  <c r="S21" i="97"/>
  <c r="G49" i="115"/>
  <c r="W91" i="95"/>
  <c r="U10" i="116"/>
  <c r="F36" i="116" s="1"/>
  <c r="F47" i="116"/>
  <c r="F23" i="116"/>
  <c r="G23" i="116"/>
  <c r="G47" i="116"/>
  <c r="F47" i="115"/>
  <c r="AA92" i="95"/>
  <c r="AA68" i="95"/>
  <c r="U72" i="95"/>
  <c r="F27" i="100"/>
  <c r="M9" i="95"/>
  <c r="M126" i="95" s="1"/>
  <c r="F51" i="100"/>
  <c r="U14" i="100"/>
  <c r="F40" i="100" s="1"/>
  <c r="AA89" i="95"/>
  <c r="AA65" i="95"/>
  <c r="Z95" i="95"/>
  <c r="X88" i="95"/>
  <c r="G46" i="109"/>
  <c r="D41" i="32"/>
  <c r="P19" i="97"/>
  <c r="G47" i="120"/>
  <c r="Q9" i="97"/>
  <c r="E99" i="95"/>
  <c r="E31" i="32"/>
  <c r="W70" i="95"/>
  <c r="G24" i="115"/>
  <c r="G51" i="100"/>
  <c r="W95" i="95"/>
  <c r="Y64" i="95"/>
  <c r="Y99" i="95" s="1"/>
  <c r="G22" i="110"/>
  <c r="Y70" i="95"/>
  <c r="X96" i="95"/>
  <c r="Y92" i="95"/>
  <c r="F41" i="32"/>
  <c r="R19" i="97"/>
  <c r="Z91" i="95"/>
  <c r="Y72" i="95"/>
  <c r="W92" i="95"/>
  <c r="AA66" i="95"/>
  <c r="AA90" i="95"/>
  <c r="V100" i="95"/>
  <c r="F47" i="120"/>
  <c r="F23" i="120"/>
  <c r="U10" i="120"/>
  <c r="F36" i="120" s="1"/>
  <c r="U95" i="95"/>
  <c r="G48" i="121"/>
  <c r="F48" i="121"/>
  <c r="F24" i="121"/>
  <c r="U11" i="121"/>
  <c r="F37" i="121" s="1"/>
  <c r="Y71" i="95"/>
  <c r="Y67" i="95"/>
  <c r="G23" i="109"/>
  <c r="F47" i="109"/>
  <c r="X5" i="95"/>
  <c r="F23" i="109"/>
  <c r="U10" i="109"/>
  <c r="G24" i="109" s="1"/>
  <c r="Y90" i="95"/>
  <c r="W64" i="95"/>
  <c r="W99" i="95" s="1"/>
  <c r="G22" i="108"/>
  <c r="O19" i="97"/>
  <c r="C41" i="32"/>
  <c r="U67" i="95"/>
  <c r="Z70" i="95"/>
  <c r="F24" i="88"/>
  <c r="D6" i="95"/>
  <c r="F48" i="88"/>
  <c r="U11" i="88"/>
  <c r="F37" i="88" s="1"/>
  <c r="X95" i="95"/>
  <c r="G48" i="88"/>
  <c r="H99" i="95"/>
  <c r="H31" i="32"/>
  <c r="T9" i="97"/>
  <c r="T21" i="97"/>
  <c r="H43" i="32"/>
  <c r="W90" i="95"/>
  <c r="U66" i="95"/>
  <c r="F23" i="115"/>
  <c r="H41" i="32"/>
  <c r="H51" i="32" s="1"/>
  <c r="T19" i="97"/>
  <c r="G23" i="120"/>
  <c r="U68" i="95"/>
  <c r="U94" i="95"/>
  <c r="G24" i="88"/>
  <c r="W94" i="95"/>
  <c r="G48" i="115"/>
  <c r="G46" i="110"/>
  <c r="Y88" i="95"/>
  <c r="Y121" i="95" s="1"/>
  <c r="Y94" i="95"/>
  <c r="G48" i="118"/>
  <c r="U64" i="95"/>
  <c r="G22" i="99"/>
  <c r="F22" i="110"/>
  <c r="Y93" i="95"/>
  <c r="AA95" i="95"/>
  <c r="AA71" i="95"/>
  <c r="P10" i="97"/>
  <c r="D100" i="95"/>
  <c r="D32" i="32"/>
  <c r="W89" i="95"/>
  <c r="G24" i="121"/>
  <c r="AA70" i="95"/>
  <c r="AA94" i="95"/>
  <c r="Z92" i="95"/>
  <c r="W93" i="95"/>
  <c r="U93" i="95"/>
  <c r="X67" i="95"/>
  <c r="C100" i="95"/>
  <c r="O10" i="97"/>
  <c r="C32" i="32"/>
  <c r="X89" i="95"/>
  <c r="G47" i="109"/>
  <c r="U91" i="95"/>
  <c r="Y89" i="95"/>
  <c r="Z64" i="95"/>
  <c r="G22" i="111"/>
  <c r="Z96" i="95"/>
  <c r="G24" i="117"/>
  <c r="F24" i="117"/>
  <c r="F48" i="117"/>
  <c r="G23" i="93"/>
  <c r="F47" i="93"/>
  <c r="H5" i="95"/>
  <c r="H111" i="95" s="1"/>
  <c r="F23" i="93"/>
  <c r="U10" i="93"/>
  <c r="F36" i="93" s="1"/>
  <c r="N19" i="97"/>
  <c r="B41" i="32"/>
  <c r="F48" i="115"/>
  <c r="F24" i="115"/>
  <c r="U65" i="95"/>
  <c r="G23" i="99"/>
  <c r="X64" i="95"/>
  <c r="G22" i="109"/>
  <c r="F43" i="32"/>
  <c r="R21" i="97"/>
  <c r="U70" i="95"/>
  <c r="F47" i="90"/>
  <c r="F23" i="90"/>
  <c r="E5" i="95"/>
  <c r="E111" i="95" s="1"/>
  <c r="U10" i="90"/>
  <c r="F36" i="90" s="1"/>
  <c r="P21" i="97"/>
  <c r="D43" i="32"/>
  <c r="X94" i="95"/>
  <c r="W96" i="95"/>
  <c r="X72" i="95"/>
  <c r="U88" i="95"/>
  <c r="G46" i="99"/>
  <c r="Q19" i="97"/>
  <c r="E41" i="32"/>
  <c r="O20" i="97"/>
  <c r="C42" i="32"/>
  <c r="Z65" i="95"/>
  <c r="Y69" i="95"/>
  <c r="X92" i="95"/>
  <c r="Q20" i="97"/>
  <c r="E42" i="32"/>
  <c r="X4" i="95"/>
  <c r="F22" i="109"/>
  <c r="F46" i="109"/>
  <c r="F23" i="119"/>
  <c r="F47" i="119"/>
  <c r="U10" i="119"/>
  <c r="F36" i="119" s="1"/>
  <c r="Y96" i="95"/>
  <c r="F50" i="122"/>
  <c r="F38" i="122"/>
  <c r="F26" i="122"/>
  <c r="U13" i="122"/>
  <c r="G50" i="122"/>
  <c r="G26" i="122"/>
  <c r="R20" i="97"/>
  <c r="F42" i="32"/>
  <c r="AA67" i="95"/>
  <c r="AA91" i="95"/>
  <c r="W68" i="95"/>
  <c r="O21" i="97"/>
  <c r="C43" i="32"/>
  <c r="U9" i="111"/>
  <c r="F46" i="111"/>
  <c r="Z4" i="95"/>
  <c r="F22" i="111"/>
  <c r="X66" i="95"/>
  <c r="G22" i="112"/>
  <c r="AA64" i="95"/>
  <c r="AA99" i="95" s="1"/>
  <c r="AA88" i="95"/>
  <c r="AA121" i="95" s="1"/>
  <c r="F48" i="92"/>
  <c r="F24" i="92"/>
  <c r="G6" i="95"/>
  <c r="G112" i="95" s="1"/>
  <c r="U11" i="92"/>
  <c r="F37" i="92" s="1"/>
  <c r="G24" i="107"/>
  <c r="V6" i="95"/>
  <c r="V123" i="95" s="1"/>
  <c r="F24" i="107"/>
  <c r="F48" i="107"/>
  <c r="U11" i="107"/>
  <c r="F37" i="107" s="1"/>
  <c r="U121" i="95" l="1"/>
  <c r="E28" i="103"/>
  <c r="E47" i="89"/>
  <c r="E54" i="104"/>
  <c r="Q96" i="95" s="1"/>
  <c r="E54" i="96"/>
  <c r="J96" i="95" s="1"/>
  <c r="E49" i="103"/>
  <c r="P91" i="95" s="1"/>
  <c r="E52" i="89"/>
  <c r="L94" i="95" s="1"/>
  <c r="E51" i="89"/>
  <c r="L93" i="95" s="1"/>
  <c r="E29" i="105"/>
  <c r="E53" i="106"/>
  <c r="S95" i="95" s="1"/>
  <c r="E51" i="103"/>
  <c r="P93" i="95" s="1"/>
  <c r="E50" i="89"/>
  <c r="E29" i="89"/>
  <c r="E50" i="94"/>
  <c r="I92" i="95" s="1"/>
  <c r="E26" i="106"/>
  <c r="E28" i="102"/>
  <c r="E26" i="102"/>
  <c r="E53" i="96"/>
  <c r="J95" i="95" s="1"/>
  <c r="X122" i="95"/>
  <c r="Z121" i="95"/>
  <c r="X121" i="95"/>
  <c r="H110" i="95"/>
  <c r="V111" i="95"/>
  <c r="G111" i="95"/>
  <c r="F51" i="32"/>
  <c r="C52" i="32"/>
  <c r="E51" i="32"/>
  <c r="G51" i="32"/>
  <c r="D52" i="32"/>
  <c r="B110" i="95"/>
  <c r="D51" i="32"/>
  <c r="F110" i="95"/>
  <c r="G52" i="32"/>
  <c r="B51" i="32"/>
  <c r="D112" i="95"/>
  <c r="G110" i="95"/>
  <c r="V110" i="95"/>
  <c r="N29" i="97"/>
  <c r="F34" i="111"/>
  <c r="G23" i="108"/>
  <c r="W5" i="95"/>
  <c r="W100" i="95" s="1"/>
  <c r="F47" i="112"/>
  <c r="U10" i="108"/>
  <c r="G48" i="108" s="1"/>
  <c r="U10" i="112"/>
  <c r="F36" i="112" s="1"/>
  <c r="F23" i="108"/>
  <c r="G47" i="108"/>
  <c r="F23" i="112"/>
  <c r="AA5" i="95"/>
  <c r="AA111" i="95" s="1"/>
  <c r="G23" i="112"/>
  <c r="Z110" i="95"/>
  <c r="E34" i="96"/>
  <c r="F34" i="96" s="1"/>
  <c r="F35" i="108"/>
  <c r="G34" i="103"/>
  <c r="F100" i="95"/>
  <c r="F47" i="32" s="1"/>
  <c r="U11" i="91"/>
  <c r="F37" i="91" s="1"/>
  <c r="R10" i="97"/>
  <c r="R30" i="97" s="1"/>
  <c r="F48" i="91"/>
  <c r="F24" i="91"/>
  <c r="E23" i="105"/>
  <c r="R65" i="95" s="1"/>
  <c r="G34" i="104"/>
  <c r="F32" i="32"/>
  <c r="F52" i="32" s="1"/>
  <c r="U111" i="95"/>
  <c r="U110" i="95"/>
  <c r="R29" i="97"/>
  <c r="G47" i="110"/>
  <c r="E34" i="89"/>
  <c r="F34" i="89" s="1"/>
  <c r="F35" i="112"/>
  <c r="I75" i="95"/>
  <c r="X11" i="96"/>
  <c r="G37" i="96" s="1"/>
  <c r="V101" i="95"/>
  <c r="V112" i="95"/>
  <c r="X100" i="95"/>
  <c r="V14" i="103"/>
  <c r="X14" i="103"/>
  <c r="V10" i="103"/>
  <c r="X10" i="103"/>
  <c r="V10" i="104"/>
  <c r="X10" i="104"/>
  <c r="V15" i="102"/>
  <c r="X15" i="102"/>
  <c r="V12" i="89"/>
  <c r="X12" i="89"/>
  <c r="V14" i="104"/>
  <c r="X14" i="104"/>
  <c r="G38" i="96"/>
  <c r="E38" i="96"/>
  <c r="V13" i="103"/>
  <c r="X13" i="103"/>
  <c r="V15" i="104"/>
  <c r="X15" i="104"/>
  <c r="V12" i="104"/>
  <c r="X12" i="104"/>
  <c r="V11" i="89"/>
  <c r="X11" i="89"/>
  <c r="V14" i="89"/>
  <c r="X14" i="89"/>
  <c r="V13" i="104"/>
  <c r="X13" i="104"/>
  <c r="X10" i="102"/>
  <c r="V13" i="105"/>
  <c r="X13" i="105"/>
  <c r="V10" i="105"/>
  <c r="X10" i="105"/>
  <c r="V9" i="102"/>
  <c r="X9" i="102"/>
  <c r="V10" i="89"/>
  <c r="X10" i="89"/>
  <c r="V16" i="96"/>
  <c r="X16" i="96"/>
  <c r="V15" i="106"/>
  <c r="X15" i="106"/>
  <c r="G34" i="94"/>
  <c r="E34" i="94"/>
  <c r="F34" i="94" s="1"/>
  <c r="F34" i="105"/>
  <c r="B79" i="95"/>
  <c r="F34" i="104"/>
  <c r="G34" i="106"/>
  <c r="E34" i="106"/>
  <c r="F34" i="106" s="1"/>
  <c r="B80" i="95"/>
  <c r="B81" i="95"/>
  <c r="B83" i="95"/>
  <c r="G36" i="94"/>
  <c r="E36" i="94"/>
  <c r="F34" i="103"/>
  <c r="M104" i="95"/>
  <c r="M115" i="95"/>
  <c r="V15" i="103"/>
  <c r="X15" i="103"/>
  <c r="V11" i="104"/>
  <c r="X11" i="104"/>
  <c r="V16" i="89"/>
  <c r="X16" i="89"/>
  <c r="V16" i="104"/>
  <c r="X16" i="104"/>
  <c r="V13" i="89"/>
  <c r="X13" i="89"/>
  <c r="V13" i="102"/>
  <c r="X13" i="102"/>
  <c r="V16" i="102"/>
  <c r="X16" i="102"/>
  <c r="V14" i="105"/>
  <c r="X14" i="105"/>
  <c r="V9" i="105"/>
  <c r="X9" i="105"/>
  <c r="V16" i="105"/>
  <c r="X16" i="105"/>
  <c r="V12" i="105"/>
  <c r="X12" i="105"/>
  <c r="V11" i="105"/>
  <c r="X11" i="105"/>
  <c r="V11" i="102"/>
  <c r="X11" i="102"/>
  <c r="X13" i="96"/>
  <c r="V14" i="96"/>
  <c r="X14" i="96"/>
  <c r="V12" i="94"/>
  <c r="X12" i="94"/>
  <c r="V13" i="94"/>
  <c r="X13" i="94"/>
  <c r="V15" i="94"/>
  <c r="X15" i="94"/>
  <c r="V10" i="96"/>
  <c r="X10" i="96"/>
  <c r="V16" i="94"/>
  <c r="X16" i="94"/>
  <c r="F36" i="99"/>
  <c r="G35" i="106"/>
  <c r="E35" i="106"/>
  <c r="G36" i="106"/>
  <c r="E36" i="106"/>
  <c r="G40" i="106"/>
  <c r="E40" i="106"/>
  <c r="F36" i="80"/>
  <c r="B78" i="95"/>
  <c r="G34" i="102"/>
  <c r="E34" i="102"/>
  <c r="F34" i="102" s="1"/>
  <c r="F35" i="111"/>
  <c r="F36" i="109"/>
  <c r="B82" i="95"/>
  <c r="F36" i="87"/>
  <c r="V12" i="103"/>
  <c r="X12" i="103"/>
  <c r="V16" i="103"/>
  <c r="X16" i="103"/>
  <c r="V9" i="104"/>
  <c r="X9" i="104"/>
  <c r="V14" i="102"/>
  <c r="X14" i="102"/>
  <c r="V11" i="106"/>
  <c r="X11" i="106"/>
  <c r="C31" i="32"/>
  <c r="C51" i="32" s="1"/>
  <c r="C110" i="95"/>
  <c r="V9" i="103"/>
  <c r="X9" i="103"/>
  <c r="V15" i="89"/>
  <c r="X15" i="89"/>
  <c r="V9" i="89"/>
  <c r="X9" i="89"/>
  <c r="V12" i="102"/>
  <c r="X12" i="102"/>
  <c r="V15" i="105"/>
  <c r="X15" i="105"/>
  <c r="V15" i="96"/>
  <c r="X15" i="96"/>
  <c r="V9" i="96"/>
  <c r="X9" i="96"/>
  <c r="V16" i="106"/>
  <c r="X16" i="106"/>
  <c r="V11" i="94"/>
  <c r="X11" i="94"/>
  <c r="V12" i="106"/>
  <c r="X12" i="106"/>
  <c r="V9" i="94"/>
  <c r="X9" i="94"/>
  <c r="F35" i="110"/>
  <c r="B84" i="95"/>
  <c r="F35" i="80"/>
  <c r="B77" i="95"/>
  <c r="X11" i="103"/>
  <c r="X7" i="101"/>
  <c r="F37" i="117"/>
  <c r="F38" i="115"/>
  <c r="F13" i="126"/>
  <c r="C13" i="126" s="1"/>
  <c r="B14" i="126" s="1"/>
  <c r="E14" i="126"/>
  <c r="F23" i="110"/>
  <c r="E25" i="102"/>
  <c r="U99" i="95"/>
  <c r="U100" i="95"/>
  <c r="O9" i="97"/>
  <c r="O29" i="97" s="1"/>
  <c r="F6" i="95"/>
  <c r="G48" i="91"/>
  <c r="G24" i="91"/>
  <c r="F48" i="99"/>
  <c r="F47" i="110"/>
  <c r="U10" i="110"/>
  <c r="F24" i="110" s="1"/>
  <c r="Y5" i="95"/>
  <c r="Y122" i="95" s="1"/>
  <c r="E49" i="102"/>
  <c r="O91" i="95" s="1"/>
  <c r="G48" i="99"/>
  <c r="R24" i="97"/>
  <c r="G24" i="99"/>
  <c r="F24" i="87"/>
  <c r="G25" i="117"/>
  <c r="J37" i="32"/>
  <c r="E28" i="105"/>
  <c r="E47" i="94"/>
  <c r="I89" i="95" s="1"/>
  <c r="S14" i="94"/>
  <c r="Z99" i="95"/>
  <c r="U11" i="87"/>
  <c r="F48" i="87"/>
  <c r="E23" i="103"/>
  <c r="P65" i="95" s="1"/>
  <c r="E54" i="94"/>
  <c r="I96" i="95" s="1"/>
  <c r="U11" i="80"/>
  <c r="F37" i="80" s="1"/>
  <c r="G48" i="80"/>
  <c r="B6" i="95"/>
  <c r="F24" i="80"/>
  <c r="F48" i="80"/>
  <c r="G24" i="80"/>
  <c r="C6" i="95"/>
  <c r="E47" i="103"/>
  <c r="P89" i="95" s="1"/>
  <c r="G48" i="87"/>
  <c r="E52" i="105"/>
  <c r="R94" i="95" s="1"/>
  <c r="B32" i="32"/>
  <c r="B52" i="32" s="1"/>
  <c r="N10" i="97"/>
  <c r="N30" i="97" s="1"/>
  <c r="B100" i="95"/>
  <c r="P30" i="97"/>
  <c r="F24" i="99"/>
  <c r="U6" i="95"/>
  <c r="U123" i="95" s="1"/>
  <c r="U11" i="99"/>
  <c r="F37" i="99" s="1"/>
  <c r="C99" i="95"/>
  <c r="C46" i="32" s="1"/>
  <c r="E23" i="96"/>
  <c r="J65" i="95" s="1"/>
  <c r="E23" i="94"/>
  <c r="I65" i="95" s="1"/>
  <c r="U12" i="117"/>
  <c r="E51" i="104"/>
  <c r="Q93" i="95" s="1"/>
  <c r="I66" i="95"/>
  <c r="G46" i="94"/>
  <c r="I88" i="95"/>
  <c r="S65" i="95"/>
  <c r="E30" i="106"/>
  <c r="E54" i="106"/>
  <c r="S96" i="95" s="1"/>
  <c r="S64" i="95"/>
  <c r="G22" i="106"/>
  <c r="G13" i="106"/>
  <c r="I90" i="95"/>
  <c r="U14" i="97"/>
  <c r="I36" i="32"/>
  <c r="E25" i="94"/>
  <c r="I67" i="95" s="1"/>
  <c r="E49" i="94"/>
  <c r="I91" i="95" s="1"/>
  <c r="N14" i="94"/>
  <c r="R14" i="94"/>
  <c r="S66" i="95"/>
  <c r="G49" i="117"/>
  <c r="F49" i="117"/>
  <c r="S70" i="95"/>
  <c r="U9" i="94"/>
  <c r="F46" i="94"/>
  <c r="F22" i="94"/>
  <c r="I4" i="95"/>
  <c r="G22" i="94"/>
  <c r="I64" i="95"/>
  <c r="S71" i="95"/>
  <c r="S68" i="95"/>
  <c r="G46" i="106"/>
  <c r="S88" i="95"/>
  <c r="F25" i="117"/>
  <c r="E51" i="102"/>
  <c r="O93" i="95" s="1"/>
  <c r="T14" i="94"/>
  <c r="W14" i="94" s="1"/>
  <c r="S67" i="95"/>
  <c r="U16" i="97"/>
  <c r="I38" i="32"/>
  <c r="F22" i="106"/>
  <c r="U9" i="106"/>
  <c r="S4" i="95"/>
  <c r="F46" i="106"/>
  <c r="U15" i="97"/>
  <c r="I37" i="32"/>
  <c r="V12" i="96"/>
  <c r="G46" i="96"/>
  <c r="J88" i="95"/>
  <c r="J4" i="95"/>
  <c r="F22" i="96"/>
  <c r="F46" i="96"/>
  <c r="J89" i="95"/>
  <c r="D9" i="101"/>
  <c r="E9" i="101" s="1"/>
  <c r="F9" i="101" s="1"/>
  <c r="N29" i="95" s="1"/>
  <c r="B9" i="101"/>
  <c r="N17" i="95" s="1"/>
  <c r="D12" i="101"/>
  <c r="E12" i="101" s="1"/>
  <c r="F12" i="101" s="1"/>
  <c r="G12" i="101" s="1"/>
  <c r="H12" i="101" s="1"/>
  <c r="I12" i="101" s="1"/>
  <c r="N32" i="95" s="1"/>
  <c r="B12" i="101"/>
  <c r="N20" i="95" s="1"/>
  <c r="V16" i="97"/>
  <c r="J38" i="32"/>
  <c r="V13" i="96"/>
  <c r="D11" i="101"/>
  <c r="E11" i="101" s="1"/>
  <c r="F11" i="101" s="1"/>
  <c r="G11" i="101" s="1"/>
  <c r="H11" i="101" s="1"/>
  <c r="N31" i="95" s="1"/>
  <c r="B11" i="101"/>
  <c r="N19" i="95" s="1"/>
  <c r="B16" i="101"/>
  <c r="N24" i="95" s="1"/>
  <c r="D16" i="101"/>
  <c r="E16" i="101" s="1"/>
  <c r="F16" i="101" s="1"/>
  <c r="G16" i="101" s="1"/>
  <c r="H16" i="101" s="1"/>
  <c r="I16" i="101" s="1"/>
  <c r="J16" i="101" s="1"/>
  <c r="K16" i="101" s="1"/>
  <c r="L16" i="101" s="1"/>
  <c r="M16" i="101" s="1"/>
  <c r="N36" i="95" s="1"/>
  <c r="J90" i="95"/>
  <c r="J91" i="95"/>
  <c r="U9" i="96"/>
  <c r="J64" i="95"/>
  <c r="G22" i="96"/>
  <c r="U7" i="101"/>
  <c r="E52" i="96"/>
  <c r="J94" i="95" s="1"/>
  <c r="E28" i="96"/>
  <c r="J70" i="95" s="1"/>
  <c r="E51" i="96"/>
  <c r="E27" i="96"/>
  <c r="V11" i="96"/>
  <c r="B15" i="101"/>
  <c r="N23" i="95" s="1"/>
  <c r="D15" i="101"/>
  <c r="E15" i="101" s="1"/>
  <c r="F15" i="101" s="1"/>
  <c r="G15" i="101" s="1"/>
  <c r="H15" i="101" s="1"/>
  <c r="I15" i="101" s="1"/>
  <c r="J15" i="101" s="1"/>
  <c r="K15" i="101" s="1"/>
  <c r="L15" i="101" s="1"/>
  <c r="N35" i="95" s="1"/>
  <c r="B13" i="101"/>
  <c r="N21" i="95" s="1"/>
  <c r="D13" i="101"/>
  <c r="E13" i="101" s="1"/>
  <c r="F13" i="101" s="1"/>
  <c r="G13" i="101" s="1"/>
  <c r="H13" i="101" s="1"/>
  <c r="I13" i="101" s="1"/>
  <c r="J13" i="101" s="1"/>
  <c r="N33" i="95" s="1"/>
  <c r="D8" i="101"/>
  <c r="E8" i="101" s="1"/>
  <c r="N28" i="95" s="1"/>
  <c r="B8" i="101"/>
  <c r="N16" i="95" s="1"/>
  <c r="J66" i="95"/>
  <c r="J36" i="32"/>
  <c r="V14" i="97"/>
  <c r="E26" i="96"/>
  <c r="E50" i="96"/>
  <c r="B14" i="101"/>
  <c r="N22" i="95" s="1"/>
  <c r="D14" i="101"/>
  <c r="E14" i="101" s="1"/>
  <c r="F14" i="101" s="1"/>
  <c r="G14" i="101" s="1"/>
  <c r="H14" i="101" s="1"/>
  <c r="I14" i="101" s="1"/>
  <c r="J14" i="101" s="1"/>
  <c r="K14" i="101" s="1"/>
  <c r="N34" i="95" s="1"/>
  <c r="D10" i="101"/>
  <c r="E10" i="101" s="1"/>
  <c r="F10" i="101" s="1"/>
  <c r="G10" i="101" s="1"/>
  <c r="N30" i="95" s="1"/>
  <c r="B10" i="101"/>
  <c r="N18" i="95" s="1"/>
  <c r="N7" i="101"/>
  <c r="R7" i="101"/>
  <c r="J67" i="95"/>
  <c r="E46" i="104"/>
  <c r="G46" i="104" s="1"/>
  <c r="E49" i="105"/>
  <c r="R91" i="95" s="1"/>
  <c r="E47" i="104"/>
  <c r="Q89" i="95" s="1"/>
  <c r="E53" i="102"/>
  <c r="O95" i="95" s="1"/>
  <c r="E48" i="89"/>
  <c r="L90" i="95" s="1"/>
  <c r="E22" i="105"/>
  <c r="F22" i="105" s="1"/>
  <c r="R4" i="95"/>
  <c r="F46" i="105"/>
  <c r="R88" i="95"/>
  <c r="G46" i="105"/>
  <c r="R67" i="95"/>
  <c r="R68" i="95"/>
  <c r="R71" i="95"/>
  <c r="W9" i="105"/>
  <c r="U9" i="105"/>
  <c r="E27" i="105"/>
  <c r="E51" i="105"/>
  <c r="R93" i="95" s="1"/>
  <c r="R66" i="95"/>
  <c r="E30" i="105"/>
  <c r="E54" i="105"/>
  <c r="R96" i="95" s="1"/>
  <c r="O4" i="95"/>
  <c r="F46" i="102"/>
  <c r="F22" i="102"/>
  <c r="O71" i="95"/>
  <c r="U9" i="102"/>
  <c r="O72" i="95"/>
  <c r="E47" i="102"/>
  <c r="E23" i="102"/>
  <c r="O70" i="95"/>
  <c r="O88" i="95"/>
  <c r="G46" i="102"/>
  <c r="O68" i="95"/>
  <c r="S30" i="97"/>
  <c r="V10" i="102"/>
  <c r="E48" i="102"/>
  <c r="E24" i="102"/>
  <c r="O69" i="95"/>
  <c r="O64" i="95"/>
  <c r="G22" i="102"/>
  <c r="U9" i="103"/>
  <c r="E25" i="104"/>
  <c r="E23" i="104"/>
  <c r="Q65" i="95" s="1"/>
  <c r="L89" i="95"/>
  <c r="G46" i="89"/>
  <c r="L88" i="95"/>
  <c r="L91" i="95"/>
  <c r="G22" i="89"/>
  <c r="L4" i="95"/>
  <c r="F22" i="89"/>
  <c r="F46" i="89"/>
  <c r="U9" i="89"/>
  <c r="L92" i="95"/>
  <c r="W9" i="104"/>
  <c r="U9" i="104"/>
  <c r="Q68" i="95"/>
  <c r="Q66" i="95"/>
  <c r="Q70" i="95"/>
  <c r="Q64" i="95"/>
  <c r="G22" i="104"/>
  <c r="Q69" i="95"/>
  <c r="E53" i="104"/>
  <c r="Q95" i="95" s="1"/>
  <c r="E29" i="104"/>
  <c r="F22" i="104"/>
  <c r="Q4" i="95"/>
  <c r="Q72" i="95"/>
  <c r="P90" i="95"/>
  <c r="P4" i="95"/>
  <c r="F22" i="103"/>
  <c r="F46" i="103"/>
  <c r="G46" i="103"/>
  <c r="P88" i="95"/>
  <c r="P121" i="95" s="1"/>
  <c r="P70" i="95"/>
  <c r="P72" i="95"/>
  <c r="E29" i="103"/>
  <c r="E53" i="103"/>
  <c r="P95" i="95" s="1"/>
  <c r="P66" i="95"/>
  <c r="E26" i="103"/>
  <c r="E50" i="103"/>
  <c r="P92" i="95" s="1"/>
  <c r="P64" i="95"/>
  <c r="G22" i="103"/>
  <c r="P67" i="95"/>
  <c r="P69" i="95"/>
  <c r="X99" i="95"/>
  <c r="G101" i="95"/>
  <c r="G33" i="32"/>
  <c r="G53" i="32" s="1"/>
  <c r="S11" i="97"/>
  <c r="S31" i="97" s="1"/>
  <c r="F27" i="122"/>
  <c r="F39" i="122"/>
  <c r="F51" i="122"/>
  <c r="U14" i="122"/>
  <c r="G51" i="122"/>
  <c r="G27" i="122"/>
  <c r="F48" i="93"/>
  <c r="H6" i="95"/>
  <c r="F24" i="93"/>
  <c r="U11" i="93"/>
  <c r="F37" i="93" s="1"/>
  <c r="G48" i="93"/>
  <c r="G24" i="93"/>
  <c r="O30" i="97"/>
  <c r="F49" i="88"/>
  <c r="D7" i="95"/>
  <c r="F25" i="88"/>
  <c r="U12" i="88"/>
  <c r="F38" i="88" s="1"/>
  <c r="G25" i="88"/>
  <c r="G49" i="88"/>
  <c r="F24" i="109"/>
  <c r="F48" i="109"/>
  <c r="X6" i="95"/>
  <c r="X123" i="95" s="1"/>
  <c r="U11" i="109"/>
  <c r="F37" i="109" s="1"/>
  <c r="E46" i="32"/>
  <c r="Q24" i="97"/>
  <c r="F28" i="100"/>
  <c r="M10" i="95"/>
  <c r="M127" i="95" s="1"/>
  <c r="F52" i="100"/>
  <c r="U15" i="100"/>
  <c r="F41" i="100" s="1"/>
  <c r="G52" i="100"/>
  <c r="G28" i="100"/>
  <c r="G47" i="111"/>
  <c r="S29" i="97"/>
  <c r="G23" i="111"/>
  <c r="B46" i="32"/>
  <c r="N24" i="97"/>
  <c r="Q10" i="97"/>
  <c r="Q30" i="97" s="1"/>
  <c r="E32" i="32"/>
  <c r="E52" i="32" s="1"/>
  <c r="E100" i="95"/>
  <c r="O25" i="97"/>
  <c r="C47" i="32"/>
  <c r="P25" i="97"/>
  <c r="D47" i="32"/>
  <c r="T29" i="97"/>
  <c r="F24" i="120"/>
  <c r="F48" i="120"/>
  <c r="U11" i="120"/>
  <c r="F37" i="120" s="1"/>
  <c r="G24" i="120"/>
  <c r="G48" i="120"/>
  <c r="Q29" i="97"/>
  <c r="D46" i="32"/>
  <c r="P24" i="97"/>
  <c r="G46" i="32"/>
  <c r="S24" i="97"/>
  <c r="F25" i="118"/>
  <c r="F49" i="118"/>
  <c r="U12" i="118"/>
  <c r="F38" i="118" s="1"/>
  <c r="G25" i="118"/>
  <c r="G49" i="118"/>
  <c r="F24" i="119"/>
  <c r="F48" i="119"/>
  <c r="U11" i="119"/>
  <c r="F37" i="119" s="1"/>
  <c r="G48" i="119"/>
  <c r="G24" i="119"/>
  <c r="T10" i="97"/>
  <c r="T30" i="97" s="1"/>
  <c r="H32" i="32"/>
  <c r="H52" i="32" s="1"/>
  <c r="H100" i="95"/>
  <c r="D33" i="32"/>
  <c r="D53" i="32" s="1"/>
  <c r="P11" i="97"/>
  <c r="P31" i="97" s="1"/>
  <c r="D101" i="95"/>
  <c r="F49" i="121"/>
  <c r="F25" i="121"/>
  <c r="G49" i="121"/>
  <c r="G25" i="121"/>
  <c r="U12" i="121"/>
  <c r="F38" i="121" s="1"/>
  <c r="F24" i="116"/>
  <c r="F48" i="116"/>
  <c r="U11" i="116"/>
  <c r="F37" i="116" s="1"/>
  <c r="G48" i="116"/>
  <c r="G24" i="116"/>
  <c r="G47" i="32"/>
  <c r="S25" i="97"/>
  <c r="G48" i="109"/>
  <c r="P29" i="97"/>
  <c r="G25" i="107"/>
  <c r="F49" i="107"/>
  <c r="F25" i="107"/>
  <c r="V7" i="95"/>
  <c r="V124" i="95" s="1"/>
  <c r="U12" i="107"/>
  <c r="F38" i="107" s="1"/>
  <c r="G49" i="107"/>
  <c r="G7" i="95"/>
  <c r="F49" i="92"/>
  <c r="F25" i="92"/>
  <c r="U12" i="92"/>
  <c r="F38" i="92" s="1"/>
  <c r="G49" i="92"/>
  <c r="G25" i="92"/>
  <c r="F47" i="111"/>
  <c r="Z5" i="95"/>
  <c r="Z122" i="95" s="1"/>
  <c r="F23" i="111"/>
  <c r="U10" i="111"/>
  <c r="F36" i="111" s="1"/>
  <c r="G48" i="90"/>
  <c r="E6" i="95"/>
  <c r="F24" i="90"/>
  <c r="F48" i="90"/>
  <c r="U11" i="90"/>
  <c r="F37" i="90" s="1"/>
  <c r="G24" i="90"/>
  <c r="H46" i="32"/>
  <c r="T24" i="97"/>
  <c r="F50" i="115"/>
  <c r="F26" i="115"/>
  <c r="G26" i="115"/>
  <c r="G50" i="115"/>
  <c r="U13" i="115"/>
  <c r="F39" i="115" s="1"/>
  <c r="O121" i="95" l="1"/>
  <c r="S121" i="95"/>
  <c r="N47" i="95"/>
  <c r="L121" i="95"/>
  <c r="R121" i="95"/>
  <c r="N42" i="95"/>
  <c r="N45" i="95"/>
  <c r="N43" i="95"/>
  <c r="N40" i="95"/>
  <c r="N44" i="95"/>
  <c r="AA122" i="95"/>
  <c r="N46" i="95"/>
  <c r="N48" i="95"/>
  <c r="N41" i="95"/>
  <c r="W122" i="95"/>
  <c r="F24" i="108"/>
  <c r="W110" i="95"/>
  <c r="Y110" i="95"/>
  <c r="H112" i="95"/>
  <c r="E112" i="95"/>
  <c r="AA110" i="95"/>
  <c r="B111" i="95"/>
  <c r="X110" i="95"/>
  <c r="X111" i="95"/>
  <c r="G24" i="112"/>
  <c r="F24" i="112"/>
  <c r="AA6" i="95"/>
  <c r="AA123" i="95" s="1"/>
  <c r="G24" i="108"/>
  <c r="F7" i="95"/>
  <c r="U11" i="112"/>
  <c r="F37" i="112" s="1"/>
  <c r="G48" i="112"/>
  <c r="AA100" i="95"/>
  <c r="G25" i="91"/>
  <c r="F48" i="112"/>
  <c r="W111" i="95"/>
  <c r="U12" i="91"/>
  <c r="F38" i="91" s="1"/>
  <c r="U11" i="108"/>
  <c r="F37" i="108" s="1"/>
  <c r="F49" i="91"/>
  <c r="F48" i="108"/>
  <c r="F36" i="108"/>
  <c r="G49" i="91"/>
  <c r="F25" i="91"/>
  <c r="W6" i="95"/>
  <c r="W123" i="95" s="1"/>
  <c r="J76" i="95"/>
  <c r="B112" i="95"/>
  <c r="R25" i="97"/>
  <c r="S110" i="95"/>
  <c r="O67" i="95"/>
  <c r="O110" i="95"/>
  <c r="I76" i="95"/>
  <c r="P110" i="95"/>
  <c r="Q110" i="95"/>
  <c r="E37" i="96"/>
  <c r="J79" i="95" s="1"/>
  <c r="Z100" i="95"/>
  <c r="Z111" i="95"/>
  <c r="G35" i="94"/>
  <c r="E35" i="94"/>
  <c r="G37" i="94"/>
  <c r="E37" i="94"/>
  <c r="G35" i="96"/>
  <c r="E35" i="96"/>
  <c r="G41" i="105"/>
  <c r="E41" i="105"/>
  <c r="G35" i="89"/>
  <c r="E35" i="89"/>
  <c r="F35" i="89" s="1"/>
  <c r="G35" i="103"/>
  <c r="E35" i="103"/>
  <c r="F35" i="103" s="1"/>
  <c r="G37" i="106"/>
  <c r="E37" i="106"/>
  <c r="G40" i="102"/>
  <c r="E40" i="102"/>
  <c r="G42" i="103"/>
  <c r="E42" i="103"/>
  <c r="G37" i="105"/>
  <c r="E37" i="105"/>
  <c r="G42" i="105"/>
  <c r="E42" i="105"/>
  <c r="G40" i="105"/>
  <c r="E40" i="105"/>
  <c r="G39" i="102"/>
  <c r="E39" i="102"/>
  <c r="G42" i="104"/>
  <c r="E42" i="104"/>
  <c r="G37" i="104"/>
  <c r="E37" i="104"/>
  <c r="I78" i="95"/>
  <c r="F36" i="110"/>
  <c r="G40" i="89"/>
  <c r="E40" i="89"/>
  <c r="G38" i="104"/>
  <c r="E38" i="104"/>
  <c r="G39" i="103"/>
  <c r="E39" i="103"/>
  <c r="G40" i="104"/>
  <c r="E40" i="104"/>
  <c r="G41" i="102"/>
  <c r="E41" i="102"/>
  <c r="G36" i="103"/>
  <c r="E36" i="103"/>
  <c r="M105" i="95"/>
  <c r="M116" i="95"/>
  <c r="L99" i="95"/>
  <c r="L110" i="95"/>
  <c r="F49" i="87"/>
  <c r="F37" i="87"/>
  <c r="F101" i="95"/>
  <c r="R26" i="97" s="1"/>
  <c r="F112" i="95"/>
  <c r="G37" i="103"/>
  <c r="E37" i="103"/>
  <c r="F35" i="106"/>
  <c r="G42" i="94"/>
  <c r="E42" i="94"/>
  <c r="G41" i="94"/>
  <c r="E41" i="94"/>
  <c r="G38" i="94"/>
  <c r="E38" i="94"/>
  <c r="G39" i="96"/>
  <c r="E39" i="96"/>
  <c r="J81" i="95" s="1"/>
  <c r="G41" i="106"/>
  <c r="E41" i="106"/>
  <c r="G36" i="89"/>
  <c r="E36" i="89"/>
  <c r="G36" i="105"/>
  <c r="E36" i="105"/>
  <c r="G36" i="102"/>
  <c r="E36" i="102"/>
  <c r="V102" i="95"/>
  <c r="V113" i="95"/>
  <c r="D102" i="95"/>
  <c r="D113" i="95"/>
  <c r="U101" i="95"/>
  <c r="U112" i="95"/>
  <c r="C101" i="95"/>
  <c r="O26" i="97" s="1"/>
  <c r="C112" i="95"/>
  <c r="G38" i="106"/>
  <c r="E38" i="106"/>
  <c r="G42" i="106"/>
  <c r="E42" i="106"/>
  <c r="G41" i="96"/>
  <c r="E41" i="96"/>
  <c r="G38" i="102"/>
  <c r="E38" i="102"/>
  <c r="G41" i="89"/>
  <c r="E41" i="89"/>
  <c r="G35" i="104"/>
  <c r="E35" i="104"/>
  <c r="F35" i="104" s="1"/>
  <c r="G38" i="103"/>
  <c r="E38" i="103"/>
  <c r="G37" i="102"/>
  <c r="E37" i="102"/>
  <c r="G38" i="105"/>
  <c r="E38" i="105"/>
  <c r="G35" i="105"/>
  <c r="E35" i="105"/>
  <c r="F35" i="105" s="1"/>
  <c r="G42" i="102"/>
  <c r="E42" i="102"/>
  <c r="G39" i="89"/>
  <c r="E39" i="89"/>
  <c r="G42" i="89"/>
  <c r="E42" i="89"/>
  <c r="G41" i="103"/>
  <c r="E41" i="103"/>
  <c r="G39" i="104"/>
  <c r="E39" i="104"/>
  <c r="G37" i="89"/>
  <c r="E37" i="89"/>
  <c r="G41" i="104"/>
  <c r="E41" i="104"/>
  <c r="G38" i="89"/>
  <c r="E38" i="89"/>
  <c r="G36" i="104"/>
  <c r="E36" i="104"/>
  <c r="G40" i="103"/>
  <c r="E40" i="103"/>
  <c r="G102" i="95"/>
  <c r="G113" i="95"/>
  <c r="X101" i="95"/>
  <c r="X112" i="95"/>
  <c r="V14" i="94"/>
  <c r="X14" i="94"/>
  <c r="Y100" i="95"/>
  <c r="Y111" i="95"/>
  <c r="G33" i="101"/>
  <c r="E33" i="101"/>
  <c r="F33" i="101" s="1"/>
  <c r="G36" i="96"/>
  <c r="E36" i="96"/>
  <c r="G39" i="94"/>
  <c r="E39" i="94"/>
  <c r="G40" i="96"/>
  <c r="E40" i="96"/>
  <c r="G42" i="96"/>
  <c r="E42" i="96"/>
  <c r="G35" i="102"/>
  <c r="E35" i="102"/>
  <c r="F35" i="102" s="1"/>
  <c r="G39" i="105"/>
  <c r="E39" i="105"/>
  <c r="F26" i="117"/>
  <c r="F38" i="117"/>
  <c r="F33" i="32"/>
  <c r="F53" i="32" s="1"/>
  <c r="F14" i="126"/>
  <c r="C14" i="126" s="1"/>
  <c r="B15" i="126" s="1"/>
  <c r="E15" i="126"/>
  <c r="Q88" i="95"/>
  <c r="Q121" i="95" s="1"/>
  <c r="R11" i="97"/>
  <c r="R31" i="97" s="1"/>
  <c r="R70" i="95"/>
  <c r="Y6" i="95"/>
  <c r="Y123" i="95" s="1"/>
  <c r="G24" i="110"/>
  <c r="U11" i="110"/>
  <c r="F48" i="110"/>
  <c r="G48" i="110"/>
  <c r="V15" i="97"/>
  <c r="F25" i="87"/>
  <c r="S99" i="95"/>
  <c r="C33" i="32"/>
  <c r="C53" i="32" s="1"/>
  <c r="G49" i="87"/>
  <c r="G25" i="87"/>
  <c r="F50" i="117"/>
  <c r="O24" i="97"/>
  <c r="F46" i="104"/>
  <c r="F49" i="80"/>
  <c r="U12" i="80"/>
  <c r="F38" i="80" s="1"/>
  <c r="G49" i="80"/>
  <c r="F25" i="80"/>
  <c r="B7" i="95"/>
  <c r="G25" i="80"/>
  <c r="Q99" i="95"/>
  <c r="B47" i="32"/>
  <c r="N25" i="97"/>
  <c r="B33" i="32"/>
  <c r="B53" i="32" s="1"/>
  <c r="N11" i="97"/>
  <c r="N31" i="97" s="1"/>
  <c r="B101" i="95"/>
  <c r="C7" i="95"/>
  <c r="O11" i="97"/>
  <c r="O31" i="97" s="1"/>
  <c r="U12" i="87"/>
  <c r="F38" i="87" s="1"/>
  <c r="U13" i="117"/>
  <c r="G27" i="117" s="1"/>
  <c r="F25" i="99"/>
  <c r="F49" i="99"/>
  <c r="G25" i="99"/>
  <c r="U7" i="95"/>
  <c r="U124" i="95" s="1"/>
  <c r="G49" i="99"/>
  <c r="U12" i="99"/>
  <c r="F38" i="99" s="1"/>
  <c r="G50" i="117"/>
  <c r="R64" i="95"/>
  <c r="R99" i="95" s="1"/>
  <c r="G26" i="117"/>
  <c r="G23" i="96"/>
  <c r="T10" i="101"/>
  <c r="W10" i="101" s="1"/>
  <c r="T15" i="101"/>
  <c r="W15" i="101" s="1"/>
  <c r="T11" i="101"/>
  <c r="W11" i="101" s="1"/>
  <c r="S8" i="101"/>
  <c r="E28" i="94"/>
  <c r="I70" i="95" s="1"/>
  <c r="E52" i="94"/>
  <c r="I94" i="95" s="1"/>
  <c r="S72" i="95"/>
  <c r="S5" i="95"/>
  <c r="S122" i="95" s="1"/>
  <c r="G47" i="106"/>
  <c r="U10" i="106"/>
  <c r="F36" i="106" s="1"/>
  <c r="F47" i="106"/>
  <c r="F23" i="106"/>
  <c r="G23" i="106"/>
  <c r="I99" i="95"/>
  <c r="U9" i="97"/>
  <c r="I31" i="32"/>
  <c r="I5" i="95"/>
  <c r="F23" i="94"/>
  <c r="U10" i="94"/>
  <c r="F36" i="94" s="1"/>
  <c r="F47" i="94"/>
  <c r="G47" i="94"/>
  <c r="T9" i="101"/>
  <c r="W9" i="101" s="1"/>
  <c r="U20" i="97"/>
  <c r="I42" i="32"/>
  <c r="T12" i="101"/>
  <c r="W12" i="101" s="1"/>
  <c r="I41" i="32"/>
  <c r="U19" i="97"/>
  <c r="G23" i="94"/>
  <c r="H13" i="106"/>
  <c r="U21" i="97"/>
  <c r="I43" i="32"/>
  <c r="S12" i="101"/>
  <c r="S9" i="101"/>
  <c r="S14" i="101"/>
  <c r="T13" i="101"/>
  <c r="W13" i="101" s="1"/>
  <c r="S11" i="101"/>
  <c r="J80" i="95"/>
  <c r="N3" i="95"/>
  <c r="N11" i="101"/>
  <c r="R11" i="101"/>
  <c r="S10" i="101"/>
  <c r="T14" i="101"/>
  <c r="W14" i="101" s="1"/>
  <c r="J42" i="32"/>
  <c r="V20" i="97"/>
  <c r="T8" i="101"/>
  <c r="W8" i="101" s="1"/>
  <c r="S13" i="101"/>
  <c r="S15" i="101"/>
  <c r="R16" i="101"/>
  <c r="N16" i="101"/>
  <c r="R12" i="101"/>
  <c r="N12" i="101"/>
  <c r="N9" i="101"/>
  <c r="R9" i="101"/>
  <c r="E21" i="101"/>
  <c r="E45" i="101"/>
  <c r="F45" i="101" s="1"/>
  <c r="R10" i="101"/>
  <c r="N10" i="101"/>
  <c r="J92" i="95"/>
  <c r="N8" i="101"/>
  <c r="R8" i="101"/>
  <c r="J69" i="95"/>
  <c r="J99" i="95"/>
  <c r="V19" i="97"/>
  <c r="J41" i="32"/>
  <c r="T16" i="101"/>
  <c r="W16" i="101" s="1"/>
  <c r="R14" i="101"/>
  <c r="N14" i="101"/>
  <c r="J68" i="95"/>
  <c r="V21" i="97"/>
  <c r="J43" i="32"/>
  <c r="N13" i="101"/>
  <c r="R13" i="101"/>
  <c r="R15" i="101"/>
  <c r="N15" i="101"/>
  <c r="J93" i="95"/>
  <c r="F47" i="96"/>
  <c r="F23" i="96"/>
  <c r="J5" i="95"/>
  <c r="U10" i="96"/>
  <c r="S16" i="101"/>
  <c r="G47" i="96"/>
  <c r="J31" i="32"/>
  <c r="V9" i="97"/>
  <c r="G47" i="103"/>
  <c r="O99" i="95"/>
  <c r="G22" i="105"/>
  <c r="U10" i="103"/>
  <c r="U11" i="103" s="1"/>
  <c r="G23" i="103"/>
  <c r="P5" i="95"/>
  <c r="P122" i="95" s="1"/>
  <c r="F47" i="103"/>
  <c r="R72" i="95"/>
  <c r="R69" i="95"/>
  <c r="G23" i="105"/>
  <c r="F23" i="105"/>
  <c r="U10" i="105"/>
  <c r="R5" i="95"/>
  <c r="R122" i="95" s="1"/>
  <c r="F47" i="105"/>
  <c r="G47" i="105"/>
  <c r="O90" i="95"/>
  <c r="O5" i="95"/>
  <c r="F23" i="102"/>
  <c r="U10" i="102"/>
  <c r="G24" i="102" s="1"/>
  <c r="F47" i="102"/>
  <c r="O89" i="95"/>
  <c r="O122" i="95" s="1"/>
  <c r="G47" i="102"/>
  <c r="O66" i="95"/>
  <c r="G23" i="102"/>
  <c r="O65" i="95"/>
  <c r="F23" i="103"/>
  <c r="Q67" i="95"/>
  <c r="P99" i="95"/>
  <c r="F47" i="89"/>
  <c r="L5" i="95"/>
  <c r="L122" i="95" s="1"/>
  <c r="F23" i="89"/>
  <c r="U10" i="89"/>
  <c r="G23" i="89"/>
  <c r="G47" i="89"/>
  <c r="Q71" i="95"/>
  <c r="F47" i="104"/>
  <c r="U10" i="104"/>
  <c r="G47" i="104"/>
  <c r="F23" i="104"/>
  <c r="G23" i="104"/>
  <c r="Q5" i="95"/>
  <c r="Q122" i="95" s="1"/>
  <c r="P71" i="95"/>
  <c r="P68" i="95"/>
  <c r="F25" i="90"/>
  <c r="F49" i="90"/>
  <c r="E7" i="95"/>
  <c r="U12" i="90"/>
  <c r="F38" i="90" s="1"/>
  <c r="G25" i="90"/>
  <c r="G49" i="90"/>
  <c r="Q11" i="97"/>
  <c r="Q31" i="97" s="1"/>
  <c r="E101" i="95"/>
  <c r="E33" i="32"/>
  <c r="E53" i="32" s="1"/>
  <c r="D48" i="32"/>
  <c r="P26" i="97"/>
  <c r="F49" i="119"/>
  <c r="F25" i="119"/>
  <c r="U12" i="119"/>
  <c r="F38" i="119" s="1"/>
  <c r="G49" i="119"/>
  <c r="G25" i="119"/>
  <c r="F49" i="120"/>
  <c r="F25" i="120"/>
  <c r="U12" i="120"/>
  <c r="F38" i="120" s="1"/>
  <c r="G49" i="120"/>
  <c r="G25" i="120"/>
  <c r="Q25" i="97"/>
  <c r="E47" i="32"/>
  <c r="F29" i="100"/>
  <c r="F53" i="100"/>
  <c r="M11" i="95"/>
  <c r="M128" i="95" s="1"/>
  <c r="U16" i="100"/>
  <c r="F42" i="100" s="1"/>
  <c r="G29" i="100"/>
  <c r="G53" i="100"/>
  <c r="F50" i="88"/>
  <c r="F26" i="88"/>
  <c r="D8" i="95"/>
  <c r="U13" i="88"/>
  <c r="F39" i="88" s="1"/>
  <c r="G50" i="88"/>
  <c r="G26" i="88"/>
  <c r="F25" i="93"/>
  <c r="H7" i="95"/>
  <c r="F49" i="93"/>
  <c r="U12" i="93"/>
  <c r="F38" i="93" s="1"/>
  <c r="G49" i="93"/>
  <c r="G25" i="93"/>
  <c r="F50" i="107"/>
  <c r="V8" i="95"/>
  <c r="V125" i="95" s="1"/>
  <c r="F26" i="107"/>
  <c r="U13" i="107"/>
  <c r="F39" i="107" s="1"/>
  <c r="G50" i="107"/>
  <c r="G26" i="107"/>
  <c r="T25" i="97"/>
  <c r="H47" i="32"/>
  <c r="F25" i="109"/>
  <c r="F49" i="109"/>
  <c r="X7" i="95"/>
  <c r="X124" i="95" s="1"/>
  <c r="U12" i="109"/>
  <c r="F38" i="109" s="1"/>
  <c r="G49" i="109"/>
  <c r="G25" i="109"/>
  <c r="F52" i="122"/>
  <c r="F28" i="122"/>
  <c r="F40" i="122"/>
  <c r="U15" i="122"/>
  <c r="G28" i="122"/>
  <c r="G52" i="122"/>
  <c r="F51" i="115"/>
  <c r="F27" i="115"/>
  <c r="U14" i="115"/>
  <c r="F40" i="115" s="1"/>
  <c r="G51" i="115"/>
  <c r="G27" i="115"/>
  <c r="G24" i="111"/>
  <c r="F48" i="111"/>
  <c r="F24" i="111"/>
  <c r="Z6" i="95"/>
  <c r="Z123" i="95" s="1"/>
  <c r="U11" i="111"/>
  <c r="F37" i="111" s="1"/>
  <c r="G48" i="111"/>
  <c r="G8" i="95"/>
  <c r="F50" i="92"/>
  <c r="F26" i="92"/>
  <c r="U13" i="92"/>
  <c r="F39" i="92" s="1"/>
  <c r="G50" i="92"/>
  <c r="G26" i="92"/>
  <c r="G25" i="116"/>
  <c r="F25" i="116"/>
  <c r="F49" i="116"/>
  <c r="G49" i="116"/>
  <c r="U12" i="116"/>
  <c r="F38" i="116" s="1"/>
  <c r="F50" i="118"/>
  <c r="F26" i="118"/>
  <c r="U13" i="118"/>
  <c r="F39" i="118" s="1"/>
  <c r="G26" i="118"/>
  <c r="G50" i="118"/>
  <c r="F50" i="121"/>
  <c r="F26" i="121"/>
  <c r="U13" i="121"/>
  <c r="F39" i="121" s="1"/>
  <c r="G50" i="121"/>
  <c r="G26" i="121"/>
  <c r="H101" i="95"/>
  <c r="H33" i="32"/>
  <c r="H53" i="32" s="1"/>
  <c r="T11" i="97"/>
  <c r="T31" i="97" s="1"/>
  <c r="G48" i="32"/>
  <c r="S26" i="97"/>
  <c r="I51" i="32" l="1"/>
  <c r="F50" i="91"/>
  <c r="AA101" i="95"/>
  <c r="W101" i="95"/>
  <c r="F102" i="95"/>
  <c r="I110" i="95"/>
  <c r="R110" i="95"/>
  <c r="J51" i="32"/>
  <c r="J110" i="95"/>
  <c r="F8" i="95"/>
  <c r="G50" i="91"/>
  <c r="F49" i="112"/>
  <c r="G26" i="91"/>
  <c r="F26" i="91"/>
  <c r="U13" i="91"/>
  <c r="F39" i="91" s="1"/>
  <c r="AA112" i="95"/>
  <c r="U12" i="108"/>
  <c r="F38" i="108" s="1"/>
  <c r="C48" i="32"/>
  <c r="F49" i="108"/>
  <c r="G49" i="108"/>
  <c r="G49" i="112"/>
  <c r="AA7" i="95"/>
  <c r="AA124" i="95" s="1"/>
  <c r="W7" i="95"/>
  <c r="W124" i="95" s="1"/>
  <c r="F113" i="95"/>
  <c r="G25" i="112"/>
  <c r="F25" i="112"/>
  <c r="U12" i="112"/>
  <c r="F38" i="112" s="1"/>
  <c r="G25" i="108"/>
  <c r="F25" i="108"/>
  <c r="W112" i="95"/>
  <c r="X10" i="101"/>
  <c r="E36" i="101" s="1"/>
  <c r="F26" i="87"/>
  <c r="F48" i="32"/>
  <c r="O111" i="95"/>
  <c r="J83" i="95"/>
  <c r="D103" i="95"/>
  <c r="D114" i="95"/>
  <c r="P100" i="95"/>
  <c r="P111" i="95"/>
  <c r="V11" i="101"/>
  <c r="X11" i="101"/>
  <c r="V12" i="101"/>
  <c r="X12" i="101"/>
  <c r="S100" i="95"/>
  <c r="S111" i="95"/>
  <c r="C102" i="95"/>
  <c r="C113" i="95"/>
  <c r="B102" i="95"/>
  <c r="B113" i="95"/>
  <c r="J84" i="95"/>
  <c r="I81" i="95"/>
  <c r="F36" i="103"/>
  <c r="F35" i="96"/>
  <c r="J77" i="95"/>
  <c r="F35" i="94"/>
  <c r="I77" i="95"/>
  <c r="V15" i="101"/>
  <c r="X15" i="101"/>
  <c r="U102" i="95"/>
  <c r="U113" i="95"/>
  <c r="G49" i="110"/>
  <c r="F37" i="110"/>
  <c r="G40" i="94"/>
  <c r="E40" i="94"/>
  <c r="F36" i="89"/>
  <c r="I83" i="95"/>
  <c r="G103" i="95"/>
  <c r="G114" i="95"/>
  <c r="G25" i="110"/>
  <c r="X102" i="95"/>
  <c r="X113" i="95"/>
  <c r="M106" i="95"/>
  <c r="M117" i="95"/>
  <c r="E102" i="95"/>
  <c r="E113" i="95"/>
  <c r="V16" i="101"/>
  <c r="X16" i="101"/>
  <c r="V13" i="101"/>
  <c r="X13" i="101"/>
  <c r="V14" i="101"/>
  <c r="X14" i="101"/>
  <c r="J82" i="95"/>
  <c r="F36" i="96"/>
  <c r="J78" i="95"/>
  <c r="F37" i="103"/>
  <c r="I79" i="95"/>
  <c r="Z101" i="95"/>
  <c r="Z112" i="95"/>
  <c r="V103" i="95"/>
  <c r="V114" i="95"/>
  <c r="F36" i="102"/>
  <c r="F25" i="110"/>
  <c r="H102" i="95"/>
  <c r="H113" i="95"/>
  <c r="Q100" i="95"/>
  <c r="Q111" i="95"/>
  <c r="L100" i="95"/>
  <c r="L111" i="95"/>
  <c r="R100" i="95"/>
  <c r="R111" i="95"/>
  <c r="V9" i="101"/>
  <c r="X9" i="101"/>
  <c r="V8" i="101"/>
  <c r="X8" i="101"/>
  <c r="Y101" i="95"/>
  <c r="Y112" i="95"/>
  <c r="F36" i="104"/>
  <c r="F36" i="105"/>
  <c r="I80" i="95"/>
  <c r="I84" i="95"/>
  <c r="U14" i="117"/>
  <c r="F40" i="117" s="1"/>
  <c r="F39" i="117"/>
  <c r="F51" i="117"/>
  <c r="F15" i="126"/>
  <c r="C15" i="126" s="1"/>
  <c r="B16" i="126" s="1"/>
  <c r="E16" i="126"/>
  <c r="F49" i="110"/>
  <c r="F27" i="117"/>
  <c r="U12" i="110"/>
  <c r="F38" i="110" s="1"/>
  <c r="G51" i="117"/>
  <c r="Y7" i="95"/>
  <c r="Y124" i="95" s="1"/>
  <c r="U13" i="87"/>
  <c r="G26" i="87"/>
  <c r="F50" i="87"/>
  <c r="C8" i="95"/>
  <c r="G50" i="87"/>
  <c r="G24" i="103"/>
  <c r="N26" i="97"/>
  <c r="B48" i="32"/>
  <c r="G50" i="80"/>
  <c r="F26" i="80"/>
  <c r="U13" i="80"/>
  <c r="F39" i="80" s="1"/>
  <c r="B8" i="95"/>
  <c r="F50" i="80"/>
  <c r="G26" i="80"/>
  <c r="P6" i="95"/>
  <c r="P123" i="95" s="1"/>
  <c r="G26" i="99"/>
  <c r="F26" i="99"/>
  <c r="F50" i="99"/>
  <c r="U13" i="99"/>
  <c r="F39" i="99" s="1"/>
  <c r="U8" i="95"/>
  <c r="U125" i="95" s="1"/>
  <c r="G50" i="99"/>
  <c r="U29" i="97"/>
  <c r="I13" i="106"/>
  <c r="J13" i="106" s="1"/>
  <c r="S33" i="95" s="1"/>
  <c r="S45" i="95" s="1"/>
  <c r="U24" i="97"/>
  <c r="I46" i="32"/>
  <c r="G24" i="106"/>
  <c r="F24" i="106"/>
  <c r="G48" i="106"/>
  <c r="S6" i="95"/>
  <c r="S123" i="95" s="1"/>
  <c r="U11" i="106"/>
  <c r="F37" i="106" s="1"/>
  <c r="F48" i="106"/>
  <c r="U10" i="97"/>
  <c r="U30" i="97" s="1"/>
  <c r="I100" i="95"/>
  <c r="I32" i="32"/>
  <c r="I52" i="32" s="1"/>
  <c r="F24" i="94"/>
  <c r="F48" i="94"/>
  <c r="I6" i="95"/>
  <c r="G24" i="94"/>
  <c r="U11" i="94"/>
  <c r="F37" i="94" s="1"/>
  <c r="G48" i="94"/>
  <c r="N63" i="95"/>
  <c r="G21" i="101"/>
  <c r="E30" i="101"/>
  <c r="E54" i="101"/>
  <c r="N96" i="95" s="1"/>
  <c r="V29" i="97"/>
  <c r="E46" i="101"/>
  <c r="E22" i="101"/>
  <c r="V10" i="101"/>
  <c r="F21" i="101"/>
  <c r="U8" i="101"/>
  <c r="F24" i="96"/>
  <c r="F48" i="96"/>
  <c r="J6" i="95"/>
  <c r="G24" i="96"/>
  <c r="G48" i="96"/>
  <c r="U11" i="96"/>
  <c r="F37" i="96" s="1"/>
  <c r="E29" i="101"/>
  <c r="E53" i="101"/>
  <c r="N95" i="95" s="1"/>
  <c r="E28" i="101"/>
  <c r="E52" i="101"/>
  <c r="N94" i="95" s="1"/>
  <c r="V24" i="97"/>
  <c r="J46" i="32"/>
  <c r="E48" i="101"/>
  <c r="E24" i="101"/>
  <c r="E50" i="101"/>
  <c r="N92" i="95" s="1"/>
  <c r="E26" i="101"/>
  <c r="E49" i="101"/>
  <c r="E25" i="101"/>
  <c r="J32" i="32"/>
  <c r="J52" i="32" s="1"/>
  <c r="J100" i="95"/>
  <c r="V10" i="97"/>
  <c r="V30" i="97" s="1"/>
  <c r="E27" i="101"/>
  <c r="E51" i="101"/>
  <c r="N93" i="95" s="1"/>
  <c r="G45" i="101"/>
  <c r="N87" i="95"/>
  <c r="E23" i="101"/>
  <c r="E47" i="101"/>
  <c r="G48" i="103"/>
  <c r="F24" i="103"/>
  <c r="F48" i="103"/>
  <c r="O100" i="95"/>
  <c r="F48" i="105"/>
  <c r="U11" i="105"/>
  <c r="F37" i="105" s="1"/>
  <c r="G48" i="105"/>
  <c r="F24" i="105"/>
  <c r="G24" i="105"/>
  <c r="R6" i="95"/>
  <c r="R123" i="95" s="1"/>
  <c r="O6" i="95"/>
  <c r="O123" i="95" s="1"/>
  <c r="F48" i="102"/>
  <c r="U11" i="102"/>
  <c r="F37" i="102" s="1"/>
  <c r="F24" i="102"/>
  <c r="G48" i="102"/>
  <c r="U11" i="89"/>
  <c r="F37" i="89" s="1"/>
  <c r="L6" i="95"/>
  <c r="L123" i="95" s="1"/>
  <c r="F48" i="89"/>
  <c r="F24" i="89"/>
  <c r="G24" i="89"/>
  <c r="G48" i="89"/>
  <c r="G24" i="104"/>
  <c r="F24" i="104"/>
  <c r="U11" i="104"/>
  <c r="F37" i="104" s="1"/>
  <c r="F48" i="104"/>
  <c r="Q6" i="95"/>
  <c r="Q123" i="95" s="1"/>
  <c r="G48" i="104"/>
  <c r="U12" i="103"/>
  <c r="F38" i="103" s="1"/>
  <c r="F25" i="103"/>
  <c r="G49" i="103"/>
  <c r="P7" i="95"/>
  <c r="P124" i="95" s="1"/>
  <c r="G25" i="103"/>
  <c r="F49" i="103"/>
  <c r="F51" i="121"/>
  <c r="F27" i="121"/>
  <c r="U14" i="121"/>
  <c r="F40" i="121" s="1"/>
  <c r="G27" i="121"/>
  <c r="G51" i="121"/>
  <c r="F26" i="110"/>
  <c r="F50" i="109"/>
  <c r="X8" i="95"/>
  <c r="X125" i="95" s="1"/>
  <c r="F26" i="109"/>
  <c r="U13" i="109"/>
  <c r="F39" i="109" s="1"/>
  <c r="G26" i="109"/>
  <c r="G50" i="109"/>
  <c r="F26" i="120"/>
  <c r="F50" i="120"/>
  <c r="U13" i="120"/>
  <c r="F39" i="120" s="1"/>
  <c r="G26" i="120"/>
  <c r="G50" i="120"/>
  <c r="F51" i="118"/>
  <c r="F27" i="118"/>
  <c r="U14" i="118"/>
  <c r="F40" i="118" s="1"/>
  <c r="G51" i="118"/>
  <c r="G27" i="118"/>
  <c r="U13" i="116"/>
  <c r="F39" i="116" s="1"/>
  <c r="F26" i="116"/>
  <c r="F50" i="116"/>
  <c r="G50" i="116"/>
  <c r="G26" i="116"/>
  <c r="F49" i="111"/>
  <c r="F25" i="111"/>
  <c r="Z7" i="95"/>
  <c r="Z124" i="95" s="1"/>
  <c r="U12" i="111"/>
  <c r="F38" i="111" s="1"/>
  <c r="G49" i="111"/>
  <c r="G25" i="111"/>
  <c r="F29" i="122"/>
  <c r="F53" i="122"/>
  <c r="F41" i="122"/>
  <c r="U16" i="122"/>
  <c r="G29" i="122"/>
  <c r="G53" i="122"/>
  <c r="F27" i="107"/>
  <c r="F51" i="107"/>
  <c r="V9" i="95"/>
  <c r="V126" i="95" s="1"/>
  <c r="U14" i="107"/>
  <c r="F40" i="107" s="1"/>
  <c r="G51" i="107"/>
  <c r="G27" i="107"/>
  <c r="H8" i="95"/>
  <c r="F26" i="93"/>
  <c r="F50" i="93"/>
  <c r="U13" i="93"/>
  <c r="F39" i="93" s="1"/>
  <c r="G26" i="93"/>
  <c r="G50" i="93"/>
  <c r="D9" i="95"/>
  <c r="F27" i="88"/>
  <c r="F51" i="88"/>
  <c r="U14" i="88"/>
  <c r="F40" i="88" s="1"/>
  <c r="G27" i="88"/>
  <c r="G51" i="88"/>
  <c r="M12" i="95"/>
  <c r="M129" i="95" s="1"/>
  <c r="F54" i="100"/>
  <c r="F30" i="100"/>
  <c r="G54" i="100"/>
  <c r="G30" i="100"/>
  <c r="E48" i="32"/>
  <c r="Q26" i="97"/>
  <c r="H48" i="32"/>
  <c r="T26" i="97"/>
  <c r="F27" i="92"/>
  <c r="G9" i="95"/>
  <c r="F51" i="92"/>
  <c r="U14" i="92"/>
  <c r="F40" i="92" s="1"/>
  <c r="G51" i="92"/>
  <c r="G27" i="92"/>
  <c r="F28" i="115"/>
  <c r="F52" i="115"/>
  <c r="G28" i="115"/>
  <c r="G52" i="115"/>
  <c r="U15" i="115"/>
  <c r="F41" i="115" s="1"/>
  <c r="U13" i="119"/>
  <c r="F39" i="119" s="1"/>
  <c r="F26" i="119"/>
  <c r="F50" i="119"/>
  <c r="G26" i="119"/>
  <c r="G50" i="119"/>
  <c r="E8" i="95"/>
  <c r="F26" i="90"/>
  <c r="F50" i="90"/>
  <c r="U13" i="90"/>
  <c r="F39" i="90" s="1"/>
  <c r="G26" i="90"/>
  <c r="G50" i="90"/>
  <c r="G26" i="108"/>
  <c r="I112" i="95" l="1"/>
  <c r="F114" i="95"/>
  <c r="U13" i="108"/>
  <c r="F39" i="108" s="1"/>
  <c r="F26" i="108"/>
  <c r="F50" i="108"/>
  <c r="F51" i="91"/>
  <c r="J111" i="95"/>
  <c r="AA113" i="95"/>
  <c r="W113" i="95"/>
  <c r="F103" i="95"/>
  <c r="G27" i="91"/>
  <c r="I111" i="95"/>
  <c r="F9" i="95"/>
  <c r="G51" i="91"/>
  <c r="F27" i="91"/>
  <c r="U14" i="91"/>
  <c r="F40" i="91" s="1"/>
  <c r="AA8" i="95"/>
  <c r="AA125" i="95" s="1"/>
  <c r="F50" i="112"/>
  <c r="G50" i="108"/>
  <c r="W8" i="95"/>
  <c r="W125" i="95" s="1"/>
  <c r="G26" i="112"/>
  <c r="AA102" i="95"/>
  <c r="W102" i="95"/>
  <c r="G50" i="112"/>
  <c r="F26" i="112"/>
  <c r="U13" i="112"/>
  <c r="F39" i="112" s="1"/>
  <c r="G36" i="101"/>
  <c r="F52" i="117"/>
  <c r="G28" i="117"/>
  <c r="F28" i="117"/>
  <c r="G52" i="117"/>
  <c r="U15" i="117"/>
  <c r="F41" i="117" s="1"/>
  <c r="G50" i="110"/>
  <c r="U13" i="110"/>
  <c r="F39" i="110" s="1"/>
  <c r="F50" i="110"/>
  <c r="J112" i="95"/>
  <c r="G26" i="110"/>
  <c r="Y8" i="95"/>
  <c r="Y125" i="95" s="1"/>
  <c r="M107" i="95"/>
  <c r="M118" i="95"/>
  <c r="H103" i="95"/>
  <c r="H114" i="95"/>
  <c r="V104" i="95"/>
  <c r="V115" i="95"/>
  <c r="Z102" i="95"/>
  <c r="Z113" i="95"/>
  <c r="P102" i="95"/>
  <c r="P113" i="95"/>
  <c r="O101" i="95"/>
  <c r="O112" i="95"/>
  <c r="E103" i="95"/>
  <c r="E114" i="95"/>
  <c r="X103" i="95"/>
  <c r="X114" i="95"/>
  <c r="Q101" i="95"/>
  <c r="Q112" i="95"/>
  <c r="R101" i="95"/>
  <c r="R112" i="95"/>
  <c r="S101" i="95"/>
  <c r="S112" i="95"/>
  <c r="F27" i="87"/>
  <c r="F39" i="87"/>
  <c r="G35" i="101"/>
  <c r="E35" i="101"/>
  <c r="G39" i="101"/>
  <c r="E39" i="101"/>
  <c r="G41" i="101"/>
  <c r="E41" i="101"/>
  <c r="G38" i="101"/>
  <c r="E38" i="101"/>
  <c r="G104" i="95"/>
  <c r="G115" i="95"/>
  <c r="D104" i="95"/>
  <c r="D115" i="95"/>
  <c r="L101" i="95"/>
  <c r="L112" i="95"/>
  <c r="U103" i="95"/>
  <c r="U114" i="95"/>
  <c r="B103" i="95"/>
  <c r="B114" i="95"/>
  <c r="C103" i="95"/>
  <c r="C114" i="95"/>
  <c r="Y102" i="95"/>
  <c r="Y113" i="95"/>
  <c r="G34" i="101"/>
  <c r="E34" i="101"/>
  <c r="F34" i="101" s="1"/>
  <c r="P101" i="95"/>
  <c r="P112" i="95"/>
  <c r="G40" i="101"/>
  <c r="E40" i="101"/>
  <c r="G42" i="101"/>
  <c r="E42" i="101"/>
  <c r="I82" i="95"/>
  <c r="G37" i="101"/>
  <c r="E37" i="101"/>
  <c r="G27" i="87"/>
  <c r="F51" i="87"/>
  <c r="C9" i="95"/>
  <c r="U14" i="87"/>
  <c r="F40" i="87" s="1"/>
  <c r="G51" i="87"/>
  <c r="E17" i="126"/>
  <c r="F16" i="126"/>
  <c r="C16" i="126" s="1"/>
  <c r="B17" i="126" s="1"/>
  <c r="B9" i="95"/>
  <c r="G27" i="80"/>
  <c r="F51" i="80"/>
  <c r="G51" i="80"/>
  <c r="U14" i="80"/>
  <c r="F40" i="80" s="1"/>
  <c r="F27" i="80"/>
  <c r="G27" i="99"/>
  <c r="U9" i="95"/>
  <c r="U126" i="95" s="1"/>
  <c r="F27" i="99"/>
  <c r="U14" i="99"/>
  <c r="F40" i="99" s="1"/>
  <c r="F51" i="99"/>
  <c r="G51" i="99"/>
  <c r="S13" i="106"/>
  <c r="T13" i="106"/>
  <c r="W13" i="106" s="1"/>
  <c r="U12" i="94"/>
  <c r="F38" i="94" s="1"/>
  <c r="I7" i="95"/>
  <c r="G49" i="94"/>
  <c r="F25" i="94"/>
  <c r="G25" i="94"/>
  <c r="F49" i="94"/>
  <c r="U25" i="97"/>
  <c r="I47" i="32"/>
  <c r="F49" i="106"/>
  <c r="G49" i="106"/>
  <c r="F25" i="106"/>
  <c r="S7" i="95"/>
  <c r="S124" i="95" s="1"/>
  <c r="U12" i="106"/>
  <c r="F38" i="106" s="1"/>
  <c r="G25" i="106"/>
  <c r="U11" i="97"/>
  <c r="U31" i="97" s="1"/>
  <c r="I33" i="32"/>
  <c r="I53" i="32" s="1"/>
  <c r="I101" i="95"/>
  <c r="N13" i="106"/>
  <c r="R13" i="106"/>
  <c r="N91" i="95"/>
  <c r="N68" i="95"/>
  <c r="F22" i="101"/>
  <c r="F46" i="101"/>
  <c r="N4" i="95"/>
  <c r="U9" i="101"/>
  <c r="G47" i="101" s="1"/>
  <c r="N72" i="95"/>
  <c r="N89" i="95"/>
  <c r="N69" i="95"/>
  <c r="F25" i="96"/>
  <c r="F49" i="96"/>
  <c r="J7" i="95"/>
  <c r="G49" i="96"/>
  <c r="G25" i="96"/>
  <c r="U12" i="96"/>
  <c r="F38" i="96" s="1"/>
  <c r="V11" i="97"/>
  <c r="V31" i="97" s="1"/>
  <c r="J101" i="95"/>
  <c r="J33" i="32"/>
  <c r="J53" i="32" s="1"/>
  <c r="N65" i="95"/>
  <c r="N66" i="95"/>
  <c r="N64" i="95"/>
  <c r="G22" i="101"/>
  <c r="J47" i="32"/>
  <c r="V25" i="97"/>
  <c r="N67" i="95"/>
  <c r="N90" i="95"/>
  <c r="N70" i="95"/>
  <c r="N71" i="95"/>
  <c r="G46" i="101"/>
  <c r="N88" i="95"/>
  <c r="R7" i="95"/>
  <c r="R124" i="95" s="1"/>
  <c r="G49" i="105"/>
  <c r="F25" i="105"/>
  <c r="U12" i="105"/>
  <c r="F38" i="105" s="1"/>
  <c r="F49" i="105"/>
  <c r="G25" i="105"/>
  <c r="G49" i="102"/>
  <c r="U12" i="102"/>
  <c r="F38" i="102" s="1"/>
  <c r="F25" i="102"/>
  <c r="O7" i="95"/>
  <c r="O124" i="95" s="1"/>
  <c r="F49" i="102"/>
  <c r="G25" i="102"/>
  <c r="F25" i="89"/>
  <c r="L7" i="95"/>
  <c r="L124" i="95" s="1"/>
  <c r="U12" i="89"/>
  <c r="F38" i="89" s="1"/>
  <c r="F49" i="89"/>
  <c r="G25" i="89"/>
  <c r="G49" i="89"/>
  <c r="Q7" i="95"/>
  <c r="Q124" i="95" s="1"/>
  <c r="G25" i="104"/>
  <c r="F25" i="104"/>
  <c r="U12" i="104"/>
  <c r="F38" i="104" s="1"/>
  <c r="F49" i="104"/>
  <c r="G49" i="104"/>
  <c r="F50" i="103"/>
  <c r="P8" i="95"/>
  <c r="P125" i="95" s="1"/>
  <c r="G50" i="103"/>
  <c r="U13" i="103"/>
  <c r="F39" i="103" s="1"/>
  <c r="F26" i="103"/>
  <c r="G26" i="103"/>
  <c r="F27" i="119"/>
  <c r="F51" i="119"/>
  <c r="U14" i="119"/>
  <c r="F40" i="119" s="1"/>
  <c r="G51" i="119"/>
  <c r="G27" i="119"/>
  <c r="F50" i="111"/>
  <c r="F26" i="111"/>
  <c r="Z8" i="95"/>
  <c r="Z125" i="95" s="1"/>
  <c r="U13" i="111"/>
  <c r="F39" i="111" s="1"/>
  <c r="G50" i="111"/>
  <c r="G26" i="111"/>
  <c r="F51" i="109"/>
  <c r="X9" i="95"/>
  <c r="X126" i="95" s="1"/>
  <c r="F27" i="109"/>
  <c r="U14" i="109"/>
  <c r="F40" i="109" s="1"/>
  <c r="G27" i="109"/>
  <c r="G51" i="109"/>
  <c r="F52" i="121"/>
  <c r="F28" i="121"/>
  <c r="G52" i="121"/>
  <c r="U15" i="121"/>
  <c r="F41" i="121" s="1"/>
  <c r="G28" i="121"/>
  <c r="W9" i="95"/>
  <c r="W126" i="95" s="1"/>
  <c r="E9" i="95"/>
  <c r="F27" i="90"/>
  <c r="F51" i="90"/>
  <c r="U14" i="90"/>
  <c r="F40" i="90" s="1"/>
  <c r="G51" i="90"/>
  <c r="G27" i="90"/>
  <c r="F29" i="115"/>
  <c r="F53" i="115"/>
  <c r="U16" i="115"/>
  <c r="F42" i="115" s="1"/>
  <c r="G53" i="115"/>
  <c r="G29" i="115"/>
  <c r="F28" i="88"/>
  <c r="F52" i="88"/>
  <c r="D10" i="95"/>
  <c r="U15" i="88"/>
  <c r="F41" i="88" s="1"/>
  <c r="G28" i="88"/>
  <c r="G52" i="88"/>
  <c r="F27" i="93"/>
  <c r="H9" i="95"/>
  <c r="F51" i="93"/>
  <c r="U14" i="93"/>
  <c r="F40" i="93" s="1"/>
  <c r="G51" i="93"/>
  <c r="G27" i="93"/>
  <c r="F28" i="107"/>
  <c r="V10" i="95"/>
  <c r="V127" i="95" s="1"/>
  <c r="F52" i="107"/>
  <c r="U15" i="107"/>
  <c r="F41" i="107" s="1"/>
  <c r="G28" i="107"/>
  <c r="G52" i="107"/>
  <c r="F54" i="122"/>
  <c r="F42" i="122"/>
  <c r="F30" i="122"/>
  <c r="G54" i="122"/>
  <c r="G30" i="122"/>
  <c r="F27" i="120"/>
  <c r="F51" i="120"/>
  <c r="U14" i="120"/>
  <c r="F40" i="120" s="1"/>
  <c r="G51" i="120"/>
  <c r="G27" i="120"/>
  <c r="F10" i="95"/>
  <c r="F52" i="92"/>
  <c r="G10" i="95"/>
  <c r="F28" i="92"/>
  <c r="U15" i="92"/>
  <c r="F41" i="92" s="1"/>
  <c r="G28" i="92"/>
  <c r="G52" i="92"/>
  <c r="F27" i="116"/>
  <c r="F51" i="116"/>
  <c r="G27" i="116"/>
  <c r="G51" i="116"/>
  <c r="U14" i="116"/>
  <c r="F40" i="116" s="1"/>
  <c r="F52" i="118"/>
  <c r="F28" i="118"/>
  <c r="U15" i="118"/>
  <c r="F41" i="118" s="1"/>
  <c r="G52" i="118"/>
  <c r="G28" i="118"/>
  <c r="N121" i="95" l="1"/>
  <c r="G27" i="108"/>
  <c r="F51" i="108"/>
  <c r="G51" i="108"/>
  <c r="F27" i="108"/>
  <c r="U14" i="108"/>
  <c r="F40" i="108" s="1"/>
  <c r="F115" i="95"/>
  <c r="F104" i="95"/>
  <c r="AA103" i="95"/>
  <c r="U14" i="112"/>
  <c r="F40" i="112" s="1"/>
  <c r="W103" i="95"/>
  <c r="Y103" i="95"/>
  <c r="F51" i="112"/>
  <c r="F52" i="91"/>
  <c r="G28" i="91"/>
  <c r="G52" i="91"/>
  <c r="F28" i="91"/>
  <c r="U15" i="91"/>
  <c r="F41" i="91" s="1"/>
  <c r="W114" i="95"/>
  <c r="AA114" i="95"/>
  <c r="G51" i="112"/>
  <c r="F27" i="112"/>
  <c r="G27" i="112"/>
  <c r="AA9" i="95"/>
  <c r="AA126" i="95" s="1"/>
  <c r="G28" i="87"/>
  <c r="Y9" i="95"/>
  <c r="Y126" i="95" s="1"/>
  <c r="F52" i="87"/>
  <c r="G51" i="110"/>
  <c r="U16" i="117"/>
  <c r="F42" i="117" s="1"/>
  <c r="F29" i="117"/>
  <c r="G29" i="117"/>
  <c r="F53" i="117"/>
  <c r="G53" i="117"/>
  <c r="F28" i="87"/>
  <c r="F51" i="110"/>
  <c r="G52" i="87"/>
  <c r="C10" i="95"/>
  <c r="G27" i="110"/>
  <c r="F27" i="110"/>
  <c r="U15" i="87"/>
  <c r="F41" i="87" s="1"/>
  <c r="U14" i="110"/>
  <c r="F40" i="110" s="1"/>
  <c r="Y114" i="95"/>
  <c r="N110" i="95"/>
  <c r="V105" i="95"/>
  <c r="V116" i="95"/>
  <c r="E104" i="95"/>
  <c r="E115" i="95"/>
  <c r="Z103" i="95"/>
  <c r="Z114" i="95"/>
  <c r="P103" i="95"/>
  <c r="P114" i="95"/>
  <c r="L102" i="95"/>
  <c r="L113" i="95"/>
  <c r="O102" i="95"/>
  <c r="O113" i="95"/>
  <c r="S102" i="95"/>
  <c r="S113" i="95"/>
  <c r="Y104" i="95"/>
  <c r="R102" i="95"/>
  <c r="R113" i="95"/>
  <c r="V13" i="106"/>
  <c r="X13" i="106"/>
  <c r="B104" i="95"/>
  <c r="B115" i="95"/>
  <c r="G105" i="95"/>
  <c r="G116" i="95"/>
  <c r="H104" i="95"/>
  <c r="H115" i="95"/>
  <c r="W104" i="95"/>
  <c r="W115" i="95"/>
  <c r="X104" i="95"/>
  <c r="X115" i="95"/>
  <c r="J102" i="95"/>
  <c r="J113" i="95"/>
  <c r="I102" i="95"/>
  <c r="I113" i="95"/>
  <c r="U104" i="95"/>
  <c r="U115" i="95"/>
  <c r="C104" i="95"/>
  <c r="C115" i="95"/>
  <c r="F35" i="101"/>
  <c r="F105" i="95"/>
  <c r="F116" i="95"/>
  <c r="D105" i="95"/>
  <c r="D116" i="95"/>
  <c r="Q102" i="95"/>
  <c r="Q113" i="95"/>
  <c r="E18" i="126"/>
  <c r="F17" i="126"/>
  <c r="C17" i="126" s="1"/>
  <c r="B18" i="126" s="1"/>
  <c r="B10" i="95"/>
  <c r="G28" i="80"/>
  <c r="F28" i="80"/>
  <c r="G52" i="80"/>
  <c r="F52" i="80"/>
  <c r="U15" i="80"/>
  <c r="F41" i="80" s="1"/>
  <c r="F28" i="99"/>
  <c r="G52" i="99"/>
  <c r="F52" i="99"/>
  <c r="G28" i="99"/>
  <c r="U10" i="95"/>
  <c r="U127" i="95" s="1"/>
  <c r="U15" i="99"/>
  <c r="F41" i="99" s="1"/>
  <c r="E51" i="106"/>
  <c r="E27" i="106"/>
  <c r="F26" i="94"/>
  <c r="G26" i="94"/>
  <c r="F50" i="94"/>
  <c r="G50" i="94"/>
  <c r="I8" i="95"/>
  <c r="U13" i="94"/>
  <c r="F39" i="94" s="1"/>
  <c r="I48" i="32"/>
  <c r="U26" i="97"/>
  <c r="F50" i="106"/>
  <c r="G50" i="106"/>
  <c r="S8" i="95"/>
  <c r="S125" i="95" s="1"/>
  <c r="F26" i="106"/>
  <c r="G26" i="106"/>
  <c r="U13" i="106"/>
  <c r="F50" i="96"/>
  <c r="J8" i="95"/>
  <c r="F26" i="96"/>
  <c r="U13" i="96"/>
  <c r="F39" i="96" s="1"/>
  <c r="G50" i="96"/>
  <c r="G26" i="96"/>
  <c r="G23" i="101"/>
  <c r="F47" i="101"/>
  <c r="F23" i="101"/>
  <c r="N5" i="95"/>
  <c r="N122" i="95" s="1"/>
  <c r="U10" i="101"/>
  <c r="F36" i="101" s="1"/>
  <c r="V26" i="97"/>
  <c r="J48" i="32"/>
  <c r="N99" i="95"/>
  <c r="F50" i="105"/>
  <c r="U13" i="105"/>
  <c r="F39" i="105" s="1"/>
  <c r="R8" i="95"/>
  <c r="R125" i="95" s="1"/>
  <c r="G50" i="105"/>
  <c r="G26" i="105"/>
  <c r="F26" i="105"/>
  <c r="O8" i="95"/>
  <c r="O125" i="95" s="1"/>
  <c r="G50" i="102"/>
  <c r="F26" i="102"/>
  <c r="G26" i="102"/>
  <c r="F50" i="102"/>
  <c r="U13" i="102"/>
  <c r="F39" i="102" s="1"/>
  <c r="L8" i="95"/>
  <c r="L125" i="95" s="1"/>
  <c r="F26" i="89"/>
  <c r="F50" i="89"/>
  <c r="U13" i="89"/>
  <c r="F39" i="89" s="1"/>
  <c r="G26" i="89"/>
  <c r="G50" i="89"/>
  <c r="G50" i="104"/>
  <c r="Q8" i="95"/>
  <c r="Q125" i="95" s="1"/>
  <c r="G26" i="104"/>
  <c r="F50" i="104"/>
  <c r="U13" i="104"/>
  <c r="F39" i="104" s="1"/>
  <c r="F26" i="104"/>
  <c r="P9" i="95"/>
  <c r="P126" i="95" s="1"/>
  <c r="G51" i="103"/>
  <c r="F51" i="103"/>
  <c r="F27" i="103"/>
  <c r="U14" i="103"/>
  <c r="F40" i="103" s="1"/>
  <c r="G27" i="103"/>
  <c r="F53" i="121"/>
  <c r="F29" i="121"/>
  <c r="U16" i="121"/>
  <c r="F42" i="121" s="1"/>
  <c r="G29" i="121"/>
  <c r="G53" i="121"/>
  <c r="F51" i="111"/>
  <c r="Z9" i="95"/>
  <c r="Z126" i="95" s="1"/>
  <c r="F27" i="111"/>
  <c r="U14" i="111"/>
  <c r="F40" i="111" s="1"/>
  <c r="G27" i="111"/>
  <c r="G51" i="111"/>
  <c r="F28" i="119"/>
  <c r="F52" i="119"/>
  <c r="U15" i="119"/>
  <c r="F41" i="119" s="1"/>
  <c r="G28" i="119"/>
  <c r="G52" i="119"/>
  <c r="F52" i="112"/>
  <c r="F28" i="112"/>
  <c r="AA10" i="95"/>
  <c r="AA127" i="95" s="1"/>
  <c r="U15" i="112"/>
  <c r="F41" i="112" s="1"/>
  <c r="G52" i="112"/>
  <c r="G28" i="112"/>
  <c r="F29" i="118"/>
  <c r="F53" i="118"/>
  <c r="G29" i="118"/>
  <c r="U16" i="118"/>
  <c r="F42" i="118" s="1"/>
  <c r="G53" i="118"/>
  <c r="F28" i="116"/>
  <c r="F52" i="116"/>
  <c r="U15" i="116"/>
  <c r="F41" i="116" s="1"/>
  <c r="G28" i="116"/>
  <c r="G52" i="116"/>
  <c r="F28" i="109"/>
  <c r="X10" i="95"/>
  <c r="X127" i="95" s="1"/>
  <c r="F52" i="109"/>
  <c r="U15" i="109"/>
  <c r="F41" i="109" s="1"/>
  <c r="G28" i="109"/>
  <c r="G52" i="109"/>
  <c r="E10" i="95"/>
  <c r="F52" i="90"/>
  <c r="F28" i="90"/>
  <c r="U15" i="90"/>
  <c r="F41" i="90" s="1"/>
  <c r="G28" i="90"/>
  <c r="G52" i="90"/>
  <c r="F29" i="92"/>
  <c r="F53" i="92"/>
  <c r="G11" i="95"/>
  <c r="U16" i="92"/>
  <c r="F42" i="92" s="1"/>
  <c r="G29" i="92"/>
  <c r="G53" i="92"/>
  <c r="F28" i="120"/>
  <c r="F52" i="120"/>
  <c r="U15" i="120"/>
  <c r="F41" i="120" s="1"/>
  <c r="G52" i="120"/>
  <c r="G28" i="120"/>
  <c r="F29" i="107"/>
  <c r="V11" i="95"/>
  <c r="V128" i="95" s="1"/>
  <c r="F53" i="107"/>
  <c r="U16" i="107"/>
  <c r="F42" i="107" s="1"/>
  <c r="G53" i="107"/>
  <c r="G29" i="107"/>
  <c r="H10" i="95"/>
  <c r="F52" i="93"/>
  <c r="F28" i="93"/>
  <c r="U15" i="93"/>
  <c r="F41" i="93" s="1"/>
  <c r="G52" i="93"/>
  <c r="G28" i="93"/>
  <c r="D11" i="95"/>
  <c r="F53" i="88"/>
  <c r="F29" i="88"/>
  <c r="U16" i="88"/>
  <c r="F42" i="88" s="1"/>
  <c r="G53" i="88"/>
  <c r="G29" i="88"/>
  <c r="F30" i="115"/>
  <c r="F54" i="115"/>
  <c r="G30" i="115"/>
  <c r="G54" i="115"/>
  <c r="F30" i="117" l="1"/>
  <c r="F54" i="117"/>
  <c r="G29" i="91"/>
  <c r="U15" i="108"/>
  <c r="F41" i="108" s="1"/>
  <c r="W10" i="95"/>
  <c r="W127" i="95" s="1"/>
  <c r="F11" i="95"/>
  <c r="G28" i="108"/>
  <c r="F28" i="108"/>
  <c r="G52" i="108"/>
  <c r="F52" i="108"/>
  <c r="F29" i="91"/>
  <c r="F53" i="91"/>
  <c r="G53" i="91"/>
  <c r="U16" i="91"/>
  <c r="F42" i="91" s="1"/>
  <c r="AA104" i="95"/>
  <c r="Y115" i="95"/>
  <c r="C105" i="95"/>
  <c r="G54" i="117"/>
  <c r="G30" i="117"/>
  <c r="AA115" i="95"/>
  <c r="F53" i="87"/>
  <c r="G53" i="87"/>
  <c r="U16" i="87"/>
  <c r="F42" i="87" s="1"/>
  <c r="C11" i="95"/>
  <c r="G29" i="87"/>
  <c r="F29" i="87"/>
  <c r="G52" i="110"/>
  <c r="F28" i="110"/>
  <c r="C116" i="95"/>
  <c r="G28" i="110"/>
  <c r="Y10" i="95"/>
  <c r="Y127" i="95" s="1"/>
  <c r="U15" i="110"/>
  <c r="F41" i="110" s="1"/>
  <c r="F52" i="110"/>
  <c r="G106" i="95"/>
  <c r="G117" i="95"/>
  <c r="R103" i="95"/>
  <c r="R114" i="95"/>
  <c r="S103" i="95"/>
  <c r="S114" i="95"/>
  <c r="D106" i="95"/>
  <c r="D117" i="95"/>
  <c r="H105" i="95"/>
  <c r="H116" i="95"/>
  <c r="Q103" i="95"/>
  <c r="Q114" i="95"/>
  <c r="N100" i="95"/>
  <c r="N111" i="95"/>
  <c r="J103" i="95"/>
  <c r="J114" i="95"/>
  <c r="U105" i="95"/>
  <c r="U116" i="95"/>
  <c r="E105" i="95"/>
  <c r="E116" i="95"/>
  <c r="X105" i="95"/>
  <c r="X116" i="95"/>
  <c r="B105" i="95"/>
  <c r="B116" i="95"/>
  <c r="G39" i="106"/>
  <c r="E39" i="106"/>
  <c r="F39" i="106" s="1"/>
  <c r="V106" i="95"/>
  <c r="V117" i="95"/>
  <c r="O103" i="95"/>
  <c r="O114" i="95"/>
  <c r="AA105" i="95"/>
  <c r="AA116" i="95"/>
  <c r="Z104" i="95"/>
  <c r="Z115" i="95"/>
  <c r="P104" i="95"/>
  <c r="P115" i="95"/>
  <c r="L103" i="95"/>
  <c r="L114" i="95"/>
  <c r="I103" i="95"/>
  <c r="I114" i="95"/>
  <c r="E19" i="126"/>
  <c r="F18" i="126"/>
  <c r="C18" i="126" s="1"/>
  <c r="B19" i="126" s="1"/>
  <c r="G53" i="80"/>
  <c r="G29" i="80"/>
  <c r="B11" i="95"/>
  <c r="U16" i="80"/>
  <c r="F42" i="80" s="1"/>
  <c r="F29" i="80"/>
  <c r="F53" i="80"/>
  <c r="F53" i="99"/>
  <c r="G53" i="99"/>
  <c r="U11" i="95"/>
  <c r="U128" i="95" s="1"/>
  <c r="F29" i="99"/>
  <c r="G29" i="99"/>
  <c r="U16" i="99"/>
  <c r="F42" i="99" s="1"/>
  <c r="F27" i="94"/>
  <c r="F51" i="94"/>
  <c r="G27" i="94"/>
  <c r="G51" i="94"/>
  <c r="I9" i="95"/>
  <c r="U14" i="94"/>
  <c r="F40" i="94" s="1"/>
  <c r="S69" i="95"/>
  <c r="G27" i="106"/>
  <c r="S9" i="95"/>
  <c r="F27" i="106"/>
  <c r="U14" i="106"/>
  <c r="F40" i="106" s="1"/>
  <c r="F51" i="106"/>
  <c r="AG4" i="97"/>
  <c r="S93" i="95"/>
  <c r="S126" i="95" s="1"/>
  <c r="G51" i="106"/>
  <c r="N6" i="95"/>
  <c r="N123" i="95" s="1"/>
  <c r="F24" i="101"/>
  <c r="U11" i="101"/>
  <c r="F37" i="101" s="1"/>
  <c r="F48" i="101"/>
  <c r="G48" i="101"/>
  <c r="G24" i="101"/>
  <c r="J9" i="95"/>
  <c r="F51" i="96"/>
  <c r="F27" i="96"/>
  <c r="U14" i="96"/>
  <c r="F40" i="96" s="1"/>
  <c r="G27" i="96"/>
  <c r="G51" i="96"/>
  <c r="R9" i="95"/>
  <c r="R126" i="95" s="1"/>
  <c r="F51" i="105"/>
  <c r="G51" i="105"/>
  <c r="F27" i="105"/>
  <c r="U14" i="105"/>
  <c r="F40" i="105" s="1"/>
  <c r="G27" i="105"/>
  <c r="O9" i="95"/>
  <c r="O126" i="95" s="1"/>
  <c r="G27" i="102"/>
  <c r="U14" i="102"/>
  <c r="F40" i="102" s="1"/>
  <c r="F51" i="102"/>
  <c r="G51" i="102"/>
  <c r="F27" i="102"/>
  <c r="F27" i="89"/>
  <c r="U14" i="89"/>
  <c r="F40" i="89" s="1"/>
  <c r="F51" i="89"/>
  <c r="G51" i="89"/>
  <c r="L9" i="95"/>
  <c r="L126" i="95" s="1"/>
  <c r="G27" i="89"/>
  <c r="G51" i="104"/>
  <c r="F51" i="104"/>
  <c r="U14" i="104"/>
  <c r="F40" i="104" s="1"/>
  <c r="F27" i="104"/>
  <c r="G27" i="104"/>
  <c r="Q9" i="95"/>
  <c r="Q126" i="95" s="1"/>
  <c r="P10" i="95"/>
  <c r="P127" i="95" s="1"/>
  <c r="G52" i="103"/>
  <c r="F52" i="103"/>
  <c r="G28" i="103"/>
  <c r="F28" i="103"/>
  <c r="U15" i="103"/>
  <c r="F41" i="103" s="1"/>
  <c r="D12" i="95"/>
  <c r="F54" i="88"/>
  <c r="F30" i="88"/>
  <c r="G54" i="88"/>
  <c r="G30" i="88"/>
  <c r="H11" i="95"/>
  <c r="F29" i="93"/>
  <c r="F53" i="93"/>
  <c r="U16" i="93"/>
  <c r="F42" i="93" s="1"/>
  <c r="G53" i="93"/>
  <c r="G29" i="93"/>
  <c r="V12" i="95"/>
  <c r="V129" i="95" s="1"/>
  <c r="F54" i="107"/>
  <c r="F30" i="107"/>
  <c r="G54" i="107"/>
  <c r="G30" i="107"/>
  <c r="F29" i="120"/>
  <c r="F53" i="120"/>
  <c r="U16" i="120"/>
  <c r="F42" i="120" s="1"/>
  <c r="G29" i="120"/>
  <c r="G53" i="120"/>
  <c r="F53" i="109"/>
  <c r="X11" i="95"/>
  <c r="X128" i="95" s="1"/>
  <c r="F29" i="109"/>
  <c r="U16" i="109"/>
  <c r="F42" i="109" s="1"/>
  <c r="G53" i="109"/>
  <c r="G29" i="109"/>
  <c r="F53" i="116"/>
  <c r="F29" i="116"/>
  <c r="U16" i="116"/>
  <c r="F42" i="116" s="1"/>
  <c r="G29" i="116"/>
  <c r="G53" i="116"/>
  <c r="F52" i="111"/>
  <c r="Z10" i="95"/>
  <c r="Z127" i="95" s="1"/>
  <c r="F28" i="111"/>
  <c r="U15" i="111"/>
  <c r="F41" i="111" s="1"/>
  <c r="G52" i="111"/>
  <c r="G28" i="111"/>
  <c r="F30" i="121"/>
  <c r="F54" i="121"/>
  <c r="G54" i="121"/>
  <c r="G30" i="121"/>
  <c r="F53" i="119"/>
  <c r="F29" i="119"/>
  <c r="U16" i="119"/>
  <c r="F42" i="119" s="1"/>
  <c r="G53" i="119"/>
  <c r="G29" i="119"/>
  <c r="F30" i="118"/>
  <c r="F54" i="118"/>
  <c r="G30" i="118"/>
  <c r="G54" i="118"/>
  <c r="F53" i="112"/>
  <c r="F29" i="112"/>
  <c r="AA11" i="95"/>
  <c r="AA128" i="95" s="1"/>
  <c r="U16" i="112"/>
  <c r="F42" i="112" s="1"/>
  <c r="G53" i="112"/>
  <c r="G29" i="112"/>
  <c r="F54" i="92"/>
  <c r="G12" i="95"/>
  <c r="F30" i="92"/>
  <c r="G54" i="92"/>
  <c r="G30" i="92"/>
  <c r="W11" i="95"/>
  <c r="W128" i="95" s="1"/>
  <c r="F53" i="108"/>
  <c r="F29" i="108"/>
  <c r="U16" i="108"/>
  <c r="F42" i="108" s="1"/>
  <c r="G53" i="108"/>
  <c r="G29" i="108"/>
  <c r="F29" i="90"/>
  <c r="E11" i="95"/>
  <c r="F53" i="90"/>
  <c r="U16" i="90"/>
  <c r="F42" i="90" s="1"/>
  <c r="G29" i="90"/>
  <c r="G53" i="90"/>
  <c r="W116" i="95" l="1"/>
  <c r="W105" i="95"/>
  <c r="C106" i="95"/>
  <c r="F117" i="95"/>
  <c r="F106" i="95"/>
  <c r="G54" i="91"/>
  <c r="F12" i="95"/>
  <c r="F54" i="91"/>
  <c r="G30" i="91"/>
  <c r="F30" i="91"/>
  <c r="Y105" i="95"/>
  <c r="C117" i="95"/>
  <c r="F30" i="87"/>
  <c r="G53" i="110"/>
  <c r="G54" i="87"/>
  <c r="F54" i="87"/>
  <c r="G30" i="87"/>
  <c r="C12" i="95"/>
  <c r="F53" i="110"/>
  <c r="Y11" i="95"/>
  <c r="Y128" i="95" s="1"/>
  <c r="G29" i="110"/>
  <c r="F29" i="110"/>
  <c r="U16" i="110"/>
  <c r="F42" i="110" s="1"/>
  <c r="Y116" i="95"/>
  <c r="S115" i="95"/>
  <c r="AA106" i="95"/>
  <c r="AA117" i="95"/>
  <c r="W106" i="95"/>
  <c r="W117" i="95"/>
  <c r="C107" i="95"/>
  <c r="X106" i="95"/>
  <c r="X117" i="95"/>
  <c r="P105" i="95"/>
  <c r="P116" i="95"/>
  <c r="L104" i="95"/>
  <c r="L115" i="95"/>
  <c r="R104" i="95"/>
  <c r="R115" i="95"/>
  <c r="N101" i="95"/>
  <c r="N112" i="95"/>
  <c r="I104" i="95"/>
  <c r="I115" i="95"/>
  <c r="U106" i="95"/>
  <c r="U117" i="95"/>
  <c r="E106" i="95"/>
  <c r="E117" i="95"/>
  <c r="G107" i="95"/>
  <c r="G118" i="95"/>
  <c r="H106" i="95"/>
  <c r="H117" i="95"/>
  <c r="Q104" i="95"/>
  <c r="Q115" i="95"/>
  <c r="Z105" i="95"/>
  <c r="Z116" i="95"/>
  <c r="V107" i="95"/>
  <c r="V118" i="95"/>
  <c r="D107" i="95"/>
  <c r="D118" i="95"/>
  <c r="O104" i="95"/>
  <c r="O115" i="95"/>
  <c r="J104" i="95"/>
  <c r="J115" i="95"/>
  <c r="B106" i="95"/>
  <c r="B117" i="95"/>
  <c r="E20" i="126"/>
  <c r="F19" i="126"/>
  <c r="C19" i="126" s="1"/>
  <c r="B20" i="126" s="1"/>
  <c r="G54" i="80"/>
  <c r="G30" i="80"/>
  <c r="F54" i="80"/>
  <c r="B12" i="95"/>
  <c r="F30" i="80"/>
  <c r="G30" i="99"/>
  <c r="F54" i="99"/>
  <c r="U12" i="95"/>
  <c r="U129" i="95" s="1"/>
  <c r="F30" i="99"/>
  <c r="G54" i="99"/>
  <c r="S104" i="95"/>
  <c r="I10" i="95"/>
  <c r="G52" i="94"/>
  <c r="F28" i="94"/>
  <c r="U15" i="94"/>
  <c r="F41" i="94" s="1"/>
  <c r="F52" i="94"/>
  <c r="G28" i="94"/>
  <c r="F52" i="106"/>
  <c r="G52" i="106"/>
  <c r="S10" i="95"/>
  <c r="S127" i="95" s="1"/>
  <c r="G28" i="106"/>
  <c r="F28" i="106"/>
  <c r="U15" i="106"/>
  <c r="F41" i="106" s="1"/>
  <c r="N7" i="95"/>
  <c r="N124" i="95" s="1"/>
  <c r="F49" i="101"/>
  <c r="F25" i="101"/>
  <c r="U12" i="101"/>
  <c r="F38" i="101" s="1"/>
  <c r="G49" i="101"/>
  <c r="G25" i="101"/>
  <c r="U15" i="96"/>
  <c r="F41" i="96" s="1"/>
  <c r="F52" i="96"/>
  <c r="J10" i="95"/>
  <c r="G52" i="96"/>
  <c r="F28" i="96"/>
  <c r="G28" i="96"/>
  <c r="G52" i="105"/>
  <c r="F28" i="105"/>
  <c r="U15" i="105"/>
  <c r="F41" i="105" s="1"/>
  <c r="R10" i="95"/>
  <c r="R127" i="95" s="1"/>
  <c r="G28" i="105"/>
  <c r="F52" i="105"/>
  <c r="U15" i="102"/>
  <c r="F41" i="102" s="1"/>
  <c r="F28" i="102"/>
  <c r="O10" i="95"/>
  <c r="O127" i="95" s="1"/>
  <c r="G52" i="102"/>
  <c r="F52" i="102"/>
  <c r="G28" i="102"/>
  <c r="F52" i="89"/>
  <c r="G28" i="89"/>
  <c r="U15" i="89"/>
  <c r="F41" i="89" s="1"/>
  <c r="L10" i="95"/>
  <c r="L127" i="95" s="1"/>
  <c r="F28" i="89"/>
  <c r="G52" i="89"/>
  <c r="F28" i="104"/>
  <c r="G52" i="104"/>
  <c r="F52" i="104"/>
  <c r="U15" i="104"/>
  <c r="F41" i="104" s="1"/>
  <c r="Q10" i="95"/>
  <c r="Q127" i="95" s="1"/>
  <c r="G28" i="104"/>
  <c r="F29" i="103"/>
  <c r="G53" i="103"/>
  <c r="G29" i="103"/>
  <c r="P11" i="95"/>
  <c r="P128" i="95" s="1"/>
  <c r="F53" i="103"/>
  <c r="U16" i="103"/>
  <c r="F42" i="103" s="1"/>
  <c r="F29" i="111"/>
  <c r="Z11" i="95"/>
  <c r="Z128" i="95" s="1"/>
  <c r="F53" i="111"/>
  <c r="U16" i="111"/>
  <c r="F42" i="111" s="1"/>
  <c r="G29" i="111"/>
  <c r="G53" i="111"/>
  <c r="F54" i="116"/>
  <c r="F30" i="116"/>
  <c r="G30" i="116"/>
  <c r="G54" i="116"/>
  <c r="F30" i="93"/>
  <c r="H12" i="95"/>
  <c r="F54" i="93"/>
  <c r="G30" i="93"/>
  <c r="G54" i="93"/>
  <c r="F30" i="90"/>
  <c r="F54" i="90"/>
  <c r="E12" i="95"/>
  <c r="G54" i="90"/>
  <c r="G30" i="90"/>
  <c r="F54" i="108"/>
  <c r="W12" i="95"/>
  <c r="W129" i="95" s="1"/>
  <c r="F30" i="108"/>
  <c r="G30" i="108"/>
  <c r="G54" i="108"/>
  <c r="F30" i="112"/>
  <c r="AA12" i="95"/>
  <c r="AA129" i="95" s="1"/>
  <c r="F54" i="112"/>
  <c r="G30" i="112"/>
  <c r="G54" i="112"/>
  <c r="F30" i="109"/>
  <c r="X12" i="95"/>
  <c r="X129" i="95" s="1"/>
  <c r="F54" i="109"/>
  <c r="G54" i="109"/>
  <c r="G30" i="109"/>
  <c r="F30" i="120"/>
  <c r="F54" i="120"/>
  <c r="G54" i="120"/>
  <c r="G30" i="120"/>
  <c r="F54" i="119"/>
  <c r="F30" i="119"/>
  <c r="G30" i="119"/>
  <c r="G54" i="119"/>
  <c r="F107" i="95" l="1"/>
  <c r="F118" i="95"/>
  <c r="C118" i="95"/>
  <c r="Y117" i="95"/>
  <c r="Y12" i="95"/>
  <c r="Y129" i="95" s="1"/>
  <c r="F30" i="110"/>
  <c r="Y106" i="95"/>
  <c r="G54" i="110"/>
  <c r="G30" i="110"/>
  <c r="F54" i="110"/>
  <c r="X107" i="95"/>
  <c r="X118" i="95"/>
  <c r="Q105" i="95"/>
  <c r="Q116" i="95"/>
  <c r="H107" i="95"/>
  <c r="H118" i="95"/>
  <c r="AA107" i="95"/>
  <c r="AA118" i="95"/>
  <c r="O105" i="95"/>
  <c r="O116" i="95"/>
  <c r="J105" i="95"/>
  <c r="J116" i="95"/>
  <c r="N102" i="95"/>
  <c r="N113" i="95"/>
  <c r="S105" i="95"/>
  <c r="S116" i="95"/>
  <c r="I105" i="95"/>
  <c r="I116" i="95"/>
  <c r="U107" i="95"/>
  <c r="U118" i="95"/>
  <c r="B107" i="95"/>
  <c r="B118" i="95"/>
  <c r="W107" i="95"/>
  <c r="W118" i="95"/>
  <c r="E107" i="95"/>
  <c r="E118" i="95"/>
  <c r="Z106" i="95"/>
  <c r="Z117" i="95"/>
  <c r="P106" i="95"/>
  <c r="P117" i="95"/>
  <c r="L105" i="95"/>
  <c r="L116" i="95"/>
  <c r="R105" i="95"/>
  <c r="R116" i="95"/>
  <c r="F20" i="126"/>
  <c r="C20" i="126" s="1"/>
  <c r="B21" i="126" s="1"/>
  <c r="E21" i="126"/>
  <c r="F53" i="106"/>
  <c r="U16" i="106"/>
  <c r="F42" i="106" s="1"/>
  <c r="S11" i="95"/>
  <c r="S128" i="95" s="1"/>
  <c r="G53" i="106"/>
  <c r="G29" i="106"/>
  <c r="F29" i="106"/>
  <c r="I11" i="95"/>
  <c r="G53" i="94"/>
  <c r="U16" i="94"/>
  <c r="F42" i="94" s="1"/>
  <c r="F29" i="94"/>
  <c r="F53" i="94"/>
  <c r="G29" i="94"/>
  <c r="F53" i="96"/>
  <c r="U16" i="96"/>
  <c r="F42" i="96" s="1"/>
  <c r="G29" i="96"/>
  <c r="F29" i="96"/>
  <c r="G53" i="96"/>
  <c r="J11" i="95"/>
  <c r="G50" i="101"/>
  <c r="F50" i="101"/>
  <c r="N8" i="95"/>
  <c r="N125" i="95" s="1"/>
  <c r="G26" i="101"/>
  <c r="F26" i="101"/>
  <c r="U13" i="101"/>
  <c r="F39" i="101" s="1"/>
  <c r="F53" i="105"/>
  <c r="G53" i="105"/>
  <c r="F29" i="105"/>
  <c r="G29" i="105"/>
  <c r="R11" i="95"/>
  <c r="R128" i="95" s="1"/>
  <c r="U16" i="105"/>
  <c r="F42" i="105" s="1"/>
  <c r="O11" i="95"/>
  <c r="O128" i="95" s="1"/>
  <c r="F29" i="102"/>
  <c r="G29" i="102"/>
  <c r="F53" i="102"/>
  <c r="U16" i="102"/>
  <c r="F42" i="102" s="1"/>
  <c r="G53" i="102"/>
  <c r="F53" i="89"/>
  <c r="G29" i="89"/>
  <c r="F29" i="89"/>
  <c r="U16" i="89"/>
  <c r="F42" i="89" s="1"/>
  <c r="L11" i="95"/>
  <c r="L128" i="95" s="1"/>
  <c r="G53" i="89"/>
  <c r="G53" i="104"/>
  <c r="F29" i="104"/>
  <c r="U16" i="104"/>
  <c r="F42" i="104" s="1"/>
  <c r="Q11" i="95"/>
  <c r="Q128" i="95" s="1"/>
  <c r="F53" i="104"/>
  <c r="G29" i="104"/>
  <c r="F54" i="103"/>
  <c r="P12" i="95"/>
  <c r="P129" i="95" s="1"/>
  <c r="G54" i="103"/>
  <c r="F30" i="103"/>
  <c r="G30" i="103"/>
  <c r="Z12" i="95"/>
  <c r="Z129" i="95" s="1"/>
  <c r="F54" i="111"/>
  <c r="F30" i="111"/>
  <c r="G30" i="111"/>
  <c r="G54" i="111"/>
  <c r="Y107" i="95" l="1"/>
  <c r="Y118" i="95"/>
  <c r="Q106" i="95"/>
  <c r="Q117" i="95"/>
  <c r="J106" i="95"/>
  <c r="J117" i="95"/>
  <c r="Z107" i="95"/>
  <c r="Z118" i="95"/>
  <c r="N103" i="95"/>
  <c r="N114" i="95"/>
  <c r="L106" i="95"/>
  <c r="L117" i="95"/>
  <c r="R106" i="95"/>
  <c r="R117" i="95"/>
  <c r="P107" i="95"/>
  <c r="P118" i="95"/>
  <c r="O106" i="95"/>
  <c r="O117" i="95"/>
  <c r="I106" i="95"/>
  <c r="I117" i="95"/>
  <c r="S106" i="95"/>
  <c r="S117" i="95"/>
  <c r="E22" i="126"/>
  <c r="F21" i="126"/>
  <c r="C21" i="126" s="1"/>
  <c r="B22" i="126" s="1"/>
  <c r="I12" i="95"/>
  <c r="F30" i="94"/>
  <c r="G30" i="94"/>
  <c r="F54" i="94"/>
  <c r="G54" i="94"/>
  <c r="F54" i="106"/>
  <c r="G54" i="106"/>
  <c r="S12" i="95"/>
  <c r="S129" i="95" s="1"/>
  <c r="G30" i="106"/>
  <c r="F30" i="106"/>
  <c r="G51" i="101"/>
  <c r="F27" i="101"/>
  <c r="F51" i="101"/>
  <c r="U14" i="101"/>
  <c r="F40" i="101" s="1"/>
  <c r="N9" i="95"/>
  <c r="N126" i="95" s="1"/>
  <c r="G27" i="101"/>
  <c r="J12" i="95"/>
  <c r="F30" i="96"/>
  <c r="G30" i="96"/>
  <c r="F54" i="96"/>
  <c r="G54" i="96"/>
  <c r="F54" i="105"/>
  <c r="G54" i="105"/>
  <c r="F30" i="105"/>
  <c r="G30" i="105"/>
  <c r="R12" i="95"/>
  <c r="R129" i="95" s="1"/>
  <c r="F30" i="102"/>
  <c r="O12" i="95"/>
  <c r="O129" i="95" s="1"/>
  <c r="G54" i="102"/>
  <c r="F54" i="102"/>
  <c r="G30" i="102"/>
  <c r="G30" i="89"/>
  <c r="L12" i="95"/>
  <c r="L129" i="95" s="1"/>
  <c r="F30" i="89"/>
  <c r="F54" i="89"/>
  <c r="G54" i="89"/>
  <c r="F54" i="104"/>
  <c r="G30" i="104"/>
  <c r="F30" i="104"/>
  <c r="Q12" i="95"/>
  <c r="Q129" i="95" s="1"/>
  <c r="G54" i="104"/>
  <c r="R107" i="95" l="1"/>
  <c r="R118" i="95"/>
  <c r="Q107" i="95"/>
  <c r="Q118" i="95"/>
  <c r="L107" i="95"/>
  <c r="L118" i="95"/>
  <c r="J107" i="95"/>
  <c r="J118" i="95"/>
  <c r="I107" i="95"/>
  <c r="I118" i="95"/>
  <c r="O107" i="95"/>
  <c r="O118" i="95"/>
  <c r="S107" i="95"/>
  <c r="S118" i="95"/>
  <c r="N104" i="95"/>
  <c r="N115" i="95"/>
  <c r="F22" i="126"/>
  <c r="C22" i="126" s="1"/>
  <c r="B23" i="126" s="1"/>
  <c r="E23" i="126"/>
  <c r="F52" i="101"/>
  <c r="G28" i="101"/>
  <c r="F28" i="101"/>
  <c r="U15" i="101"/>
  <c r="F41" i="101" s="1"/>
  <c r="N10" i="95"/>
  <c r="N127" i="95" s="1"/>
  <c r="G52" i="101"/>
  <c r="N105" i="95" l="1"/>
  <c r="N116" i="95"/>
  <c r="F23" i="126"/>
  <c r="C23" i="126" s="1"/>
  <c r="B24" i="126" s="1"/>
  <c r="E24" i="126"/>
  <c r="F53" i="101"/>
  <c r="G29" i="101"/>
  <c r="U16" i="101"/>
  <c r="F42" i="101" s="1"/>
  <c r="F29" i="101"/>
  <c r="N11" i="95"/>
  <c r="N128" i="95" s="1"/>
  <c r="G53" i="101"/>
  <c r="N106" i="95" l="1"/>
  <c r="N117" i="95"/>
  <c r="E25" i="126"/>
  <c r="F24" i="126"/>
  <c r="C24" i="126" s="1"/>
  <c r="B25" i="126" s="1"/>
  <c r="G54" i="101"/>
  <c r="F30" i="101"/>
  <c r="F54" i="101"/>
  <c r="G30" i="101"/>
  <c r="N12" i="95"/>
  <c r="N129" i="95" s="1"/>
  <c r="N107" i="95" l="1"/>
  <c r="N118" i="95"/>
  <c r="E26" i="126"/>
  <c r="F25" i="126"/>
  <c r="C25" i="126" s="1"/>
  <c r="B26" i="126" s="1"/>
  <c r="E27" i="126" l="1"/>
  <c r="F26" i="126"/>
  <c r="C26" i="126" s="1"/>
  <c r="B27" i="126" s="1"/>
  <c r="F27" i="126" l="1"/>
  <c r="C27" i="126" s="1"/>
  <c r="B28" i="126" s="1"/>
  <c r="E28" i="126"/>
  <c r="F28" i="126" l="1"/>
  <c r="C28" i="126" s="1"/>
  <c r="B29" i="126" s="1"/>
  <c r="E29" i="126"/>
  <c r="E30" i="126" l="1"/>
  <c r="F29" i="126"/>
  <c r="C29" i="126" s="1"/>
  <c r="B30" i="126" s="1"/>
  <c r="E31" i="126" l="1"/>
  <c r="F30" i="126"/>
  <c r="C30" i="126" s="1"/>
  <c r="B31" i="126" s="1"/>
  <c r="F31" i="126" l="1"/>
  <c r="C31" i="126" s="1"/>
  <c r="B32" i="126" s="1"/>
  <c r="E32" i="126"/>
  <c r="E33" i="126" l="1"/>
  <c r="F32" i="126"/>
  <c r="C32" i="126" s="1"/>
  <c r="B33" i="126" s="1"/>
  <c r="E34" i="126" l="1"/>
  <c r="F33" i="126"/>
  <c r="C33" i="126" s="1"/>
  <c r="B34" i="126" s="1"/>
  <c r="F34" i="126" l="1"/>
  <c r="C34" i="126" s="1"/>
  <c r="B35" i="126" s="1"/>
  <c r="E35" i="126"/>
  <c r="E36" i="126" l="1"/>
  <c r="F35" i="126"/>
  <c r="C35" i="126" s="1"/>
  <c r="B36" i="126" s="1"/>
  <c r="E37" i="126" l="1"/>
  <c r="F36" i="126"/>
  <c r="C36" i="126" s="1"/>
  <c r="B37" i="126" s="1"/>
  <c r="F37" i="126" l="1"/>
  <c r="C37" i="126" s="1"/>
  <c r="B38" i="126" s="1"/>
  <c r="E38" i="126"/>
  <c r="F38" i="126" l="1"/>
  <c r="C38" i="126" s="1"/>
  <c r="B39" i="126" s="1"/>
  <c r="E39" i="126"/>
  <c r="E40" i="126" l="1"/>
  <c r="F39" i="126"/>
  <c r="C39" i="126" s="1"/>
  <c r="B40" i="126" s="1"/>
  <c r="F40" i="126" l="1"/>
  <c r="C40" i="126" s="1"/>
  <c r="B41" i="126" s="1"/>
  <c r="E41" i="126"/>
  <c r="E42" i="126" l="1"/>
  <c r="F41" i="126"/>
  <c r="C41" i="126" s="1"/>
  <c r="B42" i="126" s="1"/>
  <c r="E43" i="126" l="1"/>
  <c r="F42" i="126"/>
  <c r="C42" i="126" s="1"/>
  <c r="B43" i="126" s="1"/>
  <c r="E44" i="126" l="1"/>
  <c r="F43" i="126"/>
  <c r="C43" i="126" s="1"/>
  <c r="B44" i="126" s="1"/>
  <c r="F44" i="126" l="1"/>
  <c r="C44" i="126" s="1"/>
  <c r="B45" i="126" s="1"/>
  <c r="E45" i="126"/>
  <c r="E46" i="126" l="1"/>
  <c r="F45" i="126"/>
  <c r="C45" i="126" s="1"/>
  <c r="B46" i="126" s="1"/>
  <c r="F46" i="126" l="1"/>
  <c r="C46" i="126" s="1"/>
  <c r="B47" i="126" s="1"/>
  <c r="E47" i="126"/>
  <c r="F47" i="126" l="1"/>
  <c r="C47" i="126" s="1"/>
  <c r="B48" i="126" s="1"/>
  <c r="E48" i="126"/>
  <c r="E49" i="126" l="1"/>
  <c r="F48" i="126"/>
  <c r="C48" i="126" s="1"/>
  <c r="B49" i="126" s="1"/>
  <c r="E50" i="126" l="1"/>
  <c r="F49" i="126"/>
  <c r="C49" i="126" s="1"/>
  <c r="B50" i="126" s="1"/>
  <c r="F50" i="126" l="1"/>
  <c r="C50" i="126" s="1"/>
  <c r="B51" i="126" s="1"/>
  <c r="E51" i="126"/>
  <c r="F51" i="126" l="1"/>
  <c r="C51" i="126" s="1"/>
  <c r="B52" i="126" s="1"/>
  <c r="E52" i="126"/>
  <c r="F52" i="126" l="1"/>
  <c r="C52" i="126" s="1"/>
  <c r="B53" i="126" s="1"/>
  <c r="E53" i="126"/>
  <c r="E54" i="126" l="1"/>
  <c r="F53" i="126"/>
  <c r="C53" i="126" s="1"/>
  <c r="B54" i="126" s="1"/>
  <c r="F54" i="126" l="1"/>
  <c r="C54" i="126" s="1"/>
  <c r="B55" i="126" s="1"/>
  <c r="E55" i="126"/>
  <c r="E56" i="126" l="1"/>
  <c r="F55" i="126"/>
  <c r="C55" i="126" s="1"/>
  <c r="B56" i="126" s="1"/>
  <c r="E57" i="126" l="1"/>
  <c r="F56" i="126"/>
  <c r="C56" i="126" s="1"/>
  <c r="B57" i="126" s="1"/>
  <c r="E58" i="126" l="1"/>
  <c r="F57" i="126"/>
  <c r="C57" i="126" s="1"/>
  <c r="B58" i="126" s="1"/>
  <c r="E59" i="126" l="1"/>
  <c r="F58" i="126"/>
  <c r="C58" i="126" s="1"/>
  <c r="B59" i="126" s="1"/>
  <c r="E60" i="126" l="1"/>
  <c r="F59" i="126"/>
  <c r="C59" i="126" s="1"/>
  <c r="B60" i="126" s="1"/>
  <c r="E61" i="126" l="1"/>
  <c r="F60" i="126"/>
  <c r="C60" i="126" s="1"/>
  <c r="B61" i="126" s="1"/>
  <c r="E62" i="126" l="1"/>
  <c r="F61" i="126"/>
  <c r="C61" i="126" s="1"/>
  <c r="B62" i="126" s="1"/>
  <c r="F62" i="126" l="1"/>
  <c r="C62" i="126" s="1"/>
  <c r="B63" i="126" s="1"/>
  <c r="E63" i="126"/>
  <c r="F63" i="126" l="1"/>
  <c r="C63" i="126" s="1"/>
  <c r="B64" i="126" s="1"/>
  <c r="E64" i="126"/>
  <c r="E65" i="126" l="1"/>
  <c r="F64" i="126"/>
  <c r="C64" i="126" s="1"/>
  <c r="B65" i="126" s="1"/>
  <c r="F65" i="126" l="1"/>
  <c r="C65" i="126" s="1"/>
  <c r="B66" i="126" s="1"/>
  <c r="E66" i="126"/>
  <c r="E67" i="126" l="1"/>
  <c r="F66" i="126"/>
  <c r="C66" i="126" s="1"/>
  <c r="B67" i="126" s="1"/>
  <c r="F67" i="126" l="1"/>
  <c r="C67" i="126" s="1"/>
  <c r="B68" i="126" s="1"/>
  <c r="E68" i="126"/>
  <c r="E69" i="126" l="1"/>
  <c r="F68" i="126"/>
  <c r="C68" i="126" s="1"/>
  <c r="B69" i="126" s="1"/>
  <c r="E70" i="126" l="1"/>
  <c r="F69" i="126"/>
  <c r="C69" i="126" s="1"/>
  <c r="B70" i="126" s="1"/>
  <c r="F70" i="126" l="1"/>
  <c r="C70" i="126" s="1"/>
  <c r="B71" i="126" s="1"/>
  <c r="E71" i="126"/>
  <c r="E72" i="126" l="1"/>
  <c r="F71" i="126"/>
  <c r="C71" i="126" s="1"/>
  <c r="B72" i="126" s="1"/>
  <c r="F72" i="126" l="1"/>
  <c r="C72" i="126" s="1"/>
  <c r="B73" i="126" s="1"/>
  <c r="E73" i="126"/>
  <c r="F73" i="126" l="1"/>
  <c r="C73" i="126" s="1"/>
  <c r="B74" i="126" s="1"/>
  <c r="E74" i="126"/>
  <c r="F74" i="126" l="1"/>
  <c r="C74" i="126" s="1"/>
  <c r="B75" i="126" s="1"/>
  <c r="E75" i="126"/>
  <c r="E76" i="126" l="1"/>
  <c r="F75" i="126"/>
  <c r="C75" i="126" s="1"/>
  <c r="B76" i="126" s="1"/>
  <c r="E77" i="126" l="1"/>
  <c r="F76" i="126"/>
  <c r="C76" i="126" s="1"/>
  <c r="B77" i="126" s="1"/>
  <c r="E78" i="126" l="1"/>
  <c r="F77" i="126"/>
  <c r="C77" i="126" s="1"/>
  <c r="B78" i="126" s="1"/>
  <c r="F78" i="126" l="1"/>
  <c r="C78" i="126" s="1"/>
  <c r="B79" i="126" s="1"/>
  <c r="E79" i="126"/>
  <c r="E80" i="126" l="1"/>
  <c r="F79" i="126"/>
  <c r="C79" i="126" s="1"/>
  <c r="B80" i="126" s="1"/>
  <c r="E81" i="126" l="1"/>
  <c r="F80" i="126"/>
  <c r="C80" i="126" s="1"/>
  <c r="B81" i="126" s="1"/>
  <c r="E82" i="126" l="1"/>
  <c r="F81" i="126"/>
  <c r="C81" i="126" s="1"/>
  <c r="B82" i="126" s="1"/>
  <c r="F82" i="126" l="1"/>
  <c r="C82" i="126" s="1"/>
  <c r="B83" i="126" s="1"/>
  <c r="E83" i="126"/>
  <c r="F83" i="126" l="1"/>
  <c r="C83" i="126" s="1"/>
  <c r="B84" i="126" s="1"/>
  <c r="E84" i="126"/>
  <c r="E85" i="126" l="1"/>
  <c r="F84" i="126"/>
  <c r="C84" i="126" s="1"/>
  <c r="B85" i="126" s="1"/>
  <c r="E86" i="126" l="1"/>
  <c r="F85" i="126"/>
  <c r="C85" i="126" s="1"/>
  <c r="B86" i="126" s="1"/>
  <c r="F86" i="126" l="1"/>
  <c r="C86" i="126" s="1"/>
  <c r="B87" i="126" s="1"/>
  <c r="E87" i="126"/>
  <c r="F87" i="126" l="1"/>
  <c r="C87" i="126" s="1"/>
  <c r="B88" i="126" s="1"/>
  <c r="E88" i="126"/>
  <c r="E89" i="126" l="1"/>
  <c r="F88" i="126"/>
  <c r="C88" i="126" s="1"/>
  <c r="B89" i="126" s="1"/>
  <c r="E90" i="126" l="1"/>
  <c r="F89" i="126"/>
  <c r="C89" i="126" s="1"/>
  <c r="B90" i="126" s="1"/>
  <c r="F90" i="126" l="1"/>
  <c r="C90" i="126" s="1"/>
  <c r="B91" i="126" s="1"/>
  <c r="E91" i="126"/>
  <c r="E92" i="126" l="1"/>
  <c r="F91" i="126"/>
  <c r="C91" i="126" s="1"/>
  <c r="B92" i="126" s="1"/>
  <c r="F92" i="126" l="1"/>
  <c r="C92" i="126" s="1"/>
  <c r="B93" i="126" s="1"/>
  <c r="E93" i="126"/>
  <c r="E94" i="126" l="1"/>
  <c r="F93" i="126"/>
  <c r="C93" i="126" s="1"/>
  <c r="B94" i="126" s="1"/>
  <c r="F94" i="126" l="1"/>
  <c r="C94" i="126" s="1"/>
  <c r="B95" i="126" s="1"/>
  <c r="E95" i="126"/>
  <c r="E96" i="126" l="1"/>
  <c r="F95" i="126"/>
  <c r="C95" i="126" s="1"/>
  <c r="B96" i="126" s="1"/>
  <c r="F96" i="126" l="1"/>
  <c r="C96" i="126" s="1"/>
  <c r="B97" i="126" s="1"/>
  <c r="E97" i="126"/>
  <c r="E98" i="126" l="1"/>
  <c r="F97" i="126"/>
  <c r="C97" i="126" s="1"/>
  <c r="B98" i="126" s="1"/>
  <c r="F98" i="126" l="1"/>
  <c r="C98" i="126" s="1"/>
  <c r="B99" i="126" s="1"/>
  <c r="E99" i="126"/>
  <c r="F99" i="126" l="1"/>
  <c r="C99" i="126" s="1"/>
  <c r="B100" i="126" s="1"/>
  <c r="E100" i="126"/>
  <c r="E101" i="126" l="1"/>
  <c r="F100" i="126"/>
  <c r="C100" i="126" s="1"/>
  <c r="B101" i="126" s="1"/>
  <c r="F101" i="126" l="1"/>
  <c r="C101" i="126" s="1"/>
  <c r="B102" i="126" s="1"/>
  <c r="E102" i="126"/>
  <c r="F102" i="126" l="1"/>
  <c r="C102" i="126" s="1"/>
  <c r="B103" i="126" s="1"/>
  <c r="E103" i="126"/>
  <c r="E104" i="126" l="1"/>
  <c r="F103" i="126"/>
  <c r="C103" i="126" s="1"/>
  <c r="B104" i="126" s="1"/>
  <c r="F104" i="126" l="1"/>
  <c r="C104" i="126" s="1"/>
  <c r="B105" i="126" s="1"/>
  <c r="E105" i="126"/>
  <c r="E106" i="126" l="1"/>
  <c r="F105" i="126"/>
  <c r="C105" i="126" s="1"/>
  <c r="B106" i="126" s="1"/>
  <c r="E107" i="126" l="1"/>
  <c r="F106" i="126"/>
  <c r="C106" i="126" s="1"/>
  <c r="B107" i="126" s="1"/>
  <c r="E108" i="126" l="1"/>
  <c r="F107" i="126"/>
  <c r="C107" i="126" s="1"/>
  <c r="B108" i="126" s="1"/>
  <c r="F108" i="126" l="1"/>
  <c r="C108" i="126" s="1"/>
  <c r="B109" i="126" s="1"/>
  <c r="E109" i="126"/>
  <c r="E110" i="126" l="1"/>
  <c r="F109" i="126"/>
  <c r="C109" i="126" s="1"/>
  <c r="B110" i="126" s="1"/>
  <c r="F110" i="126" l="1"/>
  <c r="C110" i="126" s="1"/>
  <c r="B111" i="126" s="1"/>
  <c r="E111" i="126"/>
  <c r="E112" i="126" l="1"/>
  <c r="F111" i="126"/>
  <c r="C111" i="126" s="1"/>
  <c r="B112" i="126" s="1"/>
  <c r="F112" i="126" l="1"/>
  <c r="C112" i="126" s="1"/>
  <c r="B113" i="126" s="1"/>
  <c r="E113" i="126"/>
  <c r="E114" i="126" l="1"/>
  <c r="F113" i="126"/>
  <c r="C113" i="126" s="1"/>
  <c r="B114" i="126" s="1"/>
  <c r="F114" i="126" l="1"/>
  <c r="C114" i="126" s="1"/>
  <c r="B115" i="126" s="1"/>
  <c r="E115" i="126"/>
  <c r="E116" i="126" l="1"/>
  <c r="F115" i="126"/>
  <c r="C115" i="126" s="1"/>
  <c r="B116" i="126" s="1"/>
  <c r="F116" i="126" l="1"/>
  <c r="C116" i="126" s="1"/>
  <c r="B117" i="126" s="1"/>
  <c r="E117" i="126"/>
  <c r="E118" i="126" l="1"/>
  <c r="F117" i="126"/>
  <c r="C117" i="126" s="1"/>
  <c r="B118" i="126" s="1"/>
  <c r="E119" i="126" l="1"/>
  <c r="F118" i="126"/>
  <c r="C118" i="126" s="1"/>
  <c r="B119" i="126" s="1"/>
  <c r="E120" i="126" l="1"/>
  <c r="F119" i="126"/>
  <c r="C119" i="126" s="1"/>
  <c r="B120" i="126" s="1"/>
  <c r="F120" i="126" l="1"/>
  <c r="C120" i="126" s="1"/>
  <c r="B121" i="126" s="1"/>
  <c r="E121" i="126"/>
  <c r="E122" i="126" l="1"/>
  <c r="F121" i="126"/>
  <c r="C121" i="126" s="1"/>
  <c r="B122" i="126" s="1"/>
  <c r="F122" i="126" l="1"/>
  <c r="C122" i="126" s="1"/>
  <c r="B123" i="126" s="1"/>
  <c r="E123" i="126"/>
  <c r="E124" i="126" l="1"/>
  <c r="F123" i="126"/>
  <c r="C123" i="126" s="1"/>
  <c r="B124" i="126" s="1"/>
  <c r="F124" i="126" l="1"/>
  <c r="C124" i="126" s="1"/>
  <c r="B125" i="126" s="1"/>
  <c r="E125" i="126"/>
  <c r="F125" i="126" l="1"/>
  <c r="C125" i="126" s="1"/>
  <c r="B126" i="126" s="1"/>
  <c r="E126" i="126"/>
  <c r="E127" i="126" l="1"/>
  <c r="F126" i="126"/>
  <c r="C126" i="126" s="1"/>
  <c r="B127" i="126" s="1"/>
  <c r="F127" i="126" l="1"/>
  <c r="C127" i="126" s="1"/>
  <c r="B128" i="126" s="1"/>
  <c r="E128" i="126"/>
  <c r="E129" i="126" l="1"/>
  <c r="F128" i="126"/>
  <c r="C128" i="126" s="1"/>
  <c r="B129" i="126" s="1"/>
  <c r="E130" i="126" l="1"/>
  <c r="F129" i="126"/>
  <c r="C129" i="126" s="1"/>
  <c r="B130" i="126" s="1"/>
  <c r="F130" i="126" l="1"/>
  <c r="C130" i="126" s="1"/>
  <c r="B131" i="126" s="1"/>
  <c r="E131" i="126"/>
  <c r="F131" i="126" l="1"/>
  <c r="C131" i="126" s="1"/>
  <c r="B132" i="126" s="1"/>
  <c r="E132" i="126"/>
  <c r="E133" i="126" l="1"/>
  <c r="F132" i="126"/>
  <c r="C132" i="126" s="1"/>
  <c r="B133" i="126" s="1"/>
  <c r="F133" i="126" l="1"/>
  <c r="C133" i="126" s="1"/>
  <c r="B134" i="126" s="1"/>
  <c r="E134" i="126"/>
  <c r="F134" i="126" l="1"/>
  <c r="C134" i="126" s="1"/>
  <c r="B135" i="126" s="1"/>
  <c r="E135" i="126"/>
  <c r="F135" i="126" l="1"/>
  <c r="C135" i="126" s="1"/>
  <c r="B136" i="126" s="1"/>
  <c r="E136" i="126"/>
  <c r="E137" i="126" l="1"/>
  <c r="F136" i="126"/>
  <c r="C136" i="126" s="1"/>
  <c r="B137" i="126" s="1"/>
  <c r="F137" i="126" l="1"/>
  <c r="C137" i="126" s="1"/>
  <c r="B138" i="126" s="1"/>
  <c r="E138" i="126"/>
  <c r="F138" i="126" l="1"/>
  <c r="C138" i="126" s="1"/>
  <c r="B139" i="126" s="1"/>
  <c r="E139" i="126"/>
  <c r="F139" i="126" l="1"/>
  <c r="C139" i="126" s="1"/>
  <c r="B140" i="126" s="1"/>
  <c r="E140" i="126"/>
  <c r="F140" i="126" l="1"/>
  <c r="C140" i="126" s="1"/>
  <c r="B141" i="126" s="1"/>
  <c r="E141" i="126"/>
  <c r="E142" i="126" l="1"/>
  <c r="F141" i="126"/>
  <c r="C141" i="126" s="1"/>
  <c r="B142" i="126" s="1"/>
  <c r="F142" i="126" l="1"/>
  <c r="C142" i="126" s="1"/>
  <c r="B143" i="126" s="1"/>
  <c r="E143" i="126"/>
  <c r="F143" i="126" l="1"/>
  <c r="C143" i="126" s="1"/>
  <c r="B144" i="126" s="1"/>
  <c r="E144" i="126"/>
  <c r="E145" i="126" l="1"/>
  <c r="F144" i="126"/>
  <c r="C144" i="126" s="1"/>
  <c r="B145" i="126" s="1"/>
  <c r="E146" i="126" l="1"/>
  <c r="F145" i="126"/>
  <c r="C145" i="126" s="1"/>
  <c r="B146" i="126" s="1"/>
  <c r="F146" i="126" l="1"/>
  <c r="C146" i="126" s="1"/>
  <c r="B147" i="126" s="1"/>
  <c r="E147" i="126"/>
  <c r="F147" i="126" l="1"/>
  <c r="C147" i="126" s="1"/>
  <c r="B148" i="126" s="1"/>
  <c r="E148" i="126"/>
  <c r="E149" i="126" l="1"/>
  <c r="F148" i="126"/>
  <c r="C148" i="126" s="1"/>
  <c r="B149" i="126" s="1"/>
  <c r="F149" i="126" l="1"/>
  <c r="C149" i="126" s="1"/>
  <c r="B150" i="126" s="1"/>
  <c r="E150" i="126"/>
  <c r="E151" i="126" l="1"/>
  <c r="F150" i="126"/>
  <c r="C150" i="126" s="1"/>
  <c r="B151" i="126" s="1"/>
  <c r="F151" i="126" l="1"/>
  <c r="C151" i="126" s="1"/>
  <c r="B152" i="126" s="1"/>
  <c r="E152" i="126"/>
  <c r="E153" i="126" l="1"/>
  <c r="F152" i="126"/>
  <c r="C152" i="126" s="1"/>
  <c r="B153" i="126" s="1"/>
  <c r="F153" i="126" l="1"/>
  <c r="C153" i="126" s="1"/>
  <c r="B154" i="126" s="1"/>
  <c r="E154" i="126"/>
  <c r="E155" i="126" l="1"/>
  <c r="F154" i="126"/>
  <c r="C154" i="126" s="1"/>
  <c r="B155" i="126" s="1"/>
  <c r="F155" i="126" l="1"/>
  <c r="C155" i="126" s="1"/>
  <c r="B156" i="126" s="1"/>
  <c r="E156" i="126"/>
  <c r="E157" i="126" l="1"/>
  <c r="F156" i="126"/>
  <c r="C156" i="126" s="1"/>
  <c r="B157" i="126" s="1"/>
  <c r="E158" i="126" l="1"/>
  <c r="F157" i="126"/>
  <c r="C157" i="126" s="1"/>
  <c r="B158" i="126" s="1"/>
  <c r="F158" i="126" l="1"/>
  <c r="C158" i="126" s="1"/>
  <c r="B159" i="126" s="1"/>
  <c r="E159" i="126"/>
  <c r="E160" i="126" l="1"/>
  <c r="F159" i="126"/>
  <c r="C159" i="126" s="1"/>
  <c r="B160" i="126" s="1"/>
  <c r="F160" i="126" l="1"/>
  <c r="C160" i="126" s="1"/>
  <c r="B161" i="126" s="1"/>
  <c r="E161" i="126"/>
  <c r="E162" i="126" l="1"/>
  <c r="F161" i="126"/>
  <c r="C161" i="126" s="1"/>
  <c r="B162" i="126" s="1"/>
  <c r="E163" i="126" l="1"/>
  <c r="F162" i="126"/>
  <c r="C162" i="126" s="1"/>
  <c r="B163" i="126" s="1"/>
  <c r="F163" i="126" l="1"/>
  <c r="C163" i="126" s="1"/>
  <c r="B164" i="126" s="1"/>
  <c r="E164" i="126"/>
  <c r="E165" i="126" l="1"/>
  <c r="F164" i="126"/>
  <c r="C164" i="126" s="1"/>
  <c r="B165" i="126" s="1"/>
  <c r="F165" i="126" l="1"/>
  <c r="C165" i="126" s="1"/>
  <c r="B166" i="126" s="1"/>
  <c r="E166" i="126"/>
  <c r="E167" i="126" l="1"/>
  <c r="F166" i="126"/>
  <c r="C166" i="126" s="1"/>
  <c r="B167" i="126" s="1"/>
  <c r="F167" i="126" l="1"/>
  <c r="C167" i="126" s="1"/>
  <c r="B168" i="126" s="1"/>
  <c r="E168" i="126"/>
  <c r="E169" i="126" l="1"/>
  <c r="F168" i="126"/>
  <c r="C168" i="126" s="1"/>
  <c r="B169" i="126" s="1"/>
  <c r="E170" i="126" l="1"/>
  <c r="F169" i="126"/>
  <c r="C169" i="126" s="1"/>
  <c r="B170" i="126" s="1"/>
  <c r="F170" i="126" l="1"/>
  <c r="C170" i="126" s="1"/>
  <c r="B171" i="126" s="1"/>
  <c r="E171" i="126"/>
  <c r="F171" i="126" l="1"/>
  <c r="C171" i="126" s="1"/>
  <c r="B172" i="126" s="1"/>
  <c r="E172" i="126"/>
  <c r="E173" i="126" l="1"/>
  <c r="F172" i="126"/>
  <c r="C172" i="126" s="1"/>
  <c r="B173" i="126" s="1"/>
  <c r="E174" i="126" l="1"/>
  <c r="F173" i="126"/>
  <c r="C173" i="126" s="1"/>
  <c r="B174" i="126" s="1"/>
  <c r="E175" i="126" l="1"/>
  <c r="F174" i="126"/>
  <c r="C174" i="126" s="1"/>
  <c r="B175" i="126" s="1"/>
  <c r="F175" i="126" l="1"/>
  <c r="C175" i="126" s="1"/>
  <c r="B176" i="126" s="1"/>
  <c r="E176" i="126"/>
  <c r="F176" i="126" l="1"/>
  <c r="C176" i="126" s="1"/>
  <c r="B177" i="126" s="1"/>
  <c r="E177" i="126"/>
  <c r="F177" i="126" l="1"/>
  <c r="C177" i="126" s="1"/>
  <c r="B178" i="126" s="1"/>
  <c r="E178" i="126"/>
  <c r="E179" i="126" l="1"/>
  <c r="F178" i="126"/>
  <c r="C178" i="126" s="1"/>
  <c r="B179" i="126" s="1"/>
  <c r="E180" i="126" l="1"/>
  <c r="F179" i="126"/>
  <c r="C179" i="126" s="1"/>
  <c r="B180" i="126" s="1"/>
  <c r="F180" i="126" l="1"/>
  <c r="C180" i="126" s="1"/>
  <c r="B181" i="126" s="1"/>
  <c r="E181" i="126"/>
  <c r="F181" i="126" l="1"/>
  <c r="C181" i="126" s="1"/>
  <c r="B182" i="126" s="1"/>
  <c r="E182" i="126"/>
  <c r="E183" i="126" l="1"/>
  <c r="F182" i="126"/>
  <c r="C182" i="126" s="1"/>
  <c r="B183" i="126" s="1"/>
  <c r="E184" i="126" l="1"/>
  <c r="F183" i="126"/>
  <c r="C183" i="126" s="1"/>
  <c r="B184" i="126" s="1"/>
  <c r="F184" i="126" l="1"/>
  <c r="C184" i="126" s="1"/>
  <c r="B185" i="126" s="1"/>
  <c r="E185" i="126"/>
  <c r="E186" i="126" l="1"/>
  <c r="F185" i="126"/>
  <c r="C185" i="126" s="1"/>
  <c r="B186" i="126" s="1"/>
  <c r="E187" i="126" l="1"/>
  <c r="F186" i="126"/>
  <c r="C186" i="126" s="1"/>
  <c r="B187" i="126" s="1"/>
  <c r="F187" i="126" l="1"/>
  <c r="C187" i="126" s="1"/>
  <c r="B188" i="126" s="1"/>
  <c r="E188" i="126"/>
  <c r="E189" i="126" l="1"/>
  <c r="F188" i="126"/>
  <c r="C188" i="126" s="1"/>
  <c r="B189" i="126" s="1"/>
  <c r="E190" i="126" l="1"/>
  <c r="F189" i="126"/>
  <c r="C189" i="126" s="1"/>
  <c r="B190" i="126" s="1"/>
  <c r="F190" i="126" l="1"/>
  <c r="C190" i="126" s="1"/>
  <c r="B191" i="126" s="1"/>
  <c r="E191" i="126"/>
  <c r="E192" i="126" l="1"/>
  <c r="F191" i="126"/>
  <c r="C191" i="126" s="1"/>
  <c r="B192" i="126" s="1"/>
  <c r="E193" i="126" l="1"/>
  <c r="F192" i="126"/>
  <c r="C192" i="126" s="1"/>
  <c r="B193" i="126" s="1"/>
  <c r="E194" i="126" l="1"/>
  <c r="F193" i="126"/>
  <c r="C193" i="126" s="1"/>
  <c r="B194" i="126" s="1"/>
  <c r="F194" i="126" l="1"/>
  <c r="C194" i="126" s="1"/>
  <c r="B195" i="126" s="1"/>
  <c r="E195" i="126"/>
  <c r="F195" i="126" l="1"/>
  <c r="C195" i="126" s="1"/>
  <c r="B196" i="126" s="1"/>
  <c r="E196" i="126"/>
  <c r="F196" i="126" l="1"/>
  <c r="C196" i="126" s="1"/>
  <c r="B197" i="126" s="1"/>
  <c r="E197" i="126"/>
  <c r="F197" i="126" l="1"/>
  <c r="C197" i="126" s="1"/>
  <c r="B198" i="126" s="1"/>
  <c r="E198" i="126"/>
  <c r="F198" i="126" l="1"/>
  <c r="C198" i="126" s="1"/>
  <c r="B199" i="126" s="1"/>
  <c r="E199" i="126"/>
  <c r="E200" i="126" l="1"/>
  <c r="F199" i="126"/>
  <c r="C199" i="126" s="1"/>
  <c r="B200" i="126" s="1"/>
  <c r="F200" i="126" l="1"/>
  <c r="C200" i="126" s="1"/>
  <c r="B201" i="126" s="1"/>
  <c r="E201" i="126"/>
  <c r="E202" i="126" l="1"/>
  <c r="F201" i="126"/>
  <c r="C201" i="126" s="1"/>
  <c r="B202" i="126" s="1"/>
  <c r="F202" i="126" l="1"/>
  <c r="C202" i="126" s="1"/>
  <c r="B203" i="126" s="1"/>
  <c r="E203" i="126"/>
  <c r="F203" i="126" l="1"/>
  <c r="C203" i="126" s="1"/>
  <c r="B204" i="126" s="1"/>
  <c r="E204" i="126"/>
  <c r="E205" i="126" l="1"/>
  <c r="F204" i="126"/>
  <c r="C204" i="126" s="1"/>
  <c r="B205" i="126" s="1"/>
  <c r="F205" i="126" l="1"/>
  <c r="C205" i="126" s="1"/>
  <c r="B206" i="126" s="1"/>
  <c r="E206" i="126"/>
  <c r="F206" i="126" l="1"/>
  <c r="C206" i="126" s="1"/>
  <c r="B207" i="126" s="1"/>
  <c r="E207" i="126"/>
  <c r="E208" i="126" l="1"/>
  <c r="F207" i="126"/>
  <c r="C207" i="126" s="1"/>
  <c r="B208" i="126" s="1"/>
  <c r="F208" i="126" l="1"/>
  <c r="C208" i="126" s="1"/>
  <c r="B209" i="126" s="1"/>
  <c r="E209" i="126"/>
  <c r="E210" i="126" l="1"/>
  <c r="F209" i="126"/>
  <c r="C209" i="126" s="1"/>
  <c r="B210" i="126" s="1"/>
  <c r="E211" i="126" l="1"/>
  <c r="F210" i="126"/>
  <c r="C210" i="126" s="1"/>
  <c r="B211" i="126" s="1"/>
  <c r="E212" i="126" l="1"/>
  <c r="F211" i="126"/>
  <c r="C211" i="126" s="1"/>
  <c r="B212" i="126" s="1"/>
  <c r="F212" i="126" l="1"/>
  <c r="C212" i="126" s="1"/>
  <c r="B213" i="126" s="1"/>
  <c r="E213" i="126"/>
  <c r="F213" i="126" l="1"/>
  <c r="C213" i="126" s="1"/>
  <c r="B214" i="126" s="1"/>
  <c r="E214" i="126"/>
  <c r="E215" i="126" l="1"/>
  <c r="F214" i="126"/>
  <c r="C214" i="126" s="1"/>
  <c r="B215" i="126" s="1"/>
  <c r="F215" i="126" l="1"/>
  <c r="C215" i="126" s="1"/>
  <c r="B216" i="126" s="1"/>
  <c r="E216" i="126"/>
  <c r="E217" i="126" l="1"/>
  <c r="F216" i="126"/>
  <c r="C216" i="126" s="1"/>
  <c r="B217" i="126" s="1"/>
  <c r="F217" i="126" l="1"/>
  <c r="C217" i="126" s="1"/>
  <c r="B218" i="126" s="1"/>
  <c r="E218" i="126"/>
  <c r="F218" i="126" l="1"/>
  <c r="C218" i="126" s="1"/>
  <c r="B219" i="126" s="1"/>
  <c r="E219" i="126"/>
  <c r="E220" i="126" l="1"/>
  <c r="F219" i="126"/>
  <c r="C219" i="126" s="1"/>
  <c r="B220" i="126" s="1"/>
  <c r="F220" i="126" l="1"/>
  <c r="C220" i="126" s="1"/>
  <c r="B221" i="126" s="1"/>
  <c r="E221" i="126"/>
  <c r="E222" i="126" l="1"/>
  <c r="F221" i="126"/>
  <c r="C221" i="126" s="1"/>
  <c r="B222" i="126" s="1"/>
  <c r="F222" i="126" l="1"/>
  <c r="C222" i="126" s="1"/>
  <c r="B223" i="126" s="1"/>
  <c r="E223" i="126"/>
  <c r="E224" i="126" l="1"/>
  <c r="F223" i="126"/>
  <c r="C223" i="126" s="1"/>
  <c r="B224" i="126" s="1"/>
  <c r="E225" i="126" l="1"/>
  <c r="F224" i="126"/>
  <c r="C224" i="126" s="1"/>
  <c r="B225" i="126" s="1"/>
  <c r="F225" i="126" l="1"/>
  <c r="C225" i="126" s="1"/>
  <c r="B226" i="126" s="1"/>
  <c r="E226" i="126"/>
  <c r="E227" i="126" l="1"/>
  <c r="F226" i="126"/>
  <c r="C226" i="126" s="1"/>
  <c r="B227" i="126" s="1"/>
  <c r="F227" i="126" l="1"/>
  <c r="C227" i="126" s="1"/>
  <c r="B228" i="126" s="1"/>
  <c r="E228" i="126"/>
  <c r="E229" i="126" l="1"/>
  <c r="F228" i="126"/>
  <c r="C228" i="126" s="1"/>
  <c r="B229" i="126" s="1"/>
  <c r="F229" i="126" l="1"/>
  <c r="C229" i="126" s="1"/>
  <c r="B230" i="126" s="1"/>
  <c r="E230" i="126"/>
  <c r="E231" i="126" l="1"/>
  <c r="F230" i="126"/>
  <c r="C230" i="126" s="1"/>
  <c r="B231" i="126" s="1"/>
  <c r="F231" i="126" l="1"/>
  <c r="C231" i="126" s="1"/>
  <c r="B232" i="126" s="1"/>
  <c r="E232" i="126"/>
  <c r="E233" i="126" l="1"/>
  <c r="F232" i="126"/>
  <c r="C232" i="126" s="1"/>
  <c r="B233" i="126" s="1"/>
  <c r="E234" i="126" l="1"/>
  <c r="F233" i="126"/>
  <c r="C233" i="126" s="1"/>
  <c r="B234" i="126" s="1"/>
  <c r="E235" i="126" l="1"/>
  <c r="F234" i="126"/>
  <c r="C234" i="126" s="1"/>
  <c r="B235" i="126" s="1"/>
  <c r="F235" i="126" l="1"/>
  <c r="C235" i="126" s="1"/>
  <c r="B236" i="126" s="1"/>
  <c r="E236" i="126"/>
  <c r="F236" i="126" l="1"/>
  <c r="C236" i="126" s="1"/>
  <c r="B237" i="126" s="1"/>
  <c r="E237" i="126"/>
  <c r="E238" i="126" l="1"/>
  <c r="F237" i="126"/>
  <c r="C237" i="126" s="1"/>
  <c r="B238" i="126" s="1"/>
  <c r="F238" i="126" l="1"/>
  <c r="C238" i="126" s="1"/>
  <c r="B239" i="126" s="1"/>
  <c r="E239" i="126"/>
  <c r="F239" i="126" l="1"/>
  <c r="C239" i="126" s="1"/>
  <c r="B240" i="126" s="1"/>
  <c r="E240" i="126"/>
  <c r="F240" i="126" l="1"/>
  <c r="C240" i="126" s="1"/>
  <c r="B241" i="126" s="1"/>
  <c r="E241" i="126"/>
  <c r="E242" i="126" l="1"/>
  <c r="F241" i="126"/>
  <c r="C241" i="126" s="1"/>
  <c r="B242" i="126" s="1"/>
  <c r="F242" i="126" l="1"/>
  <c r="C242" i="126" s="1"/>
  <c r="B243" i="126" s="1"/>
  <c r="E243" i="126"/>
  <c r="E244" i="126" l="1"/>
  <c r="F243" i="126"/>
  <c r="C243" i="126" s="1"/>
  <c r="B244" i="126" s="1"/>
  <c r="E245" i="126" l="1"/>
  <c r="F244" i="126"/>
  <c r="C244" i="126" s="1"/>
  <c r="B245" i="126" s="1"/>
  <c r="F245" i="126" l="1"/>
  <c r="C245" i="126" s="1"/>
  <c r="B246" i="126" s="1"/>
  <c r="E246" i="126"/>
  <c r="F246" i="126" l="1"/>
  <c r="C246" i="126" s="1"/>
  <c r="B247" i="126" s="1"/>
  <c r="E247" i="126"/>
  <c r="E248" i="126" l="1"/>
  <c r="F247" i="126"/>
  <c r="C247" i="126" s="1"/>
  <c r="B248" i="126" s="1"/>
  <c r="F248" i="126" l="1"/>
  <c r="C248" i="126" s="1"/>
  <c r="B249" i="126" s="1"/>
  <c r="E249" i="126"/>
  <c r="E250" i="126" l="1"/>
  <c r="F249" i="126"/>
  <c r="C249" i="126" s="1"/>
  <c r="B250" i="126" s="1"/>
  <c r="E251" i="126" l="1"/>
  <c r="F250" i="126"/>
  <c r="C250" i="126" s="1"/>
  <c r="B251" i="126" s="1"/>
  <c r="F251" i="126" l="1"/>
  <c r="C251" i="126" s="1"/>
  <c r="B252" i="126" s="1"/>
  <c r="E252" i="126"/>
  <c r="E253" i="126" l="1"/>
  <c r="F252" i="126"/>
  <c r="C252" i="126" s="1"/>
  <c r="B253" i="126" s="1"/>
  <c r="E254" i="126" l="1"/>
  <c r="F253" i="126"/>
  <c r="C253" i="126" s="1"/>
  <c r="B254" i="126" s="1"/>
  <c r="F254" i="126" l="1"/>
  <c r="C254" i="126" s="1"/>
  <c r="B255" i="126" s="1"/>
  <c r="E255" i="126"/>
  <c r="F255" i="126" l="1"/>
  <c r="C255" i="126" s="1"/>
  <c r="B256" i="126" s="1"/>
  <c r="E256" i="126"/>
  <c r="E257" i="126" l="1"/>
  <c r="F256" i="126"/>
  <c r="C256" i="126" s="1"/>
  <c r="B257" i="126" s="1"/>
  <c r="F257" i="126" l="1"/>
  <c r="C257" i="126" s="1"/>
  <c r="B258" i="126" s="1"/>
  <c r="E258" i="126"/>
  <c r="E259" i="126" l="1"/>
  <c r="F258" i="126"/>
  <c r="C258" i="126" s="1"/>
  <c r="B259" i="126" s="1"/>
  <c r="F259" i="126" l="1"/>
  <c r="C259" i="126" s="1"/>
  <c r="B260" i="126" s="1"/>
  <c r="E260" i="126"/>
  <c r="F260" i="126" l="1"/>
  <c r="C260" i="126" s="1"/>
  <c r="B261" i="126" s="1"/>
  <c r="E261" i="126"/>
  <c r="E262" i="126" l="1"/>
  <c r="F261" i="126"/>
  <c r="C261" i="126" s="1"/>
  <c r="B262" i="126" s="1"/>
  <c r="F262" i="126" l="1"/>
  <c r="C262" i="126" s="1"/>
  <c r="B263" i="126" s="1"/>
  <c r="E263" i="126"/>
  <c r="F263" i="126" l="1"/>
  <c r="C263" i="126" s="1"/>
  <c r="B264" i="126" s="1"/>
  <c r="E264" i="126"/>
  <c r="F264" i="126" l="1"/>
  <c r="C264" i="126" s="1"/>
  <c r="B265" i="126" s="1"/>
  <c r="E265" i="126"/>
  <c r="E266" i="126" l="1"/>
  <c r="F265" i="126"/>
  <c r="C265" i="126" s="1"/>
  <c r="B266" i="126" s="1"/>
  <c r="F266" i="126" l="1"/>
  <c r="C266" i="126" s="1"/>
  <c r="B267" i="126" s="1"/>
  <c r="E267" i="126"/>
  <c r="F267" i="126" l="1"/>
  <c r="C267" i="126" s="1"/>
  <c r="B268" i="126" s="1"/>
  <c r="E268" i="126"/>
  <c r="E269" i="126" l="1"/>
  <c r="F268" i="126"/>
  <c r="C268" i="126" s="1"/>
  <c r="B269" i="126" s="1"/>
  <c r="E270" i="126" l="1"/>
  <c r="F269" i="126"/>
  <c r="C269" i="126" s="1"/>
  <c r="B270" i="126" s="1"/>
  <c r="E271" i="126" l="1"/>
  <c r="F270" i="126"/>
  <c r="C270" i="126" s="1"/>
  <c r="B271" i="126" s="1"/>
  <c r="F271" i="126" l="1"/>
  <c r="C271" i="126" s="1"/>
  <c r="B272" i="126" s="1"/>
  <c r="E272" i="126"/>
  <c r="F272" i="126" l="1"/>
  <c r="C272" i="126" s="1"/>
  <c r="B273" i="126" s="1"/>
  <c r="E273" i="126"/>
  <c r="E274" i="126" l="1"/>
  <c r="F273" i="126"/>
  <c r="C273" i="126" s="1"/>
  <c r="B274" i="126" s="1"/>
  <c r="E275" i="126" l="1"/>
  <c r="F274" i="126"/>
  <c r="C274" i="126" s="1"/>
  <c r="B275" i="126" s="1"/>
  <c r="E276" i="126" l="1"/>
  <c r="F275" i="126"/>
  <c r="C275" i="126" s="1"/>
  <c r="B276" i="126" s="1"/>
  <c r="F276" i="126" l="1"/>
  <c r="C276" i="126" s="1"/>
  <c r="B277" i="126" s="1"/>
  <c r="E277" i="126"/>
  <c r="E278" i="126" l="1"/>
  <c r="F277" i="126"/>
  <c r="C277" i="126" s="1"/>
  <c r="B278" i="126" s="1"/>
  <c r="F278" i="126" l="1"/>
  <c r="C278" i="126" s="1"/>
  <c r="B279" i="126" s="1"/>
  <c r="E279" i="126"/>
  <c r="E280" i="126" l="1"/>
  <c r="F279" i="126"/>
  <c r="C279" i="126" s="1"/>
  <c r="B280" i="126" s="1"/>
  <c r="F280" i="126" l="1"/>
  <c r="C280" i="126" s="1"/>
  <c r="B281" i="126" s="1"/>
  <c r="E281" i="126"/>
  <c r="E282" i="126" l="1"/>
  <c r="F281" i="126"/>
  <c r="C281" i="126" s="1"/>
  <c r="B282" i="126" s="1"/>
  <c r="F282" i="126" l="1"/>
  <c r="C282" i="126" s="1"/>
  <c r="B283" i="126" s="1"/>
  <c r="E283" i="126"/>
  <c r="F283" i="126" l="1"/>
  <c r="C283" i="126" s="1"/>
  <c r="B284" i="126" s="1"/>
  <c r="E284" i="126"/>
  <c r="E285" i="126" l="1"/>
  <c r="F284" i="126"/>
  <c r="C284" i="126" s="1"/>
  <c r="B285" i="126" s="1"/>
  <c r="F285" i="126" l="1"/>
  <c r="C285" i="126" s="1"/>
  <c r="B286" i="126" s="1"/>
  <c r="E286" i="126"/>
  <c r="F286" i="126" l="1"/>
  <c r="C286" i="126" s="1"/>
  <c r="B287" i="126" s="1"/>
  <c r="E287" i="126"/>
  <c r="F287" i="126" l="1"/>
  <c r="C287" i="126" s="1"/>
  <c r="B288" i="126" s="1"/>
  <c r="E288" i="126"/>
  <c r="E289" i="126" l="1"/>
  <c r="F288" i="126"/>
  <c r="C288" i="126" s="1"/>
  <c r="B289" i="126" s="1"/>
  <c r="F289" i="126" l="1"/>
  <c r="C289" i="126" s="1"/>
  <c r="B290" i="126" s="1"/>
  <c r="E290" i="126"/>
  <c r="F290" i="126" l="1"/>
  <c r="C290" i="126" s="1"/>
  <c r="B291" i="126" s="1"/>
  <c r="E291" i="126"/>
  <c r="E292" i="126" l="1"/>
  <c r="F291" i="126"/>
  <c r="C291" i="126" s="1"/>
  <c r="B292" i="126" s="1"/>
  <c r="F292" i="126" l="1"/>
  <c r="C292" i="126" s="1"/>
  <c r="B293" i="126" s="1"/>
  <c r="E293" i="126"/>
  <c r="E294" i="126" l="1"/>
  <c r="F293" i="126"/>
  <c r="C293" i="126" s="1"/>
  <c r="B294" i="126" s="1"/>
  <c r="F294" i="126" l="1"/>
  <c r="C294" i="126" s="1"/>
  <c r="B295" i="126" s="1"/>
  <c r="E295" i="126"/>
  <c r="E296" i="126" l="1"/>
  <c r="F295" i="126"/>
  <c r="C295" i="126" s="1"/>
  <c r="B296" i="126" s="1"/>
  <c r="F296" i="126" l="1"/>
  <c r="C296" i="126" s="1"/>
  <c r="B297" i="126" s="1"/>
  <c r="E297" i="126"/>
  <c r="E298" i="126" l="1"/>
  <c r="F297" i="126"/>
  <c r="C297" i="126" s="1"/>
  <c r="B298" i="126" s="1"/>
  <c r="E299" i="126" l="1"/>
  <c r="F298" i="126"/>
  <c r="C298" i="126" s="1"/>
  <c r="B299" i="126" s="1"/>
  <c r="F299" i="126" l="1"/>
  <c r="C299" i="126" s="1"/>
  <c r="B300" i="126" s="1"/>
  <c r="E300" i="126"/>
  <c r="E301" i="126" l="1"/>
  <c r="F300" i="126"/>
  <c r="C300" i="126" s="1"/>
  <c r="B301" i="126" s="1"/>
  <c r="F301" i="126" l="1"/>
  <c r="C301" i="126" s="1"/>
  <c r="B302" i="126" s="1"/>
  <c r="E302" i="126"/>
  <c r="E303" i="126" l="1"/>
  <c r="F302" i="126"/>
  <c r="C302" i="126" s="1"/>
  <c r="B303" i="126" s="1"/>
  <c r="E304" i="126" l="1"/>
  <c r="F303" i="126"/>
  <c r="C303" i="126" s="1"/>
  <c r="B304" i="126" s="1"/>
  <c r="F304" i="126" l="1"/>
  <c r="C304" i="126" s="1"/>
  <c r="B305" i="126" s="1"/>
  <c r="E305" i="126"/>
  <c r="E306" i="126" l="1"/>
  <c r="F305" i="126"/>
  <c r="C305" i="126" s="1"/>
  <c r="B306" i="126" s="1"/>
  <c r="E307" i="126" l="1"/>
  <c r="F306" i="126"/>
  <c r="C306" i="126" s="1"/>
  <c r="B307" i="126" s="1"/>
  <c r="F307" i="126" l="1"/>
  <c r="C307" i="126" s="1"/>
  <c r="B308" i="126" s="1"/>
  <c r="E308" i="126"/>
  <c r="F308" i="126" l="1"/>
  <c r="C308" i="126" s="1"/>
  <c r="B309" i="126" s="1"/>
  <c r="E309" i="126"/>
  <c r="F309" i="126" l="1"/>
  <c r="C309" i="126" s="1"/>
  <c r="B310" i="126" s="1"/>
  <c r="E310" i="126"/>
  <c r="E311" i="126" l="1"/>
  <c r="F310" i="126"/>
  <c r="C310" i="126" s="1"/>
  <c r="B311" i="126" s="1"/>
  <c r="F311" i="126" l="1"/>
  <c r="C311" i="126" s="1"/>
  <c r="B312" i="126" s="1"/>
  <c r="E312" i="126"/>
  <c r="E313" i="126" l="1"/>
  <c r="F312" i="126"/>
  <c r="C312" i="126" s="1"/>
  <c r="B313" i="126" s="1"/>
  <c r="E314" i="126" l="1"/>
  <c r="F313" i="126"/>
  <c r="C313" i="126" s="1"/>
  <c r="B314" i="126" s="1"/>
  <c r="F314" i="126" l="1"/>
  <c r="C314" i="126" s="1"/>
  <c r="B315" i="126" s="1"/>
  <c r="E315" i="126"/>
  <c r="F315" i="126" l="1"/>
  <c r="C315" i="126" s="1"/>
  <c r="B316" i="126" s="1"/>
  <c r="E316" i="126"/>
  <c r="E317" i="126" l="1"/>
  <c r="F316" i="126"/>
  <c r="C316" i="126" s="1"/>
  <c r="B317" i="126" s="1"/>
  <c r="F317" i="126" l="1"/>
  <c r="C317" i="126" s="1"/>
  <c r="B318" i="126" s="1"/>
  <c r="E318" i="126"/>
  <c r="E319" i="126" l="1"/>
  <c r="F318" i="126"/>
  <c r="C318" i="126" s="1"/>
  <c r="B319" i="126" s="1"/>
  <c r="F319" i="126" l="1"/>
  <c r="C319" i="126" s="1"/>
  <c r="B320" i="126" s="1"/>
  <c r="E320" i="126"/>
  <c r="F320" i="126" l="1"/>
  <c r="C320" i="126" s="1"/>
  <c r="B321" i="126" s="1"/>
  <c r="E321" i="126"/>
  <c r="E322" i="126" l="1"/>
  <c r="F321" i="126"/>
  <c r="C321" i="126" s="1"/>
  <c r="B322" i="126" s="1"/>
  <c r="F322" i="126" l="1"/>
  <c r="C322" i="126" s="1"/>
  <c r="B323" i="126" s="1"/>
  <c r="E323" i="126"/>
  <c r="E324" i="126" l="1"/>
  <c r="F323" i="126"/>
  <c r="C323" i="126" s="1"/>
  <c r="B324" i="126" s="1"/>
  <c r="E325" i="126" l="1"/>
  <c r="F324" i="126"/>
  <c r="C324" i="126" s="1"/>
  <c r="B325" i="126" s="1"/>
  <c r="E326" i="126" l="1"/>
  <c r="F325" i="126"/>
  <c r="C325" i="126" s="1"/>
  <c r="B326" i="126" s="1"/>
  <c r="E327" i="126" l="1"/>
  <c r="F326" i="126"/>
  <c r="C326" i="126" s="1"/>
  <c r="B327" i="126" s="1"/>
  <c r="F327" i="126" l="1"/>
  <c r="C327" i="126" s="1"/>
  <c r="B328" i="126" s="1"/>
  <c r="E328" i="126"/>
  <c r="E329" i="126" l="1"/>
  <c r="F328" i="126"/>
  <c r="C328" i="126" s="1"/>
  <c r="B329" i="126" s="1"/>
  <c r="E330" i="126" l="1"/>
  <c r="F329" i="126"/>
  <c r="C329" i="126" s="1"/>
  <c r="B330" i="126" s="1"/>
  <c r="F330" i="126" l="1"/>
  <c r="C330" i="126" s="1"/>
  <c r="B331" i="126" s="1"/>
  <c r="E331" i="126"/>
  <c r="F331" i="126" l="1"/>
  <c r="C331" i="126" s="1"/>
  <c r="B332" i="126" s="1"/>
  <c r="E332" i="126"/>
  <c r="E333" i="126" l="1"/>
  <c r="F332" i="126"/>
  <c r="C332" i="126" s="1"/>
  <c r="B333" i="126" s="1"/>
  <c r="F333" i="126" l="1"/>
  <c r="C333" i="126" s="1"/>
  <c r="B334" i="126" s="1"/>
  <c r="E334" i="126"/>
  <c r="E335" i="126" l="1"/>
  <c r="F334" i="126"/>
  <c r="C334" i="126" s="1"/>
  <c r="B335" i="126" s="1"/>
  <c r="F335" i="126" l="1"/>
  <c r="C335" i="126" s="1"/>
  <c r="B336" i="126" s="1"/>
  <c r="E336" i="126"/>
  <c r="E337" i="126" l="1"/>
  <c r="F336" i="126"/>
  <c r="C336" i="126" s="1"/>
  <c r="B337" i="126" s="1"/>
  <c r="F337" i="126" l="1"/>
  <c r="C337" i="126" s="1"/>
  <c r="B338" i="126" s="1"/>
  <c r="E338" i="126"/>
  <c r="E339" i="126" l="1"/>
  <c r="F338" i="126"/>
  <c r="C338" i="126" s="1"/>
  <c r="B339" i="126" s="1"/>
  <c r="F339" i="126" l="1"/>
  <c r="C339" i="126" s="1"/>
  <c r="B340" i="126" s="1"/>
  <c r="E340" i="126"/>
  <c r="E341" i="126" l="1"/>
  <c r="F340" i="126"/>
  <c r="C340" i="126" s="1"/>
  <c r="B341" i="126" s="1"/>
  <c r="F341" i="126" l="1"/>
  <c r="C341" i="126" s="1"/>
  <c r="B342" i="126" s="1"/>
  <c r="E342" i="126"/>
  <c r="E343" i="126" l="1"/>
  <c r="F342" i="126"/>
  <c r="C342" i="126" s="1"/>
  <c r="B343" i="126" s="1"/>
  <c r="F343" i="126" l="1"/>
  <c r="C343" i="126" s="1"/>
  <c r="B344" i="126" s="1"/>
  <c r="E344" i="126"/>
  <c r="E345" i="126" l="1"/>
  <c r="F344" i="126"/>
  <c r="C344" i="126" s="1"/>
  <c r="B345" i="126" s="1"/>
  <c r="E346" i="126" l="1"/>
  <c r="F345" i="126"/>
  <c r="C345" i="126" s="1"/>
  <c r="B346" i="126" s="1"/>
  <c r="E347" i="126" l="1"/>
  <c r="F346" i="126"/>
  <c r="C346" i="126" s="1"/>
  <c r="B347" i="126" s="1"/>
  <c r="F347" i="126" l="1"/>
  <c r="C347" i="126" s="1"/>
  <c r="B348" i="126" s="1"/>
  <c r="E348" i="126"/>
  <c r="F348" i="126" l="1"/>
  <c r="C348" i="126" s="1"/>
  <c r="B349" i="126" s="1"/>
  <c r="E349" i="126"/>
  <c r="F349" i="126" l="1"/>
  <c r="C349" i="126" s="1"/>
  <c r="B350" i="126" s="1"/>
  <c r="E350" i="126"/>
  <c r="E351" i="126" l="1"/>
  <c r="F350" i="126"/>
  <c r="C350" i="126" s="1"/>
  <c r="B351" i="126" s="1"/>
  <c r="F351" i="126" l="1"/>
  <c r="C351" i="126" s="1"/>
  <c r="B352" i="126" s="1"/>
  <c r="E352" i="126"/>
  <c r="F352" i="126" l="1"/>
  <c r="C352" i="126" s="1"/>
  <c r="B353" i="126" s="1"/>
  <c r="E353" i="126"/>
  <c r="F353" i="126" l="1"/>
  <c r="C353" i="126" s="1"/>
  <c r="B354" i="126" s="1"/>
  <c r="E354" i="126"/>
  <c r="E355" i="126" l="1"/>
  <c r="F354" i="126"/>
  <c r="C354" i="126" s="1"/>
  <c r="B355" i="126" s="1"/>
  <c r="F355" i="126" l="1"/>
  <c r="C355" i="126" s="1"/>
  <c r="B356" i="126" s="1"/>
  <c r="E356" i="126"/>
  <c r="F356" i="126" l="1"/>
  <c r="C356" i="126" s="1"/>
  <c r="B357" i="126" s="1"/>
  <c r="E357" i="126"/>
  <c r="E358" i="126" l="1"/>
  <c r="F357" i="126"/>
  <c r="C357" i="126" s="1"/>
  <c r="B358" i="126" s="1"/>
  <c r="F358" i="126" l="1"/>
  <c r="C358" i="126" s="1"/>
  <c r="B359" i="126" s="1"/>
  <c r="E359" i="126"/>
  <c r="F359" i="126" l="1"/>
  <c r="C359" i="126" s="1"/>
  <c r="B360" i="126" s="1"/>
  <c r="E360" i="126"/>
  <c r="E361" i="126" l="1"/>
  <c r="F360" i="126"/>
  <c r="C360" i="126" s="1"/>
  <c r="B361" i="126" s="1"/>
  <c r="F361" i="126" l="1"/>
  <c r="C361" i="126" s="1"/>
  <c r="B362" i="126" s="1"/>
  <c r="E362" i="126"/>
  <c r="E363" i="126" l="1"/>
  <c r="F362" i="126"/>
  <c r="C362" i="126" s="1"/>
  <c r="B363" i="126" s="1"/>
  <c r="E364" i="126" l="1"/>
  <c r="F363" i="126"/>
  <c r="C363" i="126" s="1"/>
  <c r="B364" i="126" s="1"/>
  <c r="F364" i="126" l="1"/>
  <c r="C364" i="126" s="1"/>
  <c r="B365" i="126" s="1"/>
  <c r="E365" i="126"/>
  <c r="E366" i="126" l="1"/>
  <c r="F365" i="126"/>
  <c r="C365" i="126" s="1"/>
  <c r="B366" i="126" s="1"/>
  <c r="F366" i="126" l="1"/>
  <c r="C366" i="126" s="1"/>
  <c r="B367" i="126" s="1"/>
  <c r="E367" i="126"/>
  <c r="F367" i="126" l="1"/>
  <c r="C367" i="126" s="1"/>
  <c r="B368" i="126" s="1"/>
  <c r="E368" i="126"/>
  <c r="E369" i="126" l="1"/>
  <c r="F368" i="126"/>
  <c r="C368" i="126" s="1"/>
  <c r="B369" i="126" s="1"/>
  <c r="F369" i="126" l="1"/>
  <c r="C369" i="126" s="1"/>
  <c r="B370" i="126" s="1"/>
  <c r="E370" i="126"/>
  <c r="E371" i="126" l="1"/>
  <c r="F370" i="126"/>
  <c r="C370" i="126" s="1"/>
  <c r="B371" i="126" s="1"/>
  <c r="F371" i="126" l="1"/>
  <c r="C371" i="126" s="1"/>
  <c r="B372" i="126" s="1"/>
  <c r="E372" i="126"/>
  <c r="E373" i="126" l="1"/>
  <c r="F372" i="126"/>
  <c r="C372" i="126" s="1"/>
  <c r="B373" i="126" s="1"/>
  <c r="F373" i="126" l="1"/>
  <c r="C373" i="126" s="1"/>
  <c r="B374" i="126" s="1"/>
  <c r="E374" i="126"/>
  <c r="E375" i="126" l="1"/>
  <c r="F374" i="126"/>
  <c r="C374" i="126" s="1"/>
  <c r="B375" i="126" s="1"/>
  <c r="F375" i="126" l="1"/>
  <c r="C375" i="126" s="1"/>
  <c r="B376" i="126" s="1"/>
  <c r="E376" i="126"/>
  <c r="F376" i="126" l="1"/>
  <c r="C376" i="126" s="1"/>
  <c r="B377" i="126" s="1"/>
  <c r="E377" i="126"/>
  <c r="E378" i="126" l="1"/>
  <c r="F377" i="126"/>
  <c r="C377" i="126" s="1"/>
  <c r="B378" i="126" s="1"/>
  <c r="F378" i="126" l="1"/>
  <c r="C378" i="126" s="1"/>
  <c r="B379" i="126" s="1"/>
  <c r="E379" i="126"/>
  <c r="F379" i="126" l="1"/>
  <c r="C379" i="126" s="1"/>
  <c r="B380" i="126" s="1"/>
  <c r="E380" i="126"/>
  <c r="F380" i="126" l="1"/>
  <c r="C380" i="126" s="1"/>
  <c r="B381" i="126" s="1"/>
  <c r="E381" i="126"/>
  <c r="E382" i="126" l="1"/>
  <c r="F381" i="126"/>
  <c r="C381" i="126" s="1"/>
  <c r="B382" i="126" s="1"/>
  <c r="E383" i="126" l="1"/>
  <c r="F382" i="126"/>
  <c r="C382" i="126" s="1"/>
  <c r="B383" i="126" s="1"/>
  <c r="F383" i="126" l="1"/>
  <c r="C383" i="126" s="1"/>
  <c r="B384" i="126" s="1"/>
  <c r="E384" i="126"/>
  <c r="F384" i="126" l="1"/>
  <c r="C384" i="126" s="1"/>
  <c r="B385" i="126" s="1"/>
  <c r="E385" i="126"/>
  <c r="E386" i="126" l="1"/>
  <c r="F385" i="126"/>
  <c r="C385" i="126" s="1"/>
  <c r="B386" i="126" s="1"/>
  <c r="F386" i="126" l="1"/>
  <c r="C386" i="126" s="1"/>
  <c r="B387" i="126" s="1"/>
  <c r="E387" i="126"/>
  <c r="E388" i="126" l="1"/>
  <c r="F387" i="126"/>
  <c r="C387" i="126" s="1"/>
  <c r="B388" i="126" s="1"/>
  <c r="F388" i="126" l="1"/>
  <c r="C388" i="126" s="1"/>
  <c r="B389" i="126" s="1"/>
  <c r="E389" i="126"/>
  <c r="E390" i="126" l="1"/>
  <c r="F389" i="126"/>
  <c r="C389" i="126" s="1"/>
  <c r="B390" i="126" s="1"/>
  <c r="F390" i="126" l="1"/>
  <c r="C390" i="126" s="1"/>
  <c r="B391" i="126" s="1"/>
  <c r="E391" i="126"/>
  <c r="F391" i="126" l="1"/>
  <c r="C391" i="126" s="1"/>
  <c r="B392" i="126" s="1"/>
  <c r="E392" i="126"/>
  <c r="E393" i="126" l="1"/>
  <c r="F392" i="126"/>
  <c r="C392" i="126" s="1"/>
  <c r="B393" i="126" s="1"/>
  <c r="F393" i="126" l="1"/>
  <c r="C393" i="126" s="1"/>
  <c r="B394" i="126" s="1"/>
  <c r="E394" i="126"/>
  <c r="E395" i="126" l="1"/>
  <c r="F394" i="126"/>
  <c r="C394" i="126" s="1"/>
  <c r="B395" i="126" s="1"/>
  <c r="F395" i="126" l="1"/>
  <c r="C395" i="126" s="1"/>
  <c r="B396" i="126" s="1"/>
  <c r="E396" i="126"/>
  <c r="E397" i="126" l="1"/>
  <c r="F396" i="126"/>
  <c r="C396" i="126" s="1"/>
  <c r="B397" i="126" s="1"/>
  <c r="E398" i="126" l="1"/>
  <c r="F397" i="126"/>
  <c r="C397" i="126" s="1"/>
  <c r="B398" i="126" s="1"/>
  <c r="F398" i="126" l="1"/>
  <c r="C398" i="126" s="1"/>
  <c r="B399" i="126" s="1"/>
  <c r="E399" i="126"/>
  <c r="F399" i="126" l="1"/>
  <c r="C399" i="126" s="1"/>
  <c r="B400" i="126" s="1"/>
  <c r="E400" i="126"/>
  <c r="F400" i="126" l="1"/>
  <c r="C400" i="126" s="1"/>
  <c r="B401" i="126" s="1"/>
  <c r="E401" i="126"/>
  <c r="F401" i="126" l="1"/>
  <c r="C401" i="126" s="1"/>
  <c r="B402" i="126" s="1"/>
  <c r="E402" i="126"/>
  <c r="E403" i="126" l="1"/>
  <c r="F402" i="126"/>
  <c r="C402" i="126" s="1"/>
  <c r="B403" i="126" s="1"/>
  <c r="F403" i="126" l="1"/>
  <c r="C403" i="126" s="1"/>
  <c r="B404" i="126" s="1"/>
  <c r="E404" i="126"/>
  <c r="E405" i="126" l="1"/>
  <c r="F404" i="126"/>
  <c r="C404" i="126" s="1"/>
  <c r="B405" i="126" s="1"/>
  <c r="F405" i="126" l="1"/>
  <c r="C405" i="126" s="1"/>
  <c r="B406" i="126" s="1"/>
  <c r="E406" i="126"/>
  <c r="F406" i="126" l="1"/>
  <c r="C406" i="126" s="1"/>
  <c r="B407" i="126" s="1"/>
  <c r="E407" i="126"/>
  <c r="E408" i="126" l="1"/>
  <c r="F407" i="126"/>
  <c r="C407" i="126" s="1"/>
  <c r="B408" i="126" s="1"/>
  <c r="F408" i="126" l="1"/>
  <c r="C408" i="126" s="1"/>
  <c r="B409" i="126" s="1"/>
  <c r="E409" i="126"/>
  <c r="E410" i="126" l="1"/>
  <c r="F409" i="126"/>
  <c r="C409" i="126" s="1"/>
  <c r="B410" i="126" s="1"/>
  <c r="F410" i="126" l="1"/>
  <c r="C410" i="126" s="1"/>
  <c r="B411" i="126" s="1"/>
  <c r="E411" i="126"/>
  <c r="E412" i="126" l="1"/>
  <c r="F411" i="126"/>
  <c r="C411" i="126" s="1"/>
  <c r="B412" i="126" s="1"/>
  <c r="F412" i="126" l="1"/>
  <c r="C412" i="126" s="1"/>
  <c r="B413" i="126" s="1"/>
  <c r="E413" i="126"/>
  <c r="F413" i="126" l="1"/>
  <c r="C413" i="126" s="1"/>
  <c r="B414" i="126" s="1"/>
  <c r="E414" i="126"/>
  <c r="E415" i="126" l="1"/>
  <c r="F414" i="126"/>
  <c r="C414" i="126" s="1"/>
  <c r="B415" i="126" s="1"/>
  <c r="F415" i="126" l="1"/>
  <c r="C415" i="126" s="1"/>
  <c r="B416" i="126" s="1"/>
  <c r="E416" i="126"/>
  <c r="E417" i="126" l="1"/>
  <c r="F416" i="126"/>
  <c r="C416" i="126" s="1"/>
  <c r="B417" i="126" s="1"/>
  <c r="F417" i="126" l="1"/>
  <c r="C417" i="126" s="1"/>
  <c r="B418" i="126" s="1"/>
  <c r="E418" i="126"/>
  <c r="F418" i="126" l="1"/>
  <c r="C418" i="126" s="1"/>
  <c r="B419" i="126" s="1"/>
  <c r="E419" i="126"/>
  <c r="E420" i="126" l="1"/>
  <c r="F419" i="126"/>
  <c r="C419" i="126" s="1"/>
  <c r="B420" i="126" s="1"/>
  <c r="F420" i="126" l="1"/>
  <c r="C420" i="126" s="1"/>
  <c r="B421" i="126" s="1"/>
  <c r="E421" i="126"/>
  <c r="E422" i="126" l="1"/>
  <c r="F421" i="126"/>
  <c r="C421" i="126" s="1"/>
  <c r="B422" i="126" s="1"/>
  <c r="F422" i="126" l="1"/>
  <c r="C422" i="126" s="1"/>
  <c r="B423" i="126" s="1"/>
  <c r="E423" i="126"/>
  <c r="E424" i="126" l="1"/>
  <c r="F423" i="126"/>
  <c r="C423" i="126" s="1"/>
  <c r="B424" i="126" s="1"/>
  <c r="F424" i="126" l="1"/>
  <c r="C424" i="126" s="1"/>
  <c r="B425" i="126" s="1"/>
  <c r="E425" i="126"/>
  <c r="F425" i="126" l="1"/>
  <c r="C425" i="126" s="1"/>
  <c r="B426" i="126" s="1"/>
  <c r="E426" i="126"/>
  <c r="E427" i="126" l="1"/>
  <c r="F426" i="126"/>
  <c r="C426" i="126" s="1"/>
  <c r="B427" i="126" s="1"/>
  <c r="E428" i="126" l="1"/>
  <c r="F427" i="126"/>
  <c r="C427" i="126" s="1"/>
  <c r="B428" i="126" s="1"/>
  <c r="E429" i="126" l="1"/>
  <c r="F428" i="126"/>
  <c r="C428" i="126" s="1"/>
  <c r="B429" i="126" s="1"/>
  <c r="E430" i="126" l="1"/>
  <c r="F429" i="126"/>
  <c r="C429" i="126" s="1"/>
  <c r="B430" i="126" s="1"/>
  <c r="F430" i="126" l="1"/>
  <c r="C430" i="126" s="1"/>
  <c r="B431" i="126" s="1"/>
  <c r="E431" i="126"/>
  <c r="E432" i="126" l="1"/>
  <c r="F431" i="126"/>
  <c r="C431" i="126" s="1"/>
  <c r="B432" i="126" s="1"/>
  <c r="F432" i="126" l="1"/>
  <c r="C432" i="126" s="1"/>
  <c r="B433" i="126" s="1"/>
  <c r="E433" i="126"/>
  <c r="F433" i="126" l="1"/>
  <c r="C433" i="126" s="1"/>
  <c r="B434" i="126" s="1"/>
  <c r="E434" i="126"/>
  <c r="F434" i="126" l="1"/>
  <c r="C434" i="126" s="1"/>
  <c r="B435" i="126" s="1"/>
  <c r="E435" i="126"/>
  <c r="E436" i="126" l="1"/>
  <c r="F435" i="126"/>
  <c r="C435" i="126" s="1"/>
  <c r="B436" i="126" s="1"/>
  <c r="F436" i="126" l="1"/>
  <c r="C436" i="126" s="1"/>
  <c r="B437" i="126" s="1"/>
  <c r="E437" i="126"/>
  <c r="F437" i="126" l="1"/>
  <c r="C437" i="126" s="1"/>
  <c r="B438" i="126" s="1"/>
  <c r="E438" i="126"/>
  <c r="E439" i="126" l="1"/>
  <c r="F438" i="126"/>
  <c r="C438" i="126" s="1"/>
  <c r="B439" i="126" s="1"/>
  <c r="E440" i="126" l="1"/>
  <c r="F439" i="126"/>
  <c r="C439" i="126" s="1"/>
  <c r="B440" i="126" s="1"/>
  <c r="F440" i="126" l="1"/>
  <c r="C440" i="126" s="1"/>
  <c r="B441" i="126" s="1"/>
  <c r="E441" i="126"/>
  <c r="E442" i="126" l="1"/>
  <c r="F441" i="126"/>
  <c r="C441" i="126" s="1"/>
  <c r="B442" i="126" s="1"/>
  <c r="F442" i="126" l="1"/>
  <c r="C442" i="126" s="1"/>
  <c r="B443" i="126" s="1"/>
  <c r="E443" i="126"/>
  <c r="E444" i="126" l="1"/>
  <c r="F443" i="126"/>
  <c r="C443" i="126" s="1"/>
  <c r="B444" i="126" s="1"/>
  <c r="E445" i="126" l="1"/>
  <c r="F444" i="126"/>
  <c r="C444" i="126" s="1"/>
  <c r="B445" i="126" s="1"/>
  <c r="F445" i="126" l="1"/>
  <c r="C445" i="126" s="1"/>
  <c r="B446" i="126" s="1"/>
  <c r="E446" i="126"/>
  <c r="F446" i="126" l="1"/>
  <c r="C446" i="126" s="1"/>
  <c r="B447" i="126" s="1"/>
  <c r="E447" i="126"/>
  <c r="E448" i="126" l="1"/>
  <c r="F447" i="126"/>
  <c r="C447" i="126" s="1"/>
  <c r="B448" i="126" s="1"/>
  <c r="F448" i="126" l="1"/>
  <c r="C448" i="126" s="1"/>
  <c r="B449" i="126" s="1"/>
  <c r="E449" i="126"/>
  <c r="E450" i="126" l="1"/>
  <c r="F449" i="126"/>
  <c r="C449" i="126" s="1"/>
  <c r="B450" i="126" s="1"/>
  <c r="E451" i="126" l="1"/>
  <c r="F450" i="126"/>
  <c r="C450" i="126" s="1"/>
  <c r="B451" i="126" s="1"/>
  <c r="E452" i="126" l="1"/>
  <c r="F451" i="126"/>
  <c r="C451" i="126" s="1"/>
  <c r="B452" i="126" s="1"/>
  <c r="F452" i="126" l="1"/>
  <c r="C452" i="126" s="1"/>
  <c r="B453" i="126" s="1"/>
  <c r="E453" i="126"/>
  <c r="F453" i="126" l="1"/>
  <c r="C453" i="126" s="1"/>
  <c r="B454" i="126" s="1"/>
  <c r="E454" i="126"/>
  <c r="F454" i="126" l="1"/>
  <c r="C454" i="126" s="1"/>
  <c r="B455" i="126" s="1"/>
  <c r="E455" i="126"/>
  <c r="E456" i="126" l="1"/>
  <c r="F455" i="126"/>
  <c r="C455" i="126" s="1"/>
  <c r="B456" i="126" s="1"/>
  <c r="E457" i="126" l="1"/>
  <c r="F456" i="126"/>
  <c r="C456" i="126" s="1"/>
  <c r="B457" i="126" s="1"/>
  <c r="F457" i="126" l="1"/>
  <c r="C457" i="126" s="1"/>
  <c r="B458" i="126" s="1"/>
  <c r="E458" i="126"/>
  <c r="E459" i="126" l="1"/>
  <c r="F458" i="126"/>
  <c r="C458" i="126" s="1"/>
  <c r="B459" i="126" s="1"/>
  <c r="E460" i="126" l="1"/>
  <c r="F459" i="126"/>
  <c r="C459" i="126" s="1"/>
  <c r="B460" i="126" s="1"/>
  <c r="E461" i="126" l="1"/>
  <c r="F460" i="126"/>
  <c r="C460" i="126" s="1"/>
  <c r="B461" i="126" s="1"/>
  <c r="F461" i="126" l="1"/>
  <c r="C461" i="126" s="1"/>
  <c r="B462" i="126" s="1"/>
  <c r="E462" i="126"/>
  <c r="E463" i="126" l="1"/>
  <c r="F462" i="126"/>
  <c r="C462" i="126" s="1"/>
  <c r="B463" i="126" s="1"/>
  <c r="F463" i="126" l="1"/>
  <c r="C463" i="126" s="1"/>
  <c r="B464" i="126" s="1"/>
  <c r="E464" i="126"/>
  <c r="E465" i="126" l="1"/>
  <c r="F464" i="126"/>
  <c r="C464" i="126" s="1"/>
  <c r="B465" i="126" s="1"/>
  <c r="F465" i="126" l="1"/>
  <c r="C465" i="126" s="1"/>
  <c r="B466" i="126" s="1"/>
  <c r="E466" i="126"/>
  <c r="E467" i="126" l="1"/>
  <c r="F466" i="126"/>
  <c r="C466" i="126" s="1"/>
  <c r="B467" i="126" s="1"/>
  <c r="E468" i="126" l="1"/>
  <c r="F467" i="126"/>
  <c r="C467" i="126" s="1"/>
  <c r="B468" i="126" s="1"/>
  <c r="F468" i="126" l="1"/>
  <c r="C468" i="126" s="1"/>
  <c r="B469" i="126" s="1"/>
  <c r="E469" i="126"/>
  <c r="F469" i="126" l="1"/>
  <c r="C469" i="126" s="1"/>
  <c r="B470" i="126" s="1"/>
  <c r="E470" i="126"/>
  <c r="E471" i="126" l="1"/>
  <c r="F470" i="126"/>
  <c r="C470" i="126" s="1"/>
  <c r="B471" i="126" s="1"/>
  <c r="F471" i="126" l="1"/>
  <c r="C471" i="126" s="1"/>
  <c r="B472" i="126" s="1"/>
  <c r="E472" i="126"/>
  <c r="E473" i="126" l="1"/>
  <c r="F472" i="126"/>
  <c r="C472" i="126" s="1"/>
  <c r="B473" i="126" s="1"/>
  <c r="F473" i="126" l="1"/>
  <c r="C473" i="126" s="1"/>
  <c r="B474" i="126" s="1"/>
  <c r="E474" i="126"/>
  <c r="E475" i="126" l="1"/>
  <c r="F474" i="126"/>
  <c r="C474" i="126" s="1"/>
  <c r="B475" i="126" s="1"/>
  <c r="E476" i="126" l="1"/>
  <c r="F475" i="126"/>
  <c r="C475" i="126" s="1"/>
  <c r="B476" i="126" s="1"/>
  <c r="F476" i="126" l="1"/>
  <c r="C476" i="126" s="1"/>
  <c r="B477" i="126" s="1"/>
  <c r="E477" i="126"/>
  <c r="E478" i="126" l="1"/>
  <c r="F477" i="126"/>
  <c r="C477" i="126" s="1"/>
  <c r="B478" i="126" s="1"/>
  <c r="F478" i="126" l="1"/>
  <c r="C478" i="126" s="1"/>
  <c r="B479" i="126" s="1"/>
  <c r="E479" i="126"/>
  <c r="F479" i="126" l="1"/>
  <c r="C479" i="126" s="1"/>
  <c r="B480" i="126" s="1"/>
  <c r="E480" i="126"/>
  <c r="F480" i="126" l="1"/>
  <c r="C480" i="126" s="1"/>
  <c r="B481" i="126" s="1"/>
  <c r="E481" i="126"/>
  <c r="E482" i="126" l="1"/>
  <c r="F481" i="126"/>
  <c r="C481" i="126" s="1"/>
  <c r="B482" i="126" s="1"/>
  <c r="F482" i="126" l="1"/>
  <c r="C482" i="126" s="1"/>
  <c r="B483" i="126" s="1"/>
  <c r="E483" i="126"/>
  <c r="E484" i="126" l="1"/>
  <c r="F483" i="126"/>
  <c r="C483" i="126" s="1"/>
  <c r="B484" i="126" s="1"/>
  <c r="F484" i="126" l="1"/>
  <c r="C484" i="126" s="1"/>
  <c r="B485" i="126" s="1"/>
  <c r="E485" i="126"/>
  <c r="E486" i="126" l="1"/>
  <c r="F485" i="126"/>
  <c r="C485" i="126" s="1"/>
  <c r="B486" i="126" s="1"/>
  <c r="F486" i="126" l="1"/>
  <c r="C486" i="126" s="1"/>
  <c r="B487" i="126" s="1"/>
  <c r="E487" i="126"/>
  <c r="F487" i="126" l="1"/>
  <c r="C487" i="126" s="1"/>
  <c r="B488" i="126" s="1"/>
  <c r="E488" i="126"/>
  <c r="E489" i="126" l="1"/>
  <c r="F488" i="126"/>
  <c r="C488" i="126" s="1"/>
  <c r="B489" i="126" s="1"/>
  <c r="F489" i="126" l="1"/>
  <c r="C489" i="126" s="1"/>
  <c r="B490" i="126" s="1"/>
  <c r="E490" i="126"/>
  <c r="E491" i="126" l="1"/>
  <c r="F490" i="126"/>
  <c r="C490" i="126" s="1"/>
  <c r="B491" i="126" s="1"/>
  <c r="E492" i="126" l="1"/>
  <c r="F491" i="126"/>
  <c r="C491" i="126" s="1"/>
  <c r="B492" i="126" s="1"/>
  <c r="F492" i="126" l="1"/>
  <c r="C492" i="126" s="1"/>
  <c r="B493" i="126" s="1"/>
  <c r="E493" i="126"/>
  <c r="F493" i="126" l="1"/>
  <c r="C493" i="126" s="1"/>
  <c r="B494" i="126" s="1"/>
  <c r="E494" i="126"/>
  <c r="E495" i="126" l="1"/>
  <c r="F494" i="126"/>
  <c r="C494" i="126" s="1"/>
  <c r="B495" i="126" s="1"/>
  <c r="E496" i="126" l="1"/>
  <c r="F495" i="126"/>
  <c r="C495" i="126" s="1"/>
  <c r="B496" i="126" s="1"/>
  <c r="F496" i="126" l="1"/>
  <c r="C496" i="126" s="1"/>
  <c r="B497" i="126" s="1"/>
  <c r="E497" i="126"/>
  <c r="F497" i="126" l="1"/>
  <c r="C497" i="126" s="1"/>
  <c r="B498" i="126" s="1"/>
  <c r="E498" i="126"/>
  <c r="E499" i="126" l="1"/>
  <c r="F498" i="126"/>
  <c r="C498" i="126" s="1"/>
  <c r="B499" i="126" s="1"/>
  <c r="E500" i="126" l="1"/>
  <c r="F499" i="126"/>
  <c r="C499" i="126" s="1"/>
  <c r="B500" i="126" s="1"/>
  <c r="F500" i="126" l="1"/>
  <c r="C500" i="126" s="1"/>
  <c r="B501" i="126" s="1"/>
  <c r="E501" i="126"/>
  <c r="E502" i="126" l="1"/>
  <c r="F501" i="126"/>
  <c r="C501" i="126" s="1"/>
  <c r="B502" i="126" s="1"/>
  <c r="E503" i="126" l="1"/>
  <c r="F502" i="126"/>
  <c r="C502" i="126" s="1"/>
  <c r="B503" i="126" s="1"/>
  <c r="F503" i="126" l="1"/>
  <c r="C503" i="126" s="1"/>
  <c r="B504" i="126" s="1"/>
  <c r="E504" i="126"/>
  <c r="F504" i="126" l="1"/>
  <c r="C504" i="126" s="1"/>
  <c r="B505" i="126" s="1"/>
  <c r="E505" i="126"/>
  <c r="E506" i="126" l="1"/>
  <c r="F505" i="126"/>
  <c r="C505" i="126" s="1"/>
  <c r="B506" i="126" s="1"/>
  <c r="E507" i="126" l="1"/>
  <c r="F506" i="126"/>
  <c r="C506" i="126" s="1"/>
  <c r="B507" i="126" s="1"/>
  <c r="E508" i="126" l="1"/>
  <c r="F507" i="126"/>
  <c r="C507" i="126" s="1"/>
  <c r="B508" i="126" s="1"/>
  <c r="E509" i="126" l="1"/>
  <c r="F508" i="126"/>
  <c r="C508" i="126" s="1"/>
  <c r="B509" i="126" s="1"/>
  <c r="F509" i="126" l="1"/>
  <c r="C509" i="126" s="1"/>
  <c r="B510" i="126" s="1"/>
  <c r="E510" i="126"/>
  <c r="E511" i="126" l="1"/>
  <c r="F510" i="126"/>
  <c r="C510" i="126" s="1"/>
  <c r="B511" i="126" s="1"/>
  <c r="F511" i="126" l="1"/>
  <c r="C511" i="126" s="1"/>
  <c r="B512" i="126" s="1"/>
  <c r="E512" i="126"/>
  <c r="F512" i="126" l="1"/>
  <c r="C512" i="126" s="1"/>
  <c r="B513" i="126" s="1"/>
  <c r="E513" i="126"/>
  <c r="E514" i="126" l="1"/>
  <c r="F513" i="126"/>
  <c r="C513" i="126" s="1"/>
  <c r="B514" i="126" s="1"/>
  <c r="E515" i="126" l="1"/>
  <c r="F514" i="126"/>
  <c r="C514" i="126" s="1"/>
  <c r="B515" i="126" s="1"/>
  <c r="E516" i="126" l="1"/>
  <c r="F515" i="126"/>
  <c r="C515" i="126" s="1"/>
  <c r="B516" i="126" s="1"/>
  <c r="E517" i="126" l="1"/>
  <c r="F516" i="126"/>
  <c r="C516" i="126" s="1"/>
  <c r="B517" i="126" s="1"/>
  <c r="F517" i="126" l="1"/>
  <c r="C517" i="126" s="1"/>
  <c r="B518" i="126" s="1"/>
  <c r="E518" i="126"/>
  <c r="F518" i="126" l="1"/>
  <c r="C518" i="126" s="1"/>
  <c r="B519" i="126" s="1"/>
  <c r="E519" i="126"/>
  <c r="F519" i="126" l="1"/>
  <c r="C519" i="126" s="1"/>
  <c r="B520" i="126" s="1"/>
  <c r="E520" i="126"/>
  <c r="E521" i="126" l="1"/>
  <c r="F520" i="126"/>
  <c r="C520" i="126" s="1"/>
  <c r="B521" i="126" s="1"/>
  <c r="E522" i="126" l="1"/>
  <c r="F521" i="126"/>
  <c r="C521" i="126" s="1"/>
  <c r="B522" i="126" s="1"/>
  <c r="F522" i="126" l="1"/>
  <c r="C522" i="126" s="1"/>
  <c r="B523" i="126" s="1"/>
  <c r="E523" i="126"/>
  <c r="F523" i="126" l="1"/>
  <c r="C523" i="126" s="1"/>
  <c r="B524" i="126" s="1"/>
  <c r="E524" i="126"/>
  <c r="F524" i="126" l="1"/>
  <c r="C524" i="126" s="1"/>
  <c r="B525" i="126" s="1"/>
  <c r="E525" i="126"/>
  <c r="F525" i="126" l="1"/>
  <c r="C525" i="126" s="1"/>
  <c r="B526" i="126" s="1"/>
  <c r="E526" i="126"/>
  <c r="E527" i="126" l="1"/>
  <c r="F526" i="126"/>
  <c r="C526" i="126" s="1"/>
  <c r="B527" i="126" s="1"/>
  <c r="F527" i="126" l="1"/>
  <c r="C527" i="126" s="1"/>
  <c r="B528" i="126" s="1"/>
  <c r="E528" i="126"/>
  <c r="E529" i="126" l="1"/>
  <c r="F528" i="126"/>
  <c r="C528" i="126" s="1"/>
  <c r="B529" i="126" s="1"/>
  <c r="F529" i="126" l="1"/>
  <c r="C529" i="126" s="1"/>
  <c r="B530" i="126" s="1"/>
  <c r="E530" i="126"/>
  <c r="E531" i="126" l="1"/>
  <c r="F530" i="126"/>
  <c r="C530" i="126" s="1"/>
  <c r="B531" i="126" s="1"/>
  <c r="E532" i="126" l="1"/>
  <c r="F531" i="126"/>
  <c r="C531" i="126" s="1"/>
  <c r="B532" i="126" s="1"/>
  <c r="F532" i="126" l="1"/>
  <c r="C532" i="126" s="1"/>
  <c r="B533" i="126" s="1"/>
  <c r="E533" i="126"/>
  <c r="E534" i="126" l="1"/>
  <c r="F533" i="126"/>
  <c r="C533" i="126" s="1"/>
  <c r="B534" i="126" s="1"/>
  <c r="E535" i="126" l="1"/>
  <c r="F534" i="126"/>
  <c r="C534" i="126" s="1"/>
  <c r="B535" i="126" s="1"/>
  <c r="F535" i="126" l="1"/>
  <c r="C535" i="126" s="1"/>
  <c r="B536" i="126" s="1"/>
  <c r="E536" i="126"/>
  <c r="E537" i="126" l="1"/>
  <c r="F536" i="126"/>
  <c r="C536" i="126" s="1"/>
  <c r="B537" i="126" s="1"/>
  <c r="F537" i="126" l="1"/>
  <c r="C537" i="126" s="1"/>
  <c r="B538" i="126" s="1"/>
  <c r="E538" i="126"/>
  <c r="F538" i="126" l="1"/>
  <c r="C538" i="126" s="1"/>
  <c r="B539" i="126" s="1"/>
  <c r="E539" i="126"/>
  <c r="F539" i="126" l="1"/>
  <c r="C539" i="126" s="1"/>
  <c r="B540" i="126" s="1"/>
  <c r="E540" i="126"/>
  <c r="E541" i="126" l="1"/>
  <c r="F540" i="126"/>
  <c r="C540" i="126" s="1"/>
  <c r="B541" i="126" s="1"/>
  <c r="F541" i="126" l="1"/>
  <c r="C541" i="126" s="1"/>
  <c r="B542" i="126" s="1"/>
  <c r="E542" i="126"/>
  <c r="E543" i="126" l="1"/>
  <c r="F542" i="126"/>
  <c r="C542" i="126" s="1"/>
  <c r="B543" i="126" s="1"/>
  <c r="F543" i="126" l="1"/>
  <c r="C543" i="126" s="1"/>
  <c r="B544" i="126" s="1"/>
  <c r="E544" i="126"/>
  <c r="E545" i="126" l="1"/>
  <c r="F544" i="126"/>
  <c r="C544" i="126" s="1"/>
  <c r="B545" i="126" s="1"/>
  <c r="F545" i="126" l="1"/>
  <c r="C545" i="126" s="1"/>
  <c r="B546" i="126" s="1"/>
  <c r="E546" i="126"/>
  <c r="F546" i="126" l="1"/>
  <c r="C546" i="126" s="1"/>
  <c r="B547" i="126" s="1"/>
  <c r="E547" i="126"/>
  <c r="F547" i="126" l="1"/>
  <c r="C547" i="126" s="1"/>
  <c r="B548" i="126" s="1"/>
  <c r="E548" i="126"/>
  <c r="E549" i="126" l="1"/>
  <c r="F548" i="126"/>
  <c r="C548" i="126" s="1"/>
  <c r="B549" i="126" s="1"/>
  <c r="E550" i="126" l="1"/>
  <c r="F549" i="126"/>
  <c r="C549" i="126" s="1"/>
  <c r="B550" i="126" s="1"/>
  <c r="F550" i="126" l="1"/>
  <c r="C550" i="126" s="1"/>
  <c r="B551" i="126" s="1"/>
  <c r="E551" i="126"/>
  <c r="E552" i="126" l="1"/>
  <c r="F551" i="126"/>
  <c r="C551" i="126" s="1"/>
  <c r="B552" i="126" s="1"/>
  <c r="E553" i="126" l="1"/>
  <c r="F552" i="126"/>
  <c r="C552" i="126" s="1"/>
  <c r="B553" i="126" s="1"/>
  <c r="F553" i="126" l="1"/>
  <c r="C553" i="126" s="1"/>
  <c r="B554" i="126" s="1"/>
  <c r="E554" i="126"/>
  <c r="F554" i="126" l="1"/>
  <c r="C554" i="126" s="1"/>
  <c r="B555" i="126" s="1"/>
  <c r="E555" i="126"/>
  <c r="E556" i="126" l="1"/>
  <c r="F555" i="126"/>
  <c r="C555" i="126" s="1"/>
  <c r="B556" i="126" s="1"/>
  <c r="F556" i="126" l="1"/>
  <c r="C556" i="126" s="1"/>
  <c r="B557" i="126" s="1"/>
  <c r="E557" i="126"/>
  <c r="E558" i="126" l="1"/>
  <c r="F557" i="126"/>
  <c r="C557" i="126" s="1"/>
  <c r="B558" i="126" s="1"/>
  <c r="F558" i="126" l="1"/>
  <c r="C558" i="126" s="1"/>
  <c r="B559" i="126" s="1"/>
  <c r="E559" i="126"/>
  <c r="E560" i="126" l="1"/>
  <c r="F559" i="126"/>
  <c r="C559" i="126" s="1"/>
  <c r="B560" i="126" s="1"/>
  <c r="F560" i="126" l="1"/>
  <c r="C560" i="126" s="1"/>
  <c r="B561" i="126" s="1"/>
  <c r="E561" i="126"/>
  <c r="E562" i="126" l="1"/>
  <c r="F561" i="126"/>
  <c r="C561" i="126" s="1"/>
  <c r="B562" i="126" s="1"/>
  <c r="E563" i="126" l="1"/>
  <c r="F562" i="126"/>
  <c r="C562" i="126" s="1"/>
  <c r="B563" i="126" s="1"/>
  <c r="F563" i="126" l="1"/>
  <c r="C563" i="126" s="1"/>
  <c r="B564" i="126" s="1"/>
  <c r="E564" i="126"/>
  <c r="F564" i="126" l="1"/>
  <c r="C564" i="126" s="1"/>
  <c r="B565" i="126" s="1"/>
  <c r="E565" i="126"/>
  <c r="E566" i="126" l="1"/>
  <c r="F565" i="126"/>
  <c r="C565" i="126" s="1"/>
  <c r="B566" i="126" s="1"/>
  <c r="E567" i="126" l="1"/>
  <c r="F566" i="126"/>
  <c r="C566" i="126" s="1"/>
  <c r="B567" i="126" s="1"/>
  <c r="F567" i="126" l="1"/>
  <c r="C567" i="126" s="1"/>
  <c r="B568" i="126" s="1"/>
  <c r="E568" i="126"/>
  <c r="E569" i="126" l="1"/>
  <c r="F568" i="126"/>
  <c r="C568" i="126" s="1"/>
  <c r="B569" i="126" s="1"/>
  <c r="F569" i="126" l="1"/>
  <c r="C569" i="126" s="1"/>
  <c r="B570" i="126" s="1"/>
  <c r="E570" i="126"/>
  <c r="E571" i="126" l="1"/>
  <c r="F570" i="126"/>
  <c r="C570" i="126" s="1"/>
  <c r="B571" i="126" s="1"/>
  <c r="F571" i="126" l="1"/>
  <c r="C571" i="126" s="1"/>
  <c r="B572" i="126" s="1"/>
  <c r="E572" i="126"/>
  <c r="E573" i="126" l="1"/>
  <c r="F572" i="126"/>
  <c r="C572" i="126" s="1"/>
  <c r="B573" i="126" s="1"/>
  <c r="F573" i="126" l="1"/>
  <c r="C573" i="126" s="1"/>
  <c r="B574" i="126" s="1"/>
  <c r="E574" i="126"/>
  <c r="F574" i="126" l="1"/>
  <c r="C574" i="126" s="1"/>
  <c r="B575" i="126" s="1"/>
  <c r="E575" i="126"/>
  <c r="E576" i="126" l="1"/>
  <c r="F575" i="126"/>
  <c r="C575" i="126" s="1"/>
  <c r="B576" i="126" s="1"/>
  <c r="F576" i="126" l="1"/>
  <c r="C576" i="126" s="1"/>
  <c r="B577" i="126" s="1"/>
  <c r="E577" i="126"/>
  <c r="E578" i="126" l="1"/>
  <c r="F577" i="126"/>
  <c r="C577" i="126" s="1"/>
  <c r="B578" i="126" s="1"/>
  <c r="F578" i="126" l="1"/>
  <c r="C578" i="126" s="1"/>
  <c r="B579" i="126" s="1"/>
  <c r="E579" i="126"/>
  <c r="F579" i="126" l="1"/>
  <c r="C579" i="126" s="1"/>
  <c r="B580" i="126" s="1"/>
  <c r="E580" i="126"/>
  <c r="F580" i="126" l="1"/>
  <c r="C580" i="126" s="1"/>
  <c r="B581" i="126" s="1"/>
  <c r="E581" i="126"/>
  <c r="E582" i="126" l="1"/>
  <c r="F581" i="126"/>
  <c r="C581" i="126" s="1"/>
  <c r="B582" i="126" s="1"/>
  <c r="F582" i="126" l="1"/>
  <c r="C582" i="126" s="1"/>
  <c r="B583" i="126" s="1"/>
  <c r="E583" i="126"/>
  <c r="E584" i="126" l="1"/>
  <c r="F583" i="126"/>
  <c r="C583" i="126" s="1"/>
  <c r="B584" i="126" s="1"/>
  <c r="F584" i="126" l="1"/>
  <c r="C584" i="126" s="1"/>
  <c r="B585" i="126" s="1"/>
  <c r="E585" i="126"/>
  <c r="E586" i="126" l="1"/>
  <c r="F585" i="126"/>
  <c r="C585" i="126" s="1"/>
  <c r="B586" i="126" s="1"/>
  <c r="E587" i="126" l="1"/>
  <c r="F586" i="126"/>
  <c r="C586" i="126" s="1"/>
  <c r="B587" i="126" s="1"/>
  <c r="F587" i="126" l="1"/>
  <c r="C587" i="126" s="1"/>
  <c r="B588" i="126" s="1"/>
  <c r="E588" i="126"/>
  <c r="E589" i="126" l="1"/>
  <c r="F588" i="126"/>
  <c r="C588" i="126" s="1"/>
  <c r="B589" i="126" s="1"/>
  <c r="F589" i="126" l="1"/>
  <c r="C589" i="126" s="1"/>
  <c r="B590" i="126" s="1"/>
  <c r="E590" i="126"/>
  <c r="E591" i="126" l="1"/>
  <c r="F590" i="126"/>
  <c r="C590" i="126" s="1"/>
  <c r="B591" i="126" s="1"/>
  <c r="F591" i="126" l="1"/>
  <c r="C591" i="126" s="1"/>
  <c r="B592" i="126" s="1"/>
  <c r="E592" i="126"/>
  <c r="E593" i="126" l="1"/>
  <c r="F592" i="126"/>
  <c r="C592" i="126" s="1"/>
  <c r="B593" i="126" s="1"/>
  <c r="F593" i="126" l="1"/>
  <c r="C593" i="126" s="1"/>
  <c r="B594" i="126" s="1"/>
  <c r="E594" i="126"/>
  <c r="F594" i="126" l="1"/>
  <c r="C594" i="126" s="1"/>
  <c r="B595" i="126" s="1"/>
  <c r="E595" i="126"/>
  <c r="F595" i="126" l="1"/>
  <c r="C595" i="126" s="1"/>
  <c r="B596" i="126" s="1"/>
  <c r="E596" i="126"/>
  <c r="E597" i="126" l="1"/>
  <c r="F596" i="126"/>
  <c r="C596" i="126" s="1"/>
  <c r="B597" i="126" s="1"/>
  <c r="F597" i="126" l="1"/>
  <c r="C597" i="126" s="1"/>
  <c r="B598" i="126" s="1"/>
  <c r="E598" i="126"/>
  <c r="E599" i="126" l="1"/>
  <c r="F598" i="126"/>
  <c r="C598" i="126" s="1"/>
  <c r="B599" i="126" s="1"/>
  <c r="E600" i="126" l="1"/>
  <c r="F599" i="126"/>
  <c r="C599" i="126" s="1"/>
  <c r="B600" i="126" s="1"/>
  <c r="E601" i="126" l="1"/>
  <c r="F600" i="126"/>
  <c r="C600" i="126" s="1"/>
  <c r="B601" i="126" s="1"/>
  <c r="F601" i="126" l="1"/>
  <c r="C601" i="126" s="1"/>
  <c r="B602" i="126" s="1"/>
  <c r="E602" i="126"/>
  <c r="E603" i="126" l="1"/>
  <c r="F602" i="126"/>
  <c r="C602" i="126" s="1"/>
  <c r="B603" i="126" s="1"/>
  <c r="E604" i="126" l="1"/>
  <c r="F603" i="126"/>
  <c r="C603" i="126" s="1"/>
  <c r="B604" i="126" s="1"/>
  <c r="F604" i="126" l="1"/>
  <c r="C604" i="126" s="1"/>
  <c r="B605" i="126" s="1"/>
  <c r="E605" i="126"/>
  <c r="E606" i="126" l="1"/>
  <c r="F605" i="126"/>
  <c r="C605" i="126" s="1"/>
  <c r="B606" i="126" s="1"/>
  <c r="F606" i="126" l="1"/>
  <c r="C606" i="126" s="1"/>
  <c r="B607" i="126" s="1"/>
  <c r="E607" i="126"/>
  <c r="F607" i="126" l="1"/>
  <c r="C607" i="126" s="1"/>
  <c r="B608" i="126" s="1"/>
  <c r="E608" i="126"/>
  <c r="E609" i="126" l="1"/>
  <c r="F608" i="126"/>
  <c r="C608" i="126" s="1"/>
  <c r="B609" i="126" s="1"/>
  <c r="F609" i="126" l="1"/>
  <c r="C609" i="126" s="1"/>
  <c r="B610" i="126" s="1"/>
  <c r="E610" i="126"/>
  <c r="E611" i="126" l="1"/>
  <c r="F610" i="126"/>
  <c r="C610" i="126" s="1"/>
  <c r="B611" i="126" s="1"/>
  <c r="F611" i="126" l="1"/>
  <c r="C611" i="126" s="1"/>
  <c r="B612" i="126" s="1"/>
  <c r="E612" i="126"/>
  <c r="E613" i="126" l="1"/>
  <c r="F612" i="126"/>
  <c r="C612" i="126" s="1"/>
  <c r="B613" i="126" s="1"/>
  <c r="E614" i="126" l="1"/>
  <c r="F613" i="126"/>
  <c r="C613" i="126" s="1"/>
  <c r="B614" i="126" s="1"/>
  <c r="F614" i="126" l="1"/>
  <c r="C614" i="126" s="1"/>
  <c r="B615" i="126" s="1"/>
  <c r="E615" i="126"/>
  <c r="E616" i="126" l="1"/>
  <c r="F615" i="126"/>
  <c r="C615" i="126" s="1"/>
  <c r="B616" i="126" s="1"/>
  <c r="F616" i="126" l="1"/>
  <c r="C616" i="126" s="1"/>
  <c r="B617" i="126" s="1"/>
  <c r="E617" i="126"/>
  <c r="E618" i="126" l="1"/>
  <c r="F617" i="126"/>
  <c r="C617" i="126" s="1"/>
  <c r="B618" i="126" s="1"/>
  <c r="F618" i="126" l="1"/>
  <c r="C618" i="126" s="1"/>
  <c r="B619" i="126" s="1"/>
  <c r="E619" i="126"/>
  <c r="F619" i="126" l="1"/>
  <c r="C619" i="126" s="1"/>
  <c r="B620" i="126" s="1"/>
  <c r="E620" i="126"/>
  <c r="E621" i="126" l="1"/>
  <c r="F620" i="126"/>
  <c r="C620" i="126" s="1"/>
  <c r="B621" i="126" s="1"/>
  <c r="F621" i="126" l="1"/>
  <c r="C621" i="126" s="1"/>
  <c r="B622" i="126" s="1"/>
  <c r="E622" i="126"/>
  <c r="F622" i="126" l="1"/>
  <c r="C622" i="126" s="1"/>
  <c r="B623" i="126" s="1"/>
  <c r="E623" i="126"/>
  <c r="E624" i="126" l="1"/>
  <c r="F623" i="126"/>
  <c r="C623" i="126" s="1"/>
  <c r="B624" i="126" s="1"/>
  <c r="F624" i="126" l="1"/>
  <c r="C624" i="126" s="1"/>
  <c r="B625" i="126" s="1"/>
  <c r="E625" i="126"/>
  <c r="F625" i="126" l="1"/>
  <c r="C625" i="126" s="1"/>
  <c r="B626" i="126" s="1"/>
  <c r="E626" i="126"/>
  <c r="F626" i="126" l="1"/>
  <c r="C626" i="126" s="1"/>
  <c r="B627" i="126" s="1"/>
  <c r="E627" i="126"/>
  <c r="F627" i="126" l="1"/>
  <c r="C627" i="126" s="1"/>
  <c r="B628" i="126" s="1"/>
  <c r="E628" i="126"/>
  <c r="F628" i="126" l="1"/>
  <c r="C628" i="126" s="1"/>
  <c r="B629" i="126" s="1"/>
  <c r="E629" i="126"/>
  <c r="E630" i="126" l="1"/>
  <c r="F629" i="126"/>
  <c r="C629" i="126" s="1"/>
  <c r="B630" i="126" s="1"/>
  <c r="F630" i="126" l="1"/>
  <c r="C630" i="126" s="1"/>
  <c r="B631" i="126" s="1"/>
  <c r="E631" i="126"/>
  <c r="F631" i="126" l="1"/>
  <c r="C631" i="126" s="1"/>
  <c r="B632" i="126" s="1"/>
  <c r="E632" i="126"/>
  <c r="E633" i="126" l="1"/>
  <c r="F632" i="126"/>
  <c r="C632" i="126" s="1"/>
  <c r="B633" i="126" s="1"/>
  <c r="E634" i="126" l="1"/>
  <c r="F633" i="126"/>
  <c r="C633" i="126" s="1"/>
  <c r="B634" i="126" s="1"/>
  <c r="F634" i="126" l="1"/>
  <c r="C634" i="126" s="1"/>
  <c r="B635" i="126" s="1"/>
  <c r="E635" i="126"/>
  <c r="E636" i="126" l="1"/>
  <c r="F635" i="126"/>
  <c r="C635" i="126" s="1"/>
  <c r="B636" i="126" s="1"/>
  <c r="E637" i="126" l="1"/>
  <c r="F636" i="126"/>
  <c r="C636" i="126" s="1"/>
  <c r="B637" i="126" s="1"/>
  <c r="F637" i="126" l="1"/>
  <c r="C637" i="126" s="1"/>
  <c r="B638" i="126" s="1"/>
  <c r="E638" i="126"/>
  <c r="E639" i="126" l="1"/>
  <c r="F638" i="126"/>
  <c r="C638" i="126" s="1"/>
  <c r="B639" i="126" s="1"/>
  <c r="F639" i="126" l="1"/>
  <c r="C639" i="126" s="1"/>
  <c r="B640" i="126" s="1"/>
  <c r="E640" i="126"/>
  <c r="F640" i="126" l="1"/>
  <c r="C640" i="126" s="1"/>
  <c r="B641" i="126" s="1"/>
  <c r="E641" i="126"/>
  <c r="F641" i="126" l="1"/>
  <c r="C641" i="126" s="1"/>
  <c r="B642" i="126" s="1"/>
  <c r="E642" i="126"/>
  <c r="E643" i="126" l="1"/>
  <c r="F642" i="126"/>
  <c r="C642" i="126" s="1"/>
  <c r="B643" i="126" s="1"/>
  <c r="F643" i="126" l="1"/>
  <c r="C643" i="126" s="1"/>
  <c r="B644" i="126" s="1"/>
  <c r="E644" i="126"/>
  <c r="F644" i="126" l="1"/>
  <c r="C644" i="126" s="1"/>
  <c r="B645" i="126" s="1"/>
  <c r="E645" i="126"/>
  <c r="E646" i="126" l="1"/>
  <c r="F645" i="126"/>
  <c r="C645" i="126" s="1"/>
  <c r="B646" i="126" s="1"/>
  <c r="E647" i="126" l="1"/>
  <c r="F646" i="126"/>
  <c r="C646" i="126" s="1"/>
  <c r="B647" i="126" s="1"/>
  <c r="F647" i="126" l="1"/>
  <c r="C647" i="126" s="1"/>
  <c r="B648" i="126" s="1"/>
  <c r="E648" i="126"/>
  <c r="E649" i="126" l="1"/>
  <c r="F648" i="126"/>
  <c r="C648" i="126" s="1"/>
  <c r="B649" i="126" s="1"/>
  <c r="F649" i="126" l="1"/>
  <c r="C649" i="126" s="1"/>
  <c r="B650" i="126" s="1"/>
  <c r="E650" i="126"/>
  <c r="E651" i="126" l="1"/>
  <c r="F650" i="126"/>
  <c r="C650" i="126" s="1"/>
  <c r="B651" i="126" s="1"/>
  <c r="F651" i="126" l="1"/>
  <c r="C651" i="126" s="1"/>
  <c r="B652" i="126" s="1"/>
  <c r="E652" i="126"/>
  <c r="F652" i="126" l="1"/>
  <c r="C652" i="126" s="1"/>
  <c r="B653" i="126" s="1"/>
  <c r="E653" i="126"/>
  <c r="E654" i="126" l="1"/>
  <c r="F653" i="126"/>
  <c r="C653" i="126" s="1"/>
  <c r="B654" i="126" s="1"/>
  <c r="F654" i="126" l="1"/>
  <c r="C654" i="126" s="1"/>
  <c r="B655" i="126" s="1"/>
  <c r="E655" i="126"/>
  <c r="E656" i="126" l="1"/>
  <c r="F655" i="126"/>
  <c r="C655" i="126" s="1"/>
  <c r="B656" i="126" s="1"/>
  <c r="E657" i="126" l="1"/>
  <c r="F656" i="126"/>
  <c r="C656" i="126" s="1"/>
  <c r="B657" i="126" s="1"/>
  <c r="F657" i="126" l="1"/>
  <c r="C657" i="126" s="1"/>
  <c r="B658" i="126" s="1"/>
  <c r="E658" i="126"/>
  <c r="F658" i="126" l="1"/>
  <c r="C658" i="126" s="1"/>
  <c r="B659" i="126" s="1"/>
  <c r="E659" i="126"/>
  <c r="F659" i="126" l="1"/>
  <c r="C659" i="126" s="1"/>
  <c r="B660" i="126" s="1"/>
  <c r="E660" i="126"/>
  <c r="E661" i="126" l="1"/>
  <c r="F660" i="126"/>
  <c r="C660" i="126" s="1"/>
  <c r="B661" i="126" s="1"/>
  <c r="E662" i="126" l="1"/>
  <c r="F661" i="126"/>
  <c r="C661" i="126" s="1"/>
  <c r="B662" i="126" s="1"/>
  <c r="F662" i="126" l="1"/>
  <c r="C662" i="126" s="1"/>
  <c r="B663" i="126" s="1"/>
  <c r="E663" i="126"/>
  <c r="F663" i="126" l="1"/>
  <c r="C663" i="126" s="1"/>
  <c r="B664" i="126" s="1"/>
  <c r="E664" i="126"/>
  <c r="F664" i="126" l="1"/>
  <c r="C664" i="126" s="1"/>
  <c r="B665" i="126" s="1"/>
  <c r="E665" i="126"/>
  <c r="E666" i="126" l="1"/>
  <c r="F665" i="126"/>
  <c r="C665" i="126" s="1"/>
  <c r="B666" i="126" s="1"/>
  <c r="F666" i="126" l="1"/>
  <c r="C666" i="126" s="1"/>
  <c r="B667" i="126" s="1"/>
  <c r="E667" i="126"/>
  <c r="F667" i="126" l="1"/>
  <c r="C667" i="126" s="1"/>
  <c r="B668" i="126" s="1"/>
  <c r="E668" i="126"/>
  <c r="F668" i="126" l="1"/>
  <c r="C668" i="126" s="1"/>
  <c r="B669" i="126" s="1"/>
  <c r="E669" i="126"/>
  <c r="E670" i="126" l="1"/>
  <c r="F669" i="126"/>
  <c r="C669" i="126" s="1"/>
  <c r="B670" i="126" s="1"/>
  <c r="F670" i="126" l="1"/>
  <c r="C670" i="126" s="1"/>
  <c r="B671" i="126" s="1"/>
  <c r="E671" i="126"/>
  <c r="F671" i="126" l="1"/>
  <c r="C671" i="126" s="1"/>
  <c r="B672" i="126" s="1"/>
  <c r="E672" i="126"/>
  <c r="F672" i="126" l="1"/>
  <c r="C672" i="126" s="1"/>
  <c r="B673" i="126" s="1"/>
  <c r="E673" i="126"/>
  <c r="E674" i="126" l="1"/>
  <c r="F673" i="126"/>
  <c r="C673" i="126" s="1"/>
  <c r="B674" i="126" s="1"/>
  <c r="E675" i="126" l="1"/>
  <c r="F674" i="126"/>
  <c r="C674" i="126" s="1"/>
  <c r="B675" i="126" s="1"/>
  <c r="F675" i="126" l="1"/>
  <c r="C675" i="126" s="1"/>
  <c r="B676" i="126" s="1"/>
  <c r="E676" i="126"/>
  <c r="E677" i="126" l="1"/>
  <c r="F676" i="126"/>
  <c r="C676" i="126" s="1"/>
  <c r="B677" i="126" s="1"/>
  <c r="F677" i="126" l="1"/>
  <c r="C677" i="126" s="1"/>
  <c r="B678" i="126" s="1"/>
  <c r="E678" i="126"/>
  <c r="F678" i="126" l="1"/>
  <c r="C678" i="126" s="1"/>
  <c r="B679" i="126" s="1"/>
  <c r="E679" i="126"/>
  <c r="E680" i="126" l="1"/>
  <c r="F679" i="126"/>
  <c r="C679" i="126" s="1"/>
  <c r="B680" i="126" s="1"/>
  <c r="F680" i="126" l="1"/>
  <c r="C680" i="126" s="1"/>
  <c r="B681" i="126" s="1"/>
  <c r="E681" i="126"/>
  <c r="F681" i="126" l="1"/>
  <c r="C681" i="126" s="1"/>
  <c r="B682" i="126" s="1"/>
  <c r="E682" i="126"/>
  <c r="E683" i="126" l="1"/>
  <c r="F682" i="126"/>
  <c r="C682" i="126" s="1"/>
  <c r="B683" i="126" s="1"/>
  <c r="E684" i="126" l="1"/>
  <c r="F683" i="126"/>
  <c r="C683" i="126" s="1"/>
  <c r="B684" i="126" s="1"/>
  <c r="E685" i="126" l="1"/>
  <c r="F684" i="126"/>
  <c r="C684" i="126" s="1"/>
  <c r="B685" i="126" s="1"/>
  <c r="F685" i="126" l="1"/>
  <c r="C685" i="126" s="1"/>
  <c r="B686" i="126" s="1"/>
  <c r="E686" i="126"/>
  <c r="E687" i="126" l="1"/>
  <c r="F686" i="126"/>
  <c r="C686" i="126" s="1"/>
  <c r="B687" i="126" s="1"/>
  <c r="E688" i="126" l="1"/>
  <c r="F687" i="126"/>
  <c r="C687" i="126" s="1"/>
  <c r="B688" i="126" s="1"/>
  <c r="F688" i="126" l="1"/>
  <c r="C688" i="126" s="1"/>
  <c r="B689" i="126" s="1"/>
  <c r="E689" i="126"/>
  <c r="F689" i="126" l="1"/>
  <c r="C689" i="126" s="1"/>
  <c r="B690" i="126" s="1"/>
  <c r="E690" i="126"/>
  <c r="E691" i="126" l="1"/>
  <c r="F690" i="126"/>
  <c r="C690" i="126" s="1"/>
  <c r="B691" i="126" s="1"/>
  <c r="F691" i="126" l="1"/>
  <c r="C691" i="126" s="1"/>
  <c r="B692" i="126" s="1"/>
  <c r="E692" i="126"/>
  <c r="F692" i="126" l="1"/>
  <c r="C692" i="126" s="1"/>
  <c r="B693" i="126" s="1"/>
  <c r="E693" i="126"/>
  <c r="E694" i="126" l="1"/>
  <c r="F693" i="126"/>
  <c r="C693" i="126" s="1"/>
  <c r="B694" i="126" s="1"/>
  <c r="E695" i="126" l="1"/>
  <c r="F694" i="126"/>
  <c r="C694" i="126" s="1"/>
  <c r="B695" i="126" s="1"/>
  <c r="F695" i="126" l="1"/>
  <c r="C695" i="126" s="1"/>
  <c r="B696" i="126" s="1"/>
  <c r="E696" i="126"/>
  <c r="F696" i="126" l="1"/>
  <c r="C696" i="126" s="1"/>
  <c r="B697" i="126" s="1"/>
  <c r="E697" i="126"/>
  <c r="E698" i="126" l="1"/>
  <c r="F697" i="126"/>
  <c r="C697" i="126" s="1"/>
  <c r="B698" i="126" s="1"/>
  <c r="F698" i="126" l="1"/>
  <c r="C698" i="126" s="1"/>
  <c r="B699" i="126" s="1"/>
  <c r="E699" i="126"/>
  <c r="F699" i="126" l="1"/>
  <c r="C699" i="126" s="1"/>
  <c r="B700" i="126" s="1"/>
  <c r="E700" i="126"/>
  <c r="E701" i="126" l="1"/>
  <c r="F700" i="126"/>
  <c r="C700" i="126" s="1"/>
  <c r="B701" i="126" s="1"/>
  <c r="F701" i="126" l="1"/>
  <c r="C701" i="126" s="1"/>
  <c r="B702" i="126" s="1"/>
  <c r="E702" i="126"/>
  <c r="F702" i="126" l="1"/>
  <c r="C702" i="126" s="1"/>
  <c r="B703" i="126" s="1"/>
  <c r="E703" i="126"/>
  <c r="F703" i="126" l="1"/>
  <c r="C703" i="126" s="1"/>
  <c r="B704" i="126" s="1"/>
  <c r="E704" i="126"/>
  <c r="E705" i="126" l="1"/>
  <c r="F704" i="126"/>
  <c r="C704" i="126" s="1"/>
  <c r="B705" i="126" s="1"/>
  <c r="F705" i="126" l="1"/>
  <c r="C705" i="126" s="1"/>
  <c r="B706" i="126" s="1"/>
  <c r="E706" i="126"/>
  <c r="E707" i="126" l="1"/>
  <c r="F706" i="126"/>
  <c r="C706" i="126" s="1"/>
  <c r="B707" i="126" s="1"/>
  <c r="F707" i="126" l="1"/>
  <c r="C707" i="126" s="1"/>
  <c r="B708" i="126" s="1"/>
  <c r="E708" i="126"/>
  <c r="E709" i="126" l="1"/>
  <c r="F708" i="126"/>
  <c r="C708" i="126" s="1"/>
  <c r="B709" i="126" s="1"/>
  <c r="F709" i="126" l="1"/>
  <c r="C709" i="126" s="1"/>
  <c r="B710" i="126" s="1"/>
  <c r="E710" i="126"/>
  <c r="E711" i="126" l="1"/>
  <c r="F710" i="126"/>
  <c r="C710" i="126" s="1"/>
  <c r="B711" i="126" s="1"/>
  <c r="F711" i="126" l="1"/>
  <c r="C711" i="126" s="1"/>
  <c r="B712" i="126" s="1"/>
  <c r="E712" i="126"/>
  <c r="F712" i="126" l="1"/>
  <c r="C712" i="126" s="1"/>
  <c r="B713" i="126" s="1"/>
  <c r="E713" i="126"/>
  <c r="E714" i="126" l="1"/>
  <c r="F713" i="126"/>
  <c r="C713" i="126" s="1"/>
  <c r="B714" i="126" s="1"/>
  <c r="F714" i="126" l="1"/>
  <c r="C714" i="126" s="1"/>
  <c r="B715" i="126" s="1"/>
  <c r="E715" i="126"/>
  <c r="E716" i="126" l="1"/>
  <c r="F715" i="126"/>
  <c r="C715" i="126" s="1"/>
  <c r="B716" i="126" s="1"/>
  <c r="E717" i="126" l="1"/>
  <c r="F716" i="126"/>
  <c r="C716" i="126" s="1"/>
  <c r="B717" i="126" s="1"/>
  <c r="F717" i="126" l="1"/>
  <c r="C717" i="126" s="1"/>
  <c r="B718" i="126" s="1"/>
  <c r="E718" i="126"/>
  <c r="E719" i="126" l="1"/>
  <c r="F718" i="126"/>
  <c r="C718" i="126" s="1"/>
  <c r="B719" i="126" s="1"/>
  <c r="F719" i="126" l="1"/>
  <c r="C719" i="126" s="1"/>
  <c r="B720" i="126" s="1"/>
  <c r="E720" i="126"/>
  <c r="E721" i="126" l="1"/>
  <c r="F720" i="126"/>
  <c r="C720" i="126" s="1"/>
  <c r="B721" i="126" s="1"/>
  <c r="F721" i="126" l="1"/>
  <c r="C721" i="126" s="1"/>
  <c r="B722" i="126" s="1"/>
  <c r="E722" i="126"/>
  <c r="E723" i="126" l="1"/>
  <c r="F722" i="126"/>
  <c r="C722" i="126" s="1"/>
  <c r="B723" i="126" s="1"/>
  <c r="F723" i="126" l="1"/>
  <c r="C723" i="126" s="1"/>
  <c r="B724" i="126" s="1"/>
  <c r="E724" i="126"/>
  <c r="E725" i="126" l="1"/>
  <c r="F724" i="126"/>
  <c r="C724" i="126" s="1"/>
  <c r="B725" i="126" s="1"/>
  <c r="F725" i="126" l="1"/>
  <c r="C725" i="126" s="1"/>
  <c r="B726" i="126" s="1"/>
  <c r="E726" i="126"/>
  <c r="F726" i="126" l="1"/>
  <c r="C726" i="126" s="1"/>
  <c r="B727" i="126" s="1"/>
  <c r="E727" i="126"/>
  <c r="F727" i="126" l="1"/>
  <c r="C727" i="126" s="1"/>
  <c r="B728" i="126" s="1"/>
  <c r="E728" i="126"/>
  <c r="E729" i="126" l="1"/>
  <c r="F728" i="126"/>
  <c r="C728" i="126" s="1"/>
  <c r="B729" i="126" s="1"/>
  <c r="F729" i="126" l="1"/>
  <c r="C729" i="126" s="1"/>
  <c r="B730" i="126" s="1"/>
  <c r="E730" i="126"/>
  <c r="F730" i="126" l="1"/>
  <c r="C730" i="126" s="1"/>
  <c r="B731" i="126" s="1"/>
  <c r="E731" i="126"/>
  <c r="E732" i="126" l="1"/>
  <c r="F731" i="126"/>
  <c r="C731" i="126" s="1"/>
  <c r="B732" i="126" s="1"/>
  <c r="E733" i="126" l="1"/>
  <c r="F732" i="126"/>
  <c r="C732" i="126" s="1"/>
  <c r="B733" i="126" s="1"/>
  <c r="F733" i="126" l="1"/>
  <c r="C733" i="126" s="1"/>
  <c r="B734" i="126" s="1"/>
  <c r="E734" i="126"/>
  <c r="E735" i="126" l="1"/>
  <c r="F734" i="126"/>
  <c r="C734" i="126" s="1"/>
  <c r="B735" i="126" s="1"/>
  <c r="F735" i="126" l="1"/>
  <c r="C735" i="126" s="1"/>
  <c r="B736" i="126" s="1"/>
  <c r="E736" i="126"/>
  <c r="E737" i="126" l="1"/>
  <c r="F736" i="126"/>
  <c r="C736" i="126" s="1"/>
  <c r="B737" i="126" s="1"/>
  <c r="F737" i="126" l="1"/>
  <c r="C737" i="126" s="1"/>
  <c r="B738" i="126" s="1"/>
  <c r="E738" i="126"/>
  <c r="E739" i="126" l="1"/>
  <c r="F738" i="126"/>
  <c r="C738" i="126" s="1"/>
  <c r="B739" i="126" s="1"/>
  <c r="F739" i="126" l="1"/>
  <c r="C739" i="126" s="1"/>
  <c r="B740" i="126" s="1"/>
  <c r="E740" i="126"/>
  <c r="F740" i="126" l="1"/>
  <c r="C740" i="126" s="1"/>
  <c r="B741" i="126" s="1"/>
  <c r="E741" i="126"/>
  <c r="F741" i="126" l="1"/>
  <c r="C741" i="126" s="1"/>
  <c r="B742" i="126" s="1"/>
  <c r="E742" i="126"/>
  <c r="E743" i="126" l="1"/>
  <c r="F742" i="126"/>
  <c r="C742" i="126" s="1"/>
  <c r="B743" i="126" s="1"/>
  <c r="F743" i="126" l="1"/>
  <c r="C743" i="126" s="1"/>
  <c r="B744" i="126" s="1"/>
  <c r="E744" i="126"/>
  <c r="E745" i="126" l="1"/>
  <c r="F744" i="126"/>
  <c r="C744" i="126" s="1"/>
  <c r="B745" i="126" s="1"/>
  <c r="E746" i="126" l="1"/>
  <c r="F745" i="126"/>
  <c r="C745" i="126" s="1"/>
  <c r="B746" i="126" s="1"/>
  <c r="E747" i="126" l="1"/>
  <c r="F746" i="126"/>
  <c r="C746" i="126" s="1"/>
  <c r="B747" i="126" s="1"/>
  <c r="F747" i="126" l="1"/>
  <c r="C747" i="126" s="1"/>
  <c r="B748" i="126" s="1"/>
  <c r="E748" i="126"/>
  <c r="E749" i="126" l="1"/>
  <c r="F748" i="126"/>
  <c r="C748" i="126" s="1"/>
  <c r="B749" i="126" s="1"/>
  <c r="F749" i="126" l="1"/>
  <c r="C749" i="126" s="1"/>
  <c r="B750" i="126" s="1"/>
  <c r="E750" i="126"/>
  <c r="E751" i="126" l="1"/>
  <c r="F750" i="126"/>
  <c r="C750" i="126" s="1"/>
  <c r="B751" i="126" s="1"/>
  <c r="F751" i="126" l="1"/>
  <c r="C751" i="126" s="1"/>
  <c r="B752" i="126" s="1"/>
  <c r="E752" i="126"/>
  <c r="E753" i="126" l="1"/>
  <c r="F752" i="126"/>
  <c r="C752" i="126" s="1"/>
  <c r="B753" i="126" s="1"/>
  <c r="F753" i="126" l="1"/>
  <c r="C753" i="126" s="1"/>
  <c r="B754" i="126" s="1"/>
  <c r="E754" i="126"/>
  <c r="E755" i="126" l="1"/>
  <c r="F754" i="126"/>
  <c r="C754" i="126" s="1"/>
  <c r="B755" i="126" s="1"/>
  <c r="F755" i="126" l="1"/>
  <c r="C755" i="126" s="1"/>
  <c r="B756" i="126" s="1"/>
  <c r="E756" i="126"/>
  <c r="F756" i="126" l="1"/>
  <c r="C756" i="126" s="1"/>
  <c r="B757" i="126" s="1"/>
  <c r="E757" i="126"/>
  <c r="F757" i="126" l="1"/>
  <c r="C757" i="126" s="1"/>
  <c r="B758" i="126" s="1"/>
  <c r="E758" i="126"/>
  <c r="E759" i="126" l="1"/>
  <c r="F758" i="126"/>
  <c r="C758" i="126" s="1"/>
  <c r="B759" i="126" s="1"/>
  <c r="F759" i="126" l="1"/>
  <c r="C759" i="126" s="1"/>
  <c r="B760" i="126" s="1"/>
  <c r="E760" i="126"/>
  <c r="E761" i="126" l="1"/>
  <c r="F760" i="126"/>
  <c r="C760" i="126" s="1"/>
  <c r="B761" i="126" s="1"/>
  <c r="E762" i="126" l="1"/>
  <c r="F761" i="126"/>
  <c r="C761" i="126" s="1"/>
  <c r="B762" i="126" s="1"/>
  <c r="F762" i="126" l="1"/>
  <c r="C762" i="126" s="1"/>
  <c r="B763" i="126" s="1"/>
  <c r="E763" i="126"/>
  <c r="F763" i="126" l="1"/>
  <c r="C763" i="126" s="1"/>
  <c r="B764" i="126" s="1"/>
  <c r="E764" i="126"/>
  <c r="E765" i="126" l="1"/>
  <c r="F764" i="126"/>
  <c r="C764" i="126" s="1"/>
  <c r="B765" i="126" s="1"/>
  <c r="E766" i="126" l="1"/>
  <c r="F765" i="126"/>
  <c r="C765" i="126" s="1"/>
  <c r="B766" i="126" s="1"/>
  <c r="E767" i="126" l="1"/>
  <c r="F766" i="126"/>
  <c r="C766" i="126" s="1"/>
  <c r="B767" i="126" s="1"/>
  <c r="E768" i="126" l="1"/>
  <c r="F767" i="126"/>
  <c r="C767" i="126" s="1"/>
  <c r="B768" i="126" s="1"/>
  <c r="F768" i="126" l="1"/>
  <c r="C768" i="126" s="1"/>
  <c r="B769" i="126" s="1"/>
  <c r="E769" i="126"/>
  <c r="F769" i="126" l="1"/>
  <c r="C769" i="126" s="1"/>
  <c r="B770" i="126" s="1"/>
  <c r="E770" i="126"/>
  <c r="F770" i="126" l="1"/>
  <c r="C770" i="126" s="1"/>
  <c r="B771" i="126" s="1"/>
  <c r="E771" i="126"/>
  <c r="E772" i="126" l="1"/>
  <c r="F771" i="126"/>
  <c r="C771" i="126" s="1"/>
  <c r="B772" i="126" s="1"/>
  <c r="E773" i="126" l="1"/>
  <c r="F772" i="126"/>
  <c r="C772" i="126" s="1"/>
  <c r="B773" i="126" s="1"/>
  <c r="F773" i="126" l="1"/>
  <c r="C773" i="126" s="1"/>
  <c r="B774" i="126" s="1"/>
  <c r="E774" i="126"/>
  <c r="E775" i="126" l="1"/>
  <c r="F774" i="126"/>
  <c r="C774" i="126" s="1"/>
  <c r="B775" i="126" s="1"/>
  <c r="F775" i="126" l="1"/>
  <c r="C775" i="126" s="1"/>
  <c r="B776" i="126" s="1"/>
  <c r="E776" i="126"/>
  <c r="E777" i="126" l="1"/>
  <c r="F776" i="126"/>
  <c r="C776" i="126" s="1"/>
  <c r="B777" i="126" s="1"/>
  <c r="F777" i="126" l="1"/>
  <c r="C777" i="126" s="1"/>
  <c r="B778" i="126" s="1"/>
  <c r="E778" i="126"/>
  <c r="F778" i="126" l="1"/>
  <c r="C778" i="126" s="1"/>
  <c r="B779" i="126" s="1"/>
  <c r="E779" i="126"/>
  <c r="E780" i="126" l="1"/>
  <c r="F779" i="126"/>
  <c r="C779" i="126" s="1"/>
  <c r="B780" i="126" s="1"/>
  <c r="F780" i="126" l="1"/>
  <c r="C780" i="126" s="1"/>
  <c r="B781" i="126" s="1"/>
  <c r="E781" i="126"/>
  <c r="E782" i="126" l="1"/>
  <c r="F781" i="126"/>
  <c r="C781" i="126" s="1"/>
  <c r="B782" i="126" s="1"/>
  <c r="E783" i="126" l="1"/>
  <c r="F782" i="126"/>
  <c r="C782" i="126" s="1"/>
  <c r="B783" i="126" s="1"/>
  <c r="F783" i="126" l="1"/>
  <c r="C783" i="126" s="1"/>
  <c r="B784" i="126" s="1"/>
  <c r="E784" i="126"/>
  <c r="E785" i="126" l="1"/>
  <c r="F784" i="126"/>
  <c r="C784" i="126" s="1"/>
  <c r="B785" i="126" s="1"/>
  <c r="F785" i="126" l="1"/>
  <c r="C785" i="126" s="1"/>
  <c r="B786" i="126" s="1"/>
  <c r="E786" i="126"/>
  <c r="E787" i="126" l="1"/>
  <c r="F786" i="126"/>
  <c r="C786" i="126" s="1"/>
  <c r="B787" i="126" s="1"/>
  <c r="F787" i="126" l="1"/>
  <c r="C787" i="126" s="1"/>
  <c r="B788" i="126" s="1"/>
  <c r="E788" i="126"/>
  <c r="E789" i="126" l="1"/>
  <c r="F788" i="126"/>
  <c r="C788" i="126" s="1"/>
  <c r="B789" i="126" s="1"/>
  <c r="E790" i="126" l="1"/>
  <c r="F789" i="126"/>
  <c r="C789" i="126" s="1"/>
  <c r="B790" i="126" s="1"/>
  <c r="F790" i="126" l="1"/>
  <c r="C790" i="126" s="1"/>
  <c r="B791" i="126" s="1"/>
  <c r="E791" i="126"/>
  <c r="E792" i="126" l="1"/>
  <c r="F791" i="126"/>
  <c r="C791" i="126" s="1"/>
  <c r="B792" i="126" s="1"/>
  <c r="F792" i="126" l="1"/>
  <c r="C792" i="126" s="1"/>
  <c r="B793" i="126" s="1"/>
  <c r="E793" i="126"/>
  <c r="F793" i="126" l="1"/>
  <c r="C793" i="126" s="1"/>
  <c r="B794" i="126" s="1"/>
  <c r="E794" i="126"/>
  <c r="E795" i="126" l="1"/>
  <c r="F794" i="126"/>
  <c r="C794" i="126" s="1"/>
  <c r="B795" i="126" s="1"/>
  <c r="F795" i="126" l="1"/>
  <c r="C795" i="126" s="1"/>
  <c r="B796" i="126" s="1"/>
  <c r="E796" i="126"/>
  <c r="E797" i="126" l="1"/>
  <c r="F796" i="126"/>
  <c r="C796" i="126" s="1"/>
  <c r="B797" i="126" s="1"/>
  <c r="E798" i="126" l="1"/>
  <c r="F797" i="126"/>
  <c r="C797" i="126" s="1"/>
  <c r="B798" i="126" s="1"/>
  <c r="F798" i="126" l="1"/>
  <c r="C798" i="126" s="1"/>
  <c r="B799" i="126" s="1"/>
  <c r="E799" i="126"/>
  <c r="E800" i="126" l="1"/>
  <c r="F799" i="126"/>
  <c r="C799" i="126" s="1"/>
  <c r="B800" i="126" s="1"/>
  <c r="F800" i="126" l="1"/>
  <c r="C800" i="126" s="1"/>
  <c r="B801" i="126" s="1"/>
  <c r="E801" i="126"/>
  <c r="F801" i="126" l="1"/>
  <c r="C801" i="126" s="1"/>
  <c r="B802" i="126" s="1"/>
  <c r="E802" i="126"/>
  <c r="E803" i="126" l="1"/>
  <c r="F802" i="126"/>
  <c r="C802" i="126" s="1"/>
  <c r="B803" i="126" s="1"/>
  <c r="F803" i="126" l="1"/>
  <c r="C803" i="126" s="1"/>
  <c r="B804" i="126" s="1"/>
  <c r="E804" i="126"/>
  <c r="E805" i="126" l="1"/>
  <c r="F804" i="126"/>
  <c r="C804" i="126" s="1"/>
  <c r="B805" i="126" s="1"/>
  <c r="F805" i="126" l="1"/>
  <c r="C805" i="126" s="1"/>
  <c r="B806" i="126" s="1"/>
  <c r="E806" i="126"/>
  <c r="E807" i="126" l="1"/>
  <c r="F806" i="126"/>
  <c r="C806" i="126" s="1"/>
  <c r="B807" i="126" s="1"/>
  <c r="F807" i="126" l="1"/>
  <c r="C807" i="126" s="1"/>
  <c r="B808" i="126" s="1"/>
  <c r="E808" i="126"/>
  <c r="E809" i="126" l="1"/>
  <c r="F808" i="126"/>
  <c r="C808" i="126" s="1"/>
  <c r="B809" i="126" s="1"/>
  <c r="E810" i="126" l="1"/>
  <c r="F809" i="126"/>
  <c r="C809" i="126" s="1"/>
  <c r="B810" i="126" s="1"/>
  <c r="F810" i="126" l="1"/>
  <c r="C810" i="126" s="1"/>
  <c r="B811" i="126" s="1"/>
  <c r="E811" i="126"/>
  <c r="F811" i="126" l="1"/>
  <c r="C811" i="126" s="1"/>
  <c r="B812" i="126" s="1"/>
  <c r="E812" i="126"/>
  <c r="F812" i="126" l="1"/>
  <c r="C812" i="126" s="1"/>
  <c r="B813" i="126" s="1"/>
  <c r="E813" i="126"/>
  <c r="E814" i="126" l="1"/>
  <c r="F813" i="126"/>
  <c r="C813" i="126" s="1"/>
  <c r="B814" i="126" s="1"/>
  <c r="F814" i="126" l="1"/>
  <c r="C814" i="126" s="1"/>
  <c r="B815" i="126" s="1"/>
  <c r="E815" i="126"/>
  <c r="F815" i="126" l="1"/>
  <c r="C815" i="126" s="1"/>
  <c r="B816" i="126" s="1"/>
  <c r="E816" i="126"/>
  <c r="E817" i="126" l="1"/>
  <c r="F816" i="126"/>
  <c r="C816" i="126" s="1"/>
  <c r="B817" i="126" s="1"/>
  <c r="E818" i="126" l="1"/>
  <c r="F817" i="126"/>
  <c r="C817" i="126" s="1"/>
  <c r="B818" i="126" s="1"/>
  <c r="F818" i="126" l="1"/>
  <c r="C818" i="126" s="1"/>
  <c r="B819" i="126" s="1"/>
  <c r="E819" i="126"/>
  <c r="F819" i="126" l="1"/>
  <c r="C819" i="126" s="1"/>
  <c r="B820" i="126" s="1"/>
  <c r="E820" i="126"/>
  <c r="E821" i="126" l="1"/>
  <c r="F820" i="126"/>
  <c r="C820" i="126" s="1"/>
  <c r="B821" i="126" s="1"/>
  <c r="E822" i="126" l="1"/>
  <c r="F821" i="126"/>
  <c r="C821" i="126" s="1"/>
  <c r="B822" i="126" s="1"/>
  <c r="F822" i="126" l="1"/>
  <c r="C822" i="126" s="1"/>
  <c r="B823" i="126" s="1"/>
  <c r="E823" i="126"/>
  <c r="E824" i="126" l="1"/>
  <c r="F823" i="126"/>
  <c r="C823" i="126" s="1"/>
  <c r="B824" i="126" s="1"/>
  <c r="E825" i="126" l="1"/>
  <c r="F824" i="126"/>
  <c r="C824" i="126" s="1"/>
  <c r="B825" i="126" s="1"/>
  <c r="F825" i="126" l="1"/>
  <c r="C825" i="126" s="1"/>
  <c r="B826" i="126" s="1"/>
  <c r="E826" i="126"/>
  <c r="F826" i="126" l="1"/>
  <c r="C826" i="126" s="1"/>
  <c r="B827" i="126" s="1"/>
  <c r="E827" i="126"/>
  <c r="E828" i="126" l="1"/>
  <c r="F827" i="126"/>
  <c r="C827" i="126" s="1"/>
  <c r="B828" i="126" s="1"/>
  <c r="E829" i="126" l="1"/>
  <c r="F828" i="126"/>
  <c r="C828" i="126" s="1"/>
  <c r="B829" i="126" s="1"/>
  <c r="E830" i="126" l="1"/>
  <c r="F829" i="126"/>
  <c r="C829" i="126" s="1"/>
  <c r="B830" i="126" s="1"/>
  <c r="F830" i="126" l="1"/>
  <c r="C830" i="126" s="1"/>
  <c r="B831" i="126" s="1"/>
  <c r="E831" i="126"/>
  <c r="E832" i="126" l="1"/>
  <c r="F831" i="126"/>
  <c r="C831" i="126" s="1"/>
  <c r="B832" i="126" s="1"/>
  <c r="F832" i="126" l="1"/>
  <c r="C832" i="126" s="1"/>
  <c r="B833" i="126" s="1"/>
  <c r="E833" i="126"/>
  <c r="E834" i="126" l="1"/>
  <c r="F833" i="126"/>
  <c r="C833" i="126" s="1"/>
  <c r="B834" i="126" s="1"/>
  <c r="F834" i="126" l="1"/>
  <c r="C834" i="126" s="1"/>
  <c r="B835" i="126" s="1"/>
  <c r="E835" i="126"/>
  <c r="E836" i="126" l="1"/>
  <c r="F835" i="126"/>
  <c r="C835" i="126" s="1"/>
  <c r="B836" i="126" s="1"/>
  <c r="F836" i="126" l="1"/>
  <c r="C836" i="126" s="1"/>
  <c r="B837" i="126" s="1"/>
  <c r="E837" i="126"/>
  <c r="F837" i="126" l="1"/>
  <c r="C837" i="126" s="1"/>
  <c r="B838" i="126" s="1"/>
  <c r="E838" i="126"/>
  <c r="F838" i="126" l="1"/>
  <c r="C838" i="126" s="1"/>
  <c r="B839" i="126" s="1"/>
  <c r="E839" i="126"/>
  <c r="E840" i="126" l="1"/>
  <c r="F839" i="126"/>
  <c r="C839" i="126" s="1"/>
  <c r="B840" i="126" s="1"/>
  <c r="F840" i="126" l="1"/>
  <c r="C840" i="126" s="1"/>
  <c r="B841" i="126" s="1"/>
  <c r="E841" i="126"/>
  <c r="E842" i="126" l="1"/>
  <c r="F841" i="126"/>
  <c r="C841" i="126" s="1"/>
  <c r="B842" i="126" s="1"/>
  <c r="F842" i="126" l="1"/>
  <c r="C842" i="126" s="1"/>
  <c r="B843" i="126" s="1"/>
  <c r="E843" i="126"/>
  <c r="E844" i="126" l="1"/>
  <c r="F843" i="126"/>
  <c r="C843" i="126" s="1"/>
  <c r="B844" i="126" s="1"/>
  <c r="F844" i="126" l="1"/>
  <c r="C844" i="126" s="1"/>
  <c r="B845" i="126" s="1"/>
  <c r="E845" i="126"/>
  <c r="E846" i="126" l="1"/>
  <c r="F845" i="126"/>
  <c r="C845" i="126" s="1"/>
  <c r="B846" i="126" s="1"/>
  <c r="F846" i="126" l="1"/>
  <c r="C846" i="126" s="1"/>
  <c r="B847" i="126" s="1"/>
  <c r="E847" i="126"/>
  <c r="F847" i="126" l="1"/>
  <c r="C847" i="126" s="1"/>
  <c r="B848" i="126" s="1"/>
  <c r="E848" i="126"/>
  <c r="E849" i="126" l="1"/>
  <c r="F848" i="126"/>
  <c r="C848" i="126" s="1"/>
  <c r="B849" i="126" s="1"/>
  <c r="E850" i="126" l="1"/>
  <c r="F849" i="126"/>
  <c r="C849" i="126" s="1"/>
  <c r="B850" i="126" s="1"/>
  <c r="F850" i="126" l="1"/>
  <c r="C850" i="126" s="1"/>
  <c r="B851" i="126" s="1"/>
  <c r="E851" i="126"/>
  <c r="F851" i="126" l="1"/>
  <c r="C851" i="126" s="1"/>
  <c r="B852" i="126" s="1"/>
  <c r="E852" i="126"/>
  <c r="F852" i="126" l="1"/>
  <c r="C852" i="126" s="1"/>
  <c r="B853" i="126" s="1"/>
  <c r="E853" i="126"/>
  <c r="E854" i="126" l="1"/>
  <c r="F853" i="126"/>
  <c r="C853" i="126" s="1"/>
  <c r="B854" i="126" s="1"/>
  <c r="E855" i="126" l="1"/>
  <c r="F854" i="126"/>
  <c r="C854" i="126" s="1"/>
  <c r="B855" i="126" s="1"/>
  <c r="F855" i="126" l="1"/>
  <c r="C855" i="126" s="1"/>
  <c r="B856" i="126" s="1"/>
  <c r="E856" i="126"/>
  <c r="F856" i="126" l="1"/>
  <c r="C856" i="126" s="1"/>
  <c r="B857" i="126" s="1"/>
  <c r="E857" i="126"/>
  <c r="F857" i="126" l="1"/>
  <c r="C857" i="126" s="1"/>
  <c r="B858" i="126" s="1"/>
  <c r="E858" i="126"/>
  <c r="E859" i="126" l="1"/>
  <c r="F858" i="126"/>
  <c r="C858" i="126" s="1"/>
  <c r="B859" i="126" s="1"/>
  <c r="E860" i="126" l="1"/>
  <c r="F859" i="126"/>
  <c r="C859" i="126" s="1"/>
  <c r="B860" i="126" s="1"/>
  <c r="F860" i="126" l="1"/>
  <c r="C860" i="126" s="1"/>
  <c r="B861" i="126" s="1"/>
  <c r="E861" i="126"/>
  <c r="F861" i="126" l="1"/>
  <c r="C861" i="126" s="1"/>
  <c r="B862" i="126" s="1"/>
  <c r="E862" i="126"/>
  <c r="E863" i="126" l="1"/>
  <c r="F862" i="126"/>
  <c r="C862" i="126" s="1"/>
  <c r="B863" i="126" s="1"/>
  <c r="F863" i="126" l="1"/>
  <c r="C863" i="126" s="1"/>
  <c r="B864" i="126" s="1"/>
  <c r="E864" i="126"/>
  <c r="E865" i="126" l="1"/>
  <c r="F864" i="126"/>
  <c r="C864" i="126" s="1"/>
  <c r="B865" i="126" s="1"/>
  <c r="E866" i="126" l="1"/>
  <c r="F865" i="126"/>
  <c r="C865" i="126" s="1"/>
  <c r="B866" i="126" s="1"/>
  <c r="F866" i="126" l="1"/>
  <c r="C866" i="126" s="1"/>
  <c r="B867" i="126" s="1"/>
  <c r="E867" i="126"/>
  <c r="E868" i="126" l="1"/>
  <c r="F867" i="126"/>
  <c r="C867" i="126" s="1"/>
  <c r="B868" i="126" s="1"/>
  <c r="F868" i="126" l="1"/>
  <c r="C868" i="126" s="1"/>
  <c r="B869" i="126" s="1"/>
  <c r="E869" i="126"/>
  <c r="F869" i="126" l="1"/>
  <c r="C869" i="126" s="1"/>
  <c r="B870" i="126" s="1"/>
  <c r="E870" i="126"/>
  <c r="E871" i="126" l="1"/>
  <c r="F870" i="126"/>
  <c r="C870" i="126" s="1"/>
  <c r="B871" i="126" s="1"/>
  <c r="F871" i="126" l="1"/>
  <c r="C871" i="126" s="1"/>
  <c r="B872" i="126" s="1"/>
  <c r="E872" i="126"/>
  <c r="E873" i="126" l="1"/>
  <c r="F872" i="126"/>
  <c r="C872" i="126" s="1"/>
  <c r="B873" i="126" s="1"/>
  <c r="E874" i="126" l="1"/>
  <c r="F873" i="126"/>
  <c r="C873" i="126" s="1"/>
  <c r="B874" i="126" s="1"/>
  <c r="F874" i="126" l="1"/>
  <c r="C874" i="126" s="1"/>
  <c r="B875" i="126" s="1"/>
  <c r="E875" i="126"/>
  <c r="F875" i="126" l="1"/>
  <c r="C875" i="126" s="1"/>
  <c r="B876" i="126" s="1"/>
  <c r="E876" i="126"/>
  <c r="E877" i="126" l="1"/>
  <c r="F876" i="126"/>
  <c r="C876" i="126" s="1"/>
  <c r="B877" i="126" s="1"/>
  <c r="F877" i="126" l="1"/>
  <c r="C877" i="126" s="1"/>
  <c r="B878" i="126" s="1"/>
  <c r="E878" i="126"/>
  <c r="E879" i="126" l="1"/>
  <c r="F878" i="126"/>
  <c r="C878" i="126" s="1"/>
  <c r="B879" i="126" s="1"/>
  <c r="F879" i="126" l="1"/>
  <c r="C879" i="126" s="1"/>
  <c r="B880" i="126" s="1"/>
  <c r="E880" i="126"/>
  <c r="F880" i="126" l="1"/>
  <c r="C880" i="126" s="1"/>
  <c r="B881" i="126" s="1"/>
  <c r="E881" i="126"/>
  <c r="E882" i="126" l="1"/>
  <c r="F881" i="126"/>
  <c r="C881" i="126" s="1"/>
  <c r="B882" i="126" s="1"/>
  <c r="F882" i="126" l="1"/>
  <c r="C882" i="126" s="1"/>
  <c r="B883" i="126" s="1"/>
  <c r="E883" i="126"/>
  <c r="E884" i="126" l="1"/>
  <c r="F883" i="126"/>
  <c r="C883" i="126" s="1"/>
  <c r="B884" i="126" s="1"/>
  <c r="E885" i="126" l="1"/>
  <c r="F884" i="126"/>
  <c r="C884" i="126" s="1"/>
  <c r="B885" i="126" s="1"/>
  <c r="F885" i="126" l="1"/>
  <c r="C885" i="126" s="1"/>
  <c r="B886" i="126" s="1"/>
  <c r="E886" i="126"/>
  <c r="E887" i="126" l="1"/>
  <c r="F886" i="126"/>
  <c r="C886" i="126" s="1"/>
  <c r="B887" i="126" s="1"/>
  <c r="E888" i="126" l="1"/>
  <c r="F887" i="126"/>
  <c r="C887" i="126" s="1"/>
  <c r="B888" i="126" s="1"/>
  <c r="F888" i="126" l="1"/>
  <c r="C888" i="126" s="1"/>
  <c r="B889" i="126" s="1"/>
  <c r="E889" i="126"/>
  <c r="F889" i="126" l="1"/>
  <c r="C889" i="126" s="1"/>
  <c r="B890" i="126" s="1"/>
  <c r="E890" i="126"/>
  <c r="E891" i="126" l="1"/>
  <c r="F890" i="126"/>
  <c r="C890" i="126" s="1"/>
  <c r="B891" i="126" s="1"/>
  <c r="F891" i="126" l="1"/>
  <c r="C891" i="126" s="1"/>
  <c r="B892" i="126" s="1"/>
  <c r="E892" i="126"/>
  <c r="F892" i="126" l="1"/>
  <c r="C892" i="126" s="1"/>
  <c r="B893" i="126" s="1"/>
  <c r="E893" i="126"/>
  <c r="F893" i="126" l="1"/>
  <c r="C893" i="126" s="1"/>
  <c r="B894" i="126" s="1"/>
  <c r="E894" i="126"/>
  <c r="E895" i="126" l="1"/>
  <c r="F894" i="126"/>
  <c r="C894" i="126" s="1"/>
  <c r="B895" i="126" s="1"/>
  <c r="F895" i="126" l="1"/>
  <c r="C895" i="126" s="1"/>
  <c r="B896" i="126" s="1"/>
  <c r="E896" i="126"/>
  <c r="E897" i="126" l="1"/>
  <c r="F896" i="126"/>
  <c r="C896" i="126" s="1"/>
  <c r="B897" i="126" s="1"/>
  <c r="F897" i="126" l="1"/>
  <c r="C897" i="126" s="1"/>
  <c r="B898" i="126" s="1"/>
  <c r="E898" i="126"/>
  <c r="E899" i="126" l="1"/>
  <c r="F898" i="126"/>
  <c r="C898" i="126" s="1"/>
  <c r="B899" i="126" s="1"/>
  <c r="F899" i="126" l="1"/>
  <c r="C899" i="126" s="1"/>
  <c r="B900" i="126" s="1"/>
  <c r="E900" i="126"/>
  <c r="E901" i="126" l="1"/>
  <c r="F900" i="126"/>
  <c r="C900" i="126" s="1"/>
  <c r="B901" i="126" s="1"/>
  <c r="F901" i="126" l="1"/>
  <c r="C901" i="126" s="1"/>
  <c r="B902" i="126" s="1"/>
  <c r="E902" i="126"/>
  <c r="E903" i="126" l="1"/>
  <c r="F902" i="126"/>
  <c r="C902" i="126" s="1"/>
  <c r="B903" i="126" s="1"/>
  <c r="E904" i="126" l="1"/>
  <c r="F903" i="126"/>
  <c r="C903" i="126" s="1"/>
  <c r="B904" i="126" s="1"/>
  <c r="F904" i="126" l="1"/>
  <c r="C904" i="126" s="1"/>
  <c r="B905" i="126" s="1"/>
  <c r="E905" i="126"/>
  <c r="E906" i="126" l="1"/>
  <c r="F905" i="126"/>
  <c r="C905" i="126" s="1"/>
  <c r="B906" i="126" s="1"/>
  <c r="F906" i="126" l="1"/>
  <c r="C906" i="126" s="1"/>
  <c r="B907" i="126" s="1"/>
  <c r="E907" i="126"/>
  <c r="E908" i="126" l="1"/>
  <c r="F907" i="126"/>
  <c r="C907" i="126" s="1"/>
  <c r="B908" i="126" s="1"/>
  <c r="F908" i="126" l="1"/>
  <c r="C908" i="126" s="1"/>
  <c r="B909" i="126" s="1"/>
  <c r="E909" i="126"/>
  <c r="E910" i="126" l="1"/>
  <c r="F909" i="126"/>
  <c r="C909" i="126" s="1"/>
  <c r="B910" i="126" s="1"/>
  <c r="F910" i="126" l="1"/>
  <c r="C910" i="126" s="1"/>
  <c r="B911" i="126" s="1"/>
  <c r="E911" i="126"/>
  <c r="E912" i="126" l="1"/>
  <c r="F911" i="126"/>
  <c r="C911" i="126" s="1"/>
  <c r="B912" i="126" s="1"/>
  <c r="F912" i="126" l="1"/>
  <c r="C912" i="126" s="1"/>
  <c r="B913" i="126" s="1"/>
  <c r="E913" i="126"/>
  <c r="E914" i="126" l="1"/>
  <c r="F913" i="126"/>
  <c r="C913" i="126" s="1"/>
  <c r="B914" i="126" s="1"/>
  <c r="E915" i="126" l="1"/>
  <c r="F914" i="126"/>
  <c r="C914" i="126" s="1"/>
  <c r="B915" i="126" s="1"/>
  <c r="F915" i="126" l="1"/>
  <c r="C915" i="126" s="1"/>
  <c r="B916" i="126" s="1"/>
  <c r="E916" i="126"/>
  <c r="E917" i="126" l="1"/>
  <c r="F916" i="126"/>
  <c r="C916" i="126" s="1"/>
  <c r="B917" i="126" s="1"/>
  <c r="F917" i="126" l="1"/>
  <c r="C917" i="126" s="1"/>
  <c r="B918" i="126" s="1"/>
  <c r="E918" i="126"/>
  <c r="F918" i="126" l="1"/>
  <c r="C918" i="126" s="1"/>
  <c r="B919" i="126" s="1"/>
  <c r="E919" i="126"/>
  <c r="E920" i="126" l="1"/>
  <c r="F919" i="126"/>
  <c r="C919" i="126" s="1"/>
  <c r="B920" i="126" s="1"/>
  <c r="F920" i="126" l="1"/>
  <c r="C920" i="126" s="1"/>
  <c r="B921" i="126" s="1"/>
  <c r="E921" i="126"/>
  <c r="E922" i="126" l="1"/>
  <c r="F921" i="126"/>
  <c r="C921" i="126" s="1"/>
  <c r="B922" i="126" s="1"/>
  <c r="F922" i="126" l="1"/>
  <c r="C922" i="126" s="1"/>
  <c r="B923" i="126" s="1"/>
  <c r="E923" i="126"/>
  <c r="F923" i="126" l="1"/>
  <c r="C923" i="126" s="1"/>
  <c r="B924" i="126" s="1"/>
  <c r="E924" i="126"/>
  <c r="E925" i="126" l="1"/>
  <c r="F924" i="126"/>
  <c r="C924" i="126" s="1"/>
  <c r="B925" i="126" s="1"/>
  <c r="E926" i="126" l="1"/>
  <c r="F925" i="126"/>
  <c r="C925" i="126" s="1"/>
  <c r="B926" i="126" s="1"/>
  <c r="F926" i="126" l="1"/>
  <c r="C926" i="126" s="1"/>
  <c r="B927" i="126" s="1"/>
  <c r="E927" i="126"/>
  <c r="E928" i="126" l="1"/>
  <c r="F927" i="126"/>
  <c r="C927" i="126" s="1"/>
  <c r="B928" i="126" s="1"/>
  <c r="E929" i="126" l="1"/>
  <c r="F928" i="126"/>
  <c r="C928" i="126" s="1"/>
  <c r="B929" i="126" s="1"/>
  <c r="F929" i="126" l="1"/>
  <c r="C929" i="126" s="1"/>
  <c r="B930" i="126" s="1"/>
  <c r="E930" i="126"/>
  <c r="E931" i="126" l="1"/>
  <c r="F930" i="126"/>
  <c r="C930" i="126" s="1"/>
  <c r="B931" i="126" s="1"/>
  <c r="F931" i="126" l="1"/>
  <c r="C931" i="126" s="1"/>
  <c r="B932" i="126" s="1"/>
  <c r="E932" i="126"/>
  <c r="E933" i="126" l="1"/>
  <c r="F932" i="126"/>
  <c r="C932" i="126" s="1"/>
  <c r="B933" i="126" s="1"/>
  <c r="F933" i="126" l="1"/>
  <c r="C933" i="126" s="1"/>
  <c r="B934" i="126" s="1"/>
  <c r="E934" i="126"/>
  <c r="F934" i="126" l="1"/>
  <c r="C934" i="126" s="1"/>
  <c r="B935" i="126" s="1"/>
  <c r="E935" i="126"/>
  <c r="E936" i="126" l="1"/>
  <c r="F935" i="126"/>
  <c r="C935" i="126" s="1"/>
  <c r="B936" i="126" s="1"/>
  <c r="F936" i="126" l="1"/>
  <c r="C936" i="126" s="1"/>
  <c r="B937" i="126" s="1"/>
  <c r="E937" i="126"/>
  <c r="F937" i="126" l="1"/>
  <c r="C937" i="126" s="1"/>
  <c r="B938" i="126" s="1"/>
  <c r="E938" i="126"/>
  <c r="E939" i="126" l="1"/>
  <c r="F938" i="126"/>
  <c r="C938" i="126" s="1"/>
  <c r="B939" i="126" s="1"/>
  <c r="E940" i="126" l="1"/>
  <c r="F939" i="126"/>
  <c r="C939" i="126" s="1"/>
  <c r="B940" i="126" s="1"/>
  <c r="E941" i="126" l="1"/>
  <c r="F940" i="126"/>
  <c r="C940" i="126" s="1"/>
  <c r="B941" i="126" s="1"/>
  <c r="F941" i="126" l="1"/>
  <c r="C941" i="126" s="1"/>
  <c r="B942" i="126" s="1"/>
  <c r="E942" i="126"/>
  <c r="F942" i="126" l="1"/>
  <c r="C942" i="126" s="1"/>
  <c r="B943" i="126" s="1"/>
  <c r="E943" i="126"/>
  <c r="E944" i="126" l="1"/>
  <c r="F943" i="126"/>
  <c r="C943" i="126" s="1"/>
  <c r="B944" i="126" s="1"/>
  <c r="F944" i="126" l="1"/>
  <c r="C944" i="126" s="1"/>
  <c r="B945" i="126" s="1"/>
  <c r="E945" i="126"/>
  <c r="F945" i="126" l="1"/>
  <c r="C945" i="126" s="1"/>
  <c r="B946" i="126" s="1"/>
  <c r="E946" i="126"/>
  <c r="E947" i="126" l="1"/>
  <c r="F946" i="126"/>
  <c r="C946" i="126" s="1"/>
  <c r="B947" i="126" s="1"/>
  <c r="F947" i="126" l="1"/>
  <c r="C947" i="126" s="1"/>
  <c r="B948" i="126" s="1"/>
  <c r="E948" i="126"/>
  <c r="F948" i="126" l="1"/>
  <c r="C948" i="126" s="1"/>
  <c r="B949" i="126" s="1"/>
  <c r="E949" i="126"/>
  <c r="E950" i="126" l="1"/>
  <c r="F949" i="126"/>
  <c r="C949" i="126" s="1"/>
  <c r="B950" i="126" s="1"/>
  <c r="F950" i="126" l="1"/>
  <c r="C950" i="126" s="1"/>
  <c r="B951" i="126" s="1"/>
  <c r="E951" i="126"/>
  <c r="E952" i="126" l="1"/>
  <c r="F951" i="126"/>
  <c r="C951" i="126" s="1"/>
  <c r="B952" i="126" s="1"/>
  <c r="F952" i="126" l="1"/>
  <c r="C952" i="126" s="1"/>
  <c r="B953" i="126" s="1"/>
  <c r="E953" i="126"/>
  <c r="F953" i="126" l="1"/>
  <c r="C953" i="126" s="1"/>
  <c r="B954" i="126" s="1"/>
  <c r="E954" i="126"/>
  <c r="E955" i="126" l="1"/>
  <c r="F954" i="126"/>
  <c r="C954" i="126" s="1"/>
  <c r="B955" i="126" s="1"/>
  <c r="F955" i="126" l="1"/>
  <c r="C955" i="126" s="1"/>
  <c r="B956" i="126" s="1"/>
  <c r="E956" i="126"/>
  <c r="E957" i="126" l="1"/>
  <c r="F956" i="126"/>
  <c r="C956" i="126" s="1"/>
  <c r="B957" i="126" s="1"/>
  <c r="F957" i="126" l="1"/>
  <c r="C957" i="126" s="1"/>
  <c r="B958" i="126" s="1"/>
  <c r="E958" i="126"/>
  <c r="E959" i="126" l="1"/>
  <c r="F958" i="126"/>
  <c r="C958" i="126" s="1"/>
  <c r="B959" i="126" s="1"/>
  <c r="F959" i="126" l="1"/>
  <c r="C959" i="126" s="1"/>
  <c r="B960" i="126" s="1"/>
  <c r="E960" i="126"/>
  <c r="F960" i="126" l="1"/>
  <c r="C960" i="126" s="1"/>
  <c r="B961" i="126" s="1"/>
  <c r="E961" i="126"/>
  <c r="E962" i="126" l="1"/>
  <c r="F961" i="126"/>
  <c r="C961" i="126" s="1"/>
  <c r="B962" i="126" s="1"/>
  <c r="F962" i="126" l="1"/>
  <c r="C962" i="126" s="1"/>
  <c r="B963" i="126" s="1"/>
  <c r="E963" i="126"/>
  <c r="F963" i="126" l="1"/>
  <c r="C963" i="126" s="1"/>
  <c r="B964" i="126" s="1"/>
  <c r="E964" i="126"/>
  <c r="F964" i="126" l="1"/>
  <c r="C964" i="126" s="1"/>
  <c r="B965" i="126" s="1"/>
  <c r="E965" i="126"/>
  <c r="E966" i="126" l="1"/>
  <c r="F965" i="126"/>
  <c r="C965" i="126" s="1"/>
  <c r="B966" i="126" s="1"/>
  <c r="E967" i="126" l="1"/>
  <c r="F966" i="126"/>
  <c r="C966" i="126" s="1"/>
  <c r="B967" i="126" s="1"/>
  <c r="F967" i="126" l="1"/>
  <c r="C967" i="126" s="1"/>
  <c r="B968" i="126" s="1"/>
  <c r="E968" i="126"/>
  <c r="E969" i="126" l="1"/>
  <c r="F968" i="126"/>
  <c r="C968" i="126" s="1"/>
  <c r="B969" i="126" s="1"/>
  <c r="F969" i="126" l="1"/>
  <c r="C969" i="126" s="1"/>
  <c r="B970" i="126" s="1"/>
  <c r="E970" i="126"/>
  <c r="F970" i="126" l="1"/>
  <c r="C970" i="126" s="1"/>
  <c r="B971" i="126" s="1"/>
  <c r="E971" i="126"/>
  <c r="E972" i="126" l="1"/>
  <c r="F971" i="126"/>
  <c r="C971" i="126" s="1"/>
  <c r="B972" i="126" s="1"/>
  <c r="F972" i="126" l="1"/>
  <c r="C972" i="126" s="1"/>
  <c r="B973" i="126" s="1"/>
  <c r="E973" i="126"/>
  <c r="E974" i="126" l="1"/>
  <c r="F973" i="126"/>
  <c r="C973" i="126" s="1"/>
  <c r="B974" i="126" s="1"/>
  <c r="E975" i="126" l="1"/>
  <c r="F974" i="126"/>
  <c r="C974" i="126" s="1"/>
  <c r="B975" i="126" s="1"/>
  <c r="F975" i="126" l="1"/>
  <c r="C975" i="126" s="1"/>
  <c r="B976" i="126" s="1"/>
  <c r="E976" i="126"/>
  <c r="F976" i="126" l="1"/>
  <c r="C976" i="126" s="1"/>
  <c r="B977" i="126" s="1"/>
  <c r="E977" i="126"/>
  <c r="F977" i="126" l="1"/>
  <c r="C977" i="126" s="1"/>
  <c r="B978" i="126" s="1"/>
  <c r="E978" i="126"/>
  <c r="E979" i="126" l="1"/>
  <c r="F978" i="126"/>
  <c r="C978" i="126" s="1"/>
  <c r="B979" i="126" s="1"/>
  <c r="F979" i="126" l="1"/>
  <c r="C979" i="126" s="1"/>
  <c r="B980" i="126" s="1"/>
  <c r="E980" i="126"/>
  <c r="F980" i="126" l="1"/>
  <c r="C980" i="126" s="1"/>
  <c r="B981" i="126" s="1"/>
  <c r="E981" i="126"/>
  <c r="F981" i="126" l="1"/>
  <c r="C981" i="126" s="1"/>
  <c r="B982" i="126" s="1"/>
  <c r="E982" i="126"/>
  <c r="E983" i="126" l="1"/>
  <c r="F982" i="126"/>
  <c r="C982" i="126" s="1"/>
  <c r="B983" i="126" s="1"/>
  <c r="F983" i="126" l="1"/>
  <c r="C983" i="126" s="1"/>
  <c r="B984" i="126" s="1"/>
  <c r="E984" i="126"/>
  <c r="E985" i="126" l="1"/>
  <c r="F984" i="126"/>
  <c r="C984" i="126" s="1"/>
  <c r="B985" i="126" s="1"/>
  <c r="F985" i="126" l="1"/>
  <c r="C985" i="126" s="1"/>
  <c r="B986" i="126" s="1"/>
  <c r="E986" i="126"/>
  <c r="F986" i="126" l="1"/>
  <c r="C986" i="126" s="1"/>
  <c r="B987" i="126" s="1"/>
  <c r="E987" i="126"/>
  <c r="E988" i="126" l="1"/>
  <c r="F987" i="126"/>
  <c r="C987" i="126" s="1"/>
  <c r="B988" i="126" s="1"/>
  <c r="F988" i="126" l="1"/>
  <c r="C988" i="126" s="1"/>
  <c r="B989" i="126" s="1"/>
  <c r="E989" i="126"/>
  <c r="F989" i="126" l="1"/>
  <c r="C989" i="126" s="1"/>
  <c r="B990" i="126" s="1"/>
  <c r="E990" i="126"/>
  <c r="F990" i="126" l="1"/>
  <c r="C990" i="126" s="1"/>
  <c r="B991" i="126" s="1"/>
  <c r="E991" i="126"/>
  <c r="E992" i="126" l="1"/>
  <c r="F991" i="126"/>
  <c r="C991" i="126" s="1"/>
  <c r="B992" i="126" s="1"/>
  <c r="E993" i="126" l="1"/>
  <c r="F992" i="126"/>
  <c r="C992" i="126" s="1"/>
  <c r="B993" i="126" s="1"/>
  <c r="F993" i="126" l="1"/>
  <c r="C993" i="126" s="1"/>
  <c r="B994" i="126" s="1"/>
  <c r="E994" i="126"/>
  <c r="E995" i="126" l="1"/>
  <c r="F994" i="126"/>
  <c r="C994" i="126" s="1"/>
  <c r="B995" i="126" s="1"/>
  <c r="F995" i="126" l="1"/>
  <c r="C995" i="126" s="1"/>
  <c r="B996" i="126" s="1"/>
  <c r="E996" i="126"/>
  <c r="E997" i="126" l="1"/>
  <c r="F996" i="126"/>
  <c r="C996" i="126" s="1"/>
  <c r="B997" i="126" s="1"/>
  <c r="F997" i="126" l="1"/>
  <c r="C997" i="126" s="1"/>
  <c r="B998" i="126" s="1"/>
  <c r="E998" i="126"/>
  <c r="E999" i="126" l="1"/>
  <c r="F998" i="126"/>
  <c r="C998" i="126" s="1"/>
  <c r="B999" i="126" s="1"/>
  <c r="E1000" i="126" l="1"/>
  <c r="F999" i="126"/>
  <c r="C999" i="126" s="1"/>
  <c r="B1000" i="126" s="1"/>
  <c r="F1000" i="126" l="1"/>
  <c r="C1000" i="126" s="1"/>
  <c r="B1001" i="126" s="1"/>
  <c r="E1001" i="126"/>
  <c r="E1002" i="126" l="1"/>
  <c r="F1001" i="126"/>
  <c r="C1001" i="126" s="1"/>
  <c r="B1002" i="126" s="1"/>
  <c r="F1002" i="126" l="1"/>
  <c r="C1002" i="126" s="1"/>
  <c r="B1003" i="126" s="1"/>
  <c r="E1003" i="126"/>
  <c r="E1004" i="126" l="1"/>
  <c r="F1003" i="126"/>
  <c r="C1003" i="126" s="1"/>
  <c r="B1004" i="126" s="1"/>
  <c r="F1004" i="126" l="1"/>
  <c r="C1004" i="126" s="1"/>
  <c r="B1005" i="126" s="1"/>
  <c r="E1005" i="126"/>
  <c r="E1006" i="126" l="1"/>
  <c r="F1005" i="126"/>
  <c r="C1005" i="126" s="1"/>
  <c r="B1006" i="126" s="1"/>
  <c r="F1006" i="126" l="1"/>
  <c r="C1006" i="126" s="1"/>
  <c r="B1007" i="126" s="1"/>
  <c r="E1007" i="126"/>
  <c r="E1008" i="126" l="1"/>
  <c r="F1007" i="126"/>
  <c r="C1007" i="126" s="1"/>
  <c r="B1008" i="126" s="1"/>
  <c r="F1008" i="126" l="1"/>
  <c r="C1008" i="126" s="1"/>
  <c r="B1009" i="126" s="1"/>
  <c r="E1009" i="126"/>
  <c r="E1010" i="126" l="1"/>
  <c r="F1009" i="126"/>
  <c r="C1009" i="126" s="1"/>
  <c r="B1010" i="126" s="1"/>
  <c r="F1010" i="126" l="1"/>
  <c r="C1010" i="126" s="1"/>
  <c r="B1011" i="126" s="1"/>
  <c r="E1011" i="126"/>
  <c r="E1012" i="126" l="1"/>
  <c r="F1011" i="126"/>
  <c r="C1011" i="126" s="1"/>
  <c r="B1012" i="126" s="1"/>
  <c r="F1012" i="126" l="1"/>
  <c r="C1012" i="126" s="1"/>
  <c r="B1013" i="126" s="1"/>
  <c r="E1013" i="126"/>
  <c r="E1014" i="126" l="1"/>
  <c r="F1013" i="126"/>
  <c r="C1013" i="126" s="1"/>
  <c r="B1014" i="126" s="1"/>
  <c r="E1015" i="126" l="1"/>
  <c r="F1014" i="126"/>
  <c r="C1014" i="126" s="1"/>
  <c r="B1015" i="126" s="1"/>
  <c r="F1015" i="126" l="1"/>
  <c r="C1015" i="126" s="1"/>
  <c r="B1016" i="126" s="1"/>
  <c r="E1016" i="126"/>
  <c r="E1017" i="126" l="1"/>
  <c r="F1016" i="126"/>
  <c r="C1016" i="126" s="1"/>
  <c r="B1017" i="126" s="1"/>
  <c r="F1017" i="126" l="1"/>
  <c r="C1017" i="126" s="1"/>
  <c r="B1018" i="126" s="1"/>
  <c r="E1018" i="126"/>
  <c r="E1019" i="126" l="1"/>
  <c r="F1018" i="126"/>
  <c r="C1018" i="126" s="1"/>
  <c r="B1019" i="126" s="1"/>
  <c r="E1020" i="126" l="1"/>
  <c r="F1019" i="126"/>
  <c r="C1019" i="126" s="1"/>
  <c r="B1020" i="126" s="1"/>
  <c r="F1020" i="126" l="1"/>
  <c r="C1020" i="126" s="1"/>
  <c r="B1021" i="126" s="1"/>
  <c r="E1021" i="126"/>
  <c r="E1022" i="126" l="1"/>
  <c r="F1021" i="126"/>
  <c r="C1021" i="126" s="1"/>
  <c r="B1022" i="126" s="1"/>
  <c r="F1022" i="126" l="1"/>
  <c r="C1022" i="126" s="1"/>
  <c r="B1023" i="126" s="1"/>
  <c r="E1023" i="126"/>
  <c r="F1023" i="126" l="1"/>
  <c r="C1023" i="126" s="1"/>
  <c r="B1024" i="126" s="1"/>
  <c r="E1024" i="126"/>
  <c r="E1025" i="126" l="1"/>
  <c r="F1024" i="126"/>
  <c r="C1024" i="126" s="1"/>
  <c r="B1025" i="126" s="1"/>
  <c r="F1025" i="126" l="1"/>
  <c r="C1025" i="126" s="1"/>
  <c r="B1026" i="126" s="1"/>
  <c r="E1026" i="126"/>
  <c r="F1026" i="126" l="1"/>
  <c r="C1026" i="126" s="1"/>
  <c r="B1027" i="126" s="1"/>
  <c r="E1027" i="126"/>
  <c r="E1028" i="126" l="1"/>
  <c r="F1027" i="126"/>
  <c r="C1027" i="126" s="1"/>
  <c r="B1028" i="126" s="1"/>
  <c r="F1028" i="126" l="1"/>
  <c r="C1028" i="126" s="1"/>
  <c r="B1029" i="126" s="1"/>
  <c r="E1029" i="126"/>
  <c r="E1030" i="126" l="1"/>
  <c r="F1029" i="126"/>
  <c r="C1029" i="126" s="1"/>
  <c r="B1030" i="126" s="1"/>
  <c r="F1030" i="126" l="1"/>
  <c r="C1030" i="126" s="1"/>
  <c r="B1031" i="126" s="1"/>
  <c r="E1031" i="126"/>
  <c r="F1031" i="126" l="1"/>
  <c r="C1031" i="126" s="1"/>
  <c r="B1032" i="126" s="1"/>
  <c r="E1032" i="126"/>
  <c r="F1032" i="126" l="1"/>
  <c r="C1032" i="126" s="1"/>
  <c r="B1033" i="126" s="1"/>
  <c r="E1033" i="126"/>
  <c r="E1034" i="126" l="1"/>
  <c r="F1033" i="126"/>
  <c r="C1033" i="126" s="1"/>
  <c r="B1034" i="126" s="1"/>
  <c r="E1035" i="126" l="1"/>
  <c r="F1034" i="126"/>
  <c r="C1034" i="126" s="1"/>
  <c r="B1035" i="126" s="1"/>
  <c r="F1035" i="126" l="1"/>
  <c r="C1035" i="126" s="1"/>
  <c r="B1036" i="126" s="1"/>
  <c r="E1036" i="126"/>
  <c r="F1036" i="126" l="1"/>
  <c r="C1036" i="126" s="1"/>
  <c r="B1037" i="126" s="1"/>
  <c r="E1037" i="126"/>
  <c r="E1038" i="126" l="1"/>
  <c r="F1037" i="126"/>
  <c r="C1037" i="126" s="1"/>
  <c r="B1038" i="126" s="1"/>
  <c r="F1038" i="126" l="1"/>
  <c r="C1038" i="126" s="1"/>
  <c r="B1039" i="126" s="1"/>
  <c r="E1039" i="126"/>
  <c r="F1039" i="126" l="1"/>
  <c r="C1039" i="126" s="1"/>
  <c r="B1040" i="126" s="1"/>
  <c r="E1040" i="126"/>
  <c r="E1041" i="126" l="1"/>
  <c r="F1040" i="126"/>
  <c r="C1040" i="126" s="1"/>
  <c r="B1041" i="126" s="1"/>
  <c r="F1041" i="126" l="1"/>
  <c r="C1041" i="126" s="1"/>
  <c r="B1042" i="126" s="1"/>
  <c r="E1042" i="126"/>
  <c r="E1043" i="126" l="1"/>
  <c r="F1042" i="126"/>
  <c r="C1042" i="126" s="1"/>
  <c r="B1043" i="126" s="1"/>
  <c r="F1043" i="126" l="1"/>
  <c r="C1043" i="126" s="1"/>
  <c r="B1044" i="126" s="1"/>
  <c r="E1044" i="126"/>
  <c r="E1045" i="126" l="1"/>
  <c r="F1044" i="126"/>
  <c r="C1044" i="126" s="1"/>
  <c r="B1045" i="126" s="1"/>
  <c r="E1046" i="126" l="1"/>
  <c r="F1045" i="126"/>
  <c r="C1045" i="126" s="1"/>
  <c r="B1046" i="126" s="1"/>
  <c r="F1046" i="126" l="1"/>
  <c r="C1046" i="126" s="1"/>
  <c r="B1047" i="126" s="1"/>
  <c r="E1047" i="126"/>
  <c r="F1047" i="126" l="1"/>
  <c r="C1047" i="126" s="1"/>
  <c r="B1048" i="126" s="1"/>
  <c r="E1048" i="126"/>
  <c r="F1048" i="126" l="1"/>
  <c r="C1048" i="126" s="1"/>
  <c r="B1049" i="126" s="1"/>
  <c r="E1049" i="126"/>
  <c r="E1050" i="126" l="1"/>
  <c r="F1049" i="126"/>
  <c r="C1049" i="126" s="1"/>
  <c r="B1050" i="126" s="1"/>
  <c r="E1051" i="126" l="1"/>
  <c r="F1050" i="126"/>
  <c r="C1050" i="126" s="1"/>
  <c r="B1051" i="126" s="1"/>
  <c r="E1052" i="126" l="1"/>
  <c r="F1051" i="126"/>
  <c r="C1051" i="126" s="1"/>
  <c r="B1052" i="126" s="1"/>
  <c r="E1053" i="126" l="1"/>
  <c r="F1052" i="126"/>
  <c r="C1052" i="126" s="1"/>
  <c r="B1053" i="126" s="1"/>
  <c r="F1053" i="126" l="1"/>
  <c r="C1053" i="126" s="1"/>
  <c r="B1054" i="126" s="1"/>
  <c r="E1054" i="126"/>
  <c r="E1055" i="126" l="1"/>
  <c r="F1054" i="126"/>
  <c r="C1054" i="126" s="1"/>
  <c r="B1055" i="126" s="1"/>
  <c r="F1055" i="126" l="1"/>
  <c r="C1055" i="126" s="1"/>
  <c r="B1056" i="126" s="1"/>
  <c r="E1056" i="126"/>
  <c r="E1057" i="126" l="1"/>
  <c r="F1056" i="126"/>
  <c r="C1056" i="126" s="1"/>
  <c r="B1057" i="126" s="1"/>
  <c r="F1057" i="126" l="1"/>
  <c r="C1057" i="126" s="1"/>
  <c r="B1058" i="126" s="1"/>
  <c r="E1058" i="126"/>
  <c r="E1059" i="126" l="1"/>
  <c r="F1058" i="126"/>
  <c r="C1058" i="126" s="1"/>
  <c r="B1059" i="126" s="1"/>
  <c r="F1059" i="126" l="1"/>
  <c r="C1059" i="126" s="1"/>
  <c r="B1060" i="126" s="1"/>
  <c r="E1060" i="126"/>
  <c r="F1060" i="126" l="1"/>
  <c r="C1060" i="126" s="1"/>
  <c r="B1061" i="126" s="1"/>
  <c r="E1061" i="126"/>
  <c r="E1062" i="126" l="1"/>
  <c r="F1061" i="126"/>
  <c r="C1061" i="126" s="1"/>
  <c r="B1062" i="126" s="1"/>
  <c r="F1062" i="126" l="1"/>
  <c r="C1062" i="126" s="1"/>
  <c r="B1063" i="126" s="1"/>
  <c r="E1063" i="126"/>
  <c r="F1063" i="126" l="1"/>
  <c r="C1063" i="126" s="1"/>
  <c r="B1064" i="126" s="1"/>
  <c r="E1064" i="126"/>
  <c r="E1065" i="126" l="1"/>
  <c r="F1064" i="126"/>
  <c r="C1064" i="126" s="1"/>
  <c r="B1065" i="126" s="1"/>
  <c r="E1066" i="126" l="1"/>
  <c r="F1065" i="126"/>
  <c r="C1065" i="126" s="1"/>
  <c r="B1066" i="126" s="1"/>
  <c r="E1067" i="126" l="1"/>
  <c r="F1066" i="126"/>
  <c r="C1066" i="126" s="1"/>
  <c r="B1067" i="126" s="1"/>
  <c r="F1067" i="126" l="1"/>
  <c r="C1067" i="126" s="1"/>
  <c r="B1068" i="126" s="1"/>
  <c r="E1068" i="126"/>
  <c r="F1068" i="126" l="1"/>
  <c r="C1068" i="126" s="1"/>
  <c r="B1069" i="126" s="1"/>
  <c r="E1069" i="126"/>
  <c r="E1070" i="126" l="1"/>
  <c r="F1069" i="126"/>
  <c r="C1069" i="126" s="1"/>
  <c r="B1070" i="126" s="1"/>
  <c r="F1070" i="126" l="1"/>
  <c r="C1070" i="126" s="1"/>
  <c r="B1071" i="126" s="1"/>
  <c r="E1071" i="126"/>
  <c r="E1072" i="126" l="1"/>
  <c r="F1071" i="126"/>
  <c r="C1071" i="126" s="1"/>
  <c r="B1072" i="126" s="1"/>
  <c r="F1072" i="126" l="1"/>
  <c r="C1072" i="126" s="1"/>
  <c r="B1073" i="126" s="1"/>
  <c r="E1073" i="126"/>
  <c r="E1074" i="126" l="1"/>
  <c r="F1073" i="126"/>
  <c r="C1073" i="126" s="1"/>
  <c r="B1074" i="126" s="1"/>
  <c r="E1075" i="126" l="1"/>
  <c r="F1074" i="126"/>
  <c r="C1074" i="126" s="1"/>
  <c r="B1075" i="126" s="1"/>
  <c r="F1075" i="126" l="1"/>
  <c r="C1075" i="126" s="1"/>
  <c r="B1076" i="126" s="1"/>
  <c r="E1076" i="126"/>
  <c r="F1076" i="126" l="1"/>
  <c r="C1076" i="126" s="1"/>
  <c r="B1077" i="126" s="1"/>
  <c r="E1077" i="126"/>
  <c r="F1077" i="126" l="1"/>
  <c r="C1077" i="126" s="1"/>
  <c r="B1078" i="126" s="1"/>
  <c r="E1078" i="126"/>
  <c r="F1078" i="126" l="1"/>
  <c r="C1078" i="126" s="1"/>
  <c r="B1079" i="126" s="1"/>
  <c r="E1079" i="126"/>
  <c r="E1080" i="126" l="1"/>
  <c r="F1079" i="126"/>
  <c r="C1079" i="126" s="1"/>
  <c r="B1080" i="126" s="1"/>
  <c r="F1080" i="126" l="1"/>
  <c r="C1080" i="126" s="1"/>
  <c r="B1081" i="126" s="1"/>
  <c r="E1081" i="126"/>
  <c r="F1081" i="126" l="1"/>
  <c r="C1081" i="126" s="1"/>
  <c r="B1082" i="126" s="1"/>
  <c r="E1082" i="126"/>
  <c r="E1083" i="126" l="1"/>
  <c r="F1082" i="126"/>
  <c r="C1082" i="126" s="1"/>
  <c r="B1083" i="126" s="1"/>
  <c r="F1083" i="126" l="1"/>
  <c r="C1083" i="126" s="1"/>
  <c r="B1084" i="126" s="1"/>
  <c r="E1084" i="126"/>
  <c r="F1084" i="126" l="1"/>
  <c r="C1084" i="126" s="1"/>
  <c r="B1085" i="126" s="1"/>
  <c r="E1085" i="126"/>
  <c r="F1085" i="126" l="1"/>
  <c r="C1085" i="126" s="1"/>
  <c r="B1086" i="126" s="1"/>
  <c r="E1086" i="126"/>
  <c r="E1087" i="126" l="1"/>
  <c r="F1086" i="126"/>
  <c r="C1086" i="126" s="1"/>
  <c r="B1087" i="126" s="1"/>
  <c r="E1088" i="126" l="1"/>
  <c r="F1087" i="126"/>
  <c r="C1087" i="126" s="1"/>
  <c r="B1088" i="126" s="1"/>
  <c r="F1088" i="126" l="1"/>
  <c r="C1088" i="126" s="1"/>
  <c r="B1089" i="126" s="1"/>
  <c r="E1089" i="126"/>
  <c r="E1090" i="126" l="1"/>
  <c r="F1089" i="126"/>
  <c r="C1089" i="126" s="1"/>
  <c r="B1090" i="126" s="1"/>
  <c r="E1091" i="126" l="1"/>
  <c r="F1090" i="126"/>
  <c r="C1090" i="126" s="1"/>
  <c r="B1091" i="126" s="1"/>
  <c r="F1091" i="126" l="1"/>
  <c r="C1091" i="126" s="1"/>
  <c r="B1092" i="126" s="1"/>
  <c r="E1092" i="126"/>
  <c r="F1092" i="126" l="1"/>
  <c r="C1092" i="126" s="1"/>
  <c r="B1093" i="126" s="1"/>
  <c r="E1093" i="126"/>
  <c r="F1093" i="126" l="1"/>
  <c r="C1093" i="126" s="1"/>
  <c r="B1094" i="126" s="1"/>
  <c r="E1094" i="126"/>
  <c r="E1095" i="126" l="1"/>
  <c r="F1094" i="126"/>
  <c r="C1094" i="126" s="1"/>
  <c r="B1095" i="126" s="1"/>
  <c r="F1095" i="126" l="1"/>
  <c r="C1095" i="126" s="1"/>
  <c r="B1096" i="126" s="1"/>
  <c r="E1096" i="126"/>
  <c r="F1096" i="126" l="1"/>
  <c r="C1096" i="126" s="1"/>
  <c r="B1097" i="126" s="1"/>
  <c r="E1097" i="126"/>
  <c r="E1098" i="126" l="1"/>
  <c r="F1097" i="126"/>
  <c r="C1097" i="126" s="1"/>
  <c r="B1098" i="126" s="1"/>
  <c r="E1099" i="126" l="1"/>
  <c r="F1098" i="126"/>
  <c r="C1098" i="126" s="1"/>
  <c r="B1099" i="126" s="1"/>
  <c r="F1099" i="126" l="1"/>
  <c r="C1099" i="126" s="1"/>
  <c r="B1100" i="126" s="1"/>
  <c r="E1100" i="126"/>
  <c r="F1100" i="126" l="1"/>
  <c r="C1100" i="126" s="1"/>
  <c r="B1101" i="126" s="1"/>
  <c r="E1101" i="126"/>
  <c r="E1102" i="126" l="1"/>
  <c r="F1101" i="126"/>
  <c r="C1101" i="126" s="1"/>
  <c r="B1102" i="126" s="1"/>
  <c r="F1102" i="126" l="1"/>
  <c r="C1102" i="126" s="1"/>
  <c r="B1103" i="126" s="1"/>
  <c r="E1103" i="126"/>
  <c r="E1104" i="126" l="1"/>
  <c r="F1103" i="126"/>
  <c r="C1103" i="126" s="1"/>
  <c r="B1104" i="126" s="1"/>
  <c r="F1104" i="126" l="1"/>
  <c r="C1104" i="126" s="1"/>
  <c r="B1105" i="126" s="1"/>
  <c r="E1105" i="126"/>
  <c r="E1106" i="126" l="1"/>
  <c r="F1105" i="126"/>
  <c r="C1105" i="126" s="1"/>
  <c r="B1106" i="126" s="1"/>
  <c r="F1106" i="126" l="1"/>
  <c r="C1106" i="126" s="1"/>
  <c r="B1107" i="126" s="1"/>
  <c r="E1107" i="126"/>
  <c r="F1107" i="126" l="1"/>
  <c r="C1107" i="126" s="1"/>
  <c r="B1108" i="126" s="1"/>
  <c r="E1108" i="126"/>
  <c r="F1108" i="126" l="1"/>
  <c r="C1108" i="126" s="1"/>
  <c r="B1109" i="126" s="1"/>
  <c r="E1109" i="126"/>
  <c r="E1110" i="126" l="1"/>
  <c r="F1109" i="126"/>
  <c r="C1109" i="126" s="1"/>
  <c r="B1110" i="126" s="1"/>
  <c r="E1111" i="126" l="1"/>
  <c r="F1110" i="126"/>
  <c r="C1110" i="126" s="1"/>
  <c r="B1111" i="126" s="1"/>
  <c r="F1111" i="126" l="1"/>
  <c r="C1111" i="126" s="1"/>
  <c r="B1112" i="126" s="1"/>
  <c r="E1112" i="126"/>
  <c r="E1113" i="126" l="1"/>
  <c r="F1112" i="126"/>
  <c r="C1112" i="126" s="1"/>
  <c r="B1113" i="126" s="1"/>
  <c r="F1113" i="126" l="1"/>
  <c r="C1113" i="126" s="1"/>
  <c r="B1114" i="126" s="1"/>
  <c r="E1114" i="126"/>
  <c r="E1115" i="126" l="1"/>
  <c r="F1114" i="126"/>
  <c r="C1114" i="126" s="1"/>
  <c r="B1115" i="126" s="1"/>
  <c r="E1116" i="126" l="1"/>
  <c r="F1115" i="126"/>
  <c r="C1115" i="126" s="1"/>
  <c r="B1116" i="126" s="1"/>
  <c r="F1116" i="126" l="1"/>
  <c r="C1116" i="126" s="1"/>
  <c r="B1117" i="126" s="1"/>
  <c r="E1117" i="126"/>
  <c r="F1117" i="126" l="1"/>
  <c r="C1117" i="126" s="1"/>
  <c r="B1118" i="126" s="1"/>
  <c r="E1118" i="126"/>
  <c r="E1119" i="126" l="1"/>
  <c r="F1118" i="126"/>
  <c r="C1118" i="126" s="1"/>
  <c r="B1119" i="126" s="1"/>
  <c r="F1119" i="126" l="1"/>
  <c r="C1119" i="126" s="1"/>
  <c r="B1120" i="126" s="1"/>
  <c r="E1120" i="126"/>
  <c r="F1120" i="126" l="1"/>
  <c r="C1120" i="126" s="1"/>
  <c r="B1121" i="126" s="1"/>
  <c r="E1121" i="126"/>
  <c r="E1122" i="126" l="1"/>
  <c r="F1121" i="126"/>
  <c r="C1121" i="126" s="1"/>
  <c r="B1122" i="126" s="1"/>
  <c r="F1122" i="126" l="1"/>
  <c r="C1122" i="126" s="1"/>
  <c r="B1123" i="126" s="1"/>
  <c r="E1123" i="126"/>
  <c r="F1123" i="126" l="1"/>
  <c r="C1123" i="126" s="1"/>
  <c r="B1124" i="126" s="1"/>
  <c r="E1124" i="126"/>
  <c r="F1124" i="126" l="1"/>
  <c r="C1124" i="126" s="1"/>
  <c r="B1125" i="126" s="1"/>
  <c r="E1125" i="126"/>
  <c r="E1126" i="126" l="1"/>
  <c r="F1125" i="126"/>
  <c r="C1125" i="126" s="1"/>
  <c r="B1126" i="126" s="1"/>
  <c r="F1126" i="126" l="1"/>
  <c r="C1126" i="126" s="1"/>
  <c r="B1127" i="126" s="1"/>
  <c r="E1127" i="126"/>
  <c r="E1128" i="126" l="1"/>
  <c r="F1127" i="126"/>
  <c r="C1127" i="126" s="1"/>
  <c r="B1128" i="126" s="1"/>
  <c r="F1128" i="126" l="1"/>
  <c r="C1128" i="126" s="1"/>
  <c r="B1129" i="126" s="1"/>
  <c r="E1129" i="126"/>
  <c r="E1130" i="126" l="1"/>
  <c r="F1129" i="126"/>
  <c r="C1129" i="126" s="1"/>
  <c r="B1130" i="126" s="1"/>
  <c r="F1130" i="126" l="1"/>
  <c r="C1130" i="126" s="1"/>
  <c r="B1131" i="126" s="1"/>
  <c r="E1131" i="126"/>
  <c r="F1131" i="126" l="1"/>
  <c r="C1131" i="126" s="1"/>
  <c r="B1132" i="126" s="1"/>
  <c r="E1132" i="126"/>
  <c r="E1133" i="126" l="1"/>
  <c r="F1132" i="126"/>
  <c r="C1132" i="126" s="1"/>
  <c r="B1133" i="126" s="1"/>
  <c r="F1133" i="126" l="1"/>
  <c r="C1133" i="126" s="1"/>
  <c r="B1134" i="126" s="1"/>
  <c r="E1134" i="126"/>
  <c r="E1135" i="126" l="1"/>
  <c r="F1134" i="126"/>
  <c r="C1134" i="126" s="1"/>
  <c r="B1135" i="126" s="1"/>
  <c r="F1135" i="126" l="1"/>
  <c r="C1135" i="126" s="1"/>
  <c r="B1136" i="126" s="1"/>
  <c r="E1136" i="126"/>
  <c r="F1136" i="126" l="1"/>
  <c r="C1136" i="126" s="1"/>
  <c r="B1137" i="126" s="1"/>
  <c r="E1137" i="126"/>
  <c r="E1138" i="126" l="1"/>
  <c r="F1137" i="126"/>
  <c r="C1137" i="126" s="1"/>
  <c r="B1138" i="126" s="1"/>
  <c r="E1139" i="126" l="1"/>
  <c r="F1138" i="126"/>
  <c r="C1138" i="126" s="1"/>
  <c r="B1139" i="126" s="1"/>
  <c r="E1140" i="126" l="1"/>
  <c r="F1139" i="126"/>
  <c r="C1139" i="126" s="1"/>
  <c r="B1140" i="126" s="1"/>
  <c r="F1140" i="126" l="1"/>
  <c r="C1140" i="126" s="1"/>
  <c r="B1141" i="126" s="1"/>
  <c r="E1141" i="126"/>
  <c r="E1142" i="126" l="1"/>
  <c r="F1141" i="126"/>
  <c r="C1141" i="126" s="1"/>
  <c r="B1142" i="126" s="1"/>
  <c r="F1142" i="126" l="1"/>
  <c r="C1142" i="126" s="1"/>
  <c r="B1143" i="126" s="1"/>
  <c r="E1143" i="126"/>
  <c r="F1143" i="126" l="1"/>
  <c r="C1143" i="126" s="1"/>
  <c r="B1144" i="126" s="1"/>
  <c r="E1144" i="126"/>
  <c r="F1144" i="126" l="1"/>
  <c r="C1144" i="126" s="1"/>
  <c r="B1145" i="126" s="1"/>
  <c r="E1145" i="126"/>
  <c r="F1145" i="126" l="1"/>
  <c r="C1145" i="126" s="1"/>
  <c r="B1146" i="126" s="1"/>
  <c r="E1146" i="126"/>
  <c r="F1146" i="126" l="1"/>
  <c r="C1146" i="126" s="1"/>
  <c r="B1147" i="126" s="1"/>
  <c r="E1147" i="126"/>
  <c r="F1147" i="126" l="1"/>
  <c r="C1147" i="126" s="1"/>
  <c r="B1148" i="126" s="1"/>
  <c r="E1148" i="126"/>
  <c r="E1149" i="126" l="1"/>
  <c r="F1148" i="126"/>
  <c r="C1148" i="126" s="1"/>
  <c r="B1149" i="126" s="1"/>
  <c r="F1149" i="126" l="1"/>
  <c r="C1149" i="126" s="1"/>
  <c r="B1150" i="126" s="1"/>
  <c r="E1150" i="126"/>
  <c r="F1150" i="126" l="1"/>
  <c r="C1150" i="126" s="1"/>
  <c r="B1151" i="126" s="1"/>
  <c r="E1151" i="126"/>
  <c r="F1151" i="126" l="1"/>
  <c r="C1151" i="126" s="1"/>
  <c r="B1152" i="126" s="1"/>
  <c r="E1152" i="126"/>
  <c r="E1153" i="126" l="1"/>
  <c r="F1152" i="126"/>
  <c r="C1152" i="126" s="1"/>
  <c r="B1153" i="126" s="1"/>
  <c r="F1153" i="126" l="1"/>
  <c r="C1153" i="126" s="1"/>
  <c r="B1154" i="126" s="1"/>
  <c r="E1154" i="126"/>
  <c r="F1154" i="126" l="1"/>
  <c r="C1154" i="126" s="1"/>
  <c r="B1155" i="126" s="1"/>
  <c r="E1155" i="126"/>
  <c r="E1156" i="126" l="1"/>
  <c r="F1155" i="126"/>
  <c r="C1155" i="126" s="1"/>
  <c r="B1156" i="126" s="1"/>
  <c r="E1157" i="126" l="1"/>
  <c r="F1156" i="126"/>
  <c r="C1156" i="126" s="1"/>
  <c r="B1157" i="126" s="1"/>
  <c r="F1157" i="126" l="1"/>
  <c r="C1157" i="126" s="1"/>
  <c r="B1158" i="126" s="1"/>
  <c r="E1158" i="126"/>
  <c r="F1158" i="126" l="1"/>
  <c r="C1158" i="126" s="1"/>
  <c r="B1159" i="126" s="1"/>
  <c r="E1159" i="126"/>
  <c r="E1160" i="126" l="1"/>
  <c r="F1159" i="126"/>
  <c r="C1159" i="126" s="1"/>
  <c r="B1160" i="126" s="1"/>
  <c r="F1160" i="126" l="1"/>
  <c r="C1160" i="126" s="1"/>
  <c r="B1161" i="126" s="1"/>
  <c r="E1161" i="126"/>
  <c r="F1161" i="126" l="1"/>
  <c r="C1161" i="126" s="1"/>
  <c r="B1162" i="126" s="1"/>
  <c r="E1162" i="126"/>
  <c r="E1163" i="126" l="1"/>
  <c r="F1162" i="126"/>
  <c r="C1162" i="126" s="1"/>
  <c r="B1163" i="126" s="1"/>
  <c r="F1163" i="126" l="1"/>
  <c r="C1163" i="126" s="1"/>
  <c r="B1164" i="126" s="1"/>
  <c r="E1164" i="126"/>
  <c r="E1165" i="126" l="1"/>
  <c r="F1164" i="126"/>
  <c r="C1164" i="126" s="1"/>
  <c r="B1165" i="126" s="1"/>
  <c r="F1165" i="126" l="1"/>
  <c r="C1165" i="126" s="1"/>
  <c r="B1166" i="126" s="1"/>
  <c r="E1166" i="126"/>
  <c r="E1167" i="126" l="1"/>
  <c r="F1166" i="126"/>
  <c r="C1166" i="126" s="1"/>
  <c r="B1167" i="126" s="1"/>
  <c r="F1167" i="126" l="1"/>
  <c r="C1167" i="126" s="1"/>
  <c r="B1168" i="126" s="1"/>
  <c r="E1168" i="126"/>
  <c r="E1169" i="126" l="1"/>
  <c r="F1168" i="126"/>
  <c r="C1168" i="126" s="1"/>
  <c r="B1169" i="126" s="1"/>
  <c r="F1169" i="126" l="1"/>
  <c r="C1169" i="126" s="1"/>
  <c r="B1170" i="126" s="1"/>
  <c r="E1170" i="126"/>
  <c r="F1170" i="126" l="1"/>
  <c r="C1170" i="126" s="1"/>
  <c r="B1171" i="126" s="1"/>
  <c r="E1171" i="126"/>
  <c r="E1172" i="126" l="1"/>
  <c r="F1171" i="126"/>
  <c r="C1171" i="126" s="1"/>
  <c r="B1172" i="126" s="1"/>
  <c r="F1172" i="126" l="1"/>
  <c r="C1172" i="126" s="1"/>
  <c r="B1173" i="126" s="1"/>
  <c r="E1173" i="126"/>
  <c r="F1173" i="126" l="1"/>
  <c r="C1173" i="126" s="1"/>
  <c r="B1174" i="126" s="1"/>
  <c r="E1174" i="126"/>
  <c r="E1175" i="126" l="1"/>
  <c r="F1174" i="126"/>
  <c r="C1174" i="126" s="1"/>
  <c r="B1175" i="126" s="1"/>
  <c r="F1175" i="126" l="1"/>
  <c r="C1175" i="126" s="1"/>
  <c r="B1176" i="126" s="1"/>
  <c r="E1176" i="126"/>
  <c r="F1176" i="126" l="1"/>
  <c r="C1176" i="126" s="1"/>
  <c r="B1177" i="126" s="1"/>
  <c r="E1177" i="126"/>
  <c r="F1177" i="126" l="1"/>
  <c r="C1177" i="126" s="1"/>
  <c r="B1178" i="126" s="1"/>
  <c r="E1178" i="126"/>
  <c r="E1179" i="126" l="1"/>
  <c r="F1178" i="126"/>
  <c r="C1178" i="126" s="1"/>
  <c r="B1179" i="126" s="1"/>
  <c r="E1180" i="126" l="1"/>
  <c r="F1179" i="126"/>
  <c r="C1179" i="126" s="1"/>
  <c r="B1180" i="126" s="1"/>
  <c r="F1180" i="126" l="1"/>
  <c r="C1180" i="126" s="1"/>
  <c r="B1181" i="126" s="1"/>
  <c r="E1181" i="126"/>
  <c r="F1181" i="126" l="1"/>
  <c r="C1181" i="126" s="1"/>
  <c r="B1182" i="126" s="1"/>
  <c r="E1182" i="126"/>
  <c r="E1183" i="126" l="1"/>
  <c r="F1182" i="126"/>
  <c r="C1182" i="126" s="1"/>
  <c r="B1183" i="126" s="1"/>
  <c r="F1183" i="126" l="1"/>
  <c r="C1183" i="126" s="1"/>
  <c r="B1184" i="126" s="1"/>
  <c r="E1184" i="126"/>
  <c r="F1184" i="126" l="1"/>
  <c r="C1184" i="126" s="1"/>
  <c r="B1185" i="126" s="1"/>
  <c r="E1185" i="126"/>
  <c r="E1186" i="126" l="1"/>
  <c r="F1185" i="126"/>
  <c r="C1185" i="126" s="1"/>
  <c r="B1186" i="126" s="1"/>
  <c r="E1187" i="126" l="1"/>
  <c r="F1186" i="126"/>
  <c r="C1186" i="126" s="1"/>
  <c r="B1187" i="126" s="1"/>
  <c r="F1187" i="126" l="1"/>
  <c r="C1187" i="126" s="1"/>
  <c r="B1188" i="126" s="1"/>
  <c r="E1188" i="126"/>
  <c r="F1188" i="126" l="1"/>
  <c r="C1188" i="126" s="1"/>
  <c r="B1189" i="126" s="1"/>
  <c r="E1189" i="126"/>
  <c r="E1190" i="126" l="1"/>
  <c r="F1189" i="126"/>
  <c r="C1189" i="126" s="1"/>
  <c r="B1190" i="126" s="1"/>
  <c r="F1190" i="126" l="1"/>
  <c r="C1190" i="126" s="1"/>
  <c r="B1191" i="126" s="1"/>
  <c r="E1191" i="126"/>
  <c r="F1191" i="126" l="1"/>
  <c r="C1191" i="126" s="1"/>
  <c r="B1192" i="126" s="1"/>
  <c r="E1192" i="126"/>
  <c r="F1192" i="126" l="1"/>
  <c r="C1192" i="126" s="1"/>
  <c r="B1193" i="126" s="1"/>
  <c r="E1193" i="126"/>
  <c r="E1194" i="126" l="1"/>
  <c r="F1193" i="126"/>
  <c r="C1193" i="126" s="1"/>
  <c r="B1194" i="126" s="1"/>
  <c r="F1194" i="126" l="1"/>
  <c r="C1194" i="126" s="1"/>
  <c r="B1195" i="126" s="1"/>
  <c r="E1195" i="126"/>
  <c r="E1196" i="126" l="1"/>
  <c r="F1195" i="126"/>
  <c r="C1195" i="126" s="1"/>
  <c r="B1196" i="126" s="1"/>
  <c r="F1196" i="126" l="1"/>
  <c r="C1196" i="126" s="1"/>
  <c r="B1197" i="126" s="1"/>
  <c r="E1197" i="126"/>
  <c r="F1197" i="126" l="1"/>
  <c r="C1197" i="126" s="1"/>
  <c r="B1198" i="126" s="1"/>
  <c r="E1198" i="126"/>
  <c r="E1199" i="126" l="1"/>
  <c r="F1198" i="126"/>
  <c r="C1198" i="126" s="1"/>
  <c r="B1199" i="126" s="1"/>
  <c r="F1199" i="126" l="1"/>
  <c r="C1199" i="126" s="1"/>
  <c r="B1200" i="126" s="1"/>
  <c r="E1200" i="126"/>
  <c r="E1201" i="126" l="1"/>
  <c r="F1200" i="126"/>
  <c r="C1200" i="126" s="1"/>
  <c r="B1201" i="126" s="1"/>
  <c r="E1202" i="126" l="1"/>
  <c r="F1201" i="126"/>
  <c r="C1201" i="126" s="1"/>
  <c r="B1202" i="126" s="1"/>
  <c r="F1202" i="126" l="1"/>
  <c r="C1202" i="126" s="1"/>
  <c r="B1203" i="126" s="1"/>
  <c r="E1203" i="126"/>
  <c r="E1204" i="126" l="1"/>
  <c r="F1203" i="126"/>
  <c r="C1203" i="126" s="1"/>
  <c r="B1204" i="126" s="1"/>
  <c r="F1204" i="126" l="1"/>
  <c r="C1204" i="126" s="1"/>
  <c r="B1205" i="126" s="1"/>
  <c r="E1205" i="126"/>
  <c r="F1205" i="126" l="1"/>
  <c r="C1205" i="126" s="1"/>
  <c r="B1206" i="126" s="1"/>
  <c r="E1206" i="126"/>
  <c r="E1207" i="126" l="1"/>
  <c r="F1206" i="126"/>
  <c r="C1206" i="126" s="1"/>
  <c r="B1207" i="126" s="1"/>
  <c r="F1207" i="126" l="1"/>
  <c r="C1207" i="126" s="1"/>
  <c r="B1208" i="126" s="1"/>
  <c r="E1208" i="126"/>
  <c r="F1208" i="126" l="1"/>
  <c r="C1208" i="126" s="1"/>
  <c r="B1209" i="126" s="1"/>
  <c r="E1209" i="126"/>
  <c r="E1210" i="126" l="1"/>
  <c r="F1209" i="126"/>
  <c r="C1209" i="126" s="1"/>
  <c r="B1210" i="126" s="1"/>
  <c r="E1211" i="126" l="1"/>
  <c r="F1210" i="126"/>
  <c r="C1210" i="126" s="1"/>
  <c r="B1211" i="126" s="1"/>
  <c r="F1211" i="126" l="1"/>
  <c r="C1211" i="126" s="1"/>
  <c r="B1212" i="126" s="1"/>
  <c r="E1212" i="126"/>
  <c r="E1213" i="126" l="1"/>
  <c r="F1212" i="126"/>
  <c r="C1212" i="126" s="1"/>
  <c r="B1213" i="126" s="1"/>
  <c r="F1213" i="126" l="1"/>
  <c r="C1213" i="126" s="1"/>
  <c r="B1214" i="126" s="1"/>
  <c r="E1214" i="126"/>
  <c r="E1215" i="126" l="1"/>
  <c r="F1214" i="126"/>
  <c r="C1214" i="126" s="1"/>
  <c r="B1215" i="126" s="1"/>
  <c r="F1215" i="126" l="1"/>
  <c r="C1215" i="126" s="1"/>
  <c r="B1216" i="126" s="1"/>
  <c r="E1216" i="126"/>
  <c r="E1217" i="126" l="1"/>
  <c r="F1216" i="126"/>
  <c r="C1216" i="126" s="1"/>
  <c r="B1217" i="126" s="1"/>
  <c r="E1218" i="126" l="1"/>
  <c r="F1217" i="126"/>
  <c r="C1217" i="126" s="1"/>
  <c r="B1218" i="126" s="1"/>
  <c r="E1219" i="126" l="1"/>
  <c r="F1218" i="126"/>
  <c r="C1218" i="126" s="1"/>
  <c r="B1219" i="126" s="1"/>
  <c r="F1219" i="126" l="1"/>
  <c r="C1219" i="126" s="1"/>
  <c r="B1220" i="126" s="1"/>
  <c r="E1220" i="126"/>
  <c r="E1221" i="126" l="1"/>
  <c r="F1220" i="126"/>
  <c r="C1220" i="126" s="1"/>
  <c r="B1221" i="126" s="1"/>
  <c r="E1222" i="126" l="1"/>
  <c r="F1221" i="126"/>
  <c r="C1221" i="126" s="1"/>
  <c r="B1222" i="126" s="1"/>
  <c r="F1222" i="126" l="1"/>
  <c r="C1222" i="126" s="1"/>
  <c r="B1223" i="126" s="1"/>
  <c r="E1223" i="126"/>
  <c r="E1224" i="126" l="1"/>
  <c r="F1223" i="126"/>
  <c r="C1223" i="126" s="1"/>
  <c r="B1224" i="126" s="1"/>
  <c r="F1224" i="126" l="1"/>
  <c r="C1224" i="126" s="1"/>
  <c r="B1225" i="126" s="1"/>
  <c r="E1225" i="126"/>
  <c r="E1226" i="126" l="1"/>
  <c r="F1225" i="126"/>
  <c r="C1225" i="126" s="1"/>
  <c r="B1226" i="126" s="1"/>
  <c r="F1226" i="126" l="1"/>
  <c r="C1226" i="126" s="1"/>
  <c r="B1227" i="126" s="1"/>
  <c r="E1227" i="126"/>
  <c r="F1227" i="126" l="1"/>
  <c r="C1227" i="126" s="1"/>
  <c r="B1228" i="126" s="1"/>
  <c r="E1228" i="126"/>
  <c r="F1228" i="126" l="1"/>
  <c r="C1228" i="126" s="1"/>
  <c r="B1229" i="126" s="1"/>
  <c r="E1229" i="126"/>
  <c r="E1230" i="126" l="1"/>
  <c r="F1229" i="126"/>
  <c r="C1229" i="126" s="1"/>
  <c r="B1230" i="126" s="1"/>
  <c r="E1231" i="126" l="1"/>
  <c r="F1230" i="126"/>
  <c r="C1230" i="126" s="1"/>
  <c r="B1231" i="126" s="1"/>
  <c r="F1231" i="126" l="1"/>
  <c r="C1231" i="126" s="1"/>
  <c r="B1232" i="126" s="1"/>
  <c r="E1232" i="126"/>
  <c r="F1232" i="126" l="1"/>
  <c r="C1232" i="126" s="1"/>
  <c r="B1233" i="126" s="1"/>
  <c r="E1233" i="126"/>
  <c r="E1234" i="126" l="1"/>
  <c r="F1233" i="126"/>
  <c r="C1233" i="126" s="1"/>
  <c r="B1234" i="126" s="1"/>
  <c r="F1234" i="126" l="1"/>
  <c r="C1234" i="126" s="1"/>
  <c r="B1235" i="126" s="1"/>
  <c r="E1235" i="126"/>
  <c r="E1236" i="126" l="1"/>
  <c r="F1235" i="126"/>
  <c r="C1235" i="126" s="1"/>
  <c r="B1236" i="126" s="1"/>
  <c r="F1236" i="126" l="1"/>
  <c r="C1236" i="126" s="1"/>
  <c r="B1237" i="126" s="1"/>
  <c r="E1237" i="126"/>
  <c r="E1238" i="126" l="1"/>
  <c r="F1237" i="126"/>
  <c r="C1237" i="126" s="1"/>
  <c r="B1238" i="126" s="1"/>
  <c r="E1239" i="126" l="1"/>
  <c r="F1238" i="126"/>
  <c r="C1238" i="126" s="1"/>
  <c r="B1239" i="126" s="1"/>
  <c r="E1240" i="126" l="1"/>
  <c r="F1239" i="126"/>
  <c r="C1239" i="126" s="1"/>
  <c r="B1240" i="126" s="1"/>
  <c r="F1240" i="126" l="1"/>
  <c r="C1240" i="126" s="1"/>
  <c r="B1241" i="126" s="1"/>
  <c r="E1241" i="126"/>
  <c r="E1242" i="126" l="1"/>
  <c r="F1241" i="126"/>
  <c r="C1241" i="126" s="1"/>
  <c r="B1242" i="126" s="1"/>
  <c r="F1242" i="126" l="1"/>
  <c r="C1242" i="126" s="1"/>
  <c r="B1243" i="126" s="1"/>
  <c r="E1243" i="126"/>
  <c r="F1243" i="126" l="1"/>
  <c r="C1243" i="126" s="1"/>
  <c r="B1244" i="126" s="1"/>
  <c r="E1244" i="126"/>
  <c r="F1244" i="126" l="1"/>
  <c r="C1244" i="126" s="1"/>
  <c r="B1245" i="126" s="1"/>
  <c r="E1245" i="126"/>
  <c r="E1246" i="126" l="1"/>
  <c r="F1245" i="126"/>
  <c r="C1245" i="126" s="1"/>
  <c r="B1246" i="126" s="1"/>
  <c r="F1246" i="126" l="1"/>
  <c r="C1246" i="126" s="1"/>
  <c r="B1247" i="126" s="1"/>
  <c r="E1247" i="126"/>
  <c r="F1247" i="126" l="1"/>
  <c r="C1247" i="126" s="1"/>
  <c r="B1248" i="126" s="1"/>
  <c r="E1248" i="126"/>
  <c r="E1249" i="126" l="1"/>
  <c r="F1248" i="126"/>
  <c r="C1248" i="126" s="1"/>
  <c r="B1249" i="126" s="1"/>
  <c r="E1250" i="126" l="1"/>
  <c r="F1249" i="126"/>
  <c r="C1249" i="126" s="1"/>
  <c r="B1250" i="126" s="1"/>
  <c r="F1250" i="126" l="1"/>
  <c r="C1250" i="126" s="1"/>
  <c r="B1251" i="126" s="1"/>
  <c r="E1251" i="126"/>
  <c r="E1252" i="126" l="1"/>
  <c r="F1251" i="126"/>
  <c r="C1251" i="126" s="1"/>
  <c r="B1252" i="126" s="1"/>
  <c r="F1252" i="126" l="1"/>
  <c r="C1252" i="126" s="1"/>
  <c r="B1253" i="126" s="1"/>
  <c r="E1253" i="126"/>
  <c r="E1254" i="126" l="1"/>
  <c r="F1253" i="126"/>
  <c r="C1253" i="126" s="1"/>
  <c r="B1254" i="126" s="1"/>
  <c r="E1255" i="126" l="1"/>
  <c r="F1254" i="126"/>
  <c r="C1254" i="126" s="1"/>
  <c r="B1255" i="126" s="1"/>
  <c r="F1255" i="126" l="1"/>
  <c r="C1255" i="126" s="1"/>
  <c r="B1256" i="126" s="1"/>
  <c r="E1256" i="126"/>
  <c r="E1257" i="126" l="1"/>
  <c r="F1256" i="126"/>
  <c r="C1256" i="126" s="1"/>
  <c r="B1257" i="126" s="1"/>
  <c r="F1257" i="126" l="1"/>
  <c r="C1257" i="126" s="1"/>
  <c r="B1258" i="126" s="1"/>
  <c r="E1258" i="126"/>
  <c r="E1259" i="126" l="1"/>
  <c r="F1258" i="126"/>
  <c r="C1258" i="126" s="1"/>
  <c r="B1259" i="126" s="1"/>
  <c r="F1259" i="126" l="1"/>
  <c r="C1259" i="126" s="1"/>
  <c r="B1260" i="126" s="1"/>
  <c r="E1260" i="126"/>
  <c r="F1260" i="126" l="1"/>
  <c r="C1260" i="126" s="1"/>
  <c r="B1261" i="126" s="1"/>
  <c r="E1261" i="126"/>
  <c r="F1261" i="126" l="1"/>
  <c r="C1261" i="126" s="1"/>
  <c r="B1262" i="126" s="1"/>
  <c r="E1262" i="126"/>
  <c r="E1263" i="126" l="1"/>
  <c r="F1262" i="126"/>
  <c r="C1262" i="126" s="1"/>
  <c r="B1263" i="126" s="1"/>
  <c r="F1263" i="126" l="1"/>
  <c r="C1263" i="126" s="1"/>
  <c r="B1264" i="126" s="1"/>
  <c r="E1264" i="126"/>
  <c r="E1265" i="126" l="1"/>
  <c r="F1264" i="126"/>
  <c r="C1264" i="126" s="1"/>
  <c r="B1265" i="126" s="1"/>
  <c r="F1265" i="126" l="1"/>
  <c r="C1265" i="126" s="1"/>
  <c r="B1266" i="126" s="1"/>
  <c r="E1266" i="126"/>
  <c r="E1267" i="126" l="1"/>
  <c r="F1266" i="126"/>
  <c r="C1266" i="126" s="1"/>
  <c r="B1267" i="126" s="1"/>
  <c r="F1267" i="126" l="1"/>
  <c r="C1267" i="126" s="1"/>
  <c r="B1268" i="126" s="1"/>
  <c r="E1268" i="126"/>
  <c r="E1269" i="126" l="1"/>
  <c r="F1268" i="126"/>
  <c r="C1268" i="126" s="1"/>
  <c r="B1269" i="126" s="1"/>
  <c r="F1269" i="126" l="1"/>
  <c r="C1269" i="126" s="1"/>
  <c r="B1270" i="126" s="1"/>
  <c r="E1270" i="126"/>
  <c r="F1270" i="126" l="1"/>
  <c r="C1270" i="126" s="1"/>
  <c r="B1271" i="126" s="1"/>
  <c r="E1271" i="126"/>
  <c r="E1272" i="126" l="1"/>
  <c r="F1271" i="126"/>
  <c r="C1271" i="126" s="1"/>
  <c r="B1272" i="126" s="1"/>
  <c r="F1272" i="126" l="1"/>
  <c r="C1272" i="126" s="1"/>
  <c r="B1273" i="126" s="1"/>
  <c r="E1273" i="126"/>
  <c r="E1274" i="126" l="1"/>
  <c r="F1273" i="126"/>
  <c r="C1273" i="126" s="1"/>
  <c r="B1274" i="126" s="1"/>
  <c r="F1274" i="126" l="1"/>
  <c r="C1274" i="126" s="1"/>
  <c r="B1275" i="126" s="1"/>
  <c r="E1275" i="126"/>
  <c r="E1276" i="126" l="1"/>
  <c r="F1275" i="126"/>
  <c r="C1275" i="126" s="1"/>
  <c r="B1276" i="126" s="1"/>
  <c r="F1276" i="126" l="1"/>
  <c r="C1276" i="126" s="1"/>
  <c r="B1277" i="126" s="1"/>
  <c r="E1277" i="126"/>
  <c r="E1278" i="126" l="1"/>
  <c r="F1277" i="126"/>
  <c r="C1277" i="126" s="1"/>
  <c r="B1278" i="126" s="1"/>
  <c r="F1278" i="126" l="1"/>
  <c r="C1278" i="126" s="1"/>
  <c r="B1279" i="126" s="1"/>
  <c r="E1279" i="126"/>
  <c r="E1280" i="126" l="1"/>
  <c r="F1279" i="126"/>
  <c r="C1279" i="126" s="1"/>
  <c r="B1280" i="126" s="1"/>
  <c r="E1281" i="126" l="1"/>
  <c r="F1280" i="126"/>
  <c r="C1280" i="126" s="1"/>
  <c r="B1281" i="126" s="1"/>
  <c r="F1281" i="126" l="1"/>
  <c r="C1281" i="126" s="1"/>
  <c r="B1282" i="126" s="1"/>
  <c r="E1282" i="126"/>
  <c r="E1283" i="126" l="1"/>
  <c r="F1282" i="126"/>
  <c r="C1282" i="126" s="1"/>
  <c r="B1283" i="126" s="1"/>
  <c r="F1283" i="126" l="1"/>
  <c r="C1283" i="126" s="1"/>
  <c r="B1284" i="126" s="1"/>
  <c r="E1284" i="126"/>
  <c r="E1285" i="126" l="1"/>
  <c r="F1284" i="126"/>
  <c r="C1284" i="126" s="1"/>
  <c r="B1285" i="126" s="1"/>
  <c r="F1285" i="126" l="1"/>
  <c r="C1285" i="126" s="1"/>
  <c r="B1286" i="126" s="1"/>
  <c r="E1286" i="126"/>
  <c r="F1286" i="126" l="1"/>
  <c r="C1286" i="126" s="1"/>
  <c r="B1287" i="126" s="1"/>
  <c r="E1287" i="126"/>
  <c r="E1288" i="126" l="1"/>
  <c r="F1287" i="126"/>
  <c r="C1287" i="126" s="1"/>
  <c r="B1288" i="126" s="1"/>
  <c r="F1288" i="126" l="1"/>
  <c r="C1288" i="126" s="1"/>
  <c r="B1289" i="126" s="1"/>
  <c r="E1289" i="126"/>
  <c r="E1290" i="126" l="1"/>
  <c r="F1289" i="126"/>
  <c r="C1289" i="126" s="1"/>
  <c r="B1290" i="126" s="1"/>
  <c r="F1290" i="126" l="1"/>
  <c r="C1290" i="126" s="1"/>
  <c r="B1291" i="126" s="1"/>
  <c r="E1291" i="126"/>
  <c r="E1292" i="126" l="1"/>
  <c r="F1291" i="126"/>
  <c r="C1291" i="126" s="1"/>
  <c r="B1292" i="126" s="1"/>
  <c r="F1292" i="126" l="1"/>
  <c r="C1292" i="126" s="1"/>
  <c r="B1293" i="126" s="1"/>
  <c r="E1293" i="126"/>
  <c r="F1293" i="126" l="1"/>
  <c r="C1293" i="126" s="1"/>
  <c r="B1294" i="126" s="1"/>
  <c r="E1294" i="126"/>
  <c r="E1295" i="126" l="1"/>
  <c r="F1294" i="126"/>
  <c r="C1294" i="126" s="1"/>
  <c r="B1295" i="126" s="1"/>
  <c r="F1295" i="126" l="1"/>
  <c r="C1295" i="126" s="1"/>
  <c r="B1296" i="126" s="1"/>
  <c r="E1296" i="126"/>
  <c r="E1297" i="126" l="1"/>
  <c r="F1296" i="126"/>
  <c r="C1296" i="126" s="1"/>
  <c r="B1297" i="126" s="1"/>
  <c r="F1297" i="126" l="1"/>
  <c r="C1297" i="126" s="1"/>
  <c r="B1298" i="126" s="1"/>
  <c r="E1298" i="126"/>
  <c r="E1299" i="126" l="1"/>
  <c r="F1298" i="126"/>
  <c r="C1298" i="126" s="1"/>
  <c r="B1299" i="126" s="1"/>
  <c r="F1299" i="126" l="1"/>
  <c r="C1299" i="126" s="1"/>
  <c r="B1300" i="126" s="1"/>
  <c r="E1300" i="126"/>
  <c r="F1300" i="126" l="1"/>
  <c r="C1300" i="126" s="1"/>
  <c r="B1301" i="126" s="1"/>
  <c r="E1301" i="126"/>
  <c r="E1302" i="126" l="1"/>
  <c r="F1301" i="126"/>
  <c r="C1301" i="126" s="1"/>
  <c r="B1302" i="126" s="1"/>
  <c r="F1302" i="126" l="1"/>
  <c r="C1302" i="126" s="1"/>
  <c r="B1303" i="126" s="1"/>
  <c r="E1303" i="126"/>
  <c r="E1304" i="126" l="1"/>
  <c r="F1303" i="126"/>
  <c r="C1303" i="126" s="1"/>
  <c r="B1304" i="126" s="1"/>
  <c r="E1305" i="126" l="1"/>
  <c r="F1304" i="126"/>
  <c r="C1304" i="126" s="1"/>
  <c r="B1305" i="126" s="1"/>
  <c r="F1305" i="126" l="1"/>
  <c r="C1305" i="126" s="1"/>
  <c r="B1306" i="126" s="1"/>
  <c r="E1306" i="126"/>
  <c r="F1306" i="126" l="1"/>
  <c r="C1306" i="126" s="1"/>
  <c r="B1307" i="126" s="1"/>
  <c r="E1307" i="126"/>
  <c r="E1308" i="126" l="1"/>
  <c r="F1307" i="126"/>
  <c r="C1307" i="126" s="1"/>
  <c r="B1308" i="126" s="1"/>
  <c r="F1308" i="126" l="1"/>
  <c r="C1308" i="126" s="1"/>
  <c r="B1309" i="126" s="1"/>
  <c r="E1309" i="126"/>
  <c r="F1309" i="126" l="1"/>
  <c r="C1309" i="126" s="1"/>
  <c r="B1310" i="126" s="1"/>
  <c r="E1310" i="126"/>
  <c r="E1311" i="126" l="1"/>
  <c r="F1310" i="126"/>
  <c r="C1310" i="126" s="1"/>
  <c r="B1311" i="126" s="1"/>
  <c r="E1312" i="126" l="1"/>
  <c r="F1311" i="126"/>
  <c r="C1311" i="126" s="1"/>
  <c r="B1312" i="126" s="1"/>
  <c r="F1312" i="126" l="1"/>
  <c r="C1312" i="126" s="1"/>
  <c r="B1313" i="126" s="1"/>
  <c r="E1313" i="126"/>
  <c r="F1313" i="126" l="1"/>
  <c r="C1313" i="126" s="1"/>
  <c r="B1314" i="126" s="1"/>
  <c r="E1314" i="126"/>
  <c r="E1315" i="126" l="1"/>
  <c r="F1314" i="126"/>
  <c r="C1314" i="126" s="1"/>
  <c r="B1315" i="126" s="1"/>
  <c r="F1315" i="126" l="1"/>
  <c r="C1315" i="126" s="1"/>
  <c r="B1316" i="126" s="1"/>
  <c r="E1316" i="126"/>
  <c r="F1316" i="126" l="1"/>
  <c r="C1316" i="126" s="1"/>
  <c r="B1317" i="126" s="1"/>
  <c r="E1317" i="126"/>
  <c r="E1318" i="126" l="1"/>
  <c r="F1317" i="126"/>
  <c r="C1317" i="126" s="1"/>
  <c r="B1318" i="126" s="1"/>
  <c r="E1319" i="126" l="1"/>
  <c r="F1318" i="126"/>
  <c r="C1318" i="126" s="1"/>
  <c r="B1319" i="126" s="1"/>
  <c r="F1319" i="126" l="1"/>
  <c r="C1319" i="126" s="1"/>
  <c r="B1320" i="126" s="1"/>
  <c r="E1320" i="126"/>
  <c r="E1321" i="126" l="1"/>
  <c r="F1320" i="126"/>
  <c r="C1320" i="126" s="1"/>
  <c r="B1321" i="126" s="1"/>
  <c r="F1321" i="126" l="1"/>
  <c r="C1321" i="126" s="1"/>
  <c r="B1322" i="126" s="1"/>
  <c r="E1322" i="126"/>
  <c r="F1322" i="126" l="1"/>
  <c r="C1322" i="126" s="1"/>
  <c r="B1323" i="126" s="1"/>
  <c r="E1323" i="126"/>
  <c r="E1324" i="126" l="1"/>
  <c r="F1323" i="126"/>
  <c r="C1323" i="126" s="1"/>
  <c r="B1324" i="126" s="1"/>
  <c r="E1325" i="126" l="1"/>
  <c r="F1324" i="126"/>
  <c r="C1324" i="126" s="1"/>
  <c r="B1325" i="126" s="1"/>
  <c r="F1325" i="126" l="1"/>
  <c r="C1325" i="126" s="1"/>
  <c r="B1326" i="126" s="1"/>
  <c r="E1326" i="126"/>
  <c r="E1327" i="126" l="1"/>
  <c r="F1326" i="126"/>
  <c r="C1326" i="126" s="1"/>
  <c r="B1327" i="126" s="1"/>
  <c r="F1327" i="126" l="1"/>
  <c r="C1327" i="126" s="1"/>
  <c r="B1328" i="126" s="1"/>
  <c r="E1328" i="126"/>
  <c r="E1329" i="126" l="1"/>
  <c r="F1328" i="126"/>
  <c r="C1328" i="126" s="1"/>
  <c r="B1329" i="126" s="1"/>
  <c r="F1329" i="126" l="1"/>
  <c r="C1329" i="126" s="1"/>
  <c r="B1330" i="126" s="1"/>
  <c r="E1330" i="126"/>
  <c r="E1331" i="126" l="1"/>
  <c r="F1330" i="126"/>
  <c r="C1330" i="126" s="1"/>
  <c r="B1331" i="126" s="1"/>
  <c r="F1331" i="126" l="1"/>
  <c r="C1331" i="126" s="1"/>
  <c r="B1332" i="126" s="1"/>
  <c r="E1332" i="126"/>
  <c r="E1333" i="126" l="1"/>
  <c r="F1332" i="126"/>
  <c r="C1332" i="126" s="1"/>
  <c r="B1333" i="126" s="1"/>
  <c r="F1333" i="126" l="1"/>
  <c r="C1333" i="126" s="1"/>
  <c r="B1334" i="126" s="1"/>
  <c r="E1334" i="126"/>
  <c r="E1335" i="126" l="1"/>
  <c r="F1334" i="126"/>
  <c r="C1334" i="126" s="1"/>
  <c r="B1335" i="126" s="1"/>
  <c r="F1335" i="126" l="1"/>
  <c r="C1335" i="126" s="1"/>
  <c r="B1336" i="126" s="1"/>
  <c r="E1336" i="126"/>
  <c r="F1336" i="126" l="1"/>
  <c r="C1336" i="126" s="1"/>
  <c r="B1337" i="126" s="1"/>
  <c r="E1337" i="126"/>
  <c r="F1337" i="126" l="1"/>
  <c r="C1337" i="126" s="1"/>
  <c r="B1338" i="126" s="1"/>
  <c r="E1338" i="126"/>
  <c r="F1338" i="126" l="1"/>
  <c r="C1338" i="126" s="1"/>
  <c r="B1339" i="126" s="1"/>
  <c r="E1339" i="126"/>
  <c r="E1340" i="126" l="1"/>
  <c r="F1339" i="126"/>
  <c r="C1339" i="126" s="1"/>
  <c r="B1340" i="126" s="1"/>
  <c r="F1340" i="126" l="1"/>
  <c r="C1340" i="126" s="1"/>
  <c r="B1341" i="126" s="1"/>
  <c r="E1341" i="126"/>
  <c r="F1341" i="126" l="1"/>
  <c r="C1341" i="126" s="1"/>
  <c r="B1342" i="126" s="1"/>
  <c r="E1342" i="126"/>
  <c r="F1342" i="126" l="1"/>
  <c r="C1342" i="126" s="1"/>
  <c r="B1343" i="126" s="1"/>
  <c r="E1343" i="126"/>
  <c r="E1344" i="126" l="1"/>
  <c r="F1343" i="126"/>
  <c r="C1343" i="126" s="1"/>
  <c r="B1344" i="126" s="1"/>
  <c r="F1344" i="126" l="1"/>
  <c r="C1344" i="126" s="1"/>
  <c r="B1345" i="126" s="1"/>
  <c r="E1345" i="126"/>
  <c r="E1346" i="126" l="1"/>
  <c r="F1345" i="126"/>
  <c r="C1345" i="126" s="1"/>
  <c r="B1346" i="126" s="1"/>
  <c r="F1346" i="126" l="1"/>
  <c r="C1346" i="126" s="1"/>
  <c r="B1347" i="126" s="1"/>
  <c r="E1347" i="126"/>
  <c r="E1348" i="126" l="1"/>
  <c r="F1347" i="126"/>
  <c r="C1347" i="126" s="1"/>
  <c r="B1348" i="126" s="1"/>
  <c r="E1349" i="126" l="1"/>
  <c r="F1348" i="126"/>
  <c r="C1348" i="126" s="1"/>
  <c r="B1349" i="126" s="1"/>
  <c r="F1349" i="126" l="1"/>
  <c r="C1349" i="126" s="1"/>
  <c r="B1350" i="126" s="1"/>
  <c r="E1350" i="126"/>
  <c r="F1350" i="126" l="1"/>
  <c r="C1350" i="126" s="1"/>
  <c r="B1351" i="126" s="1"/>
  <c r="E1351" i="126"/>
  <c r="F1351" i="126" l="1"/>
  <c r="C1351" i="126" s="1"/>
  <c r="B1352" i="126" s="1"/>
  <c r="E1352" i="126"/>
  <c r="E1353" i="126" l="1"/>
  <c r="F1352" i="126"/>
  <c r="C1352" i="126" s="1"/>
  <c r="B1353" i="126" s="1"/>
  <c r="F1353" i="126" l="1"/>
  <c r="C1353" i="126" s="1"/>
  <c r="B1354" i="126" s="1"/>
  <c r="E1354" i="126"/>
  <c r="F1354" i="126" l="1"/>
  <c r="C1354" i="126" s="1"/>
  <c r="B1355" i="126" s="1"/>
  <c r="E1355" i="126"/>
  <c r="E1356" i="126" l="1"/>
  <c r="F1355" i="126"/>
  <c r="C1355" i="126" s="1"/>
  <c r="B1356" i="126" s="1"/>
  <c r="E1357" i="126" l="1"/>
  <c r="F1356" i="126"/>
  <c r="C1356" i="126" s="1"/>
  <c r="B1357" i="126" s="1"/>
  <c r="F1357" i="126" l="1"/>
  <c r="C1357" i="126" s="1"/>
  <c r="B1358" i="126" s="1"/>
  <c r="E1358" i="126"/>
  <c r="F1358" i="126" l="1"/>
  <c r="C1358" i="126" s="1"/>
  <c r="B1359" i="126" s="1"/>
  <c r="E1359" i="126"/>
  <c r="F1359" i="126" l="1"/>
  <c r="C1359" i="126" s="1"/>
  <c r="B1360" i="126" s="1"/>
  <c r="E1360" i="126"/>
  <c r="E1361" i="126" l="1"/>
  <c r="F1360" i="126"/>
  <c r="C1360" i="126" s="1"/>
  <c r="B1361" i="126" s="1"/>
  <c r="E1362" i="126" l="1"/>
  <c r="F1361" i="126"/>
  <c r="C1361" i="126" s="1"/>
  <c r="B1362" i="126" s="1"/>
  <c r="F1362" i="126" l="1"/>
  <c r="C1362" i="126" s="1"/>
  <c r="B1363" i="126" s="1"/>
  <c r="E1363" i="126"/>
  <c r="F1363" i="126" l="1"/>
  <c r="C1363" i="126" s="1"/>
  <c r="B1364" i="126" s="1"/>
  <c r="E1364" i="126"/>
  <c r="E1365" i="126" l="1"/>
  <c r="F1364" i="126"/>
  <c r="C1364" i="126" s="1"/>
  <c r="B1365" i="126" s="1"/>
  <c r="E1366" i="126" l="1"/>
  <c r="F1365" i="126"/>
  <c r="C1365" i="126" s="1"/>
  <c r="B1366" i="126" s="1"/>
  <c r="F1366" i="126" l="1"/>
  <c r="C1366" i="126" s="1"/>
  <c r="B1367" i="126" s="1"/>
  <c r="E1367" i="126"/>
  <c r="E1368" i="126" l="1"/>
  <c r="F1367" i="126"/>
  <c r="C1367" i="126" s="1"/>
  <c r="B1368" i="126" s="1"/>
  <c r="F1368" i="126" l="1"/>
  <c r="C1368" i="126" s="1"/>
  <c r="B1369" i="126" s="1"/>
  <c r="E1369" i="126"/>
  <c r="E1370" i="126" l="1"/>
  <c r="F1369" i="126"/>
  <c r="C1369" i="126" s="1"/>
  <c r="B1370" i="126" s="1"/>
  <c r="E1371" i="126" l="1"/>
  <c r="F1370" i="126"/>
  <c r="C1370" i="126" s="1"/>
  <c r="B1371" i="126" s="1"/>
  <c r="F1371" i="126" l="1"/>
  <c r="C1371" i="126" s="1"/>
  <c r="B1372" i="126" s="1"/>
  <c r="E1372" i="126"/>
  <c r="F1372" i="126" l="1"/>
  <c r="C1372" i="126" s="1"/>
  <c r="B1373" i="126" s="1"/>
  <c r="E1373" i="126"/>
  <c r="E1374" i="126" l="1"/>
  <c r="F1373" i="126"/>
  <c r="C1373" i="126" s="1"/>
  <c r="B1374" i="126" s="1"/>
  <c r="F1374" i="126" l="1"/>
  <c r="C1374" i="126" s="1"/>
  <c r="B1375" i="126" s="1"/>
  <c r="E1375" i="126"/>
  <c r="F1375" i="126" l="1"/>
  <c r="C1375" i="126" s="1"/>
  <c r="B1376" i="126" s="1"/>
  <c r="E1376" i="126"/>
  <c r="F1376" i="126" l="1"/>
  <c r="C1376" i="126" s="1"/>
  <c r="B1377" i="126" s="1"/>
  <c r="E1377" i="126"/>
  <c r="E1378" i="126" l="1"/>
  <c r="F1377" i="126"/>
  <c r="C1377" i="126" s="1"/>
  <c r="B1378" i="126" s="1"/>
  <c r="E1379" i="126" l="1"/>
  <c r="F1378" i="126"/>
  <c r="C1378" i="126" s="1"/>
  <c r="B1379" i="126" s="1"/>
  <c r="F1379" i="126" l="1"/>
  <c r="C1379" i="126" s="1"/>
  <c r="B1380" i="126" s="1"/>
  <c r="E1380" i="126"/>
  <c r="E1381" i="126" l="1"/>
  <c r="F1380" i="126"/>
  <c r="C1380" i="126" s="1"/>
  <c r="B1381" i="126" s="1"/>
  <c r="F1381" i="126" l="1"/>
  <c r="C1381" i="126" s="1"/>
  <c r="B1382" i="126" s="1"/>
  <c r="E1382" i="126"/>
  <c r="E1383" i="126" l="1"/>
  <c r="F1382" i="126"/>
  <c r="C1382" i="126" s="1"/>
  <c r="B1383" i="126" s="1"/>
  <c r="F1383" i="126" l="1"/>
  <c r="C1383" i="126" s="1"/>
  <c r="B1384" i="126" s="1"/>
  <c r="E1384" i="126"/>
  <c r="E1385" i="126" l="1"/>
  <c r="F1384" i="126"/>
  <c r="C1384" i="126" s="1"/>
  <c r="B1385" i="126" s="1"/>
  <c r="F1385" i="126" l="1"/>
  <c r="C1385" i="126" s="1"/>
  <c r="B1386" i="126" s="1"/>
  <c r="E1386" i="126"/>
  <c r="E1387" i="126" l="1"/>
  <c r="F1386" i="126"/>
  <c r="C1386" i="126" s="1"/>
  <c r="B1387" i="126" s="1"/>
  <c r="E1388" i="126" l="1"/>
  <c r="F1387" i="126"/>
  <c r="C1387" i="126" s="1"/>
  <c r="B1388" i="126" s="1"/>
  <c r="F1388" i="126" l="1"/>
  <c r="C1388" i="126" s="1"/>
  <c r="B1389" i="126" s="1"/>
  <c r="E1389" i="126"/>
  <c r="F1389" i="126" l="1"/>
  <c r="C1389" i="126" s="1"/>
  <c r="B1390" i="126" s="1"/>
  <c r="E1390" i="126"/>
  <c r="E1391" i="126" l="1"/>
  <c r="F1390" i="126"/>
  <c r="C1390" i="126" s="1"/>
  <c r="B1391" i="126" s="1"/>
  <c r="F1391" i="126" l="1"/>
  <c r="C1391" i="126" s="1"/>
  <c r="B1392" i="126" s="1"/>
  <c r="E1392" i="126"/>
  <c r="E1393" i="126" l="1"/>
  <c r="F1392" i="126"/>
  <c r="C1392" i="126" s="1"/>
  <c r="B1393" i="126" s="1"/>
  <c r="E1394" i="126" l="1"/>
  <c r="F1393" i="126"/>
  <c r="C1393" i="126" s="1"/>
  <c r="B1394" i="126" s="1"/>
  <c r="F1394" i="126" l="1"/>
  <c r="C1394" i="126" s="1"/>
  <c r="B1395" i="126" s="1"/>
  <c r="E1395" i="126"/>
  <c r="F1395" i="126" l="1"/>
  <c r="C1395" i="126" s="1"/>
  <c r="B1396" i="126" s="1"/>
  <c r="E1396" i="126"/>
  <c r="E1397" i="126" l="1"/>
  <c r="F1396" i="126"/>
  <c r="C1396" i="126" s="1"/>
  <c r="B1397" i="126" s="1"/>
  <c r="E1398" i="126" l="1"/>
  <c r="F1397" i="126"/>
  <c r="C1397" i="126" s="1"/>
  <c r="B1398" i="126" s="1"/>
  <c r="E1399" i="126" l="1"/>
  <c r="F1398" i="126"/>
  <c r="C1398" i="126" s="1"/>
  <c r="B1399" i="126" s="1"/>
  <c r="F1399" i="126" l="1"/>
  <c r="C1399" i="126" s="1"/>
  <c r="B1400" i="126" s="1"/>
  <c r="E1400" i="126"/>
  <c r="F1400" i="126" l="1"/>
  <c r="C1400" i="126" s="1"/>
  <c r="B1401" i="126" s="1"/>
  <c r="E1401" i="126"/>
  <c r="F1401" i="126" l="1"/>
  <c r="C1401" i="126" s="1"/>
  <c r="B1402" i="126" s="1"/>
  <c r="E1402" i="126"/>
  <c r="F1402" i="126" l="1"/>
  <c r="C1402" i="126" s="1"/>
  <c r="B1403" i="126" s="1"/>
  <c r="E1403" i="126"/>
  <c r="F1403" i="126" l="1"/>
  <c r="C1403" i="126" s="1"/>
  <c r="B1404" i="126" s="1"/>
  <c r="E1404" i="126"/>
  <c r="F1404" i="126" l="1"/>
  <c r="C1404" i="126" s="1"/>
  <c r="B1405" i="126" s="1"/>
  <c r="E1405" i="126"/>
  <c r="E1406" i="126" l="1"/>
  <c r="F1405" i="126"/>
  <c r="C1405" i="126" s="1"/>
  <c r="B1406" i="126" s="1"/>
  <c r="F1406" i="126" l="1"/>
  <c r="C1406" i="126" s="1"/>
  <c r="B1407" i="126" s="1"/>
  <c r="E1407" i="126"/>
  <c r="F1407" i="126" l="1"/>
  <c r="C1407" i="126" s="1"/>
  <c r="B1408" i="126" s="1"/>
  <c r="E1408" i="126"/>
  <c r="F1408" i="126" l="1"/>
  <c r="C1408" i="126" s="1"/>
  <c r="B1409" i="126" s="1"/>
  <c r="E1409" i="126"/>
  <c r="E1410" i="126" l="1"/>
  <c r="F1409" i="126"/>
  <c r="C1409" i="126" s="1"/>
  <c r="B1410" i="126" s="1"/>
  <c r="F1410" i="126" l="1"/>
  <c r="C1410" i="126" s="1"/>
  <c r="B1411" i="126" s="1"/>
  <c r="E1411" i="126"/>
  <c r="E1412" i="126" l="1"/>
  <c r="F1411" i="126"/>
  <c r="C1411" i="126" s="1"/>
  <c r="B1412" i="126" s="1"/>
  <c r="F1412" i="126" l="1"/>
  <c r="C1412" i="126" s="1"/>
  <c r="B1413" i="126" s="1"/>
  <c r="E1413" i="126"/>
  <c r="F1413" i="126" l="1"/>
  <c r="C1413" i="126" s="1"/>
  <c r="B1414" i="126" s="1"/>
  <c r="E1414" i="126"/>
  <c r="E1415" i="126" l="1"/>
  <c r="F1414" i="126"/>
  <c r="C1414" i="126" s="1"/>
  <c r="B1415" i="126" s="1"/>
  <c r="E1416" i="126" l="1"/>
  <c r="F1415" i="126"/>
  <c r="C1415" i="126" s="1"/>
  <c r="B1416" i="126" s="1"/>
  <c r="F1416" i="126" l="1"/>
  <c r="C1416" i="126" s="1"/>
  <c r="B1417" i="126" s="1"/>
  <c r="E1417" i="126"/>
  <c r="E1418" i="126" l="1"/>
  <c r="F1417" i="126"/>
  <c r="C1417" i="126" s="1"/>
  <c r="B1418" i="126" s="1"/>
  <c r="E1419" i="126" l="1"/>
  <c r="F1418" i="126"/>
  <c r="C1418" i="126" s="1"/>
  <c r="B1419" i="126" s="1"/>
  <c r="F1419" i="126" l="1"/>
  <c r="C1419" i="126" s="1"/>
  <c r="B1420" i="126" s="1"/>
  <c r="E1420" i="126"/>
  <c r="F1420" i="126" l="1"/>
  <c r="C1420" i="126" s="1"/>
  <c r="B1421" i="126" s="1"/>
  <c r="E1421" i="126"/>
  <c r="E1422" i="126" l="1"/>
  <c r="F1421" i="126"/>
  <c r="C1421" i="126" s="1"/>
  <c r="B1422" i="126" s="1"/>
  <c r="E1423" i="126" l="1"/>
  <c r="F1422" i="126"/>
  <c r="C1422" i="126" s="1"/>
  <c r="B1423" i="126" s="1"/>
  <c r="F1423" i="126" l="1"/>
  <c r="C1423" i="126" s="1"/>
  <c r="B1424" i="126" s="1"/>
  <c r="E1424" i="126"/>
  <c r="E1425" i="126" l="1"/>
  <c r="F1424" i="126"/>
  <c r="C1424" i="126" s="1"/>
  <c r="B1425" i="126" s="1"/>
  <c r="F1425" i="126" l="1"/>
  <c r="C1425" i="126" s="1"/>
  <c r="B1426" i="126" s="1"/>
  <c r="E1426" i="126"/>
  <c r="F1426" i="126" l="1"/>
  <c r="C1426" i="126" s="1"/>
  <c r="B1427" i="126" s="1"/>
  <c r="E1427" i="126"/>
  <c r="E1428" i="126" l="1"/>
  <c r="F1427" i="126"/>
  <c r="C1427" i="126" s="1"/>
  <c r="B1428" i="126" s="1"/>
  <c r="F1428" i="126" l="1"/>
  <c r="C1428" i="126" s="1"/>
  <c r="B1429" i="126" s="1"/>
  <c r="E1429" i="126"/>
  <c r="F1429" i="126" l="1"/>
  <c r="C1429" i="126" s="1"/>
  <c r="B1430" i="126" s="1"/>
  <c r="E1430" i="126"/>
  <c r="E1431" i="126" l="1"/>
  <c r="F1430" i="126"/>
  <c r="C1430" i="126" s="1"/>
  <c r="B1431" i="126" s="1"/>
  <c r="F1431" i="126" l="1"/>
  <c r="C1431" i="126" s="1"/>
  <c r="B1432" i="126" s="1"/>
  <c r="E1432" i="126"/>
  <c r="E1433" i="126" l="1"/>
  <c r="F1432" i="126"/>
  <c r="C1432" i="126" s="1"/>
  <c r="B1433" i="126" s="1"/>
  <c r="E1434" i="126" l="1"/>
  <c r="F1433" i="126"/>
  <c r="C1433" i="126" s="1"/>
  <c r="B1434" i="126" s="1"/>
  <c r="F1434" i="126" l="1"/>
  <c r="C1434" i="126" s="1"/>
  <c r="B1435" i="126" s="1"/>
  <c r="E1435" i="126"/>
  <c r="F1435" i="126" l="1"/>
  <c r="C1435" i="126" s="1"/>
  <c r="B1436" i="126" s="1"/>
  <c r="E1436" i="126"/>
  <c r="E1437" i="126" l="1"/>
  <c r="F1436" i="126"/>
  <c r="C1436" i="126" s="1"/>
  <c r="B1437" i="126" s="1"/>
  <c r="F1437" i="126" l="1"/>
  <c r="C1437" i="126" s="1"/>
  <c r="B1438" i="126" s="1"/>
  <c r="E1438" i="126"/>
  <c r="E1439" i="126" l="1"/>
  <c r="F1438" i="126"/>
  <c r="C1438" i="126" s="1"/>
  <c r="B1439" i="126" s="1"/>
  <c r="E1440" i="126" l="1"/>
  <c r="F1439" i="126"/>
  <c r="C1439" i="126" s="1"/>
  <c r="B1440" i="126" s="1"/>
  <c r="F1440" i="126" l="1"/>
  <c r="C1440" i="126" s="1"/>
  <c r="B1441" i="126" s="1"/>
  <c r="E1441" i="126"/>
  <c r="F1441" i="126" l="1"/>
  <c r="C1441" i="126" s="1"/>
  <c r="B1442" i="126" s="1"/>
  <c r="E1442" i="126"/>
  <c r="E1443" i="126" l="1"/>
  <c r="F1442" i="126"/>
  <c r="C1442" i="126" s="1"/>
  <c r="B1443" i="126" s="1"/>
  <c r="F1443" i="126" l="1"/>
  <c r="C1443" i="126" s="1"/>
  <c r="B1444" i="126" s="1"/>
  <c r="E1444" i="126"/>
  <c r="E1445" i="126" l="1"/>
  <c r="F1444" i="126"/>
  <c r="C1444" i="126" s="1"/>
  <c r="B1445" i="126" s="1"/>
  <c r="F1445" i="126" l="1"/>
  <c r="C1445" i="126" s="1"/>
  <c r="B1446" i="126" s="1"/>
  <c r="E1446" i="126"/>
  <c r="F1446" i="126" l="1"/>
  <c r="C1446" i="126" s="1"/>
  <c r="B1447" i="126" s="1"/>
  <c r="E1447" i="126"/>
  <c r="E1448" i="126" l="1"/>
  <c r="F1447" i="126"/>
  <c r="C1447" i="126" s="1"/>
  <c r="B1448" i="126" s="1"/>
  <c r="E1449" i="126" l="1"/>
  <c r="F1448" i="126"/>
  <c r="C1448" i="126" s="1"/>
  <c r="B1449" i="126" s="1"/>
  <c r="F1449" i="126" l="1"/>
  <c r="C1449" i="126" s="1"/>
  <c r="B1450" i="126" s="1"/>
  <c r="E1450" i="126"/>
  <c r="E1451" i="126" l="1"/>
  <c r="F1450" i="126"/>
  <c r="C1450" i="126" s="1"/>
  <c r="B1451" i="126" s="1"/>
  <c r="E1452" i="126" l="1"/>
  <c r="F1451" i="126"/>
  <c r="C1451" i="126" s="1"/>
  <c r="B1452" i="126" s="1"/>
  <c r="F1452" i="126" l="1"/>
  <c r="C1452" i="126" s="1"/>
  <c r="B1453" i="126" s="1"/>
  <c r="E1453" i="126"/>
  <c r="F1453" i="126" l="1"/>
  <c r="C1453" i="126" s="1"/>
  <c r="B1454" i="126" s="1"/>
  <c r="E1454" i="126"/>
  <c r="E1455" i="126" l="1"/>
  <c r="F1454" i="126"/>
  <c r="C1454" i="126" s="1"/>
  <c r="B1455" i="126" s="1"/>
  <c r="E1456" i="126" l="1"/>
  <c r="F1455" i="126"/>
  <c r="C1455" i="126" s="1"/>
  <c r="B1456" i="126" s="1"/>
  <c r="F1456" i="126" l="1"/>
  <c r="C1456" i="126" s="1"/>
  <c r="B1457" i="126" s="1"/>
  <c r="E1457" i="126"/>
  <c r="E1458" i="126" l="1"/>
  <c r="F1457" i="126"/>
  <c r="C1457" i="126" s="1"/>
  <c r="B1458" i="126" s="1"/>
  <c r="F1458" i="126" l="1"/>
  <c r="C1458" i="126" s="1"/>
  <c r="B1459" i="126" s="1"/>
  <c r="E1459" i="126"/>
  <c r="E1460" i="126" l="1"/>
  <c r="F1459" i="126"/>
  <c r="C1459" i="126" s="1"/>
  <c r="B1460" i="126" s="1"/>
  <c r="E1461" i="126" l="1"/>
  <c r="F1460" i="126"/>
  <c r="C1460" i="126" s="1"/>
  <c r="B1461" i="126" s="1"/>
  <c r="E1462" i="126" l="1"/>
  <c r="F1461" i="126"/>
  <c r="C1461" i="126" s="1"/>
  <c r="B1462" i="126" s="1"/>
  <c r="F1462" i="126" l="1"/>
  <c r="C1462" i="126" s="1"/>
  <c r="B1463" i="126" s="1"/>
  <c r="E1463" i="126"/>
  <c r="F1463" i="126" l="1"/>
  <c r="C1463" i="126" s="1"/>
  <c r="B1464" i="126" s="1"/>
  <c r="E1464" i="126"/>
  <c r="F1464" i="126" l="1"/>
  <c r="C1464" i="126" s="1"/>
  <c r="B1465" i="126" s="1"/>
  <c r="E1465" i="126"/>
  <c r="E1466" i="126" l="1"/>
  <c r="F1465" i="126"/>
  <c r="C1465" i="126" s="1"/>
  <c r="B1466" i="126" s="1"/>
  <c r="F1466" i="126" l="1"/>
  <c r="C1466" i="126" s="1"/>
  <c r="B1467" i="126" s="1"/>
  <c r="E1467" i="126"/>
  <c r="F1467" i="126" l="1"/>
  <c r="C1467" i="126" s="1"/>
  <c r="B1468" i="126" s="1"/>
  <c r="E1468" i="126"/>
  <c r="E1469" i="126" l="1"/>
  <c r="F1468" i="126"/>
  <c r="C1468" i="126" s="1"/>
  <c r="B1469" i="126" s="1"/>
  <c r="F1469" i="126" l="1"/>
  <c r="C1469" i="126" s="1"/>
  <c r="B1470" i="126" s="1"/>
  <c r="E1470" i="126"/>
  <c r="E1471" i="126" l="1"/>
  <c r="F1470" i="126"/>
  <c r="C1470" i="126" s="1"/>
  <c r="B1471" i="126" s="1"/>
  <c r="F1471" i="126" l="1"/>
  <c r="C1471" i="126" s="1"/>
  <c r="B1472" i="126" s="1"/>
  <c r="E1472" i="126"/>
  <c r="F1472" i="126" l="1"/>
  <c r="C1472" i="126" s="1"/>
  <c r="B1473" i="126" s="1"/>
  <c r="E1473" i="126"/>
  <c r="E1474" i="126" l="1"/>
  <c r="F1473" i="126"/>
  <c r="C1473" i="126" s="1"/>
  <c r="B1474" i="126" s="1"/>
  <c r="F1474" i="126" l="1"/>
  <c r="C1474" i="126" s="1"/>
  <c r="B1475" i="126" s="1"/>
  <c r="E1475" i="126"/>
  <c r="F1475" i="126" l="1"/>
  <c r="C1475" i="126" s="1"/>
  <c r="B1476" i="126" s="1"/>
  <c r="E1476" i="126"/>
  <c r="E1477" i="126" l="1"/>
  <c r="F1476" i="126"/>
  <c r="C1476" i="126" s="1"/>
  <c r="B1477" i="126" s="1"/>
  <c r="F1477" i="126" l="1"/>
  <c r="C1477" i="126" s="1"/>
  <c r="B1478" i="126" s="1"/>
  <c r="E1478" i="126"/>
  <c r="E1479" i="126" l="1"/>
  <c r="F1478" i="126"/>
  <c r="C1478" i="126" s="1"/>
  <c r="B1479" i="126" s="1"/>
  <c r="F1479" i="126" l="1"/>
  <c r="C1479" i="126" s="1"/>
  <c r="B1480" i="126" s="1"/>
  <c r="E1480" i="126"/>
  <c r="E1481" i="126" l="1"/>
  <c r="F1480" i="126"/>
  <c r="C1480" i="126" s="1"/>
  <c r="B1481" i="126" s="1"/>
  <c r="F1481" i="126" l="1"/>
  <c r="C1481" i="126" s="1"/>
  <c r="B1482" i="126" s="1"/>
  <c r="E1482" i="126"/>
  <c r="E1483" i="126" l="1"/>
  <c r="F1482" i="126"/>
  <c r="C1482" i="126" s="1"/>
  <c r="B1483" i="126" s="1"/>
  <c r="F1483" i="126" l="1"/>
  <c r="C1483" i="126" s="1"/>
  <c r="B1484" i="126" s="1"/>
  <c r="E1484" i="126"/>
  <c r="F1484" i="126" l="1"/>
  <c r="C1484" i="126" s="1"/>
  <c r="B1485" i="126" s="1"/>
  <c r="E1485" i="126"/>
  <c r="F1485" i="126" l="1"/>
  <c r="C1485" i="126" s="1"/>
  <c r="B1486" i="126" s="1"/>
  <c r="E1486" i="126"/>
  <c r="E1487" i="126" l="1"/>
  <c r="F1486" i="126"/>
  <c r="C1486" i="126" s="1"/>
  <c r="B1487" i="126" s="1"/>
  <c r="E1488" i="126" l="1"/>
  <c r="F1487" i="126"/>
  <c r="C1487" i="126" s="1"/>
  <c r="B1488" i="126" s="1"/>
  <c r="F1488" i="126" l="1"/>
  <c r="C1488" i="126" s="1"/>
  <c r="B1489" i="126" s="1"/>
  <c r="E1489" i="126"/>
  <c r="E1490" i="126" l="1"/>
  <c r="F1489" i="126"/>
  <c r="C1489" i="126" s="1"/>
  <c r="B1490" i="126" s="1"/>
  <c r="E1491" i="126" l="1"/>
  <c r="F1490" i="126"/>
  <c r="C1490" i="126" s="1"/>
  <c r="B1491" i="126" s="1"/>
  <c r="F1491" i="126" l="1"/>
  <c r="C1491" i="126" s="1"/>
  <c r="B1492" i="126" s="1"/>
  <c r="E1492" i="126"/>
  <c r="E1493" i="126" l="1"/>
  <c r="F1492" i="126"/>
  <c r="C1492" i="126" s="1"/>
  <c r="B1493" i="126" s="1"/>
  <c r="F1493" i="126" l="1"/>
  <c r="C1493" i="126" s="1"/>
  <c r="B1494" i="126" s="1"/>
  <c r="E1494" i="126"/>
  <c r="E1495" i="126" l="1"/>
  <c r="F1494" i="126"/>
  <c r="C1494" i="126" s="1"/>
  <c r="B1495" i="126" s="1"/>
  <c r="E1496" i="126" l="1"/>
  <c r="F1495" i="126"/>
  <c r="C1495" i="126" s="1"/>
  <c r="B1496" i="126" s="1"/>
  <c r="E1497" i="126" l="1"/>
  <c r="F1496" i="126"/>
  <c r="C1496" i="126" s="1"/>
  <c r="B1497" i="126" s="1"/>
  <c r="F1497" i="126" l="1"/>
  <c r="C1497" i="126" s="1"/>
  <c r="B1498" i="126" s="1"/>
  <c r="E1498" i="126"/>
  <c r="E1499" i="126" l="1"/>
  <c r="F1498" i="126"/>
  <c r="C1498" i="126" s="1"/>
  <c r="B1499" i="126" s="1"/>
  <c r="F1499" i="126" l="1"/>
  <c r="C1499" i="126" s="1"/>
  <c r="B1500" i="126" s="1"/>
  <c r="E1500" i="126"/>
  <c r="E1501" i="126" l="1"/>
  <c r="F1500" i="126"/>
  <c r="C1500" i="126" s="1"/>
  <c r="B1501" i="126" s="1"/>
  <c r="F1501" i="126" l="1"/>
  <c r="C1501" i="126" s="1"/>
  <c r="B1502" i="126" s="1"/>
  <c r="E1502" i="126"/>
  <c r="E1503" i="126" l="1"/>
  <c r="F1502" i="126"/>
  <c r="C1502" i="126" s="1"/>
  <c r="B1503" i="126" s="1"/>
  <c r="F1503" i="126" l="1"/>
  <c r="C1503" i="126" s="1"/>
  <c r="B1504" i="126" s="1"/>
  <c r="E1504" i="126"/>
  <c r="F1504" i="126" l="1"/>
  <c r="C1504" i="126" s="1"/>
  <c r="B1505" i="126" s="1"/>
  <c r="E1505" i="126"/>
  <c r="E1506" i="126" l="1"/>
  <c r="F1505" i="126"/>
  <c r="C1505" i="126" s="1"/>
  <c r="B1506" i="126" s="1"/>
  <c r="E1507" i="126" l="1"/>
  <c r="F1506" i="126"/>
  <c r="C1506" i="126" s="1"/>
  <c r="B1507" i="126" s="1"/>
  <c r="F1507" i="126" l="1"/>
  <c r="C1507" i="126" s="1"/>
  <c r="B1508" i="126" s="1"/>
  <c r="E1508" i="126"/>
  <c r="E1509" i="126" l="1"/>
  <c r="F1508" i="126"/>
  <c r="C1508" i="126" s="1"/>
  <c r="B1509" i="126" s="1"/>
  <c r="F1509" i="126" l="1"/>
  <c r="C1509" i="126" s="1"/>
  <c r="B1510" i="126" s="1"/>
  <c r="E1510" i="126"/>
  <c r="E1511" i="126" l="1"/>
  <c r="F1510" i="126"/>
  <c r="C1510" i="126" s="1"/>
  <c r="B1511" i="126" s="1"/>
  <c r="F1511" i="126" l="1"/>
  <c r="C1511" i="126" s="1"/>
  <c r="B1512" i="126" s="1"/>
  <c r="E1512" i="126"/>
  <c r="F1512" i="126" l="1"/>
  <c r="C1512" i="126" s="1"/>
  <c r="B1513" i="126" s="1"/>
  <c r="E1513" i="126"/>
  <c r="F1513" i="126" l="1"/>
  <c r="C1513" i="126" s="1"/>
  <c r="B1514" i="126" s="1"/>
  <c r="E1514" i="126"/>
  <c r="E1515" i="126" l="1"/>
  <c r="F1514" i="126"/>
  <c r="C1514" i="126" s="1"/>
  <c r="B1515" i="126" s="1"/>
  <c r="E1516" i="126" l="1"/>
  <c r="F1515" i="126"/>
  <c r="C1515" i="126" s="1"/>
  <c r="B1516" i="126" s="1"/>
  <c r="F1516" i="126" l="1"/>
  <c r="C1516" i="126" s="1"/>
  <c r="B1517" i="126" s="1"/>
  <c r="E1517" i="126"/>
  <c r="E1518" i="126" l="1"/>
  <c r="F1517" i="126"/>
  <c r="C1517" i="126" s="1"/>
  <c r="B1518" i="126" s="1"/>
  <c r="F1518" i="126" l="1"/>
  <c r="C1518" i="126" s="1"/>
  <c r="B1519" i="126" s="1"/>
  <c r="E1519" i="126"/>
  <c r="E1520" i="126" l="1"/>
  <c r="F1519" i="126"/>
  <c r="C1519" i="126" s="1"/>
  <c r="B1520" i="126" s="1"/>
  <c r="F1520" i="126" l="1"/>
  <c r="C1520" i="126" s="1"/>
  <c r="B1521" i="126" s="1"/>
  <c r="E1521" i="126"/>
  <c r="F1521" i="126" l="1"/>
  <c r="C1521" i="126" s="1"/>
  <c r="B1522" i="126" s="1"/>
  <c r="E1522" i="126"/>
  <c r="E1523" i="126" l="1"/>
  <c r="F1522" i="126"/>
  <c r="C1522" i="126" s="1"/>
  <c r="B1523" i="126" s="1"/>
  <c r="F1523" i="126" l="1"/>
  <c r="C1523" i="126" s="1"/>
  <c r="B1524" i="126" s="1"/>
  <c r="E1524" i="126"/>
  <c r="E1525" i="126" l="1"/>
  <c r="F1524" i="126"/>
  <c r="C1524" i="126" s="1"/>
  <c r="B1525" i="126" s="1"/>
  <c r="F1525" i="126" l="1"/>
  <c r="C1525" i="126" s="1"/>
  <c r="B1526" i="126" s="1"/>
  <c r="E1526" i="126"/>
  <c r="F1526" i="126" l="1"/>
  <c r="C1526" i="126" s="1"/>
  <c r="B1527" i="126" s="1"/>
  <c r="E1527" i="126"/>
  <c r="F1527" i="126" l="1"/>
  <c r="C1527" i="126" s="1"/>
  <c r="B1528" i="126" s="1"/>
  <c r="E1528" i="126"/>
  <c r="F1528" i="126" l="1"/>
  <c r="C1528" i="126" s="1"/>
  <c r="B1529" i="126" s="1"/>
  <c r="E1529" i="126"/>
  <c r="F1529" i="126" l="1"/>
  <c r="C1529" i="126" s="1"/>
  <c r="B1530" i="126" s="1"/>
  <c r="E1530" i="126"/>
  <c r="E1531" i="126" l="1"/>
  <c r="F1530" i="126"/>
  <c r="C1530" i="126" s="1"/>
  <c r="B1531" i="126" s="1"/>
  <c r="F1531" i="126" l="1"/>
  <c r="C1531" i="126" s="1"/>
  <c r="B1532" i="126" s="1"/>
  <c r="E1532" i="126"/>
  <c r="E1533" i="126" l="1"/>
  <c r="F1532" i="126"/>
  <c r="C1532" i="126" s="1"/>
  <c r="B1533" i="126" s="1"/>
  <c r="F1533" i="126" l="1"/>
  <c r="C1533" i="126" s="1"/>
  <c r="B1534" i="126" s="1"/>
  <c r="E1534" i="126"/>
  <c r="F1534" i="126" l="1"/>
  <c r="C1534" i="126" s="1"/>
  <c r="B1535" i="126" s="1"/>
  <c r="E1535" i="126"/>
  <c r="E1536" i="126" l="1"/>
  <c r="F1535" i="126"/>
  <c r="C1535" i="126" s="1"/>
  <c r="B1536" i="126" s="1"/>
  <c r="F1536" i="126" l="1"/>
  <c r="C1536" i="126" s="1"/>
  <c r="B1537" i="126" s="1"/>
  <c r="E1537" i="126"/>
  <c r="F1537" i="126" l="1"/>
  <c r="C1537" i="126" s="1"/>
  <c r="B1538" i="126" s="1"/>
  <c r="E1538" i="126"/>
  <c r="E1539" i="126" l="1"/>
  <c r="F1538" i="126"/>
  <c r="C1538" i="126" s="1"/>
  <c r="B1539" i="126" s="1"/>
  <c r="F1539" i="126" l="1"/>
  <c r="C1539" i="126" s="1"/>
  <c r="B1540" i="126" s="1"/>
  <c r="E1540" i="126"/>
  <c r="E1541" i="126" l="1"/>
  <c r="F1540" i="126"/>
  <c r="C1540" i="126" s="1"/>
  <c r="B1541" i="126" s="1"/>
  <c r="E1542" i="126" l="1"/>
  <c r="F1541" i="126"/>
  <c r="C1541" i="126" s="1"/>
  <c r="B1542" i="126" s="1"/>
  <c r="E1543" i="126" l="1"/>
  <c r="F1542" i="126"/>
  <c r="C1542" i="126" s="1"/>
  <c r="B1543" i="126" s="1"/>
  <c r="F1543" i="126" l="1"/>
  <c r="C1543" i="126" s="1"/>
  <c r="B1544" i="126" s="1"/>
  <c r="E1544" i="126"/>
  <c r="F1544" i="126" l="1"/>
  <c r="C1544" i="126" s="1"/>
  <c r="B1545" i="126" s="1"/>
  <c r="E1545" i="126"/>
  <c r="E1546" i="126" l="1"/>
  <c r="F1545" i="126"/>
  <c r="C1545" i="126" s="1"/>
  <c r="B1546" i="126" s="1"/>
  <c r="F1546" i="126" l="1"/>
  <c r="C1546" i="126" s="1"/>
  <c r="B1547" i="126" s="1"/>
  <c r="E1547" i="126"/>
  <c r="E1548" i="126" l="1"/>
  <c r="F1547" i="126"/>
  <c r="C1547" i="126" s="1"/>
  <c r="B1548" i="126" s="1"/>
  <c r="E1549" i="126" l="1"/>
  <c r="F1548" i="126"/>
  <c r="C1548" i="126" s="1"/>
  <c r="B1549" i="126" s="1"/>
  <c r="F1549" i="126" l="1"/>
  <c r="C1549" i="126" s="1"/>
  <c r="B1550" i="126" s="1"/>
  <c r="E1550" i="126"/>
  <c r="E1551" i="126" l="1"/>
  <c r="F1550" i="126"/>
  <c r="C1550" i="126" s="1"/>
  <c r="B1551" i="126" s="1"/>
  <c r="F1551" i="126" l="1"/>
  <c r="C1551" i="126" s="1"/>
  <c r="B1552" i="126" s="1"/>
  <c r="E1552" i="126"/>
  <c r="E1553" i="126" l="1"/>
  <c r="F1552" i="126"/>
  <c r="C1552" i="126" s="1"/>
  <c r="B1553" i="126" s="1"/>
  <c r="E1554" i="126" l="1"/>
  <c r="F1553" i="126"/>
  <c r="C1553" i="126" s="1"/>
  <c r="B1554" i="126" s="1"/>
  <c r="E1555" i="126" l="1"/>
  <c r="F1554" i="126"/>
  <c r="C1554" i="126" s="1"/>
  <c r="B1555" i="126" s="1"/>
  <c r="F1555" i="126" l="1"/>
  <c r="C1555" i="126" s="1"/>
  <c r="B1556" i="126" s="1"/>
  <c r="E1556" i="126"/>
  <c r="F1556" i="126" l="1"/>
  <c r="C1556" i="126" s="1"/>
  <c r="B1557" i="126" s="1"/>
  <c r="E1557" i="126"/>
  <c r="F1557" i="126" l="1"/>
  <c r="C1557" i="126" s="1"/>
  <c r="B1558" i="126" s="1"/>
  <c r="E1558" i="126"/>
  <c r="E1559" i="126" l="1"/>
  <c r="F1558" i="126"/>
  <c r="C1558" i="126" s="1"/>
  <c r="B1559" i="126" s="1"/>
  <c r="F1559" i="126" l="1"/>
  <c r="C1559" i="126" s="1"/>
  <c r="B1560" i="126" s="1"/>
  <c r="E1560" i="126"/>
  <c r="E1561" i="126" l="1"/>
  <c r="F1560" i="126"/>
  <c r="C1560" i="126" s="1"/>
  <c r="B1561" i="126" s="1"/>
  <c r="F1561" i="126" l="1"/>
  <c r="C1561" i="126" s="1"/>
  <c r="B1562" i="126" s="1"/>
  <c r="E1562" i="126"/>
  <c r="E1563" i="126" l="1"/>
  <c r="F1562" i="126"/>
  <c r="C1562" i="126" s="1"/>
  <c r="B1563" i="126" s="1"/>
  <c r="F1563" i="126" l="1"/>
  <c r="C1563" i="126" s="1"/>
  <c r="B1564" i="126" s="1"/>
  <c r="E1564" i="126"/>
  <c r="F1564" i="126" l="1"/>
  <c r="C1564" i="126" s="1"/>
  <c r="B1565" i="126" s="1"/>
  <c r="E1565" i="126"/>
  <c r="E1566" i="126" l="1"/>
  <c r="F1565" i="126"/>
  <c r="C1565" i="126" s="1"/>
  <c r="B1566" i="126" s="1"/>
  <c r="F1566" i="126" l="1"/>
  <c r="C1566" i="126" s="1"/>
  <c r="B1567" i="126" s="1"/>
  <c r="E1567" i="126"/>
  <c r="F1567" i="126" l="1"/>
  <c r="C1567" i="126" s="1"/>
  <c r="B1568" i="126" s="1"/>
  <c r="E1568" i="126"/>
  <c r="E1569" i="126" l="1"/>
  <c r="F1568" i="126"/>
  <c r="C1568" i="126" s="1"/>
  <c r="B1569" i="126" s="1"/>
  <c r="F1569" i="126" l="1"/>
  <c r="C1569" i="126" s="1"/>
  <c r="B1570" i="126" s="1"/>
  <c r="E1570" i="126"/>
  <c r="E1571" i="126" l="1"/>
  <c r="F1570" i="126"/>
  <c r="C1570" i="126" s="1"/>
  <c r="B1571" i="126" s="1"/>
  <c r="E1572" i="126" l="1"/>
  <c r="F1571" i="126"/>
  <c r="C1571" i="126" s="1"/>
  <c r="B1572" i="126" s="1"/>
  <c r="F1572" i="126" l="1"/>
  <c r="C1572" i="126" s="1"/>
  <c r="B1573" i="126" s="1"/>
  <c r="E1573" i="126"/>
  <c r="E1574" i="126" l="1"/>
  <c r="F1573" i="126"/>
  <c r="C1573" i="126" s="1"/>
  <c r="B1574" i="126" s="1"/>
  <c r="F1574" i="126" l="1"/>
  <c r="C1574" i="126" s="1"/>
  <c r="B1575" i="126" s="1"/>
  <c r="E1575" i="126"/>
  <c r="F1575" i="126" l="1"/>
  <c r="C1575" i="126" s="1"/>
  <c r="B1576" i="126" s="1"/>
  <c r="E1576" i="126"/>
  <c r="F1576" i="126" l="1"/>
  <c r="C1576" i="126" s="1"/>
  <c r="B1577" i="126" s="1"/>
  <c r="E1577" i="126"/>
  <c r="E1578" i="126" l="1"/>
  <c r="F1577" i="126"/>
  <c r="C1577" i="126" s="1"/>
  <c r="B1578" i="126" s="1"/>
  <c r="F1578" i="126" l="1"/>
  <c r="C1578" i="126" s="1"/>
  <c r="B1579" i="126" s="1"/>
  <c r="E1579" i="126"/>
  <c r="E1580" i="126" l="1"/>
  <c r="F1579" i="126"/>
  <c r="C1579" i="126" s="1"/>
  <c r="B1580" i="126" s="1"/>
  <c r="F1580" i="126" l="1"/>
  <c r="C1580" i="126" s="1"/>
  <c r="B1581" i="126" s="1"/>
  <c r="E1581" i="126"/>
  <c r="E1582" i="126" l="1"/>
  <c r="F1581" i="126"/>
  <c r="C1581" i="126" s="1"/>
  <c r="B1582" i="126" s="1"/>
  <c r="F1582" i="126" l="1"/>
  <c r="C1582" i="126" s="1"/>
  <c r="B1583" i="126" s="1"/>
  <c r="E1583" i="126"/>
  <c r="E1584" i="126" l="1"/>
  <c r="F1583" i="126"/>
  <c r="C1583" i="126" s="1"/>
  <c r="B1584" i="126" s="1"/>
  <c r="E1585" i="126" l="1"/>
  <c r="F1584" i="126"/>
  <c r="C1584" i="126" s="1"/>
  <c r="B1585" i="126" s="1"/>
  <c r="F1585" i="126" l="1"/>
  <c r="C1585" i="126" s="1"/>
  <c r="B1586" i="126" s="1"/>
  <c r="E1586" i="126"/>
  <c r="E1587" i="126" l="1"/>
  <c r="F1586" i="126"/>
  <c r="C1586" i="126" s="1"/>
  <c r="B1587" i="126" s="1"/>
  <c r="E1588" i="126" l="1"/>
  <c r="F1587" i="126"/>
  <c r="C1587" i="126" s="1"/>
  <c r="B1588" i="126" s="1"/>
  <c r="F1588" i="126" l="1"/>
  <c r="C1588" i="126" s="1"/>
  <c r="B1589" i="126" s="1"/>
  <c r="E1589" i="126"/>
  <c r="F1589" i="126" l="1"/>
  <c r="C1589" i="126" s="1"/>
  <c r="B1590" i="126" s="1"/>
  <c r="E1590" i="126"/>
  <c r="F1590" i="126" l="1"/>
  <c r="C1590" i="126" s="1"/>
  <c r="B1591" i="126" s="1"/>
  <c r="E1591" i="126"/>
  <c r="E1592" i="126" l="1"/>
  <c r="F1591" i="126"/>
  <c r="C1591" i="126" s="1"/>
  <c r="B1592" i="126" s="1"/>
  <c r="F1592" i="126" l="1"/>
  <c r="C1592" i="126" s="1"/>
  <c r="B1593" i="126" s="1"/>
  <c r="E1593" i="126"/>
  <c r="F1593" i="126" l="1"/>
  <c r="C1593" i="126" s="1"/>
  <c r="B1594" i="126" s="1"/>
  <c r="E1594" i="126"/>
  <c r="E1595" i="126" l="1"/>
  <c r="F1594" i="126"/>
  <c r="C1594" i="126" s="1"/>
  <c r="B1595" i="126" s="1"/>
  <c r="E1596" i="126" l="1"/>
  <c r="F1595" i="126"/>
  <c r="C1595" i="126" s="1"/>
  <c r="B1596" i="126" s="1"/>
  <c r="F1596" i="126" l="1"/>
  <c r="C1596" i="126" s="1"/>
  <c r="B1597" i="126" s="1"/>
  <c r="E1597" i="126"/>
  <c r="E1598" i="126" l="1"/>
  <c r="F1597" i="126"/>
  <c r="C1597" i="126" s="1"/>
  <c r="B1598" i="126" s="1"/>
  <c r="F1598" i="126" l="1"/>
  <c r="C1598" i="126" s="1"/>
  <c r="B1599" i="126" s="1"/>
  <c r="E1599" i="126"/>
  <c r="F1599" i="126" l="1"/>
  <c r="C1599" i="126" s="1"/>
  <c r="B1600" i="126" s="1"/>
  <c r="E1600" i="126"/>
  <c r="E1601" i="126" l="1"/>
  <c r="F1600" i="126"/>
  <c r="C1600" i="126" s="1"/>
  <c r="B1601" i="126" s="1"/>
  <c r="F1601" i="126" l="1"/>
  <c r="C1601" i="126" s="1"/>
  <c r="B1602" i="126" s="1"/>
  <c r="E1602" i="126"/>
  <c r="E1603" i="126" l="1"/>
  <c r="F1602" i="126"/>
  <c r="C1602" i="126" s="1"/>
  <c r="B1603" i="126" s="1"/>
  <c r="E1604" i="126" l="1"/>
  <c r="F1603" i="126"/>
  <c r="C1603" i="126" s="1"/>
  <c r="B1604" i="126" s="1"/>
  <c r="F1604" i="126" l="1"/>
  <c r="C1604" i="126" s="1"/>
  <c r="B1605" i="126" s="1"/>
  <c r="E1605" i="126"/>
  <c r="F1605" i="126" l="1"/>
  <c r="C1605" i="126" s="1"/>
  <c r="B1606" i="126" s="1"/>
  <c r="E1606" i="126"/>
  <c r="F1606" i="126" l="1"/>
  <c r="C1606" i="126" s="1"/>
  <c r="B1607" i="126" s="1"/>
  <c r="E1607" i="126"/>
  <c r="F1607" i="126" l="1"/>
  <c r="C1607" i="126" s="1"/>
  <c r="B1608" i="126" s="1"/>
  <c r="E1608" i="126"/>
  <c r="E1609" i="126" l="1"/>
  <c r="F1608" i="126"/>
  <c r="C1608" i="126" s="1"/>
  <c r="B1609" i="126" s="1"/>
  <c r="F1609" i="126" l="1"/>
  <c r="C1609" i="126" s="1"/>
  <c r="B1610" i="126" s="1"/>
  <c r="E1610" i="126"/>
  <c r="E1611" i="126" l="1"/>
  <c r="F1610" i="126"/>
  <c r="C1610" i="126" s="1"/>
  <c r="B1611" i="126" s="1"/>
  <c r="F1611" i="126" l="1"/>
  <c r="C1611" i="126" s="1"/>
  <c r="B1612" i="126" s="1"/>
  <c r="E1612" i="126"/>
  <c r="F1612" i="126" l="1"/>
  <c r="C1612" i="126" s="1"/>
  <c r="B1613" i="126" s="1"/>
  <c r="E1613" i="126"/>
  <c r="E1614" i="126" l="1"/>
  <c r="F1613" i="126"/>
  <c r="C1613" i="126" s="1"/>
  <c r="B1614" i="126" s="1"/>
  <c r="F1614" i="126" l="1"/>
  <c r="C1614" i="126" s="1"/>
  <c r="B1615" i="126" s="1"/>
  <c r="E1615" i="126"/>
  <c r="F1615" i="126" l="1"/>
  <c r="C1615" i="126" s="1"/>
  <c r="B1616" i="126" s="1"/>
  <c r="E1616" i="126"/>
  <c r="F1616" i="126" l="1"/>
  <c r="C1616" i="126" s="1"/>
  <c r="B1617" i="126" s="1"/>
  <c r="E1617" i="126"/>
  <c r="E1618" i="126" l="1"/>
  <c r="F1617" i="126"/>
  <c r="C1617" i="126" s="1"/>
  <c r="B1618" i="126" s="1"/>
  <c r="F1618" i="126" l="1"/>
  <c r="C1618" i="126" s="1"/>
  <c r="B1619" i="126" s="1"/>
  <c r="E1619" i="126"/>
  <c r="F1619" i="126" l="1"/>
  <c r="C1619" i="126" s="1"/>
  <c r="B1620" i="126" s="1"/>
  <c r="E1620" i="126"/>
  <c r="E1621" i="126" l="1"/>
  <c r="F1620" i="126"/>
  <c r="C1620" i="126" s="1"/>
  <c r="B1621" i="126" s="1"/>
  <c r="E1622" i="126" l="1"/>
  <c r="F1621" i="126"/>
  <c r="C1621" i="126" s="1"/>
  <c r="B1622" i="126" s="1"/>
  <c r="F1622" i="126" l="1"/>
  <c r="C1622" i="126" s="1"/>
  <c r="B1623" i="126" s="1"/>
  <c r="E1623" i="126"/>
  <c r="E1624" i="126" l="1"/>
  <c r="F1623" i="126"/>
  <c r="C1623" i="126" s="1"/>
  <c r="B1624" i="126" s="1"/>
  <c r="F1624" i="126" l="1"/>
  <c r="C1624" i="126" s="1"/>
  <c r="B1625" i="126" s="1"/>
  <c r="E1625" i="126"/>
  <c r="E1626" i="126" l="1"/>
  <c r="F1625" i="126"/>
  <c r="C1625" i="126" s="1"/>
  <c r="B1626" i="126" s="1"/>
  <c r="E1627" i="126" l="1"/>
  <c r="F1626" i="126"/>
  <c r="C1626" i="126" s="1"/>
  <c r="B1627" i="126" s="1"/>
  <c r="E1628" i="126" l="1"/>
  <c r="F1627" i="126"/>
  <c r="C1627" i="126" s="1"/>
  <c r="B1628" i="126" s="1"/>
  <c r="F1628" i="126" l="1"/>
  <c r="C1628" i="126" s="1"/>
  <c r="B1629" i="126" s="1"/>
  <c r="E1629" i="126"/>
  <c r="F1629" i="126" l="1"/>
  <c r="C1629" i="126" s="1"/>
  <c r="B1630" i="126" s="1"/>
  <c r="E1630" i="126"/>
  <c r="E1631" i="126" l="1"/>
  <c r="F1630" i="126"/>
  <c r="C1630" i="126" s="1"/>
  <c r="B1631" i="126" s="1"/>
  <c r="F1631" i="126" l="1"/>
  <c r="C1631" i="126" s="1"/>
  <c r="B1632" i="126" s="1"/>
  <c r="E1632" i="126"/>
  <c r="E1633" i="126" l="1"/>
  <c r="F1632" i="126"/>
  <c r="C1632" i="126" s="1"/>
  <c r="B1633" i="126" s="1"/>
  <c r="F1633" i="126" l="1"/>
  <c r="C1633" i="126" s="1"/>
  <c r="B1634" i="126" s="1"/>
  <c r="E1634" i="126"/>
  <c r="F1634" i="126" l="1"/>
  <c r="C1634" i="126" s="1"/>
  <c r="B1635" i="126" s="1"/>
  <c r="E1635" i="126"/>
  <c r="E1636" i="126" l="1"/>
  <c r="F1635" i="126"/>
  <c r="C1635" i="126" s="1"/>
  <c r="B1636" i="126" s="1"/>
  <c r="E1637" i="126" l="1"/>
  <c r="F1636" i="126"/>
  <c r="C1636" i="126" s="1"/>
  <c r="B1637" i="126" s="1"/>
  <c r="F1637" i="126" l="1"/>
  <c r="C1637" i="126" s="1"/>
  <c r="B1638" i="126" s="1"/>
  <c r="E1638" i="126"/>
  <c r="F1638" i="126" l="1"/>
  <c r="C1638" i="126" s="1"/>
  <c r="B1639" i="126" s="1"/>
  <c r="E1639" i="126"/>
  <c r="E1640" i="126" l="1"/>
  <c r="F1639" i="126"/>
  <c r="C1639" i="126" s="1"/>
  <c r="B1640" i="126" s="1"/>
  <c r="E1641" i="126" l="1"/>
  <c r="F1640" i="126"/>
  <c r="C1640" i="126" s="1"/>
  <c r="B1641" i="126" s="1"/>
  <c r="F1641" i="126" l="1"/>
  <c r="C1641" i="126" s="1"/>
  <c r="B1642" i="126" s="1"/>
  <c r="E1642" i="126"/>
  <c r="E1643" i="126" l="1"/>
  <c r="F1642" i="126"/>
  <c r="C1642" i="126" s="1"/>
  <c r="B1643" i="126" s="1"/>
  <c r="E1644" i="126" l="1"/>
  <c r="F1643" i="126"/>
  <c r="C1643" i="126" s="1"/>
  <c r="B1644" i="126" s="1"/>
  <c r="F1644" i="126" l="1"/>
  <c r="C1644" i="126" s="1"/>
  <c r="B1645" i="126" s="1"/>
  <c r="E1645" i="126"/>
  <c r="E1646" i="126" l="1"/>
  <c r="F1645" i="126"/>
  <c r="C1645" i="126" s="1"/>
  <c r="B1646" i="126" s="1"/>
  <c r="F1646" i="126" l="1"/>
  <c r="C1646" i="126" s="1"/>
  <c r="B1647" i="126" s="1"/>
  <c r="E1647" i="126"/>
  <c r="F1647" i="126" l="1"/>
  <c r="C1647" i="126" s="1"/>
  <c r="B1648" i="126" s="1"/>
  <c r="E1648" i="126"/>
  <c r="F1648" i="126" l="1"/>
  <c r="C1648" i="126" s="1"/>
  <c r="B1649" i="126" s="1"/>
  <c r="E1649" i="126"/>
  <c r="E1650" i="126" l="1"/>
  <c r="F1649" i="126"/>
  <c r="C1649" i="126" s="1"/>
  <c r="B1650" i="126" s="1"/>
  <c r="E1651" i="126" l="1"/>
  <c r="F1650" i="126"/>
  <c r="C1650" i="126" s="1"/>
  <c r="B1651" i="126" s="1"/>
  <c r="F1651" i="126" l="1"/>
  <c r="C1651" i="126" s="1"/>
  <c r="B1652" i="126" s="1"/>
  <c r="E1652" i="126"/>
  <c r="E1653" i="126" l="1"/>
  <c r="F1652" i="126"/>
  <c r="C1652" i="126" s="1"/>
  <c r="B1653" i="126" s="1"/>
  <c r="E1654" i="126" l="1"/>
  <c r="F1653" i="126"/>
  <c r="C1653" i="126" s="1"/>
  <c r="B1654" i="126" s="1"/>
  <c r="F1654" i="126" l="1"/>
  <c r="C1654" i="126" s="1"/>
  <c r="B1655" i="126" s="1"/>
  <c r="E1655" i="126"/>
  <c r="E1656" i="126" l="1"/>
  <c r="F1655" i="126"/>
  <c r="C1655" i="126" s="1"/>
  <c r="B1656" i="126" s="1"/>
  <c r="F1656" i="126" l="1"/>
  <c r="C1656" i="126" s="1"/>
  <c r="B1657" i="126" s="1"/>
  <c r="E1657" i="126"/>
  <c r="E1658" i="126" l="1"/>
  <c r="F1657" i="126"/>
  <c r="C1657" i="126" s="1"/>
  <c r="B1658" i="126" s="1"/>
  <c r="F1658" i="126" l="1"/>
  <c r="C1658" i="126" s="1"/>
  <c r="B1659" i="126" s="1"/>
  <c r="E1659" i="126"/>
  <c r="F1659" i="126" l="1"/>
  <c r="C1659" i="126" s="1"/>
  <c r="B1660" i="126" s="1"/>
  <c r="E1660" i="126"/>
  <c r="E1661" i="126" l="1"/>
  <c r="F1660" i="126"/>
  <c r="C1660" i="126" s="1"/>
  <c r="B1661" i="126" s="1"/>
  <c r="E1662" i="126" l="1"/>
  <c r="F1661" i="126"/>
  <c r="C1661" i="126" s="1"/>
  <c r="B1662" i="126" s="1"/>
  <c r="E1663" i="126" l="1"/>
  <c r="F1662" i="126"/>
  <c r="C1662" i="126" s="1"/>
  <c r="B1663" i="126" s="1"/>
  <c r="F1663" i="126" l="1"/>
  <c r="C1663" i="126" s="1"/>
  <c r="B1664" i="126" s="1"/>
  <c r="E1664" i="126"/>
  <c r="F1664" i="126" l="1"/>
  <c r="C1664" i="126" s="1"/>
  <c r="B1665" i="126" s="1"/>
  <c r="E1665" i="126"/>
  <c r="E1666" i="126" l="1"/>
  <c r="F1665" i="126"/>
  <c r="C1665" i="126" s="1"/>
  <c r="B1666" i="126" s="1"/>
  <c r="F1666" i="126" l="1"/>
  <c r="C1666" i="126" s="1"/>
  <c r="B1667" i="126" s="1"/>
  <c r="E1667" i="126"/>
  <c r="E1668" i="126" l="1"/>
  <c r="F1667" i="126"/>
  <c r="C1667" i="126" s="1"/>
  <c r="B1668" i="126" s="1"/>
  <c r="E1669" i="126" l="1"/>
  <c r="F1668" i="126"/>
  <c r="C1668" i="126" s="1"/>
  <c r="B1669" i="126" s="1"/>
  <c r="F1669" i="126" l="1"/>
  <c r="C1669" i="126" s="1"/>
  <c r="B1670" i="126" s="1"/>
  <c r="E1670" i="126"/>
  <c r="E1671" i="126" l="1"/>
  <c r="F1670" i="126"/>
  <c r="C1670" i="126" s="1"/>
  <c r="B1671" i="126" s="1"/>
  <c r="F1671" i="126" l="1"/>
  <c r="C1671" i="126" s="1"/>
  <c r="B1672" i="126" s="1"/>
  <c r="E1672" i="126"/>
  <c r="F1672" i="126" l="1"/>
  <c r="C1672" i="126" s="1"/>
  <c r="B1673" i="126" s="1"/>
  <c r="E1673" i="126"/>
  <c r="E1674" i="126" l="1"/>
  <c r="F1673" i="126"/>
  <c r="C1673" i="126" s="1"/>
  <c r="B1674" i="126" s="1"/>
  <c r="F1674" i="126" l="1"/>
  <c r="C1674" i="126" s="1"/>
  <c r="B1675" i="126" s="1"/>
  <c r="E1675" i="126"/>
  <c r="E1676" i="126" l="1"/>
  <c r="F1675" i="126"/>
  <c r="C1675" i="126" s="1"/>
  <c r="B1676" i="126" s="1"/>
  <c r="E1677" i="126" l="1"/>
  <c r="F1676" i="126"/>
  <c r="C1676" i="126" s="1"/>
  <c r="B1677" i="126" s="1"/>
  <c r="F1677" i="126" l="1"/>
  <c r="C1677" i="126" s="1"/>
  <c r="B1678" i="126" s="1"/>
  <c r="E1678" i="126"/>
  <c r="F1678" i="126" l="1"/>
  <c r="C1678" i="126" s="1"/>
  <c r="B1679" i="126" s="1"/>
  <c r="E1679" i="126"/>
  <c r="F1679" i="126" l="1"/>
  <c r="C1679" i="126" s="1"/>
  <c r="B1680" i="126" s="1"/>
  <c r="E1680" i="126"/>
  <c r="E1681" i="126" l="1"/>
  <c r="F1680" i="126"/>
  <c r="C1680" i="126" s="1"/>
  <c r="B1681" i="126" s="1"/>
  <c r="F1681" i="126" l="1"/>
  <c r="C1681" i="126" s="1"/>
  <c r="B1682" i="126" s="1"/>
  <c r="E1682" i="126"/>
  <c r="F1682" i="126" l="1"/>
  <c r="C1682" i="126" s="1"/>
  <c r="B1683" i="126" s="1"/>
  <c r="E1683" i="126"/>
  <c r="E1684" i="126" l="1"/>
  <c r="F1683" i="126"/>
  <c r="C1683" i="126" s="1"/>
  <c r="B1684" i="126" s="1"/>
  <c r="F1684" i="126" l="1"/>
  <c r="C1684" i="126" s="1"/>
  <c r="B1685" i="126" s="1"/>
  <c r="E1685" i="126"/>
  <c r="F1685" i="126" l="1"/>
  <c r="C1685" i="126" s="1"/>
  <c r="B1686" i="126" s="1"/>
  <c r="E1686" i="126"/>
  <c r="F1686" i="126" l="1"/>
  <c r="C1686" i="126" s="1"/>
  <c r="B1687" i="126" s="1"/>
  <c r="E1687" i="126"/>
  <c r="E1688" i="126" l="1"/>
  <c r="F1687" i="126"/>
  <c r="C1687" i="126" s="1"/>
  <c r="B1688" i="126" s="1"/>
  <c r="E1689" i="126" l="1"/>
  <c r="F1688" i="126"/>
  <c r="C1688" i="126" s="1"/>
  <c r="B1689" i="126" s="1"/>
  <c r="E1690" i="126" l="1"/>
  <c r="F1689" i="126"/>
  <c r="C1689" i="126" s="1"/>
  <c r="B1690" i="126" s="1"/>
  <c r="F1690" i="126" l="1"/>
  <c r="C1690" i="126" s="1"/>
  <c r="B1691" i="126" s="1"/>
  <c r="E1691" i="126"/>
  <c r="E1692" i="126" l="1"/>
  <c r="F1691" i="126"/>
  <c r="C1691" i="126" s="1"/>
  <c r="B1692" i="126" s="1"/>
  <c r="F1692" i="126" l="1"/>
  <c r="C1692" i="126" s="1"/>
  <c r="B1693" i="126" s="1"/>
  <c r="E1693" i="126"/>
  <c r="E1694" i="126" l="1"/>
  <c r="F1693" i="126"/>
  <c r="C1693" i="126" s="1"/>
  <c r="B1694" i="126" s="1"/>
  <c r="F1694" i="126" l="1"/>
  <c r="C1694" i="126" s="1"/>
  <c r="B1695" i="126" s="1"/>
  <c r="E1695" i="126"/>
  <c r="E1696" i="126" l="1"/>
  <c r="F1695" i="126"/>
  <c r="C1695" i="126" s="1"/>
  <c r="B1696" i="126" s="1"/>
  <c r="F1696" i="126" l="1"/>
  <c r="C1696" i="126" s="1"/>
  <c r="B1697" i="126" s="1"/>
  <c r="E1697" i="126"/>
  <c r="E1698" i="126" l="1"/>
  <c r="F1697" i="126"/>
  <c r="C1697" i="126" s="1"/>
  <c r="B1698" i="126" s="1"/>
  <c r="F1698" i="126" l="1"/>
  <c r="C1698" i="126" s="1"/>
  <c r="B1699" i="126" s="1"/>
  <c r="E1699" i="126"/>
  <c r="E1700" i="126" l="1"/>
  <c r="F1699" i="126"/>
  <c r="C1699" i="126" s="1"/>
  <c r="B1700" i="126" s="1"/>
  <c r="F1700" i="126" l="1"/>
  <c r="C1700" i="126" s="1"/>
  <c r="B1701" i="126" s="1"/>
  <c r="E1701" i="126"/>
  <c r="F1701" i="126" l="1"/>
  <c r="C1701" i="126" s="1"/>
  <c r="B1702" i="126" s="1"/>
  <c r="E1702" i="126"/>
  <c r="F1702" i="126" l="1"/>
  <c r="C1702" i="126" s="1"/>
  <c r="B1703" i="126" s="1"/>
  <c r="E1703" i="126"/>
  <c r="F1703" i="126" l="1"/>
  <c r="C1703" i="126" s="1"/>
  <c r="B1704" i="126" s="1"/>
  <c r="E1704" i="126"/>
  <c r="E1705" i="126" l="1"/>
  <c r="F1704" i="126"/>
  <c r="C1704" i="126" s="1"/>
  <c r="B1705" i="126" s="1"/>
  <c r="E1706" i="126" l="1"/>
  <c r="F1705" i="126"/>
  <c r="C1705" i="126" s="1"/>
  <c r="B1706" i="126" s="1"/>
  <c r="E1707" i="126" l="1"/>
  <c r="F1706" i="126"/>
  <c r="C1706" i="126" s="1"/>
  <c r="B1707" i="126" s="1"/>
  <c r="F1707" i="126" l="1"/>
  <c r="C1707" i="126" s="1"/>
  <c r="B1708" i="126" s="1"/>
  <c r="E1708" i="126"/>
  <c r="E1709" i="126" l="1"/>
  <c r="F1708" i="126"/>
  <c r="C1708" i="126" s="1"/>
  <c r="B1709" i="126" s="1"/>
  <c r="F1709" i="126" l="1"/>
  <c r="C1709" i="126" s="1"/>
  <c r="B1710" i="126" s="1"/>
  <c r="E1710" i="126"/>
  <c r="F1710" i="126" l="1"/>
  <c r="C1710" i="126" s="1"/>
  <c r="B1711" i="126" s="1"/>
  <c r="E1711" i="126"/>
  <c r="E1712" i="126" l="1"/>
  <c r="F1711" i="126"/>
  <c r="C1711" i="126" s="1"/>
  <c r="B1712" i="126" s="1"/>
  <c r="E1713" i="126" l="1"/>
  <c r="F1712" i="126"/>
  <c r="C1712" i="126" s="1"/>
  <c r="B1713" i="126" s="1"/>
  <c r="F1713" i="126" l="1"/>
  <c r="C1713" i="126" s="1"/>
  <c r="B1714" i="126" s="1"/>
  <c r="E1714" i="126"/>
  <c r="E1715" i="126" l="1"/>
  <c r="F1714" i="126"/>
  <c r="C1714" i="126" s="1"/>
  <c r="B1715" i="126" s="1"/>
  <c r="F1715" i="126" l="1"/>
  <c r="C1715" i="126" s="1"/>
  <c r="B1716" i="126" s="1"/>
  <c r="E1716" i="126"/>
  <c r="F1716" i="126" l="1"/>
  <c r="C1716" i="126" s="1"/>
  <c r="B1717" i="126" s="1"/>
  <c r="E1717" i="126"/>
  <c r="E1718" i="126" l="1"/>
  <c r="F1717" i="126"/>
  <c r="C1717" i="126" s="1"/>
  <c r="B1718" i="126" s="1"/>
  <c r="E1719" i="126" l="1"/>
  <c r="F1718" i="126"/>
  <c r="C1718" i="126" s="1"/>
  <c r="B1719" i="126" s="1"/>
  <c r="F1719" i="126" l="1"/>
  <c r="C1719" i="126" s="1"/>
  <c r="B1720" i="126" s="1"/>
  <c r="E1720" i="126"/>
  <c r="F1720" i="126" l="1"/>
  <c r="C1720" i="126" s="1"/>
  <c r="B1721" i="126" s="1"/>
  <c r="E1721" i="126"/>
  <c r="F1721" i="126" l="1"/>
  <c r="C1721" i="126" s="1"/>
  <c r="B1722" i="126" s="1"/>
  <c r="E1722" i="126"/>
  <c r="F1722" i="126" l="1"/>
  <c r="C1722" i="126" s="1"/>
  <c r="B1723" i="126" s="1"/>
  <c r="E1723" i="126"/>
  <c r="E1724" i="126" l="1"/>
  <c r="F1723" i="126"/>
  <c r="C1723" i="126" s="1"/>
  <c r="B1724" i="126" s="1"/>
  <c r="E1725" i="126" l="1"/>
  <c r="F1724" i="126"/>
  <c r="C1724" i="126" s="1"/>
  <c r="B1725" i="126" s="1"/>
  <c r="E1726" i="126" l="1"/>
  <c r="F1725" i="126"/>
  <c r="C1725" i="126" s="1"/>
  <c r="B1726" i="126" s="1"/>
  <c r="E1727" i="126" l="1"/>
  <c r="F1726" i="126"/>
  <c r="C1726" i="126" s="1"/>
  <c r="B1727" i="126" s="1"/>
  <c r="F1727" i="126" l="1"/>
  <c r="C1727" i="126" s="1"/>
  <c r="B1728" i="126" s="1"/>
  <c r="E1728" i="126"/>
  <c r="F1728" i="126" l="1"/>
  <c r="C1728" i="126" s="1"/>
  <c r="B1729" i="126" s="1"/>
  <c r="E1729" i="126"/>
  <c r="E1730" i="126" l="1"/>
  <c r="F1729" i="126"/>
  <c r="C1729" i="126" s="1"/>
  <c r="B1730" i="126" s="1"/>
  <c r="F1730" i="126" l="1"/>
  <c r="C1730" i="126" s="1"/>
  <c r="B1731" i="126" s="1"/>
  <c r="E1731" i="126"/>
  <c r="E1732" i="126" l="1"/>
  <c r="F1731" i="126"/>
  <c r="C1731" i="126" s="1"/>
  <c r="B1732" i="126" s="1"/>
  <c r="F1732" i="126" l="1"/>
  <c r="C1732" i="126" s="1"/>
  <c r="B1733" i="126" s="1"/>
  <c r="E1733" i="126"/>
  <c r="F1733" i="126" l="1"/>
  <c r="C1733" i="126" s="1"/>
  <c r="B1734" i="126" s="1"/>
  <c r="E1734" i="126"/>
  <c r="E1735" i="126" l="1"/>
  <c r="F1734" i="126"/>
  <c r="C1734" i="126" s="1"/>
  <c r="B1735" i="126" s="1"/>
  <c r="E1736" i="126" l="1"/>
  <c r="F1735" i="126"/>
  <c r="C1735" i="126" s="1"/>
  <c r="B1736" i="126" s="1"/>
  <c r="F1736" i="126" l="1"/>
  <c r="C1736" i="126" s="1"/>
  <c r="B1737" i="126" s="1"/>
  <c r="E1737" i="126"/>
  <c r="E1738" i="126" l="1"/>
  <c r="F1737" i="126"/>
  <c r="C1737" i="126" s="1"/>
  <c r="B1738" i="126" s="1"/>
  <c r="F1738" i="126" l="1"/>
  <c r="C1738" i="126" s="1"/>
  <c r="B1739" i="126" s="1"/>
  <c r="E1739" i="126"/>
  <c r="E1740" i="126" l="1"/>
  <c r="F1739" i="126"/>
  <c r="C1739" i="126" s="1"/>
  <c r="B1740" i="126" s="1"/>
  <c r="E1741" i="126" l="1"/>
  <c r="F1740" i="126"/>
  <c r="C1740" i="126" s="1"/>
  <c r="B1741" i="126" s="1"/>
  <c r="E1742" i="126" l="1"/>
  <c r="F1741" i="126"/>
  <c r="C1741" i="126" s="1"/>
  <c r="B1742" i="126" s="1"/>
  <c r="F1742" i="126" l="1"/>
  <c r="C1742" i="126" s="1"/>
  <c r="B1743" i="126" s="1"/>
  <c r="E1743" i="126"/>
  <c r="E1744" i="126" l="1"/>
  <c r="F1743" i="126"/>
  <c r="C1743" i="126" s="1"/>
  <c r="B1744" i="126" s="1"/>
  <c r="F1744" i="126" l="1"/>
  <c r="C1744" i="126" s="1"/>
  <c r="B1745" i="126" s="1"/>
  <c r="E1745" i="126"/>
  <c r="F1745" i="126" l="1"/>
  <c r="C1745" i="126" s="1"/>
  <c r="B1746" i="126" s="1"/>
  <c r="E1746" i="126"/>
  <c r="F1746" i="126" l="1"/>
  <c r="C1746" i="126" s="1"/>
  <c r="B1747" i="126" s="1"/>
  <c r="E1747" i="126"/>
  <c r="F1747" i="126" l="1"/>
  <c r="C1747" i="126" s="1"/>
  <c r="B1748" i="126" s="1"/>
  <c r="E1748" i="126"/>
  <c r="F1748" i="126" l="1"/>
  <c r="C1748" i="126" s="1"/>
  <c r="B1749" i="126" s="1"/>
  <c r="E1749" i="126"/>
  <c r="E1750" i="126" l="1"/>
  <c r="F1749" i="126"/>
  <c r="C1749" i="126" s="1"/>
  <c r="B1750" i="126" s="1"/>
  <c r="F1750" i="126" l="1"/>
  <c r="C1750" i="126" s="1"/>
  <c r="B1751" i="126" s="1"/>
  <c r="E1751" i="126"/>
  <c r="F1751" i="126" l="1"/>
  <c r="C1751" i="126" s="1"/>
  <c r="B1752" i="126" s="1"/>
  <c r="E1752" i="126"/>
  <c r="F1752" i="126" l="1"/>
  <c r="C1752" i="126" s="1"/>
  <c r="B1753" i="126" s="1"/>
  <c r="E1753" i="126"/>
  <c r="E1754" i="126" l="1"/>
  <c r="F1753" i="126"/>
  <c r="C1753" i="126" s="1"/>
  <c r="B1754" i="126" s="1"/>
  <c r="F1754" i="126" l="1"/>
  <c r="C1754" i="126" s="1"/>
  <c r="B1755" i="126" s="1"/>
  <c r="E1755" i="126"/>
  <c r="F1755" i="126" l="1"/>
  <c r="C1755" i="126" s="1"/>
  <c r="B1756" i="126" s="1"/>
  <c r="E1756" i="126"/>
  <c r="E1757" i="126" l="1"/>
  <c r="F1756" i="126"/>
  <c r="C1756" i="126" s="1"/>
  <c r="B1757" i="126" s="1"/>
  <c r="E1758" i="126" l="1"/>
  <c r="F1757" i="126"/>
  <c r="C1757" i="126" s="1"/>
  <c r="B1758" i="126" s="1"/>
  <c r="F1758" i="126" l="1"/>
  <c r="C1758" i="126" s="1"/>
  <c r="B1759" i="126" s="1"/>
  <c r="E1759" i="126"/>
  <c r="F1759" i="126" l="1"/>
  <c r="C1759" i="126" s="1"/>
  <c r="B1760" i="126" s="1"/>
  <c r="E1760" i="126"/>
  <c r="E1761" i="126" l="1"/>
  <c r="F1760" i="126"/>
  <c r="C1760" i="126" s="1"/>
  <c r="B1761" i="126" s="1"/>
  <c r="F1761" i="126" l="1"/>
  <c r="C1761" i="126" s="1"/>
  <c r="B1762" i="126" s="1"/>
  <c r="E1762" i="126"/>
  <c r="E1763" i="126" l="1"/>
  <c r="F1762" i="126"/>
  <c r="C1762" i="126" s="1"/>
  <c r="B1763" i="126" s="1"/>
  <c r="F1763" i="126" l="1"/>
  <c r="C1763" i="126" s="1"/>
  <c r="B1764" i="126" s="1"/>
  <c r="E1764" i="126"/>
  <c r="E1765" i="126" l="1"/>
  <c r="F1764" i="126"/>
  <c r="C1764" i="126" s="1"/>
  <c r="B1765" i="126" s="1"/>
  <c r="F1765" i="126" l="1"/>
  <c r="C1765" i="126" s="1"/>
  <c r="B1766" i="126" s="1"/>
  <c r="E1766" i="126"/>
  <c r="E1767" i="126" l="1"/>
  <c r="F1766" i="126"/>
  <c r="C1766" i="126" s="1"/>
  <c r="B1767" i="126" s="1"/>
  <c r="F1767" i="126" l="1"/>
  <c r="C1767" i="126" s="1"/>
  <c r="B1768" i="126" s="1"/>
  <c r="E1768" i="126"/>
  <c r="E1769" i="126" l="1"/>
  <c r="F1768" i="126"/>
  <c r="C1768" i="126" s="1"/>
  <c r="B1769" i="126" s="1"/>
  <c r="E1770" i="126" l="1"/>
  <c r="F1769" i="126"/>
  <c r="C1769" i="126" s="1"/>
  <c r="B1770" i="126" s="1"/>
  <c r="E1771" i="126" l="1"/>
  <c r="F1770" i="126"/>
  <c r="C1770" i="126" s="1"/>
  <c r="B1771" i="126" s="1"/>
  <c r="E1772" i="126" l="1"/>
  <c r="F1771" i="126"/>
  <c r="C1771" i="126" s="1"/>
  <c r="B1772" i="126" s="1"/>
  <c r="E1773" i="126" l="1"/>
  <c r="F1772" i="126"/>
  <c r="C1772" i="126" s="1"/>
  <c r="B1773" i="126" s="1"/>
  <c r="F1773" i="126" l="1"/>
  <c r="C1773" i="126" s="1"/>
  <c r="B1774" i="126" s="1"/>
  <c r="E1774" i="126"/>
  <c r="F1774" i="126" l="1"/>
  <c r="C1774" i="126" s="1"/>
  <c r="B1775" i="126" s="1"/>
  <c r="E1775" i="126"/>
  <c r="F1775" i="126" l="1"/>
  <c r="C1775" i="126" s="1"/>
  <c r="B1776" i="126" s="1"/>
  <c r="E1776" i="126"/>
  <c r="F1776" i="126" l="1"/>
  <c r="C1776" i="126" s="1"/>
  <c r="B1777" i="126" s="1"/>
  <c r="E1777" i="126"/>
  <c r="E1778" i="126" l="1"/>
  <c r="F1777" i="126"/>
  <c r="C1777" i="126" s="1"/>
  <c r="B1778" i="126" s="1"/>
  <c r="F1778" i="126" l="1"/>
  <c r="C1778" i="126" s="1"/>
  <c r="B1779" i="126" s="1"/>
  <c r="E1779" i="126"/>
  <c r="E1780" i="126" l="1"/>
  <c r="F1779" i="126"/>
  <c r="C1779" i="126" s="1"/>
  <c r="B1780" i="126" s="1"/>
  <c r="F1780" i="126" l="1"/>
  <c r="C1780" i="126" s="1"/>
  <c r="B1781" i="126" s="1"/>
  <c r="E1781" i="126"/>
  <c r="F1781" i="126" l="1"/>
  <c r="C1781" i="126" s="1"/>
  <c r="B1782" i="126" s="1"/>
  <c r="E1782" i="126"/>
  <c r="E1783" i="126" l="1"/>
  <c r="F1782" i="126"/>
  <c r="C1782" i="126" s="1"/>
  <c r="B1783" i="126" s="1"/>
  <c r="E1784" i="126" l="1"/>
  <c r="F1783" i="126"/>
  <c r="C1783" i="126" s="1"/>
  <c r="B1784" i="126" s="1"/>
  <c r="F1784" i="126" l="1"/>
  <c r="C1784" i="126" s="1"/>
  <c r="B1785" i="126" s="1"/>
  <c r="E1785" i="126"/>
  <c r="E1786" i="126" l="1"/>
  <c r="F1785" i="126"/>
  <c r="C1785" i="126" s="1"/>
  <c r="B1786" i="126" s="1"/>
  <c r="F1786" i="126" l="1"/>
  <c r="C1786" i="126" s="1"/>
  <c r="B1787" i="126" s="1"/>
  <c r="E1787" i="126"/>
  <c r="E1788" i="126" l="1"/>
  <c r="F1787" i="126"/>
  <c r="C1787" i="126" s="1"/>
  <c r="B1788" i="126" s="1"/>
  <c r="F1788" i="126" l="1"/>
  <c r="C1788" i="126" s="1"/>
  <c r="B1789" i="126" s="1"/>
  <c r="E1789" i="126"/>
  <c r="E1790" i="126" l="1"/>
  <c r="F1789" i="126"/>
  <c r="C1789" i="126" s="1"/>
  <c r="B1790" i="126" s="1"/>
  <c r="F1790" i="126" l="1"/>
  <c r="C1790" i="126" s="1"/>
  <c r="B1791" i="126" s="1"/>
  <c r="E1791" i="126"/>
  <c r="F1791" i="126" l="1"/>
  <c r="C1791" i="126" s="1"/>
  <c r="B1792" i="126" s="1"/>
  <c r="E1792" i="126"/>
  <c r="E1793" i="126" l="1"/>
  <c r="F1792" i="126"/>
  <c r="C1792" i="126" s="1"/>
  <c r="B1793" i="126" s="1"/>
  <c r="E1794" i="126" l="1"/>
  <c r="F1793" i="126"/>
  <c r="C1793" i="126" s="1"/>
  <c r="B1794" i="126" s="1"/>
  <c r="F1794" i="126" l="1"/>
  <c r="C1794" i="126" s="1"/>
  <c r="B1795" i="126" s="1"/>
  <c r="E1795" i="126"/>
  <c r="F1795" i="126" l="1"/>
  <c r="C1795" i="126" s="1"/>
  <c r="B1796" i="126" s="1"/>
  <c r="E1796" i="126"/>
  <c r="F1796" i="126" l="1"/>
  <c r="C1796" i="126" s="1"/>
  <c r="B1797" i="126" s="1"/>
  <c r="E1797" i="126"/>
  <c r="E1798" i="126" l="1"/>
  <c r="F1797" i="126"/>
  <c r="C1797" i="126" s="1"/>
  <c r="B1798" i="126" s="1"/>
  <c r="E1799" i="126" l="1"/>
  <c r="F1798" i="126"/>
  <c r="C1798" i="126" s="1"/>
  <c r="B1799" i="126" s="1"/>
  <c r="E1800" i="126" l="1"/>
  <c r="F1799" i="126"/>
  <c r="C1799" i="126" s="1"/>
  <c r="B1800" i="126" s="1"/>
  <c r="F1800" i="126" l="1"/>
  <c r="C1800" i="126" s="1"/>
  <c r="B1801" i="126" s="1"/>
  <c r="E1801" i="126"/>
  <c r="E1802" i="126" l="1"/>
  <c r="F1801" i="126"/>
  <c r="C1801" i="126" s="1"/>
  <c r="B1802" i="126" s="1"/>
  <c r="F1802" i="126" l="1"/>
  <c r="C1802" i="126" s="1"/>
  <c r="B1803" i="126" s="1"/>
  <c r="E1803" i="126"/>
  <c r="E1804" i="126" l="1"/>
  <c r="F1803" i="126"/>
  <c r="C1803" i="126" s="1"/>
  <c r="B1804" i="126" s="1"/>
  <c r="F1804" i="126" l="1"/>
  <c r="C1804" i="126" s="1"/>
  <c r="B1805" i="126" s="1"/>
  <c r="E1805" i="126"/>
  <c r="E1806" i="126" l="1"/>
  <c r="F1805" i="126"/>
  <c r="C1805" i="126" s="1"/>
  <c r="B1806" i="126" s="1"/>
  <c r="E1807" i="126" l="1"/>
  <c r="F1806" i="126"/>
  <c r="C1806" i="126" s="1"/>
  <c r="B1807" i="126" s="1"/>
  <c r="F1807" i="126" l="1"/>
  <c r="C1807" i="126" s="1"/>
  <c r="B1808" i="126" s="1"/>
  <c r="E1808" i="126"/>
  <c r="F1808" i="126" l="1"/>
  <c r="C1808" i="126" s="1"/>
  <c r="B1809" i="126" s="1"/>
  <c r="E1809" i="126"/>
  <c r="F1809" i="126" l="1"/>
  <c r="C1809" i="126" s="1"/>
  <c r="B1810" i="126" s="1"/>
  <c r="E1810" i="126"/>
  <c r="E1811" i="126" l="1"/>
  <c r="F1810" i="126"/>
  <c r="C1810" i="126" s="1"/>
  <c r="B1811" i="126" s="1"/>
  <c r="E1812" i="126" l="1"/>
  <c r="F1811" i="126"/>
  <c r="C1811" i="126" s="1"/>
  <c r="B1812" i="126" s="1"/>
  <c r="E1813" i="126" l="1"/>
  <c r="F1812" i="126"/>
  <c r="C1812" i="126" s="1"/>
  <c r="B1813" i="126" s="1"/>
  <c r="F1813" i="126" l="1"/>
  <c r="C1813" i="126" s="1"/>
  <c r="B1814" i="126" s="1"/>
  <c r="E1814" i="126"/>
  <c r="F1814" i="126" l="1"/>
  <c r="C1814" i="126" s="1"/>
  <c r="B1815" i="126" s="1"/>
  <c r="E1815" i="126"/>
  <c r="E1816" i="126" l="1"/>
  <c r="F1815" i="126"/>
  <c r="C1815" i="126" s="1"/>
  <c r="B1816" i="126" s="1"/>
  <c r="F1816" i="126" l="1"/>
  <c r="C1816" i="126" s="1"/>
  <c r="B1817" i="126" s="1"/>
  <c r="E1817" i="126"/>
  <c r="F1817" i="126" l="1"/>
  <c r="C1817" i="126" s="1"/>
  <c r="B1818" i="126" s="1"/>
  <c r="E1818" i="126"/>
  <c r="E1819" i="126" l="1"/>
  <c r="F1818" i="126"/>
  <c r="C1818" i="126" s="1"/>
  <c r="B1819" i="126" s="1"/>
  <c r="F1819" i="126" l="1"/>
  <c r="C1819" i="126" s="1"/>
  <c r="B1820" i="126" s="1"/>
  <c r="E1820" i="126"/>
  <c r="F1820" i="126" l="1"/>
  <c r="C1820" i="126" s="1"/>
  <c r="B1821" i="126" s="1"/>
  <c r="E1821" i="126"/>
  <c r="E1822" i="126" l="1"/>
  <c r="F1821" i="126"/>
  <c r="C1821" i="126" s="1"/>
  <c r="B1822" i="126" s="1"/>
  <c r="F1822" i="126" l="1"/>
  <c r="C1822" i="126" s="1"/>
  <c r="B1823" i="126" s="1"/>
  <c r="E1823" i="126"/>
  <c r="F1823" i="126" l="1"/>
  <c r="C1823" i="126" s="1"/>
  <c r="B1824" i="126" s="1"/>
  <c r="E1824" i="126"/>
  <c r="E1825" i="126" l="1"/>
  <c r="F1824" i="126"/>
  <c r="C1824" i="126" s="1"/>
  <c r="B1825" i="126" s="1"/>
  <c r="E1826" i="126" l="1"/>
  <c r="F1825" i="126"/>
  <c r="C1825" i="126" s="1"/>
  <c r="B1826" i="126" s="1"/>
  <c r="F1826" i="126" l="1"/>
  <c r="C1826" i="126" s="1"/>
  <c r="B1827" i="126" s="1"/>
  <c r="E1827" i="126"/>
  <c r="F1827" i="126" l="1"/>
  <c r="C1827" i="126" s="1"/>
  <c r="B1828" i="126" s="1"/>
  <c r="E1828" i="126"/>
  <c r="E1829" i="126" l="1"/>
  <c r="F1828" i="126"/>
  <c r="C1828" i="126" s="1"/>
  <c r="B1829" i="126" s="1"/>
  <c r="F1829" i="126" l="1"/>
  <c r="C1829" i="126" s="1"/>
  <c r="B1830" i="126" s="1"/>
  <c r="E1830" i="126"/>
  <c r="E1831" i="126" l="1"/>
  <c r="F1830" i="126"/>
  <c r="C1830" i="126" s="1"/>
  <c r="B1831" i="126" s="1"/>
  <c r="E1832" i="126" l="1"/>
  <c r="F1831" i="126"/>
  <c r="C1831" i="126" s="1"/>
  <c r="B1832" i="126" s="1"/>
  <c r="E1833" i="126" l="1"/>
  <c r="F1832" i="126"/>
  <c r="C1832" i="126" s="1"/>
  <c r="B1833" i="126" s="1"/>
  <c r="F1833" i="126" l="1"/>
  <c r="C1833" i="126" s="1"/>
  <c r="B1834" i="126" s="1"/>
  <c r="E1834" i="126"/>
  <c r="F1834" i="126" l="1"/>
  <c r="C1834" i="126" s="1"/>
  <c r="B1835" i="126" s="1"/>
  <c r="E1835" i="126"/>
  <c r="E1836" i="126" l="1"/>
  <c r="F1835" i="126"/>
  <c r="C1835" i="126" s="1"/>
  <c r="B1836" i="126" s="1"/>
  <c r="E1837" i="126" l="1"/>
  <c r="F1836" i="126"/>
  <c r="C1836" i="126" s="1"/>
  <c r="B1837" i="126" s="1"/>
  <c r="E1838" i="126" l="1"/>
  <c r="F1837" i="126"/>
  <c r="C1837" i="126" s="1"/>
  <c r="B1838" i="126" s="1"/>
  <c r="F1838" i="126" l="1"/>
  <c r="C1838" i="126" s="1"/>
  <c r="B1839" i="126" s="1"/>
  <c r="E1839" i="126"/>
  <c r="E1840" i="126" l="1"/>
  <c r="F1839" i="126"/>
  <c r="C1839" i="126" s="1"/>
  <c r="B1840" i="126" s="1"/>
  <c r="F1840" i="126" l="1"/>
  <c r="C1840" i="126" s="1"/>
  <c r="B1841" i="126" s="1"/>
  <c r="E1841" i="126"/>
  <c r="F1841" i="126" l="1"/>
  <c r="C1841" i="126" s="1"/>
  <c r="B1842" i="126" s="1"/>
  <c r="E1842" i="126"/>
  <c r="E1843" i="126" l="1"/>
  <c r="F1842" i="126"/>
  <c r="C1842" i="126" s="1"/>
  <c r="B1843" i="126" s="1"/>
  <c r="F1843" i="126" l="1"/>
  <c r="C1843" i="126" s="1"/>
  <c r="B1844" i="126" s="1"/>
  <c r="E1844" i="126"/>
  <c r="E1845" i="126" l="1"/>
  <c r="F1844" i="126"/>
  <c r="C1844" i="126" s="1"/>
  <c r="B1845" i="126" s="1"/>
  <c r="F1845" i="126" l="1"/>
  <c r="C1845" i="126" s="1"/>
  <c r="B1846" i="126" s="1"/>
  <c r="E1846" i="126"/>
  <c r="F1846" i="126" l="1"/>
  <c r="C1846" i="126" s="1"/>
  <c r="B1847" i="126" s="1"/>
  <c r="E1847" i="126"/>
  <c r="E1848" i="126" l="1"/>
  <c r="F1847" i="126"/>
  <c r="C1847" i="126" s="1"/>
  <c r="B1848" i="126" s="1"/>
  <c r="F1848" i="126" l="1"/>
  <c r="C1848" i="126" s="1"/>
  <c r="B1849" i="126" s="1"/>
  <c r="E1849" i="126"/>
  <c r="E1850" i="126" l="1"/>
  <c r="F1849" i="126"/>
  <c r="C1849" i="126" s="1"/>
  <c r="B1850" i="126" s="1"/>
  <c r="E1851" i="126" l="1"/>
  <c r="F1850" i="126"/>
  <c r="C1850" i="126" s="1"/>
  <c r="B1851" i="126" s="1"/>
  <c r="F1851" i="126" l="1"/>
  <c r="C1851" i="126" s="1"/>
  <c r="B1852" i="126" s="1"/>
  <c r="E1852" i="126"/>
  <c r="E1853" i="126" l="1"/>
  <c r="F1852" i="126"/>
  <c r="C1852" i="126" s="1"/>
  <c r="B1853" i="126" s="1"/>
  <c r="F1853" i="126" l="1"/>
  <c r="C1853" i="126" s="1"/>
  <c r="B1854" i="126" s="1"/>
  <c r="E1854" i="126"/>
  <c r="F1854" i="126" l="1"/>
  <c r="C1854" i="126" s="1"/>
  <c r="B1855" i="126" s="1"/>
  <c r="E1855" i="126"/>
  <c r="E1856" i="126" l="1"/>
  <c r="F1855" i="126"/>
  <c r="C1855" i="126" s="1"/>
  <c r="B1856" i="126" s="1"/>
  <c r="F1856" i="126" l="1"/>
  <c r="C1856" i="126" s="1"/>
  <c r="B1857" i="126" s="1"/>
  <c r="E1857" i="126"/>
  <c r="E1858" i="126" l="1"/>
  <c r="F1857" i="126"/>
  <c r="C1857" i="126" s="1"/>
  <c r="B1858" i="126" s="1"/>
  <c r="F1858" i="126" l="1"/>
  <c r="C1858" i="126" s="1"/>
  <c r="B1859" i="126" s="1"/>
  <c r="E1859" i="126"/>
  <c r="F1859" i="126" l="1"/>
  <c r="C1859" i="126" s="1"/>
  <c r="B1860" i="126" s="1"/>
  <c r="E1860" i="126"/>
  <c r="F1860" i="126" l="1"/>
  <c r="C1860" i="126" s="1"/>
  <c r="B1861" i="126" s="1"/>
  <c r="E1861" i="126"/>
  <c r="E1862" i="126" l="1"/>
  <c r="F1861" i="126"/>
  <c r="C1861" i="126" s="1"/>
  <c r="B1862" i="126" s="1"/>
  <c r="E1863" i="126" l="1"/>
  <c r="F1862" i="126"/>
  <c r="C1862" i="126" s="1"/>
  <c r="B1863" i="126" s="1"/>
  <c r="F1863" i="126" l="1"/>
  <c r="C1863" i="126" s="1"/>
  <c r="B1864" i="126" s="1"/>
  <c r="E1864" i="126"/>
  <c r="E1865" i="126" l="1"/>
  <c r="F1864" i="126"/>
  <c r="C1864" i="126" s="1"/>
  <c r="B1865" i="126" s="1"/>
  <c r="F1865" i="126" l="1"/>
  <c r="C1865" i="126" s="1"/>
  <c r="B1866" i="126" s="1"/>
  <c r="E1866" i="126"/>
  <c r="F1866" i="126" l="1"/>
  <c r="C1866" i="126" s="1"/>
  <c r="B1867" i="126" s="1"/>
  <c r="E1867" i="126"/>
  <c r="F1867" i="126" l="1"/>
  <c r="C1867" i="126" s="1"/>
  <c r="B1868" i="126" s="1"/>
  <c r="E1868" i="126"/>
  <c r="F1868" i="126" l="1"/>
  <c r="C1868" i="126" s="1"/>
  <c r="B1869" i="126" s="1"/>
  <c r="E1869" i="126"/>
  <c r="F1869" i="126" l="1"/>
  <c r="C1869" i="126" s="1"/>
  <c r="B1870" i="126" s="1"/>
  <c r="E1870" i="126"/>
  <c r="F1870" i="126" l="1"/>
  <c r="C1870" i="126" s="1"/>
  <c r="B1871" i="126" s="1"/>
  <c r="E1871" i="126"/>
  <c r="F1871" i="126" l="1"/>
  <c r="C1871" i="126" s="1"/>
  <c r="B1872" i="126" s="1"/>
  <c r="E1872" i="126"/>
  <c r="E1873" i="126" l="1"/>
  <c r="F1872" i="126"/>
  <c r="C1872" i="126" s="1"/>
  <c r="B1873" i="126" s="1"/>
  <c r="F1873" i="126" l="1"/>
  <c r="C1873" i="126" s="1"/>
  <c r="B1874" i="126" s="1"/>
  <c r="E1874" i="126"/>
  <c r="F1874" i="126" l="1"/>
  <c r="C1874" i="126" s="1"/>
  <c r="B1875" i="126" s="1"/>
  <c r="E1875" i="126"/>
  <c r="E1876" i="126" l="1"/>
  <c r="F1875" i="126"/>
  <c r="C1875" i="126" s="1"/>
  <c r="B1876" i="126" s="1"/>
  <c r="E1877" i="126" l="1"/>
  <c r="F1876" i="126"/>
  <c r="C1876" i="126" s="1"/>
  <c r="B1877" i="126" s="1"/>
  <c r="E1878" i="126" l="1"/>
  <c r="F1877" i="126"/>
  <c r="C1877" i="126" s="1"/>
  <c r="B1878" i="126" s="1"/>
  <c r="E1879" i="126" l="1"/>
  <c r="F1878" i="126"/>
  <c r="C1878" i="126" s="1"/>
  <c r="B1879" i="126" s="1"/>
  <c r="F1879" i="126" l="1"/>
  <c r="C1879" i="126" s="1"/>
  <c r="B1880" i="126" s="1"/>
  <c r="E1880" i="126"/>
  <c r="F1880" i="126" l="1"/>
  <c r="C1880" i="126" s="1"/>
  <c r="B1881" i="126" s="1"/>
  <c r="E1881" i="126"/>
  <c r="E1882" i="126" l="1"/>
  <c r="F1881" i="126"/>
  <c r="C1881" i="126" s="1"/>
  <c r="B1882" i="126" s="1"/>
  <c r="E1883" i="126" l="1"/>
  <c r="F1882" i="126"/>
  <c r="C1882" i="126" s="1"/>
  <c r="B1883" i="126" s="1"/>
  <c r="E1884" i="126" l="1"/>
  <c r="F1883" i="126"/>
  <c r="C1883" i="126" s="1"/>
  <c r="B1884" i="126" s="1"/>
  <c r="F1884" i="126" l="1"/>
  <c r="C1884" i="126" s="1"/>
  <c r="B1885" i="126" s="1"/>
  <c r="E1885" i="126"/>
  <c r="E1886" i="126" l="1"/>
  <c r="F1885" i="126"/>
  <c r="C1885" i="126" s="1"/>
  <c r="B1886" i="126" s="1"/>
  <c r="F1886" i="126" l="1"/>
  <c r="C1886" i="126" s="1"/>
  <c r="B1887" i="126" s="1"/>
  <c r="E1887" i="126"/>
  <c r="F1887" i="126" l="1"/>
  <c r="C1887" i="126" s="1"/>
  <c r="B1888" i="126" s="1"/>
  <c r="E1888" i="126"/>
  <c r="E1889" i="126" l="1"/>
  <c r="F1888" i="126"/>
  <c r="C1888" i="126" s="1"/>
  <c r="B1889" i="126" s="1"/>
  <c r="F1889" i="126" l="1"/>
  <c r="C1889" i="126" s="1"/>
  <c r="B1890" i="126" s="1"/>
  <c r="E1890" i="126"/>
  <c r="E1891" i="126" l="1"/>
  <c r="F1890" i="126"/>
  <c r="C1890" i="126" s="1"/>
  <c r="B1891" i="126" s="1"/>
  <c r="E1892" i="126" l="1"/>
  <c r="F1891" i="126"/>
  <c r="C1891" i="126" s="1"/>
  <c r="B1892" i="126" s="1"/>
  <c r="F1892" i="126" l="1"/>
  <c r="C1892" i="126" s="1"/>
  <c r="B1893" i="126" s="1"/>
  <c r="E1893" i="126"/>
  <c r="E1894" i="126" l="1"/>
  <c r="F1893" i="126"/>
  <c r="C1893" i="126" s="1"/>
  <c r="B1894" i="126" s="1"/>
  <c r="E1895" i="126" l="1"/>
  <c r="F1894" i="126"/>
  <c r="C1894" i="126" s="1"/>
  <c r="B1895" i="126" s="1"/>
  <c r="F1895" i="126" l="1"/>
  <c r="C1895" i="126" s="1"/>
  <c r="B1896" i="126" s="1"/>
  <c r="E1896" i="126"/>
  <c r="F1896" i="126" l="1"/>
  <c r="C1896" i="126" s="1"/>
  <c r="B1897" i="126" s="1"/>
  <c r="E1897" i="126"/>
  <c r="E1898" i="126" l="1"/>
  <c r="F1897" i="126"/>
  <c r="C1897" i="126" s="1"/>
  <c r="B1898" i="126" s="1"/>
  <c r="F1898" i="126" l="1"/>
  <c r="C1898" i="126" s="1"/>
  <c r="B1899" i="126" s="1"/>
  <c r="E1899" i="126"/>
  <c r="E1900" i="126" l="1"/>
  <c r="F1899" i="126"/>
  <c r="C1899" i="126" s="1"/>
  <c r="B1900" i="126" s="1"/>
  <c r="F1900" i="126" l="1"/>
  <c r="C1900" i="126" s="1"/>
  <c r="B1901" i="126" s="1"/>
  <c r="E1901" i="126"/>
  <c r="F1901" i="126" l="1"/>
  <c r="C1901" i="126" s="1"/>
  <c r="B1902" i="126" s="1"/>
  <c r="E1902" i="126"/>
  <c r="F1902" i="126" l="1"/>
  <c r="C1902" i="126" s="1"/>
  <c r="B1903" i="126" s="1"/>
  <c r="E1903" i="126"/>
  <c r="E1904" i="126" l="1"/>
  <c r="F1903" i="126"/>
  <c r="C1903" i="126" s="1"/>
  <c r="B1904" i="126" s="1"/>
  <c r="F1904" i="126" l="1"/>
  <c r="C1904" i="126" s="1"/>
  <c r="B1905" i="126" s="1"/>
  <c r="E1905" i="126"/>
  <c r="F1905" i="126" l="1"/>
  <c r="C1905" i="126" s="1"/>
  <c r="B1906" i="126" s="1"/>
  <c r="E1906" i="126"/>
  <c r="E1907" i="126" l="1"/>
  <c r="F1906" i="126"/>
  <c r="C1906" i="126" s="1"/>
  <c r="B1907" i="126" s="1"/>
  <c r="F1907" i="126" l="1"/>
  <c r="C1907" i="126" s="1"/>
  <c r="B1908" i="126" s="1"/>
  <c r="E1908" i="126"/>
  <c r="F1908" i="126" l="1"/>
  <c r="C1908" i="126" s="1"/>
  <c r="B1909" i="126" s="1"/>
  <c r="E1909" i="126"/>
  <c r="E1910" i="126" l="1"/>
  <c r="F1909" i="126"/>
  <c r="C1909" i="126" s="1"/>
  <c r="B1910" i="126" s="1"/>
  <c r="F1910" i="126" l="1"/>
  <c r="C1910" i="126" s="1"/>
  <c r="B1911" i="126" s="1"/>
  <c r="E1911" i="126"/>
  <c r="F1911" i="126" l="1"/>
  <c r="C1911" i="126" s="1"/>
  <c r="B1912" i="126" s="1"/>
  <c r="E1912" i="126"/>
  <c r="E1913" i="126" l="1"/>
  <c r="F1912" i="126"/>
  <c r="C1912" i="126" s="1"/>
  <c r="B1913" i="126" s="1"/>
  <c r="E1914" i="126" l="1"/>
  <c r="F1913" i="126"/>
  <c r="C1913" i="126" s="1"/>
  <c r="B1914" i="126" s="1"/>
  <c r="F1914" i="126" l="1"/>
  <c r="C1914" i="126" s="1"/>
  <c r="B1915" i="126" s="1"/>
  <c r="E1915" i="126"/>
  <c r="E1916" i="126" l="1"/>
  <c r="F1915" i="126"/>
  <c r="C1915" i="126" s="1"/>
  <c r="B1916" i="126" s="1"/>
  <c r="F1916" i="126" l="1"/>
  <c r="C1916" i="126" s="1"/>
  <c r="B1917" i="126" s="1"/>
  <c r="E1917" i="126"/>
  <c r="F1917" i="126" l="1"/>
  <c r="C1917" i="126" s="1"/>
  <c r="B1918" i="126" s="1"/>
  <c r="E1918" i="126"/>
  <c r="E1919" i="126" l="1"/>
  <c r="F1918" i="126"/>
  <c r="C1918" i="126" s="1"/>
  <c r="B1919" i="126" s="1"/>
  <c r="F1919" i="126" l="1"/>
  <c r="C1919" i="126" s="1"/>
  <c r="B1920" i="126" s="1"/>
  <c r="E1920" i="126"/>
  <c r="F1920" i="126" l="1"/>
  <c r="C1920" i="126" s="1"/>
  <c r="B1921" i="126" s="1"/>
  <c r="E1921" i="126"/>
  <c r="E1922" i="126" l="1"/>
  <c r="F1921" i="126"/>
  <c r="C1921" i="126" s="1"/>
  <c r="B1922" i="126" s="1"/>
  <c r="F1922" i="126" l="1"/>
  <c r="C1922" i="126" s="1"/>
  <c r="B1923" i="126" s="1"/>
  <c r="E1923" i="126"/>
  <c r="E1924" i="126" l="1"/>
  <c r="F1923" i="126"/>
  <c r="C1923" i="126" s="1"/>
  <c r="B1924" i="126" s="1"/>
  <c r="E1925" i="126" l="1"/>
  <c r="F1924" i="126"/>
  <c r="C1924" i="126" s="1"/>
  <c r="B1925" i="126" s="1"/>
  <c r="F1925" i="126" l="1"/>
  <c r="C1925" i="126" s="1"/>
  <c r="B1926" i="126" s="1"/>
  <c r="E1926" i="126"/>
  <c r="E1927" i="126" l="1"/>
  <c r="F1926" i="126"/>
  <c r="C1926" i="126" s="1"/>
  <c r="B1927" i="126" s="1"/>
  <c r="F1927" i="126" l="1"/>
  <c r="C1927" i="126" s="1"/>
  <c r="B1928" i="126" s="1"/>
  <c r="E1928" i="126"/>
  <c r="E1929" i="126" l="1"/>
  <c r="F1928" i="126"/>
  <c r="C1928" i="126" s="1"/>
  <c r="B1929" i="126" s="1"/>
  <c r="F1929" i="126" l="1"/>
  <c r="C1929" i="126" s="1"/>
  <c r="B1930" i="126" s="1"/>
  <c r="E1930" i="126"/>
  <c r="F1930" i="126" l="1"/>
  <c r="C1930" i="126" s="1"/>
  <c r="B1931" i="126" s="1"/>
  <c r="E1931" i="126"/>
  <c r="E1932" i="126" l="1"/>
  <c r="F1931" i="126"/>
  <c r="C1931" i="126" s="1"/>
  <c r="B1932" i="126" s="1"/>
  <c r="F1932" i="126" l="1"/>
  <c r="C1932" i="126" s="1"/>
  <c r="B1933" i="126" s="1"/>
  <c r="E1933" i="126"/>
  <c r="E1934" i="126" l="1"/>
  <c r="F1933" i="126"/>
  <c r="C1933" i="126" s="1"/>
  <c r="B1934" i="126" s="1"/>
  <c r="F1934" i="126" l="1"/>
  <c r="C1934" i="126" s="1"/>
  <c r="B1935" i="126" s="1"/>
  <c r="E1935" i="126"/>
  <c r="E1936" i="126" l="1"/>
  <c r="F1935" i="126"/>
  <c r="C1935" i="126" s="1"/>
  <c r="B1936" i="126" s="1"/>
  <c r="F1936" i="126" l="1"/>
  <c r="C1936" i="126" s="1"/>
  <c r="B1937" i="126" s="1"/>
  <c r="E1937" i="126"/>
  <c r="E1938" i="126" l="1"/>
  <c r="F1937" i="126"/>
  <c r="C1937" i="126" s="1"/>
  <c r="B1938" i="126" s="1"/>
  <c r="F1938" i="126" l="1"/>
  <c r="C1938" i="126" s="1"/>
  <c r="B1939" i="126" s="1"/>
  <c r="E1939" i="126"/>
  <c r="E1940" i="126" l="1"/>
  <c r="F1939" i="126"/>
  <c r="C1939" i="126" s="1"/>
  <c r="B1940" i="126" s="1"/>
  <c r="F1940" i="126" l="1"/>
  <c r="C1940" i="126" s="1"/>
  <c r="B1941" i="126" s="1"/>
  <c r="E1941" i="126"/>
  <c r="F1941" i="126" l="1"/>
  <c r="C1941" i="126" s="1"/>
  <c r="B1942" i="126" s="1"/>
  <c r="E1942" i="126"/>
  <c r="E1943" i="126" l="1"/>
  <c r="F1942" i="126"/>
  <c r="C1942" i="126" s="1"/>
  <c r="B1943" i="126" s="1"/>
  <c r="F1943" i="126" l="1"/>
  <c r="C1943" i="126" s="1"/>
  <c r="B1944" i="126" s="1"/>
  <c r="E1944" i="126"/>
  <c r="E1945" i="126" l="1"/>
  <c r="F1944" i="126"/>
  <c r="C1944" i="126" s="1"/>
  <c r="B1945" i="126" s="1"/>
  <c r="E1946" i="126" l="1"/>
  <c r="F1945" i="126"/>
  <c r="C1945" i="126" s="1"/>
  <c r="B1946" i="126" s="1"/>
  <c r="F1946" i="126" l="1"/>
  <c r="C1946" i="126" s="1"/>
  <c r="B1947" i="126" s="1"/>
  <c r="E1947" i="126"/>
  <c r="F1947" i="126" l="1"/>
  <c r="C1947" i="126" s="1"/>
  <c r="B1948" i="126" s="1"/>
  <c r="E1948" i="126"/>
  <c r="F1948" i="126" l="1"/>
  <c r="C1948" i="126" s="1"/>
  <c r="B1949" i="126" s="1"/>
  <c r="E1949" i="126"/>
  <c r="E1950" i="126" l="1"/>
  <c r="F1949" i="126"/>
  <c r="C1949" i="126" s="1"/>
  <c r="B1950" i="126" s="1"/>
  <c r="F1950" i="126" l="1"/>
  <c r="C1950" i="126" s="1"/>
  <c r="B1951" i="126" s="1"/>
  <c r="E1951" i="126"/>
  <c r="E1952" i="126" l="1"/>
  <c r="F1951" i="126"/>
  <c r="C1951" i="126" s="1"/>
  <c r="B1952" i="126" s="1"/>
  <c r="F1952" i="126" l="1"/>
  <c r="C1952" i="126" s="1"/>
  <c r="B1953" i="126" s="1"/>
  <c r="E1953" i="126"/>
  <c r="E1954" i="126" l="1"/>
  <c r="F1953" i="126"/>
  <c r="C1953" i="126" s="1"/>
  <c r="B1954" i="126" s="1"/>
  <c r="E1955" i="126" l="1"/>
  <c r="F1954" i="126"/>
  <c r="C1954" i="126" s="1"/>
  <c r="B1955" i="126" s="1"/>
  <c r="F1955" i="126" l="1"/>
  <c r="C1955" i="126" s="1"/>
  <c r="B1956" i="126" s="1"/>
  <c r="E1956" i="126"/>
  <c r="E1957" i="126" l="1"/>
  <c r="F1956" i="126"/>
  <c r="C1956" i="126" s="1"/>
  <c r="B1957" i="126" s="1"/>
  <c r="F1957" i="126" l="1"/>
  <c r="C1957" i="126" s="1"/>
  <c r="B1958" i="126" s="1"/>
  <c r="E1958" i="126"/>
  <c r="E1959" i="126" l="1"/>
  <c r="F1958" i="126"/>
  <c r="C1958" i="126" s="1"/>
  <c r="B1959" i="126" s="1"/>
  <c r="F1959" i="126" l="1"/>
  <c r="C1959" i="126" s="1"/>
  <c r="B1960" i="126" s="1"/>
  <c r="E1960" i="126"/>
  <c r="F1960" i="126" l="1"/>
  <c r="C1960" i="126" s="1"/>
  <c r="B1961" i="126" s="1"/>
  <c r="E1961" i="126"/>
  <c r="F1961" i="126" l="1"/>
  <c r="C1961" i="126" s="1"/>
  <c r="B1962" i="126" s="1"/>
  <c r="E1962" i="126"/>
  <c r="F1962" i="126" l="1"/>
  <c r="C1962" i="126" s="1"/>
  <c r="B1963" i="126" s="1"/>
  <c r="E1963" i="126"/>
  <c r="E1964" i="126" l="1"/>
  <c r="F1963" i="126"/>
  <c r="C1963" i="126" s="1"/>
  <c r="B1964" i="126" s="1"/>
  <c r="F1964" i="126" l="1"/>
  <c r="C1964" i="126" s="1"/>
  <c r="B1965" i="126" s="1"/>
  <c r="E1965" i="126"/>
  <c r="E1966" i="126" l="1"/>
  <c r="F1965" i="126"/>
  <c r="C1965" i="126" s="1"/>
  <c r="B1966" i="126" s="1"/>
  <c r="F1966" i="126" l="1"/>
  <c r="C1966" i="126" s="1"/>
  <c r="B1967" i="126" s="1"/>
  <c r="E1967" i="126"/>
  <c r="F1967" i="126" l="1"/>
  <c r="C1967" i="126" s="1"/>
  <c r="B1968" i="126" s="1"/>
  <c r="E1968" i="126"/>
  <c r="F1968" i="126" l="1"/>
  <c r="C1968" i="126" s="1"/>
  <c r="B1969" i="126" s="1"/>
  <c r="E1969" i="126"/>
  <c r="E1970" i="126" l="1"/>
  <c r="F1969" i="126"/>
  <c r="C1969" i="126" s="1"/>
  <c r="B1970" i="126" s="1"/>
  <c r="E1971" i="126" l="1"/>
  <c r="F1970" i="126"/>
  <c r="C1970" i="126" s="1"/>
  <c r="B1971" i="126" s="1"/>
  <c r="E1972" i="126" l="1"/>
  <c r="F1971" i="126"/>
  <c r="C1971" i="126" s="1"/>
  <c r="B1972" i="126" s="1"/>
  <c r="F1972" i="126" l="1"/>
  <c r="C1972" i="126" s="1"/>
  <c r="B1973" i="126" s="1"/>
  <c r="E1973" i="126"/>
  <c r="E1974" i="126" l="1"/>
  <c r="F1973" i="126"/>
  <c r="C1973" i="126" s="1"/>
  <c r="B1974" i="126" s="1"/>
  <c r="F1974" i="126" l="1"/>
  <c r="C1974" i="126" s="1"/>
  <c r="B1975" i="126" s="1"/>
  <c r="E1975" i="126"/>
  <c r="E1976" i="126" l="1"/>
  <c r="F1975" i="126"/>
  <c r="C1975" i="126" s="1"/>
  <c r="B1976" i="126" s="1"/>
  <c r="E1977" i="126" l="1"/>
  <c r="F1976" i="126"/>
  <c r="C1976" i="126" s="1"/>
  <c r="B1977" i="126" s="1"/>
  <c r="E1978" i="126" l="1"/>
  <c r="F1977" i="126"/>
  <c r="C1977" i="126" s="1"/>
  <c r="B1978" i="126" s="1"/>
  <c r="F1978" i="126" l="1"/>
  <c r="C1978" i="126" s="1"/>
  <c r="B1979" i="126" s="1"/>
  <c r="E1979" i="126"/>
  <c r="E1980" i="126" l="1"/>
  <c r="F1979" i="126"/>
  <c r="C1979" i="126" s="1"/>
  <c r="B1980" i="126" s="1"/>
  <c r="F1980" i="126" l="1"/>
  <c r="C1980" i="126" s="1"/>
  <c r="B1981" i="126" s="1"/>
  <c r="E1981" i="126"/>
  <c r="E1982" i="126" l="1"/>
  <c r="F1981" i="126"/>
  <c r="C1981" i="126" s="1"/>
  <c r="B1982" i="126" s="1"/>
  <c r="F1982" i="126" l="1"/>
  <c r="C1982" i="126" s="1"/>
  <c r="B1983" i="126" s="1"/>
  <c r="E1983" i="126"/>
  <c r="E1984" i="126" l="1"/>
  <c r="F1983" i="126"/>
  <c r="C1983" i="126" s="1"/>
  <c r="B1984" i="126" s="1"/>
  <c r="E1985" i="126" l="1"/>
  <c r="F1984" i="126"/>
  <c r="C1984" i="126" s="1"/>
  <c r="B1985" i="126" s="1"/>
  <c r="F1985" i="126" l="1"/>
  <c r="C1985" i="126" s="1"/>
  <c r="B1986" i="126" s="1"/>
  <c r="E1986" i="126"/>
  <c r="E1987" i="126" l="1"/>
  <c r="F1986" i="126"/>
  <c r="C1986" i="126" s="1"/>
  <c r="B1987" i="126" s="1"/>
  <c r="F1987" i="126" l="1"/>
  <c r="C1987" i="126" s="1"/>
  <c r="B1988" i="126" s="1"/>
  <c r="E1988" i="126"/>
  <c r="E1989" i="126" l="1"/>
  <c r="F1988" i="126"/>
  <c r="C1988" i="126" s="1"/>
  <c r="B1989" i="126" s="1"/>
  <c r="F1989" i="126" l="1"/>
  <c r="C1989" i="126" s="1"/>
  <c r="B1990" i="126" s="1"/>
  <c r="E1990" i="126"/>
  <c r="F1990" i="126" l="1"/>
  <c r="C1990" i="126" s="1"/>
  <c r="B1991" i="126" s="1"/>
  <c r="E1991" i="126"/>
  <c r="E1992" i="126" l="1"/>
  <c r="F1991" i="126"/>
  <c r="C1991" i="126" s="1"/>
  <c r="B1992" i="126" s="1"/>
  <c r="E1993" i="126" l="1"/>
  <c r="F1992" i="126"/>
  <c r="C1992" i="126" s="1"/>
  <c r="B1993" i="126" s="1"/>
  <c r="F1993" i="126" l="1"/>
  <c r="C1993" i="126" s="1"/>
  <c r="B1994" i="126" s="1"/>
  <c r="E1994" i="126"/>
  <c r="E1995" i="126" l="1"/>
  <c r="F1994" i="126"/>
  <c r="C1994" i="126" s="1"/>
  <c r="B1995" i="126" s="1"/>
  <c r="F1995" i="126" l="1"/>
  <c r="C1995" i="126" s="1"/>
  <c r="B1996" i="126" s="1"/>
  <c r="E1996" i="126"/>
  <c r="F1996" i="126" l="1"/>
  <c r="C1996" i="126" s="1"/>
  <c r="B1997" i="126" s="1"/>
  <c r="E1997" i="126"/>
  <c r="E1998" i="126" l="1"/>
  <c r="F1997" i="126"/>
  <c r="C1997" i="126" s="1"/>
  <c r="B1998" i="126" s="1"/>
  <c r="F1998" i="126" l="1"/>
  <c r="C1998" i="126" s="1"/>
  <c r="B1999" i="126" s="1"/>
  <c r="E1999" i="126"/>
  <c r="E2000" i="126" l="1"/>
  <c r="F1999" i="126"/>
  <c r="C1999" i="126" s="1"/>
  <c r="B2000" i="126" s="1"/>
  <c r="F2000" i="126" l="1"/>
  <c r="C2000" i="126" s="1"/>
  <c r="B2001" i="126" s="1"/>
  <c r="E2001" i="126"/>
  <c r="F2001" i="126" l="1"/>
  <c r="C2001" i="126" s="1"/>
  <c r="B2002" i="126" s="1"/>
  <c r="E2002" i="126"/>
  <c r="F2002" i="126" l="1"/>
  <c r="C2002" i="126" s="1"/>
  <c r="B2003" i="126" s="1"/>
  <c r="E2003" i="126"/>
  <c r="F2003" i="126" l="1"/>
  <c r="C2003" i="126" s="1"/>
  <c r="B2004" i="126" s="1"/>
  <c r="E2004" i="126"/>
  <c r="F2004" i="126" l="1"/>
  <c r="C2004" i="126" s="1"/>
  <c r="B2005" i="126" s="1"/>
  <c r="E2005" i="126"/>
  <c r="E2006" i="126" l="1"/>
  <c r="F2005" i="126"/>
  <c r="C2005" i="126" s="1"/>
  <c r="B2006" i="126" s="1"/>
  <c r="F2006" i="126" l="1"/>
  <c r="C2006" i="126" s="1"/>
  <c r="B2007" i="126" s="1"/>
  <c r="E2007" i="126"/>
  <c r="F2007" i="126" l="1"/>
  <c r="C2007" i="126" s="1"/>
  <c r="B2008" i="126" s="1"/>
  <c r="E2008" i="126"/>
  <c r="E2009" i="126" l="1"/>
  <c r="F2008" i="126"/>
  <c r="C2008" i="126" s="1"/>
  <c r="B2009" i="126" s="1"/>
  <c r="F2009" i="126" l="1"/>
  <c r="C2009" i="126" s="1"/>
  <c r="B2010" i="126" s="1"/>
  <c r="E2010" i="126"/>
  <c r="E2011" i="126" l="1"/>
  <c r="F2010" i="126"/>
  <c r="C2010" i="126" s="1"/>
  <c r="B2011" i="126" s="1"/>
  <c r="F2011" i="126" l="1"/>
  <c r="C2011" i="126" s="1"/>
  <c r="B2012" i="126" s="1"/>
  <c r="E2012" i="126"/>
  <c r="F2012" i="126" l="1"/>
  <c r="C2012" i="126" s="1"/>
  <c r="B2013" i="126" s="1"/>
  <c r="E2013" i="126"/>
  <c r="F2013" i="126" l="1"/>
  <c r="C2013" i="126" s="1"/>
  <c r="B2014" i="126" s="1"/>
  <c r="E2014" i="126"/>
  <c r="F2014" i="126" l="1"/>
  <c r="C2014" i="126" s="1"/>
  <c r="B2015" i="126" s="1"/>
  <c r="E2015" i="126"/>
  <c r="F2015" i="126" l="1"/>
  <c r="C2015" i="126" s="1"/>
  <c r="B2016" i="126" s="1"/>
  <c r="E2016" i="126"/>
  <c r="F2016" i="126" l="1"/>
  <c r="C2016" i="126" s="1"/>
  <c r="B2017" i="126" s="1"/>
  <c r="E2017" i="126"/>
  <c r="E2018" i="126" l="1"/>
  <c r="F2017" i="126"/>
  <c r="C2017" i="126" s="1"/>
  <c r="B2018" i="126" s="1"/>
  <c r="E2019" i="126" l="1"/>
  <c r="F2018" i="126"/>
  <c r="C2018" i="126" s="1"/>
  <c r="B2019" i="126" s="1"/>
  <c r="E2020" i="126" l="1"/>
  <c r="F2019" i="126"/>
  <c r="C2019" i="126" s="1"/>
  <c r="B2020" i="126" s="1"/>
  <c r="E2021" i="126" l="1"/>
  <c r="F2020" i="126"/>
  <c r="C2020" i="126" s="1"/>
  <c r="B2021" i="126" s="1"/>
  <c r="F2021" i="126" l="1"/>
  <c r="C2021" i="126" s="1"/>
  <c r="B2022" i="126" s="1"/>
  <c r="E2022" i="126"/>
  <c r="E2023" i="126" l="1"/>
  <c r="F2022" i="126"/>
  <c r="C2022" i="126" s="1"/>
  <c r="B2023" i="126" s="1"/>
  <c r="F2023" i="126" l="1"/>
  <c r="C2023" i="126" s="1"/>
  <c r="B2024" i="126" s="1"/>
  <c r="E2024" i="126"/>
  <c r="F2024" i="126" l="1"/>
  <c r="C2024" i="126" s="1"/>
  <c r="B2025" i="126" s="1"/>
  <c r="E2025" i="126"/>
  <c r="E2026" i="126" l="1"/>
  <c r="F2025" i="126"/>
  <c r="C2025" i="126" s="1"/>
  <c r="B2026" i="126" s="1"/>
  <c r="E2027" i="126" l="1"/>
  <c r="F2026" i="126"/>
  <c r="C2026" i="126" s="1"/>
  <c r="B2027" i="126" s="1"/>
  <c r="F2027" i="126" l="1"/>
  <c r="C2027" i="126" s="1"/>
  <c r="B2028" i="126" s="1"/>
  <c r="E2028" i="126"/>
  <c r="F2028" i="126" l="1"/>
  <c r="C2028" i="126" s="1"/>
  <c r="B2029" i="126" s="1"/>
  <c r="E2029" i="126"/>
  <c r="E2030" i="126" l="1"/>
  <c r="F2029" i="126"/>
  <c r="C2029" i="126" s="1"/>
  <c r="B2030" i="126" s="1"/>
  <c r="E2031" i="126" l="1"/>
  <c r="F2030" i="126"/>
  <c r="C2030" i="126" s="1"/>
  <c r="B2031" i="126" s="1"/>
  <c r="E2032" i="126" l="1"/>
  <c r="F2031" i="126"/>
  <c r="C2031" i="126" s="1"/>
  <c r="B2032" i="126" s="1"/>
  <c r="F2032" i="126" l="1"/>
  <c r="C2032" i="126" s="1"/>
  <c r="B2033" i="126" s="1"/>
  <c r="E2033" i="126"/>
  <c r="F2033" i="126" l="1"/>
  <c r="C2033" i="126" s="1"/>
  <c r="B2034" i="126" s="1"/>
  <c r="E2034" i="126"/>
  <c r="E2035" i="126" l="1"/>
  <c r="F2034" i="126"/>
  <c r="C2034" i="126" s="1"/>
  <c r="B2035" i="126" s="1"/>
  <c r="F2035" i="126" l="1"/>
  <c r="C2035" i="126" s="1"/>
  <c r="B2036" i="126" s="1"/>
  <c r="E2036" i="126"/>
  <c r="E2037" i="126" l="1"/>
  <c r="F2036" i="126"/>
  <c r="C2036" i="126" s="1"/>
  <c r="B2037" i="126" s="1"/>
  <c r="F2037" i="126" l="1"/>
  <c r="C2037" i="126" s="1"/>
  <c r="B2038" i="126" s="1"/>
  <c r="E2038" i="126"/>
  <c r="E2039" i="126" l="1"/>
  <c r="F2038" i="126"/>
  <c r="C2038" i="126" s="1"/>
  <c r="B2039" i="126" s="1"/>
  <c r="F2039" i="126" l="1"/>
  <c r="C2039" i="126" s="1"/>
  <c r="B2040" i="126" s="1"/>
  <c r="E2040" i="126"/>
  <c r="E2041" i="126" l="1"/>
  <c r="F2040" i="126"/>
  <c r="C2040" i="126" s="1"/>
  <c r="B2041" i="126" s="1"/>
  <c r="E2042" i="126" l="1"/>
  <c r="F2041" i="126"/>
  <c r="C2041" i="126" s="1"/>
  <c r="B2042" i="126" s="1"/>
  <c r="F2042" i="126" l="1"/>
  <c r="C2042" i="126" s="1"/>
  <c r="B2043" i="126" s="1"/>
  <c r="E2043" i="126"/>
  <c r="E2044" i="126" l="1"/>
  <c r="F2043" i="126"/>
  <c r="C2043" i="126" s="1"/>
  <c r="B2044" i="126" s="1"/>
  <c r="F2044" i="126" l="1"/>
  <c r="C2044" i="126" s="1"/>
  <c r="B2045" i="126" s="1"/>
  <c r="E2045" i="126"/>
  <c r="E2046" i="126" l="1"/>
  <c r="F2045" i="126"/>
  <c r="C2045" i="126" s="1"/>
  <c r="B2046" i="126" s="1"/>
  <c r="E2047" i="126" l="1"/>
  <c r="F2046" i="126"/>
  <c r="C2046" i="126" s="1"/>
  <c r="B2047" i="126" s="1"/>
  <c r="F2047" i="126" l="1"/>
  <c r="C2047" i="126" s="1"/>
  <c r="B2048" i="126" s="1"/>
  <c r="E2048" i="126"/>
  <c r="E2049" i="126" l="1"/>
  <c r="F2048" i="126"/>
  <c r="C2048" i="126" s="1"/>
  <c r="B2049" i="126" s="1"/>
  <c r="F2049" i="126" l="1"/>
  <c r="C2049" i="126" s="1"/>
  <c r="B2050" i="126" s="1"/>
  <c r="E2050" i="126"/>
  <c r="E2051" i="126" l="1"/>
  <c r="F2050" i="126"/>
  <c r="C2050" i="126" s="1"/>
  <c r="B2051" i="126" s="1"/>
  <c r="F2051" i="126" l="1"/>
  <c r="C2051" i="126" s="1"/>
  <c r="B2052" i="126" s="1"/>
  <c r="E2052" i="126"/>
  <c r="F2052" i="126" l="1"/>
  <c r="C2052" i="126" s="1"/>
  <c r="B2053" i="126" s="1"/>
  <c r="E2053" i="126"/>
  <c r="E2054" i="126" l="1"/>
  <c r="F2053" i="126"/>
  <c r="C2053" i="126" s="1"/>
  <c r="B2054" i="126" s="1"/>
  <c r="E2055" i="126" l="1"/>
  <c r="F2054" i="126"/>
  <c r="C2054" i="126" s="1"/>
  <c r="B2055" i="126" s="1"/>
  <c r="E2056" i="126" l="1"/>
  <c r="F2055" i="126"/>
  <c r="C2055" i="126" s="1"/>
  <c r="B2056" i="126" s="1"/>
  <c r="F2056" i="126" l="1"/>
  <c r="C2056" i="126" s="1"/>
  <c r="B2057" i="126" s="1"/>
  <c r="E2057" i="126"/>
  <c r="F2057" i="126" l="1"/>
  <c r="C2057" i="126" s="1"/>
  <c r="B2058" i="126" s="1"/>
  <c r="E2058" i="126"/>
  <c r="E2059" i="126" l="1"/>
  <c r="F2058" i="126"/>
  <c r="C2058" i="126" s="1"/>
  <c r="B2059" i="126" s="1"/>
  <c r="F2059" i="126" l="1"/>
  <c r="C2059" i="126" s="1"/>
  <c r="B2060" i="126" s="1"/>
  <c r="E2060" i="126"/>
  <c r="E2061" i="126" l="1"/>
  <c r="F2060" i="126"/>
  <c r="C2060" i="126" s="1"/>
  <c r="B2061" i="126" s="1"/>
  <c r="F2061" i="126" l="1"/>
  <c r="C2061" i="126" s="1"/>
  <c r="B2062" i="126" s="1"/>
  <c r="E2062" i="126"/>
  <c r="E2063" i="126" l="1"/>
  <c r="F2062" i="126"/>
  <c r="C2062" i="126" s="1"/>
  <c r="B2063" i="126" s="1"/>
  <c r="F2063" i="126" l="1"/>
  <c r="C2063" i="126" s="1"/>
  <c r="B2064" i="126" s="1"/>
  <c r="E2064" i="126"/>
  <c r="E2065" i="126" l="1"/>
  <c r="F2064" i="126"/>
  <c r="C2064" i="126" s="1"/>
  <c r="B2065" i="126" s="1"/>
  <c r="E2066" i="126" l="1"/>
  <c r="F2065" i="126"/>
  <c r="C2065" i="126" s="1"/>
  <c r="B2066" i="126" s="1"/>
  <c r="E2067" i="126" l="1"/>
  <c r="F2066" i="126"/>
  <c r="C2066" i="126" s="1"/>
  <c r="B2067" i="126" s="1"/>
  <c r="F2067" i="126" l="1"/>
  <c r="C2067" i="126" s="1"/>
  <c r="B2068" i="126" s="1"/>
  <c r="E2068" i="126"/>
  <c r="F2068" i="126" l="1"/>
  <c r="C2068" i="126" s="1"/>
  <c r="B2069" i="126" s="1"/>
  <c r="E2069" i="126"/>
  <c r="F2069" i="126" l="1"/>
  <c r="C2069" i="126" s="1"/>
  <c r="B2070" i="126" s="1"/>
  <c r="E2070" i="126"/>
  <c r="F2070" i="126" l="1"/>
  <c r="C2070" i="126" s="1"/>
  <c r="B2071" i="126" s="1"/>
  <c r="E2071" i="126"/>
  <c r="E2072" i="126" l="1"/>
  <c r="F2071" i="126"/>
  <c r="C2071" i="126" s="1"/>
  <c r="B2072" i="126" s="1"/>
  <c r="E2073" i="126" l="1"/>
  <c r="F2072" i="126"/>
  <c r="C2072" i="126" s="1"/>
  <c r="B2073" i="126" s="1"/>
  <c r="E2074" i="126" l="1"/>
  <c r="F2073" i="126"/>
  <c r="C2073" i="126" s="1"/>
  <c r="B2074" i="126" s="1"/>
  <c r="F2074" i="126" l="1"/>
  <c r="C2074" i="126" s="1"/>
  <c r="B2075" i="126" s="1"/>
  <c r="E2075" i="126"/>
  <c r="E2076" i="126" l="1"/>
  <c r="F2075" i="126"/>
  <c r="C2075" i="126" s="1"/>
  <c r="B2076" i="126" s="1"/>
  <c r="E2077" i="126" l="1"/>
  <c r="F2076" i="126"/>
  <c r="C2076" i="126" s="1"/>
  <c r="B2077" i="126" s="1"/>
  <c r="F2077" i="126" l="1"/>
  <c r="C2077" i="126" s="1"/>
  <c r="B2078" i="126" s="1"/>
  <c r="E2078" i="126"/>
  <c r="F2078" i="126" l="1"/>
  <c r="C2078" i="126" s="1"/>
  <c r="B2079" i="126" s="1"/>
  <c r="E2079" i="126"/>
  <c r="E2080" i="126" l="1"/>
  <c r="F2079" i="126"/>
  <c r="C2079" i="126" s="1"/>
  <c r="B2080" i="126" s="1"/>
  <c r="F2080" i="126" l="1"/>
  <c r="C2080" i="126" s="1"/>
  <c r="B2081" i="126" s="1"/>
  <c r="E2081" i="126"/>
  <c r="E2082" i="126" l="1"/>
  <c r="F2081" i="126"/>
  <c r="C2081" i="126" s="1"/>
  <c r="B2082" i="126" s="1"/>
  <c r="F2082" i="126" l="1"/>
  <c r="C2082" i="126" s="1"/>
  <c r="B2083" i="126" s="1"/>
  <c r="E2083" i="126"/>
  <c r="F2083" i="126" l="1"/>
  <c r="C2083" i="126" s="1"/>
  <c r="B2084" i="126" s="1"/>
  <c r="E2084" i="126"/>
  <c r="E2085" i="126" l="1"/>
  <c r="F2084" i="126"/>
  <c r="C2084" i="126" s="1"/>
  <c r="B2085" i="126" s="1"/>
  <c r="F2085" i="126" l="1"/>
  <c r="C2085" i="126" s="1"/>
  <c r="B2086" i="126" s="1"/>
  <c r="E2086" i="126"/>
  <c r="F2086" i="126" l="1"/>
  <c r="C2086" i="126" s="1"/>
  <c r="B2087" i="126" s="1"/>
  <c r="E2087" i="126"/>
  <c r="E2088" i="126" l="1"/>
  <c r="F2087" i="126"/>
  <c r="C2087" i="126" s="1"/>
  <c r="B2088" i="126" s="1"/>
  <c r="F2088" i="126" l="1"/>
  <c r="C2088" i="126" s="1"/>
  <c r="B2089" i="126" s="1"/>
  <c r="E2089" i="126"/>
  <c r="E2090" i="126" l="1"/>
  <c r="F2089" i="126"/>
  <c r="C2089" i="126" s="1"/>
  <c r="B2090" i="126" s="1"/>
  <c r="F2090" i="126" l="1"/>
  <c r="C2090" i="126" s="1"/>
  <c r="B2091" i="126" s="1"/>
  <c r="E2091" i="126"/>
  <c r="E2092" i="126" l="1"/>
  <c r="F2091" i="126"/>
  <c r="C2091" i="126" s="1"/>
  <c r="B2092" i="126" s="1"/>
  <c r="F2092" i="126" l="1"/>
  <c r="C2092" i="126" s="1"/>
  <c r="B2093" i="126" s="1"/>
  <c r="E2093" i="126"/>
  <c r="F2093" i="126" l="1"/>
  <c r="C2093" i="126" s="1"/>
  <c r="B2094" i="126" s="1"/>
  <c r="E2094" i="126"/>
  <c r="E2095" i="126" l="1"/>
  <c r="F2094" i="126"/>
  <c r="C2094" i="126" s="1"/>
  <c r="B2095" i="126" s="1"/>
  <c r="F2095" i="126" l="1"/>
  <c r="C2095" i="126" s="1"/>
  <c r="B2096" i="126" s="1"/>
  <c r="E2096" i="126"/>
  <c r="F2096" i="126" l="1"/>
  <c r="C2096" i="126" s="1"/>
  <c r="B2097" i="126" s="1"/>
  <c r="E2097" i="126"/>
  <c r="F2097" i="126" l="1"/>
  <c r="C2097" i="126" s="1"/>
  <c r="B2098" i="126" s="1"/>
  <c r="E2098" i="126"/>
  <c r="E2099" i="126" l="1"/>
  <c r="F2098" i="126"/>
  <c r="C2098" i="126" s="1"/>
  <c r="B2099" i="126" s="1"/>
  <c r="F2099" i="126" l="1"/>
  <c r="C2099" i="126" s="1"/>
  <c r="B2100" i="126" s="1"/>
  <c r="E2100" i="126"/>
  <c r="F2100" i="126" l="1"/>
  <c r="C2100" i="126" s="1"/>
  <c r="B2101" i="126" s="1"/>
  <c r="E2101" i="126"/>
  <c r="E2102" i="126" l="1"/>
  <c r="F2101" i="126"/>
  <c r="C2101" i="126" s="1"/>
  <c r="B2102" i="126" s="1"/>
  <c r="E2103" i="126" l="1"/>
  <c r="F2102" i="126"/>
  <c r="C2102" i="126" s="1"/>
  <c r="B2103" i="126" s="1"/>
  <c r="F2103" i="126" l="1"/>
  <c r="C2103" i="126" s="1"/>
  <c r="B2104" i="126" s="1"/>
  <c r="E2104" i="126"/>
  <c r="E2105" i="126" l="1"/>
  <c r="F2104" i="126"/>
  <c r="C2104" i="126" s="1"/>
  <c r="B2105" i="126" s="1"/>
  <c r="F2105" i="126" l="1"/>
  <c r="C2105" i="126" s="1"/>
  <c r="B2106" i="126" s="1"/>
  <c r="E2106" i="126"/>
  <c r="E2107" i="126" l="1"/>
  <c r="F2106" i="126"/>
  <c r="C2106" i="126" s="1"/>
  <c r="B2107" i="126" s="1"/>
  <c r="F2107" i="126" l="1"/>
  <c r="C2107" i="126" s="1"/>
  <c r="B2108" i="126" s="1"/>
  <c r="E2108" i="126"/>
  <c r="E2109" i="126" l="1"/>
  <c r="F2108" i="126"/>
  <c r="C2108" i="126" s="1"/>
  <c r="B2109" i="126" s="1"/>
  <c r="E2110" i="126" l="1"/>
  <c r="F2109" i="126"/>
  <c r="C2109" i="126" s="1"/>
  <c r="B2110" i="126" s="1"/>
  <c r="F2110" i="126" l="1"/>
  <c r="C2110" i="126" s="1"/>
  <c r="B2111" i="126" s="1"/>
  <c r="E2111" i="126"/>
  <c r="F2111" i="126" l="1"/>
  <c r="C2111" i="126" s="1"/>
  <c r="B2112" i="126" s="1"/>
  <c r="E2112" i="126"/>
  <c r="E2113" i="126" l="1"/>
  <c r="F2112" i="126"/>
  <c r="C2112" i="126" s="1"/>
  <c r="B2113" i="126" s="1"/>
  <c r="F2113" i="126" l="1"/>
  <c r="C2113" i="126" s="1"/>
  <c r="B2114" i="126" s="1"/>
  <c r="E2114" i="126"/>
  <c r="E2115" i="126" l="1"/>
  <c r="F2114" i="126"/>
  <c r="C2114" i="126" s="1"/>
  <c r="B2115" i="126" s="1"/>
  <c r="E2116" i="126" l="1"/>
  <c r="F2115" i="126"/>
  <c r="C2115" i="126" s="1"/>
  <c r="B2116" i="126" s="1"/>
  <c r="F2116" i="126" l="1"/>
  <c r="C2116" i="126" s="1"/>
  <c r="B2117" i="126" s="1"/>
  <c r="E2117" i="126"/>
  <c r="E2118" i="126" l="1"/>
  <c r="F2117" i="126"/>
  <c r="C2117" i="126" s="1"/>
  <c r="B2118" i="126" s="1"/>
  <c r="E2119" i="126" l="1"/>
  <c r="F2118" i="126"/>
  <c r="C2118" i="126" s="1"/>
  <c r="B2119" i="126" s="1"/>
  <c r="F2119" i="126" l="1"/>
  <c r="C2119" i="126" s="1"/>
  <c r="B2120" i="126" s="1"/>
  <c r="E2120" i="126"/>
  <c r="F2120" i="126" l="1"/>
  <c r="C2120" i="126" s="1"/>
  <c r="B2121" i="126" s="1"/>
  <c r="E2121" i="126"/>
  <c r="E2122" i="126" l="1"/>
  <c r="F2121" i="126"/>
  <c r="C2121" i="126" s="1"/>
  <c r="B2122" i="126" s="1"/>
  <c r="F2122" i="126" l="1"/>
  <c r="C2122" i="126" s="1"/>
  <c r="B2123" i="126" s="1"/>
  <c r="E2123" i="126"/>
  <c r="F2123" i="126" l="1"/>
  <c r="C2123" i="126" s="1"/>
  <c r="B2124" i="126" s="1"/>
  <c r="E2124" i="126"/>
  <c r="E2125" i="126" l="1"/>
  <c r="F2124" i="126"/>
  <c r="C2124" i="126" s="1"/>
  <c r="B2125" i="126" s="1"/>
  <c r="E2126" i="126" l="1"/>
  <c r="F2125" i="126"/>
  <c r="C2125" i="126" s="1"/>
  <c r="B2126" i="126" s="1"/>
  <c r="F2126" i="126" l="1"/>
  <c r="C2126" i="126" s="1"/>
  <c r="B2127" i="126" s="1"/>
  <c r="E2127" i="126"/>
  <c r="E2128" i="126" l="1"/>
  <c r="F2127" i="126"/>
  <c r="C2127" i="126" s="1"/>
  <c r="B2128" i="126" s="1"/>
  <c r="F2128" i="126" l="1"/>
  <c r="C2128" i="126" s="1"/>
  <c r="B2129" i="126" s="1"/>
  <c r="E2129" i="126"/>
  <c r="E2130" i="126" l="1"/>
  <c r="F2129" i="126"/>
  <c r="C2129" i="126" s="1"/>
  <c r="B2130" i="126" s="1"/>
  <c r="F2130" i="126" l="1"/>
  <c r="C2130" i="126" s="1"/>
  <c r="B2131" i="126" s="1"/>
  <c r="E2131" i="126"/>
  <c r="F2131" i="126" l="1"/>
  <c r="C2131" i="126" s="1"/>
  <c r="B2132" i="126" s="1"/>
  <c r="E2132" i="126"/>
  <c r="E2133" i="126" l="1"/>
  <c r="F2132" i="126"/>
  <c r="C2132" i="126" s="1"/>
  <c r="B2133" i="126" s="1"/>
  <c r="E2134" i="126" l="1"/>
  <c r="F2133" i="126"/>
  <c r="C2133" i="126" s="1"/>
  <c r="B2134" i="126" s="1"/>
  <c r="F2134" i="126" l="1"/>
  <c r="C2134" i="126" s="1"/>
  <c r="B2135" i="126" s="1"/>
  <c r="E2135" i="126"/>
  <c r="E2136" i="126" l="1"/>
  <c r="F2135" i="126"/>
  <c r="C2135" i="126" s="1"/>
  <c r="B2136" i="126" s="1"/>
  <c r="E2137" i="126" l="1"/>
  <c r="F2136" i="126"/>
  <c r="C2136" i="126" s="1"/>
  <c r="B2137" i="126" s="1"/>
  <c r="E2138" i="126" l="1"/>
  <c r="F2137" i="126"/>
  <c r="C2137" i="126" s="1"/>
  <c r="B2138" i="126" s="1"/>
  <c r="F2138" i="126" l="1"/>
  <c r="C2138" i="126" s="1"/>
  <c r="B2139" i="126" s="1"/>
  <c r="E2139" i="126"/>
  <c r="F2139" i="126" l="1"/>
  <c r="C2139" i="126" s="1"/>
  <c r="B2140" i="126" s="1"/>
  <c r="E2140" i="126"/>
  <c r="E2141" i="126" l="1"/>
  <c r="F2140" i="126"/>
  <c r="C2140" i="126" s="1"/>
  <c r="B2141" i="126" s="1"/>
  <c r="E2142" i="126" l="1"/>
  <c r="F2141" i="126"/>
  <c r="C2141" i="126" s="1"/>
  <c r="B2142" i="126" s="1"/>
  <c r="E2143" i="126" l="1"/>
  <c r="F2142" i="126"/>
  <c r="C2142" i="126" s="1"/>
  <c r="B2143" i="126" s="1"/>
  <c r="E2144" i="126" l="1"/>
  <c r="F2143" i="126"/>
  <c r="C2143" i="126" s="1"/>
  <c r="B2144" i="126" s="1"/>
  <c r="E2145" i="126" l="1"/>
  <c r="F2144" i="126"/>
  <c r="C2144" i="126" s="1"/>
  <c r="B2145" i="126" s="1"/>
  <c r="F2145" i="126" l="1"/>
  <c r="C2145" i="126" s="1"/>
  <c r="B2146" i="126" s="1"/>
  <c r="E2146" i="126"/>
  <c r="E2147" i="126" l="1"/>
  <c r="F2146" i="126"/>
  <c r="C2146" i="126" s="1"/>
  <c r="B2147" i="126" s="1"/>
  <c r="E2148" i="126" l="1"/>
  <c r="F2147" i="126"/>
  <c r="C2147" i="126" s="1"/>
  <c r="B2148" i="126" s="1"/>
  <c r="F2148" i="126" l="1"/>
  <c r="C2148" i="126" s="1"/>
  <c r="B2149" i="126" s="1"/>
  <c r="E2149" i="126"/>
  <c r="E2150" i="126" l="1"/>
  <c r="F2149" i="126"/>
  <c r="C2149" i="126" s="1"/>
  <c r="B2150" i="126" s="1"/>
  <c r="F2150" i="126" l="1"/>
  <c r="C2150" i="126" s="1"/>
  <c r="B2151" i="126" s="1"/>
  <c r="E2151" i="126"/>
  <c r="E2152" i="126" l="1"/>
  <c r="F2151" i="126"/>
  <c r="C2151" i="126" s="1"/>
  <c r="B2152" i="126" s="1"/>
  <c r="E2153" i="126" l="1"/>
  <c r="F2152" i="126"/>
  <c r="C2152" i="126" s="1"/>
  <c r="B2153" i="126" s="1"/>
  <c r="E2154" i="126" l="1"/>
  <c r="F2153" i="126"/>
  <c r="C2153" i="126" s="1"/>
  <c r="B2154" i="126" s="1"/>
  <c r="F2154" i="126" l="1"/>
  <c r="C2154" i="126" s="1"/>
  <c r="B2155" i="126" s="1"/>
  <c r="E2155" i="126"/>
  <c r="F2155" i="126" l="1"/>
  <c r="C2155" i="126" s="1"/>
  <c r="B2156" i="126" s="1"/>
  <c r="E2156" i="126"/>
  <c r="E2157" i="126" l="1"/>
  <c r="F2156" i="126"/>
  <c r="C2156" i="126" s="1"/>
  <c r="B2157" i="126" s="1"/>
  <c r="E2158" i="126" l="1"/>
  <c r="F2157" i="126"/>
  <c r="C2157" i="126" s="1"/>
  <c r="B2158" i="126" s="1"/>
  <c r="F2158" i="126" l="1"/>
  <c r="C2158" i="126" s="1"/>
  <c r="B2159" i="126" s="1"/>
  <c r="E2159" i="126"/>
  <c r="E2160" i="126" l="1"/>
  <c r="F2159" i="126"/>
  <c r="C2159" i="126" s="1"/>
  <c r="B2160" i="126" s="1"/>
  <c r="F2160" i="126" l="1"/>
  <c r="C2160" i="126" s="1"/>
  <c r="B2161" i="126" s="1"/>
  <c r="E2161" i="126"/>
  <c r="F2161" i="126" l="1"/>
  <c r="C2161" i="126" s="1"/>
  <c r="B2162" i="126" s="1"/>
  <c r="E2162" i="126"/>
  <c r="E2163" i="126" l="1"/>
  <c r="F2162" i="126"/>
  <c r="C2162" i="126" s="1"/>
  <c r="B2163" i="126" s="1"/>
  <c r="F2163" i="126" l="1"/>
  <c r="C2163" i="126" s="1"/>
  <c r="B2164" i="126" s="1"/>
  <c r="E2164" i="126"/>
  <c r="E2165" i="126" l="1"/>
  <c r="F2164" i="126"/>
  <c r="C2164" i="126" s="1"/>
  <c r="B2165" i="126" s="1"/>
  <c r="E2166" i="126" l="1"/>
  <c r="F2165" i="126"/>
  <c r="C2165" i="126" s="1"/>
  <c r="B2166" i="126" s="1"/>
  <c r="E2167" i="126" l="1"/>
  <c r="F2166" i="126"/>
  <c r="C2166" i="126" s="1"/>
  <c r="B2167" i="126" s="1"/>
  <c r="E2168" i="126" l="1"/>
  <c r="F2167" i="126"/>
  <c r="C2167" i="126" s="1"/>
  <c r="B2168" i="126" s="1"/>
  <c r="F2168" i="126" l="1"/>
  <c r="C2168" i="126" s="1"/>
  <c r="B2169" i="126" s="1"/>
  <c r="E2169" i="126"/>
  <c r="E2170" i="126" l="1"/>
  <c r="F2169" i="126"/>
  <c r="C2169" i="126" s="1"/>
  <c r="B2170" i="126" s="1"/>
  <c r="F2170" i="126" l="1"/>
  <c r="C2170" i="126" s="1"/>
  <c r="B2171" i="126" s="1"/>
  <c r="E2171" i="126"/>
  <c r="E2172" i="126" l="1"/>
  <c r="F2171" i="126"/>
  <c r="C2171" i="126" s="1"/>
  <c r="B2172" i="126" s="1"/>
  <c r="F2172" i="126" l="1"/>
  <c r="C2172" i="126" s="1"/>
  <c r="B2173" i="126" s="1"/>
  <c r="E2173" i="126"/>
  <c r="E2174" i="126" l="1"/>
  <c r="F2173" i="126"/>
  <c r="C2173" i="126" s="1"/>
  <c r="B2174" i="126" s="1"/>
  <c r="F2174" i="126" l="1"/>
  <c r="C2174" i="126" s="1"/>
  <c r="B2175" i="126" s="1"/>
  <c r="E2175" i="126"/>
  <c r="E2176" i="126" l="1"/>
  <c r="F2175" i="126"/>
  <c r="C2175" i="126" s="1"/>
  <c r="B2176" i="126" s="1"/>
  <c r="F2176" i="126" l="1"/>
  <c r="C2176" i="126" s="1"/>
  <c r="B2177" i="126" s="1"/>
  <c r="E2177" i="126"/>
  <c r="E2178" i="126" l="1"/>
  <c r="F2177" i="126"/>
  <c r="C2177" i="126" s="1"/>
  <c r="B2178" i="126" s="1"/>
  <c r="E2179" i="126" l="1"/>
  <c r="F2178" i="126"/>
  <c r="C2178" i="126" s="1"/>
  <c r="B2179" i="126" s="1"/>
  <c r="F2179" i="126" l="1"/>
  <c r="C2179" i="126" s="1"/>
  <c r="B2180" i="126" s="1"/>
  <c r="E2180" i="126"/>
  <c r="E2181" i="126" l="1"/>
  <c r="F2180" i="126"/>
  <c r="C2180" i="126" s="1"/>
  <c r="B2181" i="126" s="1"/>
  <c r="E2182" i="126" l="1"/>
  <c r="F2181" i="126"/>
  <c r="C2181" i="126" s="1"/>
  <c r="B2182" i="126" s="1"/>
  <c r="F2182" i="126" l="1"/>
  <c r="C2182" i="126" s="1"/>
  <c r="B2183" i="126" s="1"/>
  <c r="E2183" i="126"/>
  <c r="E2184" i="126" l="1"/>
  <c r="F2183" i="126"/>
  <c r="C2183" i="126" s="1"/>
  <c r="B2184" i="126" s="1"/>
  <c r="F2184" i="126" l="1"/>
  <c r="C2184" i="126" s="1"/>
  <c r="B2185" i="126" s="1"/>
  <c r="E2185" i="126"/>
  <c r="E2186" i="126" l="1"/>
  <c r="F2185" i="126"/>
  <c r="C2185" i="126" s="1"/>
  <c r="B2186" i="126" s="1"/>
  <c r="F2186" i="126" l="1"/>
  <c r="C2186" i="126" s="1"/>
  <c r="B2187" i="126" s="1"/>
  <c r="E2187" i="126"/>
  <c r="E2188" i="126" l="1"/>
  <c r="F2187" i="126"/>
  <c r="C2187" i="126" s="1"/>
  <c r="B2188" i="126" s="1"/>
  <c r="F2188" i="126" l="1"/>
  <c r="C2188" i="126" s="1"/>
  <c r="B2189" i="126" s="1"/>
  <c r="E2189" i="126"/>
  <c r="E2190" i="126" l="1"/>
  <c r="F2189" i="126"/>
  <c r="C2189" i="126" s="1"/>
  <c r="B2190" i="126" s="1"/>
  <c r="F2190" i="126" l="1"/>
  <c r="C2190" i="126" s="1"/>
  <c r="B2191" i="126" s="1"/>
  <c r="E2191" i="126"/>
  <c r="F2191" i="126" l="1"/>
  <c r="C2191" i="126" s="1"/>
  <c r="B2192" i="126" s="1"/>
  <c r="E2192" i="126"/>
  <c r="E2193" i="126" l="1"/>
  <c r="F2192" i="126"/>
  <c r="C2192" i="126" s="1"/>
  <c r="B2193" i="126" s="1"/>
  <c r="E2194" i="126" l="1"/>
  <c r="F2193" i="126"/>
  <c r="C2193" i="126" s="1"/>
  <c r="B2194" i="126" s="1"/>
  <c r="F2194" i="126" l="1"/>
  <c r="C2194" i="126" s="1"/>
  <c r="B2195" i="126" s="1"/>
  <c r="E2195" i="126"/>
  <c r="F2195" i="126" l="1"/>
  <c r="C2195" i="126" s="1"/>
  <c r="B2196" i="126" s="1"/>
  <c r="E2196" i="126"/>
  <c r="F2196" i="126" l="1"/>
  <c r="C2196" i="126" s="1"/>
  <c r="B2197" i="126" s="1"/>
  <c r="E2197" i="126"/>
  <c r="F2197" i="126" l="1"/>
  <c r="C2197" i="126" s="1"/>
  <c r="B2198" i="126" s="1"/>
  <c r="E2198" i="126"/>
  <c r="E2199" i="126" l="1"/>
  <c r="F2198" i="126"/>
  <c r="C2198" i="126" s="1"/>
  <c r="B2199" i="126" s="1"/>
  <c r="E2200" i="126" l="1"/>
  <c r="F2199" i="126"/>
  <c r="C2199" i="126" s="1"/>
  <c r="B2200" i="126" s="1"/>
  <c r="E2201" i="126" l="1"/>
  <c r="F2200" i="126"/>
  <c r="C2200" i="126" s="1"/>
  <c r="B2201" i="126" s="1"/>
  <c r="F2201" i="126" l="1"/>
  <c r="C2201" i="126" s="1"/>
  <c r="B2202" i="126" s="1"/>
  <c r="E2202" i="126"/>
  <c r="E2203" i="126" l="1"/>
  <c r="F2202" i="126"/>
  <c r="C2202" i="126" s="1"/>
  <c r="B2203" i="126" s="1"/>
  <c r="E2204" i="126" l="1"/>
  <c r="F2203" i="126"/>
  <c r="C2203" i="126" s="1"/>
  <c r="B2204" i="126" s="1"/>
  <c r="F2204" i="126" l="1"/>
  <c r="C2204" i="126" s="1"/>
  <c r="B2205" i="126" s="1"/>
  <c r="E2205" i="126"/>
  <c r="E2206" i="126" l="1"/>
  <c r="F2205" i="126"/>
  <c r="C2205" i="126" s="1"/>
  <c r="B2206" i="126" s="1"/>
  <c r="F2206" i="126" l="1"/>
  <c r="C2206" i="126" s="1"/>
  <c r="B2207" i="126" s="1"/>
  <c r="E2207" i="126"/>
  <c r="F2207" i="126" l="1"/>
  <c r="C2207" i="126" s="1"/>
  <c r="B2208" i="126" s="1"/>
  <c r="E2208" i="126"/>
  <c r="F2208" i="126" l="1"/>
  <c r="C2208" i="126" s="1"/>
  <c r="B2209" i="126" s="1"/>
  <c r="E2209" i="126"/>
  <c r="F2209" i="126" l="1"/>
  <c r="C2209" i="126" s="1"/>
  <c r="B2210" i="126" s="1"/>
  <c r="E2210" i="126"/>
  <c r="F2210" i="126" l="1"/>
  <c r="C2210" i="126" s="1"/>
  <c r="B2211" i="126" s="1"/>
  <c r="E2211" i="126"/>
  <c r="E2212" i="126" l="1"/>
  <c r="F2211" i="126"/>
  <c r="C2211" i="126" s="1"/>
  <c r="B2212" i="126" s="1"/>
  <c r="F2212" i="126" l="1"/>
  <c r="C2212" i="126" s="1"/>
  <c r="B2213" i="126" s="1"/>
  <c r="E2213" i="126"/>
  <c r="E2214" i="126" l="1"/>
  <c r="F2213" i="126"/>
  <c r="C2213" i="126" s="1"/>
  <c r="B2214" i="126" s="1"/>
  <c r="F2214" i="126" l="1"/>
  <c r="C2214" i="126" s="1"/>
  <c r="B2215" i="126" s="1"/>
  <c r="E2215" i="126"/>
  <c r="E2216" i="126" l="1"/>
  <c r="F2215" i="126"/>
  <c r="C2215" i="126" s="1"/>
  <c r="B2216" i="126" s="1"/>
  <c r="F2216" i="126" l="1"/>
  <c r="C2216" i="126" s="1"/>
  <c r="B2217" i="126" s="1"/>
  <c r="E2217" i="126"/>
  <c r="F2217" i="126" l="1"/>
  <c r="C2217" i="126" s="1"/>
  <c r="B2218" i="126" s="1"/>
  <c r="E2218" i="126"/>
  <c r="E2219" i="126" l="1"/>
  <c r="F2218" i="126"/>
  <c r="C2218" i="126" s="1"/>
  <c r="B2219" i="126" s="1"/>
  <c r="F2219" i="126" l="1"/>
  <c r="C2219" i="126" s="1"/>
  <c r="B2220" i="126" s="1"/>
  <c r="E2220" i="126"/>
  <c r="F2220" i="126" l="1"/>
  <c r="C2220" i="126" s="1"/>
  <c r="B2221" i="126" s="1"/>
  <c r="E2221" i="126"/>
  <c r="E2222" i="126" l="1"/>
  <c r="F2221" i="126"/>
  <c r="C2221" i="126" s="1"/>
  <c r="B2222" i="126" s="1"/>
  <c r="E2223" i="126" l="1"/>
  <c r="F2222" i="126"/>
  <c r="C2222" i="126" s="1"/>
  <c r="B2223" i="126" s="1"/>
  <c r="F2223" i="126" l="1"/>
  <c r="C2223" i="126" s="1"/>
  <c r="B2224" i="126" s="1"/>
  <c r="E2224" i="126"/>
  <c r="E2225" i="126" l="1"/>
  <c r="F2224" i="126"/>
  <c r="C2224" i="126" s="1"/>
  <c r="B2225" i="126" s="1"/>
  <c r="E2226" i="126" l="1"/>
  <c r="F2225" i="126"/>
  <c r="C2225" i="126" s="1"/>
  <c r="B2226" i="126" s="1"/>
  <c r="F2226" i="126" l="1"/>
  <c r="C2226" i="126" s="1"/>
  <c r="B2227" i="126" s="1"/>
  <c r="E2227" i="126"/>
  <c r="E2228" i="126" l="1"/>
  <c r="F2227" i="126"/>
  <c r="C2227" i="126" s="1"/>
  <c r="B2228" i="126" s="1"/>
  <c r="F2228" i="126" l="1"/>
  <c r="C2228" i="126" s="1"/>
  <c r="B2229" i="126" s="1"/>
  <c r="E2229" i="126"/>
  <c r="F2229" i="126" l="1"/>
  <c r="C2229" i="126" s="1"/>
  <c r="B2230" i="126" s="1"/>
  <c r="E2230" i="126"/>
  <c r="F2230" i="126" l="1"/>
  <c r="C2230" i="126" s="1"/>
  <c r="B2231" i="126" s="1"/>
  <c r="E2231" i="126"/>
  <c r="F2231" i="126" l="1"/>
  <c r="C2231" i="126" s="1"/>
  <c r="B2232" i="126" s="1"/>
  <c r="E2232" i="126"/>
  <c r="E2233" i="126" l="1"/>
  <c r="F2232" i="126"/>
  <c r="C2232" i="126" s="1"/>
  <c r="B2233" i="126" s="1"/>
  <c r="F2233" i="126" l="1"/>
  <c r="C2233" i="126" s="1"/>
  <c r="B2234" i="126" s="1"/>
  <c r="E2234" i="126"/>
  <c r="E2235" i="126" l="1"/>
  <c r="F2234" i="126"/>
  <c r="C2234" i="126" s="1"/>
  <c r="B2235" i="126" s="1"/>
  <c r="E2236" i="126" l="1"/>
  <c r="F2235" i="126"/>
  <c r="C2235" i="126" s="1"/>
  <c r="B2236" i="126" s="1"/>
  <c r="F2236" i="126" l="1"/>
  <c r="C2236" i="126" s="1"/>
  <c r="B2237" i="126" s="1"/>
  <c r="E2237" i="126"/>
  <c r="E2238" i="126" l="1"/>
  <c r="F2237" i="126"/>
  <c r="C2237" i="126" s="1"/>
  <c r="B2238" i="126" s="1"/>
  <c r="F2238" i="126" l="1"/>
  <c r="C2238" i="126" s="1"/>
  <c r="B2239" i="126" s="1"/>
  <c r="E2239" i="126"/>
  <c r="F2239" i="126" l="1"/>
  <c r="C2239" i="126" s="1"/>
  <c r="B2240" i="126" s="1"/>
  <c r="E2240" i="126"/>
  <c r="E2241" i="126" l="1"/>
  <c r="F2240" i="126"/>
  <c r="C2240" i="126" s="1"/>
  <c r="B2241" i="126" s="1"/>
  <c r="F2241" i="126" l="1"/>
  <c r="C2241" i="126" s="1"/>
  <c r="B2242" i="126" s="1"/>
  <c r="E2242" i="126"/>
  <c r="F2242" i="126" l="1"/>
  <c r="C2242" i="126" s="1"/>
  <c r="B2243" i="126" s="1"/>
  <c r="E2243" i="126"/>
  <c r="F2243" i="126" l="1"/>
  <c r="C2243" i="126" s="1"/>
  <c r="B2244" i="126" s="1"/>
  <c r="E2244" i="126"/>
  <c r="E2245" i="126" l="1"/>
  <c r="F2244" i="126"/>
  <c r="C2244" i="126" s="1"/>
  <c r="B2245" i="126" s="1"/>
  <c r="E2246" i="126" l="1"/>
  <c r="F2245" i="126"/>
  <c r="C2245" i="126" s="1"/>
  <c r="B2246" i="126" s="1"/>
  <c r="E2247" i="126" l="1"/>
  <c r="F2246" i="126"/>
  <c r="C2246" i="126" s="1"/>
  <c r="B2247" i="126" s="1"/>
  <c r="E2248" i="126" l="1"/>
  <c r="F2247" i="126"/>
  <c r="C2247" i="126" s="1"/>
  <c r="B2248" i="126" s="1"/>
  <c r="F2248" i="126" l="1"/>
  <c r="C2248" i="126" s="1"/>
  <c r="B2249" i="126" s="1"/>
  <c r="E2249" i="126"/>
  <c r="E2250" i="126" l="1"/>
  <c r="F2249" i="126"/>
  <c r="C2249" i="126" s="1"/>
  <c r="B2250" i="126" s="1"/>
  <c r="F2250" i="126" l="1"/>
  <c r="C2250" i="126" s="1"/>
  <c r="B2251" i="126" s="1"/>
  <c r="E2251" i="126"/>
  <c r="E2252" i="126" l="1"/>
  <c r="F2251" i="126"/>
  <c r="C2251" i="126" s="1"/>
  <c r="B2252" i="126" s="1"/>
  <c r="F2252" i="126" l="1"/>
  <c r="C2252" i="126" s="1"/>
  <c r="B2253" i="126" s="1"/>
  <c r="E2253" i="126"/>
  <c r="F2253" i="126" l="1"/>
  <c r="C2253" i="126" s="1"/>
  <c r="B2254" i="126" s="1"/>
  <c r="E2254" i="126"/>
  <c r="E2255" i="126" l="1"/>
  <c r="F2254" i="126"/>
  <c r="C2254" i="126" s="1"/>
  <c r="B2255" i="126" s="1"/>
  <c r="E2256" i="126" l="1"/>
  <c r="F2255" i="126"/>
  <c r="C2255" i="126" s="1"/>
  <c r="B2256" i="126" s="1"/>
  <c r="F2256" i="126" l="1"/>
  <c r="C2256" i="126" s="1"/>
  <c r="B2257" i="126" s="1"/>
  <c r="E2257" i="126"/>
  <c r="F2257" i="126" l="1"/>
  <c r="C2257" i="126" s="1"/>
  <c r="B2258" i="126" s="1"/>
  <c r="E2258" i="126"/>
  <c r="F2258" i="126" l="1"/>
  <c r="C2258" i="126" s="1"/>
  <c r="B2259" i="126" s="1"/>
  <c r="E2259" i="126"/>
  <c r="E2260" i="126" l="1"/>
  <c r="F2259" i="126"/>
  <c r="C2259" i="126" s="1"/>
  <c r="B2260" i="126" s="1"/>
  <c r="F2260" i="126" l="1"/>
  <c r="C2260" i="126" s="1"/>
  <c r="B2261" i="126" s="1"/>
  <c r="E2261" i="126"/>
  <c r="E2262" i="126" l="1"/>
  <c r="F2261" i="126"/>
  <c r="C2261" i="126" s="1"/>
  <c r="B2262" i="126" s="1"/>
  <c r="F2262" i="126" l="1"/>
  <c r="C2262" i="126" s="1"/>
  <c r="B2263" i="126" s="1"/>
  <c r="E2263" i="126"/>
  <c r="F2263" i="126" l="1"/>
  <c r="C2263" i="126" s="1"/>
  <c r="B2264" i="126" s="1"/>
  <c r="E2264" i="126"/>
  <c r="E2265" i="126" l="1"/>
  <c r="F2264" i="126"/>
  <c r="C2264" i="126" s="1"/>
  <c r="B2265" i="126" s="1"/>
  <c r="F2265" i="126" l="1"/>
  <c r="C2265" i="126" s="1"/>
  <c r="B2266" i="126" s="1"/>
  <c r="E2266" i="126"/>
  <c r="F2266" i="126" l="1"/>
  <c r="C2266" i="126" s="1"/>
  <c r="B2267" i="126" s="1"/>
  <c r="E2267" i="126"/>
  <c r="E2268" i="126" l="1"/>
  <c r="F2267" i="126"/>
  <c r="C2267" i="126" s="1"/>
  <c r="B2268" i="126" s="1"/>
  <c r="E2269" i="126" l="1"/>
  <c r="F2268" i="126"/>
  <c r="C2268" i="126" s="1"/>
  <c r="B2269" i="126" s="1"/>
  <c r="E2270" i="126" l="1"/>
  <c r="F2269" i="126"/>
  <c r="C2269" i="126" s="1"/>
  <c r="B2270" i="126" s="1"/>
  <c r="E2271" i="126" l="1"/>
  <c r="F2270" i="126"/>
  <c r="C2270" i="126" s="1"/>
  <c r="B2271" i="126" s="1"/>
  <c r="F2271" i="126" l="1"/>
  <c r="C2271" i="126" s="1"/>
  <c r="B2272" i="126" s="1"/>
  <c r="E2272" i="126"/>
  <c r="F2272" i="126" l="1"/>
  <c r="C2272" i="126" s="1"/>
  <c r="B2273" i="126" s="1"/>
  <c r="E2273" i="126"/>
  <c r="E2274" i="126" l="1"/>
  <c r="F2273" i="126"/>
  <c r="C2273" i="126" s="1"/>
  <c r="B2274" i="126" s="1"/>
  <c r="F2274" i="126" l="1"/>
  <c r="C2274" i="126" s="1"/>
  <c r="B2275" i="126" s="1"/>
  <c r="E2275" i="126"/>
  <c r="E2276" i="126" l="1"/>
  <c r="F2275" i="126"/>
  <c r="C2275" i="126" s="1"/>
  <c r="B2276" i="126" s="1"/>
  <c r="F2276" i="126" l="1"/>
  <c r="C2276" i="126" s="1"/>
  <c r="B2277" i="126" s="1"/>
  <c r="E2277" i="126"/>
  <c r="F2277" i="126" l="1"/>
  <c r="C2277" i="126" s="1"/>
  <c r="B2278" i="126" s="1"/>
  <c r="E2278" i="126"/>
  <c r="E2279" i="126" l="1"/>
  <c r="F2278" i="126"/>
  <c r="C2278" i="126" s="1"/>
  <c r="B2279" i="126" s="1"/>
  <c r="F2279" i="126" l="1"/>
  <c r="C2279" i="126" s="1"/>
  <c r="B2280" i="126" s="1"/>
  <c r="E2280" i="126"/>
  <c r="F2280" i="126" l="1"/>
  <c r="C2280" i="126" s="1"/>
  <c r="B2281" i="126" s="1"/>
  <c r="E2281" i="126"/>
  <c r="E2282" i="126" l="1"/>
  <c r="F2281" i="126"/>
  <c r="C2281" i="126" s="1"/>
  <c r="B2282" i="126" s="1"/>
  <c r="F2282" i="126" l="1"/>
  <c r="C2282" i="126" s="1"/>
  <c r="B2283" i="126" s="1"/>
  <c r="E2283" i="126"/>
  <c r="F2283" i="126" l="1"/>
  <c r="C2283" i="126" s="1"/>
  <c r="B2284" i="126" s="1"/>
  <c r="E2284" i="126"/>
  <c r="E2285" i="126" l="1"/>
  <c r="F2284" i="126"/>
  <c r="C2284" i="126" s="1"/>
  <c r="B2285" i="126" s="1"/>
  <c r="F2285" i="126" l="1"/>
  <c r="C2285" i="126" s="1"/>
  <c r="B2286" i="126" s="1"/>
  <c r="E2286" i="126"/>
  <c r="F2286" i="126" l="1"/>
  <c r="C2286" i="126" s="1"/>
  <c r="B2287" i="126" s="1"/>
  <c r="E2287" i="126"/>
  <c r="F2287" i="126" l="1"/>
  <c r="C2287" i="126" s="1"/>
  <c r="B2288" i="126" s="1"/>
  <c r="E2288" i="126"/>
  <c r="E2289" i="126" l="1"/>
  <c r="F2288" i="126"/>
  <c r="C2288" i="126" s="1"/>
  <c r="B2289" i="126" s="1"/>
  <c r="F2289" i="126" l="1"/>
  <c r="C2289" i="126" s="1"/>
  <c r="B2290" i="126" s="1"/>
  <c r="E2290" i="126"/>
  <c r="F2290" i="126" l="1"/>
  <c r="C2290" i="126" s="1"/>
  <c r="B2291" i="126" s="1"/>
  <c r="E2291" i="126"/>
  <c r="F2291" i="126" l="1"/>
  <c r="C2291" i="126" s="1"/>
  <c r="B2292" i="126" s="1"/>
  <c r="E2292" i="126"/>
  <c r="E2293" i="126" l="1"/>
  <c r="F2292" i="126"/>
  <c r="C2292" i="126" s="1"/>
  <c r="B2293" i="126" s="1"/>
  <c r="E2294" i="126" l="1"/>
  <c r="F2293" i="126"/>
  <c r="C2293" i="126" s="1"/>
  <c r="B2294" i="126" s="1"/>
  <c r="F2294" i="126" l="1"/>
  <c r="C2294" i="126" s="1"/>
  <c r="B2295" i="126" s="1"/>
  <c r="E2295" i="126"/>
  <c r="E2296" i="126" l="1"/>
  <c r="F2295" i="126"/>
  <c r="C2295" i="126" s="1"/>
  <c r="B2296" i="126" s="1"/>
  <c r="F2296" i="126" l="1"/>
  <c r="C2296" i="126" s="1"/>
  <c r="B2297" i="126" s="1"/>
  <c r="E2297" i="126"/>
  <c r="F2297" i="126" l="1"/>
  <c r="C2297" i="126" s="1"/>
  <c r="B2298" i="126" s="1"/>
  <c r="E2298" i="126"/>
  <c r="E2299" i="126" l="1"/>
  <c r="F2298" i="126"/>
  <c r="C2298" i="126" s="1"/>
  <c r="B2299" i="126" s="1"/>
  <c r="E2300" i="126" l="1"/>
  <c r="F2299" i="126"/>
  <c r="C2299" i="126" s="1"/>
  <c r="B2300" i="126" s="1"/>
  <c r="F2300" i="126" l="1"/>
  <c r="C2300" i="126" s="1"/>
  <c r="B2301" i="126" s="1"/>
  <c r="E2301" i="126"/>
  <c r="E2302" i="126" l="1"/>
  <c r="F2301" i="126"/>
  <c r="C2301" i="126" s="1"/>
  <c r="B2302" i="126" s="1"/>
  <c r="F2302" i="126" l="1"/>
  <c r="C2302" i="126" s="1"/>
  <c r="B2303" i="126" s="1"/>
  <c r="E2303" i="126"/>
  <c r="E2304" i="126" l="1"/>
  <c r="F2303" i="126"/>
  <c r="C2303" i="126" s="1"/>
  <c r="B2304" i="126" s="1"/>
  <c r="E2305" i="126" l="1"/>
  <c r="F2304" i="126"/>
  <c r="C2304" i="126" s="1"/>
  <c r="B2305" i="126" s="1"/>
  <c r="E2306" i="126" l="1"/>
  <c r="F2305" i="126"/>
  <c r="C2305" i="126" s="1"/>
  <c r="B2306" i="126" s="1"/>
  <c r="F2306" i="126" l="1"/>
  <c r="C2306" i="126" s="1"/>
  <c r="B2307" i="126" s="1"/>
  <c r="E2307" i="126"/>
  <c r="F2307" i="126" l="1"/>
  <c r="C2307" i="126" s="1"/>
  <c r="B2308" i="126" s="1"/>
  <c r="E2308" i="126"/>
  <c r="F2308" i="126" l="1"/>
  <c r="C2308" i="126" s="1"/>
  <c r="B2309" i="126" s="1"/>
  <c r="E2309" i="126"/>
  <c r="F2309" i="126" l="1"/>
  <c r="C2309" i="126" s="1"/>
  <c r="B2310" i="126" s="1"/>
  <c r="E2310" i="126"/>
  <c r="F2310" i="126" l="1"/>
  <c r="C2310" i="126" s="1"/>
  <c r="B2311" i="126" s="1"/>
  <c r="E2311" i="126"/>
  <c r="E2312" i="126" l="1"/>
  <c r="F2311" i="126"/>
  <c r="C2311" i="126" s="1"/>
  <c r="B2312" i="126" s="1"/>
  <c r="F2312" i="126" l="1"/>
  <c r="C2312" i="126" s="1"/>
  <c r="B2313" i="126" s="1"/>
  <c r="E2313" i="126"/>
  <c r="F2313" i="126" l="1"/>
  <c r="C2313" i="126" s="1"/>
  <c r="B2314" i="126" s="1"/>
  <c r="E2314" i="126"/>
  <c r="E2315" i="126" l="1"/>
  <c r="F2314" i="126"/>
  <c r="C2314" i="126" s="1"/>
  <c r="B2315" i="126" s="1"/>
  <c r="F2315" i="126" l="1"/>
  <c r="C2315" i="126" s="1"/>
  <c r="B2316" i="126" s="1"/>
  <c r="E2316" i="126"/>
  <c r="F2316" i="126" l="1"/>
  <c r="C2316" i="126" s="1"/>
  <c r="B2317" i="126" s="1"/>
  <c r="E2317" i="126"/>
  <c r="E2318" i="126" l="1"/>
  <c r="F2317" i="126"/>
  <c r="C2317" i="126" s="1"/>
  <c r="B2318" i="126" s="1"/>
  <c r="F2318" i="126" l="1"/>
  <c r="C2318" i="126" s="1"/>
  <c r="B2319" i="126" s="1"/>
  <c r="E2319" i="126"/>
  <c r="E2320" i="126" l="1"/>
  <c r="F2319" i="126"/>
  <c r="C2319" i="126" s="1"/>
  <c r="B2320" i="126" s="1"/>
  <c r="F2320" i="126" l="1"/>
  <c r="C2320" i="126" s="1"/>
  <c r="B2321" i="126" s="1"/>
  <c r="E2321" i="126"/>
  <c r="E2322" i="126" l="1"/>
  <c r="F2321" i="126"/>
  <c r="C2321" i="126" s="1"/>
  <c r="B2322" i="126" s="1"/>
  <c r="F2322" i="126" l="1"/>
  <c r="C2322" i="126" s="1"/>
  <c r="B2323" i="126" s="1"/>
  <c r="E2323" i="126"/>
  <c r="E2324" i="126" l="1"/>
  <c r="F2323" i="126"/>
  <c r="C2323" i="126" s="1"/>
  <c r="B2324" i="126" s="1"/>
  <c r="F2324" i="126" l="1"/>
  <c r="C2324" i="126" s="1"/>
  <c r="B2325" i="126" s="1"/>
  <c r="E2325" i="126"/>
  <c r="E2326" i="126" l="1"/>
  <c r="F2325" i="126"/>
  <c r="C2325" i="126" s="1"/>
  <c r="B2326" i="126" s="1"/>
  <c r="F2326" i="126" l="1"/>
  <c r="C2326" i="126" s="1"/>
  <c r="B2327" i="126" s="1"/>
  <c r="E2327" i="126"/>
  <c r="F2327" i="126" l="1"/>
  <c r="C2327" i="126" s="1"/>
  <c r="B2328" i="126" s="1"/>
  <c r="E2328" i="126"/>
  <c r="E2329" i="126" l="1"/>
  <c r="F2328" i="126"/>
  <c r="C2328" i="126" s="1"/>
  <c r="B2329" i="126" s="1"/>
  <c r="F2329" i="126" l="1"/>
  <c r="C2329" i="126" s="1"/>
  <c r="B2330" i="126" s="1"/>
  <c r="E2330" i="126"/>
  <c r="F2330" i="126" l="1"/>
  <c r="C2330" i="126" s="1"/>
  <c r="B2331" i="126" s="1"/>
  <c r="E2331" i="126"/>
  <c r="F2331" i="126" l="1"/>
  <c r="C2331" i="126" s="1"/>
  <c r="B2332" i="126" s="1"/>
  <c r="E2332" i="126"/>
  <c r="E2333" i="126" l="1"/>
  <c r="F2332" i="126"/>
  <c r="C2332" i="126" s="1"/>
  <c r="B2333" i="126" s="1"/>
  <c r="F2333" i="126" l="1"/>
  <c r="C2333" i="126" s="1"/>
  <c r="B2334" i="126" s="1"/>
  <c r="E2334" i="126"/>
  <c r="E2335" i="126" l="1"/>
  <c r="F2334" i="126"/>
  <c r="C2334" i="126" s="1"/>
  <c r="B2335" i="126" s="1"/>
  <c r="F2335" i="126" l="1"/>
  <c r="C2335" i="126" s="1"/>
  <c r="B2336" i="126" s="1"/>
  <c r="E2336" i="126"/>
  <c r="F2336" i="126" l="1"/>
  <c r="C2336" i="126" s="1"/>
  <c r="B2337" i="126" s="1"/>
  <c r="E2337" i="126"/>
  <c r="F2337" i="126" l="1"/>
  <c r="C2337" i="126" s="1"/>
  <c r="B2338" i="126" s="1"/>
  <c r="E2338" i="126"/>
  <c r="F2338" i="126" l="1"/>
  <c r="C2338" i="126" s="1"/>
  <c r="B2339" i="126" s="1"/>
  <c r="E2339" i="126"/>
  <c r="F2339" i="126" l="1"/>
  <c r="C2339" i="126" s="1"/>
  <c r="B2340" i="126" s="1"/>
  <c r="E2340" i="126"/>
  <c r="E2341" i="126" l="1"/>
  <c r="F2340" i="126"/>
  <c r="C2340" i="126" s="1"/>
  <c r="B2341" i="126" s="1"/>
  <c r="E2342" i="126" l="1"/>
  <c r="F2341" i="126"/>
  <c r="C2341" i="126" s="1"/>
  <c r="B2342" i="126" s="1"/>
  <c r="E2343" i="126" l="1"/>
  <c r="F2342" i="126"/>
  <c r="C2342" i="126" s="1"/>
  <c r="B2343" i="126" s="1"/>
  <c r="F2343" i="126" l="1"/>
  <c r="C2343" i="126" s="1"/>
  <c r="B2344" i="126" s="1"/>
  <c r="E2344" i="126"/>
  <c r="F2344" i="126" l="1"/>
  <c r="C2344" i="126" s="1"/>
  <c r="B2345" i="126" s="1"/>
  <c r="E2345" i="126"/>
  <c r="E2346" i="126" l="1"/>
  <c r="F2345" i="126"/>
  <c r="C2345" i="126" s="1"/>
  <c r="B2346" i="126" s="1"/>
  <c r="F2346" i="126" l="1"/>
  <c r="C2346" i="126" s="1"/>
  <c r="B2347" i="126" s="1"/>
  <c r="E2347" i="126"/>
  <c r="E2348" i="126" l="1"/>
  <c r="F2347" i="126"/>
  <c r="C2347" i="126" s="1"/>
  <c r="B2348" i="126" s="1"/>
  <c r="F2348" i="126" l="1"/>
  <c r="C2348" i="126" s="1"/>
  <c r="B2349" i="126" s="1"/>
  <c r="E2349" i="126"/>
  <c r="E2350" i="126" l="1"/>
  <c r="F2349" i="126"/>
  <c r="C2349" i="126" s="1"/>
  <c r="B2350" i="126" s="1"/>
  <c r="E2351" i="126" l="1"/>
  <c r="F2350" i="126"/>
  <c r="C2350" i="126" s="1"/>
  <c r="B2351" i="126" s="1"/>
  <c r="F2351" i="126" l="1"/>
  <c r="C2351" i="126" s="1"/>
  <c r="B2352" i="126" s="1"/>
  <c r="E2352" i="126"/>
  <c r="E2353" i="126" l="1"/>
  <c r="F2352" i="126"/>
  <c r="C2352" i="126" s="1"/>
  <c r="B2353" i="126" s="1"/>
  <c r="F2353" i="126" l="1"/>
  <c r="C2353" i="126" s="1"/>
  <c r="B2354" i="126" s="1"/>
  <c r="E2354" i="126"/>
  <c r="E2355" i="126" l="1"/>
  <c r="F2354" i="126"/>
  <c r="C2354" i="126" s="1"/>
  <c r="B2355" i="126" s="1"/>
  <c r="E2356" i="126" l="1"/>
  <c r="F2355" i="126"/>
  <c r="C2355" i="126" s="1"/>
  <c r="B2356" i="126" s="1"/>
  <c r="E2357" i="126" l="1"/>
  <c r="F2356" i="126"/>
  <c r="C2356" i="126" s="1"/>
  <c r="B2357" i="126" s="1"/>
  <c r="F2357" i="126" l="1"/>
  <c r="C2357" i="126" s="1"/>
  <c r="B2358" i="126" s="1"/>
  <c r="E2358" i="126"/>
  <c r="F2358" i="126" l="1"/>
  <c r="C2358" i="126" s="1"/>
  <c r="B2359" i="126" s="1"/>
  <c r="E2359" i="126"/>
  <c r="E2360" i="126" l="1"/>
  <c r="F2359" i="126"/>
  <c r="C2359" i="126" s="1"/>
  <c r="B2360" i="126" s="1"/>
  <c r="F2360" i="126" l="1"/>
  <c r="C2360" i="126" s="1"/>
  <c r="B2361" i="126" s="1"/>
  <c r="E2361" i="126"/>
  <c r="E2362" i="126" l="1"/>
  <c r="F2361" i="126"/>
  <c r="C2361" i="126" s="1"/>
  <c r="B2362" i="126" s="1"/>
  <c r="E2363" i="126" l="1"/>
  <c r="F2362" i="126"/>
  <c r="C2362" i="126" s="1"/>
  <c r="B2363" i="126" s="1"/>
  <c r="F2363" i="126" l="1"/>
  <c r="C2363" i="126" s="1"/>
  <c r="B2364" i="126" s="1"/>
  <c r="E2364" i="126"/>
  <c r="F2364" i="126" l="1"/>
  <c r="C2364" i="126" s="1"/>
  <c r="B2365" i="126" s="1"/>
  <c r="E2365" i="126"/>
  <c r="E2366" i="126" l="1"/>
  <c r="F2365" i="126"/>
  <c r="C2365" i="126" s="1"/>
  <c r="B2366" i="126" s="1"/>
  <c r="F2366" i="126" l="1"/>
  <c r="C2366" i="126" s="1"/>
  <c r="B2367" i="126" s="1"/>
  <c r="E2367" i="126"/>
  <c r="F2367" i="126" l="1"/>
  <c r="C2367" i="126" s="1"/>
  <c r="B2368" i="126" s="1"/>
  <c r="E2368" i="126"/>
  <c r="E2369" i="126" l="1"/>
  <c r="F2368" i="126"/>
  <c r="C2368" i="126" s="1"/>
  <c r="B2369" i="126" s="1"/>
  <c r="F2369" i="126" l="1"/>
  <c r="C2369" i="126" s="1"/>
  <c r="B2370" i="126" s="1"/>
  <c r="E2370" i="126"/>
  <c r="E2371" i="126" l="1"/>
  <c r="F2370" i="126"/>
  <c r="C2370" i="126" s="1"/>
  <c r="B2371" i="126" s="1"/>
  <c r="F2371" i="126" l="1"/>
  <c r="C2371" i="126" s="1"/>
  <c r="B2372" i="126" s="1"/>
  <c r="E2372" i="126"/>
  <c r="E2373" i="126" l="1"/>
  <c r="F2372" i="126"/>
  <c r="C2372" i="126" s="1"/>
  <c r="B2373" i="126" s="1"/>
  <c r="F2373" i="126" l="1"/>
  <c r="C2373" i="126" s="1"/>
  <c r="B2374" i="126" s="1"/>
  <c r="E2374" i="126"/>
  <c r="E2375" i="126" l="1"/>
  <c r="F2374" i="126"/>
  <c r="C2374" i="126" s="1"/>
  <c r="B2375" i="126" s="1"/>
  <c r="F2375" i="126" l="1"/>
  <c r="C2375" i="126" s="1"/>
  <c r="B2376" i="126" s="1"/>
  <c r="E2376" i="126"/>
  <c r="F2376" i="126" l="1"/>
  <c r="C2376" i="126" s="1"/>
  <c r="B2377" i="126" s="1"/>
  <c r="E2377" i="126"/>
  <c r="E2378" i="126" l="1"/>
  <c r="F2377" i="126"/>
  <c r="C2377" i="126" s="1"/>
  <c r="B2378" i="126" s="1"/>
  <c r="E2379" i="126" l="1"/>
  <c r="F2378" i="126"/>
  <c r="C2378" i="126" s="1"/>
  <c r="B2379" i="126" s="1"/>
  <c r="E2380" i="126" l="1"/>
  <c r="F2379" i="126"/>
  <c r="C2379" i="126" s="1"/>
  <c r="B2380" i="126" s="1"/>
  <c r="E2381" i="126" l="1"/>
  <c r="F2380" i="126"/>
  <c r="C2380" i="126" s="1"/>
  <c r="B2381" i="126" s="1"/>
  <c r="F2381" i="126" l="1"/>
  <c r="C2381" i="126" s="1"/>
  <c r="B2382" i="126" s="1"/>
  <c r="E2382" i="126"/>
  <c r="F2382" i="126" l="1"/>
  <c r="C2382" i="126" s="1"/>
  <c r="B2383" i="126" s="1"/>
  <c r="E2383" i="126"/>
  <c r="F2383" i="126" l="1"/>
  <c r="C2383" i="126" s="1"/>
  <c r="B2384" i="126" s="1"/>
  <c r="E2384" i="126"/>
  <c r="E2385" i="126" l="1"/>
  <c r="F2384" i="126"/>
  <c r="C2384" i="126" s="1"/>
  <c r="B2385" i="126" s="1"/>
  <c r="E2386" i="126" l="1"/>
  <c r="F2385" i="126"/>
  <c r="C2385" i="126" s="1"/>
  <c r="B2386" i="126" s="1"/>
  <c r="F2386" i="126" l="1"/>
  <c r="C2386" i="126" s="1"/>
  <c r="B2387" i="126" s="1"/>
  <c r="E2387" i="126"/>
  <c r="E2388" i="126" l="1"/>
  <c r="F2387" i="126"/>
  <c r="C2387" i="126" s="1"/>
  <c r="B2388" i="126" s="1"/>
  <c r="E2389" i="126" l="1"/>
  <c r="F2388" i="126"/>
  <c r="C2388" i="126" s="1"/>
  <c r="B2389" i="126" s="1"/>
  <c r="F2389" i="126" l="1"/>
  <c r="C2389" i="126" s="1"/>
  <c r="B2390" i="126" s="1"/>
  <c r="E2390" i="126"/>
  <c r="E2391" i="126" l="1"/>
  <c r="F2390" i="126"/>
  <c r="C2390" i="126" s="1"/>
  <c r="B2391" i="126" s="1"/>
  <c r="F2391" i="126" l="1"/>
  <c r="C2391" i="126" s="1"/>
  <c r="B2392" i="126" s="1"/>
  <c r="E2392" i="126"/>
  <c r="E2393" i="126" l="1"/>
  <c r="F2392" i="126"/>
  <c r="C2392" i="126" s="1"/>
  <c r="B2393" i="126" s="1"/>
  <c r="E2394" i="126" l="1"/>
  <c r="F2393" i="126"/>
  <c r="C2393" i="126" s="1"/>
  <c r="B2394" i="126" s="1"/>
  <c r="F2394" i="126" l="1"/>
  <c r="C2394" i="126" s="1"/>
  <c r="B2395" i="126" s="1"/>
  <c r="E2395" i="126"/>
  <c r="E2396" i="126" l="1"/>
  <c r="F2395" i="126"/>
  <c r="C2395" i="126" s="1"/>
  <c r="B2396" i="126" s="1"/>
  <c r="F2396" i="126" l="1"/>
  <c r="C2396" i="126" s="1"/>
  <c r="B2397" i="126" s="1"/>
  <c r="E2397" i="126"/>
  <c r="F2397" i="126" l="1"/>
  <c r="C2397" i="126" s="1"/>
  <c r="B2398" i="126" s="1"/>
  <c r="E2398" i="126"/>
  <c r="F2398" i="126" l="1"/>
  <c r="C2398" i="126" s="1"/>
  <c r="B2399" i="126" s="1"/>
  <c r="E2399" i="126"/>
  <c r="E2400" i="126" l="1"/>
  <c r="F2399" i="126"/>
  <c r="C2399" i="126" s="1"/>
  <c r="B2400" i="126" s="1"/>
  <c r="E2401" i="126" l="1"/>
  <c r="F2400" i="126"/>
  <c r="C2400" i="126" s="1"/>
  <c r="B2401" i="126" s="1"/>
  <c r="F2401" i="126" l="1"/>
  <c r="C2401" i="126" s="1"/>
  <c r="B2402" i="126" s="1"/>
  <c r="E2402" i="126"/>
  <c r="F2402" i="126" l="1"/>
  <c r="C2402" i="126" s="1"/>
  <c r="B2403" i="126" s="1"/>
  <c r="E2403" i="126"/>
  <c r="E2404" i="126" l="1"/>
  <c r="F2403" i="126"/>
  <c r="C2403" i="126" s="1"/>
  <c r="B2404" i="126" s="1"/>
  <c r="F2404" i="126" l="1"/>
  <c r="C2404" i="126" s="1"/>
  <c r="B2405" i="126" s="1"/>
  <c r="E2405" i="126"/>
  <c r="F2405" i="126" l="1"/>
  <c r="C2405" i="126" s="1"/>
  <c r="B2406" i="126" s="1"/>
  <c r="E2406" i="126"/>
  <c r="F2406" i="126" l="1"/>
  <c r="C2406" i="126" s="1"/>
  <c r="B2407" i="126" s="1"/>
  <c r="E2407" i="126"/>
  <c r="E2408" i="126" l="1"/>
  <c r="F2407" i="126"/>
  <c r="C2407" i="126" s="1"/>
  <c r="B2408" i="126" s="1"/>
  <c r="F2408" i="126" l="1"/>
  <c r="C2408" i="126" s="1"/>
  <c r="B2409" i="126" s="1"/>
  <c r="E2409" i="126"/>
  <c r="E2410" i="126" l="1"/>
  <c r="F2409" i="126"/>
  <c r="C2409" i="126" s="1"/>
  <c r="B2410" i="126" s="1"/>
  <c r="F2410" i="126" l="1"/>
  <c r="C2410" i="126" s="1"/>
  <c r="B2411" i="126" s="1"/>
  <c r="E2411" i="126"/>
  <c r="F2411" i="126" l="1"/>
  <c r="C2411" i="126" s="1"/>
  <c r="B2412" i="126" s="1"/>
  <c r="E2412" i="126"/>
  <c r="E2413" i="126" l="1"/>
  <c r="F2412" i="126"/>
  <c r="C2412" i="126" s="1"/>
  <c r="B2413" i="126" s="1"/>
  <c r="F2413" i="126" l="1"/>
  <c r="C2413" i="126" s="1"/>
  <c r="B2414" i="126" s="1"/>
  <c r="E2414" i="126"/>
  <c r="F2414" i="126" l="1"/>
  <c r="C2414" i="126" s="1"/>
  <c r="B2415" i="126" s="1"/>
  <c r="E2415" i="126"/>
  <c r="E2416" i="126" l="1"/>
  <c r="F2415" i="126"/>
  <c r="C2415" i="126" s="1"/>
  <c r="B2416" i="126" s="1"/>
  <c r="F2416" i="126" l="1"/>
  <c r="C2416" i="126" s="1"/>
  <c r="B2417" i="126" s="1"/>
  <c r="E2417" i="126"/>
  <c r="E2418" i="126" l="1"/>
  <c r="F2417" i="126"/>
  <c r="C2417" i="126" s="1"/>
  <c r="B2418" i="126" s="1"/>
  <c r="F2418" i="126" l="1"/>
  <c r="C2418" i="126" s="1"/>
  <c r="B2419" i="126" s="1"/>
  <c r="E2419" i="126"/>
  <c r="F2419" i="126" l="1"/>
  <c r="C2419" i="126" s="1"/>
  <c r="B2420" i="126" s="1"/>
  <c r="E2420" i="126"/>
  <c r="E2421" i="126" l="1"/>
  <c r="F2420" i="126"/>
  <c r="C2420" i="126" s="1"/>
  <c r="B2421" i="126" s="1"/>
  <c r="F2421" i="126" l="1"/>
  <c r="C2421" i="126" s="1"/>
  <c r="B2422" i="126" s="1"/>
  <c r="E2422" i="126"/>
  <c r="F2422" i="126" l="1"/>
  <c r="C2422" i="126" s="1"/>
  <c r="B2423" i="126" s="1"/>
  <c r="E2423" i="126"/>
  <c r="F2423" i="126" l="1"/>
  <c r="C2423" i="126" s="1"/>
  <c r="B2424" i="126" s="1"/>
  <c r="E2424" i="126"/>
  <c r="E2425" i="126" l="1"/>
  <c r="F2424" i="126"/>
  <c r="C2424" i="126" s="1"/>
  <c r="B2425" i="126" s="1"/>
  <c r="F2425" i="126" l="1"/>
  <c r="C2425" i="126" s="1"/>
  <c r="B2426" i="126" s="1"/>
  <c r="E2426" i="126"/>
  <c r="E2427" i="126" l="1"/>
  <c r="F2426" i="126"/>
  <c r="C2426" i="126" s="1"/>
  <c r="B2427" i="126" s="1"/>
  <c r="F2427" i="126" l="1"/>
  <c r="C2427" i="126" s="1"/>
  <c r="B2428" i="126" s="1"/>
  <c r="E2428" i="126"/>
  <c r="E2429" i="126" l="1"/>
  <c r="F2428" i="126"/>
  <c r="C2428" i="126" s="1"/>
  <c r="B2429" i="126" s="1"/>
  <c r="E2430" i="126" l="1"/>
  <c r="F2429" i="126"/>
  <c r="C2429" i="126" s="1"/>
  <c r="B2430" i="126" s="1"/>
  <c r="F2430" i="126" l="1"/>
  <c r="C2430" i="126" s="1"/>
  <c r="B2431" i="126" s="1"/>
  <c r="E2431" i="126"/>
  <c r="F2431" i="126" l="1"/>
  <c r="C2431" i="126" s="1"/>
  <c r="B2432" i="126" s="1"/>
  <c r="E2432" i="126"/>
  <c r="F2432" i="126" l="1"/>
  <c r="C2432" i="126" s="1"/>
  <c r="B2433" i="126" s="1"/>
  <c r="E2433" i="126"/>
  <c r="E2434" i="126" l="1"/>
  <c r="F2433" i="126"/>
  <c r="C2433" i="126" s="1"/>
  <c r="B2434" i="126" s="1"/>
  <c r="F2434" i="126" l="1"/>
  <c r="C2434" i="126" s="1"/>
  <c r="B2435" i="126" s="1"/>
  <c r="E2435" i="126"/>
  <c r="E2436" i="126" l="1"/>
  <c r="F2435" i="126"/>
  <c r="C2435" i="126" s="1"/>
  <c r="B2436" i="126" s="1"/>
  <c r="E2437" i="126" l="1"/>
  <c r="F2436" i="126"/>
  <c r="C2436" i="126" s="1"/>
  <c r="B2437" i="126" s="1"/>
  <c r="E2438" i="126" l="1"/>
  <c r="F2437" i="126"/>
  <c r="C2437" i="126" s="1"/>
  <c r="B2438" i="126" s="1"/>
  <c r="F2438" i="126" l="1"/>
  <c r="C2438" i="126" s="1"/>
  <c r="B2439" i="126" s="1"/>
  <c r="E2439" i="126"/>
  <c r="F2439" i="126" l="1"/>
  <c r="C2439" i="126" s="1"/>
  <c r="B2440" i="126" s="1"/>
  <c r="E2440" i="126"/>
  <c r="E2441" i="126" l="1"/>
  <c r="F2440" i="126"/>
  <c r="C2440" i="126" s="1"/>
  <c r="B2441" i="126" s="1"/>
  <c r="F2441" i="126" l="1"/>
  <c r="C2441" i="126" s="1"/>
  <c r="B2442" i="126" s="1"/>
  <c r="E2442" i="126"/>
  <c r="F2442" i="126" l="1"/>
  <c r="C2442" i="126" s="1"/>
  <c r="B2443" i="126" s="1"/>
  <c r="E2443" i="126"/>
  <c r="F2443" i="126" l="1"/>
  <c r="C2443" i="126" s="1"/>
  <c r="B2444" i="126" s="1"/>
  <c r="E2444" i="126"/>
  <c r="E2445" i="126" l="1"/>
  <c r="F2444" i="126"/>
  <c r="C2444" i="126" s="1"/>
  <c r="B2445" i="126" s="1"/>
  <c r="E2446" i="126" l="1"/>
  <c r="F2445" i="126"/>
  <c r="C2445" i="126" s="1"/>
  <c r="B2446" i="126" s="1"/>
  <c r="F2446" i="126" l="1"/>
  <c r="C2446" i="126" s="1"/>
  <c r="B2447" i="126" s="1"/>
  <c r="E2447" i="126"/>
  <c r="F2447" i="126" l="1"/>
  <c r="C2447" i="126" s="1"/>
  <c r="B2448" i="126" s="1"/>
  <c r="E2448" i="126"/>
  <c r="F2448" i="126" l="1"/>
  <c r="C2448" i="126" s="1"/>
  <c r="B2449" i="126" s="1"/>
  <c r="E2449" i="126"/>
  <c r="E2450" i="126" l="1"/>
  <c r="F2449" i="126"/>
  <c r="C2449" i="126" s="1"/>
  <c r="B2450" i="126" s="1"/>
  <c r="F2450" i="126" l="1"/>
  <c r="C2450" i="126" s="1"/>
  <c r="B2451" i="126" s="1"/>
  <c r="E2451" i="126"/>
  <c r="E2452" i="126" l="1"/>
  <c r="F2451" i="126"/>
  <c r="C2451" i="126" s="1"/>
  <c r="B2452" i="126" s="1"/>
  <c r="F2452" i="126" l="1"/>
  <c r="C2452" i="126" s="1"/>
  <c r="B2453" i="126" s="1"/>
  <c r="E2453" i="126"/>
  <c r="E2454" i="126" l="1"/>
  <c r="F2453" i="126"/>
  <c r="C2453" i="126" s="1"/>
  <c r="B2454" i="126" s="1"/>
  <c r="F2454" i="126" l="1"/>
  <c r="C2454" i="126" s="1"/>
  <c r="B2455" i="126" s="1"/>
  <c r="E2455" i="126"/>
  <c r="E2456" i="126" l="1"/>
  <c r="F2455" i="126"/>
  <c r="C2455" i="126" s="1"/>
  <c r="B2456" i="126" s="1"/>
  <c r="F2456" i="126" l="1"/>
  <c r="C2456" i="126" s="1"/>
  <c r="B2457" i="126" s="1"/>
  <c r="E2457" i="126"/>
  <c r="E2458" i="126" l="1"/>
  <c r="F2457" i="126"/>
  <c r="C2457" i="126" s="1"/>
  <c r="B2458" i="126" s="1"/>
  <c r="F2458" i="126" l="1"/>
  <c r="C2458" i="126" s="1"/>
  <c r="B2459" i="126" s="1"/>
  <c r="E2459" i="126"/>
  <c r="F2459" i="126" l="1"/>
  <c r="C2459" i="126" s="1"/>
  <c r="B2460" i="126" s="1"/>
  <c r="E2460" i="126"/>
  <c r="F2460" i="126" l="1"/>
  <c r="C2460" i="126" s="1"/>
  <c r="B2461" i="126" s="1"/>
  <c r="E2461" i="126"/>
  <c r="E2462" i="126" l="1"/>
  <c r="F2461" i="126"/>
  <c r="C2461" i="126" s="1"/>
  <c r="B2462" i="126" s="1"/>
  <c r="F2462" i="126" l="1"/>
  <c r="C2462" i="126" s="1"/>
  <c r="B2463" i="126" s="1"/>
  <c r="E2463" i="126"/>
  <c r="E2464" i="126" l="1"/>
  <c r="F2463" i="126"/>
  <c r="C2463" i="126" s="1"/>
  <c r="B2464" i="126" s="1"/>
  <c r="E2465" i="126" l="1"/>
  <c r="F2464" i="126"/>
  <c r="C2464" i="126" s="1"/>
  <c r="B2465" i="126" s="1"/>
  <c r="F2465" i="126" l="1"/>
  <c r="C2465" i="126" s="1"/>
  <c r="B2466" i="126" s="1"/>
  <c r="E2466" i="126"/>
  <c r="F2466" i="126" l="1"/>
  <c r="C2466" i="126" s="1"/>
  <c r="B2467" i="126" s="1"/>
  <c r="E2467" i="126"/>
  <c r="E2468" i="126" l="1"/>
  <c r="F2467" i="126"/>
  <c r="C2467" i="126" s="1"/>
  <c r="B2468" i="126" s="1"/>
  <c r="F2468" i="126" l="1"/>
  <c r="C2468" i="126" s="1"/>
  <c r="B2469" i="126" s="1"/>
  <c r="E2469" i="126"/>
  <c r="F2469" i="126" l="1"/>
  <c r="C2469" i="126" s="1"/>
  <c r="B2470" i="126" s="1"/>
  <c r="E2470" i="126"/>
  <c r="F2470" i="126" l="1"/>
  <c r="C2470" i="126" s="1"/>
  <c r="B2471" i="126" s="1"/>
  <c r="E2471" i="126"/>
  <c r="F2471" i="126" l="1"/>
  <c r="C2471" i="126" s="1"/>
  <c r="B2472" i="126" s="1"/>
  <c r="E2472" i="126"/>
  <c r="E2473" i="126" l="1"/>
  <c r="F2472" i="126"/>
  <c r="C2472" i="126" s="1"/>
  <c r="B2473" i="126" s="1"/>
  <c r="F2473" i="126" l="1"/>
  <c r="C2473" i="126" s="1"/>
  <c r="B2474" i="126" s="1"/>
  <c r="E2474" i="126"/>
  <c r="F2474" i="126" l="1"/>
  <c r="C2474" i="126" s="1"/>
  <c r="B2475" i="126" s="1"/>
  <c r="E2475" i="126"/>
  <c r="E2476" i="126" l="1"/>
  <c r="F2475" i="126"/>
  <c r="C2475" i="126" s="1"/>
  <c r="B2476" i="126" s="1"/>
  <c r="E2477" i="126" l="1"/>
  <c r="F2476" i="126"/>
  <c r="C2476" i="126" s="1"/>
  <c r="B2477" i="126" s="1"/>
  <c r="F2477" i="126" l="1"/>
  <c r="C2477" i="126" s="1"/>
  <c r="B2478" i="126" s="1"/>
  <c r="E2478" i="126"/>
  <c r="E2479" i="126" l="1"/>
  <c r="F2478" i="126"/>
  <c r="C2478" i="126" s="1"/>
  <c r="B2479" i="126" s="1"/>
  <c r="E2480" i="126" l="1"/>
  <c r="F2479" i="126"/>
  <c r="C2479" i="126" s="1"/>
  <c r="B2480" i="126" s="1"/>
  <c r="E2481" i="126" l="1"/>
  <c r="F2480" i="126"/>
  <c r="C2480" i="126" s="1"/>
  <c r="B2481" i="126" s="1"/>
  <c r="E2482" i="126" l="1"/>
  <c r="F2481" i="126"/>
  <c r="C2481" i="126" s="1"/>
  <c r="B2482" i="126" s="1"/>
  <c r="F2482" i="126" l="1"/>
  <c r="C2482" i="126" s="1"/>
  <c r="B2483" i="126" s="1"/>
  <c r="E2483" i="126"/>
  <c r="E2484" i="126" l="1"/>
  <c r="F2483" i="126"/>
  <c r="C2483" i="126" s="1"/>
  <c r="B2484" i="126" s="1"/>
  <c r="F2484" i="126" l="1"/>
  <c r="C2484" i="126" s="1"/>
  <c r="B2485" i="126" s="1"/>
  <c r="E2485" i="126"/>
  <c r="F2485" i="126" l="1"/>
  <c r="C2485" i="126" s="1"/>
  <c r="B2486" i="126" s="1"/>
  <c r="E2486" i="126"/>
  <c r="E2487" i="126" l="1"/>
  <c r="F2486" i="126"/>
  <c r="C2486" i="126" s="1"/>
  <c r="B2487" i="126" s="1"/>
  <c r="F2487" i="126" l="1"/>
  <c r="C2487" i="126" s="1"/>
  <c r="B2488" i="126" s="1"/>
  <c r="E2488" i="126"/>
  <c r="F2488" i="126" l="1"/>
  <c r="C2488" i="126" s="1"/>
  <c r="B2489" i="126" s="1"/>
  <c r="E2489" i="126"/>
  <c r="F2489" i="126" l="1"/>
  <c r="C2489" i="126" s="1"/>
  <c r="B2490" i="126" s="1"/>
  <c r="E2490" i="126"/>
  <c r="E2491" i="126" l="1"/>
  <c r="F2490" i="126"/>
  <c r="C2490" i="126" s="1"/>
  <c r="B2491" i="126" s="1"/>
  <c r="E2492" i="126" l="1"/>
  <c r="F2491" i="126"/>
  <c r="C2491" i="126" s="1"/>
  <c r="B2492" i="126" s="1"/>
  <c r="F2492" i="126" l="1"/>
  <c r="C2492" i="126" s="1"/>
  <c r="B2493" i="126" s="1"/>
  <c r="E2493" i="126"/>
  <c r="F2493" i="126" l="1"/>
  <c r="C2493" i="126" s="1"/>
  <c r="B2494" i="126" s="1"/>
  <c r="E2494" i="126"/>
  <c r="E2495" i="126" l="1"/>
  <c r="F2494" i="126"/>
  <c r="C2494" i="126" s="1"/>
  <c r="B2495" i="126" s="1"/>
  <c r="E2496" i="126" l="1"/>
  <c r="F2495" i="126"/>
  <c r="C2495" i="126" s="1"/>
  <c r="B2496" i="126" s="1"/>
  <c r="E2497" i="126" l="1"/>
  <c r="F2496" i="126"/>
  <c r="C2496" i="126" s="1"/>
  <c r="B2497" i="126" s="1"/>
  <c r="F2497" i="126" l="1"/>
  <c r="C2497" i="126" s="1"/>
  <c r="B2498" i="126" s="1"/>
  <c r="E2498" i="126"/>
  <c r="F2498" i="126" l="1"/>
  <c r="C2498" i="126" s="1"/>
  <c r="B2499" i="126" s="1"/>
  <c r="E2499" i="126"/>
  <c r="E2500" i="126" l="1"/>
  <c r="F2499" i="126"/>
  <c r="C2499" i="126" s="1"/>
  <c r="B2500" i="126" s="1"/>
  <c r="F2500" i="126" l="1"/>
  <c r="C2500" i="126" s="1"/>
  <c r="B2501" i="126" s="1"/>
  <c r="E2501" i="126"/>
  <c r="F2501" i="126" l="1"/>
  <c r="C2501" i="126" s="1"/>
  <c r="B2502" i="126" s="1"/>
  <c r="E2502" i="126"/>
  <c r="E2503" i="126" l="1"/>
  <c r="F2502" i="126"/>
  <c r="C2502" i="126" s="1"/>
  <c r="B2503" i="126" s="1"/>
  <c r="F2503" i="126" l="1"/>
  <c r="C2503" i="126" s="1"/>
  <c r="B2504" i="126" s="1"/>
  <c r="E2504" i="126"/>
  <c r="F2504" i="126" l="1"/>
  <c r="C2504" i="126" s="1"/>
  <c r="B2505" i="126" s="1"/>
  <c r="E2505" i="126"/>
  <c r="E2506" i="126" l="1"/>
  <c r="F2505" i="126"/>
  <c r="C2505" i="126" s="1"/>
  <c r="B2506" i="126" s="1"/>
  <c r="E2507" i="126" l="1"/>
  <c r="F2506" i="126"/>
  <c r="C2506" i="126" s="1"/>
  <c r="B2507" i="126" s="1"/>
  <c r="E2508" i="126" l="1"/>
  <c r="F2507" i="126"/>
  <c r="C2507" i="126" s="1"/>
  <c r="B2508" i="126" s="1"/>
  <c r="F2508" i="126" l="1"/>
  <c r="C2508" i="126" s="1"/>
  <c r="B2509" i="126" s="1"/>
  <c r="E2509" i="126"/>
  <c r="E2510" i="126" l="1"/>
  <c r="F2509" i="126"/>
  <c r="C2509" i="126" s="1"/>
  <c r="B2510" i="126" s="1"/>
  <c r="F2510" i="126" l="1"/>
  <c r="C2510" i="126" s="1"/>
  <c r="B2511" i="126" s="1"/>
  <c r="E2511" i="126"/>
  <c r="F2511" i="126" l="1"/>
  <c r="C2511" i="126" s="1"/>
  <c r="B2512" i="126" s="1"/>
  <c r="E2512" i="126"/>
  <c r="E2513" i="126" l="1"/>
  <c r="F2512" i="126"/>
  <c r="C2512" i="126" s="1"/>
  <c r="B2513" i="126" s="1"/>
  <c r="E2514" i="126" l="1"/>
  <c r="F2513" i="126"/>
  <c r="C2513" i="126" s="1"/>
  <c r="B2514" i="126" s="1"/>
  <c r="F2514" i="126" l="1"/>
  <c r="C2514" i="126" s="1"/>
  <c r="B2515" i="126" s="1"/>
  <c r="E2515" i="126"/>
  <c r="F2515" i="126" l="1"/>
  <c r="C2515" i="126" s="1"/>
  <c r="B2516" i="126" s="1"/>
  <c r="E2516" i="126"/>
  <c r="E2517" i="126" l="1"/>
  <c r="F2516" i="126"/>
  <c r="C2516" i="126" s="1"/>
  <c r="B2517" i="126" s="1"/>
  <c r="E2518" i="126" l="1"/>
  <c r="F2517" i="126"/>
  <c r="C2517" i="126" s="1"/>
  <c r="B2518" i="126" s="1"/>
  <c r="E2519" i="126" l="1"/>
  <c r="F2518" i="126"/>
  <c r="C2518" i="126" s="1"/>
  <c r="B2519" i="126" s="1"/>
  <c r="F2519" i="126" l="1"/>
  <c r="C2519" i="126" s="1"/>
  <c r="B2520" i="126" s="1"/>
  <c r="E2520" i="126"/>
  <c r="E2521" i="126" l="1"/>
  <c r="F2520" i="126"/>
  <c r="C2520" i="126" s="1"/>
  <c r="B2521" i="126" s="1"/>
  <c r="F2521" i="126" l="1"/>
  <c r="C2521" i="126" s="1"/>
  <c r="B2522" i="126" s="1"/>
  <c r="E2522" i="126"/>
  <c r="F2522" i="126" l="1"/>
  <c r="C2522" i="126" s="1"/>
  <c r="B2523" i="126" s="1"/>
  <c r="E2523" i="126"/>
  <c r="F2523" i="126" l="1"/>
  <c r="C2523" i="126" s="1"/>
  <c r="B2524" i="126" s="1"/>
  <c r="E2524" i="126"/>
  <c r="F2524" i="126" l="1"/>
  <c r="C2524" i="126" s="1"/>
  <c r="B2525" i="126" s="1"/>
  <c r="E2525" i="126"/>
  <c r="E2526" i="126" l="1"/>
  <c r="F2525" i="126"/>
  <c r="C2525" i="126" s="1"/>
  <c r="B2526" i="126" s="1"/>
  <c r="F2526" i="126" l="1"/>
  <c r="C2526" i="126" s="1"/>
  <c r="B2527" i="126" s="1"/>
  <c r="E2527" i="126"/>
  <c r="E2528" i="126" l="1"/>
  <c r="F2527" i="126"/>
  <c r="C2527" i="126" s="1"/>
  <c r="B2528" i="126" s="1"/>
  <c r="E2529" i="126" l="1"/>
  <c r="F2528" i="126"/>
  <c r="C2528" i="126" s="1"/>
  <c r="B2529" i="126" s="1"/>
  <c r="F2529" i="126" l="1"/>
  <c r="C2529" i="126" s="1"/>
  <c r="B2530" i="126" s="1"/>
  <c r="E2530" i="126"/>
  <c r="E2531" i="126" l="1"/>
  <c r="F2530" i="126"/>
  <c r="C2530" i="126" s="1"/>
  <c r="B2531" i="126" s="1"/>
  <c r="F2531" i="126" l="1"/>
  <c r="C2531" i="126" s="1"/>
  <c r="B2532" i="126" s="1"/>
  <c r="E2532" i="126"/>
  <c r="F2532" i="126" l="1"/>
  <c r="C2532" i="126" s="1"/>
  <c r="B2533" i="126" s="1"/>
  <c r="E2533" i="126"/>
  <c r="E2534" i="126" l="1"/>
  <c r="F2533" i="126"/>
  <c r="C2533" i="126" s="1"/>
  <c r="B2534" i="126" s="1"/>
  <c r="F2534" i="126" l="1"/>
  <c r="C2534" i="126" s="1"/>
  <c r="B2535" i="126" s="1"/>
  <c r="E2535" i="126"/>
  <c r="F2535" i="126" l="1"/>
  <c r="C2535" i="126" s="1"/>
  <c r="B2536" i="126" s="1"/>
  <c r="E2536" i="126"/>
  <c r="F2536" i="126" l="1"/>
  <c r="C2536" i="126" s="1"/>
  <c r="B2537" i="126" s="1"/>
  <c r="E2537" i="126"/>
  <c r="F2537" i="126" l="1"/>
  <c r="C2537" i="126" s="1"/>
  <c r="B2538" i="126" s="1"/>
  <c r="E2538" i="126"/>
  <c r="F2538" i="126" l="1"/>
  <c r="C2538" i="126" s="1"/>
  <c r="B2539" i="126" s="1"/>
  <c r="E2539" i="126"/>
  <c r="E2540" i="126" l="1"/>
  <c r="F2539" i="126"/>
  <c r="C2539" i="126" s="1"/>
  <c r="B2540" i="126" s="1"/>
  <c r="F2540" i="126" l="1"/>
  <c r="C2540" i="126" s="1"/>
  <c r="B2541" i="126" s="1"/>
  <c r="E2541" i="126"/>
  <c r="F2541" i="126" l="1"/>
  <c r="C2541" i="126" s="1"/>
  <c r="B2542" i="126" s="1"/>
  <c r="E2542" i="126"/>
  <c r="E2543" i="126" l="1"/>
  <c r="F2542" i="126"/>
  <c r="C2542" i="126" s="1"/>
  <c r="B2543" i="126" s="1"/>
  <c r="F2543" i="126" l="1"/>
  <c r="C2543" i="126" s="1"/>
  <c r="B2544" i="126" s="1"/>
  <c r="E2544" i="126"/>
  <c r="E2545" i="126" l="1"/>
  <c r="F2544" i="126"/>
  <c r="C2544" i="126" s="1"/>
  <c r="B2545" i="126" s="1"/>
  <c r="F2545" i="126" l="1"/>
  <c r="C2545" i="126" s="1"/>
  <c r="B2546" i="126" s="1"/>
  <c r="E2546" i="126"/>
  <c r="E2547" i="126" l="1"/>
  <c r="F2546" i="126"/>
  <c r="C2546" i="126" s="1"/>
  <c r="B2547" i="126" s="1"/>
  <c r="F2547" i="126" l="1"/>
  <c r="C2547" i="126" s="1"/>
  <c r="B2548" i="126" s="1"/>
  <c r="E2548" i="126"/>
  <c r="E2549" i="126" l="1"/>
  <c r="F2548" i="126"/>
  <c r="C2548" i="126" s="1"/>
  <c r="B2549" i="126" s="1"/>
  <c r="E2550" i="126" l="1"/>
  <c r="F2549" i="126"/>
  <c r="C2549" i="126" s="1"/>
  <c r="B2550" i="126" s="1"/>
  <c r="F2550" i="126" l="1"/>
  <c r="C2550" i="126" s="1"/>
  <c r="B2551" i="126" s="1"/>
  <c r="E2551" i="126"/>
  <c r="E2552" i="126" l="1"/>
  <c r="F2551" i="126"/>
  <c r="C2551" i="126" s="1"/>
  <c r="B2552" i="126" s="1"/>
  <c r="E2553" i="126" l="1"/>
  <c r="F2552" i="126"/>
  <c r="C2552" i="126" s="1"/>
  <c r="B2553" i="126" s="1"/>
  <c r="F2553" i="126" l="1"/>
  <c r="C2553" i="126" s="1"/>
  <c r="B2554" i="126" s="1"/>
  <c r="E2554" i="126"/>
  <c r="E2555" i="126" l="1"/>
  <c r="F2554" i="126"/>
  <c r="C2554" i="126" s="1"/>
  <c r="B2555" i="126" s="1"/>
  <c r="F2555" i="126" l="1"/>
  <c r="C2555" i="126" s="1"/>
  <c r="B2556" i="126" s="1"/>
  <c r="E2556" i="126"/>
  <c r="E2557" i="126" l="1"/>
  <c r="F2556" i="126"/>
  <c r="C2556" i="126" s="1"/>
  <c r="B2557" i="126" s="1"/>
  <c r="F2557" i="126" l="1"/>
  <c r="C2557" i="126" s="1"/>
  <c r="B2558" i="126" s="1"/>
  <c r="E2558" i="126"/>
  <c r="F2558" i="126" l="1"/>
  <c r="C2558" i="126" s="1"/>
  <c r="B2559" i="126" s="1"/>
  <c r="E2559" i="126"/>
  <c r="F2559" i="126" l="1"/>
  <c r="C2559" i="126" s="1"/>
  <c r="B2560" i="126" s="1"/>
  <c r="E2560" i="126"/>
  <c r="E2561" i="126" l="1"/>
  <c r="F2560" i="126"/>
  <c r="C2560" i="126" s="1"/>
  <c r="B2561" i="126" s="1"/>
  <c r="E2562" i="126" l="1"/>
  <c r="F2561" i="126"/>
  <c r="C2561" i="126" s="1"/>
  <c r="B2562" i="126" s="1"/>
  <c r="F2562" i="126" l="1"/>
  <c r="C2562" i="126" s="1"/>
  <c r="B2563" i="126" s="1"/>
  <c r="E2563" i="126"/>
  <c r="E2564" i="126" l="1"/>
  <c r="F2563" i="126"/>
  <c r="C2563" i="126" s="1"/>
  <c r="B2564" i="126" s="1"/>
  <c r="F2564" i="126" l="1"/>
  <c r="C2564" i="126" s="1"/>
  <c r="B2565" i="126" s="1"/>
  <c r="E2565" i="126"/>
  <c r="E2566" i="126" l="1"/>
  <c r="F2565" i="126"/>
  <c r="C2565" i="126" s="1"/>
  <c r="B2566" i="126" s="1"/>
  <c r="F2566" i="126" l="1"/>
  <c r="C2566" i="126" s="1"/>
  <c r="B2567" i="126" s="1"/>
  <c r="E2567" i="126"/>
  <c r="F2567" i="126" l="1"/>
  <c r="C2567" i="126" s="1"/>
  <c r="B2568" i="126" s="1"/>
  <c r="E2568" i="126"/>
  <c r="E2569" i="126" l="1"/>
  <c r="F2568" i="126"/>
  <c r="C2568" i="126" s="1"/>
  <c r="B2569" i="126" s="1"/>
  <c r="F2569" i="126" l="1"/>
  <c r="C2569" i="126" s="1"/>
  <c r="B2570" i="126" s="1"/>
  <c r="E2570" i="126"/>
  <c r="E2571" i="126" l="1"/>
  <c r="F2570" i="126"/>
  <c r="C2570" i="126" s="1"/>
  <c r="B2571" i="126" s="1"/>
  <c r="F2571" i="126" l="1"/>
  <c r="C2571" i="126" s="1"/>
  <c r="B2572" i="126" s="1"/>
  <c r="E2572" i="126"/>
  <c r="F2572" i="126" l="1"/>
  <c r="C2572" i="126" s="1"/>
  <c r="B2573" i="126" s="1"/>
  <c r="E2573" i="126"/>
  <c r="F2573" i="126" l="1"/>
  <c r="C2573" i="126" s="1"/>
  <c r="B2574" i="126" s="1"/>
  <c r="E2574" i="126"/>
  <c r="E2575" i="126" l="1"/>
  <c r="F2574" i="126"/>
  <c r="C2574" i="126" s="1"/>
  <c r="B2575" i="126" s="1"/>
  <c r="E2576" i="126" l="1"/>
  <c r="F2575" i="126"/>
  <c r="C2575" i="126" s="1"/>
  <c r="B2576" i="126" s="1"/>
  <c r="F2576" i="126" l="1"/>
  <c r="C2576" i="126" s="1"/>
  <c r="B2577" i="126" s="1"/>
  <c r="E2577" i="126"/>
  <c r="F2577" i="126" l="1"/>
  <c r="C2577" i="126" s="1"/>
  <c r="B2578" i="126" s="1"/>
  <c r="E2578" i="126"/>
  <c r="F2578" i="126" l="1"/>
  <c r="C2578" i="126" s="1"/>
  <c r="B2579" i="126" s="1"/>
  <c r="E2579" i="126"/>
  <c r="F2579" i="126" l="1"/>
  <c r="C2579" i="126" s="1"/>
  <c r="B2580" i="126" s="1"/>
  <c r="E2580" i="126"/>
  <c r="E2581" i="126" l="1"/>
  <c r="F2580" i="126"/>
  <c r="C2580" i="126" s="1"/>
  <c r="B2581" i="126" s="1"/>
  <c r="E2582" i="126" l="1"/>
  <c r="F2581" i="126"/>
  <c r="C2581" i="126" s="1"/>
  <c r="B2582" i="126" s="1"/>
  <c r="F2582" i="126" l="1"/>
  <c r="C2582" i="126" s="1"/>
  <c r="B2583" i="126" s="1"/>
  <c r="E2583" i="126"/>
  <c r="F2583" i="126" l="1"/>
  <c r="C2583" i="126" s="1"/>
  <c r="B2584" i="126" s="1"/>
  <c r="E2584" i="126"/>
  <c r="E2585" i="126" l="1"/>
  <c r="F2584" i="126"/>
  <c r="C2584" i="126" s="1"/>
  <c r="B2585" i="126" s="1"/>
  <c r="E2586" i="126" l="1"/>
  <c r="F2585" i="126"/>
  <c r="C2585" i="126" s="1"/>
  <c r="B2586" i="126" s="1"/>
  <c r="F2586" i="126" l="1"/>
  <c r="C2586" i="126" s="1"/>
  <c r="B2587" i="126" s="1"/>
  <c r="E2587" i="126"/>
  <c r="F2587" i="126" l="1"/>
  <c r="C2587" i="126" s="1"/>
  <c r="B2588" i="126" s="1"/>
  <c r="E2588" i="126"/>
  <c r="F2588" i="126" l="1"/>
  <c r="C2588" i="126" s="1"/>
  <c r="B2589" i="126" s="1"/>
  <c r="E2589" i="126"/>
  <c r="F2589" i="126" l="1"/>
  <c r="C2589" i="126" s="1"/>
  <c r="B2590" i="126" s="1"/>
  <c r="E2590" i="126"/>
  <c r="E2591" i="126" l="1"/>
  <c r="F2590" i="126"/>
  <c r="C2590" i="126" s="1"/>
  <c r="B2591" i="126" s="1"/>
  <c r="F2591" i="126" l="1"/>
  <c r="C2591" i="126" s="1"/>
  <c r="B2592" i="126" s="1"/>
  <c r="E2592" i="126"/>
  <c r="E2593" i="126" l="1"/>
  <c r="F2592" i="126"/>
  <c r="C2592" i="126" s="1"/>
  <c r="B2593" i="126" s="1"/>
  <c r="F2593" i="126" l="1"/>
  <c r="C2593" i="126" s="1"/>
  <c r="B2594" i="126" s="1"/>
  <c r="E2594" i="126"/>
  <c r="E2595" i="126" l="1"/>
  <c r="F2594" i="126"/>
  <c r="C2594" i="126" s="1"/>
  <c r="B2595" i="126" s="1"/>
  <c r="F2595" i="126" l="1"/>
  <c r="C2595" i="126" s="1"/>
  <c r="B2596" i="126" s="1"/>
  <c r="E2596" i="126"/>
  <c r="F2596" i="126" l="1"/>
  <c r="C2596" i="126" s="1"/>
  <c r="B2597" i="126" s="1"/>
  <c r="E2597" i="126"/>
  <c r="F2597" i="126" l="1"/>
  <c r="C2597" i="126" s="1"/>
  <c r="B2598" i="126" s="1"/>
  <c r="E2598" i="126"/>
  <c r="E2599" i="126" l="1"/>
  <c r="F2598" i="126"/>
  <c r="C2598" i="126" s="1"/>
  <c r="B2599" i="126" s="1"/>
  <c r="F2599" i="126" l="1"/>
  <c r="C2599" i="126" s="1"/>
  <c r="B2600" i="126" s="1"/>
  <c r="E2600" i="126"/>
  <c r="E2601" i="126" l="1"/>
  <c r="F2600" i="126"/>
  <c r="C2600" i="126" s="1"/>
  <c r="B2601" i="126" s="1"/>
  <c r="E2602" i="126" l="1"/>
  <c r="F2601" i="126"/>
  <c r="C2601" i="126" s="1"/>
  <c r="B2602" i="126" s="1"/>
  <c r="F2602" i="126" l="1"/>
  <c r="C2602" i="126" s="1"/>
  <c r="B2603" i="126" s="1"/>
  <c r="E2603" i="126"/>
  <c r="F2603" i="126" l="1"/>
  <c r="C2603" i="126" s="1"/>
  <c r="B2604" i="126" s="1"/>
  <c r="E2604" i="126"/>
  <c r="E2605" i="126" l="1"/>
  <c r="F2604" i="126"/>
  <c r="C2604" i="126" s="1"/>
  <c r="B2605" i="126" s="1"/>
  <c r="E2606" i="126" l="1"/>
  <c r="F2605" i="126"/>
  <c r="C2605" i="126" s="1"/>
  <c r="B2606" i="126" s="1"/>
  <c r="F2606" i="126" l="1"/>
  <c r="C2606" i="126" s="1"/>
  <c r="B2607" i="126" s="1"/>
  <c r="E2607" i="126"/>
  <c r="E2608" i="126" l="1"/>
  <c r="F2607" i="126"/>
  <c r="C2607" i="126" s="1"/>
  <c r="B2608" i="126" s="1"/>
  <c r="F2608" i="126" l="1"/>
  <c r="C2608" i="126" s="1"/>
  <c r="B2609" i="126" s="1"/>
  <c r="E2609" i="126"/>
  <c r="E2610" i="126" l="1"/>
  <c r="F2609" i="126"/>
  <c r="C2609" i="126" s="1"/>
  <c r="B2610" i="126" s="1"/>
  <c r="E2611" i="126" l="1"/>
  <c r="F2610" i="126"/>
  <c r="C2610" i="126" s="1"/>
  <c r="B2611" i="126" s="1"/>
  <c r="E2612" i="126" l="1"/>
  <c r="F2611" i="126"/>
  <c r="C2611" i="126" s="1"/>
  <c r="B2612" i="126" s="1"/>
  <c r="F2612" i="126" l="1"/>
  <c r="C2612" i="126" s="1"/>
  <c r="B2613" i="126" s="1"/>
  <c r="E2613" i="126"/>
  <c r="F2613" i="126" l="1"/>
  <c r="C2613" i="126" s="1"/>
  <c r="B2614" i="126" s="1"/>
  <c r="E2614" i="126"/>
  <c r="E2615" i="126" l="1"/>
  <c r="F2614" i="126"/>
  <c r="C2614" i="126" s="1"/>
  <c r="B2615" i="126" s="1"/>
  <c r="F2615" i="126" l="1"/>
  <c r="C2615" i="126" s="1"/>
  <c r="B2616" i="126" s="1"/>
  <c r="E2616" i="126"/>
  <c r="F2616" i="126" l="1"/>
  <c r="C2616" i="126" s="1"/>
  <c r="B2617" i="126" s="1"/>
  <c r="E2617" i="126"/>
  <c r="F2617" i="126" l="1"/>
  <c r="C2617" i="126" s="1"/>
  <c r="B2618" i="126" s="1"/>
  <c r="E2618" i="126"/>
  <c r="F2618" i="126" l="1"/>
  <c r="C2618" i="126" s="1"/>
  <c r="B2619" i="126" s="1"/>
  <c r="E2619" i="126"/>
  <c r="E2620" i="126" l="1"/>
  <c r="F2619" i="126"/>
  <c r="C2619" i="126" s="1"/>
  <c r="B2620" i="126" s="1"/>
  <c r="F2620" i="126" l="1"/>
  <c r="C2620" i="126" s="1"/>
  <c r="B2621" i="126" s="1"/>
  <c r="E2621" i="126"/>
  <c r="E2622" i="126" l="1"/>
  <c r="F2621" i="126"/>
  <c r="C2621" i="126" s="1"/>
  <c r="B2622" i="126" s="1"/>
  <c r="E2623" i="126" l="1"/>
  <c r="F2622" i="126"/>
  <c r="C2622" i="126" s="1"/>
  <c r="B2623" i="126" s="1"/>
  <c r="F2623" i="126" l="1"/>
  <c r="C2623" i="126" s="1"/>
  <c r="B2624" i="126" s="1"/>
  <c r="E2624" i="126"/>
  <c r="F2624" i="126" l="1"/>
  <c r="C2624" i="126" s="1"/>
  <c r="B2625" i="126" s="1"/>
  <c r="E2625" i="126"/>
  <c r="F2625" i="126" l="1"/>
  <c r="C2625" i="126" s="1"/>
  <c r="B2626" i="126" s="1"/>
  <c r="E2626" i="126"/>
  <c r="E2627" i="126" l="1"/>
  <c r="F2626" i="126"/>
  <c r="C2626" i="126" s="1"/>
  <c r="B2627" i="126" s="1"/>
  <c r="F2627" i="126" l="1"/>
  <c r="C2627" i="126" s="1"/>
  <c r="B2628" i="126" s="1"/>
  <c r="E2628" i="126"/>
  <c r="E2629" i="126" l="1"/>
  <c r="F2628" i="126"/>
  <c r="C2628" i="126" s="1"/>
  <c r="B2629" i="126" s="1"/>
  <c r="F2629" i="126" l="1"/>
  <c r="C2629" i="126" s="1"/>
  <c r="B2630" i="126" s="1"/>
  <c r="E2630" i="126"/>
  <c r="F2630" i="126" l="1"/>
  <c r="C2630" i="126" s="1"/>
  <c r="B2631" i="126" s="1"/>
  <c r="E2631" i="126"/>
  <c r="E2632" i="126" l="1"/>
  <c r="F2631" i="126"/>
  <c r="C2631" i="126" s="1"/>
  <c r="B2632" i="126" s="1"/>
  <c r="F2632" i="126" l="1"/>
  <c r="C2632" i="126" s="1"/>
  <c r="B2633" i="126" s="1"/>
  <c r="E2633" i="126"/>
  <c r="E2634" i="126" l="1"/>
  <c r="F2633" i="126"/>
  <c r="C2633" i="126" s="1"/>
  <c r="B2634" i="126" s="1"/>
  <c r="F2634" i="126" l="1"/>
  <c r="C2634" i="126" s="1"/>
  <c r="B2635" i="126" s="1"/>
  <c r="E2635" i="126"/>
  <c r="F2635" i="126" l="1"/>
  <c r="C2635" i="126" s="1"/>
  <c r="B2636" i="126" s="1"/>
  <c r="E2636" i="126"/>
  <c r="E2637" i="126" l="1"/>
  <c r="F2636" i="126"/>
  <c r="C2636" i="126" s="1"/>
  <c r="B2637" i="126" s="1"/>
  <c r="F2637" i="126" l="1"/>
  <c r="C2637" i="126" s="1"/>
  <c r="B2638" i="126" s="1"/>
  <c r="E2638" i="126"/>
  <c r="E2639" i="126" l="1"/>
  <c r="F2638" i="126"/>
  <c r="C2638" i="126" s="1"/>
  <c r="B2639" i="126" s="1"/>
  <c r="E2640" i="126" l="1"/>
  <c r="F2639" i="126"/>
  <c r="C2639" i="126" s="1"/>
  <c r="B2640" i="126" s="1"/>
  <c r="E2641" i="126" l="1"/>
  <c r="F2640" i="126"/>
  <c r="C2640" i="126" s="1"/>
  <c r="B2641" i="126" s="1"/>
  <c r="E2642" i="126" l="1"/>
  <c r="F2641" i="126"/>
  <c r="C2641" i="126" s="1"/>
  <c r="B2642" i="126" s="1"/>
  <c r="F2642" i="126" l="1"/>
  <c r="C2642" i="126" s="1"/>
  <c r="B2643" i="126" s="1"/>
  <c r="E2643" i="126"/>
  <c r="F2643" i="126" l="1"/>
  <c r="C2643" i="126" s="1"/>
  <c r="B2644" i="126" s="1"/>
  <c r="E2644" i="126"/>
  <c r="E2645" i="126" l="1"/>
  <c r="F2644" i="126"/>
  <c r="C2644" i="126" s="1"/>
  <c r="B2645" i="126" s="1"/>
  <c r="F2645" i="126" l="1"/>
  <c r="C2645" i="126" s="1"/>
  <c r="B2646" i="126" s="1"/>
  <c r="E2646" i="126"/>
  <c r="E2647" i="126" l="1"/>
  <c r="F2646" i="126"/>
  <c r="C2646" i="126" s="1"/>
  <c r="B2647" i="126" s="1"/>
  <c r="F2647" i="126" l="1"/>
  <c r="C2647" i="126" s="1"/>
  <c r="B2648" i="126" s="1"/>
  <c r="E2648" i="126"/>
  <c r="E2649" i="126" l="1"/>
  <c r="F2648" i="126"/>
  <c r="C2648" i="126" s="1"/>
  <c r="B2649" i="126" s="1"/>
  <c r="E2650" i="126" l="1"/>
  <c r="F2649" i="126"/>
  <c r="C2649" i="126" s="1"/>
  <c r="B2650" i="126" s="1"/>
  <c r="F2650" i="126" l="1"/>
  <c r="C2650" i="126" s="1"/>
  <c r="B2651" i="126" s="1"/>
  <c r="E2651" i="126"/>
  <c r="E2652" i="126" l="1"/>
  <c r="F2651" i="126"/>
  <c r="C2651" i="126" s="1"/>
  <c r="B2652" i="126" s="1"/>
  <c r="F2652" i="126" l="1"/>
  <c r="C2652" i="126" s="1"/>
  <c r="B2653" i="126" s="1"/>
  <c r="E2653" i="126"/>
  <c r="F2653" i="126" l="1"/>
  <c r="C2653" i="126" s="1"/>
  <c r="B2654" i="126" s="1"/>
  <c r="E2654" i="126"/>
  <c r="E2655" i="126" l="1"/>
  <c r="F2654" i="126"/>
  <c r="C2654" i="126" s="1"/>
  <c r="B2655" i="126" s="1"/>
  <c r="F2655" i="126" l="1"/>
  <c r="C2655" i="126" s="1"/>
  <c r="B2656" i="126" s="1"/>
  <c r="E2656" i="126"/>
  <c r="E2657" i="126" l="1"/>
  <c r="F2656" i="126"/>
  <c r="C2656" i="126" s="1"/>
  <c r="B2657" i="126" s="1"/>
  <c r="E2658" i="126" l="1"/>
  <c r="F2657" i="126"/>
  <c r="C2657" i="126" s="1"/>
  <c r="B2658" i="126" s="1"/>
  <c r="F2658" i="126" l="1"/>
  <c r="C2658" i="126" s="1"/>
  <c r="B2659" i="126" s="1"/>
  <c r="E2659" i="126"/>
  <c r="E2660" i="126" l="1"/>
  <c r="F2659" i="126"/>
  <c r="C2659" i="126" s="1"/>
  <c r="B2660" i="126" s="1"/>
  <c r="F2660" i="126" l="1"/>
  <c r="C2660" i="126" s="1"/>
  <c r="B2661" i="126" s="1"/>
  <c r="E2661" i="126"/>
  <c r="F2661" i="126" l="1"/>
  <c r="C2661" i="126" s="1"/>
  <c r="B2662" i="126" s="1"/>
  <c r="E2662" i="126"/>
  <c r="F2662" i="126" l="1"/>
  <c r="C2662" i="126" s="1"/>
  <c r="B2663" i="126" s="1"/>
  <c r="E2663" i="126"/>
  <c r="E2664" i="126" l="1"/>
  <c r="F2663" i="126"/>
  <c r="C2663" i="126" s="1"/>
  <c r="B2664" i="126" s="1"/>
  <c r="F2664" i="126" l="1"/>
  <c r="C2664" i="126" s="1"/>
  <c r="B2665" i="126" s="1"/>
  <c r="E2665" i="126"/>
  <c r="E2666" i="126" l="1"/>
  <c r="F2665" i="126"/>
  <c r="C2665" i="126" s="1"/>
  <c r="B2666" i="126" s="1"/>
  <c r="F2666" i="126" l="1"/>
  <c r="C2666" i="126" s="1"/>
  <c r="B2667" i="126" s="1"/>
  <c r="E2667" i="126"/>
  <c r="E2668" i="126" l="1"/>
  <c r="F2667" i="126"/>
  <c r="C2667" i="126" s="1"/>
  <c r="B2668" i="126" s="1"/>
  <c r="F2668" i="126" l="1"/>
  <c r="C2668" i="126" s="1"/>
  <c r="B2669" i="126" s="1"/>
  <c r="E2669" i="126"/>
  <c r="E2670" i="126" l="1"/>
  <c r="F2669" i="126"/>
  <c r="C2669" i="126" s="1"/>
  <c r="B2670" i="126" s="1"/>
  <c r="E2671" i="126" l="1"/>
  <c r="F2670" i="126"/>
  <c r="C2670" i="126" s="1"/>
  <c r="B2671" i="126" s="1"/>
  <c r="F2671" i="126" l="1"/>
  <c r="C2671" i="126" s="1"/>
  <c r="B2672" i="126" s="1"/>
  <c r="E2672" i="126"/>
  <c r="E2673" i="126" l="1"/>
  <c r="F2672" i="126"/>
  <c r="C2672" i="126" s="1"/>
  <c r="B2673" i="126" s="1"/>
  <c r="E2674" i="126" l="1"/>
  <c r="F2673" i="126"/>
  <c r="C2673" i="126" s="1"/>
  <c r="B2674" i="126" s="1"/>
  <c r="E2675" i="126" l="1"/>
  <c r="F2674" i="126"/>
  <c r="C2674" i="126" s="1"/>
  <c r="B2675" i="126" s="1"/>
  <c r="E2676" i="126" l="1"/>
  <c r="F2675" i="126"/>
  <c r="C2675" i="126" s="1"/>
  <c r="B2676" i="126" s="1"/>
  <c r="F2676" i="126" l="1"/>
  <c r="C2676" i="126" s="1"/>
  <c r="B2677" i="126" s="1"/>
  <c r="E2677" i="126"/>
  <c r="F2677" i="126" l="1"/>
  <c r="C2677" i="126" s="1"/>
  <c r="B2678" i="126" s="1"/>
  <c r="E2678" i="126"/>
  <c r="E2679" i="126" l="1"/>
  <c r="F2678" i="126"/>
  <c r="C2678" i="126" s="1"/>
  <c r="B2679" i="126" s="1"/>
  <c r="F2679" i="126" l="1"/>
  <c r="C2679" i="126" s="1"/>
  <c r="B2680" i="126" s="1"/>
  <c r="E2680" i="126"/>
  <c r="E2681" i="126" l="1"/>
  <c r="F2680" i="126"/>
  <c r="C2680" i="126" s="1"/>
  <c r="B2681" i="126" s="1"/>
  <c r="F2681" i="126" l="1"/>
  <c r="C2681" i="126" s="1"/>
  <c r="B2682" i="126" s="1"/>
  <c r="E2682" i="126"/>
  <c r="E2683" i="126" l="1"/>
  <c r="F2682" i="126"/>
  <c r="C2682" i="126" s="1"/>
  <c r="B2683" i="126" s="1"/>
  <c r="F2683" i="126" l="1"/>
  <c r="C2683" i="126" s="1"/>
  <c r="B2684" i="126" s="1"/>
  <c r="E2684" i="126"/>
  <c r="F2684" i="126" l="1"/>
  <c r="C2684" i="126" s="1"/>
  <c r="B2685" i="126" s="1"/>
  <c r="E2685" i="126"/>
  <c r="E2686" i="126" l="1"/>
  <c r="F2685" i="126"/>
  <c r="C2685" i="126" s="1"/>
  <c r="B2686" i="126" s="1"/>
  <c r="F2686" i="126" l="1"/>
  <c r="C2686" i="126" s="1"/>
  <c r="B2687" i="126" s="1"/>
  <c r="E2687" i="126"/>
  <c r="F2687" i="126" l="1"/>
  <c r="C2687" i="126" s="1"/>
  <c r="B2688" i="126" s="1"/>
  <c r="E2688" i="126"/>
  <c r="E2689" i="126" l="1"/>
  <c r="F2688" i="126"/>
  <c r="C2688" i="126" s="1"/>
  <c r="B2689" i="126" s="1"/>
  <c r="E2690" i="126" l="1"/>
  <c r="F2689" i="126"/>
  <c r="C2689" i="126" s="1"/>
  <c r="B2690" i="126" s="1"/>
  <c r="F2690" i="126" l="1"/>
  <c r="C2690" i="126" s="1"/>
  <c r="B2691" i="126" s="1"/>
  <c r="E2691" i="126"/>
  <c r="F2691" i="126" l="1"/>
  <c r="C2691" i="126" s="1"/>
  <c r="B2692" i="126" s="1"/>
  <c r="E2692" i="126"/>
  <c r="F2692" i="126" l="1"/>
  <c r="C2692" i="126" s="1"/>
  <c r="B2693" i="126" s="1"/>
  <c r="E2693" i="126"/>
  <c r="E2694" i="126" l="1"/>
  <c r="F2693" i="126"/>
  <c r="C2693" i="126" s="1"/>
  <c r="B2694" i="126" s="1"/>
  <c r="E2695" i="126" l="1"/>
  <c r="F2694" i="126"/>
  <c r="C2694" i="126" s="1"/>
  <c r="B2695" i="126" s="1"/>
  <c r="F2695" i="126" l="1"/>
  <c r="C2695" i="126" s="1"/>
  <c r="B2696" i="126" s="1"/>
  <c r="E2696" i="126"/>
  <c r="F2696" i="126" l="1"/>
  <c r="C2696" i="126" s="1"/>
  <c r="B2697" i="126" s="1"/>
  <c r="E2697" i="126"/>
  <c r="E2698" i="126" l="1"/>
  <c r="F2697" i="126"/>
  <c r="C2697" i="126" s="1"/>
  <c r="B2698" i="126" s="1"/>
  <c r="E2699" i="126" l="1"/>
  <c r="F2698" i="126"/>
  <c r="C2698" i="126" s="1"/>
  <c r="B2699" i="126" s="1"/>
  <c r="F2699" i="126" l="1"/>
  <c r="C2699" i="126" s="1"/>
  <c r="B2700" i="126" s="1"/>
  <c r="E2700" i="126"/>
  <c r="E2701" i="126" l="1"/>
  <c r="F2700" i="126"/>
  <c r="C2700" i="126" s="1"/>
  <c r="B2701" i="126" s="1"/>
  <c r="F2701" i="126" l="1"/>
  <c r="C2701" i="126" s="1"/>
  <c r="B2702" i="126" s="1"/>
  <c r="E2702" i="126"/>
  <c r="E2703" i="126" l="1"/>
  <c r="F2702" i="126"/>
  <c r="C2702" i="126" s="1"/>
  <c r="B2703" i="126" s="1"/>
  <c r="F2703" i="126" l="1"/>
  <c r="C2703" i="126" s="1"/>
  <c r="B2704" i="126" s="1"/>
  <c r="E2704" i="126"/>
  <c r="E2705" i="126" l="1"/>
  <c r="F2704" i="126"/>
  <c r="C2704" i="126" s="1"/>
  <c r="B2705" i="126" s="1"/>
  <c r="F2705" i="126" l="1"/>
  <c r="C2705" i="126" s="1"/>
  <c r="B2706" i="126" s="1"/>
  <c r="E2706" i="126"/>
  <c r="E2707" i="126" l="1"/>
  <c r="F2706" i="126"/>
  <c r="C2706" i="126" s="1"/>
  <c r="B2707" i="126" s="1"/>
  <c r="F2707" i="126" l="1"/>
  <c r="C2707" i="126" s="1"/>
  <c r="B2708" i="126" s="1"/>
  <c r="E2708" i="126"/>
  <c r="E2709" i="126" l="1"/>
  <c r="F2708" i="126"/>
  <c r="C2708" i="126" s="1"/>
  <c r="B2709" i="126" s="1"/>
  <c r="E2710" i="126" l="1"/>
  <c r="F2709" i="126"/>
  <c r="C2709" i="126" s="1"/>
  <c r="B2710" i="126" s="1"/>
  <c r="E2711" i="126" l="1"/>
  <c r="F2710" i="126"/>
  <c r="C2710" i="126" s="1"/>
  <c r="B2711" i="126" s="1"/>
  <c r="E2712" i="126" l="1"/>
  <c r="F2711" i="126"/>
  <c r="C2711" i="126" s="1"/>
  <c r="B2712" i="126" s="1"/>
  <c r="E2713" i="126" l="1"/>
  <c r="F2712" i="126"/>
  <c r="C2712" i="126" s="1"/>
  <c r="B2713" i="126" s="1"/>
  <c r="E2714" i="126" l="1"/>
  <c r="F2713" i="126"/>
  <c r="C2713" i="126" s="1"/>
  <c r="B2714" i="126" s="1"/>
  <c r="F2714" i="126" l="1"/>
  <c r="C2714" i="126" s="1"/>
  <c r="B2715" i="126" s="1"/>
  <c r="E2715" i="126"/>
  <c r="E2716" i="126" l="1"/>
  <c r="F2715" i="126"/>
  <c r="C2715" i="126" s="1"/>
  <c r="B2716" i="126" s="1"/>
  <c r="F2716" i="126" l="1"/>
  <c r="C2716" i="126" s="1"/>
  <c r="B2717" i="126" s="1"/>
  <c r="E2717" i="126"/>
  <c r="F2717" i="126" l="1"/>
  <c r="C2717" i="126" s="1"/>
  <c r="B2718" i="126" s="1"/>
  <c r="E2718" i="126"/>
  <c r="E2719" i="126" l="1"/>
  <c r="F2718" i="126"/>
  <c r="C2718" i="126" s="1"/>
  <c r="B2719" i="126" s="1"/>
  <c r="F2719" i="126" l="1"/>
  <c r="C2719" i="126" s="1"/>
  <c r="B2720" i="126" s="1"/>
  <c r="E2720" i="126"/>
  <c r="F2720" i="126" l="1"/>
  <c r="C2720" i="126" s="1"/>
  <c r="B2721" i="126" s="1"/>
  <c r="E2721" i="126"/>
  <c r="E2722" i="126" l="1"/>
  <c r="F2721" i="126"/>
  <c r="C2721" i="126" s="1"/>
  <c r="B2722" i="126" s="1"/>
  <c r="F2722" i="126" l="1"/>
  <c r="C2722" i="126" s="1"/>
  <c r="B2723" i="126" s="1"/>
  <c r="E2723" i="126"/>
  <c r="F2723" i="126" l="1"/>
  <c r="C2723" i="126" s="1"/>
  <c r="B2724" i="126" s="1"/>
  <c r="E2724" i="126"/>
  <c r="E2725" i="126" l="1"/>
  <c r="F2724" i="126"/>
  <c r="C2724" i="126" s="1"/>
  <c r="B2725" i="126" s="1"/>
  <c r="F2725" i="126" l="1"/>
  <c r="C2725" i="126" s="1"/>
  <c r="B2726" i="126" s="1"/>
  <c r="E2726" i="126"/>
  <c r="F2726" i="126" l="1"/>
  <c r="C2726" i="126" s="1"/>
  <c r="B2727" i="126" s="1"/>
  <c r="E2727" i="126"/>
  <c r="E2728" i="126" l="1"/>
  <c r="F2727" i="126"/>
  <c r="C2727" i="126" s="1"/>
  <c r="B2728" i="126" s="1"/>
  <c r="E2729" i="126" l="1"/>
  <c r="F2728" i="126"/>
  <c r="C2728" i="126" s="1"/>
  <c r="B2729" i="126" s="1"/>
  <c r="F2729" i="126" l="1"/>
  <c r="C2729" i="126" s="1"/>
  <c r="B2730" i="126" s="1"/>
  <c r="E2730" i="126"/>
  <c r="E2731" i="126" l="1"/>
  <c r="F2730" i="126"/>
  <c r="C2730" i="126" s="1"/>
  <c r="B2731" i="126" s="1"/>
  <c r="F2731" i="126" l="1"/>
  <c r="C2731" i="126" s="1"/>
  <c r="B2732" i="126" s="1"/>
  <c r="E2732" i="126"/>
  <c r="F2732" i="126" l="1"/>
  <c r="C2732" i="126" s="1"/>
  <c r="B2733" i="126" s="1"/>
  <c r="E2733" i="126"/>
  <c r="E2734" i="126" l="1"/>
  <c r="F2733" i="126"/>
  <c r="C2733" i="126" s="1"/>
  <c r="B2734" i="126" s="1"/>
  <c r="F2734" i="126" l="1"/>
  <c r="C2734" i="126" s="1"/>
  <c r="B2735" i="126" s="1"/>
  <c r="E2735" i="126"/>
  <c r="E2736" i="126" l="1"/>
  <c r="F2735" i="126"/>
  <c r="C2735" i="126" s="1"/>
  <c r="B2736" i="126" s="1"/>
  <c r="E2737" i="126" l="1"/>
  <c r="F2736" i="126"/>
  <c r="C2736" i="126" s="1"/>
  <c r="B2737" i="126" s="1"/>
  <c r="F2737" i="126" l="1"/>
  <c r="C2737" i="126" s="1"/>
  <c r="B2738" i="126" s="1"/>
  <c r="E2738" i="126"/>
  <c r="E2739" i="126" l="1"/>
  <c r="F2738" i="126"/>
  <c r="C2738" i="126" s="1"/>
  <c r="B2739" i="126" s="1"/>
  <c r="F2739" i="126" l="1"/>
  <c r="C2739" i="126" s="1"/>
  <c r="B2740" i="126" s="1"/>
  <c r="E2740" i="126"/>
  <c r="F2740" i="126" l="1"/>
  <c r="C2740" i="126" s="1"/>
  <c r="B2741" i="126" s="1"/>
  <c r="E2741" i="126"/>
  <c r="E2742" i="126" l="1"/>
  <c r="F2741" i="126"/>
  <c r="C2741" i="126" s="1"/>
  <c r="B2742" i="126" s="1"/>
  <c r="F2742" i="126" l="1"/>
  <c r="C2742" i="126" s="1"/>
  <c r="B2743" i="126" s="1"/>
  <c r="E2743" i="126"/>
  <c r="E2744" i="126" l="1"/>
  <c r="F2743" i="126"/>
  <c r="C2743" i="126" s="1"/>
  <c r="B2744" i="126" s="1"/>
  <c r="F2744" i="126" l="1"/>
  <c r="C2744" i="126" s="1"/>
  <c r="B2745" i="126" s="1"/>
  <c r="E2745" i="126"/>
  <c r="F2745" i="126" l="1"/>
  <c r="C2745" i="126" s="1"/>
  <c r="B2746" i="126" s="1"/>
  <c r="E2746" i="126"/>
  <c r="E2747" i="126" l="1"/>
  <c r="F2746" i="126"/>
  <c r="C2746" i="126" s="1"/>
  <c r="B2747" i="126" s="1"/>
  <c r="F2747" i="126" l="1"/>
  <c r="C2747" i="126" s="1"/>
  <c r="B2748" i="126" s="1"/>
  <c r="E2748" i="126"/>
  <c r="E2749" i="126" l="1"/>
  <c r="F2748" i="126"/>
  <c r="C2748" i="126" s="1"/>
  <c r="B2749" i="126" s="1"/>
  <c r="F2749" i="126" l="1"/>
  <c r="C2749" i="126" s="1"/>
  <c r="B2750" i="126" s="1"/>
  <c r="E2750" i="126"/>
  <c r="E2751" i="126" l="1"/>
  <c r="F2750" i="126"/>
  <c r="C2750" i="126" s="1"/>
  <c r="B2751" i="126" s="1"/>
  <c r="F2751" i="126" l="1"/>
  <c r="C2751" i="126" s="1"/>
  <c r="B2752" i="126" s="1"/>
  <c r="E2752" i="126"/>
  <c r="E2753" i="126" l="1"/>
  <c r="F2752" i="126"/>
  <c r="C2752" i="126" s="1"/>
  <c r="B2753" i="126" s="1"/>
  <c r="F2753" i="126" l="1"/>
  <c r="C2753" i="126" s="1"/>
  <c r="B2754" i="126" s="1"/>
  <c r="E2754" i="126"/>
  <c r="E2755" i="126" l="1"/>
  <c r="F2754" i="126"/>
  <c r="C2754" i="126" s="1"/>
  <c r="B2755" i="126" s="1"/>
  <c r="F2755" i="126" l="1"/>
  <c r="C2755" i="126" s="1"/>
  <c r="B2756" i="126" s="1"/>
  <c r="E2756" i="126"/>
  <c r="F2756" i="126" l="1"/>
  <c r="C2756" i="126" s="1"/>
  <c r="B2757" i="126" s="1"/>
  <c r="E2757" i="126"/>
  <c r="F2757" i="126" l="1"/>
  <c r="C2757" i="126" s="1"/>
  <c r="B2758" i="126" s="1"/>
  <c r="E2758" i="126"/>
  <c r="F2758" i="126" l="1"/>
  <c r="C2758" i="126" s="1"/>
  <c r="B2759" i="126" s="1"/>
  <c r="E2759" i="126"/>
  <c r="F2759" i="126" l="1"/>
  <c r="C2759" i="126" s="1"/>
  <c r="B2760" i="126" s="1"/>
  <c r="E2760" i="126"/>
  <c r="F2760" i="126" l="1"/>
  <c r="C2760" i="126" s="1"/>
  <c r="B2761" i="126" s="1"/>
  <c r="E2761" i="126"/>
  <c r="E2762" i="126" l="1"/>
  <c r="F2761" i="126"/>
  <c r="C2761" i="126" s="1"/>
  <c r="B2762" i="126" s="1"/>
  <c r="F2762" i="126" l="1"/>
  <c r="C2762" i="126" s="1"/>
  <c r="B2763" i="126" s="1"/>
  <c r="E2763" i="126"/>
  <c r="E2764" i="126" l="1"/>
  <c r="F2763" i="126"/>
  <c r="C2763" i="126" s="1"/>
  <c r="B2764" i="126" s="1"/>
  <c r="F2764" i="126" l="1"/>
  <c r="C2764" i="126" s="1"/>
  <c r="B2765" i="126" s="1"/>
  <c r="E2765" i="126"/>
  <c r="F2765" i="126" l="1"/>
  <c r="C2765" i="126" s="1"/>
  <c r="B2766" i="126" s="1"/>
  <c r="E2766" i="126"/>
  <c r="E2767" i="126" l="1"/>
  <c r="F2766" i="126"/>
  <c r="C2766" i="126" s="1"/>
  <c r="B2767" i="126" s="1"/>
  <c r="F2767" i="126" l="1"/>
  <c r="C2767" i="126" s="1"/>
  <c r="B2768" i="126" s="1"/>
  <c r="E2768" i="126"/>
  <c r="E2769" i="126" l="1"/>
  <c r="F2768" i="126"/>
  <c r="C2768" i="126" s="1"/>
  <c r="B2769" i="126" s="1"/>
  <c r="F2769" i="126" l="1"/>
  <c r="C2769" i="126" s="1"/>
  <c r="B2770" i="126" s="1"/>
  <c r="E2770" i="126"/>
  <c r="E2771" i="126" l="1"/>
  <c r="F2770" i="126"/>
  <c r="C2770" i="126" s="1"/>
  <c r="B2771" i="126" s="1"/>
  <c r="F2771" i="126" l="1"/>
  <c r="C2771" i="126" s="1"/>
  <c r="B2772" i="126" s="1"/>
  <c r="E2772" i="126"/>
  <c r="E2773" i="126" l="1"/>
  <c r="F2772" i="126"/>
  <c r="C2772" i="126" s="1"/>
  <c r="B2773" i="126" s="1"/>
  <c r="F2773" i="126" l="1"/>
  <c r="C2773" i="126" s="1"/>
  <c r="B2774" i="126" s="1"/>
  <c r="E2774" i="126"/>
  <c r="E2775" i="126" l="1"/>
  <c r="F2774" i="126"/>
  <c r="C2774" i="126" s="1"/>
  <c r="B2775" i="126" s="1"/>
  <c r="E2776" i="126" l="1"/>
  <c r="F2775" i="126"/>
  <c r="C2775" i="126" s="1"/>
  <c r="B2776" i="126" s="1"/>
  <c r="F2776" i="126" l="1"/>
  <c r="C2776" i="126" s="1"/>
  <c r="B2777" i="126" s="1"/>
  <c r="E2777" i="126"/>
  <c r="E2778" i="126" l="1"/>
  <c r="F2777" i="126"/>
  <c r="C2777" i="126" s="1"/>
  <c r="B2778" i="126" s="1"/>
  <c r="F2778" i="126" l="1"/>
  <c r="C2778" i="126" s="1"/>
  <c r="B2779" i="126" s="1"/>
  <c r="E2779" i="126"/>
  <c r="F2779" i="126" l="1"/>
  <c r="C2779" i="126" s="1"/>
  <c r="B2780" i="126" s="1"/>
  <c r="E2780" i="126"/>
  <c r="E2781" i="126" l="1"/>
  <c r="F2780" i="126"/>
  <c r="C2780" i="126" s="1"/>
  <c r="B2781" i="126" s="1"/>
  <c r="E2782" i="126" l="1"/>
  <c r="F2781" i="126"/>
  <c r="C2781" i="126" s="1"/>
  <c r="B2782" i="126" s="1"/>
  <c r="F2782" i="126" l="1"/>
  <c r="C2782" i="126" s="1"/>
  <c r="B2783" i="126" s="1"/>
  <c r="E2783" i="126"/>
  <c r="E2784" i="126" l="1"/>
  <c r="F2783" i="126"/>
  <c r="C2783" i="126" s="1"/>
  <c r="B2784" i="126" s="1"/>
  <c r="E2785" i="126" l="1"/>
  <c r="F2784" i="126"/>
  <c r="C2784" i="126" s="1"/>
  <c r="B2785" i="126" s="1"/>
  <c r="E2786" i="126" l="1"/>
  <c r="F2785" i="126"/>
  <c r="C2785" i="126" s="1"/>
  <c r="B2786" i="126" s="1"/>
  <c r="F2786" i="126" l="1"/>
  <c r="C2786" i="126" s="1"/>
  <c r="B2787" i="126" s="1"/>
  <c r="E2787" i="126"/>
  <c r="E2788" i="126" l="1"/>
  <c r="F2787" i="126"/>
  <c r="C2787" i="126" s="1"/>
  <c r="B2788" i="126" s="1"/>
  <c r="E2789" i="126" l="1"/>
  <c r="F2788" i="126"/>
  <c r="C2788" i="126" s="1"/>
  <c r="B2789" i="126" s="1"/>
  <c r="F2789" i="126" l="1"/>
  <c r="C2789" i="126" s="1"/>
  <c r="B2790" i="126" s="1"/>
  <c r="E2790" i="126"/>
  <c r="E2791" i="126" l="1"/>
  <c r="F2790" i="126"/>
  <c r="C2790" i="126" s="1"/>
  <c r="B2791" i="126" s="1"/>
  <c r="F2791" i="126" l="1"/>
  <c r="C2791" i="126" s="1"/>
  <c r="B2792" i="126" s="1"/>
  <c r="E2792" i="126"/>
  <c r="E2793" i="126" l="1"/>
  <c r="F2792" i="126"/>
  <c r="C2792" i="126" s="1"/>
  <c r="B2793" i="126" s="1"/>
  <c r="F2793" i="126" l="1"/>
  <c r="C2793" i="126" s="1"/>
  <c r="B2794" i="126" s="1"/>
  <c r="E2794" i="126"/>
  <c r="E2795" i="126" l="1"/>
  <c r="F2794" i="126"/>
  <c r="C2794" i="126" s="1"/>
  <c r="B2795" i="126" s="1"/>
  <c r="E2796" i="126" l="1"/>
  <c r="F2795" i="126"/>
  <c r="C2795" i="126" s="1"/>
  <c r="B2796" i="126" s="1"/>
  <c r="F2796" i="126" l="1"/>
  <c r="C2796" i="126" s="1"/>
  <c r="B2797" i="126" s="1"/>
  <c r="E2797" i="126"/>
  <c r="F2797" i="126" l="1"/>
  <c r="C2797" i="126" s="1"/>
  <c r="B2798" i="126" s="1"/>
  <c r="E2798" i="126"/>
  <c r="E2799" i="126" l="1"/>
  <c r="F2798" i="126"/>
  <c r="C2798" i="126" s="1"/>
  <c r="B2799" i="126" s="1"/>
  <c r="E2800" i="126" l="1"/>
  <c r="F2799" i="126"/>
  <c r="C2799" i="126" s="1"/>
  <c r="B2800" i="126" s="1"/>
  <c r="F2800" i="126" l="1"/>
  <c r="C2800" i="126" s="1"/>
  <c r="B2801" i="126" s="1"/>
  <c r="E2801" i="126"/>
  <c r="F2801" i="126" l="1"/>
  <c r="C2801" i="126" s="1"/>
  <c r="B2802" i="126" s="1"/>
  <c r="E2802" i="126"/>
  <c r="E2803" i="126" l="1"/>
  <c r="F2802" i="126"/>
  <c r="C2802" i="126" s="1"/>
  <c r="B2803" i="126" s="1"/>
  <c r="E2804" i="126" l="1"/>
  <c r="F2803" i="126"/>
  <c r="C2803" i="126" s="1"/>
  <c r="B2804" i="126" s="1"/>
  <c r="F2804" i="126" l="1"/>
  <c r="C2804" i="126" s="1"/>
  <c r="B2805" i="126" s="1"/>
  <c r="E2805" i="126"/>
  <c r="E2806" i="126" l="1"/>
  <c r="F2805" i="126"/>
  <c r="C2805" i="126" s="1"/>
  <c r="B2806" i="126" s="1"/>
  <c r="F2806" i="126" l="1"/>
  <c r="C2806" i="126" s="1"/>
  <c r="B2807" i="126" s="1"/>
  <c r="E2807" i="126"/>
  <c r="E2808" i="126" l="1"/>
  <c r="F2807" i="126"/>
  <c r="C2807" i="126" s="1"/>
  <c r="B2808" i="126" s="1"/>
  <c r="F2808" i="126" l="1"/>
  <c r="C2808" i="126" s="1"/>
  <c r="B2809" i="126" s="1"/>
  <c r="E2809" i="126"/>
  <c r="E2810" i="126" l="1"/>
  <c r="F2809" i="126"/>
  <c r="C2809" i="126" s="1"/>
  <c r="B2810" i="126" s="1"/>
  <c r="E2811" i="126" l="1"/>
  <c r="F2810" i="126"/>
  <c r="C2810" i="126" s="1"/>
  <c r="B2811" i="126" s="1"/>
  <c r="F2811" i="126" l="1"/>
  <c r="C2811" i="126" s="1"/>
  <c r="B2812" i="126" s="1"/>
  <c r="E2812" i="126"/>
  <c r="E2813" i="126" l="1"/>
  <c r="F2812" i="126"/>
  <c r="C2812" i="126" s="1"/>
  <c r="B2813" i="126" s="1"/>
  <c r="E2814" i="126" l="1"/>
  <c r="F2813" i="126"/>
  <c r="C2813" i="126" s="1"/>
  <c r="B2814" i="126" s="1"/>
  <c r="F2814" i="126" l="1"/>
  <c r="C2814" i="126" s="1"/>
  <c r="B2815" i="126" s="1"/>
  <c r="E2815" i="126"/>
  <c r="E2816" i="126" l="1"/>
  <c r="F2815" i="126"/>
  <c r="C2815" i="126" s="1"/>
  <c r="B2816" i="126" s="1"/>
  <c r="F2816" i="126" l="1"/>
  <c r="C2816" i="126" s="1"/>
  <c r="B2817" i="126" s="1"/>
  <c r="E2817" i="126"/>
  <c r="E2818" i="126" l="1"/>
  <c r="F2817" i="126"/>
  <c r="C2817" i="126" s="1"/>
  <c r="B2818" i="126" s="1"/>
  <c r="E2819" i="126" l="1"/>
  <c r="F2818" i="126"/>
  <c r="C2818" i="126" s="1"/>
  <c r="B2819" i="126" s="1"/>
  <c r="F2819" i="126" l="1"/>
  <c r="C2819" i="126" s="1"/>
  <c r="B2820" i="126" s="1"/>
  <c r="E2820" i="126"/>
  <c r="E2821" i="126" l="1"/>
  <c r="F2820" i="126"/>
  <c r="C2820" i="126" s="1"/>
  <c r="B2821" i="126" s="1"/>
  <c r="F2821" i="126" l="1"/>
  <c r="C2821" i="126" s="1"/>
  <c r="B2822" i="126" s="1"/>
  <c r="E2822" i="126"/>
  <c r="E2823" i="126" l="1"/>
  <c r="F2822" i="126"/>
  <c r="C2822" i="126" s="1"/>
  <c r="B2823" i="126" s="1"/>
  <c r="E2824" i="126" l="1"/>
  <c r="F2823" i="126"/>
  <c r="C2823" i="126" s="1"/>
  <c r="B2824" i="126" s="1"/>
  <c r="F2824" i="126" l="1"/>
  <c r="C2824" i="126" s="1"/>
  <c r="B2825" i="126" s="1"/>
  <c r="E2825" i="126"/>
  <c r="E2826" i="126" l="1"/>
  <c r="F2825" i="126"/>
  <c r="C2825" i="126" s="1"/>
  <c r="B2826" i="126" s="1"/>
  <c r="F2826" i="126" l="1"/>
  <c r="C2826" i="126" s="1"/>
  <c r="B2827" i="126" s="1"/>
  <c r="E2827" i="126"/>
  <c r="F2827" i="126" l="1"/>
  <c r="C2827" i="126" s="1"/>
  <c r="B2828" i="126" s="1"/>
  <c r="E2828" i="126"/>
  <c r="E2829" i="126" l="1"/>
  <c r="F2828" i="126"/>
  <c r="C2828" i="126" s="1"/>
  <c r="B2829" i="126" s="1"/>
  <c r="F2829" i="126" l="1"/>
  <c r="C2829" i="126" s="1"/>
  <c r="B2830" i="126" s="1"/>
  <c r="E2830" i="126"/>
  <c r="E2831" i="126" l="1"/>
  <c r="F2830" i="126"/>
  <c r="C2830" i="126" s="1"/>
  <c r="B2831" i="126" s="1"/>
  <c r="F2831" i="126" l="1"/>
  <c r="C2831" i="126" s="1"/>
  <c r="B2832" i="126" s="1"/>
  <c r="E2832" i="126"/>
  <c r="E2833" i="126" l="1"/>
  <c r="F2832" i="126"/>
  <c r="C2832" i="126" s="1"/>
  <c r="B2833" i="126" s="1"/>
  <c r="F2833" i="126" l="1"/>
  <c r="C2833" i="126" s="1"/>
  <c r="B2834" i="126" s="1"/>
  <c r="E2834" i="126"/>
  <c r="F2834" i="126" l="1"/>
  <c r="C2834" i="126" s="1"/>
  <c r="B2835" i="126" s="1"/>
  <c r="E2835" i="126"/>
  <c r="E2836" i="126" l="1"/>
  <c r="F2835" i="126"/>
  <c r="C2835" i="126" s="1"/>
  <c r="B2836" i="126" s="1"/>
  <c r="E2837" i="126" l="1"/>
  <c r="F2836" i="126"/>
  <c r="C2836" i="126" s="1"/>
  <c r="B2837" i="126" s="1"/>
  <c r="F2837" i="126" l="1"/>
  <c r="C2837" i="126" s="1"/>
  <c r="B2838" i="126" s="1"/>
  <c r="E2838" i="126"/>
  <c r="E2839" i="126" l="1"/>
  <c r="F2838" i="126"/>
  <c r="C2838" i="126" s="1"/>
  <c r="B2839" i="126" s="1"/>
  <c r="F2839" i="126" l="1"/>
  <c r="C2839" i="126" s="1"/>
  <c r="B2840" i="126" s="1"/>
  <c r="E2840" i="126"/>
  <c r="F2840" i="126" l="1"/>
  <c r="C2840" i="126" s="1"/>
  <c r="B2841" i="126" s="1"/>
  <c r="E2841" i="126"/>
  <c r="F2841" i="126" l="1"/>
  <c r="C2841" i="126" s="1"/>
  <c r="B2842" i="126" s="1"/>
  <c r="E2842" i="126"/>
  <c r="E2843" i="126" l="1"/>
  <c r="F2842" i="126"/>
  <c r="C2842" i="126" s="1"/>
  <c r="B2843" i="126" s="1"/>
  <c r="F2843" i="126" l="1"/>
  <c r="C2843" i="126" s="1"/>
  <c r="B2844" i="126" s="1"/>
  <c r="E2844" i="126"/>
  <c r="E2845" i="126" l="1"/>
  <c r="F2844" i="126"/>
  <c r="C2844" i="126" s="1"/>
  <c r="B2845" i="126" s="1"/>
  <c r="F2845" i="126" l="1"/>
  <c r="C2845" i="126" s="1"/>
  <c r="B2846" i="126" s="1"/>
  <c r="E2846" i="126"/>
  <c r="F2846" i="126" l="1"/>
  <c r="C2846" i="126" s="1"/>
  <c r="B2847" i="126" s="1"/>
  <c r="E2847" i="126"/>
  <c r="F2847" i="126" l="1"/>
  <c r="C2847" i="126" s="1"/>
  <c r="B2848" i="126" s="1"/>
  <c r="E2848" i="126"/>
  <c r="E2849" i="126" l="1"/>
  <c r="F2848" i="126"/>
  <c r="C2848" i="126" s="1"/>
  <c r="B2849" i="126" s="1"/>
  <c r="E2850" i="126" l="1"/>
  <c r="F2849" i="126"/>
  <c r="C2849" i="126" s="1"/>
  <c r="B2850" i="126" s="1"/>
  <c r="F2850" i="126" l="1"/>
  <c r="C2850" i="126" s="1"/>
  <c r="B2851" i="126" s="1"/>
  <c r="E2851" i="126"/>
  <c r="E2852" i="126" l="1"/>
  <c r="F2851" i="126"/>
  <c r="C2851" i="126" s="1"/>
  <c r="B2852" i="126" s="1"/>
  <c r="F2852" i="126" l="1"/>
  <c r="C2852" i="126" s="1"/>
  <c r="B2853" i="126" s="1"/>
  <c r="E2853" i="126"/>
  <c r="F2853" i="126" l="1"/>
  <c r="C2853" i="126" s="1"/>
  <c r="B2854" i="126" s="1"/>
  <c r="E2854" i="126"/>
  <c r="F2854" i="126" l="1"/>
  <c r="C2854" i="126" s="1"/>
  <c r="B2855" i="126" s="1"/>
  <c r="E2855" i="126"/>
  <c r="E2856" i="126" l="1"/>
  <c r="F2855" i="126"/>
  <c r="C2855" i="126" s="1"/>
  <c r="B2856" i="126" s="1"/>
  <c r="F2856" i="126" l="1"/>
  <c r="C2856" i="126" s="1"/>
  <c r="B2857" i="126" s="1"/>
  <c r="E2857" i="126"/>
  <c r="E2858" i="126" l="1"/>
  <c r="F2857" i="126"/>
  <c r="C2857" i="126" s="1"/>
  <c r="B2858" i="126" s="1"/>
  <c r="F2858" i="126" l="1"/>
  <c r="C2858" i="126" s="1"/>
  <c r="B2859" i="126" s="1"/>
  <c r="E2859" i="126"/>
  <c r="E2860" i="126" l="1"/>
  <c r="F2859" i="126"/>
  <c r="C2859" i="126" s="1"/>
  <c r="B2860" i="126" s="1"/>
  <c r="F2860" i="126" l="1"/>
  <c r="C2860" i="126" s="1"/>
  <c r="B2861" i="126" s="1"/>
  <c r="E2861" i="126"/>
  <c r="F2861" i="126" l="1"/>
  <c r="C2861" i="126" s="1"/>
  <c r="B2862" i="126" s="1"/>
  <c r="E2862" i="126"/>
  <c r="F2862" i="126" l="1"/>
  <c r="C2862" i="126" s="1"/>
  <c r="B2863" i="126" s="1"/>
  <c r="E2863" i="126"/>
  <c r="E2864" i="126" l="1"/>
  <c r="F2863" i="126"/>
  <c r="C2863" i="126" s="1"/>
  <c r="B2864" i="126" s="1"/>
  <c r="F2864" i="126" l="1"/>
  <c r="C2864" i="126" s="1"/>
  <c r="B2865" i="126" s="1"/>
  <c r="E2865" i="126"/>
  <c r="E2866" i="126" l="1"/>
  <c r="F2865" i="126"/>
  <c r="C2865" i="126" s="1"/>
  <c r="B2866" i="126" s="1"/>
  <c r="F2866" i="126" l="1"/>
  <c r="C2866" i="126" s="1"/>
  <c r="B2867" i="126" s="1"/>
  <c r="E2867" i="126"/>
  <c r="E2868" i="126" l="1"/>
  <c r="F2867" i="126"/>
  <c r="C2867" i="126" s="1"/>
  <c r="B2868" i="126" s="1"/>
  <c r="E2869" i="126" l="1"/>
  <c r="F2868" i="126"/>
  <c r="C2868" i="126" s="1"/>
  <c r="B2869" i="126" s="1"/>
  <c r="F2869" i="126" l="1"/>
  <c r="C2869" i="126" s="1"/>
  <c r="B2870" i="126" s="1"/>
  <c r="E2870" i="126"/>
  <c r="F2870" i="126" l="1"/>
  <c r="C2870" i="126" s="1"/>
  <c r="B2871" i="126" s="1"/>
  <c r="E2871" i="126"/>
  <c r="E2872" i="126" l="1"/>
  <c r="F2871" i="126"/>
  <c r="C2871" i="126" s="1"/>
  <c r="B2872" i="126" s="1"/>
  <c r="F2872" i="126" l="1"/>
  <c r="C2872" i="126" s="1"/>
  <c r="B2873" i="126" s="1"/>
  <c r="E2873" i="126"/>
  <c r="F2873" i="126" l="1"/>
  <c r="C2873" i="126" s="1"/>
  <c r="B2874" i="126" s="1"/>
  <c r="E2874" i="126"/>
  <c r="F2874" i="126" l="1"/>
  <c r="C2874" i="126" s="1"/>
  <c r="B2875" i="126" s="1"/>
  <c r="E2875" i="126"/>
  <c r="E2876" i="126" l="1"/>
  <c r="F2875" i="126"/>
  <c r="C2875" i="126" s="1"/>
  <c r="B2876" i="126" s="1"/>
  <c r="F2876" i="126" l="1"/>
  <c r="C2876" i="126" s="1"/>
  <c r="B2877" i="126" s="1"/>
  <c r="E2877" i="126"/>
  <c r="F2877" i="126" l="1"/>
  <c r="C2877" i="126" s="1"/>
  <c r="B2878" i="126" s="1"/>
  <c r="E2878" i="126"/>
  <c r="E2879" i="126" l="1"/>
  <c r="F2878" i="126"/>
  <c r="C2878" i="126" s="1"/>
  <c r="B2879" i="126" s="1"/>
  <c r="F2879" i="126" l="1"/>
  <c r="C2879" i="126" s="1"/>
  <c r="B2880" i="126" s="1"/>
  <c r="E2880" i="126"/>
  <c r="E2881" i="126" l="1"/>
  <c r="F2880" i="126"/>
  <c r="C2880" i="126" s="1"/>
  <c r="B2881" i="126" s="1"/>
  <c r="F2881" i="126" l="1"/>
  <c r="C2881" i="126" s="1"/>
  <c r="B2882" i="126" s="1"/>
  <c r="E2882" i="126"/>
  <c r="F2882" i="126" l="1"/>
  <c r="C2882" i="126" s="1"/>
  <c r="B2883" i="126" s="1"/>
  <c r="E2883" i="126"/>
  <c r="E2884" i="126" l="1"/>
  <c r="F2883" i="126"/>
  <c r="C2883" i="126" s="1"/>
  <c r="B2884" i="126" s="1"/>
  <c r="E2885" i="126" l="1"/>
  <c r="F2884" i="126"/>
  <c r="C2884" i="126" s="1"/>
  <c r="B2885" i="126" s="1"/>
  <c r="E2886" i="126" l="1"/>
  <c r="F2885" i="126"/>
  <c r="C2885" i="126" s="1"/>
  <c r="B2886" i="126" s="1"/>
  <c r="F2886" i="126" l="1"/>
  <c r="C2886" i="126" s="1"/>
  <c r="B2887" i="126" s="1"/>
  <c r="E2887" i="126"/>
  <c r="E2888" i="126" l="1"/>
  <c r="F2887" i="126"/>
  <c r="C2887" i="126" s="1"/>
  <c r="B2888" i="126" s="1"/>
  <c r="E2889" i="126" l="1"/>
  <c r="F2888" i="126"/>
  <c r="C2888" i="126" s="1"/>
  <c r="B2889" i="126" s="1"/>
  <c r="E2890" i="126" l="1"/>
  <c r="F2889" i="126"/>
  <c r="C2889" i="126" s="1"/>
  <c r="B2890" i="126" s="1"/>
  <c r="F2890" i="126" l="1"/>
  <c r="C2890" i="126" s="1"/>
  <c r="B2891" i="126" s="1"/>
  <c r="E2891" i="126"/>
  <c r="E2892" i="126" l="1"/>
  <c r="F2891" i="126"/>
  <c r="C2891" i="126" s="1"/>
  <c r="B2892" i="126" s="1"/>
  <c r="F2892" i="126" l="1"/>
  <c r="C2892" i="126" s="1"/>
  <c r="B2893" i="126" s="1"/>
  <c r="E2893" i="126"/>
  <c r="E2894" i="126" l="1"/>
  <c r="F2893" i="126"/>
  <c r="C2893" i="126" s="1"/>
  <c r="B2894" i="126" s="1"/>
  <c r="F2894" i="126" l="1"/>
  <c r="C2894" i="126" s="1"/>
  <c r="B2895" i="126" s="1"/>
  <c r="E2895" i="126"/>
  <c r="E2896" i="126" l="1"/>
  <c r="F2895" i="126"/>
  <c r="C2895" i="126" s="1"/>
  <c r="B2896" i="126" s="1"/>
  <c r="F2896" i="126" l="1"/>
  <c r="C2896" i="126" s="1"/>
  <c r="B2897" i="126" s="1"/>
  <c r="E2897" i="126"/>
  <c r="E2898" i="126" l="1"/>
  <c r="F2897" i="126"/>
  <c r="C2897" i="126" s="1"/>
  <c r="B2898" i="126" s="1"/>
  <c r="F2898" i="126" l="1"/>
  <c r="C2898" i="126" s="1"/>
  <c r="B2899" i="126" s="1"/>
  <c r="E2899" i="126"/>
  <c r="E2900" i="126" l="1"/>
  <c r="F2899" i="126"/>
  <c r="C2899" i="126" s="1"/>
  <c r="B2900" i="126" s="1"/>
  <c r="F2900" i="126" l="1"/>
  <c r="C2900" i="126" s="1"/>
  <c r="B2901" i="126" s="1"/>
  <c r="E2901" i="126"/>
  <c r="E2902" i="126" l="1"/>
  <c r="F2901" i="126"/>
  <c r="C2901" i="126" s="1"/>
  <c r="B2902" i="126" s="1"/>
  <c r="F2902" i="126" l="1"/>
  <c r="C2902" i="126" s="1"/>
  <c r="B2903" i="126" s="1"/>
  <c r="E2903" i="126"/>
  <c r="E2904" i="126" l="1"/>
  <c r="F2903" i="126"/>
  <c r="C2903" i="126" s="1"/>
  <c r="B2904" i="126" s="1"/>
  <c r="E2905" i="126" l="1"/>
  <c r="F2904" i="126"/>
  <c r="C2904" i="126" s="1"/>
  <c r="B2905" i="126" s="1"/>
  <c r="F2905" i="126" l="1"/>
  <c r="C2905" i="126" s="1"/>
  <c r="B2906" i="126" s="1"/>
  <c r="E2906" i="126"/>
  <c r="E2907" i="126" l="1"/>
  <c r="F2906" i="126"/>
  <c r="C2906" i="126" s="1"/>
  <c r="B2907" i="126" s="1"/>
  <c r="F2907" i="126" l="1"/>
  <c r="C2907" i="126" s="1"/>
  <c r="B2908" i="126" s="1"/>
  <c r="E2908" i="126"/>
  <c r="F2908" i="126" l="1"/>
  <c r="C2908" i="126" s="1"/>
  <c r="B2909" i="126" s="1"/>
  <c r="E2909" i="126"/>
  <c r="E2910" i="126" l="1"/>
  <c r="F2909" i="126"/>
  <c r="C2909" i="126" s="1"/>
  <c r="B2910" i="126" s="1"/>
  <c r="F2910" i="126" l="1"/>
  <c r="C2910" i="126" s="1"/>
  <c r="B2911" i="126" s="1"/>
  <c r="E2911" i="126"/>
  <c r="F2911" i="126" l="1"/>
  <c r="C2911" i="126" s="1"/>
  <c r="B2912" i="126" s="1"/>
  <c r="E2912" i="126"/>
  <c r="E2913" i="126" l="1"/>
  <c r="F2912" i="126"/>
  <c r="C2912" i="126" s="1"/>
  <c r="B2913" i="126" s="1"/>
  <c r="E2914" i="126" l="1"/>
  <c r="F2913" i="126"/>
  <c r="C2913" i="126" s="1"/>
  <c r="B2914" i="126" s="1"/>
  <c r="F2914" i="126" l="1"/>
  <c r="C2914" i="126" s="1"/>
  <c r="B2915" i="126" s="1"/>
  <c r="E2915" i="126"/>
  <c r="E2916" i="126" l="1"/>
  <c r="F2915" i="126"/>
  <c r="C2915" i="126" s="1"/>
  <c r="B2916" i="126" s="1"/>
  <c r="F2916" i="126" l="1"/>
  <c r="C2916" i="126" s="1"/>
  <c r="B2917" i="126" s="1"/>
  <c r="E2917" i="126"/>
  <c r="E2918" i="126" l="1"/>
  <c r="F2917" i="126"/>
  <c r="C2917" i="126" s="1"/>
  <c r="B2918" i="126" s="1"/>
  <c r="F2918" i="126" l="1"/>
  <c r="C2918" i="126" s="1"/>
  <c r="B2919" i="126" s="1"/>
  <c r="E2919" i="126"/>
  <c r="F2919" i="126" l="1"/>
  <c r="C2919" i="126" s="1"/>
  <c r="B2920" i="126" s="1"/>
  <c r="E2920" i="126"/>
  <c r="E2921" i="126" l="1"/>
  <c r="F2920" i="126"/>
  <c r="C2920" i="126" s="1"/>
  <c r="B2921" i="126" s="1"/>
  <c r="E2922" i="126" l="1"/>
  <c r="F2921" i="126"/>
  <c r="C2921" i="126" s="1"/>
  <c r="B2922" i="126" s="1"/>
  <c r="F2922" i="126" l="1"/>
  <c r="C2922" i="126" s="1"/>
  <c r="B2923" i="126" s="1"/>
  <c r="E2923" i="126"/>
  <c r="F2923" i="126" l="1"/>
  <c r="C2923" i="126" s="1"/>
  <c r="B2924" i="126" s="1"/>
  <c r="E2924" i="126"/>
  <c r="E2925" i="126" l="1"/>
  <c r="F2924" i="126"/>
  <c r="C2924" i="126" s="1"/>
  <c r="B2925" i="126" s="1"/>
  <c r="E2926" i="126" l="1"/>
  <c r="F2925" i="126"/>
  <c r="C2925" i="126" s="1"/>
  <c r="B2926" i="126" s="1"/>
  <c r="E2927" i="126" l="1"/>
  <c r="F2926" i="126"/>
  <c r="C2926" i="126" s="1"/>
  <c r="B2927" i="126" s="1"/>
  <c r="E2928" i="126" l="1"/>
  <c r="F2927" i="126"/>
  <c r="C2927" i="126" s="1"/>
  <c r="B2928" i="126" s="1"/>
  <c r="F2928" i="126" l="1"/>
  <c r="C2928" i="126" s="1"/>
  <c r="B2929" i="126" s="1"/>
  <c r="E2929" i="126"/>
  <c r="E2930" i="126" l="1"/>
  <c r="F2929" i="126"/>
  <c r="C2929" i="126" s="1"/>
  <c r="B2930" i="126" s="1"/>
  <c r="F2930" i="126" l="1"/>
  <c r="C2930" i="126" s="1"/>
  <c r="B2931" i="126" s="1"/>
  <c r="E2931" i="126"/>
  <c r="E2932" i="126" l="1"/>
  <c r="F2931" i="126"/>
  <c r="C2931" i="126" s="1"/>
  <c r="B2932" i="126" s="1"/>
  <c r="F2932" i="126" l="1"/>
  <c r="C2932" i="126" s="1"/>
  <c r="B2933" i="126" s="1"/>
  <c r="E2933" i="126"/>
  <c r="F2933" i="126" l="1"/>
  <c r="C2933" i="126" s="1"/>
  <c r="B2934" i="126" s="1"/>
  <c r="E2934" i="126"/>
  <c r="F2934" i="126" l="1"/>
  <c r="C2934" i="126" s="1"/>
  <c r="B2935" i="126" s="1"/>
  <c r="E2935" i="126"/>
  <c r="F2935" i="126" l="1"/>
  <c r="C2935" i="126" s="1"/>
  <c r="B2936" i="126" s="1"/>
  <c r="E2936" i="126"/>
  <c r="F2936" i="126" l="1"/>
  <c r="C2936" i="126" s="1"/>
  <c r="B2937" i="126" s="1"/>
  <c r="E2937" i="126"/>
  <c r="E2938" i="126" l="1"/>
  <c r="F2937" i="126"/>
  <c r="C2937" i="126" s="1"/>
  <c r="B2938" i="126" s="1"/>
  <c r="F2938" i="126" l="1"/>
  <c r="C2938" i="126" s="1"/>
  <c r="B2939" i="126" s="1"/>
  <c r="E2939" i="126"/>
  <c r="E2940" i="126" l="1"/>
  <c r="F2939" i="126"/>
  <c r="C2939" i="126" s="1"/>
  <c r="B2940" i="126" s="1"/>
  <c r="E2941" i="126" l="1"/>
  <c r="F2940" i="126"/>
  <c r="C2940" i="126" s="1"/>
  <c r="B2941" i="126" s="1"/>
  <c r="F2941" i="126" l="1"/>
  <c r="C2941" i="126" s="1"/>
  <c r="B2942" i="126" s="1"/>
  <c r="E2942" i="126"/>
  <c r="E2943" i="126" l="1"/>
  <c r="F2942" i="126"/>
  <c r="C2942" i="126" s="1"/>
  <c r="B2943" i="126" s="1"/>
  <c r="F2943" i="126" l="1"/>
  <c r="C2943" i="126" s="1"/>
  <c r="B2944" i="126" s="1"/>
  <c r="E2944" i="126"/>
  <c r="E2945" i="126" l="1"/>
  <c r="F2944" i="126"/>
  <c r="C2944" i="126" s="1"/>
  <c r="B2945" i="126" s="1"/>
  <c r="E2946" i="126" l="1"/>
  <c r="F2945" i="126"/>
  <c r="C2945" i="126" s="1"/>
  <c r="B2946" i="126" s="1"/>
  <c r="F2946" i="126" l="1"/>
  <c r="C2946" i="126" s="1"/>
  <c r="B2947" i="126" s="1"/>
  <c r="E2947" i="126"/>
  <c r="F2947" i="126" l="1"/>
  <c r="C2947" i="126" s="1"/>
  <c r="B2948" i="126" s="1"/>
  <c r="E2948" i="126"/>
  <c r="E2949" i="126" l="1"/>
  <c r="F2948" i="126"/>
  <c r="C2948" i="126" s="1"/>
  <c r="B2949" i="126" s="1"/>
  <c r="F2949" i="126" l="1"/>
  <c r="C2949" i="126" s="1"/>
  <c r="B2950" i="126" s="1"/>
  <c r="E2950" i="126"/>
  <c r="E2951" i="126" l="1"/>
  <c r="F2950" i="126"/>
  <c r="C2950" i="126" s="1"/>
  <c r="B2951" i="126" s="1"/>
  <c r="F2951" i="126" l="1"/>
  <c r="C2951" i="126" s="1"/>
  <c r="B2952" i="126" s="1"/>
  <c r="E2952" i="126"/>
  <c r="F2952" i="126" l="1"/>
  <c r="C2952" i="126" s="1"/>
  <c r="B2953" i="126" s="1"/>
  <c r="E2953" i="126"/>
  <c r="E2954" i="126" l="1"/>
  <c r="F2953" i="126"/>
  <c r="C2953" i="126" s="1"/>
  <c r="B2954" i="126" s="1"/>
  <c r="F2954" i="126" l="1"/>
  <c r="C2954" i="126" s="1"/>
  <c r="B2955" i="126" s="1"/>
  <c r="E2955" i="126"/>
  <c r="F2955" i="126" l="1"/>
  <c r="C2955" i="126" s="1"/>
  <c r="B2956" i="126" s="1"/>
  <c r="E2956" i="126"/>
  <c r="F2956" i="126" l="1"/>
  <c r="C2956" i="126" s="1"/>
  <c r="B2957" i="126" s="1"/>
  <c r="E2957" i="126"/>
  <c r="F2957" i="126" l="1"/>
  <c r="C2957" i="126" s="1"/>
  <c r="B2958" i="126" s="1"/>
  <c r="E2958" i="126"/>
  <c r="E2959" i="126" l="1"/>
  <c r="F2958" i="126"/>
  <c r="C2958" i="126" s="1"/>
  <c r="B2959" i="126" s="1"/>
  <c r="E2960" i="126" l="1"/>
  <c r="F2959" i="126"/>
  <c r="C2959" i="126" s="1"/>
  <c r="B2960" i="126" s="1"/>
  <c r="E2961" i="126" l="1"/>
  <c r="F2960" i="126"/>
  <c r="C2960" i="126" s="1"/>
  <c r="B2961" i="126" s="1"/>
  <c r="F2961" i="126" l="1"/>
  <c r="C2961" i="126" s="1"/>
  <c r="B2962" i="126" s="1"/>
  <c r="E2962" i="126"/>
  <c r="E2963" i="126" l="1"/>
  <c r="F2962" i="126"/>
  <c r="C2962" i="126" s="1"/>
  <c r="B2963" i="126" s="1"/>
  <c r="E2964" i="126" l="1"/>
  <c r="F2963" i="126"/>
  <c r="C2963" i="126" s="1"/>
  <c r="B2964" i="126" s="1"/>
  <c r="F2964" i="126" l="1"/>
  <c r="C2964" i="126" s="1"/>
  <c r="B2965" i="126" s="1"/>
  <c r="E2965" i="126"/>
  <c r="F2965" i="126" l="1"/>
  <c r="C2965" i="126" s="1"/>
  <c r="B2966" i="126" s="1"/>
  <c r="E2966" i="126"/>
  <c r="F2966" i="126" l="1"/>
  <c r="C2966" i="126" s="1"/>
  <c r="B2967" i="126" s="1"/>
  <c r="E2967" i="126"/>
  <c r="F2967" i="126" l="1"/>
  <c r="C2967" i="126" s="1"/>
  <c r="B2968" i="126" s="1"/>
  <c r="E2968" i="126"/>
  <c r="E2969" i="126" l="1"/>
  <c r="F2968" i="126"/>
  <c r="C2968" i="126" s="1"/>
  <c r="B2969" i="126" s="1"/>
  <c r="E2970" i="126" l="1"/>
  <c r="F2969" i="126"/>
  <c r="C2969" i="126" s="1"/>
  <c r="B2970" i="126" s="1"/>
  <c r="F2970" i="126" l="1"/>
  <c r="C2970" i="126" s="1"/>
  <c r="B2971" i="126" s="1"/>
  <c r="E2971" i="126"/>
  <c r="F2971" i="126" l="1"/>
  <c r="C2971" i="126" s="1"/>
  <c r="B2972" i="126" s="1"/>
  <c r="E2972" i="126"/>
  <c r="F2972" i="126" l="1"/>
  <c r="C2972" i="126" s="1"/>
  <c r="B2973" i="126" s="1"/>
  <c r="E2973" i="126"/>
  <c r="F2973" i="126" l="1"/>
  <c r="C2973" i="126" s="1"/>
  <c r="B2974" i="126" s="1"/>
  <c r="E2974" i="126"/>
  <c r="F2974" i="126" l="1"/>
  <c r="C2974" i="126" s="1"/>
  <c r="B2975" i="126" s="1"/>
  <c r="E2975" i="126"/>
  <c r="E2976" i="126" l="1"/>
  <c r="F2975" i="126"/>
  <c r="C2975" i="126" s="1"/>
  <c r="B2976" i="126" s="1"/>
  <c r="F2976" i="126" l="1"/>
  <c r="C2976" i="126" s="1"/>
  <c r="B2977" i="126" s="1"/>
  <c r="E2977" i="126"/>
  <c r="F2977" i="126" l="1"/>
  <c r="C2977" i="126" s="1"/>
  <c r="B2978" i="126" s="1"/>
  <c r="E2978" i="126"/>
  <c r="F2978" i="126" l="1"/>
  <c r="C2978" i="126" s="1"/>
  <c r="B2979" i="126" s="1"/>
  <c r="E2979" i="126"/>
  <c r="E2980" i="126" l="1"/>
  <c r="F2979" i="126"/>
  <c r="C2979" i="126" s="1"/>
  <c r="B2980" i="126" s="1"/>
  <c r="E2981" i="126" l="1"/>
  <c r="F2980" i="126"/>
  <c r="C2980" i="126" s="1"/>
  <c r="B2981" i="126" s="1"/>
  <c r="F2981" i="126" l="1"/>
  <c r="C2981" i="126" s="1"/>
  <c r="B2982" i="126" s="1"/>
  <c r="E2982" i="126"/>
  <c r="E2983" i="126" l="1"/>
  <c r="F2982" i="126"/>
  <c r="C2982" i="126" s="1"/>
  <c r="B2983" i="126" s="1"/>
  <c r="F2983" i="126" l="1"/>
  <c r="C2983" i="126" s="1"/>
  <c r="B2984" i="126" s="1"/>
  <c r="E2984" i="126"/>
  <c r="E2985" i="126" l="1"/>
  <c r="F2984" i="126"/>
  <c r="C2984" i="126" s="1"/>
  <c r="B2985" i="126" s="1"/>
  <c r="F2985" i="126" l="1"/>
  <c r="C2985" i="126" s="1"/>
  <c r="B2986" i="126" s="1"/>
  <c r="E2986" i="126"/>
  <c r="F2986" i="126" l="1"/>
  <c r="C2986" i="126" s="1"/>
  <c r="B2987" i="126" s="1"/>
  <c r="E2987" i="126"/>
  <c r="E2988" i="126" l="1"/>
  <c r="F2987" i="126"/>
  <c r="C2987" i="126" s="1"/>
  <c r="B2988" i="126" s="1"/>
  <c r="F2988" i="126" l="1"/>
  <c r="C2988" i="126" s="1"/>
  <c r="B2989" i="126" s="1"/>
  <c r="E2989" i="126"/>
  <c r="E2990" i="126" l="1"/>
  <c r="F2989" i="126"/>
  <c r="C2989" i="126" s="1"/>
  <c r="B2990" i="126" s="1"/>
  <c r="E2991" i="126" l="1"/>
  <c r="F2990" i="126"/>
  <c r="C2990" i="126" s="1"/>
  <c r="B2991" i="126" s="1"/>
  <c r="E2992" i="126" l="1"/>
  <c r="F2991" i="126"/>
  <c r="C2991" i="126" s="1"/>
  <c r="B2992" i="126" s="1"/>
  <c r="F2992" i="126" l="1"/>
  <c r="C2992" i="126" s="1"/>
  <c r="B2993" i="126" s="1"/>
  <c r="E2993" i="126"/>
  <c r="E2994" i="126" l="1"/>
  <c r="F2993" i="126"/>
  <c r="C2993" i="126" s="1"/>
  <c r="B2994" i="126" s="1"/>
  <c r="F2994" i="126" l="1"/>
  <c r="C2994" i="126" s="1"/>
  <c r="B2995" i="126" s="1"/>
  <c r="E2995" i="126"/>
  <c r="E2996" i="126" l="1"/>
  <c r="F2995" i="126"/>
  <c r="C2995" i="126" s="1"/>
  <c r="B2996" i="126" s="1"/>
  <c r="F2996" i="126" l="1"/>
  <c r="C2996" i="126" s="1"/>
  <c r="B2997" i="126" s="1"/>
  <c r="E2997" i="126"/>
  <c r="F2997" i="126" l="1"/>
  <c r="C2997" i="126" s="1"/>
  <c r="B2998" i="126" s="1"/>
  <c r="E2998" i="126"/>
  <c r="E2999" i="126" l="1"/>
  <c r="F2998" i="126"/>
  <c r="C2998" i="126" s="1"/>
  <c r="B2999" i="126" s="1"/>
  <c r="F2999" i="126" l="1"/>
  <c r="C2999" i="126" s="1"/>
  <c r="B3000" i="126" s="1"/>
  <c r="E3000" i="126"/>
  <c r="E3001" i="126" l="1"/>
  <c r="F3000" i="126"/>
  <c r="C3000" i="126" s="1"/>
  <c r="B3001" i="126" s="1"/>
  <c r="F3001" i="126" l="1"/>
  <c r="C3001" i="126" s="1"/>
  <c r="B3002" i="126" s="1"/>
  <c r="E3002" i="126"/>
  <c r="E3003" i="126" l="1"/>
  <c r="F3002" i="126"/>
  <c r="C3002" i="126" s="1"/>
  <c r="B3003" i="126" s="1"/>
  <c r="F3003" i="126" l="1"/>
  <c r="C3003" i="126" s="1"/>
  <c r="B3004" i="126" s="1"/>
  <c r="E3004" i="126"/>
  <c r="F3004" i="126" l="1"/>
  <c r="C3004" i="126" s="1"/>
  <c r="B3005" i="126" s="1"/>
  <c r="E3005" i="126"/>
  <c r="F3005" i="126" l="1"/>
  <c r="C3005" i="126" s="1"/>
  <c r="B3006" i="126" s="1"/>
  <c r="E3006" i="126"/>
  <c r="F3006" i="126" l="1"/>
  <c r="C3006" i="126" s="1"/>
  <c r="B3007" i="126" s="1"/>
  <c r="E3007" i="126"/>
  <c r="F3007" i="126" l="1"/>
  <c r="C3007" i="126" s="1"/>
  <c r="B3008" i="126" s="1"/>
  <c r="E3008" i="126"/>
  <c r="E3009" i="126" l="1"/>
  <c r="F3008" i="126"/>
  <c r="C3008" i="126" s="1"/>
  <c r="B3009" i="126" s="1"/>
  <c r="F3009" i="126" l="1"/>
  <c r="C3009" i="126" s="1"/>
  <c r="B3010" i="126" s="1"/>
  <c r="E3010" i="126"/>
  <c r="F3010" i="126" l="1"/>
  <c r="C3010" i="126" s="1"/>
  <c r="B3011" i="126" s="1"/>
  <c r="E3011" i="126"/>
  <c r="E3012" i="126" l="1"/>
  <c r="F3011" i="126"/>
  <c r="C3011" i="126" s="1"/>
  <c r="B3012" i="126" s="1"/>
  <c r="F3012" i="126" l="1"/>
  <c r="C3012" i="126" s="1"/>
  <c r="B3013" i="126" s="1"/>
  <c r="E3013" i="126"/>
  <c r="F3013" i="126" l="1"/>
  <c r="C3013" i="126" s="1"/>
  <c r="B3014" i="126" s="1"/>
  <c r="E3014" i="126"/>
  <c r="E3015" i="126" l="1"/>
  <c r="F3014" i="126"/>
  <c r="C3014" i="126" s="1"/>
  <c r="B3015" i="126" s="1"/>
  <c r="F3015" i="126" l="1"/>
  <c r="C3015" i="126" s="1"/>
  <c r="B3016" i="126" s="1"/>
  <c r="E3016" i="126"/>
  <c r="E3017" i="126" l="1"/>
  <c r="F3016" i="126"/>
  <c r="C3016" i="126" s="1"/>
  <c r="B3017" i="126" s="1"/>
  <c r="F3017" i="126" l="1"/>
  <c r="C3017" i="126" s="1"/>
  <c r="B3018" i="126" s="1"/>
  <c r="E3018" i="126"/>
  <c r="F3018" i="126" l="1"/>
  <c r="C3018" i="126" s="1"/>
  <c r="B3019" i="126" s="1"/>
  <c r="E3019" i="126"/>
  <c r="F3019" i="126" l="1"/>
  <c r="C3019" i="126" s="1"/>
  <c r="B3020" i="126" s="1"/>
  <c r="E3020" i="126"/>
  <c r="E3021" i="126" l="1"/>
  <c r="F3020" i="126"/>
  <c r="C3020" i="126" s="1"/>
  <c r="B3021" i="126" s="1"/>
  <c r="F3021" i="126" l="1"/>
  <c r="C3021" i="126" s="1"/>
  <c r="B3022" i="126" s="1"/>
  <c r="E3022" i="126"/>
  <c r="F3022" i="126" l="1"/>
  <c r="C3022" i="126" s="1"/>
  <c r="B3023" i="126" s="1"/>
  <c r="E3023" i="126"/>
  <c r="E3024" i="126" l="1"/>
  <c r="F3023" i="126"/>
  <c r="C3023" i="126" s="1"/>
  <c r="B3024" i="126" s="1"/>
  <c r="F3024" i="126" l="1"/>
  <c r="C3024" i="126" s="1"/>
  <c r="B3025" i="126" s="1"/>
  <c r="E3025" i="126"/>
  <c r="E3026" i="126" l="1"/>
  <c r="F3025" i="126"/>
  <c r="C3025" i="126" s="1"/>
  <c r="B3026" i="126" s="1"/>
  <c r="F3026" i="126" l="1"/>
  <c r="C3026" i="126" s="1"/>
  <c r="B3027" i="126" s="1"/>
  <c r="E3027" i="126"/>
  <c r="E3028" i="126" l="1"/>
  <c r="F3027" i="126"/>
  <c r="C3027" i="126" s="1"/>
  <c r="B3028" i="126" s="1"/>
  <c r="E3029" i="126" l="1"/>
  <c r="F3028" i="126"/>
  <c r="C3028" i="126" s="1"/>
  <c r="B3029" i="126" s="1"/>
  <c r="F3029" i="126" l="1"/>
  <c r="C3029" i="126" s="1"/>
  <c r="B3030" i="126" s="1"/>
  <c r="E3030" i="126"/>
  <c r="E3031" i="126" l="1"/>
  <c r="F3030" i="126"/>
  <c r="C3030" i="126" s="1"/>
  <c r="B3031" i="126" s="1"/>
  <c r="F3031" i="126" l="1"/>
  <c r="C3031" i="126" s="1"/>
  <c r="B3032" i="126" s="1"/>
  <c r="E3032" i="126"/>
  <c r="E3033" i="126" l="1"/>
  <c r="F3032" i="126"/>
  <c r="C3032" i="126" s="1"/>
  <c r="B3033" i="126" s="1"/>
  <c r="F3033" i="126" l="1"/>
  <c r="C3033" i="126" s="1"/>
  <c r="B3034" i="126" s="1"/>
  <c r="E3034" i="126"/>
  <c r="E3035" i="126" l="1"/>
  <c r="F3034" i="126"/>
  <c r="C3034" i="126" s="1"/>
  <c r="B3035" i="126" s="1"/>
  <c r="E3036" i="126" l="1"/>
  <c r="F3035" i="126"/>
  <c r="C3035" i="126" s="1"/>
  <c r="B3036" i="126" s="1"/>
  <c r="F3036" i="126" l="1"/>
  <c r="C3036" i="126" s="1"/>
  <c r="B3037" i="126" s="1"/>
  <c r="E3037" i="126"/>
  <c r="F3037" i="126" l="1"/>
  <c r="C3037" i="126" s="1"/>
  <c r="B3038" i="126" s="1"/>
  <c r="E3038" i="126"/>
  <c r="E3039" i="126" l="1"/>
  <c r="F3038" i="126"/>
  <c r="C3038" i="126" s="1"/>
  <c r="B3039" i="126" s="1"/>
  <c r="F3039" i="126" l="1"/>
  <c r="C3039" i="126" s="1"/>
  <c r="B3040" i="126" s="1"/>
  <c r="E3040" i="126"/>
  <c r="E3041" i="126" l="1"/>
  <c r="F3040" i="126"/>
  <c r="C3040" i="126" s="1"/>
  <c r="B3041" i="126" s="1"/>
  <c r="E3042" i="126" l="1"/>
  <c r="F3041" i="126"/>
  <c r="C3041" i="126" s="1"/>
  <c r="B3042" i="126" s="1"/>
  <c r="F3042" i="126" l="1"/>
  <c r="C3042" i="126" s="1"/>
  <c r="B3043" i="126" s="1"/>
  <c r="E3043" i="126"/>
  <c r="F3043" i="126" l="1"/>
  <c r="C3043" i="126" s="1"/>
  <c r="B3044" i="126" s="1"/>
  <c r="E3044" i="126"/>
  <c r="F3044" i="126" l="1"/>
  <c r="C3044" i="126" s="1"/>
  <c r="B3045" i="126" s="1"/>
  <c r="E3045" i="126"/>
  <c r="E3046" i="126" l="1"/>
  <c r="F3045" i="126"/>
  <c r="C3045" i="126" s="1"/>
  <c r="B3046" i="126" s="1"/>
  <c r="F3046" i="126" l="1"/>
  <c r="C3046" i="126" s="1"/>
  <c r="B3047" i="126" s="1"/>
  <c r="E3047" i="126"/>
  <c r="F3047" i="126" l="1"/>
  <c r="C3047" i="126" s="1"/>
  <c r="B3048" i="126" s="1"/>
  <c r="E3048" i="126"/>
  <c r="E3049" i="126" l="1"/>
  <c r="F3048" i="126"/>
  <c r="C3048" i="126" s="1"/>
  <c r="B3049" i="126" s="1"/>
  <c r="F3049" i="126" l="1"/>
  <c r="C3049" i="126" s="1"/>
  <c r="B3050" i="126" s="1"/>
  <c r="E3050" i="126"/>
  <c r="E3051" i="126" l="1"/>
  <c r="F3050" i="126"/>
  <c r="C3050" i="126" s="1"/>
  <c r="B3051" i="126" s="1"/>
  <c r="F3051" i="126" l="1"/>
  <c r="C3051" i="126" s="1"/>
  <c r="B3052" i="126" s="1"/>
  <c r="E3052" i="126"/>
  <c r="E3053" i="126" l="1"/>
  <c r="F3052" i="126"/>
  <c r="C3052" i="126" s="1"/>
  <c r="B3053" i="126" s="1"/>
  <c r="F3053" i="126" l="1"/>
  <c r="C3053" i="126" s="1"/>
  <c r="B3054" i="126" s="1"/>
  <c r="E3054" i="126"/>
  <c r="E3055" i="126" l="1"/>
  <c r="F3054" i="126"/>
  <c r="C3054" i="126" s="1"/>
  <c r="B3055" i="126" s="1"/>
  <c r="F3055" i="126" l="1"/>
  <c r="C3055" i="126" s="1"/>
  <c r="B3056" i="126" s="1"/>
  <c r="E3056" i="126"/>
  <c r="E3057" i="126" l="1"/>
  <c r="F3056" i="126"/>
  <c r="C3056" i="126" s="1"/>
  <c r="B3057" i="126" s="1"/>
  <c r="F3057" i="126" l="1"/>
  <c r="C3057" i="126" s="1"/>
  <c r="B3058" i="126" s="1"/>
  <c r="E3058" i="126"/>
  <c r="E3059" i="126" l="1"/>
  <c r="F3058" i="126"/>
  <c r="C3058" i="126" s="1"/>
  <c r="B3059" i="126" s="1"/>
  <c r="F3059" i="126" l="1"/>
  <c r="C3059" i="126" s="1"/>
  <c r="B3060" i="126" s="1"/>
  <c r="E3060" i="126"/>
  <c r="F3060" i="126" l="1"/>
  <c r="C3060" i="126" s="1"/>
  <c r="B3061" i="126" s="1"/>
  <c r="E3061" i="126"/>
  <c r="F3061" i="126" l="1"/>
  <c r="C3061" i="126" s="1"/>
  <c r="B3062" i="126" s="1"/>
  <c r="E3062" i="126"/>
  <c r="E3063" i="126" l="1"/>
  <c r="F3062" i="126"/>
  <c r="C3062" i="126" s="1"/>
  <c r="B3063" i="126" s="1"/>
  <c r="F3063" i="126" l="1"/>
  <c r="C3063" i="126" s="1"/>
  <c r="B3064" i="126" s="1"/>
  <c r="E3064" i="126"/>
  <c r="F3064" i="126" l="1"/>
  <c r="C3064" i="126" s="1"/>
  <c r="B3065" i="126" s="1"/>
  <c r="E3065" i="126"/>
  <c r="E3066" i="126" l="1"/>
  <c r="F3065" i="126"/>
  <c r="C3065" i="126" s="1"/>
  <c r="B3066" i="126" s="1"/>
  <c r="F3066" i="126" l="1"/>
  <c r="C3066" i="126" s="1"/>
  <c r="B3067" i="126" s="1"/>
  <c r="E3067" i="126"/>
  <c r="F3067" i="126" l="1"/>
  <c r="C3067" i="126" s="1"/>
  <c r="B3068" i="126" s="1"/>
  <c r="E3068" i="126"/>
  <c r="E3069" i="126" l="1"/>
  <c r="F3068" i="126"/>
  <c r="C3068" i="126" s="1"/>
  <c r="B3069" i="126" s="1"/>
  <c r="E3070" i="126" l="1"/>
  <c r="F3069" i="126"/>
  <c r="C3069" i="126" s="1"/>
  <c r="B3070" i="126" s="1"/>
  <c r="E3071" i="126" l="1"/>
  <c r="F3070" i="126"/>
  <c r="C3070" i="126" s="1"/>
  <c r="B3071" i="126" s="1"/>
  <c r="F3071" i="126" l="1"/>
  <c r="C3071" i="126" s="1"/>
  <c r="B3072" i="126" s="1"/>
  <c r="E3072" i="126"/>
  <c r="E3073" i="126" l="1"/>
  <c r="F3072" i="126"/>
  <c r="C3072" i="126" s="1"/>
  <c r="B3073" i="126" s="1"/>
  <c r="F3073" i="126" l="1"/>
  <c r="C3073" i="126" s="1"/>
  <c r="B3074" i="126" s="1"/>
  <c r="E3074" i="126"/>
  <c r="E3075" i="126" l="1"/>
  <c r="F3074" i="126"/>
  <c r="C3074" i="126" s="1"/>
  <c r="B3075" i="126" s="1"/>
  <c r="F3075" i="126" l="1"/>
  <c r="C3075" i="126" s="1"/>
  <c r="B3076" i="126" s="1"/>
  <c r="E3076" i="126"/>
  <c r="F3076" i="126" l="1"/>
  <c r="C3076" i="126" s="1"/>
  <c r="B3077" i="126" s="1"/>
  <c r="E3077" i="126"/>
  <c r="E3078" i="126" l="1"/>
  <c r="F3077" i="126"/>
  <c r="C3077" i="126" s="1"/>
  <c r="B3078" i="126" s="1"/>
  <c r="F3078" i="126" l="1"/>
  <c r="C3078" i="126" s="1"/>
  <c r="B3079" i="126" s="1"/>
  <c r="E3079" i="126"/>
  <c r="F3079" i="126" l="1"/>
  <c r="C3079" i="126" s="1"/>
  <c r="B3080" i="126" s="1"/>
  <c r="E3080" i="126"/>
  <c r="E3081" i="126" l="1"/>
  <c r="F3080" i="126"/>
  <c r="C3080" i="126" s="1"/>
  <c r="B3081" i="126" s="1"/>
  <c r="F3081" i="126" l="1"/>
  <c r="C3081" i="126" s="1"/>
  <c r="B3082" i="126" s="1"/>
  <c r="E3082" i="126"/>
  <c r="E3083" i="126" l="1"/>
  <c r="F3082" i="126"/>
  <c r="C3082" i="126" s="1"/>
  <c r="B3083" i="126" s="1"/>
  <c r="E3084" i="126" l="1"/>
  <c r="F3083" i="126"/>
  <c r="C3083" i="126" s="1"/>
  <c r="B3084" i="126" s="1"/>
  <c r="F3084" i="126" l="1"/>
  <c r="C3084" i="126" s="1"/>
  <c r="B3085" i="126" s="1"/>
  <c r="E3085" i="126"/>
  <c r="F3085" i="126" l="1"/>
  <c r="C3085" i="126" s="1"/>
  <c r="B3086" i="126" s="1"/>
  <c r="E3086" i="126"/>
  <c r="F3086" i="126" l="1"/>
  <c r="C3086" i="126" s="1"/>
  <c r="B3087" i="126" s="1"/>
  <c r="E3087" i="126"/>
  <c r="F3087" i="126" l="1"/>
  <c r="C3087" i="126" s="1"/>
  <c r="B3088" i="126" s="1"/>
  <c r="E3088" i="126"/>
  <c r="E3089" i="126" l="1"/>
  <c r="F3088" i="126"/>
  <c r="C3088" i="126" s="1"/>
  <c r="B3089" i="126" s="1"/>
  <c r="F3089" i="126" l="1"/>
  <c r="C3089" i="126" s="1"/>
  <c r="B3090" i="126" s="1"/>
  <c r="E3090" i="126"/>
  <c r="E3091" i="126" l="1"/>
  <c r="F3090" i="126"/>
  <c r="C3090" i="126" s="1"/>
  <c r="B3091" i="126" s="1"/>
  <c r="F3091" i="126" l="1"/>
  <c r="C3091" i="126" s="1"/>
  <c r="B3092" i="126" s="1"/>
  <c r="E3092" i="126"/>
  <c r="F3092" i="126" l="1"/>
  <c r="C3092" i="126" s="1"/>
  <c r="B3093" i="126" s="1"/>
  <c r="E3093" i="126"/>
  <c r="E3094" i="126" l="1"/>
  <c r="F3093" i="126"/>
  <c r="C3093" i="126" s="1"/>
  <c r="B3094" i="126" s="1"/>
  <c r="F3094" i="126" l="1"/>
  <c r="C3094" i="126" s="1"/>
  <c r="B3095" i="126" s="1"/>
  <c r="E3095" i="126"/>
  <c r="E3096" i="126" l="1"/>
  <c r="F3095" i="126"/>
  <c r="C3095" i="126" s="1"/>
  <c r="B3096" i="126" s="1"/>
  <c r="F3096" i="126" l="1"/>
  <c r="C3096" i="126" s="1"/>
  <c r="B3097" i="126" s="1"/>
  <c r="E3097" i="126"/>
  <c r="E3098" i="126" l="1"/>
  <c r="F3097" i="126"/>
  <c r="C3097" i="126" s="1"/>
  <c r="B3098" i="126" s="1"/>
  <c r="E3099" i="126" l="1"/>
  <c r="F3098" i="126"/>
  <c r="C3098" i="126" s="1"/>
  <c r="B3099" i="126" s="1"/>
  <c r="E3100" i="126" l="1"/>
  <c r="F3099" i="126"/>
  <c r="C3099" i="126" s="1"/>
  <c r="B3100" i="126" s="1"/>
  <c r="F3100" i="126" l="1"/>
  <c r="C3100" i="126" s="1"/>
  <c r="B3101" i="126" s="1"/>
  <c r="E3101" i="126"/>
  <c r="E3102" i="126" l="1"/>
  <c r="F3101" i="126"/>
  <c r="C3101" i="126" s="1"/>
  <c r="B3102" i="126" s="1"/>
  <c r="F3102" i="126" l="1"/>
  <c r="C3102" i="126" s="1"/>
  <c r="B3103" i="126" s="1"/>
  <c r="E3103" i="126"/>
  <c r="F3103" i="126" l="1"/>
  <c r="C3103" i="126" s="1"/>
  <c r="B3104" i="126" s="1"/>
  <c r="E3104" i="126"/>
  <c r="E3105" i="126" l="1"/>
  <c r="F3104" i="126"/>
  <c r="C3104" i="126" s="1"/>
  <c r="B3105" i="126" s="1"/>
  <c r="F3105" i="126" l="1"/>
  <c r="C3105" i="126" s="1"/>
  <c r="B3106" i="126" s="1"/>
  <c r="E3106" i="126"/>
  <c r="E3107" i="126" l="1"/>
  <c r="F3106" i="126"/>
  <c r="C3106" i="126" s="1"/>
  <c r="B3107" i="126" s="1"/>
  <c r="F3107" i="126" l="1"/>
  <c r="C3107" i="126" s="1"/>
  <c r="B3108" i="126" s="1"/>
  <c r="E3108" i="126"/>
  <c r="E3109" i="126" l="1"/>
  <c r="F3108" i="126"/>
  <c r="C3108" i="126" s="1"/>
  <c r="B3109" i="126" s="1"/>
  <c r="F3109" i="126" l="1"/>
  <c r="C3109" i="126" s="1"/>
  <c r="B3110" i="126" s="1"/>
  <c r="E3110" i="126"/>
  <c r="E3111" i="126" l="1"/>
  <c r="F3110" i="126"/>
  <c r="C3110" i="126" s="1"/>
  <c r="B3111" i="126" s="1"/>
  <c r="F3111" i="126" l="1"/>
  <c r="C3111" i="126" s="1"/>
  <c r="B3112" i="126" s="1"/>
  <c r="E3112" i="126"/>
  <c r="E3113" i="126" l="1"/>
  <c r="F3112" i="126"/>
  <c r="C3112" i="126" s="1"/>
  <c r="B3113" i="126" s="1"/>
  <c r="F3113" i="126" l="1"/>
  <c r="C3113" i="126" s="1"/>
  <c r="B3114" i="126" s="1"/>
  <c r="E3114" i="126"/>
  <c r="E3115" i="126" l="1"/>
  <c r="F3114" i="126"/>
  <c r="C3114" i="126" s="1"/>
  <c r="B3115" i="126" s="1"/>
  <c r="F3115" i="126" l="1"/>
  <c r="C3115" i="126" s="1"/>
  <c r="B3116" i="126" s="1"/>
  <c r="E3116" i="126"/>
  <c r="E3117" i="126" l="1"/>
  <c r="F3116" i="126"/>
  <c r="C3116" i="126" s="1"/>
  <c r="B3117" i="126" s="1"/>
  <c r="E3118" i="126" l="1"/>
  <c r="F3117" i="126"/>
  <c r="C3117" i="126" s="1"/>
  <c r="B3118" i="126" s="1"/>
  <c r="F3118" i="126" l="1"/>
  <c r="C3118" i="126" s="1"/>
  <c r="B3119" i="126" s="1"/>
  <c r="E3119" i="126"/>
  <c r="F3119" i="126" l="1"/>
  <c r="C3119" i="126" s="1"/>
  <c r="B3120" i="126" s="1"/>
  <c r="E3120" i="126"/>
  <c r="F3120" i="126" l="1"/>
  <c r="C3120" i="126" s="1"/>
  <c r="B3121" i="126" s="1"/>
  <c r="E3121" i="126"/>
  <c r="F3121" i="126" l="1"/>
  <c r="C3121" i="126" s="1"/>
  <c r="B3122" i="126" s="1"/>
  <c r="E3122" i="126"/>
  <c r="F3122" i="126" l="1"/>
  <c r="C3122" i="126" s="1"/>
  <c r="B3123" i="126" s="1"/>
  <c r="E3123" i="126"/>
  <c r="F3123" i="126" l="1"/>
  <c r="C3123" i="126" s="1"/>
  <c r="B3124" i="126" s="1"/>
  <c r="E3124" i="126"/>
  <c r="E3125" i="126" l="1"/>
  <c r="F3124" i="126"/>
  <c r="C3124" i="126" s="1"/>
  <c r="B3125" i="126" s="1"/>
  <c r="F3125" i="126" l="1"/>
  <c r="C3125" i="126" s="1"/>
  <c r="B3126" i="126" s="1"/>
  <c r="E3126" i="126"/>
  <c r="E3127" i="126" l="1"/>
  <c r="F3126" i="126"/>
  <c r="C3126" i="126" s="1"/>
  <c r="B3127" i="126" s="1"/>
  <c r="E3128" i="126" l="1"/>
  <c r="F3127" i="126"/>
  <c r="C3127" i="126" s="1"/>
  <c r="B3128" i="126" s="1"/>
  <c r="F3128" i="126" l="1"/>
  <c r="C3128" i="126" s="1"/>
  <c r="B3129" i="126" s="1"/>
  <c r="E3129" i="126"/>
  <c r="E3130" i="126" l="1"/>
  <c r="F3129" i="126"/>
  <c r="C3129" i="126" s="1"/>
  <c r="B3130" i="126" s="1"/>
  <c r="F3130" i="126" l="1"/>
  <c r="C3130" i="126" s="1"/>
  <c r="B3131" i="126" s="1"/>
  <c r="E3131" i="126"/>
  <c r="F3131" i="126" l="1"/>
  <c r="C3131" i="126" s="1"/>
  <c r="B3132" i="126" s="1"/>
  <c r="E3132" i="126"/>
  <c r="E3133" i="126" l="1"/>
  <c r="F3132" i="126"/>
  <c r="C3132" i="126" s="1"/>
  <c r="B3133" i="126" s="1"/>
  <c r="F3133" i="126" l="1"/>
  <c r="C3133" i="126" s="1"/>
  <c r="B3134" i="126" s="1"/>
  <c r="E3134" i="126"/>
  <c r="E3135" i="126" l="1"/>
  <c r="F3134" i="126"/>
  <c r="C3134" i="126" s="1"/>
  <c r="B3135" i="126" s="1"/>
  <c r="F3135" i="126" l="1"/>
  <c r="C3135" i="126" s="1"/>
  <c r="B3136" i="126" s="1"/>
  <c r="E3136" i="126"/>
  <c r="E3137" i="126" l="1"/>
  <c r="F3136" i="126"/>
  <c r="C3136" i="126" s="1"/>
  <c r="B3137" i="126" s="1"/>
  <c r="E3138" i="126" l="1"/>
  <c r="F3137" i="126"/>
  <c r="C3137" i="126" s="1"/>
  <c r="B3138" i="126" s="1"/>
  <c r="F3138" i="126" l="1"/>
  <c r="C3138" i="126" s="1"/>
  <c r="B3139" i="126" s="1"/>
  <c r="E3139" i="126"/>
  <c r="F3139" i="126" l="1"/>
  <c r="C3139" i="126" s="1"/>
  <c r="B3140" i="126" s="1"/>
  <c r="E3140" i="126"/>
  <c r="E3141" i="126" l="1"/>
  <c r="F3140" i="126"/>
  <c r="C3140" i="126" s="1"/>
  <c r="B3141" i="126" s="1"/>
  <c r="F3141" i="126" l="1"/>
  <c r="C3141" i="126" s="1"/>
  <c r="B3142" i="126" s="1"/>
  <c r="E3142" i="126"/>
  <c r="E3143" i="126" l="1"/>
  <c r="F3142" i="126"/>
  <c r="C3142" i="126" s="1"/>
  <c r="B3143" i="126" s="1"/>
  <c r="F3143" i="126" l="1"/>
  <c r="C3143" i="126" s="1"/>
  <c r="B3144" i="126" s="1"/>
  <c r="E3144" i="126"/>
  <c r="E3145" i="126" l="1"/>
  <c r="F3144" i="126"/>
  <c r="C3144" i="126" s="1"/>
  <c r="B3145" i="126" s="1"/>
  <c r="E3146" i="126" l="1"/>
  <c r="F3145" i="126"/>
  <c r="C3145" i="126" s="1"/>
  <c r="B3146" i="126" s="1"/>
  <c r="F3146" i="126" l="1"/>
  <c r="C3146" i="126" s="1"/>
  <c r="B3147" i="126" s="1"/>
  <c r="E3147" i="126"/>
  <c r="F3147" i="126" l="1"/>
  <c r="C3147" i="126" s="1"/>
  <c r="B3148" i="126" s="1"/>
  <c r="E3148" i="126"/>
  <c r="F3148" i="126" l="1"/>
  <c r="C3148" i="126" s="1"/>
  <c r="B3149" i="126" s="1"/>
  <c r="E3149" i="126"/>
  <c r="E3150" i="126" l="1"/>
  <c r="F3149" i="126"/>
  <c r="C3149" i="126" s="1"/>
  <c r="B3150" i="126" s="1"/>
  <c r="F3150" i="126" l="1"/>
  <c r="C3150" i="126" s="1"/>
  <c r="B3151" i="126" s="1"/>
  <c r="E3151" i="126"/>
  <c r="F3151" i="126" l="1"/>
  <c r="C3151" i="126" s="1"/>
  <c r="B3152" i="126" s="1"/>
  <c r="E3152" i="126"/>
  <c r="E3153" i="126" l="1"/>
  <c r="F3152" i="126"/>
  <c r="C3152" i="126" s="1"/>
  <c r="B3153" i="126" s="1"/>
  <c r="E3154" i="126" l="1"/>
  <c r="F3153" i="126"/>
  <c r="C3153" i="126" s="1"/>
  <c r="B3154" i="126" s="1"/>
  <c r="F3154" i="126" l="1"/>
  <c r="C3154" i="126" s="1"/>
  <c r="B3155" i="126" s="1"/>
  <c r="E3155" i="126"/>
  <c r="F3155" i="126" l="1"/>
  <c r="C3155" i="126" s="1"/>
  <c r="B3156" i="126" s="1"/>
  <c r="E3156" i="126"/>
  <c r="E3157" i="126" l="1"/>
  <c r="F3156" i="126"/>
  <c r="C3156" i="126" s="1"/>
  <c r="B3157" i="126" s="1"/>
  <c r="F3157" i="126" l="1"/>
  <c r="C3157" i="126" s="1"/>
  <c r="B3158" i="126" s="1"/>
  <c r="E3158" i="126"/>
  <c r="F3158" i="126" l="1"/>
  <c r="C3158" i="126" s="1"/>
  <c r="B3159" i="126" s="1"/>
  <c r="E3159" i="126"/>
  <c r="E3160" i="126" l="1"/>
  <c r="F3159" i="126"/>
  <c r="C3159" i="126" s="1"/>
  <c r="B3160" i="126" s="1"/>
  <c r="E3161" i="126" l="1"/>
  <c r="F3160" i="126"/>
  <c r="C3160" i="126" s="1"/>
  <c r="B3161" i="126" s="1"/>
  <c r="F3161" i="126" l="1"/>
  <c r="C3161" i="126" s="1"/>
  <c r="B3162" i="126" s="1"/>
  <c r="E3162" i="126"/>
  <c r="F3162" i="126" l="1"/>
  <c r="C3162" i="126" s="1"/>
  <c r="B3163" i="126" s="1"/>
  <c r="E3163" i="126"/>
  <c r="F3163" i="126" l="1"/>
  <c r="C3163" i="126" s="1"/>
  <c r="B3164" i="126" s="1"/>
  <c r="E3164" i="126"/>
  <c r="E3165" i="126" l="1"/>
  <c r="F3164" i="126"/>
  <c r="C3164" i="126" s="1"/>
  <c r="B3165" i="126" s="1"/>
  <c r="F3165" i="126" l="1"/>
  <c r="C3165" i="126" s="1"/>
  <c r="B3166" i="126" s="1"/>
  <c r="E3166" i="126"/>
  <c r="F3166" i="126" l="1"/>
  <c r="C3166" i="126" s="1"/>
  <c r="B3167" i="126" s="1"/>
  <c r="E3167" i="126"/>
  <c r="E3168" i="126" l="1"/>
  <c r="F3167" i="126"/>
  <c r="C3167" i="126" s="1"/>
  <c r="B3168" i="126" s="1"/>
  <c r="E3169" i="126" l="1"/>
  <c r="F3168" i="126"/>
  <c r="C3168" i="126" s="1"/>
  <c r="B3169" i="126" s="1"/>
  <c r="F3169" i="126" l="1"/>
  <c r="C3169" i="126" s="1"/>
  <c r="B3170" i="126" s="1"/>
  <c r="E3170" i="126"/>
  <c r="E3171" i="126" l="1"/>
  <c r="F3170" i="126"/>
  <c r="C3170" i="126" s="1"/>
  <c r="B3171" i="126" s="1"/>
  <c r="F3171" i="126" l="1"/>
  <c r="C3171" i="126" s="1"/>
  <c r="B3172" i="126" s="1"/>
  <c r="E3172" i="126"/>
  <c r="E3173" i="126" l="1"/>
  <c r="F3172" i="126"/>
  <c r="C3172" i="126" s="1"/>
  <c r="B3173" i="126" s="1"/>
  <c r="F3173" i="126" l="1"/>
  <c r="C3173" i="126" s="1"/>
  <c r="B3174" i="126" s="1"/>
  <c r="E3174" i="126"/>
  <c r="F3174" i="126" l="1"/>
  <c r="C3174" i="126" s="1"/>
  <c r="B3175" i="126" s="1"/>
  <c r="E3175" i="126"/>
  <c r="E3176" i="126" l="1"/>
  <c r="F3175" i="126"/>
  <c r="C3175" i="126" s="1"/>
  <c r="B3176" i="126" s="1"/>
  <c r="F3176" i="126" l="1"/>
  <c r="C3176" i="126" s="1"/>
  <c r="B3177" i="126" s="1"/>
  <c r="E3177" i="126"/>
  <c r="E3178" i="126" l="1"/>
  <c r="F3177" i="126"/>
  <c r="C3177" i="126" s="1"/>
  <c r="B3178" i="126" s="1"/>
  <c r="E3179" i="126" l="1"/>
  <c r="F3178" i="126"/>
  <c r="C3178" i="126" s="1"/>
  <c r="B3179" i="126" s="1"/>
  <c r="F3179" i="126" l="1"/>
  <c r="C3179" i="126" s="1"/>
  <c r="B3180" i="126" s="1"/>
  <c r="E3180" i="126"/>
  <c r="E3181" i="126" l="1"/>
  <c r="F3180" i="126"/>
  <c r="C3180" i="126" s="1"/>
  <c r="B3181" i="126" s="1"/>
  <c r="E3182" i="126" l="1"/>
  <c r="F3181" i="126"/>
  <c r="C3181" i="126" s="1"/>
  <c r="B3182" i="126" s="1"/>
  <c r="F3182" i="126" l="1"/>
  <c r="C3182" i="126" s="1"/>
  <c r="B3183" i="126" s="1"/>
  <c r="E3183" i="126"/>
  <c r="F3183" i="126" l="1"/>
  <c r="C3183" i="126" s="1"/>
  <c r="B3184" i="126" s="1"/>
  <c r="E3184" i="126"/>
  <c r="F3184" i="126" l="1"/>
  <c r="C3184" i="126" s="1"/>
  <c r="B3185" i="126" s="1"/>
  <c r="E3185" i="126"/>
  <c r="E3186" i="126" l="1"/>
  <c r="F3185" i="126"/>
  <c r="C3185" i="126" s="1"/>
  <c r="B3186" i="126" s="1"/>
  <c r="E3187" i="126" l="1"/>
  <c r="F3186" i="126"/>
  <c r="C3186" i="126" s="1"/>
  <c r="B3187" i="126" s="1"/>
  <c r="F3187" i="126" l="1"/>
  <c r="C3187" i="126" s="1"/>
  <c r="B3188" i="126" s="1"/>
  <c r="E3188" i="126"/>
  <c r="E3189" i="126" l="1"/>
  <c r="F3188" i="126"/>
  <c r="C3188" i="126" s="1"/>
  <c r="B3189" i="126" s="1"/>
  <c r="E3190" i="126" l="1"/>
  <c r="F3189" i="126"/>
  <c r="C3189" i="126" s="1"/>
  <c r="B3190" i="126" s="1"/>
  <c r="F3190" i="126" l="1"/>
  <c r="C3190" i="126" s="1"/>
  <c r="B3191" i="126" s="1"/>
  <c r="E3191" i="126"/>
  <c r="F3191" i="126" l="1"/>
  <c r="C3191" i="126" s="1"/>
  <c r="B3192" i="126" s="1"/>
  <c r="E3192" i="126"/>
  <c r="E3193" i="126" l="1"/>
  <c r="F3192" i="126"/>
  <c r="C3192" i="126" s="1"/>
  <c r="B3193" i="126" s="1"/>
  <c r="E3194" i="126" l="1"/>
  <c r="F3193" i="126"/>
  <c r="C3193" i="126" s="1"/>
  <c r="B3194" i="126" s="1"/>
  <c r="F3194" i="126" l="1"/>
  <c r="C3194" i="126" s="1"/>
  <c r="B3195" i="126" s="1"/>
  <c r="E3195" i="126"/>
  <c r="F3195" i="126" l="1"/>
  <c r="C3195" i="126" s="1"/>
  <c r="B3196" i="126" s="1"/>
  <c r="E3196" i="126"/>
  <c r="E3197" i="126" l="1"/>
  <c r="F3196" i="126"/>
  <c r="C3196" i="126" s="1"/>
  <c r="B3197" i="126" s="1"/>
  <c r="F3197" i="126" l="1"/>
  <c r="C3197" i="126" s="1"/>
  <c r="B3198" i="126" s="1"/>
  <c r="E3198" i="126"/>
  <c r="E3199" i="126" l="1"/>
  <c r="F3198" i="126"/>
  <c r="C3198" i="126" s="1"/>
  <c r="B3199" i="126" s="1"/>
  <c r="E3200" i="126" l="1"/>
  <c r="F3199" i="126"/>
  <c r="C3199" i="126" s="1"/>
  <c r="B3200" i="126" s="1"/>
  <c r="E3201" i="126" l="1"/>
  <c r="F3200" i="126"/>
  <c r="C3200" i="126" s="1"/>
  <c r="B3201" i="126" s="1"/>
  <c r="E3202" i="126" l="1"/>
  <c r="F3201" i="126"/>
  <c r="C3201" i="126" s="1"/>
  <c r="B3202" i="126" s="1"/>
  <c r="F3202" i="126" l="1"/>
  <c r="C3202" i="126" s="1"/>
  <c r="B3203" i="126" s="1"/>
  <c r="E3203" i="126"/>
  <c r="E3204" i="126" l="1"/>
  <c r="F3203" i="126"/>
  <c r="C3203" i="126" s="1"/>
  <c r="B3204" i="126" s="1"/>
  <c r="F3204" i="126" l="1"/>
  <c r="C3204" i="126" s="1"/>
  <c r="B3205" i="126" s="1"/>
  <c r="E3205" i="126"/>
  <c r="F3205" i="126" l="1"/>
  <c r="C3205" i="126" s="1"/>
  <c r="B3206" i="126" s="1"/>
  <c r="E3206" i="126"/>
  <c r="E3207" i="126" l="1"/>
  <c r="F3206" i="126"/>
  <c r="C3206" i="126" s="1"/>
  <c r="B3207" i="126" s="1"/>
  <c r="F3207" i="126" l="1"/>
  <c r="C3207" i="126" s="1"/>
  <c r="B3208" i="126" s="1"/>
  <c r="E3208" i="126"/>
  <c r="E3209" i="126" l="1"/>
  <c r="F3208" i="126"/>
  <c r="C3208" i="126" s="1"/>
  <c r="B3209" i="126" s="1"/>
  <c r="E3210" i="126" l="1"/>
  <c r="F3209" i="126"/>
  <c r="C3209" i="126" s="1"/>
  <c r="B3210" i="126" s="1"/>
  <c r="F3210" i="126" l="1"/>
  <c r="C3210" i="126" s="1"/>
  <c r="B3211" i="126" s="1"/>
  <c r="E3211" i="126"/>
  <c r="F3211" i="126" l="1"/>
  <c r="C3211" i="126" s="1"/>
  <c r="B3212" i="126" s="1"/>
  <c r="E3212" i="126"/>
  <c r="E3213" i="126" l="1"/>
  <c r="F3212" i="126"/>
  <c r="C3212" i="126" s="1"/>
  <c r="B3213" i="126" s="1"/>
  <c r="E3214" i="126" l="1"/>
  <c r="F3213" i="126"/>
  <c r="C3213" i="126" s="1"/>
  <c r="B3214" i="126" s="1"/>
  <c r="F3214" i="126" l="1"/>
  <c r="C3214" i="126" s="1"/>
  <c r="B3215" i="126" s="1"/>
  <c r="E3215" i="126"/>
  <c r="E3216" i="126" l="1"/>
  <c r="F3215" i="126"/>
  <c r="C3215" i="126" s="1"/>
  <c r="B3216" i="126" s="1"/>
  <c r="F3216" i="126" l="1"/>
  <c r="C3216" i="126" s="1"/>
  <c r="B3217" i="126" s="1"/>
  <c r="E3217" i="126"/>
  <c r="F3217" i="126" l="1"/>
  <c r="C3217" i="126" s="1"/>
  <c r="B3218" i="126" s="1"/>
  <c r="E3218" i="126"/>
  <c r="E3219" i="126" l="1"/>
  <c r="F3218" i="126"/>
  <c r="C3218" i="126" s="1"/>
  <c r="B3219" i="126" s="1"/>
  <c r="F3219" i="126" l="1"/>
  <c r="C3219" i="126" s="1"/>
  <c r="B3220" i="126" s="1"/>
  <c r="E3220" i="126"/>
  <c r="E3221" i="126" l="1"/>
  <c r="F3220" i="126"/>
  <c r="C3220" i="126" s="1"/>
  <c r="B3221" i="126" s="1"/>
  <c r="F3221" i="126" l="1"/>
  <c r="C3221" i="126" s="1"/>
  <c r="B3222" i="126" s="1"/>
  <c r="E3222" i="126"/>
  <c r="E3223" i="126" l="1"/>
  <c r="F3222" i="126"/>
  <c r="C3222" i="126" s="1"/>
  <c r="B3223" i="126" s="1"/>
  <c r="E3224" i="126" l="1"/>
  <c r="F3223" i="126"/>
  <c r="C3223" i="126" s="1"/>
  <c r="B3224" i="126" s="1"/>
  <c r="F3224" i="126" l="1"/>
  <c r="C3224" i="126" s="1"/>
  <c r="B3225" i="126" s="1"/>
  <c r="E3225" i="126"/>
  <c r="E3226" i="126" l="1"/>
  <c r="F3225" i="126"/>
  <c r="C3225" i="126" s="1"/>
  <c r="B3226" i="126" s="1"/>
  <c r="F3226" i="126" l="1"/>
  <c r="C3226" i="126" s="1"/>
  <c r="B3227" i="126" s="1"/>
  <c r="E3227" i="126"/>
  <c r="F3227" i="126" l="1"/>
  <c r="C3227" i="126" s="1"/>
  <c r="B3228" i="126" s="1"/>
  <c r="E3228" i="126"/>
  <c r="E3229" i="126" l="1"/>
  <c r="F3228" i="126"/>
  <c r="C3228" i="126" s="1"/>
  <c r="B3229" i="126" s="1"/>
  <c r="F3229" i="126" l="1"/>
  <c r="C3229" i="126" s="1"/>
  <c r="B3230" i="126" s="1"/>
  <c r="E3230" i="126"/>
  <c r="E3231" i="126" l="1"/>
  <c r="F3230" i="126"/>
  <c r="C3230" i="126" s="1"/>
  <c r="B3231" i="126" s="1"/>
  <c r="E3232" i="126" l="1"/>
  <c r="F3231" i="126"/>
  <c r="C3231" i="126" s="1"/>
  <c r="B3232" i="126" s="1"/>
  <c r="F3232" i="126" l="1"/>
  <c r="C3232" i="126" s="1"/>
  <c r="B3233" i="126" s="1"/>
  <c r="E3233" i="126"/>
  <c r="F3233" i="126" l="1"/>
  <c r="C3233" i="126" s="1"/>
  <c r="B3234" i="126" s="1"/>
  <c r="E3234" i="126"/>
  <c r="E3235" i="126" l="1"/>
  <c r="F3234" i="126"/>
  <c r="C3234" i="126" s="1"/>
  <c r="B3235" i="126" s="1"/>
  <c r="F3235" i="126" l="1"/>
  <c r="C3235" i="126" s="1"/>
  <c r="B3236" i="126" s="1"/>
  <c r="E3236" i="126"/>
  <c r="F3236" i="126" l="1"/>
  <c r="C3236" i="126" s="1"/>
  <c r="B3237" i="126" s="1"/>
  <c r="E3237" i="126"/>
  <c r="E3238" i="126" l="1"/>
  <c r="F3237" i="126"/>
  <c r="C3237" i="126" s="1"/>
  <c r="B3238" i="126" s="1"/>
  <c r="F3238" i="126" l="1"/>
  <c r="C3238" i="126" s="1"/>
  <c r="B3239" i="126" s="1"/>
  <c r="E3239" i="126"/>
  <c r="E3240" i="126" l="1"/>
  <c r="F3239" i="126"/>
  <c r="C3239" i="126" s="1"/>
  <c r="B3240" i="126" s="1"/>
  <c r="F3240" i="126" l="1"/>
  <c r="C3240" i="126" s="1"/>
  <c r="B3241" i="126" s="1"/>
  <c r="E3241" i="126"/>
  <c r="E3242" i="126" l="1"/>
  <c r="F3241" i="126"/>
  <c r="C3241" i="126" s="1"/>
  <c r="B3242" i="126" s="1"/>
  <c r="F3242" i="126" l="1"/>
  <c r="C3242" i="126" s="1"/>
  <c r="B3243" i="126" s="1"/>
  <c r="E3243" i="126"/>
  <c r="E3244" i="126" l="1"/>
  <c r="F3243" i="126"/>
  <c r="C3243" i="126" s="1"/>
  <c r="B3244" i="126" s="1"/>
  <c r="F3244" i="126" l="1"/>
  <c r="C3244" i="126" s="1"/>
  <c r="B3245" i="126" s="1"/>
  <c r="E3245" i="126"/>
  <c r="E3246" i="126" l="1"/>
  <c r="F3245" i="126"/>
  <c r="C3245" i="126" s="1"/>
  <c r="B3246" i="126" s="1"/>
  <c r="F3246" i="126" l="1"/>
  <c r="C3246" i="126" s="1"/>
  <c r="B3247" i="126" s="1"/>
  <c r="E3247" i="126"/>
  <c r="E3248" i="126" l="1"/>
  <c r="F3247" i="126"/>
  <c r="C3247" i="126" s="1"/>
  <c r="B3248" i="126" s="1"/>
  <c r="E3249" i="126" l="1"/>
  <c r="F3248" i="126"/>
  <c r="C3248" i="126" s="1"/>
  <c r="B3249" i="126" s="1"/>
  <c r="F3249" i="126" l="1"/>
  <c r="C3249" i="126" s="1"/>
  <c r="B3250" i="126" s="1"/>
  <c r="E3250" i="126"/>
  <c r="E3251" i="126" l="1"/>
  <c r="F3250" i="126"/>
  <c r="C3250" i="126" s="1"/>
  <c r="B3251" i="126" s="1"/>
  <c r="F3251" i="126" l="1"/>
  <c r="C3251" i="126" s="1"/>
  <c r="B3252" i="126" s="1"/>
  <c r="E3252" i="126"/>
  <c r="F3252" i="126" l="1"/>
  <c r="C3252" i="126" s="1"/>
  <c r="B3253" i="126" s="1"/>
  <c r="E3253" i="126"/>
  <c r="E3254" i="126" l="1"/>
  <c r="F3253" i="126"/>
  <c r="C3253" i="126" s="1"/>
  <c r="B3254" i="126" s="1"/>
  <c r="F3254" i="126" l="1"/>
  <c r="C3254" i="126" s="1"/>
  <c r="B3255" i="126" s="1"/>
  <c r="E3255" i="126"/>
  <c r="E3256" i="126" l="1"/>
  <c r="F3255" i="126"/>
  <c r="C3255" i="126" s="1"/>
  <c r="B3256" i="126" s="1"/>
  <c r="E3257" i="126" l="1"/>
  <c r="F3256" i="126"/>
  <c r="C3256" i="126" s="1"/>
  <c r="B3257" i="126" s="1"/>
  <c r="F3257" i="126" l="1"/>
  <c r="C3257" i="126" s="1"/>
  <c r="B3258" i="126" s="1"/>
  <c r="E3258" i="126"/>
  <c r="F3258" i="126" l="1"/>
  <c r="C3258" i="126" s="1"/>
  <c r="B3259" i="126" s="1"/>
  <c r="E3259" i="126"/>
  <c r="F3259" i="126" l="1"/>
  <c r="C3259" i="126" s="1"/>
  <c r="B3260" i="126" s="1"/>
  <c r="E3260" i="126"/>
  <c r="E3261" i="126" l="1"/>
  <c r="F3260" i="126"/>
  <c r="C3260" i="126" s="1"/>
  <c r="B3261" i="126" s="1"/>
  <c r="F3261" i="126" l="1"/>
  <c r="C3261" i="126" s="1"/>
  <c r="B3262" i="126" s="1"/>
  <c r="E3262" i="126"/>
  <c r="E3263" i="126" l="1"/>
  <c r="F3262" i="126"/>
  <c r="C3262" i="126" s="1"/>
  <c r="B3263" i="126" s="1"/>
  <c r="F3263" i="126" l="1"/>
  <c r="C3263" i="126" s="1"/>
  <c r="B3264" i="126" s="1"/>
  <c r="E3264" i="126"/>
  <c r="E3265" i="126" l="1"/>
  <c r="F3264" i="126"/>
  <c r="C3264" i="126" s="1"/>
  <c r="B3265" i="126" s="1"/>
  <c r="E3266" i="126" l="1"/>
  <c r="F3265" i="126"/>
  <c r="C3265" i="126" s="1"/>
  <c r="B3266" i="126" s="1"/>
  <c r="F3266" i="126" l="1"/>
  <c r="C3266" i="126" s="1"/>
  <c r="B3267" i="126" s="1"/>
  <c r="E3267" i="126"/>
  <c r="F3267" i="126" l="1"/>
  <c r="C3267" i="126" s="1"/>
  <c r="B3268" i="126" s="1"/>
  <c r="E3268" i="126"/>
  <c r="E3269" i="126" l="1"/>
  <c r="F3268" i="126"/>
  <c r="C3268" i="126" s="1"/>
  <c r="B3269" i="126" s="1"/>
  <c r="E3270" i="126" l="1"/>
  <c r="F3269" i="126"/>
  <c r="C3269" i="126" s="1"/>
  <c r="B3270" i="126" s="1"/>
  <c r="F3270" i="126" l="1"/>
  <c r="C3270" i="126" s="1"/>
  <c r="B3271" i="126" s="1"/>
  <c r="E3271" i="126"/>
  <c r="E3272" i="126" l="1"/>
  <c r="F3271" i="126"/>
  <c r="C3271" i="126" s="1"/>
  <c r="B3272" i="126" s="1"/>
  <c r="F3272" i="126" l="1"/>
  <c r="C3272" i="126" s="1"/>
  <c r="B3273" i="126" s="1"/>
  <c r="E3273" i="126"/>
  <c r="E3274" i="126" l="1"/>
  <c r="F3273" i="126"/>
  <c r="C3273" i="126" s="1"/>
  <c r="B3274" i="126" s="1"/>
  <c r="F3274" i="126" l="1"/>
  <c r="C3274" i="126" s="1"/>
  <c r="B3275" i="126" s="1"/>
  <c r="E3275" i="126"/>
  <c r="F3275" i="126" l="1"/>
  <c r="C3275" i="126" s="1"/>
  <c r="B3276" i="126" s="1"/>
  <c r="E3276" i="126"/>
  <c r="E3277" i="126" l="1"/>
  <c r="F3276" i="126"/>
  <c r="C3276" i="126" s="1"/>
  <c r="B3277" i="126" s="1"/>
  <c r="F3277" i="126" l="1"/>
  <c r="C3277" i="126" s="1"/>
  <c r="B3278" i="126" s="1"/>
  <c r="E3278" i="126"/>
  <c r="E3279" i="126" l="1"/>
  <c r="F3278" i="126"/>
  <c r="C3278" i="126" s="1"/>
  <c r="B3279" i="126" s="1"/>
  <c r="F3279" i="126" l="1"/>
  <c r="C3279" i="126" s="1"/>
  <c r="B3280" i="126" s="1"/>
  <c r="E3280" i="126"/>
  <c r="E3281" i="126" l="1"/>
  <c r="F3280" i="126"/>
  <c r="C3280" i="126" s="1"/>
  <c r="B3281" i="126" s="1"/>
  <c r="F3281" i="126" l="1"/>
  <c r="C3281" i="126" s="1"/>
  <c r="B3282" i="126" s="1"/>
  <c r="E3282" i="126"/>
  <c r="F3282" i="126" l="1"/>
  <c r="C3282" i="126" s="1"/>
  <c r="B3283" i="126" s="1"/>
  <c r="E3283" i="126"/>
  <c r="E3284" i="126" l="1"/>
  <c r="F3283" i="126"/>
  <c r="C3283" i="126" s="1"/>
  <c r="B3284" i="126" s="1"/>
  <c r="F3284" i="126" l="1"/>
  <c r="C3284" i="126" s="1"/>
  <c r="B3285" i="126" s="1"/>
  <c r="E3285" i="126"/>
  <c r="E3286" i="126" l="1"/>
  <c r="F3285" i="126"/>
  <c r="C3285" i="126" s="1"/>
  <c r="B3286" i="126" s="1"/>
  <c r="F3286" i="126" l="1"/>
  <c r="C3286" i="126" s="1"/>
  <c r="B3287" i="126" s="1"/>
  <c r="E3287" i="126"/>
  <c r="F3287" i="126" l="1"/>
  <c r="C3287" i="126" s="1"/>
  <c r="B3288" i="126" s="1"/>
  <c r="E3288" i="126"/>
  <c r="E3289" i="126" l="1"/>
  <c r="F3288" i="126"/>
  <c r="C3288" i="126" s="1"/>
  <c r="B3289" i="126" s="1"/>
  <c r="E3290" i="126" l="1"/>
  <c r="F3289" i="126"/>
  <c r="C3289" i="126" s="1"/>
  <c r="B3290" i="126" s="1"/>
  <c r="E3291" i="126" l="1"/>
  <c r="F3290" i="126"/>
  <c r="C3290" i="126" s="1"/>
  <c r="B3291" i="126" s="1"/>
  <c r="F3291" i="126" l="1"/>
  <c r="C3291" i="126" s="1"/>
  <c r="B3292" i="126" s="1"/>
  <c r="E3292" i="126"/>
  <c r="F3292" i="126" l="1"/>
  <c r="C3292" i="126" s="1"/>
  <c r="B3293" i="126" s="1"/>
  <c r="E3293" i="126"/>
  <c r="E3294" i="126" l="1"/>
  <c r="F3293" i="126"/>
  <c r="C3293" i="126" s="1"/>
  <c r="B3294" i="126" s="1"/>
  <c r="F3294" i="126" l="1"/>
  <c r="C3294" i="126" s="1"/>
  <c r="B3295" i="126" s="1"/>
  <c r="E3295" i="126"/>
  <c r="F3295" i="126" l="1"/>
  <c r="C3295" i="126" s="1"/>
  <c r="B3296" i="126" s="1"/>
  <c r="E3296" i="126"/>
  <c r="F3296" i="126" l="1"/>
  <c r="C3296" i="126" s="1"/>
  <c r="B3297" i="126" s="1"/>
  <c r="E3297" i="126"/>
  <c r="E3298" i="126" l="1"/>
  <c r="F3297" i="126"/>
  <c r="C3297" i="126" s="1"/>
  <c r="B3298" i="126" s="1"/>
  <c r="F3298" i="126" l="1"/>
  <c r="C3298" i="126" s="1"/>
  <c r="B3299" i="126" s="1"/>
  <c r="E3299" i="126"/>
  <c r="F3299" i="126" l="1"/>
  <c r="C3299" i="126" s="1"/>
  <c r="B3300" i="126" s="1"/>
  <c r="E3300" i="126"/>
  <c r="F3300" i="126" l="1"/>
  <c r="C3300" i="126" s="1"/>
  <c r="B3301" i="126" s="1"/>
  <c r="E3301" i="126"/>
  <c r="F3301" i="126" l="1"/>
  <c r="C3301" i="126" s="1"/>
  <c r="B3302" i="126" s="1"/>
  <c r="E3302" i="126"/>
  <c r="E3303" i="126" l="1"/>
  <c r="F3302" i="126"/>
  <c r="C3302" i="126" s="1"/>
  <c r="B3303" i="126" s="1"/>
  <c r="F3303" i="126" l="1"/>
  <c r="C3303" i="126" s="1"/>
  <c r="B3304" i="126" s="1"/>
  <c r="E3304" i="126"/>
  <c r="E3305" i="126" l="1"/>
  <c r="F3304" i="126"/>
  <c r="C3304" i="126" s="1"/>
  <c r="B3305" i="126" s="1"/>
  <c r="F3305" i="126" l="1"/>
  <c r="C3305" i="126" s="1"/>
  <c r="B3306" i="126" s="1"/>
  <c r="E3306" i="126"/>
  <c r="E3307" i="126" l="1"/>
  <c r="F3306" i="126"/>
  <c r="C3306" i="126" s="1"/>
  <c r="B3307" i="126" s="1"/>
  <c r="E3308" i="126" l="1"/>
  <c r="F3307" i="126"/>
  <c r="C3307" i="126" s="1"/>
  <c r="B3308" i="126" s="1"/>
  <c r="E3309" i="126" l="1"/>
  <c r="F3308" i="126"/>
  <c r="C3308" i="126" s="1"/>
  <c r="B3309" i="126" s="1"/>
  <c r="F3309" i="126" l="1"/>
  <c r="C3309" i="126" s="1"/>
  <c r="B3310" i="126" s="1"/>
  <c r="E3310" i="126"/>
  <c r="F3310" i="126" l="1"/>
  <c r="C3310" i="126" s="1"/>
  <c r="B3311" i="126" s="1"/>
  <c r="E3311" i="126"/>
  <c r="E3312" i="126" l="1"/>
  <c r="F3311" i="126"/>
  <c r="C3311" i="126" s="1"/>
  <c r="B3312" i="126" s="1"/>
  <c r="F3312" i="126" l="1"/>
  <c r="C3312" i="126" s="1"/>
  <c r="B3313" i="126" s="1"/>
  <c r="E3313" i="126"/>
  <c r="E3314" i="126" l="1"/>
  <c r="F3313" i="126"/>
  <c r="C3313" i="126" s="1"/>
  <c r="B3314" i="126" s="1"/>
  <c r="F3314" i="126" l="1"/>
  <c r="C3314" i="126" s="1"/>
  <c r="B3315" i="126" s="1"/>
  <c r="E3315" i="126"/>
  <c r="E3316" i="126" l="1"/>
  <c r="F3315" i="126"/>
  <c r="C3315" i="126" s="1"/>
  <c r="B3316" i="126" s="1"/>
  <c r="E3317" i="126" l="1"/>
  <c r="F3316" i="126"/>
  <c r="C3316" i="126" s="1"/>
  <c r="B3317" i="126" s="1"/>
  <c r="F3317" i="126" l="1"/>
  <c r="C3317" i="126" s="1"/>
  <c r="B3318" i="126" s="1"/>
  <c r="E3318" i="126"/>
  <c r="E3319" i="126" l="1"/>
  <c r="F3318" i="126"/>
  <c r="C3318" i="126" s="1"/>
  <c r="B3319" i="126" s="1"/>
  <c r="F3319" i="126" l="1"/>
  <c r="C3319" i="126" s="1"/>
  <c r="B3320" i="126" s="1"/>
  <c r="E3320" i="126"/>
  <c r="E3321" i="126" l="1"/>
  <c r="F3320" i="126"/>
  <c r="C3320" i="126" s="1"/>
  <c r="B3321" i="126" s="1"/>
  <c r="F3321" i="126" l="1"/>
  <c r="C3321" i="126" s="1"/>
  <c r="B3322" i="126" s="1"/>
  <c r="E3322" i="126"/>
  <c r="E3323" i="126" l="1"/>
  <c r="F3322" i="126"/>
  <c r="C3322" i="126" s="1"/>
  <c r="B3323" i="126" s="1"/>
  <c r="F3323" i="126" l="1"/>
  <c r="C3323" i="126" s="1"/>
  <c r="B3324" i="126" s="1"/>
  <c r="E3324" i="126"/>
  <c r="F3324" i="126" l="1"/>
  <c r="C3324" i="126" s="1"/>
  <c r="B3325" i="126" s="1"/>
  <c r="E3325" i="126"/>
  <c r="E3326" i="126" l="1"/>
  <c r="F3325" i="126"/>
  <c r="C3325" i="126" s="1"/>
  <c r="B3326" i="126" s="1"/>
  <c r="E3327" i="126" l="1"/>
  <c r="F3326" i="126"/>
  <c r="C3326" i="126" s="1"/>
  <c r="B3327" i="126" s="1"/>
  <c r="F3327" i="126" l="1"/>
  <c r="C3327" i="126" s="1"/>
  <c r="B3328" i="126" s="1"/>
  <c r="E3328" i="126"/>
  <c r="E3329" i="126" l="1"/>
  <c r="F3328" i="126"/>
  <c r="C3328" i="126" s="1"/>
  <c r="B3329" i="126" s="1"/>
  <c r="F3329" i="126" l="1"/>
  <c r="C3329" i="126" s="1"/>
  <c r="B3330" i="126" s="1"/>
  <c r="E3330" i="126"/>
  <c r="F3330" i="126" l="1"/>
  <c r="C3330" i="126" s="1"/>
  <c r="B3331" i="126" s="1"/>
  <c r="E3331" i="126"/>
  <c r="F3331" i="126" l="1"/>
  <c r="C3331" i="126" s="1"/>
  <c r="B3332" i="126" s="1"/>
  <c r="E3332" i="126"/>
  <c r="F3332" i="126" l="1"/>
  <c r="C3332" i="126" s="1"/>
  <c r="B3333" i="126" s="1"/>
  <c r="E3333" i="126"/>
  <c r="E3334" i="126" l="1"/>
  <c r="F3333" i="126"/>
  <c r="C3333" i="126" s="1"/>
  <c r="B3334" i="126" s="1"/>
  <c r="E3335" i="126" l="1"/>
  <c r="F3334" i="126"/>
  <c r="C3334" i="126" s="1"/>
  <c r="B3335" i="126" s="1"/>
  <c r="E3336" i="126" l="1"/>
  <c r="F3335" i="126"/>
  <c r="C3335" i="126" s="1"/>
  <c r="B3336" i="126" s="1"/>
  <c r="F3336" i="126" l="1"/>
  <c r="C3336" i="126" s="1"/>
  <c r="B3337" i="126" s="1"/>
  <c r="E3337" i="126"/>
  <c r="E3338" i="126" l="1"/>
  <c r="F3337" i="126"/>
  <c r="C3337" i="126" s="1"/>
  <c r="B3338" i="126" s="1"/>
  <c r="F3338" i="126" l="1"/>
  <c r="C3338" i="126" s="1"/>
  <c r="B3339" i="126" s="1"/>
  <c r="E3339" i="126"/>
  <c r="E3340" i="126" l="1"/>
  <c r="F3339" i="126"/>
  <c r="C3339" i="126" s="1"/>
  <c r="B3340" i="126" s="1"/>
  <c r="F3340" i="126" l="1"/>
  <c r="C3340" i="126" s="1"/>
  <c r="B3341" i="126" s="1"/>
  <c r="E3341" i="126"/>
  <c r="E3342" i="126" l="1"/>
  <c r="F3341" i="126"/>
  <c r="C3341" i="126" s="1"/>
  <c r="B3342" i="126" s="1"/>
  <c r="F3342" i="126" l="1"/>
  <c r="C3342" i="126" s="1"/>
  <c r="B3343" i="126" s="1"/>
  <c r="E3343" i="126"/>
  <c r="F3343" i="126" l="1"/>
  <c r="C3343" i="126" s="1"/>
  <c r="B3344" i="126" s="1"/>
  <c r="E3344" i="126"/>
  <c r="F3344" i="126" l="1"/>
  <c r="C3344" i="126" s="1"/>
  <c r="B3345" i="126" s="1"/>
  <c r="E3345" i="126"/>
  <c r="E3346" i="126" l="1"/>
  <c r="F3345" i="126"/>
  <c r="C3345" i="126" s="1"/>
  <c r="B3346" i="126" s="1"/>
  <c r="E3347" i="126" l="1"/>
  <c r="F3346" i="126"/>
  <c r="C3346" i="126" s="1"/>
  <c r="B3347" i="126" s="1"/>
  <c r="E3348" i="126" l="1"/>
  <c r="F3347" i="126"/>
  <c r="C3347" i="126" s="1"/>
  <c r="B3348" i="126" s="1"/>
  <c r="E3349" i="126" l="1"/>
  <c r="F3348" i="126"/>
  <c r="C3348" i="126" s="1"/>
  <c r="B3349" i="126" s="1"/>
  <c r="F3349" i="126" l="1"/>
  <c r="C3349" i="126" s="1"/>
  <c r="B3350" i="126" s="1"/>
  <c r="E3350" i="126"/>
  <c r="E3351" i="126" l="1"/>
  <c r="F3350" i="126"/>
  <c r="C3350" i="126" s="1"/>
  <c r="B3351" i="126" s="1"/>
  <c r="E3352" i="126" l="1"/>
  <c r="F3351" i="126"/>
  <c r="C3351" i="126" s="1"/>
  <c r="B3352" i="126" s="1"/>
  <c r="E3353" i="126" l="1"/>
  <c r="F3352" i="126"/>
  <c r="C3352" i="126" s="1"/>
  <c r="B3353" i="126" s="1"/>
  <c r="E3354" i="126" l="1"/>
  <c r="F3353" i="126"/>
  <c r="C3353" i="126" s="1"/>
  <c r="B3354" i="126" s="1"/>
  <c r="F3354" i="126" l="1"/>
  <c r="C3354" i="126" s="1"/>
  <c r="B3355" i="126" s="1"/>
  <c r="E3355" i="126"/>
  <c r="F3355" i="126" l="1"/>
  <c r="C3355" i="126" s="1"/>
  <c r="B3356" i="126" s="1"/>
  <c r="E3356" i="126"/>
  <c r="E3357" i="126" l="1"/>
  <c r="F3356" i="126"/>
  <c r="C3356" i="126" s="1"/>
  <c r="B3357" i="126" s="1"/>
  <c r="E3358" i="126" l="1"/>
  <c r="F3357" i="126"/>
  <c r="C3357" i="126" s="1"/>
  <c r="B3358" i="126" s="1"/>
  <c r="E3359" i="126" l="1"/>
  <c r="F3358" i="126"/>
  <c r="C3358" i="126" s="1"/>
  <c r="B3359" i="126" s="1"/>
  <c r="F3359" i="126" l="1"/>
  <c r="C3359" i="126" s="1"/>
  <c r="B3360" i="126" s="1"/>
  <c r="E3360" i="126"/>
  <c r="E3361" i="126" l="1"/>
  <c r="F3360" i="126"/>
  <c r="C3360" i="126" s="1"/>
  <c r="B3361" i="126" s="1"/>
  <c r="F3361" i="126" l="1"/>
  <c r="C3361" i="126" s="1"/>
  <c r="B3362" i="126" s="1"/>
  <c r="E3362" i="126"/>
  <c r="E3363" i="126" l="1"/>
  <c r="F3362" i="126"/>
  <c r="C3362" i="126" s="1"/>
  <c r="B3363" i="126" s="1"/>
  <c r="E3364" i="126" l="1"/>
  <c r="F3363" i="126"/>
  <c r="C3363" i="126" s="1"/>
  <c r="B3364" i="126" s="1"/>
  <c r="E3365" i="126" l="1"/>
  <c r="F3364" i="126"/>
  <c r="C3364" i="126" s="1"/>
  <c r="B3365" i="126" s="1"/>
  <c r="F3365" i="126" l="1"/>
  <c r="C3365" i="126" s="1"/>
  <c r="B3366" i="126" s="1"/>
  <c r="E3366" i="126"/>
  <c r="F3366" i="126" l="1"/>
  <c r="C3366" i="126" s="1"/>
  <c r="B3367" i="126" s="1"/>
  <c r="E3367" i="126"/>
  <c r="F3367" i="126" l="1"/>
  <c r="C3367" i="126" s="1"/>
  <c r="B3368" i="126" s="1"/>
  <c r="E3368" i="126"/>
  <c r="E3369" i="126" l="1"/>
  <c r="F3368" i="126"/>
  <c r="C3368" i="126" s="1"/>
  <c r="B3369" i="126" s="1"/>
  <c r="F3369" i="126" l="1"/>
  <c r="C3369" i="126" s="1"/>
  <c r="B3370" i="126" s="1"/>
  <c r="E3370" i="126"/>
  <c r="E3371" i="126" l="1"/>
  <c r="F3370" i="126"/>
  <c r="C3370" i="126" s="1"/>
  <c r="B3371" i="126" s="1"/>
  <c r="E3372" i="126" l="1"/>
  <c r="F3371" i="126"/>
  <c r="C3371" i="126" s="1"/>
  <c r="B3372" i="126" s="1"/>
  <c r="E3373" i="126" l="1"/>
  <c r="F3372" i="126"/>
  <c r="C3372" i="126" s="1"/>
  <c r="B3373" i="126" s="1"/>
  <c r="F3373" i="126" l="1"/>
  <c r="C3373" i="126" s="1"/>
  <c r="B3374" i="126" s="1"/>
  <c r="E3374" i="126"/>
  <c r="F3374" i="126" l="1"/>
  <c r="C3374" i="126" s="1"/>
  <c r="B3375" i="126" s="1"/>
  <c r="E3375" i="126"/>
  <c r="E3376" i="126" l="1"/>
  <c r="F3375" i="126"/>
  <c r="C3375" i="126" s="1"/>
  <c r="B3376" i="126" s="1"/>
  <c r="E3377" i="126" l="1"/>
  <c r="F3376" i="126"/>
  <c r="C3376" i="126" s="1"/>
  <c r="B3377" i="126" s="1"/>
  <c r="F3377" i="126" l="1"/>
  <c r="C3377" i="126" s="1"/>
  <c r="B3378" i="126" s="1"/>
  <c r="E3378" i="126"/>
  <c r="F3378" i="126" l="1"/>
  <c r="C3378" i="126" s="1"/>
  <c r="B3379" i="126" s="1"/>
  <c r="E3379" i="126"/>
  <c r="E3380" i="126" l="1"/>
  <c r="F3379" i="126"/>
  <c r="C3379" i="126" s="1"/>
  <c r="B3380" i="126" s="1"/>
  <c r="F3380" i="126" l="1"/>
  <c r="C3380" i="126" s="1"/>
  <c r="B3381" i="126" s="1"/>
  <c r="E3381" i="126"/>
  <c r="E3382" i="126" l="1"/>
  <c r="F3381" i="126"/>
  <c r="C3381" i="126" s="1"/>
  <c r="B3382" i="126" s="1"/>
  <c r="F3382" i="126" l="1"/>
  <c r="C3382" i="126" s="1"/>
  <c r="B3383" i="126" s="1"/>
  <c r="E3383" i="126"/>
  <c r="E3384" i="126" l="1"/>
  <c r="F3383" i="126"/>
  <c r="C3383" i="126" s="1"/>
  <c r="B3384" i="126" s="1"/>
  <c r="F3384" i="126" l="1"/>
  <c r="C3384" i="126" s="1"/>
  <c r="B3385" i="126" s="1"/>
  <c r="E3385" i="126"/>
  <c r="E3386" i="126" l="1"/>
  <c r="F3385" i="126"/>
  <c r="C3385" i="126" s="1"/>
  <c r="B3386" i="126" s="1"/>
  <c r="F3386" i="126" l="1"/>
  <c r="C3386" i="126" s="1"/>
  <c r="B3387" i="126" s="1"/>
  <c r="E3387" i="126"/>
  <c r="E3388" i="126" l="1"/>
  <c r="F3387" i="126"/>
  <c r="C3387" i="126" s="1"/>
  <c r="B3388" i="126" s="1"/>
  <c r="E3389" i="126" l="1"/>
  <c r="F3388" i="126"/>
  <c r="C3388" i="126" s="1"/>
  <c r="B3389" i="126" s="1"/>
  <c r="F3389" i="126" l="1"/>
  <c r="C3389" i="126" s="1"/>
  <c r="B3390" i="126" s="1"/>
  <c r="E3390" i="126"/>
  <c r="F3390" i="126" l="1"/>
  <c r="C3390" i="126" s="1"/>
  <c r="B3391" i="126" s="1"/>
  <c r="E3391" i="126"/>
  <c r="E3392" i="126" l="1"/>
  <c r="F3391" i="126"/>
  <c r="C3391" i="126" s="1"/>
  <c r="B3392" i="126" s="1"/>
  <c r="F3392" i="126" l="1"/>
  <c r="C3392" i="126" s="1"/>
  <c r="B3393" i="126" s="1"/>
  <c r="E3393" i="126"/>
  <c r="F3393" i="126" l="1"/>
  <c r="C3393" i="126" s="1"/>
  <c r="B3394" i="126" s="1"/>
  <c r="E3394" i="126"/>
  <c r="F3394" i="126" l="1"/>
  <c r="C3394" i="126" s="1"/>
  <c r="B3395" i="126" s="1"/>
  <c r="E3395" i="126"/>
  <c r="E3396" i="126" l="1"/>
  <c r="F3395" i="126"/>
  <c r="C3395" i="126" s="1"/>
  <c r="B3396" i="126" s="1"/>
  <c r="E3397" i="126" l="1"/>
  <c r="F3396" i="126"/>
  <c r="C3396" i="126" s="1"/>
  <c r="B3397" i="126" s="1"/>
  <c r="F3397" i="126" l="1"/>
  <c r="C3397" i="126" s="1"/>
  <c r="B3398" i="126" s="1"/>
  <c r="E3398" i="126"/>
  <c r="F3398" i="126" l="1"/>
  <c r="C3398" i="126" s="1"/>
  <c r="B3399" i="126" s="1"/>
  <c r="E3399" i="126"/>
  <c r="F3399" i="126" l="1"/>
  <c r="C3399" i="126" s="1"/>
  <c r="B3400" i="126" s="1"/>
  <c r="E3400" i="126"/>
  <c r="F3400" i="126" l="1"/>
  <c r="C3400" i="126" s="1"/>
  <c r="B3401" i="126" s="1"/>
  <c r="E3401" i="126"/>
  <c r="E3402" i="126" l="1"/>
  <c r="F3401" i="126"/>
  <c r="C3401" i="126" s="1"/>
  <c r="B3402" i="126" s="1"/>
  <c r="F3402" i="126" l="1"/>
  <c r="C3402" i="126" s="1"/>
  <c r="B3403" i="126" s="1"/>
  <c r="E3403" i="126"/>
  <c r="F3403" i="126" l="1"/>
  <c r="C3403" i="126" s="1"/>
  <c r="B3404" i="126" s="1"/>
  <c r="E3404" i="126"/>
  <c r="E3405" i="126" l="1"/>
  <c r="F3404" i="126"/>
  <c r="C3404" i="126" s="1"/>
  <c r="B3405" i="126" s="1"/>
  <c r="F3405" i="126" l="1"/>
  <c r="C3405" i="126" s="1"/>
  <c r="B3406" i="126" s="1"/>
  <c r="E3406" i="126"/>
  <c r="E3407" i="126" l="1"/>
  <c r="F3406" i="126"/>
  <c r="C3406" i="126" s="1"/>
  <c r="B3407" i="126" s="1"/>
  <c r="F3407" i="126" l="1"/>
  <c r="C3407" i="126" s="1"/>
  <c r="B3408" i="126" s="1"/>
  <c r="E3408" i="126"/>
  <c r="E3409" i="126" l="1"/>
  <c r="F3408" i="126"/>
  <c r="C3408" i="126" s="1"/>
  <c r="B3409" i="126" s="1"/>
  <c r="F3409" i="126" l="1"/>
  <c r="C3409" i="126" s="1"/>
  <c r="B3410" i="126" s="1"/>
  <c r="E3410" i="126"/>
  <c r="E3411" i="126" l="1"/>
  <c r="F3410" i="126"/>
  <c r="C3410" i="126" s="1"/>
  <c r="B3411" i="126" s="1"/>
  <c r="E3412" i="126" l="1"/>
  <c r="F3411" i="126"/>
  <c r="C3411" i="126" s="1"/>
  <c r="B3412" i="126" s="1"/>
  <c r="F3412" i="126" l="1"/>
  <c r="C3412" i="126" s="1"/>
  <c r="B3413" i="126" s="1"/>
  <c r="E3413" i="126"/>
  <c r="E3414" i="126" l="1"/>
  <c r="F3413" i="126"/>
  <c r="C3413" i="126" s="1"/>
  <c r="B3414" i="126" s="1"/>
  <c r="F3414" i="126" l="1"/>
  <c r="C3414" i="126" s="1"/>
  <c r="B3415" i="126" s="1"/>
  <c r="E3415" i="126"/>
  <c r="E3416" i="126" l="1"/>
  <c r="F3415" i="126"/>
  <c r="C3415" i="126" s="1"/>
  <c r="B3416" i="126" s="1"/>
  <c r="F3416" i="126" l="1"/>
  <c r="C3416" i="126" s="1"/>
  <c r="B3417" i="126" s="1"/>
  <c r="E3417" i="126"/>
  <c r="E3418" i="126" l="1"/>
  <c r="F3417" i="126"/>
  <c r="C3417" i="126" s="1"/>
  <c r="B3418" i="126" s="1"/>
  <c r="F3418" i="126" l="1"/>
  <c r="C3418" i="126" s="1"/>
  <c r="B3419" i="126" s="1"/>
  <c r="E3419" i="126"/>
  <c r="E3420" i="126" l="1"/>
  <c r="F3419" i="126"/>
  <c r="C3419" i="126" s="1"/>
  <c r="B3420" i="126" s="1"/>
  <c r="F3420" i="126" l="1"/>
  <c r="C3420" i="126" s="1"/>
  <c r="B3421" i="126" s="1"/>
  <c r="E3421" i="126"/>
  <c r="E3422" i="126" l="1"/>
  <c r="F3421" i="126"/>
  <c r="C3421" i="126" s="1"/>
  <c r="B3422" i="126" s="1"/>
  <c r="F3422" i="126" l="1"/>
  <c r="C3422" i="126" s="1"/>
  <c r="B3423" i="126" s="1"/>
  <c r="E3423" i="126"/>
  <c r="F3423" i="126" l="1"/>
  <c r="C3423" i="126" s="1"/>
  <c r="B3424" i="126" s="1"/>
  <c r="E3424" i="126"/>
  <c r="E3425" i="126" l="1"/>
  <c r="F3424" i="126"/>
  <c r="C3424" i="126" s="1"/>
  <c r="B3425" i="126" s="1"/>
  <c r="F3425" i="126" l="1"/>
  <c r="C3425" i="126" s="1"/>
  <c r="B3426" i="126" s="1"/>
  <c r="E3426" i="126"/>
  <c r="E3427" i="126" l="1"/>
  <c r="F3426" i="126"/>
  <c r="C3426" i="126" s="1"/>
  <c r="B3427" i="126" s="1"/>
  <c r="F3427" i="126" l="1"/>
  <c r="C3427" i="126" s="1"/>
  <c r="B3428" i="126" s="1"/>
  <c r="E3428" i="126"/>
  <c r="E3429" i="126" l="1"/>
  <c r="F3428" i="126"/>
  <c r="C3428" i="126" s="1"/>
  <c r="B3429" i="126" s="1"/>
  <c r="E3430" i="126" l="1"/>
  <c r="F3429" i="126"/>
  <c r="C3429" i="126" s="1"/>
  <c r="B3430" i="126" s="1"/>
  <c r="F3430" i="126" l="1"/>
  <c r="C3430" i="126" s="1"/>
  <c r="B3431" i="126" s="1"/>
  <c r="E3431" i="126"/>
  <c r="E3432" i="126" l="1"/>
  <c r="F3431" i="126"/>
  <c r="C3431" i="126" s="1"/>
  <c r="B3432" i="126" s="1"/>
  <c r="E3433" i="126" l="1"/>
  <c r="F3432" i="126"/>
  <c r="C3432" i="126" s="1"/>
  <c r="B3433" i="126" s="1"/>
  <c r="F3433" i="126" l="1"/>
  <c r="C3433" i="126" s="1"/>
  <c r="B3434" i="126" s="1"/>
  <c r="E3434" i="126"/>
  <c r="E3435" i="126" l="1"/>
  <c r="F3434" i="126"/>
  <c r="C3434" i="126" s="1"/>
  <c r="B3435" i="126" s="1"/>
  <c r="E3436" i="126" l="1"/>
  <c r="F3435" i="126"/>
  <c r="C3435" i="126" s="1"/>
  <c r="B3436" i="126" s="1"/>
  <c r="E3437" i="126" l="1"/>
  <c r="F3436" i="126"/>
  <c r="C3436" i="126" s="1"/>
  <c r="B3437" i="126" s="1"/>
  <c r="F3437" i="126" l="1"/>
  <c r="C3437" i="126" s="1"/>
  <c r="B3438" i="126" s="1"/>
  <c r="E3438" i="126"/>
  <c r="E3439" i="126" l="1"/>
  <c r="F3438" i="126"/>
  <c r="C3438" i="126" s="1"/>
  <c r="B3439" i="126" s="1"/>
  <c r="F3439" i="126" l="1"/>
  <c r="C3439" i="126" s="1"/>
  <c r="B3440" i="126" s="1"/>
  <c r="E3440" i="126"/>
  <c r="E3441" i="126" l="1"/>
  <c r="F3440" i="126"/>
  <c r="C3440" i="126" s="1"/>
  <c r="B3441" i="126" s="1"/>
  <c r="F3441" i="126" l="1"/>
  <c r="C3441" i="126" s="1"/>
  <c r="B3442" i="126" s="1"/>
  <c r="E3442" i="126"/>
  <c r="E3443" i="126" l="1"/>
  <c r="F3442" i="126"/>
  <c r="C3442" i="126" s="1"/>
  <c r="B3443" i="126" s="1"/>
  <c r="E3444" i="126" l="1"/>
  <c r="F3443" i="126"/>
  <c r="C3443" i="126" s="1"/>
  <c r="B3444" i="126" s="1"/>
  <c r="E3445" i="126" l="1"/>
  <c r="F3444" i="126"/>
  <c r="C3444" i="126" s="1"/>
  <c r="B3445" i="126" s="1"/>
  <c r="F3445" i="126" l="1"/>
  <c r="C3445" i="126" s="1"/>
  <c r="B3446" i="126" s="1"/>
  <c r="E3446" i="126"/>
  <c r="F3446" i="126" l="1"/>
  <c r="C3446" i="126" s="1"/>
  <c r="B3447" i="126" s="1"/>
  <c r="E3447" i="126"/>
  <c r="E3448" i="126" l="1"/>
  <c r="F3447" i="126"/>
  <c r="C3447" i="126" s="1"/>
  <c r="B3448" i="126" s="1"/>
  <c r="F3448" i="126" l="1"/>
  <c r="C3448" i="126" s="1"/>
  <c r="B3449" i="126" s="1"/>
  <c r="E3449" i="126"/>
  <c r="E3450" i="126" l="1"/>
  <c r="F3449" i="126"/>
  <c r="C3449" i="126" s="1"/>
  <c r="B3450" i="126" s="1"/>
  <c r="E3451" i="126" l="1"/>
  <c r="F3450" i="126"/>
  <c r="C3450" i="126" s="1"/>
  <c r="B3451" i="126" s="1"/>
  <c r="F3451" i="126" l="1"/>
  <c r="C3451" i="126" s="1"/>
  <c r="B3452" i="126" s="1"/>
  <c r="E3452" i="126"/>
  <c r="F3452" i="126" l="1"/>
  <c r="C3452" i="126" s="1"/>
  <c r="B3453" i="126" s="1"/>
  <c r="E3453" i="126"/>
  <c r="E3454" i="126" l="1"/>
  <c r="F3453" i="126"/>
  <c r="C3453" i="126" s="1"/>
  <c r="B3454" i="126" s="1"/>
  <c r="F3454" i="126" l="1"/>
  <c r="C3454" i="126" s="1"/>
  <c r="B3455" i="126" s="1"/>
  <c r="E3455" i="126"/>
  <c r="E3456" i="126" l="1"/>
  <c r="F3455" i="126"/>
  <c r="C3455" i="126" s="1"/>
  <c r="B3456" i="126" s="1"/>
  <c r="F3456" i="126" l="1"/>
  <c r="C3456" i="126" s="1"/>
  <c r="B3457" i="126" s="1"/>
  <c r="E3457" i="126"/>
  <c r="F3457" i="126" l="1"/>
  <c r="C3457" i="126" s="1"/>
  <c r="B3458" i="126" s="1"/>
  <c r="E3458" i="126"/>
  <c r="F3458" i="126" l="1"/>
  <c r="C3458" i="126" s="1"/>
  <c r="B3459" i="126" s="1"/>
  <c r="E3459" i="126"/>
  <c r="E3460" i="126" l="1"/>
  <c r="F3459" i="126"/>
  <c r="C3459" i="126" s="1"/>
  <c r="B3460" i="126" s="1"/>
  <c r="F3460" i="126" l="1"/>
  <c r="C3460" i="126" s="1"/>
  <c r="B3461" i="126" s="1"/>
  <c r="E3461" i="126"/>
  <c r="E3462" i="126" l="1"/>
  <c r="F3461" i="126"/>
  <c r="C3461" i="126" s="1"/>
  <c r="B3462" i="126" s="1"/>
  <c r="F3462" i="126" l="1"/>
  <c r="C3462" i="126" s="1"/>
  <c r="B3463" i="126" s="1"/>
  <c r="E3463" i="126"/>
  <c r="F3463" i="126" l="1"/>
  <c r="C3463" i="126" s="1"/>
  <c r="B3464" i="126" s="1"/>
  <c r="E3464" i="126"/>
  <c r="E3465" i="126" l="1"/>
  <c r="F3464" i="126"/>
  <c r="C3464" i="126" s="1"/>
  <c r="B3465" i="126" s="1"/>
  <c r="F3465" i="126" l="1"/>
  <c r="C3465" i="126" s="1"/>
  <c r="B3466" i="126" s="1"/>
  <c r="E3466" i="126"/>
  <c r="F3466" i="126" l="1"/>
  <c r="C3466" i="126" s="1"/>
  <c r="B3467" i="126" s="1"/>
  <c r="E3467" i="126"/>
  <c r="E3468" i="126" l="1"/>
  <c r="F3467" i="126"/>
  <c r="C3467" i="126" s="1"/>
  <c r="B3468" i="126" s="1"/>
  <c r="F3468" i="126" l="1"/>
  <c r="C3468" i="126" s="1"/>
  <c r="B3469" i="126" s="1"/>
  <c r="E3469" i="126"/>
  <c r="E3470" i="126" l="1"/>
  <c r="F3469" i="126"/>
  <c r="C3469" i="126" s="1"/>
  <c r="B3470" i="126" s="1"/>
  <c r="E3471" i="126" l="1"/>
  <c r="F3470" i="126"/>
  <c r="C3470" i="126" s="1"/>
  <c r="B3471" i="126" s="1"/>
  <c r="F3471" i="126" l="1"/>
  <c r="C3471" i="126" s="1"/>
  <c r="B3472" i="126" s="1"/>
  <c r="E3472" i="126"/>
  <c r="E3473" i="126" l="1"/>
  <c r="F3472" i="126"/>
  <c r="C3472" i="126" s="1"/>
  <c r="B3473" i="126" s="1"/>
  <c r="F3473" i="126" l="1"/>
  <c r="C3473" i="126" s="1"/>
  <c r="B3474" i="126" s="1"/>
  <c r="E3474" i="126"/>
  <c r="E3475" i="126" l="1"/>
  <c r="F3474" i="126"/>
  <c r="C3474" i="126" s="1"/>
  <c r="B3475" i="126" s="1"/>
  <c r="E3476" i="126" l="1"/>
  <c r="F3475" i="126"/>
  <c r="C3475" i="126" s="1"/>
  <c r="B3476" i="126" s="1"/>
  <c r="F3476" i="126" l="1"/>
  <c r="C3476" i="126" s="1"/>
  <c r="B3477" i="126" s="1"/>
  <c r="E3477" i="126"/>
  <c r="F3477" i="126" l="1"/>
  <c r="C3477" i="126" s="1"/>
  <c r="B3478" i="126" s="1"/>
  <c r="E3478" i="126"/>
  <c r="E3479" i="126" l="1"/>
  <c r="F3478" i="126"/>
  <c r="C3478" i="126" s="1"/>
  <c r="B3479" i="126" s="1"/>
  <c r="E3480" i="126" l="1"/>
  <c r="F3479" i="126"/>
  <c r="C3479" i="126" s="1"/>
  <c r="B3480" i="126" s="1"/>
  <c r="F3480" i="126" l="1"/>
  <c r="C3480" i="126" s="1"/>
  <c r="B3481" i="126" s="1"/>
  <c r="E3481" i="126"/>
  <c r="F3481" i="126" l="1"/>
  <c r="C3481" i="126" s="1"/>
  <c r="B3482" i="126" s="1"/>
  <c r="E3482" i="126"/>
  <c r="E3483" i="126" l="1"/>
  <c r="F3482" i="126"/>
  <c r="C3482" i="126" s="1"/>
  <c r="B3483" i="126" s="1"/>
  <c r="E3484" i="126" l="1"/>
  <c r="F3483" i="126"/>
  <c r="C3483" i="126" s="1"/>
  <c r="B3484" i="126" s="1"/>
  <c r="F3484" i="126" l="1"/>
  <c r="C3484" i="126" s="1"/>
  <c r="B3485" i="126" s="1"/>
  <c r="E3485" i="126"/>
  <c r="E3486" i="126" l="1"/>
  <c r="F3485" i="126"/>
  <c r="C3485" i="126" s="1"/>
  <c r="B3486" i="126" s="1"/>
  <c r="E3487" i="126" l="1"/>
  <c r="F3486" i="126"/>
  <c r="C3486" i="126" s="1"/>
  <c r="B3487" i="126" s="1"/>
  <c r="F3487" i="126" l="1"/>
  <c r="C3487" i="126" s="1"/>
  <c r="B3488" i="126" s="1"/>
  <c r="E3488" i="126"/>
  <c r="E3489" i="126" l="1"/>
  <c r="F3488" i="126"/>
  <c r="C3488" i="126" s="1"/>
  <c r="B3489" i="126" s="1"/>
  <c r="E3490" i="126" l="1"/>
  <c r="F3489" i="126"/>
  <c r="C3489" i="126" s="1"/>
  <c r="B3490" i="126" s="1"/>
  <c r="E3491" i="126" l="1"/>
  <c r="F3490" i="126"/>
  <c r="C3490" i="126" s="1"/>
  <c r="B3491" i="126" s="1"/>
  <c r="F3491" i="126" l="1"/>
  <c r="C3491" i="126" s="1"/>
  <c r="B3492" i="126" s="1"/>
  <c r="E3492" i="126"/>
  <c r="E3493" i="126" l="1"/>
  <c r="F3492" i="126"/>
  <c r="C3492" i="126" s="1"/>
  <c r="B3493" i="126" s="1"/>
  <c r="F3493" i="126" l="1"/>
  <c r="C3493" i="126" s="1"/>
  <c r="B3494" i="126" s="1"/>
  <c r="E3494" i="126"/>
  <c r="E3495" i="126" l="1"/>
  <c r="F3494" i="126"/>
  <c r="C3494" i="126" s="1"/>
  <c r="B3495" i="126" s="1"/>
  <c r="E3496" i="126" l="1"/>
  <c r="F3495" i="126"/>
  <c r="C3495" i="126" s="1"/>
  <c r="B3496" i="126" s="1"/>
  <c r="E3497" i="126" l="1"/>
  <c r="F3496" i="126"/>
  <c r="C3496" i="126" s="1"/>
  <c r="B3497" i="126" s="1"/>
  <c r="F3497" i="126" l="1"/>
  <c r="C3497" i="126" s="1"/>
  <c r="B3498" i="126" s="1"/>
  <c r="E3498" i="126"/>
  <c r="F3498" i="126" l="1"/>
  <c r="C3498" i="126" s="1"/>
  <c r="B3499" i="126" s="1"/>
  <c r="E3499" i="126"/>
  <c r="F3499" i="126" l="1"/>
  <c r="C3499" i="126" s="1"/>
  <c r="B3500" i="126" s="1"/>
  <c r="E3500" i="126"/>
  <c r="F3500" i="126" l="1"/>
  <c r="C3500" i="126" s="1"/>
  <c r="B3501" i="126" s="1"/>
  <c r="E3501" i="126"/>
  <c r="F3501" i="126" l="1"/>
  <c r="C3501" i="126" s="1"/>
  <c r="B3502" i="126" s="1"/>
  <c r="E3502" i="126"/>
  <c r="E3503" i="126" l="1"/>
  <c r="F3502" i="126"/>
  <c r="C3502" i="126" s="1"/>
  <c r="B3503" i="126" s="1"/>
  <c r="F3503" i="126" l="1"/>
  <c r="C3503" i="126" s="1"/>
  <c r="B3504" i="126" s="1"/>
  <c r="E3504" i="126"/>
  <c r="E3505" i="126" l="1"/>
  <c r="F3504" i="126"/>
  <c r="C3504" i="126" s="1"/>
  <c r="B3505" i="126" s="1"/>
  <c r="F3505" i="126" l="1"/>
  <c r="C3505" i="126" s="1"/>
  <c r="B3506" i="126" s="1"/>
  <c r="E3506" i="126"/>
  <c r="E3507" i="126" l="1"/>
  <c r="F3506" i="126"/>
  <c r="C3506" i="126" s="1"/>
  <c r="B3507" i="126" s="1"/>
  <c r="E3508" i="126" l="1"/>
  <c r="F3507" i="126"/>
  <c r="C3507" i="126" s="1"/>
  <c r="B3508" i="126" s="1"/>
  <c r="F3508" i="126" l="1"/>
  <c r="C3508" i="126" s="1"/>
  <c r="B3509" i="126" s="1"/>
  <c r="E3509" i="126"/>
  <c r="E3510" i="126" l="1"/>
  <c r="F3509" i="126"/>
  <c r="C3509" i="126" s="1"/>
  <c r="B3510" i="126" s="1"/>
  <c r="F3510" i="126" l="1"/>
  <c r="C3510" i="126" s="1"/>
  <c r="B3511" i="126" s="1"/>
  <c r="E3511" i="126"/>
  <c r="F3511" i="126" l="1"/>
  <c r="C3511" i="126" s="1"/>
  <c r="B3512" i="126" s="1"/>
  <c r="E3512" i="126"/>
  <c r="E3513" i="126" l="1"/>
  <c r="F3512" i="126"/>
  <c r="C3512" i="126" s="1"/>
  <c r="B3513" i="126" s="1"/>
  <c r="F3513" i="126" l="1"/>
  <c r="C3513" i="126" s="1"/>
  <c r="B3514" i="126" s="1"/>
  <c r="E3514" i="126"/>
  <c r="F3514" i="126" l="1"/>
  <c r="C3514" i="126" s="1"/>
  <c r="B3515" i="126" s="1"/>
  <c r="E3515" i="126"/>
  <c r="E3516" i="126" l="1"/>
  <c r="F3515" i="126"/>
  <c r="C3515" i="126" s="1"/>
  <c r="B3516" i="126" s="1"/>
  <c r="F3516" i="126" l="1"/>
  <c r="C3516" i="126" s="1"/>
  <c r="B3517" i="126" s="1"/>
  <c r="E3517" i="126"/>
  <c r="F3517" i="126" l="1"/>
  <c r="C3517" i="126" s="1"/>
  <c r="B3518" i="126" s="1"/>
  <c r="E3518" i="126"/>
  <c r="E3519" i="126" l="1"/>
  <c r="F3518" i="126"/>
  <c r="C3518" i="126" s="1"/>
  <c r="B3519" i="126" s="1"/>
  <c r="E3520" i="126" l="1"/>
  <c r="F3519" i="126"/>
  <c r="C3519" i="126" s="1"/>
  <c r="B3520" i="126" s="1"/>
  <c r="E3521" i="126" l="1"/>
  <c r="F3520" i="126"/>
  <c r="C3520" i="126" s="1"/>
  <c r="B3521" i="126" s="1"/>
  <c r="E3522" i="126" l="1"/>
  <c r="F3521" i="126"/>
  <c r="C3521" i="126" s="1"/>
  <c r="B3522" i="126" s="1"/>
  <c r="F3522" i="126" l="1"/>
  <c r="C3522" i="126" s="1"/>
  <c r="B3523" i="126" s="1"/>
  <c r="E3523" i="126"/>
  <c r="F3523" i="126" l="1"/>
  <c r="C3523" i="126" s="1"/>
  <c r="B3524" i="126" s="1"/>
  <c r="E3524" i="126"/>
  <c r="F3524" i="126" l="1"/>
  <c r="C3524" i="126" s="1"/>
  <c r="B3525" i="126" s="1"/>
  <c r="E3525" i="126"/>
  <c r="E3526" i="126" l="1"/>
  <c r="F3525" i="126"/>
  <c r="C3525" i="126" s="1"/>
  <c r="B3526" i="126" s="1"/>
  <c r="F3526" i="126" l="1"/>
  <c r="C3526" i="126" s="1"/>
  <c r="B3527" i="126" s="1"/>
  <c r="E3527" i="126"/>
  <c r="E3528" i="126" l="1"/>
  <c r="F3527" i="126"/>
  <c r="C3527" i="126" s="1"/>
  <c r="B3528" i="126" s="1"/>
  <c r="F3528" i="126" l="1"/>
  <c r="C3528" i="126" s="1"/>
  <c r="B3529" i="126" s="1"/>
  <c r="E3529" i="126"/>
  <c r="F3529" i="126" l="1"/>
  <c r="C3529" i="126" s="1"/>
  <c r="B3530" i="126" s="1"/>
  <c r="E3530" i="126"/>
  <c r="F3530" i="126" l="1"/>
  <c r="C3530" i="126" s="1"/>
  <c r="B3531" i="126" s="1"/>
  <c r="E3531" i="126"/>
  <c r="E3532" i="126" l="1"/>
  <c r="F3531" i="126"/>
  <c r="C3531" i="126" s="1"/>
  <c r="B3532" i="126" s="1"/>
  <c r="E3533" i="126" l="1"/>
  <c r="F3532" i="126"/>
  <c r="C3532" i="126" s="1"/>
  <c r="B3533" i="126" s="1"/>
  <c r="E3534" i="126" l="1"/>
  <c r="F3533" i="126"/>
  <c r="C3533" i="126" s="1"/>
  <c r="B3534" i="126" s="1"/>
  <c r="E3535" i="126" l="1"/>
  <c r="F3534" i="126"/>
  <c r="C3534" i="126" s="1"/>
  <c r="B3535" i="126" s="1"/>
  <c r="E3536" i="126" l="1"/>
  <c r="F3535" i="126"/>
  <c r="C3535" i="126" s="1"/>
  <c r="B3536" i="126" s="1"/>
  <c r="F3536" i="126" l="1"/>
  <c r="C3536" i="126" s="1"/>
  <c r="B3537" i="126" s="1"/>
  <c r="E3537" i="126"/>
  <c r="E3538" i="126" l="1"/>
  <c r="F3537" i="126"/>
  <c r="C3537" i="126" s="1"/>
  <c r="B3538" i="126" s="1"/>
  <c r="E3539" i="126" l="1"/>
  <c r="F3538" i="126"/>
  <c r="C3538" i="126" s="1"/>
  <c r="B3539" i="126" s="1"/>
  <c r="F3539" i="126" l="1"/>
  <c r="C3539" i="126" s="1"/>
  <c r="B3540" i="126" s="1"/>
  <c r="E3540" i="126"/>
  <c r="F3540" i="126" l="1"/>
  <c r="C3540" i="126" s="1"/>
  <c r="B3541" i="126" s="1"/>
  <c r="E3541" i="126"/>
  <c r="E3542" i="126" l="1"/>
  <c r="F3541" i="126"/>
  <c r="C3541" i="126" s="1"/>
  <c r="B3542" i="126" s="1"/>
  <c r="E3543" i="126" l="1"/>
  <c r="F3542" i="126"/>
  <c r="C3542" i="126" s="1"/>
  <c r="B3543" i="126" s="1"/>
  <c r="F3543" i="126" l="1"/>
  <c r="C3543" i="126" s="1"/>
  <c r="B3544" i="126" s="1"/>
  <c r="E3544" i="126"/>
  <c r="F3544" i="126" l="1"/>
  <c r="C3544" i="126" s="1"/>
  <c r="B3545" i="126" s="1"/>
  <c r="E3545" i="126"/>
  <c r="E3546" i="126" l="1"/>
  <c r="F3545" i="126"/>
  <c r="C3545" i="126" s="1"/>
  <c r="B3546" i="126" s="1"/>
  <c r="E3547" i="126" l="1"/>
  <c r="F3546" i="126"/>
  <c r="C3546" i="126" s="1"/>
  <c r="B3547" i="126" s="1"/>
  <c r="E3548" i="126" l="1"/>
  <c r="F3547" i="126"/>
  <c r="C3547" i="126" s="1"/>
  <c r="B3548" i="126" s="1"/>
  <c r="F3548" i="126" l="1"/>
  <c r="C3548" i="126" s="1"/>
  <c r="B3549" i="126" s="1"/>
  <c r="E3549" i="126"/>
  <c r="E3550" i="126" l="1"/>
  <c r="F3549" i="126"/>
  <c r="C3549" i="126" s="1"/>
  <c r="B3550" i="126" s="1"/>
  <c r="E3551" i="126" l="1"/>
  <c r="F3550" i="126"/>
  <c r="C3550" i="126" s="1"/>
  <c r="B3551" i="126" s="1"/>
  <c r="F3551" i="126" l="1"/>
  <c r="C3551" i="126" s="1"/>
  <c r="B3552" i="126" s="1"/>
  <c r="E3552" i="126"/>
  <c r="E3553" i="126" l="1"/>
  <c r="F3552" i="126"/>
  <c r="C3552" i="126" s="1"/>
  <c r="B3553" i="126" s="1"/>
  <c r="F3553" i="126" l="1"/>
  <c r="C3553" i="126" s="1"/>
  <c r="B3554" i="126" s="1"/>
  <c r="E3554" i="126"/>
  <c r="E3555" i="126" l="1"/>
  <c r="F3554" i="126"/>
  <c r="C3554" i="126" s="1"/>
  <c r="B3555" i="126" s="1"/>
  <c r="F3555" i="126" l="1"/>
  <c r="C3555" i="126" s="1"/>
  <c r="B3556" i="126" s="1"/>
  <c r="E3556" i="126"/>
  <c r="F3556" i="126" l="1"/>
  <c r="C3556" i="126" s="1"/>
  <c r="B3557" i="126" s="1"/>
  <c r="E3557" i="126"/>
  <c r="F3557" i="126" l="1"/>
  <c r="C3557" i="126" s="1"/>
  <c r="B3558" i="126" s="1"/>
  <c r="E3558" i="126"/>
  <c r="E3559" i="126" l="1"/>
  <c r="F3558" i="126"/>
  <c r="C3558" i="126" s="1"/>
  <c r="B3559" i="126" s="1"/>
  <c r="F3559" i="126" l="1"/>
  <c r="C3559" i="126" s="1"/>
  <c r="B3560" i="126" s="1"/>
  <c r="E3560" i="126"/>
  <c r="F3560" i="126" l="1"/>
  <c r="C3560" i="126" s="1"/>
  <c r="B3561" i="126" s="1"/>
  <c r="E3561" i="126"/>
  <c r="E3562" i="126" l="1"/>
  <c r="F3561" i="126"/>
  <c r="C3561" i="126" s="1"/>
  <c r="B3562" i="126" s="1"/>
  <c r="F3562" i="126" l="1"/>
  <c r="C3562" i="126" s="1"/>
  <c r="B3563" i="126" s="1"/>
  <c r="E3563" i="126"/>
  <c r="F3563" i="126" l="1"/>
  <c r="C3563" i="126" s="1"/>
  <c r="B3564" i="126" s="1"/>
  <c r="E3564" i="126"/>
  <c r="E3565" i="126" l="1"/>
  <c r="F3564" i="126"/>
  <c r="C3564" i="126" s="1"/>
  <c r="B3565" i="126" s="1"/>
  <c r="E3566" i="126" l="1"/>
  <c r="F3565" i="126"/>
  <c r="C3565" i="126" s="1"/>
  <c r="B3566" i="126" s="1"/>
  <c r="F3566" i="126" l="1"/>
  <c r="C3566" i="126" s="1"/>
  <c r="B3567" i="126" s="1"/>
  <c r="E3567" i="126"/>
  <c r="E3568" i="126" l="1"/>
  <c r="F3567" i="126"/>
  <c r="C3567" i="126" s="1"/>
  <c r="B3568" i="126" s="1"/>
  <c r="F3568" i="126" l="1"/>
  <c r="C3568" i="126" s="1"/>
  <c r="B3569" i="126" s="1"/>
  <c r="E3569" i="126"/>
  <c r="F3569" i="126" l="1"/>
  <c r="C3569" i="126" s="1"/>
  <c r="B3570" i="126" s="1"/>
  <c r="E3570" i="126"/>
  <c r="F3570" i="126" l="1"/>
  <c r="C3570" i="126" s="1"/>
  <c r="B3571" i="126" s="1"/>
  <c r="E3571" i="126"/>
  <c r="E3572" i="126" l="1"/>
  <c r="F3571" i="126"/>
  <c r="C3571" i="126" s="1"/>
  <c r="B3572" i="126" s="1"/>
  <c r="F3572" i="126" l="1"/>
  <c r="C3572" i="126" s="1"/>
  <c r="B3573" i="126" s="1"/>
  <c r="E3573" i="126"/>
  <c r="F3573" i="126" l="1"/>
  <c r="C3573" i="126" s="1"/>
  <c r="B3574" i="126" s="1"/>
  <c r="E3574" i="126"/>
  <c r="F3574" i="126" l="1"/>
  <c r="C3574" i="126" s="1"/>
  <c r="B3575" i="126" s="1"/>
  <c r="E3575" i="126"/>
  <c r="F3575" i="126" l="1"/>
  <c r="C3575" i="126" s="1"/>
  <c r="B3576" i="126" s="1"/>
  <c r="E3576" i="126"/>
  <c r="E3577" i="126" l="1"/>
  <c r="F3576" i="126"/>
  <c r="C3576" i="126" s="1"/>
  <c r="B3577" i="126" s="1"/>
  <c r="F3577" i="126" l="1"/>
  <c r="C3577" i="126" s="1"/>
  <c r="B3578" i="126" s="1"/>
  <c r="E3578" i="126"/>
  <c r="E3579" i="126" l="1"/>
  <c r="F3578" i="126"/>
  <c r="C3578" i="126" s="1"/>
  <c r="B3579" i="126" s="1"/>
  <c r="E3580" i="126" l="1"/>
  <c r="F3579" i="126"/>
  <c r="C3579" i="126" s="1"/>
  <c r="B3580" i="126" s="1"/>
  <c r="E3581" i="126" l="1"/>
  <c r="F3580" i="126"/>
  <c r="C3580" i="126" s="1"/>
  <c r="B3581" i="126" s="1"/>
  <c r="F3581" i="126" l="1"/>
  <c r="C3581" i="126" s="1"/>
  <c r="B3582" i="126" s="1"/>
  <c r="E3582" i="126"/>
  <c r="E3583" i="126" l="1"/>
  <c r="F3582" i="126"/>
  <c r="C3582" i="126" s="1"/>
  <c r="B3583" i="126" s="1"/>
  <c r="F3583" i="126" l="1"/>
  <c r="C3583" i="126" s="1"/>
  <c r="B3584" i="126" s="1"/>
  <c r="E3584" i="126"/>
  <c r="F3584" i="126" l="1"/>
  <c r="C3584" i="126" s="1"/>
  <c r="B3585" i="126" s="1"/>
  <c r="E3585" i="126"/>
  <c r="F3585" i="126" l="1"/>
  <c r="C3585" i="126" s="1"/>
  <c r="B3586" i="126" s="1"/>
  <c r="E3586" i="126"/>
  <c r="F3586" i="126" l="1"/>
  <c r="C3586" i="126" s="1"/>
  <c r="B3587" i="126" s="1"/>
  <c r="E3587" i="126"/>
  <c r="F3587" i="126" l="1"/>
  <c r="C3587" i="126" s="1"/>
  <c r="B3588" i="126" s="1"/>
  <c r="E3588" i="126"/>
  <c r="E3589" i="126" l="1"/>
  <c r="F3588" i="126"/>
  <c r="C3588" i="126" s="1"/>
  <c r="B3589" i="126" s="1"/>
  <c r="F3589" i="126" l="1"/>
  <c r="C3589" i="126" s="1"/>
  <c r="B3590" i="126" s="1"/>
  <c r="E3590" i="126"/>
  <c r="E3591" i="126" l="1"/>
  <c r="F3590" i="126"/>
  <c r="C3590" i="126" s="1"/>
  <c r="B3591" i="126" s="1"/>
  <c r="F3591" i="126" l="1"/>
  <c r="C3591" i="126" s="1"/>
  <c r="B3592" i="126" s="1"/>
  <c r="E3592" i="126"/>
  <c r="F3592" i="126" l="1"/>
  <c r="C3592" i="126" s="1"/>
  <c r="B3593" i="126" s="1"/>
  <c r="E3593" i="126"/>
  <c r="E3594" i="126" l="1"/>
  <c r="F3593" i="126"/>
  <c r="C3593" i="126" s="1"/>
  <c r="B3594" i="126" s="1"/>
  <c r="F3594" i="126" l="1"/>
  <c r="C3594" i="126" s="1"/>
  <c r="B3595" i="126" s="1"/>
  <c r="E3595" i="126"/>
  <c r="E3596" i="126" l="1"/>
  <c r="F3595" i="126"/>
  <c r="C3595" i="126" s="1"/>
  <c r="B3596" i="126" s="1"/>
  <c r="E3597" i="126" l="1"/>
  <c r="F3596" i="126"/>
  <c r="C3596" i="126" s="1"/>
  <c r="B3597" i="126" s="1"/>
  <c r="F3597" i="126" l="1"/>
  <c r="C3597" i="126" s="1"/>
  <c r="B3598" i="126" s="1"/>
  <c r="E3598" i="126"/>
  <c r="E3599" i="126" l="1"/>
  <c r="F3598" i="126"/>
  <c r="C3598" i="126" s="1"/>
  <c r="B3599" i="126" s="1"/>
  <c r="E3600" i="126" l="1"/>
  <c r="F3599" i="126"/>
  <c r="C3599" i="126" s="1"/>
  <c r="B3600" i="126" s="1"/>
  <c r="F3600" i="126" l="1"/>
  <c r="C3600" i="126" s="1"/>
  <c r="B3601" i="126" s="1"/>
  <c r="E3601" i="126"/>
  <c r="F3601" i="126" l="1"/>
  <c r="C3601" i="126" s="1"/>
  <c r="B3602" i="126" s="1"/>
  <c r="E3602" i="126"/>
  <c r="F3602" i="126" l="1"/>
  <c r="C3602" i="126" s="1"/>
  <c r="B3603" i="126" s="1"/>
  <c r="E3603" i="126"/>
  <c r="E3604" i="126" l="1"/>
  <c r="F3603" i="126"/>
  <c r="C3603" i="126" s="1"/>
  <c r="B3604" i="126" s="1"/>
  <c r="F3604" i="126" l="1"/>
  <c r="C3604" i="126" s="1"/>
  <c r="B3605" i="126" s="1"/>
  <c r="E3605" i="126"/>
  <c r="E3606" i="126" l="1"/>
  <c r="F3605" i="126"/>
  <c r="C3605" i="126" s="1"/>
  <c r="B3606" i="126" s="1"/>
  <c r="F3606" i="126" l="1"/>
  <c r="C3606" i="126" s="1"/>
  <c r="B3607" i="126" s="1"/>
  <c r="E3607" i="126"/>
  <c r="E3608" i="126" l="1"/>
  <c r="F3607" i="126"/>
  <c r="C3607" i="126" s="1"/>
  <c r="B3608" i="126" s="1"/>
  <c r="F3608" i="126" l="1"/>
  <c r="C3608" i="126" s="1"/>
  <c r="B3609" i="126" s="1"/>
  <c r="E3609" i="126"/>
  <c r="E3610" i="126" l="1"/>
  <c r="F3609" i="126"/>
  <c r="C3609" i="126" s="1"/>
  <c r="B3610" i="126" s="1"/>
  <c r="F3610" i="126" l="1"/>
  <c r="C3610" i="126" s="1"/>
  <c r="B3611" i="126" s="1"/>
  <c r="E3611" i="126"/>
  <c r="F3611" i="126" l="1"/>
  <c r="C3611" i="126" s="1"/>
  <c r="B3612" i="126" s="1"/>
  <c r="E3612" i="126"/>
  <c r="F3612" i="126" l="1"/>
  <c r="C3612" i="126" s="1"/>
  <c r="B3613" i="126" s="1"/>
  <c r="E3613" i="126"/>
  <c r="F3613" i="126" l="1"/>
  <c r="C3613" i="126" s="1"/>
  <c r="B3614" i="126" s="1"/>
  <c r="E3614" i="126"/>
  <c r="F3614" i="126" l="1"/>
  <c r="C3614" i="126" s="1"/>
  <c r="B3615" i="126" s="1"/>
  <c r="E3615" i="126"/>
  <c r="E3616" i="126" l="1"/>
  <c r="F3615" i="126"/>
  <c r="C3615" i="126" s="1"/>
  <c r="B3616" i="126" s="1"/>
  <c r="F3616" i="126" l="1"/>
  <c r="C3616" i="126" s="1"/>
  <c r="B3617" i="126" s="1"/>
  <c r="E3617" i="126"/>
  <c r="F3617" i="126" l="1"/>
  <c r="C3617" i="126" s="1"/>
  <c r="B3618" i="126" s="1"/>
  <c r="E3618" i="126"/>
  <c r="E3619" i="126" l="1"/>
  <c r="F3618" i="126"/>
  <c r="C3618" i="126" s="1"/>
  <c r="B3619" i="126" s="1"/>
  <c r="F3619" i="126" l="1"/>
  <c r="C3619" i="126" s="1"/>
  <c r="B3620" i="126" s="1"/>
  <c r="E3620" i="126"/>
  <c r="E3621" i="126" l="1"/>
  <c r="F3620" i="126"/>
  <c r="C3620" i="126" s="1"/>
  <c r="B3621" i="126" s="1"/>
  <c r="E3622" i="126" l="1"/>
  <c r="F3621" i="126"/>
  <c r="C3621" i="126" s="1"/>
  <c r="B3622" i="126" s="1"/>
  <c r="F3622" i="126" l="1"/>
  <c r="C3622" i="126" s="1"/>
  <c r="B3623" i="126" s="1"/>
  <c r="E3623" i="126"/>
  <c r="E3624" i="126" l="1"/>
  <c r="F3623" i="126"/>
  <c r="C3623" i="126" s="1"/>
  <c r="B3624" i="126" s="1"/>
  <c r="F3624" i="126" l="1"/>
  <c r="C3624" i="126" s="1"/>
  <c r="B3625" i="126" s="1"/>
  <c r="E3625" i="126"/>
  <c r="E3626" i="126" l="1"/>
  <c r="F3625" i="126"/>
  <c r="C3625" i="126" s="1"/>
  <c r="B3626" i="126" s="1"/>
  <c r="F3626" i="126" l="1"/>
  <c r="C3626" i="126" s="1"/>
  <c r="B3627" i="126" s="1"/>
  <c r="E3627" i="126"/>
  <c r="E3628" i="126" l="1"/>
  <c r="F3627" i="126"/>
  <c r="C3627" i="126" s="1"/>
  <c r="B3628" i="126" s="1"/>
  <c r="F3628" i="126" l="1"/>
  <c r="C3628" i="126" s="1"/>
  <c r="B3629" i="126" s="1"/>
  <c r="E3629" i="126"/>
  <c r="F3629" i="126" l="1"/>
  <c r="C3629" i="126" s="1"/>
  <c r="B3630" i="126" s="1"/>
  <c r="E3630" i="126"/>
  <c r="E3631" i="126" l="1"/>
  <c r="F3630" i="126"/>
  <c r="C3630" i="126" s="1"/>
  <c r="B3631" i="126" s="1"/>
  <c r="F3631" i="126" l="1"/>
  <c r="C3631" i="126" s="1"/>
  <c r="B3632" i="126" s="1"/>
  <c r="E3632" i="126"/>
  <c r="E3633" i="126" l="1"/>
  <c r="F3632" i="126"/>
  <c r="C3632" i="126" s="1"/>
  <c r="B3633" i="126" s="1"/>
  <c r="F3633" i="126" l="1"/>
  <c r="C3633" i="126" s="1"/>
  <c r="B3634" i="126" s="1"/>
  <c r="E3634" i="126"/>
  <c r="E3635" i="126" l="1"/>
  <c r="F3634" i="126"/>
  <c r="C3634" i="126" s="1"/>
  <c r="B3635" i="126" s="1"/>
  <c r="E3636" i="126" l="1"/>
  <c r="F3635" i="126"/>
  <c r="C3635" i="126" s="1"/>
  <c r="B3636" i="126" s="1"/>
  <c r="E3637" i="126" l="1"/>
  <c r="F3636" i="126"/>
  <c r="C3636" i="126" s="1"/>
  <c r="B3637" i="126" s="1"/>
  <c r="F3637" i="126" l="1"/>
  <c r="C3637" i="126" s="1"/>
  <c r="B3638" i="126" s="1"/>
  <c r="E3638" i="126"/>
  <c r="E3639" i="126" l="1"/>
  <c r="F3638" i="126"/>
  <c r="C3638" i="126" s="1"/>
  <c r="B3639" i="126" s="1"/>
  <c r="F3639" i="126" l="1"/>
  <c r="C3639" i="126" s="1"/>
  <c r="B3640" i="126" s="1"/>
  <c r="E3640" i="126"/>
  <c r="F3640" i="126" l="1"/>
  <c r="C3640" i="126" s="1"/>
  <c r="B3641" i="126" s="1"/>
  <c r="E3641" i="126"/>
  <c r="E3642" i="126" l="1"/>
  <c r="F3641" i="126"/>
  <c r="C3641" i="126" s="1"/>
  <c r="B3642" i="126" s="1"/>
  <c r="E3643" i="126" l="1"/>
  <c r="F3642" i="126"/>
  <c r="C3642" i="126" s="1"/>
  <c r="B3643" i="126" s="1"/>
  <c r="F3643" i="126" l="1"/>
  <c r="C3643" i="126" s="1"/>
  <c r="B3644" i="126" s="1"/>
  <c r="E3644" i="126"/>
  <c r="F3644" i="126" l="1"/>
  <c r="C3644" i="126" s="1"/>
  <c r="B3645" i="126" s="1"/>
  <c r="E3645" i="126"/>
  <c r="E3646" i="126" l="1"/>
  <c r="F3645" i="126"/>
  <c r="C3645" i="126" s="1"/>
  <c r="B3646" i="126" s="1"/>
  <c r="F3646" i="126" l="1"/>
  <c r="C3646" i="126" s="1"/>
  <c r="B3647" i="126" s="1"/>
  <c r="E3647" i="126"/>
  <c r="E3648" i="126" l="1"/>
  <c r="F3647" i="126"/>
  <c r="C3647" i="126" s="1"/>
  <c r="B3648" i="126" s="1"/>
  <c r="F3648" i="126" l="1"/>
  <c r="C3648" i="126" s="1"/>
  <c r="B3649" i="126" s="1"/>
  <c r="E3649" i="126"/>
  <c r="E3650" i="126" l="1"/>
  <c r="F3649" i="126"/>
  <c r="C3649" i="126" s="1"/>
  <c r="B3650" i="126" s="1"/>
  <c r="E3651" i="126" l="1"/>
  <c r="F3650" i="126"/>
  <c r="C3650" i="126" s="1"/>
  <c r="B3651" i="126" s="1"/>
  <c r="F3651" i="126" l="1"/>
  <c r="C3651" i="126" s="1"/>
  <c r="B3652" i="126" s="1"/>
  <c r="E3652" i="126"/>
  <c r="E3653" i="126" l="1"/>
  <c r="F3652" i="126"/>
  <c r="C3652" i="126" s="1"/>
  <c r="B3653" i="126" s="1"/>
  <c r="E3654" i="126" l="1"/>
  <c r="F3653" i="126"/>
  <c r="C3653" i="126" s="1"/>
  <c r="B3654" i="126" s="1"/>
  <c r="F3654" i="126" l="1"/>
  <c r="C3654" i="126" s="1"/>
  <c r="B3655" i="126" s="1"/>
  <c r="E3655" i="126"/>
  <c r="E3656" i="126" l="1"/>
  <c r="F3655" i="126"/>
  <c r="C3655" i="126" s="1"/>
  <c r="B3656" i="126" s="1"/>
  <c r="F3656" i="126" l="1"/>
  <c r="C3656" i="126" s="1"/>
  <c r="B3657" i="126" s="1"/>
  <c r="E3657" i="126"/>
  <c r="E3658" i="126" l="1"/>
  <c r="F3657" i="126"/>
  <c r="C3657" i="126" s="1"/>
  <c r="B3658" i="126" s="1"/>
  <c r="E3659" i="126" l="1"/>
  <c r="F3658" i="126"/>
  <c r="C3658" i="126" s="1"/>
  <c r="B3659" i="126" s="1"/>
  <c r="F3659" i="126" l="1"/>
  <c r="C3659" i="126" s="1"/>
  <c r="B3660" i="126" s="1"/>
  <c r="E3660" i="126"/>
  <c r="E3661" i="126" l="1"/>
  <c r="F3660" i="126"/>
  <c r="C3660" i="126" s="1"/>
  <c r="B3661" i="126" s="1"/>
  <c r="F3661" i="126" l="1"/>
  <c r="C3661" i="126" s="1"/>
  <c r="B3662" i="126" s="1"/>
  <c r="E3662" i="126"/>
  <c r="E3663" i="126" l="1"/>
  <c r="F3662" i="126"/>
  <c r="C3662" i="126" s="1"/>
  <c r="B3663" i="126" s="1"/>
  <c r="F3663" i="126" l="1"/>
  <c r="C3663" i="126" s="1"/>
  <c r="B3664" i="126" s="1"/>
  <c r="E3664" i="126"/>
  <c r="F3664" i="126" l="1"/>
  <c r="C3664" i="126" s="1"/>
  <c r="B3665" i="126" s="1"/>
  <c r="E3665" i="126"/>
  <c r="E3666" i="126" l="1"/>
  <c r="F3665" i="126"/>
  <c r="C3665" i="126" s="1"/>
  <c r="B3666" i="126" s="1"/>
  <c r="F3666" i="126" l="1"/>
  <c r="C3666" i="126" s="1"/>
  <c r="B3667" i="126" s="1"/>
  <c r="E3667" i="126"/>
  <c r="E3668" i="126" l="1"/>
  <c r="F3667" i="126"/>
  <c r="C3667" i="126" s="1"/>
  <c r="B3668" i="126" s="1"/>
  <c r="F3668" i="126" l="1"/>
  <c r="C3668" i="126" s="1"/>
  <c r="B3669" i="126" s="1"/>
  <c r="E3669" i="126"/>
  <c r="E3670" i="126" l="1"/>
  <c r="F3669" i="126"/>
  <c r="C3669" i="126" s="1"/>
  <c r="B3670" i="126" s="1"/>
  <c r="F3670" i="126" l="1"/>
  <c r="C3670" i="126" s="1"/>
  <c r="B3671" i="126" s="1"/>
  <c r="E3671" i="126"/>
  <c r="F3671" i="126" l="1"/>
  <c r="C3671" i="126" s="1"/>
  <c r="B3672" i="126" s="1"/>
  <c r="E3672" i="126"/>
  <c r="E3673" i="126" l="1"/>
  <c r="F3672" i="126"/>
  <c r="C3672" i="126" s="1"/>
  <c r="B3673" i="126" s="1"/>
  <c r="F3673" i="126" l="1"/>
  <c r="C3673" i="126" s="1"/>
  <c r="B3674" i="126" s="1"/>
  <c r="E3674" i="126"/>
  <c r="E3675" i="126" l="1"/>
  <c r="F3674" i="126"/>
  <c r="C3674" i="126" s="1"/>
  <c r="B3675" i="126" s="1"/>
  <c r="F3675" i="126" l="1"/>
  <c r="C3675" i="126" s="1"/>
  <c r="B3676" i="126" s="1"/>
  <c r="E3676" i="126"/>
  <c r="E3677" i="126" l="1"/>
  <c r="F3676" i="126"/>
  <c r="C3676" i="126" s="1"/>
  <c r="B3677" i="126" s="1"/>
  <c r="E3678" i="126" l="1"/>
  <c r="F3677" i="126"/>
  <c r="C3677" i="126" s="1"/>
  <c r="B3678" i="126" s="1"/>
  <c r="E3679" i="126" l="1"/>
  <c r="F3678" i="126"/>
  <c r="C3678" i="126" s="1"/>
  <c r="B3679" i="126" s="1"/>
  <c r="E3680" i="126" l="1"/>
  <c r="F3679" i="126"/>
  <c r="C3679" i="126" s="1"/>
  <c r="B3680" i="126" s="1"/>
  <c r="E3681" i="126" l="1"/>
  <c r="F3680" i="126"/>
  <c r="C3680" i="126" s="1"/>
  <c r="B3681" i="126" s="1"/>
  <c r="F3681" i="126" l="1"/>
  <c r="C3681" i="126" s="1"/>
  <c r="B3682" i="126" s="1"/>
  <c r="E3682" i="126"/>
  <c r="E3683" i="126" l="1"/>
  <c r="F3682" i="126"/>
  <c r="C3682" i="126" s="1"/>
  <c r="B3683" i="126" s="1"/>
  <c r="F3683" i="126" l="1"/>
  <c r="C3683" i="126" s="1"/>
  <c r="B3684" i="126" s="1"/>
  <c r="E3684" i="126"/>
  <c r="E3685" i="126" l="1"/>
  <c r="F3684" i="126"/>
  <c r="C3684" i="126" s="1"/>
  <c r="B3685" i="126" s="1"/>
  <c r="E3686" i="126" l="1"/>
  <c r="F3685" i="126"/>
  <c r="C3685" i="126" s="1"/>
  <c r="B3686" i="126" s="1"/>
  <c r="E3687" i="126" l="1"/>
  <c r="F3686" i="126"/>
  <c r="C3686" i="126" s="1"/>
  <c r="B3687" i="126" s="1"/>
  <c r="E3688" i="126" l="1"/>
  <c r="F3687" i="126"/>
  <c r="C3687" i="126" s="1"/>
  <c r="B3688" i="126" s="1"/>
  <c r="F3688" i="126" l="1"/>
  <c r="C3688" i="126" s="1"/>
  <c r="B3689" i="126" s="1"/>
  <c r="E3689" i="126"/>
  <c r="E3690" i="126" l="1"/>
  <c r="F3689" i="126"/>
  <c r="C3689" i="126" s="1"/>
  <c r="B3690" i="126" s="1"/>
  <c r="F3690" i="126" l="1"/>
  <c r="C3690" i="126" s="1"/>
  <c r="B3691" i="126" s="1"/>
  <c r="E3691" i="126"/>
  <c r="F3691" i="126" l="1"/>
  <c r="C3691" i="126" s="1"/>
  <c r="B3692" i="126" s="1"/>
  <c r="E3692" i="126"/>
  <c r="E3693" i="126" l="1"/>
  <c r="F3692" i="126"/>
  <c r="C3692" i="126" s="1"/>
  <c r="B3693" i="126" s="1"/>
  <c r="E3694" i="126" l="1"/>
  <c r="F3693" i="126"/>
  <c r="C3693" i="126" s="1"/>
  <c r="B3694" i="126" s="1"/>
  <c r="F3694" i="126" l="1"/>
  <c r="C3694" i="126" s="1"/>
  <c r="B3695" i="126" s="1"/>
  <c r="E3695" i="126"/>
  <c r="F3695" i="126" l="1"/>
  <c r="C3695" i="126" s="1"/>
  <c r="B3696" i="126" s="1"/>
  <c r="E3696" i="126"/>
  <c r="E3697" i="126" l="1"/>
  <c r="F3696" i="126"/>
  <c r="C3696" i="126" s="1"/>
  <c r="B3697" i="126" s="1"/>
  <c r="F3697" i="126" l="1"/>
  <c r="C3697" i="126" s="1"/>
  <c r="B3698" i="126" s="1"/>
  <c r="E3698" i="126"/>
  <c r="E3699" i="126" l="1"/>
  <c r="F3698" i="126"/>
  <c r="C3698" i="126" s="1"/>
  <c r="B3699" i="126" s="1"/>
  <c r="E3700" i="126" l="1"/>
  <c r="F3699" i="126"/>
  <c r="C3699" i="126" s="1"/>
  <c r="B3700" i="126" s="1"/>
  <c r="F3700" i="126" l="1"/>
  <c r="C3700" i="126" s="1"/>
  <c r="B3701" i="126" s="1"/>
  <c r="E3701" i="126"/>
  <c r="F3701" i="126" l="1"/>
  <c r="C3701" i="126" s="1"/>
  <c r="B3702" i="126" s="1"/>
  <c r="E3702" i="126"/>
  <c r="E3703" i="126" l="1"/>
  <c r="F3702" i="126"/>
  <c r="C3702" i="126" s="1"/>
  <c r="B3703" i="126" s="1"/>
  <c r="E3704" i="126" l="1"/>
  <c r="F3703" i="126"/>
  <c r="C3703" i="126" s="1"/>
  <c r="B3704" i="126" s="1"/>
  <c r="F3704" i="126" l="1"/>
  <c r="C3704" i="126" s="1"/>
  <c r="B3705" i="126" s="1"/>
  <c r="E3705" i="126"/>
  <c r="F3705" i="126" l="1"/>
  <c r="C3705" i="126" s="1"/>
  <c r="B3706" i="126" s="1"/>
  <c r="E3706" i="126"/>
  <c r="E3707" i="126" l="1"/>
  <c r="F3706" i="126"/>
  <c r="C3706" i="126" s="1"/>
  <c r="B3707" i="126" s="1"/>
  <c r="F3707" i="126" l="1"/>
  <c r="C3707" i="126" s="1"/>
  <c r="B3708" i="126" s="1"/>
  <c r="E3708" i="126"/>
  <c r="F3708" i="126" l="1"/>
  <c r="C3708" i="126" s="1"/>
  <c r="B3709" i="126" s="1"/>
  <c r="E3709" i="126"/>
  <c r="E3710" i="126" l="1"/>
  <c r="F3709" i="126"/>
  <c r="C3709" i="126" s="1"/>
  <c r="B3710" i="126" s="1"/>
  <c r="F3710" i="126" l="1"/>
  <c r="C3710" i="126" s="1"/>
  <c r="B3711" i="126" s="1"/>
  <c r="E3711" i="126"/>
  <c r="F3711" i="126" l="1"/>
  <c r="C3711" i="126" s="1"/>
  <c r="B3712" i="126" s="1"/>
  <c r="E3712" i="126"/>
  <c r="F3712" i="126" l="1"/>
  <c r="C3712" i="126" s="1"/>
  <c r="B3713" i="126" s="1"/>
  <c r="E3713" i="126"/>
  <c r="E3714" i="126" l="1"/>
  <c r="F3713" i="126"/>
  <c r="C3713" i="126" s="1"/>
  <c r="B3714" i="126" s="1"/>
  <c r="F3714" i="126" l="1"/>
  <c r="C3714" i="126" s="1"/>
  <c r="B3715" i="126" s="1"/>
  <c r="E3715" i="126"/>
  <c r="E3716" i="126" l="1"/>
  <c r="F3715" i="126"/>
  <c r="C3715" i="126" s="1"/>
  <c r="B3716" i="126" s="1"/>
  <c r="E3717" i="126" l="1"/>
  <c r="F3716" i="126"/>
  <c r="C3716" i="126" s="1"/>
  <c r="B3717" i="126" s="1"/>
  <c r="E3718" i="126" l="1"/>
  <c r="F3717" i="126"/>
  <c r="C3717" i="126" s="1"/>
  <c r="B3718" i="126" s="1"/>
  <c r="E3719" i="126" l="1"/>
  <c r="F3718" i="126"/>
  <c r="C3718" i="126" s="1"/>
  <c r="B3719" i="126" s="1"/>
  <c r="F3719" i="126" l="1"/>
  <c r="C3719" i="126" s="1"/>
  <c r="B3720" i="126" s="1"/>
  <c r="E3720" i="126"/>
  <c r="E3721" i="126" l="1"/>
  <c r="F3720" i="126"/>
  <c r="C3720" i="126" s="1"/>
  <c r="B3721" i="126" s="1"/>
  <c r="F3721" i="126" l="1"/>
  <c r="C3721" i="126" s="1"/>
  <c r="B3722" i="126" s="1"/>
  <c r="E3722" i="126"/>
  <c r="F3722" i="126" l="1"/>
  <c r="C3722" i="126" s="1"/>
  <c r="B3723" i="126" s="1"/>
  <c r="E3723" i="126"/>
  <c r="E3724" i="126" l="1"/>
  <c r="F3723" i="126"/>
  <c r="C3723" i="126" s="1"/>
  <c r="B3724" i="126" s="1"/>
  <c r="F3724" i="126" l="1"/>
  <c r="C3724" i="126" s="1"/>
  <c r="B3725" i="126" s="1"/>
  <c r="E3725" i="126"/>
  <c r="E3726" i="126" l="1"/>
  <c r="F3725" i="126"/>
  <c r="C3725" i="126" s="1"/>
  <c r="B3726" i="126" s="1"/>
  <c r="F3726" i="126" l="1"/>
  <c r="C3726" i="126" s="1"/>
  <c r="B3727" i="126" s="1"/>
  <c r="E3727" i="126"/>
  <c r="E3728" i="126" l="1"/>
  <c r="F3727" i="126"/>
  <c r="C3727" i="126" s="1"/>
  <c r="B3728" i="126" s="1"/>
  <c r="E3729" i="126" l="1"/>
  <c r="F3728" i="126"/>
  <c r="C3728" i="126" s="1"/>
  <c r="B3729" i="126" s="1"/>
  <c r="F3729" i="126" l="1"/>
  <c r="C3729" i="126" s="1"/>
  <c r="B3730" i="126" s="1"/>
  <c r="E3730" i="126"/>
  <c r="E3731" i="126" l="1"/>
  <c r="F3730" i="126"/>
  <c r="C3730" i="126" s="1"/>
  <c r="B3731" i="126" s="1"/>
  <c r="F3731" i="126" l="1"/>
  <c r="C3731" i="126" s="1"/>
  <c r="B3732" i="126" s="1"/>
  <c r="E3732" i="126"/>
  <c r="E3733" i="126" l="1"/>
  <c r="F3732" i="126"/>
  <c r="C3732" i="126" s="1"/>
  <c r="B3733" i="126" s="1"/>
  <c r="F3733" i="126" l="1"/>
  <c r="C3733" i="126" s="1"/>
  <c r="B3734" i="126" s="1"/>
  <c r="E3734" i="126"/>
  <c r="F3734" i="126" l="1"/>
  <c r="C3734" i="126" s="1"/>
  <c r="B3735" i="126" s="1"/>
  <c r="E3735" i="126"/>
  <c r="E3736" i="126" l="1"/>
  <c r="F3735" i="126"/>
  <c r="C3735" i="126" s="1"/>
  <c r="B3736" i="126" s="1"/>
  <c r="F3736" i="126" l="1"/>
  <c r="C3736" i="126" s="1"/>
  <c r="B3737" i="126" s="1"/>
  <c r="E3737" i="126"/>
  <c r="E3738" i="126" l="1"/>
  <c r="F3737" i="126"/>
  <c r="C3737" i="126" s="1"/>
  <c r="B3738" i="126" s="1"/>
  <c r="E3739" i="126" l="1"/>
  <c r="F3738" i="126"/>
  <c r="C3738" i="126" s="1"/>
  <c r="B3739" i="126" s="1"/>
  <c r="F3739" i="126" l="1"/>
  <c r="C3739" i="126" s="1"/>
  <c r="B3740" i="126" s="1"/>
  <c r="E3740" i="126"/>
  <c r="E3741" i="126" l="1"/>
  <c r="F3740" i="126"/>
  <c r="C3740" i="126" s="1"/>
  <c r="B3741" i="126" s="1"/>
  <c r="E3742" i="126" l="1"/>
  <c r="F3741" i="126"/>
  <c r="C3741" i="126" s="1"/>
  <c r="B3742" i="126" s="1"/>
  <c r="F3742" i="126" l="1"/>
  <c r="C3742" i="126" s="1"/>
  <c r="B3743" i="126" s="1"/>
  <c r="E3743" i="126"/>
  <c r="E3744" i="126" l="1"/>
  <c r="F3743" i="126"/>
  <c r="C3743" i="126" s="1"/>
  <c r="B3744" i="126" s="1"/>
  <c r="F3744" i="126" l="1"/>
  <c r="C3744" i="126" s="1"/>
  <c r="B3745" i="126" s="1"/>
  <c r="E3745" i="126"/>
  <c r="E3746" i="126" l="1"/>
  <c r="F3745" i="126"/>
  <c r="C3745" i="126" s="1"/>
  <c r="B3746" i="126" s="1"/>
  <c r="E3747" i="126" l="1"/>
  <c r="F3746" i="126"/>
  <c r="C3746" i="126" s="1"/>
  <c r="B3747" i="126" s="1"/>
  <c r="E3748" i="126" l="1"/>
  <c r="F3747" i="126"/>
  <c r="C3747" i="126" s="1"/>
  <c r="B3748" i="126" s="1"/>
  <c r="F3748" i="126" l="1"/>
  <c r="C3748" i="126" s="1"/>
  <c r="B3749" i="126" s="1"/>
  <c r="E3749" i="126"/>
  <c r="E3750" i="126" l="1"/>
  <c r="F3749" i="126"/>
  <c r="C3749" i="126" s="1"/>
  <c r="B3750" i="126" s="1"/>
  <c r="F3750" i="126" l="1"/>
  <c r="C3750" i="126" s="1"/>
  <c r="B3751" i="126" s="1"/>
  <c r="E3751" i="126"/>
  <c r="F3751" i="126" l="1"/>
  <c r="C3751" i="126" s="1"/>
  <c r="B3752" i="126" s="1"/>
  <c r="E3752" i="126"/>
  <c r="F3752" i="126" l="1"/>
  <c r="C3752" i="126" s="1"/>
  <c r="B3753" i="126" s="1"/>
  <c r="E3753" i="126"/>
  <c r="E3754" i="126" l="1"/>
  <c r="F3753" i="126"/>
  <c r="C3753" i="126" s="1"/>
  <c r="B3754" i="126" s="1"/>
  <c r="F3754" i="126" l="1"/>
  <c r="C3754" i="126" s="1"/>
  <c r="B3755" i="126" s="1"/>
  <c r="E3755" i="126"/>
  <c r="E3756" i="126" l="1"/>
  <c r="F3755" i="126"/>
  <c r="C3755" i="126" s="1"/>
  <c r="B3756" i="126" s="1"/>
  <c r="E3757" i="126" l="1"/>
  <c r="F3756" i="126"/>
  <c r="C3756" i="126" s="1"/>
  <c r="B3757" i="126" s="1"/>
  <c r="F3757" i="126" l="1"/>
  <c r="C3757" i="126" s="1"/>
  <c r="B3758" i="126" s="1"/>
  <c r="E3758" i="126"/>
  <c r="E3759" i="126" l="1"/>
  <c r="F3758" i="126"/>
  <c r="C3758" i="126" s="1"/>
  <c r="B3759" i="126" s="1"/>
  <c r="E3760" i="126" l="1"/>
  <c r="F3759" i="126"/>
  <c r="C3759" i="126" s="1"/>
  <c r="B3760" i="126" s="1"/>
  <c r="E3761" i="126" l="1"/>
  <c r="F3760" i="126"/>
  <c r="C3760" i="126" s="1"/>
  <c r="B3761" i="126" s="1"/>
  <c r="E3762" i="126" l="1"/>
  <c r="F3761" i="126"/>
  <c r="C3761" i="126" s="1"/>
  <c r="B3762" i="126" s="1"/>
  <c r="F3762" i="126" l="1"/>
  <c r="C3762" i="126" s="1"/>
  <c r="B3763" i="126" s="1"/>
  <c r="E3763" i="126"/>
  <c r="E3764" i="126" l="1"/>
  <c r="F3763" i="126"/>
  <c r="C3763" i="126" s="1"/>
  <c r="B3764" i="126" s="1"/>
  <c r="F3764" i="126" l="1"/>
  <c r="C3764" i="126" s="1"/>
  <c r="B3765" i="126" s="1"/>
  <c r="E3765" i="126"/>
  <c r="E3766" i="126" l="1"/>
  <c r="F3765" i="126"/>
  <c r="C3765" i="126" s="1"/>
  <c r="B3766" i="126" s="1"/>
  <c r="F3766" i="126" l="1"/>
  <c r="C3766" i="126" s="1"/>
  <c r="B3767" i="126" s="1"/>
  <c r="E3767" i="126"/>
  <c r="E3768" i="126" l="1"/>
  <c r="F3767" i="126"/>
  <c r="C3767" i="126" s="1"/>
  <c r="B3768" i="126" s="1"/>
  <c r="F3768" i="126" l="1"/>
  <c r="C3768" i="126" s="1"/>
  <c r="B3769" i="126" s="1"/>
  <c r="E3769" i="126"/>
  <c r="E3770" i="126" l="1"/>
  <c r="F3769" i="126"/>
  <c r="C3769" i="126" s="1"/>
  <c r="B3770" i="126" s="1"/>
  <c r="E3771" i="126" l="1"/>
  <c r="F3770" i="126"/>
  <c r="C3770" i="126" s="1"/>
  <c r="B3771" i="126" s="1"/>
  <c r="F3771" i="126" l="1"/>
  <c r="C3771" i="126" s="1"/>
  <c r="B3772" i="126" s="1"/>
  <c r="E3772" i="126"/>
  <c r="E3773" i="126" l="1"/>
  <c r="F3772" i="126"/>
  <c r="C3772" i="126" s="1"/>
  <c r="B3773" i="126" s="1"/>
  <c r="F3773" i="126" l="1"/>
  <c r="C3773" i="126" s="1"/>
  <c r="B3774" i="126" s="1"/>
  <c r="E3774" i="126"/>
  <c r="E3775" i="126" l="1"/>
  <c r="F3774" i="126"/>
  <c r="C3774" i="126" s="1"/>
  <c r="B3775" i="126" s="1"/>
  <c r="F3775" i="126" l="1"/>
  <c r="C3775" i="126" s="1"/>
  <c r="B3776" i="126" s="1"/>
  <c r="E3776" i="126"/>
  <c r="F3776" i="126" l="1"/>
  <c r="C3776" i="126" s="1"/>
  <c r="B3777" i="126" s="1"/>
  <c r="E3777" i="126"/>
  <c r="E3778" i="126" l="1"/>
  <c r="F3777" i="126"/>
  <c r="C3777" i="126" s="1"/>
  <c r="B3778" i="126" s="1"/>
  <c r="F3778" i="126" l="1"/>
  <c r="C3778" i="126" s="1"/>
  <c r="B3779" i="126" s="1"/>
  <c r="E3779" i="126"/>
  <c r="E3780" i="126" l="1"/>
  <c r="F3779" i="126"/>
  <c r="C3779" i="126" s="1"/>
  <c r="B3780" i="126" s="1"/>
  <c r="F3780" i="126" l="1"/>
  <c r="C3780" i="126" s="1"/>
  <c r="B3781" i="126" s="1"/>
  <c r="E3781" i="126"/>
  <c r="E3782" i="126" l="1"/>
  <c r="F3781" i="126"/>
  <c r="C3781" i="126" s="1"/>
  <c r="B3782" i="126" s="1"/>
  <c r="E3783" i="126" l="1"/>
  <c r="F3782" i="126"/>
  <c r="C3782" i="126" s="1"/>
  <c r="B3783" i="126" s="1"/>
  <c r="F3783" i="126" l="1"/>
  <c r="C3783" i="126" s="1"/>
  <c r="B3784" i="126" s="1"/>
  <c r="E3784" i="126"/>
  <c r="E3785" i="126" l="1"/>
  <c r="F3784" i="126"/>
  <c r="C3784" i="126" s="1"/>
  <c r="B3785" i="126" s="1"/>
  <c r="E3786" i="126" l="1"/>
  <c r="F3785" i="126"/>
  <c r="C3785" i="126" s="1"/>
  <c r="B3786" i="126" s="1"/>
  <c r="F3786" i="126" l="1"/>
  <c r="C3786" i="126" s="1"/>
  <c r="B3787" i="126" s="1"/>
  <c r="E3787" i="126"/>
  <c r="F3787" i="126" l="1"/>
  <c r="C3787" i="126" s="1"/>
  <c r="B3788" i="126" s="1"/>
  <c r="E3788" i="126"/>
  <c r="F3788" i="126" l="1"/>
  <c r="C3788" i="126" s="1"/>
  <c r="B3789" i="126" s="1"/>
  <c r="E3789" i="126"/>
  <c r="F3789" i="126" l="1"/>
  <c r="C3789" i="126" s="1"/>
  <c r="B3790" i="126" s="1"/>
  <c r="E3790" i="126"/>
  <c r="E3791" i="126" l="1"/>
  <c r="F3790" i="126"/>
  <c r="C3790" i="126" s="1"/>
  <c r="B3791" i="126" s="1"/>
  <c r="F3791" i="126" l="1"/>
  <c r="C3791" i="126" s="1"/>
  <c r="B3792" i="126" s="1"/>
  <c r="E3792" i="126"/>
  <c r="E3793" i="126" l="1"/>
  <c r="F3792" i="126"/>
  <c r="C3792" i="126" s="1"/>
  <c r="B3793" i="126" s="1"/>
  <c r="E3794" i="126" l="1"/>
  <c r="F3793" i="126"/>
  <c r="C3793" i="126" s="1"/>
  <c r="B3794" i="126" s="1"/>
  <c r="F3794" i="126" l="1"/>
  <c r="C3794" i="126" s="1"/>
  <c r="B3795" i="126" s="1"/>
  <c r="E3795" i="126"/>
  <c r="F3795" i="126" l="1"/>
  <c r="C3795" i="126" s="1"/>
  <c r="B3796" i="126" s="1"/>
  <c r="E3796" i="126"/>
  <c r="F3796" i="126" l="1"/>
  <c r="C3796" i="126" s="1"/>
  <c r="B3797" i="126" s="1"/>
  <c r="E3797" i="126"/>
  <c r="F3797" i="126" l="1"/>
  <c r="C3797" i="126" s="1"/>
  <c r="B3798" i="126" s="1"/>
  <c r="E3798" i="126"/>
  <c r="E3799" i="126" l="1"/>
  <c r="F3798" i="126"/>
  <c r="C3798" i="126" s="1"/>
  <c r="B3799" i="126" s="1"/>
  <c r="E3800" i="126" l="1"/>
  <c r="F3799" i="126"/>
  <c r="C3799" i="126" s="1"/>
  <c r="B3800" i="126" s="1"/>
  <c r="F3800" i="126" l="1"/>
  <c r="C3800" i="126" s="1"/>
  <c r="B3801" i="126" s="1"/>
  <c r="E3801" i="126"/>
  <c r="E3802" i="126" l="1"/>
  <c r="F3801" i="126"/>
  <c r="C3801" i="126" s="1"/>
  <c r="B3802" i="126" s="1"/>
  <c r="F3802" i="126" l="1"/>
  <c r="C3802" i="126" s="1"/>
  <c r="B3803" i="126" s="1"/>
  <c r="E3803" i="126"/>
  <c r="E3804" i="126" l="1"/>
  <c r="F3803" i="126"/>
  <c r="C3803" i="126" s="1"/>
  <c r="B3804" i="126" s="1"/>
  <c r="E3805" i="126" l="1"/>
  <c r="F3804" i="126"/>
  <c r="C3804" i="126" s="1"/>
  <c r="B3805" i="126" s="1"/>
  <c r="F3805" i="126" l="1"/>
  <c r="C3805" i="126" s="1"/>
  <c r="B3806" i="126" s="1"/>
  <c r="E3806" i="126"/>
  <c r="E3807" i="126" l="1"/>
  <c r="F3806" i="126"/>
  <c r="C3806" i="126" s="1"/>
  <c r="B3807" i="126" s="1"/>
  <c r="E3808" i="126" l="1"/>
  <c r="F3807" i="126"/>
  <c r="C3807" i="126" s="1"/>
  <c r="B3808" i="126" s="1"/>
  <c r="E3809" i="126" l="1"/>
  <c r="F3808" i="126"/>
  <c r="C3808" i="126" s="1"/>
  <c r="B3809" i="126" s="1"/>
  <c r="E3810" i="126" l="1"/>
  <c r="F3809" i="126"/>
  <c r="C3809" i="126" s="1"/>
  <c r="B3810" i="126" s="1"/>
  <c r="F3810" i="126" l="1"/>
  <c r="C3810" i="126" s="1"/>
  <c r="B3811" i="126" s="1"/>
  <c r="E3811" i="126"/>
  <c r="E3812" i="126" l="1"/>
  <c r="F3811" i="126"/>
  <c r="C3811" i="126" s="1"/>
  <c r="B3812" i="126" s="1"/>
  <c r="E3813" i="126" l="1"/>
  <c r="F3812" i="126"/>
  <c r="C3812" i="126" s="1"/>
  <c r="B3813" i="126" s="1"/>
  <c r="E3814" i="126" l="1"/>
  <c r="F3813" i="126"/>
  <c r="C3813" i="126" s="1"/>
  <c r="B3814" i="126" s="1"/>
  <c r="E3815" i="126" l="1"/>
  <c r="F3814" i="126"/>
  <c r="C3814" i="126" s="1"/>
  <c r="B3815" i="126" s="1"/>
  <c r="E3816" i="126" l="1"/>
  <c r="F3815" i="126"/>
  <c r="C3815" i="126" s="1"/>
  <c r="B3816" i="126" s="1"/>
  <c r="F3816" i="126" l="1"/>
  <c r="C3816" i="126" s="1"/>
  <c r="B3817" i="126" s="1"/>
  <c r="E3817" i="126"/>
  <c r="F3817" i="126" l="1"/>
  <c r="C3817" i="126" s="1"/>
  <c r="B3818" i="126" s="1"/>
  <c r="E3818" i="126"/>
  <c r="E3819" i="126" l="1"/>
  <c r="F3818" i="126"/>
  <c r="C3818" i="126" s="1"/>
  <c r="B3819" i="126" s="1"/>
  <c r="E3820" i="126" l="1"/>
  <c r="F3819" i="126"/>
  <c r="C3819" i="126" s="1"/>
  <c r="B3820" i="126" s="1"/>
  <c r="F3820" i="126" l="1"/>
  <c r="C3820" i="126" s="1"/>
  <c r="B3821" i="126" s="1"/>
  <c r="E3821" i="126"/>
  <c r="E3822" i="126" l="1"/>
  <c r="F3821" i="126"/>
  <c r="C3821" i="126" s="1"/>
  <c r="B3822" i="126" s="1"/>
  <c r="F3822" i="126" l="1"/>
  <c r="C3822" i="126" s="1"/>
  <c r="B3823" i="126" s="1"/>
  <c r="E3823" i="126"/>
  <c r="E3824" i="126" l="1"/>
  <c r="F3823" i="126"/>
  <c r="C3823" i="126" s="1"/>
  <c r="B3824" i="126" s="1"/>
  <c r="F3824" i="126" l="1"/>
  <c r="C3824" i="126" s="1"/>
  <c r="B3825" i="126" s="1"/>
  <c r="E3825" i="126"/>
  <c r="F3825" i="126" l="1"/>
  <c r="C3825" i="126" s="1"/>
  <c r="B3826" i="126" s="1"/>
  <c r="E3826" i="126"/>
  <c r="E3827" i="126" l="1"/>
  <c r="F3826" i="126"/>
  <c r="C3826" i="126" s="1"/>
  <c r="B3827" i="126" s="1"/>
  <c r="F3827" i="126" l="1"/>
  <c r="C3827" i="126" s="1"/>
  <c r="B3828" i="126" s="1"/>
  <c r="E3828" i="126"/>
  <c r="E3829" i="126" l="1"/>
  <c r="F3828" i="126"/>
  <c r="C3828" i="126" s="1"/>
  <c r="B3829" i="126" s="1"/>
  <c r="F3829" i="126" l="1"/>
  <c r="C3829" i="126" s="1"/>
  <c r="B3830" i="126" s="1"/>
  <c r="E3830" i="126"/>
  <c r="E3831" i="126" l="1"/>
  <c r="F3830" i="126"/>
  <c r="C3830" i="126" s="1"/>
  <c r="B3831" i="126" s="1"/>
  <c r="F3831" i="126" l="1"/>
  <c r="C3831" i="126" s="1"/>
  <c r="B3832" i="126" s="1"/>
  <c r="E3832" i="126"/>
  <c r="F3832" i="126" l="1"/>
  <c r="C3832" i="126" s="1"/>
  <c r="B3833" i="126" s="1"/>
  <c r="E3833" i="126"/>
  <c r="F3833" i="126" l="1"/>
  <c r="C3833" i="126" s="1"/>
  <c r="B3834" i="126" s="1"/>
  <c r="E3834" i="126"/>
  <c r="E3835" i="126" l="1"/>
  <c r="F3834" i="126"/>
  <c r="C3834" i="126" s="1"/>
  <c r="B3835" i="126" s="1"/>
  <c r="F3835" i="126" l="1"/>
  <c r="C3835" i="126" s="1"/>
  <c r="B3836" i="126" s="1"/>
  <c r="E3836" i="126"/>
  <c r="E3837" i="126" l="1"/>
  <c r="F3836" i="126"/>
  <c r="C3836" i="126" s="1"/>
  <c r="B3837" i="126" s="1"/>
  <c r="E3838" i="126" l="1"/>
  <c r="F3837" i="126"/>
  <c r="C3837" i="126" s="1"/>
  <c r="B3838" i="126" s="1"/>
  <c r="E3839" i="126" l="1"/>
  <c r="F3838" i="126"/>
  <c r="C3838" i="126" s="1"/>
  <c r="B3839" i="126" s="1"/>
  <c r="E3840" i="126" l="1"/>
  <c r="F3839" i="126"/>
  <c r="C3839" i="126" s="1"/>
  <c r="B3840" i="126" s="1"/>
  <c r="F3840" i="126" l="1"/>
  <c r="C3840" i="126" s="1"/>
  <c r="B3841" i="126" s="1"/>
  <c r="E3841" i="126"/>
  <c r="F3841" i="126" l="1"/>
  <c r="C3841" i="126" s="1"/>
  <c r="B3842" i="126" s="1"/>
  <c r="E3842" i="126"/>
  <c r="E3843" i="126" l="1"/>
  <c r="F3842" i="126"/>
  <c r="C3842" i="126" s="1"/>
  <c r="B3843" i="126" s="1"/>
  <c r="E3844" i="126" l="1"/>
  <c r="F3843" i="126"/>
  <c r="C3843" i="126" s="1"/>
  <c r="B3844" i="126" s="1"/>
  <c r="E3845" i="126" l="1"/>
  <c r="F3844" i="126"/>
  <c r="C3844" i="126" s="1"/>
  <c r="B3845" i="126" s="1"/>
  <c r="F3845" i="126" l="1"/>
  <c r="C3845" i="126" s="1"/>
  <c r="B3846" i="126" s="1"/>
  <c r="E3846" i="126"/>
  <c r="F3846" i="126" l="1"/>
  <c r="C3846" i="126" s="1"/>
  <c r="B3847" i="126" s="1"/>
  <c r="E3847" i="126"/>
  <c r="E3848" i="126" l="1"/>
  <c r="F3847" i="126"/>
  <c r="C3847" i="126" s="1"/>
  <c r="B3848" i="126" s="1"/>
  <c r="E3849" i="126" l="1"/>
  <c r="F3848" i="126"/>
  <c r="C3848" i="126" s="1"/>
  <c r="B3849" i="126" s="1"/>
  <c r="F3849" i="126" l="1"/>
  <c r="C3849" i="126" s="1"/>
  <c r="B3850" i="126" s="1"/>
  <c r="E3850" i="126"/>
  <c r="E3851" i="126" l="1"/>
  <c r="F3850" i="126"/>
  <c r="C3850" i="126" s="1"/>
  <c r="B3851" i="126" s="1"/>
  <c r="F3851" i="126" l="1"/>
  <c r="C3851" i="126" s="1"/>
  <c r="B3852" i="126" s="1"/>
  <c r="E3852" i="126"/>
  <c r="F3852" i="126" l="1"/>
  <c r="C3852" i="126" s="1"/>
  <c r="B3853" i="126" s="1"/>
  <c r="E3853" i="126"/>
  <c r="F3853" i="126" l="1"/>
  <c r="C3853" i="126" s="1"/>
  <c r="B3854" i="126" s="1"/>
  <c r="E3854" i="126"/>
  <c r="E3855" i="126" l="1"/>
  <c r="F3854" i="126"/>
  <c r="C3854" i="126" s="1"/>
  <c r="B3855" i="126" s="1"/>
  <c r="F3855" i="126" l="1"/>
  <c r="C3855" i="126" s="1"/>
  <c r="B3856" i="126" s="1"/>
  <c r="E3856" i="126"/>
  <c r="E3857" i="126" l="1"/>
  <c r="F3856" i="126"/>
  <c r="C3856" i="126" s="1"/>
  <c r="B3857" i="126" s="1"/>
  <c r="E3858" i="126" l="1"/>
  <c r="F3857" i="126"/>
  <c r="C3857" i="126" s="1"/>
  <c r="B3858" i="126" s="1"/>
  <c r="F3858" i="126" l="1"/>
  <c r="C3858" i="126" s="1"/>
  <c r="B3859" i="126" s="1"/>
  <c r="E3859" i="126"/>
  <c r="F3859" i="126" l="1"/>
  <c r="C3859" i="126" s="1"/>
  <c r="B3860" i="126" s="1"/>
  <c r="E3860" i="126"/>
  <c r="E3861" i="126" l="1"/>
  <c r="F3860" i="126"/>
  <c r="C3860" i="126" s="1"/>
  <c r="B3861" i="126" s="1"/>
  <c r="F3861" i="126" l="1"/>
  <c r="C3861" i="126" s="1"/>
  <c r="B3862" i="126" s="1"/>
  <c r="E3862" i="126"/>
  <c r="F3862" i="126" l="1"/>
  <c r="C3862" i="126" s="1"/>
  <c r="B3863" i="126" s="1"/>
  <c r="E3863" i="126"/>
  <c r="E3864" i="126" l="1"/>
  <c r="F3863" i="126"/>
  <c r="C3863" i="126" s="1"/>
  <c r="B3864" i="126" s="1"/>
  <c r="F3864" i="126" l="1"/>
  <c r="C3864" i="126" s="1"/>
  <c r="B3865" i="126" s="1"/>
  <c r="E3865" i="126"/>
  <c r="E3866" i="126" l="1"/>
  <c r="F3865" i="126"/>
  <c r="C3865" i="126" s="1"/>
  <c r="B3866" i="126" s="1"/>
  <c r="F3866" i="126" l="1"/>
  <c r="C3866" i="126" s="1"/>
  <c r="B3867" i="126" s="1"/>
  <c r="E3867" i="126"/>
  <c r="E3868" i="126" l="1"/>
  <c r="F3867" i="126"/>
  <c r="C3867" i="126" s="1"/>
  <c r="B3868" i="126" s="1"/>
  <c r="F3868" i="126" l="1"/>
  <c r="C3868" i="126" s="1"/>
  <c r="B3869" i="126" s="1"/>
  <c r="E3869" i="126"/>
  <c r="F3869" i="126" l="1"/>
  <c r="C3869" i="126" s="1"/>
  <c r="B3870" i="126" s="1"/>
  <c r="E3870" i="126"/>
  <c r="F3870" i="126" l="1"/>
  <c r="C3870" i="126" s="1"/>
  <c r="B3871" i="126" s="1"/>
  <c r="E3871" i="126"/>
  <c r="E3872" i="126" l="1"/>
  <c r="F3871" i="126"/>
  <c r="C3871" i="126" s="1"/>
  <c r="B3872" i="126" s="1"/>
  <c r="F3872" i="126" l="1"/>
  <c r="C3872" i="126" s="1"/>
  <c r="B3873" i="126" s="1"/>
  <c r="E3873" i="126"/>
  <c r="E3874" i="126" l="1"/>
  <c r="F3873" i="126"/>
  <c r="C3873" i="126" s="1"/>
  <c r="B3874" i="126" s="1"/>
  <c r="F3874" i="126" l="1"/>
  <c r="C3874" i="126" s="1"/>
  <c r="B3875" i="126" s="1"/>
  <c r="E3875" i="126"/>
  <c r="E3876" i="126" l="1"/>
  <c r="F3875" i="126"/>
  <c r="C3875" i="126" s="1"/>
  <c r="B3876" i="126" s="1"/>
  <c r="F3876" i="126" l="1"/>
  <c r="C3876" i="126" s="1"/>
  <c r="B3877" i="126" s="1"/>
  <c r="E3877" i="126"/>
  <c r="E3878" i="126" l="1"/>
  <c r="F3877" i="126"/>
  <c r="C3877" i="126" s="1"/>
  <c r="B3878" i="126" s="1"/>
  <c r="F3878" i="126" l="1"/>
  <c r="C3878" i="126" s="1"/>
  <c r="B3879" i="126" s="1"/>
  <c r="E3879" i="126"/>
  <c r="E3880" i="126" l="1"/>
  <c r="F3879" i="126"/>
  <c r="C3879" i="126" s="1"/>
  <c r="B3880" i="126" s="1"/>
  <c r="E3881" i="126" l="1"/>
  <c r="F3880" i="126"/>
  <c r="C3880" i="126" s="1"/>
  <c r="B3881" i="126" s="1"/>
  <c r="F3881" i="126" l="1"/>
  <c r="C3881" i="126" s="1"/>
  <c r="B3882" i="126" s="1"/>
  <c r="E3882" i="126"/>
  <c r="E3883" i="126" l="1"/>
  <c r="F3882" i="126"/>
  <c r="C3882" i="126" s="1"/>
  <c r="B3883" i="126" s="1"/>
  <c r="F3883" i="126" l="1"/>
  <c r="C3883" i="126" s="1"/>
  <c r="B3884" i="126" s="1"/>
  <c r="E3884" i="126"/>
  <c r="E3885" i="126" l="1"/>
  <c r="F3884" i="126"/>
  <c r="C3884" i="126" s="1"/>
  <c r="B3885" i="126" s="1"/>
  <c r="F3885" i="126" l="1"/>
  <c r="C3885" i="126" s="1"/>
  <c r="B3886" i="126" s="1"/>
  <c r="E3886" i="126"/>
  <c r="E3887" i="126" l="1"/>
  <c r="F3886" i="126"/>
  <c r="C3886" i="126" s="1"/>
  <c r="B3887" i="126" s="1"/>
  <c r="F3887" i="126" l="1"/>
  <c r="C3887" i="126" s="1"/>
  <c r="B3888" i="126" s="1"/>
  <c r="E3888" i="126"/>
  <c r="E3889" i="126" l="1"/>
  <c r="F3888" i="126"/>
  <c r="C3888" i="126" s="1"/>
  <c r="B3889" i="126" s="1"/>
  <c r="E3890" i="126" l="1"/>
  <c r="F3889" i="126"/>
  <c r="C3889" i="126" s="1"/>
  <c r="B3890" i="126" s="1"/>
  <c r="F3890" i="126" l="1"/>
  <c r="C3890" i="126" s="1"/>
  <c r="B3891" i="126" s="1"/>
  <c r="E3891" i="126"/>
  <c r="F3891" i="126" l="1"/>
  <c r="C3891" i="126" s="1"/>
  <c r="B3892" i="126" s="1"/>
  <c r="E3892" i="126"/>
  <c r="E3893" i="126" l="1"/>
  <c r="F3892" i="126"/>
  <c r="C3892" i="126" s="1"/>
  <c r="B3893" i="126" s="1"/>
  <c r="F3893" i="126" l="1"/>
  <c r="C3893" i="126" s="1"/>
  <c r="B3894" i="126" s="1"/>
  <c r="E3894" i="126"/>
  <c r="E3895" i="126" l="1"/>
  <c r="F3894" i="126"/>
  <c r="C3894" i="126" s="1"/>
  <c r="B3895" i="126" s="1"/>
  <c r="F3895" i="126" l="1"/>
  <c r="C3895" i="126" s="1"/>
  <c r="B3896" i="126" s="1"/>
  <c r="E3896" i="126"/>
  <c r="F3896" i="126" l="1"/>
  <c r="C3896" i="126" s="1"/>
  <c r="B3897" i="126" s="1"/>
  <c r="E3897" i="126"/>
  <c r="F3897" i="126" l="1"/>
  <c r="C3897" i="126" s="1"/>
  <c r="B3898" i="126" s="1"/>
  <c r="E3898" i="126"/>
  <c r="E3899" i="126" l="1"/>
  <c r="F3898" i="126"/>
  <c r="C3898" i="126" s="1"/>
  <c r="B3899" i="126" s="1"/>
  <c r="E3900" i="126" l="1"/>
  <c r="F3899" i="126"/>
  <c r="C3899" i="126" s="1"/>
  <c r="B3900" i="126" s="1"/>
  <c r="F3900" i="126" l="1"/>
  <c r="C3900" i="126" s="1"/>
  <c r="B3901" i="126" s="1"/>
  <c r="E3901" i="126"/>
  <c r="E3902" i="126" l="1"/>
  <c r="F3901" i="126"/>
  <c r="C3901" i="126" s="1"/>
  <c r="B3902" i="126" s="1"/>
  <c r="F3902" i="126" l="1"/>
  <c r="C3902" i="126" s="1"/>
  <c r="B3903" i="126" s="1"/>
  <c r="E3903" i="126"/>
  <c r="F3903" i="126" l="1"/>
  <c r="C3903" i="126" s="1"/>
  <c r="B3904" i="126" s="1"/>
  <c r="E3904" i="126"/>
  <c r="F3904" i="126" l="1"/>
  <c r="C3904" i="126" s="1"/>
  <c r="B3905" i="126" s="1"/>
  <c r="E3905" i="126"/>
  <c r="E3906" i="126" l="1"/>
  <c r="F3905" i="126"/>
  <c r="C3905" i="126" s="1"/>
  <c r="B3906" i="126" s="1"/>
  <c r="F3906" i="126" l="1"/>
  <c r="C3906" i="126" s="1"/>
  <c r="B3907" i="126" s="1"/>
  <c r="E3907" i="126"/>
  <c r="E3908" i="126" l="1"/>
  <c r="F3907" i="126"/>
  <c r="C3907" i="126" s="1"/>
  <c r="B3908" i="126" s="1"/>
  <c r="F3908" i="126" l="1"/>
  <c r="C3908" i="126" s="1"/>
  <c r="B3909" i="126" s="1"/>
  <c r="E3909" i="126"/>
  <c r="E3910" i="126" l="1"/>
  <c r="F3909" i="126"/>
  <c r="C3909" i="126" s="1"/>
  <c r="B3910" i="126" s="1"/>
  <c r="F3910" i="126" l="1"/>
  <c r="C3910" i="126" s="1"/>
  <c r="B3911" i="126" s="1"/>
  <c r="E3911" i="126"/>
  <c r="E3912" i="126" l="1"/>
  <c r="F3911" i="126"/>
  <c r="C3911" i="126" s="1"/>
  <c r="B3912" i="126" s="1"/>
  <c r="F3912" i="126" l="1"/>
  <c r="C3912" i="126" s="1"/>
  <c r="B3913" i="126" s="1"/>
  <c r="E3913" i="126"/>
  <c r="F3913" i="126" l="1"/>
  <c r="C3913" i="126" s="1"/>
  <c r="B3914" i="126" s="1"/>
  <c r="E3914" i="126"/>
  <c r="F3914" i="126" l="1"/>
  <c r="C3914" i="126" s="1"/>
  <c r="B3915" i="126" s="1"/>
  <c r="E3915" i="126"/>
  <c r="E3916" i="126" l="1"/>
  <c r="F3915" i="126"/>
  <c r="C3915" i="126" s="1"/>
  <c r="B3916" i="126" s="1"/>
  <c r="F3916" i="126" l="1"/>
  <c r="C3916" i="126" s="1"/>
  <c r="B3917" i="126" s="1"/>
  <c r="E3917" i="126"/>
  <c r="F3917" i="126" l="1"/>
  <c r="C3917" i="126" s="1"/>
  <c r="B3918" i="126" s="1"/>
  <c r="E3918" i="126"/>
  <c r="E3919" i="126" l="1"/>
  <c r="F3918" i="126"/>
  <c r="C3918" i="126" s="1"/>
  <c r="B3919" i="126" s="1"/>
  <c r="E3920" i="126" l="1"/>
  <c r="F3919" i="126"/>
  <c r="C3919" i="126" s="1"/>
  <c r="B3920" i="126" s="1"/>
  <c r="E3921" i="126" l="1"/>
  <c r="F3920" i="126"/>
  <c r="C3920" i="126" s="1"/>
  <c r="B3921" i="126" s="1"/>
  <c r="F3921" i="126" l="1"/>
  <c r="C3921" i="126" s="1"/>
  <c r="B3922" i="126" s="1"/>
  <c r="E3922" i="126"/>
  <c r="E3923" i="126" l="1"/>
  <c r="F3922" i="126"/>
  <c r="C3922" i="126" s="1"/>
  <c r="B3923" i="126" s="1"/>
  <c r="F3923" i="126" l="1"/>
  <c r="C3923" i="126" s="1"/>
  <c r="B3924" i="126" s="1"/>
  <c r="E3924" i="126"/>
  <c r="F3924" i="126" l="1"/>
  <c r="C3924" i="126" s="1"/>
  <c r="B3925" i="126" s="1"/>
  <c r="E3925" i="126"/>
  <c r="F3925" i="126" l="1"/>
  <c r="C3925" i="126" s="1"/>
  <c r="B3926" i="126" s="1"/>
  <c r="E3926" i="126"/>
  <c r="F3926" i="126" l="1"/>
  <c r="C3926" i="126" s="1"/>
  <c r="B3927" i="126" s="1"/>
  <c r="E3927" i="126"/>
  <c r="E3928" i="126" l="1"/>
  <c r="F3927" i="126"/>
  <c r="C3927" i="126" s="1"/>
  <c r="B3928" i="126" s="1"/>
  <c r="F3928" i="126" l="1"/>
  <c r="C3928" i="126" s="1"/>
  <c r="B3929" i="126" s="1"/>
  <c r="E3929" i="126"/>
  <c r="E3930" i="126" l="1"/>
  <c r="F3929" i="126"/>
  <c r="C3929" i="126" s="1"/>
  <c r="B3930" i="126" s="1"/>
  <c r="E3931" i="126" l="1"/>
  <c r="F3930" i="126"/>
  <c r="C3930" i="126" s="1"/>
  <c r="B3931" i="126" s="1"/>
  <c r="F3931" i="126" l="1"/>
  <c r="C3931" i="126" s="1"/>
  <c r="B3932" i="126" s="1"/>
  <c r="E3932" i="126"/>
  <c r="F3932" i="126" l="1"/>
  <c r="C3932" i="126" s="1"/>
  <c r="B3933" i="126" s="1"/>
  <c r="E3933" i="126"/>
  <c r="E3934" i="126" l="1"/>
  <c r="F3933" i="126"/>
  <c r="C3933" i="126" s="1"/>
  <c r="B3934" i="126" s="1"/>
  <c r="E3935" i="126" l="1"/>
  <c r="F3934" i="126"/>
  <c r="C3934" i="126" s="1"/>
  <c r="B3935" i="126" s="1"/>
  <c r="E3936" i="126" l="1"/>
  <c r="F3935" i="126"/>
  <c r="C3935" i="126" s="1"/>
  <c r="B3936" i="126" s="1"/>
  <c r="F3936" i="126" l="1"/>
  <c r="C3936" i="126" s="1"/>
  <c r="B3937" i="126" s="1"/>
  <c r="E3937" i="126"/>
  <c r="E3938" i="126" l="1"/>
  <c r="F3937" i="126"/>
  <c r="C3937" i="126" s="1"/>
  <c r="B3938" i="126" s="1"/>
  <c r="F3938" i="126" l="1"/>
  <c r="C3938" i="126" s="1"/>
  <c r="B3939" i="126" s="1"/>
  <c r="E3939" i="126"/>
  <c r="E3940" i="126" l="1"/>
  <c r="F3939" i="126"/>
  <c r="C3939" i="126" s="1"/>
  <c r="B3940" i="126" s="1"/>
  <c r="F3940" i="126" l="1"/>
  <c r="C3940" i="126" s="1"/>
  <c r="B3941" i="126" s="1"/>
  <c r="E3941" i="126"/>
  <c r="F3941" i="126" l="1"/>
  <c r="C3941" i="126" s="1"/>
  <c r="B3942" i="126" s="1"/>
  <c r="E3942" i="126"/>
  <c r="F3942" i="126" l="1"/>
  <c r="C3942" i="126" s="1"/>
  <c r="B3943" i="126" s="1"/>
  <c r="E3943" i="126"/>
  <c r="F3943" i="126" l="1"/>
  <c r="C3943" i="126" s="1"/>
  <c r="B3944" i="126" s="1"/>
  <c r="E3944" i="126"/>
  <c r="E3945" i="126" l="1"/>
  <c r="F3944" i="126"/>
  <c r="C3944" i="126" s="1"/>
  <c r="B3945" i="126" s="1"/>
  <c r="F3945" i="126" l="1"/>
  <c r="C3945" i="126" s="1"/>
  <c r="B3946" i="126" s="1"/>
  <c r="E3946" i="126"/>
  <c r="F3946" i="126" l="1"/>
  <c r="C3946" i="126" s="1"/>
  <c r="B3947" i="126" s="1"/>
  <c r="E3947" i="126"/>
  <c r="E3948" i="126" l="1"/>
  <c r="F3947" i="126"/>
  <c r="C3947" i="126" s="1"/>
  <c r="B3948" i="126" s="1"/>
  <c r="F3948" i="126" l="1"/>
  <c r="C3948" i="126" s="1"/>
  <c r="B3949" i="126" s="1"/>
  <c r="E3949" i="126"/>
  <c r="E3950" i="126" l="1"/>
  <c r="F3949" i="126"/>
  <c r="C3949" i="126" s="1"/>
  <c r="B3950" i="126" s="1"/>
  <c r="F3950" i="126" l="1"/>
  <c r="C3950" i="126" s="1"/>
  <c r="B3951" i="126" s="1"/>
  <c r="E3951" i="126"/>
  <c r="F3951" i="126" l="1"/>
  <c r="C3951" i="126" s="1"/>
  <c r="B3952" i="126" s="1"/>
  <c r="E3952" i="126"/>
  <c r="E3953" i="126" l="1"/>
  <c r="F3952" i="126"/>
  <c r="C3952" i="126" s="1"/>
  <c r="B3953" i="126" s="1"/>
  <c r="F3953" i="126" l="1"/>
  <c r="C3953" i="126" s="1"/>
  <c r="B3954" i="126" s="1"/>
  <c r="E3954" i="126"/>
  <c r="E3955" i="126" l="1"/>
  <c r="F3954" i="126"/>
  <c r="C3954" i="126" s="1"/>
  <c r="B3955" i="126" s="1"/>
  <c r="E3956" i="126" l="1"/>
  <c r="F3955" i="126"/>
  <c r="C3955" i="126" s="1"/>
  <c r="B3956" i="126" s="1"/>
  <c r="E3957" i="126" l="1"/>
  <c r="F3956" i="126"/>
  <c r="C3956" i="126" s="1"/>
  <c r="B3957" i="126" s="1"/>
  <c r="F3957" i="126" l="1"/>
  <c r="C3957" i="126" s="1"/>
  <c r="B3958" i="126" s="1"/>
  <c r="E3958" i="126"/>
  <c r="E3959" i="126" l="1"/>
  <c r="F3958" i="126"/>
  <c r="C3958" i="126" s="1"/>
  <c r="B3959" i="126" s="1"/>
  <c r="F3959" i="126" l="1"/>
  <c r="C3959" i="126" s="1"/>
  <c r="B3960" i="126" s="1"/>
  <c r="E3960" i="126"/>
  <c r="E3961" i="126" l="1"/>
  <c r="F3960" i="126"/>
  <c r="C3960" i="126" s="1"/>
  <c r="B3961" i="126" s="1"/>
  <c r="F3961" i="126" l="1"/>
  <c r="C3961" i="126" s="1"/>
  <c r="B3962" i="126" s="1"/>
  <c r="E3962" i="126"/>
  <c r="E3963" i="126" l="1"/>
  <c r="F3962" i="126"/>
  <c r="C3962" i="126" s="1"/>
  <c r="B3963" i="126" s="1"/>
  <c r="E3964" i="126" l="1"/>
  <c r="F3963" i="126"/>
  <c r="C3963" i="126" s="1"/>
  <c r="B3964" i="126" s="1"/>
  <c r="F3964" i="126" l="1"/>
  <c r="C3964" i="126" s="1"/>
  <c r="B3965" i="126" s="1"/>
  <c r="E3965" i="126"/>
  <c r="E3966" i="126" l="1"/>
  <c r="F3965" i="126"/>
  <c r="C3965" i="126" s="1"/>
  <c r="B3966" i="126" s="1"/>
  <c r="E3967" i="126" l="1"/>
  <c r="F3966" i="126"/>
  <c r="C3966" i="126" s="1"/>
  <c r="B3967" i="126" s="1"/>
  <c r="F3967" i="126" l="1"/>
  <c r="C3967" i="126" s="1"/>
  <c r="B3968" i="126" s="1"/>
  <c r="E3968" i="126"/>
  <c r="F3968" i="126" l="1"/>
  <c r="C3968" i="126" s="1"/>
  <c r="B3969" i="126" s="1"/>
  <c r="E3969" i="126"/>
  <c r="E3970" i="126" l="1"/>
  <c r="F3969" i="126"/>
  <c r="C3969" i="126" s="1"/>
  <c r="B3970" i="126" s="1"/>
  <c r="F3970" i="126" l="1"/>
  <c r="C3970" i="126" s="1"/>
  <c r="B3971" i="126" s="1"/>
  <c r="E3971" i="126"/>
  <c r="F3971" i="126" l="1"/>
  <c r="C3971" i="126" s="1"/>
  <c r="B3972" i="126" s="1"/>
  <c r="E3972" i="126"/>
  <c r="E3973" i="126" l="1"/>
  <c r="F3972" i="126"/>
  <c r="C3972" i="126" s="1"/>
  <c r="B3973" i="126" s="1"/>
  <c r="E3974" i="126" l="1"/>
  <c r="F3973" i="126"/>
  <c r="C3973" i="126" s="1"/>
  <c r="B3974" i="126" s="1"/>
  <c r="F3974" i="126" l="1"/>
  <c r="C3974" i="126" s="1"/>
  <c r="B3975" i="126" s="1"/>
  <c r="E3975" i="126"/>
  <c r="E3976" i="126" l="1"/>
  <c r="F3975" i="126"/>
  <c r="C3975" i="126" s="1"/>
  <c r="B3976" i="126" s="1"/>
  <c r="F3976" i="126" l="1"/>
  <c r="C3976" i="126" s="1"/>
  <c r="B3977" i="126" s="1"/>
  <c r="E3977" i="126"/>
  <c r="E3978" i="126" l="1"/>
  <c r="F3977" i="126"/>
  <c r="C3977" i="126" s="1"/>
  <c r="B3978" i="126" s="1"/>
  <c r="E3979" i="126" l="1"/>
  <c r="F3978" i="126"/>
  <c r="C3978" i="126" s="1"/>
  <c r="B3979" i="126" s="1"/>
  <c r="F3979" i="126" l="1"/>
  <c r="C3979" i="126" s="1"/>
  <c r="B3980" i="126" s="1"/>
  <c r="E3980" i="126"/>
  <c r="E3981" i="126" l="1"/>
  <c r="F3980" i="126"/>
  <c r="C3980" i="126" s="1"/>
  <c r="B3981" i="126" s="1"/>
  <c r="F3981" i="126" l="1"/>
  <c r="C3981" i="126" s="1"/>
  <c r="B3982" i="126" s="1"/>
  <c r="E3982" i="126"/>
  <c r="E3983" i="126" l="1"/>
  <c r="F3982" i="126"/>
  <c r="C3982" i="126" s="1"/>
  <c r="B3983" i="126" s="1"/>
  <c r="F3983" i="126" l="1"/>
  <c r="C3983" i="126" s="1"/>
  <c r="B3984" i="126" s="1"/>
  <c r="E3984" i="126"/>
  <c r="F3984" i="126" l="1"/>
  <c r="C3984" i="126" s="1"/>
  <c r="B3985" i="126" s="1"/>
  <c r="E3985" i="126"/>
  <c r="E3986" i="126" l="1"/>
  <c r="F3985" i="126"/>
  <c r="C3985" i="126" s="1"/>
  <c r="B3986" i="126" s="1"/>
  <c r="F3986" i="126" l="1"/>
  <c r="C3986" i="126" s="1"/>
  <c r="B3987" i="126" s="1"/>
  <c r="E3987" i="126"/>
  <c r="E3988" i="126" l="1"/>
  <c r="F3987" i="126"/>
  <c r="C3987" i="126" s="1"/>
  <c r="B3988" i="126" s="1"/>
  <c r="E3989" i="126" l="1"/>
  <c r="F3988" i="126"/>
  <c r="C3988" i="126" s="1"/>
  <c r="B3989" i="126" s="1"/>
  <c r="F3989" i="126" l="1"/>
  <c r="C3989" i="126" s="1"/>
  <c r="B3990" i="126" s="1"/>
  <c r="E3990" i="126"/>
  <c r="E3991" i="126" l="1"/>
  <c r="F3990" i="126"/>
  <c r="C3990" i="126" s="1"/>
  <c r="B3991" i="126" s="1"/>
  <c r="F3991" i="126" l="1"/>
  <c r="C3991" i="126" s="1"/>
  <c r="B3992" i="126" s="1"/>
  <c r="E3992" i="126"/>
  <c r="E3993" i="126" l="1"/>
  <c r="F3992" i="126"/>
  <c r="C3992" i="126" s="1"/>
  <c r="B3993" i="126" s="1"/>
  <c r="F3993" i="126" l="1"/>
  <c r="C3993" i="126" s="1"/>
  <c r="B3994" i="126" s="1"/>
  <c r="E3994" i="126"/>
  <c r="F3994" i="126" l="1"/>
  <c r="C3994" i="126" s="1"/>
  <c r="B3995" i="126" s="1"/>
  <c r="E3995" i="126"/>
  <c r="E3996" i="126" l="1"/>
  <c r="F3995" i="126"/>
  <c r="C3995" i="126" s="1"/>
  <c r="B3996" i="126" s="1"/>
  <c r="F3996" i="126" l="1"/>
  <c r="C3996" i="126" s="1"/>
  <c r="B3997" i="126" s="1"/>
  <c r="E3997" i="126"/>
  <c r="E3998" i="126" l="1"/>
  <c r="F3997" i="126"/>
  <c r="C3997" i="126" s="1"/>
  <c r="B3998" i="126" s="1"/>
  <c r="E3999" i="126" l="1"/>
  <c r="F3998" i="126"/>
  <c r="C3998" i="126" s="1"/>
  <c r="B3999" i="126" s="1"/>
  <c r="F3999" i="126" l="1"/>
  <c r="C3999" i="126" s="1"/>
  <c r="B4000" i="126" s="1"/>
  <c r="E4000" i="126"/>
  <c r="E4001" i="126" l="1"/>
  <c r="F4000" i="126"/>
  <c r="C4000" i="126" s="1"/>
  <c r="B4001" i="126" s="1"/>
  <c r="F4001" i="126" l="1"/>
  <c r="C4001" i="126" s="1"/>
  <c r="B4002" i="126" s="1"/>
  <c r="E4002" i="126"/>
  <c r="E4003" i="126" l="1"/>
  <c r="F4002" i="126"/>
  <c r="C4002" i="126" s="1"/>
  <c r="B4003" i="126" s="1"/>
  <c r="E4004" i="126" l="1"/>
  <c r="F4003" i="126"/>
  <c r="C4003" i="126" s="1"/>
  <c r="B4004" i="126" s="1"/>
  <c r="F4004" i="126" l="1"/>
  <c r="C4004" i="126" s="1"/>
  <c r="B4005" i="126" s="1"/>
  <c r="E4005" i="126"/>
  <c r="E4006" i="126" l="1"/>
  <c r="F4005" i="126"/>
  <c r="C4005" i="126" s="1"/>
  <c r="B4006" i="126" s="1"/>
  <c r="F4006" i="126" l="1"/>
  <c r="C4006" i="126" s="1"/>
  <c r="B4007" i="126" s="1"/>
  <c r="E4007" i="126"/>
  <c r="E4008" i="126" l="1"/>
  <c r="F4007" i="126"/>
  <c r="C4007" i="126" s="1"/>
  <c r="B4008" i="126" s="1"/>
  <c r="E4009" i="126" l="1"/>
  <c r="F4008" i="126"/>
  <c r="C4008" i="126" s="1"/>
  <c r="B4009" i="126" s="1"/>
  <c r="F4009" i="126" l="1"/>
  <c r="C4009" i="126" s="1"/>
  <c r="B4010" i="126" s="1"/>
  <c r="E4010" i="126"/>
  <c r="E4011" i="126" l="1"/>
  <c r="F4010" i="126"/>
  <c r="C4010" i="126" s="1"/>
  <c r="B4011" i="126" s="1"/>
  <c r="F4011" i="126" l="1"/>
  <c r="C4011" i="126" s="1"/>
  <c r="B4012" i="126" s="1"/>
  <c r="E4012" i="126"/>
  <c r="E4013" i="126" l="1"/>
  <c r="F4012" i="126"/>
  <c r="C4012" i="126" s="1"/>
  <c r="B4013" i="126" s="1"/>
  <c r="F4013" i="126" l="1"/>
  <c r="C4013" i="126" s="1"/>
  <c r="B4014" i="126" s="1"/>
  <c r="E4014" i="126"/>
  <c r="F4014" i="126" l="1"/>
  <c r="C4014" i="126" s="1"/>
  <c r="B4015" i="126" s="1"/>
  <c r="E4015" i="126"/>
  <c r="F4015" i="126" l="1"/>
  <c r="C4015" i="126" s="1"/>
  <c r="B4016" i="126" s="1"/>
  <c r="E4016" i="126"/>
  <c r="E4017" i="126" l="1"/>
  <c r="F4016" i="126"/>
  <c r="C4016" i="126" s="1"/>
  <c r="B4017" i="126" s="1"/>
  <c r="F4017" i="126" l="1"/>
  <c r="C4017" i="126" s="1"/>
  <c r="B4018" i="126" s="1"/>
  <c r="E4018" i="126"/>
  <c r="E4019" i="126" l="1"/>
  <c r="F4018" i="126"/>
  <c r="C4018" i="126" s="1"/>
  <c r="B4019" i="126" s="1"/>
  <c r="F4019" i="126" l="1"/>
  <c r="C4019" i="126" s="1"/>
  <c r="B4020" i="126" s="1"/>
  <c r="E4020" i="126"/>
  <c r="F4020" i="126" l="1"/>
  <c r="C4020" i="126" s="1"/>
  <c r="B4021" i="126" s="1"/>
  <c r="E4021" i="126"/>
  <c r="E4022" i="126" l="1"/>
  <c r="F4021" i="126"/>
  <c r="C4021" i="126" s="1"/>
  <c r="B4022" i="126" s="1"/>
  <c r="F4022" i="126" l="1"/>
  <c r="C4022" i="126" s="1"/>
  <c r="B4023" i="126" s="1"/>
  <c r="E4023" i="126"/>
  <c r="E4024" i="126" l="1"/>
  <c r="F4023" i="126"/>
  <c r="C4023" i="126" s="1"/>
  <c r="B4024" i="126" s="1"/>
  <c r="F4024" i="126" l="1"/>
  <c r="C4024" i="126" s="1"/>
  <c r="B4025" i="126" s="1"/>
  <c r="E4025" i="126"/>
  <c r="E4026" i="126" l="1"/>
  <c r="F4025" i="126"/>
  <c r="C4025" i="126" s="1"/>
  <c r="B4026" i="126" s="1"/>
  <c r="F4026" i="126" l="1"/>
  <c r="C4026" i="126" s="1"/>
  <c r="B4027" i="126" s="1"/>
  <c r="E4027" i="126"/>
  <c r="F4027" i="126" l="1"/>
  <c r="C4027" i="126" s="1"/>
  <c r="B4028" i="126" s="1"/>
  <c r="E4028" i="126"/>
  <c r="F4028" i="126" l="1"/>
  <c r="C4028" i="126" s="1"/>
  <c r="B4029" i="126" s="1"/>
  <c r="E4029" i="126"/>
  <c r="E4030" i="126" l="1"/>
  <c r="F4029" i="126"/>
  <c r="C4029" i="126" s="1"/>
  <c r="B4030" i="126" s="1"/>
  <c r="F4030" i="126" l="1"/>
  <c r="C4030" i="126" s="1"/>
  <c r="B4031" i="126" s="1"/>
  <c r="E4031" i="126"/>
  <c r="E4032" i="126" l="1"/>
  <c r="F4031" i="126"/>
  <c r="C4031" i="126" s="1"/>
  <c r="B4032" i="126" s="1"/>
  <c r="F4032" i="126" l="1"/>
  <c r="C4032" i="126" s="1"/>
  <c r="B4033" i="126" s="1"/>
  <c r="E4033" i="126"/>
  <c r="F4033" i="126" l="1"/>
  <c r="C4033" i="126" s="1"/>
  <c r="B4034" i="126" s="1"/>
  <c r="E4034" i="126"/>
  <c r="E4035" i="126" l="1"/>
  <c r="F4034" i="126"/>
  <c r="C4034" i="126" s="1"/>
  <c r="B4035" i="126" s="1"/>
  <c r="F4035" i="126" l="1"/>
  <c r="C4035" i="126" s="1"/>
  <c r="B4036" i="126" s="1"/>
  <c r="E4036" i="126"/>
  <c r="E4037" i="126" l="1"/>
  <c r="F4036" i="126"/>
  <c r="C4036" i="126" s="1"/>
  <c r="B4037" i="126" s="1"/>
  <c r="E4038" i="126" l="1"/>
  <c r="F4037" i="126"/>
  <c r="C4037" i="126" s="1"/>
  <c r="B4038" i="126" s="1"/>
  <c r="E4039" i="126" l="1"/>
  <c r="F4038" i="126"/>
  <c r="C4038" i="126" s="1"/>
  <c r="B4039" i="126" s="1"/>
  <c r="F4039" i="126" l="1"/>
  <c r="C4039" i="126" s="1"/>
  <c r="B4040" i="126" s="1"/>
  <c r="E4040" i="126"/>
  <c r="E4041" i="126" l="1"/>
  <c r="F4040" i="126"/>
  <c r="C4040" i="126" s="1"/>
  <c r="B4041" i="126" s="1"/>
  <c r="E4042" i="126" l="1"/>
  <c r="F4041" i="126"/>
  <c r="C4041" i="126" s="1"/>
  <c r="B4042" i="126" s="1"/>
  <c r="F4042" i="126" l="1"/>
  <c r="C4042" i="126" s="1"/>
  <c r="B4043" i="126" s="1"/>
  <c r="E4043" i="126"/>
  <c r="F4043" i="126" l="1"/>
  <c r="C4043" i="126" s="1"/>
  <c r="B4044" i="126" s="1"/>
  <c r="E4044" i="126"/>
  <c r="E4045" i="126" l="1"/>
  <c r="F4044" i="126"/>
  <c r="C4044" i="126" s="1"/>
  <c r="B4045" i="126" s="1"/>
  <c r="F4045" i="126" l="1"/>
  <c r="C4045" i="126" s="1"/>
  <c r="B4046" i="126" s="1"/>
  <c r="E4046" i="126"/>
  <c r="F4046" i="126" l="1"/>
  <c r="C4046" i="126" s="1"/>
  <c r="B4047" i="126" s="1"/>
  <c r="E4047" i="126"/>
  <c r="E4048" i="126" l="1"/>
  <c r="F4047" i="126"/>
  <c r="C4047" i="126" s="1"/>
  <c r="B4048" i="126" s="1"/>
  <c r="E4049" i="126" l="1"/>
  <c r="F4048" i="126"/>
  <c r="C4048" i="126" s="1"/>
  <c r="B4049" i="126" s="1"/>
  <c r="F4049" i="126" l="1"/>
  <c r="C4049" i="126" s="1"/>
  <c r="B4050" i="126" s="1"/>
  <c r="E4050" i="126"/>
  <c r="E4051" i="126" l="1"/>
  <c r="F4050" i="126"/>
  <c r="C4050" i="126" s="1"/>
  <c r="B4051" i="126" s="1"/>
  <c r="E4052" i="126" l="1"/>
  <c r="F4051" i="126"/>
  <c r="C4051" i="126" s="1"/>
  <c r="B4052" i="126" s="1"/>
  <c r="F4052" i="126" l="1"/>
  <c r="C4052" i="126" s="1"/>
  <c r="B4053" i="126" s="1"/>
  <c r="E4053" i="126"/>
  <c r="E4054" i="126" l="1"/>
  <c r="F4053" i="126"/>
  <c r="C4053" i="126" s="1"/>
  <c r="B4054" i="126" s="1"/>
  <c r="E4055" i="126" l="1"/>
  <c r="F4054" i="126"/>
  <c r="C4054" i="126" s="1"/>
  <c r="B4055" i="126" s="1"/>
  <c r="E4056" i="126" l="1"/>
  <c r="F4055" i="126"/>
  <c r="C4055" i="126" s="1"/>
  <c r="B4056" i="126" s="1"/>
  <c r="F4056" i="126" l="1"/>
  <c r="C4056" i="126" s="1"/>
  <c r="B4057" i="126" s="1"/>
  <c r="E4057" i="126"/>
  <c r="E4058" i="126" l="1"/>
  <c r="F4057" i="126"/>
  <c r="C4057" i="126" s="1"/>
  <c r="B4058" i="126" s="1"/>
  <c r="E4059" i="126" l="1"/>
  <c r="F4058" i="126"/>
  <c r="C4058" i="126" s="1"/>
  <c r="B4059" i="126" s="1"/>
  <c r="E4060" i="126" l="1"/>
  <c r="F4059" i="126"/>
  <c r="C4059" i="126" s="1"/>
  <c r="B4060" i="126" s="1"/>
  <c r="F4060" i="126" l="1"/>
  <c r="C4060" i="126" s="1"/>
  <c r="B4061" i="126" s="1"/>
  <c r="E4061" i="126"/>
  <c r="F4061" i="126" l="1"/>
  <c r="C4061" i="126" s="1"/>
  <c r="B4062" i="126" s="1"/>
  <c r="E4062" i="126"/>
  <c r="F4062" i="126" l="1"/>
  <c r="C4062" i="126" s="1"/>
  <c r="B4063" i="126" s="1"/>
  <c r="E4063" i="126"/>
  <c r="E4064" i="126" l="1"/>
  <c r="F4063" i="126"/>
  <c r="C4063" i="126" s="1"/>
  <c r="B4064" i="126" s="1"/>
  <c r="F4064" i="126" l="1"/>
  <c r="C4064" i="126" s="1"/>
  <c r="B4065" i="126" s="1"/>
  <c r="E4065" i="126"/>
  <c r="E4066" i="126" l="1"/>
  <c r="F4065" i="126"/>
  <c r="C4065" i="126" s="1"/>
  <c r="B4066" i="126" s="1"/>
  <c r="E4067" i="126" l="1"/>
  <c r="F4066" i="126"/>
  <c r="C4066" i="126" s="1"/>
  <c r="B4067" i="126" s="1"/>
  <c r="F4067" i="126" l="1"/>
  <c r="C4067" i="126" s="1"/>
  <c r="B4068" i="126" s="1"/>
  <c r="E4068" i="126"/>
  <c r="E4069" i="126" l="1"/>
  <c r="F4068" i="126"/>
  <c r="C4068" i="126" s="1"/>
  <c r="B4069" i="126" s="1"/>
  <c r="F4069" i="126" l="1"/>
  <c r="C4069" i="126" s="1"/>
  <c r="B4070" i="126" s="1"/>
  <c r="E4070" i="126"/>
  <c r="E4071" i="126" l="1"/>
  <c r="F4070" i="126"/>
  <c r="C4070" i="126" s="1"/>
  <c r="B4071" i="126" s="1"/>
  <c r="F4071" i="126" l="1"/>
  <c r="C4071" i="126" s="1"/>
  <c r="B4072" i="126" s="1"/>
  <c r="E4072" i="126"/>
  <c r="F4072" i="126" l="1"/>
  <c r="C4072" i="126" s="1"/>
  <c r="B4073" i="126" s="1"/>
  <c r="E4073" i="126"/>
  <c r="F4073" i="126" l="1"/>
  <c r="C4073" i="126" s="1"/>
  <c r="B4074" i="126" s="1"/>
  <c r="E4074" i="126"/>
  <c r="E4075" i="126" l="1"/>
  <c r="F4074" i="126"/>
  <c r="C4074" i="126" s="1"/>
  <c r="B4075" i="126" s="1"/>
  <c r="F4075" i="126" l="1"/>
  <c r="C4075" i="126" s="1"/>
  <c r="B4076" i="126" s="1"/>
  <c r="E4076" i="126"/>
  <c r="F4076" i="126" l="1"/>
  <c r="C4076" i="126" s="1"/>
  <c r="B4077" i="126" s="1"/>
  <c r="E4077" i="126"/>
  <c r="F4077" i="126" l="1"/>
  <c r="C4077" i="126" s="1"/>
  <c r="B4078" i="126" s="1"/>
  <c r="E4078" i="126"/>
  <c r="F4078" i="126" l="1"/>
  <c r="C4078" i="126" s="1"/>
  <c r="B4079" i="126" s="1"/>
  <c r="E4079" i="126"/>
  <c r="E4080" i="126" l="1"/>
  <c r="F4079" i="126"/>
  <c r="C4079" i="126" s="1"/>
  <c r="B4080" i="126" s="1"/>
  <c r="F4080" i="126" l="1"/>
  <c r="C4080" i="126" s="1"/>
  <c r="B4081" i="126" s="1"/>
  <c r="E4081" i="126"/>
  <c r="E4082" i="126" l="1"/>
  <c r="F4081" i="126"/>
  <c r="C4081" i="126" s="1"/>
  <c r="B4082" i="126" s="1"/>
  <c r="F4082" i="126" l="1"/>
  <c r="C4082" i="126" s="1"/>
  <c r="B4083" i="126" s="1"/>
  <c r="E4083" i="126"/>
  <c r="F4083" i="126" l="1"/>
  <c r="C4083" i="126" s="1"/>
  <c r="B4084" i="126" s="1"/>
  <c r="E4084" i="126"/>
  <c r="E4085" i="126" l="1"/>
  <c r="F4084" i="126"/>
  <c r="C4084" i="126" s="1"/>
  <c r="B4085" i="126" s="1"/>
  <c r="E4086" i="126" l="1"/>
  <c r="F4085" i="126"/>
  <c r="C4085" i="126" s="1"/>
  <c r="B4086" i="126" s="1"/>
  <c r="F4086" i="126" l="1"/>
  <c r="C4086" i="126" s="1"/>
  <c r="B4087" i="126" s="1"/>
  <c r="E4087" i="126"/>
  <c r="E4088" i="126" l="1"/>
  <c r="F4087" i="126"/>
  <c r="C4087" i="126" s="1"/>
  <c r="B4088" i="126" s="1"/>
  <c r="F4088" i="126" l="1"/>
  <c r="C4088" i="126" s="1"/>
  <c r="B4089" i="126" s="1"/>
  <c r="E4089" i="126"/>
  <c r="F4089" i="126" l="1"/>
  <c r="C4089" i="126" s="1"/>
  <c r="B4090" i="126" s="1"/>
  <c r="E4090" i="126"/>
  <c r="F4090" i="126" l="1"/>
  <c r="C4090" i="126" s="1"/>
  <c r="B4091" i="126" s="1"/>
  <c r="E4091" i="126"/>
  <c r="E4092" i="126" l="1"/>
  <c r="F4091" i="126"/>
  <c r="C4091" i="126" s="1"/>
  <c r="B4092" i="126" s="1"/>
  <c r="E4093" i="126" l="1"/>
  <c r="F4092" i="126"/>
  <c r="C4092" i="126" s="1"/>
  <c r="B4093" i="126" s="1"/>
  <c r="F4093" i="126" l="1"/>
  <c r="C4093" i="126" s="1"/>
  <c r="B4094" i="126" s="1"/>
  <c r="E4094" i="126"/>
  <c r="E4095" i="126" l="1"/>
  <c r="F4094" i="126"/>
  <c r="C4094" i="126" s="1"/>
  <c r="B4095" i="126" s="1"/>
  <c r="E4096" i="126" l="1"/>
  <c r="F4095" i="126"/>
  <c r="C4095" i="126" s="1"/>
  <c r="B4096" i="126" s="1"/>
  <c r="F4096" i="126" l="1"/>
  <c r="C4096" i="126" s="1"/>
  <c r="B4097" i="126" s="1"/>
  <c r="E4097" i="126"/>
  <c r="E4098" i="126" l="1"/>
  <c r="F4097" i="126"/>
  <c r="C4097" i="126" s="1"/>
  <c r="B4098" i="126" s="1"/>
  <c r="F4098" i="126" l="1"/>
  <c r="C4098" i="126" s="1"/>
  <c r="B4099" i="126" s="1"/>
  <c r="E4099" i="126"/>
  <c r="F4099" i="126" l="1"/>
  <c r="C4099" i="126" s="1"/>
  <c r="B4100" i="126" s="1"/>
  <c r="E4100" i="126"/>
  <c r="E4101" i="126" l="1"/>
  <c r="F4100" i="126"/>
  <c r="C4100" i="126" s="1"/>
  <c r="B4101" i="126" s="1"/>
  <c r="E4102" i="126" l="1"/>
  <c r="F4101" i="126"/>
  <c r="C4101" i="126" s="1"/>
  <c r="B4102" i="126" s="1"/>
  <c r="E4103" i="126" l="1"/>
  <c r="F4102" i="126"/>
  <c r="C4102" i="126" s="1"/>
  <c r="B4103" i="126" s="1"/>
  <c r="F4103" i="126" l="1"/>
  <c r="C4103" i="126" s="1"/>
  <c r="B4104" i="126" s="1"/>
  <c r="E4104" i="126"/>
  <c r="F4104" i="126" l="1"/>
  <c r="C4104" i="126" s="1"/>
  <c r="B4105" i="126" s="1"/>
  <c r="E4105" i="126"/>
  <c r="E4106" i="126" l="1"/>
  <c r="F4105" i="126"/>
  <c r="C4105" i="126" s="1"/>
  <c r="B4106" i="126" s="1"/>
  <c r="F4106" i="126" l="1"/>
  <c r="C4106" i="126" s="1"/>
  <c r="B4107" i="126" s="1"/>
  <c r="E4107" i="126"/>
  <c r="F4107" i="126" l="1"/>
  <c r="C4107" i="126" s="1"/>
  <c r="B4108" i="126" s="1"/>
  <c r="E4108" i="126"/>
  <c r="E4109" i="126" l="1"/>
  <c r="F4108" i="126"/>
  <c r="C4108" i="126" s="1"/>
  <c r="B4109" i="126" s="1"/>
  <c r="E4110" i="126" l="1"/>
  <c r="F4109" i="126"/>
  <c r="C4109" i="126" s="1"/>
  <c r="B4110" i="126" s="1"/>
  <c r="E4111" i="126" l="1"/>
  <c r="F4110" i="126"/>
  <c r="C4110" i="126" s="1"/>
  <c r="B4111" i="126" s="1"/>
  <c r="E4112" i="126" l="1"/>
  <c r="F4111" i="126"/>
  <c r="C4111" i="126" s="1"/>
  <c r="B4112" i="126" s="1"/>
  <c r="F4112" i="126" l="1"/>
  <c r="C4112" i="126" s="1"/>
  <c r="B4113" i="126" s="1"/>
  <c r="E4113" i="126"/>
  <c r="F4113" i="126" l="1"/>
  <c r="C4113" i="126" s="1"/>
  <c r="B4114" i="126" s="1"/>
  <c r="E4114" i="126"/>
  <c r="E4115" i="126" l="1"/>
  <c r="F4114" i="126"/>
  <c r="C4114" i="126" s="1"/>
  <c r="B4115" i="126" s="1"/>
  <c r="E4116" i="126" l="1"/>
  <c r="F4115" i="126"/>
  <c r="C4115" i="126" s="1"/>
  <c r="B4116" i="126" s="1"/>
  <c r="E4117" i="126" l="1"/>
  <c r="F4116" i="126"/>
  <c r="C4116" i="126" s="1"/>
  <c r="B4117" i="126" s="1"/>
  <c r="E4118" i="126" l="1"/>
  <c r="F4117" i="126"/>
  <c r="C4117" i="126" s="1"/>
  <c r="B4118" i="126" s="1"/>
  <c r="E4119" i="126" l="1"/>
  <c r="F4118" i="126"/>
  <c r="C4118" i="126" s="1"/>
  <c r="B4119" i="126" s="1"/>
  <c r="F4119" i="126" l="1"/>
  <c r="C4119" i="126" s="1"/>
  <c r="B4120" i="126" s="1"/>
  <c r="E4120" i="126"/>
  <c r="F4120" i="126" l="1"/>
  <c r="C4120" i="126" s="1"/>
  <c r="B4121" i="126" s="1"/>
  <c r="E4121" i="126"/>
  <c r="E4122" i="126" l="1"/>
  <c r="F4121" i="126"/>
  <c r="C4121" i="126" s="1"/>
  <c r="B4122" i="126" s="1"/>
  <c r="E4123" i="126" l="1"/>
  <c r="F4122" i="126"/>
  <c r="C4122" i="126" s="1"/>
  <c r="B4123" i="126" s="1"/>
  <c r="F4123" i="126" l="1"/>
  <c r="C4123" i="126" s="1"/>
  <c r="B4124" i="126" s="1"/>
  <c r="E4124" i="126"/>
  <c r="F4124" i="126" l="1"/>
  <c r="C4124" i="126" s="1"/>
  <c r="B4125" i="126" s="1"/>
  <c r="E4125" i="126"/>
  <c r="F4125" i="126" l="1"/>
  <c r="C4125" i="126" s="1"/>
  <c r="B4126" i="126" s="1"/>
  <c r="E4126" i="126"/>
  <c r="E4127" i="126" l="1"/>
  <c r="F4126" i="126"/>
  <c r="C4126" i="126" s="1"/>
  <c r="B4127" i="126" s="1"/>
  <c r="F4127" i="126" l="1"/>
  <c r="C4127" i="126" s="1"/>
  <c r="B4128" i="126" s="1"/>
  <c r="E4128" i="126"/>
  <c r="F4128" i="126" l="1"/>
  <c r="C4128" i="126" s="1"/>
  <c r="B4129" i="126" s="1"/>
  <c r="E4129" i="126"/>
  <c r="F4129" i="126" l="1"/>
  <c r="C4129" i="126" s="1"/>
  <c r="B4130" i="126" s="1"/>
  <c r="E4130" i="126"/>
  <c r="E4131" i="126" l="1"/>
  <c r="F4130" i="126"/>
  <c r="C4130" i="126" s="1"/>
  <c r="B4131" i="126" s="1"/>
  <c r="F4131" i="126" l="1"/>
  <c r="C4131" i="126" s="1"/>
  <c r="B4132" i="126" s="1"/>
  <c r="E4132" i="126"/>
  <c r="E4133" i="126" l="1"/>
  <c r="F4132" i="126"/>
  <c r="C4132" i="126" s="1"/>
  <c r="B4133" i="126" s="1"/>
  <c r="F4133" i="126" l="1"/>
  <c r="C4133" i="126" s="1"/>
  <c r="B4134" i="126" s="1"/>
  <c r="E4134" i="126"/>
  <c r="E4135" i="126" l="1"/>
  <c r="F4134" i="126"/>
  <c r="C4134" i="126" s="1"/>
  <c r="B4135" i="126" s="1"/>
  <c r="E4136" i="126" l="1"/>
  <c r="F4135" i="126"/>
  <c r="C4135" i="126" s="1"/>
  <c r="B4136" i="126" s="1"/>
  <c r="F4136" i="126" l="1"/>
  <c r="C4136" i="126" s="1"/>
  <c r="B4137" i="126" s="1"/>
  <c r="E4137" i="126"/>
  <c r="F4137" i="126" l="1"/>
  <c r="C4137" i="126" s="1"/>
  <c r="B4138" i="126" s="1"/>
  <c r="E4138" i="126"/>
  <c r="E4139" i="126" l="1"/>
  <c r="F4138" i="126"/>
  <c r="C4138" i="126" s="1"/>
  <c r="B4139" i="126" s="1"/>
  <c r="F4139" i="126" l="1"/>
  <c r="C4139" i="126" s="1"/>
  <c r="B4140" i="126" s="1"/>
  <c r="E4140" i="126"/>
  <c r="F4140" i="126" l="1"/>
  <c r="C4140" i="126" s="1"/>
  <c r="B4141" i="126" s="1"/>
  <c r="E4141" i="126"/>
  <c r="E4142" i="126" l="1"/>
  <c r="F4141" i="126"/>
  <c r="C4141" i="126" s="1"/>
  <c r="B4142" i="126" s="1"/>
  <c r="E4143" i="126" l="1"/>
  <c r="F4142" i="126"/>
  <c r="C4142" i="126" s="1"/>
  <c r="B4143" i="126" s="1"/>
  <c r="F4143" i="126" l="1"/>
  <c r="C4143" i="126" s="1"/>
  <c r="B4144" i="126" s="1"/>
  <c r="E4144" i="126"/>
  <c r="E4145" i="126" l="1"/>
  <c r="F4144" i="126"/>
  <c r="C4144" i="126" s="1"/>
  <c r="B4145" i="126" s="1"/>
  <c r="F4145" i="126" l="1"/>
  <c r="C4145" i="126" s="1"/>
  <c r="B4146" i="126" s="1"/>
  <c r="E4146" i="126"/>
  <c r="F4146" i="126" l="1"/>
  <c r="C4146" i="126" s="1"/>
  <c r="B4147" i="126" s="1"/>
  <c r="E4147" i="126"/>
  <c r="F4147" i="126" l="1"/>
  <c r="C4147" i="126" s="1"/>
  <c r="B4148" i="126" s="1"/>
  <c r="E4148" i="126"/>
  <c r="E4149" i="126" l="1"/>
  <c r="F4148" i="126"/>
  <c r="C4148" i="126" s="1"/>
  <c r="B4149" i="126" s="1"/>
  <c r="F4149" i="126" l="1"/>
  <c r="C4149" i="126" s="1"/>
  <c r="B4150" i="126" s="1"/>
  <c r="E4150" i="126"/>
  <c r="E4151" i="126" l="1"/>
  <c r="F4150" i="126"/>
  <c r="C4150" i="126" s="1"/>
  <c r="B4151" i="126" s="1"/>
  <c r="F4151" i="126" l="1"/>
  <c r="C4151" i="126" s="1"/>
  <c r="B4152" i="126" s="1"/>
  <c r="E4152" i="126"/>
  <c r="E4153" i="126" l="1"/>
  <c r="F4152" i="126"/>
  <c r="C4152" i="126" s="1"/>
  <c r="B4153" i="126" s="1"/>
  <c r="F4153" i="126" l="1"/>
  <c r="C4153" i="126" s="1"/>
  <c r="B4154" i="126" s="1"/>
  <c r="E4154" i="126"/>
  <c r="F4154" i="126" l="1"/>
  <c r="C4154" i="126" s="1"/>
  <c r="B4155" i="126" s="1"/>
  <c r="E4155" i="126"/>
  <c r="E4156" i="126" l="1"/>
  <c r="F4155" i="126"/>
  <c r="C4155" i="126" s="1"/>
  <c r="B4156" i="126" s="1"/>
  <c r="F4156" i="126" l="1"/>
  <c r="C4156" i="126" s="1"/>
  <c r="B4157" i="126" s="1"/>
  <c r="E4157" i="126"/>
  <c r="F4157" i="126" l="1"/>
  <c r="C4157" i="126" s="1"/>
  <c r="B4158" i="126" s="1"/>
  <c r="E4158" i="126"/>
  <c r="F4158" i="126" l="1"/>
  <c r="C4158" i="126" s="1"/>
  <c r="B4159" i="126" s="1"/>
  <c r="E4159" i="126"/>
  <c r="E4160" i="126" l="1"/>
  <c r="F4159" i="126"/>
  <c r="C4159" i="126" s="1"/>
  <c r="B4160" i="126" s="1"/>
  <c r="F4160" i="126" l="1"/>
  <c r="C4160" i="126" s="1"/>
  <c r="B4161" i="126" s="1"/>
  <c r="E4161" i="126"/>
  <c r="E4162" i="126" l="1"/>
  <c r="F4161" i="126"/>
  <c r="C4161" i="126" s="1"/>
  <c r="B4162" i="126" s="1"/>
  <c r="F4162" i="126" l="1"/>
  <c r="C4162" i="126" s="1"/>
  <c r="B4163" i="126" s="1"/>
  <c r="E4163" i="126"/>
  <c r="E4164" i="126" l="1"/>
  <c r="F4163" i="126"/>
  <c r="C4163" i="126" s="1"/>
  <c r="B4164" i="126" s="1"/>
  <c r="F4164" i="126" l="1"/>
  <c r="C4164" i="126" s="1"/>
  <c r="B4165" i="126" s="1"/>
  <c r="E4165" i="126"/>
  <c r="E4166" i="126" l="1"/>
  <c r="F4165" i="126"/>
  <c r="C4165" i="126" s="1"/>
  <c r="B4166" i="126" s="1"/>
  <c r="E4167" i="126" l="1"/>
  <c r="F4166" i="126"/>
  <c r="C4166" i="126" s="1"/>
  <c r="B4167" i="126" s="1"/>
  <c r="F4167" i="126" l="1"/>
  <c r="C4167" i="126" s="1"/>
  <c r="B4168" i="126" s="1"/>
  <c r="E4168" i="126"/>
  <c r="F4168" i="126" l="1"/>
  <c r="C4168" i="126" s="1"/>
  <c r="B4169" i="126" s="1"/>
  <c r="E4169" i="126"/>
  <c r="E4170" i="126" l="1"/>
  <c r="F4169" i="126"/>
  <c r="C4169" i="126" s="1"/>
  <c r="B4170" i="126" s="1"/>
  <c r="E4171" i="126" l="1"/>
  <c r="F4170" i="126"/>
  <c r="C4170" i="126" s="1"/>
  <c r="B4171" i="126" s="1"/>
  <c r="E4172" i="126" l="1"/>
  <c r="F4171" i="126"/>
  <c r="C4171" i="126" s="1"/>
  <c r="B4172" i="126" s="1"/>
  <c r="F4172" i="126" l="1"/>
  <c r="C4172" i="126" s="1"/>
  <c r="B4173" i="126" s="1"/>
  <c r="E4173" i="126"/>
  <c r="E4174" i="126" l="1"/>
  <c r="F4173" i="126"/>
  <c r="C4173" i="126" s="1"/>
  <c r="B4174" i="126" s="1"/>
  <c r="E4175" i="126" l="1"/>
  <c r="F4174" i="126"/>
  <c r="C4174" i="126" s="1"/>
  <c r="B4175" i="126" s="1"/>
  <c r="F4175" i="126" l="1"/>
  <c r="C4175" i="126" s="1"/>
  <c r="B4176" i="126" s="1"/>
  <c r="E4176" i="126"/>
  <c r="E4177" i="126" l="1"/>
  <c r="F4176" i="126"/>
  <c r="C4176" i="126" s="1"/>
  <c r="B4177" i="126" s="1"/>
  <c r="F4177" i="126" l="1"/>
  <c r="C4177" i="126" s="1"/>
  <c r="B4178" i="126" s="1"/>
  <c r="E4178" i="126"/>
  <c r="E4179" i="126" l="1"/>
  <c r="F4178" i="126"/>
  <c r="C4178" i="126" s="1"/>
  <c r="B4179" i="126" s="1"/>
  <c r="F4179" i="126" l="1"/>
  <c r="C4179" i="126" s="1"/>
  <c r="B4180" i="126" s="1"/>
  <c r="E4180" i="126"/>
  <c r="F4180" i="126" l="1"/>
  <c r="C4180" i="126" s="1"/>
  <c r="B4181" i="126" s="1"/>
  <c r="E4181" i="126"/>
  <c r="E4182" i="126" l="1"/>
  <c r="F4181" i="126"/>
  <c r="C4181" i="126" s="1"/>
  <c r="B4182" i="126" s="1"/>
  <c r="F4182" i="126" l="1"/>
  <c r="C4182" i="126" s="1"/>
  <c r="B4183" i="126" s="1"/>
  <c r="E4183" i="126"/>
  <c r="E4184" i="126" l="1"/>
  <c r="F4183" i="126"/>
  <c r="C4183" i="126" s="1"/>
  <c r="B4184" i="126" s="1"/>
  <c r="E4185" i="126" l="1"/>
  <c r="F4184" i="126"/>
  <c r="C4184" i="126" s="1"/>
  <c r="B4185" i="126" s="1"/>
  <c r="F4185" i="126" l="1"/>
  <c r="C4185" i="126" s="1"/>
  <c r="B4186" i="126" s="1"/>
  <c r="E4186" i="126"/>
  <c r="F4186" i="126" l="1"/>
  <c r="C4186" i="126" s="1"/>
  <c r="B4187" i="126" s="1"/>
  <c r="E4187" i="126"/>
  <c r="E4188" i="126" l="1"/>
  <c r="F4187" i="126"/>
  <c r="C4187" i="126" s="1"/>
  <c r="B4188" i="126" s="1"/>
  <c r="F4188" i="126" l="1"/>
  <c r="C4188" i="126" s="1"/>
  <c r="B4189" i="126" s="1"/>
  <c r="E4189" i="126"/>
  <c r="E4190" i="126" l="1"/>
  <c r="F4189" i="126"/>
  <c r="C4189" i="126" s="1"/>
  <c r="B4190" i="126" s="1"/>
  <c r="F4190" i="126" l="1"/>
  <c r="C4190" i="126" s="1"/>
  <c r="B4191" i="126" s="1"/>
  <c r="E4191" i="126"/>
  <c r="F4191" i="126" l="1"/>
  <c r="C4191" i="126" s="1"/>
  <c r="B4192" i="126" s="1"/>
  <c r="E4192" i="126"/>
  <c r="E4193" i="126" l="1"/>
  <c r="F4192" i="126"/>
  <c r="C4192" i="126" s="1"/>
  <c r="B4193" i="126" s="1"/>
  <c r="F4193" i="126" l="1"/>
  <c r="C4193" i="126" s="1"/>
  <c r="B4194" i="126" s="1"/>
  <c r="E4194" i="126"/>
  <c r="E4195" i="126" l="1"/>
  <c r="F4194" i="126"/>
  <c r="C4194" i="126" s="1"/>
  <c r="B4195" i="126" s="1"/>
  <c r="E4196" i="126" l="1"/>
  <c r="F4195" i="126"/>
  <c r="C4195" i="126" s="1"/>
  <c r="B4196" i="126" s="1"/>
  <c r="E4197" i="126" l="1"/>
  <c r="F4196" i="126"/>
  <c r="C4196" i="126" s="1"/>
  <c r="B4197" i="126" s="1"/>
  <c r="F4197" i="126" l="1"/>
  <c r="C4197" i="126" s="1"/>
  <c r="B4198" i="126" s="1"/>
  <c r="E4198" i="126"/>
  <c r="F4198" i="126" l="1"/>
  <c r="C4198" i="126" s="1"/>
  <c r="B4199" i="126" s="1"/>
  <c r="E4199" i="126"/>
  <c r="E4200" i="126" l="1"/>
  <c r="F4199" i="126"/>
  <c r="C4199" i="126" s="1"/>
  <c r="B4200" i="126" s="1"/>
  <c r="E4201" i="126" l="1"/>
  <c r="F4200" i="126"/>
  <c r="C4200" i="126" s="1"/>
  <c r="B4201" i="126" s="1"/>
  <c r="F4201" i="126" l="1"/>
  <c r="C4201" i="126" s="1"/>
  <c r="B4202" i="126" s="1"/>
  <c r="E4202" i="126"/>
  <c r="E4203" i="126" l="1"/>
  <c r="F4202" i="126"/>
  <c r="C4202" i="126" s="1"/>
  <c r="B4203" i="126" s="1"/>
  <c r="F4203" i="126" l="1"/>
  <c r="C4203" i="126" s="1"/>
  <c r="B4204" i="126" s="1"/>
  <c r="E4204" i="126"/>
  <c r="E4205" i="126" l="1"/>
  <c r="F4204" i="126"/>
  <c r="C4204" i="126" s="1"/>
  <c r="B4205" i="126" s="1"/>
  <c r="E4206" i="126" l="1"/>
  <c r="F4205" i="126"/>
  <c r="C4205" i="126" s="1"/>
  <c r="B4206" i="126" s="1"/>
  <c r="F4206" i="126" l="1"/>
  <c r="C4206" i="126" s="1"/>
  <c r="B4207" i="126" s="1"/>
  <c r="E4207" i="126"/>
  <c r="F4207" i="126" l="1"/>
  <c r="C4207" i="126" s="1"/>
  <c r="B4208" i="126" s="1"/>
  <c r="E4208" i="126"/>
  <c r="E4209" i="126" l="1"/>
  <c r="F4208" i="126"/>
  <c r="C4208" i="126" s="1"/>
  <c r="B4209" i="126" s="1"/>
  <c r="E4210" i="126" l="1"/>
  <c r="F4209" i="126"/>
  <c r="C4209" i="126" s="1"/>
  <c r="B4210" i="126" s="1"/>
  <c r="F4210" i="126" l="1"/>
  <c r="C4210" i="126" s="1"/>
  <c r="B4211" i="126" s="1"/>
  <c r="E4211" i="126"/>
  <c r="E4212" i="126" l="1"/>
  <c r="F4211" i="126"/>
  <c r="C4211" i="126" s="1"/>
  <c r="B4212" i="126" s="1"/>
  <c r="E4213" i="126" l="1"/>
  <c r="F4212" i="126"/>
  <c r="C4212" i="126" s="1"/>
  <c r="B4213" i="126" s="1"/>
  <c r="F4213" i="126" l="1"/>
  <c r="C4213" i="126" s="1"/>
  <c r="B4214" i="126" s="1"/>
  <c r="E4214" i="126"/>
  <c r="E4215" i="126" l="1"/>
  <c r="F4214" i="126"/>
  <c r="C4214" i="126" s="1"/>
  <c r="B4215" i="126" s="1"/>
  <c r="E4216" i="126" l="1"/>
  <c r="F4215" i="126"/>
  <c r="C4215" i="126" s="1"/>
  <c r="B4216" i="126" s="1"/>
  <c r="F4216" i="126" l="1"/>
  <c r="C4216" i="126" s="1"/>
  <c r="B4217" i="126" s="1"/>
  <c r="E4217" i="126"/>
  <c r="F4217" i="126" l="1"/>
  <c r="C4217" i="126" s="1"/>
  <c r="B4218" i="126" s="1"/>
  <c r="E4218" i="126"/>
  <c r="F4218" i="126" l="1"/>
  <c r="C4218" i="126" s="1"/>
  <c r="B4219" i="126" s="1"/>
  <c r="E4219" i="126"/>
  <c r="F4219" i="126" l="1"/>
  <c r="C4219" i="126" s="1"/>
  <c r="B4220" i="126" s="1"/>
  <c r="E4220" i="126"/>
  <c r="E4221" i="126" l="1"/>
  <c r="F4220" i="126"/>
  <c r="C4220" i="126" s="1"/>
  <c r="B4221" i="126" s="1"/>
  <c r="F4221" i="126" l="1"/>
  <c r="C4221" i="126" s="1"/>
  <c r="B4222" i="126" s="1"/>
  <c r="E4222" i="126"/>
  <c r="E4223" i="126" l="1"/>
  <c r="F4222" i="126"/>
  <c r="C4222" i="126" s="1"/>
  <c r="B4223" i="126" s="1"/>
  <c r="E4224" i="126" l="1"/>
  <c r="F4223" i="126"/>
  <c r="C4223" i="126" s="1"/>
  <c r="B4224" i="126" s="1"/>
  <c r="F4224" i="126" l="1"/>
  <c r="C4224" i="126" s="1"/>
  <c r="B4225" i="126" s="1"/>
  <c r="E4225" i="126"/>
  <c r="E4226" i="126" l="1"/>
  <c r="F4225" i="126"/>
  <c r="C4225" i="126" s="1"/>
  <c r="B4226" i="126" s="1"/>
  <c r="E4227" i="126" l="1"/>
  <c r="F4226" i="126"/>
  <c r="C4226" i="126" s="1"/>
  <c r="B4227" i="126" s="1"/>
  <c r="F4227" i="126" l="1"/>
  <c r="C4227" i="126" s="1"/>
  <c r="B4228" i="126" s="1"/>
  <c r="E4228" i="126"/>
  <c r="E4229" i="126" l="1"/>
  <c r="F4228" i="126"/>
  <c r="C4228" i="126" s="1"/>
  <c r="B4229" i="126" s="1"/>
  <c r="E4230" i="126" l="1"/>
  <c r="F4229" i="126"/>
  <c r="C4229" i="126" s="1"/>
  <c r="B4230" i="126" s="1"/>
  <c r="E4231" i="126" l="1"/>
  <c r="F4230" i="126"/>
  <c r="C4230" i="126" s="1"/>
  <c r="B4231" i="126" s="1"/>
  <c r="F4231" i="126" l="1"/>
  <c r="C4231" i="126" s="1"/>
  <c r="B4232" i="126" s="1"/>
  <c r="E4232" i="126"/>
  <c r="E4233" i="126" l="1"/>
  <c r="F4232" i="126"/>
  <c r="C4232" i="126" s="1"/>
  <c r="B4233" i="126" s="1"/>
  <c r="F4233" i="126" l="1"/>
  <c r="C4233" i="126" s="1"/>
  <c r="B4234" i="126" s="1"/>
  <c r="E4234" i="126"/>
  <c r="E4235" i="126" l="1"/>
  <c r="F4234" i="126"/>
  <c r="C4234" i="126" s="1"/>
  <c r="B4235" i="126" s="1"/>
  <c r="F4235" i="126" l="1"/>
  <c r="C4235" i="126" s="1"/>
  <c r="B4236" i="126" s="1"/>
  <c r="E4236" i="126"/>
  <c r="E4237" i="126" l="1"/>
  <c r="F4236" i="126"/>
  <c r="C4236" i="126" s="1"/>
  <c r="B4237" i="126" s="1"/>
  <c r="F4237" i="126" l="1"/>
  <c r="C4237" i="126" s="1"/>
  <c r="B4238" i="126" s="1"/>
  <c r="E4238" i="126"/>
  <c r="E4239" i="126" l="1"/>
  <c r="F4238" i="126"/>
  <c r="C4238" i="126" s="1"/>
  <c r="B4239" i="126" s="1"/>
  <c r="E4240" i="126" l="1"/>
  <c r="F4239" i="126"/>
  <c r="C4239" i="126" s="1"/>
  <c r="B4240" i="126" s="1"/>
  <c r="F4240" i="126" l="1"/>
  <c r="C4240" i="126" s="1"/>
  <c r="B4241" i="126" s="1"/>
  <c r="E4241" i="126"/>
  <c r="F4241" i="126" l="1"/>
  <c r="C4241" i="126" s="1"/>
  <c r="B4242" i="126" s="1"/>
  <c r="E4242" i="126"/>
  <c r="E4243" i="126" l="1"/>
  <c r="F4242" i="126"/>
  <c r="C4242" i="126" s="1"/>
  <c r="B4243" i="126" s="1"/>
  <c r="E4244" i="126" l="1"/>
  <c r="F4243" i="126"/>
  <c r="C4243" i="126" s="1"/>
  <c r="B4244" i="126" s="1"/>
  <c r="F4244" i="126" l="1"/>
  <c r="C4244" i="126" s="1"/>
  <c r="B4245" i="126" s="1"/>
  <c r="E4245" i="126"/>
  <c r="E4246" i="126" l="1"/>
  <c r="F4245" i="126"/>
  <c r="C4245" i="126" s="1"/>
  <c r="B4246" i="126" s="1"/>
  <c r="E4247" i="126" l="1"/>
  <c r="F4246" i="126"/>
  <c r="C4246" i="126" s="1"/>
  <c r="B4247" i="126" s="1"/>
  <c r="F4247" i="126" l="1"/>
  <c r="C4247" i="126" s="1"/>
  <c r="B4248" i="126" s="1"/>
  <c r="E4248" i="126"/>
  <c r="F4248" i="126" l="1"/>
  <c r="C4248" i="126" s="1"/>
  <c r="B4249" i="126" s="1"/>
  <c r="E4249" i="126"/>
  <c r="E4250" i="126" l="1"/>
  <c r="F4249" i="126"/>
  <c r="C4249" i="126" s="1"/>
  <c r="B4250" i="126" s="1"/>
  <c r="E4251" i="126" l="1"/>
  <c r="F4250" i="126"/>
  <c r="C4250" i="126" s="1"/>
  <c r="B4251" i="126" s="1"/>
  <c r="F4251" i="126" l="1"/>
  <c r="C4251" i="126" s="1"/>
  <c r="B4252" i="126" s="1"/>
  <c r="E4252" i="126"/>
  <c r="F4252" i="126" l="1"/>
  <c r="C4252" i="126" s="1"/>
  <c r="B4253" i="126" s="1"/>
  <c r="E4253" i="126"/>
  <c r="E4254" i="126" l="1"/>
  <c r="F4253" i="126"/>
  <c r="C4253" i="126" s="1"/>
  <c r="B4254" i="126" s="1"/>
  <c r="F4254" i="126" l="1"/>
  <c r="C4254" i="126" s="1"/>
  <c r="B4255" i="126" s="1"/>
  <c r="E4255" i="126"/>
  <c r="E4256" i="126" l="1"/>
  <c r="F4255" i="126"/>
  <c r="C4255" i="126" s="1"/>
  <c r="B4256" i="126" s="1"/>
  <c r="F4256" i="126" l="1"/>
  <c r="C4256" i="126" s="1"/>
  <c r="B4257" i="126" s="1"/>
  <c r="E4257" i="126"/>
  <c r="E4258" i="126" l="1"/>
  <c r="F4257" i="126"/>
  <c r="C4257" i="126" s="1"/>
  <c r="B4258" i="126" s="1"/>
  <c r="F4258" i="126" l="1"/>
  <c r="C4258" i="126" s="1"/>
  <c r="B4259" i="126" s="1"/>
  <c r="E4259" i="126"/>
  <c r="F4259" i="126" l="1"/>
  <c r="C4259" i="126" s="1"/>
  <c r="B4260" i="126" s="1"/>
  <c r="E4260" i="126"/>
  <c r="F4260" i="126" l="1"/>
  <c r="C4260" i="126" s="1"/>
  <c r="B4261" i="126" s="1"/>
  <c r="E4261" i="126"/>
  <c r="E4262" i="126" l="1"/>
  <c r="F4261" i="126"/>
  <c r="C4261" i="126" s="1"/>
  <c r="B4262" i="126" s="1"/>
  <c r="F4262" i="126" l="1"/>
  <c r="C4262" i="126" s="1"/>
  <c r="B4263" i="126" s="1"/>
  <c r="E4263" i="126"/>
  <c r="E4264" i="126" l="1"/>
  <c r="F4263" i="126"/>
  <c r="C4263" i="126" s="1"/>
  <c r="B4264" i="126" s="1"/>
  <c r="F4264" i="126" l="1"/>
  <c r="C4264" i="126" s="1"/>
  <c r="B4265" i="126" s="1"/>
  <c r="E4265" i="126"/>
  <c r="E4266" i="126" l="1"/>
  <c r="F4265" i="126"/>
  <c r="C4265" i="126" s="1"/>
  <c r="B4266" i="126" s="1"/>
  <c r="F4266" i="126" l="1"/>
  <c r="C4266" i="126" s="1"/>
  <c r="B4267" i="126" s="1"/>
  <c r="E4267" i="126"/>
  <c r="F4267" i="126" l="1"/>
  <c r="C4267" i="126" s="1"/>
  <c r="B4268" i="126" s="1"/>
  <c r="E4268" i="126"/>
  <c r="F4268" i="126" l="1"/>
  <c r="C4268" i="126" s="1"/>
  <c r="B4269" i="126" s="1"/>
  <c r="E4269" i="126"/>
  <c r="E4270" i="126" l="1"/>
  <c r="F4269" i="126"/>
  <c r="C4269" i="126" s="1"/>
  <c r="B4270" i="126" s="1"/>
  <c r="F4270" i="126" l="1"/>
  <c r="C4270" i="126" s="1"/>
  <c r="B4271" i="126" s="1"/>
  <c r="E4271" i="126"/>
  <c r="E4272" i="126" l="1"/>
  <c r="F4271" i="126"/>
  <c r="C4271" i="126" s="1"/>
  <c r="B4272" i="126" s="1"/>
  <c r="E4273" i="126" l="1"/>
  <c r="F4272" i="126"/>
  <c r="C4272" i="126" s="1"/>
  <c r="B4273" i="126" s="1"/>
  <c r="F4273" i="126" l="1"/>
  <c r="C4273" i="126" s="1"/>
  <c r="B4274" i="126" s="1"/>
  <c r="E4274" i="126"/>
  <c r="F4274" i="126" l="1"/>
  <c r="C4274" i="126" s="1"/>
  <c r="B4275" i="126" s="1"/>
  <c r="E4275" i="126"/>
  <c r="F4275" i="126" l="1"/>
  <c r="C4275" i="126" s="1"/>
  <c r="B4276" i="126" s="1"/>
  <c r="E4276" i="126"/>
  <c r="E4277" i="126" l="1"/>
  <c r="F4276" i="126"/>
  <c r="C4276" i="126" s="1"/>
  <c r="B4277" i="126" s="1"/>
  <c r="F4277" i="126" l="1"/>
  <c r="C4277" i="126" s="1"/>
  <c r="B4278" i="126" s="1"/>
  <c r="E4278" i="126"/>
  <c r="E4279" i="126" l="1"/>
  <c r="F4278" i="126"/>
  <c r="C4278" i="126" s="1"/>
  <c r="B4279" i="126" s="1"/>
  <c r="F4279" i="126" l="1"/>
  <c r="C4279" i="126" s="1"/>
  <c r="B4280" i="126" s="1"/>
  <c r="E4280" i="126"/>
  <c r="F4280" i="126" l="1"/>
  <c r="C4280" i="126" s="1"/>
  <c r="B4281" i="126" s="1"/>
  <c r="E4281" i="126"/>
  <c r="F4281" i="126" l="1"/>
  <c r="C4281" i="126" s="1"/>
  <c r="B4282" i="126" s="1"/>
  <c r="E4282" i="126"/>
  <c r="E4283" i="126" l="1"/>
  <c r="F4282" i="126"/>
  <c r="C4282" i="126" s="1"/>
  <c r="B4283" i="126" s="1"/>
  <c r="F4283" i="126" l="1"/>
  <c r="C4283" i="126" s="1"/>
  <c r="B4284" i="126" s="1"/>
  <c r="E4284" i="126"/>
  <c r="E4285" i="126" l="1"/>
  <c r="F4284" i="126"/>
  <c r="C4284" i="126" s="1"/>
  <c r="B4285" i="126" s="1"/>
  <c r="F4285" i="126" l="1"/>
  <c r="C4285" i="126" s="1"/>
  <c r="B4286" i="126" s="1"/>
  <c r="E4286" i="126"/>
  <c r="F4286" i="126" l="1"/>
  <c r="C4286" i="126" s="1"/>
  <c r="B4287" i="126" s="1"/>
  <c r="E4287" i="126"/>
  <c r="F4287" i="126" l="1"/>
  <c r="C4287" i="126" s="1"/>
  <c r="B4288" i="126" s="1"/>
  <c r="E4288" i="126"/>
  <c r="E4289" i="126" l="1"/>
  <c r="F4288" i="126"/>
  <c r="C4288" i="126" s="1"/>
  <c r="B4289" i="126" s="1"/>
  <c r="E4290" i="126" l="1"/>
  <c r="F4289" i="126"/>
  <c r="C4289" i="126" s="1"/>
  <c r="B4290" i="126" s="1"/>
  <c r="F4290" i="126" l="1"/>
  <c r="C4290" i="126" s="1"/>
  <c r="B4291" i="126" s="1"/>
  <c r="E4291" i="126"/>
  <c r="F4291" i="126" l="1"/>
  <c r="C4291" i="126" s="1"/>
  <c r="B4292" i="126" s="1"/>
  <c r="E4292" i="126"/>
  <c r="F4292" i="126" l="1"/>
  <c r="C4292" i="126" s="1"/>
  <c r="B4293" i="126" s="1"/>
  <c r="E4293" i="126"/>
  <c r="E4294" i="126" l="1"/>
  <c r="F4293" i="126"/>
  <c r="C4293" i="126" s="1"/>
  <c r="B4294" i="126" s="1"/>
  <c r="F4294" i="126" l="1"/>
  <c r="C4294" i="126" s="1"/>
  <c r="B4295" i="126" s="1"/>
  <c r="E4295" i="126"/>
  <c r="E4296" i="126" l="1"/>
  <c r="F4295" i="126"/>
  <c r="C4295" i="126" s="1"/>
  <c r="B4296" i="126" s="1"/>
  <c r="F4296" i="126" l="1"/>
  <c r="C4296" i="126" s="1"/>
  <c r="B4297" i="126" s="1"/>
  <c r="E4297" i="126"/>
  <c r="E4298" i="126" l="1"/>
  <c r="F4297" i="126"/>
  <c r="C4297" i="126" s="1"/>
  <c r="B4298" i="126" s="1"/>
  <c r="F4298" i="126" l="1"/>
  <c r="C4298" i="126" s="1"/>
  <c r="B4299" i="126" s="1"/>
  <c r="E4299" i="126"/>
  <c r="E4300" i="126" l="1"/>
  <c r="F4299" i="126"/>
  <c r="C4299" i="126" s="1"/>
  <c r="B4300" i="126" s="1"/>
  <c r="F4300" i="126" l="1"/>
  <c r="C4300" i="126" s="1"/>
  <c r="B4301" i="126" s="1"/>
  <c r="E4301" i="126"/>
  <c r="E4302" i="126" l="1"/>
  <c r="F4301" i="126"/>
  <c r="C4301" i="126" s="1"/>
  <c r="B4302" i="126" s="1"/>
  <c r="E4303" i="126" l="1"/>
  <c r="F4302" i="126"/>
  <c r="C4302" i="126" s="1"/>
  <c r="B4303" i="126" s="1"/>
  <c r="F4303" i="126" l="1"/>
  <c r="C4303" i="126" s="1"/>
  <c r="B4304" i="126" s="1"/>
  <c r="E4304" i="126"/>
  <c r="F4304" i="126" l="1"/>
  <c r="C4304" i="126" s="1"/>
  <c r="B4305" i="126" s="1"/>
  <c r="E4305" i="126"/>
  <c r="F4305" i="126" l="1"/>
  <c r="C4305" i="126" s="1"/>
  <c r="B4306" i="126" s="1"/>
  <c r="E4306" i="126"/>
  <c r="E4307" i="126" l="1"/>
  <c r="F4306" i="126"/>
  <c r="C4306" i="126" s="1"/>
  <c r="B4307" i="126" s="1"/>
  <c r="F4307" i="126" l="1"/>
  <c r="C4307" i="126" s="1"/>
  <c r="B4308" i="126" s="1"/>
  <c r="E4308" i="126"/>
  <c r="E4309" i="126" l="1"/>
  <c r="F4308" i="126"/>
  <c r="C4308" i="126" s="1"/>
  <c r="B4309" i="126" s="1"/>
  <c r="F4309" i="126" l="1"/>
  <c r="C4309" i="126" s="1"/>
  <c r="B4310" i="126" s="1"/>
  <c r="E4310" i="126"/>
  <c r="F4310" i="126" l="1"/>
  <c r="C4310" i="126" s="1"/>
  <c r="B4311" i="126" s="1"/>
  <c r="E4311" i="126"/>
  <c r="E4312" i="126" l="1"/>
  <c r="F4311" i="126"/>
  <c r="C4311" i="126" s="1"/>
  <c r="B4312" i="126" s="1"/>
  <c r="F4312" i="126" l="1"/>
  <c r="C4312" i="126" s="1"/>
  <c r="B4313" i="126" s="1"/>
  <c r="E4313" i="126"/>
  <c r="E4314" i="126" l="1"/>
  <c r="F4313" i="126"/>
  <c r="C4313" i="126" s="1"/>
  <c r="B4314" i="126" s="1"/>
  <c r="F4314" i="126" l="1"/>
  <c r="C4314" i="126" s="1"/>
  <c r="B4315" i="126" s="1"/>
  <c r="E4315" i="126"/>
  <c r="E4316" i="126" l="1"/>
  <c r="F4315" i="126"/>
  <c r="C4315" i="126" s="1"/>
  <c r="B4316" i="126" s="1"/>
  <c r="E4317" i="126" l="1"/>
  <c r="F4316" i="126"/>
  <c r="C4316" i="126" s="1"/>
  <c r="B4317" i="126" s="1"/>
  <c r="F4317" i="126" l="1"/>
  <c r="C4317" i="126" s="1"/>
  <c r="B4318" i="126" s="1"/>
  <c r="E4318" i="126"/>
  <c r="E4319" i="126" l="1"/>
  <c r="F4318" i="126"/>
  <c r="C4318" i="126" s="1"/>
  <c r="B4319" i="126" s="1"/>
  <c r="F4319" i="126" l="1"/>
  <c r="C4319" i="126" s="1"/>
  <c r="B4320" i="126" s="1"/>
  <c r="E4320" i="126"/>
  <c r="E4321" i="126" l="1"/>
  <c r="F4320" i="126"/>
  <c r="C4320" i="126" s="1"/>
  <c r="B4321" i="126" s="1"/>
  <c r="F4321" i="126" l="1"/>
  <c r="C4321" i="126" s="1"/>
  <c r="B4322" i="126" s="1"/>
  <c r="E4322" i="126"/>
  <c r="F4322" i="126" l="1"/>
  <c r="C4322" i="126" s="1"/>
  <c r="B4323" i="126" s="1"/>
  <c r="E4323" i="126"/>
  <c r="E4324" i="126" l="1"/>
  <c r="F4323" i="126"/>
  <c r="C4323" i="126" s="1"/>
  <c r="B4324" i="126" s="1"/>
  <c r="E4325" i="126" l="1"/>
  <c r="F4324" i="126"/>
  <c r="C4324" i="126" s="1"/>
  <c r="B4325" i="126" s="1"/>
  <c r="F4325" i="126" l="1"/>
  <c r="C4325" i="126" s="1"/>
  <c r="B4326" i="126" s="1"/>
  <c r="E4326" i="126"/>
  <c r="E4327" i="126" l="1"/>
  <c r="F4326" i="126"/>
  <c r="C4326" i="126" s="1"/>
  <c r="B4327" i="126" s="1"/>
  <c r="F4327" i="126" l="1"/>
  <c r="C4327" i="126" s="1"/>
  <c r="B4328" i="126" s="1"/>
  <c r="E4328" i="126"/>
  <c r="E4329" i="126" l="1"/>
  <c r="F4328" i="126"/>
  <c r="C4328" i="126" s="1"/>
  <c r="B4329" i="126" s="1"/>
  <c r="E4330" i="126" l="1"/>
  <c r="F4329" i="126"/>
  <c r="C4329" i="126" s="1"/>
  <c r="B4330" i="126" s="1"/>
  <c r="E4331" i="126" l="1"/>
  <c r="F4330" i="126"/>
  <c r="C4330" i="126" s="1"/>
  <c r="B4331" i="126" s="1"/>
  <c r="F4331" i="126" l="1"/>
  <c r="C4331" i="126" s="1"/>
  <c r="B4332" i="126" s="1"/>
  <c r="E4332" i="126"/>
  <c r="F4332" i="126" l="1"/>
  <c r="C4332" i="126" s="1"/>
  <c r="B4333" i="126" s="1"/>
  <c r="E4333" i="126"/>
  <c r="E4334" i="126" l="1"/>
  <c r="F4333" i="126"/>
  <c r="C4333" i="126" s="1"/>
  <c r="B4334" i="126" s="1"/>
  <c r="E4335" i="126" l="1"/>
  <c r="F4334" i="126"/>
  <c r="C4334" i="126" s="1"/>
  <c r="B4335" i="126" s="1"/>
  <c r="E4336" i="126" l="1"/>
  <c r="F4335" i="126"/>
  <c r="C4335" i="126" s="1"/>
  <c r="B4336" i="126" s="1"/>
  <c r="E4337" i="126" l="1"/>
  <c r="F4336" i="126"/>
  <c r="C4336" i="126" s="1"/>
  <c r="B4337" i="126" s="1"/>
  <c r="F4337" i="126" l="1"/>
  <c r="C4337" i="126" s="1"/>
  <c r="B4338" i="126" s="1"/>
  <c r="E4338" i="126"/>
  <c r="E4339" i="126" l="1"/>
  <c r="F4338" i="126"/>
  <c r="C4338" i="126" s="1"/>
  <c r="B4339" i="126" s="1"/>
  <c r="F4339" i="126" l="1"/>
  <c r="C4339" i="126" s="1"/>
  <c r="B4340" i="126" s="1"/>
  <c r="E4340" i="126"/>
  <c r="E4341" i="126" l="1"/>
  <c r="F4340" i="126"/>
  <c r="C4340" i="126" s="1"/>
  <c r="B4341" i="126" s="1"/>
  <c r="E4342" i="126" l="1"/>
  <c r="F4341" i="126"/>
  <c r="C4341" i="126" s="1"/>
  <c r="B4342" i="126" s="1"/>
  <c r="F4342" i="126" l="1"/>
  <c r="C4342" i="126" s="1"/>
  <c r="B4343" i="126" s="1"/>
  <c r="E4343" i="126"/>
  <c r="E4344" i="126" l="1"/>
  <c r="F4343" i="126"/>
  <c r="C4343" i="126" s="1"/>
  <c r="B4344" i="126" s="1"/>
  <c r="F4344" i="126" l="1"/>
  <c r="C4344" i="126" s="1"/>
  <c r="B4345" i="126" s="1"/>
  <c r="E4345" i="126"/>
  <c r="F4345" i="126" l="1"/>
  <c r="C4345" i="126" s="1"/>
  <c r="B4346" i="126" s="1"/>
  <c r="E4346" i="126"/>
  <c r="E4347" i="126" l="1"/>
  <c r="F4346" i="126"/>
  <c r="C4346" i="126" s="1"/>
  <c r="B4347" i="126" s="1"/>
  <c r="F4347" i="126" l="1"/>
  <c r="C4347" i="126" s="1"/>
  <c r="B4348" i="126" s="1"/>
  <c r="E4348" i="126"/>
  <c r="F4348" i="126" l="1"/>
  <c r="C4348" i="126" s="1"/>
  <c r="B4349" i="126" s="1"/>
  <c r="E4349" i="126"/>
  <c r="F4349" i="126" l="1"/>
  <c r="C4349" i="126" s="1"/>
  <c r="B4350" i="126" s="1"/>
  <c r="E4350" i="126"/>
  <c r="E4351" i="126" l="1"/>
  <c r="F4350" i="126"/>
  <c r="C4350" i="126" s="1"/>
  <c r="B4351" i="126" s="1"/>
  <c r="F4351" i="126" l="1"/>
  <c r="C4351" i="126" s="1"/>
  <c r="B4352" i="126" s="1"/>
  <c r="E4352" i="126"/>
  <c r="E4353" i="126" l="1"/>
  <c r="F4352" i="126"/>
  <c r="C4352" i="126" s="1"/>
  <c r="B4353" i="126" s="1"/>
  <c r="F4353" i="126" l="1"/>
  <c r="C4353" i="126" s="1"/>
  <c r="B4354" i="126" s="1"/>
  <c r="E4354" i="126"/>
  <c r="E4355" i="126" l="1"/>
  <c r="F4354" i="126"/>
  <c r="C4354" i="126" s="1"/>
  <c r="B4355" i="126" s="1"/>
  <c r="F4355" i="126" l="1"/>
  <c r="C4355" i="126" s="1"/>
  <c r="B4356" i="126" s="1"/>
  <c r="E4356" i="126"/>
  <c r="E4357" i="126" l="1"/>
  <c r="F4356" i="126"/>
  <c r="C4356" i="126" s="1"/>
  <c r="B4357" i="126" s="1"/>
  <c r="E4358" i="126" l="1"/>
  <c r="F4357" i="126"/>
  <c r="C4357" i="126" s="1"/>
  <c r="B4358" i="126" s="1"/>
  <c r="F4358" i="126" l="1"/>
  <c r="C4358" i="126" s="1"/>
  <c r="B4359" i="126" s="1"/>
  <c r="E4359" i="126"/>
  <c r="E4360" i="126" l="1"/>
  <c r="F4359" i="126"/>
  <c r="C4359" i="126" s="1"/>
  <c r="B4360" i="126" s="1"/>
  <c r="F4360" i="126" l="1"/>
  <c r="C4360" i="126" s="1"/>
  <c r="B4361" i="126" s="1"/>
  <c r="E4361" i="126"/>
  <c r="E4362" i="126" l="1"/>
  <c r="F4361" i="126"/>
  <c r="C4361" i="126" s="1"/>
  <c r="B4362" i="126" s="1"/>
  <c r="F4362" i="126" l="1"/>
  <c r="C4362" i="126" s="1"/>
  <c r="B4363" i="126" s="1"/>
  <c r="E4363" i="126"/>
  <c r="F4363" i="126" l="1"/>
  <c r="C4363" i="126" s="1"/>
  <c r="B4364" i="126" s="1"/>
  <c r="E4364" i="126"/>
  <c r="E4365" i="126" l="1"/>
  <c r="F4364" i="126"/>
  <c r="C4364" i="126" s="1"/>
  <c r="B4365" i="126" s="1"/>
  <c r="E4366" i="126" l="1"/>
  <c r="F4365" i="126"/>
  <c r="C4365" i="126" s="1"/>
  <c r="B4366" i="126" s="1"/>
  <c r="F4366" i="126" l="1"/>
  <c r="C4366" i="126" s="1"/>
  <c r="B4367" i="126" s="1"/>
  <c r="E4367" i="126"/>
  <c r="F4367" i="126" l="1"/>
  <c r="C4367" i="126" s="1"/>
  <c r="B4368" i="126" s="1"/>
  <c r="E4368" i="126"/>
  <c r="F4368" i="126" l="1"/>
  <c r="C4368" i="126" s="1"/>
  <c r="B4369" i="126" s="1"/>
  <c r="E4369" i="126"/>
  <c r="E4370" i="126" l="1"/>
  <c r="F4369" i="126"/>
  <c r="C4369" i="126" s="1"/>
  <c r="B4370" i="126" s="1"/>
  <c r="F4370" i="126" l="1"/>
  <c r="C4370" i="126" s="1"/>
  <c r="B4371" i="126" s="1"/>
  <c r="E4371" i="126"/>
  <c r="E4372" i="126" l="1"/>
  <c r="F4371" i="126"/>
  <c r="C4371" i="126" s="1"/>
  <c r="B4372" i="126" s="1"/>
  <c r="E4373" i="126" l="1"/>
  <c r="F4372" i="126"/>
  <c r="C4372" i="126" s="1"/>
  <c r="B4373" i="126" s="1"/>
  <c r="F4373" i="126" l="1"/>
  <c r="C4373" i="126" s="1"/>
  <c r="B4374" i="126" s="1"/>
  <c r="E4374" i="126"/>
  <c r="E4375" i="126" l="1"/>
  <c r="F4374" i="126"/>
  <c r="C4374" i="126" s="1"/>
  <c r="B4375" i="126" s="1"/>
  <c r="E4376" i="126" l="1"/>
  <c r="F4375" i="126"/>
  <c r="C4375" i="126" s="1"/>
  <c r="B4376" i="126" s="1"/>
  <c r="F4376" i="126" l="1"/>
  <c r="C4376" i="126" s="1"/>
  <c r="B4377" i="126" s="1"/>
  <c r="E4377" i="126"/>
  <c r="E4378" i="126" l="1"/>
  <c r="F4377" i="126"/>
  <c r="C4377" i="126" s="1"/>
  <c r="B4378" i="126" s="1"/>
  <c r="F4378" i="126" l="1"/>
  <c r="C4378" i="126" s="1"/>
  <c r="B4379" i="126" s="1"/>
  <c r="E4379" i="126"/>
  <c r="F4379" i="126" l="1"/>
  <c r="C4379" i="126" s="1"/>
  <c r="B4380" i="126" s="1"/>
  <c r="E4380" i="126"/>
  <c r="E4381" i="126" l="1"/>
  <c r="F4380" i="126"/>
  <c r="C4380" i="126" s="1"/>
  <c r="B4381" i="126" s="1"/>
  <c r="F4381" i="126" l="1"/>
  <c r="C4381" i="126" s="1"/>
  <c r="B4382" i="126" s="1"/>
  <c r="E4382" i="126"/>
  <c r="E4383" i="126" l="1"/>
  <c r="F4382" i="126"/>
  <c r="C4382" i="126" s="1"/>
  <c r="B4383" i="126" s="1"/>
  <c r="F4383" i="126" l="1"/>
  <c r="C4383" i="126" s="1"/>
  <c r="B4384" i="126" s="1"/>
  <c r="E4384" i="126"/>
  <c r="F4384" i="126" l="1"/>
  <c r="C4384" i="126" s="1"/>
  <c r="B4385" i="126" s="1"/>
  <c r="E4385" i="126"/>
  <c r="E4386" i="126" l="1"/>
  <c r="F4385" i="126"/>
  <c r="C4385" i="126" s="1"/>
  <c r="B4386" i="126" s="1"/>
  <c r="F4386" i="126" l="1"/>
  <c r="C4386" i="126" s="1"/>
  <c r="B4387" i="126" s="1"/>
  <c r="E4387" i="126"/>
  <c r="E4388" i="126" l="1"/>
  <c r="F4387" i="126"/>
  <c r="C4387" i="126" s="1"/>
  <c r="B4388" i="126" s="1"/>
  <c r="F4388" i="126" l="1"/>
  <c r="C4388" i="126" s="1"/>
  <c r="B4389" i="126" s="1"/>
  <c r="E4389" i="126"/>
  <c r="E4390" i="126" l="1"/>
  <c r="F4389" i="126"/>
  <c r="C4389" i="126" s="1"/>
  <c r="B4390" i="126" s="1"/>
  <c r="E4391" i="126" l="1"/>
  <c r="F4390" i="126"/>
  <c r="C4390" i="126" s="1"/>
  <c r="B4391" i="126" s="1"/>
  <c r="F4391" i="126" l="1"/>
  <c r="C4391" i="126" s="1"/>
  <c r="B4392" i="126" s="1"/>
  <c r="E4392" i="126"/>
  <c r="F4392" i="126" l="1"/>
  <c r="C4392" i="126" s="1"/>
  <c r="B4393" i="126" s="1"/>
  <c r="E4393" i="126"/>
  <c r="E4394" i="126" l="1"/>
  <c r="F4393" i="126"/>
  <c r="C4393" i="126" s="1"/>
  <c r="B4394" i="126" s="1"/>
  <c r="E4395" i="126" l="1"/>
  <c r="F4394" i="126"/>
  <c r="C4394" i="126" s="1"/>
  <c r="B4395" i="126" s="1"/>
  <c r="F4395" i="126" l="1"/>
  <c r="C4395" i="126" s="1"/>
  <c r="B4396" i="126" s="1"/>
  <c r="E4396" i="126"/>
  <c r="F4396" i="126" l="1"/>
  <c r="C4396" i="126" s="1"/>
  <c r="B4397" i="126" s="1"/>
  <c r="E4397" i="126"/>
  <c r="E4398" i="126" l="1"/>
  <c r="F4397" i="126"/>
  <c r="C4397" i="126" s="1"/>
  <c r="B4398" i="126" s="1"/>
  <c r="F4398" i="126" l="1"/>
  <c r="C4398" i="126" s="1"/>
  <c r="B4399" i="126" s="1"/>
  <c r="E4399" i="126"/>
  <c r="F4399" i="126" l="1"/>
  <c r="C4399" i="126" s="1"/>
  <c r="B4400" i="126" s="1"/>
  <c r="E4400" i="126"/>
  <c r="F4400" i="126" l="1"/>
  <c r="C4400" i="126" s="1"/>
  <c r="B4401" i="126" s="1"/>
  <c r="E4401" i="126"/>
  <c r="E4402" i="126" l="1"/>
  <c r="F4401" i="126"/>
  <c r="C4401" i="126" s="1"/>
  <c r="B4402" i="126" s="1"/>
  <c r="E4403" i="126" l="1"/>
  <c r="F4402" i="126"/>
  <c r="C4402" i="126" s="1"/>
  <c r="B4403" i="126" s="1"/>
  <c r="F4403" i="126" l="1"/>
  <c r="C4403" i="126" s="1"/>
  <c r="B4404" i="126" s="1"/>
  <c r="E4404" i="126"/>
  <c r="E4405" i="126" l="1"/>
  <c r="F4404" i="126"/>
  <c r="C4404" i="126" s="1"/>
  <c r="B4405" i="126" s="1"/>
  <c r="E4406" i="126" l="1"/>
  <c r="F4405" i="126"/>
  <c r="C4405" i="126" s="1"/>
  <c r="B4406" i="126" s="1"/>
  <c r="F4406" i="126" l="1"/>
  <c r="C4406" i="126" s="1"/>
  <c r="B4407" i="126" s="1"/>
  <c r="E4407" i="126"/>
  <c r="E4408" i="126" l="1"/>
  <c r="F4407" i="126"/>
  <c r="C4407" i="126" s="1"/>
  <c r="B4408" i="126" s="1"/>
  <c r="F4408" i="126" l="1"/>
  <c r="C4408" i="126" s="1"/>
  <c r="B4409" i="126" s="1"/>
  <c r="E4409" i="126"/>
  <c r="F4409" i="126" l="1"/>
  <c r="C4409" i="126" s="1"/>
  <c r="B4410" i="126" s="1"/>
  <c r="E4410" i="126"/>
  <c r="F4410" i="126" l="1"/>
  <c r="C4410" i="126" s="1"/>
  <c r="B4411" i="126" s="1"/>
  <c r="E4411" i="126"/>
  <c r="F4411" i="126" l="1"/>
  <c r="C4411" i="126" s="1"/>
  <c r="B4412" i="126" s="1"/>
  <c r="E4412" i="126"/>
  <c r="E4413" i="126" l="1"/>
  <c r="F4412" i="126"/>
  <c r="C4412" i="126" s="1"/>
  <c r="B4413" i="126" s="1"/>
  <c r="F4413" i="126" l="1"/>
  <c r="C4413" i="126" s="1"/>
  <c r="B4414" i="126" s="1"/>
  <c r="E4414" i="126"/>
  <c r="F4414" i="126" l="1"/>
  <c r="C4414" i="126" s="1"/>
  <c r="B4415" i="126" s="1"/>
  <c r="E4415" i="126"/>
  <c r="F4415" i="126" l="1"/>
  <c r="C4415" i="126" s="1"/>
  <c r="B4416" i="126" s="1"/>
  <c r="E4416" i="126"/>
  <c r="E4417" i="126" l="1"/>
  <c r="F4416" i="126"/>
  <c r="C4416" i="126" s="1"/>
  <c r="B4417" i="126" s="1"/>
  <c r="F4417" i="126" l="1"/>
  <c r="C4417" i="126" s="1"/>
  <c r="B4418" i="126" s="1"/>
  <c r="E4418" i="126"/>
  <c r="E4419" i="126" l="1"/>
  <c r="F4418" i="126"/>
  <c r="C4418" i="126" s="1"/>
  <c r="B4419" i="126" s="1"/>
  <c r="F4419" i="126" l="1"/>
  <c r="C4419" i="126" s="1"/>
  <c r="B4420" i="126" s="1"/>
  <c r="E4420" i="126"/>
  <c r="E4421" i="126" l="1"/>
  <c r="F4420" i="126"/>
  <c r="C4420" i="126" s="1"/>
  <c r="B4421" i="126" s="1"/>
  <c r="F4421" i="126" l="1"/>
  <c r="C4421" i="126" s="1"/>
  <c r="B4422" i="126" s="1"/>
  <c r="E4422" i="126"/>
  <c r="E4423" i="126" l="1"/>
  <c r="F4422" i="126"/>
  <c r="C4422" i="126" s="1"/>
  <c r="B4423" i="126" s="1"/>
  <c r="F4423" i="126" l="1"/>
  <c r="C4423" i="126" s="1"/>
  <c r="B4424" i="126" s="1"/>
  <c r="E4424" i="126"/>
  <c r="E4425" i="126" l="1"/>
  <c r="F4424" i="126"/>
  <c r="C4424" i="126" s="1"/>
  <c r="B4425" i="126" s="1"/>
  <c r="F4425" i="126" l="1"/>
  <c r="C4425" i="126" s="1"/>
  <c r="B4426" i="126" s="1"/>
  <c r="E4426" i="126"/>
  <c r="E4427" i="126" l="1"/>
  <c r="F4426" i="126"/>
  <c r="C4426" i="126" s="1"/>
  <c r="B4427" i="126" s="1"/>
  <c r="E4428" i="126" l="1"/>
  <c r="F4427" i="126"/>
  <c r="C4427" i="126" s="1"/>
  <c r="B4428" i="126" s="1"/>
  <c r="F4428" i="126" l="1"/>
  <c r="C4428" i="126" s="1"/>
  <c r="B4429" i="126" s="1"/>
  <c r="E4429" i="126"/>
  <c r="E4430" i="126" l="1"/>
  <c r="F4429" i="126"/>
  <c r="C4429" i="126" s="1"/>
  <c r="B4430" i="126" s="1"/>
  <c r="F4430" i="126" l="1"/>
  <c r="C4430" i="126" s="1"/>
  <c r="B4431" i="126" s="1"/>
  <c r="E4431" i="126"/>
  <c r="E4432" i="126" l="1"/>
  <c r="F4431" i="126"/>
  <c r="C4431" i="126" s="1"/>
  <c r="B4432" i="126" s="1"/>
  <c r="E4433" i="126" l="1"/>
  <c r="F4432" i="126"/>
  <c r="C4432" i="126" s="1"/>
  <c r="B4433" i="126" s="1"/>
  <c r="F4433" i="126" l="1"/>
  <c r="C4433" i="126" s="1"/>
  <c r="B4434" i="126" s="1"/>
  <c r="E4434" i="126"/>
  <c r="F4434" i="126" l="1"/>
  <c r="C4434" i="126" s="1"/>
  <c r="B4435" i="126" s="1"/>
  <c r="E4435" i="126"/>
  <c r="F4435" i="126" l="1"/>
  <c r="C4435" i="126" s="1"/>
  <c r="B4436" i="126" s="1"/>
  <c r="E4436" i="126"/>
  <c r="E4437" i="126" l="1"/>
  <c r="F4436" i="126"/>
  <c r="C4436" i="126" s="1"/>
  <c r="B4437" i="126" s="1"/>
  <c r="F4437" i="126" l="1"/>
  <c r="C4437" i="126" s="1"/>
  <c r="B4438" i="126" s="1"/>
  <c r="E4438" i="126"/>
  <c r="E4439" i="126" l="1"/>
  <c r="F4438" i="126"/>
  <c r="C4438" i="126" s="1"/>
  <c r="B4439" i="126" s="1"/>
  <c r="F4439" i="126" l="1"/>
  <c r="C4439" i="126" s="1"/>
  <c r="B4440" i="126" s="1"/>
  <c r="E4440" i="126"/>
  <c r="E4441" i="126" l="1"/>
  <c r="F4440" i="126"/>
  <c r="C4440" i="126" s="1"/>
  <c r="B4441" i="126" s="1"/>
  <c r="F4441" i="126" l="1"/>
  <c r="C4441" i="126" s="1"/>
  <c r="B4442" i="126" s="1"/>
  <c r="E4442" i="126"/>
  <c r="E4443" i="126" l="1"/>
  <c r="F4442" i="126"/>
  <c r="C4442" i="126" s="1"/>
  <c r="B4443" i="126" s="1"/>
  <c r="F4443" i="126" l="1"/>
  <c r="C4443" i="126" s="1"/>
  <c r="B4444" i="126" s="1"/>
  <c r="E4444" i="126"/>
  <c r="E4445" i="126" l="1"/>
  <c r="F4444" i="126"/>
  <c r="C4444" i="126" s="1"/>
  <c r="B4445" i="126" s="1"/>
  <c r="F4445" i="126" l="1"/>
  <c r="C4445" i="126" s="1"/>
  <c r="B4446" i="126" s="1"/>
  <c r="E4446" i="126"/>
  <c r="E4447" i="126" l="1"/>
  <c r="F4446" i="126"/>
  <c r="C4446" i="126" s="1"/>
  <c r="B4447" i="126" s="1"/>
  <c r="F4447" i="126" l="1"/>
  <c r="C4447" i="126" s="1"/>
  <c r="B4448" i="126" s="1"/>
  <c r="E4448" i="126"/>
  <c r="F4448" i="126" l="1"/>
  <c r="C4448" i="126" s="1"/>
  <c r="B4449" i="126" s="1"/>
  <c r="E4449" i="126"/>
  <c r="E4450" i="126" l="1"/>
  <c r="F4449" i="126"/>
  <c r="C4449" i="126" s="1"/>
  <c r="B4450" i="126" s="1"/>
  <c r="E4451" i="126" l="1"/>
  <c r="F4450" i="126"/>
  <c r="C4450" i="126" s="1"/>
  <c r="B4451" i="126" s="1"/>
  <c r="F4451" i="126" l="1"/>
  <c r="C4451" i="126" s="1"/>
  <c r="B4452" i="126" s="1"/>
  <c r="E4452" i="126"/>
  <c r="F4452" i="126" l="1"/>
  <c r="C4452" i="126" s="1"/>
  <c r="B4453" i="126" s="1"/>
  <c r="E4453" i="126"/>
  <c r="E4454" i="126" l="1"/>
  <c r="F4453" i="126"/>
  <c r="C4453" i="126" s="1"/>
  <c r="B4454" i="126" s="1"/>
  <c r="E4455" i="126" l="1"/>
  <c r="F4454" i="126"/>
  <c r="C4454" i="126" s="1"/>
  <c r="B4455" i="126" s="1"/>
  <c r="F4455" i="126" l="1"/>
  <c r="C4455" i="126" s="1"/>
  <c r="B4456" i="126" s="1"/>
  <c r="E4456" i="126"/>
  <c r="E4457" i="126" l="1"/>
  <c r="F4456" i="126"/>
  <c r="C4456" i="126" s="1"/>
  <c r="B4457" i="126" s="1"/>
  <c r="F4457" i="126" l="1"/>
  <c r="C4457" i="126" s="1"/>
  <c r="B4458" i="126" s="1"/>
  <c r="E4458" i="126"/>
  <c r="E4459" i="126" l="1"/>
  <c r="F4458" i="126"/>
  <c r="C4458" i="126" s="1"/>
  <c r="B4459" i="126" s="1"/>
  <c r="F4459" i="126" l="1"/>
  <c r="C4459" i="126" s="1"/>
  <c r="B4460" i="126" s="1"/>
  <c r="E4460" i="126"/>
  <c r="F4460" i="126" l="1"/>
  <c r="C4460" i="126" s="1"/>
  <c r="B4461" i="126" s="1"/>
  <c r="E4461" i="126"/>
  <c r="E4462" i="126" l="1"/>
  <c r="F4461" i="126"/>
  <c r="C4461" i="126" s="1"/>
  <c r="B4462" i="126" s="1"/>
  <c r="E4463" i="126" l="1"/>
  <c r="F4462" i="126"/>
  <c r="C4462" i="126" s="1"/>
  <c r="B4463" i="126" s="1"/>
  <c r="F4463" i="126" l="1"/>
  <c r="C4463" i="126" s="1"/>
  <c r="B4464" i="126" s="1"/>
  <c r="E4464" i="126"/>
  <c r="F4464" i="126" l="1"/>
  <c r="C4464" i="126" s="1"/>
  <c r="B4465" i="126" s="1"/>
  <c r="E4465" i="126"/>
  <c r="F4465" i="126" l="1"/>
  <c r="C4465" i="126" s="1"/>
  <c r="B4466" i="126" s="1"/>
  <c r="E4466" i="126"/>
  <c r="E4467" i="126" l="1"/>
  <c r="F4466" i="126"/>
  <c r="C4466" i="126" s="1"/>
  <c r="B4467" i="126" s="1"/>
  <c r="E4468" i="126" l="1"/>
  <c r="F4467" i="126"/>
  <c r="C4467" i="126" s="1"/>
  <c r="B4468" i="126" s="1"/>
  <c r="F4468" i="126" l="1"/>
  <c r="C4468" i="126" s="1"/>
  <c r="B4469" i="126" s="1"/>
  <c r="E4469" i="126"/>
  <c r="E4470" i="126" l="1"/>
  <c r="F4469" i="126"/>
  <c r="C4469" i="126" s="1"/>
  <c r="B4470" i="126" s="1"/>
  <c r="E4471" i="126" l="1"/>
  <c r="F4470" i="126"/>
  <c r="C4470" i="126" s="1"/>
  <c r="B4471" i="126" s="1"/>
  <c r="F4471" i="126" l="1"/>
  <c r="C4471" i="126" s="1"/>
  <c r="B4472" i="126" s="1"/>
  <c r="E4472" i="126"/>
  <c r="F4472" i="126" l="1"/>
  <c r="C4472" i="126" s="1"/>
  <c r="B4473" i="126" s="1"/>
  <c r="E4473" i="126"/>
  <c r="E4474" i="126" l="1"/>
  <c r="F4473" i="126"/>
  <c r="C4473" i="126" s="1"/>
  <c r="B4474" i="126" s="1"/>
  <c r="F4474" i="126" l="1"/>
  <c r="C4474" i="126" s="1"/>
  <c r="B4475" i="126" s="1"/>
  <c r="E4475" i="126"/>
  <c r="F4475" i="126" l="1"/>
  <c r="C4475" i="126" s="1"/>
  <c r="B4476" i="126" s="1"/>
  <c r="E4476" i="126"/>
  <c r="E4477" i="126" l="1"/>
  <c r="F4476" i="126"/>
  <c r="C4476" i="126" s="1"/>
  <c r="B4477" i="126" s="1"/>
  <c r="F4477" i="126" l="1"/>
  <c r="C4477" i="126" s="1"/>
  <c r="B4478" i="126" s="1"/>
  <c r="E4478" i="126"/>
  <c r="F4478" i="126" l="1"/>
  <c r="C4478" i="126" s="1"/>
  <c r="B4479" i="126" s="1"/>
  <c r="E4479" i="126"/>
  <c r="E4480" i="126" l="1"/>
  <c r="F4479" i="126"/>
  <c r="C4479" i="126" s="1"/>
  <c r="B4480" i="126" s="1"/>
  <c r="E4481" i="126" l="1"/>
  <c r="F4480" i="126"/>
  <c r="C4480" i="126" s="1"/>
  <c r="B4481" i="126" s="1"/>
  <c r="F4481" i="126" l="1"/>
  <c r="C4481" i="126" s="1"/>
  <c r="B4482" i="126" s="1"/>
  <c r="E4482" i="126"/>
  <c r="E4483" i="126" l="1"/>
  <c r="F4482" i="126"/>
  <c r="C4482" i="126" s="1"/>
  <c r="B4483" i="126" s="1"/>
  <c r="F4483" i="126" l="1"/>
  <c r="C4483" i="126" s="1"/>
  <c r="B4484" i="126" s="1"/>
  <c r="E4484" i="126"/>
  <c r="E4485" i="126" l="1"/>
  <c r="F4484" i="126"/>
  <c r="C4484" i="126" s="1"/>
  <c r="B4485" i="126" s="1"/>
  <c r="F4485" i="126" l="1"/>
  <c r="C4485" i="126" s="1"/>
  <c r="B4486" i="126" s="1"/>
  <c r="E4486" i="126"/>
  <c r="E4487" i="126" l="1"/>
  <c r="F4486" i="126"/>
  <c r="C4486" i="126" s="1"/>
  <c r="B4487" i="126" s="1"/>
  <c r="E4488" i="126" l="1"/>
  <c r="F4487" i="126"/>
  <c r="C4487" i="126" s="1"/>
  <c r="B4488" i="126" s="1"/>
  <c r="E4489" i="126" l="1"/>
  <c r="F4488" i="126"/>
  <c r="C4488" i="126" s="1"/>
  <c r="B4489" i="126" s="1"/>
  <c r="F4489" i="126" l="1"/>
  <c r="C4489" i="126" s="1"/>
  <c r="B4490" i="126" s="1"/>
  <c r="E4490" i="126"/>
  <c r="F4490" i="126" l="1"/>
  <c r="C4490" i="126" s="1"/>
  <c r="B4491" i="126" s="1"/>
  <c r="E4491" i="126"/>
  <c r="E4492" i="126" l="1"/>
  <c r="F4491" i="126"/>
  <c r="C4491" i="126" s="1"/>
  <c r="B4492" i="126" s="1"/>
  <c r="F4492" i="126" l="1"/>
  <c r="C4492" i="126" s="1"/>
  <c r="B4493" i="126" s="1"/>
  <c r="E4493" i="126"/>
  <c r="E4494" i="126" l="1"/>
  <c r="F4493" i="126"/>
  <c r="C4493" i="126" s="1"/>
  <c r="B4494" i="126" s="1"/>
  <c r="E4495" i="126" l="1"/>
  <c r="F4494" i="126"/>
  <c r="C4494" i="126" s="1"/>
  <c r="B4495" i="126" s="1"/>
  <c r="F4495" i="126" l="1"/>
  <c r="C4495" i="126" s="1"/>
  <c r="B4496" i="126" s="1"/>
  <c r="E4496" i="126"/>
  <c r="F4496" i="126" l="1"/>
  <c r="C4496" i="126" s="1"/>
  <c r="B4497" i="126" s="1"/>
  <c r="E4497" i="126"/>
  <c r="E4498" i="126" l="1"/>
  <c r="F4497" i="126"/>
  <c r="C4497" i="126" s="1"/>
  <c r="B4498" i="126" s="1"/>
  <c r="F4498" i="126" l="1"/>
  <c r="C4498" i="126" s="1"/>
  <c r="B4499" i="126" s="1"/>
  <c r="E4499" i="126"/>
  <c r="E4500" i="126" l="1"/>
  <c r="F4499" i="126"/>
  <c r="C4499" i="126" s="1"/>
  <c r="B4500" i="126" s="1"/>
  <c r="E4501" i="126" l="1"/>
  <c r="F4500" i="126"/>
  <c r="C4500" i="126" s="1"/>
  <c r="B4501" i="126" s="1"/>
  <c r="E4502" i="126" l="1"/>
  <c r="F4501" i="126"/>
  <c r="C4501" i="126" s="1"/>
  <c r="B4502" i="126" s="1"/>
  <c r="F4502" i="126" l="1"/>
  <c r="C4502" i="126" s="1"/>
  <c r="B4503" i="126" s="1"/>
  <c r="E4503" i="126"/>
  <c r="E4504" i="126" l="1"/>
  <c r="F4503" i="126"/>
  <c r="C4503" i="126" s="1"/>
  <c r="B4504" i="126" s="1"/>
  <c r="F4504" i="126" l="1"/>
  <c r="C4504" i="126" s="1"/>
  <c r="B4505" i="126" s="1"/>
  <c r="E4505" i="126"/>
  <c r="E4506" i="126" l="1"/>
  <c r="F4505" i="126"/>
  <c r="C4505" i="126" s="1"/>
  <c r="B4506" i="126" s="1"/>
  <c r="E4507" i="126" l="1"/>
  <c r="F4506" i="126"/>
  <c r="C4506" i="126" s="1"/>
  <c r="B4507" i="126" s="1"/>
  <c r="E4508" i="126" l="1"/>
  <c r="F4507" i="126"/>
  <c r="C4507" i="126" s="1"/>
  <c r="B4508" i="126" s="1"/>
  <c r="F4508" i="126" l="1"/>
  <c r="C4508" i="126" s="1"/>
  <c r="B4509" i="126" s="1"/>
  <c r="E4509" i="126"/>
  <c r="E4510" i="126" l="1"/>
  <c r="F4509" i="126"/>
  <c r="C4509" i="126" s="1"/>
  <c r="B4510" i="126" s="1"/>
  <c r="F4510" i="126" l="1"/>
  <c r="C4510" i="126" s="1"/>
  <c r="B4511" i="126" s="1"/>
  <c r="E4511" i="126"/>
  <c r="E4512" i="126" l="1"/>
  <c r="F4511" i="126"/>
  <c r="C4511" i="126" s="1"/>
  <c r="B4512" i="126" s="1"/>
  <c r="F4512" i="126" l="1"/>
  <c r="C4512" i="126" s="1"/>
  <c r="B4513" i="126" s="1"/>
  <c r="E4513" i="126"/>
  <c r="E4514" i="126" l="1"/>
  <c r="F4513" i="126"/>
  <c r="C4513" i="126" s="1"/>
  <c r="B4514" i="126" s="1"/>
  <c r="F4514" i="126" l="1"/>
  <c r="C4514" i="126" s="1"/>
  <c r="B4515" i="126" s="1"/>
  <c r="E4515" i="126"/>
  <c r="E4516" i="126" l="1"/>
  <c r="F4515" i="126"/>
  <c r="C4515" i="126" s="1"/>
  <c r="B4516" i="126" s="1"/>
  <c r="F4516" i="126" l="1"/>
  <c r="C4516" i="126" s="1"/>
  <c r="B4517" i="126" s="1"/>
  <c r="E4517" i="126"/>
  <c r="F4517" i="126" l="1"/>
  <c r="C4517" i="126" s="1"/>
  <c r="B4518" i="126" s="1"/>
  <c r="E4518" i="126"/>
  <c r="E4519" i="126" l="1"/>
  <c r="F4518" i="126"/>
  <c r="C4518" i="126" s="1"/>
  <c r="B4519" i="126" s="1"/>
  <c r="F4519" i="126" l="1"/>
  <c r="C4519" i="126" s="1"/>
  <c r="B4520" i="126" s="1"/>
  <c r="E4520" i="126"/>
  <c r="E4521" i="126" l="1"/>
  <c r="F4520" i="126"/>
  <c r="C4520" i="126" s="1"/>
  <c r="B4521" i="126" s="1"/>
  <c r="F4521" i="126" l="1"/>
  <c r="C4521" i="126" s="1"/>
  <c r="B4522" i="126" s="1"/>
  <c r="E4522" i="126"/>
  <c r="E4523" i="126" l="1"/>
  <c r="F4522" i="126"/>
  <c r="C4522" i="126" s="1"/>
  <c r="B4523" i="126" s="1"/>
  <c r="F4523" i="126" l="1"/>
  <c r="C4523" i="126" s="1"/>
  <c r="B4524" i="126" s="1"/>
  <c r="E4524" i="126"/>
  <c r="F4524" i="126" l="1"/>
  <c r="C4524" i="126" s="1"/>
  <c r="B4525" i="126" s="1"/>
  <c r="E4525" i="126"/>
  <c r="E4526" i="126" l="1"/>
  <c r="F4525" i="126"/>
  <c r="C4525" i="126" s="1"/>
  <c r="B4526" i="126" s="1"/>
  <c r="F4526" i="126" l="1"/>
  <c r="C4526" i="126" s="1"/>
  <c r="B4527" i="126" s="1"/>
  <c r="E4527" i="126"/>
  <c r="F4527" i="126" l="1"/>
  <c r="C4527" i="126" s="1"/>
  <c r="B4528" i="126" s="1"/>
  <c r="E4528" i="126"/>
  <c r="E4529" i="126" l="1"/>
  <c r="F4528" i="126"/>
  <c r="C4528" i="126" s="1"/>
  <c r="B4529" i="126" s="1"/>
  <c r="E4530" i="126" l="1"/>
  <c r="F4529" i="126"/>
  <c r="C4529" i="126" s="1"/>
  <c r="B4530" i="126" s="1"/>
  <c r="F4530" i="126" l="1"/>
  <c r="C4530" i="126" s="1"/>
  <c r="B4531" i="126" s="1"/>
  <c r="E4531" i="126"/>
  <c r="E4532" i="126" l="1"/>
  <c r="F4531" i="126"/>
  <c r="C4531" i="126" s="1"/>
  <c r="B4532" i="126" s="1"/>
  <c r="F4532" i="126" l="1"/>
  <c r="C4532" i="126" s="1"/>
  <c r="B4533" i="126" s="1"/>
  <c r="E4533" i="126"/>
  <c r="E4534" i="126" l="1"/>
  <c r="F4533" i="126"/>
  <c r="C4533" i="126" s="1"/>
  <c r="B4534" i="126" s="1"/>
  <c r="F4534" i="126" l="1"/>
  <c r="C4534" i="126" s="1"/>
  <c r="B4535" i="126" s="1"/>
  <c r="E4535" i="126"/>
  <c r="F4535" i="126" l="1"/>
  <c r="C4535" i="126" s="1"/>
  <c r="B4536" i="126" s="1"/>
  <c r="E4536" i="126"/>
  <c r="E4537" i="126" l="1"/>
  <c r="F4536" i="126"/>
  <c r="C4536" i="126" s="1"/>
  <c r="B4537" i="126" s="1"/>
  <c r="E4538" i="126" l="1"/>
  <c r="F4537" i="126"/>
  <c r="C4537" i="126" s="1"/>
  <c r="B4538" i="126" s="1"/>
  <c r="F4538" i="126" l="1"/>
  <c r="C4538" i="126" s="1"/>
  <c r="B4539" i="126" s="1"/>
  <c r="E4539" i="126"/>
  <c r="E4540" i="126" l="1"/>
  <c r="F4539" i="126"/>
  <c r="C4539" i="126" s="1"/>
  <c r="B4540" i="126" s="1"/>
  <c r="F4540" i="126" l="1"/>
  <c r="C4540" i="126" s="1"/>
  <c r="B4541" i="126" s="1"/>
  <c r="E4541" i="126"/>
  <c r="E4542" i="126" l="1"/>
  <c r="F4541" i="126"/>
  <c r="C4541" i="126" s="1"/>
  <c r="B4542" i="126" s="1"/>
  <c r="E4543" i="126" l="1"/>
  <c r="F4542" i="126"/>
  <c r="C4542" i="126" s="1"/>
  <c r="B4543" i="126" s="1"/>
  <c r="F4543" i="126" l="1"/>
  <c r="C4543" i="126" s="1"/>
  <c r="B4544" i="126" s="1"/>
  <c r="E4544" i="126"/>
  <c r="F4544" i="126" l="1"/>
  <c r="C4544" i="126" s="1"/>
  <c r="B4545" i="126" s="1"/>
  <c r="E4545" i="126"/>
  <c r="F4545" i="126" l="1"/>
  <c r="C4545" i="126" s="1"/>
  <c r="B4546" i="126" s="1"/>
  <c r="E4546" i="126"/>
  <c r="E4547" i="126" l="1"/>
  <c r="F4546" i="126"/>
  <c r="C4546" i="126" s="1"/>
  <c r="B4547" i="126" s="1"/>
  <c r="F4547" i="126" l="1"/>
  <c r="C4547" i="126" s="1"/>
  <c r="B4548" i="126" s="1"/>
  <c r="E4548" i="126"/>
  <c r="E4549" i="126" l="1"/>
  <c r="F4548" i="126"/>
  <c r="C4548" i="126" s="1"/>
  <c r="B4549" i="126" s="1"/>
  <c r="F4549" i="126" l="1"/>
  <c r="C4549" i="126" s="1"/>
  <c r="B4550" i="126" s="1"/>
  <c r="E4550" i="126"/>
  <c r="F4550" i="126" l="1"/>
  <c r="C4550" i="126" s="1"/>
  <c r="B4551" i="126" s="1"/>
  <c r="E4551" i="126"/>
  <c r="E4552" i="126" l="1"/>
  <c r="F4551" i="126"/>
  <c r="C4551" i="126" s="1"/>
  <c r="B4552" i="126" s="1"/>
  <c r="F4552" i="126" l="1"/>
  <c r="C4552" i="126" s="1"/>
  <c r="B4553" i="126" s="1"/>
  <c r="E4553" i="126"/>
  <c r="E4554" i="126" l="1"/>
  <c r="F4553" i="126"/>
  <c r="C4553" i="126" s="1"/>
  <c r="B4554" i="126" s="1"/>
  <c r="F4554" i="126" l="1"/>
  <c r="C4554" i="126" s="1"/>
  <c r="B4555" i="126" s="1"/>
  <c r="E4555" i="126"/>
  <c r="E4556" i="126" l="1"/>
  <c r="F4555" i="126"/>
  <c r="C4555" i="126" s="1"/>
  <c r="B4556" i="126" s="1"/>
  <c r="F4556" i="126" l="1"/>
  <c r="C4556" i="126" s="1"/>
  <c r="B4557" i="126" s="1"/>
  <c r="E4557" i="126"/>
  <c r="E4558" i="126" l="1"/>
  <c r="F4557" i="126"/>
  <c r="C4557" i="126" s="1"/>
  <c r="B4558" i="126" s="1"/>
  <c r="F4558" i="126" l="1"/>
  <c r="C4558" i="126" s="1"/>
  <c r="B4559" i="126" s="1"/>
  <c r="E4559" i="126"/>
  <c r="F4559" i="126" l="1"/>
  <c r="C4559" i="126" s="1"/>
  <c r="B4560" i="126" s="1"/>
  <c r="E4560" i="126"/>
  <c r="E4561" i="126" l="1"/>
  <c r="F4560" i="126"/>
  <c r="C4560" i="126" s="1"/>
  <c r="B4561" i="126" s="1"/>
  <c r="F4561" i="126" l="1"/>
  <c r="C4561" i="126" s="1"/>
  <c r="B4562" i="126" s="1"/>
  <c r="E4562" i="126"/>
  <c r="E4563" i="126" l="1"/>
  <c r="F4562" i="126"/>
  <c r="C4562" i="126" s="1"/>
  <c r="B4563" i="126" s="1"/>
  <c r="F4563" i="126" l="1"/>
  <c r="C4563" i="126" s="1"/>
  <c r="B4564" i="126" s="1"/>
  <c r="E4564" i="126"/>
  <c r="F4564" i="126" l="1"/>
  <c r="C4564" i="126" s="1"/>
  <c r="B4565" i="126" s="1"/>
  <c r="E4565" i="126"/>
  <c r="F4565" i="126" l="1"/>
  <c r="C4565" i="126" s="1"/>
  <c r="B4566" i="126" s="1"/>
  <c r="E4566" i="126"/>
  <c r="F4566" i="126" l="1"/>
  <c r="C4566" i="126" s="1"/>
  <c r="B4567" i="126" s="1"/>
  <c r="E4567" i="126"/>
  <c r="F4567" i="126" l="1"/>
  <c r="C4567" i="126" s="1"/>
  <c r="B4568" i="126" s="1"/>
  <c r="E4568" i="126"/>
  <c r="E4569" i="126" l="1"/>
  <c r="F4568" i="126"/>
  <c r="C4568" i="126" s="1"/>
  <c r="B4569" i="126" s="1"/>
  <c r="F4569" i="126" l="1"/>
  <c r="C4569" i="126" s="1"/>
  <c r="B4570" i="126" s="1"/>
  <c r="E4570" i="126"/>
  <c r="E4571" i="126" l="1"/>
  <c r="F4570" i="126"/>
  <c r="C4570" i="126" s="1"/>
  <c r="B4571" i="126" s="1"/>
  <c r="E4572" i="126" l="1"/>
  <c r="F4571" i="126"/>
  <c r="C4571" i="126" s="1"/>
  <c r="B4572" i="126" s="1"/>
  <c r="E4573" i="126" l="1"/>
  <c r="F4572" i="126"/>
  <c r="C4572" i="126" s="1"/>
  <c r="B4573" i="126" s="1"/>
  <c r="F4573" i="126" l="1"/>
  <c r="C4573" i="126" s="1"/>
  <c r="B4574" i="126" s="1"/>
  <c r="E4574" i="126"/>
  <c r="E4575" i="126" l="1"/>
  <c r="F4574" i="126"/>
  <c r="C4574" i="126" s="1"/>
  <c r="B4575" i="126" s="1"/>
  <c r="E4576" i="126" l="1"/>
  <c r="F4575" i="126"/>
  <c r="C4575" i="126" s="1"/>
  <c r="B4576" i="126" s="1"/>
  <c r="E4577" i="126" l="1"/>
  <c r="F4576" i="126"/>
  <c r="C4576" i="126" s="1"/>
  <c r="B4577" i="126" s="1"/>
  <c r="F4577" i="126" l="1"/>
  <c r="C4577" i="126" s="1"/>
  <c r="B4578" i="126" s="1"/>
  <c r="E4578" i="126"/>
  <c r="E4579" i="126" l="1"/>
  <c r="F4578" i="126"/>
  <c r="C4578" i="126" s="1"/>
  <c r="B4579" i="126" s="1"/>
  <c r="E4580" i="126" l="1"/>
  <c r="F4579" i="126"/>
  <c r="C4579" i="126" s="1"/>
  <c r="B4580" i="126" s="1"/>
  <c r="F4580" i="126" l="1"/>
  <c r="C4580" i="126" s="1"/>
  <c r="B4581" i="126" s="1"/>
  <c r="E4581" i="126"/>
  <c r="E4582" i="126" l="1"/>
  <c r="F4581" i="126"/>
  <c r="C4581" i="126" s="1"/>
  <c r="B4582" i="126" s="1"/>
  <c r="F4582" i="126" l="1"/>
  <c r="C4582" i="126" s="1"/>
  <c r="B4583" i="126" s="1"/>
  <c r="E4583" i="126"/>
  <c r="F4583" i="126" l="1"/>
  <c r="C4583" i="126" s="1"/>
  <c r="B4584" i="126" s="1"/>
  <c r="E4584" i="126"/>
  <c r="E4585" i="126" l="1"/>
  <c r="F4584" i="126"/>
  <c r="C4584" i="126" s="1"/>
  <c r="B4585" i="126" s="1"/>
  <c r="F4585" i="126" l="1"/>
  <c r="C4585" i="126" s="1"/>
  <c r="B4586" i="126" s="1"/>
  <c r="E4586" i="126"/>
  <c r="E4587" i="126" l="1"/>
  <c r="F4586" i="126"/>
  <c r="C4586" i="126" s="1"/>
  <c r="B4587" i="126" s="1"/>
  <c r="F4587" i="126" l="1"/>
  <c r="C4587" i="126" s="1"/>
  <c r="B4588" i="126" s="1"/>
  <c r="E4588" i="126"/>
  <c r="E4589" i="126" l="1"/>
  <c r="F4588" i="126"/>
  <c r="C4588" i="126" s="1"/>
  <c r="B4589" i="126" s="1"/>
  <c r="F4589" i="126" l="1"/>
  <c r="C4589" i="126" s="1"/>
  <c r="B4590" i="126" s="1"/>
  <c r="E4590" i="126"/>
  <c r="E4591" i="126" l="1"/>
  <c r="F4590" i="126"/>
  <c r="C4590" i="126" s="1"/>
  <c r="B4591" i="126" s="1"/>
  <c r="E4592" i="126" l="1"/>
  <c r="F4591" i="126"/>
  <c r="C4591" i="126" s="1"/>
  <c r="B4592" i="126" s="1"/>
  <c r="F4592" i="126" l="1"/>
  <c r="C4592" i="126" s="1"/>
  <c r="B4593" i="126" s="1"/>
  <c r="E4593" i="126"/>
  <c r="F4593" i="126" l="1"/>
  <c r="C4593" i="126" s="1"/>
  <c r="B4594" i="126" s="1"/>
  <c r="E4594" i="126"/>
  <c r="F4594" i="126" l="1"/>
  <c r="C4594" i="126" s="1"/>
  <c r="B4595" i="126" s="1"/>
  <c r="E4595" i="126"/>
  <c r="E4596" i="126" l="1"/>
  <c r="F4595" i="126"/>
  <c r="C4595" i="126" s="1"/>
  <c r="B4596" i="126" s="1"/>
  <c r="E4597" i="126" l="1"/>
  <c r="F4596" i="126"/>
  <c r="C4596" i="126" s="1"/>
  <c r="B4597" i="126" s="1"/>
  <c r="E4598" i="126" l="1"/>
  <c r="F4597" i="126"/>
  <c r="C4597" i="126" s="1"/>
  <c r="B4598" i="126" s="1"/>
  <c r="E4599" i="126" l="1"/>
  <c r="F4598" i="126"/>
  <c r="C4598" i="126" s="1"/>
  <c r="B4599" i="126" s="1"/>
  <c r="F4599" i="126" l="1"/>
  <c r="C4599" i="126" s="1"/>
  <c r="B4600" i="126" s="1"/>
  <c r="E4600" i="126"/>
  <c r="F4600" i="126" l="1"/>
  <c r="C4600" i="126" s="1"/>
  <c r="B4601" i="126" s="1"/>
  <c r="E4601" i="126"/>
  <c r="E4602" i="126" l="1"/>
  <c r="F4601" i="126"/>
  <c r="C4601" i="126" s="1"/>
  <c r="B4602" i="126" s="1"/>
  <c r="E4603" i="126" l="1"/>
  <c r="F4602" i="126"/>
  <c r="C4602" i="126" s="1"/>
  <c r="B4603" i="126" s="1"/>
  <c r="F4603" i="126" l="1"/>
  <c r="C4603" i="126" s="1"/>
  <c r="B4604" i="126" s="1"/>
  <c r="E4604" i="126"/>
  <c r="F4604" i="126" l="1"/>
  <c r="C4604" i="126" s="1"/>
  <c r="B4605" i="126" s="1"/>
  <c r="E4605" i="126"/>
  <c r="E4606" i="126" l="1"/>
  <c r="F4605" i="126"/>
  <c r="C4605" i="126" s="1"/>
  <c r="B4606" i="126" s="1"/>
  <c r="F4606" i="126" l="1"/>
  <c r="C4606" i="126" s="1"/>
  <c r="B4607" i="126" s="1"/>
  <c r="E4607" i="126"/>
  <c r="F4607" i="126" l="1"/>
  <c r="C4607" i="126" s="1"/>
  <c r="B4608" i="126" s="1"/>
  <c r="E4608" i="126"/>
  <c r="E4609" i="126" l="1"/>
  <c r="F4608" i="126"/>
  <c r="C4608" i="126" s="1"/>
  <c r="B4609" i="126" s="1"/>
  <c r="E4610" i="126" l="1"/>
  <c r="F4609" i="126"/>
  <c r="C4609" i="126" s="1"/>
  <c r="B4610" i="126" s="1"/>
  <c r="F4610" i="126" l="1"/>
  <c r="C4610" i="126" s="1"/>
  <c r="B4611" i="126" s="1"/>
  <c r="E4611" i="126"/>
  <c r="F4611" i="126" l="1"/>
  <c r="C4611" i="126" s="1"/>
  <c r="B4612" i="126" s="1"/>
  <c r="E4612" i="126"/>
  <c r="F4612" i="126" l="1"/>
  <c r="C4612" i="126" s="1"/>
  <c r="B4613" i="126" s="1"/>
  <c r="E4613" i="126"/>
  <c r="E4614" i="126" l="1"/>
  <c r="F4613" i="126"/>
  <c r="C4613" i="126" s="1"/>
  <c r="B4614" i="126" s="1"/>
  <c r="F4614" i="126" l="1"/>
  <c r="C4614" i="126" s="1"/>
  <c r="B4615" i="126" s="1"/>
  <c r="E4615" i="126"/>
  <c r="F4615" i="126" l="1"/>
  <c r="C4615" i="126" s="1"/>
  <c r="B4616" i="126" s="1"/>
  <c r="E4616" i="126"/>
  <c r="E4617" i="126" l="1"/>
  <c r="F4616" i="126"/>
  <c r="C4616" i="126" s="1"/>
  <c r="B4617" i="126" s="1"/>
  <c r="F4617" i="126" l="1"/>
  <c r="C4617" i="126" s="1"/>
  <c r="B4618" i="126" s="1"/>
  <c r="E4618" i="126"/>
  <c r="F4618" i="126" l="1"/>
  <c r="C4618" i="126" s="1"/>
  <c r="B4619" i="126" s="1"/>
  <c r="E4619" i="126"/>
  <c r="F4619" i="126" l="1"/>
  <c r="C4619" i="126" s="1"/>
  <c r="B4620" i="126" s="1"/>
  <c r="E4620" i="126"/>
  <c r="F4620" i="126" l="1"/>
  <c r="C4620" i="126" s="1"/>
  <c r="B4621" i="126" s="1"/>
  <c r="E4621" i="126"/>
  <c r="E4622" i="126" l="1"/>
  <c r="F4621" i="126"/>
  <c r="C4621" i="126" s="1"/>
  <c r="B4622" i="126" s="1"/>
  <c r="E4623" i="126" l="1"/>
  <c r="F4622" i="126"/>
  <c r="C4622" i="126" s="1"/>
  <c r="B4623" i="126" s="1"/>
  <c r="F4623" i="126" l="1"/>
  <c r="C4623" i="126" s="1"/>
  <c r="B4624" i="126" s="1"/>
  <c r="E4624" i="126"/>
  <c r="F4624" i="126" l="1"/>
  <c r="C4624" i="126" s="1"/>
  <c r="B4625" i="126" s="1"/>
  <c r="E4625" i="126"/>
  <c r="E4626" i="126" l="1"/>
  <c r="F4625" i="126"/>
  <c r="C4625" i="126" s="1"/>
  <c r="B4626" i="126" s="1"/>
  <c r="E4627" i="126" l="1"/>
  <c r="F4626" i="126"/>
  <c r="C4626" i="126" s="1"/>
  <c r="B4627" i="126" s="1"/>
  <c r="E4628" i="126" l="1"/>
  <c r="F4627" i="126"/>
  <c r="C4627" i="126" s="1"/>
  <c r="B4628" i="126" s="1"/>
  <c r="F4628" i="126" l="1"/>
  <c r="C4628" i="126" s="1"/>
  <c r="B4629" i="126" s="1"/>
  <c r="E4629" i="126"/>
  <c r="F4629" i="126" l="1"/>
  <c r="C4629" i="126" s="1"/>
  <c r="B4630" i="126" s="1"/>
  <c r="E4630" i="126"/>
  <c r="E4631" i="126" l="1"/>
  <c r="F4630" i="126"/>
  <c r="C4630" i="126" s="1"/>
  <c r="B4631" i="126" s="1"/>
  <c r="F4631" i="126" l="1"/>
  <c r="C4631" i="126" s="1"/>
  <c r="B4632" i="126" s="1"/>
  <c r="E4632" i="126"/>
  <c r="F4632" i="126" l="1"/>
  <c r="C4632" i="126" s="1"/>
  <c r="B4633" i="126" s="1"/>
  <c r="E4633" i="126"/>
  <c r="E4634" i="126" l="1"/>
  <c r="F4633" i="126"/>
  <c r="C4633" i="126" s="1"/>
  <c r="B4634" i="126" s="1"/>
  <c r="F4634" i="126" l="1"/>
  <c r="C4634" i="126" s="1"/>
  <c r="B4635" i="126" s="1"/>
  <c r="E4635" i="126"/>
  <c r="E4636" i="126" l="1"/>
  <c r="F4635" i="126"/>
  <c r="C4635" i="126" s="1"/>
  <c r="B4636" i="126" s="1"/>
  <c r="F4636" i="126" l="1"/>
  <c r="C4636" i="126" s="1"/>
  <c r="B4637" i="126" s="1"/>
  <c r="E4637" i="126"/>
  <c r="E4638" i="126" l="1"/>
  <c r="F4637" i="126"/>
  <c r="C4637" i="126" s="1"/>
  <c r="B4638" i="126" s="1"/>
  <c r="E4639" i="126" l="1"/>
  <c r="F4638" i="126"/>
  <c r="C4638" i="126" s="1"/>
  <c r="B4639" i="126" s="1"/>
  <c r="F4639" i="126" l="1"/>
  <c r="C4639" i="126" s="1"/>
  <c r="B4640" i="126" s="1"/>
  <c r="E4640" i="126"/>
  <c r="F4640" i="126" l="1"/>
  <c r="C4640" i="126" s="1"/>
  <c r="B4641" i="126" s="1"/>
  <c r="E4641" i="126"/>
  <c r="E4642" i="126" l="1"/>
  <c r="F4641" i="126"/>
  <c r="C4641" i="126" s="1"/>
  <c r="B4642" i="126" s="1"/>
  <c r="E4643" i="126" l="1"/>
  <c r="F4642" i="126"/>
  <c r="C4642" i="126" s="1"/>
  <c r="B4643" i="126" s="1"/>
  <c r="E4644" i="126" l="1"/>
  <c r="F4643" i="126"/>
  <c r="C4643" i="126" s="1"/>
  <c r="B4644" i="126" s="1"/>
  <c r="F4644" i="126" l="1"/>
  <c r="C4644" i="126" s="1"/>
  <c r="B4645" i="126" s="1"/>
  <c r="E4645" i="126"/>
  <c r="E4646" i="126" l="1"/>
  <c r="F4645" i="126"/>
  <c r="C4645" i="126" s="1"/>
  <c r="B4646" i="126" s="1"/>
  <c r="F4646" i="126" l="1"/>
  <c r="C4646" i="126" s="1"/>
  <c r="B4647" i="126" s="1"/>
  <c r="E4647" i="126"/>
  <c r="F4647" i="126" l="1"/>
  <c r="C4647" i="126" s="1"/>
  <c r="B4648" i="126" s="1"/>
  <c r="E4648" i="126"/>
  <c r="F4648" i="126" l="1"/>
  <c r="C4648" i="126" s="1"/>
  <c r="B4649" i="126" s="1"/>
  <c r="E4649" i="126"/>
  <c r="E4650" i="126" l="1"/>
  <c r="F4649" i="126"/>
  <c r="C4649" i="126" s="1"/>
  <c r="B4650" i="126" s="1"/>
  <c r="F4650" i="126" l="1"/>
  <c r="C4650" i="126" s="1"/>
  <c r="B4651" i="126" s="1"/>
  <c r="E4651" i="126"/>
  <c r="F4651" i="126" l="1"/>
  <c r="C4651" i="126" s="1"/>
  <c r="B4652" i="126" s="1"/>
  <c r="E4652" i="126"/>
  <c r="E4653" i="126" l="1"/>
  <c r="F4652" i="126"/>
  <c r="C4652" i="126" s="1"/>
  <c r="B4653" i="126" s="1"/>
  <c r="E4654" i="126" l="1"/>
  <c r="F4653" i="126"/>
  <c r="C4653" i="126" s="1"/>
  <c r="B4654" i="126" s="1"/>
  <c r="F4654" i="126" l="1"/>
  <c r="C4654" i="126" s="1"/>
  <c r="B4655" i="126" s="1"/>
  <c r="E4655" i="126"/>
  <c r="E4656" i="126" l="1"/>
  <c r="F4655" i="126"/>
  <c r="C4655" i="126" s="1"/>
  <c r="B4656" i="126" s="1"/>
  <c r="F4656" i="126" l="1"/>
  <c r="C4656" i="126" s="1"/>
  <c r="B4657" i="126" s="1"/>
  <c r="E4657" i="126"/>
  <c r="F4657" i="126" l="1"/>
  <c r="C4657" i="126" s="1"/>
  <c r="B4658" i="126" s="1"/>
  <c r="E4658" i="126"/>
  <c r="E4659" i="126" l="1"/>
  <c r="F4658" i="126"/>
  <c r="C4658" i="126" s="1"/>
  <c r="B4659" i="126" s="1"/>
  <c r="F4659" i="126" l="1"/>
  <c r="C4659" i="126" s="1"/>
  <c r="B4660" i="126" s="1"/>
  <c r="E4660" i="126"/>
  <c r="F4660" i="126" l="1"/>
  <c r="C4660" i="126" s="1"/>
  <c r="B4661" i="126" s="1"/>
  <c r="E4661" i="126"/>
  <c r="E4662" i="126" l="1"/>
  <c r="F4661" i="126"/>
  <c r="C4661" i="126" s="1"/>
  <c r="B4662" i="126" s="1"/>
  <c r="F4662" i="126" l="1"/>
  <c r="C4662" i="126" s="1"/>
  <c r="B4663" i="126" s="1"/>
  <c r="E4663" i="126"/>
  <c r="F4663" i="126" l="1"/>
  <c r="C4663" i="126" s="1"/>
  <c r="B4664" i="126" s="1"/>
  <c r="E4664" i="126"/>
  <c r="F4664" i="126" l="1"/>
  <c r="C4664" i="126" s="1"/>
  <c r="B4665" i="126" s="1"/>
  <c r="E4665" i="126"/>
  <c r="E4666" i="126" l="1"/>
  <c r="F4665" i="126"/>
  <c r="C4665" i="126" s="1"/>
  <c r="B4666" i="126" s="1"/>
  <c r="F4666" i="126" l="1"/>
  <c r="C4666" i="126" s="1"/>
  <c r="B4667" i="126" s="1"/>
  <c r="E4667" i="126"/>
  <c r="E4668" i="126" l="1"/>
  <c r="F4667" i="126"/>
  <c r="C4667" i="126" s="1"/>
  <c r="B4668" i="126" s="1"/>
  <c r="F4668" i="126" l="1"/>
  <c r="C4668" i="126" s="1"/>
  <c r="B4669" i="126" s="1"/>
  <c r="E4669" i="126"/>
  <c r="E4670" i="126" l="1"/>
  <c r="F4669" i="126"/>
  <c r="C4669" i="126" s="1"/>
  <c r="B4670" i="126" s="1"/>
  <c r="F4670" i="126" l="1"/>
  <c r="C4670" i="126" s="1"/>
  <c r="B4671" i="126" s="1"/>
  <c r="E4671" i="126"/>
  <c r="E4672" i="126" l="1"/>
  <c r="F4671" i="126"/>
  <c r="C4671" i="126" s="1"/>
  <c r="B4672" i="126" s="1"/>
  <c r="F4672" i="126" l="1"/>
  <c r="C4672" i="126" s="1"/>
  <c r="B4673" i="126" s="1"/>
  <c r="E4673" i="126"/>
  <c r="E4674" i="126" l="1"/>
  <c r="F4673" i="126"/>
  <c r="C4673" i="126" s="1"/>
  <c r="B4674" i="126" s="1"/>
  <c r="F4674" i="126" l="1"/>
  <c r="C4674" i="126" s="1"/>
  <c r="B4675" i="126" s="1"/>
  <c r="E4675" i="126"/>
  <c r="E4676" i="126" l="1"/>
  <c r="F4675" i="126"/>
  <c r="C4675" i="126" s="1"/>
  <c r="B4676" i="126" s="1"/>
  <c r="F4676" i="126" l="1"/>
  <c r="C4676" i="126" s="1"/>
  <c r="B4677" i="126" s="1"/>
  <c r="E4677" i="126"/>
  <c r="E4678" i="126" l="1"/>
  <c r="F4677" i="126"/>
  <c r="C4677" i="126" s="1"/>
  <c r="B4678" i="126" s="1"/>
  <c r="E4679" i="126" l="1"/>
  <c r="F4678" i="126"/>
  <c r="C4678" i="126" s="1"/>
  <c r="B4679" i="126" s="1"/>
  <c r="F4679" i="126" l="1"/>
  <c r="C4679" i="126" s="1"/>
  <c r="B4680" i="126" s="1"/>
  <c r="E4680" i="126"/>
  <c r="F4680" i="126" l="1"/>
  <c r="C4680" i="126" s="1"/>
  <c r="B4681" i="126" s="1"/>
  <c r="E4681" i="126"/>
  <c r="E4682" i="126" l="1"/>
  <c r="F4681" i="126"/>
  <c r="C4681" i="126" s="1"/>
  <c r="B4682" i="126" s="1"/>
  <c r="F4682" i="126" l="1"/>
  <c r="C4682" i="126" s="1"/>
  <c r="B4683" i="126" s="1"/>
  <c r="E4683" i="126"/>
  <c r="F4683" i="126" l="1"/>
  <c r="C4683" i="126" s="1"/>
  <c r="B4684" i="126" s="1"/>
  <c r="E4684" i="126"/>
  <c r="E4685" i="126" l="1"/>
  <c r="F4684" i="126"/>
  <c r="C4684" i="126" s="1"/>
  <c r="B4685" i="126" s="1"/>
  <c r="F4685" i="126" l="1"/>
  <c r="C4685" i="126" s="1"/>
  <c r="B4686" i="126" s="1"/>
  <c r="E4686" i="126"/>
  <c r="F4686" i="126" l="1"/>
  <c r="C4686" i="126" s="1"/>
  <c r="B4687" i="126" s="1"/>
  <c r="E4687" i="126"/>
  <c r="E4688" i="126" l="1"/>
  <c r="F4687" i="126"/>
  <c r="C4687" i="126" s="1"/>
  <c r="B4688" i="126" s="1"/>
  <c r="F4688" i="126" l="1"/>
  <c r="C4688" i="126" s="1"/>
  <c r="B4689" i="126" s="1"/>
  <c r="E4689" i="126"/>
  <c r="F4689" i="126" l="1"/>
  <c r="C4689" i="126" s="1"/>
  <c r="B4690" i="126" s="1"/>
  <c r="E4690" i="126"/>
  <c r="E4691" i="126" l="1"/>
  <c r="F4690" i="126"/>
  <c r="C4690" i="126" s="1"/>
  <c r="B4691" i="126" s="1"/>
  <c r="E4692" i="126" l="1"/>
  <c r="F4691" i="126"/>
  <c r="C4691" i="126" s="1"/>
  <c r="B4692" i="126" s="1"/>
  <c r="F4692" i="126" l="1"/>
  <c r="C4692" i="126" s="1"/>
  <c r="B4693" i="126" s="1"/>
  <c r="E4693" i="126"/>
  <c r="F4693" i="126" l="1"/>
  <c r="C4693" i="126" s="1"/>
  <c r="B4694" i="126" s="1"/>
  <c r="E4694" i="126"/>
  <c r="F4694" i="126" l="1"/>
  <c r="C4694" i="126" s="1"/>
  <c r="B4695" i="126" s="1"/>
  <c r="E4695" i="126"/>
  <c r="E4696" i="126" l="1"/>
  <c r="F4695" i="126"/>
  <c r="C4695" i="126" s="1"/>
  <c r="B4696" i="126" s="1"/>
  <c r="E4697" i="126" l="1"/>
  <c r="F4696" i="126"/>
  <c r="C4696" i="126" s="1"/>
  <c r="B4697" i="126" s="1"/>
  <c r="F4697" i="126" l="1"/>
  <c r="C4697" i="126" s="1"/>
  <c r="B4698" i="126" s="1"/>
  <c r="E4698" i="126"/>
  <c r="F4698" i="126" l="1"/>
  <c r="C4698" i="126" s="1"/>
  <c r="B4699" i="126" s="1"/>
  <c r="E4699" i="126"/>
  <c r="F4699" i="126" l="1"/>
  <c r="C4699" i="126" s="1"/>
  <c r="B4700" i="126" s="1"/>
  <c r="E4700" i="126"/>
  <c r="E4701" i="126" l="1"/>
  <c r="F4700" i="126"/>
  <c r="C4700" i="126" s="1"/>
  <c r="B4701" i="126" s="1"/>
  <c r="F4701" i="126" l="1"/>
  <c r="C4701" i="126" s="1"/>
  <c r="B4702" i="126" s="1"/>
  <c r="E4702" i="126"/>
  <c r="E4703" i="126" l="1"/>
  <c r="F4702" i="126"/>
  <c r="C4702" i="126" s="1"/>
  <c r="B4703" i="126" s="1"/>
  <c r="E4704" i="126" l="1"/>
  <c r="F4703" i="126"/>
  <c r="C4703" i="126" s="1"/>
  <c r="B4704" i="126" s="1"/>
  <c r="F4704" i="126" l="1"/>
  <c r="C4704" i="126" s="1"/>
  <c r="B4705" i="126" s="1"/>
  <c r="E4705" i="126"/>
  <c r="E4706" i="126" l="1"/>
  <c r="F4705" i="126"/>
  <c r="C4705" i="126" s="1"/>
  <c r="B4706" i="126" s="1"/>
  <c r="F4706" i="126" l="1"/>
  <c r="C4706" i="126" s="1"/>
  <c r="B4707" i="126" s="1"/>
  <c r="E4707" i="126"/>
  <c r="F4707" i="126" l="1"/>
  <c r="C4707" i="126" s="1"/>
  <c r="B4708" i="126" s="1"/>
  <c r="E4708" i="126"/>
  <c r="E4709" i="126" l="1"/>
  <c r="F4708" i="126"/>
  <c r="C4708" i="126" s="1"/>
  <c r="B4709" i="126" s="1"/>
  <c r="F4709" i="126" l="1"/>
  <c r="C4709" i="126" s="1"/>
  <c r="B4710" i="126" s="1"/>
  <c r="E4710" i="126"/>
  <c r="F4710" i="126" l="1"/>
  <c r="C4710" i="126" s="1"/>
  <c r="B4711" i="126" s="1"/>
  <c r="E4711" i="126"/>
  <c r="F4711" i="126" l="1"/>
  <c r="C4711" i="126" s="1"/>
  <c r="B4712" i="126" s="1"/>
  <c r="E4712" i="126"/>
  <c r="E4713" i="126" l="1"/>
  <c r="F4712" i="126"/>
  <c r="C4712" i="126" s="1"/>
  <c r="B4713" i="126" s="1"/>
  <c r="F4713" i="126" l="1"/>
  <c r="C4713" i="126" s="1"/>
  <c r="B4714" i="126" s="1"/>
  <c r="E4714" i="126"/>
  <c r="E4715" i="126" l="1"/>
  <c r="F4714" i="126"/>
  <c r="C4714" i="126" s="1"/>
  <c r="B4715" i="126" s="1"/>
  <c r="F4715" i="126" l="1"/>
  <c r="C4715" i="126" s="1"/>
  <c r="B4716" i="126" s="1"/>
  <c r="E4716" i="126"/>
  <c r="E4717" i="126" l="1"/>
  <c r="F4716" i="126"/>
  <c r="C4716" i="126" s="1"/>
  <c r="B4717" i="126" s="1"/>
  <c r="F4717" i="126" l="1"/>
  <c r="C4717" i="126" s="1"/>
  <c r="B4718" i="126" s="1"/>
  <c r="E4718" i="126"/>
  <c r="E4719" i="126" l="1"/>
  <c r="F4718" i="126"/>
  <c r="C4718" i="126" s="1"/>
  <c r="B4719" i="126" s="1"/>
  <c r="E4720" i="126" l="1"/>
  <c r="F4719" i="126"/>
  <c r="C4719" i="126" s="1"/>
  <c r="B4720" i="126" s="1"/>
  <c r="F4720" i="126" l="1"/>
  <c r="C4720" i="126" s="1"/>
  <c r="B4721" i="126" s="1"/>
  <c r="E4721" i="126"/>
  <c r="E4722" i="126" l="1"/>
  <c r="F4721" i="126"/>
  <c r="C4721" i="126" s="1"/>
  <c r="B4722" i="126" s="1"/>
  <c r="F4722" i="126" l="1"/>
  <c r="C4722" i="126" s="1"/>
  <c r="B4723" i="126" s="1"/>
  <c r="E4723" i="126"/>
  <c r="E4724" i="126" l="1"/>
  <c r="F4723" i="126"/>
  <c r="C4723" i="126" s="1"/>
  <c r="B4724" i="126" s="1"/>
  <c r="F4724" i="126" l="1"/>
  <c r="C4724" i="126" s="1"/>
  <c r="B4725" i="126" s="1"/>
  <c r="E4725" i="126"/>
  <c r="E4726" i="126" l="1"/>
  <c r="F4725" i="126"/>
  <c r="C4725" i="126" s="1"/>
  <c r="B4726" i="126" s="1"/>
  <c r="E4727" i="126" l="1"/>
  <c r="F4726" i="126"/>
  <c r="C4726" i="126" s="1"/>
  <c r="B4727" i="126" s="1"/>
  <c r="F4727" i="126" l="1"/>
  <c r="C4727" i="126" s="1"/>
  <c r="B4728" i="126" s="1"/>
  <c r="E4728" i="126"/>
  <c r="F4728" i="126" l="1"/>
  <c r="C4728" i="126" s="1"/>
  <c r="B4729" i="126" s="1"/>
  <c r="E4729" i="126"/>
  <c r="F4729" i="126" l="1"/>
  <c r="C4729" i="126" s="1"/>
  <c r="B4730" i="126" s="1"/>
  <c r="E4730" i="126"/>
  <c r="E4731" i="126" l="1"/>
  <c r="F4730" i="126"/>
  <c r="C4730" i="126" s="1"/>
  <c r="B4731" i="126" s="1"/>
  <c r="F4731" i="126" l="1"/>
  <c r="C4731" i="126" s="1"/>
  <c r="B4732" i="126" s="1"/>
  <c r="E4732" i="126"/>
  <c r="F4732" i="126" l="1"/>
  <c r="C4732" i="126" s="1"/>
  <c r="B4733" i="126" s="1"/>
  <c r="E4733" i="126"/>
  <c r="E4734" i="126" l="1"/>
  <c r="F4733" i="126"/>
  <c r="C4733" i="126" s="1"/>
  <c r="B4734" i="126" s="1"/>
  <c r="E4735" i="126" l="1"/>
  <c r="F4734" i="126"/>
  <c r="C4734" i="126" s="1"/>
  <c r="B4735" i="126" s="1"/>
  <c r="F4735" i="126" l="1"/>
  <c r="C4735" i="126" s="1"/>
  <c r="B4736" i="126" s="1"/>
  <c r="E4736" i="126"/>
  <c r="E4737" i="126" l="1"/>
  <c r="F4736" i="126"/>
  <c r="C4736" i="126" s="1"/>
  <c r="B4737" i="126" s="1"/>
  <c r="F4737" i="126" l="1"/>
  <c r="C4737" i="126" s="1"/>
  <c r="B4738" i="126" s="1"/>
  <c r="E4738" i="126"/>
  <c r="F4738" i="126" l="1"/>
  <c r="C4738" i="126" s="1"/>
  <c r="B4739" i="126" s="1"/>
  <c r="E4739" i="126"/>
  <c r="E4740" i="126" l="1"/>
  <c r="F4739" i="126"/>
  <c r="C4739" i="126" s="1"/>
  <c r="B4740" i="126" s="1"/>
  <c r="F4740" i="126" l="1"/>
  <c r="C4740" i="126" s="1"/>
  <c r="B4741" i="126" s="1"/>
  <c r="E4741" i="126"/>
  <c r="E4742" i="126" l="1"/>
  <c r="F4741" i="126"/>
  <c r="C4741" i="126" s="1"/>
  <c r="B4742" i="126" s="1"/>
  <c r="E4743" i="126" l="1"/>
  <c r="F4742" i="126"/>
  <c r="C4742" i="126" s="1"/>
  <c r="B4743" i="126" s="1"/>
  <c r="F4743" i="126" l="1"/>
  <c r="C4743" i="126" s="1"/>
  <c r="B4744" i="126" s="1"/>
  <c r="E4744" i="126"/>
  <c r="E4745" i="126" l="1"/>
  <c r="F4744" i="126"/>
  <c r="C4744" i="126" s="1"/>
  <c r="B4745" i="126" s="1"/>
  <c r="F4745" i="126" l="1"/>
  <c r="C4745" i="126" s="1"/>
  <c r="B4746" i="126" s="1"/>
  <c r="E4746" i="126"/>
  <c r="F4746" i="126" l="1"/>
  <c r="C4746" i="126" s="1"/>
  <c r="B4747" i="126" s="1"/>
  <c r="E4747" i="126"/>
  <c r="F4747" i="126" l="1"/>
  <c r="C4747" i="126" s="1"/>
  <c r="B4748" i="126" s="1"/>
  <c r="E4748" i="126"/>
  <c r="E4749" i="126" l="1"/>
  <c r="F4748" i="126"/>
  <c r="C4748" i="126" s="1"/>
  <c r="B4749" i="126" s="1"/>
  <c r="F4749" i="126" l="1"/>
  <c r="C4749" i="126" s="1"/>
  <c r="B4750" i="126" s="1"/>
  <c r="E4750" i="126"/>
  <c r="E4751" i="126" l="1"/>
  <c r="F4750" i="126"/>
  <c r="C4750" i="126" s="1"/>
  <c r="B4751" i="126" s="1"/>
  <c r="E4752" i="126" l="1"/>
  <c r="F4751" i="126"/>
  <c r="C4751" i="126" s="1"/>
  <c r="B4752" i="126" s="1"/>
  <c r="E4753" i="126" l="1"/>
  <c r="F4752" i="126"/>
  <c r="C4752" i="126" s="1"/>
  <c r="B4753" i="126" s="1"/>
  <c r="F4753" i="126" l="1"/>
  <c r="C4753" i="126" s="1"/>
  <c r="B4754" i="126" s="1"/>
  <c r="E4754" i="126"/>
  <c r="F4754" i="126" l="1"/>
  <c r="C4754" i="126" s="1"/>
  <c r="B4755" i="126" s="1"/>
  <c r="E4755" i="126"/>
  <c r="E4756" i="126" l="1"/>
  <c r="F4755" i="126"/>
  <c r="C4755" i="126" s="1"/>
  <c r="B4756" i="126" s="1"/>
  <c r="E4757" i="126" l="1"/>
  <c r="F4756" i="126"/>
  <c r="C4756" i="126" s="1"/>
  <c r="B4757" i="126" s="1"/>
  <c r="F4757" i="126" l="1"/>
  <c r="C4757" i="126" s="1"/>
  <c r="B4758" i="126" s="1"/>
  <c r="E4758" i="126"/>
  <c r="E4759" i="126" l="1"/>
  <c r="F4758" i="126"/>
  <c r="C4758" i="126" s="1"/>
  <c r="B4759" i="126" s="1"/>
  <c r="E4760" i="126" l="1"/>
  <c r="F4759" i="126"/>
  <c r="C4759" i="126" s="1"/>
  <c r="B4760" i="126" s="1"/>
  <c r="F4760" i="126" l="1"/>
  <c r="C4760" i="126" s="1"/>
  <c r="B4761" i="126" s="1"/>
  <c r="E4761" i="126"/>
  <c r="F4761" i="126" l="1"/>
  <c r="C4761" i="126" s="1"/>
  <c r="B4762" i="126" s="1"/>
  <c r="E4762" i="126"/>
  <c r="E4763" i="126" l="1"/>
  <c r="F4762" i="126"/>
  <c r="C4762" i="126" s="1"/>
  <c r="B4763" i="126" s="1"/>
  <c r="F4763" i="126" l="1"/>
  <c r="C4763" i="126" s="1"/>
  <c r="B4764" i="126" s="1"/>
  <c r="E4764" i="126"/>
  <c r="E4765" i="126" l="1"/>
  <c r="F4764" i="126"/>
  <c r="C4764" i="126" s="1"/>
  <c r="B4765" i="126" s="1"/>
  <c r="F4765" i="126" l="1"/>
  <c r="C4765" i="126" s="1"/>
  <c r="B4766" i="126" s="1"/>
  <c r="E4766" i="126"/>
  <c r="F4766" i="126" l="1"/>
  <c r="C4766" i="126" s="1"/>
  <c r="B4767" i="126" s="1"/>
  <c r="E4767" i="126"/>
  <c r="E4768" i="126" l="1"/>
  <c r="F4767" i="126"/>
  <c r="C4767" i="126" s="1"/>
  <c r="B4768" i="126" s="1"/>
  <c r="F4768" i="126" l="1"/>
  <c r="C4768" i="126" s="1"/>
  <c r="B4769" i="126" s="1"/>
  <c r="E4769" i="126"/>
  <c r="E4770" i="126" l="1"/>
  <c r="F4769" i="126"/>
  <c r="C4769" i="126" s="1"/>
  <c r="B4770" i="126" s="1"/>
  <c r="E4771" i="126" l="1"/>
  <c r="F4770" i="126"/>
  <c r="C4770" i="126" s="1"/>
  <c r="B4771" i="126" s="1"/>
  <c r="E4772" i="126" l="1"/>
  <c r="F4771" i="126"/>
  <c r="C4771" i="126" s="1"/>
  <c r="B4772" i="126" s="1"/>
  <c r="F4772" i="126" l="1"/>
  <c r="C4772" i="126" s="1"/>
  <c r="B4773" i="126" s="1"/>
  <c r="E4773" i="126"/>
  <c r="F4773" i="126" l="1"/>
  <c r="C4773" i="126" s="1"/>
  <c r="B4774" i="126" s="1"/>
  <c r="E4774" i="126"/>
  <c r="E4775" i="126" l="1"/>
  <c r="F4774" i="126"/>
  <c r="C4774" i="126" s="1"/>
  <c r="B4775" i="126" s="1"/>
  <c r="F4775" i="126" l="1"/>
  <c r="C4775" i="126" s="1"/>
  <c r="B4776" i="126" s="1"/>
  <c r="E4776" i="126"/>
  <c r="F4776" i="126" l="1"/>
  <c r="C4776" i="126" s="1"/>
  <c r="B4777" i="126" s="1"/>
  <c r="E4777" i="126"/>
  <c r="E4778" i="126" l="1"/>
  <c r="F4777" i="126"/>
  <c r="C4777" i="126" s="1"/>
  <c r="B4778" i="126" s="1"/>
  <c r="F4778" i="126" l="1"/>
  <c r="C4778" i="126" s="1"/>
  <c r="B4779" i="126" s="1"/>
  <c r="E4779" i="126"/>
  <c r="E4780" i="126" l="1"/>
  <c r="F4779" i="126"/>
  <c r="C4779" i="126" s="1"/>
  <c r="B4780" i="126" s="1"/>
  <c r="F4780" i="126" l="1"/>
  <c r="C4780" i="126" s="1"/>
  <c r="B4781" i="126" s="1"/>
  <c r="E4781" i="126"/>
  <c r="F4781" i="126" l="1"/>
  <c r="C4781" i="126" s="1"/>
  <c r="B4782" i="126" s="1"/>
  <c r="E4782" i="126"/>
  <c r="E4783" i="126" l="1"/>
  <c r="F4782" i="126"/>
  <c r="C4782" i="126" s="1"/>
  <c r="B4783" i="126" s="1"/>
  <c r="F4783" i="126" l="1"/>
  <c r="C4783" i="126" s="1"/>
  <c r="B4784" i="126" s="1"/>
  <c r="E4784" i="126"/>
  <c r="E4785" i="126" l="1"/>
  <c r="F4784" i="126"/>
  <c r="C4784" i="126" s="1"/>
  <c r="B4785" i="126" s="1"/>
  <c r="F4785" i="126" l="1"/>
  <c r="C4785" i="126" s="1"/>
  <c r="B4786" i="126" s="1"/>
  <c r="E4786" i="126"/>
  <c r="F4786" i="126" l="1"/>
  <c r="C4786" i="126" s="1"/>
  <c r="B4787" i="126" s="1"/>
  <c r="E4787" i="126"/>
  <c r="F4787" i="126" l="1"/>
  <c r="C4787" i="126" s="1"/>
  <c r="B4788" i="126" s="1"/>
  <c r="E4788" i="126"/>
  <c r="E4789" i="126" l="1"/>
  <c r="F4788" i="126"/>
  <c r="C4788" i="126" s="1"/>
  <c r="B4789" i="126" s="1"/>
  <c r="F4789" i="126" l="1"/>
  <c r="C4789" i="126" s="1"/>
  <c r="B4790" i="126" s="1"/>
  <c r="E4790" i="126"/>
  <c r="E4791" i="126" l="1"/>
  <c r="F4790" i="126"/>
  <c r="C4790" i="126" s="1"/>
  <c r="B4791" i="126" s="1"/>
  <c r="E4792" i="126" l="1"/>
  <c r="F4791" i="126"/>
  <c r="C4791" i="126" s="1"/>
  <c r="B4792" i="126" s="1"/>
  <c r="F4792" i="126" l="1"/>
  <c r="C4792" i="126" s="1"/>
  <c r="B4793" i="126" s="1"/>
  <c r="E4793" i="126"/>
  <c r="F4793" i="126" l="1"/>
  <c r="C4793" i="126" s="1"/>
  <c r="B4794" i="126" s="1"/>
  <c r="E4794" i="126"/>
  <c r="E4795" i="126" l="1"/>
  <c r="F4794" i="126"/>
  <c r="C4794" i="126" s="1"/>
  <c r="B4795" i="126" s="1"/>
  <c r="F4795" i="126" l="1"/>
  <c r="C4795" i="126" s="1"/>
  <c r="B4796" i="126" s="1"/>
  <c r="E4796" i="126"/>
  <c r="E4797" i="126" l="1"/>
  <c r="F4796" i="126"/>
  <c r="C4796" i="126" s="1"/>
  <c r="B4797" i="126" s="1"/>
  <c r="E4798" i="126" l="1"/>
  <c r="F4797" i="126"/>
  <c r="C4797" i="126" s="1"/>
  <c r="B4798" i="126" s="1"/>
  <c r="F4798" i="126" l="1"/>
  <c r="C4798" i="126" s="1"/>
  <c r="B4799" i="126" s="1"/>
  <c r="E4799" i="126"/>
  <c r="E4800" i="126" l="1"/>
  <c r="F4799" i="126"/>
  <c r="C4799" i="126" s="1"/>
  <c r="B4800" i="126" s="1"/>
  <c r="E4801" i="126" l="1"/>
  <c r="F4800" i="126"/>
  <c r="C4800" i="126" s="1"/>
  <c r="B4801" i="126" s="1"/>
  <c r="F4801" i="126" l="1"/>
  <c r="C4801" i="126" s="1"/>
  <c r="B4802" i="126" s="1"/>
  <c r="E4802" i="126"/>
  <c r="E4803" i="126" l="1"/>
  <c r="F4802" i="126"/>
  <c r="C4802" i="126" s="1"/>
  <c r="B4803" i="126" s="1"/>
  <c r="E4804" i="126" l="1"/>
  <c r="F4803" i="126"/>
  <c r="C4803" i="126" s="1"/>
  <c r="B4804" i="126" s="1"/>
  <c r="F4804" i="126" l="1"/>
  <c r="C4804" i="126" s="1"/>
  <c r="B4805" i="126" s="1"/>
  <c r="E4805" i="126"/>
  <c r="E4806" i="126" l="1"/>
  <c r="F4805" i="126"/>
  <c r="C4805" i="126" s="1"/>
  <c r="B4806" i="126" s="1"/>
  <c r="F4806" i="126" l="1"/>
  <c r="C4806" i="126" s="1"/>
  <c r="B4807" i="126" s="1"/>
  <c r="E4807" i="126"/>
  <c r="F4807" i="126" l="1"/>
  <c r="C4807" i="126" s="1"/>
  <c r="B4808" i="126" s="1"/>
  <c r="E4808" i="126"/>
  <c r="E4809" i="126" l="1"/>
  <c r="F4808" i="126"/>
  <c r="C4808" i="126" s="1"/>
  <c r="B4809" i="126" s="1"/>
  <c r="F4809" i="126" l="1"/>
  <c r="C4809" i="126" s="1"/>
  <c r="B4810" i="126" s="1"/>
  <c r="E4810" i="126"/>
  <c r="F4810" i="126" l="1"/>
  <c r="C4810" i="126" s="1"/>
  <c r="B4811" i="126" s="1"/>
  <c r="E4811" i="126"/>
  <c r="E4812" i="126" l="1"/>
  <c r="F4811" i="126"/>
  <c r="C4811" i="126" s="1"/>
  <c r="B4812" i="126" s="1"/>
  <c r="E4813" i="126" l="1"/>
  <c r="F4812" i="126"/>
  <c r="C4812" i="126" s="1"/>
  <c r="B4813" i="126" s="1"/>
  <c r="F4813" i="126" l="1"/>
  <c r="C4813" i="126" s="1"/>
  <c r="B4814" i="126" s="1"/>
  <c r="E4814" i="126"/>
  <c r="E4815" i="126" l="1"/>
  <c r="F4814" i="126"/>
  <c r="C4814" i="126" s="1"/>
  <c r="B4815" i="126" s="1"/>
  <c r="F4815" i="126" l="1"/>
  <c r="C4815" i="126" s="1"/>
  <c r="B4816" i="126" s="1"/>
  <c r="E4816" i="126"/>
  <c r="F4816" i="126" l="1"/>
  <c r="C4816" i="126" s="1"/>
  <c r="B4817" i="126" s="1"/>
  <c r="E4817" i="126"/>
  <c r="E4818" i="126" l="1"/>
  <c r="F4817" i="126"/>
  <c r="C4817" i="126" s="1"/>
  <c r="B4818" i="126" s="1"/>
  <c r="F4818" i="126" l="1"/>
  <c r="C4818" i="126" s="1"/>
  <c r="B4819" i="126" s="1"/>
  <c r="E4819" i="126"/>
  <c r="E4820" i="126" l="1"/>
  <c r="F4819" i="126"/>
  <c r="C4819" i="126" s="1"/>
  <c r="B4820" i="126" s="1"/>
  <c r="F4820" i="126" l="1"/>
  <c r="C4820" i="126" s="1"/>
  <c r="B4821" i="126" s="1"/>
  <c r="E4821" i="126"/>
  <c r="E4822" i="126" l="1"/>
  <c r="F4821" i="126"/>
  <c r="C4821" i="126" s="1"/>
  <c r="B4822" i="126" s="1"/>
  <c r="F4822" i="126" l="1"/>
  <c r="C4822" i="126" s="1"/>
  <c r="B4823" i="126" s="1"/>
  <c r="E4823" i="126"/>
  <c r="F4823" i="126" l="1"/>
  <c r="C4823" i="126" s="1"/>
  <c r="B4824" i="126" s="1"/>
  <c r="E4824" i="126"/>
  <c r="F4824" i="126" l="1"/>
  <c r="C4824" i="126" s="1"/>
  <c r="B4825" i="126" s="1"/>
  <c r="E4825" i="126"/>
  <c r="E4826" i="126" l="1"/>
  <c r="F4825" i="126"/>
  <c r="C4825" i="126" s="1"/>
  <c r="B4826" i="126" s="1"/>
  <c r="E4827" i="126" l="1"/>
  <c r="F4826" i="126"/>
  <c r="C4826" i="126" s="1"/>
  <c r="B4827" i="126" s="1"/>
  <c r="F4827" i="126" l="1"/>
  <c r="C4827" i="126" s="1"/>
  <c r="B4828" i="126" s="1"/>
  <c r="E4828" i="126"/>
  <c r="E4829" i="126" l="1"/>
  <c r="F4828" i="126"/>
  <c r="C4828" i="126" s="1"/>
  <c r="B4829" i="126" s="1"/>
  <c r="F4829" i="126" l="1"/>
  <c r="C4829" i="126" s="1"/>
  <c r="B4830" i="126" s="1"/>
  <c r="E4830" i="126"/>
  <c r="E4831" i="126" l="1"/>
  <c r="F4830" i="126"/>
  <c r="C4830" i="126" s="1"/>
  <c r="B4831" i="126" s="1"/>
  <c r="F4831" i="126" l="1"/>
  <c r="C4831" i="126" s="1"/>
  <c r="B4832" i="126" s="1"/>
  <c r="E4832" i="126"/>
  <c r="F4832" i="126" l="1"/>
  <c r="C4832" i="126" s="1"/>
  <c r="B4833" i="126" s="1"/>
  <c r="E4833" i="126"/>
  <c r="E4834" i="126" l="1"/>
  <c r="F4833" i="126"/>
  <c r="C4833" i="126" s="1"/>
  <c r="B4834" i="126" s="1"/>
  <c r="F4834" i="126" l="1"/>
  <c r="C4834" i="126" s="1"/>
  <c r="B4835" i="126" s="1"/>
  <c r="E4835" i="126"/>
  <c r="F4835" i="126" l="1"/>
  <c r="C4835" i="126" s="1"/>
  <c r="B4836" i="126" s="1"/>
  <c r="E4836" i="126"/>
  <c r="E4837" i="126" l="1"/>
  <c r="F4836" i="126"/>
  <c r="C4836" i="126" s="1"/>
  <c r="B4837" i="126" s="1"/>
  <c r="F4837" i="126" l="1"/>
  <c r="C4837" i="126" s="1"/>
  <c r="B4838" i="126" s="1"/>
  <c r="E4838" i="126"/>
  <c r="E4839" i="126" l="1"/>
  <c r="F4838" i="126"/>
  <c r="C4838" i="126" s="1"/>
  <c r="B4839" i="126" s="1"/>
  <c r="F4839" i="126" l="1"/>
  <c r="C4839" i="126" s="1"/>
  <c r="B4840" i="126" s="1"/>
  <c r="E4840" i="126"/>
  <c r="E4841" i="126" l="1"/>
  <c r="F4840" i="126"/>
  <c r="C4840" i="126" s="1"/>
  <c r="B4841" i="126" s="1"/>
  <c r="F4841" i="126" l="1"/>
  <c r="C4841" i="126" s="1"/>
  <c r="B4842" i="126" s="1"/>
  <c r="E4842" i="126"/>
  <c r="F4842" i="126" l="1"/>
  <c r="C4842" i="126" s="1"/>
  <c r="B4843" i="126" s="1"/>
  <c r="E4843" i="126"/>
  <c r="F4843" i="126" l="1"/>
  <c r="C4843" i="126" s="1"/>
  <c r="B4844" i="126" s="1"/>
  <c r="E4844" i="126"/>
  <c r="E4845" i="126" l="1"/>
  <c r="F4844" i="126"/>
  <c r="C4844" i="126" s="1"/>
  <c r="B4845" i="126" s="1"/>
  <c r="F4845" i="126" l="1"/>
  <c r="C4845" i="126" s="1"/>
  <c r="B4846" i="126" s="1"/>
  <c r="E4846" i="126"/>
  <c r="E4847" i="126" l="1"/>
  <c r="F4846" i="126"/>
  <c r="C4846" i="126" s="1"/>
  <c r="B4847" i="126" s="1"/>
  <c r="E4848" i="126" l="1"/>
  <c r="F4847" i="126"/>
  <c r="C4847" i="126" s="1"/>
  <c r="B4848" i="126" s="1"/>
  <c r="F4848" i="126" l="1"/>
  <c r="C4848" i="126" s="1"/>
  <c r="B4849" i="126" s="1"/>
  <c r="E4849" i="126"/>
  <c r="E4850" i="126" l="1"/>
  <c r="F4849" i="126"/>
  <c r="C4849" i="126" s="1"/>
  <c r="B4850" i="126" s="1"/>
  <c r="F4850" i="126" l="1"/>
  <c r="C4850" i="126" s="1"/>
  <c r="B4851" i="126" s="1"/>
  <c r="E4851" i="126"/>
  <c r="E4852" i="126" l="1"/>
  <c r="F4851" i="126"/>
  <c r="C4851" i="126" s="1"/>
  <c r="B4852" i="126" s="1"/>
  <c r="F4852" i="126" l="1"/>
  <c r="C4852" i="126" s="1"/>
  <c r="B4853" i="126" s="1"/>
  <c r="E4853" i="126"/>
  <c r="E4854" i="126" l="1"/>
  <c r="F4853" i="126"/>
  <c r="C4853" i="126" s="1"/>
  <c r="B4854" i="126" s="1"/>
  <c r="F4854" i="126" l="1"/>
  <c r="C4854" i="126" s="1"/>
  <c r="B4855" i="126" s="1"/>
  <c r="E4855" i="126"/>
  <c r="E4856" i="126" l="1"/>
  <c r="F4855" i="126"/>
  <c r="C4855" i="126" s="1"/>
  <c r="B4856" i="126" s="1"/>
  <c r="F4856" i="126" l="1"/>
  <c r="C4856" i="126" s="1"/>
  <c r="B4857" i="126" s="1"/>
  <c r="E4857" i="126"/>
  <c r="F4857" i="126" l="1"/>
  <c r="C4857" i="126" s="1"/>
  <c r="B4858" i="126" s="1"/>
  <c r="E4858" i="126"/>
  <c r="E4859" i="126" l="1"/>
  <c r="F4858" i="126"/>
  <c r="C4858" i="126" s="1"/>
  <c r="B4859" i="126" s="1"/>
  <c r="E4860" i="126" l="1"/>
  <c r="F4859" i="126"/>
  <c r="C4859" i="126" s="1"/>
  <c r="B4860" i="126" s="1"/>
  <c r="E4861" i="126" l="1"/>
  <c r="F4860" i="126"/>
  <c r="C4860" i="126" s="1"/>
  <c r="B4861" i="126" s="1"/>
  <c r="F4861" i="126" l="1"/>
  <c r="C4861" i="126" s="1"/>
  <c r="B4862" i="126" s="1"/>
  <c r="E4862" i="126"/>
  <c r="F4862" i="126" l="1"/>
  <c r="C4862" i="126" s="1"/>
  <c r="B4863" i="126" s="1"/>
  <c r="E4863" i="126"/>
  <c r="E4864" i="126" l="1"/>
  <c r="F4863" i="126"/>
  <c r="C4863" i="126" s="1"/>
  <c r="B4864" i="126" s="1"/>
  <c r="E4865" i="126" l="1"/>
  <c r="F4864" i="126"/>
  <c r="C4864" i="126" s="1"/>
  <c r="B4865" i="126" s="1"/>
  <c r="F4865" i="126" l="1"/>
  <c r="C4865" i="126" s="1"/>
  <c r="B4866" i="126" s="1"/>
  <c r="E4866" i="126"/>
  <c r="F4866" i="126" l="1"/>
  <c r="C4866" i="126" s="1"/>
  <c r="B4867" i="126" s="1"/>
  <c r="E4867" i="126"/>
  <c r="E4868" i="126" l="1"/>
  <c r="F4867" i="126"/>
  <c r="C4867" i="126" s="1"/>
  <c r="B4868" i="126" s="1"/>
  <c r="E4869" i="126" l="1"/>
  <c r="F4868" i="126"/>
  <c r="C4868" i="126" s="1"/>
  <c r="B4869" i="126" s="1"/>
  <c r="F4869" i="126" l="1"/>
  <c r="C4869" i="126" s="1"/>
  <c r="B4870" i="126" s="1"/>
  <c r="E4870" i="126"/>
  <c r="E4871" i="126" l="1"/>
  <c r="F4870" i="126"/>
  <c r="C4870" i="126" s="1"/>
  <c r="B4871" i="126" s="1"/>
  <c r="E4872" i="126" l="1"/>
  <c r="F4871" i="126"/>
  <c r="C4871" i="126" s="1"/>
  <c r="B4872" i="126" s="1"/>
  <c r="F4872" i="126" l="1"/>
  <c r="C4872" i="126" s="1"/>
  <c r="B4873" i="126" s="1"/>
  <c r="E4873" i="126"/>
  <c r="E4874" i="126" l="1"/>
  <c r="F4873" i="126"/>
  <c r="C4873" i="126" s="1"/>
  <c r="B4874" i="126" s="1"/>
  <c r="F4874" i="126" l="1"/>
  <c r="C4874" i="126" s="1"/>
  <c r="B4875" i="126" s="1"/>
  <c r="E4875" i="126"/>
  <c r="E4876" i="126" l="1"/>
  <c r="F4875" i="126"/>
  <c r="C4875" i="126" s="1"/>
  <c r="B4876" i="126" s="1"/>
  <c r="E4877" i="126" l="1"/>
  <c r="F4876" i="126"/>
  <c r="C4876" i="126" s="1"/>
  <c r="B4877" i="126" s="1"/>
  <c r="F4877" i="126" l="1"/>
  <c r="C4877" i="126" s="1"/>
  <c r="B4878" i="126" s="1"/>
  <c r="E4878" i="126"/>
  <c r="E4879" i="126" l="1"/>
  <c r="F4878" i="126"/>
  <c r="C4878" i="126" s="1"/>
  <c r="B4879" i="126" s="1"/>
  <c r="F4879" i="126" l="1"/>
  <c r="C4879" i="126" s="1"/>
  <c r="B4880" i="126" s="1"/>
  <c r="E4880" i="126"/>
  <c r="E4881" i="126" l="1"/>
  <c r="F4880" i="126"/>
  <c r="C4880" i="126" s="1"/>
  <c r="B4881" i="126" s="1"/>
  <c r="E4882" i="126" l="1"/>
  <c r="F4881" i="126"/>
  <c r="C4881" i="126" s="1"/>
  <c r="B4882" i="126" s="1"/>
  <c r="F4882" i="126" l="1"/>
  <c r="C4882" i="126" s="1"/>
  <c r="B4883" i="126" s="1"/>
  <c r="E4883" i="126"/>
  <c r="F4883" i="126" l="1"/>
  <c r="C4883" i="126" s="1"/>
  <c r="B4884" i="126" s="1"/>
  <c r="E4884" i="126"/>
  <c r="F4884" i="126" l="1"/>
  <c r="C4884" i="126" s="1"/>
  <c r="B4885" i="126" s="1"/>
  <c r="E4885" i="126"/>
  <c r="E4886" i="126" l="1"/>
  <c r="F4885" i="126"/>
  <c r="C4885" i="126" s="1"/>
  <c r="B4886" i="126" s="1"/>
  <c r="E4887" i="126" l="1"/>
  <c r="F4886" i="126"/>
  <c r="C4886" i="126" s="1"/>
  <c r="B4887" i="126" s="1"/>
  <c r="F4887" i="126" l="1"/>
  <c r="C4887" i="126" s="1"/>
  <c r="B4888" i="126" s="1"/>
  <c r="E4888" i="126"/>
  <c r="F4888" i="126" l="1"/>
  <c r="C4888" i="126" s="1"/>
  <c r="B4889" i="126" s="1"/>
  <c r="E4889" i="126"/>
  <c r="F4889" i="126" l="1"/>
  <c r="C4889" i="126" s="1"/>
  <c r="B4890" i="126" s="1"/>
  <c r="E4890" i="126"/>
  <c r="E4891" i="126" l="1"/>
  <c r="F4890" i="126"/>
  <c r="C4890" i="126" s="1"/>
  <c r="B4891" i="126" s="1"/>
  <c r="F4891" i="126" l="1"/>
  <c r="C4891" i="126" s="1"/>
  <c r="B4892" i="126" s="1"/>
  <c r="E4892" i="126"/>
  <c r="F4892" i="126" l="1"/>
  <c r="C4892" i="126" s="1"/>
  <c r="B4893" i="126" s="1"/>
  <c r="E4893" i="126"/>
  <c r="E4894" i="126" l="1"/>
  <c r="F4893" i="126"/>
  <c r="C4893" i="126" s="1"/>
  <c r="B4894" i="126" s="1"/>
  <c r="E4895" i="126" l="1"/>
  <c r="F4894" i="126"/>
  <c r="C4894" i="126" s="1"/>
  <c r="B4895" i="126" s="1"/>
  <c r="F4895" i="126" l="1"/>
  <c r="C4895" i="126" s="1"/>
  <c r="B4896" i="126" s="1"/>
  <c r="E4896" i="126"/>
  <c r="E4897" i="126" l="1"/>
  <c r="F4896" i="126"/>
  <c r="C4896" i="126" s="1"/>
  <c r="B4897" i="126" s="1"/>
  <c r="F4897" i="126" l="1"/>
  <c r="C4897" i="126" s="1"/>
  <c r="B4898" i="126" s="1"/>
  <c r="E4898" i="126"/>
  <c r="E4899" i="126" l="1"/>
  <c r="F4898" i="126"/>
  <c r="C4898" i="126" s="1"/>
  <c r="B4899" i="126" s="1"/>
  <c r="F4899" i="126" l="1"/>
  <c r="C4899" i="126" s="1"/>
  <c r="B4900" i="126" s="1"/>
  <c r="E4900" i="126"/>
  <c r="E4901" i="126" l="1"/>
  <c r="F4900" i="126"/>
  <c r="C4900" i="126" s="1"/>
  <c r="B4901" i="126" s="1"/>
  <c r="F4901" i="126" l="1"/>
  <c r="C4901" i="126" s="1"/>
  <c r="B4902" i="126" s="1"/>
  <c r="E4902" i="126"/>
  <c r="F4902" i="126" l="1"/>
  <c r="C4902" i="126" s="1"/>
  <c r="B4903" i="126" s="1"/>
  <c r="E4903" i="126"/>
  <c r="E4904" i="126" l="1"/>
  <c r="F4903" i="126"/>
  <c r="C4903" i="126" s="1"/>
  <c r="B4904" i="126" s="1"/>
  <c r="F4904" i="126" l="1"/>
  <c r="C4904" i="126" s="1"/>
  <c r="B4905" i="126" s="1"/>
  <c r="E4905" i="126"/>
  <c r="F4905" i="126" l="1"/>
  <c r="C4905" i="126" s="1"/>
  <c r="B4906" i="126" s="1"/>
  <c r="E4906" i="126"/>
  <c r="E4907" i="126" l="1"/>
  <c r="F4906" i="126"/>
  <c r="C4906" i="126" s="1"/>
  <c r="B4907" i="126" s="1"/>
  <c r="F4907" i="126" l="1"/>
  <c r="C4907" i="126" s="1"/>
  <c r="B4908" i="126" s="1"/>
  <c r="E4908" i="126"/>
  <c r="F4908" i="126" l="1"/>
  <c r="C4908" i="126" s="1"/>
  <c r="B4909" i="126" s="1"/>
  <c r="E4909" i="126"/>
  <c r="E4910" i="126" l="1"/>
  <c r="F4909" i="126"/>
  <c r="C4909" i="126" s="1"/>
  <c r="B4910" i="126" s="1"/>
  <c r="E4911" i="126" l="1"/>
  <c r="F4910" i="126"/>
  <c r="C4910" i="126" s="1"/>
  <c r="B4911" i="126" s="1"/>
  <c r="F4911" i="126" l="1"/>
  <c r="C4911" i="126" s="1"/>
  <c r="B4912" i="126" s="1"/>
  <c r="E4912" i="126"/>
  <c r="F4912" i="126" l="1"/>
  <c r="C4912" i="126" s="1"/>
  <c r="B4913" i="126" s="1"/>
  <c r="E4913" i="126"/>
  <c r="E4914" i="126" l="1"/>
  <c r="F4913" i="126"/>
  <c r="C4913" i="126" s="1"/>
  <c r="B4914" i="126" s="1"/>
  <c r="F4914" i="126" l="1"/>
  <c r="C4914" i="126" s="1"/>
  <c r="B4915" i="126" s="1"/>
  <c r="E4915" i="126"/>
  <c r="E4916" i="126" l="1"/>
  <c r="F4915" i="126"/>
  <c r="C4915" i="126" s="1"/>
  <c r="B4916" i="126" s="1"/>
  <c r="F4916" i="126" l="1"/>
  <c r="C4916" i="126" s="1"/>
  <c r="B4917" i="126" s="1"/>
  <c r="E4917" i="126"/>
  <c r="E4918" i="126" l="1"/>
  <c r="F4917" i="126"/>
  <c r="C4917" i="126" s="1"/>
  <c r="B4918" i="126" s="1"/>
  <c r="F4918" i="126" l="1"/>
  <c r="C4918" i="126" s="1"/>
  <c r="B4919" i="126" s="1"/>
  <c r="E4919" i="126"/>
  <c r="E4920" i="126" l="1"/>
  <c r="F4919" i="126"/>
  <c r="C4919" i="126" s="1"/>
  <c r="B4920" i="126" s="1"/>
  <c r="F4920" i="126" l="1"/>
  <c r="C4920" i="126" s="1"/>
  <c r="B4921" i="126" s="1"/>
  <c r="E4921" i="126"/>
  <c r="E4922" i="126" l="1"/>
  <c r="F4921" i="126"/>
  <c r="C4921" i="126" s="1"/>
  <c r="B4922" i="126" s="1"/>
  <c r="F4922" i="126" l="1"/>
  <c r="C4922" i="126" s="1"/>
  <c r="B4923" i="126" s="1"/>
  <c r="E4923" i="126"/>
  <c r="E4924" i="126" l="1"/>
  <c r="F4923" i="126"/>
  <c r="C4923" i="126" s="1"/>
  <c r="B4924" i="126" s="1"/>
  <c r="F4924" i="126" l="1"/>
  <c r="C4924" i="126" s="1"/>
  <c r="B4925" i="126" s="1"/>
  <c r="E4925" i="126"/>
  <c r="E4926" i="126" l="1"/>
  <c r="F4925" i="126"/>
  <c r="C4925" i="126" s="1"/>
  <c r="B4926" i="126" s="1"/>
  <c r="E4927" i="126" l="1"/>
  <c r="F4926" i="126"/>
  <c r="C4926" i="126" s="1"/>
  <c r="B4927" i="126" s="1"/>
  <c r="F4927" i="126" l="1"/>
  <c r="C4927" i="126" s="1"/>
  <c r="B4928" i="126" s="1"/>
  <c r="E4928" i="126"/>
  <c r="E4929" i="126" l="1"/>
  <c r="F4928" i="126"/>
  <c r="C4928" i="126" s="1"/>
  <c r="B4929" i="126" s="1"/>
  <c r="E4930" i="126" l="1"/>
  <c r="F4929" i="126"/>
  <c r="C4929" i="126" s="1"/>
  <c r="B4930" i="126" s="1"/>
  <c r="F4930" i="126" l="1"/>
  <c r="C4930" i="126" s="1"/>
  <c r="B4931" i="126" s="1"/>
  <c r="E4931" i="126"/>
  <c r="F4931" i="126" l="1"/>
  <c r="C4931" i="126" s="1"/>
  <c r="B4932" i="126" s="1"/>
  <c r="E4932" i="126"/>
  <c r="E4933" i="126" l="1"/>
  <c r="F4932" i="126"/>
  <c r="C4932" i="126" s="1"/>
  <c r="B4933" i="126" s="1"/>
  <c r="F4933" i="126" l="1"/>
  <c r="C4933" i="126" s="1"/>
  <c r="B4934" i="126" s="1"/>
  <c r="E4934" i="126"/>
  <c r="F4934" i="126" l="1"/>
  <c r="C4934" i="126" s="1"/>
  <c r="B4935" i="126" s="1"/>
  <c r="E4935" i="126"/>
  <c r="E4936" i="126" l="1"/>
  <c r="F4935" i="126"/>
  <c r="C4935" i="126" s="1"/>
  <c r="B4936" i="126" s="1"/>
  <c r="F4936" i="126" l="1"/>
  <c r="C4936" i="126" s="1"/>
  <c r="B4937" i="126" s="1"/>
  <c r="E4937" i="126"/>
  <c r="E4938" i="126" l="1"/>
  <c r="F4937" i="126"/>
  <c r="C4937" i="126" s="1"/>
  <c r="B4938" i="126" s="1"/>
  <c r="E4939" i="126" l="1"/>
  <c r="F4938" i="126"/>
  <c r="C4938" i="126" s="1"/>
  <c r="B4939" i="126" s="1"/>
  <c r="F4939" i="126" l="1"/>
  <c r="C4939" i="126" s="1"/>
  <c r="B4940" i="126" s="1"/>
  <c r="E4940" i="126"/>
  <c r="F4940" i="126" l="1"/>
  <c r="C4940" i="126" s="1"/>
  <c r="B4941" i="126" s="1"/>
  <c r="E4941" i="126"/>
  <c r="E4942" i="126" l="1"/>
  <c r="F4941" i="126"/>
  <c r="C4941" i="126" s="1"/>
  <c r="B4942" i="126" s="1"/>
  <c r="F4942" i="126" l="1"/>
  <c r="C4942" i="126" s="1"/>
  <c r="B4943" i="126" s="1"/>
  <c r="E4943" i="126"/>
  <c r="F4943" i="126" l="1"/>
  <c r="C4943" i="126" s="1"/>
  <c r="B4944" i="126" s="1"/>
  <c r="E4944" i="126"/>
  <c r="E4945" i="126" l="1"/>
  <c r="F4944" i="126"/>
  <c r="C4944" i="126" s="1"/>
  <c r="B4945" i="126" s="1"/>
  <c r="F4945" i="126" l="1"/>
  <c r="C4945" i="126" s="1"/>
  <c r="B4946" i="126" s="1"/>
  <c r="E4946" i="126"/>
  <c r="E4947" i="126" l="1"/>
  <c r="F4946" i="126"/>
  <c r="C4946" i="126" s="1"/>
  <c r="B4947" i="126" s="1"/>
  <c r="F4947" i="126" l="1"/>
  <c r="C4947" i="126" s="1"/>
  <c r="B4948" i="126" s="1"/>
  <c r="E4948" i="126"/>
  <c r="F4948" i="126" l="1"/>
  <c r="C4948" i="126" s="1"/>
  <c r="B4949" i="126" s="1"/>
  <c r="E4949" i="126"/>
  <c r="F4949" i="126" l="1"/>
  <c r="C4949" i="126" s="1"/>
  <c r="B4950" i="126" s="1"/>
  <c r="E4950" i="126"/>
  <c r="F4950" i="126" l="1"/>
  <c r="C4950" i="126" s="1"/>
  <c r="B4951" i="126" s="1"/>
  <c r="E4951" i="126"/>
  <c r="F4951" i="126" l="1"/>
  <c r="C4951" i="126" s="1"/>
  <c r="B4952" i="126" s="1"/>
  <c r="E4952" i="126"/>
  <c r="F4952" i="126" l="1"/>
  <c r="C4952" i="126" s="1"/>
  <c r="B4953" i="126" s="1"/>
  <c r="E4953" i="126"/>
  <c r="E4954" i="126" l="1"/>
  <c r="F4953" i="126"/>
  <c r="C4953" i="126" s="1"/>
  <c r="B4954" i="126" s="1"/>
  <c r="F4954" i="126" l="1"/>
  <c r="C4954" i="126" s="1"/>
  <c r="B4955" i="126" s="1"/>
  <c r="E4955" i="126"/>
  <c r="E4956" i="126" l="1"/>
  <c r="F4955" i="126"/>
  <c r="C4955" i="126" s="1"/>
  <c r="B4956" i="126" s="1"/>
  <c r="F4956" i="126" l="1"/>
  <c r="C4956" i="126" s="1"/>
  <c r="B4957" i="126" s="1"/>
  <c r="E4957" i="126"/>
  <c r="F4957" i="126" l="1"/>
  <c r="C4957" i="126" s="1"/>
  <c r="B4958" i="126" s="1"/>
  <c r="E4958" i="126"/>
  <c r="E4959" i="126" l="1"/>
  <c r="F4958" i="126"/>
  <c r="C4958" i="126" s="1"/>
  <c r="B4959" i="126" s="1"/>
  <c r="F4959" i="126" l="1"/>
  <c r="C4959" i="126" s="1"/>
  <c r="B4960" i="126" s="1"/>
  <c r="E4960" i="126"/>
  <c r="F4960" i="126" l="1"/>
  <c r="C4960" i="126" s="1"/>
  <c r="B4961" i="126" s="1"/>
  <c r="E4961" i="126"/>
  <c r="F4961" i="126" l="1"/>
  <c r="C4961" i="126" s="1"/>
  <c r="B4962" i="126" s="1"/>
  <c r="E4962" i="126"/>
  <c r="E4963" i="126" l="1"/>
  <c r="F4962" i="126"/>
  <c r="C4962" i="126" s="1"/>
  <c r="B4963" i="126" s="1"/>
  <c r="F4963" i="126" l="1"/>
  <c r="C4963" i="126" s="1"/>
  <c r="B4964" i="126" s="1"/>
  <c r="E4964" i="126"/>
  <c r="E4965" i="126" l="1"/>
  <c r="F4964" i="126"/>
  <c r="C4964" i="126" s="1"/>
  <c r="B4965" i="126" s="1"/>
  <c r="F4965" i="126" l="1"/>
  <c r="C4965" i="126" s="1"/>
  <c r="B4966" i="126" s="1"/>
  <c r="E4966" i="126"/>
  <c r="E4967" i="126" l="1"/>
  <c r="F4966" i="126"/>
  <c r="C4966" i="126" s="1"/>
  <c r="B4967" i="126" s="1"/>
  <c r="E4968" i="126" l="1"/>
  <c r="F4967" i="126"/>
  <c r="C4967" i="126" s="1"/>
  <c r="B4968" i="126" s="1"/>
  <c r="E4969" i="126" l="1"/>
  <c r="F4968" i="126"/>
  <c r="C4968" i="126" s="1"/>
  <c r="B4969" i="126" s="1"/>
  <c r="F4969" i="126" l="1"/>
  <c r="C4969" i="126" s="1"/>
  <c r="B4970" i="126" s="1"/>
  <c r="E4970" i="126"/>
  <c r="F4970" i="126" l="1"/>
  <c r="C4970" i="126" s="1"/>
  <c r="B4971" i="126" s="1"/>
  <c r="E4971" i="126"/>
  <c r="E4972" i="126" l="1"/>
  <c r="F4971" i="126"/>
  <c r="C4971" i="126" s="1"/>
  <c r="B4972" i="126" s="1"/>
  <c r="F4972" i="126" l="1"/>
  <c r="C4972" i="126" s="1"/>
  <c r="B4973" i="126" s="1"/>
  <c r="E4973" i="126"/>
  <c r="E4974" i="126" l="1"/>
  <c r="F4973" i="126"/>
  <c r="C4973" i="126" s="1"/>
  <c r="B4974" i="126" s="1"/>
  <c r="F4974" i="126" l="1"/>
  <c r="C4974" i="126" s="1"/>
  <c r="B4975" i="126" s="1"/>
  <c r="E4975" i="126"/>
  <c r="E4976" i="126" l="1"/>
  <c r="F4975" i="126"/>
  <c r="C4975" i="126" s="1"/>
  <c r="B4976" i="126" s="1"/>
  <c r="E4977" i="126" l="1"/>
  <c r="F4976" i="126"/>
  <c r="C4976" i="126" s="1"/>
  <c r="B4977" i="126" s="1"/>
  <c r="F4977" i="126" l="1"/>
  <c r="C4977" i="126" s="1"/>
  <c r="B4978" i="126" s="1"/>
  <c r="E4978" i="126"/>
  <c r="E4979" i="126" l="1"/>
  <c r="F4978" i="126"/>
  <c r="C4978" i="126" s="1"/>
  <c r="B4979" i="126" s="1"/>
  <c r="F4979" i="126" l="1"/>
  <c r="C4979" i="126" s="1"/>
  <c r="B4980" i="126" s="1"/>
  <c r="E4980" i="126"/>
  <c r="E4981" i="126" l="1"/>
  <c r="F4980" i="126"/>
  <c r="C4980" i="126" s="1"/>
  <c r="B4981" i="126" s="1"/>
  <c r="F4981" i="126" l="1"/>
  <c r="C4981" i="126" s="1"/>
  <c r="B4982" i="126" s="1"/>
  <c r="E4982" i="126"/>
  <c r="E4983" i="126" l="1"/>
  <c r="F4982" i="126"/>
  <c r="C4982" i="126" s="1"/>
  <c r="B4983" i="126" s="1"/>
  <c r="F4983" i="126" l="1"/>
  <c r="C4983" i="126" s="1"/>
  <c r="B4984" i="126" s="1"/>
  <c r="E4984" i="126"/>
  <c r="E4985" i="126" l="1"/>
  <c r="F4984" i="126"/>
  <c r="C4984" i="126" s="1"/>
  <c r="B4985" i="126" s="1"/>
  <c r="F4985" i="126" l="1"/>
  <c r="C4985" i="126" s="1"/>
  <c r="B4986" i="126" s="1"/>
  <c r="E4986" i="126"/>
  <c r="E4987" i="126" l="1"/>
  <c r="F4986" i="126"/>
  <c r="C4986" i="126" s="1"/>
  <c r="B4987" i="126" s="1"/>
  <c r="F4987" i="126" l="1"/>
  <c r="C4987" i="126" s="1"/>
  <c r="B4988" i="126" s="1"/>
  <c r="E4988" i="126"/>
  <c r="F4988" i="126" l="1"/>
  <c r="C4988" i="126" s="1"/>
  <c r="B4989" i="126" s="1"/>
  <c r="E4989" i="126"/>
  <c r="E4990" i="126" l="1"/>
  <c r="F4989" i="126"/>
  <c r="C4989" i="126" s="1"/>
  <c r="B4990" i="126" s="1"/>
  <c r="E4991" i="126" l="1"/>
  <c r="F4990" i="126"/>
  <c r="C4990" i="126" s="1"/>
  <c r="B4991" i="126" s="1"/>
  <c r="F4991" i="126" l="1"/>
  <c r="C4991" i="126" s="1"/>
  <c r="B4992" i="126" s="1"/>
  <c r="E4992" i="126"/>
  <c r="F4992" i="126" l="1"/>
  <c r="C4992" i="126" s="1"/>
  <c r="B4993" i="126" s="1"/>
  <c r="E4993" i="126"/>
  <c r="E4994" i="126" l="1"/>
  <c r="F4993" i="126"/>
  <c r="C4993" i="126" s="1"/>
  <c r="B4994" i="126" s="1"/>
  <c r="F4994" i="126" l="1"/>
  <c r="C4994" i="126" s="1"/>
  <c r="B4995" i="126" s="1"/>
  <c r="E4995" i="126"/>
  <c r="F4995" i="126" l="1"/>
  <c r="C4995" i="126" s="1"/>
  <c r="B4996" i="126" s="1"/>
  <c r="E4996" i="126"/>
  <c r="E4997" i="126" l="1"/>
  <c r="F4996" i="126"/>
  <c r="C4996" i="126" s="1"/>
  <c r="B4997" i="126" s="1"/>
  <c r="E4998" i="126" l="1"/>
  <c r="F4997" i="126"/>
  <c r="C4997" i="126" s="1"/>
  <c r="B4998" i="126" s="1"/>
  <c r="F4998" i="126" l="1"/>
  <c r="C4998" i="126" s="1"/>
  <c r="B4999" i="126" s="1"/>
  <c r="E4999" i="126"/>
  <c r="E5000" i="126" l="1"/>
  <c r="F4999" i="126"/>
  <c r="C4999" i="126" s="1"/>
  <c r="B5000" i="126" s="1"/>
  <c r="F5000" i="126" l="1"/>
  <c r="C5000" i="126" s="1"/>
  <c r="B5001" i="126" s="1"/>
  <c r="E5001" i="126"/>
  <c r="F5001" i="126" l="1"/>
  <c r="C5001" i="126" s="1"/>
  <c r="B5002" i="126" s="1"/>
  <c r="E5002" i="126"/>
  <c r="F5002" i="126" l="1"/>
  <c r="C5002" i="126" s="1"/>
  <c r="B5003" i="126" s="1"/>
  <c r="E5003" i="126"/>
  <c r="E5004" i="126" l="1"/>
  <c r="F5003" i="126"/>
  <c r="C5003" i="126" s="1"/>
  <c r="B5004" i="126" s="1"/>
  <c r="F5004" i="126" l="1"/>
  <c r="C5004" i="126" s="1"/>
  <c r="B5005" i="126" s="1"/>
  <c r="E5005" i="126"/>
  <c r="F5005" i="126" l="1"/>
  <c r="C5005" i="126" s="1"/>
  <c r="B5006" i="126" s="1"/>
  <c r="E5006" i="126"/>
  <c r="E5007" i="126" l="1"/>
  <c r="F5006" i="126"/>
  <c r="C5006" i="126" s="1"/>
  <c r="B5007" i="126" s="1"/>
  <c r="E5008" i="126" l="1"/>
  <c r="F5007" i="126"/>
  <c r="C5007" i="126" s="1"/>
  <c r="B5008" i="126" s="1"/>
  <c r="F5008" i="126" l="1"/>
  <c r="C5008" i="126" s="1"/>
  <c r="B5009" i="126" s="1"/>
  <c r="E5009" i="126"/>
  <c r="E5010" i="126" l="1"/>
  <c r="F5009" i="126"/>
  <c r="C5009" i="126" s="1"/>
  <c r="B5010" i="126" s="1"/>
  <c r="F5010" i="126" l="1"/>
  <c r="C5010" i="126" s="1"/>
  <c r="B5011" i="126" s="1"/>
  <c r="E5011" i="126"/>
  <c r="F5011" i="126" l="1"/>
  <c r="C5011" i="126" s="1"/>
  <c r="B5012" i="126" s="1"/>
  <c r="E5012" i="126"/>
  <c r="E5013" i="126" l="1"/>
  <c r="F5012" i="126"/>
  <c r="C5012" i="126" s="1"/>
  <c r="B5013" i="126" s="1"/>
  <c r="F5013" i="126" l="1"/>
  <c r="C5013" i="126" s="1"/>
  <c r="B5014" i="126" s="1"/>
  <c r="E5014" i="126"/>
  <c r="E5015" i="126" l="1"/>
  <c r="F5014" i="126"/>
  <c r="C5014" i="126" s="1"/>
  <c r="B5015" i="126" s="1"/>
  <c r="F5015" i="126" l="1"/>
  <c r="C5015" i="126" s="1"/>
  <c r="B5016" i="126" s="1"/>
  <c r="E5016" i="126"/>
  <c r="E5017" i="126" l="1"/>
  <c r="F5016" i="126"/>
  <c r="C5016" i="126" s="1"/>
  <c r="B5017" i="126" s="1"/>
  <c r="F5017" i="126" l="1"/>
  <c r="C5017" i="126" s="1"/>
  <c r="B5018" i="126" s="1"/>
  <c r="E5018" i="126"/>
  <c r="F5018" i="126" l="1"/>
  <c r="C5018" i="126" s="1"/>
  <c r="B5019" i="126" s="1"/>
  <c r="E5019" i="126"/>
  <c r="E5020" i="126" l="1"/>
  <c r="F5019" i="126"/>
  <c r="C5019" i="126" s="1"/>
  <c r="B5020" i="126" s="1"/>
  <c r="F5020" i="126" l="1"/>
  <c r="C5020" i="126" s="1"/>
  <c r="B5021" i="126" s="1"/>
  <c r="E5021" i="126"/>
  <c r="E5022" i="126" l="1"/>
  <c r="F5021" i="126"/>
  <c r="C5021" i="126" s="1"/>
  <c r="B5022" i="126" s="1"/>
  <c r="F5022" i="126" l="1"/>
  <c r="C5022" i="126" s="1"/>
  <c r="B5023" i="126" s="1"/>
  <c r="E5023" i="126"/>
  <c r="F5023" i="126" l="1"/>
  <c r="C5023" i="126" s="1"/>
  <c r="B5024" i="126" s="1"/>
  <c r="E5024" i="126"/>
  <c r="F5024" i="126" l="1"/>
  <c r="C5024" i="126" s="1"/>
  <c r="B5025" i="126" s="1"/>
  <c r="E5025" i="126"/>
  <c r="E5026" i="126" l="1"/>
  <c r="F5025" i="126"/>
  <c r="C5025" i="126" s="1"/>
  <c r="B5026" i="126" s="1"/>
  <c r="F5026" i="126" l="1"/>
  <c r="C5026" i="126" s="1"/>
  <c r="B5027" i="126" s="1"/>
  <c r="E5027" i="126"/>
  <c r="E5028" i="126" l="1"/>
  <c r="F5027" i="126"/>
  <c r="C5027" i="126" s="1"/>
  <c r="B5028" i="126" s="1"/>
  <c r="E5029" i="126" l="1"/>
  <c r="F5028" i="126"/>
  <c r="C5028" i="126" s="1"/>
  <c r="B5029" i="126" s="1"/>
  <c r="E5030" i="126" l="1"/>
  <c r="F5029" i="126"/>
  <c r="C5029" i="126" s="1"/>
  <c r="B5030" i="126" s="1"/>
  <c r="F5030" i="126" l="1"/>
  <c r="C5030" i="126" s="1"/>
  <c r="B5031" i="126" s="1"/>
  <c r="E5031" i="126"/>
  <c r="E5032" i="126" l="1"/>
  <c r="F5031" i="126"/>
  <c r="C5031" i="126" s="1"/>
  <c r="B5032" i="126" s="1"/>
  <c r="E5033" i="126" l="1"/>
  <c r="F5032" i="126"/>
  <c r="C5032" i="126" s="1"/>
  <c r="B5033" i="126" s="1"/>
  <c r="F5033" i="126" l="1"/>
  <c r="C5033" i="126" s="1"/>
  <c r="B5034" i="126" s="1"/>
  <c r="E5034" i="126"/>
  <c r="F5034" i="126" l="1"/>
  <c r="C5034" i="126" s="1"/>
  <c r="B5035" i="126" s="1"/>
  <c r="E5035" i="126"/>
  <c r="F5035" i="126" l="1"/>
  <c r="C5035" i="126" s="1"/>
  <c r="B5036" i="126" s="1"/>
  <c r="E5036" i="126"/>
  <c r="F5036" i="126" l="1"/>
  <c r="C5036" i="126" s="1"/>
  <c r="B5037" i="126" s="1"/>
  <c r="E5037" i="126"/>
  <c r="E5038" i="126" l="1"/>
  <c r="F5037" i="126"/>
  <c r="C5037" i="126" s="1"/>
  <c r="B5038" i="126" s="1"/>
  <c r="E5039" i="126" l="1"/>
  <c r="F5038" i="126"/>
  <c r="C5038" i="126" s="1"/>
  <c r="B5039" i="126" s="1"/>
  <c r="F5039" i="126" l="1"/>
  <c r="C5039" i="126" s="1"/>
  <c r="B5040" i="126" s="1"/>
  <c r="E5040" i="126"/>
  <c r="E5041" i="126" l="1"/>
  <c r="F5040" i="126"/>
  <c r="C5040" i="126" s="1"/>
  <c r="B5041" i="126" s="1"/>
  <c r="E5042" i="126" l="1"/>
  <c r="F5041" i="126"/>
  <c r="C5041" i="126" s="1"/>
  <c r="B5042" i="126" s="1"/>
  <c r="E5043" i="126" l="1"/>
  <c r="F5042" i="126"/>
  <c r="C5042" i="126" s="1"/>
  <c r="B5043" i="126" s="1"/>
  <c r="F5043" i="126" l="1"/>
  <c r="C5043" i="126" s="1"/>
  <c r="B5044" i="126" s="1"/>
  <c r="E5044" i="126"/>
  <c r="E5045" i="126" l="1"/>
  <c r="F5044" i="126"/>
  <c r="C5044" i="126" s="1"/>
  <c r="B5045" i="126" s="1"/>
  <c r="F5045" i="126" l="1"/>
  <c r="C5045" i="126" s="1"/>
  <c r="B5046" i="126" s="1"/>
  <c r="E5046" i="126"/>
  <c r="E5047" i="126" l="1"/>
  <c r="F5046" i="126"/>
  <c r="C5046" i="126" s="1"/>
  <c r="B5047" i="126" s="1"/>
  <c r="F5047" i="126" l="1"/>
  <c r="C5047" i="126" s="1"/>
  <c r="B5048" i="126" s="1"/>
  <c r="E5048" i="126"/>
  <c r="F5048" i="126" l="1"/>
  <c r="C5048" i="126" s="1"/>
  <c r="B5049" i="126" s="1"/>
  <c r="E5049" i="126"/>
  <c r="E5050" i="126" l="1"/>
  <c r="F5049" i="126"/>
  <c r="C5049" i="126" s="1"/>
  <c r="B5050" i="126" s="1"/>
  <c r="E5051" i="126" l="1"/>
  <c r="F5050" i="126"/>
  <c r="C5050" i="126" s="1"/>
  <c r="B5051" i="126" s="1"/>
  <c r="F5051" i="126" l="1"/>
  <c r="C5051" i="126" s="1"/>
  <c r="B5052" i="126" s="1"/>
  <c r="E5052" i="126"/>
  <c r="E5053" i="126" l="1"/>
  <c r="F5052" i="126"/>
  <c r="C5052" i="126" s="1"/>
  <c r="B5053" i="126" s="1"/>
  <c r="F5053" i="126" l="1"/>
  <c r="C5053" i="126" s="1"/>
  <c r="B5054" i="126" s="1"/>
  <c r="E5054" i="126"/>
  <c r="E5055" i="126" l="1"/>
  <c r="F5054" i="126"/>
  <c r="C5054" i="126" s="1"/>
  <c r="B5055" i="126" s="1"/>
  <c r="E5056" i="126" l="1"/>
  <c r="F5055" i="126"/>
  <c r="C5055" i="126" s="1"/>
  <c r="B5056" i="126" s="1"/>
  <c r="F5056" i="126" l="1"/>
  <c r="C5056" i="126" s="1"/>
  <c r="B5057" i="126" s="1"/>
  <c r="E5057" i="126"/>
  <c r="E5058" i="126" l="1"/>
  <c r="F5057" i="126"/>
  <c r="C5057" i="126" s="1"/>
  <c r="B5058" i="126" s="1"/>
  <c r="E5059" i="126" l="1"/>
  <c r="F5058" i="126"/>
  <c r="C5058" i="126" s="1"/>
  <c r="B5059" i="126" s="1"/>
  <c r="F5059" i="126" l="1"/>
  <c r="C5059" i="126" s="1"/>
  <c r="B5060" i="126" s="1"/>
  <c r="E5060" i="126"/>
  <c r="E5061" i="126" l="1"/>
  <c r="F5060" i="126"/>
  <c r="C5060" i="126" s="1"/>
  <c r="B5061" i="126" s="1"/>
  <c r="F5061" i="126" l="1"/>
  <c r="C5061" i="126" s="1"/>
  <c r="B5062" i="126" s="1"/>
  <c r="E5062" i="126"/>
  <c r="E5063" i="126" l="1"/>
  <c r="F5062" i="126"/>
  <c r="C5062" i="126" s="1"/>
  <c r="B5063" i="126" s="1"/>
  <c r="E5064" i="126" l="1"/>
  <c r="F5063" i="126"/>
  <c r="C5063" i="126" s="1"/>
  <c r="B5064" i="126" s="1"/>
  <c r="F5064" i="126" l="1"/>
  <c r="C5064" i="126" s="1"/>
  <c r="B5065" i="126" s="1"/>
  <c r="E5065" i="126"/>
  <c r="E5066" i="126" l="1"/>
  <c r="F5065" i="126"/>
  <c r="C5065" i="126" s="1"/>
  <c r="B5066" i="126" s="1"/>
  <c r="E5067" i="126" l="1"/>
  <c r="F5066" i="126"/>
  <c r="C5066" i="126" s="1"/>
  <c r="B5067" i="126" s="1"/>
  <c r="F5067" i="126" l="1"/>
  <c r="C5067" i="126" s="1"/>
  <c r="B5068" i="126" s="1"/>
  <c r="E5068" i="126"/>
  <c r="E5069" i="126" l="1"/>
  <c r="F5068" i="126"/>
  <c r="C5068" i="126" s="1"/>
  <c r="B5069" i="126" s="1"/>
  <c r="E5070" i="126" l="1"/>
  <c r="F5069" i="126"/>
  <c r="C5069" i="126" s="1"/>
  <c r="B5070" i="126" s="1"/>
  <c r="F5070" i="126" l="1"/>
  <c r="C5070" i="126" s="1"/>
  <c r="B5071" i="126" s="1"/>
  <c r="E5071" i="126"/>
  <c r="F5071" i="126" l="1"/>
  <c r="C5071" i="126" s="1"/>
  <c r="B5072" i="126" s="1"/>
  <c r="E5072" i="126"/>
  <c r="E5073" i="126" l="1"/>
  <c r="F5072" i="126"/>
  <c r="C5072" i="126" s="1"/>
  <c r="B5073" i="126" s="1"/>
  <c r="F5073" i="126" l="1"/>
  <c r="C5073" i="126" s="1"/>
  <c r="B5074" i="126" s="1"/>
  <c r="E5074" i="126"/>
  <c r="F5074" i="126" l="1"/>
  <c r="C5074" i="126" s="1"/>
  <c r="B5075" i="126" s="1"/>
  <c r="E5075" i="126"/>
  <c r="E5076" i="126" l="1"/>
  <c r="F5075" i="126"/>
  <c r="C5075" i="126" s="1"/>
  <c r="B5076" i="126" s="1"/>
  <c r="F5076" i="126" l="1"/>
  <c r="C5076" i="126" s="1"/>
  <c r="B5077" i="126" s="1"/>
  <c r="E5077" i="126"/>
  <c r="E5078" i="126" l="1"/>
  <c r="F5077" i="126"/>
  <c r="C5077" i="126" s="1"/>
  <c r="B5078" i="126" s="1"/>
  <c r="E5079" i="126" l="1"/>
  <c r="F5078" i="126"/>
  <c r="C5078" i="126" s="1"/>
  <c r="B5079" i="126" s="1"/>
  <c r="F5079" i="126" l="1"/>
  <c r="C5079" i="126" s="1"/>
  <c r="B5080" i="126" s="1"/>
  <c r="E5080" i="126"/>
  <c r="E5081" i="126" l="1"/>
  <c r="F5080" i="126"/>
  <c r="C5080" i="126" s="1"/>
  <c r="B5081" i="126" s="1"/>
  <c r="E5082" i="126" l="1"/>
  <c r="F5081" i="126"/>
  <c r="C5081" i="126" s="1"/>
  <c r="B5082" i="126" s="1"/>
  <c r="F5082" i="126" l="1"/>
  <c r="C5082" i="126" s="1"/>
  <c r="B5083" i="126" s="1"/>
  <c r="E5083" i="126"/>
  <c r="E5084" i="126" l="1"/>
  <c r="F5083" i="126"/>
  <c r="C5083" i="126" s="1"/>
  <c r="B5084" i="126" s="1"/>
  <c r="E5085" i="126" l="1"/>
  <c r="F5084" i="126"/>
  <c r="C5084" i="126" s="1"/>
  <c r="B5085" i="126" s="1"/>
  <c r="E5086" i="126" l="1"/>
  <c r="F5085" i="126"/>
  <c r="C5085" i="126" s="1"/>
  <c r="B5086" i="126" s="1"/>
  <c r="F5086" i="126" l="1"/>
  <c r="C5086" i="126" s="1"/>
  <c r="B5087" i="126" s="1"/>
  <c r="E5087" i="126"/>
  <c r="F5087" i="126" l="1"/>
  <c r="C5087" i="126" s="1"/>
  <c r="B5088" i="126" s="1"/>
  <c r="E5088" i="126"/>
  <c r="F5088" i="126" l="1"/>
  <c r="C5088" i="126" s="1"/>
  <c r="B5089" i="126" s="1"/>
  <c r="E5089" i="126"/>
  <c r="E5090" i="126" l="1"/>
  <c r="F5089" i="126"/>
  <c r="C5089" i="126" s="1"/>
  <c r="B5090" i="126" s="1"/>
  <c r="F5090" i="126" l="1"/>
  <c r="C5090" i="126" s="1"/>
  <c r="B5091" i="126" s="1"/>
  <c r="E5091" i="126"/>
  <c r="E5092" i="126" l="1"/>
  <c r="F5091" i="126"/>
  <c r="C5091" i="126" s="1"/>
  <c r="B5092" i="126" s="1"/>
  <c r="E5093" i="126" l="1"/>
  <c r="F5092" i="126"/>
  <c r="C5092" i="126" s="1"/>
  <c r="B5093" i="126" s="1"/>
  <c r="F5093" i="126" l="1"/>
  <c r="C5093" i="126" s="1"/>
  <c r="B5094" i="126" s="1"/>
  <c r="E5094" i="126"/>
  <c r="E5095" i="126" l="1"/>
  <c r="F5094" i="126"/>
  <c r="C5094" i="126" s="1"/>
  <c r="B5095" i="126" s="1"/>
  <c r="F5095" i="126" l="1"/>
  <c r="C5095" i="126" s="1"/>
  <c r="B5096" i="126" s="1"/>
  <c r="E5096" i="126"/>
  <c r="E5097" i="126" l="1"/>
  <c r="F5096" i="126"/>
  <c r="C5096" i="126" s="1"/>
  <c r="B5097" i="126" s="1"/>
  <c r="F5097" i="126" l="1"/>
  <c r="C5097" i="126" s="1"/>
  <c r="B5098" i="126" s="1"/>
  <c r="E5098" i="126"/>
  <c r="F5098" i="126" l="1"/>
  <c r="C5098" i="126" s="1"/>
  <c r="B5099" i="126" s="1"/>
  <c r="E5099" i="126"/>
  <c r="F5099" i="126" l="1"/>
  <c r="C5099" i="126" s="1"/>
  <c r="B5100" i="126" s="1"/>
  <c r="E5100" i="126"/>
  <c r="F5100" i="126" l="1"/>
  <c r="C5100" i="126" s="1"/>
  <c r="B5101" i="126" s="1"/>
  <c r="E5101" i="126"/>
  <c r="F5101" i="126" l="1"/>
  <c r="C5101" i="126" s="1"/>
  <c r="B5102" i="126" s="1"/>
  <c r="E5102" i="126"/>
  <c r="F5102" i="126" l="1"/>
  <c r="C5102" i="126" s="1"/>
  <c r="B5103" i="126" s="1"/>
  <c r="E5103" i="126"/>
  <c r="E5104" i="126" l="1"/>
  <c r="F5103" i="126"/>
  <c r="C5103" i="126" s="1"/>
  <c r="B5104" i="126" s="1"/>
  <c r="E5105" i="126" l="1"/>
  <c r="F5104" i="126"/>
  <c r="C5104" i="126" s="1"/>
  <c r="B5105" i="126" s="1"/>
  <c r="F5105" i="126" l="1"/>
  <c r="C5105" i="126" s="1"/>
  <c r="B5106" i="126" s="1"/>
  <c r="E5106" i="126"/>
  <c r="F5106" i="126" l="1"/>
  <c r="C5106" i="126" s="1"/>
  <c r="B5107" i="126" s="1"/>
  <c r="E5107" i="126"/>
  <c r="E5108" i="126" l="1"/>
  <c r="F5107" i="126"/>
  <c r="C5107" i="126" s="1"/>
  <c r="B5108" i="126" s="1"/>
  <c r="E5109" i="126" l="1"/>
  <c r="F5108" i="126"/>
  <c r="C5108" i="126" s="1"/>
  <c r="B5109" i="126" s="1"/>
  <c r="F5109" i="126" l="1"/>
  <c r="C5109" i="126" s="1"/>
  <c r="B5110" i="126" s="1"/>
  <c r="E5110" i="126"/>
  <c r="E5111" i="126" l="1"/>
  <c r="F5110" i="126"/>
  <c r="C5110" i="126" s="1"/>
  <c r="B5111" i="126" s="1"/>
  <c r="E5112" i="126" l="1"/>
  <c r="F5111" i="126"/>
  <c r="C5111" i="126" s="1"/>
  <c r="B5112" i="126" s="1"/>
  <c r="E5113" i="126" l="1"/>
  <c r="F5112" i="126"/>
  <c r="C5112" i="126" s="1"/>
  <c r="B5113" i="126" s="1"/>
  <c r="F5113" i="126" l="1"/>
  <c r="C5113" i="126" s="1"/>
  <c r="B5114" i="126" s="1"/>
  <c r="E5114" i="126"/>
  <c r="E5115" i="126" l="1"/>
  <c r="F5114" i="126"/>
  <c r="C5114" i="126" s="1"/>
  <c r="B5115" i="126" s="1"/>
  <c r="F5115" i="126" l="1"/>
  <c r="C5115" i="126" s="1"/>
  <c r="B5116" i="126" s="1"/>
  <c r="E5116" i="126"/>
  <c r="F5116" i="126" l="1"/>
  <c r="C5116" i="126" s="1"/>
  <c r="B5117" i="126" s="1"/>
  <c r="E5117" i="126"/>
  <c r="F5117" i="126" l="1"/>
  <c r="C5117" i="126" s="1"/>
  <c r="B5118" i="126" s="1"/>
  <c r="E5118" i="126"/>
  <c r="F5118" i="126" l="1"/>
  <c r="C5118" i="126" s="1"/>
  <c r="B5119" i="126" s="1"/>
  <c r="E5119" i="126"/>
  <c r="F5119" i="126" l="1"/>
  <c r="C5119" i="126" s="1"/>
  <c r="B5120" i="126" s="1"/>
  <c r="E5120" i="126"/>
  <c r="E5121" i="126" l="1"/>
  <c r="F5120" i="126"/>
  <c r="C5120" i="126" s="1"/>
  <c r="B5121" i="126" s="1"/>
  <c r="E5122" i="126" l="1"/>
  <c r="F5121" i="126"/>
  <c r="C5121" i="126" s="1"/>
  <c r="B5122" i="126" s="1"/>
  <c r="F5122" i="126" l="1"/>
  <c r="C5122" i="126" s="1"/>
  <c r="B5123" i="126" s="1"/>
  <c r="E5123" i="126"/>
  <c r="F5123" i="126" l="1"/>
  <c r="C5123" i="126" s="1"/>
  <c r="B5124" i="126" s="1"/>
  <c r="E5124" i="126"/>
  <c r="F5124" i="126" l="1"/>
  <c r="C5124" i="126" s="1"/>
  <c r="B5125" i="126" s="1"/>
  <c r="E5125" i="126"/>
  <c r="F5125" i="126" l="1"/>
  <c r="C5125" i="126" s="1"/>
  <c r="B5126" i="126" s="1"/>
  <c r="E5126" i="126"/>
  <c r="F5126" i="126" l="1"/>
  <c r="C5126" i="126" s="1"/>
  <c r="B5127" i="126" s="1"/>
  <c r="E5127" i="126"/>
  <c r="E5128" i="126" l="1"/>
  <c r="F5127" i="126"/>
  <c r="C5127" i="126" s="1"/>
  <c r="B5128" i="126" s="1"/>
  <c r="E5129" i="126" l="1"/>
  <c r="F5128" i="126"/>
  <c r="C5128" i="126" s="1"/>
  <c r="B5129" i="126" s="1"/>
  <c r="E5130" i="126" l="1"/>
  <c r="F5129" i="126"/>
  <c r="C5129" i="126" s="1"/>
  <c r="B5130" i="126" s="1"/>
  <c r="E5131" i="126" l="1"/>
  <c r="F5130" i="126"/>
  <c r="C5130" i="126" s="1"/>
  <c r="B5131" i="126" s="1"/>
  <c r="F5131" i="126" l="1"/>
  <c r="C5131" i="126" s="1"/>
  <c r="B5132" i="126" s="1"/>
  <c r="E5132" i="126"/>
  <c r="F5132" i="126" l="1"/>
  <c r="C5132" i="126" s="1"/>
  <c r="B5133" i="126" s="1"/>
  <c r="E5133" i="126"/>
  <c r="E5134" i="126" l="1"/>
  <c r="F5133" i="126"/>
  <c r="C5133" i="126" s="1"/>
  <c r="B5134" i="126" s="1"/>
  <c r="F5134" i="126" l="1"/>
  <c r="C5134" i="126" s="1"/>
  <c r="B5135" i="126" s="1"/>
  <c r="E5135" i="126"/>
  <c r="F5135" i="126" l="1"/>
  <c r="C5135" i="126" s="1"/>
  <c r="B5136" i="126" s="1"/>
  <c r="E5136" i="126"/>
  <c r="E5137" i="126" l="1"/>
  <c r="F5136" i="126"/>
  <c r="C5136" i="126" s="1"/>
  <c r="B5137" i="126" s="1"/>
  <c r="F5137" i="126" l="1"/>
  <c r="C5137" i="126" s="1"/>
  <c r="B5138" i="126" s="1"/>
  <c r="E5138" i="126"/>
  <c r="E5139" i="126" l="1"/>
  <c r="F5138" i="126"/>
  <c r="C5138" i="126" s="1"/>
  <c r="B5139" i="126" s="1"/>
  <c r="E5140" i="126" l="1"/>
  <c r="F5139" i="126"/>
  <c r="C5139" i="126" s="1"/>
  <c r="B5140" i="126" s="1"/>
  <c r="E5141" i="126" l="1"/>
  <c r="F5140" i="126"/>
  <c r="C5140" i="126" s="1"/>
  <c r="B5141" i="126" s="1"/>
  <c r="E5142" i="126" l="1"/>
  <c r="F5141" i="126"/>
  <c r="C5141" i="126" s="1"/>
  <c r="B5142" i="126" s="1"/>
  <c r="F5142" i="126" l="1"/>
  <c r="C5142" i="126" s="1"/>
  <c r="B5143" i="126" s="1"/>
  <c r="E5143" i="126"/>
  <c r="E5144" i="126" l="1"/>
  <c r="F5143" i="126"/>
  <c r="C5143" i="126" s="1"/>
  <c r="B5144" i="126" s="1"/>
  <c r="F5144" i="126" l="1"/>
  <c r="C5144" i="126" s="1"/>
  <c r="B5145" i="126" s="1"/>
  <c r="E5145" i="126"/>
  <c r="F5145" i="126" l="1"/>
  <c r="C5145" i="126" s="1"/>
  <c r="B5146" i="126" s="1"/>
  <c r="E5146" i="126"/>
  <c r="E5147" i="126" l="1"/>
  <c r="F5146" i="126"/>
  <c r="C5146" i="126" s="1"/>
  <c r="B5147" i="126" s="1"/>
  <c r="F5147" i="126" l="1"/>
  <c r="C5147" i="126" s="1"/>
  <c r="B5148" i="126" s="1"/>
  <c r="E5148" i="126"/>
  <c r="F5148" i="126" l="1"/>
  <c r="C5148" i="126" s="1"/>
  <c r="B5149" i="126" s="1"/>
  <c r="E5149" i="126"/>
  <c r="E5150" i="126" l="1"/>
  <c r="F5149" i="126"/>
  <c r="C5149" i="126" s="1"/>
  <c r="B5150" i="126" s="1"/>
  <c r="F5150" i="126" l="1"/>
  <c r="C5150" i="126" s="1"/>
  <c r="B5151" i="126" s="1"/>
  <c r="E5151" i="126"/>
  <c r="E5152" i="126" l="1"/>
  <c r="F5151" i="126"/>
  <c r="C5151" i="126" s="1"/>
  <c r="B5152" i="126" s="1"/>
  <c r="F5152" i="126" l="1"/>
  <c r="C5152" i="126" s="1"/>
  <c r="B5153" i="126" s="1"/>
  <c r="E5153" i="126"/>
  <c r="F5153" i="126" l="1"/>
  <c r="C5153" i="126" s="1"/>
  <c r="B5154" i="126" s="1"/>
  <c r="E5154" i="126"/>
  <c r="E5155" i="126" l="1"/>
  <c r="F5154" i="126"/>
  <c r="C5154" i="126" s="1"/>
  <c r="B5155" i="126" s="1"/>
  <c r="F5155" i="126" l="1"/>
  <c r="C5155" i="126" s="1"/>
  <c r="B5156" i="126" s="1"/>
  <c r="E5156" i="126"/>
  <c r="E5157" i="126" l="1"/>
  <c r="F5156" i="126"/>
  <c r="C5156" i="126" s="1"/>
  <c r="B5157" i="126" s="1"/>
  <c r="F5157" i="126" l="1"/>
  <c r="C5157" i="126" s="1"/>
  <c r="B5158" i="126" s="1"/>
  <c r="E5158" i="126"/>
  <c r="F5158" i="126" l="1"/>
  <c r="C5158" i="126" s="1"/>
  <c r="B5159" i="126" s="1"/>
  <c r="E5159" i="126"/>
  <c r="E5160" i="126" l="1"/>
  <c r="F5159" i="126"/>
  <c r="C5159" i="126" s="1"/>
  <c r="B5160" i="126" s="1"/>
  <c r="F5160" i="126" l="1"/>
  <c r="C5160" i="126" s="1"/>
  <c r="B5161" i="126" s="1"/>
  <c r="E5161" i="126"/>
  <c r="E5162" i="126" l="1"/>
  <c r="F5161" i="126"/>
  <c r="C5161" i="126" s="1"/>
  <c r="B5162" i="126" s="1"/>
  <c r="E5163" i="126" l="1"/>
  <c r="F5162" i="126"/>
  <c r="C5162" i="126" s="1"/>
  <c r="B5163" i="126" s="1"/>
  <c r="F5163" i="126" l="1"/>
  <c r="C5163" i="126" s="1"/>
  <c r="B5164" i="126" s="1"/>
  <c r="E5164" i="126"/>
  <c r="E5165" i="126" l="1"/>
  <c r="F5164" i="126"/>
  <c r="C5164" i="126" s="1"/>
  <c r="B5165" i="126" s="1"/>
  <c r="F5165" i="126" l="1"/>
  <c r="C5165" i="126" s="1"/>
  <c r="B5166" i="126" s="1"/>
  <c r="E5166" i="126"/>
  <c r="E5167" i="126" l="1"/>
  <c r="F5166" i="126"/>
  <c r="C5166" i="126" s="1"/>
  <c r="B5167" i="126" s="1"/>
  <c r="F5167" i="126" l="1"/>
  <c r="C5167" i="126" s="1"/>
  <c r="B5168" i="126" s="1"/>
  <c r="E5168" i="126"/>
  <c r="E5169" i="126" l="1"/>
  <c r="F5168" i="126"/>
  <c r="C5168" i="126" s="1"/>
  <c r="B5169" i="126" s="1"/>
  <c r="F5169" i="126" l="1"/>
  <c r="C5169" i="126" s="1"/>
  <c r="B5170" i="126" s="1"/>
  <c r="E5170" i="126"/>
  <c r="F5170" i="126" l="1"/>
  <c r="C5170" i="126" s="1"/>
  <c r="B5171" i="126" s="1"/>
  <c r="E5171" i="126"/>
  <c r="F5171" i="126" l="1"/>
  <c r="C5171" i="126" s="1"/>
  <c r="B5172" i="126" s="1"/>
  <c r="E5172" i="126"/>
  <c r="E5173" i="126" l="1"/>
  <c r="F5172" i="126"/>
  <c r="C5172" i="126" s="1"/>
  <c r="B5173" i="126" s="1"/>
  <c r="F5173" i="126" l="1"/>
  <c r="C5173" i="126" s="1"/>
  <c r="B5174" i="126" s="1"/>
  <c r="E5174" i="126"/>
  <c r="F5174" i="126" l="1"/>
  <c r="C5174" i="126" s="1"/>
  <c r="B5175" i="126" s="1"/>
  <c r="E5175" i="126"/>
  <c r="E5176" i="126" l="1"/>
  <c r="F5175" i="126"/>
  <c r="C5175" i="126" s="1"/>
  <c r="B5176" i="126" s="1"/>
  <c r="F5176" i="126" l="1"/>
  <c r="C5176" i="126" s="1"/>
  <c r="B5177" i="126" s="1"/>
  <c r="E5177" i="126"/>
  <c r="E5178" i="126" l="1"/>
  <c r="F5177" i="126"/>
  <c r="C5177" i="126" s="1"/>
  <c r="B5178" i="126" s="1"/>
  <c r="E5179" i="126" l="1"/>
  <c r="F5178" i="126"/>
  <c r="C5178" i="126" s="1"/>
  <c r="B5179" i="126" s="1"/>
  <c r="F5179" i="126" l="1"/>
  <c r="C5179" i="126" s="1"/>
  <c r="B5180" i="126" s="1"/>
  <c r="E5180" i="126"/>
  <c r="E5181" i="126" l="1"/>
  <c r="F5180" i="126"/>
  <c r="C5180" i="126" s="1"/>
  <c r="B5181" i="126" s="1"/>
  <c r="F5181" i="126" l="1"/>
  <c r="C5181" i="126" s="1"/>
  <c r="B5182" i="126" s="1"/>
  <c r="E5182" i="126"/>
  <c r="E5183" i="126" l="1"/>
  <c r="F5182" i="126"/>
  <c r="C5182" i="126" s="1"/>
  <c r="B5183" i="126" s="1"/>
  <c r="F5183" i="126" l="1"/>
  <c r="C5183" i="126" s="1"/>
  <c r="B5184" i="126" s="1"/>
  <c r="E5184" i="126"/>
  <c r="F5184" i="126" l="1"/>
  <c r="C5184" i="126" s="1"/>
  <c r="B5185" i="126" s="1"/>
  <c r="E5185" i="126"/>
  <c r="E5186" i="126" l="1"/>
  <c r="F5185" i="126"/>
  <c r="C5185" i="126" s="1"/>
  <c r="B5186" i="126" s="1"/>
  <c r="F5186" i="126" l="1"/>
  <c r="C5186" i="126" s="1"/>
  <c r="B5187" i="126" s="1"/>
  <c r="E5187" i="126"/>
  <c r="E5188" i="126" l="1"/>
  <c r="F5187" i="126"/>
  <c r="C5187" i="126" s="1"/>
  <c r="B5188" i="126" s="1"/>
  <c r="F5188" i="126" l="1"/>
  <c r="C5188" i="126" s="1"/>
  <c r="B5189" i="126" s="1"/>
  <c r="E5189" i="126"/>
  <c r="F5189" i="126" l="1"/>
  <c r="C5189" i="126" s="1"/>
  <c r="B5190" i="126" s="1"/>
  <c r="E5190" i="126"/>
  <c r="E5191" i="126" l="1"/>
  <c r="F5190" i="126"/>
  <c r="C5190" i="126" s="1"/>
  <c r="B5191" i="126" s="1"/>
  <c r="F5191" i="126" l="1"/>
  <c r="C5191" i="126" s="1"/>
  <c r="B5192" i="126" s="1"/>
  <c r="E5192" i="126"/>
  <c r="E5193" i="126" l="1"/>
  <c r="F5192" i="126"/>
  <c r="C5192" i="126" s="1"/>
  <c r="B5193" i="126" s="1"/>
  <c r="E5194" i="126" l="1"/>
  <c r="F5193" i="126"/>
  <c r="C5193" i="126" s="1"/>
  <c r="B5194" i="126" s="1"/>
  <c r="F5194" i="126" l="1"/>
  <c r="C5194" i="126" s="1"/>
  <c r="B5195" i="126" s="1"/>
  <c r="E5195" i="126"/>
  <c r="F5195" i="126" l="1"/>
  <c r="C5195" i="126" s="1"/>
  <c r="B5196" i="126" s="1"/>
  <c r="E5196" i="126"/>
  <c r="E5197" i="126" l="1"/>
  <c r="F5196" i="126"/>
  <c r="C5196" i="126" s="1"/>
  <c r="B5197" i="126" s="1"/>
  <c r="F5197" i="126" l="1"/>
  <c r="C5197" i="126" s="1"/>
  <c r="B5198" i="126" s="1"/>
  <c r="E5198" i="126"/>
  <c r="E5199" i="126" l="1"/>
  <c r="F5198" i="126"/>
  <c r="C5198" i="126" s="1"/>
  <c r="B5199" i="126" s="1"/>
  <c r="F5199" i="126" l="1"/>
  <c r="C5199" i="126" s="1"/>
  <c r="B5200" i="126" s="1"/>
  <c r="E5200" i="126"/>
  <c r="F5200" i="126" l="1"/>
  <c r="C5200" i="126" s="1"/>
  <c r="B5201" i="126" s="1"/>
  <c r="E5201" i="126"/>
  <c r="F5201" i="126" l="1"/>
  <c r="C5201" i="126" s="1"/>
  <c r="B5202" i="126" s="1"/>
  <c r="E5202" i="126"/>
  <c r="E5203" i="126" l="1"/>
  <c r="F5202" i="126"/>
  <c r="C5202" i="126" s="1"/>
  <c r="B5203" i="126" s="1"/>
  <c r="F5203" i="126" l="1"/>
  <c r="C5203" i="126" s="1"/>
  <c r="B5204" i="126" s="1"/>
  <c r="E5204" i="126"/>
  <c r="E5205" i="126" l="1"/>
  <c r="F5204" i="126"/>
  <c r="C5204" i="126" s="1"/>
  <c r="B5205" i="126" s="1"/>
  <c r="F5205" i="126" l="1"/>
  <c r="C5205" i="126" s="1"/>
  <c r="B5206" i="126" s="1"/>
  <c r="E5206" i="126"/>
  <c r="E5207" i="126" l="1"/>
  <c r="F5206" i="126"/>
  <c r="C5206" i="126" s="1"/>
  <c r="B5207" i="126" s="1"/>
  <c r="E5208" i="126" l="1"/>
  <c r="F5207" i="126"/>
  <c r="C5207" i="126" s="1"/>
  <c r="B5208" i="126" s="1"/>
  <c r="E5209" i="126" l="1"/>
  <c r="F5208" i="126"/>
  <c r="C5208" i="126" s="1"/>
  <c r="B5209" i="126" s="1"/>
  <c r="F5209" i="126" l="1"/>
  <c r="C5209" i="126" s="1"/>
  <c r="B5210" i="126" s="1"/>
  <c r="E5210" i="126"/>
  <c r="F5210" i="126" l="1"/>
  <c r="C5210" i="126" s="1"/>
  <c r="B5211" i="126" s="1"/>
  <c r="E5211" i="126"/>
  <c r="F5211" i="126" l="1"/>
  <c r="C5211" i="126" s="1"/>
  <c r="B5212" i="126" s="1"/>
  <c r="E5212" i="126"/>
  <c r="E5213" i="126" l="1"/>
  <c r="F5212" i="126"/>
  <c r="C5212" i="126" s="1"/>
  <c r="B5213" i="126" s="1"/>
  <c r="E5214" i="126" l="1"/>
  <c r="F5213" i="126"/>
  <c r="C5213" i="126" s="1"/>
  <c r="B5214" i="126" s="1"/>
  <c r="F5214" i="126" l="1"/>
  <c r="C5214" i="126" s="1"/>
  <c r="B5215" i="126" s="1"/>
  <c r="E5215" i="126"/>
  <c r="F5215" i="126" l="1"/>
  <c r="C5215" i="126" s="1"/>
  <c r="B5216" i="126" s="1"/>
  <c r="E5216" i="126"/>
  <c r="E5217" i="126" l="1"/>
  <c r="F5216" i="126"/>
  <c r="C5216" i="126" s="1"/>
  <c r="B5217" i="126" s="1"/>
  <c r="F5217" i="126" l="1"/>
  <c r="C5217" i="126" s="1"/>
  <c r="B5218" i="126" s="1"/>
  <c r="E5218" i="126"/>
  <c r="E5219" i="126" l="1"/>
  <c r="F5218" i="126"/>
  <c r="C5218" i="126" s="1"/>
  <c r="B5219" i="126" s="1"/>
  <c r="F5219" i="126" l="1"/>
  <c r="C5219" i="126" s="1"/>
  <c r="B5220" i="126" s="1"/>
  <c r="E5220" i="126"/>
  <c r="F5220" i="126" l="1"/>
  <c r="C5220" i="126" s="1"/>
  <c r="B5221" i="126" s="1"/>
  <c r="E5221" i="126"/>
  <c r="F5221" i="126" l="1"/>
  <c r="C5221" i="126" s="1"/>
  <c r="B5222" i="126" s="1"/>
  <c r="E5222" i="126"/>
  <c r="E5223" i="126" l="1"/>
  <c r="F5222" i="126"/>
  <c r="C5222" i="126" s="1"/>
  <c r="B5223" i="126" s="1"/>
  <c r="F5223" i="126" l="1"/>
  <c r="C5223" i="126" s="1"/>
  <c r="B5224" i="126" s="1"/>
  <c r="E5224" i="126"/>
  <c r="E5225" i="126" l="1"/>
  <c r="F5224" i="126"/>
  <c r="C5224" i="126" s="1"/>
  <c r="B5225" i="126" s="1"/>
  <c r="E5226" i="126" l="1"/>
  <c r="F5225" i="126"/>
  <c r="C5225" i="126" s="1"/>
  <c r="B5226" i="126" s="1"/>
  <c r="F5226" i="126" l="1"/>
  <c r="C5226" i="126" s="1"/>
  <c r="B5227" i="126" s="1"/>
  <c r="E5227" i="126"/>
  <c r="E5228" i="126" l="1"/>
  <c r="F5227" i="126"/>
  <c r="C5227" i="126" s="1"/>
  <c r="B5228" i="126" s="1"/>
  <c r="F5228" i="126" l="1"/>
  <c r="C5228" i="126" s="1"/>
  <c r="B5229" i="126" s="1"/>
  <c r="E5229" i="126"/>
  <c r="E5230" i="126" l="1"/>
  <c r="F5229" i="126"/>
  <c r="C5229" i="126" s="1"/>
  <c r="B5230" i="126" s="1"/>
  <c r="F5230" i="126" l="1"/>
  <c r="C5230" i="126" s="1"/>
  <c r="B5231" i="126" s="1"/>
  <c r="E5231" i="126"/>
  <c r="E5232" i="126" l="1"/>
  <c r="F5231" i="126"/>
  <c r="C5231" i="126" s="1"/>
  <c r="B5232" i="126" s="1"/>
  <c r="E5233" i="126" l="1"/>
  <c r="F5232" i="126"/>
  <c r="C5232" i="126" s="1"/>
  <c r="B5233" i="126" s="1"/>
  <c r="F5233" i="126" l="1"/>
  <c r="C5233" i="126" s="1"/>
  <c r="B5234" i="126" s="1"/>
  <c r="E5234" i="126"/>
  <c r="F5234" i="126" l="1"/>
  <c r="C5234" i="126" s="1"/>
  <c r="B5235" i="126" s="1"/>
  <c r="E5235" i="126"/>
  <c r="E5236" i="126" l="1"/>
  <c r="F5235" i="126"/>
  <c r="C5235" i="126" s="1"/>
  <c r="B5236" i="126" s="1"/>
  <c r="F5236" i="126" l="1"/>
  <c r="C5236" i="126" s="1"/>
  <c r="B5237" i="126" s="1"/>
  <c r="E5237" i="126"/>
  <c r="E5238" i="126" l="1"/>
  <c r="F5237" i="126"/>
  <c r="C5237" i="126" s="1"/>
  <c r="B5238" i="126" s="1"/>
  <c r="F5238" i="126" l="1"/>
  <c r="C5238" i="126" s="1"/>
  <c r="B5239" i="126" s="1"/>
  <c r="E5239" i="126"/>
  <c r="F5239" i="126" l="1"/>
  <c r="C5239" i="126" s="1"/>
  <c r="B5240" i="126" s="1"/>
  <c r="E5240" i="126"/>
  <c r="E5241" i="126" l="1"/>
  <c r="F5240" i="126"/>
  <c r="C5240" i="126" s="1"/>
  <c r="B5241" i="126" s="1"/>
  <c r="F5241" i="126" l="1"/>
  <c r="C5241" i="126" s="1"/>
  <c r="B5242" i="126" s="1"/>
  <c r="E5242" i="126"/>
  <c r="E5243" i="126" l="1"/>
  <c r="F5242" i="126"/>
  <c r="C5242" i="126" s="1"/>
  <c r="B5243" i="126" s="1"/>
  <c r="E5244" i="126" l="1"/>
  <c r="F5243" i="126"/>
  <c r="C5243" i="126" s="1"/>
  <c r="B5244" i="126" s="1"/>
  <c r="F5244" i="126" l="1"/>
  <c r="C5244" i="126" s="1"/>
  <c r="B5245" i="126" s="1"/>
  <c r="E5245" i="126"/>
  <c r="E5246" i="126" l="1"/>
  <c r="F5245" i="126"/>
  <c r="C5245" i="126" s="1"/>
  <c r="B5246" i="126" s="1"/>
  <c r="F5246" i="126" l="1"/>
  <c r="C5246" i="126" s="1"/>
  <c r="B5247" i="126" s="1"/>
  <c r="E5247" i="126"/>
  <c r="F5247" i="126" l="1"/>
  <c r="C5247" i="126" s="1"/>
  <c r="B5248" i="126" s="1"/>
  <c r="E5248" i="126"/>
  <c r="F5248" i="126" l="1"/>
  <c r="C5248" i="126" s="1"/>
  <c r="B5249" i="126" s="1"/>
  <c r="E5249" i="126"/>
  <c r="F5249" i="126" l="1"/>
  <c r="C5249" i="126" s="1"/>
  <c r="B5250" i="126" s="1"/>
  <c r="E5250" i="126"/>
  <c r="E5251" i="126" l="1"/>
  <c r="F5250" i="126"/>
  <c r="C5250" i="126" s="1"/>
  <c r="B5251" i="126" s="1"/>
  <c r="E5252" i="126" l="1"/>
  <c r="F5251" i="126"/>
  <c r="C5251" i="126" s="1"/>
  <c r="B5252" i="126" s="1"/>
  <c r="F5252" i="126" l="1"/>
  <c r="C5252" i="126" s="1"/>
  <c r="B5253" i="126" s="1"/>
  <c r="E5253" i="126"/>
  <c r="E5254" i="126" l="1"/>
  <c r="F5253" i="126"/>
  <c r="C5253" i="126" s="1"/>
  <c r="B5254" i="126" s="1"/>
  <c r="E5255" i="126" l="1"/>
  <c r="F5254" i="126"/>
  <c r="C5254" i="126" s="1"/>
  <c r="B5255" i="126" s="1"/>
  <c r="F5255" i="126" l="1"/>
  <c r="C5255" i="126" s="1"/>
  <c r="B5256" i="126" s="1"/>
  <c r="E5256" i="126"/>
  <c r="E5257" i="126" l="1"/>
  <c r="F5256" i="126"/>
  <c r="C5256" i="126" s="1"/>
  <c r="B5257" i="126" s="1"/>
  <c r="F5257" i="126" l="1"/>
  <c r="C5257" i="126" s="1"/>
  <c r="B5258" i="126" s="1"/>
  <c r="E5258" i="126"/>
  <c r="F5258" i="126" l="1"/>
  <c r="C5258" i="126" s="1"/>
  <c r="B5259" i="126" s="1"/>
  <c r="E5259" i="126"/>
  <c r="F5259" i="126" l="1"/>
  <c r="C5259" i="126" s="1"/>
  <c r="B5260" i="126" s="1"/>
  <c r="E5260" i="126"/>
  <c r="F5260" i="126" l="1"/>
  <c r="C5260" i="126" s="1"/>
  <c r="B5261" i="126" s="1"/>
  <c r="E5261" i="126"/>
  <c r="F5261" i="126" l="1"/>
  <c r="C5261" i="126" s="1"/>
  <c r="B5262" i="126" s="1"/>
  <c r="E5262" i="126"/>
  <c r="E5263" i="126" l="1"/>
  <c r="F5262" i="126"/>
  <c r="C5262" i="126" s="1"/>
  <c r="B5263" i="126" s="1"/>
  <c r="F5263" i="126" l="1"/>
  <c r="C5263" i="126" s="1"/>
  <c r="B5264" i="126" s="1"/>
  <c r="E5264" i="126"/>
  <c r="E5265" i="126" l="1"/>
  <c r="F5264" i="126"/>
  <c r="C5264" i="126" s="1"/>
  <c r="B5265" i="126" s="1"/>
  <c r="F5265" i="126" l="1"/>
  <c r="C5265" i="126" s="1"/>
  <c r="B5266" i="126" s="1"/>
  <c r="E5266" i="126"/>
  <c r="F5266" i="126" l="1"/>
  <c r="C5266" i="126" s="1"/>
  <c r="B5267" i="126" s="1"/>
  <c r="E5267" i="126"/>
  <c r="E5268" i="126" l="1"/>
  <c r="F5267" i="126"/>
  <c r="C5267" i="126" s="1"/>
  <c r="B5268" i="126" s="1"/>
  <c r="F5268" i="126" l="1"/>
  <c r="C5268" i="126" s="1"/>
  <c r="B5269" i="126" s="1"/>
  <c r="E5269" i="126"/>
  <c r="F5269" i="126" l="1"/>
  <c r="C5269" i="126" s="1"/>
  <c r="B5270" i="126" s="1"/>
  <c r="E5270" i="126"/>
  <c r="F5270" i="126" l="1"/>
  <c r="C5270" i="126" s="1"/>
  <c r="B5271" i="126" s="1"/>
  <c r="E5271" i="126"/>
  <c r="E5272" i="126" l="1"/>
  <c r="F5271" i="126"/>
  <c r="C5271" i="126" s="1"/>
  <c r="B5272" i="126" s="1"/>
  <c r="F5272" i="126" l="1"/>
  <c r="C5272" i="126" s="1"/>
  <c r="B5273" i="126" s="1"/>
  <c r="E5273" i="126"/>
  <c r="E5274" i="126" l="1"/>
  <c r="F5273" i="126"/>
  <c r="C5273" i="126" s="1"/>
  <c r="B5274" i="126" s="1"/>
  <c r="F5274" i="126" l="1"/>
  <c r="C5274" i="126" s="1"/>
  <c r="B5275" i="126" s="1"/>
  <c r="E5275" i="126"/>
  <c r="F5275" i="126" l="1"/>
  <c r="C5275" i="126" s="1"/>
  <c r="B5276" i="126" s="1"/>
  <c r="E5276" i="126"/>
  <c r="F5276" i="126" l="1"/>
  <c r="C5276" i="126" s="1"/>
  <c r="B5277" i="126" s="1"/>
  <c r="E5277" i="126"/>
  <c r="E5278" i="126" l="1"/>
  <c r="F5277" i="126"/>
  <c r="C5277" i="126" s="1"/>
  <c r="B5278" i="126" s="1"/>
  <c r="F5278" i="126" l="1"/>
  <c r="C5278" i="126" s="1"/>
  <c r="B5279" i="126" s="1"/>
  <c r="E5279" i="126"/>
  <c r="E5280" i="126" l="1"/>
  <c r="F5279" i="126"/>
  <c r="C5279" i="126" s="1"/>
  <c r="B5280" i="126" s="1"/>
  <c r="F5280" i="126" l="1"/>
  <c r="C5280" i="126" s="1"/>
  <c r="B5281" i="126" s="1"/>
  <c r="E5281" i="126"/>
  <c r="E5282" i="126" l="1"/>
  <c r="F5281" i="126"/>
  <c r="C5281" i="126" s="1"/>
  <c r="B5282" i="126" s="1"/>
  <c r="F5282" i="126" l="1"/>
  <c r="C5282" i="126" s="1"/>
  <c r="B5283" i="126" s="1"/>
  <c r="E5283" i="126"/>
  <c r="E5284" i="126" l="1"/>
  <c r="F5283" i="126"/>
  <c r="C5283" i="126" s="1"/>
  <c r="B5284" i="126" s="1"/>
  <c r="E5285" i="126" l="1"/>
  <c r="F5284" i="126"/>
  <c r="C5284" i="126" s="1"/>
  <c r="B5285" i="126" s="1"/>
  <c r="F5285" i="126" l="1"/>
  <c r="C5285" i="126" s="1"/>
  <c r="B5286" i="126" s="1"/>
  <c r="E5286" i="126"/>
  <c r="F5286" i="126" l="1"/>
  <c r="C5286" i="126" s="1"/>
  <c r="B5287" i="126" s="1"/>
  <c r="E5287" i="126"/>
  <c r="E5288" i="126" l="1"/>
  <c r="F5287" i="126"/>
  <c r="C5287" i="126" s="1"/>
  <c r="B5288" i="126" s="1"/>
  <c r="E5289" i="126" l="1"/>
  <c r="F5288" i="126"/>
  <c r="C5288" i="126" s="1"/>
  <c r="B5289" i="126" s="1"/>
  <c r="E5290" i="126" l="1"/>
  <c r="F5289" i="126"/>
  <c r="C5289" i="126" s="1"/>
  <c r="B5290" i="126" s="1"/>
  <c r="F5290" i="126" l="1"/>
  <c r="C5290" i="126" s="1"/>
  <c r="B5291" i="126" s="1"/>
  <c r="E5291" i="126"/>
  <c r="F5291" i="126" l="1"/>
  <c r="C5291" i="126" s="1"/>
  <c r="B5292" i="126" s="1"/>
  <c r="E5292" i="126"/>
  <c r="E5293" i="126" l="1"/>
  <c r="F5292" i="126"/>
  <c r="C5292" i="126" s="1"/>
  <c r="B5293" i="126" s="1"/>
  <c r="F5293" i="126" l="1"/>
  <c r="C5293" i="126" s="1"/>
  <c r="B5294" i="126" s="1"/>
  <c r="E5294" i="126"/>
  <c r="F5294" i="126" l="1"/>
  <c r="C5294" i="126" s="1"/>
  <c r="B5295" i="126" s="1"/>
  <c r="E5295" i="126"/>
  <c r="E5296" i="126" l="1"/>
  <c r="F5295" i="126"/>
  <c r="C5295" i="126" s="1"/>
  <c r="B5296" i="126" s="1"/>
  <c r="E5297" i="126" l="1"/>
  <c r="F5296" i="126"/>
  <c r="C5296" i="126" s="1"/>
  <c r="B5297" i="126" s="1"/>
  <c r="E5298" i="126" l="1"/>
  <c r="F5297" i="126"/>
  <c r="C5297" i="126" s="1"/>
  <c r="B5298" i="126" s="1"/>
  <c r="F5298" i="126" l="1"/>
  <c r="C5298" i="126" s="1"/>
  <c r="B5299" i="126" s="1"/>
  <c r="E5299" i="126"/>
  <c r="F5299" i="126" l="1"/>
  <c r="C5299" i="126" s="1"/>
  <c r="B5300" i="126" s="1"/>
  <c r="E5300" i="126"/>
  <c r="E5301" i="126" l="1"/>
  <c r="F5300" i="126"/>
  <c r="C5300" i="126" s="1"/>
  <c r="B5301" i="126" s="1"/>
  <c r="E5302" i="126" l="1"/>
  <c r="F5301" i="126"/>
  <c r="C5301" i="126" s="1"/>
  <c r="B5302" i="126" s="1"/>
  <c r="F5302" i="126" l="1"/>
  <c r="C5302" i="126" s="1"/>
  <c r="B5303" i="126" s="1"/>
  <c r="E5303" i="126"/>
  <c r="E5304" i="126" l="1"/>
  <c r="F5303" i="126"/>
  <c r="C5303" i="126" s="1"/>
  <c r="B5304" i="126" s="1"/>
  <c r="F5304" i="126" l="1"/>
  <c r="C5304" i="126" s="1"/>
  <c r="B5305" i="126" s="1"/>
  <c r="E5305" i="126"/>
  <c r="F5305" i="126" l="1"/>
  <c r="C5305" i="126" s="1"/>
  <c r="B5306" i="126" s="1"/>
  <c r="E5306" i="126"/>
  <c r="F5306" i="126" l="1"/>
  <c r="C5306" i="126" s="1"/>
  <c r="B5307" i="126" s="1"/>
  <c r="E5307" i="126"/>
  <c r="E5308" i="126" l="1"/>
  <c r="F5307" i="126"/>
  <c r="C5307" i="126" s="1"/>
  <c r="B5308" i="126" s="1"/>
  <c r="F5308" i="126" l="1"/>
  <c r="C5308" i="126" s="1"/>
  <c r="B5309" i="126" s="1"/>
  <c r="E5309" i="126"/>
  <c r="F5309" i="126" l="1"/>
  <c r="C5309" i="126" s="1"/>
  <c r="B5310" i="126" s="1"/>
  <c r="E5310" i="126"/>
  <c r="F5310" i="126" l="1"/>
  <c r="C5310" i="126" s="1"/>
  <c r="B5311" i="126" s="1"/>
  <c r="E5311" i="126"/>
  <c r="E5312" i="126" l="1"/>
  <c r="F5311" i="126"/>
  <c r="C5311" i="126" s="1"/>
  <c r="B5312" i="126" s="1"/>
  <c r="F5312" i="126" l="1"/>
  <c r="C5312" i="126" s="1"/>
  <c r="B5313" i="126" s="1"/>
  <c r="E5313" i="126"/>
  <c r="F5313" i="126" l="1"/>
  <c r="C5313" i="126" s="1"/>
  <c r="B5314" i="126" s="1"/>
  <c r="E5314" i="126"/>
  <c r="E5315" i="126" l="1"/>
  <c r="F5314" i="126"/>
  <c r="C5314" i="126" s="1"/>
  <c r="B5315" i="126" s="1"/>
  <c r="E5316" i="126" l="1"/>
  <c r="F5315" i="126"/>
  <c r="C5315" i="126" s="1"/>
  <c r="B5316" i="126" s="1"/>
  <c r="E5317" i="126" l="1"/>
  <c r="F5316" i="126"/>
  <c r="C5316" i="126" s="1"/>
  <c r="B5317" i="126" s="1"/>
  <c r="F5317" i="126" l="1"/>
  <c r="C5317" i="126" s="1"/>
  <c r="B5318" i="126" s="1"/>
  <c r="E5318" i="126"/>
  <c r="F5318" i="126" l="1"/>
  <c r="C5318" i="126" s="1"/>
  <c r="B5319" i="126" s="1"/>
  <c r="E5319" i="126"/>
  <c r="E5320" i="126" l="1"/>
  <c r="F5319" i="126"/>
  <c r="C5319" i="126" s="1"/>
  <c r="B5320" i="126" s="1"/>
  <c r="E5321" i="126" l="1"/>
  <c r="F5320" i="126"/>
  <c r="C5320" i="126" s="1"/>
  <c r="B5321" i="126" s="1"/>
  <c r="F5321" i="126" l="1"/>
  <c r="C5321" i="126" s="1"/>
  <c r="B5322" i="126" s="1"/>
  <c r="E5322" i="126"/>
  <c r="E5323" i="126" l="1"/>
  <c r="F5322" i="126"/>
  <c r="C5322" i="126" s="1"/>
  <c r="B5323" i="126" s="1"/>
  <c r="E5324" i="126" l="1"/>
  <c r="F5323" i="126"/>
  <c r="C5323" i="126" s="1"/>
  <c r="B5324" i="126" s="1"/>
  <c r="F5324" i="126" l="1"/>
  <c r="C5324" i="126" s="1"/>
  <c r="B5325" i="126" s="1"/>
  <c r="E5325" i="126"/>
  <c r="F5325" i="126" l="1"/>
  <c r="C5325" i="126" s="1"/>
  <c r="B5326" i="126" s="1"/>
  <c r="E5326" i="126"/>
  <c r="E5327" i="126" l="1"/>
  <c r="F5326" i="126"/>
  <c r="C5326" i="126" s="1"/>
  <c r="B5327" i="126" s="1"/>
  <c r="F5327" i="126" l="1"/>
  <c r="C5327" i="126" s="1"/>
  <c r="B5328" i="126" s="1"/>
  <c r="E5328" i="126"/>
  <c r="E5329" i="126" l="1"/>
  <c r="F5328" i="126"/>
  <c r="C5328" i="126" s="1"/>
  <c r="B5329" i="126" s="1"/>
  <c r="E5330" i="126" l="1"/>
  <c r="F5329" i="126"/>
  <c r="C5329" i="126" s="1"/>
  <c r="B5330" i="126" s="1"/>
  <c r="E5331" i="126" l="1"/>
  <c r="F5330" i="126"/>
  <c r="C5330" i="126" s="1"/>
  <c r="B5331" i="126" s="1"/>
  <c r="E5332" i="126" l="1"/>
  <c r="F5331" i="126"/>
  <c r="C5331" i="126" s="1"/>
  <c r="B5332" i="126" s="1"/>
  <c r="F5332" i="126" l="1"/>
  <c r="C5332" i="126" s="1"/>
  <c r="B5333" i="126" s="1"/>
  <c r="E5333" i="126"/>
  <c r="E5334" i="126" l="1"/>
  <c r="F5333" i="126"/>
  <c r="C5333" i="126" s="1"/>
  <c r="B5334" i="126" s="1"/>
  <c r="E5335" i="126" l="1"/>
  <c r="F5334" i="126"/>
  <c r="C5334" i="126" s="1"/>
  <c r="B5335" i="126" s="1"/>
  <c r="E5336" i="126" l="1"/>
  <c r="F5335" i="126"/>
  <c r="C5335" i="126" s="1"/>
  <c r="B5336" i="126" s="1"/>
  <c r="F5336" i="126" l="1"/>
  <c r="C5336" i="126" s="1"/>
  <c r="B5337" i="126" s="1"/>
  <c r="E5337" i="126"/>
  <c r="E5338" i="126" l="1"/>
  <c r="F5337" i="126"/>
  <c r="C5337" i="126" s="1"/>
  <c r="B5338" i="126" s="1"/>
  <c r="F5338" i="126" l="1"/>
  <c r="C5338" i="126" s="1"/>
  <c r="B5339" i="126" s="1"/>
  <c r="E5339" i="126"/>
  <c r="E5340" i="126" l="1"/>
  <c r="F5339" i="126"/>
  <c r="C5339" i="126" s="1"/>
  <c r="B5340" i="126" s="1"/>
  <c r="F5340" i="126" l="1"/>
  <c r="C5340" i="126" s="1"/>
  <c r="B5341" i="126" s="1"/>
  <c r="E5341" i="126"/>
  <c r="F5341" i="126" l="1"/>
  <c r="C5341" i="126" s="1"/>
  <c r="B5342" i="126" s="1"/>
  <c r="E5342" i="126"/>
  <c r="E5343" i="126" l="1"/>
  <c r="F5342" i="126"/>
  <c r="C5342" i="126" s="1"/>
  <c r="B5343" i="126" s="1"/>
  <c r="F5343" i="126" l="1"/>
  <c r="C5343" i="126" s="1"/>
  <c r="B5344" i="126" s="1"/>
  <c r="E5344" i="126"/>
  <c r="E5345" i="126" l="1"/>
  <c r="F5344" i="126"/>
  <c r="C5344" i="126" s="1"/>
  <c r="B5345" i="126" s="1"/>
  <c r="F5345" i="126" l="1"/>
  <c r="C5345" i="126" s="1"/>
  <c r="B5346" i="126" s="1"/>
  <c r="E5346" i="126"/>
  <c r="F5346" i="126" l="1"/>
  <c r="C5346" i="126" s="1"/>
  <c r="B5347" i="126" s="1"/>
  <c r="E5347" i="126"/>
  <c r="E5348" i="126" l="1"/>
  <c r="F5347" i="126"/>
  <c r="C5347" i="126" s="1"/>
  <c r="B5348" i="126" s="1"/>
  <c r="F5348" i="126" l="1"/>
  <c r="C5348" i="126" s="1"/>
  <c r="B5349" i="126" s="1"/>
  <c r="E5349" i="126"/>
  <c r="E5350" i="126" l="1"/>
  <c r="F5349" i="126"/>
  <c r="C5349" i="126" s="1"/>
  <c r="B5350" i="126" s="1"/>
  <c r="F5350" i="126" l="1"/>
  <c r="C5350" i="126" s="1"/>
  <c r="B5351" i="126" s="1"/>
  <c r="E5351" i="126"/>
  <c r="F5351" i="126" l="1"/>
  <c r="C5351" i="126" s="1"/>
  <c r="B5352" i="126" s="1"/>
  <c r="E5352" i="126"/>
  <c r="E5353" i="126" l="1"/>
  <c r="F5352" i="126"/>
  <c r="C5352" i="126" s="1"/>
  <c r="B5353" i="126" s="1"/>
  <c r="F5353" i="126" l="1"/>
  <c r="C5353" i="126" s="1"/>
  <c r="B5354" i="126" s="1"/>
  <c r="E5354" i="126"/>
  <c r="E5355" i="126" l="1"/>
  <c r="F5354" i="126"/>
  <c r="C5354" i="126" s="1"/>
  <c r="B5355" i="126" s="1"/>
  <c r="F5355" i="126" l="1"/>
  <c r="C5355" i="126" s="1"/>
  <c r="B5356" i="126" s="1"/>
  <c r="E5356" i="126"/>
  <c r="F5356" i="126" l="1"/>
  <c r="C5356" i="126" s="1"/>
  <c r="B5357" i="126" s="1"/>
  <c r="E5357" i="126"/>
  <c r="E5358" i="126" l="1"/>
  <c r="F5357" i="126"/>
  <c r="C5357" i="126" s="1"/>
  <c r="B5358" i="126" s="1"/>
  <c r="F5358" i="126" l="1"/>
  <c r="C5358" i="126" s="1"/>
  <c r="B5359" i="126" s="1"/>
  <c r="E5359" i="126"/>
  <c r="E5360" i="126" l="1"/>
  <c r="F5359" i="126"/>
  <c r="C5359" i="126" s="1"/>
  <c r="B5360" i="126" s="1"/>
  <c r="F5360" i="126" l="1"/>
  <c r="C5360" i="126" s="1"/>
  <c r="B5361" i="126" s="1"/>
  <c r="E5361" i="126"/>
  <c r="E5362" i="126" l="1"/>
  <c r="F5361" i="126"/>
  <c r="C5361" i="126" s="1"/>
  <c r="B5362" i="126" s="1"/>
  <c r="E5363" i="126" l="1"/>
  <c r="F5362" i="126"/>
  <c r="C5362" i="126" s="1"/>
  <c r="B5363" i="126" s="1"/>
  <c r="E5364" i="126" l="1"/>
  <c r="F5363" i="126"/>
  <c r="C5363" i="126" s="1"/>
  <c r="B5364" i="126" s="1"/>
  <c r="F5364" i="126" l="1"/>
  <c r="C5364" i="126" s="1"/>
  <c r="B5365" i="126" s="1"/>
  <c r="E5365" i="126"/>
  <c r="F5365" i="126" l="1"/>
  <c r="C5365" i="126" s="1"/>
  <c r="B5366" i="126" s="1"/>
  <c r="E5366" i="126"/>
  <c r="F5366" i="126" l="1"/>
  <c r="C5366" i="126" s="1"/>
  <c r="B5367" i="126" s="1"/>
  <c r="E5367" i="126"/>
  <c r="E5368" i="126" l="1"/>
  <c r="F5367" i="126"/>
  <c r="C5367" i="126" s="1"/>
  <c r="B5368" i="126" s="1"/>
  <c r="E5369" i="126" l="1"/>
  <c r="F5368" i="126"/>
  <c r="C5368" i="126" s="1"/>
  <c r="B5369" i="126" s="1"/>
  <c r="F5369" i="126" l="1"/>
  <c r="C5369" i="126" s="1"/>
  <c r="B5370" i="126" s="1"/>
  <c r="E5370" i="126"/>
  <c r="F5370" i="126" l="1"/>
  <c r="C5370" i="126" s="1"/>
  <c r="B5371" i="126" s="1"/>
  <c r="E5371" i="126"/>
  <c r="E5372" i="126" l="1"/>
  <c r="F5371" i="126"/>
  <c r="C5371" i="126" s="1"/>
  <c r="B5372" i="126" s="1"/>
  <c r="E5373" i="126" l="1"/>
  <c r="F5372" i="126"/>
  <c r="C5372" i="126" s="1"/>
  <c r="B5373" i="126" s="1"/>
  <c r="F5373" i="126" l="1"/>
  <c r="C5373" i="126" s="1"/>
  <c r="B5374" i="126" s="1"/>
  <c r="E5374" i="126"/>
  <c r="E5375" i="126" l="1"/>
  <c r="F5374" i="126"/>
  <c r="C5374" i="126" s="1"/>
  <c r="B5375" i="126" s="1"/>
  <c r="F5375" i="126" l="1"/>
  <c r="C5375" i="126" s="1"/>
  <c r="B5376" i="126" s="1"/>
  <c r="E5376" i="126"/>
  <c r="E5377" i="126" l="1"/>
  <c r="F5376" i="126"/>
  <c r="C5376" i="126" s="1"/>
  <c r="B5377" i="126" s="1"/>
  <c r="E5378" i="126" l="1"/>
  <c r="F5377" i="126"/>
  <c r="C5377" i="126" s="1"/>
  <c r="B5378" i="126" s="1"/>
  <c r="E5379" i="126" l="1"/>
  <c r="F5378" i="126"/>
  <c r="C5378" i="126" s="1"/>
  <c r="B5379" i="126" s="1"/>
  <c r="F5379" i="126" l="1"/>
  <c r="C5379" i="126" s="1"/>
  <c r="B5380" i="126" s="1"/>
  <c r="E5380" i="126"/>
  <c r="E5381" i="126" l="1"/>
  <c r="F5380" i="126"/>
  <c r="C5380" i="126" s="1"/>
  <c r="B5381" i="126" s="1"/>
  <c r="F5381" i="126" l="1"/>
  <c r="C5381" i="126" s="1"/>
  <c r="B5382" i="126" s="1"/>
  <c r="E5382" i="126"/>
  <c r="E5383" i="126" l="1"/>
  <c r="F5382" i="126"/>
  <c r="C5382" i="126" s="1"/>
  <c r="B5383" i="126" s="1"/>
  <c r="F5383" i="126" l="1"/>
  <c r="C5383" i="126" s="1"/>
  <c r="B5384" i="126" s="1"/>
  <c r="E5384" i="126"/>
  <c r="E5385" i="126" l="1"/>
  <c r="F5384" i="126"/>
  <c r="C5384" i="126" s="1"/>
  <c r="B5385" i="126" s="1"/>
  <c r="F5385" i="126" l="1"/>
  <c r="C5385" i="126" s="1"/>
  <c r="B5386" i="126" s="1"/>
  <c r="E5386" i="126"/>
  <c r="E5387" i="126" l="1"/>
  <c r="F5386" i="126"/>
  <c r="C5386" i="126" s="1"/>
  <c r="B5387" i="126" s="1"/>
  <c r="F5387" i="126" l="1"/>
  <c r="C5387" i="126" s="1"/>
  <c r="B5388" i="126" s="1"/>
  <c r="E5388" i="126"/>
  <c r="E5389" i="126" l="1"/>
  <c r="F5388" i="126"/>
  <c r="C5388" i="126" s="1"/>
  <c r="B5389" i="126" s="1"/>
  <c r="F5389" i="126" l="1"/>
  <c r="C5389" i="126" s="1"/>
  <c r="B5390" i="126" s="1"/>
  <c r="E5390" i="126"/>
  <c r="E5391" i="126" l="1"/>
  <c r="F5390" i="126"/>
  <c r="C5390" i="126" s="1"/>
  <c r="B5391" i="126" s="1"/>
  <c r="F5391" i="126" l="1"/>
  <c r="C5391" i="126" s="1"/>
  <c r="B5392" i="126" s="1"/>
  <c r="E5392" i="126"/>
  <c r="E5393" i="126" l="1"/>
  <c r="F5392" i="126"/>
  <c r="C5392" i="126" s="1"/>
  <c r="B5393" i="126" s="1"/>
  <c r="F5393" i="126" l="1"/>
  <c r="C5393" i="126" s="1"/>
  <c r="B5394" i="126" s="1"/>
  <c r="E5394" i="126"/>
  <c r="F5394" i="126" l="1"/>
  <c r="C5394" i="126" s="1"/>
  <c r="B5395" i="126" s="1"/>
  <c r="E5395" i="126"/>
  <c r="E5396" i="126" l="1"/>
  <c r="F5395" i="126"/>
  <c r="C5395" i="126" s="1"/>
  <c r="B5396" i="126" s="1"/>
  <c r="E5397" i="126" l="1"/>
  <c r="F5396" i="126"/>
  <c r="C5396" i="126" s="1"/>
  <c r="B5397" i="126" s="1"/>
  <c r="E5398" i="126" l="1"/>
  <c r="F5397" i="126"/>
  <c r="C5397" i="126" s="1"/>
  <c r="B5398" i="126" s="1"/>
  <c r="E5399" i="126" l="1"/>
  <c r="F5398" i="126"/>
  <c r="C5398" i="126" s="1"/>
  <c r="B5399" i="126" s="1"/>
  <c r="F5399" i="126" l="1"/>
  <c r="C5399" i="126" s="1"/>
  <c r="B5400" i="126" s="1"/>
  <c r="E5400" i="126"/>
  <c r="F5400" i="126" l="1"/>
  <c r="C5400" i="126" s="1"/>
  <c r="B5401" i="126" s="1"/>
  <c r="E5401" i="126"/>
  <c r="E5402" i="126" l="1"/>
  <c r="F5401" i="126"/>
  <c r="C5401" i="126" s="1"/>
  <c r="B5402" i="126" s="1"/>
  <c r="F5402" i="126" l="1"/>
  <c r="C5402" i="126" s="1"/>
  <c r="B5403" i="126" s="1"/>
  <c r="E5403" i="126"/>
  <c r="E5404" i="126" l="1"/>
  <c r="F5403" i="126"/>
  <c r="C5403" i="126" s="1"/>
  <c r="B5404" i="126" s="1"/>
  <c r="E5405" i="126" l="1"/>
  <c r="F5404" i="126"/>
  <c r="C5404" i="126" s="1"/>
  <c r="B5405" i="126" s="1"/>
  <c r="F5405" i="126" l="1"/>
  <c r="C5405" i="126" s="1"/>
  <c r="B5406" i="126" s="1"/>
  <c r="E5406" i="126"/>
  <c r="E5407" i="126" l="1"/>
  <c r="F5406" i="126"/>
  <c r="C5406" i="126" s="1"/>
  <c r="B5407" i="126" s="1"/>
  <c r="F5407" i="126" l="1"/>
  <c r="C5407" i="126" s="1"/>
  <c r="B5408" i="126" s="1"/>
  <c r="E5408" i="126"/>
  <c r="E5409" i="126" l="1"/>
  <c r="F5408" i="126"/>
  <c r="C5408" i="126" s="1"/>
  <c r="B5409" i="126" s="1"/>
  <c r="F5409" i="126" l="1"/>
  <c r="C5409" i="126" s="1"/>
  <c r="B5410" i="126" s="1"/>
  <c r="E5410" i="126"/>
  <c r="F5410" i="126" l="1"/>
  <c r="C5410" i="126" s="1"/>
  <c r="B5411" i="126" s="1"/>
  <c r="E5411" i="126"/>
  <c r="E5412" i="126" l="1"/>
  <c r="F5411" i="126"/>
  <c r="C5411" i="126" s="1"/>
  <c r="B5412" i="126" s="1"/>
  <c r="F5412" i="126" l="1"/>
  <c r="C5412" i="126" s="1"/>
  <c r="B5413" i="126" s="1"/>
  <c r="E5413" i="126"/>
  <c r="E5414" i="126" l="1"/>
  <c r="F5413" i="126"/>
  <c r="C5413" i="126" s="1"/>
  <c r="B5414" i="126" s="1"/>
  <c r="F5414" i="126" l="1"/>
  <c r="C5414" i="126" s="1"/>
  <c r="B5415" i="126" s="1"/>
  <c r="E5415" i="126"/>
  <c r="F5415" i="126" l="1"/>
  <c r="C5415" i="126" s="1"/>
  <c r="B5416" i="126" s="1"/>
  <c r="E5416" i="126"/>
  <c r="F5416" i="126" l="1"/>
  <c r="C5416" i="126" s="1"/>
  <c r="B5417" i="126" s="1"/>
  <c r="E5417" i="126"/>
  <c r="E5418" i="126" l="1"/>
  <c r="F5417" i="126"/>
  <c r="C5417" i="126" s="1"/>
  <c r="B5418" i="126" s="1"/>
  <c r="F5418" i="126" l="1"/>
  <c r="C5418" i="126" s="1"/>
  <c r="B5419" i="126" s="1"/>
  <c r="E5419" i="126"/>
  <c r="F5419" i="126" l="1"/>
  <c r="C5419" i="126" s="1"/>
  <c r="B5420" i="126" s="1"/>
  <c r="E5420" i="126"/>
  <c r="F5420" i="126" l="1"/>
  <c r="C5420" i="126" s="1"/>
  <c r="B5421" i="126" s="1"/>
  <c r="E5421" i="126"/>
  <c r="E5422" i="126" l="1"/>
  <c r="F5421" i="126"/>
  <c r="C5421" i="126" s="1"/>
  <c r="B5422" i="126" s="1"/>
  <c r="E5423" i="126" l="1"/>
  <c r="F5422" i="126"/>
  <c r="C5422" i="126" s="1"/>
  <c r="B5423" i="126" s="1"/>
  <c r="F5423" i="126" l="1"/>
  <c r="C5423" i="126" s="1"/>
  <c r="B5424" i="126" s="1"/>
  <c r="E5424" i="126"/>
  <c r="F5424" i="126" l="1"/>
  <c r="C5424" i="126" s="1"/>
  <c r="B5425" i="126" s="1"/>
  <c r="E5425" i="126"/>
  <c r="F5425" i="126" l="1"/>
  <c r="C5425" i="126" s="1"/>
  <c r="B5426" i="126" s="1"/>
  <c r="E5426" i="126"/>
  <c r="E5427" i="126" l="1"/>
  <c r="F5426" i="126"/>
  <c r="C5426" i="126" s="1"/>
  <c r="B5427" i="126" s="1"/>
  <c r="F5427" i="126" l="1"/>
  <c r="C5427" i="126" s="1"/>
  <c r="B5428" i="126" s="1"/>
  <c r="E5428" i="126"/>
  <c r="E5429" i="126" l="1"/>
  <c r="F5428" i="126"/>
  <c r="C5428" i="126" s="1"/>
  <c r="B5429" i="126" s="1"/>
  <c r="F5429" i="126" l="1"/>
  <c r="C5429" i="126" s="1"/>
  <c r="B5430" i="126" s="1"/>
  <c r="E5430" i="126"/>
  <c r="E5431" i="126" l="1"/>
  <c r="F5430" i="126"/>
  <c r="C5430" i="126" s="1"/>
  <c r="B5431" i="126" s="1"/>
  <c r="F5431" i="126" l="1"/>
  <c r="C5431" i="126" s="1"/>
  <c r="B5432" i="126" s="1"/>
  <c r="E5432" i="126"/>
  <c r="E5433" i="126" l="1"/>
  <c r="F5432" i="126"/>
  <c r="C5432" i="126" s="1"/>
  <c r="B5433" i="126" s="1"/>
  <c r="E5434" i="126" l="1"/>
  <c r="F5433" i="126"/>
  <c r="C5433" i="126" s="1"/>
  <c r="B5434" i="126" s="1"/>
  <c r="E5435" i="126" l="1"/>
  <c r="F5434" i="126"/>
  <c r="C5434" i="126" s="1"/>
  <c r="B5435" i="126" s="1"/>
  <c r="F5435" i="126" l="1"/>
  <c r="C5435" i="126" s="1"/>
  <c r="B5436" i="126" s="1"/>
  <c r="E5436" i="126"/>
  <c r="E5437" i="126" l="1"/>
  <c r="F5436" i="126"/>
  <c r="C5436" i="126" s="1"/>
  <c r="B5437" i="126" s="1"/>
  <c r="E5438" i="126" l="1"/>
  <c r="F5437" i="126"/>
  <c r="C5437" i="126" s="1"/>
  <c r="B5438" i="126" s="1"/>
  <c r="F5438" i="126" l="1"/>
  <c r="C5438" i="126" s="1"/>
  <c r="B5439" i="126" s="1"/>
  <c r="E5439" i="126"/>
  <c r="E5440" i="126" l="1"/>
  <c r="F5439" i="126"/>
  <c r="C5439" i="126" s="1"/>
  <c r="B5440" i="126" s="1"/>
  <c r="F5440" i="126" l="1"/>
  <c r="C5440" i="126" s="1"/>
  <c r="B5441" i="126" s="1"/>
  <c r="E5441" i="126"/>
  <c r="F5441" i="126" l="1"/>
  <c r="C5441" i="126" s="1"/>
  <c r="B5442" i="126" s="1"/>
  <c r="E5442" i="126"/>
  <c r="E5443" i="126" l="1"/>
  <c r="F5442" i="126"/>
  <c r="C5442" i="126" s="1"/>
  <c r="B5443" i="126" s="1"/>
  <c r="E5444" i="126" l="1"/>
  <c r="F5443" i="126"/>
  <c r="C5443" i="126" s="1"/>
  <c r="B5444" i="126" s="1"/>
  <c r="F5444" i="126" l="1"/>
  <c r="C5444" i="126" s="1"/>
  <c r="B5445" i="126" s="1"/>
  <c r="E5445" i="126"/>
  <c r="E5446" i="126" l="1"/>
  <c r="F5445" i="126"/>
  <c r="C5445" i="126" s="1"/>
  <c r="B5446" i="126" s="1"/>
  <c r="F5446" i="126" l="1"/>
  <c r="C5446" i="126" s="1"/>
  <c r="B5447" i="126" s="1"/>
  <c r="E5447" i="126"/>
  <c r="E5448" i="126" l="1"/>
  <c r="F5447" i="126"/>
  <c r="C5447" i="126" s="1"/>
  <c r="B5448" i="126" s="1"/>
  <c r="F5448" i="126" l="1"/>
  <c r="C5448" i="126" s="1"/>
  <c r="B5449" i="126" s="1"/>
  <c r="E5449" i="126"/>
  <c r="F5449" i="126" l="1"/>
  <c r="C5449" i="126" s="1"/>
  <c r="B5450" i="126" s="1"/>
  <c r="E5450" i="126"/>
  <c r="E5451" i="126" l="1"/>
  <c r="F5450" i="126"/>
  <c r="C5450" i="126" s="1"/>
  <c r="B5451" i="126" s="1"/>
  <c r="E5452" i="126" l="1"/>
  <c r="F5451" i="126"/>
  <c r="C5451" i="126" s="1"/>
  <c r="B5452" i="126" s="1"/>
  <c r="F5452" i="126" l="1"/>
  <c r="C5452" i="126" s="1"/>
  <c r="B5453" i="126" s="1"/>
  <c r="E5453" i="126"/>
  <c r="F5453" i="126" l="1"/>
  <c r="C5453" i="126" s="1"/>
  <c r="B5454" i="126" s="1"/>
  <c r="E5454" i="126"/>
  <c r="E5455" i="126" l="1"/>
  <c r="F5454" i="126"/>
  <c r="C5454" i="126" s="1"/>
  <c r="B5455" i="126" s="1"/>
  <c r="E5456" i="126" l="1"/>
  <c r="F5455" i="126"/>
  <c r="C5455" i="126" s="1"/>
  <c r="B5456" i="126" s="1"/>
  <c r="E5457" i="126" l="1"/>
  <c r="F5456" i="126"/>
  <c r="C5456" i="126" s="1"/>
  <c r="B5457" i="126" s="1"/>
  <c r="F5457" i="126" l="1"/>
  <c r="C5457" i="126" s="1"/>
  <c r="B5458" i="126" s="1"/>
  <c r="E5458" i="126"/>
  <c r="F5458" i="126" l="1"/>
  <c r="C5458" i="126" s="1"/>
  <c r="B5459" i="126" s="1"/>
  <c r="E5459" i="126"/>
  <c r="E5460" i="126" l="1"/>
  <c r="F5459" i="126"/>
  <c r="C5459" i="126" s="1"/>
  <c r="B5460" i="126" s="1"/>
  <c r="F5460" i="126" l="1"/>
  <c r="C5460" i="126" s="1"/>
  <c r="B5461" i="126" s="1"/>
  <c r="E5461" i="126"/>
  <c r="F5461" i="126" l="1"/>
  <c r="C5461" i="126" s="1"/>
  <c r="B5462" i="126" s="1"/>
  <c r="E5462" i="126"/>
  <c r="F5462" i="126" l="1"/>
  <c r="C5462" i="126" s="1"/>
  <c r="B5463" i="126" s="1"/>
  <c r="E5463" i="126"/>
  <c r="E5464" i="126" l="1"/>
  <c r="F5463" i="126"/>
  <c r="C5463" i="126" s="1"/>
  <c r="B5464" i="126" s="1"/>
  <c r="E5465" i="126" l="1"/>
  <c r="F5464" i="126"/>
  <c r="C5464" i="126" s="1"/>
  <c r="B5465" i="126" s="1"/>
  <c r="E5466" i="126" l="1"/>
  <c r="F5465" i="126"/>
  <c r="C5465" i="126" s="1"/>
  <c r="B5466" i="126" s="1"/>
  <c r="F5466" i="126" l="1"/>
  <c r="C5466" i="126" s="1"/>
  <c r="B5467" i="126" s="1"/>
  <c r="E5467" i="126"/>
  <c r="F5467" i="126" l="1"/>
  <c r="C5467" i="126" s="1"/>
  <c r="B5468" i="126" s="1"/>
  <c r="E5468" i="126"/>
  <c r="F5468" i="126" l="1"/>
  <c r="C5468" i="126" s="1"/>
  <c r="B5469" i="126" s="1"/>
  <c r="E5469" i="126"/>
  <c r="F5469" i="126" l="1"/>
  <c r="C5469" i="126" s="1"/>
  <c r="B5470" i="126" s="1"/>
  <c r="E5470" i="126"/>
  <c r="E5471" i="126" l="1"/>
  <c r="F5470" i="126"/>
  <c r="C5470" i="126" s="1"/>
  <c r="B5471" i="126" s="1"/>
  <c r="F5471" i="126" l="1"/>
  <c r="C5471" i="126" s="1"/>
  <c r="B5472" i="126" s="1"/>
  <c r="E5472" i="126"/>
  <c r="E5473" i="126" l="1"/>
  <c r="F5472" i="126"/>
  <c r="C5472" i="126" s="1"/>
  <c r="B5473" i="126" s="1"/>
  <c r="E5474" i="126" l="1"/>
  <c r="F5473" i="126"/>
  <c r="C5473" i="126" s="1"/>
  <c r="B5474" i="126" s="1"/>
  <c r="F5474" i="126" l="1"/>
  <c r="C5474" i="126" s="1"/>
  <c r="B5475" i="126" s="1"/>
  <c r="E5475" i="126"/>
  <c r="E5476" i="126" l="1"/>
  <c r="F5475" i="126"/>
  <c r="C5475" i="126" s="1"/>
  <c r="B5476" i="126" s="1"/>
  <c r="F5476" i="126" l="1"/>
  <c r="C5476" i="126" s="1"/>
  <c r="B5477" i="126" s="1"/>
  <c r="E5477" i="126"/>
  <c r="E5478" i="126" l="1"/>
  <c r="F5477" i="126"/>
  <c r="C5477" i="126" s="1"/>
  <c r="B5478" i="126" s="1"/>
  <c r="F5478" i="126" l="1"/>
  <c r="C5478" i="126" s="1"/>
  <c r="B5479" i="126" s="1"/>
  <c r="E5479" i="126"/>
  <c r="F5479" i="126" l="1"/>
  <c r="C5479" i="126" s="1"/>
  <c r="B5480" i="126" s="1"/>
  <c r="E5480" i="126"/>
  <c r="E5481" i="126" l="1"/>
  <c r="F5480" i="126"/>
  <c r="C5480" i="126" s="1"/>
  <c r="B5481" i="126" s="1"/>
  <c r="F5481" i="126" l="1"/>
  <c r="C5481" i="126" s="1"/>
  <c r="B5482" i="126" s="1"/>
  <c r="E5482" i="126"/>
  <c r="E5483" i="126" l="1"/>
  <c r="F5482" i="126"/>
  <c r="C5482" i="126" s="1"/>
  <c r="B5483" i="126" s="1"/>
  <c r="F5483" i="126" l="1"/>
  <c r="C5483" i="126" s="1"/>
  <c r="B5484" i="126" s="1"/>
  <c r="E5484" i="126"/>
  <c r="F5484" i="126" l="1"/>
  <c r="C5484" i="126" s="1"/>
  <c r="B5485" i="126" s="1"/>
  <c r="E5485" i="126"/>
  <c r="E5486" i="126" l="1"/>
  <c r="F5485" i="126"/>
  <c r="C5485" i="126" s="1"/>
  <c r="B5486" i="126" s="1"/>
  <c r="E5487" i="126" l="1"/>
  <c r="F5486" i="126"/>
  <c r="C5486" i="126" s="1"/>
  <c r="B5487" i="126" s="1"/>
  <c r="F5487" i="126" l="1"/>
  <c r="C5487" i="126" s="1"/>
  <c r="B5488" i="126" s="1"/>
  <c r="E5488" i="126"/>
  <c r="F5488" i="126" l="1"/>
  <c r="C5488" i="126" s="1"/>
  <c r="B5489" i="126" s="1"/>
  <c r="E5489" i="126"/>
  <c r="F5489" i="126" l="1"/>
  <c r="C5489" i="126" s="1"/>
  <c r="B5490" i="126" s="1"/>
  <c r="E5490" i="126"/>
  <c r="E5491" i="126" l="1"/>
  <c r="F5490" i="126"/>
  <c r="C5490" i="126" s="1"/>
  <c r="B5491" i="126" s="1"/>
  <c r="E5492" i="126" l="1"/>
  <c r="F5491" i="126"/>
  <c r="C5491" i="126" s="1"/>
  <c r="B5492" i="126" s="1"/>
  <c r="F5492" i="126" l="1"/>
  <c r="C5492" i="126" s="1"/>
  <c r="B5493" i="126" s="1"/>
  <c r="E5493" i="126"/>
  <c r="F5493" i="126" l="1"/>
  <c r="C5493" i="126" s="1"/>
  <c r="B5494" i="126" s="1"/>
  <c r="E5494" i="126"/>
  <c r="F5494" i="126" l="1"/>
  <c r="C5494" i="126" s="1"/>
  <c r="B5495" i="126" s="1"/>
  <c r="E5495" i="126"/>
  <c r="F5495" i="126" l="1"/>
  <c r="C5495" i="126" s="1"/>
  <c r="B5496" i="126" s="1"/>
  <c r="E5496" i="126"/>
  <c r="E5497" i="126" l="1"/>
  <c r="F5496" i="126"/>
  <c r="C5496" i="126" s="1"/>
  <c r="B5497" i="126" s="1"/>
  <c r="F5497" i="126" l="1"/>
  <c r="C5497" i="126" s="1"/>
  <c r="B5498" i="126" s="1"/>
  <c r="E5498" i="126"/>
  <c r="E5499" i="126" l="1"/>
  <c r="F5498" i="126"/>
  <c r="C5498" i="126" s="1"/>
  <c r="B5499" i="126" s="1"/>
  <c r="E5500" i="126" l="1"/>
  <c r="F5499" i="126"/>
  <c r="C5499" i="126" s="1"/>
  <c r="B5500" i="126" s="1"/>
  <c r="F5500" i="126" l="1"/>
  <c r="C5500" i="126" s="1"/>
  <c r="B5501" i="126" s="1"/>
  <c r="E5501" i="126"/>
  <c r="E5502" i="126" l="1"/>
  <c r="F5501" i="126"/>
  <c r="C5501" i="126" s="1"/>
  <c r="B5502" i="126" s="1"/>
  <c r="E5503" i="126" l="1"/>
  <c r="F5502" i="126"/>
  <c r="C5502" i="126" s="1"/>
  <c r="B5503" i="126" s="1"/>
  <c r="F5503" i="126" l="1"/>
  <c r="C5503" i="126" s="1"/>
  <c r="B5504" i="126" s="1"/>
  <c r="E5504" i="126"/>
  <c r="E5505" i="126" l="1"/>
  <c r="F5504" i="126"/>
  <c r="C5504" i="126" s="1"/>
  <c r="B5505" i="126" s="1"/>
  <c r="E5506" i="126" l="1"/>
  <c r="F5505" i="126"/>
  <c r="C5505" i="126" s="1"/>
  <c r="B5506" i="126" s="1"/>
  <c r="F5506" i="126" l="1"/>
  <c r="C5506" i="126" s="1"/>
  <c r="B5507" i="126" s="1"/>
  <c r="E5507" i="126"/>
  <c r="E5508" i="126" l="1"/>
  <c r="F5507" i="126"/>
  <c r="C5507" i="126" s="1"/>
  <c r="B5508" i="126" s="1"/>
  <c r="F5508" i="126" l="1"/>
  <c r="C5508" i="126" s="1"/>
  <c r="B5509" i="126" s="1"/>
  <c r="E5509" i="126"/>
  <c r="E5510" i="126" l="1"/>
  <c r="F5509" i="126"/>
  <c r="C5509" i="126" s="1"/>
  <c r="B5510" i="126" s="1"/>
  <c r="E5511" i="126" l="1"/>
  <c r="F5510" i="126"/>
  <c r="C5510" i="126" s="1"/>
  <c r="B5511" i="126" s="1"/>
  <c r="F5511" i="126" l="1"/>
  <c r="C5511" i="126" s="1"/>
  <c r="B5512" i="126" s="1"/>
  <c r="E5512" i="126"/>
  <c r="F5512" i="126" l="1"/>
  <c r="C5512" i="126" s="1"/>
  <c r="B5513" i="126" s="1"/>
  <c r="E5513" i="126"/>
  <c r="F5513" i="126" l="1"/>
  <c r="C5513" i="126" s="1"/>
  <c r="B5514" i="126" s="1"/>
  <c r="E5514" i="126"/>
  <c r="E5515" i="126" l="1"/>
  <c r="F5514" i="126"/>
  <c r="C5514" i="126" s="1"/>
  <c r="B5515" i="126" s="1"/>
  <c r="E5516" i="126" l="1"/>
  <c r="F5515" i="126"/>
  <c r="C5515" i="126" s="1"/>
  <c r="B5516" i="126" s="1"/>
  <c r="F5516" i="126" l="1"/>
  <c r="C5516" i="126" s="1"/>
  <c r="B5517" i="126" s="1"/>
  <c r="E5517" i="126"/>
  <c r="E5518" i="126" l="1"/>
  <c r="F5517" i="126"/>
  <c r="C5517" i="126" s="1"/>
  <c r="B5518" i="126" s="1"/>
  <c r="E5519" i="126" l="1"/>
  <c r="F5518" i="126"/>
  <c r="C5518" i="126" s="1"/>
  <c r="B5519" i="126" s="1"/>
  <c r="F5519" i="126" l="1"/>
  <c r="C5519" i="126" s="1"/>
  <c r="B5520" i="126" s="1"/>
  <c r="E5520" i="126"/>
  <c r="E5521" i="126" l="1"/>
  <c r="F5520" i="126"/>
  <c r="C5520" i="126" s="1"/>
  <c r="B5521" i="126" s="1"/>
  <c r="F5521" i="126" l="1"/>
  <c r="C5521" i="126" s="1"/>
  <c r="B5522" i="126" s="1"/>
  <c r="E5522" i="126"/>
  <c r="F5522" i="126" l="1"/>
  <c r="C5522" i="126" s="1"/>
  <c r="B5523" i="126" s="1"/>
  <c r="E5523" i="126"/>
  <c r="F5523" i="126" l="1"/>
  <c r="C5523" i="126" s="1"/>
  <c r="B5524" i="126" s="1"/>
  <c r="E5524" i="126"/>
  <c r="F5524" i="126" l="1"/>
  <c r="C5524" i="126" s="1"/>
  <c r="B5525" i="126" s="1"/>
  <c r="E5525" i="126"/>
  <c r="F5525" i="126" l="1"/>
  <c r="C5525" i="126" s="1"/>
  <c r="B5526" i="126" s="1"/>
  <c r="E5526" i="126"/>
  <c r="F5526" i="126" l="1"/>
  <c r="C5526" i="126" s="1"/>
  <c r="B5527" i="126" s="1"/>
  <c r="E5527" i="126"/>
  <c r="E5528" i="126" l="1"/>
  <c r="F5527" i="126"/>
  <c r="C5527" i="126" s="1"/>
  <c r="B5528" i="126" s="1"/>
  <c r="E5529" i="126" l="1"/>
  <c r="F5528" i="126"/>
  <c r="C5528" i="126" s="1"/>
  <c r="B5529" i="126" s="1"/>
  <c r="F5529" i="126" l="1"/>
  <c r="C5529" i="126" s="1"/>
  <c r="B5530" i="126" s="1"/>
  <c r="E5530" i="126"/>
  <c r="E5531" i="126" l="1"/>
  <c r="F5530" i="126"/>
  <c r="C5530" i="126" s="1"/>
  <c r="B5531" i="126" s="1"/>
  <c r="F5531" i="126" l="1"/>
  <c r="C5531" i="126" s="1"/>
  <c r="B5532" i="126" s="1"/>
  <c r="E5532" i="126"/>
  <c r="F5532" i="126" l="1"/>
  <c r="C5532" i="126" s="1"/>
  <c r="B5533" i="126" s="1"/>
  <c r="E5533" i="126"/>
  <c r="E5534" i="126" l="1"/>
  <c r="F5533" i="126"/>
  <c r="C5533" i="126" s="1"/>
  <c r="B5534" i="126" s="1"/>
  <c r="F5534" i="126" l="1"/>
  <c r="C5534" i="126" s="1"/>
  <c r="B5535" i="126" s="1"/>
  <c r="E5535" i="126"/>
  <c r="F5535" i="126" l="1"/>
  <c r="C5535" i="126" s="1"/>
  <c r="B5536" i="126" s="1"/>
  <c r="E5536" i="126"/>
  <c r="E5537" i="126" l="1"/>
  <c r="F5536" i="126"/>
  <c r="C5536" i="126" s="1"/>
  <c r="B5537" i="126" s="1"/>
  <c r="F5537" i="126" l="1"/>
  <c r="C5537" i="126" s="1"/>
  <c r="B5538" i="126" s="1"/>
  <c r="E5538" i="126"/>
  <c r="F5538" i="126" l="1"/>
  <c r="C5538" i="126" s="1"/>
  <c r="B5539" i="126" s="1"/>
  <c r="E5539" i="126"/>
  <c r="E5540" i="126" l="1"/>
  <c r="F5539" i="126"/>
  <c r="C5539" i="126" s="1"/>
  <c r="B5540" i="126" s="1"/>
  <c r="F5540" i="126" l="1"/>
  <c r="C5540" i="126" s="1"/>
  <c r="B5541" i="126" s="1"/>
  <c r="E5541" i="126"/>
  <c r="E5542" i="126" l="1"/>
  <c r="F5541" i="126"/>
  <c r="C5541" i="126" s="1"/>
  <c r="B5542" i="126" s="1"/>
  <c r="F5542" i="126" l="1"/>
  <c r="C5542" i="126" s="1"/>
  <c r="B5543" i="126" s="1"/>
  <c r="E5543" i="126"/>
  <c r="F5543" i="126" l="1"/>
  <c r="C5543" i="126" s="1"/>
  <c r="B5544" i="126" s="1"/>
  <c r="E5544" i="126"/>
  <c r="E5545" i="126" l="1"/>
  <c r="F5544" i="126"/>
  <c r="C5544" i="126" s="1"/>
  <c r="B5545" i="126" s="1"/>
  <c r="F5545" i="126" l="1"/>
  <c r="C5545" i="126" s="1"/>
  <c r="B5546" i="126" s="1"/>
  <c r="E5546" i="126"/>
  <c r="F5546" i="126" l="1"/>
  <c r="C5546" i="126" s="1"/>
  <c r="B5547" i="126" s="1"/>
  <c r="E5547" i="126"/>
  <c r="E5548" i="126" l="1"/>
  <c r="F5547" i="126"/>
  <c r="C5547" i="126" s="1"/>
  <c r="B5548" i="126" s="1"/>
  <c r="E5549" i="126" l="1"/>
  <c r="F5548" i="126"/>
  <c r="C5548" i="126" s="1"/>
  <c r="B5549" i="126" s="1"/>
  <c r="F5549" i="126" l="1"/>
  <c r="C5549" i="126" s="1"/>
  <c r="B5550" i="126" s="1"/>
  <c r="E5550" i="126"/>
  <c r="F5550" i="126" l="1"/>
  <c r="C5550" i="126" s="1"/>
  <c r="B5551" i="126" s="1"/>
  <c r="E5551" i="126"/>
  <c r="E5552" i="126" l="1"/>
  <c r="F5551" i="126"/>
  <c r="C5551" i="126" s="1"/>
  <c r="B5552" i="126" s="1"/>
  <c r="F5552" i="126" l="1"/>
  <c r="C5552" i="126" s="1"/>
  <c r="B5553" i="126" s="1"/>
  <c r="E5553" i="126"/>
  <c r="E5554" i="126" l="1"/>
  <c r="F5553" i="126"/>
  <c r="C5553" i="126" s="1"/>
  <c r="B5554" i="126" s="1"/>
  <c r="E5555" i="126" l="1"/>
  <c r="F5554" i="126"/>
  <c r="C5554" i="126" s="1"/>
  <c r="B5555" i="126" s="1"/>
  <c r="F5555" i="126" l="1"/>
  <c r="C5555" i="126" s="1"/>
  <c r="B5556" i="126" s="1"/>
  <c r="E5556" i="126"/>
  <c r="F5556" i="126" l="1"/>
  <c r="C5556" i="126" s="1"/>
  <c r="B5557" i="126" s="1"/>
  <c r="E5557" i="126"/>
  <c r="E5558" i="126" l="1"/>
  <c r="F5557" i="126"/>
  <c r="C5557" i="126" s="1"/>
  <c r="B5558" i="126" s="1"/>
  <c r="F5558" i="126" l="1"/>
  <c r="C5558" i="126" s="1"/>
  <c r="B5559" i="126" s="1"/>
  <c r="E5559" i="126"/>
  <c r="E5560" i="126" l="1"/>
  <c r="F5559" i="126"/>
  <c r="C5559" i="126" s="1"/>
  <c r="B5560" i="126" s="1"/>
  <c r="E5561" i="126" l="1"/>
  <c r="F5560" i="126"/>
  <c r="C5560" i="126" s="1"/>
  <c r="B5561" i="126" s="1"/>
  <c r="E5562" i="126" l="1"/>
  <c r="F5561" i="126"/>
  <c r="C5561" i="126" s="1"/>
  <c r="B5562" i="126" s="1"/>
  <c r="F5562" i="126" l="1"/>
  <c r="C5562" i="126" s="1"/>
  <c r="B5563" i="126" s="1"/>
  <c r="E5563" i="126"/>
  <c r="E5564" i="126" l="1"/>
  <c r="F5563" i="126"/>
  <c r="C5563" i="126" s="1"/>
  <c r="B5564" i="126" s="1"/>
  <c r="F5564" i="126" l="1"/>
  <c r="C5564" i="126" s="1"/>
  <c r="B5565" i="126" s="1"/>
  <c r="E5565" i="126"/>
  <c r="F5565" i="126" l="1"/>
  <c r="C5565" i="126" s="1"/>
  <c r="B5566" i="126" s="1"/>
  <c r="E5566" i="126"/>
  <c r="F5566" i="126" l="1"/>
  <c r="C5566" i="126" s="1"/>
  <c r="B5567" i="126" s="1"/>
  <c r="E5567" i="126"/>
  <c r="E5568" i="126" l="1"/>
  <c r="F5567" i="126"/>
  <c r="C5567" i="126" s="1"/>
  <c r="B5568" i="126" s="1"/>
  <c r="F5568" i="126" l="1"/>
  <c r="C5568" i="126" s="1"/>
  <c r="B5569" i="126" s="1"/>
  <c r="E5569" i="126"/>
  <c r="F5569" i="126" l="1"/>
  <c r="C5569" i="126" s="1"/>
  <c r="B5570" i="126" s="1"/>
  <c r="E5570" i="126"/>
  <c r="E5571" i="126" l="1"/>
  <c r="F5570" i="126"/>
  <c r="C5570" i="126" s="1"/>
  <c r="B5571" i="126" s="1"/>
  <c r="F5571" i="126" l="1"/>
  <c r="C5571" i="126" s="1"/>
  <c r="B5572" i="126" s="1"/>
  <c r="E5572" i="126"/>
  <c r="E5573" i="126" l="1"/>
  <c r="F5572" i="126"/>
  <c r="C5572" i="126" s="1"/>
  <c r="B5573" i="126" s="1"/>
  <c r="E5574" i="126" l="1"/>
  <c r="F5573" i="126"/>
  <c r="C5573" i="126" s="1"/>
  <c r="B5574" i="126" s="1"/>
  <c r="E5575" i="126" l="1"/>
  <c r="F5574" i="126"/>
  <c r="C5574" i="126" s="1"/>
  <c r="B5575" i="126" s="1"/>
  <c r="E5576" i="126" l="1"/>
  <c r="F5575" i="126"/>
  <c r="C5575" i="126" s="1"/>
  <c r="B5576" i="126" s="1"/>
  <c r="F5576" i="126" l="1"/>
  <c r="C5576" i="126" s="1"/>
  <c r="B5577" i="126" s="1"/>
  <c r="E5577" i="126"/>
  <c r="E5578" i="126" l="1"/>
  <c r="F5577" i="126"/>
  <c r="C5577" i="126" s="1"/>
  <c r="B5578" i="126" s="1"/>
  <c r="F5578" i="126" l="1"/>
  <c r="C5578" i="126" s="1"/>
  <c r="B5579" i="126" s="1"/>
  <c r="E5579" i="126"/>
  <c r="E5580" i="126" l="1"/>
  <c r="F5579" i="126"/>
  <c r="C5579" i="126" s="1"/>
  <c r="B5580" i="126" s="1"/>
  <c r="E5581" i="126" l="1"/>
  <c r="F5580" i="126"/>
  <c r="C5580" i="126" s="1"/>
  <c r="B5581" i="126" s="1"/>
  <c r="F5581" i="126" l="1"/>
  <c r="C5581" i="126" s="1"/>
  <c r="B5582" i="126" s="1"/>
  <c r="E5582" i="126"/>
  <c r="F5582" i="126" l="1"/>
  <c r="C5582" i="126" s="1"/>
  <c r="B5583" i="126" s="1"/>
  <c r="E5583" i="126"/>
  <c r="F5583" i="126" l="1"/>
  <c r="C5583" i="126" s="1"/>
  <c r="B5584" i="126" s="1"/>
  <c r="E5584" i="126"/>
  <c r="E5585" i="126" l="1"/>
  <c r="F5584" i="126"/>
  <c r="C5584" i="126" s="1"/>
  <c r="B5585" i="126" s="1"/>
  <c r="F5585" i="126" l="1"/>
  <c r="C5585" i="126" s="1"/>
  <c r="B5586" i="126" s="1"/>
  <c r="E5586" i="126"/>
  <c r="F5586" i="126" l="1"/>
  <c r="C5586" i="126" s="1"/>
  <c r="B5587" i="126" s="1"/>
  <c r="E5587" i="126"/>
  <c r="E5588" i="126" l="1"/>
  <c r="F5587" i="126"/>
  <c r="C5587" i="126" s="1"/>
  <c r="B5588" i="126" s="1"/>
  <c r="F5588" i="126" l="1"/>
  <c r="C5588" i="126" s="1"/>
  <c r="B5589" i="126" s="1"/>
  <c r="E5589" i="126"/>
  <c r="F5589" i="126" l="1"/>
  <c r="C5589" i="126" s="1"/>
  <c r="B5590" i="126" s="1"/>
  <c r="E5590" i="126"/>
  <c r="E5591" i="126" l="1"/>
  <c r="F5590" i="126"/>
  <c r="C5590" i="126" s="1"/>
  <c r="B5591" i="126" s="1"/>
  <c r="F5591" i="126" l="1"/>
  <c r="C5591" i="126" s="1"/>
  <c r="B5592" i="126" s="1"/>
  <c r="E5592" i="126"/>
  <c r="E5593" i="126" l="1"/>
  <c r="F5592" i="126"/>
  <c r="C5592" i="126" s="1"/>
  <c r="B5593" i="126" s="1"/>
  <c r="F5593" i="126" l="1"/>
  <c r="C5593" i="126" s="1"/>
  <c r="B5594" i="126" s="1"/>
  <c r="E5594" i="126"/>
  <c r="E5595" i="126" l="1"/>
  <c r="F5594" i="126"/>
  <c r="C5594" i="126" s="1"/>
  <c r="B5595" i="126" s="1"/>
  <c r="F5595" i="126" l="1"/>
  <c r="C5595" i="126" s="1"/>
  <c r="B5596" i="126" s="1"/>
  <c r="E5596" i="126"/>
  <c r="E5597" i="126" l="1"/>
  <c r="F5596" i="126"/>
  <c r="C5596" i="126" s="1"/>
  <c r="B5597" i="126" s="1"/>
  <c r="F5597" i="126" l="1"/>
  <c r="C5597" i="126" s="1"/>
  <c r="B5598" i="126" s="1"/>
  <c r="E5598" i="126"/>
  <c r="F5598" i="126" l="1"/>
  <c r="C5598" i="126" s="1"/>
  <c r="B5599" i="126" s="1"/>
  <c r="E5599" i="126"/>
  <c r="E5600" i="126" l="1"/>
  <c r="F5599" i="126"/>
  <c r="C5599" i="126" s="1"/>
  <c r="B5600" i="126" s="1"/>
  <c r="F5600" i="126" l="1"/>
  <c r="C5600" i="126" s="1"/>
  <c r="B5601" i="126" s="1"/>
  <c r="E5601" i="126"/>
  <c r="F5601" i="126" l="1"/>
  <c r="C5601" i="126" s="1"/>
  <c r="B5602" i="126" s="1"/>
  <c r="E5602" i="126"/>
  <c r="E5603" i="126" l="1"/>
  <c r="F5602" i="126"/>
  <c r="C5602" i="126" s="1"/>
  <c r="B5603" i="126" s="1"/>
  <c r="F5603" i="126" l="1"/>
  <c r="C5603" i="126" s="1"/>
  <c r="B5604" i="126" s="1"/>
  <c r="E5604" i="126"/>
  <c r="E5605" i="126" l="1"/>
  <c r="F5604" i="126"/>
  <c r="C5604" i="126" s="1"/>
  <c r="B5605" i="126" s="1"/>
  <c r="E5606" i="126" l="1"/>
  <c r="F5605" i="126"/>
  <c r="C5605" i="126" s="1"/>
  <c r="B5606" i="126" s="1"/>
  <c r="F5606" i="126" l="1"/>
  <c r="C5606" i="126" s="1"/>
  <c r="B5607" i="126" s="1"/>
  <c r="E5607" i="126"/>
  <c r="F5607" i="126" l="1"/>
  <c r="C5607" i="126" s="1"/>
  <c r="B5608" i="126" s="1"/>
  <c r="E5608" i="126"/>
  <c r="F5608" i="126" l="1"/>
  <c r="C5608" i="126" s="1"/>
  <c r="B5609" i="126" s="1"/>
  <c r="E5609" i="126"/>
  <c r="F5609" i="126" l="1"/>
  <c r="C5609" i="126" s="1"/>
  <c r="B5610" i="126" s="1"/>
  <c r="E5610" i="126"/>
  <c r="E5611" i="126" l="1"/>
  <c r="F5610" i="126"/>
  <c r="C5610" i="126" s="1"/>
  <c r="B5611" i="126" s="1"/>
  <c r="E5612" i="126" l="1"/>
  <c r="F5611" i="126"/>
  <c r="C5611" i="126" s="1"/>
  <c r="B5612" i="126" s="1"/>
  <c r="E5613" i="126" l="1"/>
  <c r="F5612" i="126"/>
  <c r="C5612" i="126" s="1"/>
  <c r="B5613" i="126" s="1"/>
  <c r="F5613" i="126" l="1"/>
  <c r="C5613" i="126" s="1"/>
  <c r="B5614" i="126" s="1"/>
  <c r="E5614" i="126"/>
  <c r="E5615" i="126" l="1"/>
  <c r="F5614" i="126"/>
  <c r="C5614" i="126" s="1"/>
  <c r="B5615" i="126" s="1"/>
  <c r="F5615" i="126" l="1"/>
  <c r="C5615" i="126" s="1"/>
  <c r="B5616" i="126" s="1"/>
  <c r="E5616" i="126"/>
  <c r="F5616" i="126" l="1"/>
  <c r="C5616" i="126" s="1"/>
  <c r="B5617" i="126" s="1"/>
  <c r="E5617" i="126"/>
  <c r="E5618" i="126" l="1"/>
  <c r="F5617" i="126"/>
  <c r="C5617" i="126" s="1"/>
  <c r="B5618" i="126" s="1"/>
  <c r="E5619" i="126" l="1"/>
  <c r="F5618" i="126"/>
  <c r="C5618" i="126" s="1"/>
  <c r="B5619" i="126" s="1"/>
  <c r="F5619" i="126" l="1"/>
  <c r="C5619" i="126" s="1"/>
  <c r="B5620" i="126" s="1"/>
  <c r="E5620" i="126"/>
  <c r="E5621" i="126" l="1"/>
  <c r="F5620" i="126"/>
  <c r="C5620" i="126" s="1"/>
  <c r="B5621" i="126" s="1"/>
  <c r="F5621" i="126" l="1"/>
  <c r="C5621" i="126" s="1"/>
  <c r="B5622" i="126" s="1"/>
  <c r="E5622" i="126"/>
  <c r="E5623" i="126" l="1"/>
  <c r="F5622" i="126"/>
  <c r="C5622" i="126" s="1"/>
  <c r="B5623" i="126" s="1"/>
  <c r="E5624" i="126" l="1"/>
  <c r="F5623" i="126"/>
  <c r="C5623" i="126" s="1"/>
  <c r="B5624" i="126" s="1"/>
  <c r="F5624" i="126" l="1"/>
  <c r="C5624" i="126" s="1"/>
  <c r="B5625" i="126" s="1"/>
  <c r="E5625" i="126"/>
  <c r="E5626" i="126" l="1"/>
  <c r="F5625" i="126"/>
  <c r="C5625" i="126" s="1"/>
  <c r="B5626" i="126" s="1"/>
  <c r="E5627" i="126" l="1"/>
  <c r="F5626" i="126"/>
  <c r="C5626" i="126" s="1"/>
  <c r="B5627" i="126" s="1"/>
  <c r="E5628" i="126" l="1"/>
  <c r="F5627" i="126"/>
  <c r="C5627" i="126" s="1"/>
  <c r="B5628" i="126" s="1"/>
  <c r="E5629" i="126" l="1"/>
  <c r="F5628" i="126"/>
  <c r="C5628" i="126" s="1"/>
  <c r="B5629" i="126" s="1"/>
  <c r="F5629" i="126" l="1"/>
  <c r="C5629" i="126" s="1"/>
  <c r="B5630" i="126" s="1"/>
  <c r="E5630" i="126"/>
  <c r="E5631" i="126" l="1"/>
  <c r="F5630" i="126"/>
  <c r="C5630" i="126" s="1"/>
  <c r="B5631" i="126" s="1"/>
  <c r="F5631" i="126" l="1"/>
  <c r="C5631" i="126" s="1"/>
  <c r="B5632" i="126" s="1"/>
  <c r="E5632" i="126"/>
  <c r="F5632" i="126" l="1"/>
  <c r="C5632" i="126" s="1"/>
  <c r="B5633" i="126" s="1"/>
  <c r="E5633" i="126"/>
  <c r="E5634" i="126" l="1"/>
  <c r="F5633" i="126"/>
  <c r="C5633" i="126" s="1"/>
  <c r="B5634" i="126" s="1"/>
  <c r="E5635" i="126" l="1"/>
  <c r="F5634" i="126"/>
  <c r="C5634" i="126" s="1"/>
  <c r="B5635" i="126" s="1"/>
  <c r="E5636" i="126" l="1"/>
  <c r="F5635" i="126"/>
  <c r="C5635" i="126" s="1"/>
  <c r="B5636" i="126" s="1"/>
  <c r="F5636" i="126" l="1"/>
  <c r="C5636" i="126" s="1"/>
  <c r="B5637" i="126" s="1"/>
  <c r="E5637" i="126"/>
  <c r="F5637" i="126" l="1"/>
  <c r="C5637" i="126" s="1"/>
  <c r="B5638" i="126" s="1"/>
  <c r="E5638" i="126"/>
  <c r="F5638" i="126" l="1"/>
  <c r="C5638" i="126" s="1"/>
  <c r="B5639" i="126" s="1"/>
  <c r="E5639" i="126"/>
  <c r="E5640" i="126" l="1"/>
  <c r="F5639" i="126"/>
  <c r="C5639" i="126" s="1"/>
  <c r="B5640" i="126" s="1"/>
  <c r="E5641" i="126" l="1"/>
  <c r="F5640" i="126"/>
  <c r="C5640" i="126" s="1"/>
  <c r="B5641" i="126" s="1"/>
  <c r="E5642" i="126" l="1"/>
  <c r="F5641" i="126"/>
  <c r="C5641" i="126" s="1"/>
  <c r="B5642" i="126" s="1"/>
  <c r="F5642" i="126" l="1"/>
  <c r="C5642" i="126" s="1"/>
  <c r="B5643" i="126" s="1"/>
  <c r="E5643" i="126"/>
  <c r="E5644" i="126" l="1"/>
  <c r="F5643" i="126"/>
  <c r="C5643" i="126" s="1"/>
  <c r="B5644" i="126" s="1"/>
  <c r="E5645" i="126" l="1"/>
  <c r="F5644" i="126"/>
  <c r="C5644" i="126" s="1"/>
  <c r="B5645" i="126" s="1"/>
  <c r="E5646" i="126" l="1"/>
  <c r="F5645" i="126"/>
  <c r="C5645" i="126" s="1"/>
  <c r="B5646" i="126" s="1"/>
  <c r="E5647" i="126" l="1"/>
  <c r="F5646" i="126"/>
  <c r="C5646" i="126" s="1"/>
  <c r="B5647" i="126" s="1"/>
  <c r="E5648" i="126" l="1"/>
  <c r="F5647" i="126"/>
  <c r="C5647" i="126" s="1"/>
  <c r="B5648" i="126" s="1"/>
  <c r="F5648" i="126" l="1"/>
  <c r="C5648" i="126" s="1"/>
  <c r="B5649" i="126" s="1"/>
  <c r="E5649" i="126"/>
  <c r="E5650" i="126" l="1"/>
  <c r="F5649" i="126"/>
  <c r="C5649" i="126" s="1"/>
  <c r="B5650" i="126" s="1"/>
  <c r="E5651" i="126" l="1"/>
  <c r="F5650" i="126"/>
  <c r="C5650" i="126" s="1"/>
  <c r="B5651" i="126" s="1"/>
  <c r="F5651" i="126" l="1"/>
  <c r="C5651" i="126" s="1"/>
  <c r="B5652" i="126" s="1"/>
  <c r="E5652" i="126"/>
  <c r="E5653" i="126" l="1"/>
  <c r="F5652" i="126"/>
  <c r="C5652" i="126" s="1"/>
  <c r="B5653" i="126" s="1"/>
  <c r="F5653" i="126" l="1"/>
  <c r="C5653" i="126" s="1"/>
  <c r="B5654" i="126" s="1"/>
  <c r="E5654" i="126"/>
  <c r="F5654" i="126" l="1"/>
  <c r="C5654" i="126" s="1"/>
  <c r="B5655" i="126" s="1"/>
  <c r="E5655" i="126"/>
  <c r="E5656" i="126" l="1"/>
  <c r="F5655" i="126"/>
  <c r="C5655" i="126" s="1"/>
  <c r="B5656" i="126" s="1"/>
  <c r="E5657" i="126" l="1"/>
  <c r="F5656" i="126"/>
  <c r="C5656" i="126" s="1"/>
  <c r="B5657" i="126" s="1"/>
  <c r="F5657" i="126" l="1"/>
  <c r="C5657" i="126" s="1"/>
  <c r="B5658" i="126" s="1"/>
  <c r="E5658" i="126"/>
  <c r="F5658" i="126" l="1"/>
  <c r="C5658" i="126" s="1"/>
  <c r="B5659" i="126" s="1"/>
  <c r="E5659" i="126"/>
  <c r="E5660" i="126" l="1"/>
  <c r="F5659" i="126"/>
  <c r="C5659" i="126" s="1"/>
  <c r="B5660" i="126" s="1"/>
  <c r="E5661" i="126" l="1"/>
  <c r="F5660" i="126"/>
  <c r="C5660" i="126" s="1"/>
  <c r="B5661" i="126" s="1"/>
  <c r="F5661" i="126" l="1"/>
  <c r="C5661" i="126" s="1"/>
  <c r="B5662" i="126" s="1"/>
  <c r="E5662" i="126"/>
  <c r="E5663" i="126" l="1"/>
  <c r="F5662" i="126"/>
  <c r="C5662" i="126" s="1"/>
  <c r="B5663" i="126" s="1"/>
  <c r="F5663" i="126" l="1"/>
  <c r="C5663" i="126" s="1"/>
  <c r="B5664" i="126" s="1"/>
  <c r="E5664" i="126"/>
  <c r="E5665" i="126" l="1"/>
  <c r="F5664" i="126"/>
  <c r="C5664" i="126" s="1"/>
  <c r="B5665" i="126" s="1"/>
  <c r="E5666" i="126" l="1"/>
  <c r="F5665" i="126"/>
  <c r="C5665" i="126" s="1"/>
  <c r="B5666" i="126" s="1"/>
  <c r="F5666" i="126" l="1"/>
  <c r="C5666" i="126" s="1"/>
  <c r="B5667" i="126" s="1"/>
  <c r="E5667" i="126"/>
  <c r="E5668" i="126" l="1"/>
  <c r="F5667" i="126"/>
  <c r="C5667" i="126" s="1"/>
  <c r="B5668" i="126" s="1"/>
  <c r="E5669" i="126" l="1"/>
  <c r="F5668" i="126"/>
  <c r="C5668" i="126" s="1"/>
  <c r="B5669" i="126" s="1"/>
  <c r="F5669" i="126" l="1"/>
  <c r="C5669" i="126" s="1"/>
  <c r="B5670" i="126" s="1"/>
  <c r="E5670" i="126"/>
  <c r="E5671" i="126" l="1"/>
  <c r="F5670" i="126"/>
  <c r="C5670" i="126" s="1"/>
  <c r="B5671" i="126" s="1"/>
  <c r="F5671" i="126" l="1"/>
  <c r="C5671" i="126" s="1"/>
  <c r="B5672" i="126" s="1"/>
  <c r="E5672" i="126"/>
  <c r="F5672" i="126" l="1"/>
  <c r="C5672" i="126" s="1"/>
  <c r="B5673" i="126" s="1"/>
  <c r="E5673" i="126"/>
  <c r="F5673" i="126" l="1"/>
  <c r="C5673" i="126" s="1"/>
  <c r="B5674" i="126" s="1"/>
  <c r="E5674" i="126"/>
  <c r="E5675" i="126" l="1"/>
  <c r="F5674" i="126"/>
  <c r="C5674" i="126" s="1"/>
  <c r="B5675" i="126" s="1"/>
  <c r="F5675" i="126" l="1"/>
  <c r="C5675" i="126" s="1"/>
  <c r="B5676" i="126" s="1"/>
  <c r="E5676" i="126"/>
  <c r="E5677" i="126" l="1"/>
  <c r="F5676" i="126"/>
  <c r="C5676" i="126" s="1"/>
  <c r="B5677" i="126" s="1"/>
  <c r="F5677" i="126" l="1"/>
  <c r="C5677" i="126" s="1"/>
  <c r="B5678" i="126" s="1"/>
  <c r="E5678" i="126"/>
  <c r="E5679" i="126" l="1"/>
  <c r="F5678" i="126"/>
  <c r="C5678" i="126" s="1"/>
  <c r="B5679" i="126" s="1"/>
  <c r="F5679" i="126" l="1"/>
  <c r="C5679" i="126" s="1"/>
  <c r="B5680" i="126" s="1"/>
  <c r="E5680" i="126"/>
  <c r="F5680" i="126" l="1"/>
  <c r="C5680" i="126" s="1"/>
  <c r="B5681" i="126" s="1"/>
  <c r="E5681" i="126"/>
  <c r="E5682" i="126" l="1"/>
  <c r="F5681" i="126"/>
  <c r="C5681" i="126" s="1"/>
  <c r="B5682" i="126" s="1"/>
  <c r="F5682" i="126" l="1"/>
  <c r="C5682" i="126" s="1"/>
  <c r="B5683" i="126" s="1"/>
  <c r="E5683" i="126"/>
  <c r="F5683" i="126" l="1"/>
  <c r="C5683" i="126" s="1"/>
  <c r="B5684" i="126" s="1"/>
  <c r="E5684" i="126"/>
  <c r="E5685" i="126" l="1"/>
  <c r="F5684" i="126"/>
  <c r="C5684" i="126" s="1"/>
  <c r="B5685" i="126" s="1"/>
  <c r="F5685" i="126" l="1"/>
  <c r="C5685" i="126" s="1"/>
  <c r="B5686" i="126" s="1"/>
  <c r="E5686" i="126"/>
  <c r="E5687" i="126" l="1"/>
  <c r="F5686" i="126"/>
  <c r="C5686" i="126" s="1"/>
  <c r="B5687" i="126" s="1"/>
  <c r="F5687" i="126" l="1"/>
  <c r="C5687" i="126" s="1"/>
  <c r="B5688" i="126" s="1"/>
  <c r="E5688" i="126"/>
  <c r="E5689" i="126" l="1"/>
  <c r="F5688" i="126"/>
  <c r="C5688" i="126" s="1"/>
  <c r="B5689" i="126" s="1"/>
  <c r="E5690" i="126" l="1"/>
  <c r="F5689" i="126"/>
  <c r="C5689" i="126" s="1"/>
  <c r="B5690" i="126" s="1"/>
  <c r="F5690" i="126" l="1"/>
  <c r="C5690" i="126" s="1"/>
  <c r="B5691" i="126" s="1"/>
  <c r="E5691" i="126"/>
  <c r="E5692" i="126" l="1"/>
  <c r="F5691" i="126"/>
  <c r="C5691" i="126" s="1"/>
  <c r="B5692" i="126" s="1"/>
  <c r="F5692" i="126" l="1"/>
  <c r="C5692" i="126" s="1"/>
  <c r="B5693" i="126" s="1"/>
  <c r="E5693" i="126"/>
  <c r="E5694" i="126" l="1"/>
  <c r="F5693" i="126"/>
  <c r="C5693" i="126" s="1"/>
  <c r="B5694" i="126" s="1"/>
  <c r="F5694" i="126" l="1"/>
  <c r="C5694" i="126" s="1"/>
  <c r="B5695" i="126" s="1"/>
  <c r="E5695" i="126"/>
  <c r="F5695" i="126" l="1"/>
  <c r="C5695" i="126" s="1"/>
  <c r="B5696" i="126" s="1"/>
  <c r="E5696" i="126"/>
  <c r="E5697" i="126" l="1"/>
  <c r="F5696" i="126"/>
  <c r="C5696" i="126" s="1"/>
  <c r="B5697" i="126" s="1"/>
  <c r="F5697" i="126" l="1"/>
  <c r="C5697" i="126" s="1"/>
  <c r="B5698" i="126" s="1"/>
  <c r="E5698" i="126"/>
  <c r="F5698" i="126" l="1"/>
  <c r="C5698" i="126" s="1"/>
  <c r="B5699" i="126" s="1"/>
  <c r="E5699" i="126"/>
  <c r="E5700" i="126" l="1"/>
  <c r="F5699" i="126"/>
  <c r="C5699" i="126" s="1"/>
  <c r="B5700" i="126" s="1"/>
  <c r="F5700" i="126" l="1"/>
  <c r="C5700" i="126" s="1"/>
  <c r="B5701" i="126" s="1"/>
  <c r="E5701" i="126"/>
  <c r="E5702" i="126" l="1"/>
  <c r="F5701" i="126"/>
  <c r="C5701" i="126" s="1"/>
  <c r="B5702" i="126" s="1"/>
  <c r="F5702" i="126" l="1"/>
  <c r="C5702" i="126" s="1"/>
  <c r="B5703" i="126" s="1"/>
  <c r="E5703" i="126"/>
  <c r="E5704" i="126" l="1"/>
  <c r="F5703" i="126"/>
  <c r="C5703" i="126" s="1"/>
  <c r="B5704" i="126" s="1"/>
  <c r="E5705" i="126" l="1"/>
  <c r="F5704" i="126"/>
  <c r="C5704" i="126" s="1"/>
  <c r="B5705" i="126" s="1"/>
  <c r="E5706" i="126" l="1"/>
  <c r="F5705" i="126"/>
  <c r="C5705" i="126" s="1"/>
  <c r="B5706" i="126" s="1"/>
  <c r="F5706" i="126" l="1"/>
  <c r="C5706" i="126" s="1"/>
  <c r="B5707" i="126" s="1"/>
  <c r="E5707" i="126"/>
  <c r="E5708" i="126" l="1"/>
  <c r="F5707" i="126"/>
  <c r="C5707" i="126" s="1"/>
  <c r="B5708" i="126" s="1"/>
  <c r="E5709" i="126" l="1"/>
  <c r="F5708" i="126"/>
  <c r="C5708" i="126" s="1"/>
  <c r="B5709" i="126" s="1"/>
  <c r="F5709" i="126" l="1"/>
  <c r="C5709" i="126" s="1"/>
  <c r="B5710" i="126" s="1"/>
  <c r="E5710" i="126"/>
  <c r="F5710" i="126" l="1"/>
  <c r="C5710" i="126" s="1"/>
  <c r="B5711" i="126" s="1"/>
  <c r="E5711" i="126"/>
  <c r="F5711" i="126" l="1"/>
  <c r="C5711" i="126" s="1"/>
  <c r="B5712" i="126" s="1"/>
  <c r="E5712" i="126"/>
  <c r="F5712" i="126" l="1"/>
  <c r="C5712" i="126" s="1"/>
  <c r="B5713" i="126" s="1"/>
  <c r="E5713" i="126"/>
  <c r="F5713" i="126" l="1"/>
  <c r="C5713" i="126" s="1"/>
  <c r="B5714" i="126" s="1"/>
  <c r="E5714" i="126"/>
  <c r="F5714" i="126" l="1"/>
  <c r="C5714" i="126" s="1"/>
  <c r="B5715" i="126" s="1"/>
  <c r="E5715" i="126"/>
  <c r="E5716" i="126" l="1"/>
  <c r="F5715" i="126"/>
  <c r="C5715" i="126" s="1"/>
  <c r="B5716" i="126" s="1"/>
  <c r="E5717" i="126" l="1"/>
  <c r="F5716" i="126"/>
  <c r="C5716" i="126" s="1"/>
  <c r="B5717" i="126" s="1"/>
  <c r="F5717" i="126" l="1"/>
  <c r="C5717" i="126" s="1"/>
  <c r="B5718" i="126" s="1"/>
  <c r="E5718" i="126"/>
  <c r="E5719" i="126" l="1"/>
  <c r="F5718" i="126"/>
  <c r="C5718" i="126" s="1"/>
  <c r="B5719" i="126" s="1"/>
  <c r="F5719" i="126" l="1"/>
  <c r="C5719" i="126" s="1"/>
  <c r="B5720" i="126" s="1"/>
  <c r="E5720" i="126"/>
  <c r="E5721" i="126" l="1"/>
  <c r="F5720" i="126"/>
  <c r="C5720" i="126" s="1"/>
  <c r="B5721" i="126" s="1"/>
  <c r="E5722" i="126" l="1"/>
  <c r="F5721" i="126"/>
  <c r="C5721" i="126" s="1"/>
  <c r="B5722" i="126" s="1"/>
  <c r="F5722" i="126" l="1"/>
  <c r="C5722" i="126" s="1"/>
  <c r="B5723" i="126" s="1"/>
  <c r="E5723" i="126"/>
  <c r="E5724" i="126" l="1"/>
  <c r="F5723" i="126"/>
  <c r="C5723" i="126" s="1"/>
  <c r="B5724" i="126" s="1"/>
  <c r="E5725" i="126" l="1"/>
  <c r="F5724" i="126"/>
  <c r="C5724" i="126" s="1"/>
  <c r="B5725" i="126" s="1"/>
  <c r="F5725" i="126" l="1"/>
  <c r="C5725" i="126" s="1"/>
  <c r="B5726" i="126" s="1"/>
  <c r="E5726" i="126"/>
  <c r="F5726" i="126" l="1"/>
  <c r="C5726" i="126" s="1"/>
  <c r="B5727" i="126" s="1"/>
  <c r="E5727" i="126"/>
  <c r="E5728" i="126" l="1"/>
  <c r="F5727" i="126"/>
  <c r="C5727" i="126" s="1"/>
  <c r="B5728" i="126" s="1"/>
  <c r="F5728" i="126" l="1"/>
  <c r="C5728" i="126" s="1"/>
  <c r="B5729" i="126" s="1"/>
  <c r="E5729" i="126"/>
  <c r="E5730" i="126" l="1"/>
  <c r="F5729" i="126"/>
  <c r="C5729" i="126" s="1"/>
  <c r="B5730" i="126" s="1"/>
  <c r="F5730" i="126" l="1"/>
  <c r="C5730" i="126" s="1"/>
  <c r="B5731" i="126" s="1"/>
  <c r="E5731" i="126"/>
  <c r="E5732" i="126" l="1"/>
  <c r="F5731" i="126"/>
  <c r="C5731" i="126" s="1"/>
  <c r="B5732" i="126" s="1"/>
  <c r="F5732" i="126" l="1"/>
  <c r="C5732" i="126" s="1"/>
  <c r="B5733" i="126" s="1"/>
  <c r="E5733" i="126"/>
  <c r="E5734" i="126" l="1"/>
  <c r="F5733" i="126"/>
  <c r="C5733" i="126" s="1"/>
  <c r="B5734" i="126" s="1"/>
  <c r="E5735" i="126" l="1"/>
  <c r="F5734" i="126"/>
  <c r="C5734" i="126" s="1"/>
  <c r="B5735" i="126" s="1"/>
  <c r="F5735" i="126" l="1"/>
  <c r="C5735" i="126" s="1"/>
  <c r="B5736" i="126" s="1"/>
  <c r="E5736" i="126"/>
  <c r="E5737" i="126" l="1"/>
  <c r="F5736" i="126"/>
  <c r="C5736" i="126" s="1"/>
  <c r="B5737" i="126" s="1"/>
  <c r="E5738" i="126" l="1"/>
  <c r="F5737" i="126"/>
  <c r="C5737" i="126" s="1"/>
  <c r="B5738" i="126" s="1"/>
  <c r="F5738" i="126" l="1"/>
  <c r="C5738" i="126" s="1"/>
  <c r="B5739" i="126" s="1"/>
  <c r="E5739" i="126"/>
  <c r="E5740" i="126" l="1"/>
  <c r="F5739" i="126"/>
  <c r="C5739" i="126" s="1"/>
  <c r="B5740" i="126" s="1"/>
  <c r="F5740" i="126" l="1"/>
  <c r="C5740" i="126" s="1"/>
  <c r="B5741" i="126" s="1"/>
  <c r="E5741" i="126"/>
  <c r="E5742" i="126" l="1"/>
  <c r="F5741" i="126"/>
  <c r="C5741" i="126" s="1"/>
  <c r="B5742" i="126" s="1"/>
  <c r="F5742" i="126" l="1"/>
  <c r="C5742" i="126" s="1"/>
  <c r="B5743" i="126" s="1"/>
  <c r="E5743" i="126"/>
  <c r="F5743" i="126" l="1"/>
  <c r="C5743" i="126" s="1"/>
  <c r="B5744" i="126" s="1"/>
  <c r="E5744" i="126"/>
  <c r="F5744" i="126" l="1"/>
  <c r="C5744" i="126" s="1"/>
  <c r="B5745" i="126" s="1"/>
  <c r="E5745" i="126"/>
  <c r="E5746" i="126" l="1"/>
  <c r="F5745" i="126"/>
  <c r="C5745" i="126" s="1"/>
  <c r="B5746" i="126" s="1"/>
  <c r="E5747" i="126" l="1"/>
  <c r="F5746" i="126"/>
  <c r="C5746" i="126" s="1"/>
  <c r="B5747" i="126" s="1"/>
  <c r="F5747" i="126" l="1"/>
  <c r="C5747" i="126" s="1"/>
  <c r="B5748" i="126" s="1"/>
  <c r="E5748" i="126"/>
  <c r="E5749" i="126" l="1"/>
  <c r="F5748" i="126"/>
  <c r="C5748" i="126" s="1"/>
  <c r="B5749" i="126" s="1"/>
  <c r="F5749" i="126" l="1"/>
  <c r="C5749" i="126" s="1"/>
  <c r="B5750" i="126" s="1"/>
  <c r="E5750" i="126"/>
  <c r="F5750" i="126" l="1"/>
  <c r="C5750" i="126" s="1"/>
  <c r="B5751" i="126" s="1"/>
  <c r="E5751" i="126"/>
  <c r="E5752" i="126" l="1"/>
  <c r="F5751" i="126"/>
  <c r="C5751" i="126" s="1"/>
  <c r="B5752" i="126" s="1"/>
  <c r="F5752" i="126" l="1"/>
  <c r="C5752" i="126" s="1"/>
  <c r="B5753" i="126" s="1"/>
  <c r="E5753" i="126"/>
  <c r="E5754" i="126" l="1"/>
  <c r="F5753" i="126"/>
  <c r="C5753" i="126" s="1"/>
  <c r="B5754" i="126" s="1"/>
  <c r="E5755" i="126" l="1"/>
  <c r="F5754" i="126"/>
  <c r="C5754" i="126" s="1"/>
  <c r="B5755" i="126" s="1"/>
  <c r="F5755" i="126" l="1"/>
  <c r="C5755" i="126" s="1"/>
  <c r="B5756" i="126" s="1"/>
  <c r="E5756" i="126"/>
  <c r="F5756" i="126" l="1"/>
  <c r="C5756" i="126" s="1"/>
  <c r="B5757" i="126" s="1"/>
  <c r="E5757" i="126"/>
  <c r="E5758" i="126" l="1"/>
  <c r="F5757" i="126"/>
  <c r="C5757" i="126" s="1"/>
  <c r="B5758" i="126" s="1"/>
  <c r="E5759" i="126" l="1"/>
  <c r="F5758" i="126"/>
  <c r="C5758" i="126" s="1"/>
  <c r="B5759" i="126" s="1"/>
  <c r="F5759" i="126" l="1"/>
  <c r="C5759" i="126" s="1"/>
  <c r="B5760" i="126" s="1"/>
  <c r="E5760" i="126"/>
  <c r="E5761" i="126" l="1"/>
  <c r="F5760" i="126"/>
  <c r="C5760" i="126" s="1"/>
  <c r="B5761" i="126" s="1"/>
  <c r="F5761" i="126" l="1"/>
  <c r="C5761" i="126" s="1"/>
  <c r="B5762" i="126" s="1"/>
  <c r="E5762" i="126"/>
  <c r="E5763" i="126" l="1"/>
  <c r="F5762" i="126"/>
  <c r="C5762" i="126" s="1"/>
  <c r="B5763" i="126" s="1"/>
  <c r="E5764" i="126" l="1"/>
  <c r="F5763" i="126"/>
  <c r="C5763" i="126" s="1"/>
  <c r="B5764" i="126" s="1"/>
  <c r="F5764" i="126" l="1"/>
  <c r="C5764" i="126" s="1"/>
  <c r="B5765" i="126" s="1"/>
  <c r="E5765" i="126"/>
  <c r="E5766" i="126" l="1"/>
  <c r="F5765" i="126"/>
  <c r="C5765" i="126" s="1"/>
  <c r="B5766" i="126" s="1"/>
  <c r="F5766" i="126" l="1"/>
  <c r="C5766" i="126" s="1"/>
  <c r="B5767" i="126" s="1"/>
  <c r="E5767" i="126"/>
  <c r="E5768" i="126" l="1"/>
  <c r="F5767" i="126"/>
  <c r="C5767" i="126" s="1"/>
  <c r="B5768" i="126" s="1"/>
  <c r="E5769" i="126" l="1"/>
  <c r="F5768" i="126"/>
  <c r="C5768" i="126" s="1"/>
  <c r="B5769" i="126" s="1"/>
  <c r="F5769" i="126" l="1"/>
  <c r="C5769" i="126" s="1"/>
  <c r="B5770" i="126" s="1"/>
  <c r="E5770" i="126"/>
  <c r="E5771" i="126" l="1"/>
  <c r="F5770" i="126"/>
  <c r="C5770" i="126" s="1"/>
  <c r="B5771" i="126" s="1"/>
  <c r="E5772" i="126" l="1"/>
  <c r="F5771" i="126"/>
  <c r="C5771" i="126" s="1"/>
  <c r="B5772" i="126" s="1"/>
  <c r="F5772" i="126" l="1"/>
  <c r="C5772" i="126" s="1"/>
  <c r="B5773" i="126" s="1"/>
  <c r="E5773" i="126"/>
  <c r="E5774" i="126" l="1"/>
  <c r="F5773" i="126"/>
  <c r="C5773" i="126" s="1"/>
  <c r="B5774" i="126" s="1"/>
  <c r="F5774" i="126" l="1"/>
  <c r="C5774" i="126" s="1"/>
  <c r="B5775" i="126" s="1"/>
  <c r="E5775" i="126"/>
  <c r="F5775" i="126" l="1"/>
  <c r="C5775" i="126" s="1"/>
  <c r="B5776" i="126" s="1"/>
  <c r="E5776" i="126"/>
  <c r="E5777" i="126" l="1"/>
  <c r="F5776" i="126"/>
  <c r="C5776" i="126" s="1"/>
  <c r="B5777" i="126" s="1"/>
  <c r="E5778" i="126" l="1"/>
  <c r="F5777" i="126"/>
  <c r="C5777" i="126" s="1"/>
  <c r="B5778" i="126" s="1"/>
  <c r="F5778" i="126" l="1"/>
  <c r="C5778" i="126" s="1"/>
  <c r="B5779" i="126" s="1"/>
  <c r="E5779" i="126"/>
  <c r="F5779" i="126" l="1"/>
  <c r="C5779" i="126" s="1"/>
  <c r="B5780" i="126" s="1"/>
  <c r="E5780" i="126"/>
  <c r="F5780" i="126" l="1"/>
  <c r="C5780" i="126" s="1"/>
  <c r="B5781" i="126" s="1"/>
  <c r="E5781" i="126"/>
  <c r="F5781" i="126" l="1"/>
  <c r="C5781" i="126" s="1"/>
  <c r="B5782" i="126" s="1"/>
  <c r="E5782" i="126"/>
  <c r="E5783" i="126" l="1"/>
  <c r="F5782" i="126"/>
  <c r="C5782" i="126" s="1"/>
  <c r="B5783" i="126" s="1"/>
  <c r="F5783" i="126" l="1"/>
  <c r="C5783" i="126" s="1"/>
  <c r="B5784" i="126" s="1"/>
  <c r="E5784" i="126"/>
  <c r="E5785" i="126" l="1"/>
  <c r="F5784" i="126"/>
  <c r="C5784" i="126" s="1"/>
  <c r="B5785" i="126" s="1"/>
  <c r="F5785" i="126" l="1"/>
  <c r="C5785" i="126" s="1"/>
  <c r="B5786" i="126" s="1"/>
  <c r="E5786" i="126"/>
  <c r="E5787" i="126" l="1"/>
  <c r="F5786" i="126"/>
  <c r="C5786" i="126" s="1"/>
  <c r="B5787" i="126" s="1"/>
  <c r="E5788" i="126" l="1"/>
  <c r="F5787" i="126"/>
  <c r="C5787" i="126" s="1"/>
  <c r="B5788" i="126" s="1"/>
  <c r="F5788" i="126" l="1"/>
  <c r="C5788" i="126" s="1"/>
  <c r="B5789" i="126" s="1"/>
  <c r="E5789" i="126"/>
  <c r="F5789" i="126" l="1"/>
  <c r="C5789" i="126" s="1"/>
  <c r="B5790" i="126" s="1"/>
  <c r="E5790" i="126"/>
  <c r="E5791" i="126" l="1"/>
  <c r="F5790" i="126"/>
  <c r="C5790" i="126" s="1"/>
  <c r="B5791" i="126" s="1"/>
  <c r="F5791" i="126" l="1"/>
  <c r="C5791" i="126" s="1"/>
  <c r="B5792" i="126" s="1"/>
  <c r="E5792" i="126"/>
  <c r="F5792" i="126" l="1"/>
  <c r="C5792" i="126" s="1"/>
  <c r="B5793" i="126" s="1"/>
  <c r="E5793" i="126"/>
  <c r="E5794" i="126" l="1"/>
  <c r="F5793" i="126"/>
  <c r="C5793" i="126" s="1"/>
  <c r="B5794" i="126" s="1"/>
  <c r="F5794" i="126" l="1"/>
  <c r="C5794" i="126" s="1"/>
  <c r="B5795" i="126" s="1"/>
  <c r="E5795" i="126"/>
  <c r="F5795" i="126" l="1"/>
  <c r="C5795" i="126" s="1"/>
  <c r="B5796" i="126" s="1"/>
  <c r="E5796" i="126"/>
  <c r="E5797" i="126" l="1"/>
  <c r="F5796" i="126"/>
  <c r="C5796" i="126" s="1"/>
  <c r="B5797" i="126" s="1"/>
  <c r="F5797" i="126" l="1"/>
  <c r="C5797" i="126" s="1"/>
  <c r="B5798" i="126" s="1"/>
  <c r="E5798" i="126"/>
  <c r="E5799" i="126" l="1"/>
  <c r="F5798" i="126"/>
  <c r="C5798" i="126" s="1"/>
  <c r="B5799" i="126" s="1"/>
  <c r="E5800" i="126" l="1"/>
  <c r="F5799" i="126"/>
  <c r="C5799" i="126" s="1"/>
  <c r="B5800" i="126" s="1"/>
  <c r="F5800" i="126" l="1"/>
  <c r="C5800" i="126" s="1"/>
  <c r="B5801" i="126" s="1"/>
  <c r="E5801" i="126"/>
  <c r="E5802" i="126" l="1"/>
  <c r="F5801" i="126"/>
  <c r="C5801" i="126" s="1"/>
  <c r="B5802" i="126" s="1"/>
  <c r="F5802" i="126" l="1"/>
  <c r="C5802" i="126" s="1"/>
  <c r="B5803" i="126" s="1"/>
  <c r="E5803" i="126"/>
  <c r="E5804" i="126" l="1"/>
  <c r="F5803" i="126"/>
  <c r="C5803" i="126" s="1"/>
  <c r="B5804" i="126" s="1"/>
  <c r="F5804" i="126" l="1"/>
  <c r="C5804" i="126" s="1"/>
  <c r="B5805" i="126" s="1"/>
  <c r="E5805" i="126"/>
  <c r="E5806" i="126" l="1"/>
  <c r="F5805" i="126"/>
  <c r="C5805" i="126" s="1"/>
  <c r="B5806" i="126" s="1"/>
  <c r="E5807" i="126" l="1"/>
  <c r="F5806" i="126"/>
  <c r="C5806" i="126" s="1"/>
  <c r="B5807" i="126" s="1"/>
  <c r="E5808" i="126" l="1"/>
  <c r="F5807" i="126"/>
  <c r="C5807" i="126" s="1"/>
  <c r="B5808" i="126" s="1"/>
  <c r="E5809" i="126" l="1"/>
  <c r="F5808" i="126"/>
  <c r="C5808" i="126" s="1"/>
  <c r="B5809" i="126" s="1"/>
  <c r="F5809" i="126" l="1"/>
  <c r="C5809" i="126" s="1"/>
  <c r="B5810" i="126" s="1"/>
  <c r="E5810" i="126"/>
  <c r="F5810" i="126" l="1"/>
  <c r="C5810" i="126" s="1"/>
  <c r="B5811" i="126" s="1"/>
  <c r="E5811" i="126"/>
  <c r="F5811" i="126" l="1"/>
  <c r="C5811" i="126" s="1"/>
  <c r="B5812" i="126" s="1"/>
  <c r="E5812" i="126"/>
  <c r="E5813" i="126" l="1"/>
  <c r="F5812" i="126"/>
  <c r="C5812" i="126" s="1"/>
  <c r="B5813" i="126" s="1"/>
  <c r="E5814" i="126" l="1"/>
  <c r="F5813" i="126"/>
  <c r="C5813" i="126" s="1"/>
  <c r="B5814" i="126" s="1"/>
  <c r="F5814" i="126" l="1"/>
  <c r="C5814" i="126" s="1"/>
  <c r="B5815" i="126" s="1"/>
  <c r="E5815" i="126"/>
  <c r="E5816" i="126" l="1"/>
  <c r="F5815" i="126"/>
  <c r="C5815" i="126" s="1"/>
  <c r="B5816" i="126" s="1"/>
  <c r="F5816" i="126" l="1"/>
  <c r="C5816" i="126" s="1"/>
  <c r="B5817" i="126" s="1"/>
  <c r="E5817" i="126"/>
  <c r="F5817" i="126" l="1"/>
  <c r="C5817" i="126" s="1"/>
  <c r="B5818" i="126" s="1"/>
  <c r="E5818" i="126"/>
  <c r="F5818" i="126" l="1"/>
  <c r="C5818" i="126" s="1"/>
  <c r="B5819" i="126" s="1"/>
  <c r="E5819" i="126"/>
  <c r="E5820" i="126" l="1"/>
  <c r="F5819" i="126"/>
  <c r="C5819" i="126" s="1"/>
  <c r="B5820" i="126" s="1"/>
  <c r="F5820" i="126" l="1"/>
  <c r="C5820" i="126" s="1"/>
  <c r="B5821" i="126" s="1"/>
  <c r="E5821" i="126"/>
  <c r="F5821" i="126" l="1"/>
  <c r="C5821" i="126" s="1"/>
  <c r="B5822" i="126" s="1"/>
  <c r="E5822" i="126"/>
  <c r="E5823" i="126" l="1"/>
  <c r="F5822" i="126"/>
  <c r="C5822" i="126" s="1"/>
  <c r="B5823" i="126" s="1"/>
  <c r="E5824" i="126" l="1"/>
  <c r="F5823" i="126"/>
  <c r="C5823" i="126" s="1"/>
  <c r="B5824" i="126" s="1"/>
  <c r="F5824" i="126" l="1"/>
  <c r="C5824" i="126" s="1"/>
  <c r="B5825" i="126" s="1"/>
  <c r="E5825" i="126"/>
  <c r="F5825" i="126" l="1"/>
  <c r="C5825" i="126" s="1"/>
  <c r="B5826" i="126" s="1"/>
  <c r="E5826" i="126"/>
  <c r="F5826" i="126" l="1"/>
  <c r="C5826" i="126" s="1"/>
  <c r="B5827" i="126" s="1"/>
  <c r="E5827" i="126"/>
  <c r="E5828" i="126" l="1"/>
  <c r="F5827" i="126"/>
  <c r="C5827" i="126" s="1"/>
  <c r="B5828" i="126" s="1"/>
  <c r="F5828" i="126" l="1"/>
  <c r="C5828" i="126" s="1"/>
  <c r="B5829" i="126" s="1"/>
  <c r="E5829" i="126"/>
  <c r="F5829" i="126" l="1"/>
  <c r="C5829" i="126" s="1"/>
  <c r="B5830" i="126" s="1"/>
  <c r="E5830" i="126"/>
  <c r="E5831" i="126" l="1"/>
  <c r="F5830" i="126"/>
  <c r="C5830" i="126" s="1"/>
  <c r="B5831" i="126" s="1"/>
  <c r="F5831" i="126" l="1"/>
  <c r="C5831" i="126" s="1"/>
  <c r="B5832" i="126" s="1"/>
  <c r="E5832" i="126"/>
  <c r="E5833" i="126" l="1"/>
  <c r="F5832" i="126"/>
  <c r="C5832" i="126" s="1"/>
  <c r="B5833" i="126" s="1"/>
  <c r="F5833" i="126" l="1"/>
  <c r="C5833" i="126" s="1"/>
  <c r="B5834" i="126" s="1"/>
  <c r="E5834" i="126"/>
  <c r="F5834" i="126" l="1"/>
  <c r="C5834" i="126" s="1"/>
  <c r="B5835" i="126" s="1"/>
  <c r="E5835" i="126"/>
  <c r="F5835" i="126" l="1"/>
  <c r="C5835" i="126" s="1"/>
  <c r="B5836" i="126" s="1"/>
  <c r="E5836" i="126"/>
  <c r="E5837" i="126" l="1"/>
  <c r="F5836" i="126"/>
  <c r="C5836" i="126" s="1"/>
  <c r="B5837" i="126" s="1"/>
  <c r="F5837" i="126" l="1"/>
  <c r="C5837" i="126" s="1"/>
  <c r="B5838" i="126" s="1"/>
  <c r="E5838" i="126"/>
  <c r="F5838" i="126" l="1"/>
  <c r="C5838" i="126" s="1"/>
  <c r="B5839" i="126" s="1"/>
  <c r="E5839" i="126"/>
  <c r="E5840" i="126" l="1"/>
  <c r="F5839" i="126"/>
  <c r="C5839" i="126" s="1"/>
  <c r="B5840" i="126" s="1"/>
  <c r="E5841" i="126" l="1"/>
  <c r="F5840" i="126"/>
  <c r="C5840" i="126" s="1"/>
  <c r="B5841" i="126" s="1"/>
  <c r="F5841" i="126" l="1"/>
  <c r="C5841" i="126" s="1"/>
  <c r="B5842" i="126" s="1"/>
  <c r="E5842" i="126"/>
  <c r="F5842" i="126" l="1"/>
  <c r="C5842" i="126" s="1"/>
  <c r="B5843" i="126" s="1"/>
  <c r="E5843" i="126"/>
  <c r="E5844" i="126" l="1"/>
  <c r="F5843" i="126"/>
  <c r="C5843" i="126" s="1"/>
  <c r="B5844" i="126" s="1"/>
  <c r="F5844" i="126" l="1"/>
  <c r="C5844" i="126" s="1"/>
  <c r="B5845" i="126" s="1"/>
  <c r="E5845" i="126"/>
  <c r="F5845" i="126" l="1"/>
  <c r="C5845" i="126" s="1"/>
  <c r="B5846" i="126" s="1"/>
  <c r="E5846" i="126"/>
  <c r="E5847" i="126" l="1"/>
  <c r="F5846" i="126"/>
  <c r="C5846" i="126" s="1"/>
  <c r="B5847" i="126" s="1"/>
  <c r="F5847" i="126" l="1"/>
  <c r="C5847" i="126" s="1"/>
  <c r="B5848" i="126" s="1"/>
  <c r="E5848" i="126"/>
  <c r="F5848" i="126" l="1"/>
  <c r="C5848" i="126" s="1"/>
  <c r="B5849" i="126" s="1"/>
  <c r="E5849" i="126"/>
  <c r="E5850" i="126" l="1"/>
  <c r="F5849" i="126"/>
  <c r="C5849" i="126" s="1"/>
  <c r="B5850" i="126" s="1"/>
  <c r="E5851" i="126" l="1"/>
  <c r="F5850" i="126"/>
  <c r="C5850" i="126" s="1"/>
  <c r="B5851" i="126" s="1"/>
  <c r="F5851" i="126" l="1"/>
  <c r="C5851" i="126" s="1"/>
  <c r="B5852" i="126" s="1"/>
  <c r="E5852" i="126"/>
  <c r="F5852" i="126" l="1"/>
  <c r="C5852" i="126" s="1"/>
  <c r="B5853" i="126" s="1"/>
  <c r="E5853" i="126"/>
  <c r="F5853" i="126" l="1"/>
  <c r="C5853" i="126" s="1"/>
  <c r="B5854" i="126" s="1"/>
  <c r="E5854" i="126"/>
  <c r="E5855" i="126" l="1"/>
  <c r="F5854" i="126"/>
  <c r="C5854" i="126" s="1"/>
  <c r="B5855" i="126" s="1"/>
  <c r="F5855" i="126" l="1"/>
  <c r="C5855" i="126" s="1"/>
  <c r="B5856" i="126" s="1"/>
  <c r="E5856" i="126"/>
  <c r="F5856" i="126" l="1"/>
  <c r="C5856" i="126" s="1"/>
  <c r="B5857" i="126" s="1"/>
  <c r="E5857" i="126"/>
  <c r="E5858" i="126" l="1"/>
  <c r="F5857" i="126"/>
  <c r="C5857" i="126" s="1"/>
  <c r="B5858" i="126" s="1"/>
  <c r="F5858" i="126" l="1"/>
  <c r="C5858" i="126" s="1"/>
  <c r="B5859" i="126" s="1"/>
  <c r="E5859" i="126"/>
  <c r="E5860" i="126" l="1"/>
  <c r="F5859" i="126"/>
  <c r="C5859" i="126" s="1"/>
  <c r="B5860" i="126" s="1"/>
  <c r="E5861" i="126" l="1"/>
  <c r="F5860" i="126"/>
  <c r="C5860" i="126" s="1"/>
  <c r="B5861" i="126" s="1"/>
  <c r="F5861" i="126" l="1"/>
  <c r="C5861" i="126" s="1"/>
  <c r="B5862" i="126" s="1"/>
  <c r="E5862" i="126"/>
  <c r="F5862" i="126" l="1"/>
  <c r="C5862" i="126" s="1"/>
  <c r="B5863" i="126" s="1"/>
  <c r="E5863" i="126"/>
  <c r="F5863" i="126" l="1"/>
  <c r="C5863" i="126" s="1"/>
  <c r="B5864" i="126" s="1"/>
  <c r="E5864" i="126"/>
  <c r="E5865" i="126" l="1"/>
  <c r="F5864" i="126"/>
  <c r="C5864" i="126" s="1"/>
  <c r="B5865" i="126" s="1"/>
  <c r="E5866" i="126" l="1"/>
  <c r="F5865" i="126"/>
  <c r="C5865" i="126" s="1"/>
  <c r="B5866" i="126" s="1"/>
  <c r="F5866" i="126" l="1"/>
  <c r="C5866" i="126" s="1"/>
  <c r="B5867" i="126" s="1"/>
  <c r="E5867" i="126"/>
  <c r="E5868" i="126" l="1"/>
  <c r="F5867" i="126"/>
  <c r="C5867" i="126" s="1"/>
  <c r="B5868" i="126" s="1"/>
  <c r="E5869" i="126" l="1"/>
  <c r="F5868" i="126"/>
  <c r="C5868" i="126" s="1"/>
  <c r="B5869" i="126" s="1"/>
  <c r="F5869" i="126" l="1"/>
  <c r="C5869" i="126" s="1"/>
  <c r="B5870" i="126" s="1"/>
  <c r="E5870" i="126"/>
  <c r="F5870" i="126" l="1"/>
  <c r="C5870" i="126" s="1"/>
  <c r="B5871" i="126" s="1"/>
  <c r="E5871" i="126"/>
  <c r="E5872" i="126" l="1"/>
  <c r="F5871" i="126"/>
  <c r="C5871" i="126" s="1"/>
  <c r="B5872" i="126" s="1"/>
  <c r="E5873" i="126" l="1"/>
  <c r="F5872" i="126"/>
  <c r="C5872" i="126" s="1"/>
  <c r="B5873" i="126" s="1"/>
  <c r="F5873" i="126" l="1"/>
  <c r="C5873" i="126" s="1"/>
  <c r="B5874" i="126" s="1"/>
  <c r="E5874" i="126"/>
  <c r="F5874" i="126" l="1"/>
  <c r="C5874" i="126" s="1"/>
  <c r="B5875" i="126" s="1"/>
  <c r="E5875" i="126"/>
  <c r="F5875" i="126" l="1"/>
  <c r="C5875" i="126" s="1"/>
  <c r="B5876" i="126" s="1"/>
  <c r="E5876" i="126"/>
  <c r="F5876" i="126" l="1"/>
  <c r="C5876" i="126" s="1"/>
  <c r="B5877" i="126" s="1"/>
  <c r="E5877" i="126"/>
  <c r="E5878" i="126" l="1"/>
  <c r="F5877" i="126"/>
  <c r="C5877" i="126" s="1"/>
  <c r="B5878" i="126" s="1"/>
  <c r="F5878" i="126" l="1"/>
  <c r="C5878" i="126" s="1"/>
  <c r="B5879" i="126" s="1"/>
  <c r="E5879" i="126"/>
  <c r="E5880" i="126" l="1"/>
  <c r="F5879" i="126"/>
  <c r="C5879" i="126" s="1"/>
  <c r="B5880" i="126" s="1"/>
  <c r="E5881" i="126" l="1"/>
  <c r="F5880" i="126"/>
  <c r="C5880" i="126" s="1"/>
  <c r="B5881" i="126" s="1"/>
  <c r="F5881" i="126" l="1"/>
  <c r="C5881" i="126" s="1"/>
  <c r="B5882" i="126" s="1"/>
  <c r="E5882" i="126"/>
  <c r="E5883" i="126" l="1"/>
  <c r="F5882" i="126"/>
  <c r="C5882" i="126" s="1"/>
  <c r="B5883" i="126" s="1"/>
  <c r="E5884" i="126" l="1"/>
  <c r="F5883" i="126"/>
  <c r="C5883" i="126" s="1"/>
  <c r="B5884" i="126" s="1"/>
  <c r="F5884" i="126" l="1"/>
  <c r="C5884" i="126" s="1"/>
  <c r="B5885" i="126" s="1"/>
  <c r="E5885" i="126"/>
  <c r="F5885" i="126" l="1"/>
  <c r="C5885" i="126" s="1"/>
  <c r="B5886" i="126" s="1"/>
  <c r="E5886" i="126"/>
  <c r="E5887" i="126" l="1"/>
  <c r="F5886" i="126"/>
  <c r="C5886" i="126" s="1"/>
  <c r="B5887" i="126" s="1"/>
  <c r="F5887" i="126" l="1"/>
  <c r="C5887" i="126" s="1"/>
  <c r="B5888" i="126" s="1"/>
  <c r="E5888" i="126"/>
  <c r="E5889" i="126" l="1"/>
  <c r="F5888" i="126"/>
  <c r="C5888" i="126" s="1"/>
  <c r="B5889" i="126" s="1"/>
  <c r="E5890" i="126" l="1"/>
  <c r="F5889" i="126"/>
  <c r="C5889" i="126" s="1"/>
  <c r="B5890" i="126" s="1"/>
  <c r="F5890" i="126" l="1"/>
  <c r="C5890" i="126" s="1"/>
  <c r="B5891" i="126" s="1"/>
  <c r="E5891" i="126"/>
  <c r="F5891" i="126" l="1"/>
  <c r="C5891" i="126" s="1"/>
  <c r="B5892" i="126" s="1"/>
  <c r="E5892" i="126"/>
  <c r="E5893" i="126" l="1"/>
  <c r="F5892" i="126"/>
  <c r="C5892" i="126" s="1"/>
  <c r="B5893" i="126" s="1"/>
  <c r="F5893" i="126" l="1"/>
  <c r="C5893" i="126" s="1"/>
  <c r="B5894" i="126" s="1"/>
  <c r="E5894" i="126"/>
  <c r="F5894" i="126" l="1"/>
  <c r="C5894" i="126" s="1"/>
  <c r="B5895" i="126" s="1"/>
  <c r="E5895" i="126"/>
  <c r="E5896" i="126" l="1"/>
  <c r="F5895" i="126"/>
  <c r="C5895" i="126" s="1"/>
  <c r="B5896" i="126" s="1"/>
  <c r="F5896" i="126" l="1"/>
  <c r="C5896" i="126" s="1"/>
  <c r="B5897" i="126" s="1"/>
  <c r="E5897" i="126"/>
  <c r="E5898" i="126" l="1"/>
  <c r="F5897" i="126"/>
  <c r="C5897" i="126" s="1"/>
  <c r="B5898" i="126" s="1"/>
  <c r="E5899" i="126" l="1"/>
  <c r="F5898" i="126"/>
  <c r="C5898" i="126" s="1"/>
  <c r="B5899" i="126" s="1"/>
  <c r="F5899" i="126" l="1"/>
  <c r="C5899" i="126" s="1"/>
  <c r="B5900" i="126" s="1"/>
  <c r="E5900" i="126"/>
  <c r="E5901" i="126" l="1"/>
  <c r="F5900" i="126"/>
  <c r="C5900" i="126" s="1"/>
  <c r="B5901" i="126" s="1"/>
  <c r="F5901" i="126" l="1"/>
  <c r="C5901" i="126" s="1"/>
  <c r="B5902" i="126" s="1"/>
  <c r="E5902" i="126"/>
  <c r="E5903" i="126" l="1"/>
  <c r="F5902" i="126"/>
  <c r="C5902" i="126" s="1"/>
  <c r="B5903" i="126" s="1"/>
  <c r="F5903" i="126" l="1"/>
  <c r="C5903" i="126" s="1"/>
  <c r="B5904" i="126" s="1"/>
  <c r="E5904" i="126"/>
  <c r="F5904" i="126" l="1"/>
  <c r="C5904" i="126" s="1"/>
  <c r="B5905" i="126" s="1"/>
  <c r="E5905" i="126"/>
  <c r="F5905" i="126" l="1"/>
  <c r="C5905" i="126" s="1"/>
  <c r="B5906" i="126" s="1"/>
  <c r="E5906" i="126"/>
  <c r="E5907" i="126" l="1"/>
  <c r="F5906" i="126"/>
  <c r="C5906" i="126" s="1"/>
  <c r="B5907" i="126" s="1"/>
  <c r="E5908" i="126" l="1"/>
  <c r="F5907" i="126"/>
  <c r="C5907" i="126" s="1"/>
  <c r="B5908" i="126" s="1"/>
  <c r="F5908" i="126" l="1"/>
  <c r="C5908" i="126" s="1"/>
  <c r="B5909" i="126" s="1"/>
  <c r="E5909" i="126"/>
  <c r="E5910" i="126" l="1"/>
  <c r="F5909" i="126"/>
  <c r="C5909" i="126" s="1"/>
  <c r="B5910" i="126" s="1"/>
  <c r="F5910" i="126" l="1"/>
  <c r="C5910" i="126" s="1"/>
  <c r="B5911" i="126" s="1"/>
  <c r="E5911" i="126"/>
  <c r="F5911" i="126" l="1"/>
  <c r="C5911" i="126" s="1"/>
  <c r="B5912" i="126" s="1"/>
  <c r="E5912" i="126"/>
  <c r="E5913" i="126" l="1"/>
  <c r="F5912" i="126"/>
  <c r="C5912" i="126" s="1"/>
  <c r="B5913" i="126" s="1"/>
  <c r="F5913" i="126" l="1"/>
  <c r="C5913" i="126" s="1"/>
  <c r="B5914" i="126" s="1"/>
  <c r="E5914" i="126"/>
  <c r="E5915" i="126" l="1"/>
  <c r="F5914" i="126"/>
  <c r="C5914" i="126" s="1"/>
  <c r="B5915" i="126" s="1"/>
  <c r="E5916" i="126" l="1"/>
  <c r="F5915" i="126"/>
  <c r="C5915" i="126" s="1"/>
  <c r="B5916" i="126" s="1"/>
  <c r="F5916" i="126" l="1"/>
  <c r="C5916" i="126" s="1"/>
  <c r="B5917" i="126" s="1"/>
  <c r="E5917" i="126"/>
  <c r="E5918" i="126" l="1"/>
  <c r="F5917" i="126"/>
  <c r="C5917" i="126" s="1"/>
  <c r="B5918" i="126" s="1"/>
  <c r="F5918" i="126" l="1"/>
  <c r="C5918" i="126" s="1"/>
  <c r="B5919" i="126" s="1"/>
  <c r="E5919" i="126"/>
  <c r="E5920" i="126" l="1"/>
  <c r="F5919" i="126"/>
  <c r="C5919" i="126" s="1"/>
  <c r="B5920" i="126" s="1"/>
  <c r="E5921" i="126" l="1"/>
  <c r="F5920" i="126"/>
  <c r="C5920" i="126" s="1"/>
  <c r="B5921" i="126" s="1"/>
  <c r="F5921" i="126" l="1"/>
  <c r="C5921" i="126" s="1"/>
  <c r="B5922" i="126" s="1"/>
  <c r="E5922" i="126"/>
  <c r="E5923" i="126" l="1"/>
  <c r="F5922" i="126"/>
  <c r="C5922" i="126" s="1"/>
  <c r="B5923" i="126" s="1"/>
  <c r="E5924" i="126" l="1"/>
  <c r="F5923" i="126"/>
  <c r="C5923" i="126" s="1"/>
  <c r="B5924" i="126" s="1"/>
  <c r="F5924" i="126" l="1"/>
  <c r="C5924" i="126" s="1"/>
  <c r="B5925" i="126" s="1"/>
  <c r="E5925" i="126"/>
  <c r="E5926" i="126" l="1"/>
  <c r="F5925" i="126"/>
  <c r="C5925" i="126" s="1"/>
  <c r="B5926" i="126" s="1"/>
  <c r="F5926" i="126" l="1"/>
  <c r="C5926" i="126" s="1"/>
  <c r="B5927" i="126" s="1"/>
  <c r="E5927" i="126"/>
  <c r="E5928" i="126" l="1"/>
  <c r="F5927" i="126"/>
  <c r="C5927" i="126" s="1"/>
  <c r="B5928" i="126" s="1"/>
  <c r="F5928" i="126" l="1"/>
  <c r="C5928" i="126" s="1"/>
  <c r="B5929" i="126" s="1"/>
  <c r="E5929" i="126"/>
  <c r="E5930" i="126" l="1"/>
  <c r="F5929" i="126"/>
  <c r="C5929" i="126" s="1"/>
  <c r="B5930" i="126" s="1"/>
  <c r="F5930" i="126" l="1"/>
  <c r="C5930" i="126" s="1"/>
  <c r="B5931" i="126" s="1"/>
  <c r="E5931" i="126"/>
  <c r="E5932" i="126" l="1"/>
  <c r="F5931" i="126"/>
  <c r="C5931" i="126" s="1"/>
  <c r="B5932" i="126" s="1"/>
  <c r="F5932" i="126" l="1"/>
  <c r="C5932" i="126" s="1"/>
  <c r="B5933" i="126" s="1"/>
  <c r="E5933" i="126"/>
  <c r="E5934" i="126" l="1"/>
  <c r="F5933" i="126"/>
  <c r="C5933" i="126" s="1"/>
  <c r="B5934" i="126" s="1"/>
  <c r="F5934" i="126" l="1"/>
  <c r="C5934" i="126" s="1"/>
  <c r="B5935" i="126" s="1"/>
  <c r="E5935" i="126"/>
  <c r="F5935" i="126" l="1"/>
  <c r="C5935" i="126" s="1"/>
  <c r="B5936" i="126" s="1"/>
  <c r="E5936" i="126"/>
  <c r="E5937" i="126" l="1"/>
  <c r="F5936" i="126"/>
  <c r="C5936" i="126" s="1"/>
  <c r="B5937" i="126" s="1"/>
  <c r="F5937" i="126" l="1"/>
  <c r="C5937" i="126" s="1"/>
  <c r="B5938" i="126" s="1"/>
  <c r="E5938" i="126"/>
  <c r="E5939" i="126" l="1"/>
  <c r="F5938" i="126"/>
  <c r="C5938" i="126" s="1"/>
  <c r="B5939" i="126" s="1"/>
  <c r="F5939" i="126" l="1"/>
  <c r="C5939" i="126" s="1"/>
  <c r="B5940" i="126" s="1"/>
  <c r="E5940" i="126"/>
  <c r="E5941" i="126" l="1"/>
  <c r="F5940" i="126"/>
  <c r="C5940" i="126" s="1"/>
  <c r="B5941" i="126" s="1"/>
  <c r="F5941" i="126" l="1"/>
  <c r="C5941" i="126" s="1"/>
  <c r="B5942" i="126" s="1"/>
  <c r="E5942" i="126"/>
  <c r="F5942" i="126" l="1"/>
  <c r="C5942" i="126" s="1"/>
  <c r="B5943" i="126" s="1"/>
  <c r="E5943" i="126"/>
  <c r="E5944" i="126" l="1"/>
  <c r="F5943" i="126"/>
  <c r="C5943" i="126" s="1"/>
  <c r="B5944" i="126" s="1"/>
  <c r="F5944" i="126" l="1"/>
  <c r="C5944" i="126" s="1"/>
  <c r="B5945" i="126" s="1"/>
  <c r="E5945" i="126"/>
  <c r="E5946" i="126" l="1"/>
  <c r="F5945" i="126"/>
  <c r="C5945" i="126" s="1"/>
  <c r="B5946" i="126" s="1"/>
  <c r="F5946" i="126" l="1"/>
  <c r="C5946" i="126" s="1"/>
  <c r="B5947" i="126" s="1"/>
  <c r="E5947" i="126"/>
  <c r="F5947" i="126" l="1"/>
  <c r="C5947" i="126" s="1"/>
  <c r="B5948" i="126" s="1"/>
  <c r="E5948" i="126"/>
  <c r="E5949" i="126" l="1"/>
  <c r="F5948" i="126"/>
  <c r="C5948" i="126" s="1"/>
  <c r="B5949" i="126" s="1"/>
  <c r="E5950" i="126" l="1"/>
  <c r="F5949" i="126"/>
  <c r="C5949" i="126" s="1"/>
  <c r="B5950" i="126" s="1"/>
  <c r="F5950" i="126" l="1"/>
  <c r="C5950" i="126" s="1"/>
  <c r="B5951" i="126" s="1"/>
  <c r="E5951" i="126"/>
  <c r="E5952" i="126" l="1"/>
  <c r="F5951" i="126"/>
  <c r="C5951" i="126" s="1"/>
  <c r="B5952" i="126" s="1"/>
  <c r="F5952" i="126" l="1"/>
  <c r="C5952" i="126" s="1"/>
  <c r="B5953" i="126" s="1"/>
  <c r="E5953" i="126"/>
  <c r="E5954" i="126" l="1"/>
  <c r="F5953" i="126"/>
  <c r="C5953" i="126" s="1"/>
  <c r="B5954" i="126" s="1"/>
  <c r="F5954" i="126" l="1"/>
  <c r="C5954" i="126" s="1"/>
  <c r="B5955" i="126" s="1"/>
  <c r="E5955" i="126"/>
  <c r="E5956" i="126" l="1"/>
  <c r="F5955" i="126"/>
  <c r="C5955" i="126" s="1"/>
  <c r="B5956" i="126" s="1"/>
  <c r="F5956" i="126" l="1"/>
  <c r="C5956" i="126" s="1"/>
  <c r="B5957" i="126" s="1"/>
  <c r="E5957" i="126"/>
  <c r="F5957" i="126" l="1"/>
  <c r="C5957" i="126" s="1"/>
  <c r="B5958" i="126" s="1"/>
  <c r="E5958" i="126"/>
  <c r="F5958" i="126" l="1"/>
  <c r="C5958" i="126" s="1"/>
  <c r="B5959" i="126" s="1"/>
  <c r="E5959" i="126"/>
  <c r="F5959" i="126" l="1"/>
  <c r="C5959" i="126" s="1"/>
  <c r="B5960" i="126" s="1"/>
  <c r="E5960" i="126"/>
  <c r="E5961" i="126" l="1"/>
  <c r="F5960" i="126"/>
  <c r="C5960" i="126" s="1"/>
  <c r="B5961" i="126" s="1"/>
  <c r="F5961" i="126" l="1"/>
  <c r="C5961" i="126" s="1"/>
  <c r="B5962" i="126" s="1"/>
  <c r="E5962" i="126"/>
  <c r="E5963" i="126" l="1"/>
  <c r="F5962" i="126"/>
  <c r="C5962" i="126" s="1"/>
  <c r="B5963" i="126" s="1"/>
  <c r="F5963" i="126" l="1"/>
  <c r="C5963" i="126" s="1"/>
  <c r="B5964" i="126" s="1"/>
  <c r="E5964" i="126"/>
  <c r="F5964" i="126" l="1"/>
  <c r="C5964" i="126" s="1"/>
  <c r="B5965" i="126" s="1"/>
  <c r="E5965" i="126"/>
  <c r="F5965" i="126" l="1"/>
  <c r="C5965" i="126" s="1"/>
  <c r="B5966" i="126" s="1"/>
  <c r="E5966" i="126"/>
  <c r="E5967" i="126" l="1"/>
  <c r="F5966" i="126"/>
  <c r="C5966" i="126" s="1"/>
  <c r="B5967" i="126" s="1"/>
  <c r="E5968" i="126" l="1"/>
  <c r="F5967" i="126"/>
  <c r="C5967" i="126" s="1"/>
  <c r="B5968" i="126" s="1"/>
  <c r="E5969" i="126" l="1"/>
  <c r="F5968" i="126"/>
  <c r="C5968" i="126" s="1"/>
  <c r="B5969" i="126" s="1"/>
  <c r="E5970" i="126" l="1"/>
  <c r="F5969" i="126"/>
  <c r="C5969" i="126" s="1"/>
  <c r="B5970" i="126" s="1"/>
  <c r="E5971" i="126" l="1"/>
  <c r="F5970" i="126"/>
  <c r="C5970" i="126" s="1"/>
  <c r="B5971" i="126" s="1"/>
  <c r="F5971" i="126" l="1"/>
  <c r="C5971" i="126" s="1"/>
  <c r="B5972" i="126" s="1"/>
  <c r="E5972" i="126"/>
  <c r="E5973" i="126" l="1"/>
  <c r="F5972" i="126"/>
  <c r="C5972" i="126" s="1"/>
  <c r="B5973" i="126" s="1"/>
  <c r="F5973" i="126" l="1"/>
  <c r="C5973" i="126" s="1"/>
  <c r="B5974" i="126" s="1"/>
  <c r="E5974" i="126"/>
  <c r="E5975" i="126" l="1"/>
  <c r="F5974" i="126"/>
  <c r="C5974" i="126" s="1"/>
  <c r="B5975" i="126" s="1"/>
  <c r="E5976" i="126" l="1"/>
  <c r="F5975" i="126"/>
  <c r="C5975" i="126" s="1"/>
  <c r="B5976" i="126" s="1"/>
  <c r="F5976" i="126" l="1"/>
  <c r="C5976" i="126" s="1"/>
  <c r="B5977" i="126" s="1"/>
  <c r="E5977" i="126"/>
  <c r="F5977" i="126" l="1"/>
  <c r="C5977" i="126" s="1"/>
  <c r="B5978" i="126" s="1"/>
  <c r="E5978" i="126"/>
  <c r="E5979" i="126" l="1"/>
  <c r="F5978" i="126"/>
  <c r="C5978" i="126" s="1"/>
  <c r="B5979" i="126" s="1"/>
  <c r="E5980" i="126" l="1"/>
  <c r="F5979" i="126"/>
  <c r="C5979" i="126" s="1"/>
  <c r="B5980" i="126" s="1"/>
  <c r="F5980" i="126" l="1"/>
  <c r="C5980" i="126" s="1"/>
  <c r="B5981" i="126" s="1"/>
  <c r="E5981" i="126"/>
  <c r="E5982" i="126" l="1"/>
  <c r="F5981" i="126"/>
  <c r="C5981" i="126" s="1"/>
  <c r="B5982" i="126" s="1"/>
  <c r="E5983" i="126" l="1"/>
  <c r="F5982" i="126"/>
  <c r="C5982" i="126" s="1"/>
  <c r="B5983" i="126" s="1"/>
  <c r="E5984" i="126" l="1"/>
  <c r="F5983" i="126"/>
  <c r="C5983" i="126" s="1"/>
  <c r="B5984" i="126" s="1"/>
  <c r="F5984" i="126" l="1"/>
  <c r="C5984" i="126" s="1"/>
  <c r="B5985" i="126" s="1"/>
  <c r="E5985" i="126"/>
  <c r="F5985" i="126" l="1"/>
  <c r="C5985" i="126" s="1"/>
  <c r="B5986" i="126" s="1"/>
  <c r="E5986" i="126"/>
  <c r="E5987" i="126" l="1"/>
  <c r="F5986" i="126"/>
  <c r="C5986" i="126" s="1"/>
  <c r="B5987" i="126" s="1"/>
  <c r="F5987" i="126" l="1"/>
  <c r="C5987" i="126" s="1"/>
  <c r="B5988" i="126" s="1"/>
  <c r="E5988" i="126"/>
  <c r="E5989" i="126" l="1"/>
  <c r="F5988" i="126"/>
  <c r="C5988" i="126" s="1"/>
  <c r="B5989" i="126" s="1"/>
  <c r="F5989" i="126" l="1"/>
  <c r="C5989" i="126" s="1"/>
  <c r="B5990" i="126" s="1"/>
  <c r="E5990" i="126"/>
  <c r="E5991" i="126" l="1"/>
  <c r="F5990" i="126"/>
  <c r="C5990" i="126" s="1"/>
  <c r="B5991" i="126" s="1"/>
  <c r="E5992" i="126" l="1"/>
  <c r="F5991" i="126"/>
  <c r="C5991" i="126" s="1"/>
  <c r="B5992" i="126" s="1"/>
  <c r="F5992" i="126" l="1"/>
  <c r="C5992" i="126" s="1"/>
  <c r="B5993" i="126" s="1"/>
  <c r="E5993" i="126"/>
  <c r="F5993" i="126" l="1"/>
  <c r="C5993" i="126" s="1"/>
  <c r="B5994" i="126" s="1"/>
  <c r="E5994" i="126"/>
  <c r="E5995" i="126" l="1"/>
  <c r="F5994" i="126"/>
  <c r="C5994" i="126" s="1"/>
  <c r="B5995" i="126" s="1"/>
  <c r="E5996" i="126" l="1"/>
  <c r="F5995" i="126"/>
  <c r="C5995" i="126" s="1"/>
  <c r="B5996" i="126" s="1"/>
  <c r="F5996" i="126" l="1"/>
  <c r="C5996" i="126" s="1"/>
  <c r="B5997" i="126" s="1"/>
  <c r="E5997" i="126"/>
  <c r="E5998" i="126" l="1"/>
  <c r="F5997" i="126"/>
  <c r="C5997" i="126" s="1"/>
  <c r="B5998" i="126" s="1"/>
  <c r="F5998" i="126" l="1"/>
  <c r="C5998" i="126" s="1"/>
  <c r="B5999" i="126" s="1"/>
  <c r="E5999" i="126"/>
  <c r="E6000" i="126" l="1"/>
  <c r="F5999" i="126"/>
  <c r="C5999" i="126" s="1"/>
  <c r="B6000" i="126" s="1"/>
  <c r="E6001" i="126" l="1"/>
  <c r="F6000" i="126"/>
  <c r="C6000" i="126" s="1"/>
  <c r="B6001" i="126" s="1"/>
  <c r="F6001" i="126" l="1"/>
  <c r="C6001" i="126" s="1"/>
  <c r="B6002" i="126" s="1"/>
  <c r="E6002" i="126"/>
  <c r="E6003" i="126" l="1"/>
  <c r="F6002" i="126"/>
  <c r="C6002" i="126" s="1"/>
  <c r="B6003" i="126" s="1"/>
  <c r="F6003" i="126" l="1"/>
  <c r="C6003" i="126" s="1"/>
  <c r="B6004" i="126" s="1"/>
  <c r="E6004" i="126"/>
  <c r="E6005" i="126" l="1"/>
  <c r="F6004" i="126"/>
  <c r="C6004" i="126" s="1"/>
  <c r="B6005" i="126" s="1"/>
  <c r="F6005" i="126" l="1"/>
  <c r="C6005" i="126" s="1"/>
  <c r="B6006" i="126" s="1"/>
  <c r="E6006" i="126"/>
  <c r="E6007" i="126" l="1"/>
  <c r="F6006" i="126"/>
  <c r="C6006" i="126" s="1"/>
  <c r="B6007" i="126" s="1"/>
  <c r="E6008" i="126" l="1"/>
  <c r="F6007" i="126"/>
  <c r="C6007" i="126" s="1"/>
  <c r="B6008" i="126" s="1"/>
  <c r="E6009" i="126" l="1"/>
  <c r="F6008" i="126"/>
  <c r="C6008" i="126" s="1"/>
  <c r="B6009" i="126" s="1"/>
  <c r="F6009" i="126" l="1"/>
  <c r="C6009" i="126" s="1"/>
  <c r="B6010" i="126" s="1"/>
  <c r="E6010" i="126"/>
  <c r="F6010" i="126" l="1"/>
  <c r="C6010" i="126" s="1"/>
  <c r="B6011" i="126" s="1"/>
  <c r="E6011" i="126"/>
  <c r="F6011" i="126" l="1"/>
  <c r="C6011" i="126" s="1"/>
  <c r="B6012" i="126" s="1"/>
  <c r="E6012" i="126"/>
  <c r="F6012" i="126" l="1"/>
  <c r="C6012" i="126" s="1"/>
  <c r="B6013" i="126" s="1"/>
  <c r="E6013" i="126"/>
  <c r="E6014" i="126" l="1"/>
  <c r="F6013" i="126"/>
  <c r="C6013" i="126" s="1"/>
  <c r="B6014" i="126" s="1"/>
  <c r="F6014" i="126" l="1"/>
  <c r="C6014" i="126" s="1"/>
  <c r="B6015" i="126" s="1"/>
  <c r="E6015" i="126"/>
  <c r="E6016" i="126" l="1"/>
  <c r="F6015" i="126"/>
  <c r="C6015" i="126" s="1"/>
  <c r="B6016" i="126" s="1"/>
  <c r="E6017" i="126" l="1"/>
  <c r="F6016" i="126"/>
  <c r="C6016" i="126" s="1"/>
  <c r="B6017" i="126" s="1"/>
  <c r="F6017" i="126" l="1"/>
  <c r="C6017" i="126" s="1"/>
  <c r="B6018" i="126" s="1"/>
  <c r="E6018" i="126"/>
  <c r="E6019" i="126" l="1"/>
  <c r="F6018" i="126"/>
  <c r="C6018" i="126" s="1"/>
  <c r="B6019" i="126" s="1"/>
  <c r="F6019" i="126" l="1"/>
  <c r="C6019" i="126" s="1"/>
  <c r="B6020" i="126" s="1"/>
  <c r="E6020" i="126"/>
  <c r="F6020" i="126" l="1"/>
  <c r="C6020" i="126" s="1"/>
  <c r="B6021" i="126" s="1"/>
  <c r="E6021" i="126"/>
  <c r="F6021" i="126" l="1"/>
  <c r="C6021" i="126" s="1"/>
  <c r="B6022" i="126" s="1"/>
  <c r="E6022" i="126"/>
  <c r="F6022" i="126" l="1"/>
  <c r="C6022" i="126" s="1"/>
  <c r="B6023" i="126" s="1"/>
  <c r="E6023" i="126"/>
  <c r="E6024" i="126" l="1"/>
  <c r="F6023" i="126"/>
  <c r="C6023" i="126" s="1"/>
  <c r="B6024" i="126" s="1"/>
  <c r="E6025" i="126" l="1"/>
  <c r="F6024" i="126"/>
  <c r="C6024" i="126" s="1"/>
  <c r="B6025" i="126" s="1"/>
  <c r="E6026" i="126" l="1"/>
  <c r="F6025" i="126"/>
  <c r="C6025" i="126" s="1"/>
  <c r="B6026" i="126" s="1"/>
  <c r="E6027" i="126" l="1"/>
  <c r="F6026" i="126"/>
  <c r="C6026" i="126" s="1"/>
  <c r="B6027" i="126" s="1"/>
  <c r="E6028" i="126" l="1"/>
  <c r="F6027" i="126"/>
  <c r="C6027" i="126" s="1"/>
  <c r="B6028" i="126" s="1"/>
  <c r="F6028" i="126" l="1"/>
  <c r="C6028" i="126" s="1"/>
  <c r="B6029" i="126" s="1"/>
  <c r="E6029" i="126"/>
  <c r="F6029" i="126" l="1"/>
  <c r="C6029" i="126" s="1"/>
  <c r="B6030" i="126" s="1"/>
  <c r="E6030" i="126"/>
  <c r="F6030" i="126" l="1"/>
  <c r="C6030" i="126" s="1"/>
  <c r="B6031" i="126" s="1"/>
  <c r="E6031" i="126"/>
  <c r="F6031" i="126" l="1"/>
  <c r="C6031" i="126" s="1"/>
  <c r="B6032" i="126" s="1"/>
  <c r="E6032" i="126"/>
  <c r="F6032" i="126" l="1"/>
  <c r="C6032" i="126" s="1"/>
  <c r="B6033" i="126" s="1"/>
  <c r="E6033" i="126"/>
  <c r="E6034" i="126" l="1"/>
  <c r="F6033" i="126"/>
  <c r="C6033" i="126" s="1"/>
  <c r="B6034" i="126" s="1"/>
  <c r="F6034" i="126" l="1"/>
  <c r="C6034" i="126" s="1"/>
  <c r="B6035" i="126" s="1"/>
  <c r="E6035" i="126"/>
  <c r="E6036" i="126" l="1"/>
  <c r="F6035" i="126"/>
  <c r="C6035" i="126" s="1"/>
  <c r="B6036" i="126" s="1"/>
  <c r="F6036" i="126" l="1"/>
  <c r="C6036" i="126" s="1"/>
  <c r="B6037" i="126" s="1"/>
  <c r="E6037" i="126"/>
  <c r="E6038" i="126" l="1"/>
  <c r="F6037" i="126"/>
  <c r="C6037" i="126" s="1"/>
  <c r="B6038" i="126" s="1"/>
  <c r="F6038" i="126" l="1"/>
  <c r="C6038" i="126" s="1"/>
  <c r="B6039" i="126" s="1"/>
  <c r="E6039" i="126"/>
  <c r="E6040" i="126" l="1"/>
  <c r="F6039" i="126"/>
  <c r="C6039" i="126" s="1"/>
  <c r="B6040" i="126" s="1"/>
  <c r="F6040" i="126" l="1"/>
  <c r="C6040" i="126" s="1"/>
  <c r="B6041" i="126" s="1"/>
  <c r="E6041" i="126"/>
  <c r="E6042" i="126" l="1"/>
  <c r="F6041" i="126"/>
  <c r="C6041" i="126" s="1"/>
  <c r="B6042" i="126" s="1"/>
  <c r="F6042" i="126" l="1"/>
  <c r="C6042" i="126" s="1"/>
  <c r="B6043" i="126" s="1"/>
  <c r="E6043" i="126"/>
  <c r="F6043" i="126" l="1"/>
  <c r="C6043" i="126" s="1"/>
  <c r="B6044" i="126" s="1"/>
  <c r="E6044" i="126"/>
  <c r="E6045" i="126" l="1"/>
  <c r="F6044" i="126"/>
  <c r="C6044" i="126" s="1"/>
  <c r="B6045" i="126" s="1"/>
  <c r="F6045" i="126" l="1"/>
  <c r="C6045" i="126" s="1"/>
  <c r="B6046" i="126" s="1"/>
  <c r="E6046" i="126"/>
  <c r="E6047" i="126" l="1"/>
  <c r="F6046" i="126"/>
  <c r="C6046" i="126" s="1"/>
  <c r="B6047" i="126" s="1"/>
  <c r="F6047" i="126" l="1"/>
  <c r="C6047" i="126" s="1"/>
  <c r="B6048" i="126" s="1"/>
  <c r="E6048" i="126"/>
  <c r="E6049" i="126" l="1"/>
  <c r="F6048" i="126"/>
  <c r="C6048" i="126" s="1"/>
  <c r="B6049" i="126" s="1"/>
  <c r="F6049" i="126" l="1"/>
  <c r="C6049" i="126" s="1"/>
  <c r="B6050" i="126" s="1"/>
  <c r="E6050" i="126"/>
  <c r="F6050" i="126" l="1"/>
  <c r="C6050" i="126" s="1"/>
  <c r="B6051" i="126" s="1"/>
  <c r="E6051" i="126"/>
  <c r="E6052" i="126" l="1"/>
  <c r="F6051" i="126"/>
  <c r="C6051" i="126" s="1"/>
  <c r="B6052" i="126" s="1"/>
  <c r="F6052" i="126" l="1"/>
  <c r="C6052" i="126" s="1"/>
  <c r="B6053" i="126" s="1"/>
  <c r="E6053" i="126"/>
  <c r="F6053" i="126" l="1"/>
  <c r="C6053" i="126" s="1"/>
  <c r="B6054" i="126" s="1"/>
  <c r="E6054" i="126"/>
  <c r="E6055" i="126" l="1"/>
  <c r="F6054" i="126"/>
  <c r="C6054" i="126" s="1"/>
  <c r="B6055" i="126" s="1"/>
  <c r="F6055" i="126" l="1"/>
  <c r="C6055" i="126" s="1"/>
  <c r="B6056" i="126" s="1"/>
  <c r="E6056" i="126"/>
  <c r="F6056" i="126" l="1"/>
  <c r="C6056" i="126" s="1"/>
  <c r="B6057" i="126" s="1"/>
  <c r="E6057" i="126"/>
  <c r="E6058" i="126" l="1"/>
  <c r="F6057" i="126"/>
  <c r="C6057" i="126" s="1"/>
  <c r="B6058" i="126" s="1"/>
  <c r="E6059" i="126" l="1"/>
  <c r="F6058" i="126"/>
  <c r="C6058" i="126" s="1"/>
  <c r="B6059" i="126" s="1"/>
  <c r="F6059" i="126" l="1"/>
  <c r="C6059" i="126" s="1"/>
  <c r="B6060" i="126" s="1"/>
  <c r="E6060" i="126"/>
  <c r="F6060" i="126" l="1"/>
  <c r="C6060" i="126" s="1"/>
  <c r="B6061" i="126" s="1"/>
  <c r="E6061" i="126"/>
  <c r="E6062" i="126" l="1"/>
  <c r="F6061" i="126"/>
  <c r="C6061" i="126" s="1"/>
  <c r="B6062" i="126" s="1"/>
  <c r="E6063" i="126" l="1"/>
  <c r="F6062" i="126"/>
  <c r="C6062" i="126" s="1"/>
  <c r="B6063" i="126" s="1"/>
  <c r="E6064" i="126" l="1"/>
  <c r="F6063" i="126"/>
  <c r="C6063" i="126" s="1"/>
  <c r="B6064" i="126" s="1"/>
  <c r="F6064" i="126" l="1"/>
  <c r="C6064" i="126" s="1"/>
  <c r="B6065" i="126" s="1"/>
  <c r="E6065" i="126"/>
  <c r="E6066" i="126" l="1"/>
  <c r="F6065" i="126"/>
  <c r="C6065" i="126" s="1"/>
  <c r="B6066" i="126" s="1"/>
  <c r="E6067" i="126" l="1"/>
  <c r="F6066" i="126"/>
  <c r="C6066" i="126" s="1"/>
  <c r="B6067" i="126" s="1"/>
  <c r="F6067" i="126" l="1"/>
  <c r="C6067" i="126" s="1"/>
  <c r="B6068" i="126" s="1"/>
  <c r="E6068" i="126"/>
  <c r="F6068" i="126" l="1"/>
  <c r="C6068" i="126" s="1"/>
  <c r="B6069" i="126" s="1"/>
  <c r="E6069" i="126"/>
  <c r="E6070" i="126" l="1"/>
  <c r="F6069" i="126"/>
  <c r="C6069" i="126" s="1"/>
  <c r="B6070" i="126" s="1"/>
  <c r="F6070" i="126" l="1"/>
  <c r="C6070" i="126" s="1"/>
  <c r="B6071" i="126" s="1"/>
  <c r="E6071" i="126"/>
  <c r="E6072" i="126" l="1"/>
  <c r="F6071" i="126"/>
  <c r="C6071" i="126" s="1"/>
  <c r="B6072" i="126" s="1"/>
  <c r="E6073" i="126" l="1"/>
  <c r="F6072" i="126"/>
  <c r="C6072" i="126" s="1"/>
  <c r="B6073" i="126" s="1"/>
  <c r="E6074" i="126" l="1"/>
  <c r="F6073" i="126"/>
  <c r="C6073" i="126" s="1"/>
  <c r="B6074" i="126" s="1"/>
  <c r="F6074" i="126" l="1"/>
  <c r="C6074" i="126" s="1"/>
  <c r="B6075" i="126" s="1"/>
  <c r="E6075" i="126"/>
  <c r="E6076" i="126" l="1"/>
  <c r="F6075" i="126"/>
  <c r="C6075" i="126" s="1"/>
  <c r="B6076" i="126" s="1"/>
  <c r="E6077" i="126" l="1"/>
  <c r="F6076" i="126"/>
  <c r="C6076" i="126" s="1"/>
  <c r="B6077" i="126" s="1"/>
  <c r="F6077" i="126" l="1"/>
  <c r="C6077" i="126" s="1"/>
  <c r="B6078" i="126" s="1"/>
  <c r="E6078" i="126"/>
  <c r="E6079" i="126" l="1"/>
  <c r="F6078" i="126"/>
  <c r="C6078" i="126" s="1"/>
  <c r="B6079" i="126" s="1"/>
  <c r="F6079" i="126" l="1"/>
  <c r="C6079" i="126" s="1"/>
  <c r="B6080" i="126" s="1"/>
  <c r="E6080" i="126"/>
  <c r="E6081" i="126" l="1"/>
  <c r="F6080" i="126"/>
  <c r="C6080" i="126" s="1"/>
  <c r="B6081" i="126" s="1"/>
  <c r="E6082" i="126" l="1"/>
  <c r="F6081" i="126"/>
  <c r="C6081" i="126" s="1"/>
  <c r="B6082" i="126" s="1"/>
  <c r="F6082" i="126" l="1"/>
  <c r="C6082" i="126" s="1"/>
  <c r="B6083" i="126" s="1"/>
  <c r="E6083" i="126"/>
  <c r="E6084" i="126" l="1"/>
  <c r="F6083" i="126"/>
  <c r="C6083" i="126" s="1"/>
  <c r="B6084" i="126" s="1"/>
  <c r="F6084" i="126" l="1"/>
  <c r="C6084" i="126" s="1"/>
  <c r="B6085" i="126" s="1"/>
  <c r="E6085" i="126"/>
  <c r="E6086" i="126" l="1"/>
  <c r="F6085" i="126"/>
  <c r="C6085" i="126" s="1"/>
  <c r="B6086" i="126" s="1"/>
  <c r="E6087" i="126" l="1"/>
  <c r="F6086" i="126"/>
  <c r="C6086" i="126" s="1"/>
  <c r="B6087" i="126" s="1"/>
  <c r="F6087" i="126" l="1"/>
  <c r="C6087" i="126" s="1"/>
  <c r="B6088" i="126" s="1"/>
  <c r="E6088" i="126"/>
  <c r="F6088" i="126" l="1"/>
  <c r="C6088" i="126" s="1"/>
  <c r="B6089" i="126" s="1"/>
  <c r="E6089" i="126"/>
  <c r="F6089" i="126" l="1"/>
  <c r="C6089" i="126" s="1"/>
  <c r="B6090" i="126" s="1"/>
  <c r="E6090" i="126"/>
  <c r="E6091" i="126" l="1"/>
  <c r="F6090" i="126"/>
  <c r="C6090" i="126" s="1"/>
  <c r="B6091" i="126" s="1"/>
  <c r="F6091" i="126" l="1"/>
  <c r="C6091" i="126" s="1"/>
  <c r="B6092" i="126" s="1"/>
  <c r="E6092" i="126"/>
  <c r="E6093" i="126" l="1"/>
  <c r="F6092" i="126"/>
  <c r="C6092" i="126" s="1"/>
  <c r="B6093" i="126" s="1"/>
  <c r="F6093" i="126" l="1"/>
  <c r="C6093" i="126" s="1"/>
  <c r="B6094" i="126" s="1"/>
  <c r="E6094" i="126"/>
  <c r="F6094" i="126" l="1"/>
  <c r="C6094" i="126" s="1"/>
  <c r="B6095" i="126" s="1"/>
  <c r="E6095" i="126"/>
  <c r="E6096" i="126" l="1"/>
  <c r="F6095" i="126"/>
  <c r="C6095" i="126" s="1"/>
  <c r="B6096" i="126" s="1"/>
  <c r="F6096" i="126" l="1"/>
  <c r="C6096" i="126" s="1"/>
  <c r="B6097" i="126" s="1"/>
  <c r="E6097" i="126"/>
  <c r="F6097" i="126" l="1"/>
  <c r="C6097" i="126" s="1"/>
  <c r="B6098" i="126" s="1"/>
  <c r="E6098" i="126"/>
  <c r="E6099" i="126" l="1"/>
  <c r="F6098" i="126"/>
  <c r="C6098" i="126" s="1"/>
  <c r="B6099" i="126" s="1"/>
  <c r="F6099" i="126" l="1"/>
  <c r="C6099" i="126" s="1"/>
  <c r="B6100" i="126" s="1"/>
  <c r="E6100" i="126"/>
  <c r="E6101" i="126" l="1"/>
  <c r="F6100" i="126"/>
  <c r="C6100" i="126" s="1"/>
  <c r="B6101" i="126" s="1"/>
  <c r="F6101" i="126" l="1"/>
  <c r="C6101" i="126" s="1"/>
  <c r="B6102" i="126" s="1"/>
  <c r="E6102" i="126"/>
  <c r="E6103" i="126" l="1"/>
  <c r="F6102" i="126"/>
  <c r="C6102" i="126" s="1"/>
  <c r="B6103" i="126" s="1"/>
  <c r="E6104" i="126" l="1"/>
  <c r="F6103" i="126"/>
  <c r="C6103" i="126" s="1"/>
  <c r="B6104" i="126" s="1"/>
  <c r="F6104" i="126" l="1"/>
  <c r="C6104" i="126" s="1"/>
  <c r="B6105" i="126" s="1"/>
  <c r="E6105" i="126"/>
  <c r="F6105" i="126" l="1"/>
  <c r="C6105" i="126" s="1"/>
  <c r="B6106" i="126" s="1"/>
  <c r="E6106" i="126"/>
  <c r="F6106" i="126" l="1"/>
  <c r="C6106" i="126" s="1"/>
  <c r="B6107" i="126" s="1"/>
  <c r="E6107" i="126"/>
  <c r="F6107" i="126" l="1"/>
  <c r="C6107" i="126" s="1"/>
  <c r="B6108" i="126" s="1"/>
  <c r="E6108" i="126"/>
  <c r="E6109" i="126" l="1"/>
  <c r="F6108" i="126"/>
  <c r="C6108" i="126" s="1"/>
  <c r="B6109" i="126" s="1"/>
  <c r="F6109" i="126" l="1"/>
  <c r="C6109" i="126" s="1"/>
  <c r="B6110" i="126" s="1"/>
  <c r="E6110" i="126"/>
  <c r="E6111" i="126" l="1"/>
  <c r="F6110" i="126"/>
  <c r="C6110" i="126" s="1"/>
  <c r="B6111" i="126" s="1"/>
  <c r="E6112" i="126" l="1"/>
  <c r="F6111" i="126"/>
  <c r="C6111" i="126" s="1"/>
  <c r="B6112" i="126" s="1"/>
  <c r="F6112" i="126" l="1"/>
  <c r="C6112" i="126" s="1"/>
  <c r="B6113" i="126" s="1"/>
  <c r="E6113" i="126"/>
  <c r="F6113" i="126" l="1"/>
  <c r="C6113" i="126" s="1"/>
  <c r="B6114" i="126" s="1"/>
  <c r="E6114" i="126"/>
  <c r="E6115" i="126" l="1"/>
  <c r="F6114" i="126"/>
  <c r="C6114" i="126" s="1"/>
  <c r="B6115" i="126" s="1"/>
  <c r="E6116" i="126" l="1"/>
  <c r="F6115" i="126"/>
  <c r="C6115" i="126" s="1"/>
  <c r="B6116" i="126" s="1"/>
  <c r="F6116" i="126" l="1"/>
  <c r="C6116" i="126" s="1"/>
  <c r="B6117" i="126" s="1"/>
  <c r="E6117" i="126"/>
  <c r="F6117" i="126" l="1"/>
  <c r="C6117" i="126" s="1"/>
  <c r="B6118" i="126" s="1"/>
  <c r="E6118" i="126"/>
  <c r="E6119" i="126" l="1"/>
  <c r="F6118" i="126"/>
  <c r="C6118" i="126" s="1"/>
  <c r="B6119" i="126" s="1"/>
  <c r="E6120" i="126" l="1"/>
  <c r="F6119" i="126"/>
  <c r="C6119" i="126" s="1"/>
  <c r="B6120" i="126" s="1"/>
  <c r="F6120" i="126" l="1"/>
  <c r="C6120" i="126" s="1"/>
  <c r="B6121" i="126" s="1"/>
  <c r="E6121" i="126"/>
  <c r="E6122" i="126" l="1"/>
  <c r="F6121" i="126"/>
  <c r="C6121" i="126" s="1"/>
  <c r="B6122" i="126" s="1"/>
  <c r="F6122" i="126" l="1"/>
  <c r="C6122" i="126" s="1"/>
  <c r="B6123" i="126" s="1"/>
  <c r="E6123" i="126"/>
  <c r="E6124" i="126" l="1"/>
  <c r="F6123" i="126"/>
  <c r="C6123" i="126" s="1"/>
  <c r="B6124" i="126" s="1"/>
  <c r="E6125" i="126" l="1"/>
  <c r="F6124" i="126"/>
  <c r="C6124" i="126" s="1"/>
  <c r="B6125" i="126" s="1"/>
  <c r="F6125" i="126" l="1"/>
  <c r="C6125" i="126" s="1"/>
  <c r="B6126" i="126" s="1"/>
  <c r="E6126" i="126"/>
  <c r="F6126" i="126" l="1"/>
  <c r="C6126" i="126" s="1"/>
  <c r="B6127" i="126" s="1"/>
  <c r="E6127" i="126"/>
  <c r="E6128" i="126" l="1"/>
  <c r="F6127" i="126"/>
  <c r="C6127" i="126" s="1"/>
  <c r="B6128" i="126" s="1"/>
  <c r="E6129" i="126" l="1"/>
  <c r="F6128" i="126"/>
  <c r="C6128" i="126" s="1"/>
  <c r="B6129" i="126" s="1"/>
  <c r="F6129" i="126" l="1"/>
  <c r="C6129" i="126" s="1"/>
  <c r="B6130" i="126" s="1"/>
  <c r="E6130" i="126"/>
  <c r="E6131" i="126" l="1"/>
  <c r="F6130" i="126"/>
  <c r="C6130" i="126" s="1"/>
  <c r="B6131" i="126" s="1"/>
  <c r="F6131" i="126" l="1"/>
  <c r="C6131" i="126" s="1"/>
  <c r="B6132" i="126" s="1"/>
  <c r="E6132" i="126"/>
  <c r="E6133" i="126" l="1"/>
  <c r="F6132" i="126"/>
  <c r="C6132" i="126" s="1"/>
  <c r="B6133" i="126" s="1"/>
  <c r="F6133" i="126" l="1"/>
  <c r="C6133" i="126" s="1"/>
  <c r="B6134" i="126" s="1"/>
  <c r="E6134" i="126"/>
  <c r="E6135" i="126" l="1"/>
  <c r="F6134" i="126"/>
  <c r="C6134" i="126" s="1"/>
  <c r="B6135" i="126" s="1"/>
  <c r="F6135" i="126" l="1"/>
  <c r="C6135" i="126" s="1"/>
  <c r="B6136" i="126" s="1"/>
  <c r="E6136" i="126"/>
  <c r="F6136" i="126" l="1"/>
  <c r="C6136" i="126" s="1"/>
  <c r="B6137" i="126" s="1"/>
  <c r="E6137" i="126"/>
  <c r="E6138" i="126" l="1"/>
  <c r="F6137" i="126"/>
  <c r="C6137" i="126" s="1"/>
  <c r="B6138" i="126" s="1"/>
  <c r="E6139" i="126" l="1"/>
  <c r="F6138" i="126"/>
  <c r="C6138" i="126" s="1"/>
  <c r="B6139" i="126" s="1"/>
  <c r="E6140" i="126" l="1"/>
  <c r="F6139" i="126"/>
  <c r="C6139" i="126" s="1"/>
  <c r="B6140" i="126" s="1"/>
  <c r="E6141" i="126" l="1"/>
  <c r="F6140" i="126"/>
  <c r="C6140" i="126" s="1"/>
  <c r="B6141" i="126" s="1"/>
  <c r="F6141" i="126" l="1"/>
  <c r="C6141" i="126" s="1"/>
  <c r="B6142" i="126" s="1"/>
  <c r="E6142" i="126"/>
  <c r="F6142" i="126" l="1"/>
  <c r="C6142" i="126" s="1"/>
  <c r="B6143" i="126" s="1"/>
  <c r="E6143" i="126"/>
  <c r="F6143" i="126" l="1"/>
  <c r="C6143" i="126" s="1"/>
  <c r="B6144" i="126" s="1"/>
  <c r="E6144" i="126"/>
  <c r="E6145" i="126" l="1"/>
  <c r="F6144" i="126"/>
  <c r="C6144" i="126" s="1"/>
  <c r="B6145" i="126" s="1"/>
  <c r="E6146" i="126" l="1"/>
  <c r="F6145" i="126"/>
  <c r="C6145" i="126" s="1"/>
  <c r="B6146" i="126" s="1"/>
  <c r="F6146" i="126" l="1"/>
  <c r="C6146" i="126" s="1"/>
  <c r="B6147" i="126" s="1"/>
  <c r="E6147" i="126"/>
  <c r="F6147" i="126" l="1"/>
  <c r="C6147" i="126" s="1"/>
  <c r="B6148" i="126" s="1"/>
  <c r="E6148" i="126"/>
  <c r="E6149" i="126" l="1"/>
  <c r="F6148" i="126"/>
  <c r="C6148" i="126" s="1"/>
  <c r="B6149" i="126" s="1"/>
  <c r="F6149" i="126" l="1"/>
  <c r="C6149" i="126" s="1"/>
  <c r="B6150" i="126" s="1"/>
  <c r="E6150" i="126"/>
  <c r="F6150" i="126" l="1"/>
  <c r="C6150" i="126" s="1"/>
  <c r="B6151" i="126" s="1"/>
  <c r="E6151" i="126"/>
  <c r="E6152" i="126" l="1"/>
  <c r="F6151" i="126"/>
  <c r="C6151" i="126" s="1"/>
  <c r="B6152" i="126" s="1"/>
  <c r="F6152" i="126" l="1"/>
  <c r="C6152" i="126" s="1"/>
  <c r="B6153" i="126" s="1"/>
  <c r="E6153" i="126"/>
  <c r="E6154" i="126" l="1"/>
  <c r="F6153" i="126"/>
  <c r="C6153" i="126" s="1"/>
  <c r="B6154" i="126" s="1"/>
  <c r="F6154" i="126" l="1"/>
  <c r="C6154" i="126" s="1"/>
  <c r="B6155" i="126" s="1"/>
  <c r="E6155" i="126"/>
  <c r="E6156" i="126" l="1"/>
  <c r="F6155" i="126"/>
  <c r="C6155" i="126" s="1"/>
  <c r="B6156" i="126" s="1"/>
  <c r="E6157" i="126" l="1"/>
  <c r="F6156" i="126"/>
  <c r="C6156" i="126" s="1"/>
  <c r="B6157" i="126" s="1"/>
  <c r="F6157" i="126" l="1"/>
  <c r="C6157" i="126" s="1"/>
  <c r="B6158" i="126" s="1"/>
  <c r="E6158" i="126"/>
  <c r="E6159" i="126" l="1"/>
  <c r="F6158" i="126"/>
  <c r="C6158" i="126" s="1"/>
  <c r="B6159" i="126" s="1"/>
  <c r="F6159" i="126" l="1"/>
  <c r="C6159" i="126" s="1"/>
  <c r="B6160" i="126" s="1"/>
  <c r="E6160" i="126"/>
  <c r="F6160" i="126" l="1"/>
  <c r="C6160" i="126" s="1"/>
  <c r="B6161" i="126" s="1"/>
  <c r="E6161" i="126"/>
  <c r="E6162" i="126" l="1"/>
  <c r="F6161" i="126"/>
  <c r="C6161" i="126" s="1"/>
  <c r="B6162" i="126" s="1"/>
  <c r="F6162" i="126" l="1"/>
  <c r="C6162" i="126" s="1"/>
  <c r="B6163" i="126" s="1"/>
  <c r="E6163" i="126"/>
  <c r="E6164" i="126" l="1"/>
  <c r="F6163" i="126"/>
  <c r="C6163" i="126" s="1"/>
  <c r="B6164" i="126" s="1"/>
  <c r="F6164" i="126" l="1"/>
  <c r="C6164" i="126" s="1"/>
  <c r="B6165" i="126" s="1"/>
  <c r="E6165" i="126"/>
  <c r="F6165" i="126" l="1"/>
  <c r="C6165" i="126" s="1"/>
  <c r="B6166" i="126" s="1"/>
  <c r="E6166" i="126"/>
  <c r="E6167" i="126" l="1"/>
  <c r="F6166" i="126"/>
  <c r="C6166" i="126" s="1"/>
  <c r="B6167" i="126" s="1"/>
  <c r="F6167" i="126" l="1"/>
  <c r="C6167" i="126" s="1"/>
  <c r="B6168" i="126" s="1"/>
  <c r="E6168" i="126"/>
  <c r="E6169" i="126" l="1"/>
  <c r="F6168" i="126"/>
  <c r="C6168" i="126" s="1"/>
  <c r="B6169" i="126" s="1"/>
  <c r="F6169" i="126" l="1"/>
  <c r="C6169" i="126" s="1"/>
  <c r="B6170" i="126" s="1"/>
  <c r="E6170" i="126"/>
  <c r="E6171" i="126" l="1"/>
  <c r="F6170" i="126"/>
  <c r="C6170" i="126" s="1"/>
  <c r="B6171" i="126" s="1"/>
  <c r="F6171" i="126" l="1"/>
  <c r="C6171" i="126" s="1"/>
  <c r="B6172" i="126" s="1"/>
  <c r="E6172" i="126"/>
  <c r="F6172" i="126" l="1"/>
  <c r="C6172" i="126" s="1"/>
  <c r="B6173" i="126" s="1"/>
  <c r="E6173" i="126"/>
  <c r="F6173" i="126" l="1"/>
  <c r="C6173" i="126" s="1"/>
  <c r="B6174" i="126" s="1"/>
  <c r="E6174" i="126"/>
  <c r="F6174" i="126" l="1"/>
  <c r="C6174" i="126" s="1"/>
  <c r="B6175" i="126" s="1"/>
  <c r="E6175" i="126"/>
  <c r="F6175" i="126" l="1"/>
  <c r="C6175" i="126" s="1"/>
  <c r="B6176" i="126" s="1"/>
  <c r="E6176" i="126"/>
  <c r="F6176" i="126" l="1"/>
  <c r="C6176" i="126" s="1"/>
  <c r="B6177" i="126" s="1"/>
  <c r="E6177" i="126"/>
  <c r="E6178" i="126" l="1"/>
  <c r="F6177" i="126"/>
  <c r="C6177" i="126" s="1"/>
  <c r="B6178" i="126" s="1"/>
  <c r="E6179" i="126" l="1"/>
  <c r="F6178" i="126"/>
  <c r="C6178" i="126" s="1"/>
  <c r="B6179" i="126" s="1"/>
  <c r="F6179" i="126" l="1"/>
  <c r="C6179" i="126" s="1"/>
  <c r="B6180" i="126" s="1"/>
  <c r="E6180" i="126"/>
  <c r="F6180" i="126" l="1"/>
  <c r="C6180" i="126" s="1"/>
  <c r="B6181" i="126" s="1"/>
  <c r="E6181" i="126"/>
  <c r="E6182" i="126" l="1"/>
  <c r="F6181" i="126"/>
  <c r="C6181" i="126" s="1"/>
  <c r="B6182" i="126" s="1"/>
  <c r="E6183" i="126" l="1"/>
  <c r="F6182" i="126"/>
  <c r="C6182" i="126" s="1"/>
  <c r="B6183" i="126" s="1"/>
  <c r="E6184" i="126" l="1"/>
  <c r="F6183" i="126"/>
  <c r="C6183" i="126" s="1"/>
  <c r="B6184" i="126" s="1"/>
  <c r="F6184" i="126" l="1"/>
  <c r="C6184" i="126" s="1"/>
  <c r="B6185" i="126" s="1"/>
  <c r="E6185" i="126"/>
  <c r="E6186" i="126" l="1"/>
  <c r="F6185" i="126"/>
  <c r="C6185" i="126" s="1"/>
  <c r="B6186" i="126" s="1"/>
  <c r="F6186" i="126" l="1"/>
  <c r="C6186" i="126" s="1"/>
  <c r="B6187" i="126" s="1"/>
  <c r="E6187" i="126"/>
  <c r="E6188" i="126" l="1"/>
  <c r="F6187" i="126"/>
  <c r="C6187" i="126" s="1"/>
  <c r="B6188" i="126" s="1"/>
  <c r="E6189" i="126" l="1"/>
  <c r="F6188" i="126"/>
  <c r="C6188" i="126" s="1"/>
  <c r="B6189" i="126" s="1"/>
  <c r="F6189" i="126" l="1"/>
  <c r="C6189" i="126" s="1"/>
  <c r="B6190" i="126" s="1"/>
  <c r="E6190" i="126"/>
  <c r="E6191" i="126" l="1"/>
  <c r="F6190" i="126"/>
  <c r="C6190" i="126" s="1"/>
  <c r="B6191" i="126" s="1"/>
  <c r="F6191" i="126" l="1"/>
  <c r="C6191" i="126" s="1"/>
  <c r="B6192" i="126" s="1"/>
  <c r="E6192" i="126"/>
  <c r="E6193" i="126" l="1"/>
  <c r="F6192" i="126"/>
  <c r="C6192" i="126" s="1"/>
  <c r="B6193" i="126" s="1"/>
  <c r="F6193" i="126" l="1"/>
  <c r="C6193" i="126" s="1"/>
  <c r="B6194" i="126" s="1"/>
  <c r="E6194" i="126"/>
  <c r="F6194" i="126" l="1"/>
  <c r="C6194" i="126" s="1"/>
  <c r="B6195" i="126" s="1"/>
  <c r="E6195" i="126"/>
  <c r="E6196" i="126" l="1"/>
  <c r="F6195" i="126"/>
  <c r="C6195" i="126" s="1"/>
  <c r="B6196" i="126" s="1"/>
  <c r="E6197" i="126" l="1"/>
  <c r="F6196" i="126"/>
  <c r="C6196" i="126" s="1"/>
  <c r="B6197" i="126" s="1"/>
  <c r="F6197" i="126" l="1"/>
  <c r="C6197" i="126" s="1"/>
  <c r="B6198" i="126" s="1"/>
  <c r="E6198" i="126"/>
  <c r="F6198" i="126" l="1"/>
  <c r="C6198" i="126" s="1"/>
  <c r="B6199" i="126" s="1"/>
  <c r="E6199" i="126"/>
  <c r="E6200" i="126" l="1"/>
  <c r="F6199" i="126"/>
  <c r="C6199" i="126" s="1"/>
  <c r="B6200" i="126" s="1"/>
  <c r="F6200" i="126" l="1"/>
  <c r="C6200" i="126" s="1"/>
  <c r="B6201" i="126" s="1"/>
  <c r="E6201" i="126"/>
  <c r="E6202" i="126" l="1"/>
  <c r="F6201" i="126"/>
  <c r="C6201" i="126" s="1"/>
  <c r="B6202" i="126" s="1"/>
  <c r="E6203" i="126" l="1"/>
  <c r="F6202" i="126"/>
  <c r="C6202" i="126" s="1"/>
  <c r="B6203" i="126" s="1"/>
  <c r="F6203" i="126" l="1"/>
  <c r="C6203" i="126" s="1"/>
  <c r="B6204" i="126" s="1"/>
  <c r="E6204" i="126"/>
  <c r="F6204" i="126" l="1"/>
  <c r="C6204" i="126" s="1"/>
  <c r="B6205" i="126" s="1"/>
  <c r="E6205" i="126"/>
  <c r="E6206" i="126" l="1"/>
  <c r="F6205" i="126"/>
  <c r="C6205" i="126" s="1"/>
  <c r="B6206" i="126" s="1"/>
  <c r="F6206" i="126" l="1"/>
  <c r="C6206" i="126" s="1"/>
  <c r="B6207" i="126" s="1"/>
  <c r="E6207" i="126"/>
  <c r="F6207" i="126" l="1"/>
  <c r="C6207" i="126" s="1"/>
  <c r="B6208" i="126" s="1"/>
  <c r="E6208" i="126"/>
  <c r="F6208" i="126" l="1"/>
  <c r="C6208" i="126" s="1"/>
  <c r="B6209" i="126" s="1"/>
  <c r="E6209" i="126"/>
  <c r="E6210" i="126" l="1"/>
  <c r="F6209" i="126"/>
  <c r="C6209" i="126" s="1"/>
  <c r="B6210" i="126" s="1"/>
  <c r="F6210" i="126" l="1"/>
  <c r="C6210" i="126" s="1"/>
  <c r="B6211" i="126" s="1"/>
  <c r="E6211" i="126"/>
  <c r="E6212" i="126" l="1"/>
  <c r="F6211" i="126"/>
  <c r="C6211" i="126" s="1"/>
  <c r="B6212" i="126" s="1"/>
  <c r="F6212" i="126" l="1"/>
  <c r="C6212" i="126" s="1"/>
  <c r="B6213" i="126" s="1"/>
  <c r="E6213" i="126"/>
  <c r="E6214" i="126" l="1"/>
  <c r="F6213" i="126"/>
  <c r="C6213" i="126" s="1"/>
  <c r="B6214" i="126" s="1"/>
  <c r="E6215" i="126" l="1"/>
  <c r="F6214" i="126"/>
  <c r="C6214" i="126" s="1"/>
  <c r="B6215" i="126" s="1"/>
  <c r="F6215" i="126" l="1"/>
  <c r="C6215" i="126" s="1"/>
  <c r="B6216" i="126" s="1"/>
  <c r="E6216" i="126"/>
  <c r="E6217" i="126" l="1"/>
  <c r="F6216" i="126"/>
  <c r="C6216" i="126" s="1"/>
  <c r="B6217" i="126" s="1"/>
  <c r="F6217" i="126" l="1"/>
  <c r="C6217" i="126" s="1"/>
  <c r="B6218" i="126" s="1"/>
  <c r="E6218" i="126"/>
  <c r="F6218" i="126" l="1"/>
  <c r="C6218" i="126" s="1"/>
  <c r="B6219" i="126" s="1"/>
  <c r="E6219" i="126"/>
  <c r="E6220" i="126" l="1"/>
  <c r="F6219" i="126"/>
  <c r="C6219" i="126" s="1"/>
  <c r="B6220" i="126" s="1"/>
  <c r="F6220" i="126" l="1"/>
  <c r="C6220" i="126" s="1"/>
  <c r="B6221" i="126" s="1"/>
  <c r="E6221" i="126"/>
  <c r="F6221" i="126" l="1"/>
  <c r="C6221" i="126" s="1"/>
  <c r="B6222" i="126" s="1"/>
  <c r="E6222" i="126"/>
  <c r="E6223" i="126" l="1"/>
  <c r="F6222" i="126"/>
  <c r="C6222" i="126" s="1"/>
  <c r="B6223" i="126" s="1"/>
  <c r="F6223" i="126" l="1"/>
  <c r="C6223" i="126" s="1"/>
  <c r="B6224" i="126" s="1"/>
  <c r="E6224" i="126"/>
  <c r="E6225" i="126" l="1"/>
  <c r="F6224" i="126"/>
  <c r="C6224" i="126" s="1"/>
  <c r="B6225" i="126" s="1"/>
  <c r="E6226" i="126" l="1"/>
  <c r="F6225" i="126"/>
  <c r="C6225" i="126" s="1"/>
  <c r="B6226" i="126" s="1"/>
  <c r="E6227" i="126" l="1"/>
  <c r="F6226" i="126"/>
  <c r="C6226" i="126" s="1"/>
  <c r="B6227" i="126" s="1"/>
  <c r="F6227" i="126" l="1"/>
  <c r="C6227" i="126" s="1"/>
  <c r="B6228" i="126" s="1"/>
  <c r="E6228" i="126"/>
  <c r="F6228" i="126" l="1"/>
  <c r="C6228" i="126" s="1"/>
  <c r="B6229" i="126" s="1"/>
  <c r="E6229" i="126"/>
  <c r="F6229" i="126" l="1"/>
  <c r="C6229" i="126" s="1"/>
  <c r="B6230" i="126" s="1"/>
  <c r="E6230" i="126"/>
  <c r="E6231" i="126" l="1"/>
  <c r="F6230" i="126"/>
  <c r="C6230" i="126" s="1"/>
  <c r="B6231" i="126" s="1"/>
  <c r="E6232" i="126" l="1"/>
  <c r="F6231" i="126"/>
  <c r="C6231" i="126" s="1"/>
  <c r="B6232" i="126" s="1"/>
  <c r="F6232" i="126" l="1"/>
  <c r="C6232" i="126" s="1"/>
  <c r="B6233" i="126" s="1"/>
  <c r="E6233" i="126"/>
  <c r="F6233" i="126" l="1"/>
  <c r="C6233" i="126" s="1"/>
  <c r="B6234" i="126" s="1"/>
  <c r="E6234" i="126"/>
  <c r="E6235" i="126" l="1"/>
  <c r="F6234" i="126"/>
  <c r="C6234" i="126" s="1"/>
  <c r="B6235" i="126" s="1"/>
  <c r="F6235" i="126" l="1"/>
  <c r="C6235" i="126" s="1"/>
  <c r="B6236" i="126" s="1"/>
  <c r="E6236" i="126"/>
  <c r="E6237" i="126" l="1"/>
  <c r="F6236" i="126"/>
  <c r="C6236" i="126" s="1"/>
  <c r="B6237" i="126" s="1"/>
  <c r="F6237" i="126" l="1"/>
  <c r="C6237" i="126" s="1"/>
  <c r="B6238" i="126" s="1"/>
  <c r="E6238" i="126"/>
  <c r="F6238" i="126" l="1"/>
  <c r="C6238" i="126" s="1"/>
  <c r="B6239" i="126" s="1"/>
  <c r="E6239" i="126"/>
  <c r="E6240" i="126" l="1"/>
  <c r="F6239" i="126"/>
  <c r="C6239" i="126" s="1"/>
  <c r="B6240" i="126" s="1"/>
  <c r="F6240" i="126" l="1"/>
  <c r="C6240" i="126" s="1"/>
  <c r="B6241" i="126" s="1"/>
  <c r="E6241" i="126"/>
  <c r="E6242" i="126" l="1"/>
  <c r="F6241" i="126"/>
  <c r="C6241" i="126" s="1"/>
  <c r="B6242" i="126" s="1"/>
  <c r="E6243" i="126" l="1"/>
  <c r="F6242" i="126"/>
  <c r="C6242" i="126" s="1"/>
  <c r="B6243" i="126" s="1"/>
  <c r="E6244" i="126" l="1"/>
  <c r="F6243" i="126"/>
  <c r="C6243" i="126" s="1"/>
  <c r="B6244" i="126" s="1"/>
  <c r="F6244" i="126" l="1"/>
  <c r="C6244" i="126" s="1"/>
  <c r="B6245" i="126" s="1"/>
  <c r="E6245" i="126"/>
  <c r="E6246" i="126" l="1"/>
  <c r="F6245" i="126"/>
  <c r="C6245" i="126" s="1"/>
  <c r="B6246" i="126" s="1"/>
  <c r="E6247" i="126" l="1"/>
  <c r="F6246" i="126"/>
  <c r="C6246" i="126" s="1"/>
  <c r="B6247" i="126" s="1"/>
  <c r="F6247" i="126" l="1"/>
  <c r="C6247" i="126" s="1"/>
  <c r="B6248" i="126" s="1"/>
  <c r="E6248" i="126"/>
  <c r="F6248" i="126" l="1"/>
  <c r="C6248" i="126" s="1"/>
  <c r="B6249" i="126" s="1"/>
  <c r="E6249" i="126"/>
  <c r="F6249" i="126" l="1"/>
  <c r="C6249" i="126" s="1"/>
  <c r="B6250" i="126" s="1"/>
  <c r="E6250" i="126"/>
  <c r="E6251" i="126" l="1"/>
  <c r="F6250" i="126"/>
  <c r="C6250" i="126" s="1"/>
  <c r="B6251" i="126" s="1"/>
  <c r="F6251" i="126" l="1"/>
  <c r="C6251" i="126" s="1"/>
  <c r="B6252" i="126" s="1"/>
  <c r="E6252" i="126"/>
  <c r="F6252" i="126" l="1"/>
  <c r="C6252" i="126" s="1"/>
  <c r="B6253" i="126" s="1"/>
  <c r="E6253" i="126"/>
  <c r="E6254" i="126" l="1"/>
  <c r="F6253" i="126"/>
  <c r="C6253" i="126" s="1"/>
  <c r="B6254" i="126" s="1"/>
  <c r="E6255" i="126" l="1"/>
  <c r="F6254" i="126"/>
  <c r="C6254" i="126" s="1"/>
  <c r="B6255" i="126" s="1"/>
  <c r="F6255" i="126" l="1"/>
  <c r="C6255" i="126" s="1"/>
  <c r="B6256" i="126" s="1"/>
  <c r="E6256" i="126"/>
  <c r="F6256" i="126" l="1"/>
  <c r="C6256" i="126" s="1"/>
  <c r="B6257" i="126" s="1"/>
  <c r="E6257" i="126"/>
  <c r="F6257" i="126" l="1"/>
  <c r="C6257" i="126" s="1"/>
  <c r="B6258" i="126" s="1"/>
  <c r="E6258" i="126"/>
  <c r="E6259" i="126" l="1"/>
  <c r="F6258" i="126"/>
  <c r="C6258" i="126" s="1"/>
  <c r="B6259" i="126" s="1"/>
  <c r="F6259" i="126" l="1"/>
  <c r="C6259" i="126" s="1"/>
  <c r="B6260" i="126" s="1"/>
  <c r="E6260" i="126"/>
  <c r="E6261" i="126" l="1"/>
  <c r="F6260" i="126"/>
  <c r="C6260" i="126" s="1"/>
  <c r="B6261" i="126" s="1"/>
  <c r="F6261" i="126" l="1"/>
  <c r="C6261" i="126" s="1"/>
  <c r="B6262" i="126" s="1"/>
  <c r="E6262" i="126"/>
  <c r="E6263" i="126" l="1"/>
  <c r="F6262" i="126"/>
  <c r="C6262" i="126" s="1"/>
  <c r="B6263" i="126" s="1"/>
  <c r="F6263" i="126" l="1"/>
  <c r="C6263" i="126" s="1"/>
  <c r="B6264" i="126" s="1"/>
  <c r="E6264" i="126"/>
  <c r="F6264" i="126" l="1"/>
  <c r="C6264" i="126" s="1"/>
  <c r="B6265" i="126" s="1"/>
  <c r="E6265" i="126"/>
  <c r="E6266" i="126" l="1"/>
  <c r="F6265" i="126"/>
  <c r="C6265" i="126" s="1"/>
  <c r="B6266" i="126" s="1"/>
  <c r="E6267" i="126" l="1"/>
  <c r="F6266" i="126"/>
  <c r="C6266" i="126" s="1"/>
  <c r="B6267" i="126" s="1"/>
  <c r="E6268" i="126" l="1"/>
  <c r="F6267" i="126"/>
  <c r="C6267" i="126" s="1"/>
  <c r="B6268" i="126" s="1"/>
  <c r="E6269" i="126" l="1"/>
  <c r="F6268" i="126"/>
  <c r="C6268" i="126" s="1"/>
  <c r="B6269" i="126" s="1"/>
  <c r="E6270" i="126" l="1"/>
  <c r="F6269" i="126"/>
  <c r="C6269" i="126" s="1"/>
  <c r="B6270" i="126" s="1"/>
  <c r="F6270" i="126" l="1"/>
  <c r="C6270" i="126" s="1"/>
  <c r="B6271" i="126" s="1"/>
  <c r="E6271" i="126"/>
  <c r="E6272" i="126" l="1"/>
  <c r="F6271" i="126"/>
  <c r="C6271" i="126" s="1"/>
  <c r="B6272" i="126" s="1"/>
  <c r="F6272" i="126" l="1"/>
  <c r="C6272" i="126" s="1"/>
  <c r="B6273" i="126" s="1"/>
  <c r="E6273" i="126"/>
  <c r="E6274" i="126" l="1"/>
  <c r="F6273" i="126"/>
  <c r="C6273" i="126" s="1"/>
  <c r="B6274" i="126" s="1"/>
  <c r="F6274" i="126" l="1"/>
  <c r="C6274" i="126" s="1"/>
  <c r="B6275" i="126" s="1"/>
  <c r="E6275" i="126"/>
  <c r="E6276" i="126" l="1"/>
  <c r="F6275" i="126"/>
  <c r="C6275" i="126" s="1"/>
  <c r="B6276" i="126" s="1"/>
  <c r="F6276" i="126" l="1"/>
  <c r="C6276" i="126" s="1"/>
  <c r="B6277" i="126" s="1"/>
  <c r="E6277" i="126"/>
  <c r="F6277" i="126" l="1"/>
  <c r="C6277" i="126" s="1"/>
  <c r="B6278" i="126" s="1"/>
  <c r="E6278" i="126"/>
  <c r="E6279" i="126" l="1"/>
  <c r="F6278" i="126"/>
  <c r="C6278" i="126" s="1"/>
  <c r="B6279" i="126" s="1"/>
  <c r="E6280" i="126" l="1"/>
  <c r="F6279" i="126"/>
  <c r="C6279" i="126" s="1"/>
  <c r="B6280" i="126" s="1"/>
  <c r="F6280" i="126" l="1"/>
  <c r="C6280" i="126" s="1"/>
  <c r="B6281" i="126" s="1"/>
  <c r="E6281" i="126"/>
  <c r="F6281" i="126" l="1"/>
  <c r="C6281" i="126" s="1"/>
  <c r="B6282" i="126" s="1"/>
  <c r="E6282" i="126"/>
  <c r="E6283" i="126" l="1"/>
  <c r="F6282" i="126"/>
  <c r="C6282" i="126" s="1"/>
  <c r="B6283" i="126" s="1"/>
  <c r="E6284" i="126" l="1"/>
  <c r="F6283" i="126"/>
  <c r="C6283" i="126" s="1"/>
  <c r="B6284" i="126" s="1"/>
  <c r="F6284" i="126" l="1"/>
  <c r="C6284" i="126" s="1"/>
  <c r="B6285" i="126" s="1"/>
  <c r="E6285" i="126"/>
  <c r="E6286" i="126" l="1"/>
  <c r="F6285" i="126"/>
  <c r="C6285" i="126" s="1"/>
  <c r="B6286" i="126" s="1"/>
  <c r="E6287" i="126" l="1"/>
  <c r="F6286" i="126"/>
  <c r="C6286" i="126" s="1"/>
  <c r="B6287" i="126" s="1"/>
  <c r="F6287" i="126" l="1"/>
  <c r="C6287" i="126" s="1"/>
  <c r="B6288" i="126" s="1"/>
  <c r="E6288" i="126"/>
  <c r="F6288" i="126" l="1"/>
  <c r="C6288" i="126" s="1"/>
  <c r="B6289" i="126" s="1"/>
  <c r="E6289" i="126"/>
  <c r="F6289" i="126" l="1"/>
  <c r="C6289" i="126" s="1"/>
  <c r="B6290" i="126" s="1"/>
  <c r="E6290" i="126"/>
  <c r="E6291" i="126" l="1"/>
  <c r="F6290" i="126"/>
  <c r="C6290" i="126" s="1"/>
  <c r="B6291" i="126" s="1"/>
  <c r="F6291" i="126" l="1"/>
  <c r="C6291" i="126" s="1"/>
  <c r="B6292" i="126" s="1"/>
  <c r="E6292" i="126"/>
  <c r="E6293" i="126" l="1"/>
  <c r="F6292" i="126"/>
  <c r="C6292" i="126" s="1"/>
  <c r="B6293" i="126" s="1"/>
  <c r="F6293" i="126" l="1"/>
  <c r="C6293" i="126" s="1"/>
  <c r="B6294" i="126" s="1"/>
  <c r="E6294" i="126"/>
  <c r="F6294" i="126" l="1"/>
  <c r="C6294" i="126" s="1"/>
  <c r="B6295" i="126" s="1"/>
  <c r="E6295" i="126"/>
  <c r="E6296" i="126" l="1"/>
  <c r="F6295" i="126"/>
  <c r="C6295" i="126" s="1"/>
  <c r="B6296" i="126" s="1"/>
  <c r="F6296" i="126" l="1"/>
  <c r="C6296" i="126" s="1"/>
  <c r="B6297" i="126" s="1"/>
  <c r="E6297" i="126"/>
  <c r="F6297" i="126" l="1"/>
  <c r="C6297" i="126" s="1"/>
  <c r="B6298" i="126" s="1"/>
  <c r="E6298" i="126"/>
  <c r="E6299" i="126" l="1"/>
  <c r="F6298" i="126"/>
  <c r="C6298" i="126" s="1"/>
  <c r="B6299" i="126" s="1"/>
  <c r="F6299" i="126" l="1"/>
  <c r="C6299" i="126" s="1"/>
  <c r="B6300" i="126" s="1"/>
  <c r="E6300" i="126"/>
  <c r="F6300" i="126" l="1"/>
  <c r="C6300" i="126" s="1"/>
  <c r="B6301" i="126" s="1"/>
  <c r="E6301" i="126"/>
  <c r="F6301" i="126" l="1"/>
  <c r="C6301" i="126" s="1"/>
  <c r="B6302" i="126" s="1"/>
  <c r="E6302" i="126"/>
  <c r="F6302" i="126" l="1"/>
  <c r="C6302" i="126" s="1"/>
  <c r="B6303" i="126" s="1"/>
  <c r="E6303" i="126"/>
  <c r="E6304" i="126" l="1"/>
  <c r="F6303" i="126"/>
  <c r="C6303" i="126" s="1"/>
  <c r="B6304" i="126" s="1"/>
  <c r="F6304" i="126" l="1"/>
  <c r="C6304" i="126" s="1"/>
  <c r="B6305" i="126" s="1"/>
  <c r="E6305" i="126"/>
  <c r="E6306" i="126" l="1"/>
  <c r="F6305" i="126"/>
  <c r="C6305" i="126" s="1"/>
  <c r="B6306" i="126" s="1"/>
  <c r="F6306" i="126" l="1"/>
  <c r="C6306" i="126" s="1"/>
  <c r="B6307" i="126" s="1"/>
  <c r="E6307" i="126"/>
  <c r="E6308" i="126" l="1"/>
  <c r="F6307" i="126"/>
  <c r="C6307" i="126" s="1"/>
  <c r="B6308" i="126" s="1"/>
  <c r="F6308" i="126" l="1"/>
  <c r="C6308" i="126" s="1"/>
  <c r="B6309" i="126" s="1"/>
  <c r="E6309" i="126"/>
  <c r="F6309" i="126" l="1"/>
  <c r="C6309" i="126" s="1"/>
  <c r="B6310" i="126" s="1"/>
  <c r="E6310" i="126"/>
  <c r="E6311" i="126" l="1"/>
  <c r="F6310" i="126"/>
  <c r="C6310" i="126" s="1"/>
  <c r="B6311" i="126" s="1"/>
  <c r="F6311" i="126" l="1"/>
  <c r="C6311" i="126" s="1"/>
  <c r="B6312" i="126" s="1"/>
  <c r="E6312" i="126"/>
  <c r="E6313" i="126" l="1"/>
  <c r="F6312" i="126"/>
  <c r="C6312" i="126" s="1"/>
  <c r="B6313" i="126" s="1"/>
  <c r="F6313" i="126" l="1"/>
  <c r="C6313" i="126" s="1"/>
  <c r="B6314" i="126" s="1"/>
  <c r="E6314" i="126"/>
  <c r="F6314" i="126" l="1"/>
  <c r="C6314" i="126" s="1"/>
  <c r="B6315" i="126" s="1"/>
  <c r="E6315" i="126"/>
  <c r="E6316" i="126" l="1"/>
  <c r="F6315" i="126"/>
  <c r="C6315" i="126" s="1"/>
  <c r="B6316" i="126" s="1"/>
  <c r="E6317" i="126" l="1"/>
  <c r="F6316" i="126"/>
  <c r="C6316" i="126" s="1"/>
  <c r="B6317" i="126" s="1"/>
  <c r="F6317" i="126" l="1"/>
  <c r="C6317" i="126" s="1"/>
  <c r="B6318" i="126" s="1"/>
  <c r="E6318" i="126"/>
  <c r="F6318" i="126" l="1"/>
  <c r="C6318" i="126" s="1"/>
  <c r="B6319" i="126" s="1"/>
  <c r="E6319" i="126"/>
  <c r="F6319" i="126" l="1"/>
  <c r="C6319" i="126" s="1"/>
  <c r="B6320" i="126" s="1"/>
  <c r="E6320" i="126"/>
  <c r="F6320" i="126" l="1"/>
  <c r="C6320" i="126" s="1"/>
  <c r="B6321" i="126" s="1"/>
  <c r="E6321" i="126"/>
  <c r="E6322" i="126" l="1"/>
  <c r="F6321" i="126"/>
  <c r="C6321" i="126" s="1"/>
  <c r="B6322" i="126" s="1"/>
  <c r="E6323" i="126" l="1"/>
  <c r="F6322" i="126"/>
  <c r="C6322" i="126" s="1"/>
  <c r="B6323" i="126" s="1"/>
  <c r="F6323" i="126" l="1"/>
  <c r="C6323" i="126" s="1"/>
  <c r="B6324" i="126" s="1"/>
  <c r="E6324" i="126"/>
  <c r="E6325" i="126" l="1"/>
  <c r="F6324" i="126"/>
  <c r="C6324" i="126" s="1"/>
  <c r="B6325" i="126" s="1"/>
  <c r="F6325" i="126" l="1"/>
  <c r="C6325" i="126" s="1"/>
  <c r="B6326" i="126" s="1"/>
  <c r="E6326" i="126"/>
  <c r="E6327" i="126" l="1"/>
  <c r="F6326" i="126"/>
  <c r="C6326" i="126" s="1"/>
  <c r="B6327" i="126" s="1"/>
  <c r="F6327" i="126" l="1"/>
  <c r="C6327" i="126" s="1"/>
  <c r="B6328" i="126" s="1"/>
  <c r="E6328" i="126"/>
  <c r="E6329" i="126" l="1"/>
  <c r="F6328" i="126"/>
  <c r="C6328" i="126" s="1"/>
  <c r="B6329" i="126" s="1"/>
  <c r="F6329" i="126" l="1"/>
  <c r="C6329" i="126" s="1"/>
  <c r="B6330" i="126" s="1"/>
  <c r="E6330" i="126"/>
  <c r="E6331" i="126" l="1"/>
  <c r="F6330" i="126"/>
  <c r="C6330" i="126" s="1"/>
  <c r="B6331" i="126" s="1"/>
  <c r="F6331" i="126" l="1"/>
  <c r="C6331" i="126" s="1"/>
  <c r="B6332" i="126" s="1"/>
  <c r="E6332" i="126"/>
  <c r="F6332" i="126" l="1"/>
  <c r="C6332" i="126" s="1"/>
  <c r="B6333" i="126" s="1"/>
  <c r="E6333" i="126"/>
  <c r="E6334" i="126" l="1"/>
  <c r="F6333" i="126"/>
  <c r="C6333" i="126" s="1"/>
  <c r="B6334" i="126" s="1"/>
  <c r="F6334" i="126" l="1"/>
  <c r="C6334" i="126" s="1"/>
  <c r="B6335" i="126" s="1"/>
  <c r="E6335" i="126"/>
  <c r="F6335" i="126" l="1"/>
  <c r="C6335" i="126" s="1"/>
  <c r="B6336" i="126" s="1"/>
  <c r="E6336" i="126"/>
  <c r="E6337" i="126" l="1"/>
  <c r="F6336" i="126"/>
  <c r="C6336" i="126" s="1"/>
  <c r="B6337" i="126" s="1"/>
  <c r="E6338" i="126" l="1"/>
  <c r="F6337" i="126"/>
  <c r="C6337" i="126" s="1"/>
  <c r="B6338" i="126" s="1"/>
  <c r="E6339" i="126" l="1"/>
  <c r="F6338" i="126"/>
  <c r="C6338" i="126" s="1"/>
  <c r="B6339" i="126" s="1"/>
  <c r="E6340" i="126" l="1"/>
  <c r="F6339" i="126"/>
  <c r="C6339" i="126" s="1"/>
  <c r="B6340" i="126" s="1"/>
  <c r="F6340" i="126" l="1"/>
  <c r="C6340" i="126" s="1"/>
  <c r="B6341" i="126" s="1"/>
  <c r="E6341" i="126"/>
  <c r="F6341" i="126" l="1"/>
  <c r="C6341" i="126" s="1"/>
  <c r="B6342" i="126" s="1"/>
  <c r="E6342" i="126"/>
  <c r="E6343" i="126" l="1"/>
  <c r="F6342" i="126"/>
  <c r="C6342" i="126" s="1"/>
  <c r="B6343" i="126" s="1"/>
  <c r="E6344" i="126" l="1"/>
  <c r="F6343" i="126"/>
  <c r="C6343" i="126" s="1"/>
  <c r="B6344" i="126" s="1"/>
  <c r="F6344" i="126" l="1"/>
  <c r="C6344" i="126" s="1"/>
  <c r="B6345" i="126" s="1"/>
  <c r="E6345" i="126"/>
  <c r="F6345" i="126" l="1"/>
  <c r="C6345" i="126" s="1"/>
  <c r="B6346" i="126" s="1"/>
  <c r="E6346" i="126"/>
  <c r="E6347" i="126" l="1"/>
  <c r="F6346" i="126"/>
  <c r="C6346" i="126" s="1"/>
  <c r="B6347" i="126" s="1"/>
  <c r="E6348" i="126" l="1"/>
  <c r="F6347" i="126"/>
  <c r="C6347" i="126" s="1"/>
  <c r="B6348" i="126" s="1"/>
  <c r="F6348" i="126" l="1"/>
  <c r="C6348" i="126" s="1"/>
  <c r="B6349" i="126" s="1"/>
  <c r="E6349" i="126"/>
  <c r="F6349" i="126" l="1"/>
  <c r="C6349" i="126" s="1"/>
  <c r="B6350" i="126" s="1"/>
  <c r="E6350" i="126"/>
  <c r="E6351" i="126" l="1"/>
  <c r="F6350" i="126"/>
  <c r="C6350" i="126" s="1"/>
  <c r="B6351" i="126" s="1"/>
  <c r="F6351" i="126" l="1"/>
  <c r="C6351" i="126" s="1"/>
  <c r="B6352" i="126" s="1"/>
  <c r="E6352" i="126"/>
  <c r="F6352" i="126" l="1"/>
  <c r="C6352" i="126" s="1"/>
  <c r="B6353" i="126" s="1"/>
  <c r="E6353" i="126"/>
  <c r="F6353" i="126" l="1"/>
  <c r="C6353" i="126" s="1"/>
  <c r="B6354" i="126" s="1"/>
  <c r="E6354" i="126"/>
  <c r="F6354" i="126" l="1"/>
  <c r="C6354" i="126" s="1"/>
  <c r="B6355" i="126" s="1"/>
  <c r="E6355" i="126"/>
  <c r="E6356" i="126" l="1"/>
  <c r="F6355" i="126"/>
  <c r="C6355" i="126" s="1"/>
  <c r="B6356" i="126" s="1"/>
  <c r="E6357" i="126" l="1"/>
  <c r="F6356" i="126"/>
  <c r="C6356" i="126" s="1"/>
  <c r="B6357" i="126" s="1"/>
  <c r="F6357" i="126" l="1"/>
  <c r="C6357" i="126" s="1"/>
  <c r="B6358" i="126" s="1"/>
  <c r="E6358" i="126"/>
  <c r="E6359" i="126" l="1"/>
  <c r="F6358" i="126"/>
  <c r="C6358" i="126" s="1"/>
  <c r="B6359" i="126" s="1"/>
  <c r="F6359" i="126" l="1"/>
  <c r="C6359" i="126" s="1"/>
  <c r="B6360" i="126" s="1"/>
  <c r="E6360" i="126"/>
  <c r="E6361" i="126" l="1"/>
  <c r="F6360" i="126"/>
  <c r="C6360" i="126" s="1"/>
  <c r="B6361" i="126" s="1"/>
  <c r="E6362" i="126" l="1"/>
  <c r="F6361" i="126"/>
  <c r="C6361" i="126" s="1"/>
  <c r="B6362" i="126" s="1"/>
  <c r="E6363" i="126" l="1"/>
  <c r="F6362" i="126"/>
  <c r="C6362" i="126" s="1"/>
  <c r="B6363" i="126" s="1"/>
  <c r="E6364" i="126" l="1"/>
  <c r="F6363" i="126"/>
  <c r="C6363" i="126" s="1"/>
  <c r="B6364" i="126" s="1"/>
  <c r="F6364" i="126" l="1"/>
  <c r="C6364" i="126" s="1"/>
  <c r="B6365" i="126" s="1"/>
  <c r="E6365" i="126"/>
  <c r="F6365" i="126" l="1"/>
  <c r="C6365" i="126" s="1"/>
  <c r="B6366" i="126" s="1"/>
  <c r="E6366" i="126"/>
  <c r="E6367" i="126" l="1"/>
  <c r="F6366" i="126"/>
  <c r="C6366" i="126" s="1"/>
  <c r="B6367" i="126" s="1"/>
  <c r="F6367" i="126" l="1"/>
  <c r="C6367" i="126" s="1"/>
  <c r="B6368" i="126" s="1"/>
  <c r="E6368" i="126"/>
  <c r="E6369" i="126" l="1"/>
  <c r="F6368" i="126"/>
  <c r="C6368" i="126" s="1"/>
  <c r="B6369" i="126" s="1"/>
  <c r="F6369" i="126" l="1"/>
  <c r="C6369" i="126" s="1"/>
  <c r="B6370" i="126" s="1"/>
  <c r="E6370" i="126"/>
  <c r="E6371" i="126" l="1"/>
  <c r="F6370" i="126"/>
  <c r="C6370" i="126" s="1"/>
  <c r="B6371" i="126" s="1"/>
  <c r="E6372" i="126" l="1"/>
  <c r="F6371" i="126"/>
  <c r="C6371" i="126" s="1"/>
  <c r="B6372" i="126" s="1"/>
  <c r="F6372" i="126" l="1"/>
  <c r="C6372" i="126" s="1"/>
  <c r="B6373" i="126" s="1"/>
  <c r="E6373" i="126"/>
  <c r="F6373" i="126" l="1"/>
  <c r="C6373" i="126" s="1"/>
  <c r="B6374" i="126" s="1"/>
  <c r="E6374" i="126"/>
  <c r="E6375" i="126" l="1"/>
  <c r="F6374" i="126"/>
  <c r="C6374" i="126" s="1"/>
  <c r="B6375" i="126" s="1"/>
  <c r="F6375" i="126" l="1"/>
  <c r="C6375" i="126" s="1"/>
  <c r="B6376" i="126" s="1"/>
  <c r="E6376" i="126"/>
  <c r="F6376" i="126" l="1"/>
  <c r="C6376" i="126" s="1"/>
  <c r="B6377" i="126" s="1"/>
  <c r="E6377" i="126"/>
  <c r="F6377" i="126" l="1"/>
  <c r="C6377" i="126" s="1"/>
  <c r="B6378" i="126" s="1"/>
  <c r="E6378" i="126"/>
  <c r="E6379" i="126" l="1"/>
  <c r="F6378" i="126"/>
  <c r="C6378" i="126" s="1"/>
  <c r="B6379" i="126" s="1"/>
  <c r="F6379" i="126" l="1"/>
  <c r="C6379" i="126" s="1"/>
  <c r="B6380" i="126" s="1"/>
  <c r="E6380" i="126"/>
  <c r="F6380" i="126" l="1"/>
  <c r="C6380" i="126" s="1"/>
  <c r="B6381" i="126" s="1"/>
  <c r="E6381" i="126"/>
  <c r="E6382" i="126" l="1"/>
  <c r="F6381" i="126"/>
  <c r="C6381" i="126" s="1"/>
  <c r="B6382" i="126" s="1"/>
  <c r="E6383" i="126" l="1"/>
  <c r="F6382" i="126"/>
  <c r="C6382" i="126" s="1"/>
  <c r="B6383" i="126" s="1"/>
  <c r="F6383" i="126" l="1"/>
  <c r="C6383" i="126" s="1"/>
  <c r="B6384" i="126" s="1"/>
  <c r="E6384" i="126"/>
  <c r="F6384" i="126" l="1"/>
  <c r="C6384" i="126" s="1"/>
  <c r="B6385" i="126" s="1"/>
  <c r="E6385" i="126"/>
  <c r="E6386" i="126" l="1"/>
  <c r="F6385" i="126"/>
  <c r="C6385" i="126" s="1"/>
  <c r="B6386" i="126" s="1"/>
  <c r="F6386" i="126" l="1"/>
  <c r="C6386" i="126" s="1"/>
  <c r="B6387" i="126" s="1"/>
  <c r="E6387" i="126"/>
  <c r="E6388" i="126" l="1"/>
  <c r="F6387" i="126"/>
  <c r="C6387" i="126" s="1"/>
  <c r="B6388" i="126" s="1"/>
  <c r="F6388" i="126" l="1"/>
  <c r="C6388" i="126" s="1"/>
  <c r="B6389" i="126" s="1"/>
  <c r="E6389" i="126"/>
  <c r="E6390" i="126" l="1"/>
  <c r="F6389" i="126"/>
  <c r="C6389" i="126" s="1"/>
  <c r="B6390" i="126" s="1"/>
  <c r="E6391" i="126" l="1"/>
  <c r="F6390" i="126"/>
  <c r="C6390" i="126" s="1"/>
  <c r="B6391" i="126" s="1"/>
  <c r="F6391" i="126" l="1"/>
  <c r="C6391" i="126" s="1"/>
  <c r="B6392" i="126" s="1"/>
  <c r="E6392" i="126"/>
  <c r="F6392" i="126" l="1"/>
  <c r="C6392" i="126" s="1"/>
  <c r="B6393" i="126" s="1"/>
  <c r="E6393" i="126"/>
  <c r="E6394" i="126" l="1"/>
  <c r="F6393" i="126"/>
  <c r="C6393" i="126" s="1"/>
  <c r="B6394" i="126" s="1"/>
  <c r="F6394" i="126" l="1"/>
  <c r="C6394" i="126" s="1"/>
  <c r="B6395" i="126" s="1"/>
  <c r="E6395" i="126"/>
  <c r="E6396" i="126" l="1"/>
  <c r="F6395" i="126"/>
  <c r="C6395" i="126" s="1"/>
  <c r="B6396" i="126" s="1"/>
  <c r="F6396" i="126" l="1"/>
  <c r="C6396" i="126" s="1"/>
  <c r="B6397" i="126" s="1"/>
  <c r="E6397" i="126"/>
  <c r="E6398" i="126" l="1"/>
  <c r="F6397" i="126"/>
  <c r="C6397" i="126" s="1"/>
  <c r="B6398" i="126" s="1"/>
  <c r="F6398" i="126" l="1"/>
  <c r="C6398" i="126" s="1"/>
  <c r="B6399" i="126" s="1"/>
  <c r="E6399" i="126"/>
  <c r="F6399" i="126" l="1"/>
  <c r="C6399" i="126" s="1"/>
  <c r="B6400" i="126" s="1"/>
  <c r="E6400" i="126"/>
  <c r="E6401" i="126" l="1"/>
  <c r="F6400" i="126"/>
  <c r="C6400" i="126" s="1"/>
  <c r="B6401" i="126" s="1"/>
  <c r="F6401" i="126" l="1"/>
  <c r="C6401" i="126" s="1"/>
  <c r="B6402" i="126" s="1"/>
  <c r="E6402" i="126"/>
  <c r="E6403" i="126" l="1"/>
  <c r="F6402" i="126"/>
  <c r="C6402" i="126" s="1"/>
  <c r="B6403" i="126" s="1"/>
  <c r="E6404" i="126" l="1"/>
  <c r="F6403" i="126"/>
  <c r="C6403" i="126" s="1"/>
  <c r="B6404" i="126" s="1"/>
  <c r="F6404" i="126" l="1"/>
  <c r="C6404" i="126" s="1"/>
  <c r="B6405" i="126" s="1"/>
  <c r="E6405" i="126"/>
  <c r="F6405" i="126" l="1"/>
  <c r="C6405" i="126" s="1"/>
  <c r="B6406" i="126" s="1"/>
  <c r="E6406" i="126"/>
  <c r="F6406" i="126" l="1"/>
  <c r="C6406" i="126" s="1"/>
  <c r="B6407" i="126" s="1"/>
  <c r="E6407" i="126"/>
  <c r="E6408" i="126" l="1"/>
  <c r="F6407" i="126"/>
  <c r="C6407" i="126" s="1"/>
  <c r="B6408" i="126" s="1"/>
  <c r="F6408" i="126" l="1"/>
  <c r="C6408" i="126" s="1"/>
  <c r="B6409" i="126" s="1"/>
  <c r="E6409" i="126"/>
  <c r="F6409" i="126" l="1"/>
  <c r="C6409" i="126" s="1"/>
  <c r="B6410" i="126" s="1"/>
  <c r="E6410" i="126"/>
  <c r="E6411" i="126" l="1"/>
  <c r="F6410" i="126"/>
  <c r="C6410" i="126" s="1"/>
  <c r="B6411" i="126" s="1"/>
  <c r="E6412" i="126" l="1"/>
  <c r="F6411" i="126"/>
  <c r="C6411" i="126" s="1"/>
  <c r="B6412" i="126" s="1"/>
  <c r="F6412" i="126" l="1"/>
  <c r="C6412" i="126" s="1"/>
  <c r="B6413" i="126" s="1"/>
  <c r="E6413" i="126"/>
  <c r="E6414" i="126" l="1"/>
  <c r="F6413" i="126"/>
  <c r="C6413" i="126" s="1"/>
  <c r="B6414" i="126" s="1"/>
  <c r="E6415" i="126" l="1"/>
  <c r="F6414" i="126"/>
  <c r="C6414" i="126" s="1"/>
  <c r="B6415" i="126" s="1"/>
  <c r="F6415" i="126" l="1"/>
  <c r="C6415" i="126" s="1"/>
  <c r="B6416" i="126" s="1"/>
  <c r="E6416" i="126"/>
  <c r="F6416" i="126" l="1"/>
  <c r="C6416" i="126" s="1"/>
  <c r="B6417" i="126" s="1"/>
  <c r="E6417" i="126"/>
  <c r="E6418" i="126" l="1"/>
  <c r="F6417" i="126"/>
  <c r="C6417" i="126" s="1"/>
  <c r="B6418" i="126" s="1"/>
  <c r="F6418" i="126" l="1"/>
  <c r="C6418" i="126" s="1"/>
  <c r="B6419" i="126" s="1"/>
  <c r="E6419" i="126"/>
  <c r="E6420" i="126" l="1"/>
  <c r="F6419" i="126"/>
  <c r="C6419" i="126" s="1"/>
  <c r="B6420" i="126" s="1"/>
  <c r="E6421" i="126" l="1"/>
  <c r="F6420" i="126"/>
  <c r="C6420" i="126" s="1"/>
  <c r="B6421" i="126" s="1"/>
  <c r="F6421" i="126" l="1"/>
  <c r="C6421" i="126" s="1"/>
  <c r="B6422" i="126" s="1"/>
  <c r="E6422" i="126"/>
  <c r="F6422" i="126" l="1"/>
  <c r="C6422" i="126" s="1"/>
  <c r="B6423" i="126" s="1"/>
  <c r="E6423" i="126"/>
  <c r="F6423" i="126" l="1"/>
  <c r="C6423" i="126" s="1"/>
  <c r="B6424" i="126" s="1"/>
  <c r="E6424" i="126"/>
  <c r="E6425" i="126" l="1"/>
  <c r="F6424" i="126"/>
  <c r="C6424" i="126" s="1"/>
  <c r="B6425" i="126" s="1"/>
  <c r="F6425" i="126" l="1"/>
  <c r="C6425" i="126" s="1"/>
  <c r="B6426" i="126" s="1"/>
  <c r="E6426" i="126"/>
  <c r="F6426" i="126" l="1"/>
  <c r="C6426" i="126" s="1"/>
  <c r="B6427" i="126" s="1"/>
  <c r="E6427" i="126"/>
  <c r="F6427" i="126" l="1"/>
  <c r="C6427" i="126" s="1"/>
  <c r="B6428" i="126" s="1"/>
  <c r="E6428" i="126"/>
  <c r="E6429" i="126" l="1"/>
  <c r="F6428" i="126"/>
  <c r="C6428" i="126" s="1"/>
  <c r="B6429" i="126" s="1"/>
  <c r="F6429" i="126" l="1"/>
  <c r="C6429" i="126" s="1"/>
  <c r="B6430" i="126" s="1"/>
  <c r="E6430" i="126"/>
  <c r="F6430" i="126" l="1"/>
  <c r="C6430" i="126" s="1"/>
  <c r="B6431" i="126" s="1"/>
  <c r="E6431" i="126"/>
  <c r="E6432" i="126" l="1"/>
  <c r="F6431" i="126"/>
  <c r="C6431" i="126" s="1"/>
  <c r="B6432" i="126" s="1"/>
  <c r="F6432" i="126" l="1"/>
  <c r="C6432" i="126" s="1"/>
  <c r="B6433" i="126" s="1"/>
  <c r="E6433" i="126"/>
  <c r="E6434" i="126" l="1"/>
  <c r="F6433" i="126"/>
  <c r="C6433" i="126" s="1"/>
  <c r="B6434" i="126" s="1"/>
  <c r="E6435" i="126" l="1"/>
  <c r="F6434" i="126"/>
  <c r="C6434" i="126" s="1"/>
  <c r="B6435" i="126" s="1"/>
  <c r="F6435" i="126" l="1"/>
  <c r="C6435" i="126" s="1"/>
  <c r="B6436" i="126" s="1"/>
  <c r="E6436" i="126"/>
  <c r="E6437" i="126" l="1"/>
  <c r="F6436" i="126"/>
  <c r="C6436" i="126" s="1"/>
  <c r="B6437" i="126" s="1"/>
  <c r="F6437" i="126" l="1"/>
  <c r="C6437" i="126" s="1"/>
  <c r="B6438" i="126" s="1"/>
  <c r="E6438" i="126"/>
  <c r="F6438" i="126" l="1"/>
  <c r="C6438" i="126" s="1"/>
  <c r="B6439" i="126" s="1"/>
  <c r="E6439" i="126"/>
  <c r="E6440" i="126" l="1"/>
  <c r="F6439" i="126"/>
  <c r="C6439" i="126" s="1"/>
  <c r="B6440" i="126" s="1"/>
  <c r="E6441" i="126" l="1"/>
  <c r="F6440" i="126"/>
  <c r="C6440" i="126" s="1"/>
  <c r="B6441" i="126" s="1"/>
  <c r="F6441" i="126" l="1"/>
  <c r="C6441" i="126" s="1"/>
  <c r="B6442" i="126" s="1"/>
  <c r="E6442" i="126"/>
  <c r="E6443" i="126" l="1"/>
  <c r="F6442" i="126"/>
  <c r="C6442" i="126" s="1"/>
  <c r="B6443" i="126" s="1"/>
  <c r="F6443" i="126" l="1"/>
  <c r="C6443" i="126" s="1"/>
  <c r="B6444" i="126" s="1"/>
  <c r="E6444" i="126"/>
  <c r="F6444" i="126" l="1"/>
  <c r="C6444" i="126" s="1"/>
  <c r="B6445" i="126" s="1"/>
  <c r="E6445" i="126"/>
  <c r="E6446" i="126" l="1"/>
  <c r="F6445" i="126"/>
  <c r="C6445" i="126" s="1"/>
  <c r="B6446" i="126" s="1"/>
  <c r="E6447" i="126" l="1"/>
  <c r="F6446" i="126"/>
  <c r="C6446" i="126" s="1"/>
  <c r="B6447" i="126" s="1"/>
  <c r="F6447" i="126" l="1"/>
  <c r="C6447" i="126" s="1"/>
  <c r="B6448" i="126" s="1"/>
  <c r="E6448" i="126"/>
  <c r="F6448" i="126" l="1"/>
  <c r="C6448" i="126" s="1"/>
  <c r="B6449" i="126" s="1"/>
  <c r="E6449" i="126"/>
  <c r="E6450" i="126" l="1"/>
  <c r="F6449" i="126"/>
  <c r="C6449" i="126" s="1"/>
  <c r="B6450" i="126" s="1"/>
  <c r="F6450" i="126" l="1"/>
  <c r="C6450" i="126" s="1"/>
  <c r="B6451" i="126" s="1"/>
  <c r="E6451" i="126"/>
  <c r="E6452" i="126" l="1"/>
  <c r="F6451" i="126"/>
  <c r="C6451" i="126" s="1"/>
  <c r="B6452" i="126" s="1"/>
  <c r="F6452" i="126" l="1"/>
  <c r="C6452" i="126" s="1"/>
  <c r="B6453" i="126" s="1"/>
  <c r="E6453" i="126"/>
  <c r="E6454" i="126" l="1"/>
  <c r="F6453" i="126"/>
  <c r="C6453" i="126" s="1"/>
  <c r="B6454" i="126" s="1"/>
  <c r="E6455" i="126" l="1"/>
  <c r="F6454" i="126"/>
  <c r="C6454" i="126" s="1"/>
  <c r="B6455" i="126" s="1"/>
  <c r="F6455" i="126" l="1"/>
  <c r="C6455" i="126" s="1"/>
  <c r="B6456" i="126" s="1"/>
  <c r="E6456" i="126"/>
  <c r="F6456" i="126" l="1"/>
  <c r="C6456" i="126" s="1"/>
  <c r="B6457" i="126" s="1"/>
  <c r="E6457" i="126"/>
  <c r="E6458" i="126" l="1"/>
  <c r="F6457" i="126"/>
  <c r="C6457" i="126" s="1"/>
  <c r="B6458" i="126" s="1"/>
  <c r="E6459" i="126" l="1"/>
  <c r="F6458" i="126"/>
  <c r="C6458" i="126" s="1"/>
  <c r="B6459" i="126" s="1"/>
  <c r="F6459" i="126" l="1"/>
  <c r="C6459" i="126" s="1"/>
  <c r="B6460" i="126" s="1"/>
  <c r="E6460" i="126"/>
  <c r="F6460" i="126" l="1"/>
  <c r="C6460" i="126" s="1"/>
  <c r="B6461" i="126" s="1"/>
  <c r="E6461" i="126"/>
  <c r="E6462" i="126" l="1"/>
  <c r="F6461" i="126"/>
  <c r="C6461" i="126" s="1"/>
  <c r="B6462" i="126" s="1"/>
  <c r="F6462" i="126" l="1"/>
  <c r="C6462" i="126" s="1"/>
  <c r="B6463" i="126" s="1"/>
  <c r="E6463" i="126"/>
  <c r="F6463" i="126" l="1"/>
  <c r="C6463" i="126" s="1"/>
  <c r="B6464" i="126" s="1"/>
  <c r="E6464" i="126"/>
  <c r="E6465" i="126" l="1"/>
  <c r="F6464" i="126"/>
  <c r="C6464" i="126" s="1"/>
  <c r="B6465" i="126" s="1"/>
  <c r="F6465" i="126" l="1"/>
  <c r="C6465" i="126" s="1"/>
  <c r="B6466" i="126" s="1"/>
  <c r="E6466" i="126"/>
  <c r="E6467" i="126" l="1"/>
  <c r="F6466" i="126"/>
  <c r="C6466" i="126" s="1"/>
  <c r="B6467" i="126" s="1"/>
  <c r="F6467" i="126" l="1"/>
  <c r="C6467" i="126" s="1"/>
  <c r="B6468" i="126" s="1"/>
  <c r="E6468" i="126"/>
  <c r="E6469" i="126" l="1"/>
  <c r="F6468" i="126"/>
  <c r="C6468" i="126" s="1"/>
  <c r="B6469" i="126" s="1"/>
  <c r="F6469" i="126" l="1"/>
  <c r="C6469" i="126" s="1"/>
  <c r="B6470" i="126" s="1"/>
  <c r="E6470" i="126"/>
  <c r="E6471" i="126" l="1"/>
  <c r="F6470" i="126"/>
  <c r="C6470" i="126" s="1"/>
  <c r="B6471" i="126" s="1"/>
  <c r="F6471" i="126" l="1"/>
  <c r="C6471" i="126" s="1"/>
  <c r="B6472" i="126" s="1"/>
  <c r="E6472" i="126"/>
  <c r="E6473" i="126" l="1"/>
  <c r="F6472" i="126"/>
  <c r="C6472" i="126" s="1"/>
  <c r="B6473" i="126" s="1"/>
  <c r="F6473" i="126" l="1"/>
  <c r="C6473" i="126" s="1"/>
  <c r="B6474" i="126" s="1"/>
  <c r="E6474" i="126"/>
  <c r="F6474" i="126" l="1"/>
  <c r="C6474" i="126" s="1"/>
  <c r="B6475" i="126" s="1"/>
  <c r="E6475" i="126"/>
  <c r="E6476" i="126" l="1"/>
  <c r="F6475" i="126"/>
  <c r="C6475" i="126" s="1"/>
  <c r="B6476" i="126" s="1"/>
  <c r="F6476" i="126" l="1"/>
  <c r="C6476" i="126" s="1"/>
  <c r="B6477" i="126" s="1"/>
  <c r="E6477" i="126"/>
  <c r="F6477" i="126" l="1"/>
  <c r="C6477" i="126" s="1"/>
  <c r="B6478" i="126" s="1"/>
  <c r="E6478" i="126"/>
  <c r="F6478" i="126" l="1"/>
  <c r="C6478" i="126" s="1"/>
  <c r="B6479" i="126" s="1"/>
  <c r="E6479" i="126"/>
  <c r="E6480" i="126" l="1"/>
  <c r="F6479" i="126"/>
  <c r="C6479" i="126" s="1"/>
  <c r="B6480" i="126" s="1"/>
  <c r="E6481" i="126" l="1"/>
  <c r="F6480" i="126"/>
  <c r="C6480" i="126" s="1"/>
  <c r="B6481" i="126" s="1"/>
  <c r="E6482" i="126" l="1"/>
  <c r="F6481" i="126"/>
  <c r="C6481" i="126" s="1"/>
  <c r="B6482" i="126" s="1"/>
  <c r="F6482" i="126" l="1"/>
  <c r="C6482" i="126" s="1"/>
  <c r="B6483" i="126" s="1"/>
  <c r="E6483" i="126"/>
  <c r="E6484" i="126" l="1"/>
  <c r="F6483" i="126"/>
  <c r="C6483" i="126" s="1"/>
  <c r="B6484" i="126" s="1"/>
  <c r="F6484" i="126" l="1"/>
  <c r="C6484" i="126" s="1"/>
  <c r="B6485" i="126" s="1"/>
  <c r="E6485" i="126"/>
  <c r="E6486" i="126" l="1"/>
  <c r="F6485" i="126"/>
  <c r="C6485" i="126" s="1"/>
  <c r="B6486" i="126" s="1"/>
  <c r="F6486" i="126" l="1"/>
  <c r="C6486" i="126" s="1"/>
  <c r="B6487" i="126" s="1"/>
  <c r="E6487" i="126"/>
  <c r="E6488" i="126" l="1"/>
  <c r="F6487" i="126"/>
  <c r="C6487" i="126" s="1"/>
  <c r="B6488" i="126" s="1"/>
  <c r="E6489" i="126" l="1"/>
  <c r="F6488" i="126"/>
  <c r="C6488" i="126" s="1"/>
  <c r="B6489" i="126" s="1"/>
  <c r="F6489" i="126" l="1"/>
  <c r="C6489" i="126" s="1"/>
  <c r="B6490" i="126" s="1"/>
  <c r="E6490" i="126"/>
  <c r="F6490" i="126" l="1"/>
  <c r="C6490" i="126" s="1"/>
  <c r="B6491" i="126" s="1"/>
  <c r="E6491" i="126"/>
  <c r="E6492" i="126" l="1"/>
  <c r="F6491" i="126"/>
  <c r="C6491" i="126" s="1"/>
  <c r="B6492" i="126" s="1"/>
  <c r="F6492" i="126" l="1"/>
  <c r="C6492" i="126" s="1"/>
  <c r="B6493" i="126" s="1"/>
  <c r="E6493" i="126"/>
  <c r="E6494" i="126" l="1"/>
  <c r="F6493" i="126"/>
  <c r="C6493" i="126" s="1"/>
  <c r="B6494" i="126" s="1"/>
  <c r="F6494" i="126" l="1"/>
  <c r="C6494" i="126" s="1"/>
  <c r="B6495" i="126" s="1"/>
  <c r="E6495" i="126"/>
  <c r="E6496" i="126" l="1"/>
  <c r="F6495" i="126"/>
  <c r="C6495" i="126" s="1"/>
  <c r="B6496" i="126" s="1"/>
  <c r="F6496" i="126" l="1"/>
  <c r="C6496" i="126" s="1"/>
  <c r="B6497" i="126" s="1"/>
  <c r="E6497" i="126"/>
  <c r="E6498" i="126" l="1"/>
  <c r="F6497" i="126"/>
  <c r="C6497" i="126" s="1"/>
  <c r="B6498" i="126" s="1"/>
  <c r="F6498" i="126" l="1"/>
  <c r="C6498" i="126" s="1"/>
  <c r="B6499" i="126" s="1"/>
  <c r="E6499" i="126"/>
  <c r="F6499" i="126" l="1"/>
  <c r="C6499" i="126" s="1"/>
  <c r="B6500" i="126" s="1"/>
  <c r="E6500" i="126"/>
  <c r="F6500" i="126" l="1"/>
  <c r="C6500" i="126" s="1"/>
  <c r="B6501" i="126" s="1"/>
  <c r="E6501" i="126"/>
  <c r="F6501" i="126" l="1"/>
  <c r="C6501" i="126" s="1"/>
  <c r="B6502" i="126" s="1"/>
  <c r="E6502" i="126"/>
  <c r="E6503" i="126" l="1"/>
  <c r="F6502" i="126"/>
  <c r="C6502" i="126" s="1"/>
  <c r="B6503" i="126" s="1"/>
  <c r="F6503" i="126" l="1"/>
  <c r="C6503" i="126" s="1"/>
  <c r="B6504" i="126" s="1"/>
  <c r="E6504" i="126"/>
  <c r="E6505" i="126" l="1"/>
  <c r="F6504" i="126"/>
  <c r="C6504" i="126" s="1"/>
  <c r="B6505" i="126" s="1"/>
  <c r="E6506" i="126" l="1"/>
  <c r="F6505" i="126"/>
  <c r="C6505" i="126" s="1"/>
  <c r="B6506" i="126" s="1"/>
  <c r="E6507" i="126" l="1"/>
  <c r="F6506" i="126"/>
  <c r="C6506" i="126" s="1"/>
  <c r="B6507" i="126" s="1"/>
  <c r="E6508" i="126" l="1"/>
  <c r="F6507" i="126"/>
  <c r="C6507" i="126" s="1"/>
  <c r="B6508" i="126" s="1"/>
  <c r="F6508" i="126" l="1"/>
  <c r="C6508" i="126" s="1"/>
  <c r="B6509" i="126" s="1"/>
  <c r="E6509" i="126"/>
  <c r="E6510" i="126" l="1"/>
  <c r="F6509" i="126"/>
  <c r="C6509" i="126" s="1"/>
  <c r="B6510" i="126" s="1"/>
  <c r="F6510" i="126" l="1"/>
  <c r="C6510" i="126" s="1"/>
  <c r="B6511" i="126" s="1"/>
  <c r="E6511" i="126"/>
  <c r="E6512" i="126" l="1"/>
  <c r="F6511" i="126"/>
  <c r="C6511" i="126" s="1"/>
  <c r="B6512" i="126" s="1"/>
  <c r="F6512" i="126" l="1"/>
  <c r="C6512" i="126" s="1"/>
  <c r="B6513" i="126" s="1"/>
  <c r="E6513" i="126"/>
  <c r="E6514" i="126" l="1"/>
  <c r="F6513" i="126"/>
  <c r="C6513" i="126" s="1"/>
  <c r="B6514" i="126" s="1"/>
  <c r="F6514" i="126" l="1"/>
  <c r="C6514" i="126" s="1"/>
  <c r="B6515" i="126" s="1"/>
  <c r="E6515" i="126"/>
  <c r="F6515" i="126" l="1"/>
  <c r="C6515" i="126" s="1"/>
  <c r="B6516" i="126" s="1"/>
  <c r="E6516" i="126"/>
  <c r="E6517" i="126" l="1"/>
  <c r="F6516" i="126"/>
  <c r="C6516" i="126" s="1"/>
  <c r="B6517" i="126" s="1"/>
  <c r="E6518" i="126" l="1"/>
  <c r="F6517" i="126"/>
  <c r="C6517" i="126" s="1"/>
  <c r="B6518" i="126" s="1"/>
  <c r="F6518" i="126" l="1"/>
  <c r="C6518" i="126" s="1"/>
  <c r="B6519" i="126" s="1"/>
  <c r="E6519" i="126"/>
  <c r="F6519" i="126" l="1"/>
  <c r="C6519" i="126" s="1"/>
  <c r="B6520" i="126" s="1"/>
  <c r="E6520" i="126"/>
  <c r="E6521" i="126" l="1"/>
  <c r="F6520" i="126"/>
  <c r="C6520" i="126" s="1"/>
  <c r="B6521" i="126" s="1"/>
  <c r="E6522" i="126" l="1"/>
  <c r="F6521" i="126"/>
  <c r="C6521" i="126" s="1"/>
  <c r="B6522" i="126" s="1"/>
  <c r="E6523" i="126" l="1"/>
  <c r="F6522" i="126"/>
  <c r="C6522" i="126" s="1"/>
  <c r="B6523" i="126" s="1"/>
  <c r="E6524" i="126" l="1"/>
  <c r="F6523" i="126"/>
  <c r="C6523" i="126" s="1"/>
  <c r="B6524" i="126" s="1"/>
  <c r="F6524" i="126" l="1"/>
  <c r="C6524" i="126" s="1"/>
  <c r="B6525" i="126" s="1"/>
  <c r="E6525" i="126"/>
  <c r="E6526" i="126" l="1"/>
  <c r="F6525" i="126"/>
  <c r="C6525" i="126" s="1"/>
  <c r="B6526" i="126" s="1"/>
  <c r="F6526" i="126" l="1"/>
  <c r="C6526" i="126" s="1"/>
  <c r="B6527" i="126" s="1"/>
  <c r="E6527" i="126"/>
  <c r="E6528" i="126" l="1"/>
  <c r="F6527" i="126"/>
  <c r="C6527" i="126" s="1"/>
  <c r="B6528" i="126" s="1"/>
  <c r="F6528" i="126" l="1"/>
  <c r="C6528" i="126" s="1"/>
  <c r="B6529" i="126" s="1"/>
  <c r="E6529" i="126"/>
  <c r="F6529" i="126" l="1"/>
  <c r="C6529" i="126" s="1"/>
  <c r="B6530" i="126" s="1"/>
  <c r="E6530" i="126"/>
  <c r="E6531" i="126" l="1"/>
  <c r="F6530" i="126"/>
  <c r="C6530" i="126" s="1"/>
  <c r="B6531" i="126" s="1"/>
  <c r="E6532" i="126" l="1"/>
  <c r="F6531" i="126"/>
  <c r="C6531" i="126" s="1"/>
  <c r="B6532" i="126" s="1"/>
  <c r="F6532" i="126" l="1"/>
  <c r="C6532" i="126" s="1"/>
  <c r="B6533" i="126" s="1"/>
  <c r="E6533" i="126"/>
  <c r="E6534" i="126" l="1"/>
  <c r="F6533" i="126"/>
  <c r="C6533" i="126" s="1"/>
  <c r="B6534" i="126" s="1"/>
  <c r="E6535" i="126" l="1"/>
  <c r="F6534" i="126"/>
  <c r="C6534" i="126" s="1"/>
  <c r="B6535" i="126" s="1"/>
  <c r="F6535" i="126" l="1"/>
  <c r="C6535" i="126" s="1"/>
  <c r="B6536" i="126" s="1"/>
  <c r="E6536" i="126"/>
  <c r="E6537" i="126" l="1"/>
  <c r="F6536" i="126"/>
  <c r="C6536" i="126" s="1"/>
  <c r="B6537" i="126" s="1"/>
  <c r="F6537" i="126" l="1"/>
  <c r="C6537" i="126" s="1"/>
  <c r="B6538" i="126" s="1"/>
  <c r="E6538" i="126"/>
  <c r="E6539" i="126" l="1"/>
  <c r="F6538" i="126"/>
  <c r="C6538" i="126" s="1"/>
  <c r="B6539" i="126" s="1"/>
  <c r="F6539" i="126" l="1"/>
  <c r="C6539" i="126" s="1"/>
  <c r="B6540" i="126" s="1"/>
  <c r="E6540" i="126"/>
  <c r="E6541" i="126" l="1"/>
  <c r="F6540" i="126"/>
  <c r="C6540" i="126" s="1"/>
  <c r="B6541" i="126" s="1"/>
  <c r="E6542" i="126" l="1"/>
  <c r="F6541" i="126"/>
  <c r="C6541" i="126" s="1"/>
  <c r="B6542" i="126" s="1"/>
  <c r="E6543" i="126" l="1"/>
  <c r="F6542" i="126"/>
  <c r="C6542" i="126" s="1"/>
  <c r="B6543" i="126" s="1"/>
  <c r="F6543" i="126" l="1"/>
  <c r="C6543" i="126" s="1"/>
  <c r="B6544" i="126" s="1"/>
  <c r="E6544" i="126"/>
  <c r="F6544" i="126" l="1"/>
  <c r="C6544" i="126" s="1"/>
  <c r="B6545" i="126" s="1"/>
  <c r="E6545" i="126"/>
  <c r="E6546" i="126" l="1"/>
  <c r="F6545" i="126"/>
  <c r="C6545" i="126" s="1"/>
  <c r="B6546" i="126" s="1"/>
  <c r="E6547" i="126" l="1"/>
  <c r="F6546" i="126"/>
  <c r="C6546" i="126" s="1"/>
  <c r="B6547" i="126" s="1"/>
  <c r="F6547" i="126" l="1"/>
  <c r="C6547" i="126" s="1"/>
  <c r="B6548" i="126" s="1"/>
  <c r="E6548" i="126"/>
  <c r="F6548" i="126" l="1"/>
  <c r="C6548" i="126" s="1"/>
  <c r="B6549" i="126" s="1"/>
  <c r="E6549" i="126"/>
  <c r="F6549" i="126" l="1"/>
  <c r="C6549" i="126" s="1"/>
  <c r="B6550" i="126" s="1"/>
  <c r="E6550" i="126"/>
  <c r="F6550" i="126" l="1"/>
  <c r="C6550" i="126" s="1"/>
  <c r="B6551" i="126" s="1"/>
  <c r="E6551" i="126"/>
  <c r="E6552" i="126" l="1"/>
  <c r="F6551" i="126"/>
  <c r="C6551" i="126" s="1"/>
  <c r="B6552" i="126" s="1"/>
  <c r="E6553" i="126" l="1"/>
  <c r="F6552" i="126"/>
  <c r="C6552" i="126" s="1"/>
  <c r="B6553" i="126" s="1"/>
  <c r="E6554" i="126" l="1"/>
  <c r="F6553" i="126"/>
  <c r="C6553" i="126" s="1"/>
  <c r="B6554" i="126" s="1"/>
  <c r="E6555" i="126" l="1"/>
  <c r="F6554" i="126"/>
  <c r="C6554" i="126" s="1"/>
  <c r="B6555" i="126" s="1"/>
  <c r="F6555" i="126" l="1"/>
  <c r="C6555" i="126" s="1"/>
  <c r="B6556" i="126" s="1"/>
  <c r="E6556" i="126"/>
  <c r="F6556" i="126" l="1"/>
  <c r="C6556" i="126" s="1"/>
  <c r="B6557" i="126" s="1"/>
  <c r="E6557" i="126"/>
  <c r="E6558" i="126" l="1"/>
  <c r="F6557" i="126"/>
  <c r="C6557" i="126" s="1"/>
  <c r="B6558" i="126" s="1"/>
  <c r="F6558" i="126" l="1"/>
  <c r="C6558" i="126" s="1"/>
  <c r="B6559" i="126" s="1"/>
  <c r="E6559" i="126"/>
  <c r="E6560" i="126" l="1"/>
  <c r="F6559" i="126"/>
  <c r="C6559" i="126" s="1"/>
  <c r="B6560" i="126" s="1"/>
  <c r="F6560" i="126" l="1"/>
  <c r="C6560" i="126" s="1"/>
  <c r="B6561" i="126" s="1"/>
  <c r="E6561" i="126"/>
  <c r="F6561" i="126" l="1"/>
  <c r="C6561" i="126" s="1"/>
  <c r="B6562" i="126" s="1"/>
  <c r="E6562" i="126"/>
  <c r="F6562" i="126" l="1"/>
  <c r="C6562" i="126" s="1"/>
  <c r="B6563" i="126" s="1"/>
  <c r="E6563" i="126"/>
  <c r="F6563" i="126" l="1"/>
  <c r="C6563" i="126" s="1"/>
  <c r="B6564" i="126" s="1"/>
  <c r="E6564" i="126"/>
  <c r="E6565" i="126" l="1"/>
  <c r="F6564" i="126"/>
  <c r="C6564" i="126" s="1"/>
  <c r="B6565" i="126" s="1"/>
  <c r="E6566" i="126" l="1"/>
  <c r="F6565" i="126"/>
  <c r="C6565" i="126" s="1"/>
  <c r="B6566" i="126" s="1"/>
  <c r="F6566" i="126" l="1"/>
  <c r="C6566" i="126" s="1"/>
  <c r="B6567" i="126" s="1"/>
  <c r="E6567" i="126"/>
  <c r="E6568" i="126" l="1"/>
  <c r="F6567" i="126"/>
  <c r="C6567" i="126" s="1"/>
  <c r="B6568" i="126" s="1"/>
  <c r="E6569" i="126" l="1"/>
  <c r="F6568" i="126"/>
  <c r="C6568" i="126" s="1"/>
  <c r="B6569" i="126" s="1"/>
  <c r="F6569" i="126" l="1"/>
  <c r="C6569" i="126" s="1"/>
  <c r="B6570" i="126" s="1"/>
  <c r="E6570" i="126"/>
  <c r="F6570" i="126" l="1"/>
  <c r="C6570" i="126" s="1"/>
  <c r="B6571" i="126" s="1"/>
  <c r="E6571" i="126"/>
  <c r="E6572" i="126" l="1"/>
  <c r="F6571" i="126"/>
  <c r="C6571" i="126" s="1"/>
  <c r="B6572" i="126" s="1"/>
  <c r="E6573" i="126" l="1"/>
  <c r="F6572" i="126"/>
  <c r="C6572" i="126" s="1"/>
  <c r="B6573" i="126" s="1"/>
  <c r="E6574" i="126" l="1"/>
  <c r="F6573" i="126"/>
  <c r="C6573" i="126" s="1"/>
  <c r="B6574" i="126" s="1"/>
  <c r="F6574" i="126" l="1"/>
  <c r="C6574" i="126" s="1"/>
  <c r="B6575" i="126" s="1"/>
  <c r="E6575" i="126"/>
  <c r="F6575" i="126" l="1"/>
  <c r="C6575" i="126" s="1"/>
  <c r="B6576" i="126" s="1"/>
  <c r="E6576" i="126"/>
  <c r="E6577" i="126" l="1"/>
  <c r="F6576" i="126"/>
  <c r="C6576" i="126" s="1"/>
  <c r="B6577" i="126" s="1"/>
  <c r="E6578" i="126" l="1"/>
  <c r="F6577" i="126"/>
  <c r="C6577" i="126" s="1"/>
  <c r="B6578" i="126" s="1"/>
  <c r="F6578" i="126" l="1"/>
  <c r="C6578" i="126" s="1"/>
  <c r="B6579" i="126" s="1"/>
  <c r="E6579" i="126"/>
  <c r="E6580" i="126" l="1"/>
  <c r="F6579" i="126"/>
  <c r="C6579" i="126" s="1"/>
  <c r="B6580" i="126" s="1"/>
  <c r="F6580" i="126" l="1"/>
  <c r="C6580" i="126" s="1"/>
  <c r="B6581" i="126" s="1"/>
  <c r="E6581" i="126"/>
  <c r="F6581" i="126" l="1"/>
  <c r="C6581" i="126" s="1"/>
  <c r="B6582" i="126" s="1"/>
  <c r="E6582" i="126"/>
  <c r="E6583" i="126" l="1"/>
  <c r="F6582" i="126"/>
  <c r="C6582" i="126" s="1"/>
  <c r="B6583" i="126" s="1"/>
  <c r="F6583" i="126" l="1"/>
  <c r="C6583" i="126" s="1"/>
  <c r="B6584" i="126" s="1"/>
  <c r="E6584" i="126"/>
  <c r="E6585" i="126" l="1"/>
  <c r="F6584" i="126"/>
  <c r="C6584" i="126" s="1"/>
  <c r="B6585" i="126" s="1"/>
  <c r="F6585" i="126" l="1"/>
  <c r="C6585" i="126" s="1"/>
  <c r="B6586" i="126" s="1"/>
  <c r="E6586" i="126"/>
  <c r="F6586" i="126" l="1"/>
  <c r="C6586" i="126" s="1"/>
  <c r="B6587" i="126" s="1"/>
  <c r="E6587" i="126"/>
  <c r="F6587" i="126" l="1"/>
  <c r="C6587" i="126" s="1"/>
  <c r="B6588" i="126" s="1"/>
  <c r="E6588" i="126"/>
  <c r="E6589" i="126" l="1"/>
  <c r="F6588" i="126"/>
  <c r="C6588" i="126" s="1"/>
  <c r="B6589" i="126" s="1"/>
  <c r="F6589" i="126" l="1"/>
  <c r="C6589" i="126" s="1"/>
  <c r="B6590" i="126" s="1"/>
  <c r="E6590" i="126"/>
  <c r="F6590" i="126" l="1"/>
  <c r="C6590" i="126" s="1"/>
  <c r="B6591" i="126" s="1"/>
  <c r="E6591" i="126"/>
  <c r="E6592" i="126" l="1"/>
  <c r="F6591" i="126"/>
  <c r="C6591" i="126" s="1"/>
  <c r="B6592" i="126" s="1"/>
  <c r="E6593" i="126" l="1"/>
  <c r="F6592" i="126"/>
  <c r="C6592" i="126" s="1"/>
  <c r="B6593" i="126" s="1"/>
  <c r="E6594" i="126" l="1"/>
  <c r="F6593" i="126"/>
  <c r="C6593" i="126" s="1"/>
  <c r="B6594" i="126" s="1"/>
  <c r="E6595" i="126" l="1"/>
  <c r="F6594" i="126"/>
  <c r="C6594" i="126" s="1"/>
  <c r="B6595" i="126" s="1"/>
  <c r="F6595" i="126" l="1"/>
  <c r="C6595" i="126" s="1"/>
  <c r="B6596" i="126" s="1"/>
  <c r="E6596" i="126"/>
  <c r="E6597" i="126" l="1"/>
  <c r="F6596" i="126"/>
  <c r="C6596" i="126" s="1"/>
  <c r="B6597" i="126" s="1"/>
  <c r="E6598" i="126" l="1"/>
  <c r="F6597" i="126"/>
  <c r="C6597" i="126" s="1"/>
  <c r="B6598" i="126" s="1"/>
  <c r="F6598" i="126" l="1"/>
  <c r="C6598" i="126" s="1"/>
  <c r="B6599" i="126" s="1"/>
  <c r="E6599" i="126"/>
  <c r="F6599" i="126" l="1"/>
  <c r="C6599" i="126" s="1"/>
  <c r="B6600" i="126" s="1"/>
  <c r="E6600" i="126"/>
  <c r="E6601" i="126" l="1"/>
  <c r="F6600" i="126"/>
  <c r="C6600" i="126" s="1"/>
  <c r="B6601" i="126" s="1"/>
  <c r="F6601" i="126" l="1"/>
  <c r="C6601" i="126" s="1"/>
  <c r="B6602" i="126" s="1"/>
  <c r="E6602" i="126"/>
  <c r="E6603" i="126" l="1"/>
  <c r="F6602" i="126"/>
  <c r="C6602" i="126" s="1"/>
  <c r="B6603" i="126" s="1"/>
  <c r="F6603" i="126" l="1"/>
  <c r="C6603" i="126" s="1"/>
  <c r="B6604" i="126" s="1"/>
  <c r="E6604" i="126"/>
  <c r="F6604" i="126" l="1"/>
  <c r="C6604" i="126" s="1"/>
  <c r="B6605" i="126" s="1"/>
  <c r="E6605" i="126"/>
  <c r="E6606" i="126" l="1"/>
  <c r="F6605" i="126"/>
  <c r="C6605" i="126" s="1"/>
  <c r="B6606" i="126" s="1"/>
  <c r="F6606" i="126" l="1"/>
  <c r="C6606" i="126" s="1"/>
  <c r="B6607" i="126" s="1"/>
  <c r="E6607" i="126"/>
  <c r="F6607" i="126" l="1"/>
  <c r="C6607" i="126" s="1"/>
  <c r="B6608" i="126" s="1"/>
  <c r="E6608" i="126"/>
  <c r="E6609" i="126" l="1"/>
  <c r="F6608" i="126"/>
  <c r="C6608" i="126" s="1"/>
  <c r="B6609" i="126" s="1"/>
  <c r="E6610" i="126" l="1"/>
  <c r="F6609" i="126"/>
  <c r="C6609" i="126" s="1"/>
  <c r="B6610" i="126" s="1"/>
  <c r="E6611" i="126" l="1"/>
  <c r="F6610" i="126"/>
  <c r="C6610" i="126" s="1"/>
  <c r="B6611" i="126" s="1"/>
  <c r="F6611" i="126" l="1"/>
  <c r="C6611" i="126" s="1"/>
  <c r="B6612" i="126" s="1"/>
  <c r="E6612" i="126"/>
  <c r="F6612" i="126" l="1"/>
  <c r="C6612" i="126" s="1"/>
  <c r="B6613" i="126" s="1"/>
  <c r="E6613" i="126"/>
  <c r="E6614" i="126" l="1"/>
  <c r="F6613" i="126"/>
  <c r="C6613" i="126" s="1"/>
  <c r="B6614" i="126" s="1"/>
  <c r="E6615" i="126" l="1"/>
  <c r="F6614" i="126"/>
  <c r="C6614" i="126" s="1"/>
  <c r="B6615" i="126" s="1"/>
  <c r="E6616" i="126" l="1"/>
  <c r="F6615" i="126"/>
  <c r="C6615" i="126" s="1"/>
  <c r="B6616" i="126" s="1"/>
  <c r="F6616" i="126" l="1"/>
  <c r="C6616" i="126" s="1"/>
  <c r="B6617" i="126" s="1"/>
  <c r="E6617" i="126"/>
  <c r="E6618" i="126" l="1"/>
  <c r="F6617" i="126"/>
  <c r="C6617" i="126" s="1"/>
  <c r="B6618" i="126" s="1"/>
  <c r="E6619" i="126" l="1"/>
  <c r="F6618" i="126"/>
  <c r="C6618" i="126" s="1"/>
  <c r="B6619" i="126" s="1"/>
  <c r="F6619" i="126" l="1"/>
  <c r="C6619" i="126" s="1"/>
  <c r="B6620" i="126" s="1"/>
  <c r="E6620" i="126"/>
  <c r="F6620" i="126" l="1"/>
  <c r="C6620" i="126" s="1"/>
  <c r="B6621" i="126" s="1"/>
  <c r="E6621" i="126"/>
  <c r="E6622" i="126" l="1"/>
  <c r="F6621" i="126"/>
  <c r="C6621" i="126" s="1"/>
  <c r="B6622" i="126" s="1"/>
  <c r="F6622" i="126" l="1"/>
  <c r="C6622" i="126" s="1"/>
  <c r="B6623" i="126" s="1"/>
  <c r="E6623" i="126"/>
  <c r="E6624" i="126" l="1"/>
  <c r="F6623" i="126"/>
  <c r="C6623" i="126" s="1"/>
  <c r="B6624" i="126" s="1"/>
  <c r="F6624" i="126" l="1"/>
  <c r="C6624" i="126" s="1"/>
  <c r="B6625" i="126" s="1"/>
  <c r="E6625" i="126"/>
  <c r="E6626" i="126" l="1"/>
  <c r="F6625" i="126"/>
  <c r="C6625" i="126" s="1"/>
  <c r="B6626" i="126" s="1"/>
  <c r="E6627" i="126" l="1"/>
  <c r="F6626" i="126"/>
  <c r="C6626" i="126" s="1"/>
  <c r="B6627" i="126" s="1"/>
  <c r="F6627" i="126" l="1"/>
  <c r="C6627" i="126" s="1"/>
  <c r="B6628" i="126" s="1"/>
  <c r="E6628" i="126"/>
  <c r="E6629" i="126" l="1"/>
  <c r="F6628" i="126"/>
  <c r="C6628" i="126" s="1"/>
  <c r="B6629" i="126" s="1"/>
  <c r="F6629" i="126" l="1"/>
  <c r="C6629" i="126" s="1"/>
  <c r="B6630" i="126" s="1"/>
  <c r="E6630" i="126"/>
  <c r="E6631" i="126" l="1"/>
  <c r="F6630" i="126"/>
  <c r="C6630" i="126" s="1"/>
  <c r="B6631" i="126" s="1"/>
  <c r="F6631" i="126" l="1"/>
  <c r="C6631" i="126" s="1"/>
  <c r="B6632" i="126" s="1"/>
  <c r="E6632" i="126"/>
  <c r="E6633" i="126" l="1"/>
  <c r="F6632" i="126"/>
  <c r="C6632" i="126" s="1"/>
  <c r="B6633" i="126" s="1"/>
  <c r="E6634" i="126" l="1"/>
  <c r="F6633" i="126"/>
  <c r="C6633" i="126" s="1"/>
  <c r="B6634" i="126" s="1"/>
  <c r="F6634" i="126" l="1"/>
  <c r="C6634" i="126" s="1"/>
  <c r="B6635" i="126" s="1"/>
  <c r="E6635" i="126"/>
  <c r="E6636" i="126" l="1"/>
  <c r="F6635" i="126"/>
  <c r="C6635" i="126" s="1"/>
  <c r="B6636" i="126" s="1"/>
  <c r="F6636" i="126" l="1"/>
  <c r="C6636" i="126" s="1"/>
  <c r="B6637" i="126" s="1"/>
  <c r="E6637" i="126"/>
  <c r="E6638" i="126" l="1"/>
  <c r="F6637" i="126"/>
  <c r="C6637" i="126" s="1"/>
  <c r="B6638" i="126" s="1"/>
  <c r="F6638" i="126" l="1"/>
  <c r="C6638" i="126" s="1"/>
  <c r="B6639" i="126" s="1"/>
  <c r="E6639" i="126"/>
  <c r="E6640" i="126" l="1"/>
  <c r="F6639" i="126"/>
  <c r="C6639" i="126" s="1"/>
  <c r="B6640" i="126" s="1"/>
  <c r="E6641" i="126" l="1"/>
  <c r="F6640" i="126"/>
  <c r="C6640" i="126" s="1"/>
  <c r="B6641" i="126" s="1"/>
  <c r="F6641" i="126" l="1"/>
  <c r="C6641" i="126" s="1"/>
  <c r="B6642" i="126" s="1"/>
  <c r="E6642" i="126"/>
  <c r="E6643" i="126" l="1"/>
  <c r="F6642" i="126"/>
  <c r="C6642" i="126" s="1"/>
  <c r="B6643" i="126" s="1"/>
  <c r="F6643" i="126" l="1"/>
  <c r="C6643" i="126" s="1"/>
  <c r="B6644" i="126" s="1"/>
  <c r="E6644" i="126"/>
  <c r="F6644" i="126" l="1"/>
  <c r="C6644" i="126" s="1"/>
  <c r="B6645" i="126" s="1"/>
  <c r="E6645" i="126"/>
  <c r="F6645" i="126" l="1"/>
  <c r="C6645" i="126" s="1"/>
  <c r="B6646" i="126" s="1"/>
  <c r="E6646" i="126"/>
  <c r="E6647" i="126" l="1"/>
  <c r="F6646" i="126"/>
  <c r="C6646" i="126" s="1"/>
  <c r="B6647" i="126" s="1"/>
  <c r="F6647" i="126" l="1"/>
  <c r="C6647" i="126" s="1"/>
  <c r="B6648" i="126" s="1"/>
  <c r="E6648" i="126"/>
  <c r="E6649" i="126" l="1"/>
  <c r="F6648" i="126"/>
  <c r="C6648" i="126" s="1"/>
  <c r="B6649" i="126" s="1"/>
  <c r="F6649" i="126" l="1"/>
  <c r="C6649" i="126" s="1"/>
  <c r="B6650" i="126" s="1"/>
  <c r="E6650" i="126"/>
  <c r="E6651" i="126" l="1"/>
  <c r="F6650" i="126"/>
  <c r="C6650" i="126" s="1"/>
  <c r="B6651" i="126" s="1"/>
  <c r="E6652" i="126" l="1"/>
  <c r="F6651" i="126"/>
  <c r="C6651" i="126" s="1"/>
  <c r="B6652" i="126" s="1"/>
  <c r="F6652" i="126" l="1"/>
  <c r="C6652" i="126" s="1"/>
  <c r="B6653" i="126" s="1"/>
  <c r="E6653" i="126"/>
  <c r="F6653" i="126" l="1"/>
  <c r="C6653" i="126" s="1"/>
  <c r="B6654" i="126" s="1"/>
  <c r="E6654" i="126"/>
  <c r="E6655" i="126" l="1"/>
  <c r="F6654" i="126"/>
  <c r="C6654" i="126" s="1"/>
  <c r="B6655" i="126" s="1"/>
  <c r="F6655" i="126" l="1"/>
  <c r="C6655" i="126" s="1"/>
  <c r="B6656" i="126" s="1"/>
  <c r="E6656" i="126"/>
  <c r="E6657" i="126" l="1"/>
  <c r="F6656" i="126"/>
  <c r="C6656" i="126" s="1"/>
  <c r="B6657" i="126" s="1"/>
  <c r="F6657" i="126" l="1"/>
  <c r="C6657" i="126" s="1"/>
  <c r="B6658" i="126" s="1"/>
  <c r="E6658" i="126"/>
  <c r="F6658" i="126" l="1"/>
  <c r="C6658" i="126" s="1"/>
  <c r="B6659" i="126" s="1"/>
  <c r="E6659" i="126"/>
  <c r="E6660" i="126" l="1"/>
  <c r="F6659" i="126"/>
  <c r="C6659" i="126" s="1"/>
  <c r="B6660" i="126" s="1"/>
  <c r="F6660" i="126" l="1"/>
  <c r="C6660" i="126" s="1"/>
  <c r="B6661" i="126" s="1"/>
  <c r="E6661" i="126"/>
  <c r="F6661" i="126" l="1"/>
  <c r="C6661" i="126" s="1"/>
  <c r="B6662" i="126" s="1"/>
  <c r="E6662" i="126"/>
  <c r="F6662" i="126" l="1"/>
  <c r="C6662" i="126" s="1"/>
  <c r="B6663" i="126" s="1"/>
  <c r="E6663" i="126"/>
  <c r="F6663" i="126" l="1"/>
  <c r="C6663" i="126" s="1"/>
  <c r="B6664" i="126" s="1"/>
  <c r="E6664" i="126"/>
  <c r="F6664" i="126" l="1"/>
  <c r="C6664" i="126" s="1"/>
  <c r="B6665" i="126" s="1"/>
  <c r="E6665" i="126"/>
  <c r="E6666" i="126" l="1"/>
  <c r="F6665" i="126"/>
  <c r="C6665" i="126" s="1"/>
  <c r="B6666" i="126" s="1"/>
  <c r="F6666" i="126" l="1"/>
  <c r="C6666" i="126" s="1"/>
  <c r="B6667" i="126" s="1"/>
  <c r="E6667" i="126"/>
  <c r="E6668" i="126" l="1"/>
  <c r="F6667" i="126"/>
  <c r="C6667" i="126" s="1"/>
  <c r="B6668" i="126" s="1"/>
  <c r="E6669" i="126" l="1"/>
  <c r="F6668" i="126"/>
  <c r="C6668" i="126" s="1"/>
  <c r="B6669" i="126" s="1"/>
  <c r="E6670" i="126" l="1"/>
  <c r="F6669" i="126"/>
  <c r="C6669" i="126" s="1"/>
  <c r="B6670" i="126" s="1"/>
  <c r="E6671" i="126" l="1"/>
  <c r="F6670" i="126"/>
  <c r="C6670" i="126" s="1"/>
  <c r="B6671" i="126" s="1"/>
  <c r="E6672" i="126" l="1"/>
  <c r="F6671" i="126"/>
  <c r="C6671" i="126" s="1"/>
  <c r="B6672" i="126" s="1"/>
  <c r="F6672" i="126" l="1"/>
  <c r="C6672" i="126" s="1"/>
  <c r="B6673" i="126" s="1"/>
  <c r="E6673" i="126"/>
  <c r="F6673" i="126" l="1"/>
  <c r="C6673" i="126" s="1"/>
  <c r="B6674" i="126" s="1"/>
  <c r="E6674" i="126"/>
  <c r="E6675" i="126" l="1"/>
  <c r="F6674" i="126"/>
  <c r="C6674" i="126" s="1"/>
  <c r="B6675" i="126" s="1"/>
  <c r="F6675" i="126" l="1"/>
  <c r="C6675" i="126" s="1"/>
  <c r="B6676" i="126" s="1"/>
  <c r="E6676" i="126"/>
  <c r="E6677" i="126" l="1"/>
  <c r="F6676" i="126"/>
  <c r="C6676" i="126" s="1"/>
  <c r="B6677" i="126" s="1"/>
  <c r="F6677" i="126" l="1"/>
  <c r="C6677" i="126" s="1"/>
  <c r="B6678" i="126" s="1"/>
  <c r="E6678" i="126"/>
  <c r="E6679" i="126" l="1"/>
  <c r="F6678" i="126"/>
  <c r="C6678" i="126" s="1"/>
  <c r="B6679" i="126" s="1"/>
  <c r="F6679" i="126" l="1"/>
  <c r="C6679" i="126" s="1"/>
  <c r="B6680" i="126" s="1"/>
  <c r="E6680" i="126"/>
  <c r="F6680" i="126" l="1"/>
  <c r="C6680" i="126" s="1"/>
  <c r="B6681" i="126" s="1"/>
  <c r="E6681" i="126"/>
  <c r="E6682" i="126" l="1"/>
  <c r="F6681" i="126"/>
  <c r="C6681" i="126" s="1"/>
  <c r="B6682" i="126" s="1"/>
  <c r="E6683" i="126" l="1"/>
  <c r="F6682" i="126"/>
  <c r="C6682" i="126" s="1"/>
  <c r="B6683" i="126" s="1"/>
  <c r="F6683" i="126" l="1"/>
  <c r="C6683" i="126" s="1"/>
  <c r="B6684" i="126" s="1"/>
  <c r="E6684" i="126"/>
  <c r="F6684" i="126" l="1"/>
  <c r="C6684" i="126" s="1"/>
  <c r="B6685" i="126" s="1"/>
  <c r="E6685" i="126"/>
  <c r="E6686" i="126" l="1"/>
  <c r="F6685" i="126"/>
  <c r="C6685" i="126" s="1"/>
  <c r="B6686" i="126" s="1"/>
  <c r="E6687" i="126" l="1"/>
  <c r="F6686" i="126"/>
  <c r="C6686" i="126" s="1"/>
  <c r="B6687" i="126" s="1"/>
  <c r="F6687" i="126" l="1"/>
  <c r="C6687" i="126" s="1"/>
  <c r="B6688" i="126" s="1"/>
  <c r="E6688" i="126"/>
  <c r="F6688" i="126" l="1"/>
  <c r="C6688" i="126" s="1"/>
  <c r="B6689" i="126" s="1"/>
  <c r="E6689" i="126"/>
  <c r="E6690" i="126" l="1"/>
  <c r="F6689" i="126"/>
  <c r="C6689" i="126" s="1"/>
  <c r="B6690" i="126" s="1"/>
  <c r="F6690" i="126" l="1"/>
  <c r="C6690" i="126" s="1"/>
  <c r="B6691" i="126" s="1"/>
  <c r="E6691" i="126"/>
  <c r="F6691" i="126" l="1"/>
  <c r="C6691" i="126" s="1"/>
  <c r="B6692" i="126" s="1"/>
  <c r="E6692" i="126"/>
  <c r="F6692" i="126" l="1"/>
  <c r="C6692" i="126" s="1"/>
  <c r="B6693" i="126" s="1"/>
  <c r="E6693" i="126"/>
  <c r="E6694" i="126" l="1"/>
  <c r="F6693" i="126"/>
  <c r="C6693" i="126" s="1"/>
  <c r="B6694" i="126" s="1"/>
  <c r="E6695" i="126" l="1"/>
  <c r="F6694" i="126"/>
  <c r="C6694" i="126" s="1"/>
  <c r="B6695" i="126" s="1"/>
  <c r="F6695" i="126" l="1"/>
  <c r="C6695" i="126" s="1"/>
  <c r="B6696" i="126" s="1"/>
  <c r="E6696" i="126"/>
  <c r="E6697" i="126" l="1"/>
  <c r="F6696" i="126"/>
  <c r="C6696" i="126" s="1"/>
  <c r="B6697" i="126" s="1"/>
  <c r="F6697" i="126" l="1"/>
  <c r="C6697" i="126" s="1"/>
  <c r="B6698" i="126" s="1"/>
  <c r="E6698" i="126"/>
  <c r="E6699" i="126" l="1"/>
  <c r="F6698" i="126"/>
  <c r="C6698" i="126" s="1"/>
  <c r="B6699" i="126" s="1"/>
  <c r="E6700" i="126" l="1"/>
  <c r="F6699" i="126"/>
  <c r="C6699" i="126" s="1"/>
  <c r="B6700" i="126" s="1"/>
  <c r="E6701" i="126" l="1"/>
  <c r="F6700" i="126"/>
  <c r="C6700" i="126" s="1"/>
  <c r="B6701" i="126" s="1"/>
  <c r="F6701" i="126" l="1"/>
  <c r="C6701" i="126" s="1"/>
  <c r="B6702" i="126" s="1"/>
  <c r="E6702" i="126"/>
  <c r="E6703" i="126" l="1"/>
  <c r="F6702" i="126"/>
  <c r="C6702" i="126" s="1"/>
  <c r="B6703" i="126" s="1"/>
  <c r="F6703" i="126" l="1"/>
  <c r="C6703" i="126" s="1"/>
  <c r="B6704" i="126" s="1"/>
  <c r="E6704" i="126"/>
  <c r="E6705" i="126" l="1"/>
  <c r="F6704" i="126"/>
  <c r="C6704" i="126" s="1"/>
  <c r="B6705" i="126" s="1"/>
  <c r="F6705" i="126" l="1"/>
  <c r="C6705" i="126" s="1"/>
  <c r="B6706" i="126" s="1"/>
  <c r="E6706" i="126"/>
  <c r="E6707" i="126" l="1"/>
  <c r="F6706" i="126"/>
  <c r="C6706" i="126" s="1"/>
  <c r="B6707" i="126" s="1"/>
  <c r="E6708" i="126" l="1"/>
  <c r="F6707" i="126"/>
  <c r="C6707" i="126" s="1"/>
  <c r="B6708" i="126" s="1"/>
  <c r="F6708" i="126" l="1"/>
  <c r="C6708" i="126" s="1"/>
  <c r="B6709" i="126" s="1"/>
  <c r="E6709" i="126"/>
  <c r="E6710" i="126" l="1"/>
  <c r="F6709" i="126"/>
  <c r="C6709" i="126" s="1"/>
  <c r="B6710" i="126" s="1"/>
  <c r="E6711" i="126" l="1"/>
  <c r="F6710" i="126"/>
  <c r="C6710" i="126" s="1"/>
  <c r="B6711" i="126" s="1"/>
  <c r="F6711" i="126" l="1"/>
  <c r="C6711" i="126" s="1"/>
  <c r="B6712" i="126" s="1"/>
  <c r="E6712" i="126"/>
  <c r="E6713" i="126" l="1"/>
  <c r="F6712" i="126"/>
  <c r="C6712" i="126" s="1"/>
  <c r="B6713" i="126" s="1"/>
  <c r="E6714" i="126" l="1"/>
  <c r="F6713" i="126"/>
  <c r="C6713" i="126" s="1"/>
  <c r="B6714" i="126" s="1"/>
  <c r="F6714" i="126" l="1"/>
  <c r="C6714" i="126" s="1"/>
  <c r="B6715" i="126" s="1"/>
  <c r="E6715" i="126"/>
  <c r="E6716" i="126" l="1"/>
  <c r="F6715" i="126"/>
  <c r="C6715" i="126" s="1"/>
  <c r="B6716" i="126" s="1"/>
  <c r="E6717" i="126" l="1"/>
  <c r="F6716" i="126"/>
  <c r="C6716" i="126" s="1"/>
  <c r="B6717" i="126" s="1"/>
  <c r="F6717" i="126" l="1"/>
  <c r="C6717" i="126" s="1"/>
  <c r="B6718" i="126" s="1"/>
  <c r="E6718" i="126"/>
  <c r="F6718" i="126" l="1"/>
  <c r="C6718" i="126" s="1"/>
  <c r="B6719" i="126" s="1"/>
  <c r="E6719" i="126"/>
  <c r="E6720" i="126" l="1"/>
  <c r="F6719" i="126"/>
  <c r="C6719" i="126" s="1"/>
  <c r="B6720" i="126" s="1"/>
  <c r="F6720" i="126" l="1"/>
  <c r="C6720" i="126" s="1"/>
  <c r="B6721" i="126" s="1"/>
  <c r="E6721" i="126"/>
  <c r="E6722" i="126" l="1"/>
  <c r="F6721" i="126"/>
  <c r="C6721" i="126" s="1"/>
  <c r="B6722" i="126" s="1"/>
  <c r="F6722" i="126" l="1"/>
  <c r="C6722" i="126" s="1"/>
  <c r="B6723" i="126" s="1"/>
  <c r="E6723" i="126"/>
  <c r="E6724" i="126" l="1"/>
  <c r="F6723" i="126"/>
  <c r="C6723" i="126" s="1"/>
  <c r="B6724" i="126" s="1"/>
  <c r="E6725" i="126" l="1"/>
  <c r="F6724" i="126"/>
  <c r="C6724" i="126" s="1"/>
  <c r="B6725" i="126" s="1"/>
  <c r="F6725" i="126" l="1"/>
  <c r="C6725" i="126" s="1"/>
  <c r="B6726" i="126" s="1"/>
  <c r="E6726" i="126"/>
  <c r="E6727" i="126" l="1"/>
  <c r="F6726" i="126"/>
  <c r="C6726" i="126" s="1"/>
  <c r="B6727" i="126" s="1"/>
  <c r="E6728" i="126" l="1"/>
  <c r="F6727" i="126"/>
  <c r="C6727" i="126" s="1"/>
  <c r="B6728" i="126" s="1"/>
  <c r="E6729" i="126" l="1"/>
  <c r="F6728" i="126"/>
  <c r="C6728" i="126" s="1"/>
  <c r="B6729" i="126" s="1"/>
  <c r="F6729" i="126" l="1"/>
  <c r="C6729" i="126" s="1"/>
  <c r="B6730" i="126" s="1"/>
  <c r="E6730" i="126"/>
  <c r="E6731" i="126" l="1"/>
  <c r="F6730" i="126"/>
  <c r="C6730" i="126" s="1"/>
  <c r="B6731" i="126" s="1"/>
  <c r="E6732" i="126" l="1"/>
  <c r="F6731" i="126"/>
  <c r="C6731" i="126" s="1"/>
  <c r="B6732" i="126" s="1"/>
  <c r="E6733" i="126" l="1"/>
  <c r="F6732" i="126"/>
  <c r="C6732" i="126" s="1"/>
  <c r="B6733" i="126" s="1"/>
  <c r="E6734" i="126" l="1"/>
  <c r="F6733" i="126"/>
  <c r="C6733" i="126" s="1"/>
  <c r="B6734" i="126" s="1"/>
  <c r="F6734" i="126" l="1"/>
  <c r="C6734" i="126" s="1"/>
  <c r="B6735" i="126" s="1"/>
  <c r="E6735" i="126"/>
  <c r="F6735" i="126" l="1"/>
  <c r="C6735" i="126" s="1"/>
  <c r="B6736" i="126" s="1"/>
  <c r="E6736" i="126"/>
  <c r="E6737" i="126" l="1"/>
  <c r="F6736" i="126"/>
  <c r="C6736" i="126" s="1"/>
  <c r="B6737" i="126" s="1"/>
  <c r="F6737" i="126" l="1"/>
  <c r="C6737" i="126" s="1"/>
  <c r="B6738" i="126" s="1"/>
  <c r="E6738" i="126"/>
  <c r="E6739" i="126" l="1"/>
  <c r="F6738" i="126"/>
  <c r="C6738" i="126" s="1"/>
  <c r="B6739" i="126" s="1"/>
  <c r="E6740" i="126" l="1"/>
  <c r="F6739" i="126"/>
  <c r="C6739" i="126" s="1"/>
  <c r="B6740" i="126" s="1"/>
  <c r="F6740" i="126" l="1"/>
  <c r="C6740" i="126" s="1"/>
  <c r="B6741" i="126" s="1"/>
  <c r="E6741" i="126"/>
  <c r="E6742" i="126" l="1"/>
  <c r="F6741" i="126"/>
  <c r="C6741" i="126" s="1"/>
  <c r="B6742" i="126" s="1"/>
  <c r="F6742" i="126" l="1"/>
  <c r="C6742" i="126" s="1"/>
  <c r="B6743" i="126" s="1"/>
  <c r="E6743" i="126"/>
  <c r="E6744" i="126" l="1"/>
  <c r="F6743" i="126"/>
  <c r="C6743" i="126" s="1"/>
  <c r="B6744" i="126" s="1"/>
  <c r="F6744" i="126" l="1"/>
  <c r="C6744" i="126" s="1"/>
  <c r="B6745" i="126" s="1"/>
  <c r="E6745" i="126"/>
  <c r="F6745" i="126" l="1"/>
  <c r="C6745" i="126" s="1"/>
  <c r="B6746" i="126" s="1"/>
  <c r="E6746" i="126"/>
  <c r="E6747" i="126" l="1"/>
  <c r="F6746" i="126"/>
  <c r="C6746" i="126" s="1"/>
  <c r="B6747" i="126" s="1"/>
  <c r="E6748" i="126" l="1"/>
  <c r="F6747" i="126"/>
  <c r="C6747" i="126" s="1"/>
  <c r="B6748" i="126" s="1"/>
  <c r="F6748" i="126" l="1"/>
  <c r="C6748" i="126" s="1"/>
  <c r="B6749" i="126" s="1"/>
  <c r="E6749" i="126"/>
  <c r="E6750" i="126" l="1"/>
  <c r="F6749" i="126"/>
  <c r="C6749" i="126" s="1"/>
  <c r="B6750" i="126" s="1"/>
  <c r="F6750" i="126" l="1"/>
  <c r="C6750" i="126" s="1"/>
  <c r="B6751" i="126" s="1"/>
  <c r="E6751" i="126"/>
  <c r="F6751" i="126" l="1"/>
  <c r="C6751" i="126" s="1"/>
  <c r="B6752" i="126" s="1"/>
  <c r="E6752" i="126"/>
  <c r="E6753" i="126" l="1"/>
  <c r="F6752" i="126"/>
  <c r="C6752" i="126" s="1"/>
  <c r="B6753" i="126" s="1"/>
  <c r="E6754" i="126" l="1"/>
  <c r="F6753" i="126"/>
  <c r="C6753" i="126" s="1"/>
  <c r="B6754" i="126" s="1"/>
  <c r="F6754" i="126" l="1"/>
  <c r="C6754" i="126" s="1"/>
  <c r="B6755" i="126" s="1"/>
  <c r="E6755" i="126"/>
  <c r="E6756" i="126" l="1"/>
  <c r="F6755" i="126"/>
  <c r="C6755" i="126" s="1"/>
  <c r="B6756" i="126" s="1"/>
  <c r="F6756" i="126" l="1"/>
  <c r="C6756" i="126" s="1"/>
  <c r="B6757" i="126" s="1"/>
  <c r="E6757" i="126"/>
  <c r="E6758" i="126" l="1"/>
  <c r="F6757" i="126"/>
  <c r="C6757" i="126" s="1"/>
  <c r="B6758" i="126" s="1"/>
  <c r="F6758" i="126" l="1"/>
  <c r="C6758" i="126" s="1"/>
  <c r="B6759" i="126" s="1"/>
  <c r="E6759" i="126"/>
  <c r="E6760" i="126" l="1"/>
  <c r="F6759" i="126"/>
  <c r="C6759" i="126" s="1"/>
  <c r="B6760" i="126" s="1"/>
  <c r="F6760" i="126" l="1"/>
  <c r="C6760" i="126" s="1"/>
  <c r="B6761" i="126" s="1"/>
  <c r="E6761" i="126"/>
  <c r="E6762" i="126" l="1"/>
  <c r="F6761" i="126"/>
  <c r="C6761" i="126" s="1"/>
  <c r="B6762" i="126" s="1"/>
  <c r="F6762" i="126" l="1"/>
  <c r="C6762" i="126" s="1"/>
  <c r="B6763" i="126" s="1"/>
  <c r="E6763" i="126"/>
  <c r="F6763" i="126" l="1"/>
  <c r="C6763" i="126" s="1"/>
  <c r="B6764" i="126" s="1"/>
  <c r="E6764" i="126"/>
  <c r="F6764" i="126" l="1"/>
  <c r="C6764" i="126" s="1"/>
  <c r="B6765" i="126" s="1"/>
  <c r="E6765" i="126"/>
  <c r="E6766" i="126" l="1"/>
  <c r="F6765" i="126"/>
  <c r="C6765" i="126" s="1"/>
  <c r="B6766" i="126" s="1"/>
  <c r="F6766" i="126" l="1"/>
  <c r="C6766" i="126" s="1"/>
  <c r="B6767" i="126" s="1"/>
  <c r="E6767" i="126"/>
  <c r="F6767" i="126" l="1"/>
  <c r="C6767" i="126" s="1"/>
  <c r="B6768" i="126" s="1"/>
  <c r="E6768" i="126"/>
  <c r="F6768" i="126" l="1"/>
  <c r="C6768" i="126" s="1"/>
  <c r="B6769" i="126" s="1"/>
  <c r="E6769" i="126"/>
  <c r="E6770" i="126" l="1"/>
  <c r="F6769" i="126"/>
  <c r="C6769" i="126" s="1"/>
  <c r="B6770" i="126" s="1"/>
  <c r="F6770" i="126" l="1"/>
  <c r="C6770" i="126" s="1"/>
  <c r="B6771" i="126" s="1"/>
  <c r="E6771" i="126"/>
  <c r="F6771" i="126" l="1"/>
  <c r="C6771" i="126" s="1"/>
  <c r="B6772" i="126" s="1"/>
  <c r="E6772" i="126"/>
  <c r="F6772" i="126" l="1"/>
  <c r="C6772" i="126" s="1"/>
  <c r="B6773" i="126" s="1"/>
  <c r="E6773" i="126"/>
  <c r="E6774" i="126" l="1"/>
  <c r="F6773" i="126"/>
  <c r="C6773" i="126" s="1"/>
  <c r="B6774" i="126" s="1"/>
  <c r="E6775" i="126" l="1"/>
  <c r="F6774" i="126"/>
  <c r="C6774" i="126" s="1"/>
  <c r="B6775" i="126" s="1"/>
  <c r="F6775" i="126" l="1"/>
  <c r="C6775" i="126" s="1"/>
  <c r="B6776" i="126" s="1"/>
  <c r="E6776" i="126"/>
  <c r="F6776" i="126" l="1"/>
  <c r="C6776" i="126" s="1"/>
  <c r="B6777" i="126" s="1"/>
  <c r="E6777" i="126"/>
  <c r="F6777" i="126" l="1"/>
  <c r="C6777" i="126" s="1"/>
  <c r="B6778" i="126" s="1"/>
  <c r="E6778" i="126"/>
  <c r="E6779" i="126" l="1"/>
  <c r="F6778" i="126"/>
  <c r="C6778" i="126" s="1"/>
  <c r="B6779" i="126" s="1"/>
  <c r="F6779" i="126" l="1"/>
  <c r="C6779" i="126" s="1"/>
  <c r="B6780" i="126" s="1"/>
  <c r="E6780" i="126"/>
  <c r="F6780" i="126" l="1"/>
  <c r="C6780" i="126" s="1"/>
  <c r="B6781" i="126" s="1"/>
  <c r="E6781" i="126"/>
  <c r="E6782" i="126" l="1"/>
  <c r="F6781" i="126"/>
  <c r="C6781" i="126" s="1"/>
  <c r="B6782" i="126" s="1"/>
  <c r="F6782" i="126" l="1"/>
  <c r="C6782" i="126" s="1"/>
  <c r="B6783" i="126" s="1"/>
  <c r="E6783" i="126"/>
  <c r="F6783" i="126" l="1"/>
  <c r="C6783" i="126" s="1"/>
  <c r="B6784" i="126" s="1"/>
  <c r="E6784" i="126"/>
  <c r="F6784" i="126" l="1"/>
  <c r="C6784" i="126" s="1"/>
  <c r="B6785" i="126" s="1"/>
  <c r="E6785" i="126"/>
  <c r="E6786" i="126" l="1"/>
  <c r="F6785" i="126"/>
  <c r="C6785" i="126" s="1"/>
  <c r="B6786" i="126" s="1"/>
  <c r="F6786" i="126" l="1"/>
  <c r="C6786" i="126" s="1"/>
  <c r="B6787" i="126" s="1"/>
  <c r="E6787" i="126"/>
  <c r="E6788" i="126" l="1"/>
  <c r="F6787" i="126"/>
  <c r="C6787" i="126" s="1"/>
  <c r="B6788" i="126" s="1"/>
  <c r="F6788" i="126" l="1"/>
  <c r="C6788" i="126" s="1"/>
  <c r="B6789" i="126" s="1"/>
  <c r="E6789" i="126"/>
  <c r="E6790" i="126" l="1"/>
  <c r="F6789" i="126"/>
  <c r="C6789" i="126" s="1"/>
  <c r="B6790" i="126" s="1"/>
  <c r="F6790" i="126" l="1"/>
  <c r="C6790" i="126" s="1"/>
  <c r="B6791" i="126" s="1"/>
  <c r="E6791" i="126"/>
  <c r="F6791" i="126" l="1"/>
  <c r="C6791" i="126" s="1"/>
  <c r="B6792" i="126" s="1"/>
  <c r="E6792" i="126"/>
  <c r="E6793" i="126" l="1"/>
  <c r="F6792" i="126"/>
  <c r="C6792" i="126" s="1"/>
  <c r="B6793" i="126" s="1"/>
  <c r="E6794" i="126" l="1"/>
  <c r="F6793" i="126"/>
  <c r="C6793" i="126" s="1"/>
  <c r="B6794" i="126" s="1"/>
  <c r="F6794" i="126" l="1"/>
  <c r="C6794" i="126" s="1"/>
  <c r="B6795" i="126" s="1"/>
  <c r="E6795" i="126"/>
  <c r="F6795" i="126" l="1"/>
  <c r="C6795" i="126" s="1"/>
  <c r="B6796" i="126" s="1"/>
  <c r="E6796" i="126"/>
  <c r="E6797" i="126" l="1"/>
  <c r="F6796" i="126"/>
  <c r="C6796" i="126" s="1"/>
  <c r="B6797" i="126" s="1"/>
  <c r="F6797" i="126" l="1"/>
  <c r="C6797" i="126" s="1"/>
  <c r="B6798" i="126" s="1"/>
  <c r="E6798" i="126"/>
  <c r="E6799" i="126" l="1"/>
  <c r="F6798" i="126"/>
  <c r="C6798" i="126" s="1"/>
  <c r="B6799" i="126" s="1"/>
  <c r="F6799" i="126" l="1"/>
  <c r="C6799" i="126" s="1"/>
  <c r="B6800" i="126" s="1"/>
  <c r="E6800" i="126"/>
  <c r="F6800" i="126" l="1"/>
  <c r="C6800" i="126" s="1"/>
  <c r="B6801" i="126" s="1"/>
  <c r="E6801" i="126"/>
  <c r="F6801" i="126" l="1"/>
  <c r="C6801" i="126" s="1"/>
  <c r="B6802" i="126" s="1"/>
  <c r="E6802" i="126"/>
  <c r="E6803" i="126" l="1"/>
  <c r="F6802" i="126"/>
  <c r="C6802" i="126" s="1"/>
  <c r="B6803" i="126" s="1"/>
  <c r="F6803" i="126" l="1"/>
  <c r="C6803" i="126" s="1"/>
  <c r="B6804" i="126" s="1"/>
  <c r="E6804" i="126"/>
  <c r="F6804" i="126" l="1"/>
  <c r="C6804" i="126" s="1"/>
  <c r="B6805" i="126" s="1"/>
  <c r="E6805" i="126"/>
  <c r="E6806" i="126" l="1"/>
  <c r="F6805" i="126"/>
  <c r="C6805" i="126" s="1"/>
  <c r="B6806" i="126" s="1"/>
  <c r="E6807" i="126" l="1"/>
  <c r="F6806" i="126"/>
  <c r="C6806" i="126" s="1"/>
  <c r="B6807" i="126" s="1"/>
  <c r="F6807" i="126" l="1"/>
  <c r="C6807" i="126" s="1"/>
  <c r="B6808" i="126" s="1"/>
  <c r="E6808" i="126"/>
  <c r="E6809" i="126" l="1"/>
  <c r="F6808" i="126"/>
  <c r="C6808" i="126" s="1"/>
  <c r="B6809" i="126" s="1"/>
  <c r="F6809" i="126" l="1"/>
  <c r="C6809" i="126" s="1"/>
  <c r="B6810" i="126" s="1"/>
  <c r="E6810" i="126"/>
  <c r="F6810" i="126" l="1"/>
  <c r="C6810" i="126" s="1"/>
  <c r="B6811" i="126" s="1"/>
  <c r="E6811" i="126"/>
  <c r="F6811" i="126" l="1"/>
  <c r="C6811" i="126" s="1"/>
  <c r="B6812" i="126" s="1"/>
  <c r="E6812" i="126"/>
  <c r="F6812" i="126" l="1"/>
  <c r="C6812" i="126" s="1"/>
  <c r="B6813" i="126" s="1"/>
  <c r="E6813" i="126"/>
  <c r="E6814" i="126" l="1"/>
  <c r="F6813" i="126"/>
  <c r="C6813" i="126" s="1"/>
  <c r="B6814" i="126" s="1"/>
  <c r="F6814" i="126" l="1"/>
  <c r="C6814" i="126" s="1"/>
  <c r="B6815" i="126" s="1"/>
  <c r="E6815" i="126"/>
  <c r="E6816" i="126" l="1"/>
  <c r="F6815" i="126"/>
  <c r="C6815" i="126" s="1"/>
  <c r="B6816" i="126" s="1"/>
  <c r="F6816" i="126" l="1"/>
  <c r="C6816" i="126" s="1"/>
  <c r="B6817" i="126" s="1"/>
  <c r="E6817" i="126"/>
  <c r="E6818" i="126" l="1"/>
  <c r="F6817" i="126"/>
  <c r="C6817" i="126" s="1"/>
  <c r="B6818" i="126" s="1"/>
  <c r="F6818" i="126" l="1"/>
  <c r="C6818" i="126" s="1"/>
  <c r="B6819" i="126" s="1"/>
  <c r="E6819" i="126"/>
  <c r="E6820" i="126" l="1"/>
  <c r="F6819" i="126"/>
  <c r="C6819" i="126" s="1"/>
  <c r="B6820" i="126" s="1"/>
  <c r="F6820" i="126" l="1"/>
  <c r="C6820" i="126" s="1"/>
  <c r="B6821" i="126" s="1"/>
  <c r="E6821" i="126"/>
  <c r="F6821" i="126" l="1"/>
  <c r="C6821" i="126" s="1"/>
  <c r="B6822" i="126" s="1"/>
  <c r="E6822" i="126"/>
  <c r="E6823" i="126" l="1"/>
  <c r="F6822" i="126"/>
  <c r="C6822" i="126" s="1"/>
  <c r="B6823" i="126" s="1"/>
  <c r="F6823" i="126" l="1"/>
  <c r="C6823" i="126" s="1"/>
  <c r="B6824" i="126" s="1"/>
  <c r="E6824" i="126"/>
  <c r="E6825" i="126" l="1"/>
  <c r="F6824" i="126"/>
  <c r="C6824" i="126" s="1"/>
  <c r="B6825" i="126" s="1"/>
  <c r="F6825" i="126" l="1"/>
  <c r="C6825" i="126" s="1"/>
  <c r="B6826" i="126" s="1"/>
  <c r="E6826" i="126"/>
  <c r="E6827" i="126" l="1"/>
  <c r="F6826" i="126"/>
  <c r="C6826" i="126" s="1"/>
  <c r="B6827" i="126" s="1"/>
  <c r="F6827" i="126" l="1"/>
  <c r="C6827" i="126" s="1"/>
  <c r="B6828" i="126" s="1"/>
  <c r="E6828" i="126"/>
  <c r="E6829" i="126" l="1"/>
  <c r="F6828" i="126"/>
  <c r="C6828" i="126" s="1"/>
  <c r="B6829" i="126" s="1"/>
  <c r="E6830" i="126" l="1"/>
  <c r="F6829" i="126"/>
  <c r="C6829" i="126" s="1"/>
  <c r="B6830" i="126" s="1"/>
  <c r="E6831" i="126" l="1"/>
  <c r="F6830" i="126"/>
  <c r="C6830" i="126" s="1"/>
  <c r="B6831" i="126" s="1"/>
  <c r="F6831" i="126" l="1"/>
  <c r="C6831" i="126" s="1"/>
  <c r="B6832" i="126" s="1"/>
  <c r="E6832" i="126"/>
  <c r="E6833" i="126" l="1"/>
  <c r="F6832" i="126"/>
  <c r="C6832" i="126" s="1"/>
  <c r="B6833" i="126" s="1"/>
  <c r="F6833" i="126" l="1"/>
  <c r="C6833" i="126" s="1"/>
  <c r="B6834" i="126" s="1"/>
  <c r="E6834" i="126"/>
  <c r="F6834" i="126" l="1"/>
  <c r="C6834" i="126" s="1"/>
  <c r="B6835" i="126" s="1"/>
  <c r="E6835" i="126"/>
  <c r="E6836" i="126" l="1"/>
  <c r="F6835" i="126"/>
  <c r="C6835" i="126" s="1"/>
  <c r="B6836" i="126" s="1"/>
  <c r="F6836" i="126" l="1"/>
  <c r="C6836" i="126" s="1"/>
  <c r="B6837" i="126" s="1"/>
  <c r="E6837" i="126"/>
  <c r="E6838" i="126" l="1"/>
  <c r="F6837" i="126"/>
  <c r="C6837" i="126" s="1"/>
  <c r="B6838" i="126" s="1"/>
  <c r="E6839" i="126" l="1"/>
  <c r="F6838" i="126"/>
  <c r="C6838" i="126" s="1"/>
  <c r="B6839" i="126" s="1"/>
  <c r="F6839" i="126" l="1"/>
  <c r="C6839" i="126" s="1"/>
  <c r="B6840" i="126" s="1"/>
  <c r="E6840" i="126"/>
  <c r="E6841" i="126" l="1"/>
  <c r="F6840" i="126"/>
  <c r="C6840" i="126" s="1"/>
  <c r="B6841" i="126" s="1"/>
  <c r="F6841" i="126" l="1"/>
  <c r="C6841" i="126" s="1"/>
  <c r="B6842" i="126" s="1"/>
  <c r="E6842" i="126"/>
  <c r="E6843" i="126" l="1"/>
  <c r="F6842" i="126"/>
  <c r="C6842" i="126" s="1"/>
  <c r="B6843" i="126" s="1"/>
  <c r="F6843" i="126" l="1"/>
  <c r="C6843" i="126" s="1"/>
  <c r="B6844" i="126" s="1"/>
  <c r="E6844" i="126"/>
  <c r="F6844" i="126" l="1"/>
  <c r="C6844" i="126" s="1"/>
  <c r="B6845" i="126" s="1"/>
  <c r="E6845" i="126"/>
  <c r="E6846" i="126" l="1"/>
  <c r="F6845" i="126"/>
  <c r="C6845" i="126" s="1"/>
  <c r="B6846" i="126" s="1"/>
  <c r="F6846" i="126" l="1"/>
  <c r="C6846" i="126" s="1"/>
  <c r="B6847" i="126" s="1"/>
  <c r="E6847" i="126"/>
  <c r="F6847" i="126" l="1"/>
  <c r="C6847" i="126" s="1"/>
  <c r="B6848" i="126" s="1"/>
  <c r="E6848" i="126"/>
  <c r="F6848" i="126" l="1"/>
  <c r="C6848" i="126" s="1"/>
  <c r="B6849" i="126" s="1"/>
  <c r="E6849" i="126"/>
  <c r="F6849" i="126" l="1"/>
  <c r="C6849" i="126" s="1"/>
  <c r="B6850" i="126" s="1"/>
  <c r="E6850" i="126"/>
  <c r="E6851" i="126" l="1"/>
  <c r="F6850" i="126"/>
  <c r="C6850" i="126" s="1"/>
  <c r="B6851" i="126" s="1"/>
  <c r="F6851" i="126" l="1"/>
  <c r="C6851" i="126" s="1"/>
  <c r="B6852" i="126" s="1"/>
  <c r="E6852" i="126"/>
  <c r="F6852" i="126" l="1"/>
  <c r="C6852" i="126" s="1"/>
  <c r="B6853" i="126" s="1"/>
  <c r="E6853" i="126"/>
  <c r="E6854" i="126" l="1"/>
  <c r="F6853" i="126"/>
  <c r="C6853" i="126" s="1"/>
  <c r="B6854" i="126" s="1"/>
  <c r="E6855" i="126" l="1"/>
  <c r="F6854" i="126"/>
  <c r="C6854" i="126" s="1"/>
  <c r="B6855" i="126" s="1"/>
  <c r="F6855" i="126" l="1"/>
  <c r="C6855" i="126" s="1"/>
  <c r="B6856" i="126" s="1"/>
  <c r="E6856" i="126"/>
  <c r="E6857" i="126" l="1"/>
  <c r="F6856" i="126"/>
  <c r="C6856" i="126" s="1"/>
  <c r="B6857" i="126" s="1"/>
  <c r="E6858" i="126" l="1"/>
  <c r="F6857" i="126"/>
  <c r="C6857" i="126" s="1"/>
  <c r="B6858" i="126" s="1"/>
  <c r="F6858" i="126" l="1"/>
  <c r="C6858" i="126" s="1"/>
  <c r="B6859" i="126" s="1"/>
  <c r="E6859" i="126"/>
  <c r="E6860" i="126" l="1"/>
  <c r="F6859" i="126"/>
  <c r="C6859" i="126" s="1"/>
  <c r="B6860" i="126" s="1"/>
  <c r="E6861" i="126" l="1"/>
  <c r="F6860" i="126"/>
  <c r="C6860" i="126" s="1"/>
  <c r="B6861" i="126" s="1"/>
  <c r="E6862" i="126" l="1"/>
  <c r="F6861" i="126"/>
  <c r="C6861" i="126" s="1"/>
  <c r="B6862" i="126" s="1"/>
  <c r="F6862" i="126" l="1"/>
  <c r="C6862" i="126" s="1"/>
  <c r="B6863" i="126" s="1"/>
  <c r="E6863" i="126"/>
  <c r="F6863" i="126" l="1"/>
  <c r="C6863" i="126" s="1"/>
  <c r="B6864" i="126" s="1"/>
  <c r="E6864" i="126"/>
  <c r="E6865" i="126" l="1"/>
  <c r="F6864" i="126"/>
  <c r="C6864" i="126" s="1"/>
  <c r="B6865" i="126" s="1"/>
  <c r="E6866" i="126" l="1"/>
  <c r="F6865" i="126"/>
  <c r="C6865" i="126" s="1"/>
  <c r="B6866" i="126" s="1"/>
  <c r="F6866" i="126" l="1"/>
  <c r="C6866" i="126" s="1"/>
  <c r="B6867" i="126" s="1"/>
  <c r="E6867" i="126"/>
  <c r="F6867" i="126" l="1"/>
  <c r="C6867" i="126" s="1"/>
  <c r="B6868" i="126" s="1"/>
  <c r="E6868" i="126"/>
  <c r="E6869" i="126" l="1"/>
  <c r="F6868" i="126"/>
  <c r="C6868" i="126" s="1"/>
  <c r="B6869" i="126" s="1"/>
  <c r="F6869" i="126" l="1"/>
  <c r="C6869" i="126" s="1"/>
  <c r="B6870" i="126" s="1"/>
  <c r="E6870" i="126"/>
  <c r="E6871" i="126" l="1"/>
  <c r="F6870" i="126"/>
  <c r="C6870" i="126" s="1"/>
  <c r="B6871" i="126" s="1"/>
  <c r="E6872" i="126" l="1"/>
  <c r="F6871" i="126"/>
  <c r="C6871" i="126" s="1"/>
  <c r="B6872" i="126" s="1"/>
  <c r="F6872" i="126" l="1"/>
  <c r="C6872" i="126" s="1"/>
  <c r="B6873" i="126" s="1"/>
  <c r="E6873" i="126"/>
  <c r="F6873" i="126" l="1"/>
  <c r="C6873" i="126" s="1"/>
  <c r="B6874" i="126" s="1"/>
  <c r="E6874" i="126"/>
  <c r="F6874" i="126" l="1"/>
  <c r="C6874" i="126" s="1"/>
  <c r="B6875" i="126" s="1"/>
  <c r="E6875" i="126"/>
  <c r="F6875" i="126" l="1"/>
  <c r="C6875" i="126" s="1"/>
  <c r="B6876" i="126" s="1"/>
  <c r="E6876" i="126"/>
  <c r="F6876" i="126" l="1"/>
  <c r="C6876" i="126" s="1"/>
  <c r="B6877" i="126" s="1"/>
  <c r="E6877" i="126"/>
  <c r="E6878" i="126" l="1"/>
  <c r="F6877" i="126"/>
  <c r="C6877" i="126" s="1"/>
  <c r="B6878" i="126" s="1"/>
  <c r="F6878" i="126" l="1"/>
  <c r="C6878" i="126" s="1"/>
  <c r="B6879" i="126" s="1"/>
  <c r="E6879" i="126"/>
  <c r="F6879" i="126" l="1"/>
  <c r="C6879" i="126" s="1"/>
  <c r="B6880" i="126" s="1"/>
  <c r="E6880" i="126"/>
  <c r="E6881" i="126" l="1"/>
  <c r="F6880" i="126"/>
  <c r="C6880" i="126" s="1"/>
  <c r="B6881" i="126" s="1"/>
  <c r="F6881" i="126" l="1"/>
  <c r="C6881" i="126" s="1"/>
  <c r="B6882" i="126" s="1"/>
  <c r="E6882" i="126"/>
  <c r="E6883" i="126" l="1"/>
  <c r="F6882" i="126"/>
  <c r="C6882" i="126" s="1"/>
  <c r="B6883" i="126" s="1"/>
  <c r="F6883" i="126" l="1"/>
  <c r="C6883" i="126" s="1"/>
  <c r="B6884" i="126" s="1"/>
  <c r="E6884" i="126"/>
  <c r="F6884" i="126" l="1"/>
  <c r="C6884" i="126" s="1"/>
  <c r="B6885" i="126" s="1"/>
  <c r="E6885" i="126"/>
  <c r="E6886" i="126" l="1"/>
  <c r="F6885" i="126"/>
  <c r="C6885" i="126" s="1"/>
  <c r="B6886" i="126" s="1"/>
  <c r="F6886" i="126" l="1"/>
  <c r="C6886" i="126" s="1"/>
  <c r="B6887" i="126" s="1"/>
  <c r="E6887" i="126"/>
  <c r="E6888" i="126" l="1"/>
  <c r="F6887" i="126"/>
  <c r="C6887" i="126" s="1"/>
  <c r="B6888" i="126" s="1"/>
  <c r="F6888" i="126" l="1"/>
  <c r="C6888" i="126" s="1"/>
  <c r="B6889" i="126" s="1"/>
  <c r="E6889" i="126"/>
  <c r="E6890" i="126" l="1"/>
  <c r="F6889" i="126"/>
  <c r="C6889" i="126" s="1"/>
  <c r="B6890" i="126" s="1"/>
  <c r="E6891" i="126" l="1"/>
  <c r="F6890" i="126"/>
  <c r="C6890" i="126" s="1"/>
  <c r="B6891" i="126" s="1"/>
  <c r="F6891" i="126" l="1"/>
  <c r="C6891" i="126" s="1"/>
  <c r="B6892" i="126" s="1"/>
  <c r="E6892" i="126"/>
  <c r="E6893" i="126" l="1"/>
  <c r="F6892" i="126"/>
  <c r="C6892" i="126" s="1"/>
  <c r="B6893" i="126" s="1"/>
  <c r="E6894" i="126" l="1"/>
  <c r="F6893" i="126"/>
  <c r="C6893" i="126" s="1"/>
  <c r="B6894" i="126" s="1"/>
  <c r="F6894" i="126" l="1"/>
  <c r="C6894" i="126" s="1"/>
  <c r="B6895" i="126" s="1"/>
  <c r="E6895" i="126"/>
  <c r="E6896" i="126" l="1"/>
  <c r="F6895" i="126"/>
  <c r="C6895" i="126" s="1"/>
  <c r="B6896" i="126" s="1"/>
  <c r="F6896" i="126" l="1"/>
  <c r="C6896" i="126" s="1"/>
  <c r="B6897" i="126" s="1"/>
  <c r="E6897" i="126"/>
  <c r="F6897" i="126" l="1"/>
  <c r="C6897" i="126" s="1"/>
  <c r="B6898" i="126" s="1"/>
  <c r="E6898" i="126"/>
  <c r="F6898" i="126" l="1"/>
  <c r="C6898" i="126" s="1"/>
  <c r="B6899" i="126" s="1"/>
  <c r="E6899" i="126"/>
  <c r="E6900" i="126" l="1"/>
  <c r="F6899" i="126"/>
  <c r="C6899" i="126" s="1"/>
  <c r="B6900" i="126" s="1"/>
  <c r="F6900" i="126" l="1"/>
  <c r="C6900" i="126" s="1"/>
  <c r="B6901" i="126" s="1"/>
  <c r="E6901" i="126"/>
  <c r="F6901" i="126" l="1"/>
  <c r="C6901" i="126" s="1"/>
  <c r="B6902" i="126" s="1"/>
  <c r="E6902" i="126"/>
  <c r="F6902" i="126" l="1"/>
  <c r="C6902" i="126" s="1"/>
  <c r="B6903" i="126" s="1"/>
  <c r="E6903" i="126"/>
  <c r="E6904" i="126" l="1"/>
  <c r="F6903" i="126"/>
  <c r="C6903" i="126" s="1"/>
  <c r="B6904" i="126" s="1"/>
  <c r="E6905" i="126" l="1"/>
  <c r="F6904" i="126"/>
  <c r="C6904" i="126" s="1"/>
  <c r="B6905" i="126" s="1"/>
  <c r="E6906" i="126" l="1"/>
  <c r="F6905" i="126"/>
  <c r="C6905" i="126" s="1"/>
  <c r="B6906" i="126" s="1"/>
  <c r="F6906" i="126" l="1"/>
  <c r="C6906" i="126" s="1"/>
  <c r="B6907" i="126" s="1"/>
  <c r="E6907" i="126"/>
  <c r="F6907" i="126" l="1"/>
  <c r="C6907" i="126" s="1"/>
  <c r="B6908" i="126" s="1"/>
  <c r="E6908" i="126"/>
  <c r="F6908" i="126" l="1"/>
  <c r="C6908" i="126" s="1"/>
  <c r="B6909" i="126" s="1"/>
  <c r="E6909" i="126"/>
  <c r="E6910" i="126" l="1"/>
  <c r="F6909" i="126"/>
  <c r="C6909" i="126" s="1"/>
  <c r="B6910" i="126" s="1"/>
  <c r="F6910" i="126" l="1"/>
  <c r="C6910" i="126" s="1"/>
  <c r="B6911" i="126" s="1"/>
  <c r="E6911" i="126"/>
  <c r="E6912" i="126" l="1"/>
  <c r="F6911" i="126"/>
  <c r="C6911" i="126" s="1"/>
  <c r="B6912" i="126" s="1"/>
  <c r="F6912" i="126" l="1"/>
  <c r="C6912" i="126" s="1"/>
  <c r="B6913" i="126" s="1"/>
  <c r="E6913" i="126"/>
  <c r="E6914" i="126" l="1"/>
  <c r="F6913" i="126"/>
  <c r="C6913" i="126" s="1"/>
  <c r="B6914" i="126" s="1"/>
  <c r="E6915" i="126" l="1"/>
  <c r="F6914" i="126"/>
  <c r="C6914" i="126" s="1"/>
  <c r="B6915" i="126" s="1"/>
  <c r="E6916" i="126" l="1"/>
  <c r="F6915" i="126"/>
  <c r="C6915" i="126" s="1"/>
  <c r="B6916" i="126" s="1"/>
  <c r="F6916" i="126" l="1"/>
  <c r="C6916" i="126" s="1"/>
  <c r="B6917" i="126" s="1"/>
  <c r="E6917" i="126"/>
  <c r="E6918" i="126" l="1"/>
  <c r="F6917" i="126"/>
  <c r="C6917" i="126" s="1"/>
  <c r="B6918" i="126" s="1"/>
  <c r="E6919" i="126" l="1"/>
  <c r="F6918" i="126"/>
  <c r="C6918" i="126" s="1"/>
  <c r="B6919" i="126" s="1"/>
  <c r="F6919" i="126" l="1"/>
  <c r="C6919" i="126" s="1"/>
  <c r="B6920" i="126" s="1"/>
  <c r="E6920" i="126"/>
  <c r="E6921" i="126" l="1"/>
  <c r="F6920" i="126"/>
  <c r="C6920" i="126" s="1"/>
  <c r="B6921" i="126" s="1"/>
  <c r="F6921" i="126" l="1"/>
  <c r="C6921" i="126" s="1"/>
  <c r="B6922" i="126" s="1"/>
  <c r="E6922" i="126"/>
  <c r="E6923" i="126" l="1"/>
  <c r="F6922" i="126"/>
  <c r="C6922" i="126" s="1"/>
  <c r="B6923" i="126" s="1"/>
  <c r="E6924" i="126" l="1"/>
  <c r="F6923" i="126"/>
  <c r="C6923" i="126" s="1"/>
  <c r="B6924" i="126" s="1"/>
  <c r="F6924" i="126" l="1"/>
  <c r="C6924" i="126" s="1"/>
  <c r="B6925" i="126" s="1"/>
  <c r="E6925" i="126"/>
  <c r="E6926" i="126" l="1"/>
  <c r="F6925" i="126"/>
  <c r="C6925" i="126" s="1"/>
  <c r="B6926" i="126" s="1"/>
  <c r="E6927" i="126" l="1"/>
  <c r="F6926" i="126"/>
  <c r="C6926" i="126" s="1"/>
  <c r="B6927" i="126" s="1"/>
  <c r="F6927" i="126" l="1"/>
  <c r="C6927" i="126" s="1"/>
  <c r="B6928" i="126" s="1"/>
  <c r="E6928" i="126"/>
  <c r="E6929" i="126" l="1"/>
  <c r="F6928" i="126"/>
  <c r="C6928" i="126" s="1"/>
  <c r="B6929" i="126" s="1"/>
  <c r="F6929" i="126" l="1"/>
  <c r="C6929" i="126" s="1"/>
  <c r="B6930" i="126" s="1"/>
  <c r="E6930" i="126"/>
  <c r="E6931" i="126" l="1"/>
  <c r="F6930" i="126"/>
  <c r="C6930" i="126" s="1"/>
  <c r="B6931" i="126" s="1"/>
  <c r="F6931" i="126" l="1"/>
  <c r="C6931" i="126" s="1"/>
  <c r="B6932" i="126" s="1"/>
  <c r="E6932" i="126"/>
  <c r="E6933" i="126" l="1"/>
  <c r="F6932" i="126"/>
  <c r="C6932" i="126" s="1"/>
  <c r="B6933" i="126" s="1"/>
  <c r="F6933" i="126" l="1"/>
  <c r="C6933" i="126" s="1"/>
  <c r="B6934" i="126" s="1"/>
  <c r="E6934" i="126"/>
  <c r="E6935" i="126" l="1"/>
  <c r="F6934" i="126"/>
  <c r="C6934" i="126" s="1"/>
  <c r="B6935" i="126" s="1"/>
  <c r="F6935" i="126" l="1"/>
  <c r="C6935" i="126" s="1"/>
  <c r="B6936" i="126" s="1"/>
  <c r="E6936" i="126"/>
  <c r="E6937" i="126" l="1"/>
  <c r="F6936" i="126"/>
  <c r="C6936" i="126" s="1"/>
  <c r="B6937" i="126" s="1"/>
  <c r="F6937" i="126" l="1"/>
  <c r="C6937" i="126" s="1"/>
  <c r="B6938" i="126" s="1"/>
  <c r="E6938" i="126"/>
  <c r="F6938" i="126" l="1"/>
  <c r="C6938" i="126" s="1"/>
  <c r="B6939" i="126" s="1"/>
  <c r="E6939" i="126"/>
  <c r="F6939" i="126" l="1"/>
  <c r="C6939" i="126" s="1"/>
  <c r="B6940" i="126" s="1"/>
  <c r="E6940" i="126"/>
  <c r="E6941" i="126" l="1"/>
  <c r="F6940" i="126"/>
  <c r="C6940" i="126" s="1"/>
  <c r="B6941" i="126" s="1"/>
  <c r="E6942" i="126" l="1"/>
  <c r="F6941" i="126"/>
  <c r="C6941" i="126" s="1"/>
  <c r="B6942" i="126" s="1"/>
  <c r="F6942" i="126" l="1"/>
  <c r="C6942" i="126" s="1"/>
  <c r="B6943" i="126" s="1"/>
  <c r="E6943" i="126"/>
  <c r="F6943" i="126" l="1"/>
  <c r="C6943" i="126" s="1"/>
  <c r="B6944" i="126" s="1"/>
  <c r="E6944" i="126"/>
  <c r="F6944" i="126" l="1"/>
  <c r="C6944" i="126" s="1"/>
  <c r="B6945" i="126" s="1"/>
  <c r="E6945" i="126"/>
  <c r="F6945" i="126" l="1"/>
  <c r="C6945" i="126" s="1"/>
  <c r="B6946" i="126" s="1"/>
  <c r="E6946" i="126"/>
  <c r="E6947" i="126" l="1"/>
  <c r="F6946" i="126"/>
  <c r="C6946" i="126" s="1"/>
  <c r="B6947" i="126" s="1"/>
  <c r="F6947" i="126" l="1"/>
  <c r="C6947" i="126" s="1"/>
  <c r="B6948" i="126" s="1"/>
  <c r="E6948" i="126"/>
  <c r="F6948" i="126" l="1"/>
  <c r="C6948" i="126" s="1"/>
  <c r="B6949" i="126" s="1"/>
  <c r="E6949" i="126"/>
  <c r="E6950" i="126" l="1"/>
  <c r="F6949" i="126"/>
  <c r="C6949" i="126" s="1"/>
  <c r="B6950" i="126" s="1"/>
  <c r="F6950" i="126" l="1"/>
  <c r="C6950" i="126" s="1"/>
  <c r="B6951" i="126" s="1"/>
  <c r="E6951" i="126"/>
  <c r="E6952" i="126" l="1"/>
  <c r="F6951" i="126"/>
  <c r="C6951" i="126" s="1"/>
  <c r="B6952" i="126" s="1"/>
  <c r="F6952" i="126" l="1"/>
  <c r="C6952" i="126" s="1"/>
  <c r="B6953" i="126" s="1"/>
  <c r="E6953" i="126"/>
  <c r="E6954" i="126" l="1"/>
  <c r="F6953" i="126"/>
  <c r="C6953" i="126" s="1"/>
  <c r="B6954" i="126" s="1"/>
  <c r="F6954" i="126" l="1"/>
  <c r="C6954" i="126" s="1"/>
  <c r="B6955" i="126" s="1"/>
  <c r="E6955" i="126"/>
  <c r="F6955" i="126" l="1"/>
  <c r="C6955" i="126" s="1"/>
  <c r="B6956" i="126" s="1"/>
  <c r="E6956" i="126"/>
  <c r="F6956" i="126" l="1"/>
  <c r="C6956" i="126" s="1"/>
  <c r="B6957" i="126" s="1"/>
  <c r="E6957" i="126"/>
  <c r="F6957" i="126" l="1"/>
  <c r="C6957" i="126" s="1"/>
  <c r="B6958" i="126" s="1"/>
  <c r="E6958" i="126"/>
  <c r="E6959" i="126" l="1"/>
  <c r="F6958" i="126"/>
  <c r="C6958" i="126" s="1"/>
  <c r="B6959" i="126" s="1"/>
  <c r="E6960" i="126" l="1"/>
  <c r="F6959" i="126"/>
  <c r="C6959" i="126" s="1"/>
  <c r="B6960" i="126" s="1"/>
  <c r="E6961" i="126" l="1"/>
  <c r="F6960" i="126"/>
  <c r="C6960" i="126" s="1"/>
  <c r="B6961" i="126" s="1"/>
  <c r="E6962" i="126" l="1"/>
  <c r="F6961" i="126"/>
  <c r="C6961" i="126" s="1"/>
  <c r="B6962" i="126" s="1"/>
  <c r="F6962" i="126" l="1"/>
  <c r="C6962" i="126" s="1"/>
  <c r="B6963" i="126" s="1"/>
  <c r="E6963" i="126"/>
  <c r="E6964" i="126" l="1"/>
  <c r="F6963" i="126"/>
  <c r="C6963" i="126" s="1"/>
  <c r="B6964" i="126" s="1"/>
  <c r="F6964" i="126" l="1"/>
  <c r="C6964" i="126" s="1"/>
  <c r="B6965" i="126" s="1"/>
  <c r="E6965" i="126"/>
  <c r="E6966" i="126" l="1"/>
  <c r="F6965" i="126"/>
  <c r="C6965" i="126" s="1"/>
  <c r="B6966" i="126" s="1"/>
  <c r="E6967" i="126" l="1"/>
  <c r="F6966" i="126"/>
  <c r="C6966" i="126" s="1"/>
  <c r="B6967" i="126" s="1"/>
  <c r="E6968" i="126" l="1"/>
  <c r="F6967" i="126"/>
  <c r="C6967" i="126" s="1"/>
  <c r="B6968" i="126" s="1"/>
  <c r="F6968" i="126" l="1"/>
  <c r="C6968" i="126" s="1"/>
  <c r="B6969" i="126" s="1"/>
  <c r="E6969" i="126"/>
  <c r="E6970" i="126" l="1"/>
  <c r="F6969" i="126"/>
  <c r="C6969" i="126" s="1"/>
  <c r="B6970" i="126" s="1"/>
  <c r="F6970" i="126" l="1"/>
  <c r="C6970" i="126" s="1"/>
  <c r="B6971" i="126" s="1"/>
  <c r="E6971" i="126"/>
  <c r="E6972" i="126" l="1"/>
  <c r="F6971" i="126"/>
  <c r="C6971" i="126" s="1"/>
  <c r="B6972" i="126" s="1"/>
  <c r="F6972" i="126" l="1"/>
  <c r="C6972" i="126" s="1"/>
  <c r="B6973" i="126" s="1"/>
  <c r="E6973" i="126"/>
  <c r="E6974" i="126" l="1"/>
  <c r="F6973" i="126"/>
  <c r="C6973" i="126" s="1"/>
  <c r="B6974" i="126" s="1"/>
  <c r="F6974" i="126" l="1"/>
  <c r="C6974" i="126" s="1"/>
  <c r="B6975" i="126" s="1"/>
  <c r="E6975" i="126"/>
  <c r="E6976" i="126" l="1"/>
  <c r="F6975" i="126"/>
  <c r="C6975" i="126" s="1"/>
  <c r="B6976" i="126" s="1"/>
  <c r="F6976" i="126" l="1"/>
  <c r="C6976" i="126" s="1"/>
  <c r="B6977" i="126" s="1"/>
  <c r="E6977" i="126"/>
  <c r="F6977" i="126" l="1"/>
  <c r="C6977" i="126" s="1"/>
  <c r="B6978" i="126" s="1"/>
  <c r="E6978" i="126"/>
  <c r="E6979" i="126" l="1"/>
  <c r="F6978" i="126"/>
  <c r="C6978" i="126" s="1"/>
  <c r="B6979" i="126" s="1"/>
  <c r="F6979" i="126" l="1"/>
  <c r="C6979" i="126" s="1"/>
  <c r="B6980" i="126" s="1"/>
  <c r="E6980" i="126"/>
  <c r="F6980" i="126" l="1"/>
  <c r="C6980" i="126" s="1"/>
  <c r="B6981" i="126" s="1"/>
  <c r="E6981" i="126"/>
  <c r="E6982" i="126" l="1"/>
  <c r="F6981" i="126"/>
  <c r="C6981" i="126" s="1"/>
  <c r="B6982" i="126" s="1"/>
  <c r="E6983" i="126" l="1"/>
  <c r="F6982" i="126"/>
  <c r="C6982" i="126" s="1"/>
  <c r="B6983" i="126" s="1"/>
  <c r="F6983" i="126" l="1"/>
  <c r="C6983" i="126" s="1"/>
  <c r="B6984" i="126" s="1"/>
  <c r="E6984" i="126"/>
  <c r="F6984" i="126" l="1"/>
  <c r="C6984" i="126" s="1"/>
  <c r="B6985" i="126" s="1"/>
  <c r="E6985" i="126"/>
  <c r="F6985" i="126" l="1"/>
  <c r="C6985" i="126" s="1"/>
  <c r="B6986" i="126" s="1"/>
  <c r="E6986" i="126"/>
  <c r="E6987" i="126" l="1"/>
  <c r="F6986" i="126"/>
  <c r="C6986" i="126" s="1"/>
  <c r="B6987" i="126" s="1"/>
  <c r="F6987" i="126" l="1"/>
  <c r="C6987" i="126" s="1"/>
  <c r="B6988" i="126" s="1"/>
  <c r="E6988" i="126"/>
  <c r="E6989" i="126" l="1"/>
  <c r="F6988" i="126"/>
  <c r="C6988" i="126" s="1"/>
  <c r="B6989" i="126" s="1"/>
  <c r="F6989" i="126" l="1"/>
  <c r="C6989" i="126" s="1"/>
  <c r="B6990" i="126" s="1"/>
  <c r="E6990" i="126"/>
  <c r="F6990" i="126" l="1"/>
  <c r="C6990" i="126" s="1"/>
  <c r="B6991" i="126" s="1"/>
  <c r="E6991" i="126"/>
  <c r="E6992" i="126" l="1"/>
  <c r="F6991" i="126"/>
  <c r="C6991" i="126" s="1"/>
  <c r="B6992" i="126" s="1"/>
  <c r="F6992" i="126" l="1"/>
  <c r="C6992" i="126" s="1"/>
  <c r="B6993" i="126" s="1"/>
  <c r="E6993" i="126"/>
  <c r="E6994" i="126" l="1"/>
  <c r="F6993" i="126"/>
  <c r="C6993" i="126" s="1"/>
  <c r="B6994" i="126" s="1"/>
  <c r="F6994" i="126" l="1"/>
  <c r="C6994" i="126" s="1"/>
  <c r="B6995" i="126" s="1"/>
  <c r="E6995" i="126"/>
  <c r="E6996" i="126" l="1"/>
  <c r="F6995" i="126"/>
  <c r="C6995" i="126" s="1"/>
  <c r="B6996" i="126" s="1"/>
  <c r="F6996" i="126" l="1"/>
  <c r="C6996" i="126" s="1"/>
  <c r="B6997" i="126" s="1"/>
  <c r="E6997" i="126"/>
  <c r="E6998" i="126" l="1"/>
  <c r="F6997" i="126"/>
  <c r="C6997" i="126" s="1"/>
  <c r="B6998" i="126" s="1"/>
  <c r="F6998" i="126" l="1"/>
  <c r="C6998" i="126" s="1"/>
  <c r="B6999" i="126" s="1"/>
  <c r="E6999" i="126"/>
  <c r="F6999" i="126" l="1"/>
  <c r="C6999" i="126" s="1"/>
  <c r="B7000" i="126" s="1"/>
  <c r="E7000" i="126"/>
  <c r="F7000" i="126" l="1"/>
  <c r="C7000" i="126" s="1"/>
  <c r="B7001" i="126" s="1"/>
  <c r="E7001" i="126"/>
  <c r="E7002" i="126" l="1"/>
  <c r="F7001" i="126"/>
  <c r="C7001" i="126" s="1"/>
  <c r="B7002" i="126" s="1"/>
  <c r="E7003" i="126" l="1"/>
  <c r="F7002" i="126"/>
  <c r="C7002" i="126" s="1"/>
  <c r="B7003" i="126" s="1"/>
  <c r="F7003" i="126" l="1"/>
  <c r="C7003" i="126" s="1"/>
  <c r="B7004" i="126" s="1"/>
  <c r="E7004" i="126"/>
  <c r="E7005" i="126" l="1"/>
  <c r="F7004" i="126"/>
  <c r="C7004" i="126" s="1"/>
  <c r="B7005" i="126" s="1"/>
  <c r="F7005" i="126" l="1"/>
  <c r="C7005" i="126" s="1"/>
  <c r="B7006" i="126" s="1"/>
  <c r="E7006" i="126"/>
  <c r="F7006" i="126" l="1"/>
  <c r="C7006" i="126" s="1"/>
  <c r="B7007" i="126" s="1"/>
  <c r="E7007" i="126"/>
  <c r="E7008" i="126" l="1"/>
  <c r="F7007" i="126"/>
  <c r="C7007" i="126" s="1"/>
  <c r="B7008" i="126" s="1"/>
  <c r="F7008" i="126" l="1"/>
  <c r="C7008" i="126" s="1"/>
  <c r="B7009" i="126" s="1"/>
  <c r="E7009" i="126"/>
  <c r="F7009" i="126" l="1"/>
  <c r="C7009" i="126" s="1"/>
  <c r="B7010" i="126" s="1"/>
  <c r="E7010" i="126"/>
  <c r="E7011" i="126" l="1"/>
  <c r="F7010" i="126"/>
  <c r="C7010" i="126" s="1"/>
  <c r="B7011" i="126" s="1"/>
  <c r="F7011" i="126" l="1"/>
  <c r="C7011" i="126" s="1"/>
  <c r="B7012" i="126" s="1"/>
  <c r="E7012" i="126"/>
  <c r="F7012" i="126" l="1"/>
  <c r="C7012" i="126" s="1"/>
  <c r="B7013" i="126" s="1"/>
  <c r="E7013" i="126"/>
  <c r="F7013" i="126" l="1"/>
  <c r="C7013" i="126" s="1"/>
  <c r="B7014" i="126" s="1"/>
  <c r="E7014" i="126"/>
  <c r="F7014" i="126" l="1"/>
  <c r="C7014" i="126" s="1"/>
  <c r="B7015" i="126" s="1"/>
  <c r="E7015" i="126"/>
  <c r="E7016" i="126" l="1"/>
  <c r="F7015" i="126"/>
  <c r="C7015" i="126" s="1"/>
  <c r="B7016" i="126" s="1"/>
  <c r="F7016" i="126" l="1"/>
  <c r="C7016" i="126" s="1"/>
  <c r="B7017" i="126" s="1"/>
  <c r="E7017" i="126"/>
  <c r="E7018" i="126" l="1"/>
  <c r="F7017" i="126"/>
  <c r="C7017" i="126" s="1"/>
  <c r="B7018" i="126" s="1"/>
  <c r="F7018" i="126" l="1"/>
  <c r="C7018" i="126" s="1"/>
  <c r="B7019" i="126" s="1"/>
  <c r="E7019" i="126"/>
  <c r="E7020" i="126" l="1"/>
  <c r="F7019" i="126"/>
  <c r="C7019" i="126" s="1"/>
  <c r="B7020" i="126" s="1"/>
  <c r="E7021" i="126" l="1"/>
  <c r="F7020" i="126"/>
  <c r="C7020" i="126" s="1"/>
  <c r="B7021" i="126" s="1"/>
  <c r="F7021" i="126" l="1"/>
  <c r="C7021" i="126" s="1"/>
  <c r="B7022" i="126" s="1"/>
  <c r="E7022" i="126"/>
  <c r="E7023" i="126" l="1"/>
  <c r="F7022" i="126"/>
  <c r="C7022" i="126" s="1"/>
  <c r="B7023" i="126" s="1"/>
  <c r="F7023" i="126" l="1"/>
  <c r="C7023" i="126" s="1"/>
  <c r="B7024" i="126" s="1"/>
  <c r="E7024" i="126"/>
  <c r="F7024" i="126" l="1"/>
  <c r="C7024" i="126" s="1"/>
  <c r="B7025" i="126" s="1"/>
  <c r="E7025" i="126"/>
  <c r="E7026" i="126" l="1"/>
  <c r="F7025" i="126"/>
  <c r="C7025" i="126" s="1"/>
  <c r="B7026" i="126" s="1"/>
  <c r="E7027" i="126" l="1"/>
  <c r="F7026" i="126"/>
  <c r="C7026" i="126" s="1"/>
  <c r="B7027" i="126" s="1"/>
  <c r="E7028" i="126" l="1"/>
  <c r="F7027" i="126"/>
  <c r="C7027" i="126" s="1"/>
  <c r="B7028" i="126" s="1"/>
  <c r="E7029" i="126" l="1"/>
  <c r="F7028" i="126"/>
  <c r="C7028" i="126" s="1"/>
  <c r="B7029" i="126" s="1"/>
  <c r="F7029" i="126" l="1"/>
  <c r="C7029" i="126" s="1"/>
  <c r="B7030" i="126" s="1"/>
  <c r="E7030" i="126"/>
  <c r="F7030" i="126" l="1"/>
  <c r="C7030" i="126" s="1"/>
  <c r="B7031" i="126" s="1"/>
  <c r="E7031" i="126"/>
  <c r="E7032" i="126" l="1"/>
  <c r="F7031" i="126"/>
  <c r="C7031" i="126" s="1"/>
  <c r="B7032" i="126" s="1"/>
  <c r="F7032" i="126" l="1"/>
  <c r="C7032" i="126" s="1"/>
  <c r="B7033" i="126" s="1"/>
  <c r="E7033" i="126"/>
  <c r="E7034" i="126" l="1"/>
  <c r="F7033" i="126"/>
  <c r="C7033" i="126" s="1"/>
  <c r="B7034" i="126" s="1"/>
  <c r="F7034" i="126" l="1"/>
  <c r="C7034" i="126" s="1"/>
  <c r="B7035" i="126" s="1"/>
  <c r="E7035" i="126"/>
  <c r="F7035" i="126" l="1"/>
  <c r="C7035" i="126" s="1"/>
  <c r="B7036" i="126" s="1"/>
  <c r="E7036" i="126"/>
  <c r="E7037" i="126" l="1"/>
  <c r="F7036" i="126"/>
  <c r="C7036" i="126" s="1"/>
  <c r="B7037" i="126" s="1"/>
  <c r="E7038" i="126" l="1"/>
  <c r="F7037" i="126"/>
  <c r="C7037" i="126" s="1"/>
  <c r="B7038" i="126" s="1"/>
  <c r="E7039" i="126" l="1"/>
  <c r="F7038" i="126"/>
  <c r="C7038" i="126" s="1"/>
  <c r="B7039" i="126" s="1"/>
  <c r="F7039" i="126" l="1"/>
  <c r="C7039" i="126" s="1"/>
  <c r="B7040" i="126" s="1"/>
  <c r="E7040" i="126"/>
  <c r="E7041" i="126" l="1"/>
  <c r="F7040" i="126"/>
  <c r="C7040" i="126" s="1"/>
  <c r="B7041" i="126" s="1"/>
  <c r="F7041" i="126" l="1"/>
  <c r="C7041" i="126" s="1"/>
  <c r="B7042" i="126" s="1"/>
  <c r="E7042" i="126"/>
  <c r="F7042" i="126" l="1"/>
  <c r="C7042" i="126" s="1"/>
  <c r="B7043" i="126" s="1"/>
  <c r="E7043" i="126"/>
  <c r="E7044" i="126" l="1"/>
  <c r="F7043" i="126"/>
  <c r="C7043" i="126" s="1"/>
  <c r="B7044" i="126" s="1"/>
  <c r="F7044" i="126" l="1"/>
  <c r="C7044" i="126" s="1"/>
  <c r="B7045" i="126" s="1"/>
  <c r="E7045" i="126"/>
  <c r="F7045" i="126" l="1"/>
  <c r="C7045" i="126" s="1"/>
  <c r="B7046" i="126" s="1"/>
  <c r="E7046" i="126"/>
  <c r="E7047" i="126" l="1"/>
  <c r="F7046" i="126"/>
  <c r="C7046" i="126" s="1"/>
  <c r="B7047" i="126" s="1"/>
  <c r="E7048" i="126" l="1"/>
  <c r="F7047" i="126"/>
  <c r="C7047" i="126" s="1"/>
  <c r="B7048" i="126" s="1"/>
  <c r="F7048" i="126" l="1"/>
  <c r="C7048" i="126" s="1"/>
  <c r="B7049" i="126" s="1"/>
  <c r="E7049" i="126"/>
  <c r="E7050" i="126" l="1"/>
  <c r="F7049" i="126"/>
  <c r="C7049" i="126" s="1"/>
  <c r="B7050" i="126" s="1"/>
  <c r="F7050" i="126" l="1"/>
  <c r="C7050" i="126" s="1"/>
  <c r="B7051" i="126" s="1"/>
  <c r="E7051" i="126"/>
  <c r="F7051" i="126" l="1"/>
  <c r="C7051" i="126" s="1"/>
  <c r="B7052" i="126" s="1"/>
  <c r="E7052" i="126"/>
  <c r="E7053" i="126" l="1"/>
  <c r="F7052" i="126"/>
  <c r="C7052" i="126" s="1"/>
  <c r="B7053" i="126" s="1"/>
  <c r="F7053" i="126" l="1"/>
  <c r="C7053" i="126" s="1"/>
  <c r="B7054" i="126" s="1"/>
  <c r="E7054" i="126"/>
  <c r="E7055" i="126" l="1"/>
  <c r="F7054" i="126"/>
  <c r="C7054" i="126" s="1"/>
  <c r="B7055" i="126" s="1"/>
  <c r="E7056" i="126" l="1"/>
  <c r="F7055" i="126"/>
  <c r="C7055" i="126" s="1"/>
  <c r="B7056" i="126" s="1"/>
  <c r="F7056" i="126" l="1"/>
  <c r="C7056" i="126" s="1"/>
  <c r="B7057" i="126" s="1"/>
  <c r="E7057" i="126"/>
  <c r="E7058" i="126" l="1"/>
  <c r="F7057" i="126"/>
  <c r="C7057" i="126" s="1"/>
  <c r="B7058" i="126" s="1"/>
  <c r="F7058" i="126" l="1"/>
  <c r="C7058" i="126" s="1"/>
  <c r="B7059" i="126" s="1"/>
  <c r="E7059" i="126"/>
  <c r="E7060" i="126" l="1"/>
  <c r="F7059" i="126"/>
  <c r="C7059" i="126" s="1"/>
  <c r="B7060" i="126" s="1"/>
  <c r="F7060" i="126" l="1"/>
  <c r="C7060" i="126" s="1"/>
  <c r="B7061" i="126" s="1"/>
  <c r="E7061" i="126"/>
  <c r="E7062" i="126" l="1"/>
  <c r="F7061" i="126"/>
  <c r="C7061" i="126" s="1"/>
  <c r="B7062" i="126" s="1"/>
  <c r="F7062" i="126" l="1"/>
  <c r="C7062" i="126" s="1"/>
  <c r="B7063" i="126" s="1"/>
  <c r="E7063" i="126"/>
  <c r="E7064" i="126" l="1"/>
  <c r="F7063" i="126"/>
  <c r="C7063" i="126" s="1"/>
  <c r="B7064" i="126" s="1"/>
  <c r="F7064" i="126" l="1"/>
  <c r="C7064" i="126" s="1"/>
  <c r="B7065" i="126" s="1"/>
  <c r="E7065" i="126"/>
  <c r="E7066" i="126" l="1"/>
  <c r="F7065" i="126"/>
  <c r="C7065" i="126" s="1"/>
  <c r="B7066" i="126" s="1"/>
  <c r="F7066" i="126" l="1"/>
  <c r="C7066" i="126" s="1"/>
  <c r="B7067" i="126" s="1"/>
  <c r="E7067" i="126"/>
  <c r="E7068" i="126" l="1"/>
  <c r="F7067" i="126"/>
  <c r="C7067" i="126" s="1"/>
  <c r="B7068" i="126" s="1"/>
  <c r="E7069" i="126" l="1"/>
  <c r="F7068" i="126"/>
  <c r="C7068" i="126" s="1"/>
  <c r="B7069" i="126" s="1"/>
  <c r="F7069" i="126" l="1"/>
  <c r="C7069" i="126" s="1"/>
  <c r="B7070" i="126" s="1"/>
  <c r="E7070" i="126"/>
  <c r="F7070" i="126" l="1"/>
  <c r="C7070" i="126" s="1"/>
  <c r="B7071" i="126" s="1"/>
  <c r="E7071" i="126"/>
  <c r="F7071" i="126" l="1"/>
  <c r="C7071" i="126" s="1"/>
  <c r="B7072" i="126" s="1"/>
  <c r="E7072" i="126"/>
  <c r="E7073" i="126" l="1"/>
  <c r="F7072" i="126"/>
  <c r="C7072" i="126" s="1"/>
  <c r="B7073" i="126" s="1"/>
  <c r="E7074" i="126" l="1"/>
  <c r="F7073" i="126"/>
  <c r="C7073" i="126" s="1"/>
  <c r="B7074" i="126" s="1"/>
  <c r="F7074" i="126" l="1"/>
  <c r="C7074" i="126" s="1"/>
  <c r="B7075" i="126" s="1"/>
  <c r="E7075" i="126"/>
  <c r="E7076" i="126" l="1"/>
  <c r="F7075" i="126"/>
  <c r="C7075" i="126" s="1"/>
  <c r="B7076" i="126" s="1"/>
  <c r="F7076" i="126" l="1"/>
  <c r="C7076" i="126" s="1"/>
  <c r="B7077" i="126" s="1"/>
  <c r="E7077" i="126"/>
  <c r="E7078" i="126" l="1"/>
  <c r="F7077" i="126"/>
  <c r="C7077" i="126" s="1"/>
  <c r="B7078" i="126" s="1"/>
  <c r="E7079" i="126" l="1"/>
  <c r="F7078" i="126"/>
  <c r="C7078" i="126" s="1"/>
  <c r="B7079" i="126" s="1"/>
  <c r="F7079" i="126" l="1"/>
  <c r="C7079" i="126" s="1"/>
  <c r="B7080" i="126" s="1"/>
  <c r="E7080" i="126"/>
  <c r="E7081" i="126" l="1"/>
  <c r="F7080" i="126"/>
  <c r="C7080" i="126" s="1"/>
  <c r="B7081" i="126" s="1"/>
  <c r="F7081" i="126" l="1"/>
  <c r="C7081" i="126" s="1"/>
  <c r="B7082" i="126" s="1"/>
  <c r="E7082" i="126"/>
  <c r="E7083" i="126" l="1"/>
  <c r="F7082" i="126"/>
  <c r="C7082" i="126" s="1"/>
  <c r="B7083" i="126" s="1"/>
  <c r="E7084" i="126" l="1"/>
  <c r="F7083" i="126"/>
  <c r="C7083" i="126" s="1"/>
  <c r="B7084" i="126" s="1"/>
  <c r="E7085" i="126" l="1"/>
  <c r="F7084" i="126"/>
  <c r="C7084" i="126" s="1"/>
  <c r="B7085" i="126" s="1"/>
  <c r="F7085" i="126" l="1"/>
  <c r="C7085" i="126" s="1"/>
  <c r="B7086" i="126" s="1"/>
  <c r="E7086" i="126"/>
  <c r="F7086" i="126" l="1"/>
  <c r="C7086" i="126" s="1"/>
  <c r="B7087" i="126" s="1"/>
  <c r="E7087" i="126"/>
  <c r="E7088" i="126" l="1"/>
  <c r="F7087" i="126"/>
  <c r="C7087" i="126" s="1"/>
  <c r="B7088" i="126" s="1"/>
  <c r="E7089" i="126" l="1"/>
  <c r="F7088" i="126"/>
  <c r="C7088" i="126" s="1"/>
  <c r="B7089" i="126" s="1"/>
  <c r="E7090" i="126" l="1"/>
  <c r="F7089" i="126"/>
  <c r="C7089" i="126" s="1"/>
  <c r="B7090" i="126" s="1"/>
  <c r="F7090" i="126" l="1"/>
  <c r="C7090" i="126" s="1"/>
  <c r="B7091" i="126" s="1"/>
  <c r="E7091" i="126"/>
  <c r="F7091" i="126" l="1"/>
  <c r="C7091" i="126" s="1"/>
  <c r="B7092" i="126" s="1"/>
  <c r="E7092" i="126"/>
  <c r="F7092" i="126" l="1"/>
  <c r="C7092" i="126" s="1"/>
  <c r="B7093" i="126" s="1"/>
  <c r="E7093" i="126"/>
  <c r="E7094" i="126" l="1"/>
  <c r="F7093" i="126"/>
  <c r="C7093" i="126" s="1"/>
  <c r="B7094" i="126" s="1"/>
  <c r="F7094" i="126" l="1"/>
  <c r="C7094" i="126" s="1"/>
  <c r="B7095" i="126" s="1"/>
  <c r="E7095" i="126"/>
  <c r="E7096" i="126" l="1"/>
  <c r="F7095" i="126"/>
  <c r="C7095" i="126" s="1"/>
  <c r="B7096" i="126" s="1"/>
  <c r="F7096" i="126" l="1"/>
  <c r="C7096" i="126" s="1"/>
  <c r="B7097" i="126" s="1"/>
  <c r="E7097" i="126"/>
  <c r="F7097" i="126" l="1"/>
  <c r="C7097" i="126" s="1"/>
  <c r="B7098" i="126" s="1"/>
  <c r="E7098" i="126"/>
  <c r="F7098" i="126" l="1"/>
  <c r="C7098" i="126" s="1"/>
  <c r="B7099" i="126" s="1"/>
  <c r="E7099" i="126"/>
  <c r="E7100" i="126" l="1"/>
  <c r="F7099" i="126"/>
  <c r="C7099" i="126" s="1"/>
  <c r="B7100" i="126" s="1"/>
  <c r="E7101" i="126" l="1"/>
  <c r="F7100" i="126"/>
  <c r="C7100" i="126" s="1"/>
  <c r="B7101" i="126" s="1"/>
  <c r="F7101" i="126" l="1"/>
  <c r="C7101" i="126" s="1"/>
  <c r="B7102" i="126" s="1"/>
  <c r="E7102" i="126"/>
  <c r="F7102" i="126" l="1"/>
  <c r="C7102" i="126" s="1"/>
  <c r="B7103" i="126" s="1"/>
  <c r="E7103" i="126"/>
  <c r="E7104" i="126" l="1"/>
  <c r="F7103" i="126"/>
  <c r="C7103" i="126" s="1"/>
  <c r="B7104" i="126" s="1"/>
  <c r="F7104" i="126" l="1"/>
  <c r="C7104" i="126" s="1"/>
  <c r="B7105" i="126" s="1"/>
  <c r="E7105" i="126"/>
  <c r="F7105" i="126" l="1"/>
  <c r="C7105" i="126" s="1"/>
  <c r="B7106" i="126" s="1"/>
  <c r="E7106" i="126"/>
  <c r="E7107" i="126" l="1"/>
  <c r="F7106" i="126"/>
  <c r="C7106" i="126" s="1"/>
  <c r="B7107" i="126" s="1"/>
  <c r="F7107" i="126" l="1"/>
  <c r="C7107" i="126" s="1"/>
  <c r="B7108" i="126" s="1"/>
  <c r="E7108" i="126"/>
  <c r="F7108" i="126" l="1"/>
  <c r="C7108" i="126" s="1"/>
  <c r="B7109" i="126" s="1"/>
  <c r="E7109" i="126"/>
  <c r="E7110" i="126" l="1"/>
  <c r="F7109" i="126"/>
  <c r="C7109" i="126" s="1"/>
  <c r="B7110" i="126" s="1"/>
  <c r="F7110" i="126" l="1"/>
  <c r="C7110" i="126" s="1"/>
  <c r="B7111" i="126" s="1"/>
  <c r="E7111" i="126"/>
  <c r="E7112" i="126" l="1"/>
  <c r="F7111" i="126"/>
  <c r="C7111" i="126" s="1"/>
  <c r="B7112" i="126" s="1"/>
  <c r="F7112" i="126" l="1"/>
  <c r="C7112" i="126" s="1"/>
  <c r="B7113" i="126" s="1"/>
  <c r="E7113" i="126"/>
  <c r="E7114" i="126" l="1"/>
  <c r="F7113" i="126"/>
  <c r="C7113" i="126" s="1"/>
  <c r="B7114" i="126" s="1"/>
  <c r="F7114" i="126" l="1"/>
  <c r="C7114" i="126" s="1"/>
  <c r="B7115" i="126" s="1"/>
  <c r="E7115" i="126"/>
  <c r="F7115" i="126" l="1"/>
  <c r="C7115" i="126" s="1"/>
  <c r="B7116" i="126" s="1"/>
  <c r="E7116" i="126"/>
  <c r="E7117" i="126" l="1"/>
  <c r="F7116" i="126"/>
  <c r="C7116" i="126" s="1"/>
  <c r="B7117" i="126" s="1"/>
  <c r="E7118" i="126" l="1"/>
  <c r="F7117" i="126"/>
  <c r="C7117" i="126" s="1"/>
  <c r="B7118" i="126" s="1"/>
  <c r="F7118" i="126" l="1"/>
  <c r="C7118" i="126" s="1"/>
  <c r="B7119" i="126" s="1"/>
  <c r="E7119" i="126"/>
  <c r="E7120" i="126" l="1"/>
  <c r="F7119" i="126"/>
  <c r="C7119" i="126" s="1"/>
  <c r="B7120" i="126" s="1"/>
  <c r="F7120" i="126" l="1"/>
  <c r="C7120" i="126" s="1"/>
  <c r="B7121" i="126" s="1"/>
  <c r="E7121" i="126"/>
  <c r="F7121" i="126" l="1"/>
  <c r="C7121" i="126" s="1"/>
  <c r="B7122" i="126" s="1"/>
  <c r="E7122" i="126"/>
  <c r="E7123" i="126" l="1"/>
  <c r="F7122" i="126"/>
  <c r="C7122" i="126" s="1"/>
  <c r="B7123" i="126" s="1"/>
  <c r="E7124" i="126" l="1"/>
  <c r="F7123" i="126"/>
  <c r="C7123" i="126" s="1"/>
  <c r="B7124" i="126" s="1"/>
  <c r="F7124" i="126" l="1"/>
  <c r="C7124" i="126" s="1"/>
  <c r="B7125" i="126" s="1"/>
  <c r="E7125" i="126"/>
  <c r="E7126" i="126" l="1"/>
  <c r="F7125" i="126"/>
  <c r="C7125" i="126" s="1"/>
  <c r="B7126" i="126" s="1"/>
  <c r="E7127" i="126" l="1"/>
  <c r="F7126" i="126"/>
  <c r="C7126" i="126" s="1"/>
  <c r="B7127" i="126" s="1"/>
  <c r="F7127" i="126" l="1"/>
  <c r="C7127" i="126" s="1"/>
  <c r="B7128" i="126" s="1"/>
  <c r="E7128" i="126"/>
  <c r="F7128" i="126" l="1"/>
  <c r="C7128" i="126" s="1"/>
  <c r="B7129" i="126" s="1"/>
  <c r="E7129" i="126"/>
  <c r="E7130" i="126" l="1"/>
  <c r="F7129" i="126"/>
  <c r="C7129" i="126" s="1"/>
  <c r="B7130" i="126" s="1"/>
  <c r="F7130" i="126" l="1"/>
  <c r="C7130" i="126" s="1"/>
  <c r="B7131" i="126" s="1"/>
  <c r="E7131" i="126"/>
  <c r="E7132" i="126" l="1"/>
  <c r="F7131" i="126"/>
  <c r="C7131" i="126" s="1"/>
  <c r="B7132" i="126" s="1"/>
  <c r="E7133" i="126" l="1"/>
  <c r="F7132" i="126"/>
  <c r="C7132" i="126" s="1"/>
  <c r="B7133" i="126" s="1"/>
  <c r="F7133" i="126" l="1"/>
  <c r="C7133" i="126" s="1"/>
  <c r="B7134" i="126" s="1"/>
  <c r="E7134" i="126"/>
  <c r="F7134" i="126" l="1"/>
  <c r="C7134" i="126" s="1"/>
  <c r="B7135" i="126" s="1"/>
  <c r="E7135" i="126"/>
  <c r="F7135" i="126" l="1"/>
  <c r="C7135" i="126" s="1"/>
  <c r="B7136" i="126" s="1"/>
  <c r="E7136" i="126"/>
  <c r="E7137" i="126" l="1"/>
  <c r="F7136" i="126"/>
  <c r="C7136" i="126" s="1"/>
  <c r="B7137" i="126" s="1"/>
  <c r="F7137" i="126" l="1"/>
  <c r="C7137" i="126" s="1"/>
  <c r="B7138" i="126" s="1"/>
  <c r="E7138" i="126"/>
  <c r="E7139" i="126" l="1"/>
  <c r="F7138" i="126"/>
  <c r="C7138" i="126" s="1"/>
  <c r="B7139" i="126" s="1"/>
  <c r="E7140" i="126" l="1"/>
  <c r="F7139" i="126"/>
  <c r="C7139" i="126" s="1"/>
  <c r="B7140" i="126" s="1"/>
  <c r="E7141" i="126" l="1"/>
  <c r="F7140" i="126"/>
  <c r="C7140" i="126" s="1"/>
  <c r="B7141" i="126" s="1"/>
  <c r="E7142" i="126" l="1"/>
  <c r="F7141" i="126"/>
  <c r="C7141" i="126" s="1"/>
  <c r="B7142" i="126" s="1"/>
  <c r="F7142" i="126" l="1"/>
  <c r="C7142" i="126" s="1"/>
  <c r="B7143" i="126" s="1"/>
  <c r="E7143" i="126"/>
  <c r="F7143" i="126" l="1"/>
  <c r="C7143" i="126" s="1"/>
  <c r="B7144" i="126" s="1"/>
  <c r="E7144" i="126"/>
  <c r="F7144" i="126" l="1"/>
  <c r="C7144" i="126" s="1"/>
  <c r="B7145" i="126" s="1"/>
  <c r="E7145" i="126"/>
  <c r="E7146" i="126" l="1"/>
  <c r="F7145" i="126"/>
  <c r="C7145" i="126" s="1"/>
  <c r="B7146" i="126" s="1"/>
  <c r="E7147" i="126" l="1"/>
  <c r="F7146" i="126"/>
  <c r="C7146" i="126" s="1"/>
  <c r="B7147" i="126" s="1"/>
  <c r="F7147" i="126" l="1"/>
  <c r="C7147" i="126" s="1"/>
  <c r="B7148" i="126" s="1"/>
  <c r="E7148" i="126"/>
  <c r="E7149" i="126" l="1"/>
  <c r="F7148" i="126"/>
  <c r="C7148" i="126" s="1"/>
  <c r="B7149" i="126" s="1"/>
  <c r="E7150" i="126" l="1"/>
  <c r="F7149" i="126"/>
  <c r="C7149" i="126" s="1"/>
  <c r="B7150" i="126" s="1"/>
  <c r="F7150" i="126" l="1"/>
  <c r="C7150" i="126" s="1"/>
  <c r="B7151" i="126" s="1"/>
  <c r="E7151" i="126"/>
  <c r="E7152" i="126" l="1"/>
  <c r="F7151" i="126"/>
  <c r="C7151" i="126" s="1"/>
  <c r="B7152" i="126" s="1"/>
  <c r="F7152" i="126" l="1"/>
  <c r="C7152" i="126" s="1"/>
  <c r="B7153" i="126" s="1"/>
  <c r="E7153" i="126"/>
  <c r="E7154" i="126" l="1"/>
  <c r="F7153" i="126"/>
  <c r="C7153" i="126" s="1"/>
  <c r="B7154" i="126" s="1"/>
  <c r="E7155" i="126" l="1"/>
  <c r="F7154" i="126"/>
  <c r="C7154" i="126" s="1"/>
  <c r="B7155" i="126" s="1"/>
  <c r="F7155" i="126" l="1"/>
  <c r="C7155" i="126" s="1"/>
  <c r="B7156" i="126" s="1"/>
  <c r="E7156" i="126"/>
  <c r="F7156" i="126" l="1"/>
  <c r="C7156" i="126" s="1"/>
  <c r="B7157" i="126" s="1"/>
  <c r="E7157" i="126"/>
  <c r="E7158" i="126" l="1"/>
  <c r="F7157" i="126"/>
  <c r="C7157" i="126" s="1"/>
  <c r="B7158" i="126" s="1"/>
  <c r="E7159" i="126" l="1"/>
  <c r="F7158" i="126"/>
  <c r="C7158" i="126" s="1"/>
  <c r="B7159" i="126" s="1"/>
  <c r="F7159" i="126" l="1"/>
  <c r="C7159" i="126" s="1"/>
  <c r="B7160" i="126" s="1"/>
  <c r="E7160" i="126"/>
  <c r="E7161" i="126" l="1"/>
  <c r="F7160" i="126"/>
  <c r="C7160" i="126" s="1"/>
  <c r="B7161" i="126" s="1"/>
  <c r="F7161" i="126" l="1"/>
  <c r="C7161" i="126" s="1"/>
  <c r="B7162" i="126" s="1"/>
  <c r="E7162" i="126"/>
  <c r="E7163" i="126" l="1"/>
  <c r="F7162" i="126"/>
  <c r="C7162" i="126" s="1"/>
  <c r="B7163" i="126" s="1"/>
  <c r="E7164" i="126" l="1"/>
  <c r="F7163" i="126"/>
  <c r="C7163" i="126" s="1"/>
  <c r="B7164" i="126" s="1"/>
  <c r="E7165" i="126" l="1"/>
  <c r="F7164" i="126"/>
  <c r="C7164" i="126" s="1"/>
  <c r="B7165" i="126" s="1"/>
  <c r="F7165" i="126" l="1"/>
  <c r="C7165" i="126" s="1"/>
  <c r="B7166" i="126" s="1"/>
  <c r="E7166" i="126"/>
  <c r="E7167" i="126" l="1"/>
  <c r="F7166" i="126"/>
  <c r="C7166" i="126" s="1"/>
  <c r="B7167" i="126" s="1"/>
  <c r="F7167" i="126" l="1"/>
  <c r="C7167" i="126" s="1"/>
  <c r="B7168" i="126" s="1"/>
  <c r="E7168" i="126"/>
  <c r="E7169" i="126" l="1"/>
  <c r="F7168" i="126"/>
  <c r="C7168" i="126" s="1"/>
  <c r="B7169" i="126" s="1"/>
  <c r="F7169" i="126" l="1"/>
  <c r="C7169" i="126" s="1"/>
  <c r="B7170" i="126" s="1"/>
  <c r="E7170" i="126"/>
  <c r="E7171" i="126" l="1"/>
  <c r="F7170" i="126"/>
  <c r="C7170" i="126" s="1"/>
  <c r="B7171" i="126" s="1"/>
  <c r="E7172" i="126" l="1"/>
  <c r="F7171" i="126"/>
  <c r="C7171" i="126" s="1"/>
  <c r="B7172" i="126" s="1"/>
  <c r="F7172" i="126" l="1"/>
  <c r="C7172" i="126" s="1"/>
  <c r="B7173" i="126" s="1"/>
  <c r="E7173" i="126"/>
  <c r="E7174" i="126" l="1"/>
  <c r="F7173" i="126"/>
  <c r="C7173" i="126" s="1"/>
  <c r="B7174" i="126" s="1"/>
  <c r="E7175" i="126" l="1"/>
  <c r="F7174" i="126"/>
  <c r="C7174" i="126" s="1"/>
  <c r="B7175" i="126" s="1"/>
  <c r="F7175" i="126" l="1"/>
  <c r="C7175" i="126" s="1"/>
  <c r="B7176" i="126" s="1"/>
  <c r="E7176" i="126"/>
  <c r="F7176" i="126" l="1"/>
  <c r="C7176" i="126" s="1"/>
  <c r="B7177" i="126" s="1"/>
  <c r="E7177" i="126"/>
  <c r="E7178" i="126" l="1"/>
  <c r="F7177" i="126"/>
  <c r="C7177" i="126" s="1"/>
  <c r="B7178" i="126" s="1"/>
  <c r="E7179" i="126" l="1"/>
  <c r="F7178" i="126"/>
  <c r="C7178" i="126" s="1"/>
  <c r="B7179" i="126" s="1"/>
  <c r="F7179" i="126" l="1"/>
  <c r="C7179" i="126" s="1"/>
  <c r="B7180" i="126" s="1"/>
  <c r="E7180" i="126"/>
  <c r="F7180" i="126" l="1"/>
  <c r="C7180" i="126" s="1"/>
  <c r="B7181" i="126" s="1"/>
  <c r="E7181" i="126"/>
  <c r="E7182" i="126" l="1"/>
  <c r="F7181" i="126"/>
  <c r="C7181" i="126" s="1"/>
  <c r="B7182" i="126" s="1"/>
  <c r="F7182" i="126" l="1"/>
  <c r="C7182" i="126" s="1"/>
  <c r="B7183" i="126" s="1"/>
  <c r="E7183" i="126"/>
  <c r="F7183" i="126" l="1"/>
  <c r="C7183" i="126" s="1"/>
  <c r="B7184" i="126" s="1"/>
  <c r="E7184" i="126"/>
  <c r="E7185" i="126" l="1"/>
  <c r="F7184" i="126"/>
  <c r="C7184" i="126" s="1"/>
  <c r="B7185" i="126" s="1"/>
  <c r="F7185" i="126" l="1"/>
  <c r="C7185" i="126" s="1"/>
  <c r="B7186" i="126" s="1"/>
  <c r="E7186" i="126"/>
  <c r="F7186" i="126" l="1"/>
  <c r="C7186" i="126" s="1"/>
  <c r="B7187" i="126" s="1"/>
  <c r="E7187" i="126"/>
  <c r="E7188" i="126" l="1"/>
  <c r="F7187" i="126"/>
  <c r="C7187" i="126" s="1"/>
  <c r="B7188" i="126" s="1"/>
  <c r="F7188" i="126" l="1"/>
  <c r="C7188" i="126" s="1"/>
  <c r="B7189" i="126" s="1"/>
  <c r="E7189" i="126"/>
  <c r="E7190" i="126" l="1"/>
  <c r="F7189" i="126"/>
  <c r="C7189" i="126" s="1"/>
  <c r="B7190" i="126" s="1"/>
  <c r="E7191" i="126" l="1"/>
  <c r="F7190" i="126"/>
  <c r="C7190" i="126" s="1"/>
  <c r="B7191" i="126" s="1"/>
  <c r="F7191" i="126" l="1"/>
  <c r="C7191" i="126" s="1"/>
  <c r="B7192" i="126" s="1"/>
  <c r="E7192" i="126"/>
  <c r="E7193" i="126" l="1"/>
  <c r="F7192" i="126"/>
  <c r="C7192" i="126" s="1"/>
  <c r="B7193" i="126" s="1"/>
  <c r="E7194" i="126" l="1"/>
  <c r="F7193" i="126"/>
  <c r="C7193" i="126" s="1"/>
  <c r="B7194" i="126" s="1"/>
  <c r="E7195" i="126" l="1"/>
  <c r="F7194" i="126"/>
  <c r="C7194" i="126" s="1"/>
  <c r="B7195" i="126" s="1"/>
  <c r="E7196" i="126" l="1"/>
  <c r="F7195" i="126"/>
  <c r="C7195" i="126" s="1"/>
  <c r="B7196" i="126" s="1"/>
  <c r="E7197" i="126" l="1"/>
  <c r="F7196" i="126"/>
  <c r="C7196" i="126" s="1"/>
  <c r="B7197" i="126" s="1"/>
  <c r="F7197" i="126" l="1"/>
  <c r="C7197" i="126" s="1"/>
  <c r="B7198" i="126" s="1"/>
  <c r="E7198" i="126"/>
  <c r="E7199" i="126" l="1"/>
  <c r="F7198" i="126"/>
  <c r="C7198" i="126" s="1"/>
  <c r="B7199" i="126" s="1"/>
  <c r="F7199" i="126" l="1"/>
  <c r="C7199" i="126" s="1"/>
  <c r="B7200" i="126" s="1"/>
  <c r="E7200" i="126"/>
  <c r="E7201" i="126" l="1"/>
  <c r="F7200" i="126"/>
  <c r="C7200" i="126" s="1"/>
  <c r="B7201" i="126" s="1"/>
  <c r="E7202" i="126" l="1"/>
  <c r="F7201" i="126"/>
  <c r="C7201" i="126" s="1"/>
  <c r="B7202" i="126" s="1"/>
  <c r="F7202" i="126" l="1"/>
  <c r="C7202" i="126" s="1"/>
  <c r="B7203" i="126" s="1"/>
  <c r="E7203" i="126"/>
  <c r="E7204" i="126" l="1"/>
  <c r="F7203" i="126"/>
  <c r="C7203" i="126" s="1"/>
  <c r="B7204" i="126" s="1"/>
  <c r="E7205" i="126" l="1"/>
  <c r="F7204" i="126"/>
  <c r="C7204" i="126" s="1"/>
  <c r="B7205" i="126" s="1"/>
  <c r="F7205" i="126" l="1"/>
  <c r="C7205" i="126" s="1"/>
  <c r="B7206" i="126" s="1"/>
  <c r="E7206" i="126"/>
  <c r="E7207" i="126" l="1"/>
  <c r="F7206" i="126"/>
  <c r="C7206" i="126" s="1"/>
  <c r="B7207" i="126" s="1"/>
  <c r="F7207" i="126" l="1"/>
  <c r="C7207" i="126" s="1"/>
  <c r="B7208" i="126" s="1"/>
  <c r="E7208" i="126"/>
  <c r="E7209" i="126" l="1"/>
  <c r="F7208" i="126"/>
  <c r="C7208" i="126" s="1"/>
  <c r="B7209" i="126" s="1"/>
  <c r="F7209" i="126" l="1"/>
  <c r="C7209" i="126" s="1"/>
  <c r="B7210" i="126" s="1"/>
  <c r="E7210" i="126"/>
  <c r="E7211" i="126" l="1"/>
  <c r="F7210" i="126"/>
  <c r="C7210" i="126" s="1"/>
  <c r="B7211" i="126" s="1"/>
  <c r="E7212" i="126" l="1"/>
  <c r="F7211" i="126"/>
  <c r="C7211" i="126" s="1"/>
  <c r="B7212" i="126" s="1"/>
  <c r="F7212" i="126" l="1"/>
  <c r="C7212" i="126" s="1"/>
  <c r="B7213" i="126" s="1"/>
  <c r="E7213" i="126"/>
  <c r="E7214" i="126" l="1"/>
  <c r="F7213" i="126"/>
  <c r="C7213" i="126" s="1"/>
  <c r="B7214" i="126" s="1"/>
  <c r="F7214" i="126" l="1"/>
  <c r="C7214" i="126" s="1"/>
  <c r="B7215" i="126" s="1"/>
  <c r="E7215" i="126"/>
  <c r="E7216" i="126" l="1"/>
  <c r="F7215" i="126"/>
  <c r="C7215" i="126" s="1"/>
  <c r="B7216" i="126" s="1"/>
  <c r="F7216" i="126" l="1"/>
  <c r="C7216" i="126" s="1"/>
  <c r="B7217" i="126" s="1"/>
  <c r="E7217" i="126"/>
  <c r="E7218" i="126" l="1"/>
  <c r="F7217" i="126"/>
  <c r="C7217" i="126" s="1"/>
  <c r="B7218" i="126" s="1"/>
  <c r="F7218" i="126" l="1"/>
  <c r="C7218" i="126" s="1"/>
  <c r="B7219" i="126" s="1"/>
  <c r="E7219" i="126"/>
  <c r="E7220" i="126" l="1"/>
  <c r="F7219" i="126"/>
  <c r="C7219" i="126" s="1"/>
  <c r="B7220" i="126" s="1"/>
  <c r="F7220" i="126" l="1"/>
  <c r="C7220" i="126" s="1"/>
  <c r="B7221" i="126" s="1"/>
  <c r="E7221" i="126"/>
  <c r="F7221" i="126" l="1"/>
  <c r="C7221" i="126" s="1"/>
  <c r="B7222" i="126" s="1"/>
  <c r="E7222" i="126"/>
  <c r="F7222" i="126" l="1"/>
  <c r="C7222" i="126" s="1"/>
  <c r="B7223" i="126" s="1"/>
  <c r="E7223" i="126"/>
  <c r="E7224" i="126" l="1"/>
  <c r="F7223" i="126"/>
  <c r="C7223" i="126" s="1"/>
  <c r="B7224" i="126" s="1"/>
  <c r="F7224" i="126" l="1"/>
  <c r="C7224" i="126" s="1"/>
  <c r="B7225" i="126" s="1"/>
  <c r="E7225" i="126"/>
  <c r="E7226" i="126" l="1"/>
  <c r="F7225" i="126"/>
  <c r="C7225" i="126" s="1"/>
  <c r="B7226" i="126" s="1"/>
  <c r="F7226" i="126" l="1"/>
  <c r="C7226" i="126" s="1"/>
  <c r="B7227" i="126" s="1"/>
  <c r="E7227" i="126"/>
  <c r="E7228" i="126" l="1"/>
  <c r="F7227" i="126"/>
  <c r="C7227" i="126" s="1"/>
  <c r="B7228" i="126" s="1"/>
  <c r="F7228" i="126" l="1"/>
  <c r="C7228" i="126" s="1"/>
  <c r="B7229" i="126" s="1"/>
  <c r="E7229" i="126"/>
  <c r="F7229" i="126" l="1"/>
  <c r="C7229" i="126" s="1"/>
  <c r="B7230" i="126" s="1"/>
  <c r="E7230" i="126"/>
  <c r="E7231" i="126" l="1"/>
  <c r="F7230" i="126"/>
  <c r="C7230" i="126" s="1"/>
  <c r="B7231" i="126" s="1"/>
  <c r="E7232" i="126" l="1"/>
  <c r="F7231" i="126"/>
  <c r="C7231" i="126" s="1"/>
  <c r="B7232" i="126" s="1"/>
  <c r="F7232" i="126" l="1"/>
  <c r="C7232" i="126" s="1"/>
  <c r="B7233" i="126" s="1"/>
  <c r="E7233" i="126"/>
  <c r="F7233" i="126" l="1"/>
  <c r="C7233" i="126" s="1"/>
  <c r="B7234" i="126" s="1"/>
  <c r="E7234" i="126"/>
  <c r="F7234" i="126" l="1"/>
  <c r="C7234" i="126" s="1"/>
  <c r="B7235" i="126" s="1"/>
  <c r="E7235" i="126"/>
  <c r="E7236" i="126" l="1"/>
  <c r="F7235" i="126"/>
  <c r="C7235" i="126" s="1"/>
  <c r="B7236" i="126" s="1"/>
  <c r="E7237" i="126" l="1"/>
  <c r="F7236" i="126"/>
  <c r="C7236" i="126" s="1"/>
  <c r="B7237" i="126" s="1"/>
  <c r="F7237" i="126" l="1"/>
  <c r="C7237" i="126" s="1"/>
  <c r="B7238" i="126" s="1"/>
  <c r="E7238" i="126"/>
  <c r="F7238" i="126" l="1"/>
  <c r="C7238" i="126" s="1"/>
  <c r="B7239" i="126" s="1"/>
  <c r="E7239" i="126"/>
  <c r="E7240" i="126" l="1"/>
  <c r="F7239" i="126"/>
  <c r="C7239" i="126" s="1"/>
  <c r="B7240" i="126" s="1"/>
  <c r="F7240" i="126" l="1"/>
  <c r="C7240" i="126" s="1"/>
  <c r="B7241" i="126" s="1"/>
  <c r="E7241" i="126"/>
  <c r="F7241" i="126" l="1"/>
  <c r="C7241" i="126" s="1"/>
  <c r="B7242" i="126" s="1"/>
  <c r="E7242" i="126"/>
  <c r="E7243" i="126" l="1"/>
  <c r="F7242" i="126"/>
  <c r="C7242" i="126" s="1"/>
  <c r="B7243" i="126" s="1"/>
  <c r="F7243" i="126" l="1"/>
  <c r="C7243" i="126" s="1"/>
  <c r="B7244" i="126" s="1"/>
  <c r="E7244" i="126"/>
  <c r="E7245" i="126" l="1"/>
  <c r="F7244" i="126"/>
  <c r="C7244" i="126" s="1"/>
  <c r="B7245" i="126" s="1"/>
  <c r="E7246" i="126" l="1"/>
  <c r="F7245" i="126"/>
  <c r="C7245" i="126" s="1"/>
  <c r="B7246" i="126" s="1"/>
  <c r="F7246" i="126" l="1"/>
  <c r="C7246" i="126" s="1"/>
  <c r="B7247" i="126" s="1"/>
  <c r="E7247" i="126"/>
  <c r="E7248" i="126" l="1"/>
  <c r="F7247" i="126"/>
  <c r="C7247" i="126" s="1"/>
  <c r="B7248" i="126" s="1"/>
  <c r="E7249" i="126" l="1"/>
  <c r="F7248" i="126"/>
  <c r="C7248" i="126" s="1"/>
  <c r="B7249" i="126" s="1"/>
  <c r="E7250" i="126" l="1"/>
  <c r="F7249" i="126"/>
  <c r="C7249" i="126" s="1"/>
  <c r="B7250" i="126" s="1"/>
  <c r="F7250" i="126" l="1"/>
  <c r="C7250" i="126" s="1"/>
  <c r="B7251" i="126" s="1"/>
  <c r="E7251" i="126"/>
  <c r="F7251" i="126" l="1"/>
  <c r="C7251" i="126" s="1"/>
  <c r="B7252" i="126" s="1"/>
  <c r="E7252" i="126"/>
  <c r="E7253" i="126" l="1"/>
  <c r="F7252" i="126"/>
  <c r="C7252" i="126" s="1"/>
  <c r="B7253" i="126" s="1"/>
  <c r="F7253" i="126" l="1"/>
  <c r="C7253" i="126" s="1"/>
  <c r="B7254" i="126" s="1"/>
  <c r="E7254" i="126"/>
  <c r="E7255" i="126" l="1"/>
  <c r="F7254" i="126"/>
  <c r="C7254" i="126" s="1"/>
  <c r="B7255" i="126" s="1"/>
  <c r="F7255" i="126" l="1"/>
  <c r="C7255" i="126" s="1"/>
  <c r="B7256" i="126" s="1"/>
  <c r="E7256" i="126"/>
  <c r="E7257" i="126" l="1"/>
  <c r="F7256" i="126"/>
  <c r="C7256" i="126" s="1"/>
  <c r="B7257" i="126" s="1"/>
  <c r="E7258" i="126" l="1"/>
  <c r="F7257" i="126"/>
  <c r="C7257" i="126" s="1"/>
  <c r="B7258" i="126" s="1"/>
  <c r="F7258" i="126" l="1"/>
  <c r="C7258" i="126" s="1"/>
  <c r="B7259" i="126" s="1"/>
  <c r="E7259" i="126"/>
  <c r="E7260" i="126" l="1"/>
  <c r="F7259" i="126"/>
  <c r="C7259" i="126" s="1"/>
  <c r="B7260" i="126" s="1"/>
  <c r="F7260" i="126" l="1"/>
  <c r="C7260" i="126" s="1"/>
  <c r="B7261" i="126" s="1"/>
  <c r="E7261" i="126"/>
  <c r="E7262" i="126" l="1"/>
  <c r="F7261" i="126"/>
  <c r="C7261" i="126" s="1"/>
  <c r="B7262" i="126" s="1"/>
  <c r="E7263" i="126" l="1"/>
  <c r="F7262" i="126"/>
  <c r="C7262" i="126" s="1"/>
  <c r="B7263" i="126" s="1"/>
  <c r="F7263" i="126" l="1"/>
  <c r="C7263" i="126" s="1"/>
  <c r="B7264" i="126" s="1"/>
  <c r="E7264" i="126"/>
  <c r="E7265" i="126" l="1"/>
  <c r="F7264" i="126"/>
  <c r="C7264" i="126" s="1"/>
  <c r="B7265" i="126" s="1"/>
  <c r="E7266" i="126" l="1"/>
  <c r="F7265" i="126"/>
  <c r="C7265" i="126" s="1"/>
  <c r="B7266" i="126" s="1"/>
  <c r="F7266" i="126" l="1"/>
  <c r="C7266" i="126" s="1"/>
  <c r="B7267" i="126" s="1"/>
  <c r="E7267" i="126"/>
  <c r="E7268" i="126" l="1"/>
  <c r="F7267" i="126"/>
  <c r="C7267" i="126" s="1"/>
  <c r="B7268" i="126" s="1"/>
  <c r="F7268" i="126" l="1"/>
  <c r="C7268" i="126" s="1"/>
  <c r="B7269" i="126" s="1"/>
  <c r="E7269" i="126"/>
  <c r="F7269" i="126" l="1"/>
  <c r="C7269" i="126" s="1"/>
  <c r="B7270" i="126" s="1"/>
  <c r="E7270" i="126"/>
  <c r="E7271" i="126" l="1"/>
  <c r="F7270" i="126"/>
  <c r="C7270" i="126" s="1"/>
  <c r="B7271" i="126" s="1"/>
  <c r="F7271" i="126" l="1"/>
  <c r="C7271" i="126" s="1"/>
  <c r="B7272" i="126" s="1"/>
  <c r="E7272" i="126"/>
  <c r="E7273" i="126" l="1"/>
  <c r="F7272" i="126"/>
  <c r="C7272" i="126" s="1"/>
  <c r="B7273" i="126" s="1"/>
  <c r="E7274" i="126" l="1"/>
  <c r="F7273" i="126"/>
  <c r="C7273" i="126" s="1"/>
  <c r="B7274" i="126" s="1"/>
  <c r="F7274" i="126" l="1"/>
  <c r="C7274" i="126" s="1"/>
  <c r="B7275" i="126" s="1"/>
  <c r="E7275" i="126"/>
  <c r="F7275" i="126" l="1"/>
  <c r="C7275" i="126" s="1"/>
  <c r="B7276" i="126" s="1"/>
  <c r="E7276" i="126"/>
  <c r="E7277" i="126" l="1"/>
  <c r="F7276" i="126"/>
  <c r="C7276" i="126" s="1"/>
  <c r="B7277" i="126" s="1"/>
  <c r="F7277" i="126" l="1"/>
  <c r="C7277" i="126" s="1"/>
  <c r="B7278" i="126" s="1"/>
  <c r="E7278" i="126"/>
  <c r="E7279" i="126" l="1"/>
  <c r="F7278" i="126"/>
  <c r="C7278" i="126" s="1"/>
  <c r="B7279" i="126" s="1"/>
  <c r="F7279" i="126" l="1"/>
  <c r="C7279" i="126" s="1"/>
  <c r="B7280" i="126" s="1"/>
  <c r="E7280" i="126"/>
  <c r="F7280" i="126" l="1"/>
  <c r="C7280" i="126" s="1"/>
  <c r="B7281" i="126" s="1"/>
  <c r="E7281" i="126"/>
  <c r="F7281" i="126" l="1"/>
  <c r="C7281" i="126" s="1"/>
  <c r="B7282" i="126" s="1"/>
  <c r="E7282" i="126"/>
  <c r="E7283" i="126" l="1"/>
  <c r="F7282" i="126"/>
  <c r="C7282" i="126" s="1"/>
  <c r="B7283" i="126" s="1"/>
  <c r="E7284" i="126" l="1"/>
  <c r="F7283" i="126"/>
  <c r="C7283" i="126" s="1"/>
  <c r="B7284" i="126" s="1"/>
  <c r="E7285" i="126" l="1"/>
  <c r="F7284" i="126"/>
  <c r="C7284" i="126" s="1"/>
  <c r="B7285" i="126" s="1"/>
  <c r="F7285" i="126" l="1"/>
  <c r="C7285" i="126" s="1"/>
  <c r="B7286" i="126" s="1"/>
  <c r="E7286" i="126"/>
  <c r="F7286" i="126" l="1"/>
  <c r="C7286" i="126" s="1"/>
  <c r="B7287" i="126" s="1"/>
  <c r="E7287" i="126"/>
  <c r="E7288" i="126" l="1"/>
  <c r="F7287" i="126"/>
  <c r="C7287" i="126" s="1"/>
  <c r="B7288" i="126" s="1"/>
  <c r="E7289" i="126" l="1"/>
  <c r="F7288" i="126"/>
  <c r="C7288" i="126" s="1"/>
  <c r="B7289" i="126" s="1"/>
  <c r="E7290" i="126" l="1"/>
  <c r="F7289" i="126"/>
  <c r="C7289" i="126" s="1"/>
  <c r="B7290" i="126" s="1"/>
  <c r="F7290" i="126" l="1"/>
  <c r="C7290" i="126" s="1"/>
  <c r="B7291" i="126" s="1"/>
  <c r="E7291" i="126"/>
  <c r="E7292" i="126" l="1"/>
  <c r="F7291" i="126"/>
  <c r="C7291" i="126" s="1"/>
  <c r="B7292" i="126" s="1"/>
  <c r="E7293" i="126" l="1"/>
  <c r="F7292" i="126"/>
  <c r="C7292" i="126" s="1"/>
  <c r="B7293" i="126" s="1"/>
  <c r="F7293" i="126" l="1"/>
  <c r="C7293" i="126" s="1"/>
  <c r="B7294" i="126" s="1"/>
  <c r="E7294" i="126"/>
  <c r="F7294" i="126" l="1"/>
  <c r="C7294" i="126" s="1"/>
  <c r="B7295" i="126" s="1"/>
  <c r="E7295" i="126"/>
  <c r="E7296" i="126" l="1"/>
  <c r="F7295" i="126"/>
  <c r="C7295" i="126" s="1"/>
  <c r="B7296" i="126" s="1"/>
  <c r="E7297" i="126" l="1"/>
  <c r="F7296" i="126"/>
  <c r="C7296" i="126" s="1"/>
  <c r="B7297" i="126" s="1"/>
  <c r="E7298" i="126" l="1"/>
  <c r="F7297" i="126"/>
  <c r="C7297" i="126" s="1"/>
  <c r="B7298" i="126" s="1"/>
  <c r="F7298" i="126" l="1"/>
  <c r="C7298" i="126" s="1"/>
  <c r="B7299" i="126" s="1"/>
  <c r="E7299" i="126"/>
  <c r="F7299" i="126" l="1"/>
  <c r="C7299" i="126" s="1"/>
  <c r="B7300" i="126" s="1"/>
  <c r="E7300" i="126"/>
  <c r="E7301" i="126" l="1"/>
  <c r="F7300" i="126"/>
  <c r="C7300" i="126" s="1"/>
  <c r="B7301" i="126" s="1"/>
  <c r="F7301" i="126" l="1"/>
  <c r="C7301" i="126" s="1"/>
  <c r="B7302" i="126" s="1"/>
  <c r="E7302" i="126"/>
  <c r="E7303" i="126" l="1"/>
  <c r="F7302" i="126"/>
  <c r="C7302" i="126" s="1"/>
  <c r="B7303" i="126" s="1"/>
  <c r="E7304" i="126" l="1"/>
  <c r="F7303" i="126"/>
  <c r="C7303" i="126" s="1"/>
  <c r="B7304" i="126" s="1"/>
  <c r="F7304" i="126" l="1"/>
  <c r="C7304" i="126" s="1"/>
  <c r="B7305" i="126" s="1"/>
  <c r="E7305" i="126"/>
  <c r="F7305" i="126" l="1"/>
  <c r="C7305" i="126" s="1"/>
  <c r="B7306" i="126" s="1"/>
  <c r="E7306" i="126"/>
  <c r="E7307" i="126" l="1"/>
  <c r="F7306" i="126"/>
  <c r="C7306" i="126" s="1"/>
  <c r="B7307" i="126" s="1"/>
  <c r="F7307" i="126" l="1"/>
  <c r="C7307" i="126" s="1"/>
  <c r="B7308" i="126" s="1"/>
  <c r="E7308" i="126"/>
  <c r="E7309" i="126" l="1"/>
  <c r="F7308" i="126"/>
  <c r="C7308" i="126" s="1"/>
  <c r="B7309" i="126" s="1"/>
  <c r="F7309" i="126" l="1"/>
  <c r="C7309" i="126" s="1"/>
  <c r="B7310" i="126" s="1"/>
  <c r="E7310" i="126"/>
  <c r="E7311" i="126" l="1"/>
  <c r="F7310" i="126"/>
  <c r="C7310" i="126" s="1"/>
  <c r="B7311" i="126" s="1"/>
  <c r="F7311" i="126" l="1"/>
  <c r="C7311" i="126" s="1"/>
  <c r="B7312" i="126" s="1"/>
  <c r="E7312" i="126"/>
  <c r="E7313" i="126" l="1"/>
  <c r="F7312" i="126"/>
  <c r="C7312" i="126" s="1"/>
  <c r="B7313" i="126" s="1"/>
  <c r="F7313" i="126" l="1"/>
  <c r="C7313" i="126" s="1"/>
  <c r="B7314" i="126" s="1"/>
  <c r="E7314" i="126"/>
  <c r="E7315" i="126" l="1"/>
  <c r="F7314" i="126"/>
  <c r="C7314" i="126" s="1"/>
  <c r="B7315" i="126" s="1"/>
  <c r="F7315" i="126" l="1"/>
  <c r="C7315" i="126" s="1"/>
  <c r="B7316" i="126" s="1"/>
  <c r="E7316" i="126"/>
  <c r="E7317" i="126" l="1"/>
  <c r="F7316" i="126"/>
  <c r="C7316" i="126" s="1"/>
  <c r="B7317" i="126" s="1"/>
  <c r="F7317" i="126" l="1"/>
  <c r="C7317" i="126" s="1"/>
  <c r="B7318" i="126" s="1"/>
  <c r="E7318" i="126"/>
  <c r="F7318" i="126" l="1"/>
  <c r="C7318" i="126" s="1"/>
  <c r="B7319" i="126" s="1"/>
  <c r="E7319" i="126"/>
  <c r="E7320" i="126" l="1"/>
  <c r="F7319" i="126"/>
  <c r="C7319" i="126" s="1"/>
  <c r="B7320" i="126" s="1"/>
  <c r="E7321" i="126" l="1"/>
  <c r="F7320" i="126"/>
  <c r="C7320" i="126" s="1"/>
  <c r="B7321" i="126" s="1"/>
  <c r="F7321" i="126" l="1"/>
  <c r="C7321" i="126" s="1"/>
  <c r="B7322" i="126" s="1"/>
  <c r="E7322" i="126"/>
  <c r="F7322" i="126" l="1"/>
  <c r="C7322" i="126" s="1"/>
  <c r="B7323" i="126" s="1"/>
  <c r="E7323" i="126"/>
  <c r="F7323" i="126" l="1"/>
  <c r="C7323" i="126" s="1"/>
  <c r="B7324" i="126" s="1"/>
  <c r="E7324" i="126"/>
  <c r="E7325" i="126" l="1"/>
  <c r="F7324" i="126"/>
  <c r="C7324" i="126" s="1"/>
  <c r="B7325" i="126" s="1"/>
  <c r="F7325" i="126" l="1"/>
  <c r="C7325" i="126" s="1"/>
  <c r="B7326" i="126" s="1"/>
  <c r="E7326" i="126"/>
  <c r="E7327" i="126" l="1"/>
  <c r="F7326" i="126"/>
  <c r="C7326" i="126" s="1"/>
  <c r="B7327" i="126" s="1"/>
  <c r="E7328" i="126" l="1"/>
  <c r="F7327" i="126"/>
  <c r="C7327" i="126" s="1"/>
  <c r="B7328" i="126" s="1"/>
  <c r="F7328" i="126" l="1"/>
  <c r="C7328" i="126" s="1"/>
  <c r="B7329" i="126" s="1"/>
  <c r="E7329" i="126"/>
  <c r="E7330" i="126" l="1"/>
  <c r="F7329" i="126"/>
  <c r="C7329" i="126" s="1"/>
  <c r="B7330" i="126" s="1"/>
  <c r="E7331" i="126" l="1"/>
  <c r="F7330" i="126"/>
  <c r="C7330" i="126" s="1"/>
  <c r="B7331" i="126" s="1"/>
  <c r="F7331" i="126" l="1"/>
  <c r="C7331" i="126" s="1"/>
  <c r="B7332" i="126" s="1"/>
  <c r="E7332" i="126"/>
  <c r="E7333" i="126" l="1"/>
  <c r="F7332" i="126"/>
  <c r="C7332" i="126" s="1"/>
  <c r="B7333" i="126" s="1"/>
  <c r="F7333" i="126" l="1"/>
  <c r="C7333" i="126" s="1"/>
  <c r="B7334" i="126" s="1"/>
  <c r="E7334" i="126"/>
  <c r="E7335" i="126" l="1"/>
  <c r="F7334" i="126"/>
  <c r="C7334" i="126" s="1"/>
  <c r="B7335" i="126" s="1"/>
  <c r="F7335" i="126" l="1"/>
  <c r="C7335" i="126" s="1"/>
  <c r="B7336" i="126" s="1"/>
  <c r="E7336" i="126"/>
  <c r="E7337" i="126" l="1"/>
  <c r="F7336" i="126"/>
  <c r="C7336" i="126" s="1"/>
  <c r="B7337" i="126" s="1"/>
  <c r="E7338" i="126" l="1"/>
  <c r="F7337" i="126"/>
  <c r="C7337" i="126" s="1"/>
  <c r="B7338" i="126" s="1"/>
  <c r="F7338" i="126" l="1"/>
  <c r="C7338" i="126" s="1"/>
  <c r="B7339" i="126" s="1"/>
  <c r="E7339" i="126"/>
  <c r="E7340" i="126" l="1"/>
  <c r="F7339" i="126"/>
  <c r="C7339" i="126" s="1"/>
  <c r="B7340" i="126" s="1"/>
  <c r="F7340" i="126" l="1"/>
  <c r="C7340" i="126" s="1"/>
  <c r="B7341" i="126" s="1"/>
  <c r="E7341" i="126"/>
  <c r="E7342" i="126" l="1"/>
  <c r="F7341" i="126"/>
  <c r="C7341" i="126" s="1"/>
  <c r="B7342" i="126" s="1"/>
  <c r="F7342" i="126" l="1"/>
  <c r="C7342" i="126" s="1"/>
  <c r="B7343" i="126" s="1"/>
  <c r="E7343" i="126"/>
  <c r="F7343" i="126" l="1"/>
  <c r="C7343" i="126" s="1"/>
  <c r="B7344" i="126" s="1"/>
  <c r="E7344" i="126"/>
  <c r="F7344" i="126" l="1"/>
  <c r="C7344" i="126" s="1"/>
  <c r="B7345" i="126" s="1"/>
  <c r="E7345" i="126"/>
  <c r="F7345" i="126" l="1"/>
  <c r="C7345" i="126" s="1"/>
  <c r="B7346" i="126" s="1"/>
  <c r="E7346" i="126"/>
  <c r="E7347" i="126" l="1"/>
  <c r="F7346" i="126"/>
  <c r="C7346" i="126" s="1"/>
  <c r="B7347" i="126" s="1"/>
  <c r="E7348" i="126" l="1"/>
  <c r="F7347" i="126"/>
  <c r="C7347" i="126" s="1"/>
  <c r="B7348" i="126" s="1"/>
  <c r="F7348" i="126" l="1"/>
  <c r="C7348" i="126" s="1"/>
  <c r="B7349" i="126" s="1"/>
  <c r="E7349" i="126"/>
  <c r="F7349" i="126" l="1"/>
  <c r="C7349" i="126" s="1"/>
  <c r="B7350" i="126" s="1"/>
  <c r="E7350" i="126"/>
  <c r="F7350" i="126" l="1"/>
  <c r="C7350" i="126" s="1"/>
  <c r="B7351" i="126" s="1"/>
  <c r="E7351" i="126"/>
  <c r="E7352" i="126" l="1"/>
  <c r="F7351" i="126"/>
  <c r="C7351" i="126" s="1"/>
  <c r="B7352" i="126" s="1"/>
  <c r="F7352" i="126" l="1"/>
  <c r="C7352" i="126" s="1"/>
  <c r="B7353" i="126" s="1"/>
  <c r="E7353" i="126"/>
  <c r="F7353" i="126" l="1"/>
  <c r="C7353" i="126" s="1"/>
  <c r="B7354" i="126" s="1"/>
  <c r="E7354" i="126"/>
  <c r="E7355" i="126" l="1"/>
  <c r="F7354" i="126"/>
  <c r="C7354" i="126" s="1"/>
  <c r="B7355" i="126" s="1"/>
  <c r="F7355" i="126" l="1"/>
  <c r="C7355" i="126" s="1"/>
  <c r="B7356" i="126" s="1"/>
  <c r="E7356" i="126"/>
  <c r="F7356" i="126" l="1"/>
  <c r="C7356" i="126" s="1"/>
  <c r="B7357" i="126" s="1"/>
  <c r="E7357" i="126"/>
  <c r="E7358" i="126" l="1"/>
  <c r="F7357" i="126"/>
  <c r="C7357" i="126" s="1"/>
  <c r="B7358" i="126" s="1"/>
  <c r="E7359" i="126" l="1"/>
  <c r="F7358" i="126"/>
  <c r="C7358" i="126" s="1"/>
  <c r="B7359" i="126" s="1"/>
  <c r="F7359" i="126" l="1"/>
  <c r="C7359" i="126" s="1"/>
  <c r="B7360" i="126" s="1"/>
  <c r="E7360" i="126"/>
  <c r="E7361" i="126" l="1"/>
  <c r="F7360" i="126"/>
  <c r="C7360" i="126" s="1"/>
  <c r="B7361" i="126" s="1"/>
  <c r="F7361" i="126" l="1"/>
  <c r="C7361" i="126" s="1"/>
  <c r="B7362" i="126" s="1"/>
  <c r="E7362" i="126"/>
  <c r="F7362" i="126" l="1"/>
  <c r="C7362" i="126" s="1"/>
  <c r="B7363" i="126" s="1"/>
  <c r="E7363" i="126"/>
  <c r="E7364" i="126" l="1"/>
  <c r="F7363" i="126"/>
  <c r="C7363" i="126" s="1"/>
  <c r="B7364" i="126" s="1"/>
  <c r="F7364" i="126" l="1"/>
  <c r="C7364" i="126" s="1"/>
  <c r="B7365" i="126" s="1"/>
  <c r="E7365" i="126"/>
  <c r="F7365" i="126" l="1"/>
  <c r="C7365" i="126" s="1"/>
  <c r="B7366" i="126" s="1"/>
  <c r="E7366" i="126"/>
  <c r="F7366" i="126" l="1"/>
  <c r="C7366" i="126" s="1"/>
  <c r="B7367" i="126" s="1"/>
  <c r="E7367" i="126"/>
  <c r="F7367" i="126" l="1"/>
  <c r="C7367" i="126" s="1"/>
  <c r="B7368" i="126" s="1"/>
  <c r="E7368" i="126"/>
  <c r="E7369" i="126" l="1"/>
  <c r="F7368" i="126"/>
  <c r="C7368" i="126" s="1"/>
  <c r="B7369" i="126" s="1"/>
  <c r="F7369" i="126" l="1"/>
  <c r="C7369" i="126" s="1"/>
  <c r="B7370" i="126" s="1"/>
  <c r="E7370" i="126"/>
  <c r="F7370" i="126" l="1"/>
  <c r="C7370" i="126" s="1"/>
  <c r="B7371" i="126" s="1"/>
  <c r="E7371" i="126"/>
  <c r="E7372" i="126" l="1"/>
  <c r="F7371" i="126"/>
  <c r="C7371" i="126" s="1"/>
  <c r="B7372" i="126" s="1"/>
  <c r="E7373" i="126" l="1"/>
  <c r="F7372" i="126"/>
  <c r="C7372" i="126" s="1"/>
  <c r="B7373" i="126" s="1"/>
  <c r="E7374" i="126" l="1"/>
  <c r="F7373" i="126"/>
  <c r="C7373" i="126" s="1"/>
  <c r="B7374" i="126" s="1"/>
  <c r="E7375" i="126" l="1"/>
  <c r="F7374" i="126"/>
  <c r="C7374" i="126" s="1"/>
  <c r="B7375" i="126" s="1"/>
  <c r="F7375" i="126" l="1"/>
  <c r="C7375" i="126" s="1"/>
  <c r="B7376" i="126" s="1"/>
  <c r="E7376" i="126"/>
  <c r="E7377" i="126" l="1"/>
  <c r="F7376" i="126"/>
  <c r="C7376" i="126" s="1"/>
  <c r="B7377" i="126" s="1"/>
  <c r="E7378" i="126" l="1"/>
  <c r="F7377" i="126"/>
  <c r="C7377" i="126" s="1"/>
  <c r="B7378" i="126" s="1"/>
  <c r="F7378" i="126" l="1"/>
  <c r="C7378" i="126" s="1"/>
  <c r="B7379" i="126" s="1"/>
  <c r="E7379" i="126"/>
  <c r="E7380" i="126" l="1"/>
  <c r="F7379" i="126"/>
  <c r="C7379" i="126" s="1"/>
  <c r="B7380" i="126" s="1"/>
  <c r="F7380" i="126" l="1"/>
  <c r="C7380" i="126" s="1"/>
  <c r="B7381" i="126" s="1"/>
  <c r="E7381" i="126"/>
  <c r="F7381" i="126" l="1"/>
  <c r="C7381" i="126" s="1"/>
  <c r="B7382" i="126" s="1"/>
  <c r="E7382" i="126"/>
  <c r="E7383" i="126" l="1"/>
  <c r="F7382" i="126"/>
  <c r="C7382" i="126" s="1"/>
  <c r="B7383" i="126" s="1"/>
  <c r="E7384" i="126" l="1"/>
  <c r="F7383" i="126"/>
  <c r="C7383" i="126" s="1"/>
  <c r="B7384" i="126" s="1"/>
  <c r="F7384" i="126" l="1"/>
  <c r="C7384" i="126" s="1"/>
  <c r="B7385" i="126" s="1"/>
  <c r="E7385" i="126"/>
  <c r="E7386" i="126" l="1"/>
  <c r="F7385" i="126"/>
  <c r="C7385" i="126" s="1"/>
  <c r="B7386" i="126" s="1"/>
  <c r="F7386" i="126" l="1"/>
  <c r="C7386" i="126" s="1"/>
  <c r="B7387" i="126" s="1"/>
  <c r="E7387" i="126"/>
  <c r="E7388" i="126" l="1"/>
  <c r="F7387" i="126"/>
  <c r="C7387" i="126" s="1"/>
  <c r="B7388" i="126" s="1"/>
  <c r="F7388" i="126" l="1"/>
  <c r="C7388" i="126" s="1"/>
  <c r="B7389" i="126" s="1"/>
  <c r="E7389" i="126"/>
  <c r="F7389" i="126" l="1"/>
  <c r="C7389" i="126" s="1"/>
  <c r="B7390" i="126" s="1"/>
  <c r="E7390" i="126"/>
  <c r="F7390" i="126" l="1"/>
  <c r="C7390" i="126" s="1"/>
  <c r="B7391" i="126" s="1"/>
  <c r="E7391" i="126"/>
  <c r="F7391" i="126" l="1"/>
  <c r="C7391" i="126" s="1"/>
  <c r="B7392" i="126" s="1"/>
  <c r="E7392" i="126"/>
  <c r="F7392" i="126" l="1"/>
  <c r="C7392" i="126" s="1"/>
  <c r="B7393" i="126" s="1"/>
  <c r="E7393" i="126"/>
  <c r="E7394" i="126" l="1"/>
  <c r="F7393" i="126"/>
  <c r="C7393" i="126" s="1"/>
  <c r="B7394" i="126" s="1"/>
  <c r="F7394" i="126" l="1"/>
  <c r="C7394" i="126" s="1"/>
  <c r="B7395" i="126" s="1"/>
  <c r="E7395" i="126"/>
  <c r="E7396" i="126" l="1"/>
  <c r="F7395" i="126"/>
  <c r="C7395" i="126" s="1"/>
  <c r="B7396" i="126" s="1"/>
  <c r="F7396" i="126" l="1"/>
  <c r="C7396" i="126" s="1"/>
  <c r="B7397" i="126" s="1"/>
  <c r="E7397" i="126"/>
  <c r="E7398" i="126" l="1"/>
  <c r="F7397" i="126"/>
  <c r="C7397" i="126" s="1"/>
  <c r="B7398" i="126" s="1"/>
  <c r="F7398" i="126" l="1"/>
  <c r="C7398" i="126" s="1"/>
  <c r="B7399" i="126" s="1"/>
  <c r="E7399" i="126"/>
  <c r="E7400" i="126" l="1"/>
  <c r="F7399" i="126"/>
  <c r="C7399" i="126" s="1"/>
  <c r="B7400" i="126" s="1"/>
  <c r="F7400" i="126" l="1"/>
  <c r="C7400" i="126" s="1"/>
  <c r="B7401" i="126" s="1"/>
  <c r="E7401" i="126"/>
  <c r="E7402" i="126" l="1"/>
  <c r="F7401" i="126"/>
  <c r="C7401" i="126" s="1"/>
  <c r="B7402" i="126" s="1"/>
  <c r="E7403" i="126" l="1"/>
  <c r="F7402" i="126"/>
  <c r="C7402" i="126" s="1"/>
  <c r="B7403" i="126" s="1"/>
  <c r="E7404" i="126" l="1"/>
  <c r="F7403" i="126"/>
  <c r="C7403" i="126" s="1"/>
  <c r="B7404" i="126" s="1"/>
  <c r="F7404" i="126" l="1"/>
  <c r="C7404" i="126" s="1"/>
  <c r="B7405" i="126" s="1"/>
  <c r="E7405" i="126"/>
  <c r="F7405" i="126" l="1"/>
  <c r="C7405" i="126" s="1"/>
  <c r="B7406" i="126" s="1"/>
  <c r="E7406" i="126"/>
  <c r="E7407" i="126" l="1"/>
  <c r="F7406" i="126"/>
  <c r="C7406" i="126" s="1"/>
  <c r="B7407" i="126" s="1"/>
  <c r="F7407" i="126" l="1"/>
  <c r="C7407" i="126" s="1"/>
  <c r="B7408" i="126" s="1"/>
  <c r="E7408" i="126"/>
  <c r="F7408" i="126" l="1"/>
  <c r="C7408" i="126" s="1"/>
  <c r="B7409" i="126" s="1"/>
  <c r="E7409" i="126"/>
  <c r="F7409" i="126" l="1"/>
  <c r="C7409" i="126" s="1"/>
  <c r="B7410" i="126" s="1"/>
  <c r="E7410" i="126"/>
  <c r="E7411" i="126" l="1"/>
  <c r="F7410" i="126"/>
  <c r="C7410" i="126" s="1"/>
  <c r="B7411" i="126" s="1"/>
  <c r="F7411" i="126" l="1"/>
  <c r="C7411" i="126" s="1"/>
  <c r="B7412" i="126" s="1"/>
  <c r="E7412" i="126"/>
  <c r="E7413" i="126" l="1"/>
  <c r="F7412" i="126"/>
  <c r="C7412" i="126" s="1"/>
  <c r="B7413" i="126" s="1"/>
  <c r="E7414" i="126" l="1"/>
  <c r="F7413" i="126"/>
  <c r="C7413" i="126" s="1"/>
  <c r="B7414" i="126" s="1"/>
  <c r="E7415" i="126" l="1"/>
  <c r="F7414" i="126"/>
  <c r="C7414" i="126" s="1"/>
  <c r="B7415" i="126" s="1"/>
  <c r="E7416" i="126" l="1"/>
  <c r="F7415" i="126"/>
  <c r="C7415" i="126" s="1"/>
  <c r="B7416" i="126" s="1"/>
  <c r="F7416" i="126" l="1"/>
  <c r="C7416" i="126" s="1"/>
  <c r="B7417" i="126" s="1"/>
  <c r="E7417" i="126"/>
  <c r="F7417" i="126" l="1"/>
  <c r="C7417" i="126" s="1"/>
  <c r="B7418" i="126" s="1"/>
  <c r="E7418" i="126"/>
  <c r="F7418" i="126" l="1"/>
  <c r="C7418" i="126" s="1"/>
  <c r="B7419" i="126" s="1"/>
  <c r="E7419" i="126"/>
  <c r="E7420" i="126" l="1"/>
  <c r="F7419" i="126"/>
  <c r="C7419" i="126" s="1"/>
  <c r="B7420" i="126" s="1"/>
  <c r="E7421" i="126" l="1"/>
  <c r="F7420" i="126"/>
  <c r="C7420" i="126" s="1"/>
  <c r="B7421" i="126" s="1"/>
  <c r="F7421" i="126" l="1"/>
  <c r="C7421" i="126" s="1"/>
  <c r="B7422" i="126" s="1"/>
  <c r="E7422" i="126"/>
  <c r="F7422" i="126" l="1"/>
  <c r="C7422" i="126" s="1"/>
  <c r="B7423" i="126" s="1"/>
  <c r="E7423" i="126"/>
  <c r="F7423" i="126" l="1"/>
  <c r="C7423" i="126" s="1"/>
  <c r="B7424" i="126" s="1"/>
  <c r="E7424" i="126"/>
  <c r="F7424" i="126" l="1"/>
  <c r="C7424" i="126" s="1"/>
  <c r="B7425" i="126" s="1"/>
  <c r="E7425" i="126"/>
  <c r="E7426" i="126" l="1"/>
  <c r="F7425" i="126"/>
  <c r="C7425" i="126" s="1"/>
  <c r="B7426" i="126" s="1"/>
  <c r="E7427" i="126" l="1"/>
  <c r="F7426" i="126"/>
  <c r="C7426" i="126" s="1"/>
  <c r="B7427" i="126" s="1"/>
  <c r="F7427" i="126" l="1"/>
  <c r="C7427" i="126" s="1"/>
  <c r="B7428" i="126" s="1"/>
  <c r="E7428" i="126"/>
  <c r="F7428" i="126" l="1"/>
  <c r="C7428" i="126" s="1"/>
  <c r="B7429" i="126" s="1"/>
  <c r="E7429" i="126"/>
  <c r="E7430" i="126" l="1"/>
  <c r="F7429" i="126"/>
  <c r="C7429" i="126" s="1"/>
  <c r="B7430" i="126" s="1"/>
  <c r="E7431" i="126" l="1"/>
  <c r="F7430" i="126"/>
  <c r="C7430" i="126" s="1"/>
  <c r="B7431" i="126" s="1"/>
  <c r="F7431" i="126" l="1"/>
  <c r="C7431" i="126" s="1"/>
  <c r="B7432" i="126" s="1"/>
  <c r="E7432" i="126"/>
  <c r="E7433" i="126" l="1"/>
  <c r="F7432" i="126"/>
  <c r="C7432" i="126" s="1"/>
  <c r="B7433" i="126" s="1"/>
  <c r="F7433" i="126" l="1"/>
  <c r="C7433" i="126" s="1"/>
  <c r="B7434" i="126" s="1"/>
  <c r="E7434" i="126"/>
  <c r="E7435" i="126" l="1"/>
  <c r="F7434" i="126"/>
  <c r="C7434" i="126" s="1"/>
  <c r="B7435" i="126" s="1"/>
  <c r="F7435" i="126" l="1"/>
  <c r="C7435" i="126" s="1"/>
  <c r="B7436" i="126" s="1"/>
  <c r="E7436" i="126"/>
  <c r="F7436" i="126" l="1"/>
  <c r="C7436" i="126" s="1"/>
  <c r="B7437" i="126" s="1"/>
  <c r="E7437" i="126"/>
  <c r="F7437" i="126" l="1"/>
  <c r="C7437" i="126" s="1"/>
  <c r="B7438" i="126" s="1"/>
  <c r="E7438" i="126"/>
  <c r="E7439" i="126" l="1"/>
  <c r="F7438" i="126"/>
  <c r="C7438" i="126" s="1"/>
  <c r="B7439" i="126" s="1"/>
  <c r="F7439" i="126" l="1"/>
  <c r="C7439" i="126" s="1"/>
  <c r="B7440" i="126" s="1"/>
  <c r="E7440" i="126"/>
  <c r="E7441" i="126" l="1"/>
  <c r="F7440" i="126"/>
  <c r="C7440" i="126" s="1"/>
  <c r="B7441" i="126" s="1"/>
  <c r="F7441" i="126" l="1"/>
  <c r="C7441" i="126" s="1"/>
  <c r="B7442" i="126" s="1"/>
  <c r="E7442" i="126"/>
  <c r="F7442" i="126" l="1"/>
  <c r="C7442" i="126" s="1"/>
  <c r="B7443" i="126" s="1"/>
  <c r="E7443" i="126"/>
  <c r="F7443" i="126" l="1"/>
  <c r="C7443" i="126" s="1"/>
  <c r="B7444" i="126" s="1"/>
  <c r="E7444" i="126"/>
  <c r="E7445" i="126" l="1"/>
  <c r="F7444" i="126"/>
  <c r="C7444" i="126" s="1"/>
  <c r="B7445" i="126" s="1"/>
  <c r="F7445" i="126" l="1"/>
  <c r="C7445" i="126" s="1"/>
  <c r="B7446" i="126" s="1"/>
  <c r="E7446" i="126"/>
  <c r="E7447" i="126" l="1"/>
  <c r="F7446" i="126"/>
  <c r="C7446" i="126" s="1"/>
  <c r="B7447" i="126" s="1"/>
  <c r="F7447" i="126" l="1"/>
  <c r="C7447" i="126" s="1"/>
  <c r="B7448" i="126" s="1"/>
  <c r="E7448" i="126"/>
  <c r="F7448" i="126" l="1"/>
  <c r="C7448" i="126" s="1"/>
  <c r="B7449" i="126" s="1"/>
  <c r="E7449" i="126"/>
  <c r="E7450" i="126" l="1"/>
  <c r="F7449" i="126"/>
  <c r="C7449" i="126" s="1"/>
  <c r="B7450" i="126" s="1"/>
  <c r="E7451" i="126" l="1"/>
  <c r="F7450" i="126"/>
  <c r="C7450" i="126" s="1"/>
  <c r="B7451" i="126" s="1"/>
  <c r="F7451" i="126" l="1"/>
  <c r="C7451" i="126" s="1"/>
  <c r="B7452" i="126" s="1"/>
  <c r="E7452" i="126"/>
  <c r="E7453" i="126" l="1"/>
  <c r="F7452" i="126"/>
  <c r="C7452" i="126" s="1"/>
  <c r="B7453" i="126" s="1"/>
  <c r="F7453" i="126" l="1"/>
  <c r="C7453" i="126" s="1"/>
  <c r="B7454" i="126" s="1"/>
  <c r="E7454" i="126"/>
  <c r="E7455" i="126" l="1"/>
  <c r="F7454" i="126"/>
  <c r="C7454" i="126" s="1"/>
  <c r="B7455" i="126" s="1"/>
  <c r="E7456" i="126" l="1"/>
  <c r="F7455" i="126"/>
  <c r="C7455" i="126" s="1"/>
  <c r="B7456" i="126" s="1"/>
  <c r="E7457" i="126" l="1"/>
  <c r="F7456" i="126"/>
  <c r="C7456" i="126" s="1"/>
  <c r="B7457" i="126" s="1"/>
  <c r="F7457" i="126" l="1"/>
  <c r="C7457" i="126" s="1"/>
  <c r="B7458" i="126" s="1"/>
  <c r="E7458" i="126"/>
  <c r="F7458" i="126" l="1"/>
  <c r="C7458" i="126" s="1"/>
  <c r="B7459" i="126" s="1"/>
  <c r="E7459" i="126"/>
  <c r="E7460" i="126" l="1"/>
  <c r="F7459" i="126"/>
  <c r="C7459" i="126" s="1"/>
  <c r="B7460" i="126" s="1"/>
  <c r="F7460" i="126" l="1"/>
  <c r="C7460" i="126" s="1"/>
  <c r="B7461" i="126" s="1"/>
  <c r="E7461" i="126"/>
  <c r="F7461" i="126" l="1"/>
  <c r="C7461" i="126" s="1"/>
  <c r="B7462" i="126" s="1"/>
  <c r="E7462" i="126"/>
  <c r="E7463" i="126" l="1"/>
  <c r="F7462" i="126"/>
  <c r="C7462" i="126" s="1"/>
  <c r="B7463" i="126" s="1"/>
  <c r="F7463" i="126" l="1"/>
  <c r="C7463" i="126" s="1"/>
  <c r="B7464" i="126" s="1"/>
  <c r="E7464" i="126"/>
  <c r="E7465" i="126" l="1"/>
  <c r="F7464" i="126"/>
  <c r="C7464" i="126" s="1"/>
  <c r="B7465" i="126" s="1"/>
  <c r="E7466" i="126" l="1"/>
  <c r="F7465" i="126"/>
  <c r="C7465" i="126" s="1"/>
  <c r="B7466" i="126" s="1"/>
  <c r="F7466" i="126" l="1"/>
  <c r="C7466" i="126" s="1"/>
  <c r="B7467" i="126" s="1"/>
  <c r="E7467" i="126"/>
  <c r="E7468" i="126" l="1"/>
  <c r="F7467" i="126"/>
  <c r="C7467" i="126" s="1"/>
  <c r="B7468" i="126" s="1"/>
  <c r="E7469" i="126" l="1"/>
  <c r="F7468" i="126"/>
  <c r="C7468" i="126" s="1"/>
  <c r="B7469" i="126" s="1"/>
  <c r="F7469" i="126" l="1"/>
  <c r="C7469" i="126" s="1"/>
  <c r="B7470" i="126" s="1"/>
  <c r="E7470" i="126"/>
  <c r="E7471" i="126" l="1"/>
  <c r="F7470" i="126"/>
  <c r="C7470" i="126" s="1"/>
  <c r="B7471" i="126" s="1"/>
  <c r="E7472" i="126" l="1"/>
  <c r="F7471" i="126"/>
  <c r="C7471" i="126" s="1"/>
  <c r="B7472" i="126" s="1"/>
  <c r="F7472" i="126" l="1"/>
  <c r="C7472" i="126" s="1"/>
  <c r="B7473" i="126" s="1"/>
  <c r="E7473" i="126"/>
  <c r="E7474" i="126" l="1"/>
  <c r="F7473" i="126"/>
  <c r="C7473" i="126" s="1"/>
  <c r="B7474" i="126" s="1"/>
  <c r="E7475" i="126" l="1"/>
  <c r="F7474" i="126"/>
  <c r="C7474" i="126" s="1"/>
  <c r="B7475" i="126" s="1"/>
  <c r="F7475" i="126" l="1"/>
  <c r="C7475" i="126" s="1"/>
  <c r="B7476" i="126" s="1"/>
  <c r="E7476" i="126"/>
  <c r="F7476" i="126" l="1"/>
  <c r="C7476" i="126" s="1"/>
  <c r="B7477" i="126" s="1"/>
  <c r="E7477" i="126"/>
  <c r="E7478" i="126" l="1"/>
  <c r="F7477" i="126"/>
  <c r="C7477" i="126" s="1"/>
  <c r="B7478" i="126" s="1"/>
  <c r="E7479" i="126" l="1"/>
  <c r="F7478" i="126"/>
  <c r="C7478" i="126" s="1"/>
  <c r="B7479" i="126" s="1"/>
  <c r="F7479" i="126" l="1"/>
  <c r="C7479" i="126" s="1"/>
  <c r="B7480" i="126" s="1"/>
  <c r="E7480" i="126"/>
  <c r="E7481" i="126" l="1"/>
  <c r="F7480" i="126"/>
  <c r="C7480" i="126" s="1"/>
  <c r="B7481" i="126" s="1"/>
  <c r="F7481" i="126" l="1"/>
  <c r="C7481" i="126" s="1"/>
  <c r="B7482" i="126" s="1"/>
  <c r="E7482" i="126"/>
  <c r="F7482" i="126" l="1"/>
  <c r="C7482" i="126" s="1"/>
  <c r="B7483" i="126" s="1"/>
  <c r="E7483" i="126"/>
  <c r="F7483" i="126" l="1"/>
  <c r="C7483" i="126" s="1"/>
  <c r="B7484" i="126" s="1"/>
  <c r="E7484" i="126"/>
  <c r="E7485" i="126" l="1"/>
  <c r="F7484" i="126"/>
  <c r="C7484" i="126" s="1"/>
  <c r="B7485" i="126" s="1"/>
  <c r="F7485" i="126" l="1"/>
  <c r="C7485" i="126" s="1"/>
  <c r="B7486" i="126" s="1"/>
  <c r="E7486" i="126"/>
  <c r="F7486" i="126" l="1"/>
  <c r="C7486" i="126" s="1"/>
  <c r="B7487" i="126" s="1"/>
  <c r="E7487" i="126"/>
  <c r="F7487" i="126" l="1"/>
  <c r="C7487" i="126" s="1"/>
  <c r="B7488" i="126" s="1"/>
  <c r="E7488" i="126"/>
  <c r="E7489" i="126" l="1"/>
  <c r="F7488" i="126"/>
  <c r="C7488" i="126" s="1"/>
  <c r="B7489" i="126" s="1"/>
  <c r="F7489" i="126" l="1"/>
  <c r="C7489" i="126" s="1"/>
  <c r="B7490" i="126" s="1"/>
  <c r="E7490" i="126"/>
  <c r="F7490" i="126" l="1"/>
  <c r="C7490" i="126" s="1"/>
  <c r="B7491" i="126" s="1"/>
  <c r="E7491" i="126"/>
  <c r="E7492" i="126" l="1"/>
  <c r="F7491" i="126"/>
  <c r="C7491" i="126" s="1"/>
  <c r="B7492" i="126" s="1"/>
  <c r="F7492" i="126" l="1"/>
  <c r="C7492" i="126" s="1"/>
  <c r="B7493" i="126" s="1"/>
  <c r="E7493" i="126"/>
  <c r="F7493" i="126" l="1"/>
  <c r="C7493" i="126" s="1"/>
  <c r="B7494" i="126" s="1"/>
  <c r="E7494" i="126"/>
  <c r="E7495" i="126" l="1"/>
  <c r="F7494" i="126"/>
  <c r="C7494" i="126" s="1"/>
  <c r="B7495" i="126" s="1"/>
  <c r="E7496" i="126" l="1"/>
  <c r="F7495" i="126"/>
  <c r="C7495" i="126" s="1"/>
  <c r="B7496" i="126" s="1"/>
  <c r="F7496" i="126" l="1"/>
  <c r="C7496" i="126" s="1"/>
  <c r="B7497" i="126" s="1"/>
  <c r="E7497" i="126"/>
  <c r="F7497" i="126" l="1"/>
  <c r="C7497" i="126" s="1"/>
  <c r="B7498" i="126" s="1"/>
  <c r="E7498" i="126"/>
  <c r="E7499" i="126" l="1"/>
  <c r="F7498" i="126"/>
  <c r="C7498" i="126" s="1"/>
  <c r="B7499" i="126" s="1"/>
  <c r="E7500" i="126" l="1"/>
  <c r="F7499" i="126"/>
  <c r="C7499" i="126" s="1"/>
  <c r="B7500" i="126" s="1"/>
  <c r="E7501" i="126" l="1"/>
  <c r="F7500" i="126"/>
  <c r="C7500" i="126" s="1"/>
  <c r="B7501" i="126" s="1"/>
  <c r="F7501" i="126" l="1"/>
  <c r="C7501" i="126" s="1"/>
  <c r="B7502" i="126" s="1"/>
  <c r="E7502" i="126"/>
  <c r="F7502" i="126" l="1"/>
  <c r="C7502" i="126" s="1"/>
  <c r="B7503" i="126" s="1"/>
  <c r="E7503" i="126"/>
  <c r="E7504" i="126" l="1"/>
  <c r="F7503" i="126"/>
  <c r="C7503" i="126" s="1"/>
  <c r="B7504" i="126" s="1"/>
  <c r="E7505" i="126" l="1"/>
  <c r="F7504" i="126"/>
  <c r="C7504" i="126" s="1"/>
  <c r="B7505" i="126" s="1"/>
  <c r="F7505" i="126" l="1"/>
  <c r="C7505" i="126" s="1"/>
  <c r="B7506" i="126" s="1"/>
  <c r="E7506" i="126"/>
  <c r="F7506" i="126" l="1"/>
  <c r="C7506" i="126" s="1"/>
  <c r="B7507" i="126" s="1"/>
  <c r="E7507" i="126"/>
  <c r="F7507" i="126" l="1"/>
  <c r="C7507" i="126" s="1"/>
  <c r="B7508" i="126" s="1"/>
  <c r="E7508" i="126"/>
  <c r="E7509" i="126" l="1"/>
  <c r="F7508" i="126"/>
  <c r="C7508" i="126" s="1"/>
  <c r="B7509" i="126" s="1"/>
  <c r="F7509" i="126" l="1"/>
  <c r="C7509" i="126" s="1"/>
  <c r="B7510" i="126" s="1"/>
  <c r="E7510" i="126"/>
  <c r="E7511" i="126" l="1"/>
  <c r="F7510" i="126"/>
  <c r="C7510" i="126" s="1"/>
  <c r="B7511" i="126" s="1"/>
  <c r="E7512" i="126" l="1"/>
  <c r="F7511" i="126"/>
  <c r="C7511" i="126" s="1"/>
  <c r="B7512" i="126" s="1"/>
  <c r="F7512" i="126" l="1"/>
  <c r="C7512" i="126" s="1"/>
  <c r="B7513" i="126" s="1"/>
  <c r="E7513" i="126"/>
  <c r="E7514" i="126" l="1"/>
  <c r="F7513" i="126"/>
  <c r="C7513" i="126" s="1"/>
  <c r="B7514" i="126" s="1"/>
  <c r="E7515" i="126" l="1"/>
  <c r="F7514" i="126"/>
  <c r="C7514" i="126" s="1"/>
  <c r="B7515" i="126" s="1"/>
  <c r="E7516" i="126" l="1"/>
  <c r="F7515" i="126"/>
  <c r="C7515" i="126" s="1"/>
  <c r="B7516" i="126" s="1"/>
  <c r="E7517" i="126" l="1"/>
  <c r="F7516" i="126"/>
  <c r="C7516" i="126" s="1"/>
  <c r="B7517" i="126" s="1"/>
  <c r="F7517" i="126" l="1"/>
  <c r="C7517" i="126" s="1"/>
  <c r="B7518" i="126" s="1"/>
  <c r="E7518" i="126"/>
  <c r="E7519" i="126" l="1"/>
  <c r="F7518" i="126"/>
  <c r="C7518" i="126" s="1"/>
  <c r="B7519" i="126" s="1"/>
  <c r="F7519" i="126" l="1"/>
  <c r="C7519" i="126" s="1"/>
  <c r="B7520" i="126" s="1"/>
  <c r="E7520" i="126"/>
  <c r="E7521" i="126" l="1"/>
  <c r="F7520" i="126"/>
  <c r="C7520" i="126" s="1"/>
  <c r="B7521" i="126" s="1"/>
  <c r="E7522" i="126" l="1"/>
  <c r="F7521" i="126"/>
  <c r="C7521" i="126" s="1"/>
  <c r="B7522" i="126" s="1"/>
  <c r="F7522" i="126" l="1"/>
  <c r="C7522" i="126" s="1"/>
  <c r="B7523" i="126" s="1"/>
  <c r="E7523" i="126"/>
  <c r="E7524" i="126" l="1"/>
  <c r="F7523" i="126"/>
  <c r="C7523" i="126" s="1"/>
  <c r="B7524" i="126" s="1"/>
  <c r="F7524" i="126" l="1"/>
  <c r="C7524" i="126" s="1"/>
  <c r="B7525" i="126" s="1"/>
  <c r="E7525" i="126"/>
  <c r="E7526" i="126" l="1"/>
  <c r="F7525" i="126"/>
  <c r="C7525" i="126" s="1"/>
  <c r="B7526" i="126" s="1"/>
  <c r="F7526" i="126" l="1"/>
  <c r="C7526" i="126" s="1"/>
  <c r="B7527" i="126" s="1"/>
  <c r="E7527" i="126"/>
  <c r="F7527" i="126" l="1"/>
  <c r="C7527" i="126" s="1"/>
  <c r="B7528" i="126" s="1"/>
  <c r="E7528" i="126"/>
  <c r="E7529" i="126" l="1"/>
  <c r="F7528" i="126"/>
  <c r="C7528" i="126" s="1"/>
  <c r="B7529" i="126" s="1"/>
  <c r="E7530" i="126" l="1"/>
  <c r="F7529" i="126"/>
  <c r="C7529" i="126" s="1"/>
  <c r="B7530" i="126" s="1"/>
  <c r="E7531" i="126" l="1"/>
  <c r="F7530" i="126"/>
  <c r="C7530" i="126" s="1"/>
  <c r="B7531" i="126" s="1"/>
  <c r="F7531" i="126" l="1"/>
  <c r="C7531" i="126" s="1"/>
  <c r="B7532" i="126" s="1"/>
  <c r="E7532" i="126"/>
  <c r="E7533" i="126" l="1"/>
  <c r="F7532" i="126"/>
  <c r="C7532" i="126" s="1"/>
  <c r="B7533" i="126" s="1"/>
  <c r="F7533" i="126" l="1"/>
  <c r="C7533" i="126" s="1"/>
  <c r="B7534" i="126" s="1"/>
  <c r="E7534" i="126"/>
  <c r="F7534" i="126" l="1"/>
  <c r="C7534" i="126" s="1"/>
  <c r="B7535" i="126" s="1"/>
  <c r="E7535" i="126"/>
  <c r="E7536" i="126" l="1"/>
  <c r="F7535" i="126"/>
  <c r="C7535" i="126" s="1"/>
  <c r="B7536" i="126" s="1"/>
  <c r="F7536" i="126" l="1"/>
  <c r="C7536" i="126" s="1"/>
  <c r="B7537" i="126" s="1"/>
  <c r="E7537" i="126"/>
  <c r="F7537" i="126" l="1"/>
  <c r="C7537" i="126" s="1"/>
  <c r="B7538" i="126" s="1"/>
  <c r="E7538" i="126"/>
  <c r="E7539" i="126" l="1"/>
  <c r="F7538" i="126"/>
  <c r="C7538" i="126" s="1"/>
  <c r="B7539" i="126" s="1"/>
  <c r="F7539" i="126" l="1"/>
  <c r="C7539" i="126" s="1"/>
  <c r="B7540" i="126" s="1"/>
  <c r="E7540" i="126"/>
  <c r="F7540" i="126" l="1"/>
  <c r="C7540" i="126" s="1"/>
  <c r="B7541" i="126" s="1"/>
  <c r="E7541" i="126"/>
  <c r="F7541" i="126" l="1"/>
  <c r="C7541" i="126" s="1"/>
  <c r="B7542" i="126" s="1"/>
  <c r="E7542" i="126"/>
  <c r="F7542" i="126" l="1"/>
  <c r="C7542" i="126" s="1"/>
  <c r="B7543" i="126" s="1"/>
  <c r="E7543" i="126"/>
  <c r="E7544" i="126" l="1"/>
  <c r="F7543" i="126"/>
  <c r="C7543" i="126" s="1"/>
  <c r="B7544" i="126" s="1"/>
  <c r="E7545" i="126" l="1"/>
  <c r="F7544" i="126"/>
  <c r="C7544" i="126" s="1"/>
  <c r="B7545" i="126" s="1"/>
  <c r="F7545" i="126" l="1"/>
  <c r="C7545" i="126" s="1"/>
  <c r="B7546" i="126" s="1"/>
  <c r="E7546" i="126"/>
  <c r="E7547" i="126" l="1"/>
  <c r="F7546" i="126"/>
  <c r="C7546" i="126" s="1"/>
  <c r="B7547" i="126" s="1"/>
  <c r="E7548" i="126" l="1"/>
  <c r="F7547" i="126"/>
  <c r="C7547" i="126" s="1"/>
  <c r="B7548" i="126" s="1"/>
  <c r="F7548" i="126" l="1"/>
  <c r="C7548" i="126" s="1"/>
  <c r="B7549" i="126" s="1"/>
  <c r="E7549" i="126"/>
  <c r="F7549" i="126" l="1"/>
  <c r="C7549" i="126" s="1"/>
  <c r="B7550" i="126" s="1"/>
  <c r="E7550" i="126"/>
  <c r="F7550" i="126" l="1"/>
  <c r="C7550" i="126" s="1"/>
  <c r="B7551" i="126" s="1"/>
  <c r="E7551" i="126"/>
  <c r="E7552" i="126" l="1"/>
  <c r="F7551" i="126"/>
  <c r="C7551" i="126" s="1"/>
  <c r="B7552" i="126" s="1"/>
  <c r="E7553" i="126" l="1"/>
  <c r="F7552" i="126"/>
  <c r="C7552" i="126" s="1"/>
  <c r="B7553" i="126" s="1"/>
  <c r="E7554" i="126" l="1"/>
  <c r="F7553" i="126"/>
  <c r="C7553" i="126" s="1"/>
  <c r="B7554" i="126" s="1"/>
  <c r="F7554" i="126" l="1"/>
  <c r="C7554" i="126" s="1"/>
  <c r="B7555" i="126" s="1"/>
  <c r="E7555" i="126"/>
  <c r="E7556" i="126" l="1"/>
  <c r="F7555" i="126"/>
  <c r="C7555" i="126" s="1"/>
  <c r="B7556" i="126" s="1"/>
  <c r="E7557" i="126" l="1"/>
  <c r="F7556" i="126"/>
  <c r="C7556" i="126" s="1"/>
  <c r="B7557" i="126" s="1"/>
  <c r="E7558" i="126" l="1"/>
  <c r="F7557" i="126"/>
  <c r="C7557" i="126" s="1"/>
  <c r="B7558" i="126" s="1"/>
  <c r="F7558" i="126" l="1"/>
  <c r="C7558" i="126" s="1"/>
  <c r="B7559" i="126" s="1"/>
  <c r="E7559" i="126"/>
  <c r="F7559" i="126" l="1"/>
  <c r="C7559" i="126" s="1"/>
  <c r="B7560" i="126" s="1"/>
  <c r="E7560" i="126"/>
  <c r="F7560" i="126" l="1"/>
  <c r="C7560" i="126" s="1"/>
  <c r="B7561" i="126" s="1"/>
  <c r="E7561" i="126"/>
  <c r="E7562" i="126" l="1"/>
  <c r="F7561" i="126"/>
  <c r="C7561" i="126" s="1"/>
  <c r="B7562" i="126" s="1"/>
  <c r="F7562" i="126" l="1"/>
  <c r="C7562" i="126" s="1"/>
  <c r="B7563" i="126" s="1"/>
  <c r="E7563" i="126"/>
  <c r="E7564" i="126" l="1"/>
  <c r="F7563" i="126"/>
  <c r="C7563" i="126" s="1"/>
  <c r="B7564" i="126" s="1"/>
  <c r="F7564" i="126" l="1"/>
  <c r="C7564" i="126" s="1"/>
  <c r="B7565" i="126" s="1"/>
  <c r="E7565" i="126"/>
  <c r="E7566" i="126" l="1"/>
  <c r="F7565" i="126"/>
  <c r="C7565" i="126" s="1"/>
  <c r="B7566" i="126" s="1"/>
  <c r="E7567" i="126" l="1"/>
  <c r="F7566" i="126"/>
  <c r="C7566" i="126" s="1"/>
  <c r="B7567" i="126" s="1"/>
  <c r="F7567" i="126" l="1"/>
  <c r="C7567" i="126" s="1"/>
  <c r="B7568" i="126" s="1"/>
  <c r="E7568" i="126"/>
  <c r="F7568" i="126" l="1"/>
  <c r="C7568" i="126" s="1"/>
  <c r="B7569" i="126" s="1"/>
  <c r="E7569" i="126"/>
  <c r="E7570" i="126" l="1"/>
  <c r="F7569" i="126"/>
  <c r="C7569" i="126" s="1"/>
  <c r="B7570" i="126" s="1"/>
  <c r="F7570" i="126" l="1"/>
  <c r="C7570" i="126" s="1"/>
  <c r="B7571" i="126" s="1"/>
  <c r="E7571" i="126"/>
  <c r="F7571" i="126" l="1"/>
  <c r="C7571" i="126" s="1"/>
  <c r="B7572" i="126" s="1"/>
  <c r="E7572" i="126"/>
  <c r="F7572" i="126" l="1"/>
  <c r="C7572" i="126" s="1"/>
  <c r="B7573" i="126" s="1"/>
  <c r="E7573" i="126"/>
  <c r="E7574" i="126" l="1"/>
  <c r="F7573" i="126"/>
  <c r="C7573" i="126" s="1"/>
  <c r="B7574" i="126" s="1"/>
  <c r="F7574" i="126" l="1"/>
  <c r="C7574" i="126" s="1"/>
  <c r="B7575" i="126" s="1"/>
  <c r="E7575" i="126"/>
  <c r="F7575" i="126" l="1"/>
  <c r="C7575" i="126" s="1"/>
  <c r="B7576" i="126" s="1"/>
  <c r="E7576" i="126"/>
  <c r="E7577" i="126" l="1"/>
  <c r="F7576" i="126"/>
  <c r="C7576" i="126" s="1"/>
  <c r="B7577" i="126" s="1"/>
  <c r="E7578" i="126" l="1"/>
  <c r="F7577" i="126"/>
  <c r="C7577" i="126" s="1"/>
  <c r="B7578" i="126" s="1"/>
  <c r="F7578" i="126" l="1"/>
  <c r="C7578" i="126" s="1"/>
  <c r="B7579" i="126" s="1"/>
  <c r="E7579" i="126"/>
  <c r="E7580" i="126" l="1"/>
  <c r="F7579" i="126"/>
  <c r="C7579" i="126" s="1"/>
  <c r="B7580" i="126" s="1"/>
  <c r="F7580" i="126" l="1"/>
  <c r="C7580" i="126" s="1"/>
  <c r="B7581" i="126" s="1"/>
  <c r="E7581" i="126"/>
  <c r="F7581" i="126" l="1"/>
  <c r="C7581" i="126" s="1"/>
  <c r="B7582" i="126" s="1"/>
  <c r="E7582" i="126"/>
  <c r="E7583" i="126" l="1"/>
  <c r="F7582" i="126"/>
  <c r="C7582" i="126" s="1"/>
  <c r="B7583" i="126" s="1"/>
  <c r="F7583" i="126" l="1"/>
  <c r="C7583" i="126" s="1"/>
  <c r="B7584" i="126" s="1"/>
  <c r="E7584" i="126"/>
  <c r="F7584" i="126" l="1"/>
  <c r="C7584" i="126" s="1"/>
  <c r="B7585" i="126" s="1"/>
  <c r="E7585" i="126"/>
  <c r="E7586" i="126" l="1"/>
  <c r="F7585" i="126"/>
  <c r="C7585" i="126" s="1"/>
  <c r="B7586" i="126" s="1"/>
  <c r="F7586" i="126" l="1"/>
  <c r="C7586" i="126" s="1"/>
  <c r="B7587" i="126" s="1"/>
  <c r="E7587" i="126"/>
  <c r="F7587" i="126" l="1"/>
  <c r="C7587" i="126" s="1"/>
  <c r="B7588" i="126" s="1"/>
  <c r="E7588" i="126"/>
  <c r="E7589" i="126" l="1"/>
  <c r="F7588" i="126"/>
  <c r="C7588" i="126" s="1"/>
  <c r="B7589" i="126" s="1"/>
  <c r="F7589" i="126" l="1"/>
  <c r="C7589" i="126" s="1"/>
  <c r="B7590" i="126" s="1"/>
  <c r="E7590" i="126"/>
  <c r="E7591" i="126" l="1"/>
  <c r="F7590" i="126"/>
  <c r="C7590" i="126" s="1"/>
  <c r="B7591" i="126" s="1"/>
  <c r="E7592" i="126" l="1"/>
  <c r="F7591" i="126"/>
  <c r="C7591" i="126" s="1"/>
  <c r="B7592" i="126" s="1"/>
  <c r="F7592" i="126" l="1"/>
  <c r="C7592" i="126" s="1"/>
  <c r="B7593" i="126" s="1"/>
  <c r="E7593" i="126"/>
  <c r="E7594" i="126" l="1"/>
  <c r="F7593" i="126"/>
  <c r="C7593" i="126" s="1"/>
  <c r="B7594" i="126" s="1"/>
  <c r="F7594" i="126" l="1"/>
  <c r="C7594" i="126" s="1"/>
  <c r="B7595" i="126" s="1"/>
  <c r="E7595" i="126"/>
  <c r="F7595" i="126" l="1"/>
  <c r="C7595" i="126" s="1"/>
  <c r="B7596" i="126" s="1"/>
  <c r="E7596" i="126"/>
  <c r="F7596" i="126" l="1"/>
  <c r="C7596" i="126" s="1"/>
  <c r="B7597" i="126" s="1"/>
  <c r="E7597" i="126"/>
  <c r="E7598" i="126" l="1"/>
  <c r="F7597" i="126"/>
  <c r="C7597" i="126" s="1"/>
  <c r="B7598" i="126" s="1"/>
  <c r="E7599" i="126" l="1"/>
  <c r="F7598" i="126"/>
  <c r="C7598" i="126" s="1"/>
  <c r="B7599" i="126" s="1"/>
  <c r="F7599" i="126" l="1"/>
  <c r="C7599" i="126" s="1"/>
  <c r="B7600" i="126" s="1"/>
  <c r="E7600" i="126"/>
  <c r="F7600" i="126" l="1"/>
  <c r="C7600" i="126" s="1"/>
  <c r="B7601" i="126" s="1"/>
  <c r="E7601" i="126"/>
  <c r="E7602" i="126" l="1"/>
  <c r="F7601" i="126"/>
  <c r="C7601" i="126" s="1"/>
  <c r="B7602" i="126" s="1"/>
  <c r="E7603" i="126" l="1"/>
  <c r="F7602" i="126"/>
  <c r="C7602" i="126" s="1"/>
  <c r="B7603" i="126" s="1"/>
  <c r="F7603" i="126" l="1"/>
  <c r="C7603" i="126" s="1"/>
  <c r="B7604" i="126" s="1"/>
  <c r="E7604" i="126"/>
  <c r="E7605" i="126" l="1"/>
  <c r="F7604" i="126"/>
  <c r="C7604" i="126" s="1"/>
  <c r="B7605" i="126" s="1"/>
  <c r="E7606" i="126" l="1"/>
  <c r="F7605" i="126"/>
  <c r="C7605" i="126" s="1"/>
  <c r="B7606" i="126" s="1"/>
  <c r="F7606" i="126" l="1"/>
  <c r="C7606" i="126" s="1"/>
  <c r="B7607" i="126" s="1"/>
  <c r="E7607" i="126"/>
  <c r="E7608" i="126" l="1"/>
  <c r="F7607" i="126"/>
  <c r="C7607" i="126" s="1"/>
  <c r="B7608" i="126" s="1"/>
  <c r="F7608" i="126" l="1"/>
  <c r="C7608" i="126" s="1"/>
  <c r="B7609" i="126" s="1"/>
  <c r="E7609" i="126"/>
  <c r="E7610" i="126" l="1"/>
  <c r="F7609" i="126"/>
  <c r="C7609" i="126" s="1"/>
  <c r="B7610" i="126" s="1"/>
  <c r="E7611" i="126" l="1"/>
  <c r="F7610" i="126"/>
  <c r="C7610" i="126" s="1"/>
  <c r="B7611" i="126" s="1"/>
  <c r="F7611" i="126" l="1"/>
  <c r="C7611" i="126" s="1"/>
  <c r="B7612" i="126" s="1"/>
  <c r="E7612" i="126"/>
  <c r="E7613" i="126" l="1"/>
  <c r="F7612" i="126"/>
  <c r="C7612" i="126" s="1"/>
  <c r="B7613" i="126" s="1"/>
  <c r="F7613" i="126" l="1"/>
  <c r="C7613" i="126" s="1"/>
  <c r="B7614" i="126" s="1"/>
  <c r="E7614" i="126"/>
  <c r="F7614" i="126" l="1"/>
  <c r="C7614" i="126" s="1"/>
  <c r="B7615" i="126" s="1"/>
  <c r="E7615" i="126"/>
  <c r="E7616" i="126" l="1"/>
  <c r="F7615" i="126"/>
  <c r="C7615" i="126" s="1"/>
  <c r="B7616" i="126" s="1"/>
  <c r="F7616" i="126" l="1"/>
  <c r="C7616" i="126" s="1"/>
  <c r="B7617" i="126" s="1"/>
  <c r="E7617" i="126"/>
  <c r="E7618" i="126" l="1"/>
  <c r="F7617" i="126"/>
  <c r="C7617" i="126" s="1"/>
  <c r="B7618" i="126" s="1"/>
  <c r="E7619" i="126" l="1"/>
  <c r="F7618" i="126"/>
  <c r="C7618" i="126" s="1"/>
  <c r="B7619" i="126" s="1"/>
  <c r="F7619" i="126" l="1"/>
  <c r="C7619" i="126" s="1"/>
  <c r="B7620" i="126" s="1"/>
  <c r="E7620" i="126"/>
  <c r="F7620" i="126" l="1"/>
  <c r="C7620" i="126" s="1"/>
  <c r="B7621" i="126" s="1"/>
  <c r="E7621" i="126"/>
  <c r="E7622" i="126" l="1"/>
  <c r="F7621" i="126"/>
  <c r="C7621" i="126" s="1"/>
  <c r="B7622" i="126" s="1"/>
  <c r="F7622" i="126" l="1"/>
  <c r="C7622" i="126" s="1"/>
  <c r="B7623" i="126" s="1"/>
  <c r="E7623" i="126"/>
  <c r="E7624" i="126" l="1"/>
  <c r="F7623" i="126"/>
  <c r="C7623" i="126" s="1"/>
  <c r="B7624" i="126" s="1"/>
  <c r="F7624" i="126" l="1"/>
  <c r="C7624" i="126" s="1"/>
  <c r="B7625" i="126" s="1"/>
  <c r="E7625" i="126"/>
  <c r="E7626" i="126" l="1"/>
  <c r="F7625" i="126"/>
  <c r="C7625" i="126" s="1"/>
  <c r="B7626" i="126" s="1"/>
  <c r="E7627" i="126" l="1"/>
  <c r="F7626" i="126"/>
  <c r="C7626" i="126" s="1"/>
  <c r="B7627" i="126" s="1"/>
  <c r="F7627" i="126" l="1"/>
  <c r="C7627" i="126" s="1"/>
  <c r="B7628" i="126" s="1"/>
  <c r="E7628" i="126"/>
  <c r="F7628" i="126" l="1"/>
  <c r="C7628" i="126" s="1"/>
  <c r="B7629" i="126" s="1"/>
  <c r="E7629" i="126"/>
  <c r="E7630" i="126" l="1"/>
  <c r="F7629" i="126"/>
  <c r="C7629" i="126" s="1"/>
  <c r="B7630" i="126" s="1"/>
  <c r="F7630" i="126" l="1"/>
  <c r="C7630" i="126" s="1"/>
  <c r="B7631" i="126" s="1"/>
  <c r="E7631" i="126"/>
  <c r="F7631" i="126" l="1"/>
  <c r="C7631" i="126" s="1"/>
  <c r="B7632" i="126" s="1"/>
  <c r="E7632" i="126"/>
  <c r="E7633" i="126" l="1"/>
  <c r="F7632" i="126"/>
  <c r="C7632" i="126" s="1"/>
  <c r="B7633" i="126" s="1"/>
  <c r="E7634" i="126" l="1"/>
  <c r="F7633" i="126"/>
  <c r="C7633" i="126" s="1"/>
  <c r="B7634" i="126" s="1"/>
  <c r="F7634" i="126" l="1"/>
  <c r="C7634" i="126" s="1"/>
  <c r="B7635" i="126" s="1"/>
  <c r="E7635" i="126"/>
  <c r="F7635" i="126" l="1"/>
  <c r="C7635" i="126" s="1"/>
  <c r="B7636" i="126" s="1"/>
  <c r="E7636" i="126"/>
  <c r="F7636" i="126" l="1"/>
  <c r="C7636" i="126" s="1"/>
  <c r="B7637" i="126" s="1"/>
  <c r="E7637" i="126"/>
  <c r="F7637" i="126" l="1"/>
  <c r="C7637" i="126" s="1"/>
  <c r="B7638" i="126" s="1"/>
  <c r="E7638" i="126"/>
  <c r="E7639" i="126" l="1"/>
  <c r="F7638" i="126"/>
  <c r="C7638" i="126" s="1"/>
  <c r="B7639" i="126" s="1"/>
  <c r="F7639" i="126" l="1"/>
  <c r="C7639" i="126" s="1"/>
  <c r="B7640" i="126" s="1"/>
  <c r="E7640" i="126"/>
  <c r="F7640" i="126" l="1"/>
  <c r="C7640" i="126" s="1"/>
  <c r="B7641" i="126" s="1"/>
  <c r="E7641" i="126"/>
  <c r="F7641" i="126" l="1"/>
  <c r="C7641" i="126" s="1"/>
  <c r="B7642" i="126" s="1"/>
  <c r="E7642" i="126"/>
  <c r="E7643" i="126" l="1"/>
  <c r="F7642" i="126"/>
  <c r="C7642" i="126" s="1"/>
  <c r="B7643" i="126" s="1"/>
  <c r="E7644" i="126" l="1"/>
  <c r="F7643" i="126"/>
  <c r="C7643" i="126" s="1"/>
  <c r="B7644" i="126" s="1"/>
  <c r="F7644" i="126" l="1"/>
  <c r="C7644" i="126" s="1"/>
  <c r="B7645" i="126" s="1"/>
  <c r="E7645" i="126"/>
  <c r="E7646" i="126" l="1"/>
  <c r="F7645" i="126"/>
  <c r="C7645" i="126" s="1"/>
  <c r="B7646" i="126" s="1"/>
  <c r="F7646" i="126" l="1"/>
  <c r="C7646" i="126" s="1"/>
  <c r="B7647" i="126" s="1"/>
  <c r="E7647" i="126"/>
  <c r="E7648" i="126" l="1"/>
  <c r="F7647" i="126"/>
  <c r="C7647" i="126" s="1"/>
  <c r="B7648" i="126" s="1"/>
  <c r="F7648" i="126" l="1"/>
  <c r="C7648" i="126" s="1"/>
  <c r="B7649" i="126" s="1"/>
  <c r="E7649" i="126"/>
  <c r="F7649" i="126" l="1"/>
  <c r="C7649" i="126" s="1"/>
  <c r="B7650" i="126" s="1"/>
  <c r="E7650" i="126"/>
  <c r="E7651" i="126" l="1"/>
  <c r="F7650" i="126"/>
  <c r="C7650" i="126" s="1"/>
  <c r="B7651" i="126" s="1"/>
  <c r="F7651" i="126" l="1"/>
  <c r="C7651" i="126" s="1"/>
  <c r="B7652" i="126" s="1"/>
  <c r="E7652" i="126"/>
  <c r="E7653" i="126" l="1"/>
  <c r="F7652" i="126"/>
  <c r="C7652" i="126" s="1"/>
  <c r="B7653" i="126" s="1"/>
  <c r="F7653" i="126" l="1"/>
  <c r="C7653" i="126" s="1"/>
  <c r="B7654" i="126" s="1"/>
  <c r="E7654" i="126"/>
  <c r="E7655" i="126" l="1"/>
  <c r="F7654" i="126"/>
  <c r="C7654" i="126" s="1"/>
  <c r="B7655" i="126" s="1"/>
  <c r="F7655" i="126" l="1"/>
  <c r="C7655" i="126" s="1"/>
  <c r="B7656" i="126" s="1"/>
  <c r="E7656" i="126"/>
  <c r="F7656" i="126" l="1"/>
  <c r="C7656" i="126" s="1"/>
  <c r="B7657" i="126" s="1"/>
  <c r="E7657" i="126"/>
  <c r="E7658" i="126" l="1"/>
  <c r="F7657" i="126"/>
  <c r="C7657" i="126" s="1"/>
  <c r="B7658" i="126" s="1"/>
  <c r="F7658" i="126" l="1"/>
  <c r="C7658" i="126" s="1"/>
  <c r="B7659" i="126" s="1"/>
  <c r="E7659" i="126"/>
  <c r="E7660" i="126" l="1"/>
  <c r="F7659" i="126"/>
  <c r="C7659" i="126" s="1"/>
  <c r="B7660" i="126" s="1"/>
  <c r="F7660" i="126" l="1"/>
  <c r="C7660" i="126" s="1"/>
  <c r="B7661" i="126" s="1"/>
  <c r="E7661" i="126"/>
  <c r="F7661" i="126" l="1"/>
  <c r="C7661" i="126" s="1"/>
  <c r="B7662" i="126" s="1"/>
  <c r="E7662" i="126"/>
  <c r="F7662" i="126" l="1"/>
  <c r="C7662" i="126" s="1"/>
  <c r="B7663" i="126" s="1"/>
  <c r="E7663" i="126"/>
  <c r="F7663" i="126" l="1"/>
  <c r="C7663" i="126" s="1"/>
  <c r="B7664" i="126" s="1"/>
  <c r="E7664" i="126"/>
  <c r="E7665" i="126" l="1"/>
  <c r="F7664" i="126"/>
  <c r="C7664" i="126" s="1"/>
  <c r="B7665" i="126" s="1"/>
  <c r="F7665" i="126" l="1"/>
  <c r="C7665" i="126" s="1"/>
  <c r="B7666" i="126" s="1"/>
  <c r="E7666" i="126"/>
  <c r="E7667" i="126" l="1"/>
  <c r="F7666" i="126"/>
  <c r="C7666" i="126" s="1"/>
  <c r="B7667" i="126" s="1"/>
  <c r="E7668" i="126" l="1"/>
  <c r="F7667" i="126"/>
  <c r="C7667" i="126" s="1"/>
  <c r="B7668" i="126" s="1"/>
  <c r="E7669" i="126" l="1"/>
  <c r="F7668" i="126"/>
  <c r="C7668" i="126" s="1"/>
  <c r="B7669" i="126" s="1"/>
  <c r="F7669" i="126" l="1"/>
  <c r="C7669" i="126" s="1"/>
  <c r="B7670" i="126" s="1"/>
  <c r="E7670" i="126"/>
  <c r="F7670" i="126" l="1"/>
  <c r="C7670" i="126" s="1"/>
  <c r="B7671" i="126" s="1"/>
  <c r="E7671" i="126"/>
  <c r="E7672" i="126" l="1"/>
  <c r="F7671" i="126"/>
  <c r="C7671" i="126" s="1"/>
  <c r="B7672" i="126" s="1"/>
  <c r="E7673" i="126" l="1"/>
  <c r="F7672" i="126"/>
  <c r="C7672" i="126" s="1"/>
  <c r="B7673" i="126" s="1"/>
  <c r="F7673" i="126" l="1"/>
  <c r="C7673" i="126" s="1"/>
  <c r="B7674" i="126" s="1"/>
  <c r="E7674" i="126"/>
  <c r="F7674" i="126" l="1"/>
  <c r="C7674" i="126" s="1"/>
  <c r="B7675" i="126" s="1"/>
  <c r="E7675" i="126"/>
  <c r="F7675" i="126" l="1"/>
  <c r="C7675" i="126" s="1"/>
  <c r="B7676" i="126" s="1"/>
  <c r="E7676" i="126"/>
  <c r="E7677" i="126" l="1"/>
  <c r="F7676" i="126"/>
  <c r="C7676" i="126" s="1"/>
  <c r="B7677" i="126" s="1"/>
  <c r="E7678" i="126" l="1"/>
  <c r="F7677" i="126"/>
  <c r="C7677" i="126" s="1"/>
  <c r="B7678" i="126" s="1"/>
  <c r="E7679" i="126" l="1"/>
  <c r="F7678" i="126"/>
  <c r="C7678" i="126" s="1"/>
  <c r="B7679" i="126" s="1"/>
  <c r="E7680" i="126" l="1"/>
  <c r="F7679" i="126"/>
  <c r="C7679" i="126" s="1"/>
  <c r="B7680" i="126" s="1"/>
  <c r="F7680" i="126" l="1"/>
  <c r="C7680" i="126" s="1"/>
  <c r="B7681" i="126" s="1"/>
  <c r="E7681" i="126"/>
  <c r="E7682" i="126" l="1"/>
  <c r="F7681" i="126"/>
  <c r="C7681" i="126" s="1"/>
  <c r="B7682" i="126" s="1"/>
  <c r="F7682" i="126" l="1"/>
  <c r="C7682" i="126" s="1"/>
  <c r="B7683" i="126" s="1"/>
  <c r="E7683" i="126"/>
  <c r="F7683" i="126" l="1"/>
  <c r="C7683" i="126" s="1"/>
  <c r="B7684" i="126" s="1"/>
  <c r="E7684" i="126"/>
  <c r="E7685" i="126" l="1"/>
  <c r="F7684" i="126"/>
  <c r="C7684" i="126" s="1"/>
  <c r="B7685" i="126" s="1"/>
  <c r="E7686" i="126" l="1"/>
  <c r="F7685" i="126"/>
  <c r="C7685" i="126" s="1"/>
  <c r="B7686" i="126" s="1"/>
  <c r="E7687" i="126" l="1"/>
  <c r="F7686" i="126"/>
  <c r="C7686" i="126" s="1"/>
  <c r="B7687" i="126" s="1"/>
  <c r="F7687" i="126" l="1"/>
  <c r="C7687" i="126" s="1"/>
  <c r="B7688" i="126" s="1"/>
  <c r="E7688" i="126"/>
  <c r="E7689" i="126" l="1"/>
  <c r="F7688" i="126"/>
  <c r="C7688" i="126" s="1"/>
  <c r="B7689" i="126" s="1"/>
  <c r="F7689" i="126" l="1"/>
  <c r="C7689" i="126" s="1"/>
  <c r="B7690" i="126" s="1"/>
  <c r="E7690" i="126"/>
  <c r="F7690" i="126" l="1"/>
  <c r="C7690" i="126" s="1"/>
  <c r="B7691" i="126" s="1"/>
  <c r="E7691" i="126"/>
  <c r="E7692" i="126" l="1"/>
  <c r="F7691" i="126"/>
  <c r="C7691" i="126" s="1"/>
  <c r="B7692" i="126" s="1"/>
  <c r="F7692" i="126" l="1"/>
  <c r="C7692" i="126" s="1"/>
  <c r="B7693" i="126" s="1"/>
  <c r="E7693" i="126"/>
  <c r="E7694" i="126" l="1"/>
  <c r="F7693" i="126"/>
  <c r="C7693" i="126" s="1"/>
  <c r="B7694" i="126" s="1"/>
  <c r="F7694" i="126" l="1"/>
  <c r="C7694" i="126" s="1"/>
  <c r="B7695" i="126" s="1"/>
  <c r="E7695" i="126"/>
  <c r="E7696" i="126" l="1"/>
  <c r="F7695" i="126"/>
  <c r="C7695" i="126" s="1"/>
  <c r="B7696" i="126" s="1"/>
  <c r="F7696" i="126" l="1"/>
  <c r="C7696" i="126" s="1"/>
  <c r="B7697" i="126" s="1"/>
  <c r="E7697" i="126"/>
  <c r="F7697" i="126" l="1"/>
  <c r="C7697" i="126" s="1"/>
  <c r="B7698" i="126" s="1"/>
  <c r="E7698" i="126"/>
  <c r="E7699" i="126" l="1"/>
  <c r="F7698" i="126"/>
  <c r="C7698" i="126" s="1"/>
  <c r="B7699" i="126" s="1"/>
  <c r="E7700" i="126" l="1"/>
  <c r="F7699" i="126"/>
  <c r="C7699" i="126" s="1"/>
  <c r="B7700" i="126" s="1"/>
  <c r="F7700" i="126" l="1"/>
  <c r="C7700" i="126" s="1"/>
  <c r="B7701" i="126" s="1"/>
  <c r="E7701" i="126"/>
  <c r="E7702" i="126" l="1"/>
  <c r="F7701" i="126"/>
  <c r="C7701" i="126" s="1"/>
  <c r="B7702" i="126" s="1"/>
  <c r="F7702" i="126" l="1"/>
  <c r="C7702" i="126" s="1"/>
  <c r="B7703" i="126" s="1"/>
  <c r="E7703" i="126"/>
  <c r="E7704" i="126" l="1"/>
  <c r="F7703" i="126"/>
  <c r="C7703" i="126" s="1"/>
  <c r="B7704" i="126" s="1"/>
  <c r="F7704" i="126" l="1"/>
  <c r="C7704" i="126" s="1"/>
  <c r="B7705" i="126" s="1"/>
  <c r="E7705" i="126"/>
  <c r="F7705" i="126" l="1"/>
  <c r="C7705" i="126" s="1"/>
  <c r="B7706" i="126" s="1"/>
  <c r="E7706" i="126"/>
  <c r="E7707" i="126" l="1"/>
  <c r="F7706" i="126"/>
  <c r="C7706" i="126" s="1"/>
  <c r="B7707" i="126" s="1"/>
  <c r="E7708" i="126" l="1"/>
  <c r="F7707" i="126"/>
  <c r="C7707" i="126" s="1"/>
  <c r="B7708" i="126" s="1"/>
  <c r="E7709" i="126" l="1"/>
  <c r="F7708" i="126"/>
  <c r="C7708" i="126" s="1"/>
  <c r="B7709" i="126" s="1"/>
  <c r="E7710" i="126" l="1"/>
  <c r="F7709" i="126"/>
  <c r="C7709" i="126" s="1"/>
  <c r="B7710" i="126" s="1"/>
  <c r="E7711" i="126" l="1"/>
  <c r="F7710" i="126"/>
  <c r="C7710" i="126" s="1"/>
  <c r="B7711" i="126" s="1"/>
  <c r="F7711" i="126" l="1"/>
  <c r="C7711" i="126" s="1"/>
  <c r="B7712" i="126" s="1"/>
  <c r="E7712" i="126"/>
  <c r="F7712" i="126" l="1"/>
  <c r="C7712" i="126" s="1"/>
  <c r="B7713" i="126" s="1"/>
  <c r="E7713" i="126"/>
  <c r="E7714" i="126" l="1"/>
  <c r="F7713" i="126"/>
  <c r="C7713" i="126" s="1"/>
  <c r="B7714" i="126" s="1"/>
  <c r="E7715" i="126" l="1"/>
  <c r="F7714" i="126"/>
  <c r="C7714" i="126" s="1"/>
  <c r="B7715" i="126" s="1"/>
  <c r="E7716" i="126" l="1"/>
  <c r="F7715" i="126"/>
  <c r="C7715" i="126" s="1"/>
  <c r="B7716" i="126" s="1"/>
  <c r="F7716" i="126" l="1"/>
  <c r="C7716" i="126" s="1"/>
  <c r="B7717" i="126" s="1"/>
  <c r="E7717" i="126"/>
  <c r="E7718" i="126" l="1"/>
  <c r="F7717" i="126"/>
  <c r="C7717" i="126" s="1"/>
  <c r="B7718" i="126" s="1"/>
  <c r="E7719" i="126" l="1"/>
  <c r="F7718" i="126"/>
  <c r="C7718" i="126" s="1"/>
  <c r="B7719" i="126" s="1"/>
  <c r="E7720" i="126" l="1"/>
  <c r="F7719" i="126"/>
  <c r="C7719" i="126" s="1"/>
  <c r="B7720" i="126" s="1"/>
  <c r="E7721" i="126" l="1"/>
  <c r="F7720" i="126"/>
  <c r="C7720" i="126" s="1"/>
  <c r="B7721" i="126" s="1"/>
  <c r="F7721" i="126" l="1"/>
  <c r="C7721" i="126" s="1"/>
  <c r="B7722" i="126" s="1"/>
  <c r="E7722" i="126"/>
  <c r="E7723" i="126" l="1"/>
  <c r="F7722" i="126"/>
  <c r="C7722" i="126" s="1"/>
  <c r="B7723" i="126" s="1"/>
  <c r="F7723" i="126" l="1"/>
  <c r="C7723" i="126" s="1"/>
  <c r="B7724" i="126" s="1"/>
  <c r="E7724" i="126"/>
  <c r="E7725" i="126" l="1"/>
  <c r="F7724" i="126"/>
  <c r="C7724" i="126" s="1"/>
  <c r="B7725" i="126" s="1"/>
  <c r="F7725" i="126" l="1"/>
  <c r="C7725" i="126" s="1"/>
  <c r="B7726" i="126" s="1"/>
  <c r="E7726" i="126"/>
  <c r="E7727" i="126" l="1"/>
  <c r="F7726" i="126"/>
  <c r="C7726" i="126" s="1"/>
  <c r="B7727" i="126" s="1"/>
  <c r="F7727" i="126" l="1"/>
  <c r="C7727" i="126" s="1"/>
  <c r="B7728" i="126" s="1"/>
  <c r="E7728" i="126"/>
  <c r="E7729" i="126" l="1"/>
  <c r="F7728" i="126"/>
  <c r="C7728" i="126" s="1"/>
  <c r="B7729" i="126" s="1"/>
  <c r="E7730" i="126" l="1"/>
  <c r="F7729" i="126"/>
  <c r="C7729" i="126" s="1"/>
  <c r="B7730" i="126" s="1"/>
  <c r="F7730" i="126" l="1"/>
  <c r="C7730" i="126" s="1"/>
  <c r="B7731" i="126" s="1"/>
  <c r="E7731" i="126"/>
  <c r="E7732" i="126" l="1"/>
  <c r="F7731" i="126"/>
  <c r="C7731" i="126" s="1"/>
  <c r="B7732" i="126" s="1"/>
  <c r="E7733" i="126" l="1"/>
  <c r="F7732" i="126"/>
  <c r="C7732" i="126" s="1"/>
  <c r="B7733" i="126" s="1"/>
  <c r="F7733" i="126" l="1"/>
  <c r="C7733" i="126" s="1"/>
  <c r="B7734" i="126" s="1"/>
  <c r="E7734" i="126"/>
  <c r="F7734" i="126" l="1"/>
  <c r="C7734" i="126" s="1"/>
  <c r="B7735" i="126" s="1"/>
  <c r="E7735" i="126"/>
  <c r="E7736" i="126" l="1"/>
  <c r="F7735" i="126"/>
  <c r="C7735" i="126" s="1"/>
  <c r="B7736" i="126" s="1"/>
  <c r="F7736" i="126" l="1"/>
  <c r="C7736" i="126" s="1"/>
  <c r="B7737" i="126" s="1"/>
  <c r="E7737" i="126"/>
  <c r="F7737" i="126" l="1"/>
  <c r="C7737" i="126" s="1"/>
  <c r="B7738" i="126" s="1"/>
  <c r="E7738" i="126"/>
  <c r="F7738" i="126" l="1"/>
  <c r="C7738" i="126" s="1"/>
  <c r="B7739" i="126" s="1"/>
  <c r="E7739" i="126"/>
  <c r="E7740" i="126" l="1"/>
  <c r="F7739" i="126"/>
  <c r="C7739" i="126" s="1"/>
  <c r="B7740" i="126" s="1"/>
  <c r="F7740" i="126" l="1"/>
  <c r="C7740" i="126" s="1"/>
  <c r="B7741" i="126" s="1"/>
  <c r="E7741" i="126"/>
  <c r="E7742" i="126" l="1"/>
  <c r="F7741" i="126"/>
  <c r="C7741" i="126" s="1"/>
  <c r="B7742" i="126" s="1"/>
  <c r="E7743" i="126" l="1"/>
  <c r="F7742" i="126"/>
  <c r="C7742" i="126" s="1"/>
  <c r="B7743" i="126" s="1"/>
  <c r="F7743" i="126" l="1"/>
  <c r="C7743" i="126" s="1"/>
  <c r="B7744" i="126" s="1"/>
  <c r="E7744" i="126"/>
  <c r="F7744" i="126" l="1"/>
  <c r="C7744" i="126" s="1"/>
  <c r="B7745" i="126" s="1"/>
  <c r="E7745" i="126"/>
  <c r="E7746" i="126" l="1"/>
  <c r="F7745" i="126"/>
  <c r="C7745" i="126" s="1"/>
  <c r="B7746" i="126" s="1"/>
  <c r="F7746" i="126" l="1"/>
  <c r="C7746" i="126" s="1"/>
  <c r="B7747" i="126" s="1"/>
  <c r="E7747" i="126"/>
  <c r="E7748" i="126" l="1"/>
  <c r="F7747" i="126"/>
  <c r="C7747" i="126" s="1"/>
  <c r="B7748" i="126" s="1"/>
  <c r="F7748" i="126" l="1"/>
  <c r="C7748" i="126" s="1"/>
  <c r="B7749" i="126" s="1"/>
  <c r="E7749" i="126"/>
  <c r="E7750" i="126" l="1"/>
  <c r="F7749" i="126"/>
  <c r="C7749" i="126" s="1"/>
  <c r="B7750" i="126" s="1"/>
  <c r="F7750" i="126" l="1"/>
  <c r="C7750" i="126" s="1"/>
  <c r="B7751" i="126" s="1"/>
  <c r="E7751" i="126"/>
  <c r="F7751" i="126" l="1"/>
  <c r="C7751" i="126" s="1"/>
  <c r="B7752" i="126" s="1"/>
  <c r="E7752" i="126"/>
  <c r="E7753" i="126" l="1"/>
  <c r="F7752" i="126"/>
  <c r="C7752" i="126" s="1"/>
  <c r="B7753" i="126" s="1"/>
  <c r="F7753" i="126" l="1"/>
  <c r="C7753" i="126" s="1"/>
  <c r="B7754" i="126" s="1"/>
  <c r="E7754" i="126"/>
  <c r="E7755" i="126" l="1"/>
  <c r="F7754" i="126"/>
  <c r="C7754" i="126" s="1"/>
  <c r="B7755" i="126" s="1"/>
  <c r="E7756" i="126" l="1"/>
  <c r="F7755" i="126"/>
  <c r="C7755" i="126" s="1"/>
  <c r="B7756" i="126" s="1"/>
  <c r="F7756" i="126" l="1"/>
  <c r="C7756" i="126" s="1"/>
  <c r="B7757" i="126" s="1"/>
  <c r="E7757" i="126"/>
  <c r="E7758" i="126" l="1"/>
  <c r="F7757" i="126"/>
  <c r="C7757" i="126" s="1"/>
  <c r="B7758" i="126" s="1"/>
  <c r="E7759" i="126" l="1"/>
  <c r="F7758" i="126"/>
  <c r="C7758" i="126" s="1"/>
  <c r="B7759" i="126" s="1"/>
  <c r="E7760" i="126" l="1"/>
  <c r="F7759" i="126"/>
  <c r="C7759" i="126" s="1"/>
  <c r="B7760" i="126" s="1"/>
  <c r="E7761" i="126" l="1"/>
  <c r="F7760" i="126"/>
  <c r="C7760" i="126" s="1"/>
  <c r="B7761" i="126" s="1"/>
  <c r="F7761" i="126" l="1"/>
  <c r="C7761" i="126" s="1"/>
  <c r="B7762" i="126" s="1"/>
  <c r="E7762" i="126"/>
  <c r="E7763" i="126" l="1"/>
  <c r="F7762" i="126"/>
  <c r="C7762" i="126" s="1"/>
  <c r="B7763" i="126" s="1"/>
  <c r="E7764" i="126" l="1"/>
  <c r="F7763" i="126"/>
  <c r="C7763" i="126" s="1"/>
  <c r="B7764" i="126" s="1"/>
  <c r="F7764" i="126" l="1"/>
  <c r="C7764" i="126" s="1"/>
  <c r="B7765" i="126" s="1"/>
  <c r="E7765" i="126"/>
  <c r="E7766" i="126" l="1"/>
  <c r="F7765" i="126"/>
  <c r="C7765" i="126" s="1"/>
  <c r="B7766" i="126" s="1"/>
  <c r="E7767" i="126" l="1"/>
  <c r="F7766" i="126"/>
  <c r="C7766" i="126" s="1"/>
  <c r="B7767" i="126" s="1"/>
  <c r="F7767" i="126" l="1"/>
  <c r="C7767" i="126" s="1"/>
  <c r="B7768" i="126" s="1"/>
  <c r="E7768" i="126"/>
  <c r="E7769" i="126" l="1"/>
  <c r="F7768" i="126"/>
  <c r="C7768" i="126" s="1"/>
  <c r="B7769" i="126" s="1"/>
  <c r="F7769" i="126" l="1"/>
  <c r="C7769" i="126" s="1"/>
  <c r="B7770" i="126" s="1"/>
  <c r="E7770" i="126"/>
  <c r="F7770" i="126" l="1"/>
  <c r="C7770" i="126" s="1"/>
  <c r="B7771" i="126" s="1"/>
  <c r="E7771" i="126"/>
  <c r="F7771" i="126" l="1"/>
  <c r="C7771" i="126" s="1"/>
  <c r="B7772" i="126" s="1"/>
  <c r="E7772" i="126"/>
  <c r="E7773" i="126" l="1"/>
  <c r="F7772" i="126"/>
  <c r="C7772" i="126" s="1"/>
  <c r="B7773" i="126" s="1"/>
  <c r="F7773" i="126" l="1"/>
  <c r="C7773" i="126" s="1"/>
  <c r="B7774" i="126" s="1"/>
  <c r="E7774" i="126"/>
  <c r="E7775" i="126" l="1"/>
  <c r="F7774" i="126"/>
  <c r="C7774" i="126" s="1"/>
  <c r="B7775" i="126" s="1"/>
  <c r="F7775" i="126" l="1"/>
  <c r="C7775" i="126" s="1"/>
  <c r="B7776" i="126" s="1"/>
  <c r="E7776" i="126"/>
  <c r="E7777" i="126" l="1"/>
  <c r="F7776" i="126"/>
  <c r="C7776" i="126" s="1"/>
  <c r="B7777" i="126" s="1"/>
  <c r="F7777" i="126" l="1"/>
  <c r="C7777" i="126" s="1"/>
  <c r="B7778" i="126" s="1"/>
  <c r="E7778" i="126"/>
  <c r="F7778" i="126" l="1"/>
  <c r="C7778" i="126" s="1"/>
  <c r="B7779" i="126" s="1"/>
  <c r="E7779" i="126"/>
  <c r="F7779" i="126" l="1"/>
  <c r="C7779" i="126" s="1"/>
  <c r="B7780" i="126" s="1"/>
  <c r="E7780" i="126"/>
  <c r="E7781" i="126" l="1"/>
  <c r="F7780" i="126"/>
  <c r="C7780" i="126" s="1"/>
  <c r="B7781" i="126" s="1"/>
  <c r="F7781" i="126" l="1"/>
  <c r="C7781" i="126" s="1"/>
  <c r="B7782" i="126" s="1"/>
  <c r="E7782" i="126"/>
  <c r="E7783" i="126" l="1"/>
  <c r="F7782" i="126"/>
  <c r="C7782" i="126" s="1"/>
  <c r="B7783" i="126" s="1"/>
  <c r="E7784" i="126" l="1"/>
  <c r="F7783" i="126"/>
  <c r="C7783" i="126" s="1"/>
  <c r="B7784" i="126" s="1"/>
  <c r="E7785" i="126" l="1"/>
  <c r="F7784" i="126"/>
  <c r="C7784" i="126" s="1"/>
  <c r="B7785" i="126" s="1"/>
  <c r="F7785" i="126" l="1"/>
  <c r="C7785" i="126" s="1"/>
  <c r="B7786" i="126" s="1"/>
  <c r="E7786" i="126"/>
  <c r="E7787" i="126" l="1"/>
  <c r="F7786" i="126"/>
  <c r="C7786" i="126" s="1"/>
  <c r="B7787" i="126" s="1"/>
  <c r="F7787" i="126" l="1"/>
  <c r="C7787" i="126" s="1"/>
  <c r="B7788" i="126" s="1"/>
  <c r="E7788" i="126"/>
  <c r="E7789" i="126" l="1"/>
  <c r="F7788" i="126"/>
  <c r="C7788" i="126" s="1"/>
  <c r="B7789" i="126" s="1"/>
  <c r="E7790" i="126" l="1"/>
  <c r="F7789" i="126"/>
  <c r="C7789" i="126" s="1"/>
  <c r="B7790" i="126" s="1"/>
  <c r="E7791" i="126" l="1"/>
  <c r="F7790" i="126"/>
  <c r="C7790" i="126" s="1"/>
  <c r="B7791" i="126" s="1"/>
  <c r="F7791" i="126" l="1"/>
  <c r="C7791" i="126" s="1"/>
  <c r="B7792" i="126" s="1"/>
  <c r="E7792" i="126"/>
  <c r="F7792" i="126" l="1"/>
  <c r="C7792" i="126" s="1"/>
  <c r="B7793" i="126" s="1"/>
  <c r="E7793" i="126"/>
  <c r="F7793" i="126" l="1"/>
  <c r="C7793" i="126" s="1"/>
  <c r="B7794" i="126" s="1"/>
  <c r="E7794" i="126"/>
  <c r="E7795" i="126" l="1"/>
  <c r="F7794" i="126"/>
  <c r="C7794" i="126" s="1"/>
  <c r="B7795" i="126" s="1"/>
  <c r="F7795" i="126" l="1"/>
  <c r="C7795" i="126" s="1"/>
  <c r="B7796" i="126" s="1"/>
  <c r="E7796" i="126"/>
  <c r="E7797" i="126" l="1"/>
  <c r="F7796" i="126"/>
  <c r="C7796" i="126" s="1"/>
  <c r="B7797" i="126" s="1"/>
  <c r="F7797" i="126" l="1"/>
  <c r="C7797" i="126" s="1"/>
  <c r="B7798" i="126" s="1"/>
  <c r="E7798" i="126"/>
  <c r="E7799" i="126" l="1"/>
  <c r="F7798" i="126"/>
  <c r="C7798" i="126" s="1"/>
  <c r="B7799" i="126" s="1"/>
  <c r="F7799" i="126" l="1"/>
  <c r="C7799" i="126" s="1"/>
  <c r="B7800" i="126" s="1"/>
  <c r="E7800" i="126"/>
  <c r="E7801" i="126" l="1"/>
  <c r="F7800" i="126"/>
  <c r="C7800" i="126" s="1"/>
  <c r="B7801" i="126" s="1"/>
  <c r="F7801" i="126" l="1"/>
  <c r="C7801" i="126" s="1"/>
  <c r="B7802" i="126" s="1"/>
  <c r="E7802" i="126"/>
  <c r="F7802" i="126" l="1"/>
  <c r="C7802" i="126" s="1"/>
  <c r="B7803" i="126" s="1"/>
  <c r="E7803" i="126"/>
  <c r="F7803" i="126" l="1"/>
  <c r="C7803" i="126" s="1"/>
  <c r="B7804" i="126" s="1"/>
  <c r="E7804" i="126"/>
  <c r="F7804" i="126" l="1"/>
  <c r="C7804" i="126" s="1"/>
  <c r="B7805" i="126" s="1"/>
  <c r="E7805" i="126"/>
  <c r="E7806" i="126" l="1"/>
  <c r="F7805" i="126"/>
  <c r="C7805" i="126" s="1"/>
  <c r="B7806" i="126" s="1"/>
  <c r="F7806" i="126" l="1"/>
  <c r="C7806" i="126" s="1"/>
  <c r="B7807" i="126" s="1"/>
  <c r="E7807" i="126"/>
  <c r="E7808" i="126" l="1"/>
  <c r="F7807" i="126"/>
  <c r="C7807" i="126" s="1"/>
  <c r="B7808" i="126" s="1"/>
  <c r="E7809" i="126" l="1"/>
  <c r="F7808" i="126"/>
  <c r="C7808" i="126" s="1"/>
  <c r="B7809" i="126" s="1"/>
  <c r="F7809" i="126" l="1"/>
  <c r="C7809" i="126" s="1"/>
  <c r="B7810" i="126" s="1"/>
  <c r="E7810" i="126"/>
  <c r="E7811" i="126" l="1"/>
  <c r="F7810" i="126"/>
  <c r="C7810" i="126" s="1"/>
  <c r="B7811" i="126" s="1"/>
  <c r="F7811" i="126" l="1"/>
  <c r="C7811" i="126" s="1"/>
  <c r="B7812" i="126" s="1"/>
  <c r="E7812" i="126"/>
  <c r="E7813" i="126" l="1"/>
  <c r="F7812" i="126"/>
  <c r="C7812" i="126" s="1"/>
  <c r="B7813" i="126" s="1"/>
  <c r="E7814" i="126" l="1"/>
  <c r="F7813" i="126"/>
  <c r="C7813" i="126" s="1"/>
  <c r="B7814" i="126" s="1"/>
  <c r="F7814" i="126" l="1"/>
  <c r="C7814" i="126" s="1"/>
  <c r="B7815" i="126" s="1"/>
  <c r="E7815" i="126"/>
  <c r="E7816" i="126" l="1"/>
  <c r="F7815" i="126"/>
  <c r="C7815" i="126" s="1"/>
  <c r="B7816" i="126" s="1"/>
  <c r="F7816" i="126" l="1"/>
  <c r="C7816" i="126" s="1"/>
  <c r="B7817" i="126" s="1"/>
  <c r="E7817" i="126"/>
  <c r="F7817" i="126" l="1"/>
  <c r="C7817" i="126" s="1"/>
  <c r="B7818" i="126" s="1"/>
  <c r="E7818" i="126"/>
  <c r="F7818" i="126" l="1"/>
  <c r="C7818" i="126" s="1"/>
  <c r="B7819" i="126" s="1"/>
  <c r="E7819" i="126"/>
  <c r="E7820" i="126" l="1"/>
  <c r="F7819" i="126"/>
  <c r="C7819" i="126" s="1"/>
  <c r="B7820" i="126" s="1"/>
  <c r="E7821" i="126" l="1"/>
  <c r="F7820" i="126"/>
  <c r="C7820" i="126" s="1"/>
  <c r="B7821" i="126" s="1"/>
  <c r="E7822" i="126" l="1"/>
  <c r="F7821" i="126"/>
  <c r="C7821" i="126" s="1"/>
  <c r="B7822" i="126" s="1"/>
  <c r="E7823" i="126" l="1"/>
  <c r="F7822" i="126"/>
  <c r="C7822" i="126" s="1"/>
  <c r="B7823" i="126" s="1"/>
  <c r="F7823" i="126" l="1"/>
  <c r="C7823" i="126" s="1"/>
  <c r="B7824" i="126" s="1"/>
  <c r="E7824" i="126"/>
  <c r="E7825" i="126" l="1"/>
  <c r="F7824" i="126"/>
  <c r="C7824" i="126" s="1"/>
  <c r="B7825" i="126" s="1"/>
  <c r="F7825" i="126" l="1"/>
  <c r="C7825" i="126" s="1"/>
  <c r="B7826" i="126" s="1"/>
  <c r="E7826" i="126"/>
  <c r="F7826" i="126" l="1"/>
  <c r="C7826" i="126" s="1"/>
  <c r="B7827" i="126" s="1"/>
  <c r="E7827" i="126"/>
  <c r="E7828" i="126" l="1"/>
  <c r="F7827" i="126"/>
  <c r="C7827" i="126" s="1"/>
  <c r="B7828" i="126" s="1"/>
  <c r="F7828" i="126" l="1"/>
  <c r="C7828" i="126" s="1"/>
  <c r="B7829" i="126" s="1"/>
  <c r="E7829" i="126"/>
  <c r="E7830" i="126" l="1"/>
  <c r="F7829" i="126"/>
  <c r="C7829" i="126" s="1"/>
  <c r="B7830" i="126" s="1"/>
  <c r="F7830" i="126" l="1"/>
  <c r="C7830" i="126" s="1"/>
  <c r="B7831" i="126" s="1"/>
  <c r="E7831" i="126"/>
  <c r="E7832" i="126" l="1"/>
  <c r="F7831" i="126"/>
  <c r="C7831" i="126" s="1"/>
  <c r="B7832" i="126" s="1"/>
  <c r="F7832" i="126" l="1"/>
  <c r="C7832" i="126" s="1"/>
  <c r="B7833" i="126" s="1"/>
  <c r="E7833" i="126"/>
  <c r="E7834" i="126" l="1"/>
  <c r="F7833" i="126"/>
  <c r="C7833" i="126" s="1"/>
  <c r="B7834" i="126" s="1"/>
  <c r="F7834" i="126" l="1"/>
  <c r="C7834" i="126" s="1"/>
  <c r="B7835" i="126" s="1"/>
  <c r="E7835" i="126"/>
  <c r="E7836" i="126" l="1"/>
  <c r="F7835" i="126"/>
  <c r="C7835" i="126" s="1"/>
  <c r="B7836" i="126" s="1"/>
  <c r="F7836" i="126" l="1"/>
  <c r="C7836" i="126" s="1"/>
  <c r="B7837" i="126" s="1"/>
  <c r="E7837" i="126"/>
  <c r="E7838" i="126" l="1"/>
  <c r="F7837" i="126"/>
  <c r="C7837" i="126" s="1"/>
  <c r="B7838" i="126" s="1"/>
  <c r="F7838" i="126" l="1"/>
  <c r="C7838" i="126" s="1"/>
  <c r="B7839" i="126" s="1"/>
  <c r="E7839" i="126"/>
  <c r="E7840" i="126" l="1"/>
  <c r="F7839" i="126"/>
  <c r="C7839" i="126" s="1"/>
  <c r="B7840" i="126" s="1"/>
  <c r="E7841" i="126" l="1"/>
  <c r="F7840" i="126"/>
  <c r="C7840" i="126" s="1"/>
  <c r="B7841" i="126" s="1"/>
  <c r="F7841" i="126" l="1"/>
  <c r="C7841" i="126" s="1"/>
  <c r="B7842" i="126" s="1"/>
  <c r="E7842" i="126"/>
  <c r="F7842" i="126" l="1"/>
  <c r="C7842" i="126" s="1"/>
  <c r="B7843" i="126" s="1"/>
  <c r="E7843" i="126"/>
  <c r="E7844" i="126" l="1"/>
  <c r="F7843" i="126"/>
  <c r="C7843" i="126" s="1"/>
  <c r="B7844" i="126" s="1"/>
  <c r="F7844" i="126" l="1"/>
  <c r="C7844" i="126" s="1"/>
  <c r="B7845" i="126" s="1"/>
  <c r="E7845" i="126"/>
  <c r="F7845" i="126" l="1"/>
  <c r="C7845" i="126" s="1"/>
  <c r="B7846" i="126" s="1"/>
  <c r="E7846" i="126"/>
  <c r="F7846" i="126" l="1"/>
  <c r="C7846" i="126" s="1"/>
  <c r="B7847" i="126" s="1"/>
  <c r="E7847" i="126"/>
  <c r="E7848" i="126" l="1"/>
  <c r="F7847" i="126"/>
  <c r="C7847" i="126" s="1"/>
  <c r="B7848" i="126" s="1"/>
  <c r="F7848" i="126" l="1"/>
  <c r="C7848" i="126" s="1"/>
  <c r="B7849" i="126" s="1"/>
  <c r="E7849" i="126"/>
  <c r="E7850" i="126" l="1"/>
  <c r="F7849" i="126"/>
  <c r="C7849" i="126" s="1"/>
  <c r="B7850" i="126" s="1"/>
  <c r="E7851" i="126" l="1"/>
  <c r="F7850" i="126"/>
  <c r="C7850" i="126" s="1"/>
  <c r="B7851" i="126" s="1"/>
  <c r="F7851" i="126" l="1"/>
  <c r="C7851" i="126" s="1"/>
  <c r="B7852" i="126" s="1"/>
  <c r="E7852" i="126"/>
  <c r="F7852" i="126" l="1"/>
  <c r="C7852" i="126" s="1"/>
  <c r="B7853" i="126" s="1"/>
  <c r="E7853" i="126"/>
  <c r="E7854" i="126" l="1"/>
  <c r="F7853" i="126"/>
  <c r="C7853" i="126" s="1"/>
  <c r="B7854" i="126" s="1"/>
  <c r="F7854" i="126" l="1"/>
  <c r="C7854" i="126" s="1"/>
  <c r="B7855" i="126" s="1"/>
  <c r="E7855" i="126"/>
  <c r="F7855" i="126" l="1"/>
  <c r="C7855" i="126" s="1"/>
  <c r="B7856" i="126" s="1"/>
  <c r="E7856" i="126"/>
  <c r="E7857" i="126" l="1"/>
  <c r="F7856" i="126"/>
  <c r="C7856" i="126" s="1"/>
  <c r="B7857" i="126" s="1"/>
  <c r="F7857" i="126" l="1"/>
  <c r="C7857" i="126" s="1"/>
  <c r="B7858" i="126" s="1"/>
  <c r="E7858" i="126"/>
  <c r="E7859" i="126" l="1"/>
  <c r="F7858" i="126"/>
  <c r="C7858" i="126" s="1"/>
  <c r="B7859" i="126" s="1"/>
  <c r="F7859" i="126" l="1"/>
  <c r="C7859" i="126" s="1"/>
  <c r="B7860" i="126" s="1"/>
  <c r="E7860" i="126"/>
  <c r="F7860" i="126" l="1"/>
  <c r="C7860" i="126" s="1"/>
  <c r="B7861" i="126" s="1"/>
  <c r="E7861" i="126"/>
  <c r="E7862" i="126" l="1"/>
  <c r="F7861" i="126"/>
  <c r="C7861" i="126" s="1"/>
  <c r="B7862" i="126" s="1"/>
  <c r="E7863" i="126" l="1"/>
  <c r="F7862" i="126"/>
  <c r="C7862" i="126" s="1"/>
  <c r="B7863" i="126" s="1"/>
  <c r="E7864" i="126" l="1"/>
  <c r="F7863" i="126"/>
  <c r="C7863" i="126" s="1"/>
  <c r="B7864" i="126" s="1"/>
  <c r="F7864" i="126" l="1"/>
  <c r="C7864" i="126" s="1"/>
  <c r="B7865" i="126" s="1"/>
  <c r="E7865" i="126"/>
  <c r="F7865" i="126" l="1"/>
  <c r="C7865" i="126" s="1"/>
  <c r="B7866" i="126" s="1"/>
  <c r="E7866" i="126"/>
  <c r="E7867" i="126" l="1"/>
  <c r="F7866" i="126"/>
  <c r="C7866" i="126" s="1"/>
  <c r="B7867" i="126" s="1"/>
  <c r="F7867" i="126" l="1"/>
  <c r="C7867" i="126" s="1"/>
  <c r="B7868" i="126" s="1"/>
  <c r="E7868" i="126"/>
  <c r="E7869" i="126" l="1"/>
  <c r="F7868" i="126"/>
  <c r="C7868" i="126" s="1"/>
  <c r="B7869" i="126" s="1"/>
  <c r="E7870" i="126" l="1"/>
  <c r="F7869" i="126"/>
  <c r="C7869" i="126" s="1"/>
  <c r="B7870" i="126" s="1"/>
  <c r="F7870" i="126" l="1"/>
  <c r="C7870" i="126" s="1"/>
  <c r="B7871" i="126" s="1"/>
  <c r="E7871" i="126"/>
  <c r="E7872" i="126" l="1"/>
  <c r="F7871" i="126"/>
  <c r="C7871" i="126" s="1"/>
  <c r="B7872" i="126" s="1"/>
  <c r="F7872" i="126" l="1"/>
  <c r="C7872" i="126" s="1"/>
  <c r="B7873" i="126" s="1"/>
  <c r="E7873" i="126"/>
  <c r="E7874" i="126" l="1"/>
  <c r="F7873" i="126"/>
  <c r="C7873" i="126" s="1"/>
  <c r="B7874" i="126" s="1"/>
  <c r="F7874" i="126" l="1"/>
  <c r="C7874" i="126" s="1"/>
  <c r="B7875" i="126" s="1"/>
  <c r="E7875" i="126"/>
  <c r="F7875" i="126" l="1"/>
  <c r="C7875" i="126" s="1"/>
  <c r="B7876" i="126" s="1"/>
  <c r="E7876" i="126"/>
  <c r="E7877" i="126" l="1"/>
  <c r="F7876" i="126"/>
  <c r="C7876" i="126" s="1"/>
  <c r="B7877" i="126" s="1"/>
  <c r="E7878" i="126" l="1"/>
  <c r="F7877" i="126"/>
  <c r="C7877" i="126" s="1"/>
  <c r="B7878" i="126" s="1"/>
  <c r="E7879" i="126" l="1"/>
  <c r="F7878" i="126"/>
  <c r="C7878" i="126" s="1"/>
  <c r="B7879" i="126" s="1"/>
  <c r="F7879" i="126" l="1"/>
  <c r="C7879" i="126" s="1"/>
  <c r="B7880" i="126" s="1"/>
  <c r="E7880" i="126"/>
  <c r="F7880" i="126" l="1"/>
  <c r="C7880" i="126" s="1"/>
  <c r="B7881" i="126" s="1"/>
  <c r="E7881" i="126"/>
  <c r="F7881" i="126" l="1"/>
  <c r="C7881" i="126" s="1"/>
  <c r="B7882" i="126" s="1"/>
  <c r="E7882" i="126"/>
  <c r="F7882" i="126" l="1"/>
  <c r="C7882" i="126" s="1"/>
  <c r="B7883" i="126" s="1"/>
  <c r="E7883" i="126"/>
  <c r="E7884" i="126" l="1"/>
  <c r="F7883" i="126"/>
  <c r="C7883" i="126" s="1"/>
  <c r="B7884" i="126" s="1"/>
  <c r="E7885" i="126" l="1"/>
  <c r="F7884" i="126"/>
  <c r="C7884" i="126" s="1"/>
  <c r="B7885" i="126" s="1"/>
  <c r="F7885" i="126" l="1"/>
  <c r="C7885" i="126" s="1"/>
  <c r="B7886" i="126" s="1"/>
  <c r="E7886" i="126"/>
  <c r="F7886" i="126" l="1"/>
  <c r="C7886" i="126" s="1"/>
  <c r="B7887" i="126" s="1"/>
  <c r="E7887" i="126"/>
  <c r="E7888" i="126" l="1"/>
  <c r="F7887" i="126"/>
  <c r="C7887" i="126" s="1"/>
  <c r="B7888" i="126" s="1"/>
  <c r="E7889" i="126" l="1"/>
  <c r="F7888" i="126"/>
  <c r="C7888" i="126" s="1"/>
  <c r="B7889" i="126" s="1"/>
  <c r="F7889" i="126" l="1"/>
  <c r="C7889" i="126" s="1"/>
  <c r="B7890" i="126" s="1"/>
  <c r="E7890" i="126"/>
  <c r="F7890" i="126" l="1"/>
  <c r="C7890" i="126" s="1"/>
  <c r="B7891" i="126" s="1"/>
  <c r="E7891" i="126"/>
  <c r="E7892" i="126" l="1"/>
  <c r="F7891" i="126"/>
  <c r="C7891" i="126" s="1"/>
  <c r="B7892" i="126" s="1"/>
  <c r="E7893" i="126" l="1"/>
  <c r="F7892" i="126"/>
  <c r="C7892" i="126" s="1"/>
  <c r="B7893" i="126" s="1"/>
  <c r="F7893" i="126" l="1"/>
  <c r="C7893" i="126" s="1"/>
  <c r="B7894" i="126" s="1"/>
  <c r="E7894" i="126"/>
  <c r="F7894" i="126" l="1"/>
  <c r="C7894" i="126" s="1"/>
  <c r="B7895" i="126" s="1"/>
  <c r="E7895" i="126"/>
  <c r="E7896" i="126" l="1"/>
  <c r="F7895" i="126"/>
  <c r="C7895" i="126" s="1"/>
  <c r="B7896" i="126" s="1"/>
  <c r="E7897" i="126" l="1"/>
  <c r="F7896" i="126"/>
  <c r="C7896" i="126" s="1"/>
  <c r="B7897" i="126" s="1"/>
  <c r="F7897" i="126" l="1"/>
  <c r="C7897" i="126" s="1"/>
  <c r="B7898" i="126" s="1"/>
  <c r="E7898" i="126"/>
  <c r="E7899" i="126" l="1"/>
  <c r="F7898" i="126"/>
  <c r="C7898" i="126" s="1"/>
  <c r="B7899" i="126" s="1"/>
  <c r="F7899" i="126" l="1"/>
  <c r="C7899" i="126" s="1"/>
  <c r="B7900" i="126" s="1"/>
  <c r="E7900" i="126"/>
  <c r="F7900" i="126" l="1"/>
  <c r="C7900" i="126" s="1"/>
  <c r="B7901" i="126" s="1"/>
  <c r="E7901" i="126"/>
  <c r="F7901" i="126" l="1"/>
  <c r="C7901" i="126" s="1"/>
  <c r="B7902" i="126" s="1"/>
  <c r="E7902" i="126"/>
  <c r="E7903" i="126" l="1"/>
  <c r="F7902" i="126"/>
  <c r="C7902" i="126" s="1"/>
  <c r="B7903" i="126" s="1"/>
  <c r="F7903" i="126" l="1"/>
  <c r="C7903" i="126" s="1"/>
  <c r="B7904" i="126" s="1"/>
  <c r="E7904" i="126"/>
  <c r="F7904" i="126" l="1"/>
  <c r="C7904" i="126" s="1"/>
  <c r="B7905" i="126" s="1"/>
  <c r="E7905" i="126"/>
  <c r="E7906" i="126" l="1"/>
  <c r="F7905" i="126"/>
  <c r="C7905" i="126" s="1"/>
  <c r="B7906" i="126" s="1"/>
  <c r="E7907" i="126" l="1"/>
  <c r="F7906" i="126"/>
  <c r="C7906" i="126" s="1"/>
  <c r="B7907" i="126" s="1"/>
  <c r="F7907" i="126" l="1"/>
  <c r="C7907" i="126" s="1"/>
  <c r="B7908" i="126" s="1"/>
  <c r="E7908" i="126"/>
  <c r="E7909" i="126" l="1"/>
  <c r="F7908" i="126"/>
  <c r="C7908" i="126" s="1"/>
  <c r="B7909" i="126" s="1"/>
  <c r="F7909" i="126" l="1"/>
  <c r="C7909" i="126" s="1"/>
  <c r="B7910" i="126" s="1"/>
  <c r="E7910" i="126"/>
  <c r="F7910" i="126" l="1"/>
  <c r="C7910" i="126" s="1"/>
  <c r="B7911" i="126" s="1"/>
  <c r="E7911" i="126"/>
  <c r="E7912" i="126" l="1"/>
  <c r="F7911" i="126"/>
  <c r="C7911" i="126" s="1"/>
  <c r="B7912" i="126" s="1"/>
  <c r="F7912" i="126" l="1"/>
  <c r="C7912" i="126" s="1"/>
  <c r="B7913" i="126" s="1"/>
  <c r="E7913" i="126"/>
  <c r="E7914" i="126" l="1"/>
  <c r="F7913" i="126"/>
  <c r="C7913" i="126" s="1"/>
  <c r="B7914" i="126" s="1"/>
  <c r="F7914" i="126" l="1"/>
  <c r="C7914" i="126" s="1"/>
  <c r="B7915" i="126" s="1"/>
  <c r="E7915" i="126"/>
  <c r="F7915" i="126" l="1"/>
  <c r="C7915" i="126" s="1"/>
  <c r="B7916" i="126" s="1"/>
  <c r="E7916" i="126"/>
  <c r="F7916" i="126" l="1"/>
  <c r="C7916" i="126" s="1"/>
  <c r="B7917" i="126" s="1"/>
  <c r="E7917" i="126"/>
  <c r="F7917" i="126" l="1"/>
  <c r="C7917" i="126" s="1"/>
  <c r="B7918" i="126" s="1"/>
  <c r="E7918" i="126"/>
  <c r="E7919" i="126" l="1"/>
  <c r="F7918" i="126"/>
  <c r="C7918" i="126" s="1"/>
  <c r="B7919" i="126" s="1"/>
  <c r="F7919" i="126" l="1"/>
  <c r="C7919" i="126" s="1"/>
  <c r="B7920" i="126" s="1"/>
  <c r="E7920" i="126"/>
  <c r="E7921" i="126" l="1"/>
  <c r="F7920" i="126"/>
  <c r="C7920" i="126" s="1"/>
  <c r="B7921" i="126" s="1"/>
  <c r="E7922" i="126" l="1"/>
  <c r="F7921" i="126"/>
  <c r="C7921" i="126" s="1"/>
  <c r="B7922" i="126" s="1"/>
  <c r="F7922" i="126" l="1"/>
  <c r="C7922" i="126" s="1"/>
  <c r="B7923" i="126" s="1"/>
  <c r="E7923" i="126"/>
  <c r="E7924" i="126" l="1"/>
  <c r="F7923" i="126"/>
  <c r="C7923" i="126" s="1"/>
  <c r="B7924" i="126" s="1"/>
  <c r="E7925" i="126" l="1"/>
  <c r="F7924" i="126"/>
  <c r="C7924" i="126" s="1"/>
  <c r="B7925" i="126" s="1"/>
  <c r="F7925" i="126" l="1"/>
  <c r="C7925" i="126" s="1"/>
  <c r="B7926" i="126" s="1"/>
  <c r="E7926" i="126"/>
  <c r="E7927" i="126" l="1"/>
  <c r="F7926" i="126"/>
  <c r="C7926" i="126" s="1"/>
  <c r="B7927" i="126" s="1"/>
  <c r="E7928" i="126" l="1"/>
  <c r="F7927" i="126"/>
  <c r="C7927" i="126" s="1"/>
  <c r="B7928" i="126" s="1"/>
  <c r="F7928" i="126" l="1"/>
  <c r="C7928" i="126" s="1"/>
  <c r="B7929" i="126" s="1"/>
  <c r="E7929" i="126"/>
  <c r="E7930" i="126" l="1"/>
  <c r="F7929" i="126"/>
  <c r="C7929" i="126" s="1"/>
  <c r="B7930" i="126" s="1"/>
  <c r="F7930" i="126" l="1"/>
  <c r="C7930" i="126" s="1"/>
  <c r="B7931" i="126" s="1"/>
  <c r="E7931" i="126"/>
  <c r="E7932" i="126" l="1"/>
  <c r="F7931" i="126"/>
  <c r="C7931" i="126" s="1"/>
  <c r="B7932" i="126" s="1"/>
  <c r="F7932" i="126" l="1"/>
  <c r="C7932" i="126" s="1"/>
  <c r="B7933" i="126" s="1"/>
  <c r="E7933" i="126"/>
  <c r="F7933" i="126" l="1"/>
  <c r="C7933" i="126" s="1"/>
  <c r="B7934" i="126" s="1"/>
  <c r="E7934" i="126"/>
  <c r="E7935" i="126" l="1"/>
  <c r="F7934" i="126"/>
  <c r="C7934" i="126" s="1"/>
  <c r="B7935" i="126" s="1"/>
  <c r="E7936" i="126" l="1"/>
  <c r="F7935" i="126"/>
  <c r="C7935" i="126" s="1"/>
  <c r="B7936" i="126" s="1"/>
  <c r="F7936" i="126" l="1"/>
  <c r="C7936" i="126" s="1"/>
  <c r="B7937" i="126" s="1"/>
  <c r="E7937" i="126"/>
  <c r="E7938" i="126" l="1"/>
  <c r="F7937" i="126"/>
  <c r="C7937" i="126" s="1"/>
  <c r="B7938" i="126" s="1"/>
  <c r="F7938" i="126" l="1"/>
  <c r="C7938" i="126" s="1"/>
  <c r="B7939" i="126" s="1"/>
  <c r="E7939" i="126"/>
  <c r="E7940" i="126" l="1"/>
  <c r="F7939" i="126"/>
  <c r="C7939" i="126" s="1"/>
  <c r="B7940" i="126" s="1"/>
  <c r="E7941" i="126" l="1"/>
  <c r="F7940" i="126"/>
  <c r="C7940" i="126" s="1"/>
  <c r="B7941" i="126" s="1"/>
  <c r="E7942" i="126" l="1"/>
  <c r="F7941" i="126"/>
  <c r="C7941" i="126" s="1"/>
  <c r="B7942" i="126" s="1"/>
  <c r="F7942" i="126" l="1"/>
  <c r="C7942" i="126" s="1"/>
  <c r="B7943" i="126" s="1"/>
  <c r="E7943" i="126"/>
  <c r="E7944" i="126" l="1"/>
  <c r="F7943" i="126"/>
  <c r="C7943" i="126" s="1"/>
  <c r="B7944" i="126" s="1"/>
  <c r="F7944" i="126" l="1"/>
  <c r="C7944" i="126" s="1"/>
  <c r="B7945" i="126" s="1"/>
  <c r="E7945" i="126"/>
  <c r="E7946" i="126" l="1"/>
  <c r="F7945" i="126"/>
  <c r="C7945" i="126" s="1"/>
  <c r="B7946" i="126" s="1"/>
  <c r="F7946" i="126" l="1"/>
  <c r="C7946" i="126" s="1"/>
  <c r="B7947" i="126" s="1"/>
  <c r="E7947" i="126"/>
  <c r="F7947" i="126" l="1"/>
  <c r="C7947" i="126" s="1"/>
  <c r="B7948" i="126" s="1"/>
  <c r="E7948" i="126"/>
  <c r="E7949" i="126" l="1"/>
  <c r="F7948" i="126"/>
  <c r="C7948" i="126" s="1"/>
  <c r="B7949" i="126" s="1"/>
  <c r="F7949" i="126" l="1"/>
  <c r="C7949" i="126" s="1"/>
  <c r="B7950" i="126" s="1"/>
  <c r="E7950" i="126"/>
  <c r="F7950" i="126" l="1"/>
  <c r="C7950" i="126" s="1"/>
  <c r="B7951" i="126" s="1"/>
  <c r="E7951" i="126"/>
  <c r="E7952" i="126" l="1"/>
  <c r="F7951" i="126"/>
  <c r="C7951" i="126" s="1"/>
  <c r="B7952" i="126" s="1"/>
  <c r="F7952" i="126" l="1"/>
  <c r="C7952" i="126" s="1"/>
  <c r="B7953" i="126" s="1"/>
  <c r="E7953" i="126"/>
  <c r="E7954" i="126" l="1"/>
  <c r="F7953" i="126"/>
  <c r="C7953" i="126" s="1"/>
  <c r="B7954" i="126" s="1"/>
  <c r="E7955" i="126" l="1"/>
  <c r="F7954" i="126"/>
  <c r="C7954" i="126" s="1"/>
  <c r="B7955" i="126" s="1"/>
  <c r="F7955" i="126" l="1"/>
  <c r="C7955" i="126" s="1"/>
  <c r="B7956" i="126" s="1"/>
  <c r="E7956" i="126"/>
  <c r="F7956" i="126" l="1"/>
  <c r="C7956" i="126" s="1"/>
  <c r="B7957" i="126" s="1"/>
  <c r="E7957" i="126"/>
  <c r="E7958" i="126" l="1"/>
  <c r="F7957" i="126"/>
  <c r="C7957" i="126" s="1"/>
  <c r="B7958" i="126" s="1"/>
  <c r="E7959" i="126" l="1"/>
  <c r="F7958" i="126"/>
  <c r="C7958" i="126" s="1"/>
  <c r="B7959" i="126" s="1"/>
  <c r="F7959" i="126" l="1"/>
  <c r="C7959" i="126" s="1"/>
  <c r="B7960" i="126" s="1"/>
  <c r="E7960" i="126"/>
  <c r="E7961" i="126" l="1"/>
  <c r="F7960" i="126"/>
  <c r="C7960" i="126" s="1"/>
  <c r="B7961" i="126" s="1"/>
  <c r="E7962" i="126" l="1"/>
  <c r="F7961" i="126"/>
  <c r="C7961" i="126" s="1"/>
  <c r="B7962" i="126" s="1"/>
  <c r="F7962" i="126" l="1"/>
  <c r="C7962" i="126" s="1"/>
  <c r="B7963" i="126" s="1"/>
  <c r="E7963" i="126"/>
  <c r="F7963" i="126" l="1"/>
  <c r="C7963" i="126" s="1"/>
  <c r="B7964" i="126" s="1"/>
  <c r="E7964" i="126"/>
  <c r="E7965" i="126" l="1"/>
  <c r="F7964" i="126"/>
  <c r="C7964" i="126" s="1"/>
  <c r="B7965" i="126" s="1"/>
  <c r="E7966" i="126" l="1"/>
  <c r="F7965" i="126"/>
  <c r="C7965" i="126" s="1"/>
  <c r="B7966" i="126" s="1"/>
  <c r="F7966" i="126" l="1"/>
  <c r="C7966" i="126" s="1"/>
  <c r="B7967" i="126" s="1"/>
  <c r="E7967" i="126"/>
  <c r="F7967" i="126" l="1"/>
  <c r="C7967" i="126" s="1"/>
  <c r="B7968" i="126" s="1"/>
  <c r="E7968" i="126"/>
  <c r="E7969" i="126" l="1"/>
  <c r="F7968" i="126"/>
  <c r="C7968" i="126" s="1"/>
  <c r="B7969" i="126" s="1"/>
  <c r="E7970" i="126" l="1"/>
  <c r="F7969" i="126"/>
  <c r="C7969" i="126" s="1"/>
  <c r="B7970" i="126" s="1"/>
  <c r="F7970" i="126" l="1"/>
  <c r="C7970" i="126" s="1"/>
  <c r="B7971" i="126" s="1"/>
  <c r="E7971" i="126"/>
  <c r="F7971" i="126" l="1"/>
  <c r="C7971" i="126" s="1"/>
  <c r="B7972" i="126" s="1"/>
  <c r="E7972" i="126"/>
  <c r="E7973" i="126" l="1"/>
  <c r="F7972" i="126"/>
  <c r="C7972" i="126" s="1"/>
  <c r="B7973" i="126" s="1"/>
  <c r="F7973" i="126" l="1"/>
  <c r="C7973" i="126" s="1"/>
  <c r="B7974" i="126" s="1"/>
  <c r="E7974" i="126"/>
  <c r="E7975" i="126" l="1"/>
  <c r="F7974" i="126"/>
  <c r="C7974" i="126" s="1"/>
  <c r="B7975" i="126" s="1"/>
  <c r="F7975" i="126" l="1"/>
  <c r="C7975" i="126" s="1"/>
  <c r="B7976" i="126" s="1"/>
  <c r="E7976" i="126"/>
  <c r="E7977" i="126" l="1"/>
  <c r="F7976" i="126"/>
  <c r="C7976" i="126" s="1"/>
  <c r="B7977" i="126" s="1"/>
  <c r="E7978" i="126" l="1"/>
  <c r="F7977" i="126"/>
  <c r="C7977" i="126" s="1"/>
  <c r="B7978" i="126" s="1"/>
  <c r="E7979" i="126" l="1"/>
  <c r="F7978" i="126"/>
  <c r="C7978" i="126" s="1"/>
  <c r="B7979" i="126" s="1"/>
  <c r="F7979" i="126" l="1"/>
  <c r="C7979" i="126" s="1"/>
  <c r="B7980" i="126" s="1"/>
  <c r="E7980" i="126"/>
  <c r="E7981" i="126" l="1"/>
  <c r="F7980" i="126"/>
  <c r="C7980" i="126" s="1"/>
  <c r="B7981" i="126" s="1"/>
  <c r="F7981" i="126" l="1"/>
  <c r="C7981" i="126" s="1"/>
  <c r="B7982" i="126" s="1"/>
  <c r="E7982" i="126"/>
  <c r="E7983" i="126" l="1"/>
  <c r="F7982" i="126"/>
  <c r="C7982" i="126" s="1"/>
  <c r="B7983" i="126" s="1"/>
  <c r="E7984" i="126" l="1"/>
  <c r="F7983" i="126"/>
  <c r="C7983" i="126" s="1"/>
  <c r="B7984" i="126" s="1"/>
  <c r="F7984" i="126" l="1"/>
  <c r="C7984" i="126" s="1"/>
  <c r="B7985" i="126" s="1"/>
  <c r="E7985" i="126"/>
  <c r="F7985" i="126" l="1"/>
  <c r="C7985" i="126" s="1"/>
  <c r="B7986" i="126" s="1"/>
  <c r="E7986" i="126"/>
  <c r="F7986" i="126" l="1"/>
  <c r="C7986" i="126" s="1"/>
  <c r="B7987" i="126" s="1"/>
  <c r="E7987" i="126"/>
  <c r="E7988" i="126" l="1"/>
  <c r="F7987" i="126"/>
  <c r="C7987" i="126" s="1"/>
  <c r="B7988" i="126" s="1"/>
  <c r="F7988" i="126" l="1"/>
  <c r="C7988" i="126" s="1"/>
  <c r="B7989" i="126" s="1"/>
  <c r="E7989" i="126"/>
  <c r="F7989" i="126" l="1"/>
  <c r="C7989" i="126" s="1"/>
  <c r="B7990" i="126" s="1"/>
  <c r="E7990" i="126"/>
  <c r="F7990" i="126" l="1"/>
  <c r="C7990" i="126" s="1"/>
  <c r="B7991" i="126" s="1"/>
  <c r="E7991" i="126"/>
  <c r="F7991" i="126" l="1"/>
  <c r="C7991" i="126" s="1"/>
  <c r="B7992" i="126" s="1"/>
  <c r="E7992" i="126"/>
  <c r="E7993" i="126" l="1"/>
  <c r="F7992" i="126"/>
  <c r="C7992" i="126" s="1"/>
  <c r="B7993" i="126" s="1"/>
  <c r="F7993" i="126" l="1"/>
  <c r="C7993" i="126" s="1"/>
  <c r="B7994" i="126" s="1"/>
  <c r="E7994" i="126"/>
  <c r="E7995" i="126" l="1"/>
  <c r="F7994" i="126"/>
  <c r="C7994" i="126" s="1"/>
  <c r="B7995" i="126" s="1"/>
  <c r="E7996" i="126" l="1"/>
  <c r="F7995" i="126"/>
  <c r="C7995" i="126" s="1"/>
  <c r="B7996" i="126" s="1"/>
  <c r="F7996" i="126" l="1"/>
  <c r="C7996" i="126" s="1"/>
  <c r="B7997" i="126" s="1"/>
  <c r="E7997" i="126"/>
  <c r="E7998" i="126" l="1"/>
  <c r="F7997" i="126"/>
  <c r="C7997" i="126" s="1"/>
  <c r="B7998" i="126" s="1"/>
  <c r="F7998" i="126" l="1"/>
  <c r="C7998" i="126" s="1"/>
  <c r="B7999" i="126" s="1"/>
  <c r="E7999" i="126"/>
  <c r="E8000" i="126" l="1"/>
  <c r="F7999" i="126"/>
  <c r="C7999" i="126" s="1"/>
  <c r="B8000" i="126" s="1"/>
  <c r="F8000" i="126" l="1"/>
  <c r="C8000" i="126" s="1"/>
  <c r="B8001" i="126" s="1"/>
  <c r="E8001" i="126"/>
  <c r="F8001" i="126" l="1"/>
  <c r="C8001" i="126" s="1"/>
  <c r="B8002" i="126" s="1"/>
  <c r="E8002" i="126"/>
  <c r="F8002" i="126" l="1"/>
  <c r="C8002" i="126" s="1"/>
  <c r="B8003" i="126" s="1"/>
  <c r="E8003" i="126"/>
  <c r="F8003" i="126" l="1"/>
  <c r="C8003" i="126" s="1"/>
  <c r="B8004" i="126" s="1"/>
  <c r="E8004" i="126"/>
  <c r="E8005" i="126" l="1"/>
  <c r="F8004" i="126"/>
  <c r="C8004" i="126" s="1"/>
  <c r="B8005" i="126" s="1"/>
  <c r="F8005" i="126" l="1"/>
  <c r="C8005" i="126" s="1"/>
  <c r="B8006" i="126" s="1"/>
  <c r="E8006" i="126"/>
  <c r="E8007" i="126" l="1"/>
  <c r="F8006" i="126"/>
  <c r="C8006" i="126" s="1"/>
  <c r="B8007" i="126" s="1"/>
  <c r="E8008" i="126" l="1"/>
  <c r="F8007" i="126"/>
  <c r="C8007" i="126" s="1"/>
  <c r="B8008" i="126" s="1"/>
  <c r="F8008" i="126" l="1"/>
  <c r="C8008" i="126" s="1"/>
  <c r="B8009" i="126" s="1"/>
  <c r="E8009" i="126"/>
  <c r="F8009" i="126" l="1"/>
  <c r="C8009" i="126" s="1"/>
  <c r="B8010" i="126" s="1"/>
  <c r="E8010" i="126"/>
  <c r="E8011" i="126" l="1"/>
  <c r="F8010" i="126"/>
  <c r="C8010" i="126" s="1"/>
  <c r="B8011" i="126" s="1"/>
  <c r="E8012" i="126" l="1"/>
  <c r="F8011" i="126"/>
  <c r="C8011" i="126" s="1"/>
  <c r="B8012" i="126" s="1"/>
  <c r="E8013" i="126" l="1"/>
  <c r="F8012" i="126"/>
  <c r="C8012" i="126" s="1"/>
  <c r="B8013" i="126" s="1"/>
  <c r="F8013" i="126" l="1"/>
  <c r="C8013" i="126" s="1"/>
  <c r="B8014" i="126" s="1"/>
  <c r="E8014" i="126"/>
  <c r="E8015" i="126" l="1"/>
  <c r="F8014" i="126"/>
  <c r="C8014" i="126" s="1"/>
  <c r="B8015" i="126" s="1"/>
  <c r="F8015" i="126" l="1"/>
  <c r="C8015" i="126" s="1"/>
  <c r="B8016" i="126" s="1"/>
  <c r="E8016" i="126"/>
  <c r="F8016" i="126" l="1"/>
  <c r="C8016" i="126" s="1"/>
  <c r="B8017" i="126" s="1"/>
  <c r="E8017" i="126"/>
  <c r="E8018" i="126" l="1"/>
  <c r="F8017" i="126"/>
  <c r="C8017" i="126" s="1"/>
  <c r="B8018" i="126" s="1"/>
  <c r="E8019" i="126" l="1"/>
  <c r="F8018" i="126"/>
  <c r="C8018" i="126" s="1"/>
  <c r="B8019" i="126" s="1"/>
  <c r="E8020" i="126" l="1"/>
  <c r="F8019" i="126"/>
  <c r="C8019" i="126" s="1"/>
  <c r="B8020" i="126" s="1"/>
  <c r="F8020" i="126" l="1"/>
  <c r="C8020" i="126" s="1"/>
  <c r="B8021" i="126" s="1"/>
  <c r="E8021" i="126"/>
  <c r="E8022" i="126" l="1"/>
  <c r="F8021" i="126"/>
  <c r="C8021" i="126" s="1"/>
  <c r="B8022" i="126" s="1"/>
  <c r="E8023" i="126" l="1"/>
  <c r="F8022" i="126"/>
  <c r="C8022" i="126" s="1"/>
  <c r="B8023" i="126" s="1"/>
  <c r="F8023" i="126" l="1"/>
  <c r="C8023" i="126" s="1"/>
  <c r="B8024" i="126" s="1"/>
  <c r="E8024" i="126"/>
  <c r="E8025" i="126" l="1"/>
  <c r="F8024" i="126"/>
  <c r="C8024" i="126" s="1"/>
  <c r="B8025" i="126" s="1"/>
  <c r="F8025" i="126" l="1"/>
  <c r="C8025" i="126" s="1"/>
  <c r="B8026" i="126" s="1"/>
  <c r="E8026" i="126"/>
  <c r="E8027" i="126" l="1"/>
  <c r="F8026" i="126"/>
  <c r="C8026" i="126" s="1"/>
  <c r="B8027" i="126" s="1"/>
  <c r="F8027" i="126" l="1"/>
  <c r="C8027" i="126" s="1"/>
  <c r="B8028" i="126" s="1"/>
  <c r="E8028" i="126"/>
  <c r="E8029" i="126" l="1"/>
  <c r="F8028" i="126"/>
  <c r="C8028" i="126" s="1"/>
  <c r="B8029" i="126" s="1"/>
  <c r="E8030" i="126" l="1"/>
  <c r="F8029" i="126"/>
  <c r="C8029" i="126" s="1"/>
  <c r="B8030" i="126" s="1"/>
  <c r="E8031" i="126" l="1"/>
  <c r="F8030" i="126"/>
  <c r="C8030" i="126" s="1"/>
  <c r="B8031" i="126" s="1"/>
  <c r="F8031" i="126" l="1"/>
  <c r="C8031" i="126" s="1"/>
  <c r="B8032" i="126" s="1"/>
  <c r="E8032" i="126"/>
  <c r="E8033" i="126" l="1"/>
  <c r="F8032" i="126"/>
  <c r="C8032" i="126" s="1"/>
  <c r="B8033" i="126" s="1"/>
  <c r="E8034" i="126" l="1"/>
  <c r="F8033" i="126"/>
  <c r="C8033" i="126" s="1"/>
  <c r="B8034" i="126" s="1"/>
  <c r="E8035" i="126" l="1"/>
  <c r="F8034" i="126"/>
  <c r="C8034" i="126" s="1"/>
  <c r="B8035" i="126" s="1"/>
  <c r="F8035" i="126" l="1"/>
  <c r="C8035" i="126" s="1"/>
  <c r="B8036" i="126" s="1"/>
  <c r="E8036" i="126"/>
  <c r="E8037" i="126" l="1"/>
  <c r="F8036" i="126"/>
  <c r="C8036" i="126" s="1"/>
  <c r="B8037" i="126" s="1"/>
  <c r="F8037" i="126" l="1"/>
  <c r="C8037" i="126" s="1"/>
  <c r="B8038" i="126" s="1"/>
  <c r="E8038" i="126"/>
  <c r="E8039" i="126" l="1"/>
  <c r="F8038" i="126"/>
  <c r="C8038" i="126" s="1"/>
  <c r="B8039" i="126" s="1"/>
  <c r="F8039" i="126" l="1"/>
  <c r="C8039" i="126" s="1"/>
  <c r="B8040" i="126" s="1"/>
  <c r="E8040" i="126"/>
  <c r="E8041" i="126" l="1"/>
  <c r="F8040" i="126"/>
  <c r="C8040" i="126" s="1"/>
  <c r="B8041" i="126" s="1"/>
  <c r="F8041" i="126" l="1"/>
  <c r="C8041" i="126" s="1"/>
  <c r="B8042" i="126" s="1"/>
  <c r="E8042" i="126"/>
  <c r="E8043" i="126" l="1"/>
  <c r="F8042" i="126"/>
  <c r="C8042" i="126" s="1"/>
  <c r="B8043" i="126" s="1"/>
  <c r="F8043" i="126" l="1"/>
  <c r="C8043" i="126" s="1"/>
  <c r="B8044" i="126" s="1"/>
  <c r="E8044" i="126"/>
  <c r="F8044" i="126" l="1"/>
  <c r="C8044" i="126" s="1"/>
  <c r="B8045" i="126" s="1"/>
  <c r="E8045" i="126"/>
  <c r="F8045" i="126" l="1"/>
  <c r="C8045" i="126" s="1"/>
  <c r="B8046" i="126" s="1"/>
  <c r="E8046" i="126"/>
  <c r="F8046" i="126" l="1"/>
  <c r="C8046" i="126" s="1"/>
  <c r="B8047" i="126" s="1"/>
  <c r="E8047" i="126"/>
  <c r="E8048" i="126" l="1"/>
  <c r="F8047" i="126"/>
  <c r="C8047" i="126" s="1"/>
  <c r="B8048" i="126" s="1"/>
  <c r="F8048" i="126" l="1"/>
  <c r="C8048" i="126" s="1"/>
  <c r="B8049" i="126" s="1"/>
  <c r="E8049" i="126"/>
  <c r="E8050" i="126" l="1"/>
  <c r="F8049" i="126"/>
  <c r="C8049" i="126" s="1"/>
  <c r="B8050" i="126" s="1"/>
  <c r="E8051" i="126" l="1"/>
  <c r="F8050" i="126"/>
  <c r="C8050" i="126" s="1"/>
  <c r="B8051" i="126" s="1"/>
  <c r="F8051" i="126" l="1"/>
  <c r="C8051" i="126" s="1"/>
  <c r="B8052" i="126" s="1"/>
  <c r="E8052" i="126"/>
  <c r="E8053" i="126" l="1"/>
  <c r="F8052" i="126"/>
  <c r="C8052" i="126" s="1"/>
  <c r="B8053" i="126" s="1"/>
  <c r="F8053" i="126" l="1"/>
  <c r="C8053" i="126" s="1"/>
  <c r="B8054" i="126" s="1"/>
  <c r="E8054" i="126"/>
  <c r="F8054" i="126" l="1"/>
  <c r="C8054" i="126" s="1"/>
  <c r="B8055" i="126" s="1"/>
  <c r="E8055" i="126"/>
  <c r="E8056" i="126" l="1"/>
  <c r="F8055" i="126"/>
  <c r="C8055" i="126" s="1"/>
  <c r="B8056" i="126" s="1"/>
  <c r="E8057" i="126" l="1"/>
  <c r="F8056" i="126"/>
  <c r="C8056" i="126" s="1"/>
  <c r="B8057" i="126" s="1"/>
  <c r="E8058" i="126" l="1"/>
  <c r="F8057" i="126"/>
  <c r="C8057" i="126" s="1"/>
  <c r="B8058" i="126" s="1"/>
  <c r="F8058" i="126" l="1"/>
  <c r="C8058" i="126" s="1"/>
  <c r="B8059" i="126" s="1"/>
  <c r="E8059" i="126"/>
  <c r="F8059" i="126" l="1"/>
  <c r="C8059" i="126" s="1"/>
  <c r="B8060" i="126" s="1"/>
  <c r="E8060" i="126"/>
  <c r="E8061" i="126" l="1"/>
  <c r="F8060" i="126"/>
  <c r="C8060" i="126" s="1"/>
  <c r="B8061" i="126" s="1"/>
  <c r="F8061" i="126" l="1"/>
  <c r="C8061" i="126" s="1"/>
  <c r="B8062" i="126" s="1"/>
  <c r="E8062" i="126"/>
  <c r="F8062" i="126" l="1"/>
  <c r="C8062" i="126" s="1"/>
  <c r="B8063" i="126" s="1"/>
  <c r="E8063" i="126"/>
  <c r="E8064" i="126" l="1"/>
  <c r="F8063" i="126"/>
  <c r="C8063" i="126" s="1"/>
  <c r="B8064" i="126" s="1"/>
  <c r="F8064" i="126" l="1"/>
  <c r="C8064" i="126" s="1"/>
  <c r="B8065" i="126" s="1"/>
  <c r="E8065" i="126"/>
  <c r="F8065" i="126" l="1"/>
  <c r="C8065" i="126" s="1"/>
  <c r="B8066" i="126" s="1"/>
  <c r="E8066" i="126"/>
  <c r="E8067" i="126" l="1"/>
  <c r="F8066" i="126"/>
  <c r="C8066" i="126" s="1"/>
  <c r="B8067" i="126" s="1"/>
  <c r="F8067" i="126" l="1"/>
  <c r="C8067" i="126" s="1"/>
  <c r="B8068" i="126" s="1"/>
  <c r="E8068" i="126"/>
  <c r="F8068" i="126" l="1"/>
  <c r="C8068" i="126" s="1"/>
  <c r="B8069" i="126" s="1"/>
  <c r="E8069" i="126"/>
  <c r="F8069" i="126" l="1"/>
  <c r="C8069" i="126" s="1"/>
  <c r="B8070" i="126" s="1"/>
  <c r="E8070" i="126"/>
  <c r="F8070" i="126" l="1"/>
  <c r="C8070" i="126" s="1"/>
  <c r="B8071" i="126" s="1"/>
  <c r="E8071" i="126"/>
  <c r="E8072" i="126" l="1"/>
  <c r="F8071" i="126"/>
  <c r="C8071" i="126" s="1"/>
  <c r="B8072" i="126" s="1"/>
  <c r="F8072" i="126" l="1"/>
  <c r="C8072" i="126" s="1"/>
  <c r="B8073" i="126" s="1"/>
  <c r="E8073" i="126"/>
  <c r="E8074" i="126" l="1"/>
  <c r="F8073" i="126"/>
  <c r="C8073" i="126" s="1"/>
  <c r="B8074" i="126" s="1"/>
  <c r="F8074" i="126" l="1"/>
  <c r="C8074" i="126" s="1"/>
  <c r="B8075" i="126" s="1"/>
  <c r="E8075" i="126"/>
  <c r="F8075" i="126" l="1"/>
  <c r="C8075" i="126" s="1"/>
  <c r="B8076" i="126" s="1"/>
  <c r="E8076" i="126"/>
  <c r="E8077" i="126" l="1"/>
  <c r="F8076" i="126"/>
  <c r="C8076" i="126" s="1"/>
  <c r="B8077" i="126" s="1"/>
  <c r="E8078" i="126" l="1"/>
  <c r="F8077" i="126"/>
  <c r="C8077" i="126" s="1"/>
  <c r="B8078" i="126" s="1"/>
  <c r="F8078" i="126" l="1"/>
  <c r="C8078" i="126" s="1"/>
  <c r="B8079" i="126" s="1"/>
  <c r="E8079" i="126"/>
  <c r="E8080" i="126" l="1"/>
  <c r="F8079" i="126"/>
  <c r="C8079" i="126" s="1"/>
  <c r="B8080" i="126" s="1"/>
  <c r="F8080" i="126" l="1"/>
  <c r="C8080" i="126" s="1"/>
  <c r="B8081" i="126" s="1"/>
  <c r="E8081" i="126"/>
  <c r="E8082" i="126" l="1"/>
  <c r="F8081" i="126"/>
  <c r="C8081" i="126" s="1"/>
  <c r="B8082" i="126" s="1"/>
  <c r="F8082" i="126" l="1"/>
  <c r="C8082" i="126" s="1"/>
  <c r="B8083" i="126" s="1"/>
  <c r="E8083" i="126"/>
  <c r="E8084" i="126" l="1"/>
  <c r="F8083" i="126"/>
  <c r="C8083" i="126" s="1"/>
  <c r="B8084" i="126" s="1"/>
  <c r="F8084" i="126" l="1"/>
  <c r="C8084" i="126" s="1"/>
  <c r="B8085" i="126" s="1"/>
  <c r="E8085" i="126"/>
  <c r="E8086" i="126" l="1"/>
  <c r="F8085" i="126"/>
  <c r="C8085" i="126" s="1"/>
  <c r="B8086" i="126" s="1"/>
  <c r="E8087" i="126" l="1"/>
  <c r="F8086" i="126"/>
  <c r="C8086" i="126" s="1"/>
  <c r="B8087" i="126" s="1"/>
  <c r="F8087" i="126" l="1"/>
  <c r="C8087" i="126" s="1"/>
  <c r="B8088" i="126" s="1"/>
  <c r="E8088" i="126"/>
  <c r="E8089" i="126" l="1"/>
  <c r="F8088" i="126"/>
  <c r="C8088" i="126" s="1"/>
  <c r="B8089" i="126" s="1"/>
  <c r="F8089" i="126" l="1"/>
  <c r="C8089" i="126" s="1"/>
  <c r="B8090" i="126" s="1"/>
  <c r="E8090" i="126"/>
  <c r="E8091" i="126" l="1"/>
  <c r="F8090" i="126"/>
  <c r="C8090" i="126" s="1"/>
  <c r="B8091" i="126" s="1"/>
  <c r="E8092" i="126" l="1"/>
  <c r="F8091" i="126"/>
  <c r="C8091" i="126" s="1"/>
  <c r="B8092" i="126" s="1"/>
  <c r="F8092" i="126" l="1"/>
  <c r="C8092" i="126" s="1"/>
  <c r="B8093" i="126" s="1"/>
  <c r="E8093" i="126"/>
  <c r="E8094" i="126" l="1"/>
  <c r="F8093" i="126"/>
  <c r="C8093" i="126" s="1"/>
  <c r="B8094" i="126" s="1"/>
  <c r="F8094" i="126" l="1"/>
  <c r="C8094" i="126" s="1"/>
  <c r="B8095" i="126" s="1"/>
  <c r="E8095" i="126"/>
  <c r="E8096" i="126" l="1"/>
  <c r="F8095" i="126"/>
  <c r="C8095" i="126" s="1"/>
  <c r="B8096" i="126" s="1"/>
  <c r="F8096" i="126" l="1"/>
  <c r="C8096" i="126" s="1"/>
  <c r="B8097" i="126" s="1"/>
  <c r="E8097" i="126"/>
  <c r="F8097" i="126" l="1"/>
  <c r="C8097" i="126" s="1"/>
  <c r="B8098" i="126" s="1"/>
  <c r="E8098" i="126"/>
  <c r="E8099" i="126" l="1"/>
  <c r="F8098" i="126"/>
  <c r="C8098" i="126" s="1"/>
  <c r="B8099" i="126" s="1"/>
  <c r="F8099" i="126" l="1"/>
  <c r="C8099" i="126" s="1"/>
  <c r="B8100" i="126" s="1"/>
  <c r="E8100" i="126"/>
  <c r="F8100" i="126" l="1"/>
  <c r="C8100" i="126" s="1"/>
  <c r="B8101" i="126" s="1"/>
  <c r="E8101" i="126"/>
  <c r="F8101" i="126" l="1"/>
  <c r="C8101" i="126" s="1"/>
  <c r="B8102" i="126" s="1"/>
  <c r="E8102" i="126"/>
  <c r="E8103" i="126" l="1"/>
  <c r="F8102" i="126"/>
  <c r="C8102" i="126" s="1"/>
  <c r="B8103" i="126" s="1"/>
  <c r="E8104" i="126" l="1"/>
  <c r="F8103" i="126"/>
  <c r="C8103" i="126" s="1"/>
  <c r="B8104" i="126" s="1"/>
  <c r="E8105" i="126" l="1"/>
  <c r="F8104" i="126"/>
  <c r="C8104" i="126" s="1"/>
  <c r="B8105" i="126" s="1"/>
  <c r="F8105" i="126" l="1"/>
  <c r="C8105" i="126" s="1"/>
  <c r="B8106" i="126" s="1"/>
  <c r="E8106" i="126"/>
  <c r="F8106" i="126" l="1"/>
  <c r="C8106" i="126" s="1"/>
  <c r="B8107" i="126" s="1"/>
  <c r="E8107" i="126"/>
  <c r="E8108" i="126" l="1"/>
  <c r="F8107" i="126"/>
  <c r="C8107" i="126" s="1"/>
  <c r="B8108" i="126" s="1"/>
  <c r="F8108" i="126" l="1"/>
  <c r="C8108" i="126" s="1"/>
  <c r="B8109" i="126" s="1"/>
  <c r="E8109" i="126"/>
  <c r="F8109" i="126" l="1"/>
  <c r="C8109" i="126" s="1"/>
  <c r="B8110" i="126" s="1"/>
  <c r="E8110" i="126"/>
  <c r="E8111" i="126" l="1"/>
  <c r="F8110" i="126"/>
  <c r="C8110" i="126" s="1"/>
  <c r="B8111" i="126" s="1"/>
  <c r="F8111" i="126" l="1"/>
  <c r="C8111" i="126" s="1"/>
  <c r="B8112" i="126" s="1"/>
  <c r="E8112" i="126"/>
  <c r="E8113" i="126" l="1"/>
  <c r="F8112" i="126"/>
  <c r="C8112" i="126" s="1"/>
  <c r="B8113" i="126" s="1"/>
  <c r="E8114" i="126" l="1"/>
  <c r="F8113" i="126"/>
  <c r="C8113" i="126" s="1"/>
  <c r="B8114" i="126" s="1"/>
  <c r="F8114" i="126" l="1"/>
  <c r="C8114" i="126" s="1"/>
  <c r="B8115" i="126" s="1"/>
  <c r="E8115" i="126"/>
  <c r="E8116" i="126" l="1"/>
  <c r="F8115" i="126"/>
  <c r="C8115" i="126" s="1"/>
  <c r="B8116" i="126" s="1"/>
  <c r="F8116" i="126" l="1"/>
  <c r="C8116" i="126" s="1"/>
  <c r="B8117" i="126" s="1"/>
  <c r="E8117" i="126"/>
  <c r="E8118" i="126" l="1"/>
  <c r="F8117" i="126"/>
  <c r="C8117" i="126" s="1"/>
  <c r="B8118" i="126" s="1"/>
  <c r="F8118" i="126" l="1"/>
  <c r="C8118" i="126" s="1"/>
  <c r="B8119" i="126" s="1"/>
  <c r="E8119" i="126"/>
  <c r="F8119" i="126" l="1"/>
  <c r="C8119" i="126" s="1"/>
  <c r="B8120" i="126" s="1"/>
  <c r="E8120" i="126"/>
  <c r="E8121" i="126" l="1"/>
  <c r="F8120" i="126"/>
  <c r="C8120" i="126" s="1"/>
  <c r="B8121" i="126" s="1"/>
  <c r="F8121" i="126" l="1"/>
  <c r="C8121" i="126" s="1"/>
  <c r="B8122" i="126" s="1"/>
  <c r="E8122" i="126"/>
  <c r="E8123" i="126" l="1"/>
  <c r="F8122" i="126"/>
  <c r="C8122" i="126" s="1"/>
  <c r="B8123" i="126" s="1"/>
  <c r="F8123" i="126" l="1"/>
  <c r="C8123" i="126" s="1"/>
  <c r="B8124" i="126" s="1"/>
  <c r="E8124" i="126"/>
  <c r="E8125" i="126" l="1"/>
  <c r="F8124" i="126"/>
  <c r="C8124" i="126" s="1"/>
  <c r="B8125" i="126" s="1"/>
  <c r="F8125" i="126" l="1"/>
  <c r="C8125" i="126" s="1"/>
  <c r="B8126" i="126" s="1"/>
  <c r="E8126" i="126"/>
  <c r="E8127" i="126" l="1"/>
  <c r="F8126" i="126"/>
  <c r="C8126" i="126" s="1"/>
  <c r="B8127" i="126" s="1"/>
  <c r="F8127" i="126" l="1"/>
  <c r="C8127" i="126" s="1"/>
  <c r="B8128" i="126" s="1"/>
  <c r="E8128" i="126"/>
  <c r="F8128" i="126" l="1"/>
  <c r="C8128" i="126" s="1"/>
  <c r="B8129" i="126" s="1"/>
  <c r="E8129" i="126"/>
  <c r="F8129" i="126" l="1"/>
  <c r="C8129" i="126" s="1"/>
  <c r="B8130" i="126" s="1"/>
  <c r="E8130" i="126"/>
  <c r="F8130" i="126" l="1"/>
  <c r="C8130" i="126" s="1"/>
  <c r="B8131" i="126" s="1"/>
  <c r="E8131" i="126"/>
  <c r="E8132" i="126" l="1"/>
  <c r="F8131" i="126"/>
  <c r="C8131" i="126" s="1"/>
  <c r="B8132" i="126" s="1"/>
  <c r="E8133" i="126" l="1"/>
  <c r="F8132" i="126"/>
  <c r="C8132" i="126" s="1"/>
  <c r="B8133" i="126" s="1"/>
  <c r="F8133" i="126" l="1"/>
  <c r="C8133" i="126" s="1"/>
  <c r="B8134" i="126" s="1"/>
  <c r="E8134" i="126"/>
  <c r="E8135" i="126" l="1"/>
  <c r="F8134" i="126"/>
  <c r="C8134" i="126" s="1"/>
  <c r="B8135" i="126" s="1"/>
  <c r="E8136" i="126" l="1"/>
  <c r="F8135" i="126"/>
  <c r="C8135" i="126" s="1"/>
  <c r="B8136" i="126" s="1"/>
  <c r="F8136" i="126" l="1"/>
  <c r="C8136" i="126" s="1"/>
  <c r="B8137" i="126" s="1"/>
  <c r="E8137" i="126"/>
  <c r="E8138" i="126" l="1"/>
  <c r="F8137" i="126"/>
  <c r="C8137" i="126" s="1"/>
  <c r="B8138" i="126" s="1"/>
  <c r="F8138" i="126" l="1"/>
  <c r="C8138" i="126" s="1"/>
  <c r="B8139" i="126" s="1"/>
  <c r="E8139" i="126"/>
  <c r="F8139" i="126" l="1"/>
  <c r="C8139" i="126" s="1"/>
  <c r="B8140" i="126" s="1"/>
  <c r="E8140" i="126"/>
  <c r="E8141" i="126" l="1"/>
  <c r="F8140" i="126"/>
  <c r="C8140" i="126" s="1"/>
  <c r="B8141" i="126" s="1"/>
  <c r="F8141" i="126" l="1"/>
  <c r="C8141" i="126" s="1"/>
  <c r="B8142" i="126" s="1"/>
  <c r="E8142" i="126"/>
  <c r="F8142" i="126" l="1"/>
  <c r="C8142" i="126" s="1"/>
  <c r="B8143" i="126" s="1"/>
  <c r="E8143" i="126"/>
  <c r="F8143" i="126" l="1"/>
  <c r="C8143" i="126" s="1"/>
  <c r="B8144" i="126" s="1"/>
  <c r="E8144" i="126"/>
  <c r="E8145" i="126" l="1"/>
  <c r="F8144" i="126"/>
  <c r="C8144" i="126" s="1"/>
  <c r="B8145" i="126" s="1"/>
  <c r="E8146" i="126" l="1"/>
  <c r="F8145" i="126"/>
  <c r="C8145" i="126" s="1"/>
  <c r="B8146" i="126" s="1"/>
  <c r="F8146" i="126" l="1"/>
  <c r="C8146" i="126" s="1"/>
  <c r="B8147" i="126" s="1"/>
  <c r="E8147" i="126"/>
  <c r="F8147" i="126" l="1"/>
  <c r="C8147" i="126" s="1"/>
  <c r="B8148" i="126" s="1"/>
  <c r="E8148" i="126"/>
  <c r="E8149" i="126" l="1"/>
  <c r="F8148" i="126"/>
  <c r="C8148" i="126" s="1"/>
  <c r="B8149" i="126" s="1"/>
  <c r="F8149" i="126" l="1"/>
  <c r="C8149" i="126" s="1"/>
  <c r="B8150" i="126" s="1"/>
  <c r="E8150" i="126"/>
  <c r="F8150" i="126" l="1"/>
  <c r="C8150" i="126" s="1"/>
  <c r="B8151" i="126" s="1"/>
  <c r="E8151" i="126"/>
  <c r="E8152" i="126" l="1"/>
  <c r="F8151" i="126"/>
  <c r="C8151" i="126" s="1"/>
  <c r="B8152" i="126" s="1"/>
  <c r="F8152" i="126" l="1"/>
  <c r="C8152" i="126" s="1"/>
  <c r="B8153" i="126" s="1"/>
  <c r="E8153" i="126"/>
  <c r="E8154" i="126" l="1"/>
  <c r="F8153" i="126"/>
  <c r="C8153" i="126" s="1"/>
  <c r="B8154" i="126" s="1"/>
  <c r="E8155" i="126" l="1"/>
  <c r="F8154" i="126"/>
  <c r="C8154" i="126" s="1"/>
  <c r="B8155" i="126" s="1"/>
  <c r="E8156" i="126" l="1"/>
  <c r="F8155" i="126"/>
  <c r="C8155" i="126" s="1"/>
  <c r="B8156" i="126" s="1"/>
  <c r="F8156" i="126" l="1"/>
  <c r="C8156" i="126" s="1"/>
  <c r="B8157" i="126" s="1"/>
  <c r="E8157" i="126"/>
  <c r="F8157" i="126" l="1"/>
  <c r="C8157" i="126" s="1"/>
  <c r="B8158" i="126" s="1"/>
  <c r="E8158" i="126"/>
  <c r="E8159" i="126" l="1"/>
  <c r="F8158" i="126"/>
  <c r="C8158" i="126" s="1"/>
  <c r="B8159" i="126" s="1"/>
  <c r="E8160" i="126" l="1"/>
  <c r="F8159" i="126"/>
  <c r="C8159" i="126" s="1"/>
  <c r="B8160" i="126" s="1"/>
  <c r="F8160" i="126" l="1"/>
  <c r="C8160" i="126" s="1"/>
  <c r="B8161" i="126" s="1"/>
  <c r="E8161" i="126"/>
  <c r="E8162" i="126" l="1"/>
  <c r="F8161" i="126"/>
  <c r="C8161" i="126" s="1"/>
  <c r="B8162" i="126" s="1"/>
  <c r="F8162" i="126" l="1"/>
  <c r="C8162" i="126" s="1"/>
  <c r="B8163" i="126" s="1"/>
  <c r="E8163" i="126"/>
  <c r="F8163" i="126" l="1"/>
  <c r="C8163" i="126" s="1"/>
  <c r="B8164" i="126" s="1"/>
  <c r="E8164" i="126"/>
  <c r="F8164" i="126" l="1"/>
  <c r="C8164" i="126" s="1"/>
  <c r="B8165" i="126" s="1"/>
  <c r="E8165" i="126"/>
  <c r="E8166" i="126" l="1"/>
  <c r="F8165" i="126"/>
  <c r="C8165" i="126" s="1"/>
  <c r="B8166" i="126" s="1"/>
  <c r="E8167" i="126" l="1"/>
  <c r="F8166" i="126"/>
  <c r="C8166" i="126" s="1"/>
  <c r="B8167" i="126" s="1"/>
  <c r="F8167" i="126" l="1"/>
  <c r="C8167" i="126" s="1"/>
  <c r="B8168" i="126" s="1"/>
  <c r="E8168" i="126"/>
  <c r="E8169" i="126" l="1"/>
  <c r="F8168" i="126"/>
  <c r="C8168" i="126" s="1"/>
  <c r="B8169" i="126" s="1"/>
  <c r="F8169" i="126" l="1"/>
  <c r="C8169" i="126" s="1"/>
  <c r="B8170" i="126" s="1"/>
  <c r="E8170" i="126"/>
  <c r="E8171" i="126" l="1"/>
  <c r="F8170" i="126"/>
  <c r="C8170" i="126" s="1"/>
  <c r="B8171" i="126" s="1"/>
  <c r="F8171" i="126" l="1"/>
  <c r="C8171" i="126" s="1"/>
  <c r="B8172" i="126" s="1"/>
  <c r="E8172" i="126"/>
  <c r="E8173" i="126" l="1"/>
  <c r="F8172" i="126"/>
  <c r="C8172" i="126" s="1"/>
  <c r="B8173" i="126" s="1"/>
  <c r="F8173" i="126" l="1"/>
  <c r="C8173" i="126" s="1"/>
  <c r="B8174" i="126" s="1"/>
  <c r="E8174" i="126"/>
  <c r="F8174" i="126" l="1"/>
  <c r="C8174" i="126" s="1"/>
  <c r="B8175" i="126" s="1"/>
  <c r="E8175" i="126"/>
  <c r="E8176" i="126" l="1"/>
  <c r="F8175" i="126"/>
  <c r="C8175" i="126" s="1"/>
  <c r="B8176" i="126" s="1"/>
  <c r="F8176" i="126" l="1"/>
  <c r="C8176" i="126" s="1"/>
  <c r="B8177" i="126" s="1"/>
  <c r="E8177" i="126"/>
  <c r="E8178" i="126" l="1"/>
  <c r="F8177" i="126"/>
  <c r="C8177" i="126" s="1"/>
  <c r="B8178" i="126" s="1"/>
  <c r="E8179" i="126" l="1"/>
  <c r="F8178" i="126"/>
  <c r="C8178" i="126" s="1"/>
  <c r="B8179" i="126" s="1"/>
  <c r="F8179" i="126" l="1"/>
  <c r="C8179" i="126" s="1"/>
  <c r="B8180" i="126" s="1"/>
  <c r="E8180" i="126"/>
  <c r="F8180" i="126" l="1"/>
  <c r="C8180" i="126" s="1"/>
  <c r="B8181" i="126" s="1"/>
  <c r="E8181" i="126"/>
  <c r="E8182" i="126" l="1"/>
  <c r="F8181" i="126"/>
  <c r="C8181" i="126" s="1"/>
  <c r="B8182" i="126" s="1"/>
  <c r="E8183" i="126" l="1"/>
  <c r="F8182" i="126"/>
  <c r="C8182" i="126" s="1"/>
  <c r="B8183" i="126" s="1"/>
  <c r="F8183" i="126" l="1"/>
  <c r="C8183" i="126" s="1"/>
  <c r="B8184" i="126" s="1"/>
  <c r="E8184" i="126"/>
  <c r="E8185" i="126" l="1"/>
  <c r="F8184" i="126"/>
  <c r="C8184" i="126" s="1"/>
  <c r="B8185" i="126" s="1"/>
  <c r="F8185" i="126" l="1"/>
  <c r="C8185" i="126" s="1"/>
  <c r="B8186" i="126" s="1"/>
  <c r="E8186" i="126"/>
  <c r="E8187" i="126" l="1"/>
  <c r="F8186" i="126"/>
  <c r="C8186" i="126" s="1"/>
  <c r="B8187" i="126" s="1"/>
  <c r="F8187" i="126" l="1"/>
  <c r="C8187" i="126" s="1"/>
  <c r="B8188" i="126" s="1"/>
  <c r="E8188" i="126"/>
  <c r="F8188" i="126" l="1"/>
  <c r="C8188" i="126" s="1"/>
  <c r="B8189" i="126" s="1"/>
  <c r="E8189" i="126"/>
  <c r="E8190" i="126" l="1"/>
  <c r="F8189" i="126"/>
  <c r="C8189" i="126" s="1"/>
  <c r="B8190" i="126" s="1"/>
  <c r="F8190" i="126" l="1"/>
  <c r="C8190" i="126" s="1"/>
  <c r="B8191" i="126" s="1"/>
  <c r="E8191" i="126"/>
  <c r="E8192" i="126" l="1"/>
  <c r="F8191" i="126"/>
  <c r="C8191" i="126" s="1"/>
  <c r="B8192" i="126" s="1"/>
  <c r="F8192" i="126" l="1"/>
  <c r="C8192" i="126" s="1"/>
  <c r="B8193" i="126" s="1"/>
  <c r="E8193" i="126"/>
  <c r="F8193" i="126" l="1"/>
  <c r="C8193" i="126" s="1"/>
  <c r="B8194" i="126" s="1"/>
  <c r="E8194" i="126"/>
  <c r="E8195" i="126" l="1"/>
  <c r="F8194" i="126"/>
  <c r="C8194" i="126" s="1"/>
  <c r="B8195" i="126" s="1"/>
  <c r="E8196" i="126" l="1"/>
  <c r="F8195" i="126"/>
  <c r="C8195" i="126" s="1"/>
  <c r="B8196" i="126" s="1"/>
  <c r="F8196" i="126" l="1"/>
  <c r="C8196" i="126" s="1"/>
  <c r="B8197" i="126" s="1"/>
  <c r="E8197" i="126"/>
  <c r="F8197" i="126" l="1"/>
  <c r="C8197" i="126" s="1"/>
  <c r="B8198" i="126" s="1"/>
  <c r="E8198" i="126"/>
  <c r="F8198" i="126" l="1"/>
  <c r="C8198" i="126" s="1"/>
  <c r="B8199" i="126" s="1"/>
  <c r="E8199" i="126"/>
  <c r="E8200" i="126" l="1"/>
  <c r="F8199" i="126"/>
  <c r="C8199" i="126" s="1"/>
  <c r="B8200" i="126" s="1"/>
  <c r="F8200" i="126" l="1"/>
  <c r="C8200" i="126" s="1"/>
  <c r="B8201" i="126" s="1"/>
  <c r="E8201" i="126"/>
  <c r="E8202" i="126" l="1"/>
  <c r="F8201" i="126"/>
  <c r="C8201" i="126" s="1"/>
  <c r="B8202" i="126" s="1"/>
  <c r="F8202" i="126" l="1"/>
  <c r="C8202" i="126" s="1"/>
  <c r="B8203" i="126" s="1"/>
  <c r="E8203" i="126"/>
  <c r="E8204" i="126" l="1"/>
  <c r="F8203" i="126"/>
  <c r="C8203" i="126" s="1"/>
  <c r="B8204" i="126" s="1"/>
  <c r="F8204" i="126" l="1"/>
  <c r="C8204" i="126" s="1"/>
  <c r="B8205" i="126" s="1"/>
  <c r="E8205" i="126"/>
  <c r="E8206" i="126" l="1"/>
  <c r="F8205" i="126"/>
  <c r="C8205" i="126" s="1"/>
  <c r="B8206" i="126" s="1"/>
  <c r="E8207" i="126" l="1"/>
  <c r="F8206" i="126"/>
  <c r="C8206" i="126" s="1"/>
  <c r="B8207" i="126" s="1"/>
  <c r="F8207" i="126" l="1"/>
  <c r="C8207" i="126" s="1"/>
  <c r="B8208" i="126" s="1"/>
  <c r="E8208" i="126"/>
  <c r="E8209" i="126" l="1"/>
  <c r="F8208" i="126"/>
  <c r="C8208" i="126" s="1"/>
  <c r="B8209" i="126" s="1"/>
  <c r="F8209" i="126" l="1"/>
  <c r="C8209" i="126" s="1"/>
  <c r="B8210" i="126" s="1"/>
  <c r="E8210" i="126"/>
  <c r="E8211" i="126" l="1"/>
  <c r="F8210" i="126"/>
  <c r="C8210" i="126" s="1"/>
  <c r="B8211" i="126" s="1"/>
  <c r="E8212" i="126" l="1"/>
  <c r="F8211" i="126"/>
  <c r="C8211" i="126" s="1"/>
  <c r="B8212" i="126" s="1"/>
  <c r="F8212" i="126" l="1"/>
  <c r="C8212" i="126" s="1"/>
  <c r="B8213" i="126" s="1"/>
  <c r="E8213" i="126"/>
  <c r="E8214" i="126" l="1"/>
  <c r="F8213" i="126"/>
  <c r="C8213" i="126" s="1"/>
  <c r="B8214" i="126" s="1"/>
  <c r="F8214" i="126" l="1"/>
  <c r="C8214" i="126" s="1"/>
  <c r="B8215" i="126" s="1"/>
  <c r="E8215" i="126"/>
  <c r="E8216" i="126" l="1"/>
  <c r="F8215" i="126"/>
  <c r="C8215" i="126" s="1"/>
  <c r="B8216" i="126" s="1"/>
  <c r="F8216" i="126" l="1"/>
  <c r="C8216" i="126" s="1"/>
  <c r="B8217" i="126" s="1"/>
  <c r="E8217" i="126"/>
  <c r="F8217" i="126" l="1"/>
  <c r="C8217" i="126" s="1"/>
  <c r="B8218" i="126" s="1"/>
  <c r="E8218" i="126"/>
  <c r="F8218" i="126" l="1"/>
  <c r="C8218" i="126" s="1"/>
  <c r="B8219" i="126" s="1"/>
  <c r="E8219" i="126"/>
  <c r="E8220" i="126" l="1"/>
  <c r="F8219" i="126"/>
  <c r="C8219" i="126" s="1"/>
  <c r="B8220" i="126" s="1"/>
  <c r="F8220" i="126" l="1"/>
  <c r="C8220" i="126" s="1"/>
  <c r="B8221" i="126" s="1"/>
  <c r="E8221" i="126"/>
  <c r="F8221" i="126" l="1"/>
  <c r="C8221" i="126" s="1"/>
  <c r="B8222" i="126" s="1"/>
  <c r="E8222" i="126"/>
  <c r="E8223" i="126" l="1"/>
  <c r="F8222" i="126"/>
  <c r="C8222" i="126" s="1"/>
  <c r="B8223" i="126" s="1"/>
  <c r="F8223" i="126" l="1"/>
  <c r="C8223" i="126" s="1"/>
  <c r="B8224" i="126" s="1"/>
  <c r="E8224" i="126"/>
  <c r="F8224" i="126" l="1"/>
  <c r="C8224" i="126" s="1"/>
  <c r="B8225" i="126" s="1"/>
  <c r="E8225" i="126"/>
  <c r="E8226" i="126" l="1"/>
  <c r="F8225" i="126"/>
  <c r="C8225" i="126" s="1"/>
  <c r="B8226" i="126" s="1"/>
  <c r="F8226" i="126" l="1"/>
  <c r="C8226" i="126" s="1"/>
  <c r="B8227" i="126" s="1"/>
  <c r="E8227" i="126"/>
  <c r="E8228" i="126" l="1"/>
  <c r="F8227" i="126"/>
  <c r="C8227" i="126" s="1"/>
  <c r="B8228" i="126" s="1"/>
  <c r="E8229" i="126" l="1"/>
  <c r="F8228" i="126"/>
  <c r="C8228" i="126" s="1"/>
  <c r="B8229" i="126" s="1"/>
  <c r="F8229" i="126" l="1"/>
  <c r="C8229" i="126" s="1"/>
  <c r="B8230" i="126" s="1"/>
  <c r="E8230" i="126"/>
  <c r="E8231" i="126" l="1"/>
  <c r="F8230" i="126"/>
  <c r="C8230" i="126" s="1"/>
  <c r="B8231" i="126" s="1"/>
  <c r="E8232" i="126" l="1"/>
  <c r="F8231" i="126"/>
  <c r="C8231" i="126" s="1"/>
  <c r="B8232" i="126" s="1"/>
  <c r="F8232" i="126" l="1"/>
  <c r="C8232" i="126" s="1"/>
  <c r="B8233" i="126" s="1"/>
  <c r="E8233" i="126"/>
  <c r="F8233" i="126" l="1"/>
  <c r="C8233" i="126" s="1"/>
  <c r="B8234" i="126" s="1"/>
  <c r="E8234" i="126"/>
  <c r="E8235" i="126" l="1"/>
  <c r="F8234" i="126"/>
  <c r="C8234" i="126" s="1"/>
  <c r="B8235" i="126" s="1"/>
  <c r="E8236" i="126" l="1"/>
  <c r="F8235" i="126"/>
  <c r="C8235" i="126" s="1"/>
  <c r="B8236" i="126" s="1"/>
  <c r="F8236" i="126" l="1"/>
  <c r="C8236" i="126" s="1"/>
  <c r="B8237" i="126" s="1"/>
  <c r="E8237" i="126"/>
  <c r="E8238" i="126" l="1"/>
  <c r="F8237" i="126"/>
  <c r="C8237" i="126" s="1"/>
  <c r="B8238" i="126" s="1"/>
  <c r="F8238" i="126" l="1"/>
  <c r="C8238" i="126" s="1"/>
  <c r="B8239" i="126" s="1"/>
  <c r="E8239" i="126"/>
  <c r="E8240" i="126" l="1"/>
  <c r="F8239" i="126"/>
  <c r="C8239" i="126" s="1"/>
  <c r="B8240" i="126" s="1"/>
  <c r="F8240" i="126" l="1"/>
  <c r="C8240" i="126" s="1"/>
  <c r="B8241" i="126" s="1"/>
  <c r="E8241" i="126"/>
  <c r="E8242" i="126" l="1"/>
  <c r="F8241" i="126"/>
  <c r="C8241" i="126" s="1"/>
  <c r="B8242" i="126" s="1"/>
  <c r="F8242" i="126" l="1"/>
  <c r="C8242" i="126" s="1"/>
  <c r="B8243" i="126" s="1"/>
  <c r="E8243" i="126"/>
  <c r="F8243" i="126" l="1"/>
  <c r="C8243" i="126" s="1"/>
  <c r="B8244" i="126" s="1"/>
  <c r="E8244" i="126"/>
  <c r="E8245" i="126" l="1"/>
  <c r="F8244" i="126"/>
  <c r="C8244" i="126" s="1"/>
  <c r="B8245" i="126" s="1"/>
  <c r="F8245" i="126" l="1"/>
  <c r="C8245" i="126" s="1"/>
  <c r="B8246" i="126" s="1"/>
  <c r="E8246" i="126"/>
  <c r="F8246" i="126" l="1"/>
  <c r="C8246" i="126" s="1"/>
  <c r="B8247" i="126" s="1"/>
  <c r="E8247" i="126"/>
  <c r="F8247" i="126" l="1"/>
  <c r="C8247" i="126" s="1"/>
  <c r="B8248" i="126" s="1"/>
  <c r="E8248" i="126"/>
  <c r="E8249" i="126" l="1"/>
  <c r="F8248" i="126"/>
  <c r="C8248" i="126" s="1"/>
  <c r="B8249" i="126" s="1"/>
  <c r="F8249" i="126" l="1"/>
  <c r="C8249" i="126" s="1"/>
  <c r="B8250" i="126" s="1"/>
  <c r="E8250" i="126"/>
  <c r="F8250" i="126" l="1"/>
  <c r="C8250" i="126" s="1"/>
  <c r="B8251" i="126" s="1"/>
  <c r="E8251" i="126"/>
  <c r="E8252" i="126" l="1"/>
  <c r="F8251" i="126"/>
  <c r="C8251" i="126" s="1"/>
  <c r="B8252" i="126" s="1"/>
  <c r="F8252" i="126" l="1"/>
  <c r="C8252" i="126" s="1"/>
  <c r="B8253" i="126" s="1"/>
  <c r="E8253" i="126"/>
  <c r="E8254" i="126" l="1"/>
  <c r="F8253" i="126"/>
  <c r="C8253" i="126" s="1"/>
  <c r="B8254" i="126" s="1"/>
  <c r="F8254" i="126" l="1"/>
  <c r="C8254" i="126" s="1"/>
  <c r="B8255" i="126" s="1"/>
  <c r="E8255" i="126"/>
  <c r="E8256" i="126" l="1"/>
  <c r="F8255" i="126"/>
  <c r="C8255" i="126" s="1"/>
  <c r="B8256" i="126" s="1"/>
  <c r="F8256" i="126" l="1"/>
  <c r="C8256" i="126" s="1"/>
  <c r="B8257" i="126" s="1"/>
  <c r="E8257" i="126"/>
  <c r="E8258" i="126" l="1"/>
  <c r="F8257" i="126"/>
  <c r="C8257" i="126" s="1"/>
  <c r="B8258" i="126" s="1"/>
  <c r="F8258" i="126" l="1"/>
  <c r="C8258" i="126" s="1"/>
  <c r="B8259" i="126" s="1"/>
  <c r="E8259" i="126"/>
  <c r="E8260" i="126" l="1"/>
  <c r="F8259" i="126"/>
  <c r="C8259" i="126" s="1"/>
  <c r="B8260" i="126" s="1"/>
  <c r="F8260" i="126" l="1"/>
  <c r="C8260" i="126" s="1"/>
  <c r="B8261" i="126" s="1"/>
  <c r="E8261" i="126"/>
  <c r="F8261" i="126" l="1"/>
  <c r="C8261" i="126" s="1"/>
  <c r="B8262" i="126" s="1"/>
  <c r="E8262" i="126"/>
  <c r="F8262" i="126" l="1"/>
  <c r="C8262" i="126" s="1"/>
  <c r="B8263" i="126" s="1"/>
  <c r="E8263" i="126"/>
  <c r="F8263" i="126" l="1"/>
  <c r="C8263" i="126" s="1"/>
  <c r="B8264" i="126" s="1"/>
  <c r="E8264" i="126"/>
  <c r="E8265" i="126" l="1"/>
  <c r="F8264" i="126"/>
  <c r="C8264" i="126" s="1"/>
  <c r="B8265" i="126" s="1"/>
  <c r="E8266" i="126" l="1"/>
  <c r="F8265" i="126"/>
  <c r="C8265" i="126" s="1"/>
  <c r="B8266" i="126" s="1"/>
  <c r="E8267" i="126" l="1"/>
  <c r="F8266" i="126"/>
  <c r="C8266" i="126" s="1"/>
  <c r="B8267" i="126" s="1"/>
  <c r="F8267" i="126" l="1"/>
  <c r="C8267" i="126" s="1"/>
  <c r="B8268" i="126" s="1"/>
  <c r="E8268" i="126"/>
  <c r="F8268" i="126" l="1"/>
  <c r="C8268" i="126" s="1"/>
  <c r="B8269" i="126" s="1"/>
  <c r="E8269" i="126"/>
  <c r="E8270" i="126" l="1"/>
  <c r="F8269" i="126"/>
  <c r="C8269" i="126" s="1"/>
  <c r="B8270" i="126" s="1"/>
  <c r="E8271" i="126" l="1"/>
  <c r="F8270" i="126"/>
  <c r="C8270" i="126" s="1"/>
  <c r="B8271" i="126" s="1"/>
  <c r="F8271" i="126" l="1"/>
  <c r="C8271" i="126" s="1"/>
  <c r="B8272" i="126" s="1"/>
  <c r="E8272" i="126"/>
  <c r="E8273" i="126" l="1"/>
  <c r="F8272" i="126"/>
  <c r="C8272" i="126" s="1"/>
  <c r="B8273" i="126" s="1"/>
  <c r="F8273" i="126" l="1"/>
  <c r="C8273" i="126" s="1"/>
  <c r="B8274" i="126" s="1"/>
  <c r="E8274" i="126"/>
  <c r="F8274" i="126" l="1"/>
  <c r="C8274" i="126" s="1"/>
  <c r="B8275" i="126" s="1"/>
  <c r="E8275" i="126"/>
  <c r="E8276" i="126" l="1"/>
  <c r="F8275" i="126"/>
  <c r="C8275" i="126" s="1"/>
  <c r="B8276" i="126" s="1"/>
  <c r="E8277" i="126" l="1"/>
  <c r="F8276" i="126"/>
  <c r="C8276" i="126" s="1"/>
  <c r="B8277" i="126" s="1"/>
  <c r="F8277" i="126" l="1"/>
  <c r="C8277" i="126" s="1"/>
  <c r="B8278" i="126" s="1"/>
  <c r="E8278" i="126"/>
  <c r="F8278" i="126" l="1"/>
  <c r="C8278" i="126" s="1"/>
  <c r="B8279" i="126" s="1"/>
  <c r="E8279" i="126"/>
  <c r="F8279" i="126" l="1"/>
  <c r="C8279" i="126" s="1"/>
  <c r="B8280" i="126" s="1"/>
  <c r="E8280" i="126"/>
  <c r="E8281" i="126" l="1"/>
  <c r="F8280" i="126"/>
  <c r="C8280" i="126" s="1"/>
  <c r="B8281" i="126" s="1"/>
  <c r="F8281" i="126" l="1"/>
  <c r="C8281" i="126" s="1"/>
  <c r="B8282" i="126" s="1"/>
  <c r="E8282" i="126"/>
  <c r="E8283" i="126" l="1"/>
  <c r="F8282" i="126"/>
  <c r="C8282" i="126" s="1"/>
  <c r="B8283" i="126" s="1"/>
  <c r="E8284" i="126" l="1"/>
  <c r="F8283" i="126"/>
  <c r="C8283" i="126" s="1"/>
  <c r="B8284" i="126" s="1"/>
  <c r="F8284" i="126" l="1"/>
  <c r="C8284" i="126" s="1"/>
  <c r="B8285" i="126" s="1"/>
  <c r="E8285" i="126"/>
  <c r="E8286" i="126" l="1"/>
  <c r="F8285" i="126"/>
  <c r="C8285" i="126" s="1"/>
  <c r="B8286" i="126" s="1"/>
  <c r="F8286" i="126" l="1"/>
  <c r="C8286" i="126" s="1"/>
  <c r="B8287" i="126" s="1"/>
  <c r="E8287" i="126"/>
  <c r="F8287" i="126" l="1"/>
  <c r="C8287" i="126" s="1"/>
  <c r="B8288" i="126" s="1"/>
  <c r="E8288" i="126"/>
  <c r="F8288" i="126" l="1"/>
  <c r="C8288" i="126" s="1"/>
  <c r="B8289" i="126" s="1"/>
  <c r="E8289" i="126"/>
  <c r="E8290" i="126" l="1"/>
  <c r="F8289" i="126"/>
  <c r="C8289" i="126" s="1"/>
  <c r="B8290" i="126" s="1"/>
  <c r="E8291" i="126" l="1"/>
  <c r="F8290" i="126"/>
  <c r="C8290" i="126" s="1"/>
  <c r="B8291" i="126" s="1"/>
  <c r="E8292" i="126" l="1"/>
  <c r="F8291" i="126"/>
  <c r="C8291" i="126" s="1"/>
  <c r="B8292" i="126" s="1"/>
  <c r="F8292" i="126" l="1"/>
  <c r="C8292" i="126" s="1"/>
  <c r="B8293" i="126" s="1"/>
  <c r="E8293" i="126"/>
  <c r="E8294" i="126" l="1"/>
  <c r="F8293" i="126"/>
  <c r="C8293" i="126" s="1"/>
  <c r="B8294" i="126" s="1"/>
  <c r="F8294" i="126" l="1"/>
  <c r="C8294" i="126" s="1"/>
  <c r="B8295" i="126" s="1"/>
  <c r="E8295" i="126"/>
  <c r="F8295" i="126" l="1"/>
  <c r="C8295" i="126" s="1"/>
  <c r="B8296" i="126" s="1"/>
  <c r="E8296" i="126"/>
  <c r="F8296" i="126" l="1"/>
  <c r="C8296" i="126" s="1"/>
  <c r="B8297" i="126" s="1"/>
  <c r="E8297" i="126"/>
  <c r="E8298" i="126" l="1"/>
  <c r="F8297" i="126"/>
  <c r="C8297" i="126" s="1"/>
  <c r="B8298" i="126" s="1"/>
  <c r="E8299" i="126" l="1"/>
  <c r="F8298" i="126"/>
  <c r="C8298" i="126" s="1"/>
  <c r="B8299" i="126" s="1"/>
  <c r="E8300" i="126" l="1"/>
  <c r="F8299" i="126"/>
  <c r="C8299" i="126" s="1"/>
  <c r="B8300" i="126" s="1"/>
  <c r="F8300" i="126" l="1"/>
  <c r="C8300" i="126" s="1"/>
  <c r="B8301" i="126" s="1"/>
  <c r="E8301" i="126"/>
  <c r="F8301" i="126" l="1"/>
  <c r="C8301" i="126" s="1"/>
  <c r="B8302" i="126" s="1"/>
  <c r="E8302" i="126"/>
  <c r="E8303" i="126" l="1"/>
  <c r="F8302" i="126"/>
  <c r="C8302" i="126" s="1"/>
  <c r="B8303" i="126" s="1"/>
  <c r="F8303" i="126" l="1"/>
  <c r="C8303" i="126" s="1"/>
  <c r="B8304" i="126" s="1"/>
  <c r="E8304" i="126"/>
  <c r="F8304" i="126" l="1"/>
  <c r="C8304" i="126" s="1"/>
  <c r="B8305" i="126" s="1"/>
  <c r="E8305" i="126"/>
  <c r="F8305" i="126" l="1"/>
  <c r="C8305" i="126" s="1"/>
  <c r="B8306" i="126" s="1"/>
  <c r="E8306" i="126"/>
  <c r="F8306" i="126" l="1"/>
  <c r="C8306" i="126" s="1"/>
  <c r="B8307" i="126" s="1"/>
  <c r="E8307" i="126"/>
  <c r="E8308" i="126" l="1"/>
  <c r="F8307" i="126"/>
  <c r="C8307" i="126" s="1"/>
  <c r="B8308" i="126" s="1"/>
  <c r="E8309" i="126" l="1"/>
  <c r="F8308" i="126"/>
  <c r="C8308" i="126" s="1"/>
  <c r="B8309" i="126" s="1"/>
  <c r="F8309" i="126" l="1"/>
  <c r="C8309" i="126" s="1"/>
  <c r="B8310" i="126" s="1"/>
  <c r="E8310" i="126"/>
  <c r="E8311" i="126" l="1"/>
  <c r="F8310" i="126"/>
  <c r="C8310" i="126" s="1"/>
  <c r="B8311" i="126" s="1"/>
  <c r="F8311" i="126" l="1"/>
  <c r="C8311" i="126" s="1"/>
  <c r="B8312" i="126" s="1"/>
  <c r="E8312" i="126"/>
  <c r="E8313" i="126" l="1"/>
  <c r="F8312" i="126"/>
  <c r="C8312" i="126" s="1"/>
  <c r="B8313" i="126" s="1"/>
  <c r="F8313" i="126" l="1"/>
  <c r="C8313" i="126" s="1"/>
  <c r="B8314" i="126" s="1"/>
  <c r="E8314" i="126"/>
  <c r="E8315" i="126" l="1"/>
  <c r="F8314" i="126"/>
  <c r="C8314" i="126" s="1"/>
  <c r="B8315" i="126" s="1"/>
  <c r="F8315" i="126" l="1"/>
  <c r="C8315" i="126" s="1"/>
  <c r="B8316" i="126" s="1"/>
  <c r="E8316" i="126"/>
  <c r="E8317" i="126" l="1"/>
  <c r="F8316" i="126"/>
  <c r="C8316" i="126" s="1"/>
  <c r="B8317" i="126" s="1"/>
  <c r="F8317" i="126" l="1"/>
  <c r="C8317" i="126" s="1"/>
  <c r="B8318" i="126" s="1"/>
  <c r="E8318" i="126"/>
  <c r="E8319" i="126" l="1"/>
  <c r="F8318" i="126"/>
  <c r="C8318" i="126" s="1"/>
  <c r="B8319" i="126" s="1"/>
  <c r="E8320" i="126" l="1"/>
  <c r="F8319" i="126"/>
  <c r="C8319" i="126" s="1"/>
  <c r="B8320" i="126" s="1"/>
  <c r="F8320" i="126" l="1"/>
  <c r="C8320" i="126" s="1"/>
  <c r="B8321" i="126" s="1"/>
  <c r="E8321" i="126"/>
  <c r="E8322" i="126" l="1"/>
  <c r="F8321" i="126"/>
  <c r="C8321" i="126" s="1"/>
  <c r="B8322" i="126" s="1"/>
  <c r="E8323" i="126" l="1"/>
  <c r="F8322" i="126"/>
  <c r="C8322" i="126" s="1"/>
  <c r="B8323" i="126" s="1"/>
  <c r="F8323" i="126" l="1"/>
  <c r="C8323" i="126" s="1"/>
  <c r="B8324" i="126" s="1"/>
  <c r="E8324" i="126"/>
  <c r="F8324" i="126" l="1"/>
  <c r="C8324" i="126" s="1"/>
  <c r="B8325" i="126" s="1"/>
  <c r="E8325" i="126"/>
  <c r="E8326" i="126" l="1"/>
  <c r="F8325" i="126"/>
  <c r="C8325" i="126" s="1"/>
  <c r="B8326" i="126" s="1"/>
  <c r="F8326" i="126" l="1"/>
  <c r="C8326" i="126" s="1"/>
  <c r="B8327" i="126" s="1"/>
  <c r="E8327" i="126"/>
  <c r="E8328" i="126" l="1"/>
  <c r="F8327" i="126"/>
  <c r="C8327" i="126" s="1"/>
  <c r="B8328" i="126" s="1"/>
  <c r="E8329" i="126" l="1"/>
  <c r="F8328" i="126"/>
  <c r="C8328" i="126" s="1"/>
  <c r="B8329" i="126" s="1"/>
  <c r="F8329" i="126" l="1"/>
  <c r="C8329" i="126" s="1"/>
  <c r="B8330" i="126" s="1"/>
  <c r="E8330" i="126"/>
  <c r="F8330" i="126" l="1"/>
  <c r="C8330" i="126" s="1"/>
  <c r="B8331" i="126" s="1"/>
  <c r="E8331" i="126"/>
  <c r="F8331" i="126" l="1"/>
  <c r="C8331" i="126" s="1"/>
  <c r="B8332" i="126" s="1"/>
  <c r="E8332" i="126"/>
  <c r="E8333" i="126" l="1"/>
  <c r="F8332" i="126"/>
  <c r="C8332" i="126" s="1"/>
  <c r="B8333" i="126" s="1"/>
  <c r="F8333" i="126" l="1"/>
  <c r="C8333" i="126" s="1"/>
  <c r="B8334" i="126" s="1"/>
  <c r="E8334" i="126"/>
  <c r="E8335" i="126" l="1"/>
  <c r="F8334" i="126"/>
  <c r="C8334" i="126" s="1"/>
  <c r="B8335" i="126" s="1"/>
  <c r="F8335" i="126" l="1"/>
  <c r="C8335" i="126" s="1"/>
  <c r="B8336" i="126" s="1"/>
  <c r="E8336" i="126"/>
  <c r="E8337" i="126" l="1"/>
  <c r="F8336" i="126"/>
  <c r="C8336" i="126" s="1"/>
  <c r="B8337" i="126" s="1"/>
  <c r="E8338" i="126" l="1"/>
  <c r="F8337" i="126"/>
  <c r="C8337" i="126" s="1"/>
  <c r="B8338" i="126" s="1"/>
  <c r="F8338" i="126" l="1"/>
  <c r="C8338" i="126" s="1"/>
  <c r="B8339" i="126" s="1"/>
  <c r="E8339" i="126"/>
  <c r="E8340" i="126" l="1"/>
  <c r="F8339" i="126"/>
  <c r="C8339" i="126" s="1"/>
  <c r="B8340" i="126" s="1"/>
  <c r="E8341" i="126" l="1"/>
  <c r="F8340" i="126"/>
  <c r="C8340" i="126" s="1"/>
  <c r="B8341" i="126" s="1"/>
  <c r="F8341" i="126" l="1"/>
  <c r="C8341" i="126" s="1"/>
  <c r="B8342" i="126" s="1"/>
  <c r="E8342" i="126"/>
  <c r="E8343" i="126" l="1"/>
  <c r="F8342" i="126"/>
  <c r="C8342" i="126" s="1"/>
  <c r="B8343" i="126" s="1"/>
  <c r="E8344" i="126" l="1"/>
  <c r="F8343" i="126"/>
  <c r="C8343" i="126" s="1"/>
  <c r="B8344" i="126" s="1"/>
  <c r="F8344" i="126" l="1"/>
  <c r="C8344" i="126" s="1"/>
  <c r="B8345" i="126" s="1"/>
  <c r="E8345" i="126"/>
  <c r="E8346" i="126" l="1"/>
  <c r="F8345" i="126"/>
  <c r="C8345" i="126" s="1"/>
  <c r="B8346" i="126" s="1"/>
  <c r="E8347" i="126" l="1"/>
  <c r="F8346" i="126"/>
  <c r="C8346" i="126" s="1"/>
  <c r="B8347" i="126" s="1"/>
  <c r="F8347" i="126" l="1"/>
  <c r="C8347" i="126" s="1"/>
  <c r="B8348" i="126" s="1"/>
  <c r="E8348" i="126"/>
  <c r="E8349" i="126" l="1"/>
  <c r="F8348" i="126"/>
  <c r="C8348" i="126" s="1"/>
  <c r="B8349" i="126" s="1"/>
  <c r="F8349" i="126" l="1"/>
  <c r="C8349" i="126" s="1"/>
  <c r="B8350" i="126" s="1"/>
  <c r="E8350" i="126"/>
  <c r="E8351" i="126" l="1"/>
  <c r="F8350" i="126"/>
  <c r="C8350" i="126" s="1"/>
  <c r="B8351" i="126" s="1"/>
  <c r="E8352" i="126" l="1"/>
  <c r="F8351" i="126"/>
  <c r="C8351" i="126" s="1"/>
  <c r="B8352" i="126" s="1"/>
  <c r="F8352" i="126" l="1"/>
  <c r="C8352" i="126" s="1"/>
  <c r="B8353" i="126" s="1"/>
  <c r="E8353" i="126"/>
  <c r="E8354" i="126" l="1"/>
  <c r="F8353" i="126"/>
  <c r="C8353" i="126" s="1"/>
  <c r="B8354" i="126" s="1"/>
  <c r="F8354" i="126" l="1"/>
  <c r="C8354" i="126" s="1"/>
  <c r="B8355" i="126" s="1"/>
  <c r="E8355" i="126"/>
  <c r="F8355" i="126" l="1"/>
  <c r="C8355" i="126" s="1"/>
  <c r="B8356" i="126" s="1"/>
  <c r="E8356" i="126"/>
  <c r="E8357" i="126" l="1"/>
  <c r="F8356" i="126"/>
  <c r="C8356" i="126" s="1"/>
  <c r="B8357" i="126" s="1"/>
  <c r="F8357" i="126" l="1"/>
  <c r="C8357" i="126" s="1"/>
  <c r="B8358" i="126" s="1"/>
  <c r="E8358" i="126"/>
  <c r="F8358" i="126" l="1"/>
  <c r="C8358" i="126" s="1"/>
  <c r="B8359" i="126" s="1"/>
  <c r="E8359" i="126"/>
  <c r="E8360" i="126" l="1"/>
  <c r="F8359" i="126"/>
  <c r="C8359" i="126" s="1"/>
  <c r="B8360" i="126" s="1"/>
  <c r="E8361" i="126" l="1"/>
  <c r="F8360" i="126"/>
  <c r="C8360" i="126" s="1"/>
  <c r="B8361" i="126" s="1"/>
  <c r="F8361" i="126" l="1"/>
  <c r="C8361" i="126" s="1"/>
  <c r="B8362" i="126" s="1"/>
  <c r="E8362" i="126"/>
  <c r="F8362" i="126" l="1"/>
  <c r="C8362" i="126" s="1"/>
  <c r="B8363" i="126" s="1"/>
  <c r="E8363" i="126"/>
  <c r="F8363" i="126" l="1"/>
  <c r="C8363" i="126" s="1"/>
  <c r="B8364" i="126" s="1"/>
  <c r="E8364" i="126"/>
  <c r="F8364" i="126" l="1"/>
  <c r="C8364" i="126" s="1"/>
  <c r="B8365" i="126" s="1"/>
  <c r="E8365" i="126"/>
  <c r="E8366" i="126" l="1"/>
  <c r="F8365" i="126"/>
  <c r="C8365" i="126" s="1"/>
  <c r="B8366" i="126" s="1"/>
  <c r="E8367" i="126" l="1"/>
  <c r="F8366" i="126"/>
  <c r="C8366" i="126" s="1"/>
  <c r="B8367" i="126" s="1"/>
  <c r="F8367" i="126" l="1"/>
  <c r="C8367" i="126" s="1"/>
  <c r="B8368" i="126" s="1"/>
  <c r="E8368" i="126"/>
  <c r="E8369" i="126" l="1"/>
  <c r="F8368" i="126"/>
  <c r="C8368" i="126" s="1"/>
  <c r="B8369" i="126" s="1"/>
  <c r="E8370" i="126" l="1"/>
  <c r="F8369" i="126"/>
  <c r="C8369" i="126" s="1"/>
  <c r="B8370" i="126" s="1"/>
  <c r="F8370" i="126" l="1"/>
  <c r="C8370" i="126" s="1"/>
  <c r="B8371" i="126" s="1"/>
  <c r="E8371" i="126"/>
  <c r="E8372" i="126" l="1"/>
  <c r="F8371" i="126"/>
  <c r="C8371" i="126" s="1"/>
  <c r="B8372" i="126" s="1"/>
  <c r="F8372" i="126" l="1"/>
  <c r="C8372" i="126" s="1"/>
  <c r="B8373" i="126" s="1"/>
  <c r="E8373" i="126"/>
  <c r="E8374" i="126" l="1"/>
  <c r="F8373" i="126"/>
  <c r="C8373" i="126" s="1"/>
  <c r="B8374" i="126" s="1"/>
  <c r="F8374" i="126" l="1"/>
  <c r="C8374" i="126" s="1"/>
  <c r="B8375" i="126" s="1"/>
  <c r="E8375" i="126"/>
  <c r="F8375" i="126" l="1"/>
  <c r="C8375" i="126" s="1"/>
  <c r="B8376" i="126" s="1"/>
  <c r="E8376" i="126"/>
  <c r="E8377" i="126" l="1"/>
  <c r="F8376" i="126"/>
  <c r="C8376" i="126" s="1"/>
  <c r="B8377" i="126" s="1"/>
  <c r="F8377" i="126" l="1"/>
  <c r="C8377" i="126" s="1"/>
  <c r="B8378" i="126" s="1"/>
  <c r="E8378" i="126"/>
  <c r="F8378" i="126" l="1"/>
  <c r="C8378" i="126" s="1"/>
  <c r="B8379" i="126" s="1"/>
  <c r="E8379" i="126"/>
  <c r="E8380" i="126" l="1"/>
  <c r="F8379" i="126"/>
  <c r="C8379" i="126" s="1"/>
  <c r="B8380" i="126" s="1"/>
  <c r="E8381" i="126" l="1"/>
  <c r="F8380" i="126"/>
  <c r="C8380" i="126" s="1"/>
  <c r="B8381" i="126" s="1"/>
  <c r="F8381" i="126" l="1"/>
  <c r="C8381" i="126" s="1"/>
  <c r="B8382" i="126" s="1"/>
  <c r="E8382" i="126"/>
  <c r="F8382" i="126" l="1"/>
  <c r="C8382" i="126" s="1"/>
  <c r="B8383" i="126" s="1"/>
  <c r="E8383" i="126"/>
  <c r="E8384" i="126" l="1"/>
  <c r="F8383" i="126"/>
  <c r="C8383" i="126" s="1"/>
  <c r="B8384" i="126" s="1"/>
  <c r="F8384" i="126" l="1"/>
  <c r="C8384" i="126" s="1"/>
  <c r="B8385" i="126" s="1"/>
  <c r="E8385" i="126"/>
  <c r="F8385" i="126" l="1"/>
  <c r="C8385" i="126" s="1"/>
  <c r="B8386" i="126" s="1"/>
  <c r="E8386" i="126"/>
  <c r="E8387" i="126" l="1"/>
  <c r="F8386" i="126"/>
  <c r="C8386" i="126" s="1"/>
  <c r="B8387" i="126" s="1"/>
  <c r="E8388" i="126" l="1"/>
  <c r="F8387" i="126"/>
  <c r="C8387" i="126" s="1"/>
  <c r="B8388" i="126" s="1"/>
  <c r="E8389" i="126" l="1"/>
  <c r="F8388" i="126"/>
  <c r="C8388" i="126" s="1"/>
  <c r="B8389" i="126" s="1"/>
  <c r="F8389" i="126" l="1"/>
  <c r="C8389" i="126" s="1"/>
  <c r="B8390" i="126" s="1"/>
  <c r="E8390" i="126"/>
  <c r="E8391" i="126" l="1"/>
  <c r="F8390" i="126"/>
  <c r="C8390" i="126" s="1"/>
  <c r="B8391" i="126" s="1"/>
  <c r="F8391" i="126" l="1"/>
  <c r="C8391" i="126" s="1"/>
  <c r="B8392" i="126" s="1"/>
  <c r="E8392" i="126"/>
  <c r="F8392" i="126" l="1"/>
  <c r="C8392" i="126" s="1"/>
  <c r="B8393" i="126" s="1"/>
  <c r="E8393" i="126"/>
  <c r="E8394" i="126" l="1"/>
  <c r="F8393" i="126"/>
  <c r="C8393" i="126" s="1"/>
  <c r="B8394" i="126" s="1"/>
  <c r="F8394" i="126" l="1"/>
  <c r="C8394" i="126" s="1"/>
  <c r="B8395" i="126" s="1"/>
  <c r="E8395" i="126"/>
  <c r="E8396" i="126" l="1"/>
  <c r="F8395" i="126"/>
  <c r="C8395" i="126" s="1"/>
  <c r="B8396" i="126" s="1"/>
  <c r="E8397" i="126" l="1"/>
  <c r="F8396" i="126"/>
  <c r="C8396" i="126" s="1"/>
  <c r="B8397" i="126" s="1"/>
  <c r="F8397" i="126" l="1"/>
  <c r="C8397" i="126" s="1"/>
  <c r="B8398" i="126" s="1"/>
  <c r="E8398" i="126"/>
  <c r="E8399" i="126" l="1"/>
  <c r="F8398" i="126"/>
  <c r="C8398" i="126" s="1"/>
  <c r="B8399" i="126" s="1"/>
  <c r="F8399" i="126" l="1"/>
  <c r="C8399" i="126" s="1"/>
  <c r="B8400" i="126" s="1"/>
  <c r="E8400" i="126"/>
  <c r="E8401" i="126" l="1"/>
  <c r="F8400" i="126"/>
  <c r="C8400" i="126" s="1"/>
  <c r="B8401" i="126" s="1"/>
  <c r="F8401" i="126" l="1"/>
  <c r="C8401" i="126" s="1"/>
  <c r="B8402" i="126" s="1"/>
  <c r="E8402" i="126"/>
  <c r="F8402" i="126" l="1"/>
  <c r="C8402" i="126" s="1"/>
  <c r="B8403" i="126" s="1"/>
  <c r="E8403" i="126"/>
  <c r="E8404" i="126" l="1"/>
  <c r="F8403" i="126"/>
  <c r="C8403" i="126" s="1"/>
  <c r="B8404" i="126" s="1"/>
  <c r="F8404" i="126" l="1"/>
  <c r="C8404" i="126" s="1"/>
  <c r="B8405" i="126" s="1"/>
  <c r="E8405" i="126"/>
  <c r="F8405" i="126" l="1"/>
  <c r="C8405" i="126" s="1"/>
  <c r="B8406" i="126" s="1"/>
  <c r="E8406" i="126"/>
  <c r="F8406" i="126" l="1"/>
  <c r="C8406" i="126" s="1"/>
  <c r="B8407" i="126" s="1"/>
  <c r="E8407" i="126"/>
  <c r="E8408" i="126" l="1"/>
  <c r="F8407" i="126"/>
  <c r="C8407" i="126" s="1"/>
  <c r="B8408" i="126" s="1"/>
  <c r="F8408" i="126" l="1"/>
  <c r="C8408" i="126" s="1"/>
  <c r="B8409" i="126" s="1"/>
  <c r="E8409" i="126"/>
  <c r="E8410" i="126" l="1"/>
  <c r="F8409" i="126"/>
  <c r="C8409" i="126" s="1"/>
  <c r="B8410" i="126" s="1"/>
  <c r="E8411" i="126" l="1"/>
  <c r="F8410" i="126"/>
  <c r="C8410" i="126" s="1"/>
  <c r="B8411" i="126" s="1"/>
  <c r="E8412" i="126" l="1"/>
  <c r="F8411" i="126"/>
  <c r="C8411" i="126" s="1"/>
  <c r="B8412" i="126" s="1"/>
  <c r="F8412" i="126" l="1"/>
  <c r="C8412" i="126" s="1"/>
  <c r="B8413" i="126" s="1"/>
  <c r="E8413" i="126"/>
  <c r="E8414" i="126" l="1"/>
  <c r="F8413" i="126"/>
  <c r="C8413" i="126" s="1"/>
  <c r="B8414" i="126" s="1"/>
  <c r="F8414" i="126" l="1"/>
  <c r="C8414" i="126" s="1"/>
  <c r="B8415" i="126" s="1"/>
  <c r="E8415" i="126"/>
  <c r="E8416" i="126" l="1"/>
  <c r="F8415" i="126"/>
  <c r="C8415" i="126" s="1"/>
  <c r="B8416" i="126" s="1"/>
  <c r="F8416" i="126" l="1"/>
  <c r="C8416" i="126" s="1"/>
  <c r="B8417" i="126" s="1"/>
  <c r="E8417" i="126"/>
  <c r="E8418" i="126" l="1"/>
  <c r="F8417" i="126"/>
  <c r="C8417" i="126" s="1"/>
  <c r="B8418" i="126" s="1"/>
  <c r="E8419" i="126" l="1"/>
  <c r="F8418" i="126"/>
  <c r="C8418" i="126" s="1"/>
  <c r="B8419" i="126" s="1"/>
  <c r="F8419" i="126" l="1"/>
  <c r="C8419" i="126" s="1"/>
  <c r="B8420" i="126" s="1"/>
  <c r="E8420" i="126"/>
  <c r="F8420" i="126" l="1"/>
  <c r="C8420" i="126" s="1"/>
  <c r="B8421" i="126" s="1"/>
  <c r="E8421" i="126"/>
  <c r="E8422" i="126" l="1"/>
  <c r="F8421" i="126"/>
  <c r="C8421" i="126" s="1"/>
  <c r="B8422" i="126" s="1"/>
  <c r="F8422" i="126" l="1"/>
  <c r="C8422" i="126" s="1"/>
  <c r="B8423" i="126" s="1"/>
  <c r="E8423" i="126"/>
  <c r="E8424" i="126" l="1"/>
  <c r="F8423" i="126"/>
  <c r="C8423" i="126" s="1"/>
  <c r="B8424" i="126" s="1"/>
  <c r="F8424" i="126" l="1"/>
  <c r="C8424" i="126" s="1"/>
  <c r="B8425" i="126" s="1"/>
  <c r="E8425" i="126"/>
  <c r="E8426" i="126" l="1"/>
  <c r="F8425" i="126"/>
  <c r="C8425" i="126" s="1"/>
  <c r="B8426" i="126" s="1"/>
  <c r="E8427" i="126" l="1"/>
  <c r="F8426" i="126"/>
  <c r="C8426" i="126" s="1"/>
  <c r="B8427" i="126" s="1"/>
  <c r="F8427" i="126" l="1"/>
  <c r="C8427" i="126" s="1"/>
  <c r="B8428" i="126" s="1"/>
  <c r="E8428" i="126"/>
  <c r="F8428" i="126" l="1"/>
  <c r="C8428" i="126" s="1"/>
  <c r="B8429" i="126" s="1"/>
  <c r="E8429" i="126"/>
  <c r="E8430" i="126" l="1"/>
  <c r="F8429" i="126"/>
  <c r="C8429" i="126" s="1"/>
  <c r="B8430" i="126" s="1"/>
  <c r="F8430" i="126" l="1"/>
  <c r="C8430" i="126" s="1"/>
  <c r="B8431" i="126" s="1"/>
  <c r="E8431" i="126"/>
  <c r="F8431" i="126" l="1"/>
  <c r="C8431" i="126" s="1"/>
  <c r="B8432" i="126" s="1"/>
  <c r="E8432" i="126"/>
  <c r="E8433" i="126" l="1"/>
  <c r="F8432" i="126"/>
  <c r="C8432" i="126" s="1"/>
  <c r="B8433" i="126" s="1"/>
  <c r="E8434" i="126" l="1"/>
  <c r="F8433" i="126"/>
  <c r="C8433" i="126" s="1"/>
  <c r="B8434" i="126" s="1"/>
  <c r="F8434" i="126" l="1"/>
  <c r="C8434" i="126" s="1"/>
  <c r="B8435" i="126" s="1"/>
  <c r="E8435" i="126"/>
  <c r="F8435" i="126" l="1"/>
  <c r="C8435" i="126" s="1"/>
  <c r="B8436" i="126" s="1"/>
  <c r="E8436" i="126"/>
  <c r="E8437" i="126" l="1"/>
  <c r="F8436" i="126"/>
  <c r="C8436" i="126" s="1"/>
  <c r="B8437" i="126" s="1"/>
  <c r="F8437" i="126" l="1"/>
  <c r="C8437" i="126" s="1"/>
  <c r="B8438" i="126" s="1"/>
  <c r="E8438" i="126"/>
  <c r="F8438" i="126" l="1"/>
  <c r="C8438" i="126" s="1"/>
  <c r="B8439" i="126" s="1"/>
  <c r="E8439" i="126"/>
  <c r="E8440" i="126" l="1"/>
  <c r="F8439" i="126"/>
  <c r="C8439" i="126" s="1"/>
  <c r="B8440" i="126" s="1"/>
  <c r="E8441" i="126" l="1"/>
  <c r="F8440" i="126"/>
  <c r="C8440" i="126" s="1"/>
  <c r="B8441" i="126" s="1"/>
  <c r="F8441" i="126" l="1"/>
  <c r="C8441" i="126" s="1"/>
  <c r="B8442" i="126" s="1"/>
  <c r="E8442" i="126"/>
  <c r="F8442" i="126" l="1"/>
  <c r="C8442" i="126" s="1"/>
  <c r="B8443" i="126" s="1"/>
  <c r="E8443" i="126"/>
  <c r="E8444" i="126" l="1"/>
  <c r="F8443" i="126"/>
  <c r="C8443" i="126" s="1"/>
  <c r="B8444" i="126" s="1"/>
  <c r="E8445" i="126" l="1"/>
  <c r="F8444" i="126"/>
  <c r="C8444" i="126" s="1"/>
  <c r="B8445" i="126" s="1"/>
  <c r="F8445" i="126" l="1"/>
  <c r="C8445" i="126" s="1"/>
  <c r="B8446" i="126" s="1"/>
  <c r="E8446" i="126"/>
  <c r="E8447" i="126" l="1"/>
  <c r="F8446" i="126"/>
  <c r="C8446" i="126" s="1"/>
  <c r="B8447" i="126" s="1"/>
  <c r="F8447" i="126" l="1"/>
  <c r="C8447" i="126" s="1"/>
  <c r="B8448" i="126" s="1"/>
  <c r="E8448" i="126"/>
  <c r="F8448" i="126" l="1"/>
  <c r="C8448" i="126" s="1"/>
  <c r="B8449" i="126" s="1"/>
  <c r="E8449" i="126"/>
  <c r="E8450" i="126" l="1"/>
  <c r="F8449" i="126"/>
  <c r="C8449" i="126" s="1"/>
  <c r="B8450" i="126" s="1"/>
  <c r="E8451" i="126" l="1"/>
  <c r="F8450" i="126"/>
  <c r="C8450" i="126" s="1"/>
  <c r="B8451" i="126" s="1"/>
  <c r="E8452" i="126" l="1"/>
  <c r="F8451" i="126"/>
  <c r="C8451" i="126" s="1"/>
  <c r="B8452" i="126" s="1"/>
  <c r="F8452" i="126" l="1"/>
  <c r="C8452" i="126" s="1"/>
  <c r="B8453" i="126" s="1"/>
  <c r="E8453" i="126"/>
  <c r="F8453" i="126" l="1"/>
  <c r="C8453" i="126" s="1"/>
  <c r="B8454" i="126" s="1"/>
  <c r="E8454" i="126"/>
  <c r="F8454" i="126" l="1"/>
  <c r="C8454" i="126" s="1"/>
  <c r="B8455" i="126" s="1"/>
  <c r="E8455" i="126"/>
  <c r="E8456" i="126" l="1"/>
  <c r="F8455" i="126"/>
  <c r="C8455" i="126" s="1"/>
  <c r="B8456" i="126" s="1"/>
  <c r="F8456" i="126" l="1"/>
  <c r="C8456" i="126" s="1"/>
  <c r="B8457" i="126" s="1"/>
  <c r="E8457" i="126"/>
  <c r="E8458" i="126" l="1"/>
  <c r="F8457" i="126"/>
  <c r="C8457" i="126" s="1"/>
  <c r="B8458" i="126" s="1"/>
  <c r="E8459" i="126" l="1"/>
  <c r="F8458" i="126"/>
  <c r="C8458" i="126" s="1"/>
  <c r="B8459" i="126" s="1"/>
  <c r="F8459" i="126" l="1"/>
  <c r="C8459" i="126" s="1"/>
  <c r="B8460" i="126" s="1"/>
  <c r="E8460" i="126"/>
  <c r="E8461" i="126" l="1"/>
  <c r="F8460" i="126"/>
  <c r="C8460" i="126" s="1"/>
  <c r="B8461" i="126" s="1"/>
  <c r="F8461" i="126" l="1"/>
  <c r="C8461" i="126" s="1"/>
  <c r="B8462" i="126" s="1"/>
  <c r="E8462" i="126"/>
  <c r="E8463" i="126" l="1"/>
  <c r="F8462" i="126"/>
  <c r="C8462" i="126" s="1"/>
  <c r="B8463" i="126" s="1"/>
  <c r="E8464" i="126" l="1"/>
  <c r="F8463" i="126"/>
  <c r="C8463" i="126" s="1"/>
  <c r="B8464" i="126" s="1"/>
  <c r="F8464" i="126" l="1"/>
  <c r="C8464" i="126" s="1"/>
  <c r="B8465" i="126" s="1"/>
  <c r="E8465" i="126"/>
  <c r="E8466" i="126" l="1"/>
  <c r="F8465" i="126"/>
  <c r="C8465" i="126" s="1"/>
  <c r="B8466" i="126" s="1"/>
  <c r="F8466" i="126" l="1"/>
  <c r="C8466" i="126" s="1"/>
  <c r="B8467" i="126" s="1"/>
  <c r="E8467" i="126"/>
  <c r="E8468" i="126" l="1"/>
  <c r="F8467" i="126"/>
  <c r="C8467" i="126" s="1"/>
  <c r="B8468" i="126" s="1"/>
  <c r="E8469" i="126" l="1"/>
  <c r="F8468" i="126"/>
  <c r="C8468" i="126" s="1"/>
  <c r="B8469" i="126" s="1"/>
  <c r="E8470" i="126" l="1"/>
  <c r="F8469" i="126"/>
  <c r="C8469" i="126" s="1"/>
  <c r="B8470" i="126" s="1"/>
  <c r="F8470" i="126" l="1"/>
  <c r="C8470" i="126" s="1"/>
  <c r="B8471" i="126" s="1"/>
  <c r="E8471" i="126"/>
  <c r="E8472" i="126" l="1"/>
  <c r="F8471" i="126"/>
  <c r="C8471" i="126" s="1"/>
  <c r="B8472" i="126" s="1"/>
  <c r="E8473" i="126" l="1"/>
  <c r="F8472" i="126"/>
  <c r="C8472" i="126" s="1"/>
  <c r="B8473" i="126" s="1"/>
  <c r="E8474" i="126" l="1"/>
  <c r="F8473" i="126"/>
  <c r="C8473" i="126" s="1"/>
  <c r="B8474" i="126" s="1"/>
  <c r="E8475" i="126" l="1"/>
  <c r="F8474" i="126"/>
  <c r="C8474" i="126" s="1"/>
  <c r="B8475" i="126" s="1"/>
  <c r="E8476" i="126" l="1"/>
  <c r="F8475" i="126"/>
  <c r="C8475" i="126" s="1"/>
  <c r="B8476" i="126" s="1"/>
  <c r="F8476" i="126" l="1"/>
  <c r="C8476" i="126" s="1"/>
  <c r="B8477" i="126" s="1"/>
  <c r="E8477" i="126"/>
  <c r="F8477" i="126" l="1"/>
  <c r="C8477" i="126" s="1"/>
  <c r="B8478" i="126" s="1"/>
  <c r="E8478" i="126"/>
  <c r="E8479" i="126" l="1"/>
  <c r="F8478" i="126"/>
  <c r="C8478" i="126" s="1"/>
  <c r="B8479" i="126" s="1"/>
  <c r="F8479" i="126" l="1"/>
  <c r="C8479" i="126" s="1"/>
  <c r="B8480" i="126" s="1"/>
  <c r="E8480" i="126"/>
  <c r="E8481" i="126" l="1"/>
  <c r="F8480" i="126"/>
  <c r="C8480" i="126" s="1"/>
  <c r="B8481" i="126" s="1"/>
  <c r="F8481" i="126" l="1"/>
  <c r="C8481" i="126" s="1"/>
  <c r="B8482" i="126" s="1"/>
  <c r="E8482" i="126"/>
  <c r="E8483" i="126" l="1"/>
  <c r="F8482" i="126"/>
  <c r="C8482" i="126" s="1"/>
  <c r="B8483" i="126" s="1"/>
  <c r="F8483" i="126" l="1"/>
  <c r="C8483" i="126" s="1"/>
  <c r="B8484" i="126" s="1"/>
  <c r="E8484" i="126"/>
  <c r="F8484" i="126" l="1"/>
  <c r="C8484" i="126" s="1"/>
  <c r="B8485" i="126" s="1"/>
  <c r="E8485" i="126"/>
  <c r="F8485" i="126" l="1"/>
  <c r="C8485" i="126" s="1"/>
  <c r="B8486" i="126" s="1"/>
  <c r="E8486" i="126"/>
  <c r="E8487" i="126" l="1"/>
  <c r="F8486" i="126"/>
  <c r="C8486" i="126" s="1"/>
  <c r="B8487" i="126" s="1"/>
  <c r="F8487" i="126" l="1"/>
  <c r="C8487" i="126" s="1"/>
  <c r="B8488" i="126" s="1"/>
  <c r="E8488" i="126"/>
  <c r="F8488" i="126" l="1"/>
  <c r="C8488" i="126" s="1"/>
  <c r="B8489" i="126" s="1"/>
  <c r="E8489" i="126"/>
  <c r="E8490" i="126" l="1"/>
  <c r="F8489" i="126"/>
  <c r="C8489" i="126" s="1"/>
  <c r="B8490" i="126" s="1"/>
  <c r="F8490" i="126" l="1"/>
  <c r="C8490" i="126" s="1"/>
  <c r="B8491" i="126" s="1"/>
  <c r="E8491" i="126"/>
  <c r="E8492" i="126" l="1"/>
  <c r="F8491" i="126"/>
  <c r="C8491" i="126" s="1"/>
  <c r="B8492" i="126" s="1"/>
  <c r="F8492" i="126" l="1"/>
  <c r="C8492" i="126" s="1"/>
  <c r="B8493" i="126" s="1"/>
  <c r="E8493" i="126"/>
  <c r="F8493" i="126" l="1"/>
  <c r="C8493" i="126" s="1"/>
  <c r="B8494" i="126" s="1"/>
  <c r="E8494" i="126"/>
  <c r="F8494" i="126" l="1"/>
  <c r="C8494" i="126" s="1"/>
  <c r="B8495" i="126" s="1"/>
  <c r="E8495" i="126"/>
  <c r="E8496" i="126" l="1"/>
  <c r="F8495" i="126"/>
  <c r="C8495" i="126" s="1"/>
  <c r="B8496" i="126" s="1"/>
  <c r="E8497" i="126" l="1"/>
  <c r="F8496" i="126"/>
  <c r="C8496" i="126" s="1"/>
  <c r="B8497" i="126" s="1"/>
  <c r="F8497" i="126" l="1"/>
  <c r="C8497" i="126" s="1"/>
  <c r="B8498" i="126" s="1"/>
  <c r="E8498" i="126"/>
  <c r="E8499" i="126" l="1"/>
  <c r="F8498" i="126"/>
  <c r="C8498" i="126" s="1"/>
  <c r="B8499" i="126" s="1"/>
  <c r="F8499" i="126" l="1"/>
  <c r="C8499" i="126" s="1"/>
  <c r="B8500" i="126" s="1"/>
  <c r="E8500" i="126"/>
  <c r="F8500" i="126" l="1"/>
  <c r="C8500" i="126" s="1"/>
  <c r="B8501" i="126" s="1"/>
  <c r="E8501" i="126"/>
  <c r="E8502" i="126" l="1"/>
  <c r="F8501" i="126"/>
  <c r="C8501" i="126" s="1"/>
  <c r="B8502" i="126" s="1"/>
  <c r="F8502" i="126" l="1"/>
  <c r="C8502" i="126" s="1"/>
  <c r="B8503" i="126" s="1"/>
  <c r="E8503" i="126"/>
  <c r="E8504" i="126" l="1"/>
  <c r="F8503" i="126"/>
  <c r="C8503" i="126" s="1"/>
  <c r="B8504" i="126" s="1"/>
  <c r="F8504" i="126" l="1"/>
  <c r="C8504" i="126" s="1"/>
  <c r="B8505" i="126" s="1"/>
  <c r="E8505" i="126"/>
  <c r="E8506" i="126" l="1"/>
  <c r="F8505" i="126"/>
  <c r="C8505" i="126" s="1"/>
  <c r="B8506" i="126" s="1"/>
  <c r="F8506" i="126" l="1"/>
  <c r="C8506" i="126" s="1"/>
  <c r="B8507" i="126" s="1"/>
  <c r="E8507" i="126"/>
  <c r="E8508" i="126" l="1"/>
  <c r="F8507" i="126"/>
  <c r="C8507" i="126" s="1"/>
  <c r="B8508" i="126" s="1"/>
  <c r="E8509" i="126" l="1"/>
  <c r="F8508" i="126"/>
  <c r="C8508" i="126" s="1"/>
  <c r="B8509" i="126" s="1"/>
  <c r="E8510" i="126" l="1"/>
  <c r="F8509" i="126"/>
  <c r="C8509" i="126" s="1"/>
  <c r="B8510" i="126" s="1"/>
  <c r="E8511" i="126" l="1"/>
  <c r="F8510" i="126"/>
  <c r="C8510" i="126" s="1"/>
  <c r="B8511" i="126" s="1"/>
  <c r="F8511" i="126" l="1"/>
  <c r="C8511" i="126" s="1"/>
  <c r="B8512" i="126" s="1"/>
  <c r="E8512" i="126"/>
  <c r="F8512" i="126" l="1"/>
  <c r="C8512" i="126" s="1"/>
  <c r="B8513" i="126" s="1"/>
  <c r="E8513" i="126"/>
  <c r="F8513" i="126" l="1"/>
  <c r="C8513" i="126" s="1"/>
  <c r="B8514" i="126" s="1"/>
  <c r="E8514" i="126"/>
  <c r="E8515" i="126" l="1"/>
  <c r="F8514" i="126"/>
  <c r="C8514" i="126" s="1"/>
  <c r="B8515" i="126" s="1"/>
  <c r="E8516" i="126" l="1"/>
  <c r="F8515" i="126"/>
  <c r="C8515" i="126" s="1"/>
  <c r="B8516" i="126" s="1"/>
  <c r="F8516" i="126" l="1"/>
  <c r="C8516" i="126" s="1"/>
  <c r="B8517" i="126" s="1"/>
  <c r="E8517" i="126"/>
  <c r="F8517" i="126" l="1"/>
  <c r="C8517" i="126" s="1"/>
  <c r="B8518" i="126" s="1"/>
  <c r="E8518" i="126"/>
  <c r="E8519" i="126" l="1"/>
  <c r="F8518" i="126"/>
  <c r="C8518" i="126" s="1"/>
  <c r="B8519" i="126" s="1"/>
  <c r="E8520" i="126" l="1"/>
  <c r="F8519" i="126"/>
  <c r="C8519" i="126" s="1"/>
  <c r="B8520" i="126" s="1"/>
  <c r="F8520" i="126" l="1"/>
  <c r="C8520" i="126" s="1"/>
  <c r="B8521" i="126" s="1"/>
  <c r="E8521" i="126"/>
  <c r="E8522" i="126" l="1"/>
  <c r="F8521" i="126"/>
  <c r="C8521" i="126" s="1"/>
  <c r="B8522" i="126" s="1"/>
  <c r="F8522" i="126" l="1"/>
  <c r="C8522" i="126" s="1"/>
  <c r="B8523" i="126" s="1"/>
  <c r="E8523" i="126"/>
  <c r="F8523" i="126" l="1"/>
  <c r="C8523" i="126" s="1"/>
  <c r="B8524" i="126" s="1"/>
  <c r="E8524" i="126"/>
  <c r="E8525" i="126" l="1"/>
  <c r="F8524" i="126"/>
  <c r="C8524" i="126" s="1"/>
  <c r="B8525" i="126" s="1"/>
  <c r="F8525" i="126" l="1"/>
  <c r="C8525" i="126" s="1"/>
  <c r="B8526" i="126" s="1"/>
  <c r="E8526" i="126"/>
  <c r="E8527" i="126" l="1"/>
  <c r="F8526" i="126"/>
  <c r="C8526" i="126" s="1"/>
  <c r="B8527" i="126" s="1"/>
  <c r="F8527" i="126" l="1"/>
  <c r="C8527" i="126" s="1"/>
  <c r="B8528" i="126" s="1"/>
  <c r="E8528" i="126"/>
  <c r="F8528" i="126" l="1"/>
  <c r="C8528" i="126" s="1"/>
  <c r="B8529" i="126" s="1"/>
  <c r="E8529" i="126"/>
  <c r="F8529" i="126" l="1"/>
  <c r="C8529" i="126" s="1"/>
  <c r="B8530" i="126" s="1"/>
  <c r="E8530" i="126"/>
  <c r="E8531" i="126" l="1"/>
  <c r="F8530" i="126"/>
  <c r="C8530" i="126" s="1"/>
  <c r="B8531" i="126" s="1"/>
  <c r="F8531" i="126" l="1"/>
  <c r="C8531" i="126" s="1"/>
  <c r="B8532" i="126" s="1"/>
  <c r="E8532" i="126"/>
  <c r="F8532" i="126" l="1"/>
  <c r="C8532" i="126" s="1"/>
  <c r="B8533" i="126" s="1"/>
  <c r="E8533" i="126"/>
  <c r="F8533" i="126" l="1"/>
  <c r="C8533" i="126" s="1"/>
  <c r="B8534" i="126" s="1"/>
  <c r="E8534" i="126"/>
  <c r="E8535" i="126" l="1"/>
  <c r="F8534" i="126"/>
  <c r="C8534" i="126" s="1"/>
  <c r="B8535" i="126" s="1"/>
  <c r="F8535" i="126" l="1"/>
  <c r="C8535" i="126" s="1"/>
  <c r="B8536" i="126" s="1"/>
  <c r="E8536" i="126"/>
  <c r="E8537" i="126" l="1"/>
  <c r="F8536" i="126"/>
  <c r="C8536" i="126" s="1"/>
  <c r="B8537" i="126" s="1"/>
  <c r="F8537" i="126" l="1"/>
  <c r="C8537" i="126" s="1"/>
  <c r="B8538" i="126" s="1"/>
  <c r="E8538" i="126"/>
  <c r="E8539" i="126" l="1"/>
  <c r="F8538" i="126"/>
  <c r="C8538" i="126" s="1"/>
  <c r="B8539" i="126" s="1"/>
  <c r="F8539" i="126" l="1"/>
  <c r="C8539" i="126" s="1"/>
  <c r="B8540" i="126" s="1"/>
  <c r="E8540" i="126"/>
  <c r="E8541" i="126" l="1"/>
  <c r="F8540" i="126"/>
  <c r="C8540" i="126" s="1"/>
  <c r="B8541" i="126" s="1"/>
  <c r="F8541" i="126" l="1"/>
  <c r="C8541" i="126" s="1"/>
  <c r="B8542" i="126" s="1"/>
  <c r="E8542" i="126"/>
  <c r="F8542" i="126" l="1"/>
  <c r="C8542" i="126" s="1"/>
  <c r="B8543" i="126" s="1"/>
  <c r="E8543" i="126"/>
  <c r="E8544" i="126" l="1"/>
  <c r="F8543" i="126"/>
  <c r="C8543" i="126" s="1"/>
  <c r="B8544" i="126" s="1"/>
  <c r="F8544" i="126" l="1"/>
  <c r="C8544" i="126" s="1"/>
  <c r="B8545" i="126" s="1"/>
  <c r="E8545" i="126"/>
  <c r="E8546" i="126" l="1"/>
  <c r="F8545" i="126"/>
  <c r="C8545" i="126" s="1"/>
  <c r="B8546" i="126" s="1"/>
  <c r="F8546" i="126" l="1"/>
  <c r="C8546" i="126" s="1"/>
  <c r="B8547" i="126" s="1"/>
  <c r="E8547" i="126"/>
  <c r="E8548" i="126" l="1"/>
  <c r="F8547" i="126"/>
  <c r="C8547" i="126" s="1"/>
  <c r="B8548" i="126" s="1"/>
  <c r="E8549" i="126" l="1"/>
  <c r="F8548" i="126"/>
  <c r="C8548" i="126" s="1"/>
  <c r="B8549" i="126" s="1"/>
  <c r="E8550" i="126" l="1"/>
  <c r="F8549" i="126"/>
  <c r="C8549" i="126" s="1"/>
  <c r="B8550" i="126" s="1"/>
  <c r="F8550" i="126" l="1"/>
  <c r="C8550" i="126" s="1"/>
  <c r="B8551" i="126" s="1"/>
  <c r="E8551" i="126"/>
  <c r="E8552" i="126" l="1"/>
  <c r="F8551" i="126"/>
  <c r="C8551" i="126" s="1"/>
  <c r="B8552" i="126" s="1"/>
  <c r="F8552" i="126" l="1"/>
  <c r="C8552" i="126" s="1"/>
  <c r="B8553" i="126" s="1"/>
  <c r="E8553" i="126"/>
  <c r="E8554" i="126" l="1"/>
  <c r="F8553" i="126"/>
  <c r="C8553" i="126" s="1"/>
  <c r="B8554" i="126" s="1"/>
  <c r="F8554" i="126" l="1"/>
  <c r="C8554" i="126" s="1"/>
  <c r="B8555" i="126" s="1"/>
  <c r="E8555" i="126"/>
  <c r="F8555" i="126" l="1"/>
  <c r="C8555" i="126" s="1"/>
  <c r="B8556" i="126" s="1"/>
  <c r="E8556" i="126"/>
  <c r="E8557" i="126" l="1"/>
  <c r="F8556" i="126"/>
  <c r="C8556" i="126" s="1"/>
  <c r="B8557" i="126" s="1"/>
  <c r="F8557" i="126" l="1"/>
  <c r="C8557" i="126" s="1"/>
  <c r="B8558" i="126" s="1"/>
  <c r="E8558" i="126"/>
  <c r="F8558" i="126" l="1"/>
  <c r="C8558" i="126" s="1"/>
  <c r="B8559" i="126" s="1"/>
  <c r="E8559" i="126"/>
  <c r="F8559" i="126" l="1"/>
  <c r="C8559" i="126" s="1"/>
  <c r="B8560" i="126" s="1"/>
  <c r="E8560" i="126"/>
  <c r="F8560" i="126" l="1"/>
  <c r="C8560" i="126" s="1"/>
  <c r="B8561" i="126" s="1"/>
  <c r="E8561" i="126"/>
  <c r="E8562" i="126" l="1"/>
  <c r="F8561" i="126"/>
  <c r="C8561" i="126" s="1"/>
  <c r="B8562" i="126" s="1"/>
  <c r="F8562" i="126" l="1"/>
  <c r="C8562" i="126" s="1"/>
  <c r="B8563" i="126" s="1"/>
  <c r="E8563" i="126"/>
  <c r="E8564" i="126" l="1"/>
  <c r="F8563" i="126"/>
  <c r="C8563" i="126" s="1"/>
  <c r="B8564" i="126" s="1"/>
  <c r="E8565" i="126" l="1"/>
  <c r="F8564" i="126"/>
  <c r="C8564" i="126" s="1"/>
  <c r="B8565" i="126" s="1"/>
  <c r="E8566" i="126" l="1"/>
  <c r="F8565" i="126"/>
  <c r="C8565" i="126" s="1"/>
  <c r="B8566" i="126" s="1"/>
  <c r="F8566" i="126" l="1"/>
  <c r="C8566" i="126" s="1"/>
  <c r="B8567" i="126" s="1"/>
  <c r="E8567" i="126"/>
  <c r="F8567" i="126" l="1"/>
  <c r="C8567" i="126" s="1"/>
  <c r="B8568" i="126" s="1"/>
  <c r="E8568" i="126"/>
  <c r="E8569" i="126" l="1"/>
  <c r="F8568" i="126"/>
  <c r="C8568" i="126" s="1"/>
  <c r="B8569" i="126" s="1"/>
  <c r="F8569" i="126" l="1"/>
  <c r="C8569" i="126" s="1"/>
  <c r="B8570" i="126" s="1"/>
  <c r="E8570" i="126"/>
  <c r="E8571" i="126" l="1"/>
  <c r="F8570" i="126"/>
  <c r="C8570" i="126" s="1"/>
  <c r="B8571" i="126" s="1"/>
  <c r="F8571" i="126" l="1"/>
  <c r="C8571" i="126" s="1"/>
  <c r="B8572" i="126" s="1"/>
  <c r="E8572" i="126"/>
  <c r="F8572" i="126" l="1"/>
  <c r="C8572" i="126" s="1"/>
  <c r="B8573" i="126" s="1"/>
  <c r="E8573" i="126"/>
  <c r="E8574" i="126" l="1"/>
  <c r="F8573" i="126"/>
  <c r="C8573" i="126" s="1"/>
  <c r="B8574" i="126" s="1"/>
  <c r="E8575" i="126" l="1"/>
  <c r="F8574" i="126"/>
  <c r="C8574" i="126" s="1"/>
  <c r="B8575" i="126" s="1"/>
  <c r="E8576" i="126" l="1"/>
  <c r="F8575" i="126"/>
  <c r="C8575" i="126" s="1"/>
  <c r="B8576" i="126" s="1"/>
  <c r="F8576" i="126" l="1"/>
  <c r="C8576" i="126" s="1"/>
  <c r="B8577" i="126" s="1"/>
  <c r="E8577" i="126"/>
  <c r="E8578" i="126" l="1"/>
  <c r="F8577" i="126"/>
  <c r="C8577" i="126" s="1"/>
  <c r="B8578" i="126" s="1"/>
  <c r="F8578" i="126" l="1"/>
  <c r="C8578" i="126" s="1"/>
  <c r="B8579" i="126" s="1"/>
  <c r="E8579" i="126"/>
  <c r="E8580" i="126" l="1"/>
  <c r="F8579" i="126"/>
  <c r="C8579" i="126" s="1"/>
  <c r="B8580" i="126" s="1"/>
  <c r="E8581" i="126" l="1"/>
  <c r="F8580" i="126"/>
  <c r="C8580" i="126" s="1"/>
  <c r="B8581" i="126" s="1"/>
  <c r="F8581" i="126" l="1"/>
  <c r="C8581" i="126" s="1"/>
  <c r="B8582" i="126" s="1"/>
  <c r="E8582" i="126"/>
  <c r="F8582" i="126" l="1"/>
  <c r="C8582" i="126" s="1"/>
  <c r="B8583" i="126" s="1"/>
  <c r="E8583" i="126"/>
  <c r="F8583" i="126" l="1"/>
  <c r="C8583" i="126" s="1"/>
  <c r="B8584" i="126" s="1"/>
  <c r="E8584" i="126"/>
  <c r="E8585" i="126" l="1"/>
  <c r="F8584" i="126"/>
  <c r="C8584" i="126" s="1"/>
  <c r="B8585" i="126" s="1"/>
  <c r="F8585" i="126" l="1"/>
  <c r="C8585" i="126" s="1"/>
  <c r="B8586" i="126" s="1"/>
  <c r="E8586" i="126"/>
  <c r="F8586" i="126" l="1"/>
  <c r="C8586" i="126" s="1"/>
  <c r="B8587" i="126" s="1"/>
  <c r="E8587" i="126"/>
  <c r="F8587" i="126" l="1"/>
  <c r="C8587" i="126" s="1"/>
  <c r="B8588" i="126" s="1"/>
  <c r="E8588" i="126"/>
  <c r="E8589" i="126" l="1"/>
  <c r="F8588" i="126"/>
  <c r="C8588" i="126" s="1"/>
  <c r="B8589" i="126" s="1"/>
  <c r="F8589" i="126" l="1"/>
  <c r="C8589" i="126" s="1"/>
  <c r="B8590" i="126" s="1"/>
  <c r="E8590" i="126"/>
  <c r="E8591" i="126" l="1"/>
  <c r="F8590" i="126"/>
  <c r="C8590" i="126" s="1"/>
  <c r="B8591" i="126" s="1"/>
  <c r="F8591" i="126" l="1"/>
  <c r="C8591" i="126" s="1"/>
  <c r="B8592" i="126" s="1"/>
  <c r="E8592" i="126"/>
  <c r="F8592" i="126" l="1"/>
  <c r="C8592" i="126" s="1"/>
  <c r="B8593" i="126" s="1"/>
  <c r="E8593" i="126"/>
  <c r="E8594" i="126" l="1"/>
  <c r="F8593" i="126"/>
  <c r="C8593" i="126" s="1"/>
  <c r="B8594" i="126" s="1"/>
  <c r="F8594" i="126" l="1"/>
  <c r="C8594" i="126" s="1"/>
  <c r="B8595" i="126" s="1"/>
  <c r="E8595" i="126"/>
  <c r="E8596" i="126" l="1"/>
  <c r="F8595" i="126"/>
  <c r="C8595" i="126" s="1"/>
  <c r="B8596" i="126" s="1"/>
  <c r="F8596" i="126" l="1"/>
  <c r="C8596" i="126" s="1"/>
  <c r="B8597" i="126" s="1"/>
  <c r="E8597" i="126"/>
  <c r="F8597" i="126" l="1"/>
  <c r="C8597" i="126" s="1"/>
  <c r="B8598" i="126" s="1"/>
  <c r="E8598" i="126"/>
  <c r="E8599" i="126" l="1"/>
  <c r="F8598" i="126"/>
  <c r="C8598" i="126" s="1"/>
  <c r="B8599" i="126" s="1"/>
  <c r="E8600" i="126" l="1"/>
  <c r="F8599" i="126"/>
  <c r="C8599" i="126" s="1"/>
  <c r="B8600" i="126" s="1"/>
  <c r="E8601" i="126" l="1"/>
  <c r="F8600" i="126"/>
  <c r="C8600" i="126" s="1"/>
  <c r="B8601" i="126" s="1"/>
  <c r="F8601" i="126" l="1"/>
  <c r="C8601" i="126" s="1"/>
  <c r="B8602" i="126" s="1"/>
  <c r="E8602" i="126"/>
  <c r="E8603" i="126" l="1"/>
  <c r="F8602" i="126"/>
  <c r="C8602" i="126" s="1"/>
  <c r="B8603" i="126" s="1"/>
  <c r="F8603" i="126" l="1"/>
  <c r="C8603" i="126" s="1"/>
  <c r="B8604" i="126" s="1"/>
  <c r="E8604" i="126"/>
  <c r="E8605" i="126" l="1"/>
  <c r="F8604" i="126"/>
  <c r="C8604" i="126" s="1"/>
  <c r="B8605" i="126" s="1"/>
  <c r="F8605" i="126" l="1"/>
  <c r="C8605" i="126" s="1"/>
  <c r="B8606" i="126" s="1"/>
  <c r="E8606" i="126"/>
  <c r="E8607" i="126" l="1"/>
  <c r="F8606" i="126"/>
  <c r="C8606" i="126" s="1"/>
  <c r="B8607" i="126" s="1"/>
  <c r="F8607" i="126" l="1"/>
  <c r="C8607" i="126" s="1"/>
  <c r="B8608" i="126" s="1"/>
  <c r="E8608" i="126"/>
  <c r="F8608" i="126" l="1"/>
  <c r="C8608" i="126" s="1"/>
  <c r="B8609" i="126" s="1"/>
  <c r="E8609" i="126"/>
  <c r="E8610" i="126" l="1"/>
  <c r="F8609" i="126"/>
  <c r="C8609" i="126" s="1"/>
  <c r="B8610" i="126" s="1"/>
  <c r="F8610" i="126" l="1"/>
  <c r="C8610" i="126" s="1"/>
  <c r="B8611" i="126" s="1"/>
  <c r="E8611" i="126"/>
  <c r="E8612" i="126" l="1"/>
  <c r="F8611" i="126"/>
  <c r="C8611" i="126" s="1"/>
  <c r="B8612" i="126" s="1"/>
  <c r="E8613" i="126" l="1"/>
  <c r="F8612" i="126"/>
  <c r="C8612" i="126" s="1"/>
  <c r="B8613" i="126" s="1"/>
  <c r="F8613" i="126" l="1"/>
  <c r="C8613" i="126" s="1"/>
  <c r="B8614" i="126" s="1"/>
  <c r="E8614" i="126"/>
  <c r="E8615" i="126" l="1"/>
  <c r="F8614" i="126"/>
  <c r="C8614" i="126" s="1"/>
  <c r="B8615" i="126" s="1"/>
  <c r="F8615" i="126" l="1"/>
  <c r="C8615" i="126" s="1"/>
  <c r="B8616" i="126" s="1"/>
  <c r="E8616" i="126"/>
  <c r="E8617" i="126" l="1"/>
  <c r="F8616" i="126"/>
  <c r="C8616" i="126" s="1"/>
  <c r="B8617" i="126" s="1"/>
  <c r="F8617" i="126" l="1"/>
  <c r="C8617" i="126" s="1"/>
  <c r="B8618" i="126" s="1"/>
  <c r="E8618" i="126"/>
  <c r="E8619" i="126" l="1"/>
  <c r="F8618" i="126"/>
  <c r="C8618" i="126" s="1"/>
  <c r="B8619" i="126" s="1"/>
  <c r="E8620" i="126" l="1"/>
  <c r="F8619" i="126"/>
  <c r="C8619" i="126" s="1"/>
  <c r="B8620" i="126" s="1"/>
  <c r="E8621" i="126" l="1"/>
  <c r="F8620" i="126"/>
  <c r="C8620" i="126" s="1"/>
  <c r="B8621" i="126" s="1"/>
  <c r="F8621" i="126" l="1"/>
  <c r="C8621" i="126" s="1"/>
  <c r="B8622" i="126" s="1"/>
  <c r="E8622" i="126"/>
  <c r="E8623" i="126" l="1"/>
  <c r="F8622" i="126"/>
  <c r="C8622" i="126" s="1"/>
  <c r="B8623" i="126" s="1"/>
  <c r="F8623" i="126" l="1"/>
  <c r="C8623" i="126" s="1"/>
  <c r="B8624" i="126" s="1"/>
  <c r="E8624" i="126"/>
  <c r="E8625" i="126" l="1"/>
  <c r="F8624" i="126"/>
  <c r="C8624" i="126" s="1"/>
  <c r="B8625" i="126" s="1"/>
  <c r="F8625" i="126" l="1"/>
  <c r="C8625" i="126" s="1"/>
  <c r="B8626" i="126" s="1"/>
  <c r="E8626" i="126"/>
  <c r="E8627" i="126" l="1"/>
  <c r="F8626" i="126"/>
  <c r="C8626" i="126" s="1"/>
  <c r="B8627" i="126" s="1"/>
  <c r="F8627" i="126" l="1"/>
  <c r="C8627" i="126" s="1"/>
  <c r="B8628" i="126" s="1"/>
  <c r="E8628" i="126"/>
  <c r="F8628" i="126" l="1"/>
  <c r="C8628" i="126" s="1"/>
  <c r="B8629" i="126" s="1"/>
  <c r="E8629" i="126"/>
  <c r="E8630" i="126" l="1"/>
  <c r="F8629" i="126"/>
  <c r="C8629" i="126" s="1"/>
  <c r="B8630" i="126" s="1"/>
  <c r="E8631" i="126" l="1"/>
  <c r="F8630" i="126"/>
  <c r="C8630" i="126" s="1"/>
  <c r="B8631" i="126" s="1"/>
  <c r="E8632" i="126" l="1"/>
  <c r="F8631" i="126"/>
  <c r="C8631" i="126" s="1"/>
  <c r="B8632" i="126" s="1"/>
  <c r="F8632" i="126" l="1"/>
  <c r="C8632" i="126" s="1"/>
  <c r="B8633" i="126" s="1"/>
  <c r="E8633" i="126"/>
  <c r="F8633" i="126" l="1"/>
  <c r="C8633" i="126" s="1"/>
  <c r="B8634" i="126" s="1"/>
  <c r="E8634" i="126"/>
  <c r="E8635" i="126" l="1"/>
  <c r="F8634" i="126"/>
  <c r="C8634" i="126" s="1"/>
  <c r="B8635" i="126" s="1"/>
  <c r="F8635" i="126" l="1"/>
  <c r="C8635" i="126" s="1"/>
  <c r="B8636" i="126" s="1"/>
  <c r="E8636" i="126"/>
  <c r="E8637" i="126" l="1"/>
  <c r="F8636" i="126"/>
  <c r="C8636" i="126" s="1"/>
  <c r="B8637" i="126" s="1"/>
  <c r="F8637" i="126" l="1"/>
  <c r="C8637" i="126" s="1"/>
  <c r="B8638" i="126" s="1"/>
  <c r="E8638" i="126"/>
  <c r="E8639" i="126" l="1"/>
  <c r="F8638" i="126"/>
  <c r="C8638" i="126" s="1"/>
  <c r="B8639" i="126" s="1"/>
  <c r="F8639" i="126" l="1"/>
  <c r="C8639" i="126" s="1"/>
  <c r="B8640" i="126" s="1"/>
  <c r="E8640" i="126"/>
  <c r="F8640" i="126" l="1"/>
  <c r="C8640" i="126" s="1"/>
  <c r="B8641" i="126" s="1"/>
  <c r="E8641" i="126"/>
  <c r="F8641" i="126" l="1"/>
  <c r="C8641" i="126" s="1"/>
  <c r="B8642" i="126" s="1"/>
  <c r="E8642" i="126"/>
  <c r="F8642" i="126" l="1"/>
  <c r="C8642" i="126" s="1"/>
  <c r="B8643" i="126" s="1"/>
  <c r="E8643" i="126"/>
  <c r="E8644" i="126" l="1"/>
  <c r="F8643" i="126"/>
  <c r="C8643" i="126" s="1"/>
  <c r="B8644" i="126" s="1"/>
  <c r="F8644" i="126" l="1"/>
  <c r="C8644" i="126" s="1"/>
  <c r="B8645" i="126" s="1"/>
  <c r="E8645" i="126"/>
  <c r="F8645" i="126" l="1"/>
  <c r="C8645" i="126" s="1"/>
  <c r="B8646" i="126" s="1"/>
  <c r="E8646" i="126"/>
  <c r="E8647" i="126" l="1"/>
  <c r="F8646" i="126"/>
  <c r="C8646" i="126" s="1"/>
  <c r="B8647" i="126" s="1"/>
  <c r="F8647" i="126" l="1"/>
  <c r="C8647" i="126" s="1"/>
  <c r="B8648" i="126" s="1"/>
  <c r="E8648" i="126"/>
  <c r="E8649" i="126" l="1"/>
  <c r="F8648" i="126"/>
  <c r="C8648" i="126" s="1"/>
  <c r="B8649" i="126" s="1"/>
  <c r="F8649" i="126" l="1"/>
  <c r="C8649" i="126" s="1"/>
  <c r="B8650" i="126" s="1"/>
  <c r="E8650" i="126"/>
  <c r="E8651" i="126" l="1"/>
  <c r="F8650" i="126"/>
  <c r="C8650" i="126" s="1"/>
  <c r="B8651" i="126" s="1"/>
  <c r="F8651" i="126" l="1"/>
  <c r="C8651" i="126" s="1"/>
  <c r="B8652" i="126" s="1"/>
  <c r="E8652" i="126"/>
  <c r="F8652" i="126" l="1"/>
  <c r="C8652" i="126" s="1"/>
  <c r="B8653" i="126" s="1"/>
  <c r="E8653" i="126"/>
  <c r="E8654" i="126" l="1"/>
  <c r="F8653" i="126"/>
  <c r="C8653" i="126" s="1"/>
  <c r="B8654" i="126" s="1"/>
  <c r="F8654" i="126" l="1"/>
  <c r="C8654" i="126" s="1"/>
  <c r="B8655" i="126" s="1"/>
  <c r="E8655" i="126"/>
  <c r="E8656" i="126" l="1"/>
  <c r="F8655" i="126"/>
  <c r="C8655" i="126" s="1"/>
  <c r="B8656" i="126" s="1"/>
  <c r="E8657" i="126" l="1"/>
  <c r="F8656" i="126"/>
  <c r="C8656" i="126" s="1"/>
  <c r="B8657" i="126" s="1"/>
  <c r="F8657" i="126" l="1"/>
  <c r="C8657" i="126" s="1"/>
  <c r="B8658" i="126" s="1"/>
  <c r="E8658" i="126"/>
  <c r="E8659" i="126" l="1"/>
  <c r="F8658" i="126"/>
  <c r="C8658" i="126" s="1"/>
  <c r="B8659" i="126" s="1"/>
  <c r="F8659" i="126" l="1"/>
  <c r="C8659" i="126" s="1"/>
  <c r="B8660" i="126" s="1"/>
  <c r="E8660" i="126"/>
  <c r="E8661" i="126" l="1"/>
  <c r="F8660" i="126"/>
  <c r="C8660" i="126" s="1"/>
  <c r="B8661" i="126" s="1"/>
  <c r="E8662" i="126" l="1"/>
  <c r="F8661" i="126"/>
  <c r="C8661" i="126" s="1"/>
  <c r="B8662" i="126" s="1"/>
  <c r="E8663" i="126" l="1"/>
  <c r="F8662" i="126"/>
  <c r="C8662" i="126" s="1"/>
  <c r="B8663" i="126" s="1"/>
  <c r="F8663" i="126" l="1"/>
  <c r="C8663" i="126" s="1"/>
  <c r="B8664" i="126" s="1"/>
  <c r="E8664" i="126"/>
  <c r="E8665" i="126" l="1"/>
  <c r="F8664" i="126"/>
  <c r="C8664" i="126" s="1"/>
  <c r="B8665" i="126" s="1"/>
  <c r="F8665" i="126" l="1"/>
  <c r="C8665" i="126" s="1"/>
  <c r="B8666" i="126" s="1"/>
  <c r="E8666" i="126"/>
  <c r="F8666" i="126" l="1"/>
  <c r="C8666" i="126" s="1"/>
  <c r="B8667" i="126" s="1"/>
  <c r="E8667" i="126"/>
  <c r="F8667" i="126" l="1"/>
  <c r="C8667" i="126" s="1"/>
  <c r="B8668" i="126" s="1"/>
  <c r="E8668" i="126"/>
  <c r="E8669" i="126" l="1"/>
  <c r="F8668" i="126"/>
  <c r="C8668" i="126" s="1"/>
  <c r="B8669" i="126" s="1"/>
  <c r="F8669" i="126" l="1"/>
  <c r="C8669" i="126" s="1"/>
  <c r="B8670" i="126" s="1"/>
  <c r="E8670" i="126"/>
  <c r="E8671" i="126" l="1"/>
  <c r="F8670" i="126"/>
  <c r="C8670" i="126" s="1"/>
  <c r="B8671" i="126" s="1"/>
  <c r="F8671" i="126" l="1"/>
  <c r="C8671" i="126" s="1"/>
  <c r="B8672" i="126" s="1"/>
  <c r="E8672" i="126"/>
  <c r="F8672" i="126" l="1"/>
  <c r="C8672" i="126" s="1"/>
  <c r="B8673" i="126" s="1"/>
  <c r="E8673" i="126"/>
  <c r="E8674" i="126" l="1"/>
  <c r="F8673" i="126"/>
  <c r="C8673" i="126" s="1"/>
  <c r="B8674" i="126" s="1"/>
  <c r="F8674" i="126" l="1"/>
  <c r="C8674" i="126" s="1"/>
  <c r="B8675" i="126" s="1"/>
  <c r="E8675" i="126"/>
  <c r="E8676" i="126" l="1"/>
  <c r="F8675" i="126"/>
  <c r="C8675" i="126" s="1"/>
  <c r="B8676" i="126" s="1"/>
  <c r="F8676" i="126" l="1"/>
  <c r="C8676" i="126" s="1"/>
  <c r="B8677" i="126" s="1"/>
  <c r="E8677" i="126"/>
  <c r="E8678" i="126" l="1"/>
  <c r="F8677" i="126"/>
  <c r="C8677" i="126" s="1"/>
  <c r="B8678" i="126" s="1"/>
  <c r="F8678" i="126" l="1"/>
  <c r="C8678" i="126" s="1"/>
  <c r="B8679" i="126" s="1"/>
  <c r="E8679" i="126"/>
  <c r="E8680" i="126" l="1"/>
  <c r="F8679" i="126"/>
  <c r="C8679" i="126" s="1"/>
  <c r="B8680" i="126" s="1"/>
  <c r="E8681" i="126" l="1"/>
  <c r="F8680" i="126"/>
  <c r="C8680" i="126" s="1"/>
  <c r="B8681" i="126" s="1"/>
  <c r="F8681" i="126" l="1"/>
  <c r="C8681" i="126" s="1"/>
  <c r="B8682" i="126" s="1"/>
  <c r="E8682" i="126"/>
  <c r="E8683" i="126" l="1"/>
  <c r="F8682" i="126"/>
  <c r="C8682" i="126" s="1"/>
  <c r="B8683" i="126" s="1"/>
  <c r="E8684" i="126" l="1"/>
  <c r="F8683" i="126"/>
  <c r="C8683" i="126" s="1"/>
  <c r="B8684" i="126" s="1"/>
  <c r="E8685" i="126" l="1"/>
  <c r="F8684" i="126"/>
  <c r="C8684" i="126" s="1"/>
  <c r="B8685" i="126" s="1"/>
  <c r="F8685" i="126" l="1"/>
  <c r="C8685" i="126" s="1"/>
  <c r="B8686" i="126" s="1"/>
  <c r="E8686" i="126"/>
  <c r="F8686" i="126" l="1"/>
  <c r="C8686" i="126" s="1"/>
  <c r="B8687" i="126" s="1"/>
  <c r="E8687" i="126"/>
  <c r="E8688" i="126" l="1"/>
  <c r="F8687" i="126"/>
  <c r="C8687" i="126" s="1"/>
  <c r="B8688" i="126" s="1"/>
  <c r="E8689" i="126" l="1"/>
  <c r="F8688" i="126"/>
  <c r="C8688" i="126" s="1"/>
  <c r="B8689" i="126" s="1"/>
  <c r="F8689" i="126" l="1"/>
  <c r="C8689" i="126" s="1"/>
  <c r="B8690" i="126" s="1"/>
  <c r="E8690" i="126"/>
  <c r="F8690" i="126" l="1"/>
  <c r="C8690" i="126" s="1"/>
  <c r="B8691" i="126" s="1"/>
  <c r="E8691" i="126"/>
  <c r="E8692" i="126" l="1"/>
  <c r="F8691" i="126"/>
  <c r="C8691" i="126" s="1"/>
  <c r="B8692" i="126" s="1"/>
  <c r="E8693" i="126" l="1"/>
  <c r="F8692" i="126"/>
  <c r="C8692" i="126" s="1"/>
  <c r="B8693" i="126" s="1"/>
  <c r="F8693" i="126" l="1"/>
  <c r="C8693" i="126" s="1"/>
  <c r="B8694" i="126" s="1"/>
  <c r="E8694" i="126"/>
  <c r="E8695" i="126" l="1"/>
  <c r="F8694" i="126"/>
  <c r="C8694" i="126" s="1"/>
  <c r="B8695" i="126" s="1"/>
  <c r="F8695" i="126" l="1"/>
  <c r="C8695" i="126" s="1"/>
  <c r="B8696" i="126" s="1"/>
  <c r="E8696" i="126"/>
  <c r="E8697" i="126" l="1"/>
  <c r="F8696" i="126"/>
  <c r="C8696" i="126" s="1"/>
  <c r="B8697" i="126" s="1"/>
  <c r="F8697" i="126" l="1"/>
  <c r="C8697" i="126" s="1"/>
  <c r="B8698" i="126" s="1"/>
  <c r="E8698" i="126"/>
  <c r="E8699" i="126" l="1"/>
  <c r="F8698" i="126"/>
  <c r="C8698" i="126" s="1"/>
  <c r="B8699" i="126" s="1"/>
  <c r="F8699" i="126" l="1"/>
  <c r="C8699" i="126" s="1"/>
  <c r="B8700" i="126" s="1"/>
  <c r="E8700" i="126"/>
  <c r="E8701" i="126" l="1"/>
  <c r="F8700" i="126"/>
  <c r="C8700" i="126" s="1"/>
  <c r="B8701" i="126" s="1"/>
  <c r="E8702" i="126" l="1"/>
  <c r="F8701" i="126"/>
  <c r="C8701" i="126" s="1"/>
  <c r="B8702" i="126" s="1"/>
  <c r="F8702" i="126" l="1"/>
  <c r="C8702" i="126" s="1"/>
  <c r="B8703" i="126" s="1"/>
  <c r="E8703" i="126"/>
  <c r="F8703" i="126" l="1"/>
  <c r="C8703" i="126" s="1"/>
  <c r="B8704" i="126" s="1"/>
  <c r="E8704" i="126"/>
  <c r="E8705" i="126" l="1"/>
  <c r="F8704" i="126"/>
  <c r="C8704" i="126" s="1"/>
  <c r="B8705" i="126" s="1"/>
  <c r="F8705" i="126" l="1"/>
  <c r="C8705" i="126" s="1"/>
  <c r="B8706" i="126" s="1"/>
  <c r="E8706" i="126"/>
  <c r="F8706" i="126" l="1"/>
  <c r="C8706" i="126" s="1"/>
  <c r="B8707" i="126" s="1"/>
  <c r="E8707" i="126"/>
  <c r="F8707" i="126" l="1"/>
  <c r="C8707" i="126" s="1"/>
  <c r="B8708" i="126" s="1"/>
  <c r="E8708" i="126"/>
  <c r="E8709" i="126" l="1"/>
  <c r="F8708" i="126"/>
  <c r="C8708" i="126" s="1"/>
  <c r="B8709" i="126" s="1"/>
  <c r="E8710" i="126" l="1"/>
  <c r="F8709" i="126"/>
  <c r="C8709" i="126" s="1"/>
  <c r="B8710" i="126" s="1"/>
  <c r="F8710" i="126" l="1"/>
  <c r="C8710" i="126" s="1"/>
  <c r="B8711" i="126" s="1"/>
  <c r="E8711" i="126"/>
  <c r="F8711" i="126" l="1"/>
  <c r="C8711" i="126" s="1"/>
  <c r="B8712" i="126" s="1"/>
  <c r="E8712" i="126"/>
  <c r="E8713" i="126" l="1"/>
  <c r="F8712" i="126"/>
  <c r="C8712" i="126" s="1"/>
  <c r="B8713" i="126" s="1"/>
  <c r="E8714" i="126" l="1"/>
  <c r="F8713" i="126"/>
  <c r="C8713" i="126" s="1"/>
  <c r="B8714" i="126" s="1"/>
  <c r="F8714" i="126" l="1"/>
  <c r="C8714" i="126" s="1"/>
  <c r="B8715" i="126" s="1"/>
  <c r="E8715" i="126"/>
  <c r="E8716" i="126" l="1"/>
  <c r="F8715" i="126"/>
  <c r="C8715" i="126" s="1"/>
  <c r="B8716" i="126" s="1"/>
  <c r="F8716" i="126" l="1"/>
  <c r="C8716" i="126" s="1"/>
  <c r="B8717" i="126" s="1"/>
  <c r="E8717" i="126"/>
  <c r="F8717" i="126" l="1"/>
  <c r="C8717" i="126" s="1"/>
  <c r="B8718" i="126" s="1"/>
  <c r="E8718" i="126"/>
  <c r="E8719" i="126" l="1"/>
  <c r="F8718" i="126"/>
  <c r="C8718" i="126" s="1"/>
  <c r="B8719" i="126" s="1"/>
  <c r="E8720" i="126" l="1"/>
  <c r="F8719" i="126"/>
  <c r="C8719" i="126" s="1"/>
  <c r="B8720" i="126" s="1"/>
  <c r="E8721" i="126" l="1"/>
  <c r="F8720" i="126"/>
  <c r="C8720" i="126" s="1"/>
  <c r="B8721" i="126" s="1"/>
  <c r="F8721" i="126" l="1"/>
  <c r="C8721" i="126" s="1"/>
  <c r="B8722" i="126" s="1"/>
  <c r="E8722" i="126"/>
  <c r="E8723" i="126" l="1"/>
  <c r="F8722" i="126"/>
  <c r="C8722" i="126" s="1"/>
  <c r="B8723" i="126" s="1"/>
  <c r="F8723" i="126" l="1"/>
  <c r="C8723" i="126" s="1"/>
  <c r="B8724" i="126" s="1"/>
  <c r="E8724" i="126"/>
  <c r="F8724" i="126" l="1"/>
  <c r="C8724" i="126" s="1"/>
  <c r="B8725" i="126" s="1"/>
  <c r="E8725" i="126"/>
  <c r="E8726" i="126" l="1"/>
  <c r="F8725" i="126"/>
  <c r="C8725" i="126" s="1"/>
  <c r="B8726" i="126" s="1"/>
  <c r="F8726" i="126" l="1"/>
  <c r="C8726" i="126" s="1"/>
  <c r="B8727" i="126" s="1"/>
  <c r="E8727" i="126"/>
  <c r="F8727" i="126" l="1"/>
  <c r="C8727" i="126" s="1"/>
  <c r="B8728" i="126" s="1"/>
  <c r="E8728" i="126"/>
  <c r="E8729" i="126" l="1"/>
  <c r="F8728" i="126"/>
  <c r="C8728" i="126" s="1"/>
  <c r="B8729" i="126" s="1"/>
  <c r="E8730" i="126" l="1"/>
  <c r="F8729" i="126"/>
  <c r="C8729" i="126" s="1"/>
  <c r="B8730" i="126" s="1"/>
  <c r="F8730" i="126" l="1"/>
  <c r="C8730" i="126" s="1"/>
  <c r="B8731" i="126" s="1"/>
  <c r="E8731" i="126"/>
  <c r="E8732" i="126" l="1"/>
  <c r="F8731" i="126"/>
  <c r="C8731" i="126" s="1"/>
  <c r="B8732" i="126" s="1"/>
  <c r="F8732" i="126" l="1"/>
  <c r="C8732" i="126" s="1"/>
  <c r="B8733" i="126" s="1"/>
  <c r="E8733" i="126"/>
  <c r="F8733" i="126" l="1"/>
  <c r="C8733" i="126" s="1"/>
  <c r="B8734" i="126" s="1"/>
  <c r="E8734" i="126"/>
  <c r="E8735" i="126" l="1"/>
  <c r="F8734" i="126"/>
  <c r="C8734" i="126" s="1"/>
  <c r="B8735" i="126" s="1"/>
  <c r="F8735" i="126" l="1"/>
  <c r="C8735" i="126" s="1"/>
  <c r="B8736" i="126" s="1"/>
  <c r="E8736" i="126"/>
  <c r="F8736" i="126" l="1"/>
  <c r="C8736" i="126" s="1"/>
  <c r="B8737" i="126" s="1"/>
  <c r="E8737" i="126"/>
  <c r="F8737" i="126" l="1"/>
  <c r="C8737" i="126" s="1"/>
  <c r="B8738" i="126" s="1"/>
  <c r="E8738" i="126"/>
  <c r="F8738" i="126" l="1"/>
  <c r="C8738" i="126" s="1"/>
  <c r="B8739" i="126" s="1"/>
  <c r="E8739" i="126"/>
  <c r="F8739" i="126" l="1"/>
  <c r="C8739" i="126" s="1"/>
  <c r="B8740" i="126" s="1"/>
  <c r="E8740" i="126"/>
  <c r="E8741" i="126" l="1"/>
  <c r="F8740" i="126"/>
  <c r="C8740" i="126" s="1"/>
  <c r="B8741" i="126" s="1"/>
  <c r="F8741" i="126" l="1"/>
  <c r="C8741" i="126" s="1"/>
  <c r="B8742" i="126" s="1"/>
  <c r="E8742" i="126"/>
  <c r="E8743" i="126" l="1"/>
  <c r="F8742" i="126"/>
  <c r="C8742" i="126" s="1"/>
  <c r="B8743" i="126" s="1"/>
  <c r="F8743" i="126" l="1"/>
  <c r="C8743" i="126" s="1"/>
  <c r="B8744" i="126" s="1"/>
  <c r="E8744" i="126"/>
  <c r="E8745" i="126" l="1"/>
  <c r="F8744" i="126"/>
  <c r="C8744" i="126" s="1"/>
  <c r="B8745" i="126" s="1"/>
  <c r="F8745" i="126" l="1"/>
  <c r="C8745" i="126" s="1"/>
  <c r="B8746" i="126" s="1"/>
  <c r="E8746" i="126"/>
  <c r="E8747" i="126" l="1"/>
  <c r="F8746" i="126"/>
  <c r="C8746" i="126" s="1"/>
  <c r="B8747" i="126" s="1"/>
  <c r="E8748" i="126" l="1"/>
  <c r="F8747" i="126"/>
  <c r="C8747" i="126" s="1"/>
  <c r="B8748" i="126" s="1"/>
  <c r="F8748" i="126" l="1"/>
  <c r="C8748" i="126" s="1"/>
  <c r="B8749" i="126" s="1"/>
  <c r="E8749" i="126"/>
  <c r="E8750" i="126" l="1"/>
  <c r="F8749" i="126"/>
  <c r="C8749" i="126" s="1"/>
  <c r="B8750" i="126" s="1"/>
  <c r="E8751" i="126" l="1"/>
  <c r="F8750" i="126"/>
  <c r="C8750" i="126" s="1"/>
  <c r="B8751" i="126" s="1"/>
  <c r="E8752" i="126" l="1"/>
  <c r="F8751" i="126"/>
  <c r="C8751" i="126" s="1"/>
  <c r="B8752" i="126" s="1"/>
  <c r="E8753" i="126" l="1"/>
  <c r="F8752" i="126"/>
  <c r="C8752" i="126" s="1"/>
  <c r="B8753" i="126" s="1"/>
  <c r="F8753" i="126" l="1"/>
  <c r="C8753" i="126" s="1"/>
  <c r="B8754" i="126" s="1"/>
  <c r="E8754" i="126"/>
  <c r="E8755" i="126" l="1"/>
  <c r="F8754" i="126"/>
  <c r="C8754" i="126" s="1"/>
  <c r="B8755" i="126" s="1"/>
  <c r="F8755" i="126" l="1"/>
  <c r="C8755" i="126" s="1"/>
  <c r="B8756" i="126" s="1"/>
  <c r="E8756" i="126"/>
  <c r="E8757" i="126" l="1"/>
  <c r="F8756" i="126"/>
  <c r="C8756" i="126" s="1"/>
  <c r="B8757" i="126" s="1"/>
  <c r="E8758" i="126" l="1"/>
  <c r="F8757" i="126"/>
  <c r="C8757" i="126" s="1"/>
  <c r="B8758" i="126" s="1"/>
  <c r="F8758" i="126" l="1"/>
  <c r="C8758" i="126" s="1"/>
  <c r="B8759" i="126" s="1"/>
  <c r="E8759" i="126"/>
  <c r="F8759" i="126" l="1"/>
  <c r="C8759" i="126" s="1"/>
  <c r="B8760" i="126" s="1"/>
  <c r="E8760" i="126"/>
  <c r="F8760" i="126" l="1"/>
  <c r="C8760" i="126" s="1"/>
  <c r="B8761" i="126" s="1"/>
  <c r="E8761" i="126"/>
  <c r="E8762" i="126" l="1"/>
  <c r="F8761" i="126"/>
  <c r="C8761" i="126" s="1"/>
  <c r="B8762" i="126" s="1"/>
  <c r="F8762" i="126" l="1"/>
  <c r="C8762" i="126" s="1"/>
  <c r="B8763" i="126" s="1"/>
  <c r="E8763" i="126"/>
  <c r="E8764" i="126" l="1"/>
  <c r="F8763" i="126"/>
  <c r="C8763" i="126" s="1"/>
  <c r="B8764" i="126" s="1"/>
  <c r="F8764" i="126" l="1"/>
  <c r="C8764" i="126" s="1"/>
  <c r="B8765" i="126" s="1"/>
  <c r="E8765" i="126"/>
  <c r="E8766" i="126" l="1"/>
  <c r="F8765" i="126"/>
  <c r="C8765" i="126" s="1"/>
  <c r="B8766" i="126" s="1"/>
  <c r="E8767" i="126" l="1"/>
  <c r="F8766" i="126"/>
  <c r="C8766" i="126" s="1"/>
  <c r="B8767" i="126" s="1"/>
  <c r="F8767" i="126" l="1"/>
  <c r="C8767" i="126" s="1"/>
  <c r="B8768" i="126" s="1"/>
  <c r="E8768" i="126"/>
  <c r="E8769" i="126" l="1"/>
  <c r="F8768" i="126"/>
  <c r="C8768" i="126" s="1"/>
  <c r="B8769" i="126" s="1"/>
  <c r="E8770" i="126" l="1"/>
  <c r="F8769" i="126"/>
  <c r="C8769" i="126" s="1"/>
  <c r="B8770" i="126" s="1"/>
  <c r="F8770" i="126" l="1"/>
  <c r="C8770" i="126" s="1"/>
  <c r="B8771" i="126" s="1"/>
  <c r="E8771" i="126"/>
  <c r="E8772" i="126" l="1"/>
  <c r="F8771" i="126"/>
  <c r="C8771" i="126" s="1"/>
  <c r="B8772" i="126" s="1"/>
  <c r="F8772" i="126" l="1"/>
  <c r="C8772" i="126" s="1"/>
  <c r="B8773" i="126" s="1"/>
  <c r="E8773" i="126"/>
  <c r="E8774" i="126" l="1"/>
  <c r="F8773" i="126"/>
  <c r="C8773" i="126" s="1"/>
  <c r="B8774" i="126" s="1"/>
  <c r="E8775" i="126" l="1"/>
  <c r="F8774" i="126"/>
  <c r="C8774" i="126" s="1"/>
  <c r="B8775" i="126" s="1"/>
  <c r="F8775" i="126" l="1"/>
  <c r="C8775" i="126" s="1"/>
  <c r="B8776" i="126" s="1"/>
  <c r="E8776" i="126"/>
  <c r="E8777" i="126" l="1"/>
  <c r="F8776" i="126"/>
  <c r="C8776" i="126" s="1"/>
  <c r="B8777" i="126" s="1"/>
  <c r="F8777" i="126" l="1"/>
  <c r="C8777" i="126" s="1"/>
  <c r="B8778" i="126" s="1"/>
  <c r="E8778" i="126"/>
  <c r="E8779" i="126" l="1"/>
  <c r="F8778" i="126"/>
  <c r="C8778" i="126" s="1"/>
  <c r="B8779" i="126" s="1"/>
  <c r="E8780" i="126" l="1"/>
  <c r="F8779" i="126"/>
  <c r="C8779" i="126" s="1"/>
  <c r="B8780" i="126" s="1"/>
  <c r="F8780" i="126" l="1"/>
  <c r="C8780" i="126" s="1"/>
  <c r="B8781" i="126" s="1"/>
  <c r="E8781" i="126"/>
  <c r="F8781" i="126" l="1"/>
  <c r="C8781" i="126" s="1"/>
  <c r="B8782" i="126" s="1"/>
  <c r="E8782" i="126"/>
  <c r="E8783" i="126" l="1"/>
  <c r="F8782" i="126"/>
  <c r="C8782" i="126" s="1"/>
  <c r="B8783" i="126" s="1"/>
  <c r="F8783" i="126" l="1"/>
  <c r="C8783" i="126" s="1"/>
  <c r="B8784" i="126" s="1"/>
  <c r="E8784" i="126"/>
  <c r="E8785" i="126" l="1"/>
  <c r="F8784" i="126"/>
  <c r="C8784" i="126" s="1"/>
  <c r="B8785" i="126" s="1"/>
  <c r="F8785" i="126" l="1"/>
  <c r="C8785" i="126" s="1"/>
  <c r="B8786" i="126" s="1"/>
  <c r="E8786" i="126"/>
  <c r="E8787" i="126" l="1"/>
  <c r="F8786" i="126"/>
  <c r="C8786" i="126" s="1"/>
  <c r="B8787" i="126" s="1"/>
  <c r="F8787" i="126" l="1"/>
  <c r="C8787" i="126" s="1"/>
  <c r="B8788" i="126" s="1"/>
  <c r="E8788" i="126"/>
  <c r="E8789" i="126" l="1"/>
  <c r="F8788" i="126"/>
  <c r="C8788" i="126" s="1"/>
  <c r="B8789" i="126" s="1"/>
  <c r="F8789" i="126" l="1"/>
  <c r="C8789" i="126" s="1"/>
  <c r="B8790" i="126" s="1"/>
  <c r="E8790" i="126"/>
  <c r="F8790" i="126" l="1"/>
  <c r="C8790" i="126" s="1"/>
  <c r="B8791" i="126" s="1"/>
  <c r="E8791" i="126"/>
  <c r="E8792" i="126" l="1"/>
  <c r="F8791" i="126"/>
  <c r="C8791" i="126" s="1"/>
  <c r="B8792" i="126" s="1"/>
  <c r="F8792" i="126" l="1"/>
  <c r="C8792" i="126" s="1"/>
  <c r="B8793" i="126" s="1"/>
  <c r="E8793" i="126"/>
  <c r="E8794" i="126" l="1"/>
  <c r="F8793" i="126"/>
  <c r="C8793" i="126" s="1"/>
  <c r="B8794" i="126" s="1"/>
  <c r="F8794" i="126" l="1"/>
  <c r="C8794" i="126" s="1"/>
  <c r="B8795" i="126" s="1"/>
  <c r="E8795" i="126"/>
  <c r="F8795" i="126" l="1"/>
  <c r="C8795" i="126" s="1"/>
  <c r="B8796" i="126" s="1"/>
  <c r="E8796" i="126"/>
  <c r="E8797" i="126" l="1"/>
  <c r="F8796" i="126"/>
  <c r="C8796" i="126" s="1"/>
  <c r="B8797" i="126" s="1"/>
  <c r="E8798" i="126" l="1"/>
  <c r="F8797" i="126"/>
  <c r="C8797" i="126" s="1"/>
  <c r="B8798" i="126" s="1"/>
  <c r="F8798" i="126" l="1"/>
  <c r="C8798" i="126" s="1"/>
  <c r="B8799" i="126" s="1"/>
  <c r="E8799" i="126"/>
  <c r="F8799" i="126" l="1"/>
  <c r="C8799" i="126" s="1"/>
  <c r="B8800" i="126" s="1"/>
  <c r="E8800" i="126"/>
  <c r="E8801" i="126" l="1"/>
  <c r="F8800" i="126"/>
  <c r="C8800" i="126" s="1"/>
  <c r="B8801" i="126" s="1"/>
  <c r="E8802" i="126" l="1"/>
  <c r="F8801" i="126"/>
  <c r="C8801" i="126" s="1"/>
  <c r="B8802" i="126" s="1"/>
  <c r="F8802" i="126" l="1"/>
  <c r="C8802" i="126" s="1"/>
  <c r="B8803" i="126" s="1"/>
  <c r="E8803" i="126"/>
  <c r="F8803" i="126" l="1"/>
  <c r="C8803" i="126" s="1"/>
  <c r="B8804" i="126" s="1"/>
  <c r="E8804" i="126"/>
  <c r="E8805" i="126" l="1"/>
  <c r="F8804" i="126"/>
  <c r="C8804" i="126" s="1"/>
  <c r="B8805" i="126" s="1"/>
  <c r="F8805" i="126" l="1"/>
  <c r="C8805" i="126" s="1"/>
  <c r="B8806" i="126" s="1"/>
  <c r="E8806" i="126"/>
  <c r="F8806" i="126" l="1"/>
  <c r="C8806" i="126" s="1"/>
  <c r="B8807" i="126" s="1"/>
  <c r="E8807" i="126"/>
  <c r="E8808" i="126" l="1"/>
  <c r="F8807" i="126"/>
  <c r="C8807" i="126" s="1"/>
  <c r="B8808" i="126" s="1"/>
  <c r="F8808" i="126" l="1"/>
  <c r="C8808" i="126" s="1"/>
  <c r="B8809" i="126" s="1"/>
  <c r="E8809" i="126"/>
  <c r="E8810" i="126" l="1"/>
  <c r="F8809" i="126"/>
  <c r="C8809" i="126" s="1"/>
  <c r="B8810" i="126" s="1"/>
  <c r="F8810" i="126" l="1"/>
  <c r="C8810" i="126" s="1"/>
  <c r="B8811" i="126" s="1"/>
  <c r="E8811" i="126"/>
  <c r="F8811" i="126" l="1"/>
  <c r="C8811" i="126" s="1"/>
  <c r="B8812" i="126" s="1"/>
  <c r="E8812" i="126"/>
  <c r="F8812" i="126" l="1"/>
  <c r="C8812" i="126" s="1"/>
  <c r="B8813" i="126" s="1"/>
  <c r="E8813" i="126"/>
  <c r="E8814" i="126" l="1"/>
  <c r="F8813" i="126"/>
  <c r="C8813" i="126" s="1"/>
  <c r="B8814" i="126" s="1"/>
  <c r="E8815" i="126" l="1"/>
  <c r="F8814" i="126"/>
  <c r="C8814" i="126" s="1"/>
  <c r="B8815" i="126" s="1"/>
  <c r="F8815" i="126" l="1"/>
  <c r="C8815" i="126" s="1"/>
  <c r="B8816" i="126" s="1"/>
  <c r="E8816" i="126"/>
  <c r="E8817" i="126" l="1"/>
  <c r="F8816" i="126"/>
  <c r="C8816" i="126" s="1"/>
  <c r="B8817" i="126" s="1"/>
  <c r="E8818" i="126" l="1"/>
  <c r="F8817" i="126"/>
  <c r="C8817" i="126" s="1"/>
  <c r="B8818" i="126" s="1"/>
  <c r="F8818" i="126" l="1"/>
  <c r="C8818" i="126" s="1"/>
  <c r="B8819" i="126" s="1"/>
  <c r="E8819" i="126"/>
  <c r="E8820" i="126" l="1"/>
  <c r="F8819" i="126"/>
  <c r="C8819" i="126" s="1"/>
  <c r="B8820" i="126" s="1"/>
  <c r="F8820" i="126" l="1"/>
  <c r="C8820" i="126" s="1"/>
  <c r="B8821" i="126" s="1"/>
  <c r="E8821" i="126"/>
  <c r="F8821" i="126" l="1"/>
  <c r="C8821" i="126" s="1"/>
  <c r="B8822" i="126" s="1"/>
  <c r="E8822" i="126"/>
  <c r="E8823" i="126" l="1"/>
  <c r="F8822" i="126"/>
  <c r="C8822" i="126" s="1"/>
  <c r="B8823" i="126" s="1"/>
  <c r="F8823" i="126" l="1"/>
  <c r="C8823" i="126" s="1"/>
  <c r="B8824" i="126" s="1"/>
  <c r="E8824" i="126"/>
  <c r="E8825" i="126" l="1"/>
  <c r="F8824" i="126"/>
  <c r="C8824" i="126" s="1"/>
  <c r="B8825" i="126" s="1"/>
  <c r="E8826" i="126" l="1"/>
  <c r="F8825" i="126"/>
  <c r="C8825" i="126" s="1"/>
  <c r="B8826" i="126" s="1"/>
  <c r="E8827" i="126" l="1"/>
  <c r="F8826" i="126"/>
  <c r="C8826" i="126" s="1"/>
  <c r="B8827" i="126" s="1"/>
  <c r="E8828" i="126" l="1"/>
  <c r="F8827" i="126"/>
  <c r="C8827" i="126" s="1"/>
  <c r="B8828" i="126" s="1"/>
  <c r="F8828" i="126" l="1"/>
  <c r="C8828" i="126" s="1"/>
  <c r="B8829" i="126" s="1"/>
  <c r="E8829" i="126"/>
  <c r="F8829" i="126" l="1"/>
  <c r="C8829" i="126" s="1"/>
  <c r="B8830" i="126" s="1"/>
  <c r="E8830" i="126"/>
  <c r="E8831" i="126" l="1"/>
  <c r="F8830" i="126"/>
  <c r="C8830" i="126" s="1"/>
  <c r="B8831" i="126" s="1"/>
  <c r="E8832" i="126" l="1"/>
  <c r="F8831" i="126"/>
  <c r="C8831" i="126" s="1"/>
  <c r="B8832" i="126" s="1"/>
  <c r="F8832" i="126" l="1"/>
  <c r="C8832" i="126" s="1"/>
  <c r="B8833" i="126" s="1"/>
  <c r="E8833" i="126"/>
  <c r="E8834" i="126" l="1"/>
  <c r="F8833" i="126"/>
  <c r="C8833" i="126" s="1"/>
  <c r="B8834" i="126" s="1"/>
  <c r="E8835" i="126" l="1"/>
  <c r="F8834" i="126"/>
  <c r="C8834" i="126" s="1"/>
  <c r="B8835" i="126" s="1"/>
  <c r="E8836" i="126" l="1"/>
  <c r="F8835" i="126"/>
  <c r="C8835" i="126" s="1"/>
  <c r="B8836" i="126" s="1"/>
  <c r="F8836" i="126" l="1"/>
  <c r="C8836" i="126" s="1"/>
  <c r="B8837" i="126" s="1"/>
  <c r="E8837" i="126"/>
  <c r="E8838" i="126" l="1"/>
  <c r="F8837" i="126"/>
  <c r="C8837" i="126" s="1"/>
  <c r="B8838" i="126" s="1"/>
  <c r="E8839" i="126" l="1"/>
  <c r="F8838" i="126"/>
  <c r="C8838" i="126" s="1"/>
  <c r="B8839" i="126" s="1"/>
  <c r="F8839" i="126" l="1"/>
  <c r="C8839" i="126" s="1"/>
  <c r="B8840" i="126" s="1"/>
  <c r="E8840" i="126"/>
  <c r="E8841" i="126" l="1"/>
  <c r="F8840" i="126"/>
  <c r="C8840" i="126" s="1"/>
  <c r="B8841" i="126" s="1"/>
  <c r="F8841" i="126" l="1"/>
  <c r="C8841" i="126" s="1"/>
  <c r="B8842" i="126" s="1"/>
  <c r="E8842" i="126"/>
  <c r="E8843" i="126" l="1"/>
  <c r="F8842" i="126"/>
  <c r="C8842" i="126" s="1"/>
  <c r="B8843" i="126" s="1"/>
  <c r="E8844" i="126" l="1"/>
  <c r="F8843" i="126"/>
  <c r="C8843" i="126" s="1"/>
  <c r="B8844" i="126" s="1"/>
  <c r="F8844" i="126" l="1"/>
  <c r="C8844" i="126" s="1"/>
  <c r="B8845" i="126" s="1"/>
  <c r="E8845" i="126"/>
  <c r="E8846" i="126" l="1"/>
  <c r="F8845" i="126"/>
  <c r="C8845" i="126" s="1"/>
  <c r="B8846" i="126" s="1"/>
  <c r="E8847" i="126" l="1"/>
  <c r="F8846" i="126"/>
  <c r="C8846" i="126" s="1"/>
  <c r="B8847" i="126" s="1"/>
  <c r="E8848" i="126" l="1"/>
  <c r="F8847" i="126"/>
  <c r="C8847" i="126" s="1"/>
  <c r="B8848" i="126" s="1"/>
  <c r="F8848" i="126" l="1"/>
  <c r="C8848" i="126" s="1"/>
  <c r="B8849" i="126" s="1"/>
  <c r="E8849" i="126"/>
  <c r="F8849" i="126" l="1"/>
  <c r="C8849" i="126" s="1"/>
  <c r="B8850" i="126" s="1"/>
  <c r="E8850" i="126"/>
  <c r="F8850" i="126" l="1"/>
  <c r="C8850" i="126" s="1"/>
  <c r="B8851" i="126" s="1"/>
  <c r="E8851" i="126"/>
  <c r="E8852" i="126" l="1"/>
  <c r="F8851" i="126"/>
  <c r="C8851" i="126" s="1"/>
  <c r="B8852" i="126" s="1"/>
  <c r="E8853" i="126" l="1"/>
  <c r="F8852" i="126"/>
  <c r="C8852" i="126" s="1"/>
  <c r="B8853" i="126" s="1"/>
  <c r="F8853" i="126" l="1"/>
  <c r="C8853" i="126" s="1"/>
  <c r="B8854" i="126" s="1"/>
  <c r="E8854" i="126"/>
  <c r="E8855" i="126" l="1"/>
  <c r="F8854" i="126"/>
  <c r="C8854" i="126" s="1"/>
  <c r="B8855" i="126" s="1"/>
  <c r="E8856" i="126" l="1"/>
  <c r="F8855" i="126"/>
  <c r="C8855" i="126" s="1"/>
  <c r="B8856" i="126" s="1"/>
  <c r="F8856" i="126" l="1"/>
  <c r="C8856" i="126" s="1"/>
  <c r="B8857" i="126" s="1"/>
  <c r="E8857" i="126"/>
  <c r="F8857" i="126" l="1"/>
  <c r="C8857" i="126" s="1"/>
  <c r="B8858" i="126" s="1"/>
  <c r="E8858" i="126"/>
  <c r="E8859" i="126" l="1"/>
  <c r="F8858" i="126"/>
  <c r="C8858" i="126" s="1"/>
  <c r="B8859" i="126" s="1"/>
  <c r="F8859" i="126" l="1"/>
  <c r="C8859" i="126" s="1"/>
  <c r="B8860" i="126" s="1"/>
  <c r="E8860" i="126"/>
  <c r="F8860" i="126" l="1"/>
  <c r="C8860" i="126" s="1"/>
  <c r="B8861" i="126" s="1"/>
  <c r="E8861" i="126"/>
  <c r="E8862" i="126" l="1"/>
  <c r="F8861" i="126"/>
  <c r="C8861" i="126" s="1"/>
  <c r="B8862" i="126" s="1"/>
  <c r="F8862" i="126" l="1"/>
  <c r="C8862" i="126" s="1"/>
  <c r="B8863" i="126" s="1"/>
  <c r="E8863" i="126"/>
  <c r="F8863" i="126" l="1"/>
  <c r="C8863" i="126" s="1"/>
  <c r="B8864" i="126" s="1"/>
  <c r="E8864" i="126"/>
  <c r="E8865" i="126" l="1"/>
  <c r="F8864" i="126"/>
  <c r="C8864" i="126" s="1"/>
  <c r="B8865" i="126" s="1"/>
  <c r="F8865" i="126" l="1"/>
  <c r="C8865" i="126" s="1"/>
  <c r="B8866" i="126" s="1"/>
  <c r="E8866" i="126"/>
  <c r="E8867" i="126" l="1"/>
  <c r="F8866" i="126"/>
  <c r="C8866" i="126" s="1"/>
  <c r="B8867" i="126" s="1"/>
  <c r="E8868" i="126" l="1"/>
  <c r="F8867" i="126"/>
  <c r="C8867" i="126" s="1"/>
  <c r="B8868" i="126" s="1"/>
  <c r="F8868" i="126" l="1"/>
  <c r="C8868" i="126" s="1"/>
  <c r="B8869" i="126" s="1"/>
  <c r="E8869" i="126"/>
  <c r="F8869" i="126" l="1"/>
  <c r="C8869" i="126" s="1"/>
  <c r="B8870" i="126" s="1"/>
  <c r="E8870" i="126"/>
  <c r="E8871" i="126" l="1"/>
  <c r="F8870" i="126"/>
  <c r="C8870" i="126" s="1"/>
  <c r="B8871" i="126" s="1"/>
  <c r="F8871" i="126" l="1"/>
  <c r="C8871" i="126" s="1"/>
  <c r="B8872" i="126" s="1"/>
  <c r="E8872" i="126"/>
  <c r="F8872" i="126" l="1"/>
  <c r="C8872" i="126" s="1"/>
  <c r="B8873" i="126" s="1"/>
  <c r="E8873" i="126"/>
  <c r="E8874" i="126" l="1"/>
  <c r="F8873" i="126"/>
  <c r="C8873" i="126" s="1"/>
  <c r="B8874" i="126" s="1"/>
  <c r="E8875" i="126" l="1"/>
  <c r="F8874" i="126"/>
  <c r="C8874" i="126" s="1"/>
  <c r="B8875" i="126" s="1"/>
  <c r="E8876" i="126" l="1"/>
  <c r="F8875" i="126"/>
  <c r="C8875" i="126" s="1"/>
  <c r="B8876" i="126" s="1"/>
  <c r="F8876" i="126" l="1"/>
  <c r="C8876" i="126" s="1"/>
  <c r="B8877" i="126" s="1"/>
  <c r="E8877" i="126"/>
  <c r="F8877" i="126" l="1"/>
  <c r="C8877" i="126" s="1"/>
  <c r="B8878" i="126" s="1"/>
  <c r="E8878" i="126"/>
  <c r="E8879" i="126" l="1"/>
  <c r="F8878" i="126"/>
  <c r="C8878" i="126" s="1"/>
  <c r="B8879" i="126" s="1"/>
  <c r="F8879" i="126" l="1"/>
  <c r="C8879" i="126" s="1"/>
  <c r="B8880" i="126" s="1"/>
  <c r="E8880" i="126"/>
  <c r="E8881" i="126" l="1"/>
  <c r="F8880" i="126"/>
  <c r="C8880" i="126" s="1"/>
  <c r="B8881" i="126" s="1"/>
  <c r="F8881" i="126" l="1"/>
  <c r="C8881" i="126" s="1"/>
  <c r="B8882" i="126" s="1"/>
  <c r="E8882" i="126"/>
  <c r="F8882" i="126" l="1"/>
  <c r="C8882" i="126" s="1"/>
  <c r="B8883" i="126" s="1"/>
  <c r="E8883" i="126"/>
  <c r="F8883" i="126" l="1"/>
  <c r="C8883" i="126" s="1"/>
  <c r="B8884" i="126" s="1"/>
  <c r="E8884" i="126"/>
  <c r="F8884" i="126" l="1"/>
  <c r="C8884" i="126" s="1"/>
  <c r="B8885" i="126" s="1"/>
  <c r="E8885" i="126"/>
  <c r="E8886" i="126" l="1"/>
  <c r="F8885" i="126"/>
  <c r="C8885" i="126" s="1"/>
  <c r="B8886" i="126" s="1"/>
  <c r="E8887" i="126" l="1"/>
  <c r="F8886" i="126"/>
  <c r="C8886" i="126" s="1"/>
  <c r="B8887" i="126" s="1"/>
  <c r="F8887" i="126" l="1"/>
  <c r="C8887" i="126" s="1"/>
  <c r="B8888" i="126" s="1"/>
  <c r="E8888" i="126"/>
  <c r="F8888" i="126" l="1"/>
  <c r="C8888" i="126" s="1"/>
  <c r="B8889" i="126" s="1"/>
  <c r="E8889" i="126"/>
  <c r="E8890" i="126" l="1"/>
  <c r="F8889" i="126"/>
  <c r="C8889" i="126" s="1"/>
  <c r="B8890" i="126" s="1"/>
  <c r="F8890" i="126" l="1"/>
  <c r="C8890" i="126" s="1"/>
  <c r="B8891" i="126" s="1"/>
  <c r="E8891" i="126"/>
  <c r="E8892" i="126" l="1"/>
  <c r="F8891" i="126"/>
  <c r="C8891" i="126" s="1"/>
  <c r="B8892" i="126" s="1"/>
  <c r="E8893" i="126" l="1"/>
  <c r="F8892" i="126"/>
  <c r="C8892" i="126" s="1"/>
  <c r="B8893" i="126" s="1"/>
  <c r="F8893" i="126" l="1"/>
  <c r="C8893" i="126" s="1"/>
  <c r="B8894" i="126" s="1"/>
  <c r="E8894" i="126"/>
  <c r="F8894" i="126" l="1"/>
  <c r="C8894" i="126" s="1"/>
  <c r="B8895" i="126" s="1"/>
  <c r="E8895" i="126"/>
  <c r="F8895" i="126" l="1"/>
  <c r="C8895" i="126" s="1"/>
  <c r="B8896" i="126" s="1"/>
  <c r="E8896" i="126"/>
  <c r="E8897" i="126" l="1"/>
  <c r="F8896" i="126"/>
  <c r="C8896" i="126" s="1"/>
  <c r="B8897" i="126" s="1"/>
  <c r="E8898" i="126" l="1"/>
  <c r="F8897" i="126"/>
  <c r="C8897" i="126" s="1"/>
  <c r="B8898" i="126" s="1"/>
  <c r="F8898" i="126" l="1"/>
  <c r="C8898" i="126" s="1"/>
  <c r="B8899" i="126" s="1"/>
  <c r="E8899" i="126"/>
  <c r="E8900" i="126" l="1"/>
  <c r="F8899" i="126"/>
  <c r="C8899" i="126" s="1"/>
  <c r="B8900" i="126" s="1"/>
  <c r="F8900" i="126" l="1"/>
  <c r="C8900" i="126" s="1"/>
  <c r="B8901" i="126" s="1"/>
  <c r="E8901" i="126"/>
  <c r="E8902" i="126" l="1"/>
  <c r="F8901" i="126"/>
  <c r="C8901" i="126" s="1"/>
  <c r="B8902" i="126" s="1"/>
  <c r="E8903" i="126" l="1"/>
  <c r="F8902" i="126"/>
  <c r="C8902" i="126" s="1"/>
  <c r="B8903" i="126" s="1"/>
  <c r="F8903" i="126" l="1"/>
  <c r="C8903" i="126" s="1"/>
  <c r="B8904" i="126" s="1"/>
  <c r="E8904" i="126"/>
  <c r="F8904" i="126" l="1"/>
  <c r="C8904" i="126" s="1"/>
  <c r="B8905" i="126" s="1"/>
  <c r="E8905" i="126"/>
  <c r="E8906" i="126" l="1"/>
  <c r="F8905" i="126"/>
  <c r="C8905" i="126" s="1"/>
  <c r="B8906" i="126" s="1"/>
  <c r="E8907" i="126" l="1"/>
  <c r="F8906" i="126"/>
  <c r="C8906" i="126" s="1"/>
  <c r="B8907" i="126" s="1"/>
  <c r="F8907" i="126" l="1"/>
  <c r="C8907" i="126" s="1"/>
  <c r="B8908" i="126" s="1"/>
  <c r="E8908" i="126"/>
  <c r="F8908" i="126" l="1"/>
  <c r="C8908" i="126" s="1"/>
  <c r="B8909" i="126" s="1"/>
  <c r="E8909" i="126"/>
  <c r="F8909" i="126" l="1"/>
  <c r="C8909" i="126" s="1"/>
  <c r="B8910" i="126" s="1"/>
  <c r="E8910" i="126"/>
  <c r="E8911" i="126" l="1"/>
  <c r="F8910" i="126"/>
  <c r="C8910" i="126" s="1"/>
  <c r="B8911" i="126" s="1"/>
  <c r="F8911" i="126" l="1"/>
  <c r="C8911" i="126" s="1"/>
  <c r="B8912" i="126" s="1"/>
  <c r="E8912" i="126"/>
  <c r="E8913" i="126" l="1"/>
  <c r="F8912" i="126"/>
  <c r="C8912" i="126" s="1"/>
  <c r="B8913" i="126" s="1"/>
  <c r="F8913" i="126" l="1"/>
  <c r="C8913" i="126" s="1"/>
  <c r="B8914" i="126" s="1"/>
  <c r="E8914" i="126"/>
  <c r="F8914" i="126" l="1"/>
  <c r="C8914" i="126" s="1"/>
  <c r="B8915" i="126" s="1"/>
  <c r="E8915" i="126"/>
  <c r="E8916" i="126" l="1"/>
  <c r="F8915" i="126"/>
  <c r="C8915" i="126" s="1"/>
  <c r="B8916" i="126" s="1"/>
  <c r="F8916" i="126" l="1"/>
  <c r="C8916" i="126" s="1"/>
  <c r="B8917" i="126" s="1"/>
  <c r="E8917" i="126"/>
  <c r="F8917" i="126" l="1"/>
  <c r="C8917" i="126" s="1"/>
  <c r="B8918" i="126" s="1"/>
  <c r="E8918" i="126"/>
  <c r="F8918" i="126" l="1"/>
  <c r="C8918" i="126" s="1"/>
  <c r="B8919" i="126" s="1"/>
  <c r="E8919" i="126"/>
  <c r="F8919" i="126" l="1"/>
  <c r="C8919" i="126" s="1"/>
  <c r="B8920" i="126" s="1"/>
  <c r="E8920" i="126"/>
  <c r="F8920" i="126" l="1"/>
  <c r="C8920" i="126" s="1"/>
  <c r="B8921" i="126" s="1"/>
  <c r="E8921" i="126"/>
  <c r="F8921" i="126" l="1"/>
  <c r="C8921" i="126" s="1"/>
  <c r="B8922" i="126" s="1"/>
  <c r="E8922" i="126"/>
  <c r="E8923" i="126" l="1"/>
  <c r="F8922" i="126"/>
  <c r="C8922" i="126" s="1"/>
  <c r="B8923" i="126" s="1"/>
  <c r="F8923" i="126" l="1"/>
  <c r="C8923" i="126" s="1"/>
  <c r="B8924" i="126" s="1"/>
  <c r="E8924" i="126"/>
  <c r="F8924" i="126" l="1"/>
  <c r="C8924" i="126" s="1"/>
  <c r="B8925" i="126" s="1"/>
  <c r="E8925" i="126"/>
  <c r="E8926" i="126" l="1"/>
  <c r="F8925" i="126"/>
  <c r="C8925" i="126" s="1"/>
  <c r="B8926" i="126" s="1"/>
  <c r="F8926" i="126" l="1"/>
  <c r="C8926" i="126" s="1"/>
  <c r="B8927" i="126" s="1"/>
  <c r="E8927" i="126"/>
  <c r="E8928" i="126" l="1"/>
  <c r="F8927" i="126"/>
  <c r="C8927" i="126" s="1"/>
  <c r="B8928" i="126" s="1"/>
  <c r="F8928" i="126" l="1"/>
  <c r="C8928" i="126" s="1"/>
  <c r="B8929" i="126" s="1"/>
  <c r="E8929" i="126"/>
  <c r="F8929" i="126" l="1"/>
  <c r="C8929" i="126" s="1"/>
  <c r="B8930" i="126" s="1"/>
  <c r="E8930" i="126"/>
  <c r="E8931" i="126" l="1"/>
  <c r="F8930" i="126"/>
  <c r="C8930" i="126" s="1"/>
  <c r="B8931" i="126" s="1"/>
  <c r="F8931" i="126" l="1"/>
  <c r="C8931" i="126" s="1"/>
  <c r="B8932" i="126" s="1"/>
  <c r="E8932" i="126"/>
  <c r="E8933" i="126" l="1"/>
  <c r="F8932" i="126"/>
  <c r="C8932" i="126" s="1"/>
  <c r="B8933" i="126" s="1"/>
  <c r="F8933" i="126" l="1"/>
  <c r="C8933" i="126" s="1"/>
  <c r="B8934" i="126" s="1"/>
  <c r="E8934" i="126"/>
  <c r="F8934" i="126" l="1"/>
  <c r="C8934" i="126" s="1"/>
  <c r="B8935" i="126" s="1"/>
  <c r="E8935" i="126"/>
  <c r="E8936" i="126" l="1"/>
  <c r="F8935" i="126"/>
  <c r="C8935" i="126" s="1"/>
  <c r="B8936" i="126" s="1"/>
  <c r="F8936" i="126" l="1"/>
  <c r="C8936" i="126" s="1"/>
  <c r="B8937" i="126" s="1"/>
  <c r="E8937" i="126"/>
  <c r="E8938" i="126" l="1"/>
  <c r="F8937" i="126"/>
  <c r="C8937" i="126" s="1"/>
  <c r="B8938" i="126" s="1"/>
  <c r="E8939" i="126" l="1"/>
  <c r="F8938" i="126"/>
  <c r="C8938" i="126" s="1"/>
  <c r="B8939" i="126" s="1"/>
  <c r="F8939" i="126" l="1"/>
  <c r="C8939" i="126" s="1"/>
  <c r="B8940" i="126" s="1"/>
  <c r="E8940" i="126"/>
  <c r="E8941" i="126" l="1"/>
  <c r="F8940" i="126"/>
  <c r="C8940" i="126" s="1"/>
  <c r="B8941" i="126" s="1"/>
  <c r="F8941" i="126" l="1"/>
  <c r="C8941" i="126" s="1"/>
  <c r="B8942" i="126" s="1"/>
  <c r="E8942" i="126"/>
  <c r="F8942" i="126" l="1"/>
  <c r="C8942" i="126" s="1"/>
  <c r="B8943" i="126" s="1"/>
  <c r="E8943" i="126"/>
  <c r="F8943" i="126" l="1"/>
  <c r="C8943" i="126" s="1"/>
  <c r="B8944" i="126" s="1"/>
  <c r="E8944" i="126"/>
  <c r="E8945" i="126" l="1"/>
  <c r="F8944" i="126"/>
  <c r="C8944" i="126" s="1"/>
  <c r="B8945" i="126" s="1"/>
  <c r="E8946" i="126" l="1"/>
  <c r="F8945" i="126"/>
  <c r="C8945" i="126" s="1"/>
  <c r="B8946" i="126" s="1"/>
  <c r="F8946" i="126" l="1"/>
  <c r="C8946" i="126" s="1"/>
  <c r="B8947" i="126" s="1"/>
  <c r="E8947" i="126"/>
  <c r="E8948" i="126" l="1"/>
  <c r="F8947" i="126"/>
  <c r="C8947" i="126" s="1"/>
  <c r="B8948" i="126" s="1"/>
  <c r="F8948" i="126" l="1"/>
  <c r="C8948" i="126" s="1"/>
  <c r="B8949" i="126" s="1"/>
  <c r="E8949" i="126"/>
  <c r="F8949" i="126" l="1"/>
  <c r="C8949" i="126" s="1"/>
  <c r="B8950" i="126" s="1"/>
  <c r="E8950" i="126"/>
  <c r="F8950" i="126" l="1"/>
  <c r="C8950" i="126" s="1"/>
  <c r="B8951" i="126" s="1"/>
  <c r="E8951" i="126"/>
  <c r="F8951" i="126" l="1"/>
  <c r="C8951" i="126" s="1"/>
  <c r="B8952" i="126" s="1"/>
  <c r="E8952" i="126"/>
  <c r="E8953" i="126" l="1"/>
  <c r="F8952" i="126"/>
  <c r="C8952" i="126" s="1"/>
  <c r="B8953" i="126" s="1"/>
  <c r="F8953" i="126" l="1"/>
  <c r="C8953" i="126" s="1"/>
  <c r="B8954" i="126" s="1"/>
  <c r="E8954" i="126"/>
  <c r="F8954" i="126" l="1"/>
  <c r="C8954" i="126" s="1"/>
  <c r="B8955" i="126" s="1"/>
  <c r="E8955" i="126"/>
  <c r="E8956" i="126" l="1"/>
  <c r="F8955" i="126"/>
  <c r="C8955" i="126" s="1"/>
  <c r="B8956" i="126" s="1"/>
  <c r="F8956" i="126" l="1"/>
  <c r="C8956" i="126" s="1"/>
  <c r="B8957" i="126" s="1"/>
  <c r="E8957" i="126"/>
  <c r="E8958" i="126" l="1"/>
  <c r="F8957" i="126"/>
  <c r="C8957" i="126" s="1"/>
  <c r="B8958" i="126" s="1"/>
  <c r="F8958" i="126" l="1"/>
  <c r="C8958" i="126" s="1"/>
  <c r="B8959" i="126" s="1"/>
  <c r="E8959" i="126"/>
  <c r="E8960" i="126" l="1"/>
  <c r="F8959" i="126"/>
  <c r="C8959" i="126" s="1"/>
  <c r="B8960" i="126" s="1"/>
  <c r="F8960" i="126" l="1"/>
  <c r="C8960" i="126" s="1"/>
  <c r="B8961" i="126" s="1"/>
  <c r="E8961" i="126"/>
  <c r="E8962" i="126" l="1"/>
  <c r="F8961" i="126"/>
  <c r="C8961" i="126" s="1"/>
  <c r="B8962" i="126" s="1"/>
  <c r="E8963" i="126" l="1"/>
  <c r="F8962" i="126"/>
  <c r="C8962" i="126" s="1"/>
  <c r="B8963" i="126" s="1"/>
  <c r="F8963" i="126" l="1"/>
  <c r="C8963" i="126" s="1"/>
  <c r="B8964" i="126" s="1"/>
  <c r="E8964" i="126"/>
  <c r="E8965" i="126" l="1"/>
  <c r="F8964" i="126"/>
  <c r="C8964" i="126" s="1"/>
  <c r="B8965" i="126" s="1"/>
  <c r="E8966" i="126" l="1"/>
  <c r="F8965" i="126"/>
  <c r="C8965" i="126" s="1"/>
  <c r="B8966" i="126" s="1"/>
  <c r="F8966" i="126" l="1"/>
  <c r="C8966" i="126" s="1"/>
  <c r="B8967" i="126" s="1"/>
  <c r="E8967" i="126"/>
  <c r="E8968" i="126" l="1"/>
  <c r="F8967" i="126"/>
  <c r="C8967" i="126" s="1"/>
  <c r="B8968" i="126" s="1"/>
  <c r="F8968" i="126" l="1"/>
  <c r="C8968" i="126" s="1"/>
  <c r="B8969" i="126" s="1"/>
  <c r="E8969" i="126"/>
  <c r="F8969" i="126" l="1"/>
  <c r="C8969" i="126" s="1"/>
  <c r="B8970" i="126" s="1"/>
  <c r="E8970" i="126"/>
  <c r="E8971" i="126" l="1"/>
  <c r="F8970" i="126"/>
  <c r="C8970" i="126" s="1"/>
  <c r="B8971" i="126" s="1"/>
  <c r="E8972" i="126" l="1"/>
  <c r="F8971" i="126"/>
  <c r="C8971" i="126" s="1"/>
  <c r="B8972" i="126" s="1"/>
  <c r="F8972" i="126" l="1"/>
  <c r="C8972" i="126" s="1"/>
  <c r="B8973" i="126" s="1"/>
  <c r="E8973" i="126"/>
  <c r="E8974" i="126" l="1"/>
  <c r="F8973" i="126"/>
  <c r="C8973" i="126" s="1"/>
  <c r="B8974" i="126" s="1"/>
  <c r="E8975" i="126" l="1"/>
  <c r="F8974" i="126"/>
  <c r="C8974" i="126" s="1"/>
  <c r="B8975" i="126" s="1"/>
  <c r="F8975" i="126" l="1"/>
  <c r="C8975" i="126" s="1"/>
  <c r="B8976" i="126" s="1"/>
  <c r="E8976" i="126"/>
  <c r="F8976" i="126" l="1"/>
  <c r="C8976" i="126" s="1"/>
  <c r="B8977" i="126" s="1"/>
  <c r="E8977" i="126"/>
  <c r="E8978" i="126" l="1"/>
  <c r="F8977" i="126"/>
  <c r="C8977" i="126" s="1"/>
  <c r="B8978" i="126" s="1"/>
  <c r="F8978" i="126" l="1"/>
  <c r="C8978" i="126" s="1"/>
  <c r="B8979" i="126" s="1"/>
  <c r="E8979" i="126"/>
  <c r="E8980" i="126" l="1"/>
  <c r="F8979" i="126"/>
  <c r="C8979" i="126" s="1"/>
  <c r="B8980" i="126" s="1"/>
  <c r="F8980" i="126" l="1"/>
  <c r="C8980" i="126" s="1"/>
  <c r="B8981" i="126" s="1"/>
  <c r="E8981" i="126"/>
  <c r="E8982" i="126" l="1"/>
  <c r="F8981" i="126"/>
  <c r="C8981" i="126" s="1"/>
  <c r="B8982" i="126" s="1"/>
  <c r="F8982" i="126" l="1"/>
  <c r="C8982" i="126" s="1"/>
  <c r="B8983" i="126" s="1"/>
  <c r="E8983" i="126"/>
  <c r="F8983" i="126" l="1"/>
  <c r="C8983" i="126" s="1"/>
  <c r="B8984" i="126" s="1"/>
  <c r="E8984" i="126"/>
  <c r="F8984" i="126" l="1"/>
  <c r="C8984" i="126" s="1"/>
  <c r="B8985" i="126" s="1"/>
  <c r="E8985" i="126"/>
  <c r="E8986" i="126" l="1"/>
  <c r="F8985" i="126"/>
  <c r="C8985" i="126" s="1"/>
  <c r="B8986" i="126" s="1"/>
  <c r="E8987" i="126" l="1"/>
  <c r="F8986" i="126"/>
  <c r="C8986" i="126" s="1"/>
  <c r="B8987" i="126" s="1"/>
  <c r="E8988" i="126" l="1"/>
  <c r="F8987" i="126"/>
  <c r="C8987" i="126" s="1"/>
  <c r="B8988" i="126" s="1"/>
  <c r="F8988" i="126" l="1"/>
  <c r="C8988" i="126" s="1"/>
  <c r="B8989" i="126" s="1"/>
  <c r="E8989" i="126"/>
  <c r="F8989" i="126" l="1"/>
  <c r="C8989" i="126" s="1"/>
  <c r="B8990" i="126" s="1"/>
  <c r="E8990" i="126"/>
  <c r="F8990" i="126" l="1"/>
  <c r="C8990" i="126" s="1"/>
  <c r="B8991" i="126" s="1"/>
  <c r="E8991" i="126"/>
  <c r="F8991" i="126" l="1"/>
  <c r="C8991" i="126" s="1"/>
  <c r="B8992" i="126" s="1"/>
  <c r="E8992" i="126"/>
  <c r="E8993" i="126" l="1"/>
  <c r="F8992" i="126"/>
  <c r="C8992" i="126" s="1"/>
  <c r="B8993" i="126" s="1"/>
  <c r="F8993" i="126" l="1"/>
  <c r="C8993" i="126" s="1"/>
  <c r="B8994" i="126" s="1"/>
  <c r="E8994" i="126"/>
  <c r="F8994" i="126" l="1"/>
  <c r="C8994" i="126" s="1"/>
  <c r="B8995" i="126" s="1"/>
  <c r="E8995" i="126"/>
  <c r="E8996" i="126" l="1"/>
  <c r="F8995" i="126"/>
  <c r="C8995" i="126" s="1"/>
  <c r="B8996" i="126" s="1"/>
  <c r="E8997" i="126" l="1"/>
  <c r="F8996" i="126"/>
  <c r="C8996" i="126" s="1"/>
  <c r="B8997" i="126" s="1"/>
  <c r="E8998" i="126" l="1"/>
  <c r="F8997" i="126"/>
  <c r="C8997" i="126" s="1"/>
  <c r="B8998" i="126" s="1"/>
  <c r="F8998" i="126" l="1"/>
  <c r="C8998" i="126" s="1"/>
  <c r="B8999" i="126" s="1"/>
  <c r="E8999" i="126"/>
  <c r="E9000" i="126" l="1"/>
  <c r="F8999" i="126"/>
  <c r="C8999" i="126" s="1"/>
  <c r="B9000" i="126" s="1"/>
  <c r="F9000" i="126" l="1"/>
  <c r="C9000" i="126" s="1"/>
  <c r="B9001" i="126" s="1"/>
  <c r="E9001" i="126"/>
  <c r="F9001" i="126" l="1"/>
  <c r="C9001" i="126" s="1"/>
  <c r="B9002" i="126" s="1"/>
  <c r="E9002" i="126"/>
  <c r="E9003" i="126" l="1"/>
  <c r="F9002" i="126"/>
  <c r="C9002" i="126" s="1"/>
  <c r="B9003" i="126" s="1"/>
  <c r="E9004" i="126" l="1"/>
  <c r="F9003" i="126"/>
  <c r="C9003" i="126" s="1"/>
  <c r="B9004" i="126" s="1"/>
  <c r="E9005" i="126" l="1"/>
  <c r="F9004" i="126"/>
  <c r="C9004" i="126" s="1"/>
  <c r="B9005" i="126" s="1"/>
  <c r="F9005" i="126" l="1"/>
  <c r="C9005" i="126" s="1"/>
  <c r="B9006" i="126" s="1"/>
  <c r="E9006" i="126"/>
  <c r="E9007" i="126" l="1"/>
  <c r="F9006" i="126"/>
  <c r="C9006" i="126" s="1"/>
  <c r="B9007" i="126" s="1"/>
  <c r="F9007" i="126" l="1"/>
  <c r="C9007" i="126" s="1"/>
  <c r="B9008" i="126" s="1"/>
  <c r="E9008" i="126"/>
  <c r="E9009" i="126" l="1"/>
  <c r="F9008" i="126"/>
  <c r="C9008" i="126" s="1"/>
  <c r="B9009" i="126" s="1"/>
  <c r="F9009" i="126" l="1"/>
  <c r="C9009" i="126" s="1"/>
  <c r="B9010" i="126" s="1"/>
  <c r="E9010" i="126"/>
  <c r="F9010" i="126" l="1"/>
  <c r="C9010" i="126" s="1"/>
  <c r="B9011" i="126" s="1"/>
  <c r="E9011" i="126"/>
  <c r="E9012" i="126" l="1"/>
  <c r="F9011" i="126"/>
  <c r="C9011" i="126" s="1"/>
  <c r="B9012" i="126" s="1"/>
  <c r="E9013" i="126" l="1"/>
  <c r="F9012" i="126"/>
  <c r="C9012" i="126" s="1"/>
  <c r="B9013" i="126" s="1"/>
  <c r="F9013" i="126" l="1"/>
  <c r="C9013" i="126" s="1"/>
  <c r="B9014" i="126" s="1"/>
  <c r="E9014" i="126"/>
  <c r="E9015" i="126" l="1"/>
  <c r="F9014" i="126"/>
  <c r="C9014" i="126" s="1"/>
  <c r="B9015" i="126" s="1"/>
  <c r="F9015" i="126" l="1"/>
  <c r="C9015" i="126" s="1"/>
  <c r="B9016" i="126" s="1"/>
  <c r="E9016" i="126"/>
  <c r="F9016" i="126" l="1"/>
  <c r="C9016" i="126" s="1"/>
  <c r="B9017" i="126" s="1"/>
  <c r="E9017" i="126"/>
  <c r="E9018" i="126" l="1"/>
  <c r="F9017" i="126"/>
  <c r="C9017" i="126" s="1"/>
  <c r="B9018" i="126" s="1"/>
  <c r="F9018" i="126" l="1"/>
  <c r="C9018" i="126" s="1"/>
  <c r="B9019" i="126" s="1"/>
  <c r="E9019" i="126"/>
  <c r="E9020" i="126" l="1"/>
  <c r="F9019" i="126"/>
  <c r="C9019" i="126" s="1"/>
  <c r="B9020" i="126" s="1"/>
  <c r="E9021" i="126" l="1"/>
  <c r="F9020" i="126"/>
  <c r="C9020" i="126" s="1"/>
  <c r="B9021" i="126" s="1"/>
  <c r="F9021" i="126" l="1"/>
  <c r="C9021" i="126" s="1"/>
  <c r="B9022" i="126" s="1"/>
  <c r="E9022" i="126"/>
  <c r="E9023" i="126" l="1"/>
  <c r="F9022" i="126"/>
  <c r="C9022" i="126" s="1"/>
  <c r="B9023" i="126" s="1"/>
  <c r="F9023" i="126" l="1"/>
  <c r="C9023" i="126" s="1"/>
  <c r="B9024" i="126" s="1"/>
  <c r="E9024" i="126"/>
  <c r="E9025" i="126" l="1"/>
  <c r="F9024" i="126"/>
  <c r="C9024" i="126" s="1"/>
  <c r="B9025" i="126" s="1"/>
  <c r="F9025" i="126" l="1"/>
  <c r="C9025" i="126" s="1"/>
  <c r="B9026" i="126" s="1"/>
  <c r="E9026" i="126"/>
  <c r="F9026" i="126" l="1"/>
  <c r="C9026" i="126" s="1"/>
  <c r="B9027" i="126" s="1"/>
  <c r="E9027" i="126"/>
  <c r="E9028" i="126" l="1"/>
  <c r="F9027" i="126"/>
  <c r="C9027" i="126" s="1"/>
  <c r="B9028" i="126" s="1"/>
  <c r="F9028" i="126" l="1"/>
  <c r="C9028" i="126" s="1"/>
  <c r="B9029" i="126" s="1"/>
  <c r="E9029" i="126"/>
  <c r="E9030" i="126" l="1"/>
  <c r="F9029" i="126"/>
  <c r="C9029" i="126" s="1"/>
  <c r="B9030" i="126" s="1"/>
  <c r="F9030" i="126" l="1"/>
  <c r="C9030" i="126" s="1"/>
  <c r="B9031" i="126" s="1"/>
  <c r="E9031" i="126"/>
  <c r="F9031" i="126" l="1"/>
  <c r="C9031" i="126" s="1"/>
  <c r="B9032" i="126" s="1"/>
  <c r="E9032" i="126"/>
  <c r="E9033" i="126" l="1"/>
  <c r="F9032" i="126"/>
  <c r="C9032" i="126" s="1"/>
  <c r="B9033" i="126" s="1"/>
  <c r="F9033" i="126" l="1"/>
  <c r="C9033" i="126" s="1"/>
  <c r="B9034" i="126" s="1"/>
  <c r="E9034" i="126"/>
  <c r="F9034" i="126" l="1"/>
  <c r="C9034" i="126" s="1"/>
  <c r="B9035" i="126" s="1"/>
  <c r="E9035" i="126"/>
  <c r="E9036" i="126" l="1"/>
  <c r="F9035" i="126"/>
  <c r="C9035" i="126" s="1"/>
  <c r="B9036" i="126" s="1"/>
  <c r="F9036" i="126" l="1"/>
  <c r="C9036" i="126" s="1"/>
  <c r="B9037" i="126" s="1"/>
  <c r="E9037" i="126"/>
  <c r="E9038" i="126" l="1"/>
  <c r="F9037" i="126"/>
  <c r="C9037" i="126" s="1"/>
  <c r="B9038" i="126" s="1"/>
  <c r="F9038" i="126" l="1"/>
  <c r="C9038" i="126" s="1"/>
  <c r="B9039" i="126" s="1"/>
  <c r="E9039" i="126"/>
  <c r="E9040" i="126" l="1"/>
  <c r="F9039" i="126"/>
  <c r="C9039" i="126" s="1"/>
  <c r="B9040" i="126" s="1"/>
  <c r="F9040" i="126" l="1"/>
  <c r="C9040" i="126" s="1"/>
  <c r="B9041" i="126" s="1"/>
  <c r="E9041" i="126"/>
  <c r="F9041" i="126" l="1"/>
  <c r="C9041" i="126" s="1"/>
  <c r="B9042" i="126" s="1"/>
  <c r="E9042" i="126"/>
  <c r="E9043" i="126" l="1"/>
  <c r="F9042" i="126"/>
  <c r="C9042" i="126" s="1"/>
  <c r="B9043" i="126" s="1"/>
  <c r="F9043" i="126" l="1"/>
  <c r="C9043" i="126" s="1"/>
  <c r="B9044" i="126" s="1"/>
  <c r="E9044" i="126"/>
  <c r="E9045" i="126" l="1"/>
  <c r="F9044" i="126"/>
  <c r="C9044" i="126" s="1"/>
  <c r="B9045" i="126" s="1"/>
  <c r="F9045" i="126" l="1"/>
  <c r="C9045" i="126" s="1"/>
  <c r="B9046" i="126" s="1"/>
  <c r="E9046" i="126"/>
  <c r="E9047" i="126" l="1"/>
  <c r="F9046" i="126"/>
  <c r="C9046" i="126" s="1"/>
  <c r="B9047" i="126" s="1"/>
  <c r="F9047" i="126" l="1"/>
  <c r="C9047" i="126" s="1"/>
  <c r="B9048" i="126" s="1"/>
  <c r="E9048" i="126"/>
  <c r="F9048" i="126" l="1"/>
  <c r="C9048" i="126" s="1"/>
  <c r="B9049" i="126" s="1"/>
  <c r="E9049" i="126"/>
  <c r="E9050" i="126" l="1"/>
  <c r="F9049" i="126"/>
  <c r="C9049" i="126" s="1"/>
  <c r="B9050" i="126" s="1"/>
  <c r="E9051" i="126" l="1"/>
  <c r="F9050" i="126"/>
  <c r="C9050" i="126" s="1"/>
  <c r="B9051" i="126" s="1"/>
  <c r="F9051" i="126" l="1"/>
  <c r="C9051" i="126" s="1"/>
  <c r="B9052" i="126" s="1"/>
  <c r="E9052" i="126"/>
  <c r="E9053" i="126" l="1"/>
  <c r="F9052" i="126"/>
  <c r="C9052" i="126" s="1"/>
  <c r="B9053" i="126" s="1"/>
  <c r="F9053" i="126" l="1"/>
  <c r="C9053" i="126" s="1"/>
  <c r="B9054" i="126" s="1"/>
  <c r="E9054" i="126"/>
  <c r="E9055" i="126" l="1"/>
  <c r="F9054" i="126"/>
  <c r="C9054" i="126" s="1"/>
  <c r="B9055" i="126" s="1"/>
  <c r="E9056" i="126" l="1"/>
  <c r="F9055" i="126"/>
  <c r="C9055" i="126" s="1"/>
  <c r="B9056" i="126" s="1"/>
  <c r="F9056" i="126" l="1"/>
  <c r="C9056" i="126" s="1"/>
  <c r="B9057" i="126" s="1"/>
  <c r="E9057" i="126"/>
  <c r="E9058" i="126" l="1"/>
  <c r="F9057" i="126"/>
  <c r="C9057" i="126" s="1"/>
  <c r="B9058" i="126" s="1"/>
  <c r="F9058" i="126" l="1"/>
  <c r="C9058" i="126" s="1"/>
  <c r="B9059" i="126" s="1"/>
  <c r="E9059" i="126"/>
  <c r="E9060" i="126" l="1"/>
  <c r="F9059" i="126"/>
  <c r="C9059" i="126" s="1"/>
  <c r="B9060" i="126" s="1"/>
  <c r="F9060" i="126" l="1"/>
  <c r="C9060" i="126" s="1"/>
  <c r="B9061" i="126" s="1"/>
  <c r="E9061" i="126"/>
  <c r="F9061" i="126" l="1"/>
  <c r="C9061" i="126" s="1"/>
  <c r="B9062" i="126" s="1"/>
  <c r="E9062" i="126"/>
  <c r="E9063" i="126" l="1"/>
  <c r="F9062" i="126"/>
  <c r="C9062" i="126" s="1"/>
  <c r="B9063" i="126" s="1"/>
  <c r="F9063" i="126" l="1"/>
  <c r="C9063" i="126" s="1"/>
  <c r="B9064" i="126" s="1"/>
  <c r="E9064" i="126"/>
  <c r="E9065" i="126" l="1"/>
  <c r="F9064" i="126"/>
  <c r="C9064" i="126" s="1"/>
  <c r="B9065" i="126" s="1"/>
  <c r="F9065" i="126" l="1"/>
  <c r="C9065" i="126" s="1"/>
  <c r="B9066" i="126" s="1"/>
  <c r="E9066" i="126"/>
  <c r="F9066" i="126" l="1"/>
  <c r="C9066" i="126" s="1"/>
  <c r="B9067" i="126" s="1"/>
  <c r="E9067" i="126"/>
  <c r="E9068" i="126" l="1"/>
  <c r="F9067" i="126"/>
  <c r="C9067" i="126" s="1"/>
  <c r="B9068" i="126" s="1"/>
  <c r="E9069" i="126" l="1"/>
  <c r="F9068" i="126"/>
  <c r="C9068" i="126" s="1"/>
  <c r="B9069" i="126" s="1"/>
  <c r="F9069" i="126" l="1"/>
  <c r="C9069" i="126" s="1"/>
  <c r="B9070" i="126" s="1"/>
  <c r="E9070" i="126"/>
  <c r="E9071" i="126" l="1"/>
  <c r="F9070" i="126"/>
  <c r="C9070" i="126" s="1"/>
  <c r="B9071" i="126" s="1"/>
  <c r="F9071" i="126" l="1"/>
  <c r="C9071" i="126" s="1"/>
  <c r="B9072" i="126" s="1"/>
  <c r="E9072" i="126"/>
  <c r="E9073" i="126" l="1"/>
  <c r="F9072" i="126"/>
  <c r="C9072" i="126" s="1"/>
  <c r="B9073" i="126" s="1"/>
  <c r="F9073" i="126" l="1"/>
  <c r="C9073" i="126" s="1"/>
  <c r="B9074" i="126" s="1"/>
  <c r="E9074" i="126"/>
  <c r="E9075" i="126" l="1"/>
  <c r="F9074" i="126"/>
  <c r="C9074" i="126" s="1"/>
  <c r="B9075" i="126" s="1"/>
  <c r="F9075" i="126" l="1"/>
  <c r="C9075" i="126" s="1"/>
  <c r="B9076" i="126" s="1"/>
  <c r="E9076" i="126"/>
  <c r="F9076" i="126" l="1"/>
  <c r="C9076" i="126" s="1"/>
  <c r="B9077" i="126" s="1"/>
  <c r="E9077" i="126"/>
  <c r="F9077" i="126" l="1"/>
  <c r="C9077" i="126" s="1"/>
  <c r="B9078" i="126" s="1"/>
  <c r="E9078" i="126"/>
  <c r="E9079" i="126" l="1"/>
  <c r="F9078" i="126"/>
  <c r="C9078" i="126" s="1"/>
  <c r="B9079" i="126" s="1"/>
  <c r="E9080" i="126" l="1"/>
  <c r="F9079" i="126"/>
  <c r="C9079" i="126" s="1"/>
  <c r="B9080" i="126" s="1"/>
  <c r="E9081" i="126" l="1"/>
  <c r="F9080" i="126"/>
  <c r="C9080" i="126" s="1"/>
  <c r="B9081" i="126" s="1"/>
  <c r="F9081" i="126" l="1"/>
  <c r="C9081" i="126" s="1"/>
  <c r="B9082" i="126" s="1"/>
  <c r="E9082" i="126"/>
  <c r="E9083" i="126" l="1"/>
  <c r="F9082" i="126"/>
  <c r="C9082" i="126" s="1"/>
  <c r="B9083" i="126" s="1"/>
  <c r="F9083" i="126" l="1"/>
  <c r="C9083" i="126" s="1"/>
  <c r="B9084" i="126" s="1"/>
  <c r="E9084" i="126"/>
  <c r="F9084" i="126" l="1"/>
  <c r="C9084" i="126" s="1"/>
  <c r="B9085" i="126" s="1"/>
  <c r="E9085" i="126"/>
  <c r="E9086" i="126" l="1"/>
  <c r="F9085" i="126"/>
  <c r="C9085" i="126" s="1"/>
  <c r="B9086" i="126" s="1"/>
  <c r="E9087" i="126" l="1"/>
  <c r="F9086" i="126"/>
  <c r="C9086" i="126" s="1"/>
  <c r="B9087" i="126" s="1"/>
  <c r="F9087" i="126" l="1"/>
  <c r="C9087" i="126" s="1"/>
  <c r="B9088" i="126" s="1"/>
  <c r="E9088" i="126"/>
  <c r="F9088" i="126" l="1"/>
  <c r="C9088" i="126" s="1"/>
  <c r="B9089" i="126" s="1"/>
  <c r="E9089" i="126"/>
  <c r="E9090" i="126" l="1"/>
  <c r="F9089" i="126"/>
  <c r="C9089" i="126" s="1"/>
  <c r="B9090" i="126" s="1"/>
  <c r="F9090" i="126" l="1"/>
  <c r="C9090" i="126" s="1"/>
  <c r="B9091" i="126" s="1"/>
  <c r="E9091" i="126"/>
  <c r="E9092" i="126" l="1"/>
  <c r="F9091" i="126"/>
  <c r="C9091" i="126" s="1"/>
  <c r="B9092" i="126" s="1"/>
  <c r="F9092" i="126" l="1"/>
  <c r="C9092" i="126" s="1"/>
  <c r="B9093" i="126" s="1"/>
  <c r="E9093" i="126"/>
  <c r="E9094" i="126" l="1"/>
  <c r="F9093" i="126"/>
  <c r="C9093" i="126" s="1"/>
  <c r="B9094" i="126" s="1"/>
  <c r="E9095" i="126" l="1"/>
  <c r="F9094" i="126"/>
  <c r="C9094" i="126" s="1"/>
  <c r="B9095" i="126" s="1"/>
  <c r="F9095" i="126" l="1"/>
  <c r="C9095" i="126" s="1"/>
  <c r="B9096" i="126" s="1"/>
  <c r="E9096" i="126"/>
  <c r="F9096" i="126" l="1"/>
  <c r="C9096" i="126" s="1"/>
  <c r="B9097" i="126" s="1"/>
  <c r="E9097" i="126"/>
  <c r="E9098" i="126" l="1"/>
  <c r="F9097" i="126"/>
  <c r="C9097" i="126" s="1"/>
  <c r="B9098" i="126" s="1"/>
  <c r="F9098" i="126" l="1"/>
  <c r="C9098" i="126" s="1"/>
  <c r="B9099" i="126" s="1"/>
  <c r="E9099" i="126"/>
  <c r="E9100" i="126" l="1"/>
  <c r="F9099" i="126"/>
  <c r="C9099" i="126" s="1"/>
  <c r="B9100" i="126" s="1"/>
  <c r="E9101" i="126" l="1"/>
  <c r="F9100" i="126"/>
  <c r="C9100" i="126" s="1"/>
  <c r="B9101" i="126" s="1"/>
  <c r="E9102" i="126" l="1"/>
  <c r="F9101" i="126"/>
  <c r="C9101" i="126" s="1"/>
  <c r="B9102" i="126" s="1"/>
  <c r="F9102" i="126" l="1"/>
  <c r="C9102" i="126" s="1"/>
  <c r="B9103" i="126" s="1"/>
  <c r="E9103" i="126"/>
  <c r="E9104" i="126" l="1"/>
  <c r="F9103" i="126"/>
  <c r="C9103" i="126" s="1"/>
  <c r="B9104" i="126" s="1"/>
  <c r="F9104" i="126" l="1"/>
  <c r="C9104" i="126" s="1"/>
  <c r="B9105" i="126" s="1"/>
  <c r="E9105" i="126"/>
  <c r="E9106" i="126" l="1"/>
  <c r="F9105" i="126"/>
  <c r="C9105" i="126" s="1"/>
  <c r="B9106" i="126" s="1"/>
  <c r="F9106" i="126" l="1"/>
  <c r="C9106" i="126" s="1"/>
  <c r="B9107" i="126" s="1"/>
  <c r="E9107" i="126"/>
  <c r="E9108" i="126" l="1"/>
  <c r="F9107" i="126"/>
  <c r="C9107" i="126" s="1"/>
  <c r="B9108" i="126" s="1"/>
  <c r="F9108" i="126" l="1"/>
  <c r="C9108" i="126" s="1"/>
  <c r="B9109" i="126" s="1"/>
  <c r="E9109" i="126"/>
  <c r="F9109" i="126" l="1"/>
  <c r="C9109" i="126" s="1"/>
  <c r="B9110" i="126" s="1"/>
  <c r="E9110" i="126"/>
  <c r="F9110" i="126" l="1"/>
  <c r="C9110" i="126" s="1"/>
  <c r="B9111" i="126" s="1"/>
  <c r="E9111" i="126"/>
  <c r="F9111" i="126" l="1"/>
  <c r="C9111" i="126" s="1"/>
  <c r="B9112" i="126" s="1"/>
  <c r="E9112" i="126"/>
  <c r="E9113" i="126" l="1"/>
  <c r="F9112" i="126"/>
  <c r="C9112" i="126" s="1"/>
  <c r="B9113" i="126" s="1"/>
  <c r="F9113" i="126" l="1"/>
  <c r="C9113" i="126" s="1"/>
  <c r="B9114" i="126" s="1"/>
  <c r="E9114" i="126"/>
  <c r="E9115" i="126" l="1"/>
  <c r="F9114" i="126"/>
  <c r="C9114" i="126" s="1"/>
  <c r="B9115" i="126" s="1"/>
  <c r="E9116" i="126" l="1"/>
  <c r="F9115" i="126"/>
  <c r="C9115" i="126" s="1"/>
  <c r="B9116" i="126" s="1"/>
  <c r="E9117" i="126" l="1"/>
  <c r="F9116" i="126"/>
  <c r="C9116" i="126" s="1"/>
  <c r="B9117" i="126" s="1"/>
  <c r="F9117" i="126" l="1"/>
  <c r="C9117" i="126" s="1"/>
  <c r="B9118" i="126" s="1"/>
  <c r="E9118" i="126"/>
  <c r="E9119" i="126" l="1"/>
  <c r="F9118" i="126"/>
  <c r="C9118" i="126" s="1"/>
  <c r="B9119" i="126" s="1"/>
  <c r="F9119" i="126" l="1"/>
  <c r="C9119" i="126" s="1"/>
  <c r="B9120" i="126" s="1"/>
  <c r="E9120" i="126"/>
  <c r="F9120" i="126" l="1"/>
  <c r="C9120" i="126" s="1"/>
  <c r="B9121" i="126" s="1"/>
  <c r="E9121" i="126"/>
  <c r="F9121" i="126" l="1"/>
  <c r="C9121" i="126" s="1"/>
  <c r="B9122" i="126" s="1"/>
  <c r="E9122" i="126"/>
  <c r="F9122" i="126" l="1"/>
  <c r="C9122" i="126" s="1"/>
  <c r="B9123" i="126" s="1"/>
  <c r="E9123" i="126"/>
  <c r="E9124" i="126" l="1"/>
  <c r="F9123" i="126"/>
  <c r="C9123" i="126" s="1"/>
  <c r="B9124" i="126" s="1"/>
  <c r="F9124" i="126" l="1"/>
  <c r="C9124" i="126" s="1"/>
  <c r="B9125" i="126" s="1"/>
  <c r="E9125" i="126"/>
  <c r="F9125" i="126" l="1"/>
  <c r="C9125" i="126" s="1"/>
  <c r="B9126" i="126" s="1"/>
  <c r="E9126" i="126"/>
  <c r="E9127" i="126" l="1"/>
  <c r="F9126" i="126"/>
  <c r="C9126" i="126" s="1"/>
  <c r="B9127" i="126" s="1"/>
  <c r="F9127" i="126" l="1"/>
  <c r="C9127" i="126" s="1"/>
  <c r="B9128" i="126" s="1"/>
  <c r="E9128" i="126"/>
  <c r="E9129" i="126" l="1"/>
  <c r="F9128" i="126"/>
  <c r="C9128" i="126" s="1"/>
  <c r="B9129" i="126" s="1"/>
  <c r="F9129" i="126" l="1"/>
  <c r="C9129" i="126" s="1"/>
  <c r="B9130" i="126" s="1"/>
  <c r="E9130" i="126"/>
  <c r="F9130" i="126" l="1"/>
  <c r="C9130" i="126" s="1"/>
  <c r="B9131" i="126" s="1"/>
  <c r="E9131" i="126"/>
  <c r="E9132" i="126" l="1"/>
  <c r="F9131" i="126"/>
  <c r="C9131" i="126" s="1"/>
  <c r="B9132" i="126" s="1"/>
  <c r="F9132" i="126" l="1"/>
  <c r="C9132" i="126" s="1"/>
  <c r="B9133" i="126" s="1"/>
  <c r="E9133" i="126"/>
  <c r="F9133" i="126" l="1"/>
  <c r="C9133" i="126" s="1"/>
  <c r="B9134" i="126" s="1"/>
  <c r="E9134" i="126"/>
  <c r="E9135" i="126" l="1"/>
  <c r="F9134" i="126"/>
  <c r="C9134" i="126" s="1"/>
  <c r="B9135" i="126" s="1"/>
  <c r="F9135" i="126" l="1"/>
  <c r="C9135" i="126" s="1"/>
  <c r="B9136" i="126" s="1"/>
  <c r="E9136" i="126"/>
  <c r="E9137" i="126" l="1"/>
  <c r="F9136" i="126"/>
  <c r="C9136" i="126" s="1"/>
  <c r="B9137" i="126" s="1"/>
  <c r="E9138" i="126" l="1"/>
  <c r="F9137" i="126"/>
  <c r="C9137" i="126" s="1"/>
  <c r="B9138" i="126" s="1"/>
  <c r="F9138" i="126" l="1"/>
  <c r="C9138" i="126" s="1"/>
  <c r="B9139" i="126" s="1"/>
  <c r="E9139" i="126"/>
  <c r="E9140" i="126" l="1"/>
  <c r="F9139" i="126"/>
  <c r="C9139" i="126" s="1"/>
  <c r="B9140" i="126" s="1"/>
  <c r="E9141" i="126" l="1"/>
  <c r="F9140" i="126"/>
  <c r="C9140" i="126" s="1"/>
  <c r="B9141" i="126" s="1"/>
  <c r="F9141" i="126" l="1"/>
  <c r="C9141" i="126" s="1"/>
  <c r="B9142" i="126" s="1"/>
  <c r="E9142" i="126"/>
  <c r="E9143" i="126" l="1"/>
  <c r="F9142" i="126"/>
  <c r="C9142" i="126" s="1"/>
  <c r="B9143" i="126" s="1"/>
  <c r="F9143" i="126" l="1"/>
  <c r="C9143" i="126" s="1"/>
  <c r="B9144" i="126" s="1"/>
  <c r="E9144" i="126"/>
  <c r="F9144" i="126" l="1"/>
  <c r="C9144" i="126" s="1"/>
  <c r="B9145" i="126" s="1"/>
  <c r="E9145" i="126"/>
  <c r="E9146" i="126" l="1"/>
  <c r="F9145" i="126"/>
  <c r="C9145" i="126" s="1"/>
  <c r="B9146" i="126" s="1"/>
  <c r="F9146" i="126" l="1"/>
  <c r="C9146" i="126" s="1"/>
  <c r="B9147" i="126" s="1"/>
  <c r="E9147" i="126"/>
  <c r="E9148" i="126" l="1"/>
  <c r="F9147" i="126"/>
  <c r="C9147" i="126" s="1"/>
  <c r="B9148" i="126" s="1"/>
  <c r="F9148" i="126" l="1"/>
  <c r="C9148" i="126" s="1"/>
  <c r="B9149" i="126" s="1"/>
  <c r="E9149" i="126"/>
  <c r="E9150" i="126" l="1"/>
  <c r="F9149" i="126"/>
  <c r="C9149" i="126" s="1"/>
  <c r="B9150" i="126" s="1"/>
  <c r="F9150" i="126" l="1"/>
  <c r="C9150" i="126" s="1"/>
  <c r="B9151" i="126" s="1"/>
  <c r="E9151" i="126"/>
  <c r="E9152" i="126" l="1"/>
  <c r="F9151" i="126"/>
  <c r="C9151" i="126" s="1"/>
  <c r="B9152" i="126" s="1"/>
  <c r="F9152" i="126" l="1"/>
  <c r="C9152" i="126" s="1"/>
  <c r="B9153" i="126" s="1"/>
  <c r="E9153" i="126"/>
  <c r="F9153" i="126" l="1"/>
  <c r="C9153" i="126" s="1"/>
  <c r="B9154" i="126" s="1"/>
  <c r="E9154" i="126"/>
  <c r="E9155" i="126" l="1"/>
  <c r="F9154" i="126"/>
  <c r="C9154" i="126" s="1"/>
  <c r="B9155" i="126" s="1"/>
  <c r="F9155" i="126" l="1"/>
  <c r="C9155" i="126" s="1"/>
  <c r="B9156" i="126" s="1"/>
  <c r="E9156" i="126"/>
  <c r="E9157" i="126" l="1"/>
  <c r="F9156" i="126"/>
  <c r="C9156" i="126" s="1"/>
  <c r="B9157" i="126" s="1"/>
  <c r="F9157" i="126" l="1"/>
  <c r="C9157" i="126" s="1"/>
  <c r="B9158" i="126" s="1"/>
  <c r="E9158" i="126"/>
  <c r="E9159" i="126" l="1"/>
  <c r="F9158" i="126"/>
  <c r="C9158" i="126" s="1"/>
  <c r="B9159" i="126" s="1"/>
  <c r="F9159" i="126" l="1"/>
  <c r="C9159" i="126" s="1"/>
  <c r="B9160" i="126" s="1"/>
  <c r="E9160" i="126"/>
  <c r="E9161" i="126" l="1"/>
  <c r="F9160" i="126"/>
  <c r="C9160" i="126" s="1"/>
  <c r="B9161" i="126" s="1"/>
  <c r="F9161" i="126" l="1"/>
  <c r="C9161" i="126" s="1"/>
  <c r="B9162" i="126" s="1"/>
  <c r="E9162" i="126"/>
  <c r="F9162" i="126" l="1"/>
  <c r="C9162" i="126" s="1"/>
  <c r="B9163" i="126" s="1"/>
  <c r="E9163" i="126"/>
  <c r="F9163" i="126" l="1"/>
  <c r="C9163" i="126" s="1"/>
  <c r="B9164" i="126" s="1"/>
  <c r="E9164" i="126"/>
  <c r="E9165" i="126" l="1"/>
  <c r="F9164" i="126"/>
  <c r="C9164" i="126" s="1"/>
  <c r="B9165" i="126" s="1"/>
  <c r="E9166" i="126" l="1"/>
  <c r="F9165" i="126"/>
  <c r="C9165" i="126" s="1"/>
  <c r="B9166" i="126" s="1"/>
  <c r="E9167" i="126" l="1"/>
  <c r="F9166" i="126"/>
  <c r="C9166" i="126" s="1"/>
  <c r="B9167" i="126" s="1"/>
  <c r="F9167" i="126" l="1"/>
  <c r="C9167" i="126" s="1"/>
  <c r="B9168" i="126" s="1"/>
  <c r="E9168" i="126"/>
  <c r="E9169" i="126" l="1"/>
  <c r="F9168" i="126"/>
  <c r="C9168" i="126" s="1"/>
  <c r="B9169" i="126" s="1"/>
  <c r="F9169" i="126" l="1"/>
  <c r="C9169" i="126" s="1"/>
  <c r="B9170" i="126" s="1"/>
  <c r="E9170" i="126"/>
  <c r="E9171" i="126" l="1"/>
  <c r="F9170" i="126"/>
  <c r="C9170" i="126" s="1"/>
  <c r="B9171" i="126" s="1"/>
  <c r="E9172" i="126" l="1"/>
  <c r="F9171" i="126"/>
  <c r="C9171" i="126" s="1"/>
  <c r="B9172" i="126" s="1"/>
  <c r="F9172" i="126" l="1"/>
  <c r="C9172" i="126" s="1"/>
  <c r="B9173" i="126" s="1"/>
  <c r="E9173" i="126"/>
  <c r="F9173" i="126" l="1"/>
  <c r="C9173" i="126" s="1"/>
  <c r="B9174" i="126" s="1"/>
  <c r="E9174" i="126"/>
  <c r="F9174" i="126" l="1"/>
  <c r="C9174" i="126" s="1"/>
  <c r="B9175" i="126" s="1"/>
  <c r="E9175" i="126"/>
  <c r="F9175" i="126" l="1"/>
  <c r="C9175" i="126" s="1"/>
  <c r="B9176" i="126" s="1"/>
  <c r="E9176" i="126"/>
  <c r="E9177" i="126" l="1"/>
  <c r="F9176" i="126"/>
  <c r="C9176" i="126" s="1"/>
  <c r="B9177" i="126" s="1"/>
  <c r="F9177" i="126" l="1"/>
  <c r="C9177" i="126" s="1"/>
  <c r="B9178" i="126" s="1"/>
  <c r="E9178" i="126"/>
  <c r="E9179" i="126" l="1"/>
  <c r="F9178" i="126"/>
  <c r="C9178" i="126" s="1"/>
  <c r="B9179" i="126" s="1"/>
  <c r="E9180" i="126" l="1"/>
  <c r="F9179" i="126"/>
  <c r="C9179" i="126" s="1"/>
  <c r="B9180" i="126" s="1"/>
  <c r="F9180" i="126" l="1"/>
  <c r="C9180" i="126" s="1"/>
  <c r="B9181" i="126" s="1"/>
  <c r="E9181" i="126"/>
  <c r="F9181" i="126" l="1"/>
  <c r="C9181" i="126" s="1"/>
  <c r="B9182" i="126" s="1"/>
  <c r="E9182" i="126"/>
  <c r="E9183" i="126" l="1"/>
  <c r="F9182" i="126"/>
  <c r="C9182" i="126" s="1"/>
  <c r="B9183" i="126" s="1"/>
  <c r="F9183" i="126" l="1"/>
  <c r="C9183" i="126" s="1"/>
  <c r="B9184" i="126" s="1"/>
  <c r="E9184" i="126"/>
  <c r="E9185" i="126" l="1"/>
  <c r="F9184" i="126"/>
  <c r="C9184" i="126" s="1"/>
  <c r="B9185" i="126" s="1"/>
  <c r="E9186" i="126" l="1"/>
  <c r="F9185" i="126"/>
  <c r="C9185" i="126" s="1"/>
  <c r="B9186" i="126" s="1"/>
  <c r="E9187" i="126" l="1"/>
  <c r="F9186" i="126"/>
  <c r="C9186" i="126" s="1"/>
  <c r="B9187" i="126" s="1"/>
  <c r="F9187" i="126" l="1"/>
  <c r="C9187" i="126" s="1"/>
  <c r="B9188" i="126" s="1"/>
  <c r="E9188" i="126"/>
  <c r="F9188" i="126" l="1"/>
  <c r="C9188" i="126" s="1"/>
  <c r="B9189" i="126" s="1"/>
  <c r="E9189" i="126"/>
  <c r="E9190" i="126" l="1"/>
  <c r="F9189" i="126"/>
  <c r="C9189" i="126" s="1"/>
  <c r="B9190" i="126" s="1"/>
  <c r="E9191" i="126" l="1"/>
  <c r="F9190" i="126"/>
  <c r="C9190" i="126" s="1"/>
  <c r="B9191" i="126" s="1"/>
  <c r="F9191" i="126" l="1"/>
  <c r="C9191" i="126" s="1"/>
  <c r="B9192" i="126" s="1"/>
  <c r="E9192" i="126"/>
  <c r="E9193" i="126" l="1"/>
  <c r="F9192" i="126"/>
  <c r="C9192" i="126" s="1"/>
  <c r="B9193" i="126" s="1"/>
  <c r="F9193" i="126" l="1"/>
  <c r="C9193" i="126" s="1"/>
  <c r="B9194" i="126" s="1"/>
  <c r="E9194" i="126"/>
  <c r="F9194" i="126" l="1"/>
  <c r="C9194" i="126" s="1"/>
  <c r="B9195" i="126" s="1"/>
  <c r="E9195" i="126"/>
  <c r="F9195" i="126" l="1"/>
  <c r="C9195" i="126" s="1"/>
  <c r="B9196" i="126" s="1"/>
  <c r="E9196" i="126"/>
  <c r="E9197" i="126" l="1"/>
  <c r="F9196" i="126"/>
  <c r="C9196" i="126" s="1"/>
  <c r="B9197" i="126" s="1"/>
  <c r="F9197" i="126" l="1"/>
  <c r="C9197" i="126" s="1"/>
  <c r="B9198" i="126" s="1"/>
  <c r="E9198" i="126"/>
  <c r="E9199" i="126" l="1"/>
  <c r="F9198" i="126"/>
  <c r="C9198" i="126" s="1"/>
  <c r="B9199" i="126" s="1"/>
  <c r="F9199" i="126" l="1"/>
  <c r="C9199" i="126" s="1"/>
  <c r="B9200" i="126" s="1"/>
  <c r="E9200" i="126"/>
  <c r="E9201" i="126" l="1"/>
  <c r="F9200" i="126"/>
  <c r="C9200" i="126" s="1"/>
  <c r="B9201" i="126" s="1"/>
  <c r="E9202" i="126" l="1"/>
  <c r="F9201" i="126"/>
  <c r="C9201" i="126" s="1"/>
  <c r="B9202" i="126" s="1"/>
  <c r="F9202" i="126" l="1"/>
  <c r="C9202" i="126" s="1"/>
  <c r="B9203" i="126" s="1"/>
  <c r="E9203" i="126"/>
  <c r="F9203" i="126" l="1"/>
  <c r="C9203" i="126" s="1"/>
  <c r="B9204" i="126" s="1"/>
  <c r="E9204" i="126"/>
  <c r="E9205" i="126" l="1"/>
  <c r="F9204" i="126"/>
  <c r="C9204" i="126" s="1"/>
  <c r="B9205" i="126" s="1"/>
  <c r="F9205" i="126" l="1"/>
  <c r="C9205" i="126" s="1"/>
  <c r="B9206" i="126" s="1"/>
  <c r="E9206" i="126"/>
  <c r="E9207" i="126" l="1"/>
  <c r="F9206" i="126"/>
  <c r="C9206" i="126" s="1"/>
  <c r="B9207" i="126" s="1"/>
  <c r="F9207" i="126" l="1"/>
  <c r="C9207" i="126" s="1"/>
  <c r="B9208" i="126" s="1"/>
  <c r="E9208" i="126"/>
  <c r="E9209" i="126" l="1"/>
  <c r="F9208" i="126"/>
  <c r="C9208" i="126" s="1"/>
  <c r="B9209" i="126" s="1"/>
  <c r="F9209" i="126" l="1"/>
  <c r="C9209" i="126" s="1"/>
  <c r="B9210" i="126" s="1"/>
  <c r="E9210" i="126"/>
  <c r="F9210" i="126" l="1"/>
  <c r="C9210" i="126" s="1"/>
  <c r="B9211" i="126" s="1"/>
  <c r="E9211" i="126"/>
  <c r="E9212" i="126" l="1"/>
  <c r="F9211" i="126"/>
  <c r="C9211" i="126" s="1"/>
  <c r="B9212" i="126" s="1"/>
  <c r="F9212" i="126" l="1"/>
  <c r="C9212" i="126" s="1"/>
  <c r="B9213" i="126" s="1"/>
  <c r="E9213" i="126"/>
  <c r="F9213" i="126" l="1"/>
  <c r="C9213" i="126" s="1"/>
  <c r="B9214" i="126" s="1"/>
  <c r="E9214" i="126"/>
  <c r="E9215" i="126" l="1"/>
  <c r="F9214" i="126"/>
  <c r="C9214" i="126" s="1"/>
  <c r="B9215" i="126" s="1"/>
  <c r="F9215" i="126" l="1"/>
  <c r="C9215" i="126" s="1"/>
  <c r="B9216" i="126" s="1"/>
  <c r="E9216" i="126"/>
  <c r="E9217" i="126" l="1"/>
  <c r="F9216" i="126"/>
  <c r="C9216" i="126" s="1"/>
  <c r="B9217" i="126" s="1"/>
  <c r="F9217" i="126" l="1"/>
  <c r="C9217" i="126" s="1"/>
  <c r="B9218" i="126" s="1"/>
  <c r="E9218" i="126"/>
  <c r="F9218" i="126" l="1"/>
  <c r="C9218" i="126" s="1"/>
  <c r="B9219" i="126" s="1"/>
  <c r="E9219" i="126"/>
  <c r="E9220" i="126" l="1"/>
  <c r="F9219" i="126"/>
  <c r="C9219" i="126" s="1"/>
  <c r="B9220" i="126" s="1"/>
  <c r="F9220" i="126" l="1"/>
  <c r="C9220" i="126" s="1"/>
  <c r="B9221" i="126" s="1"/>
  <c r="E9221" i="126"/>
  <c r="E9222" i="126" l="1"/>
  <c r="F9221" i="126"/>
  <c r="C9221" i="126" s="1"/>
  <c r="B9222" i="126" s="1"/>
  <c r="E9223" i="126" l="1"/>
  <c r="F9222" i="126"/>
  <c r="C9222" i="126" s="1"/>
  <c r="B9223" i="126" s="1"/>
  <c r="F9223" i="126" l="1"/>
  <c r="C9223" i="126" s="1"/>
  <c r="B9224" i="126" s="1"/>
  <c r="E9224" i="126"/>
  <c r="E9225" i="126" l="1"/>
  <c r="F9224" i="126"/>
  <c r="C9224" i="126" s="1"/>
  <c r="B9225" i="126" s="1"/>
  <c r="F9225" i="126" l="1"/>
  <c r="C9225" i="126" s="1"/>
  <c r="B9226" i="126" s="1"/>
  <c r="E9226" i="126"/>
  <c r="E9227" i="126" l="1"/>
  <c r="F9226" i="126"/>
  <c r="C9226" i="126" s="1"/>
  <c r="B9227" i="126" s="1"/>
  <c r="F9227" i="126" l="1"/>
  <c r="C9227" i="126" s="1"/>
  <c r="B9228" i="126" s="1"/>
  <c r="E9228" i="126"/>
  <c r="E9229" i="126" l="1"/>
  <c r="F9228" i="126"/>
  <c r="C9228" i="126" s="1"/>
  <c r="B9229" i="126" s="1"/>
  <c r="F9229" i="126" l="1"/>
  <c r="C9229" i="126" s="1"/>
  <c r="B9230" i="126" s="1"/>
  <c r="E9230" i="126"/>
  <c r="F9230" i="126" l="1"/>
  <c r="C9230" i="126" s="1"/>
  <c r="B9231" i="126" s="1"/>
  <c r="E9231" i="126"/>
  <c r="E9232" i="126" l="1"/>
  <c r="F9231" i="126"/>
  <c r="C9231" i="126" s="1"/>
  <c r="B9232" i="126" s="1"/>
  <c r="E9233" i="126" l="1"/>
  <c r="F9232" i="126"/>
  <c r="C9232" i="126" s="1"/>
  <c r="B9233" i="126" s="1"/>
  <c r="F9233" i="126" l="1"/>
  <c r="C9233" i="126" s="1"/>
  <c r="B9234" i="126" s="1"/>
  <c r="E9234" i="126"/>
  <c r="E9235" i="126" l="1"/>
  <c r="F9234" i="126"/>
  <c r="C9234" i="126" s="1"/>
  <c r="B9235" i="126" s="1"/>
  <c r="F9235" i="126" l="1"/>
  <c r="C9235" i="126" s="1"/>
  <c r="B9236" i="126" s="1"/>
  <c r="E9236" i="126"/>
  <c r="F9236" i="126" l="1"/>
  <c r="C9236" i="126" s="1"/>
  <c r="B9237" i="126" s="1"/>
  <c r="E9237" i="126"/>
  <c r="E9238" i="126" l="1"/>
  <c r="F9237" i="126"/>
  <c r="C9237" i="126" s="1"/>
  <c r="B9238" i="126" s="1"/>
  <c r="F9238" i="126" l="1"/>
  <c r="C9238" i="126" s="1"/>
  <c r="B9239" i="126" s="1"/>
  <c r="E9239" i="126"/>
  <c r="E9240" i="126" l="1"/>
  <c r="F9239" i="126"/>
  <c r="C9239" i="126" s="1"/>
  <c r="B9240" i="126" s="1"/>
  <c r="F9240" i="126" l="1"/>
  <c r="C9240" i="126" s="1"/>
  <c r="B9241" i="126" s="1"/>
  <c r="E9241" i="126"/>
  <c r="F9241" i="126" l="1"/>
  <c r="C9241" i="126" s="1"/>
  <c r="B9242" i="126" s="1"/>
  <c r="E9242" i="126"/>
  <c r="F9242" i="126" l="1"/>
  <c r="C9242" i="126" s="1"/>
  <c r="B9243" i="126" s="1"/>
  <c r="E9243" i="126"/>
  <c r="E9244" i="126" l="1"/>
  <c r="F9243" i="126"/>
  <c r="C9243" i="126" s="1"/>
  <c r="B9244" i="126" s="1"/>
  <c r="F9244" i="126" l="1"/>
  <c r="C9244" i="126" s="1"/>
  <c r="B9245" i="126" s="1"/>
  <c r="E9245" i="126"/>
  <c r="E9246" i="126" l="1"/>
  <c r="F9245" i="126"/>
  <c r="C9245" i="126" s="1"/>
  <c r="B9246" i="126" s="1"/>
  <c r="F9246" i="126" l="1"/>
  <c r="C9246" i="126" s="1"/>
  <c r="B9247" i="126" s="1"/>
  <c r="E9247" i="126"/>
  <c r="E9248" i="126" l="1"/>
  <c r="F9247" i="126"/>
  <c r="C9247" i="126" s="1"/>
  <c r="B9248" i="126" s="1"/>
  <c r="F9248" i="126" l="1"/>
  <c r="C9248" i="126" s="1"/>
  <c r="B9249" i="126" s="1"/>
  <c r="E9249" i="126"/>
  <c r="E9250" i="126" l="1"/>
  <c r="F9249" i="126"/>
  <c r="C9249" i="126" s="1"/>
  <c r="B9250" i="126" s="1"/>
  <c r="F9250" i="126" l="1"/>
  <c r="C9250" i="126" s="1"/>
  <c r="B9251" i="126" s="1"/>
  <c r="E9251" i="126"/>
  <c r="F9251" i="126" l="1"/>
  <c r="C9251" i="126" s="1"/>
  <c r="B9252" i="126" s="1"/>
  <c r="E9252" i="126"/>
  <c r="E9253" i="126" l="1"/>
  <c r="F9252" i="126"/>
  <c r="C9252" i="126" s="1"/>
  <c r="B9253" i="126" s="1"/>
  <c r="F9253" i="126" l="1"/>
  <c r="C9253" i="126" s="1"/>
  <c r="B9254" i="126" s="1"/>
  <c r="E9254" i="126"/>
  <c r="E9255" i="126" l="1"/>
  <c r="F9254" i="126"/>
  <c r="C9254" i="126" s="1"/>
  <c r="B9255" i="126" s="1"/>
  <c r="F9255" i="126" l="1"/>
  <c r="C9255" i="126" s="1"/>
  <c r="B9256" i="126" s="1"/>
  <c r="E9256" i="126"/>
  <c r="E9257" i="126" l="1"/>
  <c r="F9256" i="126"/>
  <c r="C9256" i="126" s="1"/>
  <c r="B9257" i="126" s="1"/>
  <c r="F9257" i="126" l="1"/>
  <c r="C9257" i="126" s="1"/>
  <c r="B9258" i="126" s="1"/>
  <c r="E9258" i="126"/>
  <c r="F9258" i="126" l="1"/>
  <c r="C9258" i="126" s="1"/>
  <c r="B9259" i="126" s="1"/>
  <c r="E9259" i="126"/>
  <c r="F9259" i="126" l="1"/>
  <c r="C9259" i="126" s="1"/>
  <c r="B9260" i="126" s="1"/>
  <c r="E9260" i="126"/>
  <c r="F9260" i="126" l="1"/>
  <c r="C9260" i="126" s="1"/>
  <c r="B9261" i="126" s="1"/>
  <c r="E9261" i="126"/>
  <c r="E9262" i="126" l="1"/>
  <c r="F9261" i="126"/>
  <c r="C9261" i="126" s="1"/>
  <c r="B9262" i="126" s="1"/>
  <c r="E9263" i="126" l="1"/>
  <c r="F9262" i="126"/>
  <c r="C9262" i="126" s="1"/>
  <c r="B9263" i="126" s="1"/>
  <c r="F9263" i="126" l="1"/>
  <c r="C9263" i="126" s="1"/>
  <c r="B9264" i="126" s="1"/>
  <c r="E9264" i="126"/>
  <c r="E9265" i="126" l="1"/>
  <c r="F9264" i="126"/>
  <c r="C9264" i="126" s="1"/>
  <c r="B9265" i="126" s="1"/>
  <c r="F9265" i="126" l="1"/>
  <c r="C9265" i="126" s="1"/>
  <c r="B9266" i="126" s="1"/>
  <c r="E9266" i="126"/>
  <c r="F9266" i="126" l="1"/>
  <c r="C9266" i="126" s="1"/>
  <c r="B9267" i="126" s="1"/>
  <c r="E9267" i="126"/>
  <c r="E9268" i="126" l="1"/>
  <c r="F9267" i="126"/>
  <c r="C9267" i="126" s="1"/>
  <c r="B9268" i="126" s="1"/>
  <c r="E9269" i="126" l="1"/>
  <c r="F9268" i="126"/>
  <c r="C9268" i="126" s="1"/>
  <c r="B9269" i="126" s="1"/>
  <c r="E9270" i="126" l="1"/>
  <c r="F9269" i="126"/>
  <c r="C9269" i="126" s="1"/>
  <c r="B9270" i="126" s="1"/>
  <c r="E9271" i="126" l="1"/>
  <c r="F9270" i="126"/>
  <c r="C9270" i="126" s="1"/>
  <c r="B9271" i="126" s="1"/>
  <c r="F9271" i="126" l="1"/>
  <c r="C9271" i="126" s="1"/>
  <c r="B9272" i="126" s="1"/>
  <c r="E9272" i="126"/>
  <c r="E9273" i="126" l="1"/>
  <c r="F9272" i="126"/>
  <c r="C9272" i="126" s="1"/>
  <c r="B9273" i="126" s="1"/>
  <c r="F9273" i="126" l="1"/>
  <c r="C9273" i="126" s="1"/>
  <c r="B9274" i="126" s="1"/>
  <c r="E9274" i="126"/>
  <c r="E9275" i="126" l="1"/>
  <c r="F9274" i="126"/>
  <c r="C9274" i="126" s="1"/>
  <c r="B9275" i="126" s="1"/>
  <c r="E9276" i="126" l="1"/>
  <c r="F9275" i="126"/>
  <c r="C9275" i="126" s="1"/>
  <c r="B9276" i="126" s="1"/>
  <c r="F9276" i="126" l="1"/>
  <c r="C9276" i="126" s="1"/>
  <c r="B9277" i="126" s="1"/>
  <c r="E9277" i="126"/>
  <c r="F9277" i="126" l="1"/>
  <c r="C9277" i="126" s="1"/>
  <c r="B9278" i="126" s="1"/>
  <c r="E9278" i="126"/>
  <c r="F9278" i="126" l="1"/>
  <c r="C9278" i="126" s="1"/>
  <c r="B9279" i="126" s="1"/>
  <c r="E9279" i="126"/>
  <c r="E9280" i="126" l="1"/>
  <c r="F9279" i="126"/>
  <c r="C9279" i="126" s="1"/>
  <c r="B9280" i="126" s="1"/>
  <c r="E9281" i="126" l="1"/>
  <c r="F9280" i="126"/>
  <c r="C9280" i="126" s="1"/>
  <c r="B9281" i="126" s="1"/>
  <c r="F9281" i="126" l="1"/>
  <c r="C9281" i="126" s="1"/>
  <c r="B9282" i="126" s="1"/>
  <c r="E9282" i="126"/>
  <c r="F9282" i="126" l="1"/>
  <c r="C9282" i="126" s="1"/>
  <c r="B9283" i="126" s="1"/>
  <c r="E9283" i="126"/>
  <c r="F9283" i="126" l="1"/>
  <c r="C9283" i="126" s="1"/>
  <c r="B9284" i="126" s="1"/>
  <c r="E9284" i="126"/>
  <c r="E9285" i="126" l="1"/>
  <c r="F9284" i="126"/>
  <c r="C9284" i="126" s="1"/>
  <c r="B9285" i="126" s="1"/>
  <c r="F9285" i="126" l="1"/>
  <c r="C9285" i="126" s="1"/>
  <c r="B9286" i="126" s="1"/>
  <c r="E9286" i="126"/>
  <c r="E9287" i="126" l="1"/>
  <c r="F9286" i="126"/>
  <c r="C9286" i="126" s="1"/>
  <c r="B9287" i="126" s="1"/>
  <c r="F9287" i="126" l="1"/>
  <c r="C9287" i="126" s="1"/>
  <c r="B9288" i="126" s="1"/>
  <c r="E9288" i="126"/>
  <c r="F9288" i="126" l="1"/>
  <c r="C9288" i="126" s="1"/>
  <c r="B9289" i="126" s="1"/>
  <c r="E9289" i="126"/>
  <c r="F9289" i="126" l="1"/>
  <c r="C9289" i="126" s="1"/>
  <c r="B9290" i="126" s="1"/>
  <c r="E9290" i="126"/>
  <c r="E9291" i="126" l="1"/>
  <c r="F9290" i="126"/>
  <c r="C9290" i="126" s="1"/>
  <c r="B9291" i="126" s="1"/>
  <c r="F9291" i="126" l="1"/>
  <c r="C9291" i="126" s="1"/>
  <c r="B9292" i="126" s="1"/>
  <c r="E9292" i="126"/>
  <c r="F9292" i="126" l="1"/>
  <c r="C9292" i="126" s="1"/>
  <c r="B9293" i="126" s="1"/>
  <c r="E9293" i="126"/>
  <c r="F9293" i="126" l="1"/>
  <c r="C9293" i="126" s="1"/>
  <c r="B9294" i="126" s="1"/>
  <c r="E9294" i="126"/>
  <c r="E9295" i="126" l="1"/>
  <c r="F9294" i="126"/>
  <c r="C9294" i="126" s="1"/>
  <c r="B9295" i="126" s="1"/>
  <c r="E9296" i="126" l="1"/>
  <c r="F9295" i="126"/>
  <c r="C9295" i="126" s="1"/>
  <c r="B9296" i="126" s="1"/>
  <c r="F9296" i="126" l="1"/>
  <c r="C9296" i="126" s="1"/>
  <c r="B9297" i="126" s="1"/>
  <c r="E9297" i="126"/>
  <c r="E9298" i="126" l="1"/>
  <c r="F9297" i="126"/>
  <c r="C9297" i="126" s="1"/>
  <c r="B9298" i="126" s="1"/>
  <c r="F9298" i="126" l="1"/>
  <c r="C9298" i="126" s="1"/>
  <c r="B9299" i="126" s="1"/>
  <c r="E9299" i="126"/>
  <c r="E9300" i="126" l="1"/>
  <c r="F9299" i="126"/>
  <c r="C9299" i="126" s="1"/>
  <c r="B9300" i="126" s="1"/>
  <c r="F9300" i="126" l="1"/>
  <c r="C9300" i="126" s="1"/>
  <c r="B9301" i="126" s="1"/>
  <c r="E9301" i="126"/>
  <c r="E9302" i="126" l="1"/>
  <c r="F9301" i="126"/>
  <c r="C9301" i="126" s="1"/>
  <c r="B9302" i="126" s="1"/>
  <c r="F9302" i="126" l="1"/>
  <c r="C9302" i="126" s="1"/>
  <c r="B9303" i="126" s="1"/>
  <c r="E9303" i="126"/>
  <c r="E9304" i="126" l="1"/>
  <c r="F9303" i="126"/>
  <c r="C9303" i="126" s="1"/>
  <c r="B9304" i="126" s="1"/>
  <c r="E9305" i="126" l="1"/>
  <c r="F9304" i="126"/>
  <c r="C9304" i="126" s="1"/>
  <c r="B9305" i="126" s="1"/>
  <c r="F9305" i="126" l="1"/>
  <c r="C9305" i="126" s="1"/>
  <c r="B9306" i="126" s="1"/>
  <c r="E9306" i="126"/>
  <c r="F9306" i="126" l="1"/>
  <c r="C9306" i="126" s="1"/>
  <c r="B9307" i="126" s="1"/>
  <c r="E9307" i="126"/>
  <c r="E9308" i="126" l="1"/>
  <c r="F9307" i="126"/>
  <c r="C9307" i="126" s="1"/>
  <c r="B9308" i="126" s="1"/>
  <c r="E9309" i="126" l="1"/>
  <c r="F9308" i="126"/>
  <c r="C9308" i="126" s="1"/>
  <c r="B9309" i="126" s="1"/>
  <c r="F9309" i="126" l="1"/>
  <c r="C9309" i="126" s="1"/>
  <c r="B9310" i="126" s="1"/>
  <c r="E9310" i="126"/>
  <c r="E9311" i="126" l="1"/>
  <c r="F9310" i="126"/>
  <c r="C9310" i="126" s="1"/>
  <c r="B9311" i="126" s="1"/>
  <c r="F9311" i="126" l="1"/>
  <c r="C9311" i="126" s="1"/>
  <c r="B9312" i="126" s="1"/>
  <c r="E9312" i="126"/>
  <c r="F9312" i="126" l="1"/>
  <c r="C9312" i="126" s="1"/>
  <c r="B9313" i="126" s="1"/>
  <c r="E9313" i="126"/>
  <c r="E9314" i="126" l="1"/>
  <c r="F9313" i="126"/>
  <c r="C9313" i="126" s="1"/>
  <c r="B9314" i="126" s="1"/>
  <c r="F9314" i="126" l="1"/>
  <c r="C9314" i="126" s="1"/>
  <c r="B9315" i="126" s="1"/>
  <c r="E9315" i="126"/>
  <c r="F9315" i="126" l="1"/>
  <c r="C9315" i="126" s="1"/>
  <c r="B9316" i="126" s="1"/>
  <c r="E9316" i="126"/>
  <c r="E9317" i="126" l="1"/>
  <c r="F9316" i="126"/>
  <c r="C9316" i="126" s="1"/>
  <c r="B9317" i="126" s="1"/>
  <c r="F9317" i="126" l="1"/>
  <c r="C9317" i="126" s="1"/>
  <c r="B9318" i="126" s="1"/>
  <c r="E9318" i="126"/>
  <c r="F9318" i="126" l="1"/>
  <c r="C9318" i="126" s="1"/>
  <c r="B9319" i="126" s="1"/>
  <c r="E9319" i="126"/>
  <c r="E9320" i="126" l="1"/>
  <c r="F9319" i="126"/>
  <c r="C9319" i="126" s="1"/>
  <c r="B9320" i="126" s="1"/>
  <c r="F9320" i="126" l="1"/>
  <c r="C9320" i="126" s="1"/>
  <c r="B9321" i="126" s="1"/>
  <c r="E9321" i="126"/>
  <c r="E9322" i="126" l="1"/>
  <c r="F9321" i="126"/>
  <c r="C9321" i="126" s="1"/>
  <c r="B9322" i="126" s="1"/>
  <c r="F9322" i="126" l="1"/>
  <c r="C9322" i="126" s="1"/>
  <c r="B9323" i="126" s="1"/>
  <c r="E9323" i="126"/>
  <c r="E9324" i="126" l="1"/>
  <c r="F9323" i="126"/>
  <c r="C9323" i="126" s="1"/>
  <c r="B9324" i="126" s="1"/>
  <c r="E9325" i="126" l="1"/>
  <c r="F9324" i="126"/>
  <c r="C9324" i="126" s="1"/>
  <c r="B9325" i="126" s="1"/>
  <c r="F9325" i="126" l="1"/>
  <c r="C9325" i="126" s="1"/>
  <c r="B9326" i="126" s="1"/>
  <c r="E9326" i="126"/>
  <c r="E9327" i="126" l="1"/>
  <c r="F9326" i="126"/>
  <c r="C9326" i="126" s="1"/>
  <c r="B9327" i="126" s="1"/>
  <c r="E9328" i="126" l="1"/>
  <c r="F9327" i="126"/>
  <c r="C9327" i="126" s="1"/>
  <c r="B9328" i="126" s="1"/>
  <c r="F9328" i="126" l="1"/>
  <c r="C9328" i="126" s="1"/>
  <c r="B9329" i="126" s="1"/>
  <c r="E9329" i="126"/>
  <c r="E9330" i="126" l="1"/>
  <c r="F9329" i="126"/>
  <c r="C9329" i="126" s="1"/>
  <c r="B9330" i="126" s="1"/>
  <c r="F9330" i="126" l="1"/>
  <c r="C9330" i="126" s="1"/>
  <c r="B9331" i="126" s="1"/>
  <c r="E9331" i="126"/>
  <c r="E9332" i="126" l="1"/>
  <c r="F9331" i="126"/>
  <c r="C9331" i="126" s="1"/>
  <c r="B9332" i="126" s="1"/>
  <c r="F9332" i="126" l="1"/>
  <c r="C9332" i="126" s="1"/>
  <c r="B9333" i="126" s="1"/>
  <c r="E9333" i="126"/>
  <c r="F9333" i="126" l="1"/>
  <c r="C9333" i="126" s="1"/>
  <c r="B9334" i="126" s="1"/>
  <c r="E9334" i="126"/>
  <c r="E9335" i="126" l="1"/>
  <c r="F9334" i="126"/>
  <c r="C9334" i="126" s="1"/>
  <c r="B9335" i="126" s="1"/>
  <c r="F9335" i="126" l="1"/>
  <c r="C9335" i="126" s="1"/>
  <c r="B9336" i="126" s="1"/>
  <c r="E9336" i="126"/>
  <c r="E9337" i="126" l="1"/>
  <c r="F9336" i="126"/>
  <c r="C9336" i="126" s="1"/>
  <c r="B9337" i="126" s="1"/>
  <c r="E9338" i="126" l="1"/>
  <c r="F9337" i="126"/>
  <c r="C9337" i="126" s="1"/>
  <c r="B9338" i="126" s="1"/>
  <c r="E9339" i="126" l="1"/>
  <c r="F9338" i="126"/>
  <c r="C9338" i="126" s="1"/>
  <c r="B9339" i="126" s="1"/>
  <c r="F9339" i="126" l="1"/>
  <c r="C9339" i="126" s="1"/>
  <c r="B9340" i="126" s="1"/>
  <c r="E9340" i="126"/>
  <c r="E9341" i="126" l="1"/>
  <c r="F9340" i="126"/>
  <c r="C9340" i="126" s="1"/>
  <c r="B9341" i="126" s="1"/>
  <c r="F9341" i="126" l="1"/>
  <c r="C9341" i="126" s="1"/>
  <c r="B9342" i="126" s="1"/>
  <c r="E9342" i="126"/>
  <c r="F9342" i="126" l="1"/>
  <c r="C9342" i="126" s="1"/>
  <c r="B9343" i="126" s="1"/>
  <c r="E9343" i="126"/>
  <c r="E9344" i="126" l="1"/>
  <c r="F9343" i="126"/>
  <c r="C9343" i="126" s="1"/>
  <c r="B9344" i="126" s="1"/>
  <c r="E9345" i="126" l="1"/>
  <c r="F9344" i="126"/>
  <c r="C9344" i="126" s="1"/>
  <c r="B9345" i="126" s="1"/>
  <c r="F9345" i="126" l="1"/>
  <c r="C9345" i="126" s="1"/>
  <c r="B9346" i="126" s="1"/>
  <c r="E9346" i="126"/>
  <c r="F9346" i="126" l="1"/>
  <c r="C9346" i="126" s="1"/>
  <c r="B9347" i="126" s="1"/>
  <c r="E9347" i="126"/>
  <c r="E9348" i="126" l="1"/>
  <c r="F9347" i="126"/>
  <c r="C9347" i="126" s="1"/>
  <c r="B9348" i="126" s="1"/>
  <c r="E9349" i="126" l="1"/>
  <c r="F9348" i="126"/>
  <c r="C9348" i="126" s="1"/>
  <c r="B9349" i="126" s="1"/>
  <c r="F9349" i="126" l="1"/>
  <c r="C9349" i="126" s="1"/>
  <c r="B9350" i="126" s="1"/>
  <c r="E9350" i="126"/>
  <c r="E9351" i="126" l="1"/>
  <c r="F9350" i="126"/>
  <c r="C9350" i="126" s="1"/>
  <c r="B9351" i="126" s="1"/>
  <c r="E9352" i="126" l="1"/>
  <c r="F9351" i="126"/>
  <c r="C9351" i="126" s="1"/>
  <c r="B9352" i="126" s="1"/>
  <c r="F9352" i="126" l="1"/>
  <c r="C9352" i="126" s="1"/>
  <c r="B9353" i="126" s="1"/>
  <c r="E9353" i="126"/>
  <c r="F9353" i="126" l="1"/>
  <c r="C9353" i="126" s="1"/>
  <c r="B9354" i="126" s="1"/>
  <c r="E9354" i="126"/>
  <c r="F9354" i="126" l="1"/>
  <c r="C9354" i="126" s="1"/>
  <c r="B9355" i="126" s="1"/>
  <c r="E9355" i="126"/>
  <c r="E9356" i="126" l="1"/>
  <c r="F9355" i="126"/>
  <c r="C9355" i="126" s="1"/>
  <c r="B9356" i="126" s="1"/>
  <c r="E9357" i="126" l="1"/>
  <c r="F9356" i="126"/>
  <c r="C9356" i="126" s="1"/>
  <c r="B9357" i="126" s="1"/>
  <c r="E9358" i="126" l="1"/>
  <c r="F9357" i="126"/>
  <c r="C9357" i="126" s="1"/>
  <c r="B9358" i="126" s="1"/>
  <c r="F9358" i="126" l="1"/>
  <c r="C9358" i="126" s="1"/>
  <c r="B9359" i="126" s="1"/>
  <c r="E9359" i="126"/>
  <c r="F9359" i="126" l="1"/>
  <c r="C9359" i="126" s="1"/>
  <c r="B9360" i="126" s="1"/>
  <c r="E9360" i="126"/>
  <c r="E9361" i="126" l="1"/>
  <c r="F9360" i="126"/>
  <c r="C9360" i="126" s="1"/>
  <c r="B9361" i="126" s="1"/>
  <c r="E9362" i="126" l="1"/>
  <c r="F9361" i="126"/>
  <c r="C9361" i="126" s="1"/>
  <c r="B9362" i="126" s="1"/>
  <c r="F9362" i="126" l="1"/>
  <c r="C9362" i="126" s="1"/>
  <c r="B9363" i="126" s="1"/>
  <c r="E9363" i="126"/>
  <c r="E9364" i="126" l="1"/>
  <c r="F9363" i="126"/>
  <c r="C9363" i="126" s="1"/>
  <c r="B9364" i="126" s="1"/>
  <c r="E9365" i="126" l="1"/>
  <c r="F9364" i="126"/>
  <c r="C9364" i="126" s="1"/>
  <c r="B9365" i="126" s="1"/>
  <c r="F9365" i="126" l="1"/>
  <c r="C9365" i="126" s="1"/>
  <c r="B9366" i="126" s="1"/>
  <c r="E9366" i="126"/>
  <c r="E9367" i="126" l="1"/>
  <c r="F9366" i="126"/>
  <c r="C9366" i="126" s="1"/>
  <c r="B9367" i="126" s="1"/>
  <c r="F9367" i="126" l="1"/>
  <c r="C9367" i="126" s="1"/>
  <c r="B9368" i="126" s="1"/>
  <c r="E9368" i="126"/>
  <c r="E9369" i="126" l="1"/>
  <c r="F9368" i="126"/>
  <c r="C9368" i="126" s="1"/>
  <c r="B9369" i="126" s="1"/>
  <c r="F9369" i="126" l="1"/>
  <c r="C9369" i="126" s="1"/>
  <c r="B9370" i="126" s="1"/>
  <c r="E9370" i="126"/>
  <c r="F9370" i="126" l="1"/>
  <c r="C9370" i="126" s="1"/>
  <c r="B9371" i="126" s="1"/>
  <c r="E9371" i="126"/>
  <c r="E9372" i="126" l="1"/>
  <c r="F9371" i="126"/>
  <c r="C9371" i="126" s="1"/>
  <c r="B9372" i="126" s="1"/>
  <c r="F9372" i="126" l="1"/>
  <c r="C9372" i="126" s="1"/>
  <c r="B9373" i="126" s="1"/>
  <c r="E9373" i="126"/>
  <c r="F9373" i="126" l="1"/>
  <c r="C9373" i="126" s="1"/>
  <c r="B9374" i="126" s="1"/>
  <c r="E9374" i="126"/>
  <c r="F9374" i="126" l="1"/>
  <c r="C9374" i="126" s="1"/>
  <c r="B9375" i="126" s="1"/>
  <c r="E9375" i="126"/>
  <c r="E9376" i="126" l="1"/>
  <c r="F9375" i="126"/>
  <c r="C9375" i="126" s="1"/>
  <c r="B9376" i="126" s="1"/>
  <c r="E9377" i="126" l="1"/>
  <c r="F9376" i="126"/>
  <c r="C9376" i="126" s="1"/>
  <c r="B9377" i="126" s="1"/>
  <c r="F9377" i="126" l="1"/>
  <c r="C9377" i="126" s="1"/>
  <c r="B9378" i="126" s="1"/>
  <c r="E9378" i="126"/>
  <c r="E9379" i="126" l="1"/>
  <c r="F9378" i="126"/>
  <c r="C9378" i="126" s="1"/>
  <c r="B9379" i="126" s="1"/>
  <c r="F9379" i="126" l="1"/>
  <c r="C9379" i="126" s="1"/>
  <c r="B9380" i="126" s="1"/>
  <c r="E9380" i="126"/>
  <c r="F9380" i="126" l="1"/>
  <c r="C9380" i="126" s="1"/>
  <c r="B9381" i="126" s="1"/>
  <c r="E9381" i="126"/>
  <c r="F9381" i="126" l="1"/>
  <c r="C9381" i="126" s="1"/>
  <c r="B9382" i="126" s="1"/>
  <c r="E9382" i="126"/>
  <c r="E9383" i="126" l="1"/>
  <c r="F9382" i="126"/>
  <c r="C9382" i="126" s="1"/>
  <c r="B9383" i="126" s="1"/>
  <c r="E9384" i="126" l="1"/>
  <c r="F9383" i="126"/>
  <c r="C9383" i="126" s="1"/>
  <c r="B9384" i="126" s="1"/>
  <c r="F9384" i="126" l="1"/>
  <c r="C9384" i="126" s="1"/>
  <c r="B9385" i="126" s="1"/>
  <c r="E9385" i="126"/>
  <c r="F9385" i="126" l="1"/>
  <c r="C9385" i="126" s="1"/>
  <c r="B9386" i="126" s="1"/>
  <c r="E9386" i="126"/>
  <c r="F9386" i="126" l="1"/>
  <c r="C9386" i="126" s="1"/>
  <c r="B9387" i="126" s="1"/>
  <c r="E9387" i="126"/>
  <c r="F9387" i="126" l="1"/>
  <c r="C9387" i="126" s="1"/>
  <c r="B9388" i="126" s="1"/>
  <c r="E9388" i="126"/>
  <c r="E9389" i="126" l="1"/>
  <c r="F9388" i="126"/>
  <c r="C9388" i="126" s="1"/>
  <c r="B9389" i="126" s="1"/>
  <c r="F9389" i="126" l="1"/>
  <c r="C9389" i="126" s="1"/>
  <c r="B9390" i="126" s="1"/>
  <c r="E9390" i="126"/>
  <c r="E9391" i="126" l="1"/>
  <c r="F9390" i="126"/>
  <c r="C9390" i="126" s="1"/>
  <c r="B9391" i="126" s="1"/>
  <c r="F9391" i="126" l="1"/>
  <c r="C9391" i="126" s="1"/>
  <c r="B9392" i="126" s="1"/>
  <c r="E9392" i="126"/>
  <c r="F9392" i="126" l="1"/>
  <c r="C9392" i="126" s="1"/>
  <c r="B9393" i="126" s="1"/>
  <c r="E9393" i="126"/>
  <c r="F9393" i="126" l="1"/>
  <c r="C9393" i="126" s="1"/>
  <c r="B9394" i="126" s="1"/>
  <c r="E9394" i="126"/>
  <c r="E9395" i="126" l="1"/>
  <c r="F9394" i="126"/>
  <c r="C9394" i="126" s="1"/>
  <c r="B9395" i="126" s="1"/>
  <c r="E9396" i="126" l="1"/>
  <c r="F9395" i="126"/>
  <c r="C9395" i="126" s="1"/>
  <c r="B9396" i="126" s="1"/>
  <c r="F9396" i="126" l="1"/>
  <c r="C9396" i="126" s="1"/>
  <c r="B9397" i="126" s="1"/>
  <c r="E9397" i="126"/>
  <c r="E9398" i="126" l="1"/>
  <c r="F9397" i="126"/>
  <c r="C9397" i="126" s="1"/>
  <c r="B9398" i="126" s="1"/>
  <c r="F9398" i="126" l="1"/>
  <c r="C9398" i="126" s="1"/>
  <c r="B9399" i="126" s="1"/>
  <c r="E9399" i="126"/>
  <c r="E9400" i="126" l="1"/>
  <c r="F9399" i="126"/>
  <c r="C9399" i="126" s="1"/>
  <c r="B9400" i="126" s="1"/>
  <c r="F9400" i="126" l="1"/>
  <c r="C9400" i="126" s="1"/>
  <c r="B9401" i="126" s="1"/>
  <c r="E9401" i="126"/>
  <c r="F9401" i="126" l="1"/>
  <c r="C9401" i="126" s="1"/>
  <c r="B9402" i="126" s="1"/>
  <c r="E9402" i="126"/>
  <c r="F9402" i="126" l="1"/>
  <c r="C9402" i="126" s="1"/>
  <c r="B9403" i="126" s="1"/>
  <c r="E9403" i="126"/>
  <c r="E9404" i="126" l="1"/>
  <c r="F9403" i="126"/>
  <c r="C9403" i="126" s="1"/>
  <c r="B9404" i="126" s="1"/>
  <c r="F9404" i="126" l="1"/>
  <c r="C9404" i="126" s="1"/>
  <c r="B9405" i="126" s="1"/>
  <c r="E9405" i="126"/>
  <c r="E9406" i="126" l="1"/>
  <c r="F9405" i="126"/>
  <c r="C9405" i="126" s="1"/>
  <c r="B9406" i="126" s="1"/>
  <c r="E9407" i="126" l="1"/>
  <c r="F9406" i="126"/>
  <c r="C9406" i="126" s="1"/>
  <c r="B9407" i="126" s="1"/>
  <c r="F9407" i="126" l="1"/>
  <c r="C9407" i="126" s="1"/>
  <c r="B9408" i="126" s="1"/>
  <c r="E9408" i="126"/>
  <c r="F9408" i="126" l="1"/>
  <c r="C9408" i="126" s="1"/>
  <c r="B9409" i="126" s="1"/>
  <c r="E9409" i="126"/>
  <c r="E9410" i="126" l="1"/>
  <c r="F9409" i="126"/>
  <c r="C9409" i="126" s="1"/>
  <c r="B9410" i="126" s="1"/>
  <c r="F9410" i="126" l="1"/>
  <c r="C9410" i="126" s="1"/>
  <c r="B9411" i="126" s="1"/>
  <c r="E9411" i="126"/>
  <c r="E9412" i="126" l="1"/>
  <c r="F9411" i="126"/>
  <c r="C9411" i="126" s="1"/>
  <c r="B9412" i="126" s="1"/>
  <c r="E9413" i="126" l="1"/>
  <c r="F9412" i="126"/>
  <c r="C9412" i="126" s="1"/>
  <c r="B9413" i="126" s="1"/>
  <c r="F9413" i="126" l="1"/>
  <c r="C9413" i="126" s="1"/>
  <c r="B9414" i="126" s="1"/>
  <c r="E9414" i="126"/>
  <c r="E9415" i="126" l="1"/>
  <c r="F9414" i="126"/>
  <c r="C9414" i="126" s="1"/>
  <c r="B9415" i="126" s="1"/>
  <c r="F9415" i="126" l="1"/>
  <c r="C9415" i="126" s="1"/>
  <c r="B9416" i="126" s="1"/>
  <c r="E9416" i="126"/>
  <c r="F9416" i="126" l="1"/>
  <c r="C9416" i="126" s="1"/>
  <c r="B9417" i="126" s="1"/>
  <c r="E9417" i="126"/>
  <c r="F9417" i="126" l="1"/>
  <c r="C9417" i="126" s="1"/>
  <c r="B9418" i="126" s="1"/>
  <c r="E9418" i="126"/>
  <c r="E9419" i="126" l="1"/>
  <c r="F9418" i="126"/>
  <c r="C9418" i="126" s="1"/>
  <c r="B9419" i="126" s="1"/>
  <c r="F9419" i="126" l="1"/>
  <c r="C9419" i="126" s="1"/>
  <c r="B9420" i="126" s="1"/>
  <c r="E9420" i="126"/>
  <c r="E9421" i="126" l="1"/>
  <c r="F9420" i="126"/>
  <c r="C9420" i="126" s="1"/>
  <c r="B9421" i="126" s="1"/>
  <c r="F9421" i="126" l="1"/>
  <c r="C9421" i="126" s="1"/>
  <c r="B9422" i="126" s="1"/>
  <c r="E9422" i="126"/>
  <c r="E9423" i="126" l="1"/>
  <c r="F9422" i="126"/>
  <c r="C9422" i="126" s="1"/>
  <c r="B9423" i="126" s="1"/>
  <c r="E9424" i="126" l="1"/>
  <c r="F9423" i="126"/>
  <c r="C9423" i="126" s="1"/>
  <c r="B9424" i="126" s="1"/>
  <c r="E9425" i="126" l="1"/>
  <c r="F9424" i="126"/>
  <c r="C9424" i="126" s="1"/>
  <c r="B9425" i="126" s="1"/>
  <c r="F9425" i="126" l="1"/>
  <c r="C9425" i="126" s="1"/>
  <c r="B9426" i="126" s="1"/>
  <c r="E9426" i="126"/>
  <c r="E9427" i="126" l="1"/>
  <c r="F9426" i="126"/>
  <c r="C9426" i="126" s="1"/>
  <c r="B9427" i="126" s="1"/>
  <c r="F9427" i="126" l="1"/>
  <c r="C9427" i="126" s="1"/>
  <c r="B9428" i="126" s="1"/>
  <c r="E9428" i="126"/>
  <c r="F9428" i="126" l="1"/>
  <c r="C9428" i="126" s="1"/>
  <c r="B9429" i="126" s="1"/>
  <c r="E9429" i="126"/>
  <c r="F9429" i="126" l="1"/>
  <c r="C9429" i="126" s="1"/>
  <c r="B9430" i="126" s="1"/>
  <c r="E9430" i="126"/>
  <c r="E9431" i="126" l="1"/>
  <c r="F9430" i="126"/>
  <c r="C9430" i="126" s="1"/>
  <c r="B9431" i="126" s="1"/>
  <c r="E9432" i="126" l="1"/>
  <c r="F9431" i="126"/>
  <c r="C9431" i="126" s="1"/>
  <c r="B9432" i="126" s="1"/>
  <c r="E9433" i="126" l="1"/>
  <c r="F9432" i="126"/>
  <c r="C9432" i="126" s="1"/>
  <c r="B9433" i="126" s="1"/>
  <c r="F9433" i="126" l="1"/>
  <c r="C9433" i="126" s="1"/>
  <c r="B9434" i="126" s="1"/>
  <c r="E9434" i="126"/>
  <c r="E9435" i="126" l="1"/>
  <c r="F9434" i="126"/>
  <c r="C9434" i="126" s="1"/>
  <c r="B9435" i="126" s="1"/>
  <c r="E9436" i="126" l="1"/>
  <c r="F9435" i="126"/>
  <c r="C9435" i="126" s="1"/>
  <c r="B9436" i="126" s="1"/>
  <c r="F9436" i="126" l="1"/>
  <c r="C9436" i="126" s="1"/>
  <c r="B9437" i="126" s="1"/>
  <c r="E9437" i="126"/>
  <c r="F9437" i="126" l="1"/>
  <c r="C9437" i="126" s="1"/>
  <c r="B9438" i="126" s="1"/>
  <c r="E9438" i="126"/>
  <c r="E9439" i="126" l="1"/>
  <c r="F9438" i="126"/>
  <c r="C9438" i="126" s="1"/>
  <c r="B9439" i="126" s="1"/>
  <c r="F9439" i="126" l="1"/>
  <c r="C9439" i="126" s="1"/>
  <c r="B9440" i="126" s="1"/>
  <c r="E9440" i="126"/>
  <c r="E9441" i="126" l="1"/>
  <c r="F9440" i="126"/>
  <c r="C9440" i="126" s="1"/>
  <c r="B9441" i="126" s="1"/>
  <c r="F9441" i="126" l="1"/>
  <c r="C9441" i="126" s="1"/>
  <c r="B9442" i="126" s="1"/>
  <c r="E9442" i="126"/>
  <c r="E9443" i="126" l="1"/>
  <c r="F9442" i="126"/>
  <c r="C9442" i="126" s="1"/>
  <c r="B9443" i="126" s="1"/>
  <c r="F9443" i="126" l="1"/>
  <c r="C9443" i="126" s="1"/>
  <c r="B9444" i="126" s="1"/>
  <c r="E9444" i="126"/>
  <c r="F9444" i="126" l="1"/>
  <c r="C9444" i="126" s="1"/>
  <c r="B9445" i="126" s="1"/>
  <c r="E9445" i="126"/>
  <c r="F9445" i="126" l="1"/>
  <c r="C9445" i="126" s="1"/>
  <c r="B9446" i="126" s="1"/>
  <c r="E9446" i="126"/>
  <c r="F9446" i="126" l="1"/>
  <c r="C9446" i="126" s="1"/>
  <c r="B9447" i="126" s="1"/>
  <c r="E9447" i="126"/>
  <c r="E9448" i="126" l="1"/>
  <c r="F9447" i="126"/>
  <c r="C9447" i="126" s="1"/>
  <c r="B9448" i="126" s="1"/>
  <c r="F9448" i="126" l="1"/>
  <c r="C9448" i="126" s="1"/>
  <c r="B9449" i="126" s="1"/>
  <c r="E9449" i="126"/>
  <c r="F9449" i="126" l="1"/>
  <c r="C9449" i="126" s="1"/>
  <c r="B9450" i="126" s="1"/>
  <c r="E9450" i="126"/>
  <c r="E9451" i="126" l="1"/>
  <c r="F9450" i="126"/>
  <c r="C9450" i="126" s="1"/>
  <c r="B9451" i="126" s="1"/>
  <c r="F9451" i="126" l="1"/>
  <c r="C9451" i="126" s="1"/>
  <c r="B9452" i="126" s="1"/>
  <c r="E9452" i="126"/>
  <c r="E9453" i="126" l="1"/>
  <c r="F9452" i="126"/>
  <c r="C9452" i="126" s="1"/>
  <c r="B9453" i="126" s="1"/>
  <c r="E9454" i="126" l="1"/>
  <c r="F9453" i="126"/>
  <c r="C9453" i="126" s="1"/>
  <c r="B9454" i="126" s="1"/>
  <c r="F9454" i="126" l="1"/>
  <c r="C9454" i="126" s="1"/>
  <c r="B9455" i="126" s="1"/>
  <c r="E9455" i="126"/>
  <c r="F9455" i="126" l="1"/>
  <c r="C9455" i="126" s="1"/>
  <c r="B9456" i="126" s="1"/>
  <c r="E9456" i="126"/>
  <c r="E9457" i="126" l="1"/>
  <c r="F9456" i="126"/>
  <c r="C9456" i="126" s="1"/>
  <c r="B9457" i="126" s="1"/>
  <c r="E9458" i="126" l="1"/>
  <c r="F9457" i="126"/>
  <c r="C9457" i="126" s="1"/>
  <c r="B9458" i="126" s="1"/>
  <c r="F9458" i="126" l="1"/>
  <c r="C9458" i="126" s="1"/>
  <c r="B9459" i="126" s="1"/>
  <c r="E9459" i="126"/>
  <c r="F9459" i="126" l="1"/>
  <c r="C9459" i="126" s="1"/>
  <c r="B9460" i="126" s="1"/>
  <c r="E9460" i="126"/>
  <c r="F9460" i="126" l="1"/>
  <c r="C9460" i="126" s="1"/>
  <c r="B9461" i="126" s="1"/>
  <c r="E9461" i="126"/>
  <c r="E9462" i="126" l="1"/>
  <c r="F9461" i="126"/>
  <c r="C9461" i="126" s="1"/>
  <c r="B9462" i="126" s="1"/>
  <c r="E9463" i="126" l="1"/>
  <c r="F9462" i="126"/>
  <c r="C9462" i="126" s="1"/>
  <c r="B9463" i="126" s="1"/>
  <c r="F9463" i="126" l="1"/>
  <c r="C9463" i="126" s="1"/>
  <c r="B9464" i="126" s="1"/>
  <c r="E9464" i="126"/>
  <c r="E9465" i="126" l="1"/>
  <c r="F9464" i="126"/>
  <c r="C9464" i="126" s="1"/>
  <c r="B9465" i="126" s="1"/>
  <c r="F9465" i="126" l="1"/>
  <c r="C9465" i="126" s="1"/>
  <c r="B9466" i="126" s="1"/>
  <c r="E9466" i="126"/>
  <c r="E9467" i="126" l="1"/>
  <c r="F9466" i="126"/>
  <c r="C9466" i="126" s="1"/>
  <c r="B9467" i="126" s="1"/>
  <c r="F9467" i="126" l="1"/>
  <c r="C9467" i="126" s="1"/>
  <c r="B9468" i="126" s="1"/>
  <c r="E9468" i="126"/>
  <c r="F9468" i="126" l="1"/>
  <c r="C9468" i="126" s="1"/>
  <c r="B9469" i="126" s="1"/>
  <c r="E9469" i="126"/>
  <c r="E9470" i="126" l="1"/>
  <c r="F9469" i="126"/>
  <c r="C9469" i="126" s="1"/>
  <c r="B9470" i="126" s="1"/>
  <c r="E9471" i="126" l="1"/>
  <c r="F9470" i="126"/>
  <c r="C9470" i="126" s="1"/>
  <c r="B9471" i="126" s="1"/>
  <c r="F9471" i="126" l="1"/>
  <c r="C9471" i="126" s="1"/>
  <c r="B9472" i="126" s="1"/>
  <c r="E9472" i="126"/>
  <c r="F9472" i="126" l="1"/>
  <c r="C9472" i="126" s="1"/>
  <c r="B9473" i="126" s="1"/>
  <c r="E9473" i="126"/>
  <c r="E9474" i="126" l="1"/>
  <c r="F9473" i="126"/>
  <c r="C9473" i="126" s="1"/>
  <c r="B9474" i="126" s="1"/>
  <c r="F9474" i="126" l="1"/>
  <c r="C9474" i="126" s="1"/>
  <c r="B9475" i="126" s="1"/>
  <c r="E9475" i="126"/>
  <c r="F9475" i="126" l="1"/>
  <c r="C9475" i="126" s="1"/>
  <c r="B9476" i="126" s="1"/>
  <c r="E9476" i="126"/>
  <c r="E9477" i="126" l="1"/>
  <c r="F9476" i="126"/>
  <c r="C9476" i="126" s="1"/>
  <c r="B9477" i="126" s="1"/>
  <c r="E9478" i="126" l="1"/>
  <c r="F9477" i="126"/>
  <c r="C9477" i="126" s="1"/>
  <c r="B9478" i="126" s="1"/>
  <c r="E9479" i="126" l="1"/>
  <c r="F9478" i="126"/>
  <c r="C9478" i="126" s="1"/>
  <c r="B9479" i="126" s="1"/>
  <c r="F9479" i="126" l="1"/>
  <c r="C9479" i="126" s="1"/>
  <c r="B9480" i="126" s="1"/>
  <c r="E9480" i="126"/>
  <c r="F9480" i="126" l="1"/>
  <c r="C9480" i="126" s="1"/>
  <c r="B9481" i="126" s="1"/>
  <c r="E9481" i="126"/>
  <c r="E9482" i="126" l="1"/>
  <c r="F9481" i="126"/>
  <c r="C9481" i="126" s="1"/>
  <c r="B9482" i="126" s="1"/>
  <c r="E9483" i="126" l="1"/>
  <c r="F9482" i="126"/>
  <c r="C9482" i="126" s="1"/>
  <c r="B9483" i="126" s="1"/>
  <c r="F9483" i="126" l="1"/>
  <c r="C9483" i="126" s="1"/>
  <c r="B9484" i="126" s="1"/>
  <c r="E9484" i="126"/>
  <c r="E9485" i="126" l="1"/>
  <c r="F9484" i="126"/>
  <c r="C9484" i="126" s="1"/>
  <c r="B9485" i="126" s="1"/>
  <c r="E9486" i="126" l="1"/>
  <c r="F9485" i="126"/>
  <c r="C9485" i="126" s="1"/>
  <c r="B9486" i="126" s="1"/>
  <c r="F9486" i="126" l="1"/>
  <c r="C9486" i="126" s="1"/>
  <c r="B9487" i="126" s="1"/>
  <c r="E9487" i="126"/>
  <c r="F9487" i="126" l="1"/>
  <c r="C9487" i="126" s="1"/>
  <c r="B9488" i="126" s="1"/>
  <c r="E9488" i="126"/>
  <c r="E9489" i="126" l="1"/>
  <c r="F9488" i="126"/>
  <c r="C9488" i="126" s="1"/>
  <c r="B9489" i="126" s="1"/>
  <c r="E9490" i="126" l="1"/>
  <c r="F9489" i="126"/>
  <c r="C9489" i="126" s="1"/>
  <c r="B9490" i="126" s="1"/>
  <c r="F9490" i="126" l="1"/>
  <c r="C9490" i="126" s="1"/>
  <c r="B9491" i="126" s="1"/>
  <c r="E9491" i="126"/>
  <c r="F9491" i="126" l="1"/>
  <c r="C9491" i="126" s="1"/>
  <c r="B9492" i="126" s="1"/>
  <c r="E9492" i="126"/>
  <c r="F9492" i="126" l="1"/>
  <c r="C9492" i="126" s="1"/>
  <c r="B9493" i="126" s="1"/>
  <c r="E9493" i="126"/>
  <c r="E9494" i="126" l="1"/>
  <c r="F9493" i="126"/>
  <c r="C9493" i="126" s="1"/>
  <c r="B9494" i="126" s="1"/>
  <c r="E9495" i="126" l="1"/>
  <c r="F9494" i="126"/>
  <c r="C9494" i="126" s="1"/>
  <c r="B9495" i="126" s="1"/>
  <c r="F9495" i="126" l="1"/>
  <c r="C9495" i="126" s="1"/>
  <c r="B9496" i="126" s="1"/>
  <c r="E9496" i="126"/>
  <c r="E9497" i="126" l="1"/>
  <c r="F9496" i="126"/>
  <c r="C9496" i="126" s="1"/>
  <c r="B9497" i="126" s="1"/>
  <c r="F9497" i="126" l="1"/>
  <c r="C9497" i="126" s="1"/>
  <c r="B9498" i="126" s="1"/>
  <c r="E9498" i="126"/>
  <c r="E9499" i="126" l="1"/>
  <c r="F9498" i="126"/>
  <c r="C9498" i="126" s="1"/>
  <c r="B9499" i="126" s="1"/>
  <c r="F9499" i="126" l="1"/>
  <c r="C9499" i="126" s="1"/>
  <c r="B9500" i="126" s="1"/>
  <c r="E9500" i="126"/>
  <c r="E9501" i="126" l="1"/>
  <c r="F9500" i="126"/>
  <c r="C9500" i="126" s="1"/>
  <c r="B9501" i="126" s="1"/>
  <c r="F9501" i="126" l="1"/>
  <c r="C9501" i="126" s="1"/>
  <c r="B9502" i="126" s="1"/>
  <c r="E9502" i="126"/>
  <c r="F9502" i="126" l="1"/>
  <c r="C9502" i="126" s="1"/>
  <c r="B9503" i="126" s="1"/>
  <c r="E9503" i="126"/>
  <c r="E9504" i="126" l="1"/>
  <c r="F9503" i="126"/>
  <c r="C9503" i="126" s="1"/>
  <c r="B9504" i="126" s="1"/>
  <c r="F9504" i="126" l="1"/>
  <c r="C9504" i="126" s="1"/>
  <c r="B9505" i="126" s="1"/>
  <c r="E9505" i="126"/>
  <c r="E9506" i="126" l="1"/>
  <c r="F9505" i="126"/>
  <c r="C9505" i="126" s="1"/>
  <c r="B9506" i="126" s="1"/>
  <c r="E9507" i="126" l="1"/>
  <c r="F9506" i="126"/>
  <c r="C9506" i="126" s="1"/>
  <c r="B9507" i="126" s="1"/>
  <c r="E9508" i="126" l="1"/>
  <c r="F9507" i="126"/>
  <c r="C9507" i="126" s="1"/>
  <c r="B9508" i="126" s="1"/>
  <c r="E9509" i="126" l="1"/>
  <c r="F9508" i="126"/>
  <c r="C9508" i="126" s="1"/>
  <c r="B9509" i="126" s="1"/>
  <c r="F9509" i="126" l="1"/>
  <c r="C9509" i="126" s="1"/>
  <c r="B9510" i="126" s="1"/>
  <c r="E9510" i="126"/>
  <c r="E9511" i="126" l="1"/>
  <c r="F9510" i="126"/>
  <c r="C9510" i="126" s="1"/>
  <c r="B9511" i="126" s="1"/>
  <c r="E9512" i="126" l="1"/>
  <c r="F9511" i="126"/>
  <c r="C9511" i="126" s="1"/>
  <c r="B9512" i="126" s="1"/>
  <c r="E9513" i="126" l="1"/>
  <c r="F9512" i="126"/>
  <c r="C9512" i="126" s="1"/>
  <c r="B9513" i="126" s="1"/>
  <c r="F9513" i="126" l="1"/>
  <c r="C9513" i="126" s="1"/>
  <c r="B9514" i="126" s="1"/>
  <c r="E9514" i="126"/>
  <c r="E9515" i="126" l="1"/>
  <c r="F9514" i="126"/>
  <c r="C9514" i="126" s="1"/>
  <c r="B9515" i="126" s="1"/>
  <c r="F9515" i="126" l="1"/>
  <c r="C9515" i="126" s="1"/>
  <c r="B9516" i="126" s="1"/>
  <c r="E9516" i="126"/>
  <c r="E9517" i="126" l="1"/>
  <c r="F9516" i="126"/>
  <c r="C9516" i="126" s="1"/>
  <c r="B9517" i="126" s="1"/>
  <c r="E9518" i="126" l="1"/>
  <c r="F9517" i="126"/>
  <c r="C9517" i="126" s="1"/>
  <c r="B9518" i="126" s="1"/>
  <c r="E9519" i="126" l="1"/>
  <c r="F9518" i="126"/>
  <c r="C9518" i="126" s="1"/>
  <c r="B9519" i="126" s="1"/>
  <c r="F9519" i="126" l="1"/>
  <c r="C9519" i="126" s="1"/>
  <c r="B9520" i="126" s="1"/>
  <c r="E9520" i="126"/>
  <c r="F9520" i="126" l="1"/>
  <c r="C9520" i="126" s="1"/>
  <c r="B9521" i="126" s="1"/>
  <c r="E9521" i="126"/>
  <c r="E9522" i="126" l="1"/>
  <c r="F9521" i="126"/>
  <c r="C9521" i="126" s="1"/>
  <c r="B9522" i="126" s="1"/>
  <c r="E9523" i="126" l="1"/>
  <c r="F9522" i="126"/>
  <c r="C9522" i="126" s="1"/>
  <c r="B9523" i="126" s="1"/>
  <c r="F9523" i="126" l="1"/>
  <c r="C9523" i="126" s="1"/>
  <c r="B9524" i="126" s="1"/>
  <c r="E9524" i="126"/>
  <c r="E9525" i="126" l="1"/>
  <c r="F9524" i="126"/>
  <c r="C9524" i="126" s="1"/>
  <c r="B9525" i="126" s="1"/>
  <c r="E9526" i="126" l="1"/>
  <c r="F9525" i="126"/>
  <c r="C9525" i="126" s="1"/>
  <c r="B9526" i="126" s="1"/>
  <c r="F9526" i="126" l="1"/>
  <c r="C9526" i="126" s="1"/>
  <c r="B9527" i="126" s="1"/>
  <c r="E9527" i="126"/>
  <c r="E9528" i="126" l="1"/>
  <c r="F9527" i="126"/>
  <c r="C9527" i="126" s="1"/>
  <c r="B9528" i="126" s="1"/>
  <c r="E9529" i="126" l="1"/>
  <c r="F9528" i="126"/>
  <c r="C9528" i="126" s="1"/>
  <c r="B9529" i="126" s="1"/>
  <c r="F9529" i="126" l="1"/>
  <c r="C9529" i="126" s="1"/>
  <c r="B9530" i="126" s="1"/>
  <c r="E9530" i="126"/>
  <c r="E9531" i="126" l="1"/>
  <c r="F9530" i="126"/>
  <c r="C9530" i="126" s="1"/>
  <c r="B9531" i="126" s="1"/>
  <c r="F9531" i="126" l="1"/>
  <c r="C9531" i="126" s="1"/>
  <c r="B9532" i="126" s="1"/>
  <c r="E9532" i="126"/>
  <c r="E9533" i="126" l="1"/>
  <c r="F9532" i="126"/>
  <c r="C9532" i="126" s="1"/>
  <c r="B9533" i="126" s="1"/>
  <c r="F9533" i="126" l="1"/>
  <c r="C9533" i="126" s="1"/>
  <c r="B9534" i="126" s="1"/>
  <c r="E9534" i="126"/>
  <c r="E9535" i="126" l="1"/>
  <c r="F9534" i="126"/>
  <c r="C9534" i="126" s="1"/>
  <c r="B9535" i="126" s="1"/>
  <c r="E9536" i="126" l="1"/>
  <c r="F9535" i="126"/>
  <c r="C9535" i="126" s="1"/>
  <c r="B9536" i="126" s="1"/>
  <c r="F9536" i="126" l="1"/>
  <c r="C9536" i="126" s="1"/>
  <c r="B9537" i="126" s="1"/>
  <c r="E9537" i="126"/>
  <c r="E9538" i="126" l="1"/>
  <c r="F9537" i="126"/>
  <c r="C9537" i="126" s="1"/>
  <c r="B9538" i="126" s="1"/>
  <c r="E9539" i="126" l="1"/>
  <c r="F9538" i="126"/>
  <c r="C9538" i="126" s="1"/>
  <c r="B9539" i="126" s="1"/>
  <c r="F9539" i="126" l="1"/>
  <c r="C9539" i="126" s="1"/>
  <c r="B9540" i="126" s="1"/>
  <c r="E9540" i="126"/>
  <c r="E9541" i="126" l="1"/>
  <c r="F9540" i="126"/>
  <c r="C9540" i="126" s="1"/>
  <c r="B9541" i="126" s="1"/>
  <c r="E9542" i="126" l="1"/>
  <c r="F9541" i="126"/>
  <c r="C9541" i="126" s="1"/>
  <c r="B9542" i="126" s="1"/>
  <c r="F9542" i="126" l="1"/>
  <c r="C9542" i="126" s="1"/>
  <c r="B9543" i="126" s="1"/>
  <c r="E9543" i="126"/>
  <c r="E9544" i="126" l="1"/>
  <c r="F9543" i="126"/>
  <c r="C9543" i="126" s="1"/>
  <c r="B9544" i="126" s="1"/>
  <c r="E9545" i="126" l="1"/>
  <c r="F9544" i="126"/>
  <c r="C9544" i="126" s="1"/>
  <c r="B9545" i="126" s="1"/>
  <c r="F9545" i="126" l="1"/>
  <c r="C9545" i="126" s="1"/>
  <c r="B9546" i="126" s="1"/>
  <c r="E9546" i="126"/>
  <c r="F9546" i="126" l="1"/>
  <c r="C9546" i="126" s="1"/>
  <c r="B9547" i="126" s="1"/>
  <c r="E9547" i="126"/>
  <c r="E9548" i="126" l="1"/>
  <c r="F9547" i="126"/>
  <c r="C9547" i="126" s="1"/>
  <c r="B9548" i="126" s="1"/>
  <c r="F9548" i="126" l="1"/>
  <c r="C9548" i="126" s="1"/>
  <c r="B9549" i="126" s="1"/>
  <c r="E9549" i="126"/>
  <c r="E9550" i="126" l="1"/>
  <c r="F9549" i="126"/>
  <c r="C9549" i="126" s="1"/>
  <c r="B9550" i="126" s="1"/>
  <c r="F9550" i="126" l="1"/>
  <c r="C9550" i="126" s="1"/>
  <c r="B9551" i="126" s="1"/>
  <c r="E9551" i="126"/>
  <c r="F9551" i="126" l="1"/>
  <c r="C9551" i="126" s="1"/>
  <c r="B9552" i="126" s="1"/>
  <c r="E9552" i="126"/>
  <c r="E9553" i="126" l="1"/>
  <c r="F9552" i="126"/>
  <c r="C9552" i="126" s="1"/>
  <c r="B9553" i="126" s="1"/>
  <c r="F9553" i="126" l="1"/>
  <c r="C9553" i="126" s="1"/>
  <c r="B9554" i="126" s="1"/>
  <c r="E9554" i="126"/>
  <c r="E9555" i="126" l="1"/>
  <c r="F9554" i="126"/>
  <c r="C9554" i="126" s="1"/>
  <c r="B9555" i="126" s="1"/>
  <c r="E9556" i="126" l="1"/>
  <c r="F9555" i="126"/>
  <c r="C9555" i="126" s="1"/>
  <c r="B9556" i="126" s="1"/>
  <c r="E9557" i="126" l="1"/>
  <c r="F9556" i="126"/>
  <c r="C9556" i="126" s="1"/>
  <c r="B9557" i="126" s="1"/>
  <c r="F9557" i="126" l="1"/>
  <c r="C9557" i="126" s="1"/>
  <c r="B9558" i="126" s="1"/>
  <c r="E9558" i="126"/>
  <c r="F9558" i="126" l="1"/>
  <c r="C9558" i="126" s="1"/>
  <c r="B9559" i="126" s="1"/>
  <c r="E9559" i="126"/>
  <c r="F9559" i="126" l="1"/>
  <c r="C9559" i="126" s="1"/>
  <c r="B9560" i="126" s="1"/>
  <c r="E9560" i="126"/>
  <c r="F9560" i="126" l="1"/>
  <c r="C9560" i="126" s="1"/>
  <c r="B9561" i="126" s="1"/>
  <c r="E9561" i="126"/>
  <c r="E9562" i="126" l="1"/>
  <c r="F9561" i="126"/>
  <c r="C9561" i="126" s="1"/>
  <c r="B9562" i="126" s="1"/>
  <c r="E9563" i="126" l="1"/>
  <c r="F9562" i="126"/>
  <c r="C9562" i="126" s="1"/>
  <c r="B9563" i="126" s="1"/>
  <c r="F9563" i="126" l="1"/>
  <c r="C9563" i="126" s="1"/>
  <c r="B9564" i="126" s="1"/>
  <c r="E9564" i="126"/>
  <c r="E9565" i="126" l="1"/>
  <c r="F9564" i="126"/>
  <c r="C9564" i="126" s="1"/>
  <c r="B9565" i="126" s="1"/>
  <c r="F9565" i="126" l="1"/>
  <c r="C9565" i="126" s="1"/>
  <c r="B9566" i="126" s="1"/>
  <c r="E9566" i="126"/>
  <c r="F9566" i="126" l="1"/>
  <c r="C9566" i="126" s="1"/>
  <c r="B9567" i="126" s="1"/>
  <c r="E9567" i="126"/>
  <c r="E9568" i="126" l="1"/>
  <c r="F9567" i="126"/>
  <c r="C9567" i="126" s="1"/>
  <c r="B9568" i="126" s="1"/>
  <c r="F9568" i="126" l="1"/>
  <c r="C9568" i="126" s="1"/>
  <c r="B9569" i="126" s="1"/>
  <c r="E9569" i="126"/>
  <c r="E9570" i="126" l="1"/>
  <c r="F9569" i="126"/>
  <c r="C9569" i="126" s="1"/>
  <c r="B9570" i="126" s="1"/>
  <c r="F9570" i="126" l="1"/>
  <c r="C9570" i="126" s="1"/>
  <c r="B9571" i="126" s="1"/>
  <c r="E9571" i="126"/>
  <c r="E9572" i="126" l="1"/>
  <c r="F9571" i="126"/>
  <c r="C9571" i="126" s="1"/>
  <c r="B9572" i="126" s="1"/>
  <c r="F9572" i="126" l="1"/>
  <c r="C9572" i="126" s="1"/>
  <c r="B9573" i="126" s="1"/>
  <c r="E9573" i="126"/>
  <c r="E9574" i="126" l="1"/>
  <c r="F9573" i="126"/>
  <c r="C9573" i="126" s="1"/>
  <c r="B9574" i="126" s="1"/>
  <c r="E9575" i="126" l="1"/>
  <c r="F9574" i="126"/>
  <c r="C9574" i="126" s="1"/>
  <c r="B9575" i="126" s="1"/>
  <c r="F9575" i="126" l="1"/>
  <c r="C9575" i="126" s="1"/>
  <c r="B9576" i="126" s="1"/>
  <c r="E9576" i="126"/>
  <c r="E9577" i="126" l="1"/>
  <c r="F9576" i="126"/>
  <c r="C9576" i="126" s="1"/>
  <c r="B9577" i="126" s="1"/>
  <c r="F9577" i="126" l="1"/>
  <c r="C9577" i="126" s="1"/>
  <c r="B9578" i="126" s="1"/>
  <c r="E9578" i="126"/>
  <c r="E9579" i="126" l="1"/>
  <c r="F9578" i="126"/>
  <c r="C9578" i="126" s="1"/>
  <c r="B9579" i="126" s="1"/>
  <c r="E9580" i="126" l="1"/>
  <c r="F9579" i="126"/>
  <c r="C9579" i="126" s="1"/>
  <c r="B9580" i="126" s="1"/>
  <c r="E9581" i="126" l="1"/>
  <c r="F9580" i="126"/>
  <c r="C9580" i="126" s="1"/>
  <c r="B9581" i="126" s="1"/>
  <c r="F9581" i="126" l="1"/>
  <c r="C9581" i="126" s="1"/>
  <c r="B9582" i="126" s="1"/>
  <c r="E9582" i="126"/>
  <c r="F9582" i="126" l="1"/>
  <c r="C9582" i="126" s="1"/>
  <c r="B9583" i="126" s="1"/>
  <c r="E9583" i="126"/>
  <c r="E9584" i="126" l="1"/>
  <c r="F9583" i="126"/>
  <c r="C9583" i="126" s="1"/>
  <c r="B9584" i="126" s="1"/>
  <c r="E9585" i="126" l="1"/>
  <c r="F9584" i="126"/>
  <c r="C9584" i="126" s="1"/>
  <c r="B9585" i="126" s="1"/>
  <c r="F9585" i="126" l="1"/>
  <c r="C9585" i="126" s="1"/>
  <c r="B9586" i="126" s="1"/>
  <c r="E9586" i="126"/>
  <c r="E9587" i="126" l="1"/>
  <c r="F9586" i="126"/>
  <c r="C9586" i="126" s="1"/>
  <c r="B9587" i="126" s="1"/>
  <c r="F9587" i="126" l="1"/>
  <c r="C9587" i="126" s="1"/>
  <c r="B9588" i="126" s="1"/>
  <c r="E9588" i="126"/>
  <c r="F9588" i="126" l="1"/>
  <c r="C9588" i="126" s="1"/>
  <c r="B9589" i="126" s="1"/>
  <c r="E9589" i="126"/>
  <c r="E9590" i="126" l="1"/>
  <c r="F9589" i="126"/>
  <c r="C9589" i="126" s="1"/>
  <c r="B9590" i="126" s="1"/>
  <c r="F9590" i="126" l="1"/>
  <c r="C9590" i="126" s="1"/>
  <c r="B9591" i="126" s="1"/>
  <c r="E9591" i="126"/>
  <c r="E9592" i="126" l="1"/>
  <c r="F9591" i="126"/>
  <c r="C9591" i="126" s="1"/>
  <c r="B9592" i="126" s="1"/>
  <c r="E9593" i="126" l="1"/>
  <c r="F9592" i="126"/>
  <c r="C9592" i="126" s="1"/>
  <c r="B9593" i="126" s="1"/>
  <c r="E9594" i="126" l="1"/>
  <c r="F9593" i="126"/>
  <c r="C9593" i="126" s="1"/>
  <c r="B9594" i="126" s="1"/>
  <c r="F9594" i="126" l="1"/>
  <c r="C9594" i="126" s="1"/>
  <c r="B9595" i="126" s="1"/>
  <c r="E9595" i="126"/>
  <c r="F9595" i="126" l="1"/>
  <c r="C9595" i="126" s="1"/>
  <c r="B9596" i="126" s="1"/>
  <c r="E9596" i="126"/>
  <c r="F9596" i="126" l="1"/>
  <c r="C9596" i="126" s="1"/>
  <c r="B9597" i="126" s="1"/>
  <c r="E9597" i="126"/>
  <c r="E9598" i="126" l="1"/>
  <c r="F9597" i="126"/>
  <c r="C9597" i="126" s="1"/>
  <c r="B9598" i="126" s="1"/>
  <c r="F9598" i="126" l="1"/>
  <c r="C9598" i="126" s="1"/>
  <c r="B9599" i="126" s="1"/>
  <c r="E9599" i="126"/>
  <c r="F9599" i="126" l="1"/>
  <c r="C9599" i="126" s="1"/>
  <c r="B9600" i="126" s="1"/>
  <c r="E9600" i="126"/>
  <c r="F9600" i="126" l="1"/>
  <c r="C9600" i="126" s="1"/>
  <c r="B9601" i="126" s="1"/>
  <c r="E9601" i="126"/>
  <c r="E9602" i="126" l="1"/>
  <c r="F9601" i="126"/>
  <c r="C9601" i="126" s="1"/>
  <c r="B9602" i="126" s="1"/>
  <c r="E9603" i="126" l="1"/>
  <c r="F9602" i="126"/>
  <c r="C9602" i="126" s="1"/>
  <c r="B9603" i="126" s="1"/>
  <c r="E9604" i="126" l="1"/>
  <c r="F9603" i="126"/>
  <c r="C9603" i="126" s="1"/>
  <c r="B9604" i="126" s="1"/>
  <c r="F9604" i="126" l="1"/>
  <c r="C9604" i="126" s="1"/>
  <c r="B9605" i="126" s="1"/>
  <c r="E9605" i="126"/>
  <c r="E9606" i="126" l="1"/>
  <c r="F9605" i="126"/>
  <c r="C9605" i="126" s="1"/>
  <c r="B9606" i="126" s="1"/>
  <c r="E9607" i="126" l="1"/>
  <c r="F9606" i="126"/>
  <c r="C9606" i="126" s="1"/>
  <c r="B9607" i="126" s="1"/>
  <c r="F9607" i="126" l="1"/>
  <c r="C9607" i="126" s="1"/>
  <c r="B9608" i="126" s="1"/>
  <c r="E9608" i="126"/>
  <c r="E9609" i="126" l="1"/>
  <c r="F9608" i="126"/>
  <c r="C9608" i="126" s="1"/>
  <c r="B9609" i="126" s="1"/>
  <c r="F9609" i="126" l="1"/>
  <c r="C9609" i="126" s="1"/>
  <c r="B9610" i="126" s="1"/>
  <c r="E9610" i="126"/>
  <c r="F9610" i="126" l="1"/>
  <c r="C9610" i="126" s="1"/>
  <c r="B9611" i="126" s="1"/>
  <c r="E9611" i="126"/>
  <c r="E9612" i="126" l="1"/>
  <c r="F9611" i="126"/>
  <c r="C9611" i="126" s="1"/>
  <c r="B9612" i="126" s="1"/>
  <c r="F9612" i="126" l="1"/>
  <c r="C9612" i="126" s="1"/>
  <c r="B9613" i="126" s="1"/>
  <c r="E9613" i="126"/>
  <c r="E9614" i="126" l="1"/>
  <c r="F9613" i="126"/>
  <c r="C9613" i="126" s="1"/>
  <c r="B9614" i="126" s="1"/>
  <c r="E9615" i="126" l="1"/>
  <c r="F9614" i="126"/>
  <c r="C9614" i="126" s="1"/>
  <c r="B9615" i="126" s="1"/>
  <c r="F9615" i="126" l="1"/>
  <c r="C9615" i="126" s="1"/>
  <c r="B9616" i="126" s="1"/>
  <c r="E9616" i="126"/>
  <c r="E9617" i="126" l="1"/>
  <c r="F9616" i="126"/>
  <c r="C9616" i="126" s="1"/>
  <c r="B9617" i="126" s="1"/>
  <c r="F9617" i="126" l="1"/>
  <c r="C9617" i="126" s="1"/>
  <c r="B9618" i="126" s="1"/>
  <c r="E9618" i="126"/>
  <c r="E9619" i="126" l="1"/>
  <c r="F9618" i="126"/>
  <c r="C9618" i="126" s="1"/>
  <c r="B9619" i="126" s="1"/>
  <c r="E9620" i="126" l="1"/>
  <c r="F9619" i="126"/>
  <c r="C9619" i="126" s="1"/>
  <c r="B9620" i="126" s="1"/>
  <c r="E9621" i="126" l="1"/>
  <c r="F9620" i="126"/>
  <c r="C9620" i="126" s="1"/>
  <c r="B9621" i="126" s="1"/>
  <c r="F9621" i="126" l="1"/>
  <c r="C9621" i="126" s="1"/>
  <c r="B9622" i="126" s="1"/>
  <c r="E9622" i="126"/>
  <c r="F9622" i="126" l="1"/>
  <c r="C9622" i="126" s="1"/>
  <c r="B9623" i="126" s="1"/>
  <c r="E9623" i="126"/>
  <c r="E9624" i="126" l="1"/>
  <c r="F9623" i="126"/>
  <c r="C9623" i="126" s="1"/>
  <c r="B9624" i="126" s="1"/>
  <c r="F9624" i="126" l="1"/>
  <c r="C9624" i="126" s="1"/>
  <c r="B9625" i="126" s="1"/>
  <c r="E9625" i="126"/>
  <c r="F9625" i="126" l="1"/>
  <c r="C9625" i="126" s="1"/>
  <c r="B9626" i="126" s="1"/>
  <c r="E9626" i="126"/>
  <c r="F9626" i="126" l="1"/>
  <c r="C9626" i="126" s="1"/>
  <c r="B9627" i="126" s="1"/>
  <c r="E9627" i="126"/>
  <c r="E9628" i="126" l="1"/>
  <c r="F9627" i="126"/>
  <c r="C9627" i="126" s="1"/>
  <c r="B9628" i="126" s="1"/>
  <c r="F9628" i="126" l="1"/>
  <c r="C9628" i="126" s="1"/>
  <c r="B9629" i="126" s="1"/>
  <c r="E9629" i="126"/>
  <c r="E9630" i="126" l="1"/>
  <c r="F9629" i="126"/>
  <c r="C9629" i="126" s="1"/>
  <c r="B9630" i="126" s="1"/>
  <c r="E9631" i="126" l="1"/>
  <c r="F9630" i="126"/>
  <c r="C9630" i="126" s="1"/>
  <c r="B9631" i="126" s="1"/>
  <c r="E9632" i="126" l="1"/>
  <c r="F9631" i="126"/>
  <c r="C9631" i="126" s="1"/>
  <c r="B9632" i="126" s="1"/>
  <c r="F9632" i="126" l="1"/>
  <c r="C9632" i="126" s="1"/>
  <c r="B9633" i="126" s="1"/>
  <c r="E9633" i="126"/>
  <c r="E9634" i="126" l="1"/>
  <c r="F9633" i="126"/>
  <c r="C9633" i="126" s="1"/>
  <c r="B9634" i="126" s="1"/>
  <c r="F9634" i="126" l="1"/>
  <c r="C9634" i="126" s="1"/>
  <c r="B9635" i="126" s="1"/>
  <c r="E9635" i="126"/>
  <c r="F9635" i="126" l="1"/>
  <c r="C9635" i="126" s="1"/>
  <c r="B9636" i="126" s="1"/>
  <c r="E9636" i="126"/>
  <c r="E9637" i="126" l="1"/>
  <c r="F9636" i="126"/>
  <c r="C9636" i="126" s="1"/>
  <c r="B9637" i="126" s="1"/>
  <c r="F9637" i="126" l="1"/>
  <c r="C9637" i="126" s="1"/>
  <c r="B9638" i="126" s="1"/>
  <c r="E9638" i="126"/>
  <c r="E9639" i="126" l="1"/>
  <c r="F9638" i="126"/>
  <c r="C9638" i="126" s="1"/>
  <c r="B9639" i="126" s="1"/>
  <c r="F9639" i="126" l="1"/>
  <c r="C9639" i="126" s="1"/>
  <c r="B9640" i="126" s="1"/>
  <c r="E9640" i="126"/>
  <c r="E9641" i="126" l="1"/>
  <c r="F9640" i="126"/>
  <c r="C9640" i="126" s="1"/>
  <c r="B9641" i="126" s="1"/>
  <c r="E9642" i="126" l="1"/>
  <c r="F9641" i="126"/>
  <c r="C9641" i="126" s="1"/>
  <c r="B9642" i="126" s="1"/>
  <c r="F9642" i="126" l="1"/>
  <c r="C9642" i="126" s="1"/>
  <c r="B9643" i="126" s="1"/>
  <c r="E9643" i="126"/>
  <c r="E9644" i="126" l="1"/>
  <c r="F9643" i="126"/>
  <c r="C9643" i="126" s="1"/>
  <c r="B9644" i="126" s="1"/>
  <c r="F9644" i="126" l="1"/>
  <c r="C9644" i="126" s="1"/>
  <c r="B9645" i="126" s="1"/>
  <c r="E9645" i="126"/>
  <c r="F9645" i="126" l="1"/>
  <c r="C9645" i="126" s="1"/>
  <c r="B9646" i="126" s="1"/>
  <c r="E9646" i="126"/>
  <c r="F9646" i="126" l="1"/>
  <c r="C9646" i="126" s="1"/>
  <c r="B9647" i="126" s="1"/>
  <c r="E9647" i="126"/>
  <c r="F9647" i="126" l="1"/>
  <c r="C9647" i="126" s="1"/>
  <c r="B9648" i="126" s="1"/>
  <c r="E9648" i="126"/>
  <c r="F9648" i="126" l="1"/>
  <c r="C9648" i="126" s="1"/>
  <c r="B9649" i="126" s="1"/>
  <c r="E9649" i="126"/>
  <c r="E9650" i="126" l="1"/>
  <c r="F9649" i="126"/>
  <c r="C9649" i="126" s="1"/>
  <c r="B9650" i="126" s="1"/>
  <c r="E9651" i="126" l="1"/>
  <c r="F9650" i="126"/>
  <c r="C9650" i="126" s="1"/>
  <c r="B9651" i="126" s="1"/>
  <c r="F9651" i="126" l="1"/>
  <c r="C9651" i="126" s="1"/>
  <c r="B9652" i="126" s="1"/>
  <c r="E9652" i="126"/>
  <c r="F9652" i="126" l="1"/>
  <c r="C9652" i="126" s="1"/>
  <c r="B9653" i="126" s="1"/>
  <c r="E9653" i="126"/>
  <c r="E9654" i="126" l="1"/>
  <c r="F9653" i="126"/>
  <c r="C9653" i="126" s="1"/>
  <c r="B9654" i="126" s="1"/>
  <c r="F9654" i="126" l="1"/>
  <c r="C9654" i="126" s="1"/>
  <c r="B9655" i="126" s="1"/>
  <c r="E9655" i="126"/>
  <c r="E9656" i="126" l="1"/>
  <c r="F9655" i="126"/>
  <c r="C9655" i="126" s="1"/>
  <c r="B9656" i="126" s="1"/>
  <c r="F9656" i="126" l="1"/>
  <c r="C9656" i="126" s="1"/>
  <c r="B9657" i="126" s="1"/>
  <c r="E9657" i="126"/>
  <c r="F9657" i="126" l="1"/>
  <c r="C9657" i="126" s="1"/>
  <c r="B9658" i="126" s="1"/>
  <c r="E9658" i="126"/>
  <c r="E9659" i="126" l="1"/>
  <c r="F9658" i="126"/>
  <c r="C9658" i="126" s="1"/>
  <c r="B9659" i="126" s="1"/>
  <c r="F9659" i="126" l="1"/>
  <c r="C9659" i="126" s="1"/>
  <c r="B9660" i="126" s="1"/>
  <c r="E9660" i="126"/>
  <c r="E9661" i="126" l="1"/>
  <c r="F9660" i="126"/>
  <c r="C9660" i="126" s="1"/>
  <c r="B9661" i="126" s="1"/>
  <c r="F9661" i="126" l="1"/>
  <c r="C9661" i="126" s="1"/>
  <c r="B9662" i="126" s="1"/>
  <c r="E9662" i="126"/>
  <c r="E9663" i="126" l="1"/>
  <c r="F9662" i="126"/>
  <c r="C9662" i="126" s="1"/>
  <c r="B9663" i="126" s="1"/>
  <c r="E9664" i="126" l="1"/>
  <c r="F9663" i="126"/>
  <c r="C9663" i="126" s="1"/>
  <c r="B9664" i="126" s="1"/>
  <c r="F9664" i="126" l="1"/>
  <c r="C9664" i="126" s="1"/>
  <c r="B9665" i="126" s="1"/>
  <c r="E9665" i="126"/>
  <c r="E9666" i="126" l="1"/>
  <c r="F9665" i="126"/>
  <c r="C9665" i="126" s="1"/>
  <c r="B9666" i="126" s="1"/>
  <c r="F9666" i="126" l="1"/>
  <c r="C9666" i="126" s="1"/>
  <c r="B9667" i="126" s="1"/>
  <c r="E9667" i="126"/>
  <c r="F9667" i="126" l="1"/>
  <c r="C9667" i="126" s="1"/>
  <c r="B9668" i="126" s="1"/>
  <c r="E9668" i="126"/>
  <c r="E9669" i="126" l="1"/>
  <c r="F9668" i="126"/>
  <c r="C9668" i="126" s="1"/>
  <c r="B9669" i="126" s="1"/>
  <c r="E9670" i="126" l="1"/>
  <c r="F9669" i="126"/>
  <c r="C9669" i="126" s="1"/>
  <c r="B9670" i="126" s="1"/>
  <c r="E9671" i="126" l="1"/>
  <c r="F9670" i="126"/>
  <c r="C9670" i="126" s="1"/>
  <c r="B9671" i="126" s="1"/>
  <c r="F9671" i="126" l="1"/>
  <c r="C9671" i="126" s="1"/>
  <c r="B9672" i="126" s="1"/>
  <c r="E9672" i="126"/>
  <c r="F9672" i="126" l="1"/>
  <c r="C9672" i="126" s="1"/>
  <c r="B9673" i="126" s="1"/>
  <c r="E9673" i="126"/>
  <c r="E9674" i="126" l="1"/>
  <c r="F9673" i="126"/>
  <c r="C9673" i="126" s="1"/>
  <c r="B9674" i="126" s="1"/>
  <c r="F9674" i="126" l="1"/>
  <c r="C9674" i="126" s="1"/>
  <c r="B9675" i="126" s="1"/>
  <c r="E9675" i="126"/>
  <c r="F9675" i="126" l="1"/>
  <c r="C9675" i="126" s="1"/>
  <c r="B9676" i="126" s="1"/>
  <c r="E9676" i="126"/>
  <c r="E9677" i="126" l="1"/>
  <c r="F9676" i="126"/>
  <c r="C9676" i="126" s="1"/>
  <c r="B9677" i="126" s="1"/>
  <c r="F9677" i="126" l="1"/>
  <c r="C9677" i="126" s="1"/>
  <c r="B9678" i="126" s="1"/>
  <c r="E9678" i="126"/>
  <c r="F9678" i="126" l="1"/>
  <c r="C9678" i="126" s="1"/>
  <c r="B9679" i="126" s="1"/>
  <c r="E9679" i="126"/>
  <c r="E9680" i="126" l="1"/>
  <c r="F9679" i="126"/>
  <c r="C9679" i="126" s="1"/>
  <c r="B9680" i="126" s="1"/>
  <c r="E9681" i="126" l="1"/>
  <c r="F9680" i="126"/>
  <c r="C9680" i="126" s="1"/>
  <c r="B9681" i="126" s="1"/>
  <c r="F9681" i="126" l="1"/>
  <c r="C9681" i="126" s="1"/>
  <c r="B9682" i="126" s="1"/>
  <c r="E9682" i="126"/>
  <c r="E9683" i="126" l="1"/>
  <c r="F9682" i="126"/>
  <c r="C9682" i="126" s="1"/>
  <c r="B9683" i="126" s="1"/>
  <c r="F9683" i="126" l="1"/>
  <c r="C9683" i="126" s="1"/>
  <c r="B9684" i="126" s="1"/>
  <c r="E9684" i="126"/>
  <c r="F9684" i="126" l="1"/>
  <c r="C9684" i="126" s="1"/>
  <c r="B9685" i="126" s="1"/>
  <c r="E9685" i="126"/>
  <c r="E9686" i="126" l="1"/>
  <c r="F9685" i="126"/>
  <c r="C9685" i="126" s="1"/>
  <c r="B9686" i="126" s="1"/>
  <c r="F9686" i="126" l="1"/>
  <c r="C9686" i="126" s="1"/>
  <c r="B9687" i="126" s="1"/>
  <c r="E9687" i="126"/>
  <c r="F9687" i="126" l="1"/>
  <c r="C9687" i="126" s="1"/>
  <c r="B9688" i="126" s="1"/>
  <c r="E9688" i="126"/>
  <c r="F9688" i="126" l="1"/>
  <c r="C9688" i="126" s="1"/>
  <c r="B9689" i="126" s="1"/>
  <c r="E9689" i="126"/>
  <c r="F9689" i="126" l="1"/>
  <c r="C9689" i="126" s="1"/>
  <c r="B9690" i="126" s="1"/>
  <c r="E9690" i="126"/>
  <c r="F9690" i="126" l="1"/>
  <c r="C9690" i="126" s="1"/>
  <c r="B9691" i="126" s="1"/>
  <c r="E9691" i="126"/>
  <c r="E9692" i="126" l="1"/>
  <c r="F9691" i="126"/>
  <c r="C9691" i="126" s="1"/>
  <c r="B9692" i="126" s="1"/>
  <c r="F9692" i="126" l="1"/>
  <c r="C9692" i="126" s="1"/>
  <c r="B9693" i="126" s="1"/>
  <c r="E9693" i="126"/>
  <c r="E9694" i="126" l="1"/>
  <c r="F9693" i="126"/>
  <c r="C9693" i="126" s="1"/>
  <c r="B9694" i="126" s="1"/>
  <c r="F9694" i="126" l="1"/>
  <c r="C9694" i="126" s="1"/>
  <c r="B9695" i="126" s="1"/>
  <c r="E9695" i="126"/>
  <c r="F9695" i="126" l="1"/>
  <c r="C9695" i="126" s="1"/>
  <c r="B9696" i="126" s="1"/>
  <c r="E9696" i="126"/>
  <c r="F9696" i="126" l="1"/>
  <c r="C9696" i="126" s="1"/>
  <c r="B9697" i="126" s="1"/>
  <c r="E9697" i="126"/>
  <c r="E9698" i="126" l="1"/>
  <c r="F9697" i="126"/>
  <c r="C9697" i="126" s="1"/>
  <c r="B9698" i="126" s="1"/>
  <c r="E9699" i="126" l="1"/>
  <c r="F9698" i="126"/>
  <c r="C9698" i="126" s="1"/>
  <c r="B9699" i="126" s="1"/>
  <c r="E9700" i="126" l="1"/>
  <c r="F9699" i="126"/>
  <c r="C9699" i="126" s="1"/>
  <c r="B9700" i="126" s="1"/>
  <c r="F9700" i="126" l="1"/>
  <c r="C9700" i="126" s="1"/>
  <c r="B9701" i="126" s="1"/>
  <c r="E9701" i="126"/>
  <c r="E9702" i="126" l="1"/>
  <c r="F9701" i="126"/>
  <c r="C9701" i="126" s="1"/>
  <c r="B9702" i="126" s="1"/>
  <c r="F9702" i="126" l="1"/>
  <c r="C9702" i="126" s="1"/>
  <c r="B9703" i="126" s="1"/>
  <c r="E9703" i="126"/>
  <c r="E9704" i="126" l="1"/>
  <c r="F9703" i="126"/>
  <c r="C9703" i="126" s="1"/>
  <c r="B9704" i="126" s="1"/>
  <c r="F9704" i="126" l="1"/>
  <c r="C9704" i="126" s="1"/>
  <c r="B9705" i="126" s="1"/>
  <c r="E9705" i="126"/>
  <c r="E9706" i="126" l="1"/>
  <c r="F9705" i="126"/>
  <c r="C9705" i="126" s="1"/>
  <c r="B9706" i="126" s="1"/>
  <c r="F9706" i="126" l="1"/>
  <c r="C9706" i="126" s="1"/>
  <c r="B9707" i="126" s="1"/>
  <c r="E9707" i="126"/>
  <c r="E9708" i="126" l="1"/>
  <c r="F9707" i="126"/>
  <c r="C9707" i="126" s="1"/>
  <c r="B9708" i="126" s="1"/>
  <c r="F9708" i="126" l="1"/>
  <c r="C9708" i="126" s="1"/>
  <c r="B9709" i="126" s="1"/>
  <c r="E9709" i="126"/>
  <c r="E9710" i="126" l="1"/>
  <c r="F9709" i="126"/>
  <c r="C9709" i="126" s="1"/>
  <c r="B9710" i="126" s="1"/>
  <c r="F9710" i="126" l="1"/>
  <c r="C9710" i="126" s="1"/>
  <c r="B9711" i="126" s="1"/>
  <c r="E9711" i="126"/>
  <c r="E9712" i="126" l="1"/>
  <c r="F9711" i="126"/>
  <c r="C9711" i="126" s="1"/>
  <c r="B9712" i="126" s="1"/>
  <c r="F9712" i="126" l="1"/>
  <c r="C9712" i="126" s="1"/>
  <c r="B9713" i="126" s="1"/>
  <c r="E9713" i="126"/>
  <c r="E9714" i="126" l="1"/>
  <c r="F9713" i="126"/>
  <c r="C9713" i="126" s="1"/>
  <c r="B9714" i="126" s="1"/>
  <c r="F9714" i="126" l="1"/>
  <c r="C9714" i="126" s="1"/>
  <c r="B9715" i="126" s="1"/>
  <c r="E9715" i="126"/>
  <c r="F9715" i="126" l="1"/>
  <c r="C9715" i="126" s="1"/>
  <c r="B9716" i="126" s="1"/>
  <c r="E9716" i="126"/>
  <c r="F9716" i="126" l="1"/>
  <c r="C9716" i="126" s="1"/>
  <c r="B9717" i="126" s="1"/>
  <c r="E9717" i="126"/>
  <c r="E9718" i="126" l="1"/>
  <c r="F9717" i="126"/>
  <c r="C9717" i="126" s="1"/>
  <c r="B9718" i="126" s="1"/>
  <c r="F9718" i="126" l="1"/>
  <c r="C9718" i="126" s="1"/>
  <c r="B9719" i="126" s="1"/>
  <c r="E9719" i="126"/>
  <c r="E9720" i="126" l="1"/>
  <c r="F9719" i="126"/>
  <c r="C9719" i="126" s="1"/>
  <c r="B9720" i="126" s="1"/>
  <c r="F9720" i="126" l="1"/>
  <c r="C9720" i="126" s="1"/>
  <c r="B9721" i="126" s="1"/>
  <c r="E9721" i="126"/>
  <c r="F9721" i="126" l="1"/>
  <c r="C9721" i="126" s="1"/>
  <c r="B9722" i="126" s="1"/>
  <c r="E9722" i="126"/>
  <c r="E9723" i="126" l="1"/>
  <c r="F9722" i="126"/>
  <c r="C9722" i="126" s="1"/>
  <c r="B9723" i="126" s="1"/>
  <c r="E9724" i="126" l="1"/>
  <c r="F9723" i="126"/>
  <c r="C9723" i="126" s="1"/>
  <c r="B9724" i="126" s="1"/>
  <c r="F9724" i="126" l="1"/>
  <c r="C9724" i="126" s="1"/>
  <c r="B9725" i="126" s="1"/>
  <c r="E9725" i="126"/>
  <c r="F9725" i="126" l="1"/>
  <c r="C9725" i="126" s="1"/>
  <c r="B9726" i="126" s="1"/>
  <c r="E9726" i="126"/>
  <c r="E9727" i="126" l="1"/>
  <c r="F9726" i="126"/>
  <c r="C9726" i="126" s="1"/>
  <c r="B9727" i="126" s="1"/>
  <c r="F9727" i="126" l="1"/>
  <c r="C9727" i="126" s="1"/>
  <c r="B9728" i="126" s="1"/>
  <c r="E9728" i="126"/>
  <c r="E9729" i="126" l="1"/>
  <c r="F9728" i="126"/>
  <c r="C9728" i="126" s="1"/>
  <c r="B9729" i="126" s="1"/>
  <c r="F9729" i="126" l="1"/>
  <c r="C9729" i="126" s="1"/>
  <c r="B9730" i="126" s="1"/>
  <c r="E9730" i="126"/>
  <c r="F9730" i="126" l="1"/>
  <c r="C9730" i="126" s="1"/>
  <c r="B9731" i="126" s="1"/>
  <c r="E9731" i="126"/>
  <c r="E9732" i="126" l="1"/>
  <c r="F9731" i="126"/>
  <c r="C9731" i="126" s="1"/>
  <c r="B9732" i="126" s="1"/>
  <c r="F9732" i="126" l="1"/>
  <c r="C9732" i="126" s="1"/>
  <c r="B9733" i="126" s="1"/>
  <c r="E9733" i="126"/>
  <c r="E9734" i="126" l="1"/>
  <c r="F9733" i="126"/>
  <c r="C9733" i="126" s="1"/>
  <c r="B9734" i="126" s="1"/>
  <c r="F9734" i="126" l="1"/>
  <c r="C9734" i="126" s="1"/>
  <c r="B9735" i="126" s="1"/>
  <c r="E9735" i="126"/>
  <c r="E9736" i="126" l="1"/>
  <c r="F9735" i="126"/>
  <c r="C9735" i="126" s="1"/>
  <c r="B9736" i="126" s="1"/>
  <c r="F9736" i="126" l="1"/>
  <c r="C9736" i="126" s="1"/>
  <c r="B9737" i="126" s="1"/>
  <c r="E9737" i="126"/>
  <c r="E9738" i="126" l="1"/>
  <c r="F9737" i="126"/>
  <c r="C9737" i="126" s="1"/>
  <c r="B9738" i="126" s="1"/>
  <c r="F9738" i="126" l="1"/>
  <c r="C9738" i="126" s="1"/>
  <c r="B9739" i="126" s="1"/>
  <c r="E9739" i="126"/>
  <c r="F9739" i="126" l="1"/>
  <c r="C9739" i="126" s="1"/>
  <c r="B9740" i="126" s="1"/>
  <c r="E9740" i="126"/>
  <c r="E9741" i="126" l="1"/>
  <c r="F9740" i="126"/>
  <c r="C9740" i="126" s="1"/>
  <c r="B9741" i="126" s="1"/>
  <c r="E9742" i="126" l="1"/>
  <c r="F9741" i="126"/>
  <c r="C9741" i="126" s="1"/>
  <c r="B9742" i="126" s="1"/>
  <c r="F9742" i="126" l="1"/>
  <c r="C9742" i="126" s="1"/>
  <c r="B9743" i="126" s="1"/>
  <c r="E9743" i="126"/>
  <c r="F9743" i="126" l="1"/>
  <c r="C9743" i="126" s="1"/>
  <c r="B9744" i="126" s="1"/>
  <c r="E9744" i="126"/>
  <c r="F9744" i="126" l="1"/>
  <c r="C9744" i="126" s="1"/>
  <c r="B9745" i="126" s="1"/>
  <c r="E9745" i="126"/>
  <c r="E9746" i="126" l="1"/>
  <c r="F9745" i="126"/>
  <c r="C9745" i="126" s="1"/>
  <c r="B9746" i="126" s="1"/>
  <c r="E9747" i="126" l="1"/>
  <c r="F9746" i="126"/>
  <c r="C9746" i="126" s="1"/>
  <c r="B9747" i="126" s="1"/>
  <c r="E9748" i="126" l="1"/>
  <c r="F9747" i="126"/>
  <c r="C9747" i="126" s="1"/>
  <c r="B9748" i="126" s="1"/>
  <c r="F9748" i="126" l="1"/>
  <c r="C9748" i="126" s="1"/>
  <c r="B9749" i="126" s="1"/>
  <c r="E9749" i="126"/>
  <c r="E9750" i="126" l="1"/>
  <c r="F9749" i="126"/>
  <c r="C9749" i="126" s="1"/>
  <c r="B9750" i="126" s="1"/>
  <c r="F9750" i="126" l="1"/>
  <c r="C9750" i="126" s="1"/>
  <c r="B9751" i="126" s="1"/>
  <c r="E9751" i="126"/>
  <c r="F9751" i="126" l="1"/>
  <c r="C9751" i="126" s="1"/>
  <c r="B9752" i="126" s="1"/>
  <c r="E9752" i="126"/>
  <c r="E9753" i="126" l="1"/>
  <c r="F9752" i="126"/>
  <c r="C9752" i="126" s="1"/>
  <c r="B9753" i="126" s="1"/>
  <c r="F9753" i="126" l="1"/>
  <c r="C9753" i="126" s="1"/>
  <c r="B9754" i="126" s="1"/>
  <c r="E9754" i="126"/>
  <c r="F9754" i="126" l="1"/>
  <c r="C9754" i="126" s="1"/>
  <c r="B9755" i="126" s="1"/>
  <c r="E9755" i="126"/>
  <c r="E9756" i="126" l="1"/>
  <c r="F9755" i="126"/>
  <c r="C9755" i="126" s="1"/>
  <c r="B9756" i="126" s="1"/>
  <c r="F9756" i="126" l="1"/>
  <c r="C9756" i="126" s="1"/>
  <c r="B9757" i="126" s="1"/>
  <c r="E9757" i="126"/>
  <c r="E9758" i="126" l="1"/>
  <c r="F9757" i="126"/>
  <c r="C9757" i="126" s="1"/>
  <c r="B9758" i="126" s="1"/>
  <c r="F9758" i="126" l="1"/>
  <c r="C9758" i="126" s="1"/>
  <c r="B9759" i="126" s="1"/>
  <c r="E9759" i="126"/>
  <c r="F9759" i="126" l="1"/>
  <c r="C9759" i="126" s="1"/>
  <c r="B9760" i="126" s="1"/>
  <c r="E9760" i="126"/>
  <c r="E9761" i="126" l="1"/>
  <c r="F9760" i="126"/>
  <c r="C9760" i="126" s="1"/>
  <c r="B9761" i="126" s="1"/>
  <c r="F9761" i="126" l="1"/>
  <c r="C9761" i="126" s="1"/>
  <c r="B9762" i="126" s="1"/>
  <c r="E9762" i="126"/>
  <c r="E9763" i="126" l="1"/>
  <c r="F9762" i="126"/>
  <c r="C9762" i="126" s="1"/>
  <c r="B9763" i="126" s="1"/>
  <c r="F9763" i="126" l="1"/>
  <c r="C9763" i="126" s="1"/>
  <c r="B9764" i="126" s="1"/>
  <c r="E9764" i="126"/>
  <c r="E9765" i="126" l="1"/>
  <c r="F9764" i="126"/>
  <c r="C9764" i="126" s="1"/>
  <c r="B9765" i="126" s="1"/>
  <c r="F9765" i="126" l="1"/>
  <c r="C9765" i="126" s="1"/>
  <c r="B9766" i="126" s="1"/>
  <c r="E9766" i="126"/>
  <c r="E9767" i="126" l="1"/>
  <c r="F9766" i="126"/>
  <c r="C9766" i="126" s="1"/>
  <c r="B9767" i="126" s="1"/>
  <c r="F9767" i="126" l="1"/>
  <c r="C9767" i="126" s="1"/>
  <c r="B9768" i="126" s="1"/>
  <c r="E9768" i="126"/>
  <c r="E9769" i="126" l="1"/>
  <c r="F9768" i="126"/>
  <c r="C9768" i="126" s="1"/>
  <c r="B9769" i="126" s="1"/>
  <c r="F9769" i="126" l="1"/>
  <c r="C9769" i="126" s="1"/>
  <c r="B9770" i="126" s="1"/>
  <c r="E9770" i="126"/>
  <c r="E9771" i="126" l="1"/>
  <c r="F9770" i="126"/>
  <c r="C9770" i="126" s="1"/>
  <c r="B9771" i="126" s="1"/>
  <c r="E9772" i="126" l="1"/>
  <c r="F9771" i="126"/>
  <c r="C9771" i="126" s="1"/>
  <c r="B9772" i="126" s="1"/>
  <c r="F9772" i="126" l="1"/>
  <c r="C9772" i="126" s="1"/>
  <c r="B9773" i="126" s="1"/>
  <c r="E9773" i="126"/>
  <c r="F9773" i="126" l="1"/>
  <c r="C9773" i="126" s="1"/>
  <c r="B9774" i="126" s="1"/>
  <c r="E9774" i="126"/>
  <c r="E9775" i="126" l="1"/>
  <c r="F9774" i="126"/>
  <c r="C9774" i="126" s="1"/>
  <c r="B9775" i="126" s="1"/>
  <c r="F9775" i="126" l="1"/>
  <c r="C9775" i="126" s="1"/>
  <c r="B9776" i="126" s="1"/>
  <c r="E9776" i="126"/>
  <c r="F9776" i="126" l="1"/>
  <c r="C9776" i="126" s="1"/>
  <c r="B9777" i="126" s="1"/>
  <c r="E9777" i="126"/>
  <c r="E9778" i="126" l="1"/>
  <c r="F9777" i="126"/>
  <c r="C9777" i="126" s="1"/>
  <c r="B9778" i="126" s="1"/>
  <c r="F9778" i="126" l="1"/>
  <c r="C9778" i="126" s="1"/>
  <c r="B9779" i="126" s="1"/>
  <c r="E9779" i="126"/>
  <c r="E9780" i="126" l="1"/>
  <c r="F9779" i="126"/>
  <c r="C9779" i="126" s="1"/>
  <c r="B9780" i="126" s="1"/>
  <c r="E9781" i="126" l="1"/>
  <c r="F9780" i="126"/>
  <c r="C9780" i="126" s="1"/>
  <c r="B9781" i="126" s="1"/>
  <c r="E9782" i="126" l="1"/>
  <c r="F9781" i="126"/>
  <c r="C9781" i="126" s="1"/>
  <c r="B9782" i="126" s="1"/>
  <c r="F9782" i="126" l="1"/>
  <c r="C9782" i="126" s="1"/>
  <c r="B9783" i="126" s="1"/>
  <c r="E9783" i="126"/>
  <c r="F9783" i="126" l="1"/>
  <c r="C9783" i="126" s="1"/>
  <c r="B9784" i="126" s="1"/>
  <c r="E9784" i="126"/>
  <c r="E9785" i="126" l="1"/>
  <c r="F9784" i="126"/>
  <c r="C9784" i="126" s="1"/>
  <c r="B9785" i="126" s="1"/>
  <c r="F9785" i="126" l="1"/>
  <c r="C9785" i="126" s="1"/>
  <c r="B9786" i="126" s="1"/>
  <c r="E9786" i="126"/>
  <c r="E9787" i="126" l="1"/>
  <c r="F9786" i="126"/>
  <c r="C9786" i="126" s="1"/>
  <c r="B9787" i="126" s="1"/>
  <c r="F9787" i="126" l="1"/>
  <c r="C9787" i="126" s="1"/>
  <c r="B9788" i="126" s="1"/>
  <c r="E9788" i="126"/>
  <c r="F9788" i="126" l="1"/>
  <c r="C9788" i="126" s="1"/>
  <c r="B9789" i="126" s="1"/>
  <c r="E9789" i="126"/>
  <c r="E9790" i="126" l="1"/>
  <c r="F9789" i="126"/>
  <c r="C9789" i="126" s="1"/>
  <c r="B9790" i="126" s="1"/>
  <c r="F9790" i="126" l="1"/>
  <c r="C9790" i="126" s="1"/>
  <c r="B9791" i="126" s="1"/>
  <c r="E9791" i="126"/>
  <c r="F9791" i="126" l="1"/>
  <c r="C9791" i="126" s="1"/>
  <c r="B9792" i="126" s="1"/>
  <c r="E9792" i="126"/>
  <c r="E9793" i="126" l="1"/>
  <c r="F9792" i="126"/>
  <c r="C9792" i="126" s="1"/>
  <c r="B9793" i="126" s="1"/>
  <c r="F9793" i="126" l="1"/>
  <c r="C9793" i="126" s="1"/>
  <c r="B9794" i="126" s="1"/>
  <c r="E9794" i="126"/>
  <c r="F9794" i="126" l="1"/>
  <c r="C9794" i="126" s="1"/>
  <c r="B9795" i="126" s="1"/>
  <c r="E9795" i="126"/>
  <c r="E9796" i="126" l="1"/>
  <c r="F9795" i="126"/>
  <c r="C9795" i="126" s="1"/>
  <c r="B9796" i="126" s="1"/>
  <c r="F9796" i="126" l="1"/>
  <c r="C9796" i="126" s="1"/>
  <c r="B9797" i="126" s="1"/>
  <c r="E9797" i="126"/>
  <c r="E9798" i="126" l="1"/>
  <c r="F9797" i="126"/>
  <c r="C9797" i="126" s="1"/>
  <c r="B9798" i="126" s="1"/>
  <c r="E9799" i="126" l="1"/>
  <c r="F9798" i="126"/>
  <c r="C9798" i="126" s="1"/>
  <c r="B9799" i="126" s="1"/>
  <c r="F9799" i="126" l="1"/>
  <c r="C9799" i="126" s="1"/>
  <c r="B9800" i="126" s="1"/>
  <c r="E9800" i="126"/>
  <c r="F9800" i="126" l="1"/>
  <c r="C9800" i="126" s="1"/>
  <c r="B9801" i="126" s="1"/>
  <c r="E9801" i="126"/>
  <c r="E9802" i="126" l="1"/>
  <c r="F9801" i="126"/>
  <c r="C9801" i="126" s="1"/>
  <c r="B9802" i="126" s="1"/>
  <c r="F9802" i="126" l="1"/>
  <c r="C9802" i="126" s="1"/>
  <c r="B9803" i="126" s="1"/>
  <c r="E9803" i="126"/>
  <c r="F9803" i="126" l="1"/>
  <c r="C9803" i="126" s="1"/>
  <c r="B9804" i="126" s="1"/>
  <c r="E9804" i="126"/>
  <c r="E9805" i="126" l="1"/>
  <c r="F9804" i="126"/>
  <c r="C9804" i="126" s="1"/>
  <c r="B9805" i="126" s="1"/>
  <c r="F9805" i="126" l="1"/>
  <c r="C9805" i="126" s="1"/>
  <c r="B9806" i="126" s="1"/>
  <c r="E9806" i="126"/>
  <c r="E9807" i="126" l="1"/>
  <c r="F9806" i="126"/>
  <c r="C9806" i="126" s="1"/>
  <c r="B9807" i="126" s="1"/>
  <c r="E9808" i="126" l="1"/>
  <c r="F9807" i="126"/>
  <c r="C9807" i="126" s="1"/>
  <c r="B9808" i="126" s="1"/>
  <c r="F9808" i="126" l="1"/>
  <c r="C9808" i="126" s="1"/>
  <c r="B9809" i="126" s="1"/>
  <c r="E9809" i="126"/>
  <c r="F9809" i="126" l="1"/>
  <c r="C9809" i="126" s="1"/>
  <c r="B9810" i="126" s="1"/>
  <c r="E9810" i="126"/>
  <c r="E9811" i="126" l="1"/>
  <c r="F9810" i="126"/>
  <c r="C9810" i="126" s="1"/>
  <c r="B9811" i="126" s="1"/>
  <c r="E9812" i="126" l="1"/>
  <c r="F9811" i="126"/>
  <c r="C9811" i="126" s="1"/>
  <c r="B9812" i="126" s="1"/>
  <c r="F9812" i="126" l="1"/>
  <c r="C9812" i="126" s="1"/>
  <c r="B9813" i="126" s="1"/>
  <c r="E9813" i="126"/>
  <c r="E9814" i="126" l="1"/>
  <c r="F9813" i="126"/>
  <c r="C9813" i="126" s="1"/>
  <c r="B9814" i="126" s="1"/>
  <c r="F9814" i="126" l="1"/>
  <c r="C9814" i="126" s="1"/>
  <c r="B9815" i="126" s="1"/>
  <c r="E9815" i="126"/>
  <c r="F9815" i="126" l="1"/>
  <c r="C9815" i="126" s="1"/>
  <c r="B9816" i="126" s="1"/>
  <c r="E9816" i="126"/>
  <c r="E9817" i="126" l="1"/>
  <c r="F9816" i="126"/>
  <c r="C9816" i="126" s="1"/>
  <c r="B9817" i="126" s="1"/>
  <c r="F9817" i="126" l="1"/>
  <c r="C9817" i="126" s="1"/>
  <c r="B9818" i="126" s="1"/>
  <c r="E9818" i="126"/>
  <c r="E9819" i="126" l="1"/>
  <c r="F9818" i="126"/>
  <c r="C9818" i="126" s="1"/>
  <c r="B9819" i="126" s="1"/>
  <c r="F9819" i="126" l="1"/>
  <c r="C9819" i="126" s="1"/>
  <c r="B9820" i="126" s="1"/>
  <c r="E9820" i="126"/>
  <c r="E9821" i="126" l="1"/>
  <c r="F9820" i="126"/>
  <c r="C9820" i="126" s="1"/>
  <c r="B9821" i="126" s="1"/>
  <c r="F9821" i="126" l="1"/>
  <c r="C9821" i="126" s="1"/>
  <c r="B9822" i="126" s="1"/>
  <c r="E9822" i="126"/>
  <c r="E9823" i="126" l="1"/>
  <c r="F9822" i="126"/>
  <c r="C9822" i="126" s="1"/>
  <c r="B9823" i="126" s="1"/>
  <c r="F9823" i="126" l="1"/>
  <c r="C9823" i="126" s="1"/>
  <c r="B9824" i="126" s="1"/>
  <c r="E9824" i="126"/>
  <c r="F9824" i="126" l="1"/>
  <c r="C9824" i="126" s="1"/>
  <c r="B9825" i="126" s="1"/>
  <c r="E9825" i="126"/>
  <c r="F9825" i="126" l="1"/>
  <c r="C9825" i="126" s="1"/>
  <c r="B9826" i="126" s="1"/>
  <c r="E9826" i="126"/>
  <c r="F9826" i="126" l="1"/>
  <c r="C9826" i="126" s="1"/>
  <c r="B9827" i="126" s="1"/>
  <c r="E9827" i="126"/>
  <c r="E9828" i="126" l="1"/>
  <c r="F9827" i="126"/>
  <c r="C9827" i="126" s="1"/>
  <c r="B9828" i="126" s="1"/>
  <c r="F9828" i="126" l="1"/>
  <c r="C9828" i="126" s="1"/>
  <c r="B9829" i="126" s="1"/>
  <c r="E9829" i="126"/>
  <c r="E9830" i="126" l="1"/>
  <c r="F9829" i="126"/>
  <c r="C9829" i="126" s="1"/>
  <c r="B9830" i="126" s="1"/>
  <c r="F9830" i="126" l="1"/>
  <c r="C9830" i="126" s="1"/>
  <c r="B9831" i="126" s="1"/>
  <c r="E9831" i="126"/>
  <c r="E9832" i="126" l="1"/>
  <c r="F9831" i="126"/>
  <c r="C9831" i="126" s="1"/>
  <c r="B9832" i="126" s="1"/>
  <c r="F9832" i="126" l="1"/>
  <c r="C9832" i="126" s="1"/>
  <c r="B9833" i="126" s="1"/>
  <c r="E9833" i="126"/>
  <c r="F9833" i="126" l="1"/>
  <c r="C9833" i="126" s="1"/>
  <c r="B9834" i="126" s="1"/>
  <c r="E9834" i="126"/>
  <c r="F9834" i="126" l="1"/>
  <c r="C9834" i="126" s="1"/>
  <c r="B9835" i="126" s="1"/>
  <c r="E9835" i="126"/>
  <c r="E9836" i="126" l="1"/>
  <c r="F9835" i="126"/>
  <c r="C9835" i="126" s="1"/>
  <c r="B9836" i="126" s="1"/>
  <c r="F9836" i="126" l="1"/>
  <c r="C9836" i="126" s="1"/>
  <c r="B9837" i="126" s="1"/>
  <c r="E9837" i="126"/>
  <c r="F9837" i="126" l="1"/>
  <c r="C9837" i="126" s="1"/>
  <c r="B9838" i="126" s="1"/>
  <c r="E9838" i="126"/>
  <c r="F9838" i="126" l="1"/>
  <c r="C9838" i="126" s="1"/>
  <c r="B9839" i="126" s="1"/>
  <c r="E9839" i="126"/>
  <c r="E9840" i="126" l="1"/>
  <c r="F9839" i="126"/>
  <c r="C9839" i="126" s="1"/>
  <c r="B9840" i="126" s="1"/>
  <c r="F9840" i="126" l="1"/>
  <c r="C9840" i="126" s="1"/>
  <c r="B9841" i="126" s="1"/>
  <c r="E9841" i="126"/>
  <c r="F9841" i="126" l="1"/>
  <c r="C9841" i="126" s="1"/>
  <c r="B9842" i="126" s="1"/>
  <c r="E9842" i="126"/>
  <c r="E9843" i="126" l="1"/>
  <c r="F9842" i="126"/>
  <c r="C9842" i="126" s="1"/>
  <c r="B9843" i="126" s="1"/>
  <c r="F9843" i="126" l="1"/>
  <c r="C9843" i="126" s="1"/>
  <c r="B9844" i="126" s="1"/>
  <c r="E9844" i="126"/>
  <c r="E9845" i="126" l="1"/>
  <c r="F9844" i="126"/>
  <c r="C9844" i="126" s="1"/>
  <c r="B9845" i="126" s="1"/>
  <c r="E9846" i="126" l="1"/>
  <c r="F9845" i="126"/>
  <c r="C9845" i="126" s="1"/>
  <c r="B9846" i="126" s="1"/>
  <c r="E9847" i="126" l="1"/>
  <c r="F9846" i="126"/>
  <c r="C9846" i="126" s="1"/>
  <c r="B9847" i="126" s="1"/>
  <c r="F9847" i="126" l="1"/>
  <c r="C9847" i="126" s="1"/>
  <c r="B9848" i="126" s="1"/>
  <c r="E9848" i="126"/>
  <c r="F9848" i="126" l="1"/>
  <c r="C9848" i="126" s="1"/>
  <c r="B9849" i="126" s="1"/>
  <c r="E9849" i="126"/>
  <c r="E9850" i="126" l="1"/>
  <c r="F9849" i="126"/>
  <c r="C9849" i="126" s="1"/>
  <c r="B9850" i="126" s="1"/>
  <c r="F9850" i="126" l="1"/>
  <c r="C9850" i="126" s="1"/>
  <c r="B9851" i="126" s="1"/>
  <c r="E9851" i="126"/>
  <c r="F9851" i="126" l="1"/>
  <c r="C9851" i="126" s="1"/>
  <c r="B9852" i="126" s="1"/>
  <c r="E9852" i="126"/>
  <c r="E9853" i="126" l="1"/>
  <c r="F9852" i="126"/>
  <c r="C9852" i="126" s="1"/>
  <c r="B9853" i="126" s="1"/>
  <c r="F9853" i="126" l="1"/>
  <c r="C9853" i="126" s="1"/>
  <c r="B9854" i="126" s="1"/>
  <c r="E9854" i="126"/>
  <c r="E9855" i="126" l="1"/>
  <c r="F9854" i="126"/>
  <c r="C9854" i="126" s="1"/>
  <c r="B9855" i="126" s="1"/>
  <c r="E9856" i="126" l="1"/>
  <c r="F9855" i="126"/>
  <c r="C9855" i="126" s="1"/>
  <c r="B9856" i="126" s="1"/>
  <c r="E9857" i="126" l="1"/>
  <c r="F9856" i="126"/>
  <c r="C9856" i="126" s="1"/>
  <c r="B9857" i="126" s="1"/>
  <c r="F9857" i="126" l="1"/>
  <c r="C9857" i="126" s="1"/>
  <c r="B9858" i="126" s="1"/>
  <c r="E9858" i="126"/>
  <c r="E9859" i="126" l="1"/>
  <c r="F9858" i="126"/>
  <c r="C9858" i="126" s="1"/>
  <c r="B9859" i="126" s="1"/>
  <c r="F9859" i="126" l="1"/>
  <c r="C9859" i="126" s="1"/>
  <c r="B9860" i="126" s="1"/>
  <c r="E9860" i="126"/>
  <c r="E9861" i="126" l="1"/>
  <c r="F9860" i="126"/>
  <c r="C9860" i="126" s="1"/>
  <c r="B9861" i="126" s="1"/>
  <c r="F9861" i="126" l="1"/>
  <c r="C9861" i="126" s="1"/>
  <c r="B9862" i="126" s="1"/>
  <c r="E9862" i="126"/>
  <c r="F9862" i="126" l="1"/>
  <c r="C9862" i="126" s="1"/>
  <c r="B9863" i="126" s="1"/>
  <c r="E9863" i="126"/>
  <c r="E9864" i="126" l="1"/>
  <c r="F9863" i="126"/>
  <c r="C9863" i="126" s="1"/>
  <c r="B9864" i="126" s="1"/>
  <c r="E9865" i="126" l="1"/>
  <c r="F9864" i="126"/>
  <c r="C9864" i="126" s="1"/>
  <c r="B9865" i="126" s="1"/>
  <c r="F9865" i="126" l="1"/>
  <c r="C9865" i="126" s="1"/>
  <c r="B9866" i="126" s="1"/>
  <c r="E9866" i="126"/>
  <c r="F9866" i="126" l="1"/>
  <c r="C9866" i="126" s="1"/>
  <c r="B9867" i="126" s="1"/>
  <c r="E9867" i="126"/>
  <c r="F9867" i="126" l="1"/>
  <c r="C9867" i="126" s="1"/>
  <c r="B9868" i="126" s="1"/>
  <c r="E9868" i="126"/>
  <c r="E9869" i="126" l="1"/>
  <c r="F9868" i="126"/>
  <c r="C9868" i="126" s="1"/>
  <c r="B9869" i="126" s="1"/>
  <c r="F9869" i="126" l="1"/>
  <c r="C9869" i="126" s="1"/>
  <c r="B9870" i="126" s="1"/>
  <c r="E9870" i="126"/>
  <c r="F9870" i="126" l="1"/>
  <c r="C9870" i="126" s="1"/>
  <c r="B9871" i="126" s="1"/>
  <c r="E9871" i="126"/>
  <c r="F9871" i="126" l="1"/>
  <c r="C9871" i="126" s="1"/>
  <c r="B9872" i="126" s="1"/>
  <c r="E9872" i="126"/>
  <c r="E9873" i="126" l="1"/>
  <c r="F9872" i="126"/>
  <c r="C9872" i="126" s="1"/>
  <c r="B9873" i="126" s="1"/>
  <c r="E9874" i="126" l="1"/>
  <c r="F9873" i="126"/>
  <c r="C9873" i="126" s="1"/>
  <c r="B9874" i="126" s="1"/>
  <c r="E9875" i="126" l="1"/>
  <c r="F9874" i="126"/>
  <c r="C9874" i="126" s="1"/>
  <c r="B9875" i="126" s="1"/>
  <c r="F9875" i="126" l="1"/>
  <c r="C9875" i="126" s="1"/>
  <c r="B9876" i="126" s="1"/>
  <c r="E9876" i="126"/>
  <c r="F9876" i="126" l="1"/>
  <c r="C9876" i="126" s="1"/>
  <c r="B9877" i="126" s="1"/>
  <c r="E9877" i="126"/>
  <c r="E9878" i="126" l="1"/>
  <c r="F9877" i="126"/>
  <c r="C9877" i="126" s="1"/>
  <c r="B9878" i="126" s="1"/>
  <c r="E9879" i="126" l="1"/>
  <c r="F9878" i="126"/>
  <c r="C9878" i="126" s="1"/>
  <c r="B9879" i="126" s="1"/>
  <c r="F9879" i="126" l="1"/>
  <c r="C9879" i="126" s="1"/>
  <c r="B9880" i="126" s="1"/>
  <c r="E9880" i="126"/>
  <c r="F9880" i="126" l="1"/>
  <c r="C9880" i="126" s="1"/>
  <c r="B9881" i="126" s="1"/>
  <c r="E9881" i="126"/>
  <c r="E9882" i="126" l="1"/>
  <c r="F9881" i="126"/>
  <c r="C9881" i="126" s="1"/>
  <c r="B9882" i="126" s="1"/>
  <c r="F9882" i="126" l="1"/>
  <c r="C9882" i="126" s="1"/>
  <c r="B9883" i="126" s="1"/>
  <c r="E9883" i="126"/>
  <c r="F9883" i="126" l="1"/>
  <c r="C9883" i="126" s="1"/>
  <c r="B9884" i="126" s="1"/>
  <c r="E9884" i="126"/>
  <c r="E9885" i="126" l="1"/>
  <c r="F9884" i="126"/>
  <c r="C9884" i="126" s="1"/>
  <c r="B9885" i="126" s="1"/>
  <c r="F9885" i="126" l="1"/>
  <c r="C9885" i="126" s="1"/>
  <c r="B9886" i="126" s="1"/>
  <c r="E9886" i="126"/>
  <c r="E9887" i="126" l="1"/>
  <c r="F9886" i="126"/>
  <c r="C9886" i="126" s="1"/>
  <c r="B9887" i="126" s="1"/>
  <c r="F9887" i="126" l="1"/>
  <c r="C9887" i="126" s="1"/>
  <c r="B9888" i="126" s="1"/>
  <c r="E9888" i="126"/>
  <c r="E9889" i="126" l="1"/>
  <c r="F9888" i="126"/>
  <c r="C9888" i="126" s="1"/>
  <c r="B9889" i="126" s="1"/>
  <c r="F9889" i="126" l="1"/>
  <c r="C9889" i="126" s="1"/>
  <c r="B9890" i="126" s="1"/>
  <c r="E9890" i="126"/>
  <c r="E9891" i="126" l="1"/>
  <c r="F9890" i="126"/>
  <c r="C9890" i="126" s="1"/>
  <c r="B9891" i="126" s="1"/>
  <c r="E9892" i="126" l="1"/>
  <c r="F9891" i="126"/>
  <c r="C9891" i="126" s="1"/>
  <c r="B9892" i="126" s="1"/>
  <c r="F9892" i="126" l="1"/>
  <c r="C9892" i="126" s="1"/>
  <c r="B9893" i="126" s="1"/>
  <c r="E9893" i="126"/>
  <c r="E9894" i="126" l="1"/>
  <c r="F9893" i="126"/>
  <c r="C9893" i="126" s="1"/>
  <c r="B9894" i="126" s="1"/>
  <c r="E9895" i="126" l="1"/>
  <c r="F9894" i="126"/>
  <c r="C9894" i="126" s="1"/>
  <c r="B9895" i="126" s="1"/>
  <c r="E9896" i="126" l="1"/>
  <c r="F9895" i="126"/>
  <c r="C9895" i="126" s="1"/>
  <c r="B9896" i="126" s="1"/>
  <c r="E9897" i="126" l="1"/>
  <c r="F9896" i="126"/>
  <c r="C9896" i="126" s="1"/>
  <c r="B9897" i="126" s="1"/>
  <c r="E9898" i="126" l="1"/>
  <c r="F9897" i="126"/>
  <c r="C9897" i="126" s="1"/>
  <c r="B9898" i="126" s="1"/>
  <c r="F9898" i="126" l="1"/>
  <c r="C9898" i="126" s="1"/>
  <c r="B9899" i="126" s="1"/>
  <c r="E9899" i="126"/>
  <c r="F9899" i="126" l="1"/>
  <c r="C9899" i="126" s="1"/>
  <c r="B9900" i="126" s="1"/>
  <c r="E9900" i="126"/>
  <c r="F9900" i="126" l="1"/>
  <c r="C9900" i="126" s="1"/>
  <c r="B9901" i="126" s="1"/>
  <c r="E9901" i="126"/>
  <c r="F9901" i="126" l="1"/>
  <c r="C9901" i="126" s="1"/>
  <c r="B9902" i="126" s="1"/>
  <c r="E9902" i="126"/>
  <c r="F9902" i="126" l="1"/>
  <c r="C9902" i="126" s="1"/>
  <c r="B9903" i="126" s="1"/>
  <c r="E9903" i="126"/>
  <c r="F9903" i="126" l="1"/>
  <c r="C9903" i="126" s="1"/>
  <c r="B9904" i="126" s="1"/>
  <c r="E9904" i="126"/>
  <c r="E9905" i="126" l="1"/>
  <c r="F9904" i="126"/>
  <c r="C9904" i="126" s="1"/>
  <c r="B9905" i="126" s="1"/>
  <c r="E9906" i="126" l="1"/>
  <c r="F9905" i="126"/>
  <c r="C9905" i="126" s="1"/>
  <c r="B9906" i="126" s="1"/>
  <c r="F9906" i="126" l="1"/>
  <c r="C9906" i="126" s="1"/>
  <c r="B9907" i="126" s="1"/>
  <c r="E9907" i="126"/>
  <c r="E9908" i="126" l="1"/>
  <c r="F9907" i="126"/>
  <c r="C9907" i="126" s="1"/>
  <c r="B9908" i="126" s="1"/>
  <c r="F9908" i="126" l="1"/>
  <c r="C9908" i="126" s="1"/>
  <c r="B9909" i="126" s="1"/>
  <c r="E9909" i="126"/>
  <c r="E9910" i="126" l="1"/>
  <c r="F9909" i="126"/>
  <c r="C9909" i="126" s="1"/>
  <c r="B9910" i="126" s="1"/>
  <c r="F9910" i="126" l="1"/>
  <c r="C9910" i="126" s="1"/>
  <c r="B9911" i="126" s="1"/>
  <c r="E9911" i="126"/>
  <c r="E9912" i="126" l="1"/>
  <c r="F9911" i="126"/>
  <c r="C9911" i="126" s="1"/>
  <c r="B9912" i="126" s="1"/>
  <c r="F9912" i="126" l="1"/>
  <c r="C9912" i="126" s="1"/>
  <c r="B9913" i="126" s="1"/>
  <c r="E9913" i="126"/>
  <c r="E9914" i="126" l="1"/>
  <c r="F9913" i="126"/>
  <c r="C9913" i="126" s="1"/>
  <c r="B9914" i="126" s="1"/>
  <c r="F9914" i="126" l="1"/>
  <c r="C9914" i="126" s="1"/>
  <c r="B9915" i="126" s="1"/>
  <c r="E9915" i="126"/>
  <c r="E9916" i="126" l="1"/>
  <c r="F9915" i="126"/>
  <c r="C9915" i="126" s="1"/>
  <c r="B9916" i="126" s="1"/>
  <c r="E9917" i="126" l="1"/>
  <c r="F9916" i="126"/>
  <c r="C9916" i="126" s="1"/>
  <c r="B9917" i="126" s="1"/>
  <c r="F9917" i="126" l="1"/>
  <c r="C9917" i="126" s="1"/>
  <c r="B9918" i="126" s="1"/>
  <c r="E9918" i="126"/>
  <c r="E9919" i="126" l="1"/>
  <c r="F9918" i="126"/>
  <c r="C9918" i="126" s="1"/>
  <c r="B9919" i="126" s="1"/>
  <c r="E9920" i="126" l="1"/>
  <c r="F9919" i="126"/>
  <c r="C9919" i="126" s="1"/>
  <c r="B9920" i="126" s="1"/>
  <c r="E9921" i="126" l="1"/>
  <c r="F9920" i="126"/>
  <c r="C9920" i="126" s="1"/>
  <c r="B9921" i="126" s="1"/>
  <c r="F9921" i="126" l="1"/>
  <c r="C9921" i="126" s="1"/>
  <c r="B9922" i="126" s="1"/>
  <c r="E9922" i="126"/>
  <c r="E9923" i="126" l="1"/>
  <c r="F9922" i="126"/>
  <c r="C9922" i="126" s="1"/>
  <c r="B9923" i="126" s="1"/>
  <c r="F9923" i="126" l="1"/>
  <c r="C9923" i="126" s="1"/>
  <c r="B9924" i="126" s="1"/>
  <c r="E9924" i="126"/>
  <c r="E9925" i="126" l="1"/>
  <c r="F9924" i="126"/>
  <c r="C9924" i="126" s="1"/>
  <c r="B9925" i="126" s="1"/>
  <c r="F9925" i="126" l="1"/>
  <c r="C9925" i="126" s="1"/>
  <c r="B9926" i="126" s="1"/>
  <c r="E9926" i="126"/>
  <c r="F9926" i="126" l="1"/>
  <c r="C9926" i="126" s="1"/>
  <c r="B9927" i="126" s="1"/>
  <c r="E9927" i="126"/>
  <c r="F9927" i="126" l="1"/>
  <c r="C9927" i="126" s="1"/>
  <c r="B9928" i="126" s="1"/>
  <c r="E9928" i="126"/>
  <c r="E9929" i="126" l="1"/>
  <c r="F9928" i="126"/>
  <c r="C9928" i="126" s="1"/>
  <c r="B9929" i="126" s="1"/>
  <c r="F9929" i="126" l="1"/>
  <c r="C9929" i="126" s="1"/>
  <c r="B9930" i="126" s="1"/>
  <c r="E9930" i="126"/>
  <c r="E9931" i="126" l="1"/>
  <c r="F9930" i="126"/>
  <c r="C9930" i="126" s="1"/>
  <c r="B9931" i="126" s="1"/>
  <c r="F9931" i="126" l="1"/>
  <c r="C9931" i="126" s="1"/>
  <c r="B9932" i="126" s="1"/>
  <c r="E9932" i="126"/>
  <c r="F9932" i="126" l="1"/>
  <c r="C9932" i="126" s="1"/>
  <c r="B9933" i="126" s="1"/>
  <c r="E9933" i="126"/>
  <c r="E9934" i="126" l="1"/>
  <c r="F9933" i="126"/>
  <c r="C9933" i="126" s="1"/>
  <c r="B9934" i="126" s="1"/>
  <c r="E9935" i="126" l="1"/>
  <c r="F9934" i="126"/>
  <c r="C9934" i="126" s="1"/>
  <c r="B9935" i="126" s="1"/>
  <c r="F9935" i="126" l="1"/>
  <c r="C9935" i="126" s="1"/>
  <c r="B9936" i="126" s="1"/>
  <c r="E9936" i="126"/>
  <c r="F9936" i="126" l="1"/>
  <c r="C9936" i="126" s="1"/>
  <c r="B9937" i="126" s="1"/>
  <c r="E9937" i="126"/>
  <c r="F9937" i="126" l="1"/>
  <c r="C9937" i="126" s="1"/>
  <c r="B9938" i="126" s="1"/>
  <c r="E9938" i="126"/>
  <c r="E9939" i="126" l="1"/>
  <c r="F9938" i="126"/>
  <c r="C9938" i="126" s="1"/>
  <c r="B9939" i="126" s="1"/>
  <c r="F9939" i="126" l="1"/>
  <c r="C9939" i="126" s="1"/>
  <c r="B9940" i="126" s="1"/>
  <c r="E9940" i="126"/>
  <c r="F9940" i="126" l="1"/>
  <c r="C9940" i="126" s="1"/>
  <c r="B9941" i="126" s="1"/>
  <c r="E9941" i="126"/>
  <c r="E9942" i="126" l="1"/>
  <c r="F9941" i="126"/>
  <c r="C9941" i="126" s="1"/>
  <c r="B9942" i="126" s="1"/>
  <c r="F9942" i="126" l="1"/>
  <c r="C9942" i="126" s="1"/>
  <c r="B9943" i="126" s="1"/>
  <c r="E9943" i="126"/>
  <c r="E9944" i="126" l="1"/>
  <c r="F9943" i="126"/>
  <c r="C9943" i="126" s="1"/>
  <c r="B9944" i="126" s="1"/>
  <c r="E9945" i="126" l="1"/>
  <c r="F9944" i="126"/>
  <c r="C9944" i="126" s="1"/>
  <c r="B9945" i="126" s="1"/>
  <c r="F9945" i="126" l="1"/>
  <c r="C9945" i="126" s="1"/>
  <c r="B9946" i="126" s="1"/>
  <c r="E9946" i="126"/>
  <c r="F9946" i="126" l="1"/>
  <c r="C9946" i="126" s="1"/>
  <c r="B9947" i="126" s="1"/>
  <c r="E9947" i="126"/>
  <c r="E9948" i="126" l="1"/>
  <c r="F9947" i="126"/>
  <c r="C9947" i="126" s="1"/>
  <c r="B9948" i="126" s="1"/>
  <c r="E9949" i="126" l="1"/>
  <c r="F9948" i="126"/>
  <c r="C9948" i="126" s="1"/>
  <c r="B9949" i="126" s="1"/>
  <c r="F9949" i="126" l="1"/>
  <c r="C9949" i="126" s="1"/>
  <c r="B9950" i="126" s="1"/>
  <c r="E9950" i="126"/>
  <c r="F9950" i="126" l="1"/>
  <c r="C9950" i="126" s="1"/>
  <c r="B9951" i="126" s="1"/>
  <c r="E9951" i="126"/>
  <c r="E9952" i="126" l="1"/>
  <c r="F9951" i="126"/>
  <c r="C9951" i="126" s="1"/>
  <c r="B9952" i="126" s="1"/>
  <c r="F9952" i="126" l="1"/>
  <c r="C9952" i="126" s="1"/>
  <c r="B9953" i="126" s="1"/>
  <c r="E9953" i="126"/>
  <c r="F9953" i="126" l="1"/>
  <c r="C9953" i="126" s="1"/>
  <c r="B9954" i="126" s="1"/>
  <c r="E9954" i="126"/>
  <c r="E9955" i="126" l="1"/>
  <c r="F9954" i="126"/>
  <c r="C9954" i="126" s="1"/>
  <c r="B9955" i="126" s="1"/>
  <c r="F9955" i="126" l="1"/>
  <c r="C9955" i="126" s="1"/>
  <c r="B9956" i="126" s="1"/>
  <c r="E9956" i="126"/>
  <c r="F9956" i="126" l="1"/>
  <c r="C9956" i="126" s="1"/>
  <c r="B9957" i="126" s="1"/>
  <c r="E9957" i="126"/>
  <c r="E9958" i="126" l="1"/>
  <c r="F9957" i="126"/>
  <c r="C9957" i="126" s="1"/>
  <c r="B9958" i="126" s="1"/>
  <c r="F9958" i="126" l="1"/>
  <c r="C9958" i="126" s="1"/>
  <c r="B9959" i="126" s="1"/>
  <c r="E9959" i="126"/>
  <c r="E9960" i="126" l="1"/>
  <c r="F9959" i="126"/>
  <c r="C9959" i="126" s="1"/>
  <c r="B9960" i="126" s="1"/>
  <c r="F9960" i="126" l="1"/>
  <c r="C9960" i="126" s="1"/>
  <c r="B9961" i="126" s="1"/>
  <c r="E9961" i="126"/>
  <c r="F9961" i="126" l="1"/>
  <c r="C9961" i="126" s="1"/>
  <c r="B9962" i="126" s="1"/>
  <c r="E9962" i="126"/>
  <c r="E9963" i="126" l="1"/>
  <c r="F9962" i="126"/>
  <c r="C9962" i="126" s="1"/>
  <c r="B9963" i="126" s="1"/>
  <c r="F9963" i="126" l="1"/>
  <c r="C9963" i="126" s="1"/>
  <c r="B9964" i="126" s="1"/>
  <c r="E9964" i="126"/>
  <c r="E9965" i="126" l="1"/>
  <c r="F9964" i="126"/>
  <c r="C9964" i="126" s="1"/>
  <c r="B9965" i="126" s="1"/>
  <c r="F9965" i="126" l="1"/>
  <c r="C9965" i="126" s="1"/>
  <c r="B9966" i="126" s="1"/>
  <c r="E9966" i="126"/>
  <c r="E9967" i="126" l="1"/>
  <c r="F9966" i="126"/>
  <c r="C9966" i="126" s="1"/>
  <c r="B9967" i="126" s="1"/>
  <c r="F9967" i="126" l="1"/>
  <c r="C9967" i="126" s="1"/>
  <c r="B9968" i="126" s="1"/>
  <c r="E9968" i="126"/>
  <c r="E9969" i="126" l="1"/>
  <c r="F9968" i="126"/>
  <c r="C9968" i="126" s="1"/>
  <c r="B9969" i="126" s="1"/>
  <c r="F9969" i="126" l="1"/>
  <c r="C9969" i="126" s="1"/>
  <c r="B9970" i="126" s="1"/>
  <c r="E9970" i="126"/>
  <c r="E9971" i="126" l="1"/>
  <c r="F9970" i="126"/>
  <c r="C9970" i="126" s="1"/>
  <c r="B9971" i="126" s="1"/>
  <c r="F9971" i="126" l="1"/>
  <c r="C9971" i="126" s="1"/>
  <c r="B9972" i="126" s="1"/>
  <c r="E9972" i="126"/>
  <c r="F9972" i="126" l="1"/>
  <c r="C9972" i="126" s="1"/>
  <c r="B9973" i="126" s="1"/>
  <c r="E9973" i="126"/>
  <c r="E9974" i="126" l="1"/>
  <c r="F9973" i="126"/>
  <c r="C9973" i="126" s="1"/>
  <c r="B9974" i="126" s="1"/>
  <c r="F9974" i="126" l="1"/>
  <c r="C9974" i="126" s="1"/>
  <c r="B9975" i="126" s="1"/>
  <c r="E9975" i="126"/>
  <c r="E9976" i="126" l="1"/>
  <c r="F9975" i="126"/>
  <c r="C9975" i="126" s="1"/>
  <c r="B9976" i="126" s="1"/>
  <c r="E9977" i="126" l="1"/>
  <c r="F9976" i="126"/>
  <c r="C9976" i="126" s="1"/>
  <c r="B9977" i="126" s="1"/>
  <c r="F9977" i="126" l="1"/>
  <c r="C9977" i="126" s="1"/>
  <c r="B9978" i="126" s="1"/>
  <c r="E9978" i="126"/>
  <c r="E9979" i="126" l="1"/>
  <c r="F9978" i="126"/>
  <c r="C9978" i="126" s="1"/>
  <c r="B9979" i="126" s="1"/>
  <c r="E9980" i="126" l="1"/>
  <c r="F9979" i="126"/>
  <c r="C9979" i="126" s="1"/>
  <c r="B9980" i="126" s="1"/>
  <c r="F9980" i="126" l="1"/>
  <c r="C9980" i="126" s="1"/>
  <c r="B9981" i="126" s="1"/>
  <c r="E9981" i="126"/>
  <c r="F9981" i="126" l="1"/>
  <c r="C9981" i="126" s="1"/>
  <c r="B9982" i="126" s="1"/>
  <c r="E9982" i="126"/>
  <c r="F9982" i="126" l="1"/>
  <c r="C9982" i="126" s="1"/>
  <c r="B9983" i="126" s="1"/>
  <c r="E9983" i="126"/>
  <c r="E9984" i="126" l="1"/>
  <c r="F9983" i="126"/>
  <c r="C9983" i="126" s="1"/>
  <c r="B9984" i="126" s="1"/>
  <c r="E9985" i="126" l="1"/>
  <c r="F9984" i="126"/>
  <c r="C9984" i="126" s="1"/>
  <c r="B9985" i="126" s="1"/>
  <c r="F9985" i="126" l="1"/>
  <c r="C9985" i="126" s="1"/>
  <c r="B9986" i="126" s="1"/>
  <c r="E9986" i="126"/>
  <c r="F9986" i="126" l="1"/>
  <c r="C9986" i="126" s="1"/>
  <c r="B9987" i="126" s="1"/>
  <c r="E9987" i="126"/>
  <c r="E9988" i="126" l="1"/>
  <c r="F9987" i="126"/>
  <c r="C9987" i="126" s="1"/>
  <c r="B9988" i="126" s="1"/>
  <c r="F9988" i="126" l="1"/>
  <c r="C9988" i="126" s="1"/>
  <c r="B9989" i="126" s="1"/>
  <c r="E9989" i="126"/>
  <c r="E9990" i="126" l="1"/>
  <c r="F9989" i="126"/>
  <c r="C9989" i="126" s="1"/>
  <c r="B9990" i="126" s="1"/>
  <c r="E9991" i="126" l="1"/>
  <c r="F9990" i="126"/>
  <c r="C9990" i="126" s="1"/>
  <c r="B9991" i="126" s="1"/>
  <c r="E9992" i="126" l="1"/>
  <c r="F9991" i="126"/>
  <c r="C9991" i="126" s="1"/>
  <c r="B9992" i="126" s="1"/>
  <c r="F9992" i="126" l="1"/>
  <c r="C9992" i="126" s="1"/>
  <c r="B9993" i="126" s="1"/>
  <c r="E9993" i="126"/>
  <c r="E9994" i="126" l="1"/>
  <c r="F9993" i="126"/>
  <c r="C9993" i="126" s="1"/>
  <c r="B9994" i="126" s="1"/>
  <c r="E9995" i="126" l="1"/>
  <c r="F9994" i="126"/>
  <c r="C9994" i="126" s="1"/>
  <c r="B9995" i="126" s="1"/>
  <c r="F9995" i="126" l="1"/>
  <c r="C9995" i="126" s="1"/>
  <c r="B9996" i="126" s="1"/>
  <c r="E9996" i="126"/>
  <c r="E9997" i="126" l="1"/>
  <c r="F9996" i="126"/>
  <c r="C9996" i="126" s="1"/>
  <c r="B9997" i="126" s="1"/>
  <c r="F9997" i="126" l="1"/>
  <c r="C9997" i="126" s="1"/>
  <c r="B9998" i="126" s="1"/>
  <c r="E9998" i="126"/>
  <c r="E9999" i="126" l="1"/>
  <c r="F9998" i="126"/>
  <c r="C9998" i="126" s="1"/>
  <c r="B9999" i="126" s="1"/>
  <c r="F9999" i="126" l="1"/>
  <c r="C9999" i="126" s="1"/>
  <c r="B10000" i="126" s="1"/>
  <c r="E10000" i="126"/>
  <c r="E10001" i="126" l="1"/>
  <c r="F10000" i="126"/>
  <c r="C10000" i="126" s="1"/>
  <c r="B10001" i="126" s="1"/>
  <c r="E10002" i="126" l="1"/>
  <c r="F10001" i="126"/>
  <c r="C10001" i="126" s="1"/>
  <c r="B10002" i="126" s="1"/>
  <c r="F10002" i="126" l="1"/>
  <c r="C10002" i="126" s="1"/>
  <c r="B10003" i="126" s="1"/>
  <c r="B10004" i="126" s="1"/>
  <c r="N1" i="126" s="1"/>
  <c r="E10003" i="126"/>
  <c r="F10003" i="126" l="1"/>
  <c r="C10003" i="126" s="1"/>
  <c r="C10004" i="126" s="1"/>
  <c r="D10004" i="126" s="1"/>
  <c r="N2" i="126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宗保 罗</author>
  </authors>
  <commentList>
    <comment ref="E20" authorId="0" shapeId="0" xr:uid="{ABBA0AEA-C645-461D-8E2B-EBD03D088C95}">
      <text>
        <r>
          <rPr>
            <b/>
            <sz val="10"/>
            <color rgb="FF000000"/>
            <rFont val="Tahoma"/>
            <family val="2"/>
          </rPr>
          <t>宗保</t>
        </r>
        <r>
          <rPr>
            <b/>
            <sz val="10"/>
            <color rgb="FF000000"/>
            <rFont val="Tahoma"/>
            <family val="2"/>
          </rPr>
          <t xml:space="preserve"> </t>
        </r>
        <r>
          <rPr>
            <b/>
            <sz val="10"/>
            <color rgb="FF000000"/>
            <rFont val="Tahoma"/>
            <family val="2"/>
          </rPr>
          <t>罗</t>
        </r>
        <r>
          <rPr>
            <b/>
            <sz val="10"/>
            <color rgb="FF000000"/>
            <rFont val="Tahoma"/>
            <family val="2"/>
          </rPr>
          <t>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Bet your Edge</t>
        </r>
      </text>
    </comment>
    <comment ref="E32" authorId="0" shapeId="0" xr:uid="{80199B2D-3758-4AD6-BE45-D5461EFC6966}">
      <text>
        <r>
          <rPr>
            <b/>
            <sz val="10"/>
            <color rgb="FF000000"/>
            <rFont val="Tahoma"/>
            <family val="2"/>
          </rPr>
          <t>宗保</t>
        </r>
        <r>
          <rPr>
            <b/>
            <sz val="10"/>
            <color rgb="FF000000"/>
            <rFont val="Tahoma"/>
            <family val="2"/>
          </rPr>
          <t xml:space="preserve"> </t>
        </r>
        <r>
          <rPr>
            <b/>
            <sz val="10"/>
            <color rgb="FF000000"/>
            <rFont val="Tahoma"/>
            <family val="2"/>
          </rPr>
          <t>罗</t>
        </r>
        <r>
          <rPr>
            <b/>
            <sz val="10"/>
            <color rgb="FF000000"/>
            <rFont val="Tahoma"/>
            <family val="2"/>
          </rPr>
          <t>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Bet your Edge</t>
        </r>
      </text>
    </comment>
    <comment ref="E44" authorId="0" shapeId="0" xr:uid="{2FB24B5B-4692-4E8A-98E3-69A6F6C9AABB}">
      <text>
        <r>
          <rPr>
            <b/>
            <sz val="10"/>
            <color rgb="FF000000"/>
            <rFont val="Tahoma"/>
            <family val="2"/>
          </rPr>
          <t>宗保</t>
        </r>
        <r>
          <rPr>
            <b/>
            <sz val="10"/>
            <color rgb="FF000000"/>
            <rFont val="Tahoma"/>
            <family val="2"/>
          </rPr>
          <t xml:space="preserve"> </t>
        </r>
        <r>
          <rPr>
            <b/>
            <sz val="10"/>
            <color rgb="FF000000"/>
            <rFont val="Tahoma"/>
            <family val="2"/>
          </rPr>
          <t>罗</t>
        </r>
        <r>
          <rPr>
            <b/>
            <sz val="10"/>
            <color rgb="FF000000"/>
            <rFont val="Tahoma"/>
            <family val="2"/>
          </rPr>
          <t>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Bet your Edge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宗保 罗</author>
  </authors>
  <commentList>
    <comment ref="E20" authorId="0" shapeId="0" xr:uid="{00000000-0006-0000-1300-000001000000}">
      <text>
        <r>
          <rPr>
            <b/>
            <sz val="10"/>
            <color rgb="FF000000"/>
            <rFont val="Tahoma"/>
            <family val="2"/>
          </rPr>
          <t>宗保</t>
        </r>
        <r>
          <rPr>
            <b/>
            <sz val="10"/>
            <color rgb="FF000000"/>
            <rFont val="Tahoma"/>
            <family val="2"/>
          </rPr>
          <t xml:space="preserve"> </t>
        </r>
        <r>
          <rPr>
            <b/>
            <sz val="10"/>
            <color rgb="FF000000"/>
            <rFont val="Tahoma"/>
            <family val="2"/>
          </rPr>
          <t>罗</t>
        </r>
        <r>
          <rPr>
            <b/>
            <sz val="10"/>
            <color rgb="FF000000"/>
            <rFont val="Tahoma"/>
            <family val="2"/>
          </rPr>
          <t>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Bet your Edge</t>
        </r>
      </text>
    </comment>
    <comment ref="E32" authorId="0" shapeId="0" xr:uid="{DF6AC7ED-9136-B44D-9CAD-CE6B6214510C}">
      <text>
        <r>
          <rPr>
            <b/>
            <sz val="10"/>
            <color rgb="FF000000"/>
            <rFont val="Tahoma"/>
            <family val="2"/>
          </rPr>
          <t>宗保</t>
        </r>
        <r>
          <rPr>
            <b/>
            <sz val="10"/>
            <color rgb="FF000000"/>
            <rFont val="Tahoma"/>
            <family val="2"/>
          </rPr>
          <t xml:space="preserve"> </t>
        </r>
        <r>
          <rPr>
            <b/>
            <sz val="10"/>
            <color rgb="FF000000"/>
            <rFont val="Tahoma"/>
            <family val="2"/>
          </rPr>
          <t>罗</t>
        </r>
        <r>
          <rPr>
            <b/>
            <sz val="10"/>
            <color rgb="FF000000"/>
            <rFont val="Tahoma"/>
            <family val="2"/>
          </rPr>
          <t>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Bet your Edge</t>
        </r>
      </text>
    </comment>
    <comment ref="E44" authorId="0" shapeId="0" xr:uid="{00000000-0006-0000-1300-000003000000}">
      <text>
        <r>
          <rPr>
            <b/>
            <sz val="10"/>
            <color rgb="FF000000"/>
            <rFont val="Tahoma"/>
            <family val="2"/>
          </rPr>
          <t>宗保</t>
        </r>
        <r>
          <rPr>
            <b/>
            <sz val="10"/>
            <color rgb="FF000000"/>
            <rFont val="Tahoma"/>
            <family val="2"/>
          </rPr>
          <t xml:space="preserve"> </t>
        </r>
        <r>
          <rPr>
            <b/>
            <sz val="10"/>
            <color rgb="FF000000"/>
            <rFont val="Tahoma"/>
            <family val="2"/>
          </rPr>
          <t>罗</t>
        </r>
        <r>
          <rPr>
            <b/>
            <sz val="10"/>
            <color rgb="FF000000"/>
            <rFont val="Tahoma"/>
            <family val="2"/>
          </rPr>
          <t>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Bet your Edge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宗保 罗</author>
  </authors>
  <commentList>
    <comment ref="E20" authorId="0" shapeId="0" xr:uid="{00000000-0006-0000-1400-000001000000}">
      <text>
        <r>
          <rPr>
            <b/>
            <sz val="10"/>
            <color rgb="FF000000"/>
            <rFont val="Tahoma"/>
            <family val="2"/>
          </rPr>
          <t>宗保</t>
        </r>
        <r>
          <rPr>
            <b/>
            <sz val="10"/>
            <color rgb="FF000000"/>
            <rFont val="Tahoma"/>
            <family val="2"/>
          </rPr>
          <t xml:space="preserve"> </t>
        </r>
        <r>
          <rPr>
            <b/>
            <sz val="10"/>
            <color rgb="FF000000"/>
            <rFont val="Tahoma"/>
            <family val="2"/>
          </rPr>
          <t>罗</t>
        </r>
        <r>
          <rPr>
            <b/>
            <sz val="10"/>
            <color rgb="FF000000"/>
            <rFont val="Tahoma"/>
            <family val="2"/>
          </rPr>
          <t>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Bet your Edge</t>
        </r>
      </text>
    </comment>
    <comment ref="E32" authorId="0" shapeId="0" xr:uid="{338E511D-44B7-C644-8C2A-6152C4D96E22}">
      <text>
        <r>
          <rPr>
            <b/>
            <sz val="10"/>
            <color rgb="FF000000"/>
            <rFont val="Tahoma"/>
            <family val="2"/>
          </rPr>
          <t>宗保</t>
        </r>
        <r>
          <rPr>
            <b/>
            <sz val="10"/>
            <color rgb="FF000000"/>
            <rFont val="Tahoma"/>
            <family val="2"/>
          </rPr>
          <t xml:space="preserve"> </t>
        </r>
        <r>
          <rPr>
            <b/>
            <sz val="10"/>
            <color rgb="FF000000"/>
            <rFont val="Tahoma"/>
            <family val="2"/>
          </rPr>
          <t>罗</t>
        </r>
        <r>
          <rPr>
            <b/>
            <sz val="10"/>
            <color rgb="FF000000"/>
            <rFont val="Tahoma"/>
            <family val="2"/>
          </rPr>
          <t>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Bet your Edge</t>
        </r>
      </text>
    </comment>
    <comment ref="E44" authorId="0" shapeId="0" xr:uid="{00000000-0006-0000-1400-000003000000}">
      <text>
        <r>
          <rPr>
            <b/>
            <sz val="10"/>
            <color rgb="FF000000"/>
            <rFont val="Tahoma"/>
            <family val="2"/>
          </rPr>
          <t>宗保</t>
        </r>
        <r>
          <rPr>
            <b/>
            <sz val="10"/>
            <color rgb="FF000000"/>
            <rFont val="Tahoma"/>
            <family val="2"/>
          </rPr>
          <t xml:space="preserve"> </t>
        </r>
        <r>
          <rPr>
            <b/>
            <sz val="10"/>
            <color rgb="FF000000"/>
            <rFont val="Tahoma"/>
            <family val="2"/>
          </rPr>
          <t>罗</t>
        </r>
        <r>
          <rPr>
            <b/>
            <sz val="10"/>
            <color rgb="FF000000"/>
            <rFont val="Tahoma"/>
            <family val="2"/>
          </rPr>
          <t>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Bet your Edge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宗保 罗</author>
  </authors>
  <commentList>
    <comment ref="E20" authorId="0" shapeId="0" xr:uid="{00000000-0006-0000-1500-000001000000}">
      <text>
        <r>
          <rPr>
            <b/>
            <sz val="10"/>
            <color rgb="FF000000"/>
            <rFont val="Tahoma"/>
            <family val="2"/>
          </rPr>
          <t>宗保</t>
        </r>
        <r>
          <rPr>
            <b/>
            <sz val="10"/>
            <color rgb="FF000000"/>
            <rFont val="Tahoma"/>
            <family val="2"/>
          </rPr>
          <t xml:space="preserve"> </t>
        </r>
        <r>
          <rPr>
            <b/>
            <sz val="10"/>
            <color rgb="FF000000"/>
            <rFont val="Tahoma"/>
            <family val="2"/>
          </rPr>
          <t>罗</t>
        </r>
        <r>
          <rPr>
            <b/>
            <sz val="10"/>
            <color rgb="FF000000"/>
            <rFont val="Tahoma"/>
            <family val="2"/>
          </rPr>
          <t>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Bet your Edge</t>
        </r>
      </text>
    </comment>
    <comment ref="E32" authorId="0" shapeId="0" xr:uid="{6FB27830-4A02-8B42-AC21-92BB60A6F62A}">
      <text>
        <r>
          <rPr>
            <b/>
            <sz val="10"/>
            <color rgb="FF000000"/>
            <rFont val="Tahoma"/>
            <family val="2"/>
          </rPr>
          <t>宗保</t>
        </r>
        <r>
          <rPr>
            <b/>
            <sz val="10"/>
            <color rgb="FF000000"/>
            <rFont val="Tahoma"/>
            <family val="2"/>
          </rPr>
          <t xml:space="preserve"> </t>
        </r>
        <r>
          <rPr>
            <b/>
            <sz val="10"/>
            <color rgb="FF000000"/>
            <rFont val="Tahoma"/>
            <family val="2"/>
          </rPr>
          <t>罗</t>
        </r>
        <r>
          <rPr>
            <b/>
            <sz val="10"/>
            <color rgb="FF000000"/>
            <rFont val="Tahoma"/>
            <family val="2"/>
          </rPr>
          <t>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Bet your Edge</t>
        </r>
      </text>
    </comment>
    <comment ref="E44" authorId="0" shapeId="0" xr:uid="{00000000-0006-0000-1500-000003000000}">
      <text>
        <r>
          <rPr>
            <b/>
            <sz val="10"/>
            <color rgb="FF000000"/>
            <rFont val="Tahoma"/>
            <family val="2"/>
          </rPr>
          <t>宗保</t>
        </r>
        <r>
          <rPr>
            <b/>
            <sz val="10"/>
            <color rgb="FF000000"/>
            <rFont val="Tahoma"/>
            <family val="2"/>
          </rPr>
          <t xml:space="preserve"> </t>
        </r>
        <r>
          <rPr>
            <b/>
            <sz val="10"/>
            <color rgb="FF000000"/>
            <rFont val="Tahoma"/>
            <family val="2"/>
          </rPr>
          <t>罗</t>
        </r>
        <r>
          <rPr>
            <b/>
            <sz val="10"/>
            <color rgb="FF000000"/>
            <rFont val="Tahoma"/>
            <family val="2"/>
          </rPr>
          <t>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Bet your Edge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宗保 罗</author>
  </authors>
  <commentList>
    <comment ref="E20" authorId="0" shapeId="0" xr:uid="{00000000-0006-0000-1600-000001000000}">
      <text>
        <r>
          <rPr>
            <b/>
            <sz val="10"/>
            <color rgb="FF000000"/>
            <rFont val="Tahoma"/>
            <family val="2"/>
          </rPr>
          <t>宗保</t>
        </r>
        <r>
          <rPr>
            <b/>
            <sz val="10"/>
            <color rgb="FF000000"/>
            <rFont val="Tahoma"/>
            <family val="2"/>
          </rPr>
          <t xml:space="preserve"> </t>
        </r>
        <r>
          <rPr>
            <b/>
            <sz val="10"/>
            <color rgb="FF000000"/>
            <rFont val="Tahoma"/>
            <family val="2"/>
          </rPr>
          <t>罗</t>
        </r>
        <r>
          <rPr>
            <b/>
            <sz val="10"/>
            <color rgb="FF000000"/>
            <rFont val="Tahoma"/>
            <family val="2"/>
          </rPr>
          <t>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Bet your Edge</t>
        </r>
      </text>
    </comment>
    <comment ref="E32" authorId="0" shapeId="0" xr:uid="{46D50BDB-0201-3945-BE54-B9FFF39EC09F}">
      <text>
        <r>
          <rPr>
            <b/>
            <sz val="10"/>
            <color rgb="FF000000"/>
            <rFont val="Tahoma"/>
            <family val="2"/>
          </rPr>
          <t>宗保</t>
        </r>
        <r>
          <rPr>
            <b/>
            <sz val="10"/>
            <color rgb="FF000000"/>
            <rFont val="Tahoma"/>
            <family val="2"/>
          </rPr>
          <t xml:space="preserve"> </t>
        </r>
        <r>
          <rPr>
            <b/>
            <sz val="10"/>
            <color rgb="FF000000"/>
            <rFont val="Tahoma"/>
            <family val="2"/>
          </rPr>
          <t>罗</t>
        </r>
        <r>
          <rPr>
            <b/>
            <sz val="10"/>
            <color rgb="FF000000"/>
            <rFont val="Tahoma"/>
            <family val="2"/>
          </rPr>
          <t>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Bet your Edge</t>
        </r>
      </text>
    </comment>
    <comment ref="E44" authorId="0" shapeId="0" xr:uid="{00000000-0006-0000-1600-000003000000}">
      <text>
        <r>
          <rPr>
            <b/>
            <sz val="10"/>
            <color rgb="FF000000"/>
            <rFont val="Tahoma"/>
            <family val="2"/>
          </rPr>
          <t>宗保</t>
        </r>
        <r>
          <rPr>
            <b/>
            <sz val="10"/>
            <color rgb="FF000000"/>
            <rFont val="Tahoma"/>
            <family val="2"/>
          </rPr>
          <t xml:space="preserve"> </t>
        </r>
        <r>
          <rPr>
            <b/>
            <sz val="10"/>
            <color rgb="FF000000"/>
            <rFont val="Tahoma"/>
            <family val="2"/>
          </rPr>
          <t>罗</t>
        </r>
        <r>
          <rPr>
            <b/>
            <sz val="10"/>
            <color rgb="FF000000"/>
            <rFont val="Tahoma"/>
            <family val="2"/>
          </rPr>
          <t>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Bet your Edge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宗保 罗</author>
  </authors>
  <commentList>
    <comment ref="E20" authorId="0" shapeId="0" xr:uid="{00000000-0006-0000-1700-000001000000}">
      <text>
        <r>
          <rPr>
            <b/>
            <sz val="10"/>
            <color rgb="FF000000"/>
            <rFont val="Tahoma"/>
            <family val="2"/>
          </rPr>
          <t>宗保</t>
        </r>
        <r>
          <rPr>
            <b/>
            <sz val="10"/>
            <color rgb="FF000000"/>
            <rFont val="Tahoma"/>
            <family val="2"/>
          </rPr>
          <t xml:space="preserve"> </t>
        </r>
        <r>
          <rPr>
            <b/>
            <sz val="10"/>
            <color rgb="FF000000"/>
            <rFont val="Tahoma"/>
            <family val="2"/>
          </rPr>
          <t>罗</t>
        </r>
        <r>
          <rPr>
            <b/>
            <sz val="10"/>
            <color rgb="FF000000"/>
            <rFont val="Tahoma"/>
            <family val="2"/>
          </rPr>
          <t>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Bet your Edge</t>
        </r>
      </text>
    </comment>
    <comment ref="E32" authorId="0" shapeId="0" xr:uid="{EC7D7357-D6BD-B449-8903-B14B3E036F4A}">
      <text>
        <r>
          <rPr>
            <b/>
            <sz val="10"/>
            <color rgb="FF000000"/>
            <rFont val="Tahoma"/>
            <family val="2"/>
          </rPr>
          <t>宗保</t>
        </r>
        <r>
          <rPr>
            <b/>
            <sz val="10"/>
            <color rgb="FF000000"/>
            <rFont val="Tahoma"/>
            <family val="2"/>
          </rPr>
          <t xml:space="preserve"> </t>
        </r>
        <r>
          <rPr>
            <b/>
            <sz val="10"/>
            <color rgb="FF000000"/>
            <rFont val="Tahoma"/>
            <family val="2"/>
          </rPr>
          <t>罗</t>
        </r>
        <r>
          <rPr>
            <b/>
            <sz val="10"/>
            <color rgb="FF000000"/>
            <rFont val="Tahoma"/>
            <family val="2"/>
          </rPr>
          <t>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Bet your Edge</t>
        </r>
      </text>
    </comment>
    <comment ref="E44" authorId="0" shapeId="0" xr:uid="{00000000-0006-0000-1700-000003000000}">
      <text>
        <r>
          <rPr>
            <b/>
            <sz val="10"/>
            <color rgb="FF000000"/>
            <rFont val="Tahoma"/>
            <family val="2"/>
          </rPr>
          <t>宗保</t>
        </r>
        <r>
          <rPr>
            <b/>
            <sz val="10"/>
            <color rgb="FF000000"/>
            <rFont val="Tahoma"/>
            <family val="2"/>
          </rPr>
          <t xml:space="preserve"> </t>
        </r>
        <r>
          <rPr>
            <b/>
            <sz val="10"/>
            <color rgb="FF000000"/>
            <rFont val="Tahoma"/>
            <family val="2"/>
          </rPr>
          <t>罗</t>
        </r>
        <r>
          <rPr>
            <b/>
            <sz val="10"/>
            <color rgb="FF000000"/>
            <rFont val="Tahoma"/>
            <family val="2"/>
          </rPr>
          <t>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Bet your Edge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宗保 罗</author>
  </authors>
  <commentList>
    <comment ref="E20" authorId="0" shapeId="0" xr:uid="{00000000-0006-0000-1800-000001000000}">
      <text>
        <r>
          <rPr>
            <b/>
            <sz val="10"/>
            <color rgb="FF000000"/>
            <rFont val="Tahoma"/>
            <family val="2"/>
          </rPr>
          <t>宗保</t>
        </r>
        <r>
          <rPr>
            <b/>
            <sz val="10"/>
            <color rgb="FF000000"/>
            <rFont val="Tahoma"/>
            <family val="2"/>
          </rPr>
          <t xml:space="preserve"> </t>
        </r>
        <r>
          <rPr>
            <b/>
            <sz val="10"/>
            <color rgb="FF000000"/>
            <rFont val="Tahoma"/>
            <family val="2"/>
          </rPr>
          <t>罗</t>
        </r>
        <r>
          <rPr>
            <b/>
            <sz val="10"/>
            <color rgb="FF000000"/>
            <rFont val="Tahoma"/>
            <family val="2"/>
          </rPr>
          <t>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Bet your Edge</t>
        </r>
      </text>
    </comment>
    <comment ref="E32" authorId="0" shapeId="0" xr:uid="{48851703-9056-1047-B969-8BEFC3E48585}">
      <text>
        <r>
          <rPr>
            <b/>
            <sz val="10"/>
            <color rgb="FF000000"/>
            <rFont val="Tahoma"/>
            <family val="2"/>
          </rPr>
          <t>宗保</t>
        </r>
        <r>
          <rPr>
            <b/>
            <sz val="10"/>
            <color rgb="FF000000"/>
            <rFont val="Tahoma"/>
            <family val="2"/>
          </rPr>
          <t xml:space="preserve"> </t>
        </r>
        <r>
          <rPr>
            <b/>
            <sz val="10"/>
            <color rgb="FF000000"/>
            <rFont val="Tahoma"/>
            <family val="2"/>
          </rPr>
          <t>罗</t>
        </r>
        <r>
          <rPr>
            <b/>
            <sz val="10"/>
            <color rgb="FF000000"/>
            <rFont val="Tahoma"/>
            <family val="2"/>
          </rPr>
          <t>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Bet your Edge</t>
        </r>
      </text>
    </comment>
    <comment ref="E44" authorId="0" shapeId="0" xr:uid="{00000000-0006-0000-1800-000003000000}">
      <text>
        <r>
          <rPr>
            <b/>
            <sz val="10"/>
            <color rgb="FF000000"/>
            <rFont val="Tahoma"/>
            <family val="2"/>
          </rPr>
          <t>宗保</t>
        </r>
        <r>
          <rPr>
            <b/>
            <sz val="10"/>
            <color rgb="FF000000"/>
            <rFont val="Tahoma"/>
            <family val="2"/>
          </rPr>
          <t xml:space="preserve"> </t>
        </r>
        <r>
          <rPr>
            <b/>
            <sz val="10"/>
            <color rgb="FF000000"/>
            <rFont val="Tahoma"/>
            <family val="2"/>
          </rPr>
          <t>罗</t>
        </r>
        <r>
          <rPr>
            <b/>
            <sz val="10"/>
            <color rgb="FF000000"/>
            <rFont val="Tahoma"/>
            <family val="2"/>
          </rPr>
          <t>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Bet your Edge</t>
        </r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宗保 罗</author>
  </authors>
  <commentList>
    <comment ref="E20" authorId="0" shapeId="0" xr:uid="{00000000-0006-0000-1900-000001000000}">
      <text>
        <r>
          <rPr>
            <b/>
            <sz val="10"/>
            <color rgb="FF000000"/>
            <rFont val="Tahoma"/>
            <family val="2"/>
          </rPr>
          <t>宗保</t>
        </r>
        <r>
          <rPr>
            <b/>
            <sz val="10"/>
            <color rgb="FF000000"/>
            <rFont val="Tahoma"/>
            <family val="2"/>
          </rPr>
          <t xml:space="preserve"> </t>
        </r>
        <r>
          <rPr>
            <b/>
            <sz val="10"/>
            <color rgb="FF000000"/>
            <rFont val="Tahoma"/>
            <family val="2"/>
          </rPr>
          <t>罗</t>
        </r>
        <r>
          <rPr>
            <b/>
            <sz val="10"/>
            <color rgb="FF000000"/>
            <rFont val="Tahoma"/>
            <family val="2"/>
          </rPr>
          <t>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Bet your Edge</t>
        </r>
      </text>
    </comment>
    <comment ref="E32" authorId="0" shapeId="0" xr:uid="{2F894255-0E34-D342-82FB-4844D90543C4}">
      <text>
        <r>
          <rPr>
            <b/>
            <sz val="10"/>
            <color rgb="FF000000"/>
            <rFont val="Tahoma"/>
            <family val="2"/>
          </rPr>
          <t>宗保</t>
        </r>
        <r>
          <rPr>
            <b/>
            <sz val="10"/>
            <color rgb="FF000000"/>
            <rFont val="Tahoma"/>
            <family val="2"/>
          </rPr>
          <t xml:space="preserve"> </t>
        </r>
        <r>
          <rPr>
            <b/>
            <sz val="10"/>
            <color rgb="FF000000"/>
            <rFont val="Tahoma"/>
            <family val="2"/>
          </rPr>
          <t>罗</t>
        </r>
        <r>
          <rPr>
            <b/>
            <sz val="10"/>
            <color rgb="FF000000"/>
            <rFont val="Tahoma"/>
            <family val="2"/>
          </rPr>
          <t>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Bet your Edge</t>
        </r>
      </text>
    </comment>
    <comment ref="E44" authorId="0" shapeId="0" xr:uid="{00000000-0006-0000-1900-000003000000}">
      <text>
        <r>
          <rPr>
            <b/>
            <sz val="10"/>
            <color rgb="FF000000"/>
            <rFont val="Tahoma"/>
            <family val="2"/>
          </rPr>
          <t>宗保</t>
        </r>
        <r>
          <rPr>
            <b/>
            <sz val="10"/>
            <color rgb="FF000000"/>
            <rFont val="Tahoma"/>
            <family val="2"/>
          </rPr>
          <t xml:space="preserve"> </t>
        </r>
        <r>
          <rPr>
            <b/>
            <sz val="10"/>
            <color rgb="FF000000"/>
            <rFont val="Tahoma"/>
            <family val="2"/>
          </rPr>
          <t>罗</t>
        </r>
        <r>
          <rPr>
            <b/>
            <sz val="10"/>
            <color rgb="FF000000"/>
            <rFont val="Tahoma"/>
            <family val="2"/>
          </rPr>
          <t>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Bet your Edge</t>
        </r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宗保 罗</author>
  </authors>
  <commentList>
    <comment ref="E20" authorId="0" shapeId="0" xr:uid="{00000000-0006-0000-1A00-000001000000}">
      <text>
        <r>
          <rPr>
            <b/>
            <sz val="10"/>
            <color rgb="FF000000"/>
            <rFont val="Tahoma"/>
            <family val="2"/>
          </rPr>
          <t>宗保</t>
        </r>
        <r>
          <rPr>
            <b/>
            <sz val="10"/>
            <color rgb="FF000000"/>
            <rFont val="Tahoma"/>
            <family val="2"/>
          </rPr>
          <t xml:space="preserve"> </t>
        </r>
        <r>
          <rPr>
            <b/>
            <sz val="10"/>
            <color rgb="FF000000"/>
            <rFont val="Tahoma"/>
            <family val="2"/>
          </rPr>
          <t>罗</t>
        </r>
        <r>
          <rPr>
            <b/>
            <sz val="10"/>
            <color rgb="FF000000"/>
            <rFont val="Tahoma"/>
            <family val="2"/>
          </rPr>
          <t>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Bet your Edge</t>
        </r>
      </text>
    </comment>
    <comment ref="E32" authorId="0" shapeId="0" xr:uid="{2F460F68-CF08-8243-8E22-522DC902FBC2}">
      <text>
        <r>
          <rPr>
            <b/>
            <sz val="10"/>
            <color rgb="FF000000"/>
            <rFont val="Tahoma"/>
            <family val="2"/>
          </rPr>
          <t>宗保</t>
        </r>
        <r>
          <rPr>
            <b/>
            <sz val="10"/>
            <color rgb="FF000000"/>
            <rFont val="Tahoma"/>
            <family val="2"/>
          </rPr>
          <t xml:space="preserve"> </t>
        </r>
        <r>
          <rPr>
            <b/>
            <sz val="10"/>
            <color rgb="FF000000"/>
            <rFont val="Tahoma"/>
            <family val="2"/>
          </rPr>
          <t>罗</t>
        </r>
        <r>
          <rPr>
            <b/>
            <sz val="10"/>
            <color rgb="FF000000"/>
            <rFont val="Tahoma"/>
            <family val="2"/>
          </rPr>
          <t>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Bet your Edge</t>
        </r>
      </text>
    </comment>
    <comment ref="E44" authorId="0" shapeId="0" xr:uid="{00000000-0006-0000-1A00-000003000000}">
      <text>
        <r>
          <rPr>
            <b/>
            <sz val="10"/>
            <color rgb="FF000000"/>
            <rFont val="Tahoma"/>
            <family val="2"/>
          </rPr>
          <t>宗保</t>
        </r>
        <r>
          <rPr>
            <b/>
            <sz val="10"/>
            <color rgb="FF000000"/>
            <rFont val="Tahoma"/>
            <family val="2"/>
          </rPr>
          <t xml:space="preserve"> </t>
        </r>
        <r>
          <rPr>
            <b/>
            <sz val="10"/>
            <color rgb="FF000000"/>
            <rFont val="Tahoma"/>
            <family val="2"/>
          </rPr>
          <t>罗</t>
        </r>
        <r>
          <rPr>
            <b/>
            <sz val="10"/>
            <color rgb="FF000000"/>
            <rFont val="Tahoma"/>
            <family val="2"/>
          </rPr>
          <t>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Bet your Edge</t>
        </r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宗保 罗</author>
  </authors>
  <commentList>
    <comment ref="E20" authorId="0" shapeId="0" xr:uid="{00000000-0006-0000-1B00-000001000000}">
      <text>
        <r>
          <rPr>
            <b/>
            <sz val="10"/>
            <color rgb="FF000000"/>
            <rFont val="Tahoma"/>
            <family val="2"/>
          </rPr>
          <t>宗保</t>
        </r>
        <r>
          <rPr>
            <b/>
            <sz val="10"/>
            <color rgb="FF000000"/>
            <rFont val="Tahoma"/>
            <family val="2"/>
          </rPr>
          <t xml:space="preserve"> </t>
        </r>
        <r>
          <rPr>
            <b/>
            <sz val="10"/>
            <color rgb="FF000000"/>
            <rFont val="Tahoma"/>
            <family val="2"/>
          </rPr>
          <t>罗</t>
        </r>
        <r>
          <rPr>
            <b/>
            <sz val="10"/>
            <color rgb="FF000000"/>
            <rFont val="Tahoma"/>
            <family val="2"/>
          </rPr>
          <t>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Bet your Edge</t>
        </r>
      </text>
    </comment>
    <comment ref="E32" authorId="0" shapeId="0" xr:uid="{F668ACD3-331E-AA47-98A8-8090DA0693BC}">
      <text>
        <r>
          <rPr>
            <b/>
            <sz val="10"/>
            <color rgb="FF000000"/>
            <rFont val="Tahoma"/>
            <family val="2"/>
          </rPr>
          <t>宗保</t>
        </r>
        <r>
          <rPr>
            <b/>
            <sz val="10"/>
            <color rgb="FF000000"/>
            <rFont val="Tahoma"/>
            <family val="2"/>
          </rPr>
          <t xml:space="preserve"> </t>
        </r>
        <r>
          <rPr>
            <b/>
            <sz val="10"/>
            <color rgb="FF000000"/>
            <rFont val="Tahoma"/>
            <family val="2"/>
          </rPr>
          <t>罗</t>
        </r>
        <r>
          <rPr>
            <b/>
            <sz val="10"/>
            <color rgb="FF000000"/>
            <rFont val="Tahoma"/>
            <family val="2"/>
          </rPr>
          <t>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Bet your Edge</t>
        </r>
      </text>
    </comment>
    <comment ref="E44" authorId="0" shapeId="0" xr:uid="{00000000-0006-0000-1B00-000003000000}">
      <text>
        <r>
          <rPr>
            <b/>
            <sz val="10"/>
            <color rgb="FF000000"/>
            <rFont val="Tahoma"/>
            <family val="2"/>
          </rPr>
          <t>宗保</t>
        </r>
        <r>
          <rPr>
            <b/>
            <sz val="10"/>
            <color rgb="FF000000"/>
            <rFont val="Tahoma"/>
            <family val="2"/>
          </rPr>
          <t xml:space="preserve"> </t>
        </r>
        <r>
          <rPr>
            <b/>
            <sz val="10"/>
            <color rgb="FF000000"/>
            <rFont val="Tahoma"/>
            <family val="2"/>
          </rPr>
          <t>罗</t>
        </r>
        <r>
          <rPr>
            <b/>
            <sz val="10"/>
            <color rgb="FF000000"/>
            <rFont val="Tahoma"/>
            <family val="2"/>
          </rPr>
          <t>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Bet your Edge</t>
        </r>
      </text>
    </comment>
  </commentList>
</comments>
</file>

<file path=xl/comments1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宗保 罗</author>
  </authors>
  <commentList>
    <comment ref="E20" authorId="0" shapeId="0" xr:uid="{00000000-0006-0000-1C00-000001000000}">
      <text>
        <r>
          <rPr>
            <b/>
            <sz val="10"/>
            <color rgb="FF000000"/>
            <rFont val="Tahoma"/>
            <family val="2"/>
          </rPr>
          <t>宗保</t>
        </r>
        <r>
          <rPr>
            <b/>
            <sz val="10"/>
            <color rgb="FF000000"/>
            <rFont val="Tahoma"/>
            <family val="2"/>
          </rPr>
          <t xml:space="preserve"> </t>
        </r>
        <r>
          <rPr>
            <b/>
            <sz val="10"/>
            <color rgb="FF000000"/>
            <rFont val="Tahoma"/>
            <family val="2"/>
          </rPr>
          <t>罗</t>
        </r>
        <r>
          <rPr>
            <b/>
            <sz val="10"/>
            <color rgb="FF000000"/>
            <rFont val="Tahoma"/>
            <family val="2"/>
          </rPr>
          <t>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Bet your Edge</t>
        </r>
      </text>
    </comment>
    <comment ref="E32" authorId="0" shapeId="0" xr:uid="{3E72C765-7984-A145-A3AB-0A883C1B511A}">
      <text>
        <r>
          <rPr>
            <b/>
            <sz val="10"/>
            <color rgb="FF000000"/>
            <rFont val="Tahoma"/>
            <family val="2"/>
          </rPr>
          <t>宗保</t>
        </r>
        <r>
          <rPr>
            <b/>
            <sz val="10"/>
            <color rgb="FF000000"/>
            <rFont val="Tahoma"/>
            <family val="2"/>
          </rPr>
          <t xml:space="preserve"> </t>
        </r>
        <r>
          <rPr>
            <b/>
            <sz val="10"/>
            <color rgb="FF000000"/>
            <rFont val="Tahoma"/>
            <family val="2"/>
          </rPr>
          <t>罗</t>
        </r>
        <r>
          <rPr>
            <b/>
            <sz val="10"/>
            <color rgb="FF000000"/>
            <rFont val="Tahoma"/>
            <family val="2"/>
          </rPr>
          <t>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Bet your Edge</t>
        </r>
      </text>
    </comment>
    <comment ref="E44" authorId="0" shapeId="0" xr:uid="{00000000-0006-0000-1C00-000003000000}">
      <text>
        <r>
          <rPr>
            <b/>
            <sz val="10"/>
            <color rgb="FF000000"/>
            <rFont val="Tahoma"/>
            <family val="2"/>
          </rPr>
          <t>宗保</t>
        </r>
        <r>
          <rPr>
            <b/>
            <sz val="10"/>
            <color rgb="FF000000"/>
            <rFont val="Tahoma"/>
            <family val="2"/>
          </rPr>
          <t xml:space="preserve"> </t>
        </r>
        <r>
          <rPr>
            <b/>
            <sz val="10"/>
            <color rgb="FF000000"/>
            <rFont val="Tahoma"/>
            <family val="2"/>
          </rPr>
          <t>罗</t>
        </r>
        <r>
          <rPr>
            <b/>
            <sz val="10"/>
            <color rgb="FF000000"/>
            <rFont val="Tahoma"/>
            <family val="2"/>
          </rPr>
          <t>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Bet your Edge</t>
        </r>
      </text>
    </comment>
  </commentList>
</comments>
</file>

<file path=xl/comments1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宗保 罗</author>
  </authors>
  <commentList>
    <comment ref="E20" authorId="0" shapeId="0" xr:uid="{00000000-0006-0000-1D00-000001000000}">
      <text>
        <r>
          <rPr>
            <b/>
            <sz val="10"/>
            <color rgb="FF000000"/>
            <rFont val="Tahoma"/>
            <family val="2"/>
          </rPr>
          <t>宗保</t>
        </r>
        <r>
          <rPr>
            <b/>
            <sz val="10"/>
            <color rgb="FF000000"/>
            <rFont val="Tahoma"/>
            <family val="2"/>
          </rPr>
          <t xml:space="preserve"> </t>
        </r>
        <r>
          <rPr>
            <b/>
            <sz val="10"/>
            <color rgb="FF000000"/>
            <rFont val="Tahoma"/>
            <family val="2"/>
          </rPr>
          <t>罗</t>
        </r>
        <r>
          <rPr>
            <b/>
            <sz val="10"/>
            <color rgb="FF000000"/>
            <rFont val="Tahoma"/>
            <family val="2"/>
          </rPr>
          <t>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Bet your Edge</t>
        </r>
      </text>
    </comment>
    <comment ref="E32" authorId="0" shapeId="0" xr:uid="{34F4FF35-1A7C-0942-92E8-08531FEDE5E0}">
      <text>
        <r>
          <rPr>
            <b/>
            <sz val="10"/>
            <color rgb="FF000000"/>
            <rFont val="Tahoma"/>
            <family val="2"/>
          </rPr>
          <t>宗保</t>
        </r>
        <r>
          <rPr>
            <b/>
            <sz val="10"/>
            <color rgb="FF000000"/>
            <rFont val="Tahoma"/>
            <family val="2"/>
          </rPr>
          <t xml:space="preserve"> </t>
        </r>
        <r>
          <rPr>
            <b/>
            <sz val="10"/>
            <color rgb="FF000000"/>
            <rFont val="Tahoma"/>
            <family val="2"/>
          </rPr>
          <t>罗</t>
        </r>
        <r>
          <rPr>
            <b/>
            <sz val="10"/>
            <color rgb="FF000000"/>
            <rFont val="Tahoma"/>
            <family val="2"/>
          </rPr>
          <t>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Bet your Edge</t>
        </r>
      </text>
    </comment>
    <comment ref="E44" authorId="0" shapeId="0" xr:uid="{00000000-0006-0000-1D00-000003000000}">
      <text>
        <r>
          <rPr>
            <b/>
            <sz val="10"/>
            <color rgb="FF000000"/>
            <rFont val="Tahoma"/>
            <family val="2"/>
          </rPr>
          <t>宗保</t>
        </r>
        <r>
          <rPr>
            <b/>
            <sz val="10"/>
            <color rgb="FF000000"/>
            <rFont val="Tahoma"/>
            <family val="2"/>
          </rPr>
          <t xml:space="preserve"> </t>
        </r>
        <r>
          <rPr>
            <b/>
            <sz val="10"/>
            <color rgb="FF000000"/>
            <rFont val="Tahoma"/>
            <family val="2"/>
          </rPr>
          <t>罗</t>
        </r>
        <r>
          <rPr>
            <b/>
            <sz val="10"/>
            <color rgb="FF000000"/>
            <rFont val="Tahoma"/>
            <family val="2"/>
          </rPr>
          <t>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Bet your Edge</t>
        </r>
      </text>
    </comment>
  </commentList>
</comments>
</file>

<file path=xl/comments1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宗保 罗</author>
  </authors>
  <commentList>
    <comment ref="E20" authorId="0" shapeId="0" xr:uid="{00000000-0006-0000-1E00-000001000000}">
      <text>
        <r>
          <rPr>
            <b/>
            <sz val="10"/>
            <color rgb="FF000000"/>
            <rFont val="Tahoma"/>
            <family val="2"/>
          </rPr>
          <t>宗保</t>
        </r>
        <r>
          <rPr>
            <b/>
            <sz val="10"/>
            <color rgb="FF000000"/>
            <rFont val="Tahoma"/>
            <family val="2"/>
          </rPr>
          <t xml:space="preserve"> </t>
        </r>
        <r>
          <rPr>
            <b/>
            <sz val="10"/>
            <color rgb="FF000000"/>
            <rFont val="Tahoma"/>
            <family val="2"/>
          </rPr>
          <t>罗</t>
        </r>
        <r>
          <rPr>
            <b/>
            <sz val="10"/>
            <color rgb="FF000000"/>
            <rFont val="Tahoma"/>
            <family val="2"/>
          </rPr>
          <t>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Bet your Edge</t>
        </r>
      </text>
    </comment>
    <comment ref="E32" authorId="0" shapeId="0" xr:uid="{D8F06565-F806-5F4C-B4E8-E9E0FF8F3A2C}">
      <text>
        <r>
          <rPr>
            <b/>
            <sz val="10"/>
            <color rgb="FF000000"/>
            <rFont val="Tahoma"/>
            <family val="2"/>
          </rPr>
          <t>宗保</t>
        </r>
        <r>
          <rPr>
            <b/>
            <sz val="10"/>
            <color rgb="FF000000"/>
            <rFont val="Tahoma"/>
            <family val="2"/>
          </rPr>
          <t xml:space="preserve"> </t>
        </r>
        <r>
          <rPr>
            <b/>
            <sz val="10"/>
            <color rgb="FF000000"/>
            <rFont val="Tahoma"/>
            <family val="2"/>
          </rPr>
          <t>罗</t>
        </r>
        <r>
          <rPr>
            <b/>
            <sz val="10"/>
            <color rgb="FF000000"/>
            <rFont val="Tahoma"/>
            <family val="2"/>
          </rPr>
          <t>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Bet your Edge</t>
        </r>
      </text>
    </comment>
    <comment ref="E44" authorId="0" shapeId="0" xr:uid="{00000000-0006-0000-1E00-000003000000}">
      <text>
        <r>
          <rPr>
            <b/>
            <sz val="10"/>
            <color rgb="FF000000"/>
            <rFont val="Tahoma"/>
            <family val="2"/>
          </rPr>
          <t>宗保</t>
        </r>
        <r>
          <rPr>
            <b/>
            <sz val="10"/>
            <color rgb="FF000000"/>
            <rFont val="Tahoma"/>
            <family val="2"/>
          </rPr>
          <t xml:space="preserve"> </t>
        </r>
        <r>
          <rPr>
            <b/>
            <sz val="10"/>
            <color rgb="FF000000"/>
            <rFont val="Tahoma"/>
            <family val="2"/>
          </rPr>
          <t>罗</t>
        </r>
        <r>
          <rPr>
            <b/>
            <sz val="10"/>
            <color rgb="FF000000"/>
            <rFont val="Tahoma"/>
            <family val="2"/>
          </rPr>
          <t>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Bet your Edge</t>
        </r>
      </text>
    </comment>
  </commentList>
</comments>
</file>

<file path=xl/comments1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宗保 罗</author>
  </authors>
  <commentList>
    <comment ref="E20" authorId="0" shapeId="0" xr:uid="{00000000-0006-0000-1F00-000001000000}">
      <text>
        <r>
          <rPr>
            <b/>
            <sz val="10"/>
            <color rgb="FF000000"/>
            <rFont val="Tahoma"/>
            <family val="2"/>
          </rPr>
          <t>宗保</t>
        </r>
        <r>
          <rPr>
            <b/>
            <sz val="10"/>
            <color rgb="FF000000"/>
            <rFont val="Tahoma"/>
            <family val="2"/>
          </rPr>
          <t xml:space="preserve"> </t>
        </r>
        <r>
          <rPr>
            <b/>
            <sz val="10"/>
            <color rgb="FF000000"/>
            <rFont val="Tahoma"/>
            <family val="2"/>
          </rPr>
          <t>罗</t>
        </r>
        <r>
          <rPr>
            <b/>
            <sz val="10"/>
            <color rgb="FF000000"/>
            <rFont val="Tahoma"/>
            <family val="2"/>
          </rPr>
          <t>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Bet your Edge</t>
        </r>
      </text>
    </comment>
    <comment ref="E32" authorId="0" shapeId="0" xr:uid="{83AFE287-FE35-B94A-AB4C-60812BABF0F8}">
      <text>
        <r>
          <rPr>
            <b/>
            <sz val="10"/>
            <color rgb="FF000000"/>
            <rFont val="Tahoma"/>
            <family val="2"/>
          </rPr>
          <t>宗保</t>
        </r>
        <r>
          <rPr>
            <b/>
            <sz val="10"/>
            <color rgb="FF000000"/>
            <rFont val="Tahoma"/>
            <family val="2"/>
          </rPr>
          <t xml:space="preserve"> </t>
        </r>
        <r>
          <rPr>
            <b/>
            <sz val="10"/>
            <color rgb="FF000000"/>
            <rFont val="Tahoma"/>
            <family val="2"/>
          </rPr>
          <t>罗</t>
        </r>
        <r>
          <rPr>
            <b/>
            <sz val="10"/>
            <color rgb="FF000000"/>
            <rFont val="Tahoma"/>
            <family val="2"/>
          </rPr>
          <t>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Bet your Edge</t>
        </r>
      </text>
    </comment>
    <comment ref="E44" authorId="0" shapeId="0" xr:uid="{00000000-0006-0000-1F00-000003000000}">
      <text>
        <r>
          <rPr>
            <b/>
            <sz val="10"/>
            <color rgb="FF000000"/>
            <rFont val="Tahoma"/>
            <family val="2"/>
          </rPr>
          <t>宗保</t>
        </r>
        <r>
          <rPr>
            <b/>
            <sz val="10"/>
            <color rgb="FF000000"/>
            <rFont val="Tahoma"/>
            <family val="2"/>
          </rPr>
          <t xml:space="preserve"> </t>
        </r>
        <r>
          <rPr>
            <b/>
            <sz val="10"/>
            <color rgb="FF000000"/>
            <rFont val="Tahoma"/>
            <family val="2"/>
          </rPr>
          <t>罗</t>
        </r>
        <r>
          <rPr>
            <b/>
            <sz val="10"/>
            <color rgb="FF000000"/>
            <rFont val="Tahoma"/>
            <family val="2"/>
          </rPr>
          <t>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Bet your Edge</t>
        </r>
      </text>
    </comment>
  </commentList>
</comments>
</file>

<file path=xl/comments1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宗保 罗</author>
  </authors>
  <commentList>
    <comment ref="E20" authorId="0" shapeId="0" xr:uid="{00000000-0006-0000-2000-000001000000}">
      <text>
        <r>
          <rPr>
            <b/>
            <sz val="10"/>
            <color rgb="FF000000"/>
            <rFont val="Tahoma"/>
            <family val="2"/>
          </rPr>
          <t>宗保</t>
        </r>
        <r>
          <rPr>
            <b/>
            <sz val="10"/>
            <color rgb="FF000000"/>
            <rFont val="Tahoma"/>
            <family val="2"/>
          </rPr>
          <t xml:space="preserve"> </t>
        </r>
        <r>
          <rPr>
            <b/>
            <sz val="10"/>
            <color rgb="FF000000"/>
            <rFont val="Tahoma"/>
            <family val="2"/>
          </rPr>
          <t>罗</t>
        </r>
        <r>
          <rPr>
            <b/>
            <sz val="10"/>
            <color rgb="FF000000"/>
            <rFont val="Tahoma"/>
            <family val="2"/>
          </rPr>
          <t>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Bet your Edge</t>
        </r>
      </text>
    </comment>
    <comment ref="E32" authorId="0" shapeId="0" xr:uid="{6DF6A479-2A8D-664C-90CE-A4E2D007D981}">
      <text>
        <r>
          <rPr>
            <b/>
            <sz val="10"/>
            <color rgb="FF000000"/>
            <rFont val="Tahoma"/>
            <family val="2"/>
          </rPr>
          <t>宗保</t>
        </r>
        <r>
          <rPr>
            <b/>
            <sz val="10"/>
            <color rgb="FF000000"/>
            <rFont val="Tahoma"/>
            <family val="2"/>
          </rPr>
          <t xml:space="preserve"> </t>
        </r>
        <r>
          <rPr>
            <b/>
            <sz val="10"/>
            <color rgb="FF000000"/>
            <rFont val="Tahoma"/>
            <family val="2"/>
          </rPr>
          <t>罗</t>
        </r>
        <r>
          <rPr>
            <b/>
            <sz val="10"/>
            <color rgb="FF000000"/>
            <rFont val="Tahoma"/>
            <family val="2"/>
          </rPr>
          <t>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Bet your Edge</t>
        </r>
      </text>
    </comment>
    <comment ref="E44" authorId="0" shapeId="0" xr:uid="{00000000-0006-0000-2000-000003000000}">
      <text>
        <r>
          <rPr>
            <b/>
            <sz val="10"/>
            <color rgb="FF000000"/>
            <rFont val="Tahoma"/>
            <family val="2"/>
          </rPr>
          <t>宗保</t>
        </r>
        <r>
          <rPr>
            <b/>
            <sz val="10"/>
            <color rgb="FF000000"/>
            <rFont val="Tahoma"/>
            <family val="2"/>
          </rPr>
          <t xml:space="preserve"> </t>
        </r>
        <r>
          <rPr>
            <b/>
            <sz val="10"/>
            <color rgb="FF000000"/>
            <rFont val="Tahoma"/>
            <family val="2"/>
          </rPr>
          <t>罗</t>
        </r>
        <r>
          <rPr>
            <b/>
            <sz val="10"/>
            <color rgb="FF000000"/>
            <rFont val="Tahoma"/>
            <family val="2"/>
          </rPr>
          <t>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Bet your Edge</t>
        </r>
      </text>
    </comment>
  </commentList>
</comments>
</file>

<file path=xl/comments1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宗保 罗</author>
  </authors>
  <commentList>
    <comment ref="E20" authorId="0" shapeId="0" xr:uid="{00000000-0006-0000-2100-000001000000}">
      <text>
        <r>
          <rPr>
            <b/>
            <sz val="10"/>
            <color rgb="FF000000"/>
            <rFont val="Tahoma"/>
            <family val="2"/>
          </rPr>
          <t>宗保</t>
        </r>
        <r>
          <rPr>
            <b/>
            <sz val="10"/>
            <color rgb="FF000000"/>
            <rFont val="Tahoma"/>
            <family val="2"/>
          </rPr>
          <t xml:space="preserve"> </t>
        </r>
        <r>
          <rPr>
            <b/>
            <sz val="10"/>
            <color rgb="FF000000"/>
            <rFont val="Tahoma"/>
            <family val="2"/>
          </rPr>
          <t>罗</t>
        </r>
        <r>
          <rPr>
            <b/>
            <sz val="10"/>
            <color rgb="FF000000"/>
            <rFont val="Tahoma"/>
            <family val="2"/>
          </rPr>
          <t>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Bet your Edge</t>
        </r>
      </text>
    </comment>
    <comment ref="E32" authorId="0" shapeId="0" xr:uid="{5BA11BF4-6572-C24E-BBBB-92405F60DD12}">
      <text>
        <r>
          <rPr>
            <b/>
            <sz val="10"/>
            <color rgb="FF000000"/>
            <rFont val="Tahoma"/>
            <family val="2"/>
          </rPr>
          <t>宗保</t>
        </r>
        <r>
          <rPr>
            <b/>
            <sz val="10"/>
            <color rgb="FF000000"/>
            <rFont val="Tahoma"/>
            <family val="2"/>
          </rPr>
          <t xml:space="preserve"> </t>
        </r>
        <r>
          <rPr>
            <b/>
            <sz val="10"/>
            <color rgb="FF000000"/>
            <rFont val="Tahoma"/>
            <family val="2"/>
          </rPr>
          <t>罗</t>
        </r>
        <r>
          <rPr>
            <b/>
            <sz val="10"/>
            <color rgb="FF000000"/>
            <rFont val="Tahoma"/>
            <family val="2"/>
          </rPr>
          <t>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Bet your Edge</t>
        </r>
      </text>
    </comment>
    <comment ref="E44" authorId="0" shapeId="0" xr:uid="{00000000-0006-0000-2100-000003000000}">
      <text>
        <r>
          <rPr>
            <b/>
            <sz val="10"/>
            <color rgb="FF000000"/>
            <rFont val="Tahoma"/>
            <family val="2"/>
          </rPr>
          <t>宗保</t>
        </r>
        <r>
          <rPr>
            <b/>
            <sz val="10"/>
            <color rgb="FF000000"/>
            <rFont val="Tahoma"/>
            <family val="2"/>
          </rPr>
          <t xml:space="preserve"> </t>
        </r>
        <r>
          <rPr>
            <b/>
            <sz val="10"/>
            <color rgb="FF000000"/>
            <rFont val="Tahoma"/>
            <family val="2"/>
          </rPr>
          <t>罗</t>
        </r>
        <r>
          <rPr>
            <b/>
            <sz val="10"/>
            <color rgb="FF000000"/>
            <rFont val="Tahoma"/>
            <family val="2"/>
          </rPr>
          <t>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Bet your Edge</t>
        </r>
      </text>
    </comment>
  </commentList>
</comments>
</file>

<file path=xl/comments1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宗保 罗</author>
  </authors>
  <commentList>
    <comment ref="E20" authorId="0" shapeId="0" xr:uid="{00000000-0006-0000-2200-000001000000}">
      <text>
        <r>
          <rPr>
            <b/>
            <sz val="10"/>
            <color rgb="FF000000"/>
            <rFont val="Tahoma"/>
            <family val="2"/>
          </rPr>
          <t>宗保</t>
        </r>
        <r>
          <rPr>
            <b/>
            <sz val="10"/>
            <color rgb="FF000000"/>
            <rFont val="Tahoma"/>
            <family val="2"/>
          </rPr>
          <t xml:space="preserve"> </t>
        </r>
        <r>
          <rPr>
            <b/>
            <sz val="10"/>
            <color rgb="FF000000"/>
            <rFont val="Tahoma"/>
            <family val="2"/>
          </rPr>
          <t>罗</t>
        </r>
        <r>
          <rPr>
            <b/>
            <sz val="10"/>
            <color rgb="FF000000"/>
            <rFont val="Tahoma"/>
            <family val="2"/>
          </rPr>
          <t>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Bet your Edge</t>
        </r>
      </text>
    </comment>
    <comment ref="E32" authorId="0" shapeId="0" xr:uid="{530A2221-C1A8-434D-8966-9D2CFFD82298}">
      <text>
        <r>
          <rPr>
            <b/>
            <sz val="10"/>
            <color rgb="FF000000"/>
            <rFont val="Tahoma"/>
            <family val="2"/>
          </rPr>
          <t>宗保</t>
        </r>
        <r>
          <rPr>
            <b/>
            <sz val="10"/>
            <color rgb="FF000000"/>
            <rFont val="Tahoma"/>
            <family val="2"/>
          </rPr>
          <t xml:space="preserve"> </t>
        </r>
        <r>
          <rPr>
            <b/>
            <sz val="10"/>
            <color rgb="FF000000"/>
            <rFont val="Tahoma"/>
            <family val="2"/>
          </rPr>
          <t>罗</t>
        </r>
        <r>
          <rPr>
            <b/>
            <sz val="10"/>
            <color rgb="FF000000"/>
            <rFont val="Tahoma"/>
            <family val="2"/>
          </rPr>
          <t>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Bet your Edge</t>
        </r>
      </text>
    </comment>
    <comment ref="E44" authorId="0" shapeId="0" xr:uid="{00000000-0006-0000-2200-000003000000}">
      <text>
        <r>
          <rPr>
            <b/>
            <sz val="10"/>
            <color rgb="FF000000"/>
            <rFont val="Tahoma"/>
            <family val="2"/>
          </rPr>
          <t>宗保</t>
        </r>
        <r>
          <rPr>
            <b/>
            <sz val="10"/>
            <color rgb="FF000000"/>
            <rFont val="Tahoma"/>
            <family val="2"/>
          </rPr>
          <t xml:space="preserve"> </t>
        </r>
        <r>
          <rPr>
            <b/>
            <sz val="10"/>
            <color rgb="FF000000"/>
            <rFont val="Tahoma"/>
            <family val="2"/>
          </rPr>
          <t>罗</t>
        </r>
        <r>
          <rPr>
            <b/>
            <sz val="10"/>
            <color rgb="FF000000"/>
            <rFont val="Tahoma"/>
            <family val="2"/>
          </rPr>
          <t>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Bet your Edge</t>
        </r>
      </text>
    </comment>
  </commentList>
</comments>
</file>

<file path=xl/comments1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宗保 罗</author>
  </authors>
  <commentList>
    <comment ref="E20" authorId="0" shapeId="0" xr:uid="{00000000-0006-0000-2300-000001000000}">
      <text>
        <r>
          <rPr>
            <b/>
            <sz val="10"/>
            <color rgb="FF000000"/>
            <rFont val="Tahoma"/>
            <family val="2"/>
          </rPr>
          <t>宗保</t>
        </r>
        <r>
          <rPr>
            <b/>
            <sz val="10"/>
            <color rgb="FF000000"/>
            <rFont val="Tahoma"/>
            <family val="2"/>
          </rPr>
          <t xml:space="preserve"> </t>
        </r>
        <r>
          <rPr>
            <b/>
            <sz val="10"/>
            <color rgb="FF000000"/>
            <rFont val="Tahoma"/>
            <family val="2"/>
          </rPr>
          <t>罗</t>
        </r>
        <r>
          <rPr>
            <b/>
            <sz val="10"/>
            <color rgb="FF000000"/>
            <rFont val="Tahoma"/>
            <family val="2"/>
          </rPr>
          <t>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Bet your Edge</t>
        </r>
      </text>
    </comment>
    <comment ref="E32" authorId="0" shapeId="0" xr:uid="{56CB711E-D2A1-4B40-BFCF-27E46016D0D6}">
      <text>
        <r>
          <rPr>
            <b/>
            <sz val="10"/>
            <color rgb="FF000000"/>
            <rFont val="Tahoma"/>
            <family val="2"/>
          </rPr>
          <t>宗保</t>
        </r>
        <r>
          <rPr>
            <b/>
            <sz val="10"/>
            <color rgb="FF000000"/>
            <rFont val="Tahoma"/>
            <family val="2"/>
          </rPr>
          <t xml:space="preserve"> </t>
        </r>
        <r>
          <rPr>
            <b/>
            <sz val="10"/>
            <color rgb="FF000000"/>
            <rFont val="Tahoma"/>
            <family val="2"/>
          </rPr>
          <t>罗</t>
        </r>
        <r>
          <rPr>
            <b/>
            <sz val="10"/>
            <color rgb="FF000000"/>
            <rFont val="Tahoma"/>
            <family val="2"/>
          </rPr>
          <t>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Bet your Edge</t>
        </r>
      </text>
    </comment>
    <comment ref="E44" authorId="0" shapeId="0" xr:uid="{00000000-0006-0000-2300-000003000000}">
      <text>
        <r>
          <rPr>
            <b/>
            <sz val="10"/>
            <color rgb="FF000000"/>
            <rFont val="Tahoma"/>
            <family val="2"/>
          </rPr>
          <t>宗保</t>
        </r>
        <r>
          <rPr>
            <b/>
            <sz val="10"/>
            <color rgb="FF000000"/>
            <rFont val="Tahoma"/>
            <family val="2"/>
          </rPr>
          <t xml:space="preserve"> </t>
        </r>
        <r>
          <rPr>
            <b/>
            <sz val="10"/>
            <color rgb="FF000000"/>
            <rFont val="Tahoma"/>
            <family val="2"/>
          </rPr>
          <t>罗</t>
        </r>
        <r>
          <rPr>
            <b/>
            <sz val="10"/>
            <color rgb="FF000000"/>
            <rFont val="Tahoma"/>
            <family val="2"/>
          </rPr>
          <t>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Bet your Edge</t>
        </r>
      </text>
    </comment>
  </commentList>
</comments>
</file>

<file path=xl/comments1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宗保 罗</author>
  </authors>
  <commentList>
    <comment ref="E20" authorId="0" shapeId="0" xr:uid="{00000000-0006-0000-2400-000001000000}">
      <text>
        <r>
          <rPr>
            <b/>
            <sz val="10"/>
            <color rgb="FF000000"/>
            <rFont val="Tahoma"/>
            <family val="2"/>
          </rPr>
          <t>宗保</t>
        </r>
        <r>
          <rPr>
            <b/>
            <sz val="10"/>
            <color rgb="FF000000"/>
            <rFont val="Tahoma"/>
            <family val="2"/>
          </rPr>
          <t xml:space="preserve"> </t>
        </r>
        <r>
          <rPr>
            <b/>
            <sz val="10"/>
            <color rgb="FF000000"/>
            <rFont val="Tahoma"/>
            <family val="2"/>
          </rPr>
          <t>罗</t>
        </r>
        <r>
          <rPr>
            <b/>
            <sz val="10"/>
            <color rgb="FF000000"/>
            <rFont val="Tahoma"/>
            <family val="2"/>
          </rPr>
          <t>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Bet your Edge</t>
        </r>
      </text>
    </comment>
    <comment ref="E32" authorId="0" shapeId="0" xr:uid="{10139604-EB31-5A41-AD38-2B47EFCE8E01}">
      <text>
        <r>
          <rPr>
            <b/>
            <sz val="10"/>
            <color rgb="FF000000"/>
            <rFont val="Tahoma"/>
            <family val="2"/>
          </rPr>
          <t>宗保</t>
        </r>
        <r>
          <rPr>
            <b/>
            <sz val="10"/>
            <color rgb="FF000000"/>
            <rFont val="Tahoma"/>
            <family val="2"/>
          </rPr>
          <t xml:space="preserve"> </t>
        </r>
        <r>
          <rPr>
            <b/>
            <sz val="10"/>
            <color rgb="FF000000"/>
            <rFont val="Tahoma"/>
            <family val="2"/>
          </rPr>
          <t>罗</t>
        </r>
        <r>
          <rPr>
            <b/>
            <sz val="10"/>
            <color rgb="FF000000"/>
            <rFont val="Tahoma"/>
            <family val="2"/>
          </rPr>
          <t>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Bet your Edge</t>
        </r>
      </text>
    </comment>
    <comment ref="E44" authorId="0" shapeId="0" xr:uid="{00000000-0006-0000-2400-000003000000}">
      <text>
        <r>
          <rPr>
            <b/>
            <sz val="10"/>
            <color rgb="FF000000"/>
            <rFont val="Tahoma"/>
            <family val="2"/>
          </rPr>
          <t>宗保</t>
        </r>
        <r>
          <rPr>
            <b/>
            <sz val="10"/>
            <color rgb="FF000000"/>
            <rFont val="Tahoma"/>
            <family val="2"/>
          </rPr>
          <t xml:space="preserve"> </t>
        </r>
        <r>
          <rPr>
            <b/>
            <sz val="10"/>
            <color rgb="FF000000"/>
            <rFont val="Tahoma"/>
            <family val="2"/>
          </rPr>
          <t>罗</t>
        </r>
        <r>
          <rPr>
            <b/>
            <sz val="10"/>
            <color rgb="FF000000"/>
            <rFont val="Tahoma"/>
            <family val="2"/>
          </rPr>
          <t>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Bet your Edge</t>
        </r>
      </text>
    </comment>
  </commentList>
</comments>
</file>

<file path=xl/comments2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宗保 罗</author>
  </authors>
  <commentList>
    <comment ref="E20" authorId="0" shapeId="0" xr:uid="{00000000-0006-0000-2500-000001000000}">
      <text>
        <r>
          <rPr>
            <b/>
            <sz val="10"/>
            <color rgb="FF000000"/>
            <rFont val="Tahoma"/>
            <family val="2"/>
          </rPr>
          <t>宗保</t>
        </r>
        <r>
          <rPr>
            <b/>
            <sz val="10"/>
            <color rgb="FF000000"/>
            <rFont val="Tahoma"/>
            <family val="2"/>
          </rPr>
          <t xml:space="preserve"> </t>
        </r>
        <r>
          <rPr>
            <b/>
            <sz val="10"/>
            <color rgb="FF000000"/>
            <rFont val="Tahoma"/>
            <family val="2"/>
          </rPr>
          <t>罗</t>
        </r>
        <r>
          <rPr>
            <b/>
            <sz val="10"/>
            <color rgb="FF000000"/>
            <rFont val="Tahoma"/>
            <family val="2"/>
          </rPr>
          <t>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Bet your Edge</t>
        </r>
      </text>
    </comment>
    <comment ref="E32" authorId="0" shapeId="0" xr:uid="{2E2DEAD3-B1C8-F141-9112-636717887753}">
      <text>
        <r>
          <rPr>
            <b/>
            <sz val="10"/>
            <color rgb="FF000000"/>
            <rFont val="Tahoma"/>
            <family val="2"/>
          </rPr>
          <t>宗保</t>
        </r>
        <r>
          <rPr>
            <b/>
            <sz val="10"/>
            <color rgb="FF000000"/>
            <rFont val="Tahoma"/>
            <family val="2"/>
          </rPr>
          <t xml:space="preserve"> </t>
        </r>
        <r>
          <rPr>
            <b/>
            <sz val="10"/>
            <color rgb="FF000000"/>
            <rFont val="Tahoma"/>
            <family val="2"/>
          </rPr>
          <t>罗</t>
        </r>
        <r>
          <rPr>
            <b/>
            <sz val="10"/>
            <color rgb="FF000000"/>
            <rFont val="Tahoma"/>
            <family val="2"/>
          </rPr>
          <t>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Bet your Edge</t>
        </r>
      </text>
    </comment>
    <comment ref="E44" authorId="0" shapeId="0" xr:uid="{00000000-0006-0000-2500-000003000000}">
      <text>
        <r>
          <rPr>
            <b/>
            <sz val="10"/>
            <color rgb="FF000000"/>
            <rFont val="Tahoma"/>
            <family val="2"/>
          </rPr>
          <t>宗保</t>
        </r>
        <r>
          <rPr>
            <b/>
            <sz val="10"/>
            <color rgb="FF000000"/>
            <rFont val="Tahoma"/>
            <family val="2"/>
          </rPr>
          <t xml:space="preserve"> </t>
        </r>
        <r>
          <rPr>
            <b/>
            <sz val="10"/>
            <color rgb="FF000000"/>
            <rFont val="Tahoma"/>
            <family val="2"/>
          </rPr>
          <t>罗</t>
        </r>
        <r>
          <rPr>
            <b/>
            <sz val="10"/>
            <color rgb="FF000000"/>
            <rFont val="Tahoma"/>
            <family val="2"/>
          </rPr>
          <t>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Bet your Edge</t>
        </r>
      </text>
    </comment>
  </commentList>
</comments>
</file>

<file path=xl/comments2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宗保 罗</author>
  </authors>
  <commentList>
    <comment ref="E20" authorId="0" shapeId="0" xr:uid="{00000000-0006-0000-2600-000001000000}">
      <text>
        <r>
          <rPr>
            <b/>
            <sz val="10"/>
            <color rgb="FF000000"/>
            <rFont val="Tahoma"/>
            <family val="2"/>
          </rPr>
          <t>宗保</t>
        </r>
        <r>
          <rPr>
            <b/>
            <sz val="10"/>
            <color rgb="FF000000"/>
            <rFont val="Tahoma"/>
            <family val="2"/>
          </rPr>
          <t xml:space="preserve"> </t>
        </r>
        <r>
          <rPr>
            <b/>
            <sz val="10"/>
            <color rgb="FF000000"/>
            <rFont val="Tahoma"/>
            <family val="2"/>
          </rPr>
          <t>罗</t>
        </r>
        <r>
          <rPr>
            <b/>
            <sz val="10"/>
            <color rgb="FF000000"/>
            <rFont val="Tahoma"/>
            <family val="2"/>
          </rPr>
          <t>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Bet your Edge</t>
        </r>
      </text>
    </comment>
    <comment ref="E32" authorId="0" shapeId="0" xr:uid="{1BB79245-798A-5846-9D5D-77BEB1133BA7}">
      <text>
        <r>
          <rPr>
            <b/>
            <sz val="10"/>
            <color rgb="FF000000"/>
            <rFont val="Tahoma"/>
            <family val="2"/>
          </rPr>
          <t>宗保</t>
        </r>
        <r>
          <rPr>
            <b/>
            <sz val="10"/>
            <color rgb="FF000000"/>
            <rFont val="Tahoma"/>
            <family val="2"/>
          </rPr>
          <t xml:space="preserve"> </t>
        </r>
        <r>
          <rPr>
            <b/>
            <sz val="10"/>
            <color rgb="FF000000"/>
            <rFont val="Tahoma"/>
            <family val="2"/>
          </rPr>
          <t>罗</t>
        </r>
        <r>
          <rPr>
            <b/>
            <sz val="10"/>
            <color rgb="FF000000"/>
            <rFont val="Tahoma"/>
            <family val="2"/>
          </rPr>
          <t>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Bet your Edge</t>
        </r>
      </text>
    </comment>
    <comment ref="E44" authorId="0" shapeId="0" xr:uid="{00000000-0006-0000-2600-000003000000}">
      <text>
        <r>
          <rPr>
            <b/>
            <sz val="10"/>
            <color rgb="FF000000"/>
            <rFont val="Tahoma"/>
            <family val="2"/>
          </rPr>
          <t>宗保</t>
        </r>
        <r>
          <rPr>
            <b/>
            <sz val="10"/>
            <color rgb="FF000000"/>
            <rFont val="Tahoma"/>
            <family val="2"/>
          </rPr>
          <t xml:space="preserve"> </t>
        </r>
        <r>
          <rPr>
            <b/>
            <sz val="10"/>
            <color rgb="FF000000"/>
            <rFont val="Tahoma"/>
            <family val="2"/>
          </rPr>
          <t>罗</t>
        </r>
        <r>
          <rPr>
            <b/>
            <sz val="10"/>
            <color rgb="FF000000"/>
            <rFont val="Tahoma"/>
            <family val="2"/>
          </rPr>
          <t>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Bet your Edge</t>
        </r>
      </text>
    </comment>
  </commentList>
</comments>
</file>

<file path=xl/comments2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宗保 罗</author>
  </authors>
  <commentList>
    <comment ref="E20" authorId="0" shapeId="0" xr:uid="{00000000-0006-0000-2700-000001000000}">
      <text>
        <r>
          <rPr>
            <b/>
            <sz val="10"/>
            <color rgb="FF000000"/>
            <rFont val="Tahoma"/>
            <family val="2"/>
          </rPr>
          <t>宗保</t>
        </r>
        <r>
          <rPr>
            <b/>
            <sz val="10"/>
            <color rgb="FF000000"/>
            <rFont val="Tahoma"/>
            <family val="2"/>
          </rPr>
          <t xml:space="preserve"> </t>
        </r>
        <r>
          <rPr>
            <b/>
            <sz val="10"/>
            <color rgb="FF000000"/>
            <rFont val="Tahoma"/>
            <family val="2"/>
          </rPr>
          <t>罗</t>
        </r>
        <r>
          <rPr>
            <b/>
            <sz val="10"/>
            <color rgb="FF000000"/>
            <rFont val="Tahoma"/>
            <family val="2"/>
          </rPr>
          <t>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Bet your Edge</t>
        </r>
      </text>
    </comment>
    <comment ref="E32" authorId="0" shapeId="0" xr:uid="{2E778CF6-5126-694F-A7F8-EC3265AA36B3}">
      <text>
        <r>
          <rPr>
            <b/>
            <sz val="10"/>
            <color rgb="FF000000"/>
            <rFont val="Tahoma"/>
            <family val="2"/>
          </rPr>
          <t>宗保</t>
        </r>
        <r>
          <rPr>
            <b/>
            <sz val="10"/>
            <color rgb="FF000000"/>
            <rFont val="Tahoma"/>
            <family val="2"/>
          </rPr>
          <t xml:space="preserve"> </t>
        </r>
        <r>
          <rPr>
            <b/>
            <sz val="10"/>
            <color rgb="FF000000"/>
            <rFont val="Tahoma"/>
            <family val="2"/>
          </rPr>
          <t>罗</t>
        </r>
        <r>
          <rPr>
            <b/>
            <sz val="10"/>
            <color rgb="FF000000"/>
            <rFont val="Tahoma"/>
            <family val="2"/>
          </rPr>
          <t>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Bet your Edge</t>
        </r>
      </text>
    </comment>
    <comment ref="E44" authorId="0" shapeId="0" xr:uid="{00000000-0006-0000-2700-000003000000}">
      <text>
        <r>
          <rPr>
            <b/>
            <sz val="10"/>
            <color rgb="FF000000"/>
            <rFont val="Tahoma"/>
            <family val="2"/>
          </rPr>
          <t>宗保</t>
        </r>
        <r>
          <rPr>
            <b/>
            <sz val="10"/>
            <color rgb="FF000000"/>
            <rFont val="Tahoma"/>
            <family val="2"/>
          </rPr>
          <t xml:space="preserve"> </t>
        </r>
        <r>
          <rPr>
            <b/>
            <sz val="10"/>
            <color rgb="FF000000"/>
            <rFont val="Tahoma"/>
            <family val="2"/>
          </rPr>
          <t>罗</t>
        </r>
        <r>
          <rPr>
            <b/>
            <sz val="10"/>
            <color rgb="FF000000"/>
            <rFont val="Tahoma"/>
            <family val="2"/>
          </rPr>
          <t>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Bet your Edge</t>
        </r>
      </text>
    </comment>
  </commentList>
</comments>
</file>

<file path=xl/comments2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宗保 罗</author>
  </authors>
  <commentList>
    <comment ref="E20" authorId="0" shapeId="0" xr:uid="{00000000-0006-0000-2800-000001000000}">
      <text>
        <r>
          <rPr>
            <b/>
            <sz val="10"/>
            <color rgb="FF000000"/>
            <rFont val="Tahoma"/>
            <family val="2"/>
          </rPr>
          <t>宗保</t>
        </r>
        <r>
          <rPr>
            <b/>
            <sz val="10"/>
            <color rgb="FF000000"/>
            <rFont val="Tahoma"/>
            <family val="2"/>
          </rPr>
          <t xml:space="preserve"> </t>
        </r>
        <r>
          <rPr>
            <b/>
            <sz val="10"/>
            <color rgb="FF000000"/>
            <rFont val="Tahoma"/>
            <family val="2"/>
          </rPr>
          <t>罗</t>
        </r>
        <r>
          <rPr>
            <b/>
            <sz val="10"/>
            <color rgb="FF000000"/>
            <rFont val="Tahoma"/>
            <family val="2"/>
          </rPr>
          <t>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Bet your Edge</t>
        </r>
      </text>
    </comment>
    <comment ref="E32" authorId="0" shapeId="0" xr:uid="{57B1AED0-E751-9D4B-9704-F1558F405BC0}">
      <text>
        <r>
          <rPr>
            <b/>
            <sz val="10"/>
            <color rgb="FF000000"/>
            <rFont val="Tahoma"/>
            <family val="2"/>
          </rPr>
          <t>宗保</t>
        </r>
        <r>
          <rPr>
            <b/>
            <sz val="10"/>
            <color rgb="FF000000"/>
            <rFont val="Tahoma"/>
            <family val="2"/>
          </rPr>
          <t xml:space="preserve"> </t>
        </r>
        <r>
          <rPr>
            <b/>
            <sz val="10"/>
            <color rgb="FF000000"/>
            <rFont val="Tahoma"/>
            <family val="2"/>
          </rPr>
          <t>罗</t>
        </r>
        <r>
          <rPr>
            <b/>
            <sz val="10"/>
            <color rgb="FF000000"/>
            <rFont val="Tahoma"/>
            <family val="2"/>
          </rPr>
          <t>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Bet your Edge</t>
        </r>
      </text>
    </comment>
    <comment ref="E44" authorId="0" shapeId="0" xr:uid="{00000000-0006-0000-2800-000003000000}">
      <text>
        <r>
          <rPr>
            <b/>
            <sz val="10"/>
            <color rgb="FF000000"/>
            <rFont val="Tahoma"/>
            <family val="2"/>
          </rPr>
          <t>宗保</t>
        </r>
        <r>
          <rPr>
            <b/>
            <sz val="10"/>
            <color rgb="FF000000"/>
            <rFont val="Tahoma"/>
            <family val="2"/>
          </rPr>
          <t xml:space="preserve"> </t>
        </r>
        <r>
          <rPr>
            <b/>
            <sz val="10"/>
            <color rgb="FF000000"/>
            <rFont val="Tahoma"/>
            <family val="2"/>
          </rPr>
          <t>罗</t>
        </r>
        <r>
          <rPr>
            <b/>
            <sz val="10"/>
            <color rgb="FF000000"/>
            <rFont val="Tahoma"/>
            <family val="2"/>
          </rPr>
          <t>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Bet your Edge</t>
        </r>
      </text>
    </comment>
  </commentList>
</comments>
</file>

<file path=xl/comments2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宗保 罗</author>
  </authors>
  <commentList>
    <comment ref="E20" authorId="0" shapeId="0" xr:uid="{00000000-0006-0000-2900-000001000000}">
      <text>
        <r>
          <rPr>
            <b/>
            <sz val="10"/>
            <color rgb="FF000000"/>
            <rFont val="Tahoma"/>
            <family val="2"/>
          </rPr>
          <t>宗保</t>
        </r>
        <r>
          <rPr>
            <b/>
            <sz val="10"/>
            <color rgb="FF000000"/>
            <rFont val="Tahoma"/>
            <family val="2"/>
          </rPr>
          <t xml:space="preserve"> </t>
        </r>
        <r>
          <rPr>
            <b/>
            <sz val="10"/>
            <color rgb="FF000000"/>
            <rFont val="Tahoma"/>
            <family val="2"/>
          </rPr>
          <t>罗</t>
        </r>
        <r>
          <rPr>
            <b/>
            <sz val="10"/>
            <color rgb="FF000000"/>
            <rFont val="Tahoma"/>
            <family val="2"/>
          </rPr>
          <t>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Bet your Edge</t>
        </r>
      </text>
    </comment>
    <comment ref="E32" authorId="0" shapeId="0" xr:uid="{399C0F68-BD04-6E4C-902F-95C612828E7A}">
      <text>
        <r>
          <rPr>
            <b/>
            <sz val="10"/>
            <color rgb="FF000000"/>
            <rFont val="Tahoma"/>
            <family val="2"/>
          </rPr>
          <t>宗保</t>
        </r>
        <r>
          <rPr>
            <b/>
            <sz val="10"/>
            <color rgb="FF000000"/>
            <rFont val="Tahoma"/>
            <family val="2"/>
          </rPr>
          <t xml:space="preserve"> </t>
        </r>
        <r>
          <rPr>
            <b/>
            <sz val="10"/>
            <color rgb="FF000000"/>
            <rFont val="Tahoma"/>
            <family val="2"/>
          </rPr>
          <t>罗</t>
        </r>
        <r>
          <rPr>
            <b/>
            <sz val="10"/>
            <color rgb="FF000000"/>
            <rFont val="Tahoma"/>
            <family val="2"/>
          </rPr>
          <t>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Bet your Edge</t>
        </r>
      </text>
    </comment>
    <comment ref="E44" authorId="0" shapeId="0" xr:uid="{00000000-0006-0000-2900-000003000000}">
      <text>
        <r>
          <rPr>
            <b/>
            <sz val="10"/>
            <color rgb="FF000000"/>
            <rFont val="Tahoma"/>
            <family val="2"/>
          </rPr>
          <t>宗保</t>
        </r>
        <r>
          <rPr>
            <b/>
            <sz val="10"/>
            <color rgb="FF000000"/>
            <rFont val="Tahoma"/>
            <family val="2"/>
          </rPr>
          <t xml:space="preserve"> </t>
        </r>
        <r>
          <rPr>
            <b/>
            <sz val="10"/>
            <color rgb="FF000000"/>
            <rFont val="Tahoma"/>
            <family val="2"/>
          </rPr>
          <t>罗</t>
        </r>
        <r>
          <rPr>
            <b/>
            <sz val="10"/>
            <color rgb="FF000000"/>
            <rFont val="Tahoma"/>
            <family val="2"/>
          </rPr>
          <t>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Bet your Edge</t>
        </r>
      </text>
    </comment>
  </commentList>
</comments>
</file>

<file path=xl/comments2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宗保 罗</author>
  </authors>
  <commentList>
    <comment ref="E20" authorId="0" shapeId="0" xr:uid="{00000000-0006-0000-2A00-000001000000}">
      <text>
        <r>
          <rPr>
            <b/>
            <sz val="10"/>
            <color rgb="FF000000"/>
            <rFont val="Tahoma"/>
            <family val="2"/>
          </rPr>
          <t>宗保</t>
        </r>
        <r>
          <rPr>
            <b/>
            <sz val="10"/>
            <color rgb="FF000000"/>
            <rFont val="Tahoma"/>
            <family val="2"/>
          </rPr>
          <t xml:space="preserve"> </t>
        </r>
        <r>
          <rPr>
            <b/>
            <sz val="10"/>
            <color rgb="FF000000"/>
            <rFont val="Tahoma"/>
            <family val="2"/>
          </rPr>
          <t>罗</t>
        </r>
        <r>
          <rPr>
            <b/>
            <sz val="10"/>
            <color rgb="FF000000"/>
            <rFont val="Tahoma"/>
            <family val="2"/>
          </rPr>
          <t>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Bet your Edge</t>
        </r>
      </text>
    </comment>
    <comment ref="E32" authorId="0" shapeId="0" xr:uid="{CEF1C792-7242-6145-8CFC-AFC8BDB4CF38}">
      <text>
        <r>
          <rPr>
            <b/>
            <sz val="10"/>
            <color rgb="FF000000"/>
            <rFont val="Tahoma"/>
            <family val="2"/>
          </rPr>
          <t>宗保</t>
        </r>
        <r>
          <rPr>
            <b/>
            <sz val="10"/>
            <color rgb="FF000000"/>
            <rFont val="Tahoma"/>
            <family val="2"/>
          </rPr>
          <t xml:space="preserve"> </t>
        </r>
        <r>
          <rPr>
            <b/>
            <sz val="10"/>
            <color rgb="FF000000"/>
            <rFont val="Tahoma"/>
            <family val="2"/>
          </rPr>
          <t>罗</t>
        </r>
        <r>
          <rPr>
            <b/>
            <sz val="10"/>
            <color rgb="FF000000"/>
            <rFont val="Tahoma"/>
            <family val="2"/>
          </rPr>
          <t>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Bet your Edge</t>
        </r>
      </text>
    </comment>
    <comment ref="E44" authorId="0" shapeId="0" xr:uid="{00000000-0006-0000-2A00-000003000000}">
      <text>
        <r>
          <rPr>
            <b/>
            <sz val="10"/>
            <color rgb="FF000000"/>
            <rFont val="Tahoma"/>
            <family val="2"/>
          </rPr>
          <t>宗保</t>
        </r>
        <r>
          <rPr>
            <b/>
            <sz val="10"/>
            <color rgb="FF000000"/>
            <rFont val="Tahoma"/>
            <family val="2"/>
          </rPr>
          <t xml:space="preserve"> </t>
        </r>
        <r>
          <rPr>
            <b/>
            <sz val="10"/>
            <color rgb="FF000000"/>
            <rFont val="Tahoma"/>
            <family val="2"/>
          </rPr>
          <t>罗</t>
        </r>
        <r>
          <rPr>
            <b/>
            <sz val="10"/>
            <color rgb="FF000000"/>
            <rFont val="Tahoma"/>
            <family val="2"/>
          </rPr>
          <t>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Bet your Edge</t>
        </r>
      </text>
    </comment>
  </commentList>
</comments>
</file>

<file path=xl/comments2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宗保 罗</author>
  </authors>
  <commentList>
    <comment ref="E20" authorId="0" shapeId="0" xr:uid="{95EACF68-8FCE-2649-9875-8A6366E8899F}">
      <text>
        <r>
          <rPr>
            <b/>
            <sz val="10"/>
            <color rgb="FF000000"/>
            <rFont val="Tahoma"/>
            <family val="2"/>
          </rPr>
          <t>宗保</t>
        </r>
        <r>
          <rPr>
            <b/>
            <sz val="10"/>
            <color rgb="FF000000"/>
            <rFont val="Tahoma"/>
            <family val="2"/>
          </rPr>
          <t xml:space="preserve"> </t>
        </r>
        <r>
          <rPr>
            <b/>
            <sz val="10"/>
            <color rgb="FF000000"/>
            <rFont val="Tahoma"/>
            <family val="2"/>
          </rPr>
          <t>罗</t>
        </r>
        <r>
          <rPr>
            <b/>
            <sz val="10"/>
            <color rgb="FF000000"/>
            <rFont val="Tahoma"/>
            <family val="2"/>
          </rPr>
          <t>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Bet your Edge</t>
        </r>
      </text>
    </comment>
    <comment ref="E32" authorId="0" shapeId="0" xr:uid="{050BBA88-669C-AD43-B365-29C435942808}">
      <text>
        <r>
          <rPr>
            <b/>
            <sz val="10"/>
            <color rgb="FF000000"/>
            <rFont val="Tahoma"/>
            <family val="2"/>
          </rPr>
          <t>宗保</t>
        </r>
        <r>
          <rPr>
            <b/>
            <sz val="10"/>
            <color rgb="FF000000"/>
            <rFont val="Tahoma"/>
            <family val="2"/>
          </rPr>
          <t xml:space="preserve"> </t>
        </r>
        <r>
          <rPr>
            <b/>
            <sz val="10"/>
            <color rgb="FF000000"/>
            <rFont val="Tahoma"/>
            <family val="2"/>
          </rPr>
          <t>罗</t>
        </r>
        <r>
          <rPr>
            <b/>
            <sz val="10"/>
            <color rgb="FF000000"/>
            <rFont val="Tahoma"/>
            <family val="2"/>
          </rPr>
          <t>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Bet your Edge</t>
        </r>
      </text>
    </comment>
    <comment ref="E44" authorId="0" shapeId="0" xr:uid="{ACB897B5-D8E8-8244-9BDA-388259AB78C4}">
      <text>
        <r>
          <rPr>
            <b/>
            <sz val="10"/>
            <color rgb="FF000000"/>
            <rFont val="Tahoma"/>
            <family val="2"/>
          </rPr>
          <t>宗保</t>
        </r>
        <r>
          <rPr>
            <b/>
            <sz val="10"/>
            <color rgb="FF000000"/>
            <rFont val="Tahoma"/>
            <family val="2"/>
          </rPr>
          <t xml:space="preserve"> </t>
        </r>
        <r>
          <rPr>
            <b/>
            <sz val="10"/>
            <color rgb="FF000000"/>
            <rFont val="Tahoma"/>
            <family val="2"/>
          </rPr>
          <t>罗</t>
        </r>
        <r>
          <rPr>
            <b/>
            <sz val="10"/>
            <color rgb="FF000000"/>
            <rFont val="Tahoma"/>
            <family val="2"/>
          </rPr>
          <t>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Bet your Edge</t>
        </r>
      </text>
    </comment>
  </commentList>
</comments>
</file>

<file path=xl/comments2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宗保 罗</author>
  </authors>
  <commentList>
    <comment ref="E20" authorId="0" shapeId="0" xr:uid="{1486D084-830C-294A-8605-0357DFD07AFA}">
      <text>
        <r>
          <rPr>
            <b/>
            <sz val="10"/>
            <color rgb="FF000000"/>
            <rFont val="Tahoma"/>
            <family val="2"/>
          </rPr>
          <t>宗保</t>
        </r>
        <r>
          <rPr>
            <b/>
            <sz val="10"/>
            <color rgb="FF000000"/>
            <rFont val="Tahoma"/>
            <family val="2"/>
          </rPr>
          <t xml:space="preserve"> </t>
        </r>
        <r>
          <rPr>
            <b/>
            <sz val="10"/>
            <color rgb="FF000000"/>
            <rFont val="Tahoma"/>
            <family val="2"/>
          </rPr>
          <t>罗</t>
        </r>
        <r>
          <rPr>
            <b/>
            <sz val="10"/>
            <color rgb="FF000000"/>
            <rFont val="Tahoma"/>
            <family val="2"/>
          </rPr>
          <t>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Bet your Edge</t>
        </r>
      </text>
    </comment>
    <comment ref="E32" authorId="0" shapeId="0" xr:uid="{6F11010C-42E8-DD46-A39F-7DC39E3CF8BE}">
      <text>
        <r>
          <rPr>
            <b/>
            <sz val="10"/>
            <color rgb="FF000000"/>
            <rFont val="Tahoma"/>
            <family val="2"/>
          </rPr>
          <t>宗保</t>
        </r>
        <r>
          <rPr>
            <b/>
            <sz val="10"/>
            <color rgb="FF000000"/>
            <rFont val="Tahoma"/>
            <family val="2"/>
          </rPr>
          <t xml:space="preserve"> </t>
        </r>
        <r>
          <rPr>
            <b/>
            <sz val="10"/>
            <color rgb="FF000000"/>
            <rFont val="Tahoma"/>
            <family val="2"/>
          </rPr>
          <t>罗</t>
        </r>
        <r>
          <rPr>
            <b/>
            <sz val="10"/>
            <color rgb="FF000000"/>
            <rFont val="Tahoma"/>
            <family val="2"/>
          </rPr>
          <t>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Bet your Edge</t>
        </r>
      </text>
    </comment>
    <comment ref="E44" authorId="0" shapeId="0" xr:uid="{B545E746-209E-EA41-8478-E318F360BED9}">
      <text>
        <r>
          <rPr>
            <b/>
            <sz val="10"/>
            <color rgb="FF000000"/>
            <rFont val="Tahoma"/>
            <family val="2"/>
          </rPr>
          <t>宗保</t>
        </r>
        <r>
          <rPr>
            <b/>
            <sz val="10"/>
            <color rgb="FF000000"/>
            <rFont val="Tahoma"/>
            <family val="2"/>
          </rPr>
          <t xml:space="preserve"> </t>
        </r>
        <r>
          <rPr>
            <b/>
            <sz val="10"/>
            <color rgb="FF000000"/>
            <rFont val="Tahoma"/>
            <family val="2"/>
          </rPr>
          <t>罗</t>
        </r>
        <r>
          <rPr>
            <b/>
            <sz val="10"/>
            <color rgb="FF000000"/>
            <rFont val="Tahoma"/>
            <family val="2"/>
          </rPr>
          <t>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Bet your Edge</t>
        </r>
      </text>
    </comment>
  </commentList>
</comments>
</file>

<file path=xl/comments2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宗保 罗</author>
  </authors>
  <commentList>
    <comment ref="E20" authorId="0" shapeId="0" xr:uid="{CAFD163F-D992-F94B-820E-69B20B2993D5}">
      <text>
        <r>
          <rPr>
            <b/>
            <sz val="10"/>
            <color rgb="FF000000"/>
            <rFont val="Tahoma"/>
            <family val="2"/>
          </rPr>
          <t>宗保</t>
        </r>
        <r>
          <rPr>
            <b/>
            <sz val="10"/>
            <color rgb="FF000000"/>
            <rFont val="Tahoma"/>
            <family val="2"/>
          </rPr>
          <t xml:space="preserve"> </t>
        </r>
        <r>
          <rPr>
            <b/>
            <sz val="10"/>
            <color rgb="FF000000"/>
            <rFont val="Tahoma"/>
            <family val="2"/>
          </rPr>
          <t>罗</t>
        </r>
        <r>
          <rPr>
            <b/>
            <sz val="10"/>
            <color rgb="FF000000"/>
            <rFont val="Tahoma"/>
            <family val="2"/>
          </rPr>
          <t>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Bet your Edge</t>
        </r>
      </text>
    </comment>
    <comment ref="E32" authorId="0" shapeId="0" xr:uid="{2F8B6008-1A42-E94F-B270-CF002584259B}">
      <text>
        <r>
          <rPr>
            <b/>
            <sz val="10"/>
            <color rgb="FF000000"/>
            <rFont val="Tahoma"/>
            <family val="2"/>
          </rPr>
          <t>宗保</t>
        </r>
        <r>
          <rPr>
            <b/>
            <sz val="10"/>
            <color rgb="FF000000"/>
            <rFont val="Tahoma"/>
            <family val="2"/>
          </rPr>
          <t xml:space="preserve"> </t>
        </r>
        <r>
          <rPr>
            <b/>
            <sz val="10"/>
            <color rgb="FF000000"/>
            <rFont val="Tahoma"/>
            <family val="2"/>
          </rPr>
          <t>罗</t>
        </r>
        <r>
          <rPr>
            <b/>
            <sz val="10"/>
            <color rgb="FF000000"/>
            <rFont val="Tahoma"/>
            <family val="2"/>
          </rPr>
          <t>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Bet your Edge</t>
        </r>
      </text>
    </comment>
    <comment ref="E44" authorId="0" shapeId="0" xr:uid="{EA564C93-3A5F-134A-827F-D982219BD901}">
      <text>
        <r>
          <rPr>
            <b/>
            <sz val="10"/>
            <color rgb="FF000000"/>
            <rFont val="Tahoma"/>
            <family val="2"/>
          </rPr>
          <t>宗保</t>
        </r>
        <r>
          <rPr>
            <b/>
            <sz val="10"/>
            <color rgb="FF000000"/>
            <rFont val="Tahoma"/>
            <family val="2"/>
          </rPr>
          <t xml:space="preserve"> </t>
        </r>
        <r>
          <rPr>
            <b/>
            <sz val="10"/>
            <color rgb="FF000000"/>
            <rFont val="Tahoma"/>
            <family val="2"/>
          </rPr>
          <t>罗</t>
        </r>
        <r>
          <rPr>
            <b/>
            <sz val="10"/>
            <color rgb="FF000000"/>
            <rFont val="Tahoma"/>
            <family val="2"/>
          </rPr>
          <t>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Bet your Edge</t>
        </r>
      </text>
    </comment>
  </commentList>
</comments>
</file>

<file path=xl/comments2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宗保 罗</author>
  </authors>
  <commentList>
    <comment ref="E20" authorId="0" shapeId="0" xr:uid="{B0025033-2935-124B-A05B-4358520D3F55}">
      <text>
        <r>
          <rPr>
            <b/>
            <sz val="10"/>
            <color rgb="FF000000"/>
            <rFont val="Tahoma"/>
            <family val="2"/>
          </rPr>
          <t>宗保</t>
        </r>
        <r>
          <rPr>
            <b/>
            <sz val="10"/>
            <color rgb="FF000000"/>
            <rFont val="Tahoma"/>
            <family val="2"/>
          </rPr>
          <t xml:space="preserve"> </t>
        </r>
        <r>
          <rPr>
            <b/>
            <sz val="10"/>
            <color rgb="FF000000"/>
            <rFont val="Tahoma"/>
            <family val="2"/>
          </rPr>
          <t>罗</t>
        </r>
        <r>
          <rPr>
            <b/>
            <sz val="10"/>
            <color rgb="FF000000"/>
            <rFont val="Tahoma"/>
            <family val="2"/>
          </rPr>
          <t>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Bet your Edge</t>
        </r>
      </text>
    </comment>
    <comment ref="E32" authorId="0" shapeId="0" xr:uid="{1EDA2664-D6D8-5048-B458-7767DCBAAA23}">
      <text>
        <r>
          <rPr>
            <b/>
            <sz val="10"/>
            <color rgb="FF000000"/>
            <rFont val="Tahoma"/>
            <family val="2"/>
          </rPr>
          <t>宗保</t>
        </r>
        <r>
          <rPr>
            <b/>
            <sz val="10"/>
            <color rgb="FF000000"/>
            <rFont val="Tahoma"/>
            <family val="2"/>
          </rPr>
          <t xml:space="preserve"> </t>
        </r>
        <r>
          <rPr>
            <b/>
            <sz val="10"/>
            <color rgb="FF000000"/>
            <rFont val="Tahoma"/>
            <family val="2"/>
          </rPr>
          <t>罗</t>
        </r>
        <r>
          <rPr>
            <b/>
            <sz val="10"/>
            <color rgb="FF000000"/>
            <rFont val="Tahoma"/>
            <family val="2"/>
          </rPr>
          <t>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Bet your Edge</t>
        </r>
      </text>
    </comment>
    <comment ref="E44" authorId="0" shapeId="0" xr:uid="{B0A71C60-15D9-7143-9FBC-093DBDB98EBF}">
      <text>
        <r>
          <rPr>
            <b/>
            <sz val="10"/>
            <color rgb="FF000000"/>
            <rFont val="Tahoma"/>
            <family val="2"/>
          </rPr>
          <t>宗保</t>
        </r>
        <r>
          <rPr>
            <b/>
            <sz val="10"/>
            <color rgb="FF000000"/>
            <rFont val="Tahoma"/>
            <family val="2"/>
          </rPr>
          <t xml:space="preserve"> </t>
        </r>
        <r>
          <rPr>
            <b/>
            <sz val="10"/>
            <color rgb="FF000000"/>
            <rFont val="Tahoma"/>
            <family val="2"/>
          </rPr>
          <t>罗</t>
        </r>
        <r>
          <rPr>
            <b/>
            <sz val="10"/>
            <color rgb="FF000000"/>
            <rFont val="Tahoma"/>
            <family val="2"/>
          </rPr>
          <t>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Bet your Edge</t>
        </r>
      </text>
    </comment>
  </commentList>
</comments>
</file>

<file path=xl/comments3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宗保 罗</author>
  </authors>
  <commentList>
    <comment ref="E20" authorId="0" shapeId="0" xr:uid="{931BE853-7099-3741-B4DC-23BECE06FEF6}">
      <text>
        <r>
          <rPr>
            <b/>
            <sz val="10"/>
            <color rgb="FF000000"/>
            <rFont val="Tahoma"/>
            <family val="2"/>
          </rPr>
          <t>宗保</t>
        </r>
        <r>
          <rPr>
            <b/>
            <sz val="10"/>
            <color rgb="FF000000"/>
            <rFont val="Tahoma"/>
            <family val="2"/>
          </rPr>
          <t xml:space="preserve"> </t>
        </r>
        <r>
          <rPr>
            <b/>
            <sz val="10"/>
            <color rgb="FF000000"/>
            <rFont val="Tahoma"/>
            <family val="2"/>
          </rPr>
          <t>罗</t>
        </r>
        <r>
          <rPr>
            <b/>
            <sz val="10"/>
            <color rgb="FF000000"/>
            <rFont val="Tahoma"/>
            <family val="2"/>
          </rPr>
          <t>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Bet your Edge</t>
        </r>
      </text>
    </comment>
    <comment ref="E32" authorId="0" shapeId="0" xr:uid="{2EE271FF-4F7C-3E45-91A9-501FEE2A5A2C}">
      <text>
        <r>
          <rPr>
            <b/>
            <sz val="10"/>
            <color rgb="FF000000"/>
            <rFont val="Tahoma"/>
            <family val="2"/>
          </rPr>
          <t>宗保</t>
        </r>
        <r>
          <rPr>
            <b/>
            <sz val="10"/>
            <color rgb="FF000000"/>
            <rFont val="Tahoma"/>
            <family val="2"/>
          </rPr>
          <t xml:space="preserve"> </t>
        </r>
        <r>
          <rPr>
            <b/>
            <sz val="10"/>
            <color rgb="FF000000"/>
            <rFont val="Tahoma"/>
            <family val="2"/>
          </rPr>
          <t>罗</t>
        </r>
        <r>
          <rPr>
            <b/>
            <sz val="10"/>
            <color rgb="FF000000"/>
            <rFont val="Tahoma"/>
            <family val="2"/>
          </rPr>
          <t>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Bet your Edge</t>
        </r>
      </text>
    </comment>
    <comment ref="E44" authorId="0" shapeId="0" xr:uid="{E6AA93F5-04A9-9F48-898F-EE982FBBAA2D}">
      <text>
        <r>
          <rPr>
            <b/>
            <sz val="10"/>
            <color rgb="FF000000"/>
            <rFont val="Tahoma"/>
            <family val="2"/>
          </rPr>
          <t>宗保</t>
        </r>
        <r>
          <rPr>
            <b/>
            <sz val="10"/>
            <color rgb="FF000000"/>
            <rFont val="Tahoma"/>
            <family val="2"/>
          </rPr>
          <t xml:space="preserve"> </t>
        </r>
        <r>
          <rPr>
            <b/>
            <sz val="10"/>
            <color rgb="FF000000"/>
            <rFont val="Tahoma"/>
            <family val="2"/>
          </rPr>
          <t>罗</t>
        </r>
        <r>
          <rPr>
            <b/>
            <sz val="10"/>
            <color rgb="FF000000"/>
            <rFont val="Tahoma"/>
            <family val="2"/>
          </rPr>
          <t>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Bet your Edge</t>
        </r>
      </text>
    </comment>
  </commentList>
</comments>
</file>

<file path=xl/comments3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宗保 罗</author>
  </authors>
  <commentList>
    <comment ref="E20" authorId="0" shapeId="0" xr:uid="{77B0A6DE-4D2A-7644-A8D0-3A14F433BD2F}">
      <text>
        <r>
          <rPr>
            <b/>
            <sz val="10"/>
            <color rgb="FF000000"/>
            <rFont val="Tahoma"/>
            <family val="2"/>
          </rPr>
          <t>宗保</t>
        </r>
        <r>
          <rPr>
            <b/>
            <sz val="10"/>
            <color rgb="FF000000"/>
            <rFont val="Tahoma"/>
            <family val="2"/>
          </rPr>
          <t xml:space="preserve"> </t>
        </r>
        <r>
          <rPr>
            <b/>
            <sz val="10"/>
            <color rgb="FF000000"/>
            <rFont val="Tahoma"/>
            <family val="2"/>
          </rPr>
          <t>罗</t>
        </r>
        <r>
          <rPr>
            <b/>
            <sz val="10"/>
            <color rgb="FF000000"/>
            <rFont val="Tahoma"/>
            <family val="2"/>
          </rPr>
          <t>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Bet your Edge</t>
        </r>
      </text>
    </comment>
    <comment ref="E32" authorId="0" shapeId="0" xr:uid="{14037458-E410-5E43-A2E3-703687B8F2F6}">
      <text>
        <r>
          <rPr>
            <b/>
            <sz val="10"/>
            <color rgb="FF000000"/>
            <rFont val="Tahoma"/>
            <family val="2"/>
          </rPr>
          <t>宗保</t>
        </r>
        <r>
          <rPr>
            <b/>
            <sz val="10"/>
            <color rgb="FF000000"/>
            <rFont val="Tahoma"/>
            <family val="2"/>
          </rPr>
          <t xml:space="preserve"> </t>
        </r>
        <r>
          <rPr>
            <b/>
            <sz val="10"/>
            <color rgb="FF000000"/>
            <rFont val="Tahoma"/>
            <family val="2"/>
          </rPr>
          <t>罗</t>
        </r>
        <r>
          <rPr>
            <b/>
            <sz val="10"/>
            <color rgb="FF000000"/>
            <rFont val="Tahoma"/>
            <family val="2"/>
          </rPr>
          <t>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Bet your Edge</t>
        </r>
      </text>
    </comment>
    <comment ref="E44" authorId="0" shapeId="0" xr:uid="{51704A3E-E6EF-824A-8D62-D83607F14C45}">
      <text>
        <r>
          <rPr>
            <b/>
            <sz val="10"/>
            <color rgb="FF000000"/>
            <rFont val="Tahoma"/>
            <family val="2"/>
          </rPr>
          <t>宗保</t>
        </r>
        <r>
          <rPr>
            <b/>
            <sz val="10"/>
            <color rgb="FF000000"/>
            <rFont val="Tahoma"/>
            <family val="2"/>
          </rPr>
          <t xml:space="preserve"> </t>
        </r>
        <r>
          <rPr>
            <b/>
            <sz val="10"/>
            <color rgb="FF000000"/>
            <rFont val="Tahoma"/>
            <family val="2"/>
          </rPr>
          <t>罗</t>
        </r>
        <r>
          <rPr>
            <b/>
            <sz val="10"/>
            <color rgb="FF000000"/>
            <rFont val="Tahoma"/>
            <family val="2"/>
          </rPr>
          <t>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Bet your Edge</t>
        </r>
      </text>
    </comment>
  </commentList>
</comments>
</file>

<file path=xl/comments3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宗保 罗</author>
  </authors>
  <commentList>
    <comment ref="E20" authorId="0" shapeId="0" xr:uid="{82FFC967-6D1B-DC4C-ADD1-EE04F1E92A73}">
      <text>
        <r>
          <rPr>
            <b/>
            <sz val="10"/>
            <color rgb="FF000000"/>
            <rFont val="Tahoma"/>
            <family val="2"/>
          </rPr>
          <t>宗保</t>
        </r>
        <r>
          <rPr>
            <b/>
            <sz val="10"/>
            <color rgb="FF000000"/>
            <rFont val="Tahoma"/>
            <family val="2"/>
          </rPr>
          <t xml:space="preserve"> </t>
        </r>
        <r>
          <rPr>
            <b/>
            <sz val="10"/>
            <color rgb="FF000000"/>
            <rFont val="Tahoma"/>
            <family val="2"/>
          </rPr>
          <t>罗</t>
        </r>
        <r>
          <rPr>
            <b/>
            <sz val="10"/>
            <color rgb="FF000000"/>
            <rFont val="Tahoma"/>
            <family val="2"/>
          </rPr>
          <t>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Bet your Edge</t>
        </r>
      </text>
    </comment>
    <comment ref="E32" authorId="0" shapeId="0" xr:uid="{975C82A0-82A7-5A40-85CF-4AE80810DA59}">
      <text>
        <r>
          <rPr>
            <b/>
            <sz val="10"/>
            <color rgb="FF000000"/>
            <rFont val="Tahoma"/>
            <family val="2"/>
          </rPr>
          <t>宗保</t>
        </r>
        <r>
          <rPr>
            <b/>
            <sz val="10"/>
            <color rgb="FF000000"/>
            <rFont val="Tahoma"/>
            <family val="2"/>
          </rPr>
          <t xml:space="preserve"> </t>
        </r>
        <r>
          <rPr>
            <b/>
            <sz val="10"/>
            <color rgb="FF000000"/>
            <rFont val="Tahoma"/>
            <family val="2"/>
          </rPr>
          <t>罗</t>
        </r>
        <r>
          <rPr>
            <b/>
            <sz val="10"/>
            <color rgb="FF000000"/>
            <rFont val="Tahoma"/>
            <family val="2"/>
          </rPr>
          <t>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Bet your Edge</t>
        </r>
      </text>
    </comment>
    <comment ref="E44" authorId="0" shapeId="0" xr:uid="{3F34B5BB-D652-784F-A919-21313E1BE67F}">
      <text>
        <r>
          <rPr>
            <b/>
            <sz val="10"/>
            <color rgb="FF000000"/>
            <rFont val="Tahoma"/>
            <family val="2"/>
          </rPr>
          <t>宗保</t>
        </r>
        <r>
          <rPr>
            <b/>
            <sz val="10"/>
            <color rgb="FF000000"/>
            <rFont val="Tahoma"/>
            <family val="2"/>
          </rPr>
          <t xml:space="preserve"> </t>
        </r>
        <r>
          <rPr>
            <b/>
            <sz val="10"/>
            <color rgb="FF000000"/>
            <rFont val="Tahoma"/>
            <family val="2"/>
          </rPr>
          <t>罗</t>
        </r>
        <r>
          <rPr>
            <b/>
            <sz val="10"/>
            <color rgb="FF000000"/>
            <rFont val="Tahoma"/>
            <family val="2"/>
          </rPr>
          <t>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Bet your Edge</t>
        </r>
      </text>
    </comment>
  </commentList>
</comments>
</file>

<file path=xl/sharedStrings.xml><?xml version="1.0" encoding="utf-8"?>
<sst xmlns="http://schemas.openxmlformats.org/spreadsheetml/2006/main" count="2408" uniqueCount="271">
  <si>
    <t>Bust</t>
  </si>
  <si>
    <t>Ace</t>
  </si>
  <si>
    <t>Total</t>
  </si>
  <si>
    <t>OutCome</t>
  </si>
  <si>
    <t>Soft</t>
  </si>
  <si>
    <t>Start Card</t>
  </si>
  <si>
    <t>Stand</t>
  </si>
  <si>
    <t>Outcome</t>
  </si>
  <si>
    <t>Prob</t>
  </si>
  <si>
    <t>Hard</t>
  </si>
  <si>
    <t>Pair</t>
  </si>
  <si>
    <t>Dealer BJ</t>
  </si>
  <si>
    <t>Cards 2</t>
  </si>
  <si>
    <t>Cards1</t>
  </si>
  <si>
    <t>Probability</t>
  </si>
  <si>
    <t>%</t>
  </si>
  <si>
    <t>Hard Value EV</t>
  </si>
  <si>
    <t>Soft Value EV</t>
  </si>
  <si>
    <t>Pair Value EV</t>
  </si>
  <si>
    <t>Total EV</t>
  </si>
  <si>
    <t>5-8</t>
  </si>
  <si>
    <t>17-21</t>
  </si>
  <si>
    <t>A</t>
  </si>
  <si>
    <t>My Basic Strategy</t>
  </si>
  <si>
    <t>H = Hit</t>
  </si>
  <si>
    <t>D = Double</t>
  </si>
  <si>
    <t>S = Stand</t>
  </si>
  <si>
    <t>R = Surrender</t>
  </si>
  <si>
    <t>Dealer BlakJack EV</t>
  </si>
  <si>
    <t>Blackjack</t>
  </si>
  <si>
    <t>Dealer Blackjack</t>
  </si>
  <si>
    <t>Player Not Blackjack</t>
  </si>
  <si>
    <t>Value</t>
  </si>
  <si>
    <t>Total Win Prob</t>
  </si>
  <si>
    <t>Total Lost Prob</t>
  </si>
  <si>
    <t>Simplified</t>
  </si>
  <si>
    <t>Percentage</t>
  </si>
  <si>
    <t>Count</t>
  </si>
  <si>
    <t>Different</t>
  </si>
  <si>
    <t>Summary</t>
  </si>
  <si>
    <t>Win Prob</t>
  </si>
  <si>
    <t>Lose Prob</t>
  </si>
  <si>
    <t>Lose %</t>
  </si>
  <si>
    <t>Win %</t>
  </si>
  <si>
    <t>Differ</t>
  </si>
  <si>
    <t>Total ER</t>
  </si>
  <si>
    <t>Return</t>
  </si>
  <si>
    <t>EV</t>
  </si>
  <si>
    <t>Edge</t>
  </si>
  <si>
    <t>Rules</t>
  </si>
  <si>
    <t>Hit</t>
  </si>
  <si>
    <t>Options</t>
  </si>
  <si>
    <t>Double</t>
  </si>
  <si>
    <t>9,10,11</t>
  </si>
  <si>
    <t>Yes</t>
  </si>
  <si>
    <t>No</t>
  </si>
  <si>
    <t>Surrender Ace</t>
  </si>
  <si>
    <t>Min :2</t>
  </si>
  <si>
    <t>Surrend Allow</t>
  </si>
  <si>
    <t>Pay 3 to 2</t>
  </si>
  <si>
    <t>Pay 6 to 5</t>
  </si>
  <si>
    <t>On Blackjack</t>
  </si>
  <si>
    <t>European</t>
  </si>
  <si>
    <t>American</t>
  </si>
  <si>
    <t>American Rule</t>
  </si>
  <si>
    <t>European Rule</t>
  </si>
  <si>
    <t>Expected Value</t>
  </si>
  <si>
    <t>Possitive</t>
  </si>
  <si>
    <t>Negatives</t>
  </si>
  <si>
    <t>Split up to</t>
  </si>
  <si>
    <t>Hands</t>
  </si>
  <si>
    <t>Double After Split</t>
  </si>
  <si>
    <t>Any 2 Cards</t>
  </si>
  <si>
    <t>SPLIT TO 5 HANDS</t>
  </si>
  <si>
    <t>SPLIT TO 4 HANDS</t>
  </si>
  <si>
    <t>SPLIT TO 3 HANDS</t>
  </si>
  <si>
    <t>SPLIT TO 2 HANDS</t>
  </si>
  <si>
    <t>Hit After Split Ace</t>
  </si>
  <si>
    <t>Max :5</t>
  </si>
  <si>
    <t>Max :100</t>
  </si>
  <si>
    <t>Min :0</t>
  </si>
  <si>
    <t>Pay Instantly</t>
  </si>
  <si>
    <t>Normal</t>
  </si>
  <si>
    <t>Pay Even Money</t>
  </si>
  <si>
    <t>Split Ace to</t>
  </si>
  <si>
    <t>On Player 21</t>
  </si>
  <si>
    <t>On Dealer 22</t>
  </si>
  <si>
    <t>Busted</t>
  </si>
  <si>
    <t>Pushes</t>
  </si>
  <si>
    <t>Total Point</t>
  </si>
  <si>
    <t>Soft Point</t>
  </si>
  <si>
    <t>3RD Total</t>
  </si>
  <si>
    <t>4RD Total</t>
  </si>
  <si>
    <t>Check Sum</t>
  </si>
  <si>
    <t>Soft Value</t>
  </si>
  <si>
    <t>Softvalue</t>
  </si>
  <si>
    <t>Total Stop</t>
  </si>
  <si>
    <t>Hard Total</t>
  </si>
  <si>
    <t>Soft Total</t>
  </si>
  <si>
    <t>3Card Stop</t>
  </si>
  <si>
    <t>4Card Stop</t>
  </si>
  <si>
    <t>5RD Total</t>
  </si>
  <si>
    <t>2 Card</t>
  </si>
  <si>
    <t>3 Card</t>
  </si>
  <si>
    <t>4 Card</t>
  </si>
  <si>
    <t>5 Card</t>
  </si>
  <si>
    <t>ฺBust</t>
  </si>
  <si>
    <t>Stop</t>
  </si>
  <si>
    <t>Success</t>
  </si>
  <si>
    <t>2Card Stop</t>
  </si>
  <si>
    <t>5 Cards</t>
  </si>
  <si>
    <t>Three 7 Cards</t>
  </si>
  <si>
    <t>Pay Double</t>
  </si>
  <si>
    <t>Three 7 Cards EV</t>
  </si>
  <si>
    <t>2 Cards</t>
  </si>
  <si>
    <t>3 Cards</t>
  </si>
  <si>
    <t>7 Cards</t>
  </si>
  <si>
    <t>Cards</t>
  </si>
  <si>
    <t>Blackjack Rules Expected Value</t>
  </si>
  <si>
    <t>Dealer on Soft 17</t>
  </si>
  <si>
    <t>Wining</t>
  </si>
  <si>
    <t>Losing</t>
  </si>
  <si>
    <t>Win:</t>
  </si>
  <si>
    <t>Lose:</t>
  </si>
  <si>
    <t>EV:</t>
  </si>
  <si>
    <t>Strategy 1</t>
  </si>
  <si>
    <t>Strategy 2</t>
  </si>
  <si>
    <t>ER</t>
  </si>
  <si>
    <t>Blackjack Final EV</t>
  </si>
  <si>
    <t>Blackjack Hand Probabilities</t>
  </si>
  <si>
    <t>Level</t>
  </si>
  <si>
    <t>Check</t>
  </si>
  <si>
    <t>EL</t>
  </si>
  <si>
    <t>Total Requirement</t>
  </si>
  <si>
    <t>Level Requirement</t>
  </si>
  <si>
    <t>Level Bet</t>
  </si>
  <si>
    <t>Strategy 3</t>
  </si>
  <si>
    <t>1x2</t>
  </si>
  <si>
    <t>1x3</t>
  </si>
  <si>
    <t>1x4</t>
  </si>
  <si>
    <t>1x5</t>
  </si>
  <si>
    <t>1x6</t>
  </si>
  <si>
    <t>1x7</t>
  </si>
  <si>
    <t>1x8</t>
  </si>
  <si>
    <t>1x9</t>
  </si>
  <si>
    <t>1x10</t>
  </si>
  <si>
    <t>BYE</t>
  </si>
  <si>
    <t>ROI/BYE</t>
  </si>
  <si>
    <t>Expected Return on Each Situations</t>
  </si>
  <si>
    <t>Bet Your Edge Bankroll</t>
  </si>
  <si>
    <t>Risk</t>
  </si>
  <si>
    <t>Bet Your Edge x2 Bankroll</t>
  </si>
  <si>
    <t>Bet Your Edge ROI</t>
  </si>
  <si>
    <t>2x3</t>
  </si>
  <si>
    <t>2x4</t>
  </si>
  <si>
    <t>2x5</t>
  </si>
  <si>
    <t>2x6</t>
  </si>
  <si>
    <t>2x7</t>
  </si>
  <si>
    <t>2x8</t>
  </si>
  <si>
    <t>2x9</t>
  </si>
  <si>
    <t>2x10</t>
  </si>
  <si>
    <t>Bet Your Edge x 2 Bankroll</t>
  </si>
  <si>
    <t>Bet your Edge Bankroll</t>
  </si>
  <si>
    <t>3x4</t>
  </si>
  <si>
    <t>3x5</t>
  </si>
  <si>
    <t>3x6</t>
  </si>
  <si>
    <t>3x7</t>
  </si>
  <si>
    <t>3x8</t>
  </si>
  <si>
    <t>3x9</t>
  </si>
  <si>
    <t>3x10</t>
  </si>
  <si>
    <t>Bet your Edge ROI</t>
  </si>
  <si>
    <t>Strategy Evs</t>
  </si>
  <si>
    <t>Strategy Edges</t>
  </si>
  <si>
    <t>Rsik</t>
  </si>
  <si>
    <t>Method 2</t>
  </si>
  <si>
    <t>Total EL</t>
  </si>
  <si>
    <t>Average</t>
  </si>
  <si>
    <t>Sum</t>
  </si>
  <si>
    <t>Method 1 (Wrong)</t>
  </si>
  <si>
    <t>Suggested</t>
  </si>
  <si>
    <t>Soft 17</t>
  </si>
  <si>
    <t>Surrender Allow</t>
  </si>
  <si>
    <t>Split Up to</t>
  </si>
  <si>
    <t>Strategy #1</t>
  </si>
  <si>
    <t>General Win</t>
  </si>
  <si>
    <t>General Lose</t>
  </si>
  <si>
    <t>General EV</t>
  </si>
  <si>
    <t>Casino Name</t>
  </si>
  <si>
    <t>Version Date</t>
  </si>
  <si>
    <t>Best Methods</t>
  </si>
  <si>
    <t>Bankroll</t>
  </si>
  <si>
    <t>Calculation Method</t>
  </si>
  <si>
    <t>Separate Case</t>
  </si>
  <si>
    <t>Recursive Case</t>
  </si>
  <si>
    <t>Expected Return</t>
  </si>
  <si>
    <t>Expected lose</t>
  </si>
  <si>
    <t>Loss</t>
  </si>
  <si>
    <t>Blackjack Hand Expected Return/Loss</t>
  </si>
  <si>
    <t>20191206</t>
  </si>
  <si>
    <t>Strategy Bet Your Edge ROI</t>
  </si>
  <si>
    <t>Strategy Return</t>
  </si>
  <si>
    <t>Strategy Bet your Edge Bankroll</t>
  </si>
  <si>
    <t>PAIR SUMMARY</t>
  </si>
  <si>
    <t>SPLIT SUMMARY</t>
  </si>
  <si>
    <t>2, 3, 4, 5 = Hands to Split</t>
  </si>
  <si>
    <t>1x5x2</t>
  </si>
  <si>
    <t>Number of Deck</t>
  </si>
  <si>
    <t>Min: 1</t>
  </si>
  <si>
    <t>Max: 100</t>
  </si>
  <si>
    <t>Deck</t>
  </si>
  <si>
    <t>Card</t>
  </si>
  <si>
    <t>Shoe</t>
  </si>
  <si>
    <t>Ratio</t>
  </si>
  <si>
    <t>Counted</t>
  </si>
  <si>
    <t>Cards Left</t>
  </si>
  <si>
    <t>Full Deck No 10</t>
  </si>
  <si>
    <t>Full Deck No Ace</t>
  </si>
  <si>
    <t>HI-LO COUNT</t>
  </si>
  <si>
    <t>PLUS</t>
  </si>
  <si>
    <t>MIUS</t>
  </si>
  <si>
    <t>TOTAL</t>
  </si>
  <si>
    <t>Remaining</t>
  </si>
  <si>
    <t>Insurance EV</t>
  </si>
  <si>
    <t>10 Percentage</t>
  </si>
  <si>
    <t>10 in Deck</t>
  </si>
  <si>
    <t>Unit bet</t>
  </si>
  <si>
    <t>Max Lose</t>
  </si>
  <si>
    <t>Max Win</t>
  </si>
  <si>
    <t>Bank</t>
  </si>
  <si>
    <t>Multiplier</t>
  </si>
  <si>
    <t>Unit Bet</t>
  </si>
  <si>
    <t>Result</t>
  </si>
  <si>
    <t>Lose Streak</t>
  </si>
  <si>
    <t>Win Streak</t>
  </si>
  <si>
    <t>Reset</t>
  </si>
  <si>
    <t>Reduce</t>
  </si>
  <si>
    <t>NoA Ratio</t>
  </si>
  <si>
    <t>No10 Ratio</t>
  </si>
  <si>
    <t>EV Differ</t>
  </si>
  <si>
    <t>EXPECTED RETURN</t>
  </si>
  <si>
    <t>EXPECTED LOSS</t>
  </si>
  <si>
    <t>Method 3</t>
  </si>
  <si>
    <t>CHECK SUM</t>
  </si>
  <si>
    <t>SUM EV+EL</t>
  </si>
  <si>
    <t>Method 4</t>
  </si>
  <si>
    <t>WL Calculation</t>
  </si>
  <si>
    <t>Method 1</t>
  </si>
  <si>
    <t xml:space="preserve"> Method 3 (WRONG)</t>
  </si>
  <si>
    <t>Method 4 (WRONG)</t>
  </si>
  <si>
    <t>Kelly Percentage</t>
  </si>
  <si>
    <t>Odds</t>
  </si>
  <si>
    <t>Kelly</t>
  </si>
  <si>
    <t>ROI/Kelly</t>
  </si>
  <si>
    <t>Kelly P</t>
  </si>
  <si>
    <t>Bet Kelly ROI</t>
  </si>
  <si>
    <t>Kelly Bet Bankroll</t>
  </si>
  <si>
    <t>Blackjack ER</t>
  </si>
  <si>
    <t>Blackjack EL</t>
  </si>
  <si>
    <t>:2-6</t>
  </si>
  <si>
    <t>:10+A</t>
  </si>
  <si>
    <t>Tens Ratio</t>
  </si>
  <si>
    <t>Ten Ratio</t>
  </si>
  <si>
    <t>Kelly Overall Bankroll</t>
  </si>
  <si>
    <t>Overall Kelly Bankroll</t>
  </si>
  <si>
    <t>LABELING</t>
  </si>
  <si>
    <t>CALCULATION METHODS</t>
  </si>
  <si>
    <t>MY STRATEGY</t>
  </si>
  <si>
    <t>Double on all 5,6</t>
  </si>
  <si>
    <t>Wining Prob</t>
  </si>
  <si>
    <t>Losing Prob</t>
  </si>
  <si>
    <t>Bet Requirement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</si>
</sst>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3" formatCode="_(* #,##0.00_);_(* \(#,##0.00\);_(* &quot;-&quot;??_);_(@_)"/>
    <numFmt numFmtId="164" formatCode="0.000%"/>
    <numFmt numFmtId="165" formatCode="0.0000%"/>
    <numFmt numFmtId="166" formatCode="_(* #,##0.0000_);_(* \(#,##0.0000\);_(* &quot;-&quot;??_);_(@_)"/>
    <numFmt numFmtId="167" formatCode="_(* #,##0.0000_);_(* \(#,##0.0000\);_(* &quot;-&quot;????_);_(@_)"/>
  </numFmts>
  <fonts count="25" x14ac:knownFonts="1"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12"/>
      <color theme="0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8"/>
      <name val="Calibri"/>
      <family val="2"/>
      <scheme val="minor"/>
    </font>
    <font>
      <b/>
      <sz val="16"/>
      <color theme="0"/>
      <name val="Calibri"/>
      <family val="2"/>
      <scheme val="minor"/>
    </font>
    <font>
      <b/>
      <sz val="18"/>
      <color theme="1"/>
      <name val="Calibri"/>
      <family val="2"/>
      <scheme val="minor"/>
    </font>
    <font>
      <sz val="10"/>
      <color rgb="FF000000"/>
      <name val="Tahoma"/>
      <family val="2"/>
    </font>
    <font>
      <b/>
      <sz val="10"/>
      <color rgb="FF000000"/>
      <name val="Tahoma"/>
      <family val="2"/>
    </font>
    <font>
      <sz val="11"/>
      <color rgb="FFFF0000"/>
      <name val="Calibri"/>
      <family val="2"/>
      <scheme val="minor"/>
    </font>
    <font>
      <b/>
      <sz val="16"/>
      <name val="Calibri"/>
      <family val="2"/>
      <scheme val="minor"/>
    </font>
    <font>
      <sz val="16"/>
      <name val="Calibri"/>
      <family val="2"/>
      <scheme val="minor"/>
    </font>
    <font>
      <sz val="12"/>
      <color rgb="FF000000"/>
      <name val="Calibri"/>
      <family val="2"/>
      <scheme val="minor"/>
    </font>
  </fonts>
  <fills count="11">
    <fill>
      <patternFill patternType="none"/>
    </fill>
    <fill>
      <patternFill patternType="gray125"/>
    </fill>
    <fill>
      <patternFill patternType="solid">
        <fgColor rgb="FF00B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1" tint="0.499984740745262"/>
        <bgColor indexed="64"/>
      </patternFill>
    </fill>
  </fills>
  <borders count="81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/>
      <bottom style="thin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/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medium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medium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medium">
        <color auto="1"/>
      </right>
      <top style="medium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medium">
        <color auto="1"/>
      </left>
      <right style="thin">
        <color auto="1"/>
      </right>
      <top/>
      <bottom style="medium">
        <color auto="1"/>
      </bottom>
      <diagonal/>
    </border>
    <border>
      <left style="thin">
        <color auto="1"/>
      </left>
      <right/>
      <top/>
      <bottom style="medium">
        <color auto="1"/>
      </bottom>
      <diagonal/>
    </border>
    <border>
      <left style="thin">
        <color auto="1"/>
      </left>
      <right style="thin">
        <color auto="1"/>
      </right>
      <top/>
      <bottom style="medium">
        <color auto="1"/>
      </bottom>
      <diagonal/>
    </border>
    <border>
      <left style="thin">
        <color auto="1"/>
      </left>
      <right style="medium">
        <color auto="1"/>
      </right>
      <top/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medium">
        <color auto="1"/>
      </left>
      <right/>
      <top/>
      <bottom/>
      <diagonal/>
    </border>
    <border>
      <left style="thin">
        <color auto="1"/>
      </left>
      <right style="medium">
        <color auto="1"/>
      </right>
      <top/>
      <bottom/>
      <diagonal/>
    </border>
    <border>
      <left style="medium">
        <color auto="1"/>
      </left>
      <right/>
      <top style="medium">
        <color auto="1"/>
      </top>
      <bottom style="thin">
        <color auto="1"/>
      </bottom>
      <diagonal/>
    </border>
    <border>
      <left/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medium">
        <color auto="1"/>
      </right>
      <top/>
      <bottom/>
      <diagonal/>
    </border>
    <border>
      <left/>
      <right/>
      <top/>
      <bottom style="medium">
        <color auto="1"/>
      </bottom>
      <diagonal/>
    </border>
    <border>
      <left/>
      <right/>
      <top style="thin">
        <color auto="1"/>
      </top>
      <bottom/>
      <diagonal/>
    </border>
    <border>
      <left style="medium">
        <color auto="1"/>
      </left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 style="thin">
        <color auto="1"/>
      </right>
      <top/>
      <bottom style="medium">
        <color auto="1"/>
      </bottom>
      <diagonal/>
    </border>
    <border>
      <left/>
      <right style="thin">
        <color auto="1"/>
      </right>
      <top style="medium">
        <color auto="1"/>
      </top>
      <bottom/>
      <diagonal/>
    </border>
    <border>
      <left/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 style="medium">
        <color auto="1"/>
      </right>
      <top/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/>
      <right/>
      <top/>
      <bottom style="thin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medium">
        <color indexed="64"/>
      </left>
      <right/>
      <top/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/>
      <right/>
      <top style="medium">
        <color auto="1"/>
      </top>
      <bottom style="thin">
        <color auto="1"/>
      </bottom>
      <diagonal/>
    </border>
    <border>
      <left/>
      <right/>
      <top style="thin">
        <color auto="1"/>
      </top>
      <bottom style="medium">
        <color auto="1"/>
      </bottom>
      <diagonal/>
    </border>
    <border>
      <left/>
      <right style="medium">
        <color auto="1"/>
      </right>
      <top/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medium">
        <color indexed="64"/>
      </left>
      <right style="medium">
        <color auto="1"/>
      </right>
      <top/>
      <bottom style="medium">
        <color indexed="64"/>
      </bottom>
      <diagonal/>
    </border>
    <border>
      <left/>
      <right style="medium">
        <color auto="1"/>
      </right>
      <top style="thin">
        <color auto="1"/>
      </top>
      <bottom/>
      <diagonal/>
    </border>
  </borders>
  <cellStyleXfs count="28">
    <xf numFmtId="0" fontId="0" fillId="0" borderId="0"/>
    <xf numFmtId="9" fontId="5" fillId="0" borderId="0" applyFon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9" fontId="3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</cellStyleXfs>
  <cellXfs count="489">
    <xf numFmtId="0" fontId="0" fillId="0" borderId="0" xfId="0"/>
    <xf numFmtId="0" fontId="0" fillId="0" borderId="1" xfId="0" applyBorder="1"/>
    <xf numFmtId="0" fontId="0" fillId="0" borderId="3" xfId="0" applyBorder="1"/>
    <xf numFmtId="0" fontId="9" fillId="0" borderId="6" xfId="0" applyFont="1" applyBorder="1" applyAlignment="1">
      <alignment horizontal="center"/>
    </xf>
    <xf numFmtId="0" fontId="9" fillId="0" borderId="2" xfId="0" applyFont="1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11" xfId="0" applyBorder="1" applyAlignment="1">
      <alignment horizontal="center"/>
    </xf>
    <xf numFmtId="0" fontId="0" fillId="0" borderId="12" xfId="0" applyBorder="1" applyAlignment="1">
      <alignment horizontal="center"/>
    </xf>
    <xf numFmtId="0" fontId="0" fillId="0" borderId="13" xfId="0" applyBorder="1"/>
    <xf numFmtId="0" fontId="0" fillId="0" borderId="14" xfId="0" applyBorder="1"/>
    <xf numFmtId="0" fontId="0" fillId="0" borderId="17" xfId="0" applyBorder="1"/>
    <xf numFmtId="0" fontId="10" fillId="3" borderId="5" xfId="0" applyFont="1" applyFill="1" applyBorder="1" applyAlignment="1">
      <alignment horizontal="center"/>
    </xf>
    <xf numFmtId="164" fontId="8" fillId="3" borderId="3" xfId="1" applyNumberFormat="1" applyFont="1" applyFill="1" applyBorder="1"/>
    <xf numFmtId="164" fontId="8" fillId="3" borderId="1" xfId="1" applyNumberFormat="1" applyFont="1" applyFill="1" applyBorder="1"/>
    <xf numFmtId="164" fontId="8" fillId="3" borderId="16" xfId="1" applyNumberFormat="1" applyFont="1" applyFill="1" applyBorder="1"/>
    <xf numFmtId="0" fontId="10" fillId="2" borderId="7" xfId="0" applyFont="1" applyFill="1" applyBorder="1" applyAlignment="1">
      <alignment horizontal="center"/>
    </xf>
    <xf numFmtId="164" fontId="8" fillId="2" borderId="8" xfId="1" applyNumberFormat="1" applyFont="1" applyFill="1" applyBorder="1"/>
    <xf numFmtId="164" fontId="8" fillId="2" borderId="9" xfId="1" applyNumberFormat="1" applyFont="1" applyFill="1" applyBorder="1"/>
    <xf numFmtId="164" fontId="8" fillId="2" borderId="15" xfId="1" applyNumberFormat="1" applyFont="1" applyFill="1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9" fillId="0" borderId="10" xfId="0" applyFont="1" applyBorder="1" applyAlignment="1">
      <alignment horizontal="center"/>
    </xf>
    <xf numFmtId="0" fontId="9" fillId="0" borderId="11" xfId="0" applyFont="1" applyBorder="1" applyAlignment="1">
      <alignment horizontal="center"/>
    </xf>
    <xf numFmtId="0" fontId="9" fillId="0" borderId="21" xfId="0" applyFont="1" applyBorder="1" applyAlignment="1">
      <alignment horizontal="center"/>
    </xf>
    <xf numFmtId="0" fontId="0" fillId="0" borderId="22" xfId="0" applyBorder="1"/>
    <xf numFmtId="0" fontId="0" fillId="0" borderId="23" xfId="0" applyBorder="1"/>
    <xf numFmtId="0" fontId="0" fillId="0" borderId="20" xfId="0" applyBorder="1"/>
    <xf numFmtId="0" fontId="0" fillId="0" borderId="4" xfId="0" applyBorder="1"/>
    <xf numFmtId="10" fontId="0" fillId="0" borderId="0" xfId="1" applyNumberFormat="1" applyFont="1"/>
    <xf numFmtId="0" fontId="0" fillId="0" borderId="0" xfId="0" applyAlignment="1">
      <alignment horizontal="center"/>
    </xf>
    <xf numFmtId="0" fontId="11" fillId="4" borderId="1" xfId="18" applyFont="1" applyFill="1" applyBorder="1" applyAlignment="1">
      <alignment horizontal="center" vertical="center"/>
    </xf>
    <xf numFmtId="0" fontId="4" fillId="0" borderId="0" xfId="18"/>
    <xf numFmtId="0" fontId="4" fillId="0" borderId="1" xfId="18" applyBorder="1" applyAlignment="1">
      <alignment horizontal="center" vertical="center"/>
    </xf>
    <xf numFmtId="0" fontId="13" fillId="4" borderId="1" xfId="18" applyFont="1" applyFill="1" applyBorder="1" applyAlignment="1">
      <alignment horizontal="center" vertical="center"/>
    </xf>
    <xf numFmtId="0" fontId="4" fillId="0" borderId="0" xfId="18" applyAlignment="1">
      <alignment horizontal="center" vertical="center"/>
    </xf>
    <xf numFmtId="0" fontId="11" fillId="4" borderId="24" xfId="18" applyFont="1" applyFill="1" applyBorder="1"/>
    <xf numFmtId="0" fontId="11" fillId="4" borderId="25" xfId="18" applyFont="1" applyFill="1" applyBorder="1"/>
    <xf numFmtId="0" fontId="4" fillId="0" borderId="9" xfId="18" applyBorder="1"/>
    <xf numFmtId="0" fontId="12" fillId="0" borderId="0" xfId="18" applyFont="1"/>
    <xf numFmtId="165" fontId="0" fillId="0" borderId="0" xfId="19" applyNumberFormat="1" applyFont="1"/>
    <xf numFmtId="0" fontId="11" fillId="4" borderId="26" xfId="18" applyFont="1" applyFill="1" applyBorder="1" applyAlignment="1">
      <alignment horizontal="center" vertical="center"/>
    </xf>
    <xf numFmtId="0" fontId="11" fillId="4" borderId="27" xfId="18" applyFont="1" applyFill="1" applyBorder="1" applyAlignment="1">
      <alignment horizontal="center" vertical="center"/>
    </xf>
    <xf numFmtId="0" fontId="11" fillId="4" borderId="28" xfId="18" applyFont="1" applyFill="1" applyBorder="1" applyAlignment="1">
      <alignment horizontal="center" vertical="center"/>
    </xf>
    <xf numFmtId="0" fontId="11" fillId="4" borderId="19" xfId="18" applyFont="1" applyFill="1" applyBorder="1" applyAlignment="1">
      <alignment horizontal="center" vertical="center"/>
    </xf>
    <xf numFmtId="0" fontId="4" fillId="0" borderId="14" xfId="18" applyBorder="1" applyAlignment="1">
      <alignment horizontal="center" vertical="center"/>
    </xf>
    <xf numFmtId="0" fontId="13" fillId="4" borderId="14" xfId="18" applyFont="1" applyFill="1" applyBorder="1" applyAlignment="1">
      <alignment horizontal="center" vertical="center"/>
    </xf>
    <xf numFmtId="0" fontId="10" fillId="5" borderId="1" xfId="0" applyFont="1" applyFill="1" applyBorder="1" applyAlignment="1">
      <alignment horizontal="center"/>
    </xf>
    <xf numFmtId="0" fontId="0" fillId="0" borderId="1" xfId="0" applyBorder="1" applyAlignment="1">
      <alignment horizontal="center"/>
    </xf>
    <xf numFmtId="0" fontId="12" fillId="0" borderId="23" xfId="18" applyFont="1" applyBorder="1"/>
    <xf numFmtId="0" fontId="15" fillId="7" borderId="17" xfId="18" applyFont="1" applyFill="1" applyBorder="1"/>
    <xf numFmtId="0" fontId="9" fillId="0" borderId="1" xfId="0" applyFont="1" applyBorder="1"/>
    <xf numFmtId="164" fontId="8" fillId="2" borderId="1" xfId="1" applyNumberFormat="1" applyFont="1" applyFill="1" applyBorder="1"/>
    <xf numFmtId="0" fontId="0" fillId="0" borderId="26" xfId="0" applyBorder="1" applyAlignment="1">
      <alignment horizontal="center"/>
    </xf>
    <xf numFmtId="164" fontId="8" fillId="2" borderId="27" xfId="1" applyNumberFormat="1" applyFont="1" applyFill="1" applyBorder="1"/>
    <xf numFmtId="164" fontId="8" fillId="3" borderId="27" xfId="1" applyNumberFormat="1" applyFont="1" applyFill="1" applyBorder="1"/>
    <xf numFmtId="0" fontId="0" fillId="0" borderId="28" xfId="0" applyBorder="1"/>
    <xf numFmtId="0" fontId="0" fillId="0" borderId="19" xfId="0" applyBorder="1" applyAlignment="1">
      <alignment horizontal="center"/>
    </xf>
    <xf numFmtId="0" fontId="0" fillId="0" borderId="29" xfId="0" applyBorder="1" applyAlignment="1">
      <alignment horizontal="center"/>
    </xf>
    <xf numFmtId="0" fontId="9" fillId="0" borderId="33" xfId="0" applyFont="1" applyBorder="1" applyAlignment="1">
      <alignment horizontal="center"/>
    </xf>
    <xf numFmtId="0" fontId="9" fillId="0" borderId="34" xfId="0" applyFont="1" applyBorder="1" applyAlignment="1">
      <alignment horizontal="center"/>
    </xf>
    <xf numFmtId="164" fontId="10" fillId="3" borderId="27" xfId="1" applyNumberFormat="1" applyFont="1" applyFill="1" applyBorder="1" applyAlignment="1">
      <alignment horizontal="center"/>
    </xf>
    <xf numFmtId="164" fontId="10" fillId="2" borderId="27" xfId="1" applyNumberFormat="1" applyFont="1" applyFill="1" applyBorder="1" applyAlignment="1">
      <alignment horizontal="center"/>
    </xf>
    <xf numFmtId="164" fontId="8" fillId="2" borderId="16" xfId="1" applyNumberFormat="1" applyFont="1" applyFill="1" applyBorder="1"/>
    <xf numFmtId="164" fontId="8" fillId="3" borderId="5" xfId="1" applyNumberFormat="1" applyFont="1" applyFill="1" applyBorder="1"/>
    <xf numFmtId="10" fontId="0" fillId="0" borderId="0" xfId="0" applyNumberFormat="1"/>
    <xf numFmtId="0" fontId="11" fillId="4" borderId="35" xfId="18" applyFont="1" applyFill="1" applyBorder="1" applyAlignment="1">
      <alignment horizontal="center" vertical="center"/>
    </xf>
    <xf numFmtId="0" fontId="4" fillId="0" borderId="22" xfId="18" applyBorder="1" applyAlignment="1">
      <alignment horizontal="center" vertical="center"/>
    </xf>
    <xf numFmtId="0" fontId="4" fillId="0" borderId="5" xfId="18" applyBorder="1" applyAlignment="1">
      <alignment horizontal="center" vertical="center"/>
    </xf>
    <xf numFmtId="0" fontId="4" fillId="0" borderId="6" xfId="18" applyBorder="1" applyAlignment="1">
      <alignment horizontal="center" vertical="center"/>
    </xf>
    <xf numFmtId="0" fontId="4" fillId="0" borderId="28" xfId="18" applyBorder="1"/>
    <xf numFmtId="0" fontId="4" fillId="0" borderId="23" xfId="18" applyBorder="1"/>
    <xf numFmtId="0" fontId="4" fillId="0" borderId="1" xfId="18" applyBorder="1"/>
    <xf numFmtId="0" fontId="11" fillId="4" borderId="47" xfId="18" applyFont="1" applyFill="1" applyBorder="1" applyAlignment="1">
      <alignment horizontal="center" vertical="center"/>
    </xf>
    <xf numFmtId="10" fontId="4" fillId="0" borderId="48" xfId="1" applyNumberFormat="1" applyFont="1" applyBorder="1" applyAlignment="1">
      <alignment horizontal="center" vertical="center"/>
    </xf>
    <xf numFmtId="10" fontId="4" fillId="0" borderId="0" xfId="18" applyNumberFormat="1"/>
    <xf numFmtId="0" fontId="4" fillId="0" borderId="34" xfId="18" applyBorder="1"/>
    <xf numFmtId="0" fontId="11" fillId="4" borderId="49" xfId="18" applyFont="1" applyFill="1" applyBorder="1" applyAlignment="1">
      <alignment horizontal="center" vertical="center"/>
    </xf>
    <xf numFmtId="0" fontId="11" fillId="4" borderId="22" xfId="18" applyFont="1" applyFill="1" applyBorder="1" applyAlignment="1">
      <alignment horizontal="center" vertical="center"/>
    </xf>
    <xf numFmtId="0" fontId="13" fillId="4" borderId="22" xfId="18" applyFont="1" applyFill="1" applyBorder="1" applyAlignment="1">
      <alignment horizontal="center" vertical="center"/>
    </xf>
    <xf numFmtId="0" fontId="13" fillId="4" borderId="23" xfId="18" applyFont="1" applyFill="1" applyBorder="1" applyAlignment="1">
      <alignment horizontal="center" vertical="center"/>
    </xf>
    <xf numFmtId="0" fontId="4" fillId="0" borderId="26" xfId="18" applyBorder="1" applyAlignment="1">
      <alignment horizontal="center" vertical="center"/>
    </xf>
    <xf numFmtId="0" fontId="4" fillId="0" borderId="27" xfId="18" applyBorder="1" applyAlignment="1">
      <alignment horizontal="center" vertical="center"/>
    </xf>
    <xf numFmtId="0" fontId="4" fillId="0" borderId="28" xfId="18" applyBorder="1" applyAlignment="1">
      <alignment horizontal="center" vertical="center"/>
    </xf>
    <xf numFmtId="10" fontId="4" fillId="0" borderId="29" xfId="1" applyNumberFormat="1" applyFont="1" applyBorder="1" applyAlignment="1">
      <alignment horizontal="center" vertical="center"/>
    </xf>
    <xf numFmtId="10" fontId="4" fillId="0" borderId="16" xfId="1" applyNumberFormat="1" applyFont="1" applyBorder="1" applyAlignment="1">
      <alignment horizontal="center" vertical="center"/>
    </xf>
    <xf numFmtId="10" fontId="4" fillId="0" borderId="17" xfId="1" applyNumberFormat="1" applyFont="1" applyBorder="1" applyAlignment="1">
      <alignment horizontal="center" vertical="center"/>
    </xf>
    <xf numFmtId="0" fontId="11" fillId="4" borderId="33" xfId="18" applyFont="1" applyFill="1" applyBorder="1" applyAlignment="1">
      <alignment horizontal="center" vertical="center"/>
    </xf>
    <xf numFmtId="10" fontId="4" fillId="0" borderId="47" xfId="1" applyNumberFormat="1" applyFont="1" applyBorder="1" applyAlignment="1">
      <alignment horizontal="center" vertical="center"/>
    </xf>
    <xf numFmtId="10" fontId="4" fillId="0" borderId="50" xfId="1" applyNumberFormat="1" applyFont="1" applyBorder="1" applyAlignment="1">
      <alignment horizontal="center" vertical="center"/>
    </xf>
    <xf numFmtId="0" fontId="4" fillId="0" borderId="4" xfId="18" applyBorder="1" applyAlignment="1">
      <alignment horizontal="center" vertical="center"/>
    </xf>
    <xf numFmtId="10" fontId="15" fillId="7" borderId="2" xfId="1" applyNumberFormat="1" applyFont="1" applyFill="1" applyBorder="1"/>
    <xf numFmtId="0" fontId="0" fillId="0" borderId="19" xfId="0" applyBorder="1"/>
    <xf numFmtId="0" fontId="0" fillId="0" borderId="29" xfId="0" applyBorder="1"/>
    <xf numFmtId="0" fontId="0" fillId="0" borderId="32" xfId="0" applyBorder="1"/>
    <xf numFmtId="0" fontId="0" fillId="0" borderId="10" xfId="0" applyBorder="1"/>
    <xf numFmtId="0" fontId="0" fillId="0" borderId="11" xfId="0" applyBorder="1"/>
    <xf numFmtId="0" fontId="0" fillId="0" borderId="30" xfId="0" applyBorder="1"/>
    <xf numFmtId="0" fontId="0" fillId="0" borderId="53" xfId="0" applyBorder="1"/>
    <xf numFmtId="0" fontId="0" fillId="0" borderId="51" xfId="0" applyBorder="1"/>
    <xf numFmtId="0" fontId="0" fillId="0" borderId="50" xfId="0" applyBorder="1"/>
    <xf numFmtId="0" fontId="0" fillId="0" borderId="36" xfId="0" applyBorder="1"/>
    <xf numFmtId="0" fontId="0" fillId="0" borderId="2" xfId="0" applyBorder="1"/>
    <xf numFmtId="0" fontId="0" fillId="0" borderId="40" xfId="0" applyBorder="1"/>
    <xf numFmtId="0" fontId="0" fillId="0" borderId="42" xfId="0" applyBorder="1"/>
    <xf numFmtId="0" fontId="0" fillId="0" borderId="44" xfId="0" applyBorder="1"/>
    <xf numFmtId="0" fontId="0" fillId="0" borderId="26" xfId="0" applyBorder="1"/>
    <xf numFmtId="0" fontId="0" fillId="0" borderId="27" xfId="0" applyBorder="1"/>
    <xf numFmtId="0" fontId="0" fillId="0" borderId="16" xfId="0" applyBorder="1"/>
    <xf numFmtId="0" fontId="11" fillId="4" borderId="26" xfId="18" applyFont="1" applyFill="1" applyBorder="1" applyAlignment="1">
      <alignment horizontal="left" vertical="center"/>
    </xf>
    <xf numFmtId="0" fontId="11" fillId="4" borderId="19" xfId="18" applyFont="1" applyFill="1" applyBorder="1" applyAlignment="1">
      <alignment horizontal="left" vertical="center"/>
    </xf>
    <xf numFmtId="0" fontId="0" fillId="0" borderId="37" xfId="0" applyBorder="1"/>
    <xf numFmtId="0" fontId="12" fillId="0" borderId="28" xfId="18" applyFont="1" applyBorder="1"/>
    <xf numFmtId="0" fontId="12" fillId="0" borderId="17" xfId="18" applyFont="1" applyBorder="1"/>
    <xf numFmtId="0" fontId="0" fillId="0" borderId="38" xfId="0" applyBorder="1"/>
    <xf numFmtId="0" fontId="0" fillId="0" borderId="39" xfId="0" applyBorder="1"/>
    <xf numFmtId="0" fontId="0" fillId="0" borderId="48" xfId="0" applyBorder="1"/>
    <xf numFmtId="0" fontId="0" fillId="8" borderId="1" xfId="0" applyFill="1" applyBorder="1"/>
    <xf numFmtId="0" fontId="0" fillId="0" borderId="58" xfId="0" applyBorder="1"/>
    <xf numFmtId="0" fontId="0" fillId="7" borderId="32" xfId="0" applyFill="1" applyBorder="1" applyAlignment="1" applyProtection="1">
      <alignment horizontal="left"/>
      <protection locked="0"/>
    </xf>
    <xf numFmtId="0" fontId="0" fillId="7" borderId="11" xfId="0" applyFill="1" applyBorder="1" applyAlignment="1" applyProtection="1">
      <alignment horizontal="left"/>
      <protection locked="0"/>
    </xf>
    <xf numFmtId="10" fontId="4" fillId="0" borderId="0" xfId="1" applyNumberFormat="1" applyFont="1"/>
    <xf numFmtId="0" fontId="9" fillId="0" borderId="56" xfId="0" applyFont="1" applyBorder="1" applyAlignment="1">
      <alignment horizontal="center"/>
    </xf>
    <xf numFmtId="0" fontId="9" fillId="0" borderId="49" xfId="0" applyFont="1" applyBorder="1" applyAlignment="1">
      <alignment horizontal="center"/>
    </xf>
    <xf numFmtId="0" fontId="9" fillId="0" borderId="36" xfId="0" applyFont="1" applyBorder="1" applyAlignment="1">
      <alignment horizontal="center"/>
    </xf>
    <xf numFmtId="0" fontId="9" fillId="0" borderId="61" xfId="0" applyFont="1" applyBorder="1" applyAlignment="1">
      <alignment horizontal="center"/>
    </xf>
    <xf numFmtId="0" fontId="0" fillId="0" borderId="62" xfId="0" applyBorder="1"/>
    <xf numFmtId="0" fontId="0" fillId="0" borderId="9" xfId="0" applyBorder="1"/>
    <xf numFmtId="0" fontId="0" fillId="0" borderId="12" xfId="0" applyBorder="1"/>
    <xf numFmtId="0" fontId="0" fillId="0" borderId="57" xfId="0" applyBorder="1"/>
    <xf numFmtId="0" fontId="11" fillId="4" borderId="59" xfId="18" applyFont="1" applyFill="1" applyBorder="1" applyAlignment="1">
      <alignment horizontal="left" vertical="center"/>
    </xf>
    <xf numFmtId="0" fontId="11" fillId="4" borderId="60" xfId="18" applyFont="1" applyFill="1" applyBorder="1" applyAlignment="1">
      <alignment horizontal="left" vertical="center"/>
    </xf>
    <xf numFmtId="0" fontId="0" fillId="0" borderId="0" xfId="0" applyAlignment="1">
      <alignment horizontal="right"/>
    </xf>
    <xf numFmtId="0" fontId="0" fillId="0" borderId="0" xfId="0" applyAlignment="1">
      <alignment horizontal="left"/>
    </xf>
    <xf numFmtId="0" fontId="0" fillId="0" borderId="63" xfId="0" applyBorder="1"/>
    <xf numFmtId="0" fontId="0" fillId="0" borderId="64" xfId="0" applyBorder="1"/>
    <xf numFmtId="0" fontId="0" fillId="0" borderId="15" xfId="0" applyBorder="1"/>
    <xf numFmtId="0" fontId="0" fillId="0" borderId="55" xfId="0" applyBorder="1"/>
    <xf numFmtId="0" fontId="0" fillId="7" borderId="0" xfId="0" applyFill="1" applyAlignment="1" applyProtection="1">
      <alignment horizontal="left"/>
      <protection locked="0"/>
    </xf>
    <xf numFmtId="0" fontId="11" fillId="4" borderId="29" xfId="18" applyFont="1" applyFill="1" applyBorder="1" applyAlignment="1">
      <alignment horizontal="left" vertical="center"/>
    </xf>
    <xf numFmtId="0" fontId="11" fillId="4" borderId="16" xfId="18" applyFont="1" applyFill="1" applyBorder="1" applyAlignment="1">
      <alignment horizontal="left" vertical="center"/>
    </xf>
    <xf numFmtId="0" fontId="11" fillId="4" borderId="30" xfId="18" applyFont="1" applyFill="1" applyBorder="1" applyAlignment="1">
      <alignment horizontal="left" vertical="center"/>
    </xf>
    <xf numFmtId="0" fontId="11" fillId="4" borderId="9" xfId="18" applyFont="1" applyFill="1" applyBorder="1" applyAlignment="1">
      <alignment horizontal="left" vertical="center"/>
    </xf>
    <xf numFmtId="0" fontId="12" fillId="0" borderId="14" xfId="18" applyFont="1" applyBorder="1"/>
    <xf numFmtId="0" fontId="4" fillId="0" borderId="23" xfId="18" applyBorder="1" applyAlignment="1">
      <alignment horizontal="center" vertical="center"/>
    </xf>
    <xf numFmtId="0" fontId="11" fillId="4" borderId="4" xfId="18" applyFont="1" applyFill="1" applyBorder="1" applyAlignment="1">
      <alignment horizontal="center" vertical="center"/>
    </xf>
    <xf numFmtId="0" fontId="11" fillId="4" borderId="3" xfId="18" applyFont="1" applyFill="1" applyBorder="1" applyAlignment="1">
      <alignment horizontal="center" vertical="center"/>
    </xf>
    <xf numFmtId="0" fontId="0" fillId="0" borderId="39" xfId="0" applyBorder="1" applyAlignment="1">
      <alignment horizontal="center"/>
    </xf>
    <xf numFmtId="0" fontId="0" fillId="0" borderId="54" xfId="0" applyBorder="1" applyAlignment="1">
      <alignment horizontal="center"/>
    </xf>
    <xf numFmtId="0" fontId="0" fillId="0" borderId="40" xfId="0" applyBorder="1" applyAlignment="1">
      <alignment horizontal="center"/>
    </xf>
    <xf numFmtId="0" fontId="0" fillId="0" borderId="46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7" borderId="0" xfId="0" applyFill="1"/>
    <xf numFmtId="0" fontId="0" fillId="0" borderId="54" xfId="0" applyBorder="1"/>
    <xf numFmtId="0" fontId="0" fillId="0" borderId="52" xfId="0" applyBorder="1"/>
    <xf numFmtId="0" fontId="0" fillId="0" borderId="66" xfId="0" applyBorder="1"/>
    <xf numFmtId="0" fontId="0" fillId="0" borderId="67" xfId="0" applyBorder="1"/>
    <xf numFmtId="0" fontId="10" fillId="5" borderId="0" xfId="0" applyFont="1" applyFill="1" applyAlignment="1">
      <alignment horizontal="center"/>
    </xf>
    <xf numFmtId="0" fontId="0" fillId="0" borderId="4" xfId="0" applyBorder="1" applyAlignment="1">
      <alignment horizontal="center"/>
    </xf>
    <xf numFmtId="0" fontId="0" fillId="7" borderId="0" xfId="0" applyFill="1" applyProtection="1">
      <protection locked="0"/>
    </xf>
    <xf numFmtId="0" fontId="10" fillId="5" borderId="22" xfId="0" applyFont="1" applyFill="1" applyBorder="1" applyAlignment="1">
      <alignment horizontal="center"/>
    </xf>
    <xf numFmtId="0" fontId="10" fillId="5" borderId="24" xfId="0" applyFont="1" applyFill="1" applyBorder="1" applyAlignment="1">
      <alignment horizontal="center"/>
    </xf>
    <xf numFmtId="166" fontId="0" fillId="0" borderId="0" xfId="20" applyNumberFormat="1" applyFont="1"/>
    <xf numFmtId="166" fontId="0" fillId="0" borderId="54" xfId="20" applyNumberFormat="1" applyFont="1" applyBorder="1" applyAlignment="1">
      <alignment horizontal="center"/>
    </xf>
    <xf numFmtId="166" fontId="0" fillId="0" borderId="40" xfId="20" applyNumberFormat="1" applyFont="1" applyBorder="1" applyAlignment="1">
      <alignment horizontal="center"/>
    </xf>
    <xf numFmtId="166" fontId="0" fillId="0" borderId="38" xfId="20" applyNumberFormat="1" applyFont="1" applyBorder="1" applyAlignment="1">
      <alignment horizontal="center"/>
    </xf>
    <xf numFmtId="166" fontId="0" fillId="0" borderId="26" xfId="20" applyNumberFormat="1" applyFont="1" applyBorder="1"/>
    <xf numFmtId="166" fontId="0" fillId="0" borderId="19" xfId="20" applyNumberFormat="1" applyFont="1" applyBorder="1"/>
    <xf numFmtId="166" fontId="0" fillId="0" borderId="29" xfId="20" applyNumberFormat="1" applyFont="1" applyBorder="1"/>
    <xf numFmtId="166" fontId="0" fillId="0" borderId="51" xfId="20" applyNumberFormat="1" applyFont="1" applyBorder="1"/>
    <xf numFmtId="166" fontId="0" fillId="0" borderId="30" xfId="20" applyNumberFormat="1" applyFont="1" applyBorder="1"/>
    <xf numFmtId="166" fontId="0" fillId="0" borderId="53" xfId="20" applyNumberFormat="1" applyFont="1" applyBorder="1"/>
    <xf numFmtId="0" fontId="4" fillId="0" borderId="19" xfId="18" applyBorder="1"/>
    <xf numFmtId="0" fontId="4" fillId="0" borderId="29" xfId="18" applyBorder="1"/>
    <xf numFmtId="0" fontId="4" fillId="0" borderId="16" xfId="18" applyBorder="1"/>
    <xf numFmtId="0" fontId="4" fillId="0" borderId="3" xfId="18" applyBorder="1"/>
    <xf numFmtId="0" fontId="4" fillId="0" borderId="13" xfId="18" applyBorder="1"/>
    <xf numFmtId="0" fontId="4" fillId="0" borderId="20" xfId="18" applyBorder="1"/>
    <xf numFmtId="0" fontId="1" fillId="0" borderId="5" xfId="18" applyFont="1" applyBorder="1"/>
    <xf numFmtId="0" fontId="4" fillId="0" borderId="46" xfId="18" applyBorder="1"/>
    <xf numFmtId="0" fontId="4" fillId="0" borderId="68" xfId="18" applyBorder="1"/>
    <xf numFmtId="0" fontId="4" fillId="0" borderId="24" xfId="18" applyBorder="1"/>
    <xf numFmtId="0" fontId="4" fillId="0" borderId="65" xfId="18" applyBorder="1"/>
    <xf numFmtId="0" fontId="4" fillId="0" borderId="11" xfId="18" applyBorder="1"/>
    <xf numFmtId="0" fontId="4" fillId="0" borderId="32" xfId="18" applyBorder="1"/>
    <xf numFmtId="0" fontId="1" fillId="0" borderId="11" xfId="18" applyFont="1" applyBorder="1"/>
    <xf numFmtId="0" fontId="4" fillId="0" borderId="21" xfId="18" applyBorder="1"/>
    <xf numFmtId="0" fontId="4" fillId="0" borderId="10" xfId="18" applyBorder="1"/>
    <xf numFmtId="0" fontId="1" fillId="0" borderId="2" xfId="18" applyFont="1" applyBorder="1"/>
    <xf numFmtId="0" fontId="4" fillId="0" borderId="27" xfId="18" applyBorder="1"/>
    <xf numFmtId="0" fontId="4" fillId="0" borderId="17" xfId="18" applyBorder="1"/>
    <xf numFmtId="0" fontId="1" fillId="0" borderId="6" xfId="18" applyFont="1" applyBorder="1"/>
    <xf numFmtId="0" fontId="4" fillId="0" borderId="7" xfId="18" applyBorder="1"/>
    <xf numFmtId="0" fontId="4" fillId="0" borderId="8" xfId="18" applyBorder="1"/>
    <xf numFmtId="0" fontId="4" fillId="0" borderId="15" xfId="18" applyBorder="1"/>
    <xf numFmtId="0" fontId="4" fillId="0" borderId="2" xfId="18" applyBorder="1"/>
    <xf numFmtId="0" fontId="4" fillId="0" borderId="12" xfId="18" applyBorder="1"/>
    <xf numFmtId="0" fontId="4" fillId="0" borderId="60" xfId="18" applyBorder="1"/>
    <xf numFmtId="0" fontId="4" fillId="0" borderId="22" xfId="18" applyBorder="1"/>
    <xf numFmtId="0" fontId="4" fillId="0" borderId="64" xfId="18" applyBorder="1"/>
    <xf numFmtId="0" fontId="4" fillId="0" borderId="69" xfId="18" applyBorder="1"/>
    <xf numFmtId="10" fontId="4" fillId="0" borderId="34" xfId="1" applyNumberFormat="1" applyFont="1" applyBorder="1"/>
    <xf numFmtId="0" fontId="1" fillId="0" borderId="21" xfId="18" applyFont="1" applyBorder="1"/>
    <xf numFmtId="0" fontId="1" fillId="0" borderId="10" xfId="18" applyFont="1" applyBorder="1"/>
    <xf numFmtId="0" fontId="1" fillId="0" borderId="7" xfId="18" applyFont="1" applyBorder="1"/>
    <xf numFmtId="0" fontId="1" fillId="0" borderId="46" xfId="18" applyFont="1" applyBorder="1"/>
    <xf numFmtId="0" fontId="4" fillId="0" borderId="41" xfId="18" applyBorder="1"/>
    <xf numFmtId="0" fontId="15" fillId="0" borderId="38" xfId="18" applyFont="1" applyBorder="1"/>
    <xf numFmtId="0" fontId="15" fillId="0" borderId="39" xfId="18" applyFont="1" applyBorder="1"/>
    <xf numFmtId="0" fontId="15" fillId="0" borderId="40" xfId="18" applyFont="1" applyBorder="1"/>
    <xf numFmtId="0" fontId="21" fillId="0" borderId="26" xfId="18" applyFont="1" applyBorder="1"/>
    <xf numFmtId="10" fontId="21" fillId="0" borderId="27" xfId="1" applyNumberFormat="1" applyFont="1" applyBorder="1"/>
    <xf numFmtId="2" fontId="21" fillId="0" borderId="27" xfId="18" applyNumberFormat="1" applyFont="1" applyBorder="1"/>
    <xf numFmtId="0" fontId="21" fillId="0" borderId="28" xfId="18" applyFont="1" applyBorder="1"/>
    <xf numFmtId="0" fontId="21" fillId="0" borderId="35" xfId="18" applyFont="1" applyBorder="1"/>
    <xf numFmtId="10" fontId="21" fillId="0" borderId="22" xfId="1" applyNumberFormat="1" applyFont="1" applyBorder="1"/>
    <xf numFmtId="2" fontId="21" fillId="0" borderId="22" xfId="18" applyNumberFormat="1" applyFont="1" applyBorder="1"/>
    <xf numFmtId="0" fontId="21" fillId="0" borderId="23" xfId="18" applyFont="1" applyBorder="1"/>
    <xf numFmtId="0" fontId="21" fillId="0" borderId="4" xfId="18" applyFont="1" applyBorder="1"/>
    <xf numFmtId="10" fontId="21" fillId="0" borderId="5" xfId="1" applyNumberFormat="1" applyFont="1" applyBorder="1"/>
    <xf numFmtId="2" fontId="21" fillId="0" borderId="5" xfId="18" applyNumberFormat="1" applyFont="1" applyBorder="1"/>
    <xf numFmtId="0" fontId="21" fillId="0" borderId="6" xfId="18" applyFont="1" applyBorder="1"/>
    <xf numFmtId="0" fontId="21" fillId="0" borderId="42" xfId="18" applyFont="1" applyBorder="1"/>
    <xf numFmtId="10" fontId="21" fillId="0" borderId="44" xfId="1" applyNumberFormat="1" applyFont="1" applyBorder="1"/>
    <xf numFmtId="0" fontId="21" fillId="0" borderId="44" xfId="18" applyFont="1" applyBorder="1"/>
    <xf numFmtId="0" fontId="21" fillId="0" borderId="45" xfId="18" applyFont="1" applyBorder="1"/>
    <xf numFmtId="0" fontId="17" fillId="0" borderId="0" xfId="0" applyFont="1" applyAlignment="1">
      <alignment horizontal="center"/>
    </xf>
    <xf numFmtId="0" fontId="17" fillId="0" borderId="58" xfId="0" applyFont="1" applyBorder="1" applyAlignment="1" applyProtection="1">
      <alignment horizontal="center"/>
      <protection locked="0"/>
    </xf>
    <xf numFmtId="0" fontId="10" fillId="5" borderId="24" xfId="0" applyFont="1" applyFill="1" applyBorder="1"/>
    <xf numFmtId="0" fontId="10" fillId="5" borderId="25" xfId="0" applyFont="1" applyFill="1" applyBorder="1"/>
    <xf numFmtId="0" fontId="10" fillId="5" borderId="9" xfId="0" applyFont="1" applyFill="1" applyBorder="1"/>
    <xf numFmtId="0" fontId="17" fillId="0" borderId="71" xfId="0" applyFont="1" applyBorder="1" applyAlignment="1">
      <alignment horizontal="center"/>
    </xf>
    <xf numFmtId="0" fontId="0" fillId="0" borderId="46" xfId="0" applyBorder="1"/>
    <xf numFmtId="0" fontId="0" fillId="0" borderId="68" xfId="0" applyBorder="1"/>
    <xf numFmtId="0" fontId="0" fillId="0" borderId="24" xfId="0" applyBorder="1"/>
    <xf numFmtId="0" fontId="0" fillId="0" borderId="31" xfId="0" applyBorder="1"/>
    <xf numFmtId="0" fontId="0" fillId="0" borderId="65" xfId="0" applyBorder="1"/>
    <xf numFmtId="166" fontId="0" fillId="0" borderId="32" xfId="20" applyNumberFormat="1" applyFont="1" applyBorder="1"/>
    <xf numFmtId="166" fontId="0" fillId="0" borderId="11" xfId="20" applyNumberFormat="1" applyFont="1" applyBorder="1"/>
    <xf numFmtId="166" fontId="0" fillId="0" borderId="12" xfId="20" applyNumberFormat="1" applyFont="1" applyBorder="1"/>
    <xf numFmtId="166" fontId="0" fillId="0" borderId="55" xfId="20" applyNumberFormat="1" applyFont="1" applyBorder="1" applyAlignment="1">
      <alignment horizontal="center"/>
    </xf>
    <xf numFmtId="0" fontId="12" fillId="9" borderId="23" xfId="18" applyFont="1" applyFill="1" applyBorder="1"/>
    <xf numFmtId="10" fontId="12" fillId="9" borderId="6" xfId="1" applyNumberFormat="1" applyFont="1" applyFill="1" applyBorder="1"/>
    <xf numFmtId="0" fontId="12" fillId="9" borderId="22" xfId="18" applyFont="1" applyFill="1" applyBorder="1"/>
    <xf numFmtId="10" fontId="12" fillId="9" borderId="5" xfId="1" applyNumberFormat="1" applyFont="1" applyFill="1" applyBorder="1"/>
    <xf numFmtId="0" fontId="12" fillId="10" borderId="5" xfId="18" applyFont="1" applyFill="1" applyBorder="1"/>
    <xf numFmtId="0" fontId="12" fillId="10" borderId="0" xfId="18" applyFont="1" applyFill="1" applyBorder="1"/>
    <xf numFmtId="0" fontId="12" fillId="10" borderId="3" xfId="18" applyFont="1" applyFill="1" applyBorder="1"/>
    <xf numFmtId="0" fontId="1" fillId="0" borderId="72" xfId="18" applyFont="1" applyBorder="1"/>
    <xf numFmtId="0" fontId="12" fillId="10" borderId="4" xfId="18" applyFont="1" applyFill="1" applyBorder="1"/>
    <xf numFmtId="0" fontId="4" fillId="0" borderId="5" xfId="18" applyBorder="1"/>
    <xf numFmtId="0" fontId="0" fillId="0" borderId="28" xfId="0" applyNumberFormat="1" applyBorder="1"/>
    <xf numFmtId="0" fontId="0" fillId="0" borderId="14" xfId="0" applyNumberFormat="1" applyBorder="1"/>
    <xf numFmtId="0" fontId="0" fillId="0" borderId="17" xfId="0" applyNumberFormat="1" applyBorder="1"/>
    <xf numFmtId="0" fontId="0" fillId="0" borderId="1" xfId="0" applyNumberFormat="1" applyBorder="1"/>
    <xf numFmtId="0" fontId="0" fillId="0" borderId="32" xfId="0" applyNumberFormat="1" applyBorder="1"/>
    <xf numFmtId="0" fontId="0" fillId="0" borderId="11" xfId="0" applyNumberFormat="1" applyBorder="1"/>
    <xf numFmtId="0" fontId="0" fillId="0" borderId="12" xfId="0" applyNumberFormat="1" applyBorder="1"/>
    <xf numFmtId="0" fontId="0" fillId="0" borderId="10" xfId="0" applyNumberFormat="1" applyBorder="1"/>
    <xf numFmtId="0" fontId="0" fillId="0" borderId="2" xfId="0" applyFill="1" applyBorder="1" applyAlignment="1">
      <alignment horizontal="center"/>
    </xf>
    <xf numFmtId="0" fontId="0" fillId="0" borderId="33" xfId="0" applyBorder="1" applyAlignment="1">
      <alignment horizontal="center"/>
    </xf>
    <xf numFmtId="0" fontId="0" fillId="0" borderId="73" xfId="0" applyBorder="1"/>
    <xf numFmtId="0" fontId="0" fillId="0" borderId="32" xfId="20" applyNumberFormat="1" applyFont="1" applyBorder="1"/>
    <xf numFmtId="0" fontId="0" fillId="0" borderId="11" xfId="20" applyNumberFormat="1" applyFont="1" applyBorder="1"/>
    <xf numFmtId="0" fontId="0" fillId="0" borderId="26" xfId="20" applyNumberFormat="1" applyFont="1" applyBorder="1"/>
    <xf numFmtId="0" fontId="0" fillId="0" borderId="26" xfId="0" applyNumberFormat="1" applyBorder="1"/>
    <xf numFmtId="0" fontId="0" fillId="0" borderId="19" xfId="20" applyNumberFormat="1" applyFont="1" applyBorder="1"/>
    <xf numFmtId="0" fontId="0" fillId="0" borderId="19" xfId="0" applyNumberFormat="1" applyBorder="1"/>
    <xf numFmtId="0" fontId="0" fillId="0" borderId="29" xfId="20" applyNumberFormat="1" applyFont="1" applyBorder="1"/>
    <xf numFmtId="0" fontId="0" fillId="0" borderId="29" xfId="0" applyNumberFormat="1" applyBorder="1"/>
    <xf numFmtId="0" fontId="0" fillId="0" borderId="12" xfId="20" applyNumberFormat="1" applyFont="1" applyBorder="1"/>
    <xf numFmtId="0" fontId="0" fillId="0" borderId="0" xfId="0" applyAlignment="1">
      <alignment horizontal="center"/>
    </xf>
    <xf numFmtId="0" fontId="11" fillId="4" borderId="51" xfId="18" applyFont="1" applyFill="1" applyBorder="1" applyAlignment="1">
      <alignment horizontal="left" vertical="center"/>
    </xf>
    <xf numFmtId="0" fontId="11" fillId="4" borderId="71" xfId="18" applyFont="1" applyFill="1" applyBorder="1" applyAlignment="1">
      <alignment horizontal="left" vertical="center"/>
    </xf>
    <xf numFmtId="16" fontId="0" fillId="8" borderId="1" xfId="0" applyNumberFormat="1" applyFill="1" applyBorder="1"/>
    <xf numFmtId="49" fontId="0" fillId="7" borderId="12" xfId="0" applyNumberFormat="1" applyFill="1" applyBorder="1" applyAlignment="1" applyProtection="1">
      <alignment horizontal="left"/>
      <protection locked="0"/>
    </xf>
    <xf numFmtId="49" fontId="0" fillId="7" borderId="55" xfId="0" applyNumberFormat="1" applyFill="1" applyBorder="1" applyAlignment="1" applyProtection="1">
      <alignment horizontal="center"/>
      <protection locked="0"/>
    </xf>
    <xf numFmtId="0" fontId="0" fillId="0" borderId="74" xfId="0" applyBorder="1"/>
    <xf numFmtId="10" fontId="0" fillId="0" borderId="1" xfId="0" applyNumberFormat="1" applyBorder="1"/>
    <xf numFmtId="167" fontId="0" fillId="0" borderId="26" xfId="0" applyNumberFormat="1" applyBorder="1"/>
    <xf numFmtId="0" fontId="1" fillId="0" borderId="32" xfId="18" applyFont="1" applyBorder="1"/>
    <xf numFmtId="0" fontId="1" fillId="0" borderId="12" xfId="18" applyFont="1" applyBorder="1"/>
    <xf numFmtId="0" fontId="4" fillId="0" borderId="71" xfId="18" applyBorder="1"/>
    <xf numFmtId="0" fontId="4" fillId="0" borderId="25" xfId="18" applyBorder="1"/>
    <xf numFmtId="0" fontId="4" fillId="0" borderId="76" xfId="18" applyBorder="1"/>
    <xf numFmtId="0" fontId="4" fillId="0" borderId="77" xfId="18" applyBorder="1"/>
    <xf numFmtId="0" fontId="4" fillId="0" borderId="66" xfId="18" applyBorder="1"/>
    <xf numFmtId="0" fontId="4" fillId="0" borderId="67" xfId="18" applyBorder="1"/>
    <xf numFmtId="0" fontId="0" fillId="0" borderId="0" xfId="0" applyAlignment="1">
      <alignment horizontal="center"/>
    </xf>
    <xf numFmtId="0" fontId="23" fillId="2" borderId="1" xfId="0" applyFont="1" applyFill="1" applyBorder="1" applyAlignment="1" applyProtection="1">
      <alignment horizontal="center"/>
      <protection locked="0"/>
    </xf>
    <xf numFmtId="0" fontId="22" fillId="2" borderId="1" xfId="0" applyFont="1" applyFill="1" applyBorder="1" applyAlignment="1" applyProtection="1">
      <alignment horizontal="center"/>
      <protection locked="0"/>
    </xf>
    <xf numFmtId="0" fontId="9" fillId="0" borderId="2" xfId="0" applyFont="1" applyBorder="1"/>
    <xf numFmtId="0" fontId="9" fillId="0" borderId="7" xfId="0" applyFont="1" applyBorder="1"/>
    <xf numFmtId="0" fontId="9" fillId="0" borderId="5" xfId="0" applyFont="1" applyBorder="1"/>
    <xf numFmtId="0" fontId="9" fillId="0" borderId="6" xfId="0" applyFont="1" applyBorder="1"/>
    <xf numFmtId="0" fontId="0" fillId="0" borderId="77" xfId="0" applyBorder="1"/>
    <xf numFmtId="0" fontId="0" fillId="0" borderId="72" xfId="0" applyBorder="1"/>
    <xf numFmtId="0" fontId="8" fillId="5" borderId="2" xfId="0" applyFont="1" applyFill="1" applyBorder="1"/>
    <xf numFmtId="0" fontId="8" fillId="5" borderId="7" xfId="0" applyFont="1" applyFill="1" applyBorder="1"/>
    <xf numFmtId="0" fontId="8" fillId="5" borderId="5" xfId="0" applyFont="1" applyFill="1" applyBorder="1"/>
    <xf numFmtId="0" fontId="8" fillId="5" borderId="6" xfId="0" applyFont="1" applyFill="1" applyBorder="1"/>
    <xf numFmtId="0" fontId="8" fillId="5" borderId="10" xfId="0" applyFont="1" applyFill="1" applyBorder="1"/>
    <xf numFmtId="0" fontId="8" fillId="5" borderId="8" xfId="0" applyFont="1" applyFill="1" applyBorder="1"/>
    <xf numFmtId="0" fontId="8" fillId="5" borderId="11" xfId="0" applyFont="1" applyFill="1" applyBorder="1"/>
    <xf numFmtId="0" fontId="8" fillId="5" borderId="9" xfId="0" applyFont="1" applyFill="1" applyBorder="1"/>
    <xf numFmtId="0" fontId="8" fillId="5" borderId="12" xfId="0" applyFont="1" applyFill="1" applyBorder="1"/>
    <xf numFmtId="0" fontId="8" fillId="5" borderId="15" xfId="0" applyFont="1" applyFill="1" applyBorder="1"/>
    <xf numFmtId="0" fontId="0" fillId="0" borderId="14" xfId="0" applyBorder="1" applyAlignment="1">
      <alignment horizontal="center"/>
    </xf>
    <xf numFmtId="0" fontId="0" fillId="0" borderId="16" xfId="0" applyBorder="1" applyAlignment="1">
      <alignment horizontal="center"/>
    </xf>
    <xf numFmtId="0" fontId="0" fillId="0" borderId="17" xfId="0" applyBorder="1" applyAlignment="1">
      <alignment horizontal="center"/>
    </xf>
    <xf numFmtId="0" fontId="0" fillId="0" borderId="38" xfId="0" applyBorder="1" applyAlignment="1">
      <alignment horizontal="center"/>
    </xf>
    <xf numFmtId="0" fontId="0" fillId="0" borderId="36" xfId="0" applyBorder="1" applyAlignment="1">
      <alignment horizontal="center"/>
    </xf>
    <xf numFmtId="0" fontId="0" fillId="0" borderId="51" xfId="0" applyBorder="1" applyAlignment="1">
      <alignment horizontal="center"/>
    </xf>
    <xf numFmtId="0" fontId="0" fillId="0" borderId="30" xfId="0" applyBorder="1" applyAlignment="1">
      <alignment horizontal="center"/>
    </xf>
    <xf numFmtId="0" fontId="0" fillId="0" borderId="53" xfId="0" applyBorder="1" applyAlignment="1">
      <alignment horizontal="center"/>
    </xf>
    <xf numFmtId="0" fontId="9" fillId="0" borderId="1" xfId="0" applyFont="1" applyBorder="1" applyAlignment="1">
      <alignment horizontal="center"/>
    </xf>
    <xf numFmtId="0" fontId="0" fillId="0" borderId="0" xfId="0" applyAlignment="1">
      <alignment horizontal="center"/>
    </xf>
    <xf numFmtId="0" fontId="0" fillId="0" borderId="1" xfId="0" applyBorder="1" applyAlignment="1">
      <alignment horizontal="center"/>
    </xf>
    <xf numFmtId="10" fontId="9" fillId="0" borderId="1" xfId="1" applyNumberFormat="1" applyFont="1" applyBorder="1"/>
    <xf numFmtId="0" fontId="9" fillId="0" borderId="0" xfId="0" applyFont="1" applyAlignment="1">
      <alignment horizontal="center"/>
    </xf>
    <xf numFmtId="0" fontId="0" fillId="0" borderId="27" xfId="0" applyBorder="1" applyAlignment="1">
      <alignment horizontal="center"/>
    </xf>
    <xf numFmtId="0" fontId="0" fillId="0" borderId="28" xfId="0" applyBorder="1" applyAlignment="1">
      <alignment horizontal="center"/>
    </xf>
    <xf numFmtId="0" fontId="0" fillId="7" borderId="1" xfId="0" applyFill="1" applyBorder="1" applyAlignment="1" applyProtection="1">
      <alignment horizontal="center"/>
      <protection locked="0"/>
    </xf>
    <xf numFmtId="0" fontId="0" fillId="0" borderId="0" xfId="0" applyBorder="1"/>
    <xf numFmtId="10" fontId="9" fillId="0" borderId="0" xfId="1" applyNumberFormat="1" applyFont="1" applyBorder="1"/>
    <xf numFmtId="0" fontId="9" fillId="0" borderId="0" xfId="0" applyFont="1" applyBorder="1" applyAlignment="1">
      <alignment horizontal="center"/>
    </xf>
    <xf numFmtId="0" fontId="9" fillId="0" borderId="51" xfId="0" applyFont="1" applyBorder="1" applyAlignment="1">
      <alignment horizontal="center"/>
    </xf>
    <xf numFmtId="0" fontId="9" fillId="0" borderId="30" xfId="0" applyFont="1" applyBorder="1" applyAlignment="1">
      <alignment horizontal="center"/>
    </xf>
    <xf numFmtId="0" fontId="9" fillId="0" borderId="53" xfId="0" applyFont="1" applyBorder="1" applyAlignment="1">
      <alignment horizontal="center"/>
    </xf>
    <xf numFmtId="10" fontId="9" fillId="0" borderId="0" xfId="1" applyNumberFormat="1" applyFont="1" applyBorder="1" applyAlignment="1">
      <alignment horizontal="center"/>
    </xf>
    <xf numFmtId="0" fontId="9" fillId="0" borderId="33" xfId="0" applyFont="1" applyBorder="1" applyAlignment="1">
      <alignment horizontal="center"/>
    </xf>
    <xf numFmtId="0" fontId="10" fillId="5" borderId="3" xfId="0" applyFont="1" applyFill="1" applyBorder="1" applyAlignment="1">
      <alignment horizontal="center"/>
    </xf>
    <xf numFmtId="0" fontId="9" fillId="7" borderId="22" xfId="0" applyFont="1" applyFill="1" applyBorder="1" applyAlignment="1" applyProtection="1">
      <alignment horizontal="center"/>
      <protection locked="0"/>
    </xf>
    <xf numFmtId="0" fontId="0" fillId="7" borderId="22" xfId="0" applyFill="1" applyBorder="1" applyAlignment="1" applyProtection="1">
      <alignment horizontal="center"/>
      <protection locked="0"/>
    </xf>
    <xf numFmtId="0" fontId="9" fillId="0" borderId="3" xfId="0" applyFont="1" applyBorder="1"/>
    <xf numFmtId="0" fontId="0" fillId="7" borderId="1" xfId="0" applyFill="1" applyBorder="1" applyProtection="1">
      <protection locked="0"/>
    </xf>
    <xf numFmtId="0" fontId="0" fillId="0" borderId="1" xfId="0" applyBorder="1" applyAlignment="1">
      <alignment horizontal="center"/>
    </xf>
    <xf numFmtId="0" fontId="9" fillId="0" borderId="9" xfId="0" applyFont="1" applyBorder="1" applyAlignment="1">
      <alignment horizontal="center"/>
    </xf>
    <xf numFmtId="0" fontId="9" fillId="0" borderId="68" xfId="0" applyFont="1" applyBorder="1" applyAlignment="1">
      <alignment horizontal="center"/>
    </xf>
    <xf numFmtId="0" fontId="0" fillId="0" borderId="0" xfId="0" applyAlignment="1"/>
    <xf numFmtId="0" fontId="9" fillId="0" borderId="26" xfId="0" applyFont="1" applyBorder="1" applyAlignment="1">
      <alignment horizontal="center"/>
    </xf>
    <xf numFmtId="0" fontId="9" fillId="0" borderId="27" xfId="0" applyFont="1" applyBorder="1" applyAlignment="1">
      <alignment horizontal="center"/>
    </xf>
    <xf numFmtId="0" fontId="9" fillId="0" borderId="28" xfId="0" applyFont="1" applyBorder="1" applyAlignment="1">
      <alignment horizontal="center"/>
    </xf>
    <xf numFmtId="0" fontId="0" fillId="0" borderId="9" xfId="0" applyFill="1" applyBorder="1"/>
    <xf numFmtId="0" fontId="9" fillId="0" borderId="28" xfId="0" applyFont="1" applyBorder="1"/>
    <xf numFmtId="0" fontId="9" fillId="0" borderId="14" xfId="0" applyFont="1" applyBorder="1"/>
    <xf numFmtId="0" fontId="9" fillId="0" borderId="17" xfId="0" applyFont="1" applyFill="1" applyBorder="1"/>
    <xf numFmtId="0" fontId="0" fillId="7" borderId="16" xfId="0" applyFill="1" applyBorder="1" applyProtection="1">
      <protection locked="0"/>
    </xf>
    <xf numFmtId="0" fontId="9" fillId="0" borderId="38" xfId="0" applyFont="1" applyBorder="1"/>
    <xf numFmtId="0" fontId="9" fillId="0" borderId="39" xfId="0" applyFont="1" applyBorder="1"/>
    <xf numFmtId="0" fontId="9" fillId="0" borderId="39" xfId="0" applyFont="1" applyFill="1" applyBorder="1"/>
    <xf numFmtId="0" fontId="9" fillId="0" borderId="40" xfId="0" applyFont="1" applyBorder="1"/>
    <xf numFmtId="0" fontId="0" fillId="7" borderId="27" xfId="0" applyFill="1" applyBorder="1" applyProtection="1">
      <protection locked="0"/>
    </xf>
    <xf numFmtId="0" fontId="0" fillId="7" borderId="44" xfId="0" applyFill="1" applyBorder="1" applyProtection="1">
      <protection locked="0"/>
    </xf>
    <xf numFmtId="0" fontId="0" fillId="0" borderId="45" xfId="0" applyBorder="1"/>
    <xf numFmtId="0" fontId="24" fillId="0" borderId="0" xfId="0" applyFont="1"/>
    <xf numFmtId="0" fontId="0" fillId="0" borderId="26" xfId="0" applyBorder="1" applyAlignment="1">
      <alignment wrapText="1"/>
    </xf>
    <xf numFmtId="0" fontId="1" fillId="0" borderId="0" xfId="18" applyFont="1"/>
    <xf numFmtId="0" fontId="0" fillId="0" borderId="1" xfId="0" applyBorder="1" applyAlignment="1">
      <alignment horizontal="center"/>
    </xf>
    <xf numFmtId="0" fontId="0" fillId="0" borderId="0" xfId="0" applyAlignment="1">
      <alignment horizontal="center"/>
    </xf>
    <xf numFmtId="0" fontId="11" fillId="4" borderId="24" xfId="18" applyFont="1" applyFill="1" applyBorder="1" applyAlignment="1">
      <alignment vertical="center"/>
    </xf>
    <xf numFmtId="0" fontId="11" fillId="4" borderId="25" xfId="18" applyFont="1" applyFill="1" applyBorder="1" applyAlignment="1">
      <alignment vertical="center"/>
    </xf>
    <xf numFmtId="0" fontId="0" fillId="0" borderId="2" xfId="0" applyBorder="1" applyAlignment="1">
      <alignment horizontal="center"/>
    </xf>
    <xf numFmtId="0" fontId="0" fillId="0" borderId="79" xfId="0" applyBorder="1"/>
    <xf numFmtId="16" fontId="0" fillId="0" borderId="0" xfId="0" applyNumberFormat="1"/>
    <xf numFmtId="0" fontId="0" fillId="0" borderId="80" xfId="0" applyBorder="1"/>
    <xf numFmtId="0" fontId="9" fillId="0" borderId="32" xfId="0" applyFont="1" applyBorder="1"/>
    <xf numFmtId="0" fontId="9" fillId="0" borderId="21" xfId="0" applyFont="1" applyBorder="1"/>
    <xf numFmtId="0" fontId="9" fillId="0" borderId="12" xfId="0" applyFont="1" applyBorder="1"/>
    <xf numFmtId="0" fontId="0" fillId="0" borderId="1" xfId="0" applyBorder="1" applyAlignment="1">
      <alignment horizontal="center"/>
    </xf>
    <xf numFmtId="0" fontId="0" fillId="0" borderId="0" xfId="0" applyAlignment="1">
      <alignment horizontal="center"/>
    </xf>
    <xf numFmtId="0" fontId="11" fillId="4" borderId="1" xfId="18" applyFont="1" applyFill="1" applyBorder="1" applyAlignment="1">
      <alignment horizontal="left" vertical="center"/>
    </xf>
    <xf numFmtId="0" fontId="0" fillId="0" borderId="1" xfId="0" applyBorder="1" applyAlignment="1">
      <alignment horizontal="center"/>
    </xf>
    <xf numFmtId="0" fontId="0" fillId="0" borderId="0" xfId="0" applyAlignment="1">
      <alignment horizontal="center"/>
    </xf>
    <xf numFmtId="0" fontId="11" fillId="4" borderId="0" xfId="18" applyFont="1" applyFill="1" applyBorder="1" applyAlignment="1">
      <alignment horizontal="left" vertical="center"/>
    </xf>
    <xf numFmtId="49" fontId="0" fillId="7" borderId="21" xfId="0" applyNumberFormat="1" applyFill="1" applyBorder="1" applyAlignment="1" applyProtection="1">
      <alignment horizontal="center"/>
      <protection locked="0"/>
    </xf>
    <xf numFmtId="0" fontId="0" fillId="8" borderId="22" xfId="0" applyFill="1" applyBorder="1"/>
    <xf numFmtId="10" fontId="0" fillId="0" borderId="48" xfId="1" applyNumberFormat="1" applyFont="1" applyBorder="1"/>
    <xf numFmtId="10" fontId="0" fillId="0" borderId="3" xfId="1" applyNumberFormat="1" applyFont="1" applyBorder="1"/>
    <xf numFmtId="49" fontId="0" fillId="7" borderId="1" xfId="0" applyNumberFormat="1" applyFill="1" applyBorder="1" applyAlignment="1" applyProtection="1">
      <alignment horizontal="center"/>
      <protection locked="0"/>
    </xf>
    <xf numFmtId="0" fontId="0" fillId="0" borderId="1" xfId="0" applyBorder="1" applyAlignment="1">
      <alignment horizontal="center"/>
    </xf>
    <xf numFmtId="0" fontId="0" fillId="0" borderId="0" xfId="0" applyAlignment="1">
      <alignment horizontal="center"/>
    </xf>
    <xf numFmtId="0" fontId="0" fillId="0" borderId="1" xfId="0" applyBorder="1" applyAlignment="1">
      <alignment vertical="center"/>
    </xf>
    <xf numFmtId="0" fontId="9" fillId="0" borderId="1" xfId="0" applyFont="1" applyBorder="1" applyAlignment="1">
      <alignment horizontal="center"/>
    </xf>
    <xf numFmtId="0" fontId="9" fillId="0" borderId="68" xfId="0" applyFont="1" applyBorder="1" applyAlignment="1">
      <alignment horizontal="center"/>
    </xf>
    <xf numFmtId="0" fontId="9" fillId="0" borderId="71" xfId="0" applyFont="1" applyBorder="1" applyAlignment="1">
      <alignment horizontal="center"/>
    </xf>
    <xf numFmtId="0" fontId="9" fillId="0" borderId="8" xfId="0" applyFont="1" applyBorder="1" applyAlignment="1">
      <alignment horizontal="center"/>
    </xf>
    <xf numFmtId="0" fontId="9" fillId="0" borderId="24" xfId="0" applyFont="1" applyBorder="1" applyAlignment="1">
      <alignment horizontal="center"/>
    </xf>
    <xf numFmtId="0" fontId="9" fillId="0" borderId="25" xfId="0" applyFont="1" applyBorder="1" applyAlignment="1">
      <alignment horizontal="center"/>
    </xf>
    <xf numFmtId="0" fontId="9" fillId="0" borderId="9" xfId="0" applyFont="1" applyBorder="1" applyAlignment="1">
      <alignment horizontal="center"/>
    </xf>
    <xf numFmtId="0" fontId="9" fillId="3" borderId="1" xfId="0" applyFont="1" applyFill="1" applyBorder="1" applyAlignment="1">
      <alignment horizontal="center"/>
    </xf>
    <xf numFmtId="0" fontId="9" fillId="6" borderId="1" xfId="0" applyFont="1" applyFill="1" applyBorder="1" applyAlignment="1">
      <alignment horizontal="center"/>
    </xf>
    <xf numFmtId="0" fontId="9" fillId="7" borderId="1" xfId="0" applyFont="1" applyFill="1" applyBorder="1" applyAlignment="1">
      <alignment horizontal="center"/>
    </xf>
    <xf numFmtId="0" fontId="9" fillId="2" borderId="1" xfId="0" applyFont="1" applyFill="1" applyBorder="1" applyAlignment="1">
      <alignment horizontal="center"/>
    </xf>
    <xf numFmtId="0" fontId="9" fillId="0" borderId="1" xfId="1" applyNumberFormat="1" applyFont="1" applyBorder="1" applyAlignment="1">
      <alignment horizontal="center"/>
    </xf>
    <xf numFmtId="10" fontId="0" fillId="0" borderId="1" xfId="1" applyNumberFormat="1" applyFont="1" applyBorder="1" applyAlignment="1">
      <alignment horizontal="center"/>
    </xf>
    <xf numFmtId="0" fontId="0" fillId="0" borderId="36" xfId="0" applyBorder="1" applyAlignment="1">
      <alignment horizontal="center"/>
    </xf>
    <xf numFmtId="0" fontId="0" fillId="0" borderId="63" xfId="0" applyBorder="1" applyAlignment="1">
      <alignment horizontal="center"/>
    </xf>
    <xf numFmtId="0" fontId="0" fillId="0" borderId="26" xfId="0" applyBorder="1" applyAlignment="1">
      <alignment horizontal="center"/>
    </xf>
    <xf numFmtId="0" fontId="0" fillId="0" borderId="27" xfId="0" applyBorder="1" applyAlignment="1">
      <alignment horizontal="center"/>
    </xf>
    <xf numFmtId="0" fontId="0" fillId="0" borderId="19" xfId="0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28" xfId="0" applyBorder="1" applyAlignment="1">
      <alignment horizontal="center"/>
    </xf>
    <xf numFmtId="0" fontId="0" fillId="0" borderId="14" xfId="0" applyBorder="1" applyAlignment="1">
      <alignment horizontal="center"/>
    </xf>
    <xf numFmtId="0" fontId="9" fillId="0" borderId="5" xfId="0" applyFont="1" applyBorder="1" applyAlignment="1">
      <alignment horizontal="center"/>
    </xf>
    <xf numFmtId="0" fontId="9" fillId="0" borderId="6" xfId="0" applyFont="1" applyBorder="1" applyAlignment="1">
      <alignment horizontal="center"/>
    </xf>
    <xf numFmtId="0" fontId="9" fillId="0" borderId="4" xfId="0" applyFont="1" applyFill="1" applyBorder="1" applyAlignment="1">
      <alignment horizontal="center"/>
    </xf>
    <xf numFmtId="0" fontId="9" fillId="0" borderId="5" xfId="0" applyFont="1" applyFill="1" applyBorder="1" applyAlignment="1">
      <alignment horizontal="center"/>
    </xf>
    <xf numFmtId="10" fontId="0" fillId="0" borderId="24" xfId="1" applyNumberFormat="1" applyFont="1" applyBorder="1" applyAlignment="1">
      <alignment horizontal="center"/>
    </xf>
    <xf numFmtId="10" fontId="0" fillId="0" borderId="9" xfId="1" applyNumberFormat="1" applyFont="1" applyBorder="1" applyAlignment="1">
      <alignment horizontal="center"/>
    </xf>
    <xf numFmtId="0" fontId="0" fillId="0" borderId="22" xfId="0" applyBorder="1" applyAlignment="1">
      <alignment horizontal="center"/>
    </xf>
    <xf numFmtId="0" fontId="0" fillId="0" borderId="23" xfId="0" applyBorder="1" applyAlignment="1">
      <alignment horizontal="center"/>
    </xf>
    <xf numFmtId="0" fontId="0" fillId="0" borderId="35" xfId="0" applyBorder="1" applyAlignment="1">
      <alignment horizontal="center"/>
    </xf>
    <xf numFmtId="0" fontId="11" fillId="4" borderId="25" xfId="18" applyFont="1" applyFill="1" applyBorder="1" applyAlignment="1">
      <alignment horizontal="center" vertical="center"/>
    </xf>
    <xf numFmtId="0" fontId="11" fillId="4" borderId="9" xfId="18" applyFont="1" applyFill="1" applyBorder="1" applyAlignment="1">
      <alignment horizontal="center" vertical="center"/>
    </xf>
    <xf numFmtId="0" fontId="11" fillId="4" borderId="0" xfId="18" applyFont="1" applyFill="1" applyBorder="1" applyAlignment="1">
      <alignment horizontal="center" vertical="center"/>
    </xf>
    <xf numFmtId="0" fontId="11" fillId="4" borderId="74" xfId="18" applyFont="1" applyFill="1" applyBorder="1" applyAlignment="1">
      <alignment horizontal="center" vertical="center"/>
    </xf>
    <xf numFmtId="0" fontId="11" fillId="4" borderId="24" xfId="18" applyFont="1" applyFill="1" applyBorder="1" applyAlignment="1">
      <alignment horizontal="center" vertical="center"/>
    </xf>
    <xf numFmtId="0" fontId="10" fillId="5" borderId="24" xfId="0" applyFont="1" applyFill="1" applyBorder="1" applyAlignment="1">
      <alignment horizontal="center"/>
    </xf>
    <xf numFmtId="0" fontId="10" fillId="5" borderId="25" xfId="0" applyFont="1" applyFill="1" applyBorder="1" applyAlignment="1">
      <alignment horizontal="center"/>
    </xf>
    <xf numFmtId="0" fontId="18" fillId="7" borderId="33" xfId="0" applyFont="1" applyFill="1" applyBorder="1" applyAlignment="1" applyProtection="1">
      <alignment horizontal="center"/>
      <protection locked="0"/>
    </xf>
    <xf numFmtId="0" fontId="18" fillId="7" borderId="18" xfId="0" applyFont="1" applyFill="1" applyBorder="1" applyAlignment="1" applyProtection="1">
      <alignment horizontal="center"/>
      <protection locked="0"/>
    </xf>
    <xf numFmtId="0" fontId="18" fillId="7" borderId="34" xfId="0" applyFont="1" applyFill="1" applyBorder="1" applyAlignment="1" applyProtection="1">
      <alignment horizontal="center"/>
      <protection locked="0"/>
    </xf>
    <xf numFmtId="0" fontId="10" fillId="5" borderId="68" xfId="0" applyFont="1" applyFill="1" applyBorder="1" applyAlignment="1">
      <alignment horizontal="center"/>
    </xf>
    <xf numFmtId="0" fontId="10" fillId="5" borderId="71" xfId="0" applyFont="1" applyFill="1" applyBorder="1" applyAlignment="1">
      <alignment horizontal="center"/>
    </xf>
    <xf numFmtId="49" fontId="0" fillId="7" borderId="33" xfId="0" applyNumberFormat="1" applyFill="1" applyBorder="1" applyAlignment="1" applyProtection="1">
      <alignment horizontal="center"/>
      <protection locked="0"/>
    </xf>
    <xf numFmtId="49" fontId="0" fillId="7" borderId="34" xfId="0" applyNumberFormat="1" applyFill="1" applyBorder="1" applyAlignment="1" applyProtection="1">
      <alignment horizontal="center"/>
      <protection locked="0"/>
    </xf>
    <xf numFmtId="0" fontId="17" fillId="5" borderId="54" xfId="0" applyFont="1" applyFill="1" applyBorder="1" applyAlignment="1">
      <alignment horizontal="center"/>
    </xf>
    <xf numFmtId="0" fontId="17" fillId="5" borderId="37" xfId="0" applyFont="1" applyFill="1" applyBorder="1" applyAlignment="1">
      <alignment horizontal="center"/>
    </xf>
    <xf numFmtId="0" fontId="17" fillId="5" borderId="75" xfId="0" applyFont="1" applyFill="1" applyBorder="1" applyAlignment="1">
      <alignment horizontal="center"/>
    </xf>
    <xf numFmtId="0" fontId="14" fillId="0" borderId="3" xfId="0" applyFont="1" applyBorder="1" applyAlignment="1">
      <alignment horizontal="center"/>
    </xf>
    <xf numFmtId="0" fontId="0" fillId="0" borderId="78" xfId="0" applyFill="1" applyBorder="1" applyAlignment="1">
      <alignment horizontal="left"/>
    </xf>
    <xf numFmtId="0" fontId="0" fillId="0" borderId="0" xfId="0" applyFill="1" applyBorder="1" applyAlignment="1">
      <alignment horizontal="left"/>
    </xf>
    <xf numFmtId="0" fontId="0" fillId="0" borderId="0" xfId="0" applyAlignment="1">
      <alignment horizontal="left"/>
    </xf>
    <xf numFmtId="0" fontId="0" fillId="0" borderId="57" xfId="0" applyBorder="1" applyAlignment="1">
      <alignment horizontal="center"/>
    </xf>
    <xf numFmtId="0" fontId="0" fillId="0" borderId="0" xfId="0" applyAlignment="1">
      <alignment horizontal="center"/>
    </xf>
    <xf numFmtId="0" fontId="9" fillId="0" borderId="4" xfId="0" applyFont="1" applyBorder="1" applyAlignment="1">
      <alignment horizontal="center"/>
    </xf>
    <xf numFmtId="0" fontId="10" fillId="5" borderId="33" xfId="0" applyFont="1" applyFill="1" applyBorder="1" applyAlignment="1">
      <alignment horizontal="center"/>
    </xf>
    <xf numFmtId="0" fontId="10" fillId="5" borderId="18" xfId="0" applyFont="1" applyFill="1" applyBorder="1" applyAlignment="1">
      <alignment horizontal="center"/>
    </xf>
    <xf numFmtId="0" fontId="10" fillId="5" borderId="34" xfId="0" applyFont="1" applyFill="1" applyBorder="1" applyAlignment="1">
      <alignment horizontal="center"/>
    </xf>
    <xf numFmtId="0" fontId="9" fillId="0" borderId="33" xfId="0" applyFont="1" applyBorder="1" applyAlignment="1">
      <alignment horizontal="center"/>
    </xf>
    <xf numFmtId="0" fontId="9" fillId="0" borderId="18" xfId="0" applyFont="1" applyBorder="1" applyAlignment="1">
      <alignment horizontal="center"/>
    </xf>
    <xf numFmtId="0" fontId="9" fillId="0" borderId="34" xfId="0" applyFont="1" applyBorder="1" applyAlignment="1">
      <alignment horizontal="center"/>
    </xf>
    <xf numFmtId="0" fontId="18" fillId="0" borderId="33" xfId="18" applyFont="1" applyBorder="1" applyAlignment="1">
      <alignment horizontal="center"/>
    </xf>
    <xf numFmtId="0" fontId="18" fillId="0" borderId="18" xfId="18" applyFont="1" applyBorder="1" applyAlignment="1">
      <alignment horizontal="center"/>
    </xf>
    <xf numFmtId="0" fontId="18" fillId="0" borderId="34" xfId="18" applyFont="1" applyBorder="1" applyAlignment="1">
      <alignment horizontal="center"/>
    </xf>
    <xf numFmtId="0" fontId="1" fillId="0" borderId="4" xfId="18" applyFont="1" applyBorder="1" applyAlignment="1">
      <alignment horizontal="center"/>
    </xf>
    <xf numFmtId="0" fontId="1" fillId="0" borderId="5" xfId="18" applyFont="1" applyBorder="1" applyAlignment="1">
      <alignment horizontal="center"/>
    </xf>
    <xf numFmtId="0" fontId="1" fillId="0" borderId="6" xfId="18" applyFont="1" applyBorder="1" applyAlignment="1">
      <alignment horizontal="center"/>
    </xf>
    <xf numFmtId="0" fontId="14" fillId="0" borderId="1" xfId="0" applyFont="1" applyBorder="1" applyAlignment="1">
      <alignment horizontal="center"/>
    </xf>
    <xf numFmtId="0" fontId="14" fillId="0" borderId="33" xfId="18" applyFont="1" applyBorder="1" applyAlignment="1">
      <alignment horizontal="center"/>
    </xf>
    <xf numFmtId="0" fontId="14" fillId="0" borderId="18" xfId="18" applyFont="1" applyBorder="1" applyAlignment="1">
      <alignment horizontal="center"/>
    </xf>
    <xf numFmtId="0" fontId="14" fillId="0" borderId="34" xfId="18" applyFont="1" applyBorder="1" applyAlignment="1">
      <alignment horizontal="center"/>
    </xf>
    <xf numFmtId="0" fontId="11" fillId="4" borderId="24" xfId="18" applyFont="1" applyFill="1" applyBorder="1" applyAlignment="1">
      <alignment horizontal="left" vertical="center"/>
    </xf>
    <xf numFmtId="0" fontId="11" fillId="4" borderId="25" xfId="18" applyFont="1" applyFill="1" applyBorder="1" applyAlignment="1">
      <alignment horizontal="left" vertical="center"/>
    </xf>
    <xf numFmtId="0" fontId="12" fillId="0" borderId="32" xfId="18" applyFont="1" applyBorder="1" applyAlignment="1">
      <alignment horizontal="center" vertical="center"/>
    </xf>
    <xf numFmtId="0" fontId="12" fillId="0" borderId="11" xfId="18" applyFont="1" applyBorder="1" applyAlignment="1">
      <alignment horizontal="center" vertical="center"/>
    </xf>
    <xf numFmtId="0" fontId="12" fillId="0" borderId="12" xfId="18" applyFont="1" applyBorder="1" applyAlignment="1">
      <alignment horizontal="center" vertical="center"/>
    </xf>
    <xf numFmtId="0" fontId="11" fillId="4" borderId="26" xfId="18" applyFont="1" applyFill="1" applyBorder="1" applyAlignment="1">
      <alignment horizontal="left" vertical="center"/>
    </xf>
    <xf numFmtId="0" fontId="11" fillId="4" borderId="27" xfId="18" applyFont="1" applyFill="1" applyBorder="1" applyAlignment="1">
      <alignment horizontal="left" vertical="center"/>
    </xf>
    <xf numFmtId="0" fontId="11" fillId="4" borderId="19" xfId="18" applyFont="1" applyFill="1" applyBorder="1" applyAlignment="1">
      <alignment horizontal="left" vertical="center"/>
    </xf>
    <xf numFmtId="0" fontId="11" fillId="4" borderId="1" xfId="18" applyFont="1" applyFill="1" applyBorder="1" applyAlignment="1">
      <alignment horizontal="left" vertical="center"/>
    </xf>
    <xf numFmtId="0" fontId="11" fillId="4" borderId="29" xfId="18" applyFont="1" applyFill="1" applyBorder="1" applyAlignment="1">
      <alignment horizontal="left" vertical="center"/>
    </xf>
    <xf numFmtId="0" fontId="11" fillId="4" borderId="16" xfId="18" applyFont="1" applyFill="1" applyBorder="1" applyAlignment="1">
      <alignment horizontal="left" vertical="center"/>
    </xf>
    <xf numFmtId="0" fontId="21" fillId="0" borderId="4" xfId="18" applyFont="1" applyBorder="1" applyAlignment="1">
      <alignment horizontal="center"/>
    </xf>
    <xf numFmtId="0" fontId="21" fillId="0" borderId="46" xfId="18" applyFont="1" applyBorder="1" applyAlignment="1">
      <alignment horizontal="center"/>
    </xf>
    <xf numFmtId="0" fontId="21" fillId="0" borderId="42" xfId="18" applyFont="1" applyBorder="1" applyAlignment="1">
      <alignment horizontal="center"/>
    </xf>
    <xf numFmtId="0" fontId="21" fillId="0" borderId="43" xfId="18" applyFont="1" applyBorder="1" applyAlignment="1">
      <alignment horizontal="center"/>
    </xf>
    <xf numFmtId="0" fontId="15" fillId="0" borderId="33" xfId="18" applyFont="1" applyBorder="1" applyAlignment="1">
      <alignment horizontal="center"/>
    </xf>
    <xf numFmtId="0" fontId="15" fillId="0" borderId="18" xfId="18" applyFont="1" applyBorder="1" applyAlignment="1">
      <alignment horizontal="center"/>
    </xf>
    <xf numFmtId="0" fontId="15" fillId="0" borderId="34" xfId="18" applyFont="1" applyBorder="1" applyAlignment="1">
      <alignment horizontal="center"/>
    </xf>
    <xf numFmtId="0" fontId="12" fillId="10" borderId="36" xfId="18" applyFont="1" applyFill="1" applyBorder="1" applyAlignment="1">
      <alignment horizontal="center"/>
    </xf>
    <xf numFmtId="0" fontId="12" fillId="10" borderId="37" xfId="18" applyFont="1" applyFill="1" applyBorder="1" applyAlignment="1">
      <alignment horizontal="center"/>
    </xf>
    <xf numFmtId="0" fontId="12" fillId="10" borderId="70" xfId="18" applyFont="1" applyFill="1" applyBorder="1" applyAlignment="1">
      <alignment horizontal="center"/>
    </xf>
    <xf numFmtId="0" fontId="21" fillId="0" borderId="36" xfId="18" applyFont="1" applyBorder="1" applyAlignment="1">
      <alignment horizontal="center"/>
    </xf>
    <xf numFmtId="0" fontId="21" fillId="0" borderId="37" xfId="18" applyFont="1" applyBorder="1" applyAlignment="1">
      <alignment horizontal="center"/>
    </xf>
    <xf numFmtId="0" fontId="21" fillId="0" borderId="26" xfId="18" applyFont="1" applyBorder="1" applyAlignment="1">
      <alignment horizontal="left"/>
    </xf>
    <xf numFmtId="0" fontId="21" fillId="0" borderId="31" xfId="18" applyFont="1" applyBorder="1" applyAlignment="1">
      <alignment horizontal="left"/>
    </xf>
    <xf numFmtId="0" fontId="21" fillId="0" borderId="35" xfId="18" applyFont="1" applyBorder="1" applyAlignment="1">
      <alignment horizontal="left"/>
    </xf>
    <xf numFmtId="0" fontId="21" fillId="0" borderId="41" xfId="18" applyFont="1" applyBorder="1" applyAlignment="1">
      <alignment horizontal="left"/>
    </xf>
    <xf numFmtId="0" fontId="0" fillId="0" borderId="18" xfId="0" applyBorder="1" applyAlignment="1">
      <alignment horizontal="center"/>
    </xf>
    <xf numFmtId="0" fontId="10" fillId="5" borderId="9" xfId="0" applyFont="1" applyFill="1" applyBorder="1" applyAlignment="1">
      <alignment horizontal="center"/>
    </xf>
    <xf numFmtId="0" fontId="23" fillId="2" borderId="1" xfId="0" applyFont="1" applyFill="1" applyBorder="1" applyAlignment="1" applyProtection="1">
      <alignment horizontal="center"/>
      <protection locked="0"/>
    </xf>
    <xf numFmtId="0" fontId="22" fillId="2" borderId="1" xfId="0" applyFont="1" applyFill="1" applyBorder="1" applyAlignment="1" applyProtection="1">
      <alignment horizontal="center"/>
      <protection locked="0"/>
    </xf>
    <xf numFmtId="49" fontId="17" fillId="5" borderId="71" xfId="0" applyNumberFormat="1" applyFont="1" applyFill="1" applyBorder="1" applyAlignment="1">
      <alignment horizontal="center"/>
    </xf>
    <xf numFmtId="10" fontId="22" fillId="2" borderId="1" xfId="1" applyNumberFormat="1" applyFont="1" applyFill="1" applyBorder="1" applyAlignment="1" applyProtection="1">
      <alignment horizontal="center"/>
      <protection locked="0"/>
    </xf>
    <xf numFmtId="10" fontId="23" fillId="2" borderId="1" xfId="1" applyNumberFormat="1" applyFont="1" applyFill="1" applyBorder="1" applyAlignment="1" applyProtection="1">
      <alignment horizontal="center"/>
      <protection locked="0"/>
    </xf>
    <xf numFmtId="0" fontId="10" fillId="5" borderId="0" xfId="0" applyFont="1" applyFill="1" applyAlignment="1">
      <alignment horizontal="center"/>
    </xf>
  </cellXfs>
  <cellStyles count="28">
    <cellStyle name="Comma" xfId="20" builtinId="3"/>
    <cellStyle name="Followed Hyperlink" xfId="3" builtinId="9" hidden="1"/>
    <cellStyle name="Followed Hyperlink" xfId="5" builtinId="9" hidden="1"/>
    <cellStyle name="Followed Hyperlink" xfId="7" builtinId="9" hidden="1"/>
    <cellStyle name="Followed Hyperlink" xfId="9" builtinId="9" hidden="1"/>
    <cellStyle name="Followed Hyperlink" xfId="11" builtinId="9" hidden="1"/>
    <cellStyle name="Followed Hyperlink" xfId="13" builtinId="9" hidden="1"/>
    <cellStyle name="Followed Hyperlink" xfId="15" builtinId="9" hidden="1"/>
    <cellStyle name="Followed Hyperlink" xfId="17" builtinId="9" hidden="1"/>
    <cellStyle name="Followed Hyperlink" xfId="22" builtinId="9" hidden="1"/>
    <cellStyle name="Followed Hyperlink" xfId="24" builtinId="9" hidden="1"/>
    <cellStyle name="Hyperlink" xfId="2" builtinId="8" hidden="1"/>
    <cellStyle name="Hyperlink" xfId="4" builtinId="8" hidden="1"/>
    <cellStyle name="Hyperlink" xfId="6" builtinId="8" hidden="1"/>
    <cellStyle name="Hyperlink" xfId="8" builtinId="8" hidden="1"/>
    <cellStyle name="Hyperlink" xfId="10" builtinId="8" hidden="1"/>
    <cellStyle name="Hyperlink" xfId="12" builtinId="8" hidden="1"/>
    <cellStyle name="Hyperlink" xfId="14" builtinId="8" hidden="1"/>
    <cellStyle name="Hyperlink" xfId="16" builtinId="8" hidden="1"/>
    <cellStyle name="Hyperlink" xfId="21" builtinId="8" hidden="1"/>
    <cellStyle name="Hyperlink" xfId="23" builtinId="8" hidden="1"/>
    <cellStyle name="Normal" xfId="0" builtinId="0"/>
    <cellStyle name="Normal 2" xfId="18" xr:uid="{00000000-0005-0000-0000-000016000000}"/>
    <cellStyle name="Normal 2 2" xfId="26" xr:uid="{0E70685A-EF51-412E-B335-C96BFAAE989E}"/>
    <cellStyle name="Percent" xfId="1" builtinId="5"/>
    <cellStyle name="Percent 2" xfId="19" xr:uid="{00000000-0005-0000-0000-000018000000}"/>
    <cellStyle name="Percent 2 2" xfId="27" xr:uid="{3BA3BC36-525B-4F60-BA24-633D986E099F}"/>
    <cellStyle name="Percent 3" xfId="25" xr:uid="{7B833B04-084D-4732-A84D-CE437AB9CCEC}"/>
  </cellStyles>
  <dxfs count="889"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F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F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F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F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  <color theme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F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F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F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F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F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F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F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C0000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rgb="FF00B0F0"/>
        </patternFill>
      </fill>
    </dxf>
    <dxf>
      <font>
        <b/>
        <i val="0"/>
      </font>
      <fill>
        <patternFill patternType="none">
          <bgColor auto="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C0000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rgb="FF00B0F0"/>
        </patternFill>
      </fill>
    </dxf>
    <dxf>
      <font>
        <b/>
        <i val="0"/>
      </font>
      <fill>
        <patternFill patternType="none">
          <bgColor auto="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C0000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rgb="FF00B0F0"/>
        </patternFill>
      </fill>
    </dxf>
    <dxf>
      <font>
        <b/>
        <i val="0"/>
      </font>
      <fill>
        <patternFill patternType="none">
          <bgColor auto="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F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F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FF00"/>
        </patternFill>
      </fill>
    </dxf>
    <dxf>
      <fill>
        <patternFill>
          <bgColor rgb="FFFF0000"/>
        </patternFill>
      </fill>
    </dxf>
    <dxf>
      <font>
        <color auto="1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auto="1"/>
      </font>
      <fill>
        <patternFill>
          <bgColor rgb="FFFF0000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C0000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rgb="FF00B0F0"/>
        </patternFill>
      </fill>
    </dxf>
    <dxf>
      <font>
        <b/>
        <i val="0"/>
      </font>
      <fill>
        <patternFill patternType="none">
          <bgColor auto="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C0000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rgb="FF00B0F0"/>
        </patternFill>
      </fill>
    </dxf>
    <dxf>
      <font>
        <b/>
        <i val="0"/>
      </font>
      <fill>
        <patternFill patternType="none">
          <bgColor auto="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C0000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rgb="FF00B0F0"/>
        </patternFill>
      </fill>
    </dxf>
    <dxf>
      <font>
        <b/>
        <i val="0"/>
      </font>
      <fill>
        <patternFill patternType="none">
          <bgColor auto="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C0000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rgb="FF00B0F0"/>
        </patternFill>
      </fill>
    </dxf>
    <dxf>
      <font>
        <b/>
        <i val="0"/>
      </font>
      <fill>
        <patternFill patternType="none">
          <bgColor auto="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C0000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rgb="FF00B0F0"/>
        </patternFill>
      </fill>
    </dxf>
    <dxf>
      <font>
        <b/>
        <i val="0"/>
      </font>
      <fill>
        <patternFill patternType="none">
          <bgColor auto="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F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C0000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rgb="FF00B0F0"/>
        </patternFill>
      </fill>
    </dxf>
    <dxf>
      <font>
        <b/>
        <i val="0"/>
      </font>
      <fill>
        <patternFill patternType="none">
          <bgColor auto="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C0000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rgb="FF00B0F0"/>
        </patternFill>
      </fill>
    </dxf>
    <dxf>
      <font>
        <b/>
        <i val="0"/>
      </font>
      <fill>
        <patternFill patternType="none">
          <bgColor auto="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C0000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rgb="FF00B0F0"/>
        </patternFill>
      </fill>
    </dxf>
    <dxf>
      <font>
        <b/>
        <i val="0"/>
      </font>
      <fill>
        <patternFill patternType="none">
          <bgColor auto="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C0000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rgb="FF00B0F0"/>
        </patternFill>
      </fill>
    </dxf>
    <dxf>
      <font>
        <b/>
        <i val="0"/>
      </font>
      <fill>
        <patternFill patternType="none">
          <bgColor auto="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C0000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rgb="FF00B0F0"/>
        </patternFill>
      </fill>
    </dxf>
    <dxf>
      <font>
        <b/>
        <i val="0"/>
      </font>
      <fill>
        <patternFill patternType="none">
          <bgColor auto="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C0000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rgb="FF00B0F0"/>
        </patternFill>
      </fill>
    </dxf>
    <dxf>
      <font>
        <b/>
        <i val="0"/>
      </font>
      <fill>
        <patternFill patternType="none">
          <bgColor auto="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C0000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rgb="FF00B0F0"/>
        </patternFill>
      </fill>
    </dxf>
    <dxf>
      <font>
        <b/>
        <i val="0"/>
      </font>
      <fill>
        <patternFill patternType="none">
          <bgColor auto="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C0000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rgb="FF00B0F0"/>
        </patternFill>
      </fill>
    </dxf>
    <dxf>
      <font>
        <b/>
        <i val="0"/>
      </font>
      <fill>
        <patternFill patternType="none">
          <bgColor auto="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C0000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rgb="FF00B0F0"/>
        </patternFill>
      </fill>
    </dxf>
    <dxf>
      <font>
        <b/>
        <i val="0"/>
      </font>
      <fill>
        <patternFill patternType="none">
          <bgColor auto="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C0000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rgb="FF00B0F0"/>
        </patternFill>
      </fill>
    </dxf>
    <dxf>
      <font>
        <b/>
        <i val="0"/>
      </font>
      <fill>
        <patternFill patternType="none">
          <bgColor auto="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C0000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rgb="FF00B0F0"/>
        </patternFill>
      </fill>
    </dxf>
    <dxf>
      <font>
        <b/>
        <i val="0"/>
      </font>
      <fill>
        <patternFill patternType="none">
          <bgColor auto="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C0000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rgb="FF00B0F0"/>
        </patternFill>
      </fill>
    </dxf>
    <dxf>
      <font>
        <b/>
        <i val="0"/>
      </font>
      <fill>
        <patternFill patternType="none">
          <bgColor auto="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C0000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rgb="FF00B0F0"/>
        </patternFill>
      </fill>
    </dxf>
    <dxf>
      <font>
        <b/>
        <i val="0"/>
      </font>
      <fill>
        <patternFill patternType="none">
          <bgColor auto="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C0000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rgb="FF00B0F0"/>
        </patternFill>
      </fill>
    </dxf>
    <dxf>
      <font>
        <b/>
        <i val="0"/>
      </font>
      <fill>
        <patternFill patternType="none">
          <bgColor auto="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C0000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rgb="FF00B0F0"/>
        </patternFill>
      </fill>
    </dxf>
    <dxf>
      <font>
        <b/>
        <i val="0"/>
      </font>
      <fill>
        <patternFill patternType="none">
          <bgColor auto="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C0000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rgb="FF00B0F0"/>
        </patternFill>
      </fill>
    </dxf>
    <dxf>
      <font>
        <b/>
        <i val="0"/>
      </font>
      <fill>
        <patternFill patternType="none">
          <bgColor auto="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C0000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rgb="FF00B0F0"/>
        </patternFill>
      </fill>
    </dxf>
    <dxf>
      <font>
        <b/>
        <i val="0"/>
      </font>
      <fill>
        <patternFill patternType="none">
          <bgColor auto="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C0000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rgb="FF00B0F0"/>
        </patternFill>
      </fill>
    </dxf>
    <dxf>
      <font>
        <b/>
        <i val="0"/>
      </font>
      <fill>
        <patternFill patternType="none">
          <bgColor auto="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C0000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rgb="FF00B0F0"/>
        </patternFill>
      </fill>
    </dxf>
    <dxf>
      <font>
        <b/>
        <i val="0"/>
      </font>
      <fill>
        <patternFill patternType="none">
          <bgColor auto="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C0000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rgb="FF00B0F0"/>
        </patternFill>
      </fill>
    </dxf>
    <dxf>
      <font>
        <b/>
        <i val="0"/>
      </font>
      <fill>
        <patternFill patternType="none">
          <bgColor auto="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C0000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rgb="FF00B0F0"/>
        </patternFill>
      </fill>
    </dxf>
    <dxf>
      <font>
        <b/>
        <i val="0"/>
      </font>
      <fill>
        <patternFill patternType="none">
          <bgColor auto="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C0000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rgb="FF00B0F0"/>
        </patternFill>
      </fill>
    </dxf>
    <dxf>
      <font>
        <b/>
        <i val="0"/>
      </font>
      <fill>
        <patternFill patternType="none">
          <bgColor auto="1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C0000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rgb="FF00B0F0"/>
        </patternFill>
      </fill>
    </dxf>
    <dxf>
      <font>
        <b/>
        <i val="0"/>
      </font>
      <fill>
        <patternFill patternType="none">
          <bgColor auto="1"/>
        </patternFill>
      </fill>
    </dxf>
    <dxf>
      <font>
        <b/>
        <i val="0"/>
      </font>
      <fill>
        <patternFill>
          <bgColor rgb="FF00B050"/>
        </patternFill>
      </fill>
    </dxf>
    <dxf>
      <font>
        <color theme="1"/>
      </font>
      <fill>
        <patternFill>
          <bgColor rgb="FFFF000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F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</dxf>
    <dxf>
      <font>
        <b/>
        <i val="0"/>
      </font>
      <fill>
        <patternFill>
          <bgColor rgb="FF00B0F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rgb="FF00B0F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F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F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F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  <color theme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F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F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FF00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F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F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F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  <color theme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F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F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F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  <color theme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F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F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F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FF00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F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F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F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FF00"/>
        </patternFill>
      </fill>
    </dxf>
  </dxfs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styles" Target="styles.xml"/><Relationship Id="rId5" Type="http://schemas.openxmlformats.org/officeDocument/2006/relationships/worksheet" Target="worksheets/sheet5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sharedStrings" Target="sharedStrings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theme" Target="theme/theme1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Analysis!$R$6</c:f>
              <c:strCache>
                <c:ptCount val="1"/>
                <c:pt idx="0">
                  <c:v> Edge 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Analysis!$R$7:$R$16</c:f>
              <c:numCache>
                <c:formatCode>_(* #,##0.0000_);_(* \(#,##0.0000\);_(* "-"??_);_(@_)</c:formatCode>
                <c:ptCount val="10"/>
                <c:pt idx="0">
                  <c:v>-0.1650851242859781</c:v>
                </c:pt>
                <c:pt idx="1">
                  <c:v>0.10319797996906244</c:v>
                </c:pt>
                <c:pt idx="2">
                  <c:v>0.23022196212840235</c:v>
                </c:pt>
                <c:pt idx="3">
                  <c:v>0.30115588817456668</c:v>
                </c:pt>
                <c:pt idx="4">
                  <c:v>0.34444532557734919</c:v>
                </c:pt>
                <c:pt idx="5">
                  <c:v>0.37230861223628287</c:v>
                </c:pt>
                <c:pt idx="6">
                  <c:v>0.39086201815543437</c:v>
                </c:pt>
                <c:pt idx="7">
                  <c:v>0.40349700080092782</c:v>
                </c:pt>
                <c:pt idx="8">
                  <c:v>0.41223371605271664</c:v>
                </c:pt>
                <c:pt idx="9">
                  <c:v>0.41833877977736161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566-754B-84BC-7D0C1DEB8F92}"/>
            </c:ext>
          </c:extLst>
        </c:ser>
        <c:ser>
          <c:idx val="1"/>
          <c:order val="1"/>
          <c:tx>
            <c:strRef>
              <c:f>Analysis!$S$6</c:f>
              <c:strCache>
                <c:ptCount val="1"/>
                <c:pt idx="0">
                  <c:v>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Analysis!$S$7:$S$16</c:f>
              <c:numCache>
                <c:formatCode>General</c:formatCode>
                <c:ptCount val="10"/>
                <c:pt idx="0">
                  <c:v>24.479435772201708</c:v>
                </c:pt>
                <c:pt idx="1">
                  <c:v>51.187988251150834</c:v>
                </c:pt>
                <c:pt idx="2">
                  <c:v>80.007380185124305</c:v>
                </c:pt>
                <c:pt idx="3">
                  <c:v>110.78428890810611</c:v>
                </c:pt>
                <c:pt idx="4">
                  <c:v>143.34053400168077</c:v>
                </c:pt>
                <c:pt idx="5">
                  <c:v>177.48372480480478</c:v>
                </c:pt>
                <c:pt idx="6">
                  <c:v>213.01725877354329</c:v>
                </c:pt>
                <c:pt idx="7">
                  <c:v>249.74885085383443</c:v>
                </c:pt>
                <c:pt idx="8">
                  <c:v>287.4971286349604</c:v>
                </c:pt>
                <c:pt idx="9">
                  <c:v>326.09616468807286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566-754B-84BC-7D0C1DEB8F92}"/>
            </c:ext>
          </c:extLst>
        </c:ser>
        <c:ser>
          <c:idx val="2"/>
          <c:order val="2"/>
          <c:tx>
            <c:strRef>
              <c:f>Analysis!$T$6</c:f>
              <c:strCache>
                <c:ptCount val="1"/>
                <c:pt idx="0">
                  <c:v>EL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Analysis!$T$7:$T$16</c:f>
              <c:numCache>
                <c:formatCode>General</c:formatCode>
                <c:ptCount val="10"/>
                <c:pt idx="0">
                  <c:v>-24.511651102911451</c:v>
                </c:pt>
                <c:pt idx="1">
                  <c:v>-51.255352465964556</c:v>
                </c:pt>
                <c:pt idx="2">
                  <c:v>-80.112671182672997</c:v>
                </c:pt>
                <c:pt idx="3">
                  <c:v>-110.9300828119293</c:v>
                </c:pt>
                <c:pt idx="4">
                  <c:v>-143.52917244702516</c:v>
                </c:pt>
                <c:pt idx="5">
                  <c:v>-177.71729623771654</c:v>
                </c:pt>
                <c:pt idx="6">
                  <c:v>-213.29759290796258</c:v>
                </c:pt>
                <c:pt idx="7">
                  <c:v>-250.07752435348146</c:v>
                </c:pt>
                <c:pt idx="8">
                  <c:v>-287.87547947454937</c:v>
                </c:pt>
                <c:pt idx="9">
                  <c:v>-326.52531247915613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566-754B-84BC-7D0C1DEB8F92}"/>
            </c:ext>
          </c:extLst>
        </c:ser>
        <c:ser>
          <c:idx val="3"/>
          <c:order val="3"/>
          <c:tx>
            <c:strRef>
              <c:f>Analysis!$U$6</c:f>
              <c:strCache>
                <c:ptCount val="1"/>
                <c:pt idx="0">
                  <c:v> EV 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Analysis!$U$7:$U$16</c:f>
              <c:numCache>
                <c:formatCode>_(* #,##0.0000_);_(* \(#,##0.0000\);_(* "-"??_);_(@_)</c:formatCode>
                <c:ptCount val="10"/>
                <c:pt idx="0">
                  <c:v>-3.2215330709743029E-2</c:v>
                </c:pt>
                <c:pt idx="1">
                  <c:v>-6.7364214813721901E-2</c:v>
                </c:pt>
                <c:pt idx="2">
                  <c:v>-0.10529099754869264</c:v>
                </c:pt>
                <c:pt idx="3">
                  <c:v>-0.14579390382318991</c:v>
                </c:pt>
                <c:pt idx="4">
                  <c:v>-0.18863844534439522</c:v>
                </c:pt>
                <c:pt idx="5">
                  <c:v>-0.2335714329117593</c:v>
                </c:pt>
                <c:pt idx="6">
                  <c:v>-0.28033413441929156</c:v>
                </c:pt>
                <c:pt idx="7">
                  <c:v>-0.32867349964703862</c:v>
                </c:pt>
                <c:pt idx="8">
                  <c:v>-0.37835083958896121</c:v>
                </c:pt>
                <c:pt idx="9">
                  <c:v>-0.42914779108326684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DFF-FC44-ACD8-F3249BA2F4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985963424"/>
        <c:axId val="-1985960080"/>
      </c:lineChart>
      <c:catAx>
        <c:axId val="-19859634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985960080"/>
        <c:crosses val="autoZero"/>
        <c:auto val="1"/>
        <c:lblAlgn val="ctr"/>
        <c:lblOffset val="100"/>
        <c:noMultiLvlLbl val="0"/>
      </c:catAx>
      <c:valAx>
        <c:axId val="-1985960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00_);_(* \(#,##0.000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9859634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Analysis!$R$22</c:f>
              <c:strCache>
                <c:ptCount val="1"/>
                <c:pt idx="0">
                  <c:v> Edge 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Analysis!$R$23:$R$32</c:f>
              <c:numCache>
                <c:formatCode>_(* #,##0.0000_);_(* \(#,##0.0000\);_(* "-"??_);_(@_)</c:formatCode>
                <c:ptCount val="10"/>
                <c:pt idx="0">
                  <c:v>-0.53946179783308501</c:v>
                </c:pt>
                <c:pt idx="1">
                  <c:v>-0.32141080823318502</c:v>
                </c:pt>
                <c:pt idx="2">
                  <c:v>-0.19964472510748005</c:v>
                </c:pt>
                <c:pt idx="3">
                  <c:v>-0.12533352414812982</c:v>
                </c:pt>
                <c:pt idx="4">
                  <c:v>-7.7503050514695249E-2</c:v>
                </c:pt>
                <c:pt idx="5">
                  <c:v>-4.5654037026480077E-2</c:v>
                </c:pt>
                <c:pt idx="6">
                  <c:v>-2.3964664495461085E-2</c:v>
                </c:pt>
                <c:pt idx="7">
                  <c:v>-8.9671075450314941E-3</c:v>
                </c:pt>
                <c:pt idx="8">
                  <c:v>1.5129227933297074E-3</c:v>
                </c:pt>
                <c:pt idx="9">
                  <c:v>8.8901281862445725E-3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7DE-934E-8148-2C34652223AE}"/>
            </c:ext>
          </c:extLst>
        </c:ser>
        <c:ser>
          <c:idx val="1"/>
          <c:order val="1"/>
          <c:tx>
            <c:strRef>
              <c:f>Analysis!$S$22</c:f>
              <c:strCache>
                <c:ptCount val="1"/>
                <c:pt idx="0">
                  <c:v>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Analysis!$S$23:$S$32</c:f>
              <c:numCache>
                <c:formatCode>General</c:formatCode>
                <c:ptCount val="10"/>
                <c:pt idx="0">
                  <c:v>45.848242196581907</c:v>
                </c:pt>
                <c:pt idx="1">
                  <c:v>95.319978352573798</c:v>
                </c:pt>
                <c:pt idx="2">
                  <c:v>148.15201282188931</c:v>
                </c:pt>
                <c:pt idx="3">
                  <c:v>204.03847882329285</c:v>
                </c:pt>
                <c:pt idx="4">
                  <c:v>262.64911609161902</c:v>
                </c:pt>
                <c:pt idx="5">
                  <c:v>323.6464341897539</c:v>
                </c:pt>
                <c:pt idx="6">
                  <c:v>386.70035413882556</c:v>
                </c:pt>
                <c:pt idx="7">
                  <c:v>451.49952974285719</c:v>
                </c:pt>
                <c:pt idx="8">
                  <c:v>517.7591278589482</c:v>
                </c:pt>
                <c:pt idx="9">
                  <c:v>585.22529861499993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7DE-934E-8148-2C34652223AE}"/>
            </c:ext>
          </c:extLst>
        </c:ser>
        <c:ser>
          <c:idx val="2"/>
          <c:order val="2"/>
          <c:tx>
            <c:strRef>
              <c:f>Analysis!$T$22</c:f>
              <c:strCache>
                <c:ptCount val="1"/>
                <c:pt idx="0">
                  <c:v>EL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Analysis!$T$23:$T$32</c:f>
              <c:numCache>
                <c:formatCode>General</c:formatCode>
                <c:ptCount val="10"/>
                <c:pt idx="0">
                  <c:v>-45.908579219811038</c:v>
                </c:pt>
                <c:pt idx="1">
                  <c:v>-95.445420975289835</c:v>
                </c:pt>
                <c:pt idx="2">
                  <c:v>-148.34698325065187</c:v>
                </c:pt>
                <c:pt idx="3">
                  <c:v>-204.306996739064</c:v>
                </c:pt>
                <c:pt idx="4">
                  <c:v>-262.99476654754665</c:v>
                </c:pt>
                <c:pt idx="5">
                  <c:v>-324.07235809614934</c:v>
                </c:pt>
                <c:pt idx="6">
                  <c:v>-387.20925801676157</c:v>
                </c:pt>
                <c:pt idx="7">
                  <c:v>-452.09371037681115</c:v>
                </c:pt>
                <c:pt idx="8">
                  <c:v>-518.44050718840595</c:v>
                </c:pt>
                <c:pt idx="9">
                  <c:v>-585.99546450893774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7DE-934E-8148-2C34652223AE}"/>
            </c:ext>
          </c:extLst>
        </c:ser>
        <c:ser>
          <c:idx val="3"/>
          <c:order val="3"/>
          <c:tx>
            <c:strRef>
              <c:f>Analysis!$U$22</c:f>
              <c:strCache>
                <c:ptCount val="1"/>
                <c:pt idx="0">
                  <c:v> EV 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Analysis!$U$23:$U$32</c:f>
              <c:numCache>
                <c:formatCode>_(* #,##0.0000_);_(* \(#,##0.0000\);_(* "-"??_);_(@_)</c:formatCode>
                <c:ptCount val="10"/>
                <c:pt idx="0">
                  <c:v>-6.0337023229131148E-2</c:v>
                </c:pt>
                <c:pt idx="1">
                  <c:v>-0.12544262271603657</c:v>
                </c:pt>
                <c:pt idx="2">
                  <c:v>-0.19497042876255932</c:v>
                </c:pt>
                <c:pt idx="3">
                  <c:v>-0.26851791577115591</c:v>
                </c:pt>
                <c:pt idx="4">
                  <c:v>-0.34565045592762544</c:v>
                </c:pt>
                <c:pt idx="5">
                  <c:v>-0.42592390639543964</c:v>
                </c:pt>
                <c:pt idx="6">
                  <c:v>-0.50890387793600667</c:v>
                </c:pt>
                <c:pt idx="7">
                  <c:v>-0.59418063395395393</c:v>
                </c:pt>
                <c:pt idx="8">
                  <c:v>-0.68137932945774082</c:v>
                </c:pt>
                <c:pt idx="9">
                  <c:v>-0.77016589393781487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7BD-BE40-AE07-4A63048AF7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985900160"/>
        <c:axId val="-1985896816"/>
      </c:lineChart>
      <c:catAx>
        <c:axId val="-198590016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985896816"/>
        <c:crosses val="autoZero"/>
        <c:auto val="1"/>
        <c:lblAlgn val="ctr"/>
        <c:lblOffset val="100"/>
        <c:noMultiLvlLbl val="0"/>
      </c:catAx>
      <c:valAx>
        <c:axId val="-19858968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00_);_(* \(#,##0.000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9859001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Analysis!$R$22</c:f>
              <c:strCache>
                <c:ptCount val="1"/>
                <c:pt idx="0">
                  <c:v> Edge 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Analysis!$R$23:$R$32</c:f>
              <c:numCache>
                <c:formatCode>_(* #,##0.0000_);_(* \(#,##0.0000\);_(* "-"??_);_(@_)</c:formatCode>
                <c:ptCount val="10"/>
                <c:pt idx="0">
                  <c:v>-0.53946179783308501</c:v>
                </c:pt>
                <c:pt idx="1">
                  <c:v>-0.32141080823318502</c:v>
                </c:pt>
                <c:pt idx="2">
                  <c:v>-0.19964472510748005</c:v>
                </c:pt>
                <c:pt idx="3">
                  <c:v>-0.12533352414812982</c:v>
                </c:pt>
                <c:pt idx="4">
                  <c:v>-7.7503050514695249E-2</c:v>
                </c:pt>
                <c:pt idx="5">
                  <c:v>-4.5654037026480077E-2</c:v>
                </c:pt>
                <c:pt idx="6">
                  <c:v>-2.3964664495461085E-2</c:v>
                </c:pt>
                <c:pt idx="7">
                  <c:v>-8.9671075450314941E-3</c:v>
                </c:pt>
                <c:pt idx="8">
                  <c:v>1.5129227933297074E-3</c:v>
                </c:pt>
                <c:pt idx="9">
                  <c:v>8.8901281862445725E-3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7DE-934E-8148-2C34652223AE}"/>
            </c:ext>
          </c:extLst>
        </c:ser>
        <c:ser>
          <c:idx val="1"/>
          <c:order val="1"/>
          <c:tx>
            <c:strRef>
              <c:f>Analysis!$S$22</c:f>
              <c:strCache>
                <c:ptCount val="1"/>
                <c:pt idx="0">
                  <c:v>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Analysis!$S$23:$S$32</c:f>
              <c:numCache>
                <c:formatCode>General</c:formatCode>
                <c:ptCount val="10"/>
                <c:pt idx="0">
                  <c:v>45.848242196581907</c:v>
                </c:pt>
                <c:pt idx="1">
                  <c:v>95.319978352573798</c:v>
                </c:pt>
                <c:pt idx="2">
                  <c:v>148.15201282188931</c:v>
                </c:pt>
                <c:pt idx="3">
                  <c:v>204.03847882329285</c:v>
                </c:pt>
                <c:pt idx="4">
                  <c:v>262.64911609161902</c:v>
                </c:pt>
                <c:pt idx="5">
                  <c:v>323.6464341897539</c:v>
                </c:pt>
                <c:pt idx="6">
                  <c:v>386.70035413882556</c:v>
                </c:pt>
                <c:pt idx="7">
                  <c:v>451.49952974285719</c:v>
                </c:pt>
                <c:pt idx="8">
                  <c:v>517.7591278589482</c:v>
                </c:pt>
                <c:pt idx="9">
                  <c:v>585.22529861499993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7DE-934E-8148-2C34652223AE}"/>
            </c:ext>
          </c:extLst>
        </c:ser>
        <c:ser>
          <c:idx val="2"/>
          <c:order val="2"/>
          <c:tx>
            <c:strRef>
              <c:f>Analysis!$T$22</c:f>
              <c:strCache>
                <c:ptCount val="1"/>
                <c:pt idx="0">
                  <c:v>EL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Analysis!$T$23:$T$32</c:f>
              <c:numCache>
                <c:formatCode>General</c:formatCode>
                <c:ptCount val="10"/>
                <c:pt idx="0">
                  <c:v>-45.908579219811038</c:v>
                </c:pt>
                <c:pt idx="1">
                  <c:v>-95.445420975289835</c:v>
                </c:pt>
                <c:pt idx="2">
                  <c:v>-148.34698325065187</c:v>
                </c:pt>
                <c:pt idx="3">
                  <c:v>-204.306996739064</c:v>
                </c:pt>
                <c:pt idx="4">
                  <c:v>-262.99476654754665</c:v>
                </c:pt>
                <c:pt idx="5">
                  <c:v>-324.07235809614934</c:v>
                </c:pt>
                <c:pt idx="6">
                  <c:v>-387.20925801676157</c:v>
                </c:pt>
                <c:pt idx="7">
                  <c:v>-452.09371037681115</c:v>
                </c:pt>
                <c:pt idx="8">
                  <c:v>-518.44050718840595</c:v>
                </c:pt>
                <c:pt idx="9">
                  <c:v>-585.99546450893774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7DE-934E-8148-2C34652223AE}"/>
            </c:ext>
          </c:extLst>
        </c:ser>
        <c:ser>
          <c:idx val="3"/>
          <c:order val="3"/>
          <c:tx>
            <c:strRef>
              <c:f>Analysis!$U$22</c:f>
              <c:strCache>
                <c:ptCount val="1"/>
                <c:pt idx="0">
                  <c:v> EV 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Analysis!$U$23:$U$32</c:f>
              <c:numCache>
                <c:formatCode>_(* #,##0.0000_);_(* \(#,##0.0000\);_(* "-"??_);_(@_)</c:formatCode>
                <c:ptCount val="10"/>
                <c:pt idx="0">
                  <c:v>-6.0337023229131148E-2</c:v>
                </c:pt>
                <c:pt idx="1">
                  <c:v>-0.12544262271603657</c:v>
                </c:pt>
                <c:pt idx="2">
                  <c:v>-0.19497042876255932</c:v>
                </c:pt>
                <c:pt idx="3">
                  <c:v>-0.26851791577115591</c:v>
                </c:pt>
                <c:pt idx="4">
                  <c:v>-0.34565045592762544</c:v>
                </c:pt>
                <c:pt idx="5">
                  <c:v>-0.42592390639543964</c:v>
                </c:pt>
                <c:pt idx="6">
                  <c:v>-0.50890387793600667</c:v>
                </c:pt>
                <c:pt idx="7">
                  <c:v>-0.59418063395395393</c:v>
                </c:pt>
                <c:pt idx="8">
                  <c:v>-0.68137932945774082</c:v>
                </c:pt>
                <c:pt idx="9">
                  <c:v>-0.77016589393781487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7BD-BE40-AE07-4A63048AF7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985849824"/>
        <c:axId val="-1985846480"/>
      </c:lineChart>
      <c:catAx>
        <c:axId val="-19858498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985846480"/>
        <c:crosses val="autoZero"/>
        <c:auto val="1"/>
        <c:lblAlgn val="ctr"/>
        <c:lblOffset val="100"/>
        <c:noMultiLvlLbl val="0"/>
      </c:catAx>
      <c:valAx>
        <c:axId val="-1985846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00_);_(* \(#,##0.000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9858498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1869021138389"/>
          <c:y val="0.20809827437356301"/>
          <c:w val="0.82267170676455803"/>
          <c:h val="0.76287916454300597"/>
        </c:manualLayout>
      </c:layout>
      <c:lineChart>
        <c:grouping val="standard"/>
        <c:varyColors val="0"/>
        <c:ser>
          <c:idx val="0"/>
          <c:order val="0"/>
          <c:tx>
            <c:strRef>
              <c:f>'1x1'!$E$20</c:f>
              <c:strCache>
                <c:ptCount val="1"/>
                <c:pt idx="0">
                  <c:v>BYE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'1x1'!$E$21:$E$30</c:f>
              <c:numCache>
                <c:formatCode>General</c:formatCode>
                <c:ptCount val="10"/>
                <c:pt idx="0">
                  <c:v>-12.114961954630061</c:v>
                </c:pt>
                <c:pt idx="1">
                  <c:v>58.140672925950014</c:v>
                </c:pt>
                <c:pt idx="2">
                  <c:v>60.810879511971756</c:v>
                </c:pt>
                <c:pt idx="3">
                  <c:v>99.616182774451801</c:v>
                </c:pt>
                <c:pt idx="4">
                  <c:v>179.99953953817609</c:v>
                </c:pt>
                <c:pt idx="5">
                  <c:v>338.42891584800367</c:v>
                </c:pt>
                <c:pt idx="6">
                  <c:v>649.84569541620601</c:v>
                </c:pt>
                <c:pt idx="7">
                  <c:v>1263.9499153343577</c:v>
                </c:pt>
                <c:pt idx="8">
                  <c:v>2479.176157122738</c:v>
                </c:pt>
                <c:pt idx="9">
                  <c:v>4890.7729785148622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37B-4FEE-9433-32F50168AA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2139173168"/>
        <c:axId val="-2139170176"/>
      </c:lineChart>
      <c:catAx>
        <c:axId val="-21391731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39170176"/>
        <c:crosses val="autoZero"/>
        <c:auto val="1"/>
        <c:lblAlgn val="ctr"/>
        <c:lblOffset val="100"/>
        <c:noMultiLvlLbl val="0"/>
      </c:catAx>
      <c:valAx>
        <c:axId val="-21391701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391731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1869021138389"/>
          <c:y val="0.20809827437356301"/>
          <c:w val="0.82267170676455803"/>
          <c:h val="0.76287916454300597"/>
        </c:manualLayout>
      </c:layout>
      <c:lineChart>
        <c:grouping val="standard"/>
        <c:varyColors val="0"/>
        <c:ser>
          <c:idx val="0"/>
          <c:order val="0"/>
          <c:tx>
            <c:strRef>
              <c:f>'1x2'!$E$20</c:f>
              <c:strCache>
                <c:ptCount val="1"/>
                <c:pt idx="0">
                  <c:v>BYE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'1x2'!$E$21:$E$30</c:f>
              <c:numCache>
                <c:formatCode>General</c:formatCode>
                <c:ptCount val="10"/>
                <c:pt idx="0">
                  <c:v>19.380224308650003</c:v>
                </c:pt>
                <c:pt idx="1">
                  <c:v>12.883072963545962</c:v>
                </c:pt>
                <c:pt idx="2">
                  <c:v>21.767119723802981</c:v>
                </c:pt>
                <c:pt idx="3">
                  <c:v>40.178293258402711</c:v>
                </c:pt>
                <c:pt idx="4">
                  <c:v>76.233434167860011</c:v>
                </c:pt>
                <c:pt idx="5">
                  <c:v>146.69443697494555</c:v>
                </c:pt>
                <c:pt idx="6">
                  <c:v>284.90021126348978</c:v>
                </c:pt>
                <c:pt idx="7">
                  <c:v>557.03945483290022</c:v>
                </c:pt>
                <c:pt idx="8">
                  <c:v>1094.6504987585356</c:v>
                </c:pt>
                <c:pt idx="9">
                  <c:v>2159.4457632749582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02D-104F-B6EA-28542FAD26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2139173168"/>
        <c:axId val="-2139170176"/>
      </c:lineChart>
      <c:catAx>
        <c:axId val="-21391731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39170176"/>
        <c:crosses val="autoZero"/>
        <c:auto val="1"/>
        <c:lblAlgn val="ctr"/>
        <c:lblOffset val="100"/>
        <c:noMultiLvlLbl val="0"/>
      </c:catAx>
      <c:valAx>
        <c:axId val="-21391701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391731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1869021138389"/>
          <c:y val="0.20809827437356301"/>
          <c:w val="0.82267170676455803"/>
          <c:h val="0.76287916454300597"/>
        </c:manualLayout>
      </c:layout>
      <c:lineChart>
        <c:grouping val="standard"/>
        <c:varyColors val="0"/>
        <c:ser>
          <c:idx val="0"/>
          <c:order val="0"/>
          <c:tx>
            <c:strRef>
              <c:f>'1x3'!$E$20</c:f>
              <c:strCache>
                <c:ptCount val="1"/>
                <c:pt idx="0">
                  <c:v>BYE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'1x3'!$E$21:$E$30</c:f>
              <c:numCache>
                <c:formatCode>General</c:formatCode>
                <c:ptCount val="10"/>
                <c:pt idx="0">
                  <c:v>13.030902752565376</c:v>
                </c:pt>
                <c:pt idx="1">
                  <c:v>19.613633686215511</c:v>
                </c:pt>
                <c:pt idx="2">
                  <c:v>49.782326653186303</c:v>
                </c:pt>
                <c:pt idx="3">
                  <c:v>137.44512181693045</c:v>
                </c:pt>
                <c:pt idx="4">
                  <c:v>393.02139053477481</c:v>
                </c:pt>
                <c:pt idx="5">
                  <c:v>1145.4717277930013</c:v>
                </c:pt>
                <c:pt idx="6">
                  <c:v>3376.1969869601139</c:v>
                </c:pt>
                <c:pt idx="7">
                  <c:v>10018.86754585537</c:v>
                </c:pt>
                <c:pt idx="8">
                  <c:v>29854.65611429391</c:v>
                </c:pt>
                <c:pt idx="9">
                  <c:v>89189.826431016205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02D-104F-B6EA-28542FAD26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931669328"/>
        <c:axId val="-1931666304"/>
      </c:lineChart>
      <c:catAx>
        <c:axId val="-19316693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931666304"/>
        <c:crosses val="autoZero"/>
        <c:auto val="1"/>
        <c:lblAlgn val="ctr"/>
        <c:lblOffset val="100"/>
        <c:noMultiLvlLbl val="0"/>
      </c:catAx>
      <c:valAx>
        <c:axId val="-19316663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9316693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1869021138389"/>
          <c:y val="0.20809827437356301"/>
          <c:w val="0.82267170676455803"/>
          <c:h val="0.76287916454300597"/>
        </c:manualLayout>
      </c:layout>
      <c:lineChart>
        <c:grouping val="standard"/>
        <c:varyColors val="0"/>
        <c:ser>
          <c:idx val="0"/>
          <c:order val="0"/>
          <c:tx>
            <c:strRef>
              <c:f>'1x4'!$E$20</c:f>
              <c:strCache>
                <c:ptCount val="1"/>
                <c:pt idx="0">
                  <c:v>BYE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'1x4'!$E$21:$E$30</c:f>
              <c:numCache>
                <c:formatCode>General</c:formatCode>
                <c:ptCount val="10"/>
                <c:pt idx="0">
                  <c:v>13.282157703260239</c:v>
                </c:pt>
                <c:pt idx="1">
                  <c:v>29.241240660485374</c:v>
                </c:pt>
                <c:pt idx="2">
                  <c:v>99.580524546258616</c:v>
                </c:pt>
                <c:pt idx="3">
                  <c:v>369.8249632467988</c:v>
                </c:pt>
                <c:pt idx="4">
                  <c:v>1424.3890284865449</c:v>
                </c:pt>
                <c:pt idx="5">
                  <c:v>5585.7610194436384</c:v>
                </c:pt>
                <c:pt idx="6">
                  <c:v>22109.754520011702</c:v>
                </c:pt>
                <c:pt idx="7">
                  <c:v>87945.93151270345</c:v>
                </c:pt>
                <c:pt idx="8">
                  <c:v>350734.11671241355</c:v>
                </c:pt>
                <c:pt idx="9">
                  <c:v>1400693.2300415332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02D-104F-B6EA-28542FAD26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932501168"/>
        <c:axId val="-1932439824"/>
      </c:lineChart>
      <c:catAx>
        <c:axId val="-19325011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932439824"/>
        <c:crosses val="autoZero"/>
        <c:auto val="1"/>
        <c:lblAlgn val="ctr"/>
        <c:lblOffset val="100"/>
        <c:noMultiLvlLbl val="0"/>
      </c:catAx>
      <c:valAx>
        <c:axId val="-1932439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9325011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1869021138389"/>
          <c:y val="0.20809827437356301"/>
          <c:w val="0.82267170676455803"/>
          <c:h val="0.76287916454300597"/>
        </c:manualLayout>
      </c:layout>
      <c:lineChart>
        <c:grouping val="standard"/>
        <c:varyColors val="0"/>
        <c:ser>
          <c:idx val="0"/>
          <c:order val="0"/>
          <c:tx>
            <c:strRef>
              <c:f>'1x5'!$E$20</c:f>
              <c:strCache>
                <c:ptCount val="1"/>
                <c:pt idx="0">
                  <c:v>BYE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'1x5'!$E$21:$E$30</c:f>
              <c:numCache>
                <c:formatCode>General</c:formatCode>
                <c:ptCount val="10"/>
                <c:pt idx="0">
                  <c:v>14.516091898240006</c:v>
                </c:pt>
                <c:pt idx="1">
                  <c:v>41.413693033190086</c:v>
                </c:pt>
                <c:pt idx="2">
                  <c:v>177.3299355023631</c:v>
                </c:pt>
                <c:pt idx="3">
                  <c:v>829.4091820761123</c:v>
                </c:pt>
                <c:pt idx="4">
                  <c:v>4020.1010838636826</c:v>
                </c:pt>
                <c:pt idx="5">
                  <c:v>19804.569707334456</c:v>
                </c:pt>
                <c:pt idx="6">
                  <c:v>98317.396288256699</c:v>
                </c:pt>
                <c:pt idx="7">
                  <c:v>489886.70511016261</c:v>
                </c:pt>
                <c:pt idx="8">
                  <c:v>2445312.450884419</c:v>
                </c:pt>
                <c:pt idx="9">
                  <c:v>12216544.898902414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02D-104F-B6EA-28542FAD26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985681792"/>
        <c:axId val="-1985261776"/>
      </c:lineChart>
      <c:catAx>
        <c:axId val="-19856817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985261776"/>
        <c:crosses val="autoZero"/>
        <c:auto val="1"/>
        <c:lblAlgn val="ctr"/>
        <c:lblOffset val="100"/>
        <c:noMultiLvlLbl val="0"/>
      </c:catAx>
      <c:valAx>
        <c:axId val="-19852617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9856817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1869021138389"/>
          <c:y val="0.20809827437356301"/>
          <c:w val="0.82267170676455803"/>
          <c:h val="0.76287916454300597"/>
        </c:manualLayout>
      </c:layout>
      <c:lineChart>
        <c:grouping val="standard"/>
        <c:varyColors val="0"/>
        <c:ser>
          <c:idx val="0"/>
          <c:order val="0"/>
          <c:tx>
            <c:strRef>
              <c:f>'1x6'!$E$20</c:f>
              <c:strCache>
                <c:ptCount val="1"/>
                <c:pt idx="0">
                  <c:v>BYE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'1x6'!$E$21:$E$30</c:f>
              <c:numCache>
                <c:formatCode>General</c:formatCode>
                <c:ptCount val="10"/>
                <c:pt idx="0">
                  <c:v>16.115662659428747</c:v>
                </c:pt>
                <c:pt idx="1">
                  <c:v>56.079559294460843</c:v>
                </c:pt>
                <c:pt idx="2">
                  <c:v>289.43253895704834</c:v>
                </c:pt>
                <c:pt idx="3">
                  <c:v>1633.1589858550701</c:v>
                </c:pt>
                <c:pt idx="4">
                  <c:v>9539.1649072222626</c:v>
                </c:pt>
                <c:pt idx="5">
                  <c:v>56550.333213805396</c:v>
                </c:pt>
                <c:pt idx="6">
                  <c:v>337458.82910440874</c:v>
                </c:pt>
                <c:pt idx="7">
                  <c:v>2019740.8386423788</c:v>
                </c:pt>
                <c:pt idx="8">
                  <c:v>12104749.707764093</c:v>
                </c:pt>
                <c:pt idx="9">
                  <c:v>72590990.386791617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02D-104F-B6EA-28542FAD26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985061568"/>
        <c:axId val="-1985235936"/>
      </c:lineChart>
      <c:catAx>
        <c:axId val="-19850615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985235936"/>
        <c:crosses val="autoZero"/>
        <c:auto val="1"/>
        <c:lblAlgn val="ctr"/>
        <c:lblOffset val="100"/>
        <c:noMultiLvlLbl val="0"/>
      </c:catAx>
      <c:valAx>
        <c:axId val="-1985235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9850615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1869021138389"/>
          <c:y val="0.20809827437356301"/>
          <c:w val="0.82267170676455803"/>
          <c:h val="0.76287916454300597"/>
        </c:manualLayout>
      </c:layout>
      <c:lineChart>
        <c:grouping val="standard"/>
        <c:varyColors val="0"/>
        <c:ser>
          <c:idx val="0"/>
          <c:order val="0"/>
          <c:tx>
            <c:strRef>
              <c:f>'1x7'!$E$20</c:f>
              <c:strCache>
                <c:ptCount val="1"/>
                <c:pt idx="0">
                  <c:v>BYE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'1x7'!$E$21:$E$30</c:f>
              <c:numCache>
                <c:formatCode>General</c:formatCode>
                <c:ptCount val="10"/>
                <c:pt idx="0">
                  <c:v>17.909133338241897</c:v>
                </c:pt>
                <c:pt idx="1">
                  <c:v>73.238946698657955</c:v>
                </c:pt>
                <c:pt idx="2">
                  <c:v>442.36661763385865</c:v>
                </c:pt>
                <c:pt idx="3">
                  <c:v>2922.8534815563962</c:v>
                </c:pt>
                <c:pt idx="4">
                  <c:v>19971.28308901074</c:v>
                </c:pt>
                <c:pt idx="5">
                  <c:v>138356.86525716577</c:v>
                </c:pt>
                <c:pt idx="6">
                  <c:v>964152.93760938547</c:v>
                </c:pt>
                <c:pt idx="7">
                  <c:v>6735854.2208362604</c:v>
                </c:pt>
                <c:pt idx="8">
                  <c:v>47110605.98130627</c:v>
                </c:pt>
                <c:pt idx="9">
                  <c:v>329650665.74810421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02D-104F-B6EA-28542FAD26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985013312"/>
        <c:axId val="-1985084080"/>
      </c:lineChart>
      <c:catAx>
        <c:axId val="-19850133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985084080"/>
        <c:crosses val="autoZero"/>
        <c:auto val="1"/>
        <c:lblAlgn val="ctr"/>
        <c:lblOffset val="100"/>
        <c:noMultiLvlLbl val="0"/>
      </c:catAx>
      <c:valAx>
        <c:axId val="-1985084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9850133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1869021138389"/>
          <c:y val="0.20809827437356301"/>
          <c:w val="0.82267170676455803"/>
          <c:h val="0.76287916454300597"/>
        </c:manualLayout>
      </c:layout>
      <c:lineChart>
        <c:grouping val="standard"/>
        <c:varyColors val="0"/>
        <c:ser>
          <c:idx val="0"/>
          <c:order val="0"/>
          <c:tx>
            <c:strRef>
              <c:f>'1x8'!$E$20</c:f>
              <c:strCache>
                <c:ptCount val="1"/>
                <c:pt idx="0">
                  <c:v>BYE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'1x8'!$E$21:$E$30</c:f>
              <c:numCache>
                <c:formatCode>General</c:formatCode>
                <c:ptCount val="10"/>
                <c:pt idx="0">
                  <c:v>19.826665338578159</c:v>
                </c:pt>
                <c:pt idx="1">
                  <c:v>92.903204749710255</c:v>
                </c:pt>
                <c:pt idx="2">
                  <c:v>642.65084712196108</c:v>
                </c:pt>
                <c:pt idx="3">
                  <c:v>4865.119305799446</c:v>
                </c:pt>
                <c:pt idx="4">
                  <c:v>38058.539734381688</c:v>
                </c:pt>
                <c:pt idx="5">
                  <c:v>301641.63357701519</c:v>
                </c:pt>
                <c:pt idx="6">
                  <c:v>2403675.6287268936</c:v>
                </c:pt>
                <c:pt idx="7">
                  <c:v>19197474.655311458</c:v>
                </c:pt>
                <c:pt idx="8">
                  <c:v>153471562.9396235</c:v>
                </c:pt>
                <c:pt idx="9">
                  <c:v>1227404983.1118348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02D-104F-B6EA-28542FAD26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936141840"/>
        <c:axId val="-1936138816"/>
      </c:lineChart>
      <c:catAx>
        <c:axId val="-19361418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936138816"/>
        <c:crosses val="autoZero"/>
        <c:auto val="1"/>
        <c:lblAlgn val="ctr"/>
        <c:lblOffset val="100"/>
        <c:noMultiLvlLbl val="0"/>
      </c:catAx>
      <c:valAx>
        <c:axId val="-19361388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9361418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1869021138389"/>
          <c:y val="0.20809827437356301"/>
          <c:w val="0.82267170676455803"/>
          <c:h val="0.76287916454300597"/>
        </c:manualLayout>
      </c:layout>
      <c:lineChart>
        <c:grouping val="standard"/>
        <c:varyColors val="0"/>
        <c:ser>
          <c:idx val="0"/>
          <c:order val="0"/>
          <c:tx>
            <c:strRef>
              <c:f>'1x9'!$E$20</c:f>
              <c:strCache>
                <c:ptCount val="1"/>
                <c:pt idx="0">
                  <c:v>BYE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'1x9'!$E$21:$E$30</c:f>
              <c:numCache>
                <c:formatCode>General</c:formatCode>
                <c:ptCount val="10"/>
                <c:pt idx="0">
                  <c:v>21.832275356266774</c:v>
                </c:pt>
                <c:pt idx="1">
                  <c:v>115.08451039891871</c:v>
                </c:pt>
                <c:pt idx="2">
                  <c:v>896.82701136380854</c:v>
                </c:pt>
                <c:pt idx="3">
                  <c:v>7651.4505107375808</c:v>
                </c:pt>
                <c:pt idx="4">
                  <c:v>67417.145407854507</c:v>
                </c:pt>
                <c:pt idx="5">
                  <c:v>601528.32287763979</c:v>
                </c:pt>
                <c:pt idx="6">
                  <c:v>5394476.16302309</c:v>
                </c:pt>
                <c:pt idx="7">
                  <c:v>48478539.311407149</c:v>
                </c:pt>
                <c:pt idx="8">
                  <c:v>436038846.50359732</c:v>
                </c:pt>
                <c:pt idx="9">
                  <c:v>3923346885.0693164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02D-104F-B6EA-28542FAD26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925917904"/>
        <c:axId val="-1925931872"/>
      </c:lineChart>
      <c:catAx>
        <c:axId val="-19259179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925931872"/>
        <c:crosses val="autoZero"/>
        <c:auto val="1"/>
        <c:lblAlgn val="ctr"/>
        <c:lblOffset val="100"/>
        <c:noMultiLvlLbl val="0"/>
      </c:catAx>
      <c:valAx>
        <c:axId val="-19259318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9259179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1869021138389"/>
          <c:y val="0.20809827437356301"/>
          <c:w val="0.82267170676455803"/>
          <c:h val="0.76287916454300597"/>
        </c:manualLayout>
      </c:layout>
      <c:lineChart>
        <c:grouping val="standard"/>
        <c:varyColors val="0"/>
        <c:ser>
          <c:idx val="0"/>
          <c:order val="0"/>
          <c:tx>
            <c:strRef>
              <c:f>'1x10'!$E$20</c:f>
              <c:strCache>
                <c:ptCount val="1"/>
                <c:pt idx="0">
                  <c:v>BYE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'1x10'!$E$21:$E$30</c:f>
              <c:numCache>
                <c:formatCode>General</c:formatCode>
                <c:ptCount val="10"/>
                <c:pt idx="0">
                  <c:v>23.90407125373833</c:v>
                </c:pt>
                <c:pt idx="1">
                  <c:v>139.79270980119577</c:v>
                </c:pt>
                <c:pt idx="2">
                  <c:v>1211.4482663130677</c:v>
                </c:pt>
                <c:pt idx="3">
                  <c:v>11498.209412518325</c:v>
                </c:pt>
                <c:pt idx="4">
                  <c:v>112659.15978746426</c:v>
                </c:pt>
                <c:pt idx="5">
                  <c:v>1117393.5224213742</c:v>
                </c:pt>
                <c:pt idx="6">
                  <c:v>11136763.443068126</c:v>
                </c:pt>
                <c:pt idx="7">
                  <c:v>111216122.12948537</c:v>
                </c:pt>
                <c:pt idx="8">
                  <c:v>1111541441.7927327</c:v>
                </c:pt>
                <c:pt idx="9">
                  <c:v>11112875358.977859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02D-104F-B6EA-28542FAD26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932214848"/>
        <c:axId val="1993849392"/>
      </c:lineChart>
      <c:catAx>
        <c:axId val="-19322148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93849392"/>
        <c:crosses val="autoZero"/>
        <c:auto val="1"/>
        <c:lblAlgn val="ctr"/>
        <c:lblOffset val="100"/>
        <c:noMultiLvlLbl val="0"/>
      </c:catAx>
      <c:valAx>
        <c:axId val="19938493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9322148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1869021138389"/>
          <c:y val="0.20809827437356301"/>
          <c:w val="0.82267170676455803"/>
          <c:h val="0.76287916454300597"/>
        </c:manualLayout>
      </c:layout>
      <c:lineChart>
        <c:grouping val="standard"/>
        <c:varyColors val="0"/>
        <c:ser>
          <c:idx val="0"/>
          <c:order val="0"/>
          <c:tx>
            <c:strRef>
              <c:f>'2x3'!$U$6</c:f>
              <c:strCache>
                <c:ptCount val="1"/>
                <c:pt idx="0">
                  <c:v> EV 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'2x3'!$U$7:$U$16</c:f>
              <c:numCache>
                <c:formatCode>General</c:formatCode>
                <c:ptCount val="10"/>
                <c:pt idx="0">
                  <c:v>-29.694715497154419</c:v>
                </c:pt>
                <c:pt idx="1">
                  <c:v>-92.205884963438919</c:v>
                </c:pt>
                <c:pt idx="2">
                  <c:v>-190.41593284749217</c:v>
                </c:pt>
                <c:pt idx="3">
                  <c:v>-326.90773991076816</c:v>
                </c:pt>
                <c:pt idx="4">
                  <c:v>-503.93140979196824</c:v>
                </c:pt>
                <c:pt idx="5">
                  <c:v>-723.39655537026408</c:v>
                </c:pt>
                <c:pt idx="6">
                  <c:v>-986.88551973058782</c:v>
                </c:pt>
                <c:pt idx="7">
                  <c:v>-1295.6814126455949</c:v>
                </c:pt>
                <c:pt idx="8">
                  <c:v>-1650.8047449545045</c:v>
                </c:pt>
                <c:pt idx="9">
                  <c:v>-2053.0533307053383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02D-104F-B6EA-28542FAD26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06352000"/>
        <c:axId val="-2106348976"/>
      </c:lineChart>
      <c:catAx>
        <c:axId val="-21063520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06348976"/>
        <c:crosses val="autoZero"/>
        <c:auto val="1"/>
        <c:lblAlgn val="ctr"/>
        <c:lblOffset val="100"/>
        <c:noMultiLvlLbl val="0"/>
      </c:catAx>
      <c:valAx>
        <c:axId val="-21063489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063520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1869021138389"/>
          <c:y val="0.20809827437356301"/>
          <c:w val="0.82267170676455803"/>
          <c:h val="0.76287916454300597"/>
        </c:manualLayout>
      </c:layout>
      <c:lineChart>
        <c:grouping val="standard"/>
        <c:varyColors val="0"/>
        <c:ser>
          <c:idx val="0"/>
          <c:order val="0"/>
          <c:tx>
            <c:strRef>
              <c:f>'2x4'!$U$6</c:f>
              <c:strCache>
                <c:ptCount val="1"/>
                <c:pt idx="0">
                  <c:v> EV 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'2x4'!$U$7:$U$16</c:f>
              <c:numCache>
                <c:formatCode>General</c:formatCode>
                <c:ptCount val="10"/>
                <c:pt idx="0">
                  <c:v>-25.723947718972681</c:v>
                </c:pt>
                <c:pt idx="1">
                  <c:v>-79.042042876690914</c:v>
                </c:pt>
                <c:pt idx="2">
                  <c:v>-161.76663785173685</c:v>
                </c:pt>
                <c:pt idx="3">
                  <c:v>-275.63262928164932</c:v>
                </c:pt>
                <c:pt idx="4">
                  <c:v>-422.28102415757047</c:v>
                </c:pt>
                <c:pt idx="5">
                  <c:v>-603.24613225049666</c:v>
                </c:pt>
                <c:pt idx="6">
                  <c:v>-819.94657776368069</c:v>
                </c:pt>
                <c:pt idx="7">
                  <c:v>-1073.6800789797157</c:v>
                </c:pt>
                <c:pt idx="8">
                  <c:v>-1365.6217375277101</c:v>
                </c:pt>
                <c:pt idx="9">
                  <c:v>-1696.825422829944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02D-104F-B6EA-28542FAD26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933360432"/>
        <c:axId val="-1933357408"/>
      </c:lineChart>
      <c:catAx>
        <c:axId val="-19333604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933357408"/>
        <c:crosses val="autoZero"/>
        <c:auto val="1"/>
        <c:lblAlgn val="ctr"/>
        <c:lblOffset val="100"/>
        <c:noMultiLvlLbl val="0"/>
      </c:catAx>
      <c:valAx>
        <c:axId val="-19333574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9333604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1869021138389"/>
          <c:y val="0.20809827437356301"/>
          <c:w val="0.82267170676455803"/>
          <c:h val="0.76287916454300597"/>
        </c:manualLayout>
      </c:layout>
      <c:lineChart>
        <c:grouping val="standard"/>
        <c:varyColors val="0"/>
        <c:ser>
          <c:idx val="0"/>
          <c:order val="0"/>
          <c:tx>
            <c:strRef>
              <c:f>'2x5'!$U$6</c:f>
              <c:strCache>
                <c:ptCount val="1"/>
                <c:pt idx="0">
                  <c:v> EV 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'2x5'!$U$7:$U$16</c:f>
              <c:numCache>
                <c:formatCode>General</c:formatCode>
                <c:ptCount val="10"/>
                <c:pt idx="0">
                  <c:v>-20.542327422425728</c:v>
                </c:pt>
                <c:pt idx="1">
                  <c:v>-62.604159704343061</c:v>
                </c:pt>
                <c:pt idx="2">
                  <c:v>-127.15100510825729</c:v>
                </c:pt>
                <c:pt idx="3">
                  <c:v>-215.13231229572372</c:v>
                </c:pt>
                <c:pt idx="4">
                  <c:v>-327.47734614999911</c:v>
                </c:pt>
                <c:pt idx="5">
                  <c:v>-465.09139086957214</c:v>
                </c:pt>
                <c:pt idx="6">
                  <c:v>-628.8523311619025</c:v>
                </c:pt>
                <c:pt idx="7">
                  <c:v>-819.60765102106086</c:v>
                </c:pt>
                <c:pt idx="8">
                  <c:v>-1038.1718776081757</c:v>
                </c:pt>
                <c:pt idx="9">
                  <c:v>-1285.3244856985855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02D-104F-B6EA-28542FAD26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933283616"/>
        <c:axId val="-1933280592"/>
      </c:lineChart>
      <c:catAx>
        <c:axId val="-19332836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933280592"/>
        <c:crosses val="autoZero"/>
        <c:auto val="1"/>
        <c:lblAlgn val="ctr"/>
        <c:lblOffset val="100"/>
        <c:noMultiLvlLbl val="0"/>
      </c:catAx>
      <c:valAx>
        <c:axId val="-1933280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9332836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1869021138389"/>
          <c:y val="0.20809827437356301"/>
          <c:w val="0.82267170676455803"/>
          <c:h val="0.76287916454300597"/>
        </c:manualLayout>
      </c:layout>
      <c:lineChart>
        <c:grouping val="standard"/>
        <c:varyColors val="0"/>
        <c:ser>
          <c:idx val="0"/>
          <c:order val="0"/>
          <c:tx>
            <c:strRef>
              <c:f>'2x6'!$U$6</c:f>
              <c:strCache>
                <c:ptCount val="1"/>
                <c:pt idx="0">
                  <c:v> EV 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'2x6'!$U$7:$U$16</c:f>
              <c:numCache>
                <c:formatCode>General</c:formatCode>
                <c:ptCount val="10"/>
                <c:pt idx="0">
                  <c:v>-14.998450816081515</c:v>
                </c:pt>
                <c:pt idx="1">
                  <c:v>-45.430702443801465</c:v>
                </c:pt>
                <c:pt idx="2">
                  <c:v>-91.730293861165023</c:v>
                </c:pt>
                <c:pt idx="3">
                  <c:v>-154.32824366142484</c:v>
                </c:pt>
                <c:pt idx="4">
                  <c:v>-233.65235551634362</c:v>
                </c:pt>
                <c:pt idx="5">
                  <c:v>-330.12654241253313</c:v>
                </c:pt>
                <c:pt idx="6">
                  <c:v>-444.17017339006725</c:v>
                </c:pt>
                <c:pt idx="7">
                  <c:v>-576.19744625991984</c:v>
                </c:pt>
                <c:pt idx="8">
                  <c:v>-726.61678948942836</c:v>
                </c:pt>
                <c:pt idx="9">
                  <c:v>-895.83029612803716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02D-104F-B6EA-28542FAD26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933206736"/>
        <c:axId val="-1933203712"/>
      </c:lineChart>
      <c:catAx>
        <c:axId val="-19332067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933203712"/>
        <c:crosses val="autoZero"/>
        <c:auto val="1"/>
        <c:lblAlgn val="ctr"/>
        <c:lblOffset val="100"/>
        <c:noMultiLvlLbl val="0"/>
      </c:catAx>
      <c:valAx>
        <c:axId val="-1933203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9332067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1869021138389"/>
          <c:y val="0.20809827437356301"/>
          <c:w val="0.82267170676455803"/>
          <c:h val="0.76287916454300597"/>
        </c:manualLayout>
      </c:layout>
      <c:lineChart>
        <c:grouping val="standard"/>
        <c:varyColors val="0"/>
        <c:ser>
          <c:idx val="0"/>
          <c:order val="0"/>
          <c:tx>
            <c:strRef>
              <c:f>'2x7'!$U$6</c:f>
              <c:strCache>
                <c:ptCount val="1"/>
                <c:pt idx="0">
                  <c:v> EV 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'2x7'!$U$7:$U$16</c:f>
              <c:numCache>
                <c:formatCode>General</c:formatCode>
                <c:ptCount val="10"/>
                <c:pt idx="0">
                  <c:v>-9.5276940415285196</c:v>
                </c:pt>
                <c:pt idx="1">
                  <c:v>-28.731624479985015</c:v>
                </c:pt>
                <c:pt idx="2">
                  <c:v>-57.76016315142121</c:v>
                </c:pt>
                <c:pt idx="3">
                  <c:v>-96.761443556100375</c:v>
                </c:pt>
                <c:pt idx="4">
                  <c:v>-145.88329343184657</c:v>
                </c:pt>
                <c:pt idx="5">
                  <c:v>-205.27316782640898</c:v>
                </c:pt>
                <c:pt idx="6">
                  <c:v>-275.07808277647064</c:v>
                </c:pt>
                <c:pt idx="7">
                  <c:v>-355.44454969900221</c:v>
                </c:pt>
                <c:pt idx="8">
                  <c:v>-446.51851059840237</c:v>
                </c:pt>
                <c:pt idx="9">
                  <c:v>-548.44527419029782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02D-104F-B6EA-28542FAD26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933130400"/>
        <c:axId val="-1933127376"/>
      </c:lineChart>
      <c:catAx>
        <c:axId val="-19331304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933127376"/>
        <c:crosses val="autoZero"/>
        <c:auto val="1"/>
        <c:lblAlgn val="ctr"/>
        <c:lblOffset val="100"/>
        <c:noMultiLvlLbl val="0"/>
      </c:catAx>
      <c:valAx>
        <c:axId val="-1933127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9331304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1869021138389"/>
          <c:y val="0.20809827437356301"/>
          <c:w val="0.82267170676455803"/>
          <c:h val="0.76287916454300597"/>
        </c:manualLayout>
      </c:layout>
      <c:lineChart>
        <c:grouping val="standard"/>
        <c:varyColors val="0"/>
        <c:ser>
          <c:idx val="0"/>
          <c:order val="0"/>
          <c:tx>
            <c:strRef>
              <c:f>'2x8'!$U$6</c:f>
              <c:strCache>
                <c:ptCount val="1"/>
                <c:pt idx="0">
                  <c:v> EV 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'2x8'!$U$7:$U$16</c:f>
              <c:numCache>
                <c:formatCode>General</c:formatCode>
                <c:ptCount val="10"/>
                <c:pt idx="0">
                  <c:v>-4.3483991975352296</c:v>
                </c:pt>
                <c:pt idx="1">
                  <c:v>-13.070958843956703</c:v>
                </c:pt>
                <c:pt idx="2">
                  <c:v>-26.193436048074489</c:v>
                </c:pt>
                <c:pt idx="3">
                  <c:v>-43.741582120473993</c:v>
                </c:pt>
                <c:pt idx="4">
                  <c:v>-65.741140919163342</c:v>
                </c:pt>
                <c:pt idx="5">
                  <c:v>-92.217847196930904</c:v>
                </c:pt>
                <c:pt idx="6">
                  <c:v>-123.19742495079407</c:v>
                </c:pt>
                <c:pt idx="7">
                  <c:v>-158.70558577391324</c:v>
                </c:pt>
                <c:pt idx="8">
                  <c:v>-198.76802721035068</c:v>
                </c:pt>
                <c:pt idx="9">
                  <c:v>-243.41043111304811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02D-104F-B6EA-28542FAD26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933053296"/>
        <c:axId val="-1933050272"/>
      </c:lineChart>
      <c:catAx>
        <c:axId val="-19330532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933050272"/>
        <c:crosses val="autoZero"/>
        <c:auto val="1"/>
        <c:lblAlgn val="ctr"/>
        <c:lblOffset val="100"/>
        <c:noMultiLvlLbl val="0"/>
      </c:catAx>
      <c:valAx>
        <c:axId val="-19330502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9330532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1869021138389"/>
          <c:y val="0.20809827437356301"/>
          <c:w val="0.82267170676455803"/>
          <c:h val="0.76287916454300597"/>
        </c:manualLayout>
      </c:layout>
      <c:lineChart>
        <c:grouping val="standard"/>
        <c:varyColors val="0"/>
        <c:ser>
          <c:idx val="0"/>
          <c:order val="0"/>
          <c:tx>
            <c:strRef>
              <c:f>'2x9'!$U$6</c:f>
              <c:strCache>
                <c:ptCount val="1"/>
                <c:pt idx="0">
                  <c:v> EV 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'2x9'!$U$7:$U$16</c:f>
              <c:numCache>
                <c:formatCode>General</c:formatCode>
                <c:ptCount val="10"/>
                <c:pt idx="0">
                  <c:v>0.44315535842264353</c:v>
                </c:pt>
                <c:pt idx="1">
                  <c:v>1.329018426145069</c:v>
                </c:pt>
                <c:pt idx="2">
                  <c:v>2.6571415560934497</c:v>
                </c:pt>
                <c:pt idx="3">
                  <c:v>4.4270771040633576</c:v>
                </c:pt>
                <c:pt idx="4">
                  <c:v>6.638377429538707</c:v>
                </c:pt>
                <c:pt idx="5">
                  <c:v>9.2905948965113225</c:v>
                </c:pt>
                <c:pt idx="6">
                  <c:v>12.383281874301531</c:v>
                </c:pt>
                <c:pt idx="7">
                  <c:v>15.915990738377161</c:v>
                </c:pt>
                <c:pt idx="8">
                  <c:v>19.888273871172544</c:v>
                </c:pt>
                <c:pt idx="9">
                  <c:v>24.299683662909331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02D-104F-B6EA-28542FAD26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932976928"/>
        <c:axId val="-1932973904"/>
      </c:lineChart>
      <c:catAx>
        <c:axId val="-19329769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932973904"/>
        <c:crosses val="autoZero"/>
        <c:auto val="1"/>
        <c:lblAlgn val="ctr"/>
        <c:lblOffset val="100"/>
        <c:noMultiLvlLbl val="0"/>
      </c:catAx>
      <c:valAx>
        <c:axId val="-19329739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9329769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1869021138389"/>
          <c:y val="0.20809827437356301"/>
          <c:w val="0.82267170676455803"/>
          <c:h val="0.76287916454300597"/>
        </c:manualLayout>
      </c:layout>
      <c:lineChart>
        <c:grouping val="standard"/>
        <c:varyColors val="0"/>
        <c:ser>
          <c:idx val="0"/>
          <c:order val="0"/>
          <c:tx>
            <c:strRef>
              <c:f>'2x10'!$U$6</c:f>
              <c:strCache>
                <c:ptCount val="1"/>
                <c:pt idx="0">
                  <c:v> EV 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'2x10'!$U$7:$U$16</c:f>
              <c:numCache>
                <c:formatCode>General</c:formatCode>
                <c:ptCount val="10"/>
                <c:pt idx="0">
                  <c:v>4.8210684123125702</c:v>
                </c:pt>
                <c:pt idx="1">
                  <c:v>14.434378698814271</c:v>
                </c:pt>
                <c:pt idx="2">
                  <c:v>28.811108877596553</c:v>
                </c:pt>
                <c:pt idx="3">
                  <c:v>47.922443344011754</c:v>
                </c:pt>
                <c:pt idx="4">
                  <c:v>71.739574690279369</c:v>
                </c:pt>
                <c:pt idx="5">
                  <c:v>100.23370552324286</c:v>
                </c:pt>
                <c:pt idx="6">
                  <c:v>133.37605027986797</c:v>
                </c:pt>
                <c:pt idx="7">
                  <c:v>171.13783704007233</c:v>
                </c:pt>
                <c:pt idx="8">
                  <c:v>213.49030933648305</c:v>
                </c:pt>
                <c:pt idx="9">
                  <c:v>260.40472796071185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02D-104F-B6EA-28542FAD26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985389504"/>
        <c:axId val="-1935929568"/>
      </c:lineChart>
      <c:catAx>
        <c:axId val="-19853895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935929568"/>
        <c:crosses val="autoZero"/>
        <c:auto val="1"/>
        <c:lblAlgn val="ctr"/>
        <c:lblOffset val="100"/>
        <c:noMultiLvlLbl val="0"/>
      </c:catAx>
      <c:valAx>
        <c:axId val="-19359295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9853895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1869021138389"/>
          <c:y val="0.20809827437356301"/>
          <c:w val="0.82267170676455803"/>
          <c:h val="0.76287916454300597"/>
        </c:manualLayout>
      </c:layout>
      <c:lineChart>
        <c:grouping val="standard"/>
        <c:varyColors val="0"/>
        <c:ser>
          <c:idx val="0"/>
          <c:order val="0"/>
          <c:tx>
            <c:strRef>
              <c:f>'3x4'!$U$6</c:f>
              <c:strCache>
                <c:ptCount val="1"/>
                <c:pt idx="0">
                  <c:v> EV 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'3x4'!$U$7:$U$16</c:f>
              <c:numCache>
                <c:formatCode>General</c:formatCode>
                <c:ptCount val="10"/>
                <c:pt idx="0">
                  <c:v>-112.87865573200058</c:v>
                </c:pt>
                <c:pt idx="1">
                  <c:v>-355.78053666890241</c:v>
                </c:pt>
                <c:pt idx="2">
                  <c:v>-741.12385924572357</c:v>
                </c:pt>
                <c:pt idx="3">
                  <c:v>-1277.0350865277928</c:v>
                </c:pt>
                <c:pt idx="4">
                  <c:v>-1968.4143232203842</c:v>
                </c:pt>
                <c:pt idx="5">
                  <c:v>-2818.0337274357307</c:v>
                </c:pt>
                <c:pt idx="6">
                  <c:v>-3827.3870036040803</c:v>
                </c:pt>
                <c:pt idx="7">
                  <c:v>-4997.2497456205119</c:v>
                </c:pt>
                <c:pt idx="8">
                  <c:v>-6328.0134655775446</c:v>
                </c:pt>
                <c:pt idx="9">
                  <c:v>-7819.8715407456502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3B6-E343-B621-93D8E87095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985556384"/>
        <c:axId val="-1985155968"/>
      </c:lineChart>
      <c:catAx>
        <c:axId val="-19855563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985155968"/>
        <c:crosses val="autoZero"/>
        <c:auto val="1"/>
        <c:lblAlgn val="ctr"/>
        <c:lblOffset val="100"/>
        <c:noMultiLvlLbl val="0"/>
      </c:catAx>
      <c:valAx>
        <c:axId val="-1985155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9855563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1869021138389"/>
          <c:y val="0.20809827437356301"/>
          <c:w val="0.82267170676455803"/>
          <c:h val="0.76287916454300597"/>
        </c:manualLayout>
      </c:layout>
      <c:lineChart>
        <c:grouping val="standard"/>
        <c:varyColors val="0"/>
        <c:ser>
          <c:idx val="0"/>
          <c:order val="0"/>
          <c:tx>
            <c:strRef>
              <c:f>'3x5'!$U$6</c:f>
              <c:strCache>
                <c:ptCount val="1"/>
                <c:pt idx="0">
                  <c:v> EV 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'3x5'!$U$7:$U$16</c:f>
              <c:numCache>
                <c:formatCode>General</c:formatCode>
                <c:ptCount val="10"/>
                <c:pt idx="0">
                  <c:v>-129.69442672767701</c:v>
                </c:pt>
                <c:pt idx="1">
                  <c:v>-408.15033148227684</c:v>
                </c:pt>
                <c:pt idx="2">
                  <c:v>-850.09255473714472</c:v>
                </c:pt>
                <c:pt idx="3">
                  <c:v>-1465.9650548669756</c:v>
                </c:pt>
                <c:pt idx="4">
                  <c:v>-2262.6664714614499</c:v>
                </c:pt>
                <c:pt idx="5">
                  <c:v>-3244.4981470204716</c:v>
                </c:pt>
                <c:pt idx="6">
                  <c:v>-4414.0219553347033</c:v>
                </c:pt>
                <c:pt idx="7">
                  <c:v>-5772.7098744412542</c:v>
                </c:pt>
                <c:pt idx="8">
                  <c:v>-7321.3841890719195</c:v>
                </c:pt>
                <c:pt idx="9">
                  <c:v>-9060.4941953177586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526-48B2-A1FA-8D12D664BB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985479808"/>
        <c:axId val="-1985476784"/>
      </c:lineChart>
      <c:catAx>
        <c:axId val="-19854798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985476784"/>
        <c:crosses val="autoZero"/>
        <c:auto val="1"/>
        <c:lblAlgn val="ctr"/>
        <c:lblOffset val="100"/>
        <c:noMultiLvlLbl val="0"/>
      </c:catAx>
      <c:valAx>
        <c:axId val="-19854767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9854798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1869021138389"/>
          <c:y val="0.20809827437356301"/>
          <c:w val="0.82267170676455803"/>
          <c:h val="0.76287916454300597"/>
        </c:manualLayout>
      </c:layout>
      <c:lineChart>
        <c:grouping val="standard"/>
        <c:varyColors val="0"/>
        <c:ser>
          <c:idx val="0"/>
          <c:order val="0"/>
          <c:tx>
            <c:strRef>
              <c:f>'3x6'!$U$6</c:f>
              <c:strCache>
                <c:ptCount val="1"/>
                <c:pt idx="0">
                  <c:v> EV 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'3x6'!$U$7:$U$16</c:f>
              <c:numCache>
                <c:formatCode>General</c:formatCode>
                <c:ptCount val="10"/>
                <c:pt idx="0">
                  <c:v>-146.64620694128681</c:v>
                </c:pt>
                <c:pt idx="1">
                  <c:v>-460.80509395452145</c:v>
                </c:pt>
                <c:pt idx="2">
                  <c:v>-959.23825371534224</c:v>
                </c:pt>
                <c:pt idx="3">
                  <c:v>-1654.4471953941238</c:v>
                </c:pt>
                <c:pt idx="4">
                  <c:v>-2555.1816951944716</c:v>
                </c:pt>
                <c:pt idx="5">
                  <c:v>-3667.2501440851665</c:v>
                </c:pt>
                <c:pt idx="6">
                  <c:v>-4994.3457008744581</c:v>
                </c:pt>
                <c:pt idx="7">
                  <c:v>-6538.7366141548337</c:v>
                </c:pt>
                <c:pt idx="8">
                  <c:v>-8301.7779260275347</c:v>
                </c:pt>
                <c:pt idx="9">
                  <c:v>-10284.261400721041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725-4536-BE92-0DAB3951E0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936075952"/>
        <c:axId val="-1936072928"/>
      </c:lineChart>
      <c:catAx>
        <c:axId val="-19360759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936072928"/>
        <c:crosses val="autoZero"/>
        <c:auto val="1"/>
        <c:lblAlgn val="ctr"/>
        <c:lblOffset val="100"/>
        <c:noMultiLvlLbl val="0"/>
      </c:catAx>
      <c:valAx>
        <c:axId val="-19360729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9360759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1869021138389"/>
          <c:y val="0.20809827437356301"/>
          <c:w val="0.82267170676455803"/>
          <c:h val="0.76287916454300597"/>
        </c:manualLayout>
      </c:layout>
      <c:lineChart>
        <c:grouping val="standard"/>
        <c:varyColors val="0"/>
        <c:ser>
          <c:idx val="0"/>
          <c:order val="0"/>
          <c:tx>
            <c:strRef>
              <c:f>'3x7'!$U$6</c:f>
              <c:strCache>
                <c:ptCount val="1"/>
                <c:pt idx="0">
                  <c:v> EV 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'3x7'!$U$7:$U$16</c:f>
              <c:numCache>
                <c:formatCode>General</c:formatCode>
                <c:ptCount val="10"/>
                <c:pt idx="0">
                  <c:v>-164.25003756894304</c:v>
                </c:pt>
                <c:pt idx="1">
                  <c:v>-515.47388930262889</c:v>
                </c:pt>
                <c:pt idx="2">
                  <c:v>-1072.3918454925208</c:v>
                </c:pt>
                <c:pt idx="3">
                  <c:v>-1849.4287624601202</c:v>
                </c:pt>
                <c:pt idx="4">
                  <c:v>-2857.0710844191231</c:v>
                </c:pt>
                <c:pt idx="5">
                  <c:v>-4102.5753914386241</c:v>
                </c:pt>
                <c:pt idx="6">
                  <c:v>-5590.761974331077</c:v>
                </c:pt>
                <c:pt idx="7">
                  <c:v>-7324.7274254386439</c:v>
                </c:pt>
                <c:pt idx="8">
                  <c:v>-9306.4077139903457</c:v>
                </c:pt>
                <c:pt idx="9">
                  <c:v>-11536.986853995624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B6B-4F91-A004-6AB09417ED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935999136"/>
        <c:axId val="-1935996112"/>
      </c:lineChart>
      <c:catAx>
        <c:axId val="-19359991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935996112"/>
        <c:crosses val="autoZero"/>
        <c:auto val="1"/>
        <c:lblAlgn val="ctr"/>
        <c:lblOffset val="100"/>
        <c:noMultiLvlLbl val="0"/>
      </c:catAx>
      <c:valAx>
        <c:axId val="-1935996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9359991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1869021138389"/>
          <c:y val="0.20809827437356301"/>
          <c:w val="0.82267170676455803"/>
          <c:h val="0.76287916454300597"/>
        </c:manualLayout>
      </c:layout>
      <c:lineChart>
        <c:grouping val="standard"/>
        <c:varyColors val="0"/>
        <c:ser>
          <c:idx val="0"/>
          <c:order val="0"/>
          <c:tx>
            <c:strRef>
              <c:f>'3x8'!$U$6</c:f>
              <c:strCache>
                <c:ptCount val="1"/>
                <c:pt idx="0">
                  <c:v> EV 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'3x8'!$U$7:$U$16</c:f>
              <c:numCache>
                <c:formatCode>General</c:formatCode>
                <c:ptCount val="10"/>
                <c:pt idx="0">
                  <c:v>-182.72608091586264</c:v>
                </c:pt>
                <c:pt idx="1">
                  <c:v>-572.89434329516916</c:v>
                </c:pt>
                <c:pt idx="2">
                  <c:v>-1191.2092615578117</c:v>
                </c:pt>
                <c:pt idx="3">
                  <c:v>-2053.9746780122086</c:v>
                </c:pt>
                <c:pt idx="4">
                  <c:v>-3173.3489209442755</c:v>
                </c:pt>
                <c:pt idx="5">
                  <c:v>-4557.9854408984302</c:v>
                </c:pt>
                <c:pt idx="6">
                  <c:v>-6213.8063746447897</c:v>
                </c:pt>
                <c:pt idx="7">
                  <c:v>-8144.7351675786231</c:v>
                </c:pt>
                <c:pt idx="8">
                  <c:v>-10353.302750885981</c:v>
                </c:pt>
                <c:pt idx="9">
                  <c:v>-12841.106557327443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21F-4969-9C31-BD0E9832AC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985388176"/>
        <c:axId val="-1985314560"/>
      </c:lineChart>
      <c:catAx>
        <c:axId val="-19853881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985314560"/>
        <c:crosses val="autoZero"/>
        <c:auto val="1"/>
        <c:lblAlgn val="ctr"/>
        <c:lblOffset val="100"/>
        <c:noMultiLvlLbl val="0"/>
      </c:catAx>
      <c:valAx>
        <c:axId val="-19853145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9853881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1869021138389"/>
          <c:y val="0.20809827437356301"/>
          <c:w val="0.82267170676455803"/>
          <c:h val="0.76287916454300597"/>
        </c:manualLayout>
      </c:layout>
      <c:lineChart>
        <c:grouping val="standard"/>
        <c:varyColors val="0"/>
        <c:ser>
          <c:idx val="0"/>
          <c:order val="0"/>
          <c:tx>
            <c:strRef>
              <c:f>'3x9'!$U$6</c:f>
              <c:strCache>
                <c:ptCount val="1"/>
                <c:pt idx="0">
                  <c:v> EV 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'3x9'!$U$7:$U$16</c:f>
              <c:numCache>
                <c:formatCode>General</c:formatCode>
                <c:ptCount val="10"/>
                <c:pt idx="0">
                  <c:v>-202.12894032289714</c:v>
                </c:pt>
                <c:pt idx="1">
                  <c:v>-633.25527846070656</c:v>
                </c:pt>
                <c:pt idx="2">
                  <c:v>-1316.1420985404466</c:v>
                </c:pt>
                <c:pt idx="3">
                  <c:v>-2268.9806708073002</c:v>
                </c:pt>
                <c:pt idx="4">
                  <c:v>-3505.5751431433291</c:v>
                </c:pt>
                <c:pt idx="5">
                  <c:v>-5035.9420255681507</c:v>
                </c:pt>
                <c:pt idx="6">
                  <c:v>-6867.0789049311943</c:v>
                </c:pt>
                <c:pt idx="7">
                  <c:v>-9003.7218462339788</c:v>
                </c:pt>
                <c:pt idx="8">
                  <c:v>-11448.993298889349</c:v>
                </c:pt>
                <c:pt idx="9">
                  <c:v>-14204.907850982157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3F6-4C82-88E2-BE300815D6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985148272"/>
        <c:axId val="-1985145248"/>
      </c:lineChart>
      <c:catAx>
        <c:axId val="-19851482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985145248"/>
        <c:crosses val="autoZero"/>
        <c:auto val="1"/>
        <c:lblAlgn val="ctr"/>
        <c:lblOffset val="100"/>
        <c:noMultiLvlLbl val="0"/>
      </c:catAx>
      <c:valAx>
        <c:axId val="-1985145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9851482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1869021138389"/>
          <c:y val="0.20809827437356301"/>
          <c:w val="0.82267170676455803"/>
          <c:h val="0.76287916454300597"/>
        </c:manualLayout>
      </c:layout>
      <c:lineChart>
        <c:grouping val="standard"/>
        <c:varyColors val="0"/>
        <c:ser>
          <c:idx val="0"/>
          <c:order val="0"/>
          <c:tx>
            <c:strRef>
              <c:f>'3x10'!$U$6</c:f>
              <c:strCache>
                <c:ptCount val="1"/>
                <c:pt idx="0">
                  <c:v> EV 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'3x10'!$U$7:$U$16</c:f>
              <c:numCache>
                <c:formatCode>General</c:formatCode>
                <c:ptCount val="10"/>
                <c:pt idx="0">
                  <c:v>-222.42222844954426</c:v>
                </c:pt>
                <c:pt idx="1">
                  <c:v>-696.44683599044401</c:v>
                </c:pt>
                <c:pt idx="2">
                  <c:v>-1446.9879755404777</c:v>
                </c:pt>
                <c:pt idx="3">
                  <c:v>-2494.1595141923844</c:v>
                </c:pt>
                <c:pt idx="4">
                  <c:v>-3853.4096367473112</c:v>
                </c:pt>
                <c:pt idx="5">
                  <c:v>-5536.0993348990669</c:v>
                </c:pt>
                <c:pt idx="6">
                  <c:v>-7550.2802833105889</c:v>
                </c:pt>
                <c:pt idx="7">
                  <c:v>-9901.4840691194877</c:v>
                </c:pt>
                <c:pt idx="8">
                  <c:v>-12593.413815849754</c:v>
                </c:pt>
                <c:pt idx="9">
                  <c:v>-15628.495974469693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F42-42CD-8E23-47038D1C68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985199104"/>
        <c:axId val="-1985384208"/>
      </c:lineChart>
      <c:catAx>
        <c:axId val="-19851991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985384208"/>
        <c:crosses val="autoZero"/>
        <c:auto val="1"/>
        <c:lblAlgn val="ctr"/>
        <c:lblOffset val="100"/>
        <c:noMultiLvlLbl val="0"/>
      </c:catAx>
      <c:valAx>
        <c:axId val="-19853842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9851991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1869021138389"/>
          <c:y val="0.20809827437356301"/>
          <c:w val="0.82267170676455803"/>
          <c:h val="0.76287916454300597"/>
        </c:manualLayout>
      </c:layout>
      <c:lineChart>
        <c:grouping val="standard"/>
        <c:varyColors val="0"/>
        <c:ser>
          <c:idx val="0"/>
          <c:order val="0"/>
          <c:tx>
            <c:strRef>
              <c:f>'4x4'!$U$6</c:f>
              <c:strCache>
                <c:ptCount val="1"/>
                <c:pt idx="0">
                  <c:v> EV 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'4x4'!$U$7:$U$16</c:f>
              <c:numCache>
                <c:formatCode>General</c:formatCode>
                <c:ptCount val="10"/>
                <c:pt idx="0">
                  <c:v>-201.70601740317949</c:v>
                </c:pt>
                <c:pt idx="1">
                  <c:v>-634.49358331376175</c:v>
                </c:pt>
                <c:pt idx="2">
                  <c:v>-1312.8488868398292</c:v>
                </c:pt>
                <c:pt idx="3">
                  <c:v>-2242.7757593089555</c:v>
                </c:pt>
                <c:pt idx="4">
                  <c:v>-3426.4888543301336</c:v>
                </c:pt>
                <c:pt idx="5">
                  <c:v>-4864.7449444290633</c:v>
                </c:pt>
                <c:pt idx="6">
                  <c:v>-6557.7897718687746</c:v>
                </c:pt>
                <c:pt idx="7">
                  <c:v>-8505.7003745876191</c:v>
                </c:pt>
                <c:pt idx="8">
                  <c:v>-10708.500299298177</c:v>
                </c:pt>
                <c:pt idx="9">
                  <c:v>-13166.196608008093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B31-C347-9EA6-F9A0D5BA87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985199104"/>
        <c:axId val="-1985384208"/>
      </c:lineChart>
      <c:catAx>
        <c:axId val="-19851991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985384208"/>
        <c:crosses val="autoZero"/>
        <c:auto val="1"/>
        <c:lblAlgn val="ctr"/>
        <c:lblOffset val="100"/>
        <c:noMultiLvlLbl val="0"/>
      </c:catAx>
      <c:valAx>
        <c:axId val="-19853842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9851991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1869021138389"/>
          <c:y val="0.20809827437356301"/>
          <c:w val="0.82267170676455803"/>
          <c:h val="0.76287916454300597"/>
        </c:manualLayout>
      </c:layout>
      <c:lineChart>
        <c:grouping val="standard"/>
        <c:varyColors val="0"/>
        <c:ser>
          <c:idx val="0"/>
          <c:order val="0"/>
          <c:tx>
            <c:strRef>
              <c:f>'4x5'!$U$6</c:f>
              <c:strCache>
                <c:ptCount val="1"/>
                <c:pt idx="0">
                  <c:v> EV 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'4x5'!$U$7:$U$16</c:f>
              <c:numCache>
                <c:formatCode>General</c:formatCode>
                <c:ptCount val="10"/>
                <c:pt idx="0">
                  <c:v>-242.92156088407626</c:v>
                </c:pt>
                <c:pt idx="1">
                  <c:v>-765.18055580987414</c:v>
                </c:pt>
                <c:pt idx="2">
                  <c:v>-1586.2871988654178</c:v>
                </c:pt>
                <c:pt idx="3">
                  <c:v>-2715.1366799267553</c:v>
                </c:pt>
                <c:pt idx="4">
                  <c:v>-4155.3548335473815</c:v>
                </c:pt>
                <c:pt idx="5">
                  <c:v>-5908.31185087021</c:v>
                </c:pt>
                <c:pt idx="6">
                  <c:v>-7974.4995433289105</c:v>
                </c:pt>
                <c:pt idx="7">
                  <c:v>-10354.088211514058</c:v>
                </c:pt>
                <c:pt idx="8">
                  <c:v>-13047.135315306976</c:v>
                </c:pt>
                <c:pt idx="9">
                  <c:v>-16053.659868986024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EBE-4144-8538-D1A3E4F056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985199104"/>
        <c:axId val="-1985384208"/>
      </c:lineChart>
      <c:catAx>
        <c:axId val="-19851991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985384208"/>
        <c:crosses val="autoZero"/>
        <c:auto val="1"/>
        <c:lblAlgn val="ctr"/>
        <c:lblOffset val="100"/>
        <c:noMultiLvlLbl val="0"/>
      </c:catAx>
      <c:valAx>
        <c:axId val="-19853842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9851991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1869021138389"/>
          <c:y val="0.20809827437356301"/>
          <c:w val="0.82267170676455803"/>
          <c:h val="0.76287916454300597"/>
        </c:manualLayout>
      </c:layout>
      <c:lineChart>
        <c:grouping val="standard"/>
        <c:varyColors val="0"/>
        <c:ser>
          <c:idx val="0"/>
          <c:order val="0"/>
          <c:tx>
            <c:strRef>
              <c:f>'4x6'!$U$6</c:f>
              <c:strCache>
                <c:ptCount val="1"/>
                <c:pt idx="0">
                  <c:v> EV 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'4x6'!$U$7:$U$16</c:f>
              <c:numCache>
                <c:formatCode>General</c:formatCode>
                <c:ptCount val="10"/>
                <c:pt idx="0">
                  <c:v>-284.69911245225597</c:v>
                </c:pt>
                <c:pt idx="1">
                  <c:v>-897.39755232649463</c:v>
                </c:pt>
                <c:pt idx="2">
                  <c:v>-1862.5660217383684</c:v>
                </c:pt>
                <c:pt idx="3">
                  <c:v>-3192.0774072993127</c:v>
                </c:pt>
                <c:pt idx="4">
                  <c:v>-4891.1003677181989</c:v>
                </c:pt>
                <c:pt idx="5">
                  <c:v>-6961.7227578110287</c:v>
                </c:pt>
                <c:pt idx="6">
                  <c:v>-9404.7455005853117</c:v>
                </c:pt>
                <c:pt idx="7">
                  <c:v>-12220.464865258869</c:v>
                </c:pt>
                <c:pt idx="8">
                  <c:v>-15408.987591063889</c:v>
                </c:pt>
                <c:pt idx="9">
                  <c:v>-18970.351381017059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A44-4E41-A1E7-1256B3C7AF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985199104"/>
        <c:axId val="-1985384208"/>
      </c:lineChart>
      <c:catAx>
        <c:axId val="-19851991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985384208"/>
        <c:crosses val="autoZero"/>
        <c:auto val="1"/>
        <c:lblAlgn val="ctr"/>
        <c:lblOffset val="100"/>
        <c:noMultiLvlLbl val="0"/>
      </c:catAx>
      <c:valAx>
        <c:axId val="-19853842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9851991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1869021138389"/>
          <c:y val="0.20809827437356301"/>
          <c:w val="0.82267170676455803"/>
          <c:h val="0.76287916454300597"/>
        </c:manualLayout>
      </c:layout>
      <c:lineChart>
        <c:grouping val="standard"/>
        <c:varyColors val="0"/>
        <c:ser>
          <c:idx val="0"/>
          <c:order val="0"/>
          <c:tx>
            <c:strRef>
              <c:f>'4x7'!$U$6</c:f>
              <c:strCache>
                <c:ptCount val="1"/>
                <c:pt idx="0">
                  <c:v> EV 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'4x7'!$U$7:$U$16</c:f>
              <c:numCache>
                <c:formatCode>General</c:formatCode>
                <c:ptCount val="10"/>
                <c:pt idx="0">
                  <c:v>-327.51292310882008</c:v>
                </c:pt>
                <c:pt idx="1">
                  <c:v>-1032.724313084979</c:v>
                </c:pt>
                <c:pt idx="2">
                  <c:v>-2145.0216725895034</c:v>
                </c:pt>
                <c:pt idx="3">
                  <c:v>-3679.2716438132438</c:v>
                </c:pt>
                <c:pt idx="4">
                  <c:v>-5642.2405914583123</c:v>
                </c:pt>
                <c:pt idx="5">
                  <c:v>-8036.7883599005272</c:v>
                </c:pt>
                <c:pt idx="6">
                  <c:v>-10864.062799862713</c:v>
                </c:pt>
                <c:pt idx="7">
                  <c:v>-14124.508043663856</c:v>
                </c:pt>
                <c:pt idx="8">
                  <c:v>-17818.291412178954</c:v>
                </c:pt>
                <c:pt idx="9">
                  <c:v>-21945.47469170452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BA8-184C-8865-AEE66559C5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985199104"/>
        <c:axId val="-1985384208"/>
      </c:lineChart>
      <c:catAx>
        <c:axId val="-19851991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985384208"/>
        <c:crosses val="autoZero"/>
        <c:auto val="1"/>
        <c:lblAlgn val="ctr"/>
        <c:lblOffset val="100"/>
        <c:noMultiLvlLbl val="0"/>
      </c:catAx>
      <c:valAx>
        <c:axId val="-19853842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9851991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1869021138389"/>
          <c:y val="0.20809827437356301"/>
          <c:w val="0.82267170676455803"/>
          <c:h val="0.76287916454300597"/>
        </c:manualLayout>
      </c:layout>
      <c:lineChart>
        <c:grouping val="standard"/>
        <c:varyColors val="0"/>
        <c:ser>
          <c:idx val="0"/>
          <c:order val="0"/>
          <c:tx>
            <c:strRef>
              <c:f>'4x8'!$U$6</c:f>
              <c:strCache>
                <c:ptCount val="1"/>
                <c:pt idx="0">
                  <c:v> EV 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'4x8'!$U$7:$U$16</c:f>
              <c:numCache>
                <c:formatCode>General</c:formatCode>
                <c:ptCount val="10"/>
                <c:pt idx="0">
                  <c:v>-371.53413598094335</c:v>
                </c:pt>
                <c:pt idx="1">
                  <c:v>-1171.7601263506613</c:v>
                </c:pt>
                <c:pt idx="2">
                  <c:v>-2434.9668699005115</c:v>
                </c:pt>
                <c:pt idx="3">
                  <c:v>-4179.0037237571642</c:v>
                </c:pt>
                <c:pt idx="4">
                  <c:v>-6412.2471745700204</c:v>
                </c:pt>
                <c:pt idx="5">
                  <c:v>-9138.3500400712328</c:v>
                </c:pt>
                <c:pt idx="6">
                  <c:v>-12358.825061994596</c:v>
                </c:pt>
                <c:pt idx="7">
                  <c:v>-16074.276063126839</c:v>
                </c:pt>
                <c:pt idx="8">
                  <c:v>-20284.937668607643</c:v>
                </c:pt>
                <c:pt idx="9">
                  <c:v>-24990.899222320735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8F8-5546-9734-F1DB0791D3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985199104"/>
        <c:axId val="-1985384208"/>
      </c:lineChart>
      <c:catAx>
        <c:axId val="-19851991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985384208"/>
        <c:crosses val="autoZero"/>
        <c:auto val="1"/>
        <c:lblAlgn val="ctr"/>
        <c:lblOffset val="100"/>
        <c:noMultiLvlLbl val="0"/>
      </c:catAx>
      <c:valAx>
        <c:axId val="-19853842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9851991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1869021138389"/>
          <c:y val="0.20809827437356301"/>
          <c:w val="0.82267170676455803"/>
          <c:h val="0.76287916454300597"/>
        </c:manualLayout>
      </c:layout>
      <c:lineChart>
        <c:grouping val="standard"/>
        <c:varyColors val="0"/>
        <c:ser>
          <c:idx val="0"/>
          <c:order val="0"/>
          <c:tx>
            <c:strRef>
              <c:f>'4x9'!$U$6</c:f>
              <c:strCache>
                <c:ptCount val="1"/>
                <c:pt idx="0">
                  <c:v> EV 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'4x9'!$U$7:$U$16</c:f>
              <c:numCache>
                <c:formatCode>General</c:formatCode>
                <c:ptCount val="10"/>
                <c:pt idx="0">
                  <c:v>-416.76534707907791</c:v>
                </c:pt>
                <c:pt idx="1">
                  <c:v>-1314.5515359182675</c:v>
                </c:pt>
                <c:pt idx="2">
                  <c:v>-2732.5541675549721</c:v>
                </c:pt>
                <c:pt idx="3">
                  <c:v>-4691.5856654213439</c:v>
                </c:pt>
                <c:pt idx="4">
                  <c:v>-7201.6235493728718</c:v>
                </c:pt>
                <c:pt idx="5">
                  <c:v>-10267.114848216297</c:v>
                </c:pt>
                <c:pt idx="6">
                  <c:v>-13889.94195756605</c:v>
                </c:pt>
                <c:pt idx="7">
                  <c:v>-18070.872789467456</c:v>
                </c:pt>
                <c:pt idx="8">
                  <c:v>-22810.212252576792</c:v>
                </c:pt>
                <c:pt idx="9">
                  <c:v>-28108.078977515193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A6D-8C4F-A8D7-9A508093E2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985199104"/>
        <c:axId val="-1985384208"/>
      </c:lineChart>
      <c:catAx>
        <c:axId val="-19851991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985384208"/>
        <c:crosses val="autoZero"/>
        <c:auto val="1"/>
        <c:lblAlgn val="ctr"/>
        <c:lblOffset val="100"/>
        <c:noMultiLvlLbl val="0"/>
      </c:catAx>
      <c:valAx>
        <c:axId val="-19853842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9851991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1869021138389"/>
          <c:y val="0.20809827437356301"/>
          <c:w val="0.82267170676455803"/>
          <c:h val="0.76287916454300597"/>
        </c:manualLayout>
      </c:layout>
      <c:lineChart>
        <c:grouping val="standard"/>
        <c:varyColors val="0"/>
        <c:ser>
          <c:idx val="0"/>
          <c:order val="0"/>
          <c:tx>
            <c:strRef>
              <c:f>'4x10'!$U$6</c:f>
              <c:strCache>
                <c:ptCount val="1"/>
                <c:pt idx="0">
                  <c:v> EV 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'4x10'!$U$7:$U$16</c:f>
              <c:numCache>
                <c:formatCode>General</c:formatCode>
                <c:ptCount val="10"/>
                <c:pt idx="0">
                  <c:v>-463.11995001424623</c:v>
                </c:pt>
                <c:pt idx="1">
                  <c:v>-1460.8491559532988</c:v>
                </c:pt>
                <c:pt idx="2">
                  <c:v>-3037.3068663251543</c:v>
                </c:pt>
                <c:pt idx="3">
                  <c:v>-5216.2476764198655</c:v>
                </c:pt>
                <c:pt idx="4">
                  <c:v>-8009.2314010709597</c:v>
                </c:pt>
                <c:pt idx="5">
                  <c:v>-11421.490054513564</c:v>
                </c:pt>
                <c:pt idx="6">
                  <c:v>-15455.272709688817</c:v>
                </c:pt>
                <c:pt idx="7">
                  <c:v>-20111.5110461144</c:v>
                </c:pt>
                <c:pt idx="8">
                  <c:v>-25390.580679408202</c:v>
                </c:pt>
                <c:pt idx="9">
                  <c:v>-31292.629980644422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F49-A248-A885-3AD9B5ED6E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985199104"/>
        <c:axId val="-1985384208"/>
      </c:lineChart>
      <c:catAx>
        <c:axId val="-19851991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985384208"/>
        <c:crosses val="autoZero"/>
        <c:auto val="1"/>
        <c:lblAlgn val="ctr"/>
        <c:lblOffset val="100"/>
        <c:noMultiLvlLbl val="0"/>
      </c:catAx>
      <c:valAx>
        <c:axId val="-19853842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9851991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1.xml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2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3.xml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4.xml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5.xml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6.xml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7.xml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8.xml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9.xml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0.xml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1.xml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2.xml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3.xml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4.xml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23</xdr:col>
      <xdr:colOff>403225</xdr:colOff>
      <xdr:row>3</xdr:row>
      <xdr:rowOff>180975</xdr:rowOff>
    </xdr:from>
    <xdr:to>
      <xdr:col>29</xdr:col>
      <xdr:colOff>171450</xdr:colOff>
      <xdr:row>16</xdr:row>
      <xdr:rowOff>25400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3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23</xdr:col>
      <xdr:colOff>339725</xdr:colOff>
      <xdr:row>19</xdr:row>
      <xdr:rowOff>196850</xdr:rowOff>
    </xdr:from>
    <xdr:to>
      <xdr:col>28</xdr:col>
      <xdr:colOff>631825</xdr:colOff>
      <xdr:row>31</xdr:row>
      <xdr:rowOff>123825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13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24</xdr:col>
      <xdr:colOff>187325</xdr:colOff>
      <xdr:row>35</xdr:row>
      <xdr:rowOff>63500</xdr:rowOff>
    </xdr:from>
    <xdr:to>
      <xdr:col>29</xdr:col>
      <xdr:colOff>479425</xdr:colOff>
      <xdr:row>46</xdr:row>
      <xdr:rowOff>190500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1300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422275</xdr:colOff>
      <xdr:row>18</xdr:row>
      <xdr:rowOff>57150</xdr:rowOff>
    </xdr:from>
    <xdr:to>
      <xdr:col>12</xdr:col>
      <xdr:colOff>571500</xdr:colOff>
      <xdr:row>32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3C9E2E1-79FF-497B-ADD2-1DD41F8FA63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422275</xdr:colOff>
      <xdr:row>18</xdr:row>
      <xdr:rowOff>57150</xdr:rowOff>
    </xdr:from>
    <xdr:to>
      <xdr:col>12</xdr:col>
      <xdr:colOff>571500</xdr:colOff>
      <xdr:row>32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4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158397</xdr:colOff>
      <xdr:row>18</xdr:row>
      <xdr:rowOff>14817</xdr:rowOff>
    </xdr:from>
    <xdr:to>
      <xdr:col>13</xdr:col>
      <xdr:colOff>310445</xdr:colOff>
      <xdr:row>31</xdr:row>
      <xdr:rowOff>183797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5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31750</xdr:colOff>
      <xdr:row>16</xdr:row>
      <xdr:rowOff>152400</xdr:rowOff>
    </xdr:from>
    <xdr:to>
      <xdr:col>12</xdr:col>
      <xdr:colOff>180975</xdr:colOff>
      <xdr:row>30</xdr:row>
      <xdr:rowOff>136525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6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31750</xdr:colOff>
      <xdr:row>18</xdr:row>
      <xdr:rowOff>161925</xdr:rowOff>
    </xdr:from>
    <xdr:to>
      <xdr:col>13</xdr:col>
      <xdr:colOff>180975</xdr:colOff>
      <xdr:row>32</xdr:row>
      <xdr:rowOff>127000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7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34925</xdr:colOff>
      <xdr:row>17</xdr:row>
      <xdr:rowOff>200025</xdr:rowOff>
    </xdr:from>
    <xdr:to>
      <xdr:col>12</xdr:col>
      <xdr:colOff>187325</xdr:colOff>
      <xdr:row>31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8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314325</xdr:colOff>
      <xdr:row>19</xdr:row>
      <xdr:rowOff>9525</xdr:rowOff>
    </xdr:from>
    <xdr:to>
      <xdr:col>12</xdr:col>
      <xdr:colOff>466725</xdr:colOff>
      <xdr:row>32</xdr:row>
      <xdr:rowOff>184150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9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98425</xdr:colOff>
      <xdr:row>16</xdr:row>
      <xdr:rowOff>190500</xdr:rowOff>
    </xdr:from>
    <xdr:to>
      <xdr:col>12</xdr:col>
      <xdr:colOff>247650</xdr:colOff>
      <xdr:row>30</xdr:row>
      <xdr:rowOff>174625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A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57150</xdr:colOff>
      <xdr:row>18</xdr:row>
      <xdr:rowOff>111125</xdr:rowOff>
    </xdr:from>
    <xdr:to>
      <xdr:col>12</xdr:col>
      <xdr:colOff>209550</xdr:colOff>
      <xdr:row>32</xdr:row>
      <xdr:rowOff>69850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B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22225</xdr:colOff>
      <xdr:row>16</xdr:row>
      <xdr:rowOff>47625</xdr:rowOff>
    </xdr:from>
    <xdr:to>
      <xdr:col>12</xdr:col>
      <xdr:colOff>171450</xdr:colOff>
      <xdr:row>30</xdr:row>
      <xdr:rowOff>31750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C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34925</xdr:colOff>
      <xdr:row>19</xdr:row>
      <xdr:rowOff>34925</xdr:rowOff>
    </xdr:from>
    <xdr:to>
      <xdr:col>12</xdr:col>
      <xdr:colOff>187325</xdr:colOff>
      <xdr:row>33</xdr:row>
      <xdr:rowOff>6350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D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60325</xdr:colOff>
      <xdr:row>18</xdr:row>
      <xdr:rowOff>123825</xdr:rowOff>
    </xdr:from>
    <xdr:to>
      <xdr:col>12</xdr:col>
      <xdr:colOff>212725</xdr:colOff>
      <xdr:row>32</xdr:row>
      <xdr:rowOff>82550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F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47625</xdr:colOff>
      <xdr:row>19</xdr:row>
      <xdr:rowOff>9525</xdr:rowOff>
    </xdr:from>
    <xdr:to>
      <xdr:col>12</xdr:col>
      <xdr:colOff>200025</xdr:colOff>
      <xdr:row>32</xdr:row>
      <xdr:rowOff>184150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0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657225</xdr:colOff>
      <xdr:row>18</xdr:row>
      <xdr:rowOff>212725</xdr:rowOff>
    </xdr:from>
    <xdr:to>
      <xdr:col>12</xdr:col>
      <xdr:colOff>149225</xdr:colOff>
      <xdr:row>32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1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136525</xdr:colOff>
      <xdr:row>18</xdr:row>
      <xdr:rowOff>200025</xdr:rowOff>
    </xdr:from>
    <xdr:to>
      <xdr:col>12</xdr:col>
      <xdr:colOff>288925</xdr:colOff>
      <xdr:row>32</xdr:row>
      <xdr:rowOff>158750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2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34925</xdr:colOff>
      <xdr:row>19</xdr:row>
      <xdr:rowOff>22225</xdr:rowOff>
    </xdr:from>
    <xdr:to>
      <xdr:col>12</xdr:col>
      <xdr:colOff>187325</xdr:colOff>
      <xdr:row>31</xdr:row>
      <xdr:rowOff>6350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3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123825</xdr:colOff>
      <xdr:row>19</xdr:row>
      <xdr:rowOff>60325</xdr:rowOff>
    </xdr:from>
    <xdr:to>
      <xdr:col>12</xdr:col>
      <xdr:colOff>276225</xdr:colOff>
      <xdr:row>31</xdr:row>
      <xdr:rowOff>44450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4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136525</xdr:colOff>
      <xdr:row>19</xdr:row>
      <xdr:rowOff>73025</xdr:rowOff>
    </xdr:from>
    <xdr:to>
      <xdr:col>12</xdr:col>
      <xdr:colOff>288925</xdr:colOff>
      <xdr:row>31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5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136525</xdr:colOff>
      <xdr:row>19</xdr:row>
      <xdr:rowOff>85725</xdr:rowOff>
    </xdr:from>
    <xdr:to>
      <xdr:col>12</xdr:col>
      <xdr:colOff>288925</xdr:colOff>
      <xdr:row>31</xdr:row>
      <xdr:rowOff>69850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E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60325</xdr:colOff>
      <xdr:row>19</xdr:row>
      <xdr:rowOff>73025</xdr:rowOff>
    </xdr:from>
    <xdr:to>
      <xdr:col>12</xdr:col>
      <xdr:colOff>212725</xdr:colOff>
      <xdr:row>31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6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98425</xdr:colOff>
      <xdr:row>19</xdr:row>
      <xdr:rowOff>85725</xdr:rowOff>
    </xdr:from>
    <xdr:to>
      <xdr:col>12</xdr:col>
      <xdr:colOff>250825</xdr:colOff>
      <xdr:row>31</xdr:row>
      <xdr:rowOff>69850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7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47625</xdr:colOff>
      <xdr:row>19</xdr:row>
      <xdr:rowOff>22225</xdr:rowOff>
    </xdr:from>
    <xdr:to>
      <xdr:col>12</xdr:col>
      <xdr:colOff>200025</xdr:colOff>
      <xdr:row>31</xdr:row>
      <xdr:rowOff>6350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8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47625</xdr:colOff>
      <xdr:row>19</xdr:row>
      <xdr:rowOff>85725</xdr:rowOff>
    </xdr:from>
    <xdr:to>
      <xdr:col>12</xdr:col>
      <xdr:colOff>200025</xdr:colOff>
      <xdr:row>31</xdr:row>
      <xdr:rowOff>69850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9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657225</xdr:colOff>
      <xdr:row>19</xdr:row>
      <xdr:rowOff>47625</xdr:rowOff>
    </xdr:from>
    <xdr:to>
      <xdr:col>12</xdr:col>
      <xdr:colOff>149225</xdr:colOff>
      <xdr:row>31</xdr:row>
      <xdr:rowOff>31750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A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22225</xdr:colOff>
      <xdr:row>19</xdr:row>
      <xdr:rowOff>98425</xdr:rowOff>
    </xdr:from>
    <xdr:to>
      <xdr:col>12</xdr:col>
      <xdr:colOff>174625</xdr:colOff>
      <xdr:row>31</xdr:row>
      <xdr:rowOff>82550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B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22225</xdr:colOff>
      <xdr:row>19</xdr:row>
      <xdr:rowOff>98425</xdr:rowOff>
    </xdr:from>
    <xdr:to>
      <xdr:col>12</xdr:col>
      <xdr:colOff>174625</xdr:colOff>
      <xdr:row>31</xdr:row>
      <xdr:rowOff>82550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66E7FF7-B687-8541-B657-8E9F795F75C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22225</xdr:colOff>
      <xdr:row>19</xdr:row>
      <xdr:rowOff>98425</xdr:rowOff>
    </xdr:from>
    <xdr:to>
      <xdr:col>12</xdr:col>
      <xdr:colOff>174625</xdr:colOff>
      <xdr:row>31</xdr:row>
      <xdr:rowOff>82550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0B9D68E-FFEC-B841-998B-F5763A87FD1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22225</xdr:colOff>
      <xdr:row>19</xdr:row>
      <xdr:rowOff>98425</xdr:rowOff>
    </xdr:from>
    <xdr:to>
      <xdr:col>12</xdr:col>
      <xdr:colOff>174625</xdr:colOff>
      <xdr:row>31</xdr:row>
      <xdr:rowOff>82550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F18540C-3F12-C64F-ABC6-92C3DB5E87A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22225</xdr:colOff>
      <xdr:row>19</xdr:row>
      <xdr:rowOff>98425</xdr:rowOff>
    </xdr:from>
    <xdr:to>
      <xdr:col>12</xdr:col>
      <xdr:colOff>174625</xdr:colOff>
      <xdr:row>31</xdr:row>
      <xdr:rowOff>82550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6BA0CE6-9544-0944-BE56-C64B4C0BC65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22225</xdr:colOff>
      <xdr:row>19</xdr:row>
      <xdr:rowOff>98425</xdr:rowOff>
    </xdr:from>
    <xdr:to>
      <xdr:col>12</xdr:col>
      <xdr:colOff>174625</xdr:colOff>
      <xdr:row>31</xdr:row>
      <xdr:rowOff>82550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6C3C6FB-7E55-304E-9639-C7C997F1DF7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22225</xdr:colOff>
      <xdr:row>19</xdr:row>
      <xdr:rowOff>98425</xdr:rowOff>
    </xdr:from>
    <xdr:to>
      <xdr:col>12</xdr:col>
      <xdr:colOff>174625</xdr:colOff>
      <xdr:row>31</xdr:row>
      <xdr:rowOff>82550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60F22FF-4884-BB42-B54F-40B1F580FFC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22225</xdr:colOff>
      <xdr:row>19</xdr:row>
      <xdr:rowOff>98425</xdr:rowOff>
    </xdr:from>
    <xdr:to>
      <xdr:col>12</xdr:col>
      <xdr:colOff>174625</xdr:colOff>
      <xdr:row>31</xdr:row>
      <xdr:rowOff>82550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9F5CD6F-7D81-4548-B549-CA83321877B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2.bin"/><Relationship Id="rId4" Type="http://schemas.openxmlformats.org/officeDocument/2006/relationships/comments" Target="../comments1.xml"/></Relationships>
</file>

<file path=xl/worksheets/_rels/sheet2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3.bin"/><Relationship Id="rId4" Type="http://schemas.openxmlformats.org/officeDocument/2006/relationships/comments" Target="../comments2.xml"/></Relationships>
</file>

<file path=xl/worksheets/_rels/sheet2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14.bin"/><Relationship Id="rId4" Type="http://schemas.openxmlformats.org/officeDocument/2006/relationships/comments" Target="../comments3.xml"/></Relationships>
</file>

<file path=xl/worksheets/_rels/sheet2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15.bin"/><Relationship Id="rId4" Type="http://schemas.openxmlformats.org/officeDocument/2006/relationships/comments" Target="../comments4.xml"/></Relationships>
</file>

<file path=xl/worksheets/_rels/sheet2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16.bin"/><Relationship Id="rId4" Type="http://schemas.openxmlformats.org/officeDocument/2006/relationships/comments" Target="../comments5.xml"/></Relationships>
</file>

<file path=xl/worksheets/_rels/sheet2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17.bin"/><Relationship Id="rId4" Type="http://schemas.openxmlformats.org/officeDocument/2006/relationships/comments" Target="../comments6.xml"/></Relationships>
</file>

<file path=xl/worksheets/_rels/sheet2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8.bin"/><Relationship Id="rId4" Type="http://schemas.openxmlformats.org/officeDocument/2006/relationships/comments" Target="../comments7.xml"/></Relationships>
</file>

<file path=xl/worksheets/_rels/sheet2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8.vml"/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9.bin"/><Relationship Id="rId4" Type="http://schemas.openxmlformats.org/officeDocument/2006/relationships/comments" Target="../comments8.xml"/></Relationships>
</file>

<file path=xl/worksheets/_rels/sheet3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9.vml"/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20.bin"/><Relationship Id="rId4" Type="http://schemas.openxmlformats.org/officeDocument/2006/relationships/comments" Target="../comments9.xml"/></Relationships>
</file>

<file path=xl/worksheets/_rels/sheet3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0.vml"/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21.bin"/><Relationship Id="rId4" Type="http://schemas.openxmlformats.org/officeDocument/2006/relationships/comments" Target="../comments10.xml"/></Relationships>
</file>

<file path=xl/worksheets/_rels/sheet3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1.vml"/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22.bin"/><Relationship Id="rId4" Type="http://schemas.openxmlformats.org/officeDocument/2006/relationships/comments" Target="../comments11.xml"/></Relationships>
</file>

<file path=xl/worksheets/_rels/sheet3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2.vml"/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23.bin"/><Relationship Id="rId4" Type="http://schemas.openxmlformats.org/officeDocument/2006/relationships/comments" Target="../comments12.xml"/></Relationships>
</file>

<file path=xl/worksheets/_rels/sheet3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3.vml"/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24.bin"/><Relationship Id="rId4" Type="http://schemas.openxmlformats.org/officeDocument/2006/relationships/comments" Target="../comments13.xml"/></Relationships>
</file>

<file path=xl/worksheets/_rels/sheet3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4.vml"/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25.bin"/><Relationship Id="rId4" Type="http://schemas.openxmlformats.org/officeDocument/2006/relationships/comments" Target="../comments14.xml"/></Relationships>
</file>

<file path=xl/worksheets/_rels/sheet3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5.vml"/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26.bin"/><Relationship Id="rId4" Type="http://schemas.openxmlformats.org/officeDocument/2006/relationships/comments" Target="../comments15.xml"/></Relationships>
</file>

<file path=xl/worksheets/_rels/sheet3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6.vml"/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27.bin"/><Relationship Id="rId4" Type="http://schemas.openxmlformats.org/officeDocument/2006/relationships/comments" Target="../comments16.xml"/></Relationships>
</file>

<file path=xl/worksheets/_rels/sheet3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7.vml"/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28.bin"/><Relationship Id="rId4" Type="http://schemas.openxmlformats.org/officeDocument/2006/relationships/comments" Target="../comments17.xml"/></Relationships>
</file>

<file path=xl/worksheets/_rels/sheet3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8.vml"/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29.bin"/><Relationship Id="rId4" Type="http://schemas.openxmlformats.org/officeDocument/2006/relationships/comments" Target="../comments18.xml"/></Relationships>
</file>

<file path=xl/worksheets/_rels/sheet4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9.vml"/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30.bin"/><Relationship Id="rId4" Type="http://schemas.openxmlformats.org/officeDocument/2006/relationships/comments" Target="../comments19.xml"/></Relationships>
</file>

<file path=xl/worksheets/_rels/sheet4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0.vml"/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31.bin"/><Relationship Id="rId4" Type="http://schemas.openxmlformats.org/officeDocument/2006/relationships/comments" Target="../comments20.xml"/></Relationships>
</file>

<file path=xl/worksheets/_rels/sheet4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1.vml"/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32.bin"/><Relationship Id="rId4" Type="http://schemas.openxmlformats.org/officeDocument/2006/relationships/comments" Target="../comments21.xml"/></Relationships>
</file>

<file path=xl/worksheets/_rels/sheet4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2.vml"/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33.bin"/><Relationship Id="rId4" Type="http://schemas.openxmlformats.org/officeDocument/2006/relationships/comments" Target="../comments22.xml"/></Relationships>
</file>

<file path=xl/worksheets/_rels/sheet4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3.vml"/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34.bin"/><Relationship Id="rId4" Type="http://schemas.openxmlformats.org/officeDocument/2006/relationships/comments" Target="../comments23.xml"/></Relationships>
</file>

<file path=xl/worksheets/_rels/sheet4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4.vml"/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35.bin"/><Relationship Id="rId4" Type="http://schemas.openxmlformats.org/officeDocument/2006/relationships/comments" Target="../comments24.xml"/></Relationships>
</file>

<file path=xl/worksheets/_rels/sheet4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5.vml"/><Relationship Id="rId2" Type="http://schemas.openxmlformats.org/officeDocument/2006/relationships/drawing" Target="../drawings/drawing26.xml"/><Relationship Id="rId1" Type="http://schemas.openxmlformats.org/officeDocument/2006/relationships/printerSettings" Target="../printerSettings/printerSettings36.bin"/><Relationship Id="rId4" Type="http://schemas.openxmlformats.org/officeDocument/2006/relationships/comments" Target="../comments25.xml"/></Relationships>
</file>

<file path=xl/worksheets/_rels/sheet4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6.vml"/><Relationship Id="rId2" Type="http://schemas.openxmlformats.org/officeDocument/2006/relationships/drawing" Target="../drawings/drawing27.xml"/><Relationship Id="rId1" Type="http://schemas.openxmlformats.org/officeDocument/2006/relationships/printerSettings" Target="../printerSettings/printerSettings37.bin"/><Relationship Id="rId4" Type="http://schemas.openxmlformats.org/officeDocument/2006/relationships/comments" Target="../comments26.xml"/></Relationships>
</file>

<file path=xl/worksheets/_rels/sheet4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7.vml"/><Relationship Id="rId2" Type="http://schemas.openxmlformats.org/officeDocument/2006/relationships/drawing" Target="../drawings/drawing28.xml"/><Relationship Id="rId1" Type="http://schemas.openxmlformats.org/officeDocument/2006/relationships/printerSettings" Target="../printerSettings/printerSettings38.bin"/><Relationship Id="rId4" Type="http://schemas.openxmlformats.org/officeDocument/2006/relationships/comments" Target="../comments27.xml"/></Relationships>
</file>

<file path=xl/worksheets/_rels/sheet4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8.vml"/><Relationship Id="rId2" Type="http://schemas.openxmlformats.org/officeDocument/2006/relationships/drawing" Target="../drawings/drawing29.xml"/><Relationship Id="rId1" Type="http://schemas.openxmlformats.org/officeDocument/2006/relationships/printerSettings" Target="../printerSettings/printerSettings39.bin"/><Relationship Id="rId4" Type="http://schemas.openxmlformats.org/officeDocument/2006/relationships/comments" Target="../comments28.xml"/></Relationships>
</file>

<file path=xl/worksheets/_rels/sheet5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9.vml"/><Relationship Id="rId2" Type="http://schemas.openxmlformats.org/officeDocument/2006/relationships/drawing" Target="../drawings/drawing30.xml"/><Relationship Id="rId1" Type="http://schemas.openxmlformats.org/officeDocument/2006/relationships/printerSettings" Target="../printerSettings/printerSettings40.bin"/><Relationship Id="rId4" Type="http://schemas.openxmlformats.org/officeDocument/2006/relationships/comments" Target="../comments29.xml"/></Relationships>
</file>

<file path=xl/worksheets/_rels/sheet5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0.vml"/><Relationship Id="rId2" Type="http://schemas.openxmlformats.org/officeDocument/2006/relationships/drawing" Target="../drawings/drawing31.xml"/><Relationship Id="rId1" Type="http://schemas.openxmlformats.org/officeDocument/2006/relationships/printerSettings" Target="../printerSettings/printerSettings41.bin"/><Relationship Id="rId4" Type="http://schemas.openxmlformats.org/officeDocument/2006/relationships/comments" Target="../comments30.xml"/></Relationships>
</file>

<file path=xl/worksheets/_rels/sheet5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1.vml"/><Relationship Id="rId2" Type="http://schemas.openxmlformats.org/officeDocument/2006/relationships/drawing" Target="../drawings/drawing32.xml"/><Relationship Id="rId1" Type="http://schemas.openxmlformats.org/officeDocument/2006/relationships/printerSettings" Target="../printerSettings/printerSettings42.bin"/><Relationship Id="rId4" Type="http://schemas.openxmlformats.org/officeDocument/2006/relationships/comments" Target="../comments31.xml"/></Relationships>
</file>

<file path=xl/worksheets/_rels/sheet5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2.vml"/><Relationship Id="rId2" Type="http://schemas.openxmlformats.org/officeDocument/2006/relationships/drawing" Target="../drawings/drawing33.xml"/><Relationship Id="rId1" Type="http://schemas.openxmlformats.org/officeDocument/2006/relationships/printerSettings" Target="../printerSettings/printerSettings43.bin"/><Relationship Id="rId4" Type="http://schemas.openxmlformats.org/officeDocument/2006/relationships/comments" Target="../comments32.xml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00E97B-2344-784D-8B72-D54A88D5AC84}">
  <dimension ref="B1:AD31"/>
  <sheetViews>
    <sheetView workbookViewId="0">
      <pane xSplit="30" ySplit="1" topLeftCell="HY2" activePane="bottomRight" state="frozen"/>
      <selection pane="topRight" activeCell="AC1" sqref="AC1"/>
      <selection pane="bottomLeft" activeCell="A2" sqref="A2"/>
      <selection pane="bottomRight" activeCell="U16" sqref="U16"/>
    </sheetView>
  </sheetViews>
  <sheetFormatPr baseColWidth="10" defaultColWidth="5.83203125" defaultRowHeight="16" x14ac:dyDescent="0.2"/>
  <cols>
    <col min="2" max="2" width="5.83203125" style="320"/>
    <col min="8" max="18" width="3.83203125" style="317" customWidth="1"/>
    <col min="19" max="30" width="3.83203125" customWidth="1"/>
  </cols>
  <sheetData>
    <row r="1" spans="2:30" s="323" customFormat="1" ht="17" thickBot="1" x14ac:dyDescent="0.25">
      <c r="B1" s="333"/>
      <c r="C1" s="334"/>
      <c r="D1" s="334"/>
      <c r="E1" s="334"/>
      <c r="F1" s="334"/>
    </row>
    <row r="2" spans="2:30" ht="17" thickBot="1" x14ac:dyDescent="0.25">
      <c r="B2" s="331" t="s">
        <v>210</v>
      </c>
      <c r="C2" s="397" t="s">
        <v>213</v>
      </c>
      <c r="D2" s="398"/>
      <c r="E2" s="104" t="s">
        <v>221</v>
      </c>
      <c r="F2" s="103"/>
      <c r="H2" s="332" t="str">
        <f>Summary!B2</f>
        <v>Hard</v>
      </c>
      <c r="I2" s="332" t="str">
        <f>Summary!C2</f>
        <v>A</v>
      </c>
      <c r="J2" s="332">
        <f>Summary!D2</f>
        <v>2</v>
      </c>
      <c r="K2" s="332">
        <f>Summary!E2</f>
        <v>3</v>
      </c>
      <c r="L2" s="332">
        <f>Summary!F2</f>
        <v>4</v>
      </c>
      <c r="M2" s="332">
        <f>Summary!G2</f>
        <v>5</v>
      </c>
      <c r="N2" s="332">
        <f>Summary!H2</f>
        <v>6</v>
      </c>
      <c r="O2" s="332">
        <f>Summary!I2</f>
        <v>7</v>
      </c>
      <c r="P2" s="332">
        <f>Summary!J2</f>
        <v>8</v>
      </c>
      <c r="Q2" s="332">
        <f>Summary!K2</f>
        <v>9</v>
      </c>
      <c r="R2" s="332">
        <f>Summary!L2</f>
        <v>10</v>
      </c>
      <c r="T2" s="385" t="str">
        <f>Summary!B32</f>
        <v>EV = -0.0322153307097501</v>
      </c>
      <c r="U2" s="386"/>
      <c r="V2" s="386"/>
      <c r="W2" s="386"/>
      <c r="X2" s="386"/>
      <c r="Y2" s="386"/>
      <c r="Z2" s="386"/>
      <c r="AA2" s="386"/>
      <c r="AB2" s="386"/>
      <c r="AC2" s="386"/>
      <c r="AD2" s="387"/>
    </row>
    <row r="3" spans="2:30" x14ac:dyDescent="0.2">
      <c r="B3" s="327" t="s">
        <v>22</v>
      </c>
      <c r="C3" s="399">
        <f>COUNTIF($1:$1,B3)+COUNTIF($1:$1,1)</f>
        <v>0</v>
      </c>
      <c r="D3" s="400"/>
      <c r="E3" s="400">
        <f>Inittialize!E2</f>
        <v>24</v>
      </c>
      <c r="F3" s="403"/>
      <c r="H3" s="48" t="str">
        <f>Summary!B3</f>
        <v>5-8</v>
      </c>
      <c r="I3" s="318" t="str">
        <f>Summary!C3</f>
        <v>H</v>
      </c>
      <c r="J3" s="318" t="str">
        <f>Summary!D3</f>
        <v>H</v>
      </c>
      <c r="K3" s="318" t="str">
        <f>Summary!E3</f>
        <v>H</v>
      </c>
      <c r="L3" s="318" t="str">
        <f>Summary!F3</f>
        <v>H</v>
      </c>
      <c r="M3" s="318" t="str">
        <f>Summary!G3</f>
        <v>H</v>
      </c>
      <c r="N3" s="318" t="str">
        <f>Summary!H3</f>
        <v>H</v>
      </c>
      <c r="O3" s="318" t="str">
        <f>Summary!I3</f>
        <v>H</v>
      </c>
      <c r="P3" s="318" t="str">
        <f>Summary!J3</f>
        <v>H</v>
      </c>
      <c r="Q3" s="318" t="str">
        <f>Summary!K3</f>
        <v>H</v>
      </c>
      <c r="R3" s="318" t="str">
        <f>Summary!L3</f>
        <v>H</v>
      </c>
      <c r="T3" s="388" t="str">
        <f>Summary!B33</f>
        <v>EV = -3.22153307097501 %</v>
      </c>
      <c r="U3" s="389"/>
      <c r="V3" s="389"/>
      <c r="W3" s="389"/>
      <c r="X3" s="389"/>
      <c r="Y3" s="389"/>
      <c r="Z3" s="389"/>
      <c r="AA3" s="389"/>
      <c r="AB3" s="389"/>
      <c r="AC3" s="389"/>
      <c r="AD3" s="390"/>
    </row>
    <row r="4" spans="2:30" x14ac:dyDescent="0.2">
      <c r="B4" s="328">
        <v>2</v>
      </c>
      <c r="C4" s="401">
        <f t="shared" ref="C4:C11" si="0">COUNTIF($1:$1,B4)</f>
        <v>0</v>
      </c>
      <c r="D4" s="402"/>
      <c r="E4" s="402">
        <f>Inittialize!E3</f>
        <v>24</v>
      </c>
      <c r="F4" s="404"/>
      <c r="H4" s="48">
        <f>Summary!B4</f>
        <v>9</v>
      </c>
      <c r="I4" s="318" t="str">
        <f>Summary!C4</f>
        <v>H</v>
      </c>
      <c r="J4" s="318" t="str">
        <f>Summary!D4</f>
        <v>H</v>
      </c>
      <c r="K4" s="318" t="str">
        <f>Summary!E4</f>
        <v>D</v>
      </c>
      <c r="L4" s="318" t="str">
        <f>Summary!F4</f>
        <v>D</v>
      </c>
      <c r="M4" s="318" t="str">
        <f>Summary!G4</f>
        <v>D</v>
      </c>
      <c r="N4" s="318" t="str">
        <f>Summary!H4</f>
        <v>D</v>
      </c>
      <c r="O4" s="318" t="str">
        <f>Summary!I4</f>
        <v>H</v>
      </c>
      <c r="P4" s="318" t="str">
        <f>Summary!J4</f>
        <v>H</v>
      </c>
      <c r="Q4" s="318" t="str">
        <f>Summary!K4</f>
        <v>H</v>
      </c>
      <c r="R4" s="318" t="str">
        <f>Summary!L4</f>
        <v>H</v>
      </c>
      <c r="T4" s="391" t="s">
        <v>24</v>
      </c>
      <c r="U4" s="391"/>
      <c r="V4" s="391"/>
      <c r="W4" s="391"/>
      <c r="X4" s="391"/>
      <c r="Y4" s="391"/>
      <c r="Z4" s="391"/>
      <c r="AA4" s="391"/>
      <c r="AB4" s="391"/>
      <c r="AC4" s="391"/>
      <c r="AD4" s="391"/>
    </row>
    <row r="5" spans="2:30" x14ac:dyDescent="0.2">
      <c r="B5" s="328">
        <v>3</v>
      </c>
      <c r="C5" s="401">
        <f t="shared" si="0"/>
        <v>0</v>
      </c>
      <c r="D5" s="402"/>
      <c r="E5" s="402">
        <f>Inittialize!E4</f>
        <v>24</v>
      </c>
      <c r="F5" s="404"/>
      <c r="H5" s="48">
        <f>Summary!B5</f>
        <v>10</v>
      </c>
      <c r="I5" s="318" t="str">
        <f>Summary!C5</f>
        <v>H</v>
      </c>
      <c r="J5" s="318" t="str">
        <f>Summary!D5</f>
        <v>D</v>
      </c>
      <c r="K5" s="318" t="str">
        <f>Summary!E5</f>
        <v>D</v>
      </c>
      <c r="L5" s="318" t="str">
        <f>Summary!F5</f>
        <v>D</v>
      </c>
      <c r="M5" s="318" t="str">
        <f>Summary!G5</f>
        <v>D</v>
      </c>
      <c r="N5" s="318" t="str">
        <f>Summary!H5</f>
        <v>D</v>
      </c>
      <c r="O5" s="318" t="str">
        <f>Summary!I5</f>
        <v>D</v>
      </c>
      <c r="P5" s="318" t="str">
        <f>Summary!J5</f>
        <v>D</v>
      </c>
      <c r="Q5" s="318" t="str">
        <f>Summary!K5</f>
        <v>D</v>
      </c>
      <c r="R5" s="318" t="str">
        <f>Summary!L5</f>
        <v>H</v>
      </c>
      <c r="T5" s="392" t="s">
        <v>25</v>
      </c>
      <c r="U5" s="392"/>
      <c r="V5" s="392"/>
      <c r="W5" s="392"/>
      <c r="X5" s="392"/>
      <c r="Y5" s="392"/>
      <c r="Z5" s="392"/>
      <c r="AA5" s="392"/>
      <c r="AB5" s="392"/>
      <c r="AC5" s="392"/>
      <c r="AD5" s="392"/>
    </row>
    <row r="6" spans="2:30" x14ac:dyDescent="0.2">
      <c r="B6" s="328">
        <v>4</v>
      </c>
      <c r="C6" s="401">
        <f t="shared" si="0"/>
        <v>0</v>
      </c>
      <c r="D6" s="402"/>
      <c r="E6" s="402">
        <f>Inittialize!E5</f>
        <v>24</v>
      </c>
      <c r="F6" s="404"/>
      <c r="H6" s="48">
        <f>Summary!B6</f>
        <v>11</v>
      </c>
      <c r="I6" s="318" t="str">
        <f>Summary!C6</f>
        <v>H</v>
      </c>
      <c r="J6" s="318" t="str">
        <f>Summary!D6</f>
        <v>D</v>
      </c>
      <c r="K6" s="318" t="str">
        <f>Summary!E6</f>
        <v>D</v>
      </c>
      <c r="L6" s="318" t="str">
        <f>Summary!F6</f>
        <v>D</v>
      </c>
      <c r="M6" s="318" t="str">
        <f>Summary!G6</f>
        <v>D</v>
      </c>
      <c r="N6" s="318" t="str">
        <f>Summary!H6</f>
        <v>D</v>
      </c>
      <c r="O6" s="318" t="str">
        <f>Summary!I6</f>
        <v>D</v>
      </c>
      <c r="P6" s="318" t="str">
        <f>Summary!J6</f>
        <v>D</v>
      </c>
      <c r="Q6" s="318" t="str">
        <f>Summary!K6</f>
        <v>D</v>
      </c>
      <c r="R6" s="318" t="str">
        <f>Summary!L6</f>
        <v>H</v>
      </c>
      <c r="T6" s="393" t="s">
        <v>26</v>
      </c>
      <c r="U6" s="393"/>
      <c r="V6" s="393"/>
      <c r="W6" s="393"/>
      <c r="X6" s="393"/>
      <c r="Y6" s="393"/>
      <c r="Z6" s="393"/>
      <c r="AA6" s="393"/>
      <c r="AB6" s="393"/>
      <c r="AC6" s="393"/>
      <c r="AD6" s="393"/>
    </row>
    <row r="7" spans="2:30" x14ac:dyDescent="0.2">
      <c r="B7" s="328">
        <v>5</v>
      </c>
      <c r="C7" s="401">
        <f t="shared" si="0"/>
        <v>0</v>
      </c>
      <c r="D7" s="402"/>
      <c r="E7" s="402">
        <f>Inittialize!E6</f>
        <v>24</v>
      </c>
      <c r="F7" s="404"/>
      <c r="H7" s="48">
        <f>Summary!B7</f>
        <v>12</v>
      </c>
      <c r="I7" s="318" t="str">
        <f>Summary!C7</f>
        <v>H</v>
      </c>
      <c r="J7" s="318" t="str">
        <f>Summary!D7</f>
        <v>H</v>
      </c>
      <c r="K7" s="318" t="str">
        <f>Summary!E7</f>
        <v>H</v>
      </c>
      <c r="L7" s="318" t="str">
        <f>Summary!F7</f>
        <v>S</v>
      </c>
      <c r="M7" s="318" t="str">
        <f>Summary!G7</f>
        <v>S</v>
      </c>
      <c r="N7" s="318" t="str">
        <f>Summary!H7</f>
        <v>S</v>
      </c>
      <c r="O7" s="318" t="str">
        <f>Summary!I7</f>
        <v>H</v>
      </c>
      <c r="P7" s="318" t="str">
        <f>Summary!J7</f>
        <v>H</v>
      </c>
      <c r="Q7" s="318" t="str">
        <f>Summary!K7</f>
        <v>H</v>
      </c>
      <c r="R7" s="318" t="str">
        <f>Summary!L7</f>
        <v>H</v>
      </c>
      <c r="T7" s="394" t="s">
        <v>204</v>
      </c>
      <c r="U7" s="394"/>
      <c r="V7" s="394"/>
      <c r="W7" s="394"/>
      <c r="X7" s="394"/>
      <c r="Y7" s="394"/>
      <c r="Z7" s="394"/>
      <c r="AA7" s="394"/>
      <c r="AB7" s="394"/>
      <c r="AC7" s="394"/>
      <c r="AD7" s="394"/>
    </row>
    <row r="8" spans="2:30" x14ac:dyDescent="0.2">
      <c r="B8" s="328">
        <v>6</v>
      </c>
      <c r="C8" s="401">
        <f t="shared" si="0"/>
        <v>0</v>
      </c>
      <c r="D8" s="402"/>
      <c r="E8" s="402">
        <f>Inittialize!E7</f>
        <v>24</v>
      </c>
      <c r="F8" s="404"/>
      <c r="H8" s="48">
        <f>Summary!B8</f>
        <v>13</v>
      </c>
      <c r="I8" s="318" t="str">
        <f>Summary!C8</f>
        <v>H</v>
      </c>
      <c r="J8" s="318" t="str">
        <f>Summary!D8</f>
        <v>S</v>
      </c>
      <c r="K8" s="318" t="str">
        <f>Summary!E8</f>
        <v>S</v>
      </c>
      <c r="L8" s="318" t="str">
        <f>Summary!F8</f>
        <v>S</v>
      </c>
      <c r="M8" s="318" t="str">
        <f>Summary!G8</f>
        <v>S</v>
      </c>
      <c r="N8" s="318" t="str">
        <f>Summary!H8</f>
        <v>S</v>
      </c>
      <c r="O8" s="318" t="str">
        <f>Summary!I8</f>
        <v>H</v>
      </c>
      <c r="P8" s="318" t="str">
        <f>Summary!J8</f>
        <v>H</v>
      </c>
      <c r="Q8" s="318" t="str">
        <f>Summary!K8</f>
        <v>H</v>
      </c>
      <c r="R8" s="318" t="str">
        <f>Summary!L8</f>
        <v>H</v>
      </c>
      <c r="T8" s="384" t="s">
        <v>27</v>
      </c>
      <c r="U8" s="384"/>
      <c r="V8" s="384"/>
      <c r="W8" s="384"/>
      <c r="X8" s="384"/>
      <c r="Y8" s="384"/>
      <c r="Z8" s="384"/>
      <c r="AA8" s="384"/>
      <c r="AB8" s="384"/>
      <c r="AC8" s="384"/>
      <c r="AD8" s="384"/>
    </row>
    <row r="9" spans="2:30" x14ac:dyDescent="0.2">
      <c r="B9" s="328">
        <v>7</v>
      </c>
      <c r="C9" s="401">
        <f t="shared" si="0"/>
        <v>0</v>
      </c>
      <c r="D9" s="402"/>
      <c r="E9" s="402">
        <f>Inittialize!E8</f>
        <v>24</v>
      </c>
      <c r="F9" s="404"/>
      <c r="H9" s="48">
        <f>Summary!B9</f>
        <v>14</v>
      </c>
      <c r="I9" s="318" t="str">
        <f>Summary!C9</f>
        <v>H</v>
      </c>
      <c r="J9" s="318" t="str">
        <f>Summary!D9</f>
        <v>S</v>
      </c>
      <c r="K9" s="318" t="str">
        <f>Summary!E9</f>
        <v>S</v>
      </c>
      <c r="L9" s="318" t="str">
        <f>Summary!F9</f>
        <v>S</v>
      </c>
      <c r="M9" s="318" t="str">
        <f>Summary!G9</f>
        <v>S</v>
      </c>
      <c r="N9" s="318" t="str">
        <f>Summary!H9</f>
        <v>S</v>
      </c>
      <c r="O9" s="318" t="str">
        <f>Summary!I9</f>
        <v>H</v>
      </c>
      <c r="P9" s="318" t="str">
        <f>Summary!J9</f>
        <v>H</v>
      </c>
      <c r="Q9" s="318" t="str">
        <f>Summary!K9</f>
        <v>H</v>
      </c>
      <c r="R9" s="318" t="str">
        <f>Summary!L9</f>
        <v>H</v>
      </c>
    </row>
    <row r="10" spans="2:30" x14ac:dyDescent="0.2">
      <c r="B10" s="328">
        <v>8</v>
      </c>
      <c r="C10" s="401">
        <f t="shared" si="0"/>
        <v>0</v>
      </c>
      <c r="D10" s="402"/>
      <c r="E10" s="402">
        <f>Inittialize!E9</f>
        <v>24</v>
      </c>
      <c r="F10" s="404"/>
      <c r="H10" s="48">
        <f>Summary!B10</f>
        <v>15</v>
      </c>
      <c r="I10" s="318" t="str">
        <f>Summary!C10</f>
        <v>H</v>
      </c>
      <c r="J10" s="318" t="str">
        <f>Summary!D10</f>
        <v>S</v>
      </c>
      <c r="K10" s="318" t="str">
        <f>Summary!E10</f>
        <v>S</v>
      </c>
      <c r="L10" s="318" t="str">
        <f>Summary!F10</f>
        <v>S</v>
      </c>
      <c r="M10" s="318" t="str">
        <f>Summary!G10</f>
        <v>S</v>
      </c>
      <c r="N10" s="318" t="str">
        <f>Summary!H10</f>
        <v>S</v>
      </c>
      <c r="O10" s="318" t="str">
        <f>Summary!I10</f>
        <v>H</v>
      </c>
      <c r="P10" s="318" t="str">
        <f>Summary!J10</f>
        <v>H</v>
      </c>
      <c r="Q10" s="318" t="str">
        <f>Summary!K10</f>
        <v>H</v>
      </c>
      <c r="R10" s="318" t="str">
        <f>Summary!L10</f>
        <v>H</v>
      </c>
    </row>
    <row r="11" spans="2:30" x14ac:dyDescent="0.2">
      <c r="B11" s="328">
        <v>9</v>
      </c>
      <c r="C11" s="401">
        <f t="shared" si="0"/>
        <v>0</v>
      </c>
      <c r="D11" s="402"/>
      <c r="E11" s="402">
        <f>Inittialize!E10</f>
        <v>24</v>
      </c>
      <c r="F11" s="404"/>
      <c r="H11" s="48">
        <f>Summary!B11</f>
        <v>16</v>
      </c>
      <c r="I11" s="318" t="str">
        <f>Summary!C11</f>
        <v>S</v>
      </c>
      <c r="J11" s="318" t="str">
        <f>Summary!D11</f>
        <v>S</v>
      </c>
      <c r="K11" s="318" t="str">
        <f>Summary!E11</f>
        <v>S</v>
      </c>
      <c r="L11" s="318" t="str">
        <f>Summary!F11</f>
        <v>S</v>
      </c>
      <c r="M11" s="318" t="str">
        <f>Summary!G11</f>
        <v>S</v>
      </c>
      <c r="N11" s="318" t="str">
        <f>Summary!H11</f>
        <v>S</v>
      </c>
      <c r="O11" s="318" t="str">
        <f>Summary!I11</f>
        <v>H</v>
      </c>
      <c r="P11" s="318" t="str">
        <f>Summary!J11</f>
        <v>H</v>
      </c>
      <c r="Q11" s="318" t="str">
        <f>Summary!K11</f>
        <v>H</v>
      </c>
      <c r="R11" s="318" t="str">
        <f>Summary!L11</f>
        <v>H</v>
      </c>
    </row>
    <row r="12" spans="2:30" ht="17" thickBot="1" x14ac:dyDescent="0.25">
      <c r="B12" s="329">
        <v>10</v>
      </c>
      <c r="C12" s="413">
        <f>COUNTIF($1:$1,10)+COUNTIF($1:$1,"K")+COUNTIF($1:$1,"J")+COUNTIF($1:$1,"Q")</f>
        <v>0</v>
      </c>
      <c r="D12" s="411"/>
      <c r="E12" s="411">
        <f>Inittialize!E11</f>
        <v>96</v>
      </c>
      <c r="F12" s="412"/>
      <c r="H12" s="48" t="str">
        <f>Summary!B12</f>
        <v>17-21</v>
      </c>
      <c r="I12" s="318" t="str">
        <f>Summary!C12</f>
        <v>S</v>
      </c>
      <c r="J12" s="318" t="str">
        <f>Summary!D12</f>
        <v>S</v>
      </c>
      <c r="K12" s="318" t="str">
        <f>Summary!E12</f>
        <v>S</v>
      </c>
      <c r="L12" s="318" t="str">
        <f>Summary!F12</f>
        <v>S</v>
      </c>
      <c r="M12" s="318" t="str">
        <f>Summary!G12</f>
        <v>S</v>
      </c>
      <c r="N12" s="318" t="str">
        <f>Summary!H12</f>
        <v>S</v>
      </c>
      <c r="O12" s="318" t="str">
        <f>Summary!I12</f>
        <v>S</v>
      </c>
      <c r="P12" s="318" t="str">
        <f>Summary!J12</f>
        <v>S</v>
      </c>
      <c r="Q12" s="318" t="str">
        <f>Summary!K12</f>
        <v>S</v>
      </c>
      <c r="R12" s="318" t="str">
        <f>Summary!L12</f>
        <v>S</v>
      </c>
    </row>
    <row r="13" spans="2:30" ht="17" thickBot="1" x14ac:dyDescent="0.25">
      <c r="B13" s="331" t="s">
        <v>2</v>
      </c>
      <c r="C13" s="407">
        <f>SUM(C3:C12)</f>
        <v>0</v>
      </c>
      <c r="D13" s="408"/>
      <c r="E13" s="405">
        <f>SUM(E3:E12)</f>
        <v>312</v>
      </c>
      <c r="F13" s="406"/>
      <c r="H13" s="48" t="str">
        <f>Summary!B13</f>
        <v>Soft</v>
      </c>
      <c r="I13" s="48" t="str">
        <f>Summary!C13</f>
        <v>A</v>
      </c>
      <c r="J13" s="48">
        <f>Summary!D13</f>
        <v>2</v>
      </c>
      <c r="K13" s="48">
        <f>Summary!E13</f>
        <v>3</v>
      </c>
      <c r="L13" s="48">
        <f>Summary!F13</f>
        <v>4</v>
      </c>
      <c r="M13" s="48">
        <f>Summary!G13</f>
        <v>5</v>
      </c>
      <c r="N13" s="48">
        <f>Summary!H13</f>
        <v>6</v>
      </c>
      <c r="O13" s="48">
        <f>Summary!I13</f>
        <v>7</v>
      </c>
      <c r="P13" s="48">
        <f>Summary!J13</f>
        <v>8</v>
      </c>
      <c r="Q13" s="48">
        <f>Summary!K13</f>
        <v>9</v>
      </c>
      <c r="R13" s="48">
        <f>Summary!L13</f>
        <v>10</v>
      </c>
    </row>
    <row r="14" spans="2:30" x14ac:dyDescent="0.2">
      <c r="H14" s="48">
        <f>Summary!B14</f>
        <v>13</v>
      </c>
      <c r="I14" s="318" t="str">
        <f>Summary!C14</f>
        <v>H</v>
      </c>
      <c r="J14" s="318" t="str">
        <f>Summary!D14</f>
        <v>H</v>
      </c>
      <c r="K14" s="318" t="str">
        <f>Summary!E14</f>
        <v>H</v>
      </c>
      <c r="L14" s="318" t="str">
        <f>Summary!F14</f>
        <v>H</v>
      </c>
      <c r="M14" s="318" t="str">
        <f>Summary!G14</f>
        <v>H</v>
      </c>
      <c r="N14" s="318" t="str">
        <f>Summary!H14</f>
        <v>H</v>
      </c>
      <c r="O14" s="318" t="str">
        <f>Summary!I14</f>
        <v>H</v>
      </c>
      <c r="P14" s="318" t="str">
        <f>Summary!J14</f>
        <v>H</v>
      </c>
      <c r="Q14" s="318" t="str">
        <f>Summary!K14</f>
        <v>H</v>
      </c>
      <c r="R14" s="318" t="str">
        <f>Summary!L14</f>
        <v>H</v>
      </c>
    </row>
    <row r="15" spans="2:30" x14ac:dyDescent="0.2">
      <c r="B15" s="384" t="s">
        <v>47</v>
      </c>
      <c r="C15" s="384"/>
      <c r="D15" s="395">
        <f>EV!H46</f>
        <v>-3.2215330709750127E-2</v>
      </c>
      <c r="E15" s="395"/>
      <c r="F15" s="325"/>
      <c r="H15" s="48">
        <f>Summary!B15</f>
        <v>14</v>
      </c>
      <c r="I15" s="318" t="str">
        <f>Summary!C15</f>
        <v>H</v>
      </c>
      <c r="J15" s="318" t="str">
        <f>Summary!D15</f>
        <v>H</v>
      </c>
      <c r="K15" s="318" t="str">
        <f>Summary!E15</f>
        <v>H</v>
      </c>
      <c r="L15" s="318" t="str">
        <f>Summary!F15</f>
        <v>H</v>
      </c>
      <c r="M15" s="318" t="str">
        <f>Summary!G15</f>
        <v>H</v>
      </c>
      <c r="N15" s="318" t="str">
        <f>Summary!H15</f>
        <v>H</v>
      </c>
      <c r="O15" s="318" t="str">
        <f>Summary!I15</f>
        <v>H</v>
      </c>
      <c r="P15" s="318" t="str">
        <f>Summary!J15</f>
        <v>H</v>
      </c>
      <c r="Q15" s="318" t="str">
        <f>Summary!K15</f>
        <v>H</v>
      </c>
      <c r="R15" s="318" t="str">
        <f>Summary!L15</f>
        <v>H</v>
      </c>
    </row>
    <row r="16" spans="2:30" x14ac:dyDescent="0.2">
      <c r="B16" s="384" t="s">
        <v>223</v>
      </c>
      <c r="C16" s="384"/>
      <c r="D16" s="396">
        <f>E12/E13</f>
        <v>0.30769230769230771</v>
      </c>
      <c r="E16" s="396"/>
      <c r="H16" s="48">
        <f>Summary!B16</f>
        <v>15</v>
      </c>
      <c r="I16" s="318" t="str">
        <f>Summary!C16</f>
        <v>H</v>
      </c>
      <c r="J16" s="318" t="str">
        <f>Summary!D16</f>
        <v>H</v>
      </c>
      <c r="K16" s="318" t="str">
        <f>Summary!E16</f>
        <v>H</v>
      </c>
      <c r="L16" s="318" t="str">
        <f>Summary!F16</f>
        <v>H</v>
      </c>
      <c r="M16" s="318" t="str">
        <f>Summary!G16</f>
        <v>H</v>
      </c>
      <c r="N16" s="318" t="str">
        <f>Summary!H16</f>
        <v>H</v>
      </c>
      <c r="O16" s="318" t="str">
        <f>Summary!I16</f>
        <v>H</v>
      </c>
      <c r="P16" s="318" t="str">
        <f>Summary!J16</f>
        <v>H</v>
      </c>
      <c r="Q16" s="318" t="str">
        <f>Summary!K16</f>
        <v>H</v>
      </c>
      <c r="R16" s="318" t="str">
        <f>Summary!L16</f>
        <v>H</v>
      </c>
    </row>
    <row r="17" spans="2:18" x14ac:dyDescent="0.2">
      <c r="B17" s="388" t="s">
        <v>11</v>
      </c>
      <c r="C17" s="390"/>
      <c r="D17" s="409">
        <f>Dealer!J33</f>
        <v>4.7337278106508882E-2</v>
      </c>
      <c r="E17" s="410"/>
      <c r="H17" s="48">
        <f>Summary!B17</f>
        <v>16</v>
      </c>
      <c r="I17" s="318" t="str">
        <f>Summary!C17</f>
        <v>H</v>
      </c>
      <c r="J17" s="318" t="str">
        <f>Summary!D17</f>
        <v>H</v>
      </c>
      <c r="K17" s="318" t="str">
        <f>Summary!E17</f>
        <v>H</v>
      </c>
      <c r="L17" s="318" t="str">
        <f>Summary!F17</f>
        <v>H</v>
      </c>
      <c r="M17" s="318" t="str">
        <f>Summary!G17</f>
        <v>H</v>
      </c>
      <c r="N17" s="318" t="str">
        <f>Summary!H17</f>
        <v>H</v>
      </c>
      <c r="O17" s="318" t="str">
        <f>Summary!I17</f>
        <v>H</v>
      </c>
      <c r="P17" s="318" t="str">
        <f>Summary!J17</f>
        <v>H</v>
      </c>
      <c r="Q17" s="318" t="str">
        <f>Summary!K17</f>
        <v>H</v>
      </c>
      <c r="R17" s="318" t="str">
        <f>Summary!L17</f>
        <v>H</v>
      </c>
    </row>
    <row r="18" spans="2:18" x14ac:dyDescent="0.2">
      <c r="B18" s="384" t="s">
        <v>222</v>
      </c>
      <c r="C18" s="384"/>
      <c r="D18" s="395">
        <f>D16*2-(1-D16)</f>
        <v>-7.6923076923076872E-2</v>
      </c>
      <c r="E18" s="395"/>
      <c r="H18" s="48">
        <f>Summary!B18</f>
        <v>17</v>
      </c>
      <c r="I18" s="318" t="str">
        <f>Summary!C18</f>
        <v>H</v>
      </c>
      <c r="J18" s="318" t="str">
        <f>Summary!D18</f>
        <v>H</v>
      </c>
      <c r="K18" s="318" t="str">
        <f>Summary!E18</f>
        <v>H</v>
      </c>
      <c r="L18" s="318" t="str">
        <f>Summary!F18</f>
        <v>H</v>
      </c>
      <c r="M18" s="318" t="str">
        <f>Summary!G18</f>
        <v>H</v>
      </c>
      <c r="N18" s="318" t="str">
        <f>Summary!H18</f>
        <v>H</v>
      </c>
      <c r="O18" s="318" t="str">
        <f>Summary!I18</f>
        <v>H</v>
      </c>
      <c r="P18" s="318" t="str">
        <f>Summary!J18</f>
        <v>H</v>
      </c>
      <c r="Q18" s="318" t="str">
        <f>Summary!K18</f>
        <v>H</v>
      </c>
      <c r="R18" s="318" t="str">
        <f>Summary!L18</f>
        <v>H</v>
      </c>
    </row>
    <row r="19" spans="2:18" x14ac:dyDescent="0.2">
      <c r="B19" s="326"/>
      <c r="C19" s="326"/>
      <c r="D19" s="330"/>
      <c r="E19" s="330"/>
      <c r="F19" s="326"/>
      <c r="H19" s="48">
        <f>Summary!B19</f>
        <v>18</v>
      </c>
      <c r="I19" s="318" t="str">
        <f>Summary!C19</f>
        <v>S</v>
      </c>
      <c r="J19" s="318" t="str">
        <f>Summary!D19</f>
        <v>S</v>
      </c>
      <c r="K19" s="318" t="str">
        <f>Summary!E19</f>
        <v>S</v>
      </c>
      <c r="L19" s="318" t="str">
        <f>Summary!F19</f>
        <v>S</v>
      </c>
      <c r="M19" s="318" t="str">
        <f>Summary!G19</f>
        <v>S</v>
      </c>
      <c r="N19" s="318" t="str">
        <f>Summary!H19</f>
        <v>S</v>
      </c>
      <c r="O19" s="318" t="str">
        <f>Summary!I19</f>
        <v>S</v>
      </c>
      <c r="P19" s="318" t="str">
        <f>Summary!J19</f>
        <v>S</v>
      </c>
      <c r="Q19" s="318" t="str">
        <f>Summary!K19</f>
        <v>H</v>
      </c>
      <c r="R19" s="318" t="str">
        <f>Summary!L19</f>
        <v>H</v>
      </c>
    </row>
    <row r="20" spans="2:18" x14ac:dyDescent="0.2">
      <c r="F20" s="324"/>
      <c r="H20" s="48">
        <f>Summary!B20</f>
        <v>19</v>
      </c>
      <c r="I20" s="318" t="str">
        <f>Summary!C20</f>
        <v>S</v>
      </c>
      <c r="J20" s="318" t="str">
        <f>Summary!D20</f>
        <v>S</v>
      </c>
      <c r="K20" s="318" t="str">
        <f>Summary!E20</f>
        <v>S</v>
      </c>
      <c r="L20" s="318" t="str">
        <f>Summary!F20</f>
        <v>S</v>
      </c>
      <c r="M20" s="318" t="str">
        <f>Summary!G20</f>
        <v>S</v>
      </c>
      <c r="N20" s="318" t="str">
        <f>Summary!H20</f>
        <v>S</v>
      </c>
      <c r="O20" s="318" t="str">
        <f>Summary!I20</f>
        <v>S</v>
      </c>
      <c r="P20" s="318" t="str">
        <f>Summary!J20</f>
        <v>S</v>
      </c>
      <c r="Q20" s="318" t="str">
        <f>Summary!K20</f>
        <v>S</v>
      </c>
      <c r="R20" s="318" t="str">
        <f>Summary!L20</f>
        <v>S</v>
      </c>
    </row>
    <row r="21" spans="2:18" x14ac:dyDescent="0.2">
      <c r="B21" s="384" t="s">
        <v>217</v>
      </c>
      <c r="C21" s="384"/>
      <c r="D21" s="326"/>
      <c r="E21" s="326"/>
      <c r="F21" s="324"/>
      <c r="H21" s="48" t="str">
        <f>Summary!B21</f>
        <v>Pair</v>
      </c>
      <c r="I21" s="48" t="str">
        <f>Summary!C21</f>
        <v>A</v>
      </c>
      <c r="J21" s="48">
        <f>Summary!D21</f>
        <v>2</v>
      </c>
      <c r="K21" s="48">
        <f>Summary!E21</f>
        <v>3</v>
      </c>
      <c r="L21" s="48">
        <f>Summary!F21</f>
        <v>4</v>
      </c>
      <c r="M21" s="48">
        <f>Summary!G21</f>
        <v>5</v>
      </c>
      <c r="N21" s="48">
        <f>Summary!H21</f>
        <v>6</v>
      </c>
      <c r="O21" s="48">
        <f>Summary!I21</f>
        <v>7</v>
      </c>
      <c r="P21" s="48">
        <f>Summary!J21</f>
        <v>8</v>
      </c>
      <c r="Q21" s="48">
        <f>Summary!K21</f>
        <v>9</v>
      </c>
      <c r="R21" s="48">
        <f>Summary!L21</f>
        <v>10</v>
      </c>
    </row>
    <row r="22" spans="2:18" x14ac:dyDescent="0.2">
      <c r="B22" s="316" t="s">
        <v>218</v>
      </c>
      <c r="C22" s="1">
        <f>SUM(C4:C7)</f>
        <v>0</v>
      </c>
      <c r="D22" s="324"/>
      <c r="E22" s="324"/>
      <c r="F22" s="324"/>
      <c r="H22" s="48" t="str">
        <f>Summary!B22</f>
        <v>A</v>
      </c>
      <c r="I22" s="318">
        <f>Summary!C22</f>
        <v>2</v>
      </c>
      <c r="J22" s="318">
        <f>Summary!D22</f>
        <v>2</v>
      </c>
      <c r="K22" s="318">
        <f>Summary!E22</f>
        <v>2</v>
      </c>
      <c r="L22" s="318">
        <f>Summary!F22</f>
        <v>2</v>
      </c>
      <c r="M22" s="318">
        <f>Summary!G22</f>
        <v>2</v>
      </c>
      <c r="N22" s="318">
        <f>Summary!H22</f>
        <v>2</v>
      </c>
      <c r="O22" s="318">
        <f>Summary!I22</f>
        <v>2</v>
      </c>
      <c r="P22" s="318">
        <f>Summary!J22</f>
        <v>2</v>
      </c>
      <c r="Q22" s="318">
        <f>Summary!K22</f>
        <v>2</v>
      </c>
      <c r="R22" s="318">
        <f>Summary!L22</f>
        <v>2</v>
      </c>
    </row>
    <row r="23" spans="2:18" x14ac:dyDescent="0.2">
      <c r="B23" s="316" t="s">
        <v>219</v>
      </c>
      <c r="C23" s="1">
        <f>SUM(C3,C12)</f>
        <v>0</v>
      </c>
      <c r="D23" s="324"/>
      <c r="E23" s="324"/>
      <c r="F23" s="324"/>
      <c r="H23" s="48">
        <f>Summary!B23</f>
        <v>2</v>
      </c>
      <c r="I23" s="318" t="str">
        <f>Summary!C23</f>
        <v>H</v>
      </c>
      <c r="J23" s="318" t="str">
        <f>Summary!D23</f>
        <v>H</v>
      </c>
      <c r="K23" s="318" t="str">
        <f>Summary!E23</f>
        <v>H</v>
      </c>
      <c r="L23" s="318">
        <f>Summary!F23</f>
        <v>2</v>
      </c>
      <c r="M23" s="318">
        <f>Summary!G23</f>
        <v>2</v>
      </c>
      <c r="N23" s="318">
        <f>Summary!H23</f>
        <v>2</v>
      </c>
      <c r="O23" s="318">
        <f>Summary!I23</f>
        <v>2</v>
      </c>
      <c r="P23" s="318" t="str">
        <f>Summary!J23</f>
        <v>H</v>
      </c>
      <c r="Q23" s="318" t="str">
        <f>Summary!K23</f>
        <v>H</v>
      </c>
      <c r="R23" s="318" t="str">
        <f>Summary!L23</f>
        <v>H</v>
      </c>
    </row>
    <row r="24" spans="2:18" x14ac:dyDescent="0.2">
      <c r="B24" s="316" t="s">
        <v>220</v>
      </c>
      <c r="C24" s="1">
        <f>C22-C23</f>
        <v>0</v>
      </c>
      <c r="D24" s="324"/>
      <c r="E24" s="324"/>
      <c r="H24" s="48">
        <f>Summary!B24</f>
        <v>3</v>
      </c>
      <c r="I24" s="318" t="str">
        <f>Summary!C24</f>
        <v>H</v>
      </c>
      <c r="J24" s="318" t="str">
        <f>Summary!D24</f>
        <v>H</v>
      </c>
      <c r="K24" s="318" t="str">
        <f>Summary!E24</f>
        <v>H</v>
      </c>
      <c r="L24" s="318">
        <f>Summary!F24</f>
        <v>2</v>
      </c>
      <c r="M24" s="318">
        <f>Summary!G24</f>
        <v>2</v>
      </c>
      <c r="N24" s="318">
        <f>Summary!H24</f>
        <v>2</v>
      </c>
      <c r="O24" s="318">
        <f>Summary!I24</f>
        <v>2</v>
      </c>
      <c r="P24" s="318" t="str">
        <f>Summary!J24</f>
        <v>H</v>
      </c>
      <c r="Q24" s="318" t="str">
        <f>Summary!K24</f>
        <v>H</v>
      </c>
      <c r="R24" s="318" t="str">
        <f>Summary!L24</f>
        <v>H</v>
      </c>
    </row>
    <row r="25" spans="2:18" x14ac:dyDescent="0.2">
      <c r="B25" s="316" t="b">
        <v>1</v>
      </c>
      <c r="C25" s="1">
        <f>C24/Rules!B5</f>
        <v>0</v>
      </c>
      <c r="D25" s="324"/>
      <c r="E25" s="324"/>
      <c r="H25" s="48">
        <f>Summary!B25</f>
        <v>4</v>
      </c>
      <c r="I25" s="318" t="str">
        <f>Summary!C25</f>
        <v>H</v>
      </c>
      <c r="J25" s="318" t="str">
        <f>Summary!D25</f>
        <v>H</v>
      </c>
      <c r="K25" s="318" t="str">
        <f>Summary!E25</f>
        <v>H</v>
      </c>
      <c r="L25" s="318" t="str">
        <f>Summary!F25</f>
        <v>H</v>
      </c>
      <c r="M25" s="318" t="str">
        <f>Summary!G25</f>
        <v>H</v>
      </c>
      <c r="N25" s="318" t="str">
        <f>Summary!H25</f>
        <v>H</v>
      </c>
      <c r="O25" s="318" t="str">
        <f>Summary!I25</f>
        <v>H</v>
      </c>
      <c r="P25" s="318" t="str">
        <f>Summary!J25</f>
        <v>H</v>
      </c>
      <c r="Q25" s="318" t="str">
        <f>Summary!K25</f>
        <v>H</v>
      </c>
      <c r="R25" s="318" t="str">
        <f>Summary!L25</f>
        <v>H</v>
      </c>
    </row>
    <row r="26" spans="2:18" x14ac:dyDescent="0.2">
      <c r="H26" s="48">
        <f>Summary!B26</f>
        <v>5</v>
      </c>
      <c r="I26" s="318" t="str">
        <f>Summary!C26</f>
        <v>H</v>
      </c>
      <c r="J26" s="318" t="str">
        <f>Summary!D26</f>
        <v>D</v>
      </c>
      <c r="K26" s="318" t="str">
        <f>Summary!E26</f>
        <v>D</v>
      </c>
      <c r="L26" s="318" t="str">
        <f>Summary!F26</f>
        <v>D</v>
      </c>
      <c r="M26" s="318" t="str">
        <f>Summary!G26</f>
        <v>D</v>
      </c>
      <c r="N26" s="318" t="str">
        <f>Summary!H26</f>
        <v>D</v>
      </c>
      <c r="O26" s="318" t="str">
        <f>Summary!I26</f>
        <v>D</v>
      </c>
      <c r="P26" s="318" t="str">
        <f>Summary!J26</f>
        <v>D</v>
      </c>
      <c r="Q26" s="318" t="str">
        <f>Summary!K26</f>
        <v>D</v>
      </c>
      <c r="R26" s="318" t="str">
        <f>Summary!L26</f>
        <v>H</v>
      </c>
    </row>
    <row r="27" spans="2:18" x14ac:dyDescent="0.2">
      <c r="H27" s="48">
        <f>Summary!B27</f>
        <v>6</v>
      </c>
      <c r="I27" s="318" t="str">
        <f>Summary!C27</f>
        <v>H</v>
      </c>
      <c r="J27" s="318" t="str">
        <f>Summary!D27</f>
        <v>H</v>
      </c>
      <c r="K27" s="318">
        <f>Summary!E27</f>
        <v>2</v>
      </c>
      <c r="L27" s="318">
        <f>Summary!F27</f>
        <v>2</v>
      </c>
      <c r="M27" s="318">
        <f>Summary!G27</f>
        <v>2</v>
      </c>
      <c r="N27" s="318">
        <f>Summary!H27</f>
        <v>2</v>
      </c>
      <c r="O27" s="318" t="str">
        <f>Summary!I27</f>
        <v>H</v>
      </c>
      <c r="P27" s="318" t="str">
        <f>Summary!J27</f>
        <v>H</v>
      </c>
      <c r="Q27" s="318" t="str">
        <f>Summary!K27</f>
        <v>H</v>
      </c>
      <c r="R27" s="318" t="str">
        <f>Summary!L27</f>
        <v>H</v>
      </c>
    </row>
    <row r="28" spans="2:18" x14ac:dyDescent="0.2">
      <c r="H28" s="48">
        <f>Summary!B28</f>
        <v>7</v>
      </c>
      <c r="I28" s="318" t="str">
        <f>Summary!C28</f>
        <v>H</v>
      </c>
      <c r="J28" s="318">
        <f>Summary!D28</f>
        <v>2</v>
      </c>
      <c r="K28" s="318">
        <f>Summary!E28</f>
        <v>2</v>
      </c>
      <c r="L28" s="318">
        <f>Summary!F28</f>
        <v>2</v>
      </c>
      <c r="M28" s="318">
        <f>Summary!G28</f>
        <v>2</v>
      </c>
      <c r="N28" s="318">
        <f>Summary!H28</f>
        <v>2</v>
      </c>
      <c r="O28" s="318">
        <f>Summary!I28</f>
        <v>2</v>
      </c>
      <c r="P28" s="318" t="str">
        <f>Summary!J28</f>
        <v>H</v>
      </c>
      <c r="Q28" s="318" t="str">
        <f>Summary!K28</f>
        <v>H</v>
      </c>
      <c r="R28" s="318" t="str">
        <f>Summary!L28</f>
        <v>H</v>
      </c>
    </row>
    <row r="29" spans="2:18" x14ac:dyDescent="0.2">
      <c r="H29" s="48">
        <f>Summary!B29</f>
        <v>8</v>
      </c>
      <c r="I29" s="318" t="str">
        <f>Summary!C29</f>
        <v>S</v>
      </c>
      <c r="J29" s="318">
        <f>Summary!D29</f>
        <v>2</v>
      </c>
      <c r="K29" s="318">
        <f>Summary!E29</f>
        <v>2</v>
      </c>
      <c r="L29" s="318">
        <f>Summary!F29</f>
        <v>2</v>
      </c>
      <c r="M29" s="318">
        <f>Summary!G29</f>
        <v>2</v>
      </c>
      <c r="N29" s="318">
        <f>Summary!H29</f>
        <v>2</v>
      </c>
      <c r="O29" s="318">
        <f>Summary!I29</f>
        <v>2</v>
      </c>
      <c r="P29" s="318">
        <f>Summary!J29</f>
        <v>2</v>
      </c>
      <c r="Q29" s="318">
        <f>Summary!K29</f>
        <v>2</v>
      </c>
      <c r="R29" s="318" t="str">
        <f>Summary!L29</f>
        <v>H</v>
      </c>
    </row>
    <row r="30" spans="2:18" x14ac:dyDescent="0.2">
      <c r="H30" s="48">
        <f>Summary!B30</f>
        <v>9</v>
      </c>
      <c r="I30" s="318" t="str">
        <f>Summary!C30</f>
        <v>S</v>
      </c>
      <c r="J30" s="318">
        <f>Summary!D30</f>
        <v>2</v>
      </c>
      <c r="K30" s="318">
        <f>Summary!E30</f>
        <v>2</v>
      </c>
      <c r="L30" s="318">
        <f>Summary!F30</f>
        <v>2</v>
      </c>
      <c r="M30" s="318">
        <f>Summary!G30</f>
        <v>2</v>
      </c>
      <c r="N30" s="318">
        <f>Summary!H30</f>
        <v>2</v>
      </c>
      <c r="O30" s="318" t="str">
        <f>Summary!I30</f>
        <v>S</v>
      </c>
      <c r="P30" s="318">
        <f>Summary!J30</f>
        <v>2</v>
      </c>
      <c r="Q30" s="318">
        <f>Summary!K30</f>
        <v>2</v>
      </c>
      <c r="R30" s="318" t="str">
        <f>Summary!L30</f>
        <v>S</v>
      </c>
    </row>
    <row r="31" spans="2:18" x14ac:dyDescent="0.2">
      <c r="H31" s="48">
        <f>Summary!B31</f>
        <v>10</v>
      </c>
      <c r="I31" s="318" t="str">
        <f>Summary!C31</f>
        <v>S</v>
      </c>
      <c r="J31" s="318" t="str">
        <f>Summary!D31</f>
        <v>S</v>
      </c>
      <c r="K31" s="318" t="str">
        <f>Summary!E31</f>
        <v>S</v>
      </c>
      <c r="L31" s="318" t="str">
        <f>Summary!F31</f>
        <v>S</v>
      </c>
      <c r="M31" s="318" t="str">
        <f>Summary!G31</f>
        <v>S</v>
      </c>
      <c r="N31" s="318" t="str">
        <f>Summary!H31</f>
        <v>S</v>
      </c>
      <c r="O31" s="318" t="str">
        <f>Summary!I31</f>
        <v>S</v>
      </c>
      <c r="P31" s="318" t="str">
        <f>Summary!J31</f>
        <v>S</v>
      </c>
      <c r="Q31" s="318" t="str">
        <f>Summary!K31</f>
        <v>S</v>
      </c>
      <c r="R31" s="318" t="str">
        <f>Summary!L31</f>
        <v>S</v>
      </c>
    </row>
  </sheetData>
  <sheetProtection sheet="1" objects="1" scenarios="1"/>
  <mergeCells count="39">
    <mergeCell ref="E13:F13"/>
    <mergeCell ref="C13:D13"/>
    <mergeCell ref="B17:C17"/>
    <mergeCell ref="D17:E17"/>
    <mergeCell ref="E8:F8"/>
    <mergeCell ref="E9:F9"/>
    <mergeCell ref="E11:F11"/>
    <mergeCell ref="E12:F12"/>
    <mergeCell ref="E10:F10"/>
    <mergeCell ref="C9:D9"/>
    <mergeCell ref="C10:D10"/>
    <mergeCell ref="C11:D11"/>
    <mergeCell ref="C12:D12"/>
    <mergeCell ref="E3:F3"/>
    <mergeCell ref="E4:F4"/>
    <mergeCell ref="E6:F6"/>
    <mergeCell ref="E7:F7"/>
    <mergeCell ref="E5:F5"/>
    <mergeCell ref="C4:D4"/>
    <mergeCell ref="C5:D5"/>
    <mergeCell ref="C6:D6"/>
    <mergeCell ref="C7:D7"/>
    <mergeCell ref="C8:D8"/>
    <mergeCell ref="B21:C21"/>
    <mergeCell ref="T2:AD2"/>
    <mergeCell ref="T3:AD3"/>
    <mergeCell ref="T4:AD4"/>
    <mergeCell ref="T5:AD5"/>
    <mergeCell ref="T6:AD6"/>
    <mergeCell ref="T7:AD7"/>
    <mergeCell ref="T8:AD8"/>
    <mergeCell ref="D15:E15"/>
    <mergeCell ref="D16:E16"/>
    <mergeCell ref="D18:E18"/>
    <mergeCell ref="B15:C15"/>
    <mergeCell ref="B16:C16"/>
    <mergeCell ref="B18:C18"/>
    <mergeCell ref="C2:D2"/>
    <mergeCell ref="C3:D3"/>
  </mergeCells>
  <conditionalFormatting sqref="I3:R12">
    <cfRule type="containsText" dxfId="888" priority="20" operator="containsText" text="S">
      <formula>NOT(ISERROR(SEARCH("S",I3)))</formula>
    </cfRule>
    <cfRule type="containsText" dxfId="887" priority="21" operator="containsText" text="H">
      <formula>NOT(ISERROR(SEARCH("H",I3)))</formula>
    </cfRule>
  </conditionalFormatting>
  <conditionalFormatting sqref="I3:R12">
    <cfRule type="containsText" dxfId="886" priority="19" operator="containsText" text="D">
      <formula>NOT(ISERROR(SEARCH("D",I3)))</formula>
    </cfRule>
  </conditionalFormatting>
  <conditionalFormatting sqref="I3:R12">
    <cfRule type="containsText" dxfId="885" priority="18" operator="containsText" text="R">
      <formula>NOT(ISERROR(SEARCH("R",I3)))</formula>
    </cfRule>
  </conditionalFormatting>
  <conditionalFormatting sqref="I3:R12">
    <cfRule type="cellIs" dxfId="884" priority="17" operator="between">
      <formula>2</formula>
      <formula>5</formula>
    </cfRule>
  </conditionalFormatting>
  <conditionalFormatting sqref="I14:R20">
    <cfRule type="containsText" dxfId="883" priority="15" operator="containsText" text="S">
      <formula>NOT(ISERROR(SEARCH("S",I14)))</formula>
    </cfRule>
    <cfRule type="containsText" dxfId="882" priority="16" operator="containsText" text="H">
      <formula>NOT(ISERROR(SEARCH("H",I14)))</formula>
    </cfRule>
  </conditionalFormatting>
  <conditionalFormatting sqref="I14:R20">
    <cfRule type="containsText" dxfId="881" priority="14" operator="containsText" text="D">
      <formula>NOT(ISERROR(SEARCH("D",I14)))</formula>
    </cfRule>
  </conditionalFormatting>
  <conditionalFormatting sqref="I14:R20">
    <cfRule type="containsText" dxfId="880" priority="13" operator="containsText" text="R">
      <formula>NOT(ISERROR(SEARCH("R",I14)))</formula>
    </cfRule>
  </conditionalFormatting>
  <conditionalFormatting sqref="I14:R20">
    <cfRule type="cellIs" dxfId="879" priority="12" operator="between">
      <formula>2</formula>
      <formula>5</formula>
    </cfRule>
  </conditionalFormatting>
  <conditionalFormatting sqref="I22:R31">
    <cfRule type="containsText" dxfId="878" priority="10" operator="containsText" text="S">
      <formula>NOT(ISERROR(SEARCH("S",I22)))</formula>
    </cfRule>
    <cfRule type="containsText" dxfId="877" priority="11" operator="containsText" text="H">
      <formula>NOT(ISERROR(SEARCH("H",I22)))</formula>
    </cfRule>
  </conditionalFormatting>
  <conditionalFormatting sqref="I22:R31">
    <cfRule type="containsText" dxfId="876" priority="9" operator="containsText" text="D">
      <formula>NOT(ISERROR(SEARCH("D",I22)))</formula>
    </cfRule>
  </conditionalFormatting>
  <conditionalFormatting sqref="I22:R31">
    <cfRule type="containsText" dxfId="875" priority="8" operator="containsText" text="R">
      <formula>NOT(ISERROR(SEARCH("R",I22)))</formula>
    </cfRule>
  </conditionalFormatting>
  <conditionalFormatting sqref="I22:R31">
    <cfRule type="cellIs" dxfId="874" priority="7" operator="between">
      <formula>2</formula>
      <formula>5</formula>
    </cfRule>
  </conditionalFormatting>
  <conditionalFormatting sqref="D15 F15 D18:D19">
    <cfRule type="cellIs" dxfId="873" priority="3" operator="greaterThan">
      <formula>0</formula>
    </cfRule>
    <cfRule type="cellIs" dxfId="872" priority="4" operator="lessThan">
      <formula>0</formula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>
    <pageSetUpPr fitToPage="1"/>
  </sheetPr>
  <dimension ref="A1:V53"/>
  <sheetViews>
    <sheetView topLeftCell="A18" zoomScale="90" zoomScaleNormal="90" zoomScalePageLayoutView="80" workbookViewId="0">
      <selection activeCell="B26" sqref="B26"/>
    </sheetView>
  </sheetViews>
  <sheetFormatPr baseColWidth="10" defaultColWidth="11" defaultRowHeight="16" x14ac:dyDescent="0.2"/>
  <cols>
    <col min="1" max="1" width="16.83203125" bestFit="1" customWidth="1"/>
    <col min="2" max="2" width="15.33203125" bestFit="1" customWidth="1"/>
    <col min="3" max="3" width="13.5" bestFit="1" customWidth="1"/>
    <col min="4" max="10" width="13.83203125" customWidth="1"/>
    <col min="11" max="22" width="4.6640625" customWidth="1"/>
  </cols>
  <sheetData>
    <row r="1" spans="1:22" ht="25" thickBot="1" x14ac:dyDescent="0.35">
      <c r="A1" s="421" t="s">
        <v>118</v>
      </c>
      <c r="B1" s="422"/>
      <c r="C1" s="422"/>
      <c r="D1" s="422"/>
      <c r="E1" s="422"/>
      <c r="F1" s="422"/>
      <c r="G1" s="422"/>
      <c r="H1" s="422"/>
      <c r="I1" s="422"/>
      <c r="J1" s="422"/>
      <c r="K1" s="422"/>
      <c r="L1" s="422"/>
      <c r="M1" s="422"/>
      <c r="N1" s="422"/>
      <c r="O1" s="422"/>
      <c r="P1" s="422"/>
      <c r="Q1" s="422"/>
      <c r="R1" s="422"/>
      <c r="S1" s="422"/>
      <c r="T1" s="422"/>
      <c r="U1" s="422"/>
      <c r="V1" s="423"/>
    </row>
    <row r="2" spans="1:22" ht="22" thickBot="1" x14ac:dyDescent="0.3">
      <c r="A2" s="428" t="s">
        <v>49</v>
      </c>
      <c r="B2" s="429"/>
      <c r="C2" s="429"/>
      <c r="D2" s="430" t="s">
        <v>51</v>
      </c>
      <c r="E2" s="430"/>
      <c r="F2" s="430"/>
      <c r="G2" s="430"/>
      <c r="H2" s="430"/>
      <c r="I2" s="430"/>
      <c r="J2" s="430"/>
      <c r="L2" s="431" t="s">
        <v>23</v>
      </c>
      <c r="M2" s="431"/>
      <c r="N2" s="431"/>
      <c r="O2" s="431"/>
      <c r="P2" s="431"/>
      <c r="Q2" s="431"/>
      <c r="R2" s="431"/>
      <c r="S2" s="431"/>
      <c r="T2" s="431"/>
      <c r="U2" s="431"/>
      <c r="V2" s="431"/>
    </row>
    <row r="3" spans="1:22" ht="17" thickBot="1" x14ac:dyDescent="0.25">
      <c r="A3" s="273" t="s">
        <v>61</v>
      </c>
      <c r="B3" s="120" t="s">
        <v>59</v>
      </c>
      <c r="C3" s="128"/>
      <c r="D3" s="275" t="s">
        <v>59</v>
      </c>
      <c r="E3" s="118" t="s">
        <v>60</v>
      </c>
      <c r="F3" s="118" t="s">
        <v>83</v>
      </c>
      <c r="G3" s="118"/>
      <c r="H3" s="118"/>
      <c r="I3" s="118"/>
      <c r="J3" s="118"/>
      <c r="K3" s="1"/>
      <c r="L3" s="48" t="s">
        <v>9</v>
      </c>
      <c r="M3" s="48" t="s">
        <v>22</v>
      </c>
      <c r="N3" s="48">
        <v>2</v>
      </c>
      <c r="O3" s="48">
        <v>3</v>
      </c>
      <c r="P3" s="48">
        <v>4</v>
      </c>
      <c r="Q3" s="48">
        <v>5</v>
      </c>
      <c r="R3" s="48">
        <v>6</v>
      </c>
      <c r="S3" s="48">
        <v>7</v>
      </c>
      <c r="T3" s="48">
        <v>8</v>
      </c>
      <c r="U3" s="48">
        <v>9</v>
      </c>
      <c r="V3" s="48">
        <v>10</v>
      </c>
    </row>
    <row r="4" spans="1:22" ht="17" thickBot="1" x14ac:dyDescent="0.25">
      <c r="A4" s="273" t="s">
        <v>119</v>
      </c>
      <c r="B4" s="121" t="s">
        <v>6</v>
      </c>
      <c r="C4" s="128"/>
      <c r="D4" s="118" t="s">
        <v>50</v>
      </c>
      <c r="E4" s="118" t="s">
        <v>6</v>
      </c>
      <c r="F4" s="118"/>
      <c r="G4" s="118"/>
      <c r="H4" s="118"/>
      <c r="I4" s="118"/>
      <c r="J4" s="118"/>
      <c r="K4" s="1"/>
      <c r="L4" s="48" t="s">
        <v>20</v>
      </c>
      <c r="M4" s="49" t="str">
        <f>Summary!C3</f>
        <v>H</v>
      </c>
      <c r="N4" s="49" t="str">
        <f>Summary!D3</f>
        <v>H</v>
      </c>
      <c r="O4" s="49" t="str">
        <f>Summary!E3</f>
        <v>H</v>
      </c>
      <c r="P4" s="49" t="str">
        <f>Summary!F3</f>
        <v>H</v>
      </c>
      <c r="Q4" s="49" t="str">
        <f>Summary!G3</f>
        <v>H</v>
      </c>
      <c r="R4" s="49" t="str">
        <f>Summary!H3</f>
        <v>H</v>
      </c>
      <c r="S4" s="49" t="str">
        <f>Summary!I3</f>
        <v>H</v>
      </c>
      <c r="T4" s="49" t="str">
        <f>Summary!J3</f>
        <v>H</v>
      </c>
      <c r="U4" s="49" t="str">
        <f>Summary!K3</f>
        <v>H</v>
      </c>
      <c r="V4" s="49" t="str">
        <f>Summary!L3</f>
        <v>H</v>
      </c>
    </row>
    <row r="5" spans="1:22" ht="17" thickBot="1" x14ac:dyDescent="0.25">
      <c r="A5" s="273" t="s">
        <v>206</v>
      </c>
      <c r="B5" s="121">
        <v>6</v>
      </c>
      <c r="C5" s="128"/>
      <c r="D5" s="118" t="s">
        <v>207</v>
      </c>
      <c r="E5" s="118" t="s">
        <v>208</v>
      </c>
      <c r="F5" s="118"/>
      <c r="G5" s="118"/>
      <c r="H5" s="118"/>
      <c r="I5" s="118"/>
      <c r="J5" s="118"/>
      <c r="K5" s="1"/>
      <c r="L5" s="48">
        <v>9</v>
      </c>
      <c r="M5" s="49" t="str">
        <f>Summary!C4</f>
        <v>H</v>
      </c>
      <c r="N5" s="49" t="str">
        <f>Summary!D4</f>
        <v>H</v>
      </c>
      <c r="O5" s="49" t="str">
        <f>Summary!E4</f>
        <v>D</v>
      </c>
      <c r="P5" s="49" t="str">
        <f>Summary!F4</f>
        <v>D</v>
      </c>
      <c r="Q5" s="49" t="str">
        <f>Summary!G4</f>
        <v>D</v>
      </c>
      <c r="R5" s="49" t="str">
        <f>Summary!H4</f>
        <v>D</v>
      </c>
      <c r="S5" s="49" t="str">
        <f>Summary!I4</f>
        <v>H</v>
      </c>
      <c r="T5" s="49" t="str">
        <f>Summary!J4</f>
        <v>H</v>
      </c>
      <c r="U5" s="49" t="str">
        <f>Summary!K4</f>
        <v>H</v>
      </c>
      <c r="V5" s="49" t="str">
        <f>Summary!L4</f>
        <v>H</v>
      </c>
    </row>
    <row r="6" spans="1:22" ht="17" thickBot="1" x14ac:dyDescent="0.25">
      <c r="A6" s="273" t="s">
        <v>224</v>
      </c>
      <c r="B6" s="121">
        <v>4</v>
      </c>
      <c r="C6" s="128" t="str">
        <f>"True Count: " &amp; B6-4</f>
        <v>True Count: 0</v>
      </c>
      <c r="D6" s="118" t="s">
        <v>80</v>
      </c>
      <c r="E6" s="118" t="s">
        <v>79</v>
      </c>
      <c r="F6" s="118"/>
      <c r="G6" s="118"/>
      <c r="H6" s="118"/>
      <c r="I6" s="118"/>
      <c r="J6" s="118"/>
      <c r="K6" s="1"/>
      <c r="L6" s="48">
        <v>10</v>
      </c>
      <c r="M6" s="49" t="str">
        <f>Summary!C5</f>
        <v>H</v>
      </c>
      <c r="N6" s="49" t="str">
        <f>Summary!D5</f>
        <v>D</v>
      </c>
      <c r="O6" s="49" t="str">
        <f>Summary!E5</f>
        <v>D</v>
      </c>
      <c r="P6" s="49" t="str">
        <f>Summary!F5</f>
        <v>D</v>
      </c>
      <c r="Q6" s="49" t="str">
        <f>Summary!G5</f>
        <v>D</v>
      </c>
      <c r="R6" s="49" t="str">
        <f>Summary!H5</f>
        <v>D</v>
      </c>
      <c r="S6" s="49" t="str">
        <f>Summary!I5</f>
        <v>D</v>
      </c>
      <c r="T6" s="49" t="str">
        <f>Summary!J5</f>
        <v>D</v>
      </c>
      <c r="U6" s="49" t="str">
        <f>Summary!K5</f>
        <v>D</v>
      </c>
      <c r="V6" s="49" t="str">
        <f>Summary!L5</f>
        <v>H</v>
      </c>
    </row>
    <row r="7" spans="1:22" ht="17" thickBot="1" x14ac:dyDescent="0.25">
      <c r="A7" s="273" t="s">
        <v>52</v>
      </c>
      <c r="B7" s="121" t="s">
        <v>53</v>
      </c>
      <c r="C7" s="128"/>
      <c r="D7" s="118" t="s">
        <v>72</v>
      </c>
      <c r="E7" s="118" t="s">
        <v>53</v>
      </c>
      <c r="F7" s="118"/>
      <c r="G7" s="118"/>
      <c r="H7" s="118"/>
      <c r="I7" s="118"/>
      <c r="J7" s="118"/>
      <c r="K7" s="1"/>
      <c r="L7" s="48">
        <v>11</v>
      </c>
      <c r="M7" s="49" t="str">
        <f>Summary!C6</f>
        <v>H</v>
      </c>
      <c r="N7" s="49" t="str">
        <f>Summary!D6</f>
        <v>D</v>
      </c>
      <c r="O7" s="49" t="str">
        <f>Summary!E6</f>
        <v>D</v>
      </c>
      <c r="P7" s="49" t="str">
        <f>Summary!F6</f>
        <v>D</v>
      </c>
      <c r="Q7" s="49" t="str">
        <f>Summary!G6</f>
        <v>D</v>
      </c>
      <c r="R7" s="49" t="str">
        <f>Summary!H6</f>
        <v>D</v>
      </c>
      <c r="S7" s="49" t="str">
        <f>Summary!I6</f>
        <v>D</v>
      </c>
      <c r="T7" s="49" t="str">
        <f>Summary!J6</f>
        <v>D</v>
      </c>
      <c r="U7" s="49" t="str">
        <f>Summary!K6</f>
        <v>D</v>
      </c>
      <c r="V7" s="49" t="str">
        <f>Summary!L6</f>
        <v>H</v>
      </c>
    </row>
    <row r="8" spans="1:22" ht="17" thickBot="1" x14ac:dyDescent="0.25">
      <c r="A8" s="273" t="s">
        <v>58</v>
      </c>
      <c r="B8" s="121" t="s">
        <v>55</v>
      </c>
      <c r="C8" s="128"/>
      <c r="D8" s="118" t="s">
        <v>54</v>
      </c>
      <c r="E8" s="118" t="s">
        <v>55</v>
      </c>
      <c r="F8" s="118"/>
      <c r="G8" s="118"/>
      <c r="H8" s="118"/>
      <c r="I8" s="118"/>
      <c r="J8" s="118"/>
      <c r="K8" s="1"/>
      <c r="L8" s="48">
        <v>12</v>
      </c>
      <c r="M8" s="49" t="str">
        <f>Summary!C7</f>
        <v>H</v>
      </c>
      <c r="N8" s="49" t="str">
        <f>Summary!D7</f>
        <v>H</v>
      </c>
      <c r="O8" s="49" t="str">
        <f>Summary!E7</f>
        <v>H</v>
      </c>
      <c r="P8" s="49" t="str">
        <f>Summary!F7</f>
        <v>S</v>
      </c>
      <c r="Q8" s="49" t="str">
        <f>Summary!G7</f>
        <v>S</v>
      </c>
      <c r="R8" s="49" t="str">
        <f>Summary!H7</f>
        <v>S</v>
      </c>
      <c r="S8" s="49" t="str">
        <f>Summary!I7</f>
        <v>H</v>
      </c>
      <c r="T8" s="49" t="str">
        <f>Summary!J7</f>
        <v>H</v>
      </c>
      <c r="U8" s="49" t="str">
        <f>Summary!K7</f>
        <v>H</v>
      </c>
      <c r="V8" s="49" t="str">
        <f>Summary!L7</f>
        <v>H</v>
      </c>
    </row>
    <row r="9" spans="1:22" ht="17" thickBot="1" x14ac:dyDescent="0.25">
      <c r="A9" s="273" t="s">
        <v>56</v>
      </c>
      <c r="B9" s="121" t="s">
        <v>55</v>
      </c>
      <c r="C9" s="128"/>
      <c r="D9" s="118" t="s">
        <v>54</v>
      </c>
      <c r="E9" s="118" t="s">
        <v>55</v>
      </c>
      <c r="F9" s="118"/>
      <c r="G9" s="118"/>
      <c r="H9" s="118"/>
      <c r="I9" s="118"/>
      <c r="J9" s="118"/>
      <c r="K9" s="1"/>
      <c r="L9" s="48">
        <v>13</v>
      </c>
      <c r="M9" s="49" t="str">
        <f>Summary!C8</f>
        <v>H</v>
      </c>
      <c r="N9" s="49" t="str">
        <f>Summary!D8</f>
        <v>S</v>
      </c>
      <c r="O9" s="49" t="str">
        <f>Summary!E8</f>
        <v>S</v>
      </c>
      <c r="P9" s="49" t="str">
        <f>Summary!F8</f>
        <v>S</v>
      </c>
      <c r="Q9" s="49" t="str">
        <f>Summary!G8</f>
        <v>S</v>
      </c>
      <c r="R9" s="49" t="str">
        <f>Summary!H8</f>
        <v>S</v>
      </c>
      <c r="S9" s="49" t="str">
        <f>Summary!I8</f>
        <v>H</v>
      </c>
      <c r="T9" s="49" t="str">
        <f>Summary!J8</f>
        <v>H</v>
      </c>
      <c r="U9" s="49" t="str">
        <f>Summary!K8</f>
        <v>H</v>
      </c>
      <c r="V9" s="49" t="str">
        <f>Summary!L8</f>
        <v>H</v>
      </c>
    </row>
    <row r="10" spans="1:22" ht="17" thickBot="1" x14ac:dyDescent="0.25">
      <c r="A10" s="273" t="s">
        <v>71</v>
      </c>
      <c r="B10" s="121" t="s">
        <v>55</v>
      </c>
      <c r="C10" s="128"/>
      <c r="D10" s="118" t="s">
        <v>54</v>
      </c>
      <c r="E10" s="118" t="s">
        <v>55</v>
      </c>
      <c r="F10" s="118"/>
      <c r="G10" s="118"/>
      <c r="H10" s="118"/>
      <c r="I10" s="118"/>
      <c r="J10" s="118"/>
      <c r="K10" s="1"/>
      <c r="L10" s="48">
        <v>14</v>
      </c>
      <c r="M10" s="49" t="str">
        <f>Summary!C9</f>
        <v>H</v>
      </c>
      <c r="N10" s="49" t="str">
        <f>Summary!D9</f>
        <v>S</v>
      </c>
      <c r="O10" s="49" t="str">
        <f>Summary!E9</f>
        <v>S</v>
      </c>
      <c r="P10" s="49" t="str">
        <f>Summary!F9</f>
        <v>S</v>
      </c>
      <c r="Q10" s="49" t="str">
        <f>Summary!G9</f>
        <v>S</v>
      </c>
      <c r="R10" s="49" t="str">
        <f>Summary!H9</f>
        <v>S</v>
      </c>
      <c r="S10" s="49" t="str">
        <f>Summary!I9</f>
        <v>H</v>
      </c>
      <c r="T10" s="49" t="str">
        <f>Summary!J9</f>
        <v>H</v>
      </c>
      <c r="U10" s="49" t="str">
        <f>Summary!K9</f>
        <v>H</v>
      </c>
      <c r="V10" s="49" t="str">
        <f>Summary!L9</f>
        <v>H</v>
      </c>
    </row>
    <row r="11" spans="1:22" ht="17" thickBot="1" x14ac:dyDescent="0.25">
      <c r="A11" s="273" t="s">
        <v>49</v>
      </c>
      <c r="B11" s="121" t="s">
        <v>62</v>
      </c>
      <c r="C11" s="128"/>
      <c r="D11" s="118" t="s">
        <v>63</v>
      </c>
      <c r="E11" s="118" t="s">
        <v>62</v>
      </c>
      <c r="F11" s="118"/>
      <c r="G11" s="118"/>
      <c r="H11" s="118"/>
      <c r="I11" s="118"/>
      <c r="J11" s="118"/>
      <c r="K11" s="1"/>
      <c r="L11" s="48">
        <v>15</v>
      </c>
      <c r="M11" s="49" t="str">
        <f>Summary!C10</f>
        <v>H</v>
      </c>
      <c r="N11" s="49" t="str">
        <f>Summary!D10</f>
        <v>S</v>
      </c>
      <c r="O11" s="49" t="str">
        <f>Summary!E10</f>
        <v>S</v>
      </c>
      <c r="P11" s="49" t="str">
        <f>Summary!F10</f>
        <v>S</v>
      </c>
      <c r="Q11" s="49" t="str">
        <f>Summary!G10</f>
        <v>S</v>
      </c>
      <c r="R11" s="49" t="str">
        <f>Summary!H10</f>
        <v>S</v>
      </c>
      <c r="S11" s="49" t="str">
        <f>Summary!I10</f>
        <v>H</v>
      </c>
      <c r="T11" s="49" t="str">
        <f>Summary!J10</f>
        <v>H</v>
      </c>
      <c r="U11" s="49" t="str">
        <f>Summary!K10</f>
        <v>H</v>
      </c>
      <c r="V11" s="49" t="str">
        <f>Summary!L10</f>
        <v>H</v>
      </c>
    </row>
    <row r="12" spans="1:22" ht="17" thickBot="1" x14ac:dyDescent="0.25">
      <c r="A12" s="273" t="s">
        <v>69</v>
      </c>
      <c r="B12" s="121">
        <v>2</v>
      </c>
      <c r="C12" s="128" t="s">
        <v>70</v>
      </c>
      <c r="D12" s="118" t="s">
        <v>57</v>
      </c>
      <c r="E12" s="118" t="s">
        <v>78</v>
      </c>
      <c r="F12" s="118"/>
      <c r="G12" s="118"/>
      <c r="H12" s="118"/>
      <c r="I12" s="118"/>
      <c r="J12" s="118"/>
      <c r="K12" s="1"/>
      <c r="L12" s="48">
        <v>16</v>
      </c>
      <c r="M12" s="49" t="str">
        <f>Summary!C11</f>
        <v>S</v>
      </c>
      <c r="N12" s="49" t="str">
        <f>Summary!D11</f>
        <v>S</v>
      </c>
      <c r="O12" s="49" t="str">
        <f>Summary!E11</f>
        <v>S</v>
      </c>
      <c r="P12" s="49" t="str">
        <f>Summary!F11</f>
        <v>S</v>
      </c>
      <c r="Q12" s="49" t="str">
        <f>Summary!G11</f>
        <v>S</v>
      </c>
      <c r="R12" s="49" t="str">
        <f>Summary!H11</f>
        <v>S</v>
      </c>
      <c r="S12" s="49" t="str">
        <f>Summary!I11</f>
        <v>H</v>
      </c>
      <c r="T12" s="49" t="str">
        <f>Summary!J11</f>
        <v>H</v>
      </c>
      <c r="U12" s="49" t="str">
        <f>Summary!K11</f>
        <v>H</v>
      </c>
      <c r="V12" s="49" t="str">
        <f>Summary!L11</f>
        <v>H</v>
      </c>
    </row>
    <row r="13" spans="1:22" ht="17" thickBot="1" x14ac:dyDescent="0.25">
      <c r="A13" s="273" t="s">
        <v>77</v>
      </c>
      <c r="B13" s="121" t="s">
        <v>55</v>
      </c>
      <c r="C13" s="128"/>
      <c r="D13" s="118" t="s">
        <v>54</v>
      </c>
      <c r="E13" s="118" t="s">
        <v>55</v>
      </c>
      <c r="F13" s="118"/>
      <c r="G13" s="118"/>
      <c r="H13" s="118"/>
      <c r="I13" s="118"/>
      <c r="J13" s="118"/>
      <c r="K13" s="1"/>
      <c r="L13" s="48" t="s">
        <v>21</v>
      </c>
      <c r="M13" s="49" t="str">
        <f>Summary!C12</f>
        <v>S</v>
      </c>
      <c r="N13" s="49" t="str">
        <f>Summary!D12</f>
        <v>S</v>
      </c>
      <c r="O13" s="49" t="str">
        <f>Summary!E12</f>
        <v>S</v>
      </c>
      <c r="P13" s="49" t="str">
        <f>Summary!F12</f>
        <v>S</v>
      </c>
      <c r="Q13" s="49" t="str">
        <f>Summary!G12</f>
        <v>S</v>
      </c>
      <c r="R13" s="49" t="str">
        <f>Summary!H12</f>
        <v>S</v>
      </c>
      <c r="S13" s="49" t="str">
        <f>Summary!I12</f>
        <v>S</v>
      </c>
      <c r="T13" s="49" t="str">
        <f>Summary!J12</f>
        <v>S</v>
      </c>
      <c r="U13" s="49" t="str">
        <f>Summary!K12</f>
        <v>S</v>
      </c>
      <c r="V13" s="49" t="str">
        <f>Summary!L12</f>
        <v>S</v>
      </c>
    </row>
    <row r="14" spans="1:22" ht="17" thickBot="1" x14ac:dyDescent="0.25">
      <c r="A14" s="273" t="s">
        <v>85</v>
      </c>
      <c r="B14" s="121" t="s">
        <v>82</v>
      </c>
      <c r="C14" s="128"/>
      <c r="D14" s="118" t="s">
        <v>81</v>
      </c>
      <c r="E14" s="118" t="s">
        <v>82</v>
      </c>
      <c r="F14" s="118"/>
      <c r="G14" s="118"/>
      <c r="H14" s="118"/>
      <c r="I14" s="118"/>
      <c r="J14" s="118"/>
      <c r="K14" s="1"/>
      <c r="L14" s="48" t="s">
        <v>4</v>
      </c>
      <c r="M14" s="48" t="s">
        <v>22</v>
      </c>
      <c r="N14" s="48">
        <v>2</v>
      </c>
      <c r="O14" s="48">
        <v>3</v>
      </c>
      <c r="P14" s="48">
        <v>4</v>
      </c>
      <c r="Q14" s="48">
        <v>5</v>
      </c>
      <c r="R14" s="48">
        <v>6</v>
      </c>
      <c r="S14" s="48">
        <v>7</v>
      </c>
      <c r="T14" s="48">
        <v>8</v>
      </c>
      <c r="U14" s="48">
        <v>9</v>
      </c>
      <c r="V14" s="48">
        <v>10</v>
      </c>
    </row>
    <row r="15" spans="1:22" ht="17" thickBot="1" x14ac:dyDescent="0.25">
      <c r="A15" s="273" t="s">
        <v>86</v>
      </c>
      <c r="B15" s="121" t="s">
        <v>87</v>
      </c>
      <c r="C15" s="128"/>
      <c r="D15" s="118" t="s">
        <v>87</v>
      </c>
      <c r="E15" s="118" t="s">
        <v>88</v>
      </c>
      <c r="F15" s="118"/>
      <c r="G15" s="118"/>
      <c r="H15" s="118"/>
      <c r="I15" s="118"/>
      <c r="J15" s="118"/>
      <c r="K15" s="1"/>
      <c r="L15" s="48">
        <v>13</v>
      </c>
      <c r="M15" s="49" t="str">
        <f>Summary!C14</f>
        <v>H</v>
      </c>
      <c r="N15" s="49" t="str">
        <f>Summary!D14</f>
        <v>H</v>
      </c>
      <c r="O15" s="49" t="str">
        <f>Summary!E14</f>
        <v>H</v>
      </c>
      <c r="P15" s="49" t="str">
        <f>Summary!F14</f>
        <v>H</v>
      </c>
      <c r="Q15" s="49" t="str">
        <f>Summary!G14</f>
        <v>H</v>
      </c>
      <c r="R15" s="49" t="str">
        <f>Summary!H14</f>
        <v>H</v>
      </c>
      <c r="S15" s="49" t="str">
        <f>Summary!I14</f>
        <v>H</v>
      </c>
      <c r="T15" s="49" t="str">
        <f>Summary!J14</f>
        <v>H</v>
      </c>
      <c r="U15" s="49" t="str">
        <f>Summary!K14</f>
        <v>H</v>
      </c>
      <c r="V15" s="49" t="str">
        <f>Summary!L14</f>
        <v>H</v>
      </c>
    </row>
    <row r="16" spans="1:22" ht="17" thickBot="1" x14ac:dyDescent="0.25">
      <c r="A16" s="273" t="s">
        <v>111</v>
      </c>
      <c r="B16" s="121" t="s">
        <v>82</v>
      </c>
      <c r="C16" s="128"/>
      <c r="D16" s="118" t="s">
        <v>81</v>
      </c>
      <c r="E16" s="118" t="s">
        <v>112</v>
      </c>
      <c r="F16" s="118" t="s">
        <v>82</v>
      </c>
      <c r="G16" s="118"/>
      <c r="H16" s="118"/>
      <c r="I16" s="118"/>
      <c r="J16" s="118"/>
      <c r="K16" s="1"/>
      <c r="L16" s="48">
        <v>14</v>
      </c>
      <c r="M16" s="49" t="str">
        <f>Summary!C15</f>
        <v>H</v>
      </c>
      <c r="N16" s="49" t="str">
        <f>Summary!D15</f>
        <v>H</v>
      </c>
      <c r="O16" s="49" t="str">
        <f>Summary!E15</f>
        <v>H</v>
      </c>
      <c r="P16" s="49" t="str">
        <f>Summary!F15</f>
        <v>H</v>
      </c>
      <c r="Q16" s="49" t="str">
        <f>Summary!G15</f>
        <v>H</v>
      </c>
      <c r="R16" s="49" t="str">
        <f>Summary!H15</f>
        <v>H</v>
      </c>
      <c r="S16" s="49" t="str">
        <f>Summary!I15</f>
        <v>H</v>
      </c>
      <c r="T16" s="49" t="str">
        <f>Summary!J15</f>
        <v>H</v>
      </c>
      <c r="U16" s="49" t="str">
        <f>Summary!K15</f>
        <v>H</v>
      </c>
      <c r="V16" s="49" t="str">
        <f>Summary!L15</f>
        <v>H</v>
      </c>
    </row>
    <row r="17" spans="1:22" ht="17" thickBot="1" x14ac:dyDescent="0.25">
      <c r="A17" s="273" t="s">
        <v>110</v>
      </c>
      <c r="B17" s="121" t="s">
        <v>82</v>
      </c>
      <c r="C17" s="128"/>
      <c r="D17" s="118" t="s">
        <v>81</v>
      </c>
      <c r="E17" s="118" t="s">
        <v>112</v>
      </c>
      <c r="F17" s="118" t="s">
        <v>82</v>
      </c>
      <c r="G17" s="118"/>
      <c r="H17" s="118"/>
      <c r="I17" s="118"/>
      <c r="J17" s="118"/>
      <c r="K17" s="1"/>
      <c r="L17" s="48">
        <v>15</v>
      </c>
      <c r="M17" s="49" t="str">
        <f>Summary!C16</f>
        <v>H</v>
      </c>
      <c r="N17" s="49" t="str">
        <f>Summary!D16</f>
        <v>H</v>
      </c>
      <c r="O17" s="49" t="str">
        <f>Summary!E16</f>
        <v>H</v>
      </c>
      <c r="P17" s="49" t="str">
        <f>Summary!F16</f>
        <v>H</v>
      </c>
      <c r="Q17" s="49" t="str">
        <f>Summary!G16</f>
        <v>H</v>
      </c>
      <c r="R17" s="49" t="str">
        <f>Summary!H16</f>
        <v>H</v>
      </c>
      <c r="S17" s="49" t="str">
        <f>Summary!I16</f>
        <v>H</v>
      </c>
      <c r="T17" s="49" t="str">
        <f>Summary!J16</f>
        <v>H</v>
      </c>
      <c r="U17" s="49" t="str">
        <f>Summary!K16</f>
        <v>H</v>
      </c>
      <c r="V17" s="49" t="str">
        <f>Summary!L16</f>
        <v>H</v>
      </c>
    </row>
    <row r="18" spans="1:22" x14ac:dyDescent="0.2">
      <c r="A18" s="273" t="s">
        <v>84</v>
      </c>
      <c r="B18" s="121">
        <v>2</v>
      </c>
      <c r="C18" s="128" t="s">
        <v>70</v>
      </c>
      <c r="D18" s="118" t="s">
        <v>57</v>
      </c>
      <c r="E18" s="118" t="s">
        <v>78</v>
      </c>
      <c r="F18" s="118"/>
      <c r="G18" s="118"/>
      <c r="H18" s="118"/>
      <c r="I18" s="118"/>
      <c r="J18" s="118"/>
      <c r="K18" s="128"/>
      <c r="L18" s="48">
        <v>16</v>
      </c>
      <c r="M18" s="49" t="str">
        <f>Summary!C17</f>
        <v>H</v>
      </c>
      <c r="N18" s="49" t="str">
        <f>Summary!D17</f>
        <v>H</v>
      </c>
      <c r="O18" s="49" t="str">
        <f>Summary!E17</f>
        <v>H</v>
      </c>
      <c r="P18" s="49" t="str">
        <f>Summary!F17</f>
        <v>H</v>
      </c>
      <c r="Q18" s="49" t="str">
        <f>Summary!G17</f>
        <v>H</v>
      </c>
      <c r="R18" s="49" t="str">
        <f>Summary!H17</f>
        <v>H</v>
      </c>
      <c r="S18" s="49" t="str">
        <f>Summary!I17</f>
        <v>H</v>
      </c>
      <c r="T18" s="49" t="str">
        <f>Summary!J17</f>
        <v>H</v>
      </c>
      <c r="U18" s="49" t="str">
        <f>Summary!K17</f>
        <v>H</v>
      </c>
      <c r="V18" s="49" t="str">
        <f>Summary!L17</f>
        <v>H</v>
      </c>
    </row>
    <row r="19" spans="1:22" x14ac:dyDescent="0.2">
      <c r="A19" s="414" t="s">
        <v>264</v>
      </c>
      <c r="B19" s="414"/>
      <c r="C19" s="414"/>
      <c r="D19" s="414"/>
      <c r="E19" s="414"/>
      <c r="F19" s="414"/>
      <c r="G19" s="414"/>
      <c r="H19" s="414"/>
      <c r="I19" s="414"/>
      <c r="J19" s="415"/>
      <c r="K19" s="128"/>
      <c r="L19" s="48">
        <v>17</v>
      </c>
      <c r="M19" s="49" t="str">
        <f>Summary!C18</f>
        <v>H</v>
      </c>
      <c r="N19" s="49" t="str">
        <f>Summary!D18</f>
        <v>H</v>
      </c>
      <c r="O19" s="49" t="str">
        <f>Summary!E18</f>
        <v>H</v>
      </c>
      <c r="P19" s="49" t="str">
        <f>Summary!F18</f>
        <v>H</v>
      </c>
      <c r="Q19" s="49" t="str">
        <f>Summary!G18</f>
        <v>H</v>
      </c>
      <c r="R19" s="49" t="str">
        <f>Summary!H18</f>
        <v>H</v>
      </c>
      <c r="S19" s="49" t="str">
        <f>Summary!I18</f>
        <v>H</v>
      </c>
      <c r="T19" s="49" t="str">
        <f>Summary!J18</f>
        <v>H</v>
      </c>
      <c r="U19" s="49" t="str">
        <f>Summary!K18</f>
        <v>H</v>
      </c>
      <c r="V19" s="49" t="str">
        <f>Summary!L18</f>
        <v>H</v>
      </c>
    </row>
    <row r="20" spans="1:22" ht="17" thickBot="1" x14ac:dyDescent="0.25">
      <c r="A20" s="274" t="s">
        <v>188</v>
      </c>
      <c r="B20" s="276" t="s">
        <v>198</v>
      </c>
      <c r="C20" s="119"/>
      <c r="D20" s="118"/>
      <c r="E20" s="118"/>
      <c r="F20" s="118"/>
      <c r="G20" s="118"/>
      <c r="H20" s="118"/>
      <c r="I20" s="118"/>
      <c r="J20" s="118"/>
      <c r="K20" s="128"/>
      <c r="L20" s="48">
        <v>18</v>
      </c>
      <c r="M20" s="49" t="str">
        <f>Summary!C19</f>
        <v>S</v>
      </c>
      <c r="N20" s="49" t="str">
        <f>Summary!D19</f>
        <v>S</v>
      </c>
      <c r="O20" s="49" t="str">
        <f>Summary!E19</f>
        <v>S</v>
      </c>
      <c r="P20" s="49" t="str">
        <f>Summary!F19</f>
        <v>S</v>
      </c>
      <c r="Q20" s="49" t="str">
        <f>Summary!G19</f>
        <v>S</v>
      </c>
      <c r="R20" s="49" t="str">
        <f>Summary!H19</f>
        <v>S</v>
      </c>
      <c r="S20" s="49" t="str">
        <f>Summary!I19</f>
        <v>S</v>
      </c>
      <c r="T20" s="49" t="str">
        <f>Summary!J19</f>
        <v>S</v>
      </c>
      <c r="U20" s="49" t="str">
        <f>Summary!K19</f>
        <v>H</v>
      </c>
      <c r="V20" s="49" t="str">
        <f>Summary!L19</f>
        <v>H</v>
      </c>
    </row>
    <row r="21" spans="1:22" ht="17" thickBot="1" x14ac:dyDescent="0.25">
      <c r="A21" s="274" t="s">
        <v>187</v>
      </c>
      <c r="B21" s="426" t="s">
        <v>189</v>
      </c>
      <c r="C21" s="427"/>
      <c r="D21" s="118"/>
      <c r="E21" s="118"/>
      <c r="F21" s="118"/>
      <c r="G21" s="118"/>
      <c r="H21" s="118"/>
      <c r="I21" s="118"/>
      <c r="J21" s="118"/>
      <c r="L21" s="48">
        <v>19</v>
      </c>
      <c r="M21" s="49" t="str">
        <f>Summary!C20</f>
        <v>S</v>
      </c>
      <c r="N21" s="49" t="str">
        <f>Summary!D20</f>
        <v>S</v>
      </c>
      <c r="O21" s="49" t="str">
        <f>Summary!E20</f>
        <v>S</v>
      </c>
      <c r="P21" s="49" t="str">
        <f>Summary!F20</f>
        <v>S</v>
      </c>
      <c r="Q21" s="49" t="str">
        <f>Summary!G20</f>
        <v>S</v>
      </c>
      <c r="R21" s="49" t="str">
        <f>Summary!H20</f>
        <v>S</v>
      </c>
      <c r="S21" s="49" t="str">
        <f>Summary!I20</f>
        <v>S</v>
      </c>
      <c r="T21" s="49" t="str">
        <f>Summary!J20</f>
        <v>S</v>
      </c>
      <c r="U21" s="49" t="str">
        <f>Summary!K20</f>
        <v>S</v>
      </c>
      <c r="V21" s="49" t="str">
        <f>Summary!L20</f>
        <v>S</v>
      </c>
    </row>
    <row r="22" spans="1:22" ht="17" thickBot="1" x14ac:dyDescent="0.25">
      <c r="A22" s="416" t="s">
        <v>265</v>
      </c>
      <c r="B22" s="416"/>
      <c r="C22" s="416"/>
      <c r="D22" s="416"/>
      <c r="E22" s="416"/>
      <c r="F22" s="416"/>
      <c r="G22" s="416"/>
      <c r="H22" s="416"/>
      <c r="I22" s="416"/>
      <c r="J22" s="417"/>
      <c r="L22" s="48" t="s">
        <v>10</v>
      </c>
      <c r="M22" s="48" t="s">
        <v>22</v>
      </c>
      <c r="N22" s="48">
        <v>2</v>
      </c>
      <c r="O22" s="48">
        <v>3</v>
      </c>
      <c r="P22" s="48">
        <v>4</v>
      </c>
      <c r="Q22" s="48">
        <v>5</v>
      </c>
      <c r="R22" s="48">
        <v>6</v>
      </c>
      <c r="S22" s="48">
        <v>7</v>
      </c>
      <c r="T22" s="48">
        <v>8</v>
      </c>
      <c r="U22" s="48">
        <v>9</v>
      </c>
      <c r="V22" s="48">
        <v>10</v>
      </c>
    </row>
    <row r="23" spans="1:22" x14ac:dyDescent="0.2">
      <c r="A23" s="274" t="s">
        <v>191</v>
      </c>
      <c r="B23" s="277" t="s">
        <v>192</v>
      </c>
      <c r="C23" s="278"/>
      <c r="D23" s="118" t="s">
        <v>192</v>
      </c>
      <c r="E23" s="118" t="s">
        <v>193</v>
      </c>
      <c r="F23" s="118"/>
      <c r="G23" s="118"/>
      <c r="H23" s="118"/>
      <c r="I23" s="118"/>
      <c r="J23" s="118"/>
      <c r="L23" s="48" t="s">
        <v>22</v>
      </c>
      <c r="M23" s="49">
        <f>Summary!C22</f>
        <v>2</v>
      </c>
      <c r="N23" s="49">
        <f>Summary!D22</f>
        <v>2</v>
      </c>
      <c r="O23" s="49">
        <f>Summary!E22</f>
        <v>2</v>
      </c>
      <c r="P23" s="49">
        <f>Summary!F22</f>
        <v>2</v>
      </c>
      <c r="Q23" s="49">
        <f>Summary!G22</f>
        <v>2</v>
      </c>
      <c r="R23" s="49">
        <f>Summary!H22</f>
        <v>2</v>
      </c>
      <c r="S23" s="49">
        <f>Summary!I22</f>
        <v>2</v>
      </c>
      <c r="T23" s="49">
        <f>Summary!J22</f>
        <v>2</v>
      </c>
      <c r="U23" s="49">
        <f>Summary!K22</f>
        <v>2</v>
      </c>
      <c r="V23" s="49">
        <f>Summary!L22</f>
        <v>2</v>
      </c>
    </row>
    <row r="24" spans="1:22" x14ac:dyDescent="0.2">
      <c r="A24" s="375" t="s">
        <v>245</v>
      </c>
      <c r="B24" s="376" t="s">
        <v>174</v>
      </c>
      <c r="C24" s="278"/>
      <c r="D24" s="377" t="s">
        <v>246</v>
      </c>
      <c r="E24" s="377" t="s">
        <v>174</v>
      </c>
      <c r="F24" s="377" t="s">
        <v>241</v>
      </c>
      <c r="G24" s="377" t="s">
        <v>244</v>
      </c>
      <c r="H24" s="377"/>
      <c r="I24" s="377"/>
      <c r="J24" s="377"/>
      <c r="L24" s="48">
        <v>2</v>
      </c>
      <c r="M24" s="49" t="str">
        <f>Summary!C23</f>
        <v>H</v>
      </c>
      <c r="N24" s="49" t="str">
        <f>Summary!D23</f>
        <v>H</v>
      </c>
      <c r="O24" s="49" t="str">
        <f>Summary!E23</f>
        <v>H</v>
      </c>
      <c r="P24" s="49">
        <f>Summary!F23</f>
        <v>2</v>
      </c>
      <c r="Q24" s="49">
        <f>Summary!G23</f>
        <v>2</v>
      </c>
      <c r="R24" s="49">
        <f>Summary!H23</f>
        <v>2</v>
      </c>
      <c r="S24" s="49">
        <f>Summary!I23</f>
        <v>2</v>
      </c>
      <c r="T24" s="49" t="str">
        <f>Summary!J23</f>
        <v>H</v>
      </c>
      <c r="U24" s="49" t="str">
        <f>Summary!K23</f>
        <v>H</v>
      </c>
      <c r="V24" s="49" t="str">
        <f>Summary!L23</f>
        <v>H</v>
      </c>
    </row>
    <row r="25" spans="1:22" x14ac:dyDescent="0.2">
      <c r="A25" s="418" t="s">
        <v>266</v>
      </c>
      <c r="B25" s="414"/>
      <c r="C25" s="414"/>
      <c r="D25" s="414"/>
      <c r="E25" s="414"/>
      <c r="F25" s="414"/>
      <c r="G25" s="414"/>
      <c r="H25" s="414"/>
      <c r="I25" s="414"/>
      <c r="J25" s="415"/>
      <c r="L25" s="48">
        <v>3</v>
      </c>
      <c r="M25" s="49" t="str">
        <f>Summary!C24</f>
        <v>H</v>
      </c>
      <c r="N25" s="49" t="str">
        <f>Summary!D24</f>
        <v>H</v>
      </c>
      <c r="O25" s="49" t="str">
        <f>Summary!E24</f>
        <v>H</v>
      </c>
      <c r="P25" s="49">
        <f>Summary!F24</f>
        <v>2</v>
      </c>
      <c r="Q25" s="49">
        <f>Summary!G24</f>
        <v>2</v>
      </c>
      <c r="R25" s="49">
        <f>Summary!H24</f>
        <v>2</v>
      </c>
      <c r="S25" s="49">
        <f>Summary!I24</f>
        <v>2</v>
      </c>
      <c r="T25" s="49" t="str">
        <f>Summary!J24</f>
        <v>H</v>
      </c>
      <c r="U25" s="49" t="str">
        <f>Summary!K24</f>
        <v>H</v>
      </c>
      <c r="V25" s="49" t="str">
        <f>Summary!L24</f>
        <v>H</v>
      </c>
    </row>
    <row r="26" spans="1:22" x14ac:dyDescent="0.2">
      <c r="A26" s="372" t="s">
        <v>267</v>
      </c>
      <c r="B26" s="380" t="s">
        <v>55</v>
      </c>
      <c r="C26" s="1"/>
      <c r="D26" s="118" t="s">
        <v>54</v>
      </c>
      <c r="E26" s="118" t="s">
        <v>55</v>
      </c>
      <c r="F26" s="118"/>
      <c r="G26" s="118"/>
      <c r="H26" s="118"/>
      <c r="I26" s="118"/>
      <c r="J26" s="118"/>
      <c r="L26" s="48">
        <v>4</v>
      </c>
      <c r="M26" s="49" t="str">
        <f>Summary!C25</f>
        <v>H</v>
      </c>
      <c r="N26" s="49" t="str">
        <f>Summary!D25</f>
        <v>H</v>
      </c>
      <c r="O26" s="49" t="str">
        <f>Summary!E25</f>
        <v>H</v>
      </c>
      <c r="P26" s="49" t="str">
        <f>Summary!F25</f>
        <v>H</v>
      </c>
      <c r="Q26" s="49" t="str">
        <f>Summary!G25</f>
        <v>H</v>
      </c>
      <c r="R26" s="49" t="str">
        <f>Summary!H25</f>
        <v>H</v>
      </c>
      <c r="S26" s="49" t="str">
        <f>Summary!I25</f>
        <v>H</v>
      </c>
      <c r="T26" s="49" t="str">
        <f>Summary!J25</f>
        <v>H</v>
      </c>
      <c r="U26" s="49" t="str">
        <f>Summary!K25</f>
        <v>H</v>
      </c>
      <c r="V26" s="49" t="str">
        <f>Summary!L25</f>
        <v>H</v>
      </c>
    </row>
    <row r="27" spans="1:22" x14ac:dyDescent="0.2">
      <c r="A27" s="332" t="s">
        <v>40</v>
      </c>
      <c r="B27" s="2">
        <f>Analysis!C1</f>
        <v>0.41745743785701095</v>
      </c>
      <c r="C27" s="378">
        <f>Analysis!C1</f>
        <v>0.41745743785701095</v>
      </c>
      <c r="D27" s="332" t="s">
        <v>41</v>
      </c>
      <c r="E27" s="2">
        <f>Analysis!E1</f>
        <v>0.58254256214298905</v>
      </c>
      <c r="F27" s="379">
        <f>Analysis!E1</f>
        <v>0.58254256214298905</v>
      </c>
      <c r="G27" s="332" t="s">
        <v>127</v>
      </c>
      <c r="H27" s="2">
        <f>Analysis!G1</f>
        <v>58.639357099169693</v>
      </c>
      <c r="I27" s="332" t="s">
        <v>132</v>
      </c>
      <c r="J27" s="2">
        <f>Analysis!I1</f>
        <v>-42.077013244733351</v>
      </c>
      <c r="L27" s="48">
        <v>5</v>
      </c>
      <c r="M27" s="49" t="str">
        <f>Summary!C26</f>
        <v>H</v>
      </c>
      <c r="N27" s="49" t="str">
        <f>Summary!D26</f>
        <v>D</v>
      </c>
      <c r="O27" s="49" t="str">
        <f>Summary!E26</f>
        <v>D</v>
      </c>
      <c r="P27" s="49" t="str">
        <f>Summary!F26</f>
        <v>D</v>
      </c>
      <c r="Q27" s="49" t="str">
        <f>Summary!G26</f>
        <v>D</v>
      </c>
      <c r="R27" s="49" t="str">
        <f>Summary!H26</f>
        <v>D</v>
      </c>
      <c r="S27" s="49" t="str">
        <f>Summary!I26</f>
        <v>D</v>
      </c>
      <c r="T27" s="49" t="str">
        <f>Summary!J26</f>
        <v>D</v>
      </c>
      <c r="U27" s="49" t="str">
        <f>Summary!K26</f>
        <v>D</v>
      </c>
      <c r="V27" s="49" t="str">
        <f>Summary!L26</f>
        <v>H</v>
      </c>
    </row>
    <row r="28" spans="1:22" x14ac:dyDescent="0.2">
      <c r="A28" s="48" t="s">
        <v>66</v>
      </c>
      <c r="B28" s="52">
        <f>IF(Rules!$B$17=Rules!$D$17,EV!H46+'5 Cards'!G122,EV!H46)</f>
        <v>-3.2215330709750127E-2</v>
      </c>
      <c r="C28" s="319">
        <f>B28</f>
        <v>-3.2215330709750127E-2</v>
      </c>
      <c r="D28" s="48" t="s">
        <v>48</v>
      </c>
      <c r="E28" s="1">
        <f>B27-E27</f>
        <v>-0.1650851242859781</v>
      </c>
      <c r="F28" s="279">
        <f>C27-F27</f>
        <v>-0.1650851242859781</v>
      </c>
      <c r="G28" s="1"/>
      <c r="H28" s="1"/>
      <c r="I28" s="1"/>
      <c r="J28" s="1"/>
      <c r="L28" s="48">
        <v>6</v>
      </c>
      <c r="M28" s="49" t="str">
        <f>Summary!C27</f>
        <v>H</v>
      </c>
      <c r="N28" s="49" t="str">
        <f>Summary!D27</f>
        <v>H</v>
      </c>
      <c r="O28" s="49">
        <f>Summary!E27</f>
        <v>2</v>
      </c>
      <c r="P28" s="49">
        <f>Summary!F27</f>
        <v>2</v>
      </c>
      <c r="Q28" s="49">
        <f>Summary!G27</f>
        <v>2</v>
      </c>
      <c r="R28" s="49">
        <f>Summary!H27</f>
        <v>2</v>
      </c>
      <c r="S28" s="49" t="str">
        <f>Summary!I27</f>
        <v>H</v>
      </c>
      <c r="T28" s="49" t="str">
        <f>Summary!J27</f>
        <v>H</v>
      </c>
      <c r="U28" s="49" t="str">
        <f>Summary!K27</f>
        <v>H</v>
      </c>
      <c r="V28" s="49" t="str">
        <f>Summary!L27</f>
        <v>H</v>
      </c>
    </row>
    <row r="29" spans="1:22" x14ac:dyDescent="0.2">
      <c r="A29" s="424" t="str">
        <f>Final!M6</f>
        <v>Strategy Evs</v>
      </c>
      <c r="B29" s="425"/>
      <c r="C29" s="425"/>
      <c r="D29" s="425"/>
      <c r="E29" s="425"/>
      <c r="F29" s="425"/>
      <c r="G29" s="425"/>
      <c r="H29" s="425"/>
      <c r="I29" s="425"/>
      <c r="J29" s="425"/>
      <c r="L29" s="48">
        <v>7</v>
      </c>
      <c r="M29" s="49" t="str">
        <f>Summary!C28</f>
        <v>H</v>
      </c>
      <c r="N29" s="49">
        <f>Summary!D28</f>
        <v>2</v>
      </c>
      <c r="O29" s="49">
        <f>Summary!E28</f>
        <v>2</v>
      </c>
      <c r="P29" s="49">
        <f>Summary!F28</f>
        <v>2</v>
      </c>
      <c r="Q29" s="49">
        <f>Summary!G28</f>
        <v>2</v>
      </c>
      <c r="R29" s="49">
        <f>Summary!H28</f>
        <v>2</v>
      </c>
      <c r="S29" s="49">
        <f>Summary!I28</f>
        <v>2</v>
      </c>
      <c r="T29" s="49" t="str">
        <f>Summary!J28</f>
        <v>H</v>
      </c>
      <c r="U29" s="49" t="str">
        <f>Summary!K28</f>
        <v>H</v>
      </c>
      <c r="V29" s="49" t="str">
        <f>Summary!L28</f>
        <v>H</v>
      </c>
    </row>
    <row r="30" spans="1:22" x14ac:dyDescent="0.2">
      <c r="A30" s="161" t="str">
        <f>Final!M7</f>
        <v>Level</v>
      </c>
      <c r="B30" s="161" t="str">
        <f>Final!N7</f>
        <v>1x2</v>
      </c>
      <c r="C30" s="161" t="str">
        <f>Final!O7</f>
        <v>1x3</v>
      </c>
      <c r="D30" s="161" t="str">
        <f>Final!P7</f>
        <v>1x4</v>
      </c>
      <c r="E30" s="161" t="str">
        <f>Final!Q7</f>
        <v>1x5</v>
      </c>
      <c r="F30" s="161" t="str">
        <f>Final!R7</f>
        <v>1x6</v>
      </c>
      <c r="G30" s="161" t="str">
        <f>Final!S7</f>
        <v>1x7</v>
      </c>
      <c r="H30" s="161" t="str">
        <f>Final!T7</f>
        <v>1x8</v>
      </c>
      <c r="I30" s="161" t="str">
        <f>Final!U7</f>
        <v>1x9</v>
      </c>
      <c r="J30" s="161" t="str">
        <f>Final!V7</f>
        <v>1x10</v>
      </c>
      <c r="L30" s="48">
        <v>8</v>
      </c>
      <c r="M30" s="49" t="str">
        <f>Summary!C29</f>
        <v>S</v>
      </c>
      <c r="N30" s="49">
        <f>Summary!D29</f>
        <v>2</v>
      </c>
      <c r="O30" s="49">
        <f>Summary!E29</f>
        <v>2</v>
      </c>
      <c r="P30" s="49">
        <f>Summary!F29</f>
        <v>2</v>
      </c>
      <c r="Q30" s="49">
        <f>Summary!G29</f>
        <v>2</v>
      </c>
      <c r="R30" s="49">
        <f>Summary!H29</f>
        <v>2</v>
      </c>
      <c r="S30" s="49">
        <f>Summary!I29</f>
        <v>2</v>
      </c>
      <c r="T30" s="49">
        <f>Summary!J29</f>
        <v>2</v>
      </c>
      <c r="U30" s="49">
        <f>Summary!K29</f>
        <v>2</v>
      </c>
      <c r="V30" s="49" t="str">
        <f>Summary!L29</f>
        <v>H</v>
      </c>
    </row>
    <row r="31" spans="1:22" x14ac:dyDescent="0.2">
      <c r="A31" s="161">
        <f>Final!M9</f>
        <v>2</v>
      </c>
      <c r="B31" s="1">
        <f>'Strategy Summary'!B4</f>
        <v>15.359641380128693</v>
      </c>
      <c r="C31" s="1">
        <f>'Strategy Summary'!C4</f>
        <v>51.726800167560512</v>
      </c>
      <c r="D31" s="1">
        <f>'Strategy Summary'!D4</f>
        <v>91.490231854505964</v>
      </c>
      <c r="E31" s="1">
        <f>'Strategy Summary'!E4</f>
        <v>133.28899128243796</v>
      </c>
      <c r="F31" s="1">
        <f>'Strategy Summary'!F4</f>
        <v>176.52672937724509</v>
      </c>
      <c r="G31" s="1">
        <f>'Strategy Summary'!G4</f>
        <v>220.84107185570195</v>
      </c>
      <c r="H31" s="1">
        <f>'Strategy Summary'!H4</f>
        <v>265.97261363024109</v>
      </c>
      <c r="I31" s="1">
        <f>'Strategy Summary'!I4</f>
        <v>311.72350803205029</v>
      </c>
      <c r="J31" s="1">
        <f>'Strategy Summary'!J4</f>
        <v>357.9403291044199</v>
      </c>
      <c r="L31" s="48">
        <v>9</v>
      </c>
      <c r="M31" s="49" t="str">
        <f>Summary!C30</f>
        <v>S</v>
      </c>
      <c r="N31" s="49">
        <f>Summary!D30</f>
        <v>2</v>
      </c>
      <c r="O31" s="49">
        <f>Summary!E30</f>
        <v>2</v>
      </c>
      <c r="P31" s="49">
        <f>Summary!F30</f>
        <v>2</v>
      </c>
      <c r="Q31" s="49">
        <f>Summary!G30</f>
        <v>2</v>
      </c>
      <c r="R31" s="49">
        <f>Summary!H30</f>
        <v>2</v>
      </c>
      <c r="S31" s="49" t="str">
        <f>Summary!I30</f>
        <v>S</v>
      </c>
      <c r="T31" s="49">
        <f>Summary!J30</f>
        <v>2</v>
      </c>
      <c r="U31" s="49">
        <f>Summary!K30</f>
        <v>2</v>
      </c>
      <c r="V31" s="49" t="str">
        <f>Summary!L30</f>
        <v>S</v>
      </c>
    </row>
    <row r="32" spans="1:22" x14ac:dyDescent="0.2">
      <c r="A32" s="161">
        <f>Final!M10</f>
        <v>3</v>
      </c>
      <c r="B32" s="1">
        <f>'Strategy Summary'!B5</f>
        <v>29.933192418150014</v>
      </c>
      <c r="C32" s="1">
        <f>'Strategy Summary'!C5</f>
        <v>96.976895737452452</v>
      </c>
      <c r="D32" s="1">
        <f>'Strategy Summary'!D5</f>
        <v>167.4913285996453</v>
      </c>
      <c r="E32" s="1">
        <f>'Strategy Summary'!E5</f>
        <v>240.39545485654941</v>
      </c>
      <c r="F32" s="1">
        <f>'Strategy Summary'!F5</f>
        <v>315.30665799941096</v>
      </c>
      <c r="G32" s="1">
        <f>'Strategy Summary'!G5</f>
        <v>391.91718743235219</v>
      </c>
      <c r="H32" s="1">
        <f>'Strategy Summary'!H5</f>
        <v>469.9367368317404</v>
      </c>
      <c r="I32" s="1">
        <f>'Strategy Summary'!I5</f>
        <v>549.09948837753313</v>
      </c>
      <c r="J32" s="1">
        <f>'Strategy Summary'!J5</f>
        <v>629.17267549584858</v>
      </c>
      <c r="L32" s="48">
        <v>10</v>
      </c>
      <c r="M32" s="49" t="str">
        <f>Summary!C31</f>
        <v>S</v>
      </c>
      <c r="N32" s="49" t="str">
        <f>Summary!D31</f>
        <v>S</v>
      </c>
      <c r="O32" s="49" t="str">
        <f>Summary!E31</f>
        <v>S</v>
      </c>
      <c r="P32" s="49" t="str">
        <f>Summary!F31</f>
        <v>S</v>
      </c>
      <c r="Q32" s="49" t="str">
        <f>Summary!G31</f>
        <v>S</v>
      </c>
      <c r="R32" s="49" t="str">
        <f>Summary!H31</f>
        <v>S</v>
      </c>
      <c r="S32" s="49" t="str">
        <f>Summary!I31</f>
        <v>S</v>
      </c>
      <c r="T32" s="49" t="str">
        <f>Summary!J31</f>
        <v>S</v>
      </c>
      <c r="U32" s="49" t="str">
        <f>Summary!K31</f>
        <v>S</v>
      </c>
      <c r="V32" s="49" t="str">
        <f>Summary!L31</f>
        <v>S</v>
      </c>
    </row>
    <row r="33" spans="1:22" x14ac:dyDescent="0.2">
      <c r="A33" s="161">
        <f>Final!M11</f>
        <v>4</v>
      </c>
      <c r="B33" s="1">
        <f>'Strategy Summary'!B6</f>
        <v>48.595455390752619</v>
      </c>
      <c r="C33" s="1">
        <f>'Strategy Summary'!C6</f>
        <v>151.47690806255758</v>
      </c>
      <c r="D33" s="1">
        <f>'Strategy Summary'!D6</f>
        <v>255.80474378014833</v>
      </c>
      <c r="E33" s="1">
        <f>'Strategy Summary'!E6</f>
        <v>362.23567220444966</v>
      </c>
      <c r="F33" s="1">
        <f>'Strategy Summary'!F6</f>
        <v>471.11081941823647</v>
      </c>
      <c r="G33" s="1">
        <f>'Strategy Summary'!G6</f>
        <v>582.35508468262924</v>
      </c>
      <c r="H33" s="1">
        <f>'Strategy Summary'!H6</f>
        <v>695.70819947653092</v>
      </c>
      <c r="I33" s="1">
        <f>'Strategy Summary'!I6</f>
        <v>810.8519727842347</v>
      </c>
      <c r="J33" s="1">
        <f>'Strategy Summary'!J6</f>
        <v>927.47104375808738</v>
      </c>
      <c r="L33" s="384" t="str">
        <f>Summary!B32</f>
        <v>EV = -0.0322153307097501</v>
      </c>
      <c r="M33" s="384"/>
      <c r="N33" s="384"/>
      <c r="O33" s="384"/>
      <c r="P33" s="384"/>
      <c r="Q33" s="384"/>
      <c r="R33" s="384"/>
      <c r="S33" s="384"/>
      <c r="T33" s="384"/>
      <c r="U33" s="384"/>
      <c r="V33" s="384"/>
    </row>
    <row r="34" spans="1:22" x14ac:dyDescent="0.2">
      <c r="A34" s="424" t="str">
        <f>Final!M12</f>
        <v>Strategy Edges</v>
      </c>
      <c r="B34" s="425"/>
      <c r="C34" s="425"/>
      <c r="D34" s="425"/>
      <c r="E34" s="425"/>
      <c r="F34" s="425"/>
      <c r="G34" s="425"/>
      <c r="H34" s="425"/>
      <c r="I34" s="425"/>
      <c r="J34" s="425"/>
      <c r="L34" s="384" t="str">
        <f>Summary!B33</f>
        <v>EV = -3.22153307097501 %</v>
      </c>
      <c r="M34" s="384"/>
      <c r="N34" s="384"/>
      <c r="O34" s="384"/>
      <c r="P34" s="384"/>
      <c r="Q34" s="384"/>
      <c r="R34" s="384"/>
      <c r="S34" s="384"/>
      <c r="T34" s="384"/>
      <c r="U34" s="384"/>
      <c r="V34" s="384"/>
    </row>
    <row r="35" spans="1:22" x14ac:dyDescent="0.2">
      <c r="A35" s="161" t="str">
        <f>Final!M13</f>
        <v>Level</v>
      </c>
      <c r="B35" s="161" t="str">
        <f>Final!N13</f>
        <v>1x2</v>
      </c>
      <c r="C35" s="161" t="str">
        <f>Final!O13</f>
        <v>1x3</v>
      </c>
      <c r="D35" s="161" t="str">
        <f>Final!P13</f>
        <v>1x4</v>
      </c>
      <c r="E35" s="161" t="str">
        <f>Final!Q13</f>
        <v>1x5</v>
      </c>
      <c r="F35" s="161" t="str">
        <f>Final!R13</f>
        <v>1x6</v>
      </c>
      <c r="G35" s="161" t="str">
        <f>Final!S13</f>
        <v>1x7</v>
      </c>
      <c r="H35" s="161" t="str">
        <f>Final!T13</f>
        <v>1x8</v>
      </c>
      <c r="I35" s="161" t="str">
        <f>Final!U13</f>
        <v>1x9</v>
      </c>
      <c r="J35" s="161" t="str">
        <f>Final!V13</f>
        <v>1x10</v>
      </c>
      <c r="L35" s="391" t="s">
        <v>24</v>
      </c>
      <c r="M35" s="391"/>
      <c r="N35" s="391"/>
      <c r="O35" s="391"/>
      <c r="P35" s="391"/>
      <c r="Q35" s="391"/>
      <c r="R35" s="391"/>
      <c r="S35" s="391"/>
      <c r="T35" s="391"/>
      <c r="U35" s="391"/>
      <c r="V35" s="391"/>
    </row>
    <row r="36" spans="1:22" x14ac:dyDescent="0.2">
      <c r="A36" s="161">
        <f>Final!M14</f>
        <v>2</v>
      </c>
      <c r="B36" s="1">
        <f>'Strategy Summary'!B40</f>
        <v>0.46572739415337044</v>
      </c>
      <c r="C36" s="1">
        <f>'Strategy Summary'!C40</f>
        <v>0.61181931874426798</v>
      </c>
      <c r="D36" s="1">
        <f>'Strategy Summary'!D40</f>
        <v>0.68396550721688909</v>
      </c>
      <c r="E36" s="1">
        <f>'Strategy Summary'!E40</f>
        <v>0.72439808678634787</v>
      </c>
      <c r="F36" s="1">
        <f>'Strategy Summary'!F40</f>
        <v>0.74893598538226158</v>
      </c>
      <c r="G36" s="1">
        <f>'Strategy Summary'!G40</f>
        <v>0.76462049939647958</v>
      </c>
      <c r="H36" s="1">
        <f>'Strategy Summary'!H40</f>
        <v>0.7750001756556687</v>
      </c>
      <c r="I36" s="1">
        <f>'Strategy Summary'!I40</f>
        <v>0.78203399995387746</v>
      </c>
      <c r="J36" s="1">
        <f>'Strategy Summary'!J40</f>
        <v>0.78687937415645604</v>
      </c>
      <c r="L36" s="392" t="s">
        <v>25</v>
      </c>
      <c r="M36" s="392"/>
      <c r="N36" s="392"/>
      <c r="O36" s="392"/>
      <c r="P36" s="392"/>
      <c r="Q36" s="392"/>
      <c r="R36" s="392"/>
      <c r="S36" s="392"/>
      <c r="T36" s="392"/>
      <c r="U36" s="392"/>
      <c r="V36" s="392"/>
    </row>
    <row r="37" spans="1:22" x14ac:dyDescent="0.2">
      <c r="A37" s="161">
        <f>Final!M15</f>
        <v>3</v>
      </c>
      <c r="B37" s="1">
        <f>'Strategy Summary'!B41</f>
        <v>0.64317191147208108</v>
      </c>
      <c r="C37" s="1">
        <f>'Strategy Summary'!C41</f>
        <v>0.78341055193537878</v>
      </c>
      <c r="D37" s="1">
        <f>'Strategy Summary'!D41</f>
        <v>0.84353843668476636</v>
      </c>
      <c r="E37" s="1">
        <f>'Strategy Summary'!E41</f>
        <v>0.87407689830200419</v>
      </c>
      <c r="F37" s="1">
        <f>'Strategy Summary'!F41</f>
        <v>0.8913994291370505</v>
      </c>
      <c r="G37" s="1">
        <f>'Strategy Summary'!G41</f>
        <v>0.90196679427164039</v>
      </c>
      <c r="H37" s="1">
        <f>'Strategy Summary'!H41</f>
        <v>0.90873606191507839</v>
      </c>
      <c r="I37" s="1">
        <f>'Strategy Summary'!I41</f>
        <v>0.91321959488546556</v>
      </c>
      <c r="J37" s="1">
        <f>'Strategy Summary'!J41</f>
        <v>0.91625868876611938</v>
      </c>
      <c r="L37" s="393" t="s">
        <v>26</v>
      </c>
      <c r="M37" s="393"/>
      <c r="N37" s="393"/>
      <c r="O37" s="393"/>
      <c r="P37" s="393"/>
      <c r="Q37" s="393"/>
      <c r="R37" s="393"/>
      <c r="S37" s="393"/>
      <c r="T37" s="393"/>
      <c r="U37" s="393"/>
      <c r="V37" s="393"/>
    </row>
    <row r="38" spans="1:22" x14ac:dyDescent="0.2">
      <c r="A38" s="161">
        <f>Final!M16</f>
        <v>4</v>
      </c>
      <c r="B38" s="1">
        <f>'Strategy Summary'!B42</f>
        <v>0.74667183613445132</v>
      </c>
      <c r="C38" s="1">
        <f>'Strategy Summary'!C42</f>
        <v>0.87307572952522516</v>
      </c>
      <c r="D38" s="1">
        <f>'Strategy Summary'!D42</f>
        <v>0.91935383975987739</v>
      </c>
      <c r="E38" s="1">
        <f>'Strategy Summary'!E42</f>
        <v>0.94042846022944293</v>
      </c>
      <c r="F38" s="1">
        <f>'Strategy Summary'!F42</f>
        <v>0.95153014094728505</v>
      </c>
      <c r="G38" s="1">
        <f>'Strategy Summary'!G42</f>
        <v>0.95796796441162091</v>
      </c>
      <c r="H38" s="1">
        <f>'Strategy Summary'!H42</f>
        <v>0.96194968835013461</v>
      </c>
      <c r="I38" s="1">
        <f>'Strategy Summary'!I42</f>
        <v>0.96452299987346923</v>
      </c>
      <c r="J38" s="1">
        <f>'Strategy Summary'!J42</f>
        <v>0.96623740283459492</v>
      </c>
      <c r="L38" s="394" t="str">
        <f>Summary!B37</f>
        <v>2, 3, 4, 5 = Hands to Split</v>
      </c>
      <c r="M38" s="394"/>
      <c r="N38" s="394"/>
      <c r="O38" s="394"/>
      <c r="P38" s="394"/>
      <c r="Q38" s="394"/>
      <c r="R38" s="394"/>
      <c r="S38" s="394"/>
      <c r="T38" s="394"/>
      <c r="U38" s="394"/>
      <c r="V38" s="394"/>
    </row>
    <row r="39" spans="1:22" x14ac:dyDescent="0.2">
      <c r="A39" s="419" t="str">
        <f>Final!M17</f>
        <v>Strategy Bet your Edge Bankroll</v>
      </c>
      <c r="B39" s="420"/>
      <c r="C39" s="420"/>
      <c r="D39" s="420"/>
      <c r="E39" s="420"/>
      <c r="F39" s="420"/>
      <c r="G39" s="420"/>
      <c r="H39" s="420"/>
      <c r="I39" s="420"/>
      <c r="J39" s="420"/>
      <c r="L39" s="384" t="s">
        <v>27</v>
      </c>
      <c r="M39" s="384"/>
      <c r="N39" s="384"/>
      <c r="O39" s="384"/>
      <c r="P39" s="384"/>
      <c r="Q39" s="384"/>
      <c r="R39" s="384"/>
      <c r="S39" s="384"/>
      <c r="T39" s="384"/>
      <c r="U39" s="384"/>
      <c r="V39" s="384"/>
    </row>
    <row r="40" spans="1:22" x14ac:dyDescent="0.2">
      <c r="A40" s="161" t="str">
        <f>Final!M18</f>
        <v>Level</v>
      </c>
      <c r="B40" s="161" t="str">
        <f>Final!N18</f>
        <v>1x2</v>
      </c>
      <c r="C40" s="161" t="str">
        <f>Final!O18</f>
        <v>1x3</v>
      </c>
      <c r="D40" s="161" t="str">
        <f>Final!P18</f>
        <v>1x4</v>
      </c>
      <c r="E40" s="161" t="str">
        <f>Final!Q18</f>
        <v>1x5</v>
      </c>
      <c r="F40" s="161" t="str">
        <f>Final!R18</f>
        <v>1x6</v>
      </c>
      <c r="G40" s="161" t="str">
        <f>Final!S18</f>
        <v>1x7</v>
      </c>
      <c r="H40" s="161" t="str">
        <f>Final!T18</f>
        <v>1x8</v>
      </c>
      <c r="I40" s="161" t="str">
        <f>Final!U18</f>
        <v>1x9</v>
      </c>
      <c r="J40" s="161" t="str">
        <f>Final!V18</f>
        <v>1x10</v>
      </c>
      <c r="L40" s="31"/>
      <c r="M40" s="31"/>
      <c r="N40" s="31"/>
      <c r="O40" s="31"/>
      <c r="P40" s="31"/>
      <c r="Q40" s="31"/>
      <c r="R40" s="31"/>
      <c r="S40" s="31"/>
      <c r="T40" s="31"/>
      <c r="U40" s="31"/>
      <c r="V40" s="31"/>
    </row>
    <row r="41" spans="1:22" x14ac:dyDescent="0.2">
      <c r="A41" s="161">
        <f>Final!M19</f>
        <v>2</v>
      </c>
      <c r="B41" s="1">
        <f>'Strategy Summary'!B64</f>
        <v>12.883072963545962</v>
      </c>
      <c r="C41" s="1">
        <f>'Strategy Summary'!C64</f>
        <v>19.613633686215511</v>
      </c>
      <c r="D41" s="1">
        <f>'Strategy Summary'!D64</f>
        <v>29.241240660485374</v>
      </c>
      <c r="E41" s="1">
        <f>'Strategy Summary'!E64</f>
        <v>41.413693033190086</v>
      </c>
      <c r="F41" s="1">
        <f>'Strategy Summary'!F64</f>
        <v>56.079559294460843</v>
      </c>
      <c r="G41" s="1">
        <f>'Strategy Summary'!G64</f>
        <v>73.238946698657955</v>
      </c>
      <c r="H41" s="1">
        <f>'Strategy Summary'!H64</f>
        <v>92.903204749710255</v>
      </c>
      <c r="I41" s="1">
        <f>'Strategy Summary'!I64</f>
        <v>115.08451039891871</v>
      </c>
      <c r="J41" s="1">
        <f>'Strategy Summary'!J64</f>
        <v>139.79270980119577</v>
      </c>
    </row>
    <row r="42" spans="1:22" x14ac:dyDescent="0.2">
      <c r="A42" s="161">
        <f>Final!M20</f>
        <v>3</v>
      </c>
      <c r="B42" s="1">
        <f>'Strategy Summary'!B65</f>
        <v>21.767119723802981</v>
      </c>
      <c r="C42" s="1">
        <f>'Strategy Summary'!C65</f>
        <v>49.782326653186303</v>
      </c>
      <c r="D42" s="1">
        <f>'Strategy Summary'!D65</f>
        <v>99.580524546258616</v>
      </c>
      <c r="E42" s="1">
        <f>'Strategy Summary'!E65</f>
        <v>177.3299355023631</v>
      </c>
      <c r="F42" s="1">
        <f>'Strategy Summary'!F65</f>
        <v>289.43253895704834</v>
      </c>
      <c r="G42" s="1">
        <f>'Strategy Summary'!G65</f>
        <v>442.36661763385865</v>
      </c>
      <c r="H42" s="1">
        <f>'Strategy Summary'!H65</f>
        <v>642.65084712196108</v>
      </c>
      <c r="I42" s="1">
        <f>'Strategy Summary'!I65</f>
        <v>896.82701136380854</v>
      </c>
      <c r="J42" s="1">
        <f>'Strategy Summary'!J65</f>
        <v>1211.4482663130677</v>
      </c>
    </row>
    <row r="43" spans="1:22" x14ac:dyDescent="0.2">
      <c r="A43" s="161">
        <f>Final!M21</f>
        <v>4</v>
      </c>
      <c r="B43" s="1">
        <f>'Strategy Summary'!B66</f>
        <v>40.178293258402711</v>
      </c>
      <c r="C43" s="1">
        <f>'Strategy Summary'!C66</f>
        <v>137.44512181693045</v>
      </c>
      <c r="D43" s="1">
        <f>'Strategy Summary'!D66</f>
        <v>369.8249632467988</v>
      </c>
      <c r="E43" s="1">
        <f>'Strategy Summary'!E66</f>
        <v>829.4091820761123</v>
      </c>
      <c r="F43" s="1">
        <f>'Strategy Summary'!F66</f>
        <v>1633.1589858550701</v>
      </c>
      <c r="G43" s="1">
        <f>'Strategy Summary'!G66</f>
        <v>2922.8534815563962</v>
      </c>
      <c r="H43" s="1">
        <f>'Strategy Summary'!H66</f>
        <v>4865.119305799446</v>
      </c>
      <c r="I43" s="1">
        <f>'Strategy Summary'!I66</f>
        <v>7651.4505107375808</v>
      </c>
      <c r="J43" s="1">
        <f>'Strategy Summary'!J66</f>
        <v>11498.209412518325</v>
      </c>
    </row>
    <row r="44" spans="1:22" x14ac:dyDescent="0.2">
      <c r="A44" s="419" t="str">
        <f>Final!M22</f>
        <v>Strategy Bet Your Edge ROI</v>
      </c>
      <c r="B44" s="420"/>
      <c r="C44" s="420"/>
      <c r="D44" s="420"/>
      <c r="E44" s="420"/>
      <c r="F44" s="420"/>
      <c r="G44" s="420"/>
      <c r="H44" s="420"/>
      <c r="I44" s="420"/>
      <c r="J44" s="420"/>
    </row>
    <row r="45" spans="1:22" x14ac:dyDescent="0.2">
      <c r="A45" s="161" t="str">
        <f>Final!M23</f>
        <v>Level</v>
      </c>
      <c r="B45" s="161" t="str">
        <f>Final!N23</f>
        <v>1x2</v>
      </c>
      <c r="C45" s="161" t="str">
        <f>Final!O23</f>
        <v>1x3</v>
      </c>
      <c r="D45" s="161" t="str">
        <f>Final!P23</f>
        <v>1x4</v>
      </c>
      <c r="E45" s="161" t="str">
        <f>Final!Q23</f>
        <v>1x5</v>
      </c>
      <c r="F45" s="161" t="str">
        <f>Final!R23</f>
        <v>1x6</v>
      </c>
      <c r="G45" s="161" t="str">
        <f>Final!S23</f>
        <v>1x7</v>
      </c>
      <c r="H45" s="161" t="str">
        <f>Final!T23</f>
        <v>1x8</v>
      </c>
      <c r="I45" s="161" t="str">
        <f>Final!U23</f>
        <v>1x9</v>
      </c>
      <c r="J45" s="161" t="str">
        <f>Final!V23</f>
        <v>1x10</v>
      </c>
    </row>
    <row r="46" spans="1:22" x14ac:dyDescent="0.2">
      <c r="A46" s="161">
        <f>Final!M24</f>
        <v>2</v>
      </c>
      <c r="B46" s="1">
        <f>'Strategy Summary'!B99</f>
        <v>1.192234292516269</v>
      </c>
      <c r="C46" s="1">
        <f>'Strategy Summary'!C99</f>
        <v>2.6372879699448135</v>
      </c>
      <c r="D46" s="1">
        <f>'Strategy Summary'!D99</f>
        <v>3.1288081417878977</v>
      </c>
      <c r="E46" s="1">
        <f>'Strategy Summary'!E99</f>
        <v>3.2184763424893417</v>
      </c>
      <c r="F46" s="1">
        <f>'Strategy Summary'!F99</f>
        <v>3.1477909526774974</v>
      </c>
      <c r="G46" s="1">
        <f>'Strategy Summary'!G99</f>
        <v>3.0153501901707265</v>
      </c>
      <c r="H46" s="1">
        <f>'Strategy Summary'!H99</f>
        <v>2.862900309486585</v>
      </c>
      <c r="I46" s="1">
        <f>'Strategy Summary'!I99</f>
        <v>2.7086486873995437</v>
      </c>
      <c r="J46" s="1">
        <f>'Strategy Summary'!J99</f>
        <v>2.5605078377367438</v>
      </c>
    </row>
    <row r="47" spans="1:22" x14ac:dyDescent="0.2">
      <c r="A47" s="161">
        <f>Final!M25</f>
        <v>3</v>
      </c>
      <c r="B47" s="1">
        <f>'Strategy Summary'!B100</f>
        <v>1.3751563274316534</v>
      </c>
      <c r="C47" s="1">
        <f>'Strategy Summary'!C100</f>
        <v>1.9480185490937771</v>
      </c>
      <c r="D47" s="1">
        <f>'Strategy Summary'!D100</f>
        <v>1.6819687319666583</v>
      </c>
      <c r="E47" s="1">
        <f>'Strategy Summary'!E100</f>
        <v>1.355639442238143</v>
      </c>
      <c r="F47" s="1">
        <f>'Strategy Summary'!F100</f>
        <v>1.0893960269138998</v>
      </c>
      <c r="G47" s="1">
        <f>'Strategy Summary'!G100</f>
        <v>0.88595561195066752</v>
      </c>
      <c r="H47" s="1">
        <f>'Strategy Summary'!H100</f>
        <v>0.73124736229057941</v>
      </c>
      <c r="I47" s="1">
        <f>'Strategy Summary'!I100</f>
        <v>0.61226912372154718</v>
      </c>
      <c r="J47" s="1">
        <f>'Strategy Summary'!J100</f>
        <v>0.51935579338495252</v>
      </c>
    </row>
    <row r="48" spans="1:22" x14ac:dyDescent="0.2">
      <c r="A48" s="161">
        <f>Final!M26</f>
        <v>4</v>
      </c>
      <c r="B48" s="1">
        <f>'Strategy Summary'!B101</f>
        <v>1.2094952634801026</v>
      </c>
      <c r="C48" s="1">
        <f>'Strategy Summary'!C101</f>
        <v>1.1020901001078578</v>
      </c>
      <c r="D48" s="1">
        <f>'Strategy Summary'!D101</f>
        <v>0.69169139242079702</v>
      </c>
      <c r="E48" s="1">
        <f>'Strategy Summary'!E101</f>
        <v>0.43673940442488185</v>
      </c>
      <c r="F48" s="1">
        <f>'Strategy Summary'!F101</f>
        <v>0.28846598738920559</v>
      </c>
      <c r="G48" s="1">
        <f>'Strategy Summary'!G101</f>
        <v>0.19924196965649124</v>
      </c>
      <c r="H48" s="1">
        <f>'Strategy Summary'!H101</f>
        <v>0.14299920633954746</v>
      </c>
      <c r="I48" s="1">
        <f>'Strategy Summary'!I101</f>
        <v>0.10597362835273316</v>
      </c>
      <c r="J48" s="1">
        <f>'Strategy Summary'!J101</f>
        <v>8.0662215348794364E-2</v>
      </c>
    </row>
    <row r="49" spans="1:10" x14ac:dyDescent="0.2">
      <c r="A49" s="419" t="s">
        <v>262</v>
      </c>
      <c r="B49" s="420"/>
      <c r="C49" s="420"/>
      <c r="D49" s="420"/>
      <c r="E49" s="420"/>
      <c r="F49" s="420"/>
      <c r="G49" s="420"/>
      <c r="H49" s="420"/>
      <c r="I49" s="420"/>
      <c r="J49" s="420"/>
    </row>
    <row r="50" spans="1:10" x14ac:dyDescent="0.2">
      <c r="A50" s="161" t="str">
        <f>Final!M28</f>
        <v>Level</v>
      </c>
      <c r="B50" s="161" t="str">
        <f>Final!N28</f>
        <v>1x2</v>
      </c>
      <c r="C50" s="161" t="str">
        <f>Final!O28</f>
        <v>1x3</v>
      </c>
      <c r="D50" s="161" t="str">
        <f>Final!P28</f>
        <v>1x4</v>
      </c>
      <c r="E50" s="161" t="str">
        <f>Final!Q28</f>
        <v>1x5</v>
      </c>
      <c r="F50" s="161" t="str">
        <f>Final!R28</f>
        <v>1x6</v>
      </c>
      <c r="G50" s="161" t="str">
        <f>Final!S28</f>
        <v>1x7</v>
      </c>
      <c r="H50" s="161" t="str">
        <f>Final!T28</f>
        <v>1x8</v>
      </c>
      <c r="I50" s="161" t="str">
        <f>Final!U28</f>
        <v>1x9</v>
      </c>
      <c r="J50" s="161" t="str">
        <f>Final!V28</f>
        <v>1x10</v>
      </c>
    </row>
    <row r="51" spans="1:10" x14ac:dyDescent="0.2">
      <c r="A51" s="161">
        <f>Final!M29</f>
        <v>2</v>
      </c>
      <c r="B51" s="1">
        <f>B41/($B$27-((1-$B$27)/B31))</f>
        <v>33.944753908210267</v>
      </c>
      <c r="C51" s="1">
        <f t="shared" ref="C51:J51" si="0">C41/($B$27-((1-$B$27)/C31))</f>
        <v>48.286188142333309</v>
      </c>
      <c r="D51" s="1">
        <f t="shared" si="0"/>
        <v>71.130964931188743</v>
      </c>
      <c r="E51" s="1">
        <f t="shared" si="0"/>
        <v>100.25418746926783</v>
      </c>
      <c r="F51" s="1">
        <f t="shared" si="0"/>
        <v>135.40638778655872</v>
      </c>
      <c r="G51" s="1">
        <f t="shared" si="0"/>
        <v>176.55613764825199</v>
      </c>
      <c r="H51" s="1">
        <f t="shared" si="0"/>
        <v>223.71909975012179</v>
      </c>
      <c r="I51" s="1">
        <f t="shared" si="0"/>
        <v>276.91927616067625</v>
      </c>
      <c r="J51" s="1">
        <f t="shared" si="0"/>
        <v>336.17758625512391</v>
      </c>
    </row>
    <row r="52" spans="1:10" x14ac:dyDescent="0.2">
      <c r="A52" s="161">
        <f>Final!M30</f>
        <v>3</v>
      </c>
      <c r="B52" s="1">
        <f t="shared" ref="B52:J52" si="1">B42/($B$27-((1-$B$27)/B32))</f>
        <v>54.691803408480155</v>
      </c>
      <c r="C52" s="1">
        <f t="shared" si="1"/>
        <v>120.99228729403642</v>
      </c>
      <c r="D52" s="1">
        <f t="shared" si="1"/>
        <v>240.54464190477867</v>
      </c>
      <c r="E52" s="1">
        <f t="shared" si="1"/>
        <v>427.26586939309215</v>
      </c>
      <c r="F52" s="1">
        <f t="shared" si="1"/>
        <v>696.4043504149206</v>
      </c>
      <c r="G52" s="1">
        <f t="shared" si="1"/>
        <v>1063.4553102020623</v>
      </c>
      <c r="H52" s="1">
        <f t="shared" si="1"/>
        <v>1544.0253112310229</v>
      </c>
      <c r="I52" s="1">
        <f t="shared" si="1"/>
        <v>2153.7811707388291</v>
      </c>
      <c r="J52" s="1">
        <f t="shared" si="1"/>
        <v>2908.418972623786</v>
      </c>
    </row>
    <row r="53" spans="1:10" x14ac:dyDescent="0.2">
      <c r="A53" s="161">
        <f>Final!M31</f>
        <v>4</v>
      </c>
      <c r="B53" s="1">
        <f t="shared" ref="B53:J53" si="2">B43/($B$27-((1-$B$27)/B33))</f>
        <v>99.090706279134196</v>
      </c>
      <c r="C53" s="1">
        <f t="shared" si="2"/>
        <v>332.30473505730964</v>
      </c>
      <c r="D53" s="1">
        <f t="shared" si="2"/>
        <v>890.75782779691679</v>
      </c>
      <c r="E53" s="1">
        <f t="shared" si="2"/>
        <v>1994.4948310316763</v>
      </c>
      <c r="F53" s="1">
        <f t="shared" si="2"/>
        <v>3923.7793061282528</v>
      </c>
      <c r="G53" s="1">
        <f t="shared" si="2"/>
        <v>7018.3780508802993</v>
      </c>
      <c r="H53" s="1">
        <f t="shared" si="2"/>
        <v>11677.591411435033</v>
      </c>
      <c r="I53" s="1">
        <f t="shared" si="2"/>
        <v>18360.293651008695</v>
      </c>
      <c r="J53" s="1">
        <f t="shared" si="2"/>
        <v>27584.932989926314</v>
      </c>
    </row>
  </sheetData>
  <sheetProtection sheet="1" objects="1" scenarios="1"/>
  <mergeCells count="20">
    <mergeCell ref="L33:V33"/>
    <mergeCell ref="L35:V35"/>
    <mergeCell ref="L36:V36"/>
    <mergeCell ref="L34:V34"/>
    <mergeCell ref="A19:J19"/>
    <mergeCell ref="A22:J22"/>
    <mergeCell ref="A25:J25"/>
    <mergeCell ref="A49:J49"/>
    <mergeCell ref="A1:V1"/>
    <mergeCell ref="A44:J44"/>
    <mergeCell ref="A39:J39"/>
    <mergeCell ref="A29:J29"/>
    <mergeCell ref="A34:J34"/>
    <mergeCell ref="B21:C21"/>
    <mergeCell ref="A2:C2"/>
    <mergeCell ref="D2:J2"/>
    <mergeCell ref="L39:V39"/>
    <mergeCell ref="L37:V37"/>
    <mergeCell ref="L38:V38"/>
    <mergeCell ref="L2:V2"/>
  </mergeCells>
  <phoneticPr fontId="16" type="noConversion"/>
  <conditionalFormatting sqref="M23:V32 M4:V13 M15:V21 A30">
    <cfRule type="containsText" dxfId="871" priority="89" operator="containsText" text="S">
      <formula>NOT(ISERROR(SEARCH("S",A4)))</formula>
    </cfRule>
    <cfRule type="containsText" dxfId="870" priority="90" operator="containsText" text="H">
      <formula>NOT(ISERROR(SEARCH("H",A4)))</formula>
    </cfRule>
  </conditionalFormatting>
  <conditionalFormatting sqref="M23:V32 M4:V13 M15:V21 A30">
    <cfRule type="containsText" dxfId="869" priority="88" operator="containsText" text="D">
      <formula>NOT(ISERROR(SEARCH("D",A4)))</formula>
    </cfRule>
  </conditionalFormatting>
  <conditionalFormatting sqref="M23:V32 M4:V13 M15:V21 A30">
    <cfRule type="containsText" dxfId="868" priority="87" operator="containsText" text="R">
      <formula>NOT(ISERROR(SEARCH("R",A4)))</formula>
    </cfRule>
  </conditionalFormatting>
  <conditionalFormatting sqref="M23:V32 M4:V13 M15:V21 A30">
    <cfRule type="cellIs" dxfId="867" priority="86" operator="between">
      <formula>2</formula>
      <formula>5</formula>
    </cfRule>
  </conditionalFormatting>
  <conditionalFormatting sqref="A45:A48">
    <cfRule type="containsText" dxfId="866" priority="84" operator="containsText" text="S">
      <formula>NOT(ISERROR(SEARCH("S",A45)))</formula>
    </cfRule>
    <cfRule type="containsText" dxfId="865" priority="85" operator="containsText" text="H">
      <formula>NOT(ISERROR(SEARCH("H",A45)))</formula>
    </cfRule>
  </conditionalFormatting>
  <conditionalFormatting sqref="A45:A48">
    <cfRule type="containsText" dxfId="864" priority="83" operator="containsText" text="D">
      <formula>NOT(ISERROR(SEARCH("D",A45)))</formula>
    </cfRule>
  </conditionalFormatting>
  <conditionalFormatting sqref="A45:A48">
    <cfRule type="containsText" dxfId="863" priority="82" operator="containsText" text="R">
      <formula>NOT(ISERROR(SEARCH("R",A45)))</formula>
    </cfRule>
  </conditionalFormatting>
  <conditionalFormatting sqref="A45:A48">
    <cfRule type="containsText" dxfId="862" priority="81" operator="containsText" text="P">
      <formula>NOT(ISERROR(SEARCH("P",A45)))</formula>
    </cfRule>
  </conditionalFormatting>
  <conditionalFormatting sqref="B45:J45">
    <cfRule type="containsText" dxfId="861" priority="79" operator="containsText" text="S">
      <formula>NOT(ISERROR(SEARCH("S",B45)))</formula>
    </cfRule>
    <cfRule type="containsText" dxfId="860" priority="80" operator="containsText" text="H">
      <formula>NOT(ISERROR(SEARCH("H",B45)))</formula>
    </cfRule>
  </conditionalFormatting>
  <conditionalFormatting sqref="B45:J45">
    <cfRule type="containsText" dxfId="859" priority="78" operator="containsText" text="D">
      <formula>NOT(ISERROR(SEARCH("D",B45)))</formula>
    </cfRule>
  </conditionalFormatting>
  <conditionalFormatting sqref="B45:J45">
    <cfRule type="containsText" dxfId="858" priority="77" operator="containsText" text="R">
      <formula>NOT(ISERROR(SEARCH("R",B45)))</formula>
    </cfRule>
  </conditionalFormatting>
  <conditionalFormatting sqref="B45:J45">
    <cfRule type="containsText" dxfId="857" priority="76" operator="containsText" text="P">
      <formula>NOT(ISERROR(SEARCH("P",B45)))</formula>
    </cfRule>
  </conditionalFormatting>
  <conditionalFormatting sqref="B46:J48">
    <cfRule type="colorScale" priority="74">
      <colorScale>
        <cfvo type="num" val="0"/>
        <cfvo type="num" val="0"/>
        <cfvo type="max"/>
        <color rgb="FFFF0000"/>
        <color rgb="FFFFEB84"/>
        <color rgb="FF00B050"/>
      </colorScale>
    </cfRule>
    <cfRule type="cellIs" dxfId="856" priority="75" operator="equal">
      <formula>MAX($B$46:$J$48)</formula>
    </cfRule>
  </conditionalFormatting>
  <conditionalFormatting sqref="B30:J30">
    <cfRule type="containsText" dxfId="855" priority="67" operator="containsText" text="S">
      <formula>NOT(ISERROR(SEARCH("S",B30)))</formula>
    </cfRule>
    <cfRule type="containsText" dxfId="854" priority="68" operator="containsText" text="H">
      <formula>NOT(ISERROR(SEARCH("H",B30)))</formula>
    </cfRule>
  </conditionalFormatting>
  <conditionalFormatting sqref="B30:J30">
    <cfRule type="containsText" dxfId="853" priority="66" operator="containsText" text="D">
      <formula>NOT(ISERROR(SEARCH("D",B30)))</formula>
    </cfRule>
  </conditionalFormatting>
  <conditionalFormatting sqref="B30:J30">
    <cfRule type="containsText" dxfId="852" priority="65" operator="containsText" text="R">
      <formula>NOT(ISERROR(SEARCH("R",B30)))</formula>
    </cfRule>
  </conditionalFormatting>
  <conditionalFormatting sqref="B30:J30">
    <cfRule type="containsText" dxfId="851" priority="64" operator="containsText" text="P">
      <formula>NOT(ISERROR(SEARCH("P",B30)))</formula>
    </cfRule>
  </conditionalFormatting>
  <conditionalFormatting sqref="A40:A43">
    <cfRule type="containsText" dxfId="850" priority="41" operator="containsText" text="S">
      <formula>NOT(ISERROR(SEARCH("S",A40)))</formula>
    </cfRule>
    <cfRule type="containsText" dxfId="849" priority="42" operator="containsText" text="H">
      <formula>NOT(ISERROR(SEARCH("H",A40)))</formula>
    </cfRule>
  </conditionalFormatting>
  <conditionalFormatting sqref="A40:A43">
    <cfRule type="containsText" dxfId="848" priority="40" operator="containsText" text="D">
      <formula>NOT(ISERROR(SEARCH("D",A40)))</formula>
    </cfRule>
  </conditionalFormatting>
  <conditionalFormatting sqref="A40:A43">
    <cfRule type="containsText" dxfId="847" priority="39" operator="containsText" text="R">
      <formula>NOT(ISERROR(SEARCH("R",A40)))</formula>
    </cfRule>
  </conditionalFormatting>
  <conditionalFormatting sqref="A40:A43">
    <cfRule type="containsText" dxfId="846" priority="38" operator="containsText" text="P">
      <formula>NOT(ISERROR(SEARCH("P",A40)))</formula>
    </cfRule>
  </conditionalFormatting>
  <conditionalFormatting sqref="B40:J40">
    <cfRule type="containsText" dxfId="845" priority="36" operator="containsText" text="S">
      <formula>NOT(ISERROR(SEARCH("S",B40)))</formula>
    </cfRule>
    <cfRule type="containsText" dxfId="844" priority="37" operator="containsText" text="H">
      <formula>NOT(ISERROR(SEARCH("H",B40)))</formula>
    </cfRule>
  </conditionalFormatting>
  <conditionalFormatting sqref="B40:J40">
    <cfRule type="containsText" dxfId="843" priority="35" operator="containsText" text="D">
      <formula>NOT(ISERROR(SEARCH("D",B40)))</formula>
    </cfRule>
  </conditionalFormatting>
  <conditionalFormatting sqref="B40:J40">
    <cfRule type="containsText" dxfId="842" priority="34" operator="containsText" text="R">
      <formula>NOT(ISERROR(SEARCH("R",B40)))</formula>
    </cfRule>
  </conditionalFormatting>
  <conditionalFormatting sqref="B40:J40">
    <cfRule type="containsText" dxfId="841" priority="33" operator="containsText" text="P">
      <formula>NOT(ISERROR(SEARCH("P",B40)))</formula>
    </cfRule>
  </conditionalFormatting>
  <conditionalFormatting sqref="B41:J43">
    <cfRule type="colorScale" priority="31">
      <colorScale>
        <cfvo type="num" val="0"/>
        <cfvo type="num" val="0"/>
        <cfvo type="max"/>
        <color rgb="FF00B050"/>
        <color rgb="FFFFEB84"/>
        <color rgb="FFFF0000"/>
      </colorScale>
    </cfRule>
    <cfRule type="cellIs" dxfId="840" priority="32" operator="equal">
      <formula>MAX($Q$29:$Y$31)</formula>
    </cfRule>
  </conditionalFormatting>
  <conditionalFormatting sqref="A35:A38">
    <cfRule type="containsText" dxfId="839" priority="29" operator="containsText" text="S">
      <formula>NOT(ISERROR(SEARCH("S",A35)))</formula>
    </cfRule>
    <cfRule type="containsText" dxfId="838" priority="30" operator="containsText" text="H">
      <formula>NOT(ISERROR(SEARCH("H",A35)))</formula>
    </cfRule>
  </conditionalFormatting>
  <conditionalFormatting sqref="A35:A38">
    <cfRule type="containsText" dxfId="837" priority="28" operator="containsText" text="D">
      <formula>NOT(ISERROR(SEARCH("D",A35)))</formula>
    </cfRule>
  </conditionalFormatting>
  <conditionalFormatting sqref="A35:A38">
    <cfRule type="containsText" dxfId="836" priority="27" operator="containsText" text="R">
      <formula>NOT(ISERROR(SEARCH("R",A35)))</formula>
    </cfRule>
  </conditionalFormatting>
  <conditionalFormatting sqref="A35:A38">
    <cfRule type="containsText" dxfId="835" priority="26" operator="containsText" text="P">
      <formula>NOT(ISERROR(SEARCH("P",A35)))</formula>
    </cfRule>
  </conditionalFormatting>
  <conditionalFormatting sqref="B35:J35">
    <cfRule type="containsText" dxfId="834" priority="24" operator="containsText" text="S">
      <formula>NOT(ISERROR(SEARCH("S",B35)))</formula>
    </cfRule>
    <cfRule type="containsText" dxfId="833" priority="25" operator="containsText" text="H">
      <formula>NOT(ISERROR(SEARCH("H",B35)))</formula>
    </cfRule>
  </conditionalFormatting>
  <conditionalFormatting sqref="B35:J35">
    <cfRule type="containsText" dxfId="832" priority="23" operator="containsText" text="D">
      <formula>NOT(ISERROR(SEARCH("D",B35)))</formula>
    </cfRule>
  </conditionalFormatting>
  <conditionalFormatting sqref="B35:J35">
    <cfRule type="containsText" dxfId="831" priority="22" operator="containsText" text="R">
      <formula>NOT(ISERROR(SEARCH("R",B35)))</formula>
    </cfRule>
  </conditionalFormatting>
  <conditionalFormatting sqref="B35:J35">
    <cfRule type="containsText" dxfId="830" priority="21" operator="containsText" text="P">
      <formula>NOT(ISERROR(SEARCH("P",B35)))</formula>
    </cfRule>
  </conditionalFormatting>
  <conditionalFormatting sqref="B36:J38">
    <cfRule type="colorScale" priority="20">
      <colorScale>
        <cfvo type="num" val="0"/>
        <cfvo type="num" val="0"/>
        <cfvo type="max"/>
        <color rgb="FFFF0000"/>
        <color rgb="FFFFEB84"/>
        <color rgb="FF00B050"/>
      </colorScale>
    </cfRule>
  </conditionalFormatting>
  <conditionalFormatting sqref="B31:J33">
    <cfRule type="colorScale" priority="396">
      <colorScale>
        <cfvo type="num" val="0"/>
        <cfvo type="num" val="0"/>
        <cfvo type="max"/>
        <color rgb="FFFF0000"/>
        <color rgb="FFFFEB84"/>
        <color rgb="FF00B050"/>
      </colorScale>
    </cfRule>
  </conditionalFormatting>
  <conditionalFormatting sqref="A31:A33">
    <cfRule type="containsText" dxfId="829" priority="18" operator="containsText" text="S">
      <formula>NOT(ISERROR(SEARCH("S",A31)))</formula>
    </cfRule>
    <cfRule type="containsText" dxfId="828" priority="19" operator="containsText" text="H">
      <formula>NOT(ISERROR(SEARCH("H",A31)))</formula>
    </cfRule>
  </conditionalFormatting>
  <conditionalFormatting sqref="A31:A33">
    <cfRule type="containsText" dxfId="827" priority="17" operator="containsText" text="D">
      <formula>NOT(ISERROR(SEARCH("D",A31)))</formula>
    </cfRule>
  </conditionalFormatting>
  <conditionalFormatting sqref="A31:A33">
    <cfRule type="containsText" dxfId="826" priority="16" operator="containsText" text="R">
      <formula>NOT(ISERROR(SEARCH("R",A31)))</formula>
    </cfRule>
  </conditionalFormatting>
  <conditionalFormatting sqref="A31:A33">
    <cfRule type="containsText" dxfId="825" priority="15" operator="containsText" text="P">
      <formula>NOT(ISERROR(SEARCH("P",A31)))</formula>
    </cfRule>
  </conditionalFormatting>
  <conditionalFormatting sqref="B28:C28">
    <cfRule type="cellIs" dxfId="824" priority="13" operator="greaterThan">
      <formula>0</formula>
    </cfRule>
    <cfRule type="cellIs" dxfId="823" priority="14" operator="lessThan">
      <formula>0</formula>
    </cfRule>
  </conditionalFormatting>
  <conditionalFormatting sqref="A50:A53">
    <cfRule type="containsText" dxfId="822" priority="11" operator="containsText" text="S">
      <formula>NOT(ISERROR(SEARCH("S",A50)))</formula>
    </cfRule>
    <cfRule type="containsText" dxfId="821" priority="12" operator="containsText" text="H">
      <formula>NOT(ISERROR(SEARCH("H",A50)))</formula>
    </cfRule>
  </conditionalFormatting>
  <conditionalFormatting sqref="A50:A53">
    <cfRule type="containsText" dxfId="820" priority="10" operator="containsText" text="D">
      <formula>NOT(ISERROR(SEARCH("D",A50)))</formula>
    </cfRule>
  </conditionalFormatting>
  <conditionalFormatting sqref="A50:A53">
    <cfRule type="containsText" dxfId="819" priority="9" operator="containsText" text="R">
      <formula>NOT(ISERROR(SEARCH("R",A50)))</formula>
    </cfRule>
  </conditionalFormatting>
  <conditionalFormatting sqref="A50:A53">
    <cfRule type="containsText" dxfId="818" priority="8" operator="containsText" text="P">
      <formula>NOT(ISERROR(SEARCH("P",A50)))</formula>
    </cfRule>
  </conditionalFormatting>
  <conditionalFormatting sqref="B50:J50">
    <cfRule type="containsText" dxfId="817" priority="6" operator="containsText" text="S">
      <formula>NOT(ISERROR(SEARCH("S",B50)))</formula>
    </cfRule>
    <cfRule type="containsText" dxfId="816" priority="7" operator="containsText" text="H">
      <formula>NOT(ISERROR(SEARCH("H",B50)))</formula>
    </cfRule>
  </conditionalFormatting>
  <conditionalFormatting sqref="B50:J50">
    <cfRule type="containsText" dxfId="815" priority="5" operator="containsText" text="D">
      <formula>NOT(ISERROR(SEARCH("D",B50)))</formula>
    </cfRule>
  </conditionalFormatting>
  <conditionalFormatting sqref="B50:J50">
    <cfRule type="containsText" dxfId="814" priority="4" operator="containsText" text="R">
      <formula>NOT(ISERROR(SEARCH("R",B50)))</formula>
    </cfRule>
  </conditionalFormatting>
  <conditionalFormatting sqref="B50:J50">
    <cfRule type="containsText" dxfId="813" priority="3" operator="containsText" text="P">
      <formula>NOT(ISERROR(SEARCH("P",B50)))</formula>
    </cfRule>
  </conditionalFormatting>
  <conditionalFormatting sqref="B51:J53">
    <cfRule type="colorScale" priority="1">
      <colorScale>
        <cfvo type="num" val="0"/>
        <cfvo type="num" val="0"/>
        <cfvo type="max"/>
        <color rgb="FFFF0000"/>
        <color rgb="FFFFEB84"/>
        <color rgb="FF00B050"/>
      </colorScale>
    </cfRule>
    <cfRule type="cellIs" dxfId="812" priority="2" operator="equal">
      <formula>MAX($B$46:$J$48)</formula>
    </cfRule>
  </conditionalFormatting>
  <dataValidations count="19">
    <dataValidation type="whole" allowBlank="1" showInputMessage="1" showErrorMessage="1" sqref="B6" xr:uid="{00000000-0002-0000-0000-000002000000}">
      <formula1>0</formula1>
      <formula2>100</formula2>
    </dataValidation>
    <dataValidation type="whole" allowBlank="1" showInputMessage="1" showErrorMessage="1" sqref="B18" xr:uid="{00000000-0002-0000-0000-000007000000}">
      <formula1>2</formula1>
      <formula2>5</formula2>
    </dataValidation>
    <dataValidation type="textLength" operator="greaterThan" allowBlank="1" showInputMessage="1" showErrorMessage="1" sqref="B20:B21" xr:uid="{DB7CC3A3-DC58-B24B-8A55-F7465E4C5F5A}">
      <formula1>0</formula1>
    </dataValidation>
    <dataValidation type="whole" showInputMessage="1" showErrorMessage="1" sqref="B12" xr:uid="{1A2EE8F2-7D63-6246-A7A7-BF8BCA55D295}">
      <formula1>2</formula1>
      <formula2>5</formula2>
    </dataValidation>
    <dataValidation type="list" allowBlank="1" showInputMessage="1" showErrorMessage="1" sqref="B4" xr:uid="{00000000-0002-0000-0000-000000000000}">
      <formula1>$D$4:$E$4</formula1>
    </dataValidation>
    <dataValidation type="list" allowBlank="1" showInputMessage="1" showErrorMessage="1" sqref="B3" xr:uid="{00000000-0002-0000-0000-000001000000}">
      <formula1>$D$3:$F$3</formula1>
    </dataValidation>
    <dataValidation type="list" allowBlank="1" showInputMessage="1" showErrorMessage="1" sqref="B7" xr:uid="{00000000-0002-0000-0000-000003000000}">
      <formula1>$D$7:$E$7</formula1>
    </dataValidation>
    <dataValidation type="list" allowBlank="1" showInputMessage="1" showErrorMessage="1" sqref="B9:B10" xr:uid="{00000000-0002-0000-0000-000004000000}">
      <formula1>$D$9:$E$9</formula1>
    </dataValidation>
    <dataValidation type="list" allowBlank="1" showInputMessage="1" showErrorMessage="1" sqref="B8" xr:uid="{00000000-0002-0000-0000-000005000000}">
      <formula1>$D$8:$E$8</formula1>
    </dataValidation>
    <dataValidation type="list" allowBlank="1" showInputMessage="1" showErrorMessage="1" sqref="B11" xr:uid="{00000000-0002-0000-0000-000006000000}">
      <formula1>$D$11:$E$11</formula1>
    </dataValidation>
    <dataValidation type="list" allowBlank="1" showInputMessage="1" showErrorMessage="1" sqref="B13" xr:uid="{00000000-0002-0000-0000-000008000000}">
      <formula1>$D$13:$E$13</formula1>
    </dataValidation>
    <dataValidation type="list" allowBlank="1" showInputMessage="1" showErrorMessage="1" sqref="B14" xr:uid="{00000000-0002-0000-0000-000009000000}">
      <formula1>$D$14:$E$14</formula1>
    </dataValidation>
    <dataValidation type="list" allowBlank="1" showInputMessage="1" showErrorMessage="1" sqref="B15" xr:uid="{00000000-0002-0000-0000-00000A000000}">
      <formula1>$D$15:$E$15</formula1>
    </dataValidation>
    <dataValidation type="list" allowBlank="1" showInputMessage="1" showErrorMessage="1" sqref="B17" xr:uid="{00000000-0002-0000-0000-00000B000000}">
      <formula1>$D$17:$F$17</formula1>
    </dataValidation>
    <dataValidation type="list" allowBlank="1" showInputMessage="1" showErrorMessage="1" sqref="B16" xr:uid="{00000000-0002-0000-0000-00000C000000}">
      <formula1>$D$16:$F$16</formula1>
    </dataValidation>
    <dataValidation type="list" operator="greaterThan" allowBlank="1" showInputMessage="1" showErrorMessage="1" sqref="B23" xr:uid="{91D4D8A0-A14C-1C4D-B99A-420B714A263C}">
      <formula1>$D$23:$E$23</formula1>
    </dataValidation>
    <dataValidation type="whole" allowBlank="1" showInputMessage="1" showErrorMessage="1" sqref="B5" xr:uid="{579996C6-703E-4347-B34F-1FFC9E5325FB}">
      <formula1>1</formula1>
      <formula2>100</formula2>
    </dataValidation>
    <dataValidation type="list" operator="greaterThan" allowBlank="1" showInputMessage="1" showErrorMessage="1" sqref="B24" xr:uid="{C841AEF1-EEAD-6142-9A7F-53F5000CF897}">
      <formula1>$D$24:$J$24</formula1>
    </dataValidation>
    <dataValidation type="list" operator="greaterThan" allowBlank="1" showInputMessage="1" showErrorMessage="1" sqref="B26" xr:uid="{EF7B5373-5211-134C-901C-FF10DC19CDC5}">
      <formula1>$D$26:$J$26</formula1>
    </dataValidation>
  </dataValidations>
  <pageMargins left="0.7" right="0.7" top="0.75" bottom="0.75" header="0.3" footer="0.3"/>
  <pageSetup paperSize="9" scale="71" orientation="landscape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9C3DF0-6E8C-B245-A6E5-6AC4938CE562}">
  <dimension ref="A1:AI35"/>
  <sheetViews>
    <sheetView workbookViewId="0">
      <selection activeCell="D7" sqref="D7"/>
    </sheetView>
  </sheetViews>
  <sheetFormatPr baseColWidth="10" defaultRowHeight="16" x14ac:dyDescent="0.2"/>
  <cols>
    <col min="1" max="10" width="8.83203125" customWidth="1"/>
    <col min="11" max="11" width="10.6640625" customWidth="1"/>
    <col min="12" max="12" width="8.83203125" customWidth="1"/>
    <col min="13" max="13" width="4.83203125" customWidth="1"/>
    <col min="14" max="24" width="3.83203125" customWidth="1"/>
    <col min="25" max="25" width="6.33203125" customWidth="1"/>
    <col min="26" max="26" width="18.83203125" customWidth="1"/>
    <col min="27" max="38" width="3.83203125" customWidth="1"/>
  </cols>
  <sheetData>
    <row r="1" spans="1:35" ht="17" thickBot="1" x14ac:dyDescent="0.25">
      <c r="A1" s="125" t="s">
        <v>210</v>
      </c>
      <c r="B1" s="349" t="s">
        <v>209</v>
      </c>
      <c r="C1" s="350" t="s">
        <v>211</v>
      </c>
      <c r="D1" s="350" t="s">
        <v>235</v>
      </c>
      <c r="E1" s="350" t="s">
        <v>214</v>
      </c>
      <c r="F1" s="350" t="s">
        <v>212</v>
      </c>
      <c r="G1" s="351" t="s">
        <v>236</v>
      </c>
      <c r="H1" s="350">
        <v>-3.2215330709743029E-2</v>
      </c>
      <c r="I1" s="352" t="s">
        <v>238</v>
      </c>
      <c r="M1" s="48" t="str">
        <f>Summary!B2</f>
        <v>Hard</v>
      </c>
      <c r="N1" s="48" t="str">
        <f>Summary!C2</f>
        <v>A</v>
      </c>
      <c r="O1" s="48">
        <f>Summary!D2</f>
        <v>2</v>
      </c>
      <c r="P1" s="48">
        <f>Summary!E2</f>
        <v>3</v>
      </c>
      <c r="Q1" s="48">
        <f>Summary!F2</f>
        <v>4</v>
      </c>
      <c r="R1" s="48">
        <f>Summary!G2</f>
        <v>5</v>
      </c>
      <c r="S1" s="48">
        <f>Summary!H2</f>
        <v>6</v>
      </c>
      <c r="T1" s="48">
        <f>Summary!I2</f>
        <v>7</v>
      </c>
      <c r="U1" s="48">
        <f>Summary!J2</f>
        <v>8</v>
      </c>
      <c r="V1" s="48">
        <f>Summary!K2</f>
        <v>9</v>
      </c>
      <c r="W1" s="48">
        <f>Summary!L2</f>
        <v>10</v>
      </c>
      <c r="Y1" s="340" t="str">
        <f>Summary!B32</f>
        <v>EV = -0.0322153307097501</v>
      </c>
      <c r="Z1" s="340"/>
      <c r="AA1" s="340"/>
      <c r="AB1" s="340"/>
      <c r="AC1" s="340"/>
      <c r="AD1" s="340"/>
      <c r="AE1" s="340"/>
      <c r="AF1" s="340"/>
      <c r="AG1" s="340"/>
      <c r="AH1" s="340"/>
      <c r="AI1" s="340"/>
    </row>
    <row r="2" spans="1:35" x14ac:dyDescent="0.2">
      <c r="A2" s="327" t="s">
        <v>22</v>
      </c>
      <c r="B2" s="107">
        <v>4</v>
      </c>
      <c r="C2" s="108">
        <f>B2*Rules!$B$5</f>
        <v>24</v>
      </c>
      <c r="D2" s="353">
        <v>0</v>
      </c>
      <c r="E2" s="108">
        <f>C2-Situation!C3-D2</f>
        <v>24</v>
      </c>
      <c r="F2" s="108">
        <f t="shared" ref="F2:F11" si="0">E2/$E$12</f>
        <v>7.6923076923076927E-2</v>
      </c>
      <c r="G2" s="57"/>
      <c r="H2" s="136">
        <v>-3.2261072721233575E-2</v>
      </c>
      <c r="I2" s="57">
        <f>H2-$H$1</f>
        <v>-4.574201149054602E-5</v>
      </c>
      <c r="M2" s="48" t="str">
        <f>Summary!B3</f>
        <v>5-8</v>
      </c>
      <c r="N2" s="337" t="str">
        <f>Summary!C3</f>
        <v>H</v>
      </c>
      <c r="O2" s="337" t="str">
        <f>Summary!D3</f>
        <v>H</v>
      </c>
      <c r="P2" s="337" t="str">
        <f>Summary!E3</f>
        <v>H</v>
      </c>
      <c r="Q2" s="337" t="str">
        <f>Summary!F3</f>
        <v>H</v>
      </c>
      <c r="R2" s="337" t="str">
        <f>Summary!G3</f>
        <v>H</v>
      </c>
      <c r="S2" s="337" t="str">
        <f>Summary!H3</f>
        <v>H</v>
      </c>
      <c r="T2" s="337" t="str">
        <f>Summary!I3</f>
        <v>H</v>
      </c>
      <c r="U2" s="337" t="str">
        <f>Summary!J3</f>
        <v>H</v>
      </c>
      <c r="V2" s="337" t="str">
        <f>Summary!K3</f>
        <v>H</v>
      </c>
      <c r="W2" s="337" t="str">
        <f>Summary!L3</f>
        <v>H</v>
      </c>
      <c r="Y2" s="340" t="str">
        <f>Summary!B33</f>
        <v>EV = -3.22153307097501 %</v>
      </c>
      <c r="Z2" s="340"/>
      <c r="AA2" s="340"/>
      <c r="AB2" s="340"/>
      <c r="AC2" s="340"/>
      <c r="AD2" s="340"/>
      <c r="AE2" s="340"/>
      <c r="AF2" s="340"/>
      <c r="AG2" s="340"/>
      <c r="AH2" s="340"/>
      <c r="AI2" s="340"/>
    </row>
    <row r="3" spans="1:35" x14ac:dyDescent="0.2">
      <c r="A3" s="328">
        <v>2</v>
      </c>
      <c r="B3" s="93">
        <v>4</v>
      </c>
      <c r="C3" s="1">
        <f>B3*Rules!$B$5</f>
        <v>24</v>
      </c>
      <c r="D3" s="336">
        <v>0</v>
      </c>
      <c r="E3" s="1">
        <f>C3-Situation!C4-D3</f>
        <v>24</v>
      </c>
      <c r="F3" s="1">
        <f t="shared" si="0"/>
        <v>7.6923076923076927E-2</v>
      </c>
      <c r="G3" s="9">
        <f t="shared" ref="G3:G11" si="1">E3/SUM($E$3:$E$11)</f>
        <v>8.3333333333333329E-2</v>
      </c>
      <c r="H3" s="128">
        <v>-3.1759441277632305E-2</v>
      </c>
      <c r="I3" s="9">
        <f t="shared" ref="I3:I11" si="2">H3-$H$1</f>
        <v>4.5588943211072319E-4</v>
      </c>
      <c r="M3" s="48">
        <f>Summary!B4</f>
        <v>9</v>
      </c>
      <c r="N3" s="337" t="str">
        <f>Summary!C4</f>
        <v>H</v>
      </c>
      <c r="O3" s="337" t="str">
        <f>Summary!D4</f>
        <v>H</v>
      </c>
      <c r="P3" s="337" t="str">
        <f>Summary!E4</f>
        <v>D</v>
      </c>
      <c r="Q3" s="337" t="str">
        <f>Summary!F4</f>
        <v>D</v>
      </c>
      <c r="R3" s="337" t="str">
        <f>Summary!G4</f>
        <v>D</v>
      </c>
      <c r="S3" s="337" t="str">
        <f>Summary!H4</f>
        <v>D</v>
      </c>
      <c r="T3" s="337" t="str">
        <f>Summary!I4</f>
        <v>H</v>
      </c>
      <c r="U3" s="337" t="str">
        <f>Summary!J4</f>
        <v>H</v>
      </c>
      <c r="V3" s="337" t="str">
        <f>Summary!K4</f>
        <v>H</v>
      </c>
      <c r="W3" s="337" t="str">
        <f>Summary!L4</f>
        <v>H</v>
      </c>
      <c r="Y3" t="s">
        <v>47</v>
      </c>
      <c r="Z3" s="340">
        <f>Final!R3</f>
        <v>-3.2215330709743029E-2</v>
      </c>
      <c r="AA3" s="340"/>
      <c r="AB3" s="340"/>
      <c r="AC3" s="340"/>
      <c r="AD3" s="340"/>
      <c r="AE3" s="340"/>
      <c r="AF3" s="340"/>
      <c r="AG3" s="340"/>
      <c r="AH3" s="340"/>
      <c r="AI3" s="340"/>
    </row>
    <row r="4" spans="1:35" x14ac:dyDescent="0.2">
      <c r="A4" s="328">
        <v>3</v>
      </c>
      <c r="B4" s="93">
        <v>4</v>
      </c>
      <c r="C4" s="1">
        <f>B4*Rules!$B$5</f>
        <v>24</v>
      </c>
      <c r="D4" s="336">
        <v>0</v>
      </c>
      <c r="E4" s="1">
        <f>C4-Situation!C5-D4</f>
        <v>24</v>
      </c>
      <c r="F4" s="1">
        <f t="shared" si="0"/>
        <v>7.6923076923076927E-2</v>
      </c>
      <c r="G4" s="9">
        <f t="shared" si="1"/>
        <v>8.3333333333333329E-2</v>
      </c>
      <c r="H4" s="128">
        <v>-3.179902790891731E-2</v>
      </c>
      <c r="I4" s="9">
        <f t="shared" si="2"/>
        <v>4.1630280082571858E-4</v>
      </c>
      <c r="M4" s="48">
        <f>Summary!B5</f>
        <v>10</v>
      </c>
      <c r="N4" s="337" t="str">
        <f>Summary!C5</f>
        <v>H</v>
      </c>
      <c r="O4" s="337" t="str">
        <f>Summary!D5</f>
        <v>D</v>
      </c>
      <c r="P4" s="337" t="str">
        <f>Summary!E5</f>
        <v>D</v>
      </c>
      <c r="Q4" s="337" t="str">
        <f>Summary!F5</f>
        <v>D</v>
      </c>
      <c r="R4" s="337" t="str">
        <f>Summary!G5</f>
        <v>D</v>
      </c>
      <c r="S4" s="337" t="str">
        <f>Summary!H5</f>
        <v>D</v>
      </c>
      <c r="T4" s="337" t="str">
        <f>Summary!I5</f>
        <v>D</v>
      </c>
      <c r="U4" s="337" t="str">
        <f>Summary!J5</f>
        <v>D</v>
      </c>
      <c r="V4" s="337" t="str">
        <f>Summary!K5</f>
        <v>D</v>
      </c>
      <c r="W4" s="337" t="str">
        <f>Summary!L5</f>
        <v>H</v>
      </c>
    </row>
    <row r="5" spans="1:35" x14ac:dyDescent="0.2">
      <c r="A5" s="328">
        <v>4</v>
      </c>
      <c r="B5" s="93">
        <v>4</v>
      </c>
      <c r="C5" s="1">
        <f>B5*Rules!$B$5</f>
        <v>24</v>
      </c>
      <c r="D5" s="336">
        <v>0</v>
      </c>
      <c r="E5" s="1">
        <f>C5-Situation!C6-D5</f>
        <v>24</v>
      </c>
      <c r="F5" s="1">
        <f t="shared" si="0"/>
        <v>7.6923076923076927E-2</v>
      </c>
      <c r="G5" s="9">
        <f t="shared" si="1"/>
        <v>8.3333333333333329E-2</v>
      </c>
      <c r="H5" s="128">
        <v>-3.1683124996064294E-2</v>
      </c>
      <c r="I5" s="9">
        <f t="shared" si="2"/>
        <v>5.3220571367873504E-4</v>
      </c>
      <c r="M5" s="48">
        <f>Summary!B6</f>
        <v>11</v>
      </c>
      <c r="N5" s="337" t="str">
        <f>Summary!C6</f>
        <v>H</v>
      </c>
      <c r="O5" s="337" t="str">
        <f>Summary!D6</f>
        <v>D</v>
      </c>
      <c r="P5" s="337" t="str">
        <f>Summary!E6</f>
        <v>D</v>
      </c>
      <c r="Q5" s="337" t="str">
        <f>Summary!F6</f>
        <v>D</v>
      </c>
      <c r="R5" s="337" t="str">
        <f>Summary!G6</f>
        <v>D</v>
      </c>
      <c r="S5" s="337" t="str">
        <f>Summary!H6</f>
        <v>D</v>
      </c>
      <c r="T5" s="337" t="str">
        <f>Summary!I6</f>
        <v>D</v>
      </c>
      <c r="U5" s="337" t="str">
        <f>Summary!J6</f>
        <v>D</v>
      </c>
      <c r="V5" s="337" t="str">
        <f>Summary!K6</f>
        <v>D</v>
      </c>
      <c r="W5" s="337" t="str">
        <f>Summary!L6</f>
        <v>H</v>
      </c>
    </row>
    <row r="6" spans="1:35" x14ac:dyDescent="0.2">
      <c r="A6" s="328">
        <v>5</v>
      </c>
      <c r="B6" s="93">
        <v>4</v>
      </c>
      <c r="C6" s="1">
        <f>B6*Rules!$B$5</f>
        <v>24</v>
      </c>
      <c r="D6" s="336">
        <v>0</v>
      </c>
      <c r="E6" s="1">
        <f>C6-Situation!C7-D6</f>
        <v>24</v>
      </c>
      <c r="F6" s="1">
        <f t="shared" si="0"/>
        <v>7.6923076923076927E-2</v>
      </c>
      <c r="G6" s="9">
        <f t="shared" si="1"/>
        <v>8.3333333333333329E-2</v>
      </c>
      <c r="H6" s="128">
        <v>-3.1530192995035122E-2</v>
      </c>
      <c r="I6" s="9">
        <f t="shared" si="2"/>
        <v>6.851377147079063E-4</v>
      </c>
      <c r="M6" s="48">
        <f>Summary!B7</f>
        <v>12</v>
      </c>
      <c r="N6" s="337" t="str">
        <f>Summary!C7</f>
        <v>H</v>
      </c>
      <c r="O6" s="337" t="str">
        <f>Summary!D7</f>
        <v>H</v>
      </c>
      <c r="P6" s="337" t="str">
        <f>Summary!E7</f>
        <v>H</v>
      </c>
      <c r="Q6" s="337" t="str">
        <f>Summary!F7</f>
        <v>S</v>
      </c>
      <c r="R6" s="337" t="str">
        <f>Summary!G7</f>
        <v>S</v>
      </c>
      <c r="S6" s="337" t="str">
        <f>Summary!H7</f>
        <v>S</v>
      </c>
      <c r="T6" s="337" t="str">
        <f>Summary!I7</f>
        <v>H</v>
      </c>
      <c r="U6" s="337" t="str">
        <f>Summary!J7</f>
        <v>H</v>
      </c>
      <c r="V6" s="337" t="str">
        <f>Summary!K7</f>
        <v>H</v>
      </c>
      <c r="W6" s="337" t="str">
        <f>Summary!L7</f>
        <v>H</v>
      </c>
    </row>
    <row r="7" spans="1:35" x14ac:dyDescent="0.2">
      <c r="A7" s="328">
        <v>6</v>
      </c>
      <c r="B7" s="93">
        <v>4</v>
      </c>
      <c r="C7" s="1">
        <f>B7*Rules!$B$5</f>
        <v>24</v>
      </c>
      <c r="D7" s="336">
        <v>0</v>
      </c>
      <c r="E7" s="1">
        <f>C7-Situation!C8-D7</f>
        <v>24</v>
      </c>
      <c r="F7" s="1">
        <f t="shared" si="0"/>
        <v>7.6923076923076927E-2</v>
      </c>
      <c r="G7" s="9">
        <f t="shared" si="1"/>
        <v>8.3333333333333329E-2</v>
      </c>
      <c r="H7" s="128">
        <v>-3.1785172206234336E-2</v>
      </c>
      <c r="I7" s="9">
        <f t="shared" si="2"/>
        <v>4.30158503508693E-4</v>
      </c>
      <c r="M7" s="48">
        <f>Summary!B8</f>
        <v>13</v>
      </c>
      <c r="N7" s="337" t="str">
        <f>Summary!C8</f>
        <v>H</v>
      </c>
      <c r="O7" s="337" t="str">
        <f>Summary!D8</f>
        <v>S</v>
      </c>
      <c r="P7" s="337" t="str">
        <f>Summary!E8</f>
        <v>S</v>
      </c>
      <c r="Q7" s="337" t="str">
        <f>Summary!F8</f>
        <v>S</v>
      </c>
      <c r="R7" s="337" t="str">
        <f>Summary!G8</f>
        <v>S</v>
      </c>
      <c r="S7" s="337" t="str">
        <f>Summary!H8</f>
        <v>S</v>
      </c>
      <c r="T7" s="337" t="str">
        <f>Summary!I8</f>
        <v>H</v>
      </c>
      <c r="U7" s="337" t="str">
        <f>Summary!J8</f>
        <v>H</v>
      </c>
      <c r="V7" s="337" t="str">
        <f>Summary!K8</f>
        <v>H</v>
      </c>
      <c r="W7" s="337" t="str">
        <f>Summary!L8</f>
        <v>H</v>
      </c>
    </row>
    <row r="8" spans="1:35" x14ac:dyDescent="0.2">
      <c r="A8" s="328">
        <v>7</v>
      </c>
      <c r="B8" s="93">
        <v>4</v>
      </c>
      <c r="C8" s="1">
        <f>B8*Rules!$B$5</f>
        <v>24</v>
      </c>
      <c r="D8" s="336">
        <v>0</v>
      </c>
      <c r="E8" s="1">
        <f>C8-Situation!C9-D8</f>
        <v>24</v>
      </c>
      <c r="F8" s="1">
        <f t="shared" si="0"/>
        <v>7.6923076923076927E-2</v>
      </c>
      <c r="G8" s="9">
        <f t="shared" si="1"/>
        <v>8.3333333333333329E-2</v>
      </c>
      <c r="H8" s="128">
        <v>-3.2041288637419285E-2</v>
      </c>
      <c r="I8" s="9">
        <f t="shared" si="2"/>
        <v>1.7404207232374347E-4</v>
      </c>
      <c r="M8" s="48">
        <f>Summary!B9</f>
        <v>14</v>
      </c>
      <c r="N8" s="337" t="str">
        <f>Summary!C9</f>
        <v>H</v>
      </c>
      <c r="O8" s="337" t="str">
        <f>Summary!D9</f>
        <v>S</v>
      </c>
      <c r="P8" s="337" t="str">
        <f>Summary!E9</f>
        <v>S</v>
      </c>
      <c r="Q8" s="337" t="str">
        <f>Summary!F9</f>
        <v>S</v>
      </c>
      <c r="R8" s="337" t="str">
        <f>Summary!G9</f>
        <v>S</v>
      </c>
      <c r="S8" s="337" t="str">
        <f>Summary!H9</f>
        <v>S</v>
      </c>
      <c r="T8" s="337" t="str">
        <f>Summary!I9</f>
        <v>H</v>
      </c>
      <c r="U8" s="337" t="str">
        <f>Summary!J9</f>
        <v>H</v>
      </c>
      <c r="V8" s="337" t="str">
        <f>Summary!K9</f>
        <v>H</v>
      </c>
      <c r="W8" s="337" t="str">
        <f>Summary!L9</f>
        <v>H</v>
      </c>
    </row>
    <row r="9" spans="1:35" x14ac:dyDescent="0.2">
      <c r="A9" s="328">
        <v>8</v>
      </c>
      <c r="B9" s="93">
        <v>4</v>
      </c>
      <c r="C9" s="1">
        <f>B9*Rules!$B$5</f>
        <v>24</v>
      </c>
      <c r="D9" s="336">
        <v>0</v>
      </c>
      <c r="E9" s="1">
        <f>C9-Situation!C10-D9</f>
        <v>24</v>
      </c>
      <c r="F9" s="1">
        <f t="shared" si="0"/>
        <v>7.6923076923076927E-2</v>
      </c>
      <c r="G9" s="9">
        <f t="shared" si="1"/>
        <v>8.3333333333333329E-2</v>
      </c>
      <c r="H9" s="128">
        <v>-3.2375367104492625E-2</v>
      </c>
      <c r="I9" s="9">
        <f t="shared" si="2"/>
        <v>-1.6003639474959641E-4</v>
      </c>
      <c r="M9" s="48">
        <f>Summary!B10</f>
        <v>15</v>
      </c>
      <c r="N9" s="337" t="str">
        <f>Summary!C10</f>
        <v>H</v>
      </c>
      <c r="O9" s="337" t="str">
        <f>Summary!D10</f>
        <v>S</v>
      </c>
      <c r="P9" s="337" t="str">
        <f>Summary!E10</f>
        <v>S</v>
      </c>
      <c r="Q9" s="337" t="str">
        <f>Summary!F10</f>
        <v>S</v>
      </c>
      <c r="R9" s="337" t="str">
        <f>Summary!G10</f>
        <v>S</v>
      </c>
      <c r="S9" s="337" t="str">
        <f>Summary!H10</f>
        <v>S</v>
      </c>
      <c r="T9" s="337" t="str">
        <f>Summary!I10</f>
        <v>H</v>
      </c>
      <c r="U9" s="337" t="str">
        <f>Summary!J10</f>
        <v>H</v>
      </c>
      <c r="V9" s="337" t="str">
        <f>Summary!K10</f>
        <v>H</v>
      </c>
      <c r="W9" s="337" t="str">
        <f>Summary!L10</f>
        <v>H</v>
      </c>
    </row>
    <row r="10" spans="1:35" x14ac:dyDescent="0.2">
      <c r="A10" s="328">
        <v>9</v>
      </c>
      <c r="B10" s="93">
        <v>4</v>
      </c>
      <c r="C10" s="1">
        <f>B10*Rules!$B$5</f>
        <v>24</v>
      </c>
      <c r="D10" s="336">
        <v>0</v>
      </c>
      <c r="E10" s="1">
        <f>C10-Situation!C11-D10</f>
        <v>24</v>
      </c>
      <c r="F10" s="1">
        <f t="shared" si="0"/>
        <v>7.6923076923076927E-2</v>
      </c>
      <c r="G10" s="9">
        <f t="shared" si="1"/>
        <v>8.3333333333333329E-2</v>
      </c>
      <c r="H10" s="128">
        <v>-3.2837423802074994E-2</v>
      </c>
      <c r="I10" s="9">
        <f t="shared" si="2"/>
        <v>-6.2209309233196564E-4</v>
      </c>
      <c r="M10" s="48">
        <f>Summary!B11</f>
        <v>16</v>
      </c>
      <c r="N10" s="337" t="str">
        <f>Summary!C11</f>
        <v>S</v>
      </c>
      <c r="O10" s="337" t="str">
        <f>Summary!D11</f>
        <v>S</v>
      </c>
      <c r="P10" s="337" t="str">
        <f>Summary!E11</f>
        <v>S</v>
      </c>
      <c r="Q10" s="337" t="str">
        <f>Summary!F11</f>
        <v>S</v>
      </c>
      <c r="R10" s="337" t="str">
        <f>Summary!G11</f>
        <v>S</v>
      </c>
      <c r="S10" s="337" t="str">
        <f>Summary!H11</f>
        <v>S</v>
      </c>
      <c r="T10" s="337" t="str">
        <f>Summary!I11</f>
        <v>H</v>
      </c>
      <c r="U10" s="337" t="str">
        <f>Summary!J11</f>
        <v>H</v>
      </c>
      <c r="V10" s="337" t="str">
        <f>Summary!K11</f>
        <v>H</v>
      </c>
      <c r="W10" s="337" t="str">
        <f>Summary!L11</f>
        <v>H</v>
      </c>
    </row>
    <row r="11" spans="1:35" ht="17" thickBot="1" x14ac:dyDescent="0.25">
      <c r="A11" s="329">
        <v>10</v>
      </c>
      <c r="B11" s="94">
        <f>4*Rules!B6</f>
        <v>16</v>
      </c>
      <c r="C11" s="109">
        <f>B11*Rules!$B$5</f>
        <v>96</v>
      </c>
      <c r="D11" s="348">
        <v>0</v>
      </c>
      <c r="E11" s="109">
        <f>C11-Situation!C12-D11</f>
        <v>96</v>
      </c>
      <c r="F11" s="109">
        <f t="shared" si="0"/>
        <v>0.30769230769230771</v>
      </c>
      <c r="G11" s="10">
        <f t="shared" si="1"/>
        <v>0.33333333333333331</v>
      </c>
      <c r="H11" s="137">
        <v>-3.3936117699315815E-2</v>
      </c>
      <c r="I11" s="10">
        <f t="shared" si="2"/>
        <v>-1.7207869895727868E-3</v>
      </c>
      <c r="M11" s="48" t="str">
        <f>Summary!B12</f>
        <v>17-21</v>
      </c>
      <c r="N11" s="337" t="str">
        <f>Summary!C12</f>
        <v>S</v>
      </c>
      <c r="O11" s="337" t="str">
        <f>Summary!D12</f>
        <v>S</v>
      </c>
      <c r="P11" s="337" t="str">
        <f>Summary!E12</f>
        <v>S</v>
      </c>
      <c r="Q11" s="337" t="str">
        <f>Summary!F12</f>
        <v>S</v>
      </c>
      <c r="R11" s="337" t="str">
        <f>Summary!G12</f>
        <v>S</v>
      </c>
      <c r="S11" s="337" t="str">
        <f>Summary!H12</f>
        <v>S</v>
      </c>
      <c r="T11" s="337" t="str">
        <f>Summary!I12</f>
        <v>S</v>
      </c>
      <c r="U11" s="337" t="str">
        <f>Summary!J12</f>
        <v>S</v>
      </c>
      <c r="V11" s="337" t="str">
        <f>Summary!K12</f>
        <v>S</v>
      </c>
      <c r="W11" s="337" t="str">
        <f>Summary!L12</f>
        <v>S</v>
      </c>
    </row>
    <row r="12" spans="1:35" ht="17" thickBot="1" x14ac:dyDescent="0.25">
      <c r="A12" s="339"/>
      <c r="B12" s="105">
        <f>SUM(B2:B11)</f>
        <v>52</v>
      </c>
      <c r="C12" s="106">
        <f>SUM(C2:C11)</f>
        <v>312</v>
      </c>
      <c r="D12" s="354"/>
      <c r="E12" s="106">
        <f>SUM(E2:E11)</f>
        <v>312</v>
      </c>
      <c r="F12" s="106"/>
      <c r="G12" s="355"/>
      <c r="M12" s="48" t="str">
        <f>Summary!B13</f>
        <v>Soft</v>
      </c>
      <c r="N12" s="48" t="str">
        <f>Summary!C13</f>
        <v>A</v>
      </c>
      <c r="O12" s="48">
        <f>Summary!D13</f>
        <v>2</v>
      </c>
      <c r="P12" s="48">
        <f>Summary!E13</f>
        <v>3</v>
      </c>
      <c r="Q12" s="48">
        <f>Summary!F13</f>
        <v>4</v>
      </c>
      <c r="R12" s="48">
        <f>Summary!G13</f>
        <v>5</v>
      </c>
      <c r="S12" s="48">
        <f>Summary!H13</f>
        <v>6</v>
      </c>
      <c r="T12" s="48">
        <f>Summary!I13</f>
        <v>7</v>
      </c>
      <c r="U12" s="48">
        <f>Summary!J13</f>
        <v>8</v>
      </c>
      <c r="V12" s="48">
        <f>Summary!K13</f>
        <v>9</v>
      </c>
      <c r="W12" s="48">
        <f>Summary!L13</f>
        <v>10</v>
      </c>
    </row>
    <row r="13" spans="1:35" ht="17" thickBot="1" x14ac:dyDescent="0.25">
      <c r="M13" s="48">
        <f>Summary!B14</f>
        <v>13</v>
      </c>
      <c r="N13" s="337" t="str">
        <f>Summary!C14</f>
        <v>H</v>
      </c>
      <c r="O13" s="337" t="str">
        <f>Summary!D14</f>
        <v>H</v>
      </c>
      <c r="P13" s="337" t="str">
        <f>Summary!E14</f>
        <v>H</v>
      </c>
      <c r="Q13" s="337" t="str">
        <f>Summary!F14</f>
        <v>H</v>
      </c>
      <c r="R13" s="337" t="str">
        <f>Summary!G14</f>
        <v>H</v>
      </c>
      <c r="S13" s="337" t="str">
        <f>Summary!H14</f>
        <v>H</v>
      </c>
      <c r="T13" s="337" t="str">
        <f>Summary!I14</f>
        <v>H</v>
      </c>
      <c r="U13" s="337" t="str">
        <f>Summary!J14</f>
        <v>H</v>
      </c>
      <c r="V13" s="337" t="str">
        <f>Summary!K14</f>
        <v>H</v>
      </c>
      <c r="W13" s="337" t="str">
        <f>Summary!L14</f>
        <v>H</v>
      </c>
    </row>
    <row r="14" spans="1:35" x14ac:dyDescent="0.2">
      <c r="A14" s="341" t="s">
        <v>22</v>
      </c>
      <c r="B14" s="342">
        <v>2</v>
      </c>
      <c r="C14" s="342">
        <v>3</v>
      </c>
      <c r="D14" s="342">
        <v>4</v>
      </c>
      <c r="E14" s="342">
        <v>5</v>
      </c>
      <c r="F14" s="342">
        <v>6</v>
      </c>
      <c r="G14" s="342">
        <v>7</v>
      </c>
      <c r="H14" s="342">
        <v>8</v>
      </c>
      <c r="I14" s="342">
        <v>9</v>
      </c>
      <c r="J14" s="342">
        <v>10</v>
      </c>
      <c r="K14" s="343" t="s">
        <v>2</v>
      </c>
      <c r="L14" s="338"/>
      <c r="M14" s="48">
        <f>Summary!B15</f>
        <v>14</v>
      </c>
      <c r="N14" s="337" t="str">
        <f>Summary!C15</f>
        <v>H</v>
      </c>
      <c r="O14" s="337" t="str">
        <f>Summary!D15</f>
        <v>H</v>
      </c>
      <c r="P14" s="337" t="str">
        <f>Summary!E15</f>
        <v>H</v>
      </c>
      <c r="Q14" s="337" t="str">
        <f>Summary!F15</f>
        <v>H</v>
      </c>
      <c r="R14" s="337" t="str">
        <f>Summary!G15</f>
        <v>H</v>
      </c>
      <c r="S14" s="337" t="str">
        <f>Summary!H15</f>
        <v>H</v>
      </c>
      <c r="T14" s="337" t="str">
        <f>Summary!I15</f>
        <v>H</v>
      </c>
      <c r="U14" s="337" t="str">
        <f>Summary!J15</f>
        <v>H</v>
      </c>
      <c r="V14" s="337" t="str">
        <f>Summary!K15</f>
        <v>H</v>
      </c>
      <c r="W14" s="337" t="str">
        <f>Summary!L15</f>
        <v>H</v>
      </c>
    </row>
    <row r="15" spans="1:35" ht="17" thickBot="1" x14ac:dyDescent="0.25">
      <c r="A15" s="94">
        <f>E2</f>
        <v>24</v>
      </c>
      <c r="B15" s="109">
        <f>E3</f>
        <v>24</v>
      </c>
      <c r="C15" s="109">
        <f>E4</f>
        <v>24</v>
      </c>
      <c r="D15" s="109">
        <f>E5</f>
        <v>24</v>
      </c>
      <c r="E15" s="109">
        <f>E6</f>
        <v>24</v>
      </c>
      <c r="F15" s="109">
        <f>E7</f>
        <v>24</v>
      </c>
      <c r="G15" s="109">
        <f>E8</f>
        <v>24</v>
      </c>
      <c r="H15" s="109">
        <f>E9</f>
        <v>24</v>
      </c>
      <c r="I15" s="109">
        <f>E10</f>
        <v>24</v>
      </c>
      <c r="J15" s="109">
        <f>E11</f>
        <v>96</v>
      </c>
      <c r="K15" s="10">
        <f>SUM(A15:J15)</f>
        <v>312</v>
      </c>
      <c r="L15" s="128"/>
      <c r="M15" s="48">
        <f>Summary!B16</f>
        <v>15</v>
      </c>
      <c r="N15" s="337" t="str">
        <f>Summary!C16</f>
        <v>H</v>
      </c>
      <c r="O15" s="337" t="str">
        <f>Summary!D16</f>
        <v>H</v>
      </c>
      <c r="P15" s="337" t="str">
        <f>Summary!E16</f>
        <v>H</v>
      </c>
      <c r="Q15" s="337" t="str">
        <f>Summary!F16</f>
        <v>H</v>
      </c>
      <c r="R15" s="337" t="str">
        <f>Summary!G16</f>
        <v>H</v>
      </c>
      <c r="S15" s="337" t="str">
        <f>Summary!H16</f>
        <v>H</v>
      </c>
      <c r="T15" s="337" t="str">
        <f>Summary!I16</f>
        <v>H</v>
      </c>
      <c r="U15" s="337" t="str">
        <f>Summary!J16</f>
        <v>H</v>
      </c>
      <c r="V15" s="337" t="str">
        <f>Summary!K16</f>
        <v>H</v>
      </c>
      <c r="W15" s="337" t="str">
        <f>Summary!L16</f>
        <v>H</v>
      </c>
    </row>
    <row r="16" spans="1:35" x14ac:dyDescent="0.2">
      <c r="A16" s="107">
        <f t="shared" ref="A16:J16" si="3">A15/$K$15</f>
        <v>7.6923076923076927E-2</v>
      </c>
      <c r="B16" s="108">
        <f t="shared" si="3"/>
        <v>7.6923076923076927E-2</v>
      </c>
      <c r="C16" s="108">
        <f t="shared" si="3"/>
        <v>7.6923076923076927E-2</v>
      </c>
      <c r="D16" s="108">
        <f t="shared" si="3"/>
        <v>7.6923076923076927E-2</v>
      </c>
      <c r="E16" s="108">
        <f t="shared" si="3"/>
        <v>7.6923076923076927E-2</v>
      </c>
      <c r="F16" s="108">
        <f t="shared" si="3"/>
        <v>7.6923076923076927E-2</v>
      </c>
      <c r="G16" s="108">
        <f t="shared" si="3"/>
        <v>7.6923076923076927E-2</v>
      </c>
      <c r="H16" s="108">
        <f t="shared" si="3"/>
        <v>7.6923076923076927E-2</v>
      </c>
      <c r="I16" s="108">
        <f t="shared" si="3"/>
        <v>7.6923076923076927E-2</v>
      </c>
      <c r="J16" s="108">
        <f t="shared" si="3"/>
        <v>0.30769230769230771</v>
      </c>
      <c r="K16" s="345" t="s">
        <v>212</v>
      </c>
      <c r="L16" s="128"/>
      <c r="M16" s="48">
        <f>Summary!B17</f>
        <v>16</v>
      </c>
      <c r="N16" s="337" t="str">
        <f>Summary!C17</f>
        <v>H</v>
      </c>
      <c r="O16" s="337" t="str">
        <f>Summary!D17</f>
        <v>H</v>
      </c>
      <c r="P16" s="337" t="str">
        <f>Summary!E17</f>
        <v>H</v>
      </c>
      <c r="Q16" s="337" t="str">
        <f>Summary!F17</f>
        <v>H</v>
      </c>
      <c r="R16" s="337" t="str">
        <f>Summary!G17</f>
        <v>H</v>
      </c>
      <c r="S16" s="337" t="str">
        <f>Summary!H17</f>
        <v>H</v>
      </c>
      <c r="T16" s="337" t="str">
        <f>Summary!I17</f>
        <v>H</v>
      </c>
      <c r="U16" s="337" t="str">
        <f>Summary!J17</f>
        <v>H</v>
      </c>
      <c r="V16" s="337" t="str">
        <f>Summary!K17</f>
        <v>H</v>
      </c>
      <c r="W16" s="337" t="str">
        <f>Summary!L17</f>
        <v>H</v>
      </c>
    </row>
    <row r="17" spans="1:23" x14ac:dyDescent="0.2">
      <c r="A17" s="93"/>
      <c r="B17" s="1">
        <f t="shared" ref="B17:J17" si="4">B16/SUM($B$16:$J$16)</f>
        <v>8.3333333333333329E-2</v>
      </c>
      <c r="C17" s="1">
        <f t="shared" si="4"/>
        <v>8.3333333333333329E-2</v>
      </c>
      <c r="D17" s="1">
        <f t="shared" si="4"/>
        <v>8.3333333333333329E-2</v>
      </c>
      <c r="E17" s="1">
        <f t="shared" si="4"/>
        <v>8.3333333333333329E-2</v>
      </c>
      <c r="F17" s="1">
        <f t="shared" si="4"/>
        <v>8.3333333333333329E-2</v>
      </c>
      <c r="G17" s="1">
        <f t="shared" si="4"/>
        <v>8.3333333333333329E-2</v>
      </c>
      <c r="H17" s="1">
        <f t="shared" si="4"/>
        <v>8.3333333333333329E-2</v>
      </c>
      <c r="I17" s="1">
        <f t="shared" si="4"/>
        <v>8.3333333333333329E-2</v>
      </c>
      <c r="J17" s="1">
        <f t="shared" si="4"/>
        <v>0.33333333333333331</v>
      </c>
      <c r="K17" s="346" t="s">
        <v>236</v>
      </c>
      <c r="L17" s="128"/>
      <c r="M17" s="48">
        <f>Summary!B18</f>
        <v>17</v>
      </c>
      <c r="N17" s="337" t="str">
        <f>Summary!C18</f>
        <v>H</v>
      </c>
      <c r="O17" s="337" t="str">
        <f>Summary!D18</f>
        <v>H</v>
      </c>
      <c r="P17" s="337" t="str">
        <f>Summary!E18</f>
        <v>H</v>
      </c>
      <c r="Q17" s="337" t="str">
        <f>Summary!F18</f>
        <v>H</v>
      </c>
      <c r="R17" s="337" t="str">
        <f>Summary!G18</f>
        <v>H</v>
      </c>
      <c r="S17" s="337" t="str">
        <f>Summary!H18</f>
        <v>H</v>
      </c>
      <c r="T17" s="337" t="str">
        <f>Summary!I18</f>
        <v>H</v>
      </c>
      <c r="U17" s="337" t="str">
        <f>Summary!J18</f>
        <v>H</v>
      </c>
      <c r="V17" s="337" t="str">
        <f>Summary!K18</f>
        <v>H</v>
      </c>
      <c r="W17" s="337" t="str">
        <f>Summary!L18</f>
        <v>H</v>
      </c>
    </row>
    <row r="18" spans="1:23" ht="17" thickBot="1" x14ac:dyDescent="0.25">
      <c r="A18" s="94">
        <f>A15/SUM($A$15:$I$15)</f>
        <v>0.1111111111111111</v>
      </c>
      <c r="B18" s="109">
        <f t="shared" ref="B18:I18" si="5">B15/SUM($A$15:$I$15)</f>
        <v>0.1111111111111111</v>
      </c>
      <c r="C18" s="109">
        <f t="shared" si="5"/>
        <v>0.1111111111111111</v>
      </c>
      <c r="D18" s="109">
        <f t="shared" si="5"/>
        <v>0.1111111111111111</v>
      </c>
      <c r="E18" s="109">
        <f t="shared" si="5"/>
        <v>0.1111111111111111</v>
      </c>
      <c r="F18" s="109">
        <f t="shared" si="5"/>
        <v>0.1111111111111111</v>
      </c>
      <c r="G18" s="109">
        <f t="shared" si="5"/>
        <v>0.1111111111111111</v>
      </c>
      <c r="H18" s="109">
        <f t="shared" si="5"/>
        <v>0.1111111111111111</v>
      </c>
      <c r="I18" s="109">
        <f t="shared" si="5"/>
        <v>0.1111111111111111</v>
      </c>
      <c r="J18" s="109"/>
      <c r="K18" s="347" t="s">
        <v>237</v>
      </c>
      <c r="L18" s="344"/>
      <c r="M18" s="48">
        <f>Summary!B19</f>
        <v>18</v>
      </c>
      <c r="N18" s="337" t="str">
        <f>Summary!C19</f>
        <v>S</v>
      </c>
      <c r="O18" s="337" t="str">
        <f>Summary!D19</f>
        <v>S</v>
      </c>
      <c r="P18" s="337" t="str">
        <f>Summary!E19</f>
        <v>S</v>
      </c>
      <c r="Q18" s="337" t="str">
        <f>Summary!F19</f>
        <v>S</v>
      </c>
      <c r="R18" s="337" t="str">
        <f>Summary!G19</f>
        <v>S</v>
      </c>
      <c r="S18" s="337" t="str">
        <f>Summary!H19</f>
        <v>S</v>
      </c>
      <c r="T18" s="337" t="str">
        <f>Summary!I19</f>
        <v>S</v>
      </c>
      <c r="U18" s="337" t="str">
        <f>Summary!J19</f>
        <v>S</v>
      </c>
      <c r="V18" s="337" t="str">
        <f>Summary!K19</f>
        <v>H</v>
      </c>
      <c r="W18" s="337" t="str">
        <f>Summary!L19</f>
        <v>H</v>
      </c>
    </row>
    <row r="19" spans="1:23" x14ac:dyDescent="0.2">
      <c r="M19" s="48">
        <f>Summary!B20</f>
        <v>19</v>
      </c>
      <c r="N19" s="337" t="str">
        <f>Summary!C20</f>
        <v>S</v>
      </c>
      <c r="O19" s="337" t="str">
        <f>Summary!D20</f>
        <v>S</v>
      </c>
      <c r="P19" s="337" t="str">
        <f>Summary!E20</f>
        <v>S</v>
      </c>
      <c r="Q19" s="337" t="str">
        <f>Summary!F20</f>
        <v>S</v>
      </c>
      <c r="R19" s="337" t="str">
        <f>Summary!G20</f>
        <v>S</v>
      </c>
      <c r="S19" s="337" t="str">
        <f>Summary!H20</f>
        <v>S</v>
      </c>
      <c r="T19" s="337" t="str">
        <f>Summary!I20</f>
        <v>S</v>
      </c>
      <c r="U19" s="337" t="str">
        <f>Summary!J20</f>
        <v>S</v>
      </c>
      <c r="V19" s="337" t="str">
        <f>Summary!K20</f>
        <v>S</v>
      </c>
      <c r="W19" s="337" t="str">
        <f>Summary!L20</f>
        <v>S</v>
      </c>
    </row>
    <row r="20" spans="1:23" x14ac:dyDescent="0.2">
      <c r="A20" s="432" t="s">
        <v>215</v>
      </c>
      <c r="B20" s="433"/>
      <c r="C20">
        <f>SUM(A15:I15)/K15</f>
        <v>0.69230769230769229</v>
      </c>
      <c r="E20" t="s">
        <v>260</v>
      </c>
      <c r="F20" t="s">
        <v>47</v>
      </c>
      <c r="H20" t="s">
        <v>261</v>
      </c>
      <c r="I20" t="s">
        <v>47</v>
      </c>
      <c r="M20" s="48" t="str">
        <f>Summary!B21</f>
        <v>Pair</v>
      </c>
      <c r="N20" s="48" t="str">
        <f>Summary!C21</f>
        <v>A</v>
      </c>
      <c r="O20" s="48">
        <f>Summary!D21</f>
        <v>2</v>
      </c>
      <c r="P20" s="48">
        <f>Summary!E21</f>
        <v>3</v>
      </c>
      <c r="Q20" s="48">
        <f>Summary!F21</f>
        <v>4</v>
      </c>
      <c r="R20" s="48">
        <f>Summary!G21</f>
        <v>5</v>
      </c>
      <c r="S20" s="48">
        <f>Summary!H21</f>
        <v>6</v>
      </c>
      <c r="T20" s="48">
        <f>Summary!I21</f>
        <v>7</v>
      </c>
      <c r="U20" s="48">
        <f>Summary!J21</f>
        <v>8</v>
      </c>
      <c r="V20" s="48">
        <f>Summary!K21</f>
        <v>9</v>
      </c>
      <c r="W20" s="48">
        <f>Summary!L21</f>
        <v>10</v>
      </c>
    </row>
    <row r="21" spans="1:23" x14ac:dyDescent="0.2">
      <c r="A21" s="434" t="s">
        <v>216</v>
      </c>
      <c r="B21" s="434"/>
      <c r="C21">
        <f>SUM(B15:J15)/K15</f>
        <v>0.92307692307692313</v>
      </c>
      <c r="E21">
        <v>0.3</v>
      </c>
      <c r="H21">
        <v>0.307</v>
      </c>
      <c r="I21">
        <v>0.01</v>
      </c>
      <c r="M21" s="48" t="str">
        <f>Summary!B22</f>
        <v>A</v>
      </c>
      <c r="N21" s="337">
        <f>Summary!C22</f>
        <v>2</v>
      </c>
      <c r="O21" s="337">
        <f>Summary!D22</f>
        <v>2</v>
      </c>
      <c r="P21" s="337">
        <f>Summary!E22</f>
        <v>2</v>
      </c>
      <c r="Q21" s="337">
        <f>Summary!F22</f>
        <v>2</v>
      </c>
      <c r="R21" s="337">
        <f>Summary!G22</f>
        <v>2</v>
      </c>
      <c r="S21" s="337">
        <f>Summary!H22</f>
        <v>2</v>
      </c>
      <c r="T21" s="337">
        <f>Summary!I22</f>
        <v>2</v>
      </c>
      <c r="U21" s="337">
        <f>Summary!J22</f>
        <v>2</v>
      </c>
      <c r="V21" s="337">
        <f>Summary!K22</f>
        <v>2</v>
      </c>
      <c r="W21" s="337">
        <f>Summary!L22</f>
        <v>2</v>
      </c>
    </row>
    <row r="22" spans="1:23" x14ac:dyDescent="0.2">
      <c r="E22">
        <v>0.28000000000000003</v>
      </c>
      <c r="F22">
        <v>-3.0000000000000001E-3</v>
      </c>
      <c r="H22">
        <v>0.316</v>
      </c>
      <c r="I22">
        <v>2.4E-2</v>
      </c>
      <c r="M22" s="48">
        <f>Summary!B23</f>
        <v>2</v>
      </c>
      <c r="N22" s="337" t="str">
        <f>Summary!C23</f>
        <v>H</v>
      </c>
      <c r="O22" s="337" t="str">
        <f>Summary!D23</f>
        <v>H</v>
      </c>
      <c r="P22" s="337" t="str">
        <f>Summary!E23</f>
        <v>H</v>
      </c>
      <c r="Q22" s="337">
        <f>Summary!F23</f>
        <v>2</v>
      </c>
      <c r="R22" s="337">
        <f>Summary!G23</f>
        <v>2</v>
      </c>
      <c r="S22" s="337">
        <f>Summary!H23</f>
        <v>2</v>
      </c>
      <c r="T22" s="337">
        <f>Summary!I23</f>
        <v>2</v>
      </c>
      <c r="U22" s="337" t="str">
        <f>Summary!J23</f>
        <v>H</v>
      </c>
      <c r="V22" s="337" t="str">
        <f>Summary!K23</f>
        <v>H</v>
      </c>
      <c r="W22" s="337" t="str">
        <f>Summary!L23</f>
        <v>H</v>
      </c>
    </row>
    <row r="23" spans="1:23" ht="17" thickBot="1" x14ac:dyDescent="0.25">
      <c r="B23" s="365"/>
      <c r="E23">
        <v>0.26</v>
      </c>
      <c r="F23">
        <v>-1.4999999999999999E-2</v>
      </c>
      <c r="H23">
        <v>0.32400000000000001</v>
      </c>
      <c r="I23">
        <v>3.7999999999999999E-2</v>
      </c>
      <c r="M23" s="48">
        <f>Summary!B24</f>
        <v>3</v>
      </c>
      <c r="N23" s="337" t="str">
        <f>Summary!C24</f>
        <v>H</v>
      </c>
      <c r="O23" s="337" t="str">
        <f>Summary!D24</f>
        <v>H</v>
      </c>
      <c r="P23" s="337" t="str">
        <f>Summary!E24</f>
        <v>H</v>
      </c>
      <c r="Q23" s="337">
        <f>Summary!F24</f>
        <v>2</v>
      </c>
      <c r="R23" s="337">
        <f>Summary!G24</f>
        <v>2</v>
      </c>
      <c r="S23" s="337">
        <f>Summary!H24</f>
        <v>2</v>
      </c>
      <c r="T23" s="337">
        <f>Summary!I24</f>
        <v>2</v>
      </c>
      <c r="U23" s="337" t="str">
        <f>Summary!J24</f>
        <v>H</v>
      </c>
      <c r="V23" s="337" t="str">
        <f>Summary!K24</f>
        <v>H</v>
      </c>
      <c r="W23" s="337" t="str">
        <f>Summary!L24</f>
        <v>H</v>
      </c>
    </row>
    <row r="24" spans="1:23" x14ac:dyDescent="0.2">
      <c r="B24" s="367" t="s">
        <v>258</v>
      </c>
      <c r="C24" s="155">
        <f>SUM(D3:D7)</f>
        <v>0</v>
      </c>
      <c r="E24">
        <v>0.23</v>
      </c>
      <c r="F24">
        <v>-0.02</v>
      </c>
      <c r="H24">
        <v>0.33300000000000002</v>
      </c>
      <c r="I24">
        <v>5.3999999999999999E-2</v>
      </c>
      <c r="M24" s="48">
        <f>Summary!B25</f>
        <v>4</v>
      </c>
      <c r="N24" s="337" t="str">
        <f>Summary!C25</f>
        <v>H</v>
      </c>
      <c r="O24" s="337" t="str">
        <f>Summary!D25</f>
        <v>H</v>
      </c>
      <c r="P24" s="337" t="str">
        <f>Summary!E25</f>
        <v>H</v>
      </c>
      <c r="Q24" s="337" t="str">
        <f>Summary!F25</f>
        <v>H</v>
      </c>
      <c r="R24" s="337" t="str">
        <f>Summary!G25</f>
        <v>H</v>
      </c>
      <c r="S24" s="337" t="str">
        <f>Summary!H25</f>
        <v>H</v>
      </c>
      <c r="T24" s="337" t="str">
        <f>Summary!I25</f>
        <v>H</v>
      </c>
      <c r="U24" s="337" t="str">
        <f>Summary!J25</f>
        <v>H</v>
      </c>
      <c r="V24" s="337" t="str">
        <f>Summary!K25</f>
        <v>H</v>
      </c>
      <c r="W24" s="337" t="str">
        <f>Summary!L25</f>
        <v>H</v>
      </c>
    </row>
    <row r="25" spans="1:23" ht="17" thickBot="1" x14ac:dyDescent="0.25">
      <c r="B25" s="368" t="s">
        <v>259</v>
      </c>
      <c r="C25" s="366">
        <f>-1*SUM(D2,D11)</f>
        <v>0</v>
      </c>
      <c r="E25">
        <v>0.2</v>
      </c>
      <c r="F25">
        <v>-0.03</v>
      </c>
      <c r="H25">
        <v>0.34300000000000003</v>
      </c>
      <c r="I25">
        <v>7.0000000000000007E-2</v>
      </c>
      <c r="M25" s="48">
        <f>Summary!B26</f>
        <v>5</v>
      </c>
      <c r="N25" s="337" t="str">
        <f>Summary!C26</f>
        <v>H</v>
      </c>
      <c r="O25" s="337" t="str">
        <f>Summary!D26</f>
        <v>D</v>
      </c>
      <c r="P25" s="337" t="str">
        <f>Summary!E26</f>
        <v>D</v>
      </c>
      <c r="Q25" s="337" t="str">
        <f>Summary!F26</f>
        <v>D</v>
      </c>
      <c r="R25" s="337" t="str">
        <f>Summary!G26</f>
        <v>D</v>
      </c>
      <c r="S25" s="337" t="str">
        <f>Summary!H26</f>
        <v>D</v>
      </c>
      <c r="T25" s="337" t="str">
        <f>Summary!I26</f>
        <v>D</v>
      </c>
      <c r="U25" s="337" t="str">
        <f>Summary!J26</f>
        <v>D</v>
      </c>
      <c r="V25" s="337" t="str">
        <f>Summary!K26</f>
        <v>D</v>
      </c>
      <c r="W25" s="337" t="str">
        <f>Summary!L26</f>
        <v>H</v>
      </c>
    </row>
    <row r="26" spans="1:23" x14ac:dyDescent="0.2">
      <c r="B26" s="367" t="s">
        <v>37</v>
      </c>
      <c r="C26" s="155">
        <f>SUM(C24:C25)</f>
        <v>0</v>
      </c>
      <c r="E26">
        <v>0.17</v>
      </c>
      <c r="F26">
        <v>-2.9000000000000001E-2</v>
      </c>
      <c r="H26">
        <v>0.35299999999999998</v>
      </c>
      <c r="I26">
        <v>8.8999999999999996E-2</v>
      </c>
      <c r="M26" s="48">
        <f>Summary!B27</f>
        <v>6</v>
      </c>
      <c r="N26" s="337" t="str">
        <f>Summary!C27</f>
        <v>H</v>
      </c>
      <c r="O26" s="337" t="str">
        <f>Summary!D27</f>
        <v>H</v>
      </c>
      <c r="P26" s="337">
        <f>Summary!E27</f>
        <v>2</v>
      </c>
      <c r="Q26" s="337">
        <f>Summary!F27</f>
        <v>2</v>
      </c>
      <c r="R26" s="337">
        <f>Summary!G27</f>
        <v>2</v>
      </c>
      <c r="S26" s="337">
        <f>Summary!H27</f>
        <v>2</v>
      </c>
      <c r="T26" s="337" t="str">
        <f>Summary!I27</f>
        <v>H</v>
      </c>
      <c r="U26" s="337" t="str">
        <f>Summary!J27</f>
        <v>H</v>
      </c>
      <c r="V26" s="337" t="str">
        <f>Summary!K27</f>
        <v>H</v>
      </c>
      <c r="W26" s="337" t="str">
        <f>Summary!L27</f>
        <v>H</v>
      </c>
    </row>
    <row r="27" spans="1:23" ht="17" thickBot="1" x14ac:dyDescent="0.25">
      <c r="B27" s="369" t="b">
        <v>1</v>
      </c>
      <c r="C27" s="157">
        <f>C26*B12/E12</f>
        <v>0</v>
      </c>
      <c r="E27">
        <v>0.14000000000000001</v>
      </c>
      <c r="F27">
        <v>-2.4E-2</v>
      </c>
      <c r="M27" s="48">
        <f>Summary!B28</f>
        <v>7</v>
      </c>
      <c r="N27" s="337" t="str">
        <f>Summary!C28</f>
        <v>H</v>
      </c>
      <c r="O27" s="337">
        <f>Summary!D28</f>
        <v>2</v>
      </c>
      <c r="P27" s="337">
        <f>Summary!E28</f>
        <v>2</v>
      </c>
      <c r="Q27" s="337">
        <f>Summary!F28</f>
        <v>2</v>
      </c>
      <c r="R27" s="337">
        <f>Summary!G28</f>
        <v>2</v>
      </c>
      <c r="S27" s="337">
        <f>Summary!H28</f>
        <v>2</v>
      </c>
      <c r="T27" s="337">
        <f>Summary!I28</f>
        <v>2</v>
      </c>
      <c r="U27" s="337" t="str">
        <f>Summary!J28</f>
        <v>H</v>
      </c>
      <c r="V27" s="337" t="str">
        <f>Summary!K28</f>
        <v>H</v>
      </c>
      <c r="W27" s="337" t="str">
        <f>Summary!L28</f>
        <v>H</v>
      </c>
    </row>
    <row r="28" spans="1:23" x14ac:dyDescent="0.2">
      <c r="E28">
        <v>0.11</v>
      </c>
      <c r="F28">
        <v>-1.6E-2</v>
      </c>
      <c r="M28" s="48">
        <f>Summary!B29</f>
        <v>8</v>
      </c>
      <c r="N28" s="337" t="str">
        <f>Summary!C29</f>
        <v>S</v>
      </c>
      <c r="O28" s="337">
        <f>Summary!D29</f>
        <v>2</v>
      </c>
      <c r="P28" s="337">
        <f>Summary!E29</f>
        <v>2</v>
      </c>
      <c r="Q28" s="337">
        <f>Summary!F29</f>
        <v>2</v>
      </c>
      <c r="R28" s="337">
        <f>Summary!G29</f>
        <v>2</v>
      </c>
      <c r="S28" s="337">
        <f>Summary!H29</f>
        <v>2</v>
      </c>
      <c r="T28" s="337">
        <f>Summary!I29</f>
        <v>2</v>
      </c>
      <c r="U28" s="337">
        <f>Summary!J29</f>
        <v>2</v>
      </c>
      <c r="V28" s="337">
        <f>Summary!K29</f>
        <v>2</v>
      </c>
      <c r="W28" s="337" t="str">
        <f>Summary!L29</f>
        <v>H</v>
      </c>
    </row>
    <row r="29" spans="1:23" x14ac:dyDescent="0.2">
      <c r="E29">
        <v>7.0000000000000007E-2</v>
      </c>
      <c r="F29">
        <v>-5.0000000000000001E-3</v>
      </c>
      <c r="M29" s="48">
        <f>Summary!B30</f>
        <v>9</v>
      </c>
      <c r="N29" s="337" t="str">
        <f>Summary!C30</f>
        <v>S</v>
      </c>
      <c r="O29" s="337">
        <f>Summary!D30</f>
        <v>2</v>
      </c>
      <c r="P29" s="337">
        <f>Summary!E30</f>
        <v>2</v>
      </c>
      <c r="Q29" s="337">
        <f>Summary!F30</f>
        <v>2</v>
      </c>
      <c r="R29" s="337">
        <f>Summary!G30</f>
        <v>2</v>
      </c>
      <c r="S29" s="337">
        <f>Summary!H30</f>
        <v>2</v>
      </c>
      <c r="T29" s="337" t="str">
        <f>Summary!I30</f>
        <v>S</v>
      </c>
      <c r="U29" s="337">
        <f>Summary!J30</f>
        <v>2</v>
      </c>
      <c r="V29" s="337">
        <f>Summary!K30</f>
        <v>2</v>
      </c>
      <c r="W29" s="337" t="str">
        <f>Summary!L30</f>
        <v>S</v>
      </c>
    </row>
    <row r="30" spans="1:23" x14ac:dyDescent="0.2">
      <c r="E30">
        <v>2.7E-2</v>
      </c>
      <c r="F30">
        <v>-1.0999999999999999E-2</v>
      </c>
      <c r="M30" s="48">
        <f>Summary!B31</f>
        <v>10</v>
      </c>
      <c r="N30" s="337" t="str">
        <f>Summary!C31</f>
        <v>S</v>
      </c>
      <c r="O30" s="337" t="str">
        <f>Summary!D31</f>
        <v>S</v>
      </c>
      <c r="P30" s="337" t="str">
        <f>Summary!E31</f>
        <v>S</v>
      </c>
      <c r="Q30" s="337" t="str">
        <f>Summary!F31</f>
        <v>S</v>
      </c>
      <c r="R30" s="337" t="str">
        <f>Summary!G31</f>
        <v>S</v>
      </c>
      <c r="S30" s="337" t="str">
        <f>Summary!H31</f>
        <v>S</v>
      </c>
      <c r="T30" s="337" t="str">
        <f>Summary!I31</f>
        <v>S</v>
      </c>
      <c r="U30" s="337" t="str">
        <f>Summary!J31</f>
        <v>S</v>
      </c>
      <c r="V30" s="337" t="str">
        <f>Summary!K31</f>
        <v>S</v>
      </c>
      <c r="W30" s="337" t="str">
        <f>Summary!L31</f>
        <v>S</v>
      </c>
    </row>
    <row r="31" spans="1:23" x14ac:dyDescent="0.2">
      <c r="E31">
        <v>0</v>
      </c>
      <c r="F31">
        <v>2.5999999999999999E-2</v>
      </c>
      <c r="M31" s="391" t="str">
        <f>Summary!B34</f>
        <v>H = Hit</v>
      </c>
      <c r="N31" s="391"/>
      <c r="O31" s="391"/>
      <c r="P31" s="391"/>
      <c r="Q31" s="391"/>
      <c r="R31" s="391"/>
      <c r="S31" s="391"/>
      <c r="T31" s="391"/>
      <c r="U31" s="391"/>
      <c r="V31" s="391"/>
      <c r="W31" s="391"/>
    </row>
    <row r="32" spans="1:23" x14ac:dyDescent="0.2">
      <c r="M32" s="392" t="str">
        <f>Summary!B35</f>
        <v>D = Double</v>
      </c>
      <c r="N32" s="392"/>
      <c r="O32" s="392"/>
      <c r="P32" s="392"/>
      <c r="Q32" s="392"/>
      <c r="R32" s="392"/>
      <c r="S32" s="392"/>
      <c r="T32" s="392"/>
      <c r="U32" s="392"/>
      <c r="V32" s="392"/>
      <c r="W32" s="392"/>
    </row>
    <row r="33" spans="13:23" x14ac:dyDescent="0.2">
      <c r="M33" s="393" t="str">
        <f>Summary!B36</f>
        <v>S = Stand</v>
      </c>
      <c r="N33" s="393"/>
      <c r="O33" s="393"/>
      <c r="P33" s="393"/>
      <c r="Q33" s="393"/>
      <c r="R33" s="393"/>
      <c r="S33" s="393"/>
      <c r="T33" s="393"/>
      <c r="U33" s="393"/>
      <c r="V33" s="393"/>
      <c r="W33" s="393"/>
    </row>
    <row r="34" spans="13:23" x14ac:dyDescent="0.2">
      <c r="M34" s="394" t="str">
        <f>Summary!B37</f>
        <v>2, 3, 4, 5 = Hands to Split</v>
      </c>
      <c r="N34" s="394"/>
      <c r="O34" s="394"/>
      <c r="P34" s="394"/>
      <c r="Q34" s="394"/>
      <c r="R34" s="394"/>
      <c r="S34" s="394"/>
      <c r="T34" s="394"/>
      <c r="U34" s="394"/>
      <c r="V34" s="394"/>
      <c r="W34" s="394"/>
    </row>
    <row r="35" spans="13:23" x14ac:dyDescent="0.2">
      <c r="M35" s="384" t="str">
        <f>Summary!B38</f>
        <v>R = Surrender</v>
      </c>
      <c r="N35" s="384"/>
      <c r="O35" s="384"/>
      <c r="P35" s="384"/>
      <c r="Q35" s="384"/>
      <c r="R35" s="384"/>
      <c r="S35" s="384"/>
      <c r="T35" s="384"/>
      <c r="U35" s="384"/>
      <c r="V35" s="384"/>
      <c r="W35" s="384"/>
    </row>
  </sheetData>
  <sheetProtection sheet="1" objects="1" scenarios="1"/>
  <mergeCells count="7">
    <mergeCell ref="M34:W34"/>
    <mergeCell ref="M35:W35"/>
    <mergeCell ref="A20:B20"/>
    <mergeCell ref="A21:B21"/>
    <mergeCell ref="M31:W31"/>
    <mergeCell ref="M32:W32"/>
    <mergeCell ref="M33:W33"/>
  </mergeCells>
  <conditionalFormatting sqref="N2:W11">
    <cfRule type="containsText" dxfId="811" priority="14" operator="containsText" text="S">
      <formula>NOT(ISERROR(SEARCH("S",N2)))</formula>
    </cfRule>
    <cfRule type="containsText" dxfId="810" priority="15" operator="containsText" text="H">
      <formula>NOT(ISERROR(SEARCH("H",N2)))</formula>
    </cfRule>
  </conditionalFormatting>
  <conditionalFormatting sqref="N2:W11">
    <cfRule type="containsText" dxfId="809" priority="13" operator="containsText" text="D">
      <formula>NOT(ISERROR(SEARCH("D",N2)))</formula>
    </cfRule>
  </conditionalFormatting>
  <conditionalFormatting sqref="N2:W11">
    <cfRule type="containsText" dxfId="808" priority="12" operator="containsText" text="R">
      <formula>NOT(ISERROR(SEARCH("R",N2)))</formula>
    </cfRule>
  </conditionalFormatting>
  <conditionalFormatting sqref="N2:W11">
    <cfRule type="cellIs" dxfId="807" priority="11" operator="between">
      <formula>2</formula>
      <formula>5</formula>
    </cfRule>
  </conditionalFormatting>
  <conditionalFormatting sqref="N13:W19">
    <cfRule type="containsText" dxfId="806" priority="9" operator="containsText" text="S">
      <formula>NOT(ISERROR(SEARCH("S",N13)))</formula>
    </cfRule>
    <cfRule type="containsText" dxfId="805" priority="10" operator="containsText" text="H">
      <formula>NOT(ISERROR(SEARCH("H",N13)))</formula>
    </cfRule>
  </conditionalFormatting>
  <conditionalFormatting sqref="N13:W19">
    <cfRule type="containsText" dxfId="804" priority="8" operator="containsText" text="D">
      <formula>NOT(ISERROR(SEARCH("D",N13)))</formula>
    </cfRule>
  </conditionalFormatting>
  <conditionalFormatting sqref="N13:W19">
    <cfRule type="containsText" dxfId="803" priority="7" operator="containsText" text="R">
      <formula>NOT(ISERROR(SEARCH("R",N13)))</formula>
    </cfRule>
  </conditionalFormatting>
  <conditionalFormatting sqref="N13:W19">
    <cfRule type="cellIs" dxfId="802" priority="6" operator="between">
      <formula>2</formula>
      <formula>5</formula>
    </cfRule>
  </conditionalFormatting>
  <conditionalFormatting sqref="N21:W30">
    <cfRule type="containsText" dxfId="801" priority="4" operator="containsText" text="S">
      <formula>NOT(ISERROR(SEARCH("S",N21)))</formula>
    </cfRule>
    <cfRule type="containsText" dxfId="800" priority="5" operator="containsText" text="H">
      <formula>NOT(ISERROR(SEARCH("H",N21)))</formula>
    </cfRule>
  </conditionalFormatting>
  <conditionalFormatting sqref="N21:W30">
    <cfRule type="containsText" dxfId="799" priority="3" operator="containsText" text="D">
      <formula>NOT(ISERROR(SEARCH("D",N21)))</formula>
    </cfRule>
  </conditionalFormatting>
  <conditionalFormatting sqref="N21:W30">
    <cfRule type="containsText" dxfId="798" priority="2" operator="containsText" text="R">
      <formula>NOT(ISERROR(SEARCH("R",N21)))</formula>
    </cfRule>
  </conditionalFormatting>
  <conditionalFormatting sqref="N21:W30">
    <cfRule type="cellIs" dxfId="797" priority="1" operator="between">
      <formula>2</formula>
      <formula>5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AF46"/>
  <sheetViews>
    <sheetView workbookViewId="0">
      <selection activeCell="D34" sqref="D34"/>
    </sheetView>
  </sheetViews>
  <sheetFormatPr baseColWidth="10" defaultColWidth="8.83203125" defaultRowHeight="16" x14ac:dyDescent="0.2"/>
  <cols>
    <col min="3" max="4" width="9" customWidth="1"/>
    <col min="7" max="7" width="9" customWidth="1"/>
    <col min="10" max="10" width="8.83203125" customWidth="1"/>
    <col min="13" max="13" width="9" customWidth="1"/>
  </cols>
  <sheetData>
    <row r="1" spans="1:32" ht="17" thickBot="1" x14ac:dyDescent="0.25">
      <c r="A1" s="435" t="s">
        <v>64</v>
      </c>
      <c r="B1" s="435"/>
      <c r="C1" s="435"/>
      <c r="D1" s="435"/>
      <c r="E1" s="435"/>
      <c r="F1" s="435"/>
      <c r="G1" s="435"/>
      <c r="H1" s="435"/>
      <c r="I1" s="435"/>
      <c r="J1" s="435"/>
      <c r="K1" s="435"/>
      <c r="L1" s="435"/>
    </row>
    <row r="2" spans="1:32" ht="17" thickBot="1" x14ac:dyDescent="0.25">
      <c r="A2" s="4" t="s">
        <v>3</v>
      </c>
      <c r="B2" s="21">
        <v>1</v>
      </c>
      <c r="C2" s="19">
        <v>2</v>
      </c>
      <c r="D2" s="19">
        <v>3</v>
      </c>
      <c r="E2" s="19">
        <v>4</v>
      </c>
      <c r="F2" s="19">
        <v>5</v>
      </c>
      <c r="G2" s="19">
        <v>6</v>
      </c>
      <c r="H2" s="19">
        <v>7</v>
      </c>
      <c r="I2" s="19">
        <v>8</v>
      </c>
      <c r="J2" s="19">
        <v>9</v>
      </c>
      <c r="K2" s="19">
        <v>10</v>
      </c>
      <c r="L2" s="20">
        <v>11</v>
      </c>
    </row>
    <row r="3" spans="1:32" x14ac:dyDescent="0.2">
      <c r="A3" s="23" t="s">
        <v>0</v>
      </c>
      <c r="B3" s="22">
        <f t="shared" ref="B3:B9" si="0">L3</f>
        <v>0.16652461265724486</v>
      </c>
      <c r="C3" s="2">
        <f>C14</f>
        <v>0.35360813639536137</v>
      </c>
      <c r="D3" s="2">
        <f t="shared" ref="D3:J3" si="1">D14</f>
        <v>0.37387488538214331</v>
      </c>
      <c r="E3" s="2">
        <f t="shared" si="1"/>
        <v>0.39446844550254284</v>
      </c>
      <c r="F3" s="2">
        <f t="shared" si="1"/>
        <v>0.41640366958226238</v>
      </c>
      <c r="G3" s="2">
        <f t="shared" si="1"/>
        <v>0.42315049208499778</v>
      </c>
      <c r="H3" s="2">
        <f t="shared" si="1"/>
        <v>0.26231240836153336</v>
      </c>
      <c r="I3" s="2">
        <f t="shared" si="1"/>
        <v>0.24474124225119143</v>
      </c>
      <c r="J3" s="2">
        <f t="shared" si="1"/>
        <v>0.2284251594344453</v>
      </c>
      <c r="K3" s="2">
        <f>(SUM(M14*Inittialize!$B$17,N14*Inittialize!$C$17,O14*Inittialize!$D$17,P14*Inittialize!$E$17,Q14*Inittialize!$F$17,R14*Inittialize!$G$17,S14*Inittialize!$H$17,T14*Inittialize!$I$17,U14*Inittialize!$J$17))</f>
        <v>0.22978483300250746</v>
      </c>
      <c r="L3" s="8">
        <f>(SUM(C24*Inittialize!$A$18,D24*Inittialize!$B$18,E24*Inittialize!$C$18,F24*Inittialize!$D$18,G24*Inittialize!$E$18,H24*Inittialize!$F$18,I24*Inittialize!$G$18,J24*Inittialize!$H$18,K24*Inittialize!$I$18))</f>
        <v>0.16652461265724486</v>
      </c>
    </row>
    <row r="4" spans="1:32" x14ac:dyDescent="0.2">
      <c r="A4" s="24">
        <v>17</v>
      </c>
      <c r="B4" s="22">
        <f t="shared" si="0"/>
        <v>0.18891729969077325</v>
      </c>
      <c r="C4" s="2">
        <f t="shared" ref="C4:J4" si="2">C15</f>
        <v>0.1398091395277353</v>
      </c>
      <c r="D4" s="2">
        <f t="shared" si="2"/>
        <v>0.13503398781113995</v>
      </c>
      <c r="E4" s="2">
        <f t="shared" si="2"/>
        <v>0.13048973584959825</v>
      </c>
      <c r="F4" s="2">
        <f t="shared" si="2"/>
        <v>0.12225128527055081</v>
      </c>
      <c r="G4" s="2">
        <f t="shared" si="2"/>
        <v>0.16543817650334638</v>
      </c>
      <c r="H4" s="2">
        <f t="shared" si="2"/>
        <v>0.36856619379423866</v>
      </c>
      <c r="I4" s="2">
        <f t="shared" si="2"/>
        <v>0.12856654444917004</v>
      </c>
      <c r="J4" s="2">
        <f t="shared" si="2"/>
        <v>0.11999544148589202</v>
      </c>
      <c r="K4" s="2">
        <f>(SUM(M15*Inittialize!$B$17,N15*Inittialize!$C$17,O15*Inittialize!$D$17,P15*Inittialize!$E$17,Q15*Inittialize!$F$17,R15*Inittialize!$G$17,S15*Inittialize!$H$17,T15*Inittialize!$I$17,U15*Inittialize!$J$17))</f>
        <v>0.12070970006616517</v>
      </c>
      <c r="L4" s="8">
        <f>(SUM(C25*Inittialize!$A$18,D25*Inittialize!$B$18,E25*Inittialize!$C$18,F25*Inittialize!$D$18,G25*Inittialize!$E$18,H25*Inittialize!$F$18,I25*Inittialize!$G$18,J25*Inittialize!$H$18,K25*Inittialize!$I$18))</f>
        <v>0.18891729969077325</v>
      </c>
    </row>
    <row r="5" spans="1:32" x14ac:dyDescent="0.2">
      <c r="A5" s="24">
        <v>18</v>
      </c>
      <c r="B5" s="22">
        <f t="shared" si="0"/>
        <v>0.18891729969077325</v>
      </c>
      <c r="C5" s="2">
        <f t="shared" ref="C5:J5" si="3">C16</f>
        <v>0.13490735037469445</v>
      </c>
      <c r="D5" s="2">
        <f t="shared" si="3"/>
        <v>0.13048232645474486</v>
      </c>
      <c r="E5" s="2">
        <f t="shared" si="3"/>
        <v>0.12593807449320316</v>
      </c>
      <c r="F5" s="2">
        <f t="shared" si="3"/>
        <v>0.12225128527055081</v>
      </c>
      <c r="G5" s="2">
        <f t="shared" si="3"/>
        <v>0.10626657887021029</v>
      </c>
      <c r="H5" s="2">
        <f t="shared" si="3"/>
        <v>0.13779696302500788</v>
      </c>
      <c r="I5" s="2">
        <f t="shared" si="3"/>
        <v>0.35933577521840082</v>
      </c>
      <c r="J5" s="2">
        <f t="shared" si="3"/>
        <v>0.11999544148589202</v>
      </c>
      <c r="K5" s="2">
        <f>(SUM(M16*Inittialize!$B$17,N16*Inittialize!$C$17,O16*Inittialize!$D$17,P16*Inittialize!$E$17,Q16*Inittialize!$F$17,R16*Inittialize!$G$17,S16*Inittialize!$H$17,T16*Inittialize!$I$17,U16*Inittialize!$J$17))</f>
        <v>0.12070970006616517</v>
      </c>
      <c r="L5" s="8">
        <f>(SUM(C26*Inittialize!$A$18,D26*Inittialize!$B$18,E26*Inittialize!$C$18,F26*Inittialize!$D$18,G26*Inittialize!$E$18,H26*Inittialize!$F$18,I26*Inittialize!$G$18,J26*Inittialize!$H$18,K26*Inittialize!$I$18))</f>
        <v>0.18891729969077325</v>
      </c>
    </row>
    <row r="6" spans="1:32" x14ac:dyDescent="0.2">
      <c r="A6" s="24">
        <v>19</v>
      </c>
      <c r="B6" s="22">
        <f t="shared" si="0"/>
        <v>0.18891729969077325</v>
      </c>
      <c r="C6" s="2">
        <f t="shared" ref="C6:J6" si="4">C17</f>
        <v>0.12965543342500779</v>
      </c>
      <c r="D6" s="2">
        <f t="shared" si="4"/>
        <v>0.12558053730170399</v>
      </c>
      <c r="E6" s="2">
        <f t="shared" si="4"/>
        <v>0.12138641313680808</v>
      </c>
      <c r="F6" s="2">
        <f t="shared" si="4"/>
        <v>0.11769962391415573</v>
      </c>
      <c r="G6" s="2">
        <f t="shared" si="4"/>
        <v>0.10626657887021029</v>
      </c>
      <c r="H6" s="2">
        <f t="shared" si="4"/>
        <v>7.8625365391871774E-2</v>
      </c>
      <c r="I6" s="2">
        <f t="shared" si="4"/>
        <v>0.12856654444917004</v>
      </c>
      <c r="J6" s="2">
        <f t="shared" si="4"/>
        <v>0.35076467225512281</v>
      </c>
      <c r="K6" s="2">
        <f>(SUM(M17*Inittialize!$B$17,N17*Inittialize!$C$17,O17*Inittialize!$D$17,P17*Inittialize!$E$17,Q17*Inittialize!$F$17,R17*Inittialize!$G$17,S17*Inittialize!$H$17,T17*Inittialize!$I$17,U17*Inittialize!$J$17))</f>
        <v>0.12070970006616517</v>
      </c>
      <c r="L6" s="8">
        <f>(SUM(C27*Inittialize!$A$18,D27*Inittialize!$B$18,E27*Inittialize!$C$18,F27*Inittialize!$D$18,G27*Inittialize!$E$18,H27*Inittialize!$F$18,I27*Inittialize!$G$18,J27*Inittialize!$H$18,K27*Inittialize!$I$18))</f>
        <v>0.18891729969077325</v>
      </c>
    </row>
    <row r="7" spans="1:32" x14ac:dyDescent="0.2">
      <c r="A7" s="24">
        <v>20</v>
      </c>
      <c r="B7" s="22">
        <f t="shared" si="0"/>
        <v>0.18891729969077325</v>
      </c>
      <c r="C7" s="2">
        <f t="shared" ref="C7:J7" si="5">C18</f>
        <v>0.12402645577124112</v>
      </c>
      <c r="D7" s="2">
        <f t="shared" si="5"/>
        <v>0.12032862035201736</v>
      </c>
      <c r="E7" s="2">
        <f t="shared" si="5"/>
        <v>0.1164846239837672</v>
      </c>
      <c r="F7" s="2">
        <f t="shared" si="5"/>
        <v>0.11314796255776065</v>
      </c>
      <c r="G7" s="2">
        <f t="shared" si="5"/>
        <v>0.10171491751381523</v>
      </c>
      <c r="H7" s="2">
        <f t="shared" si="5"/>
        <v>7.8625365391871774E-2</v>
      </c>
      <c r="I7" s="2">
        <f t="shared" si="5"/>
        <v>6.939494681603392E-2</v>
      </c>
      <c r="J7" s="2">
        <f t="shared" si="5"/>
        <v>0.11999544148589202</v>
      </c>
      <c r="K7" s="2">
        <f>(SUM(M18*Inittialize!$B$17,N18*Inittialize!$C$17,O18*Inittialize!$D$17,P18*Inittialize!$E$17,Q18*Inittialize!$F$17,R18*Inittialize!$G$17,S18*Inittialize!$H$17,T18*Inittialize!$I$17,U18*Inittialize!$J$17))</f>
        <v>0.37070970006616516</v>
      </c>
      <c r="L7" s="8">
        <f>(SUM(C28*Inittialize!$A$18,D28*Inittialize!$B$18,E28*Inittialize!$C$18,F28*Inittialize!$D$18,G28*Inittialize!$E$18,H28*Inittialize!$F$18,I28*Inittialize!$G$18,J28*Inittialize!$H$18,K28*Inittialize!$I$18))</f>
        <v>0.18891729969077325</v>
      </c>
    </row>
    <row r="8" spans="1:32" x14ac:dyDescent="0.2">
      <c r="A8" s="25">
        <v>21</v>
      </c>
      <c r="B8" s="22">
        <f t="shared" si="0"/>
        <v>7.780618857966215E-2</v>
      </c>
      <c r="C8" s="2">
        <f t="shared" ref="C8:J9" si="6">C19</f>
        <v>0.11799348450596005</v>
      </c>
      <c r="D8" s="2">
        <f t="shared" si="6"/>
        <v>0.11469964269825067</v>
      </c>
      <c r="E8" s="2">
        <f t="shared" si="6"/>
        <v>0.11123270703408057</v>
      </c>
      <c r="F8" s="2">
        <f t="shared" si="6"/>
        <v>0.10824617340471979</v>
      </c>
      <c r="G8" s="2">
        <f t="shared" si="6"/>
        <v>9.7163256157420136E-2</v>
      </c>
      <c r="H8" s="2">
        <f t="shared" si="6"/>
        <v>7.4073704035476681E-2</v>
      </c>
      <c r="I8" s="2">
        <f t="shared" si="6"/>
        <v>6.939494681603392E-2</v>
      </c>
      <c r="J8" s="2">
        <f t="shared" si="6"/>
        <v>6.0823843852755924E-2</v>
      </c>
      <c r="K8" s="2">
        <f>(SUM(M19*Inittialize!$B$17,N19*Inittialize!$C$17,O19*Inittialize!$D$17,P19*Inittialize!$E$17,Q19*Inittialize!$F$17,R19*Inittialize!$G$17,S19*Inittialize!$H$17,T19*Inittialize!$I$17,U19*Inittialize!$J$17))</f>
        <v>3.7376366732831845E-2</v>
      </c>
      <c r="L8" s="8">
        <f>(SUM(C29*Inittialize!$A$18,D29*Inittialize!$B$18,E29*Inittialize!$C$18,F29*Inittialize!$D$18,G29*Inittialize!$E$18,H29*Inittialize!$F$18,I29*Inittialize!$G$18,J29*Inittialize!$H$18,K29*Inittialize!$I$18))</f>
        <v>7.780618857966215E-2</v>
      </c>
    </row>
    <row r="9" spans="1:32" ht="17" thickBot="1" x14ac:dyDescent="0.25">
      <c r="A9" s="123">
        <v>22</v>
      </c>
      <c r="B9" s="22">
        <f t="shared" si="0"/>
        <v>0</v>
      </c>
      <c r="C9" s="2">
        <f t="shared" si="6"/>
        <v>0</v>
      </c>
      <c r="D9" s="2">
        <f t="shared" si="6"/>
        <v>0</v>
      </c>
      <c r="E9" s="2">
        <f t="shared" si="6"/>
        <v>0</v>
      </c>
      <c r="F9" s="2">
        <f t="shared" si="6"/>
        <v>0</v>
      </c>
      <c r="G9" s="2">
        <f t="shared" si="6"/>
        <v>0</v>
      </c>
      <c r="H9" s="2">
        <f t="shared" si="6"/>
        <v>0</v>
      </c>
      <c r="I9" s="2">
        <f t="shared" si="6"/>
        <v>0</v>
      </c>
      <c r="J9" s="2">
        <f t="shared" si="6"/>
        <v>0</v>
      </c>
      <c r="K9" s="2">
        <f>(SUM(M20*Inittialize!$B$17,N20*Inittialize!$C$17,O20*Inittialize!$D$17,P20*Inittialize!$E$17,Q20*Inittialize!$F$17,R20*Inittialize!$G$17,S20*Inittialize!$H$17,T20*Inittialize!$I$17,U20*Inittialize!$J$17))</f>
        <v>0</v>
      </c>
      <c r="L9" s="8">
        <f>(SUM(C30*Inittialize!$A$18,D30*Inittialize!$B$18,E30*Inittialize!$C$18,F30*Inittialize!$D$18,G30*Inittialize!$E$18,H30*Inittialize!$F$18,I30*Inittialize!$G$18,J30*Inittialize!$H$18,K30*Inittialize!$I$18))</f>
        <v>0</v>
      </c>
    </row>
    <row r="10" spans="1:32" ht="17" thickBot="1" x14ac:dyDescent="0.25">
      <c r="A10" s="4" t="s">
        <v>2</v>
      </c>
      <c r="B10" s="21">
        <f>SUM(B3:B9)</f>
        <v>1.0000000000000002</v>
      </c>
      <c r="C10" s="21">
        <f t="shared" ref="C10:L10" si="7">SUM(C3:C9)</f>
        <v>1.0000000000000002</v>
      </c>
      <c r="D10" s="21">
        <f t="shared" si="7"/>
        <v>1.0000000000000002</v>
      </c>
      <c r="E10" s="21">
        <f t="shared" si="7"/>
        <v>1.0000000000000002</v>
      </c>
      <c r="F10" s="21">
        <f t="shared" si="7"/>
        <v>1.0000000000000002</v>
      </c>
      <c r="G10" s="21">
        <f t="shared" si="7"/>
        <v>1</v>
      </c>
      <c r="H10" s="21">
        <f t="shared" si="7"/>
        <v>1.0000000000000002</v>
      </c>
      <c r="I10" s="21">
        <f t="shared" si="7"/>
        <v>1.0000000000000002</v>
      </c>
      <c r="J10" s="21">
        <f t="shared" si="7"/>
        <v>1</v>
      </c>
      <c r="K10" s="21">
        <f t="shared" si="7"/>
        <v>0.99999999999999989</v>
      </c>
      <c r="L10" s="21">
        <f t="shared" si="7"/>
        <v>1.0000000000000002</v>
      </c>
    </row>
    <row r="12" spans="1:32" ht="17" thickBot="1" x14ac:dyDescent="0.25">
      <c r="A12" s="435" t="s">
        <v>65</v>
      </c>
      <c r="B12" s="435"/>
      <c r="C12" s="435"/>
      <c r="D12" s="435"/>
      <c r="E12" s="435"/>
      <c r="F12" s="435"/>
      <c r="G12" s="435"/>
      <c r="H12" s="435"/>
      <c r="I12" s="435"/>
      <c r="J12" s="435"/>
      <c r="K12" s="435"/>
      <c r="L12" s="435"/>
    </row>
    <row r="13" spans="1:32" ht="17" thickBot="1" x14ac:dyDescent="0.25">
      <c r="A13" s="4" t="s">
        <v>3</v>
      </c>
      <c r="B13" s="21">
        <v>1</v>
      </c>
      <c r="C13" s="19">
        <v>2</v>
      </c>
      <c r="D13" s="19">
        <v>3</v>
      </c>
      <c r="E13" s="19">
        <v>4</v>
      </c>
      <c r="F13" s="19">
        <v>5</v>
      </c>
      <c r="G13" s="19">
        <v>6</v>
      </c>
      <c r="H13" s="19">
        <v>7</v>
      </c>
      <c r="I13" s="19">
        <v>8</v>
      </c>
      <c r="J13" s="19">
        <v>9</v>
      </c>
      <c r="K13" s="19">
        <v>10</v>
      </c>
      <c r="L13" s="19">
        <v>11</v>
      </c>
      <c r="M13" s="19">
        <v>12</v>
      </c>
      <c r="N13" s="19">
        <v>13</v>
      </c>
      <c r="O13" s="19">
        <v>14</v>
      </c>
      <c r="P13" s="19">
        <v>15</v>
      </c>
      <c r="Q13" s="19">
        <v>16</v>
      </c>
      <c r="R13" s="19">
        <v>17</v>
      </c>
      <c r="S13" s="19">
        <v>18</v>
      </c>
      <c r="T13" s="19">
        <v>19</v>
      </c>
      <c r="U13" s="19">
        <v>20</v>
      </c>
      <c r="V13" s="19">
        <v>21</v>
      </c>
      <c r="W13" s="19">
        <v>22</v>
      </c>
      <c r="X13" s="19">
        <v>23</v>
      </c>
      <c r="Y13" s="19">
        <v>24</v>
      </c>
      <c r="Z13" s="19">
        <v>25</v>
      </c>
      <c r="AA13" s="19">
        <v>26</v>
      </c>
      <c r="AB13" s="19">
        <v>27</v>
      </c>
      <c r="AC13" s="19">
        <v>28</v>
      </c>
      <c r="AD13" s="19">
        <v>29</v>
      </c>
      <c r="AE13" s="19">
        <v>30</v>
      </c>
      <c r="AF13" s="20">
        <v>31</v>
      </c>
    </row>
    <row r="14" spans="1:32" x14ac:dyDescent="0.2">
      <c r="A14" s="23" t="s">
        <v>0</v>
      </c>
      <c r="B14" s="22">
        <f>L14</f>
        <v>0.2121090766176992</v>
      </c>
      <c r="C14" s="2">
        <f>(SUM(E14*Inittialize!$B$16,F14*Inittialize!$C$16,G14*Inittialize!$D$16,H14*Inittialize!$E$16,I14*Inittialize!$F$16,J14*Inittialize!$G$16,K14*Inittialize!$H$16,L14*Inittialize!$I$16,M14*Inittialize!$J$16,D24*Inittialize!$A$16))</f>
        <v>0.35360813639536137</v>
      </c>
      <c r="D14" s="2">
        <f>(SUM(F14*Inittialize!$B$16,G14*Inittialize!$C$16,H14*Inittialize!$D$16,I14*Inittialize!$E$16,J14*Inittialize!$F$16,K14*Inittialize!$G$16,L14*Inittialize!$H$16,M14*Inittialize!$I$16,N14*Inittialize!$J$16,E24*Inittialize!$A$16))</f>
        <v>0.37387488538214331</v>
      </c>
      <c r="E14" s="2">
        <f>(SUM(G14*Inittialize!$B$16,H14*Inittialize!$C$16,I14*Inittialize!$D$16,J14*Inittialize!$E$16,K14*Inittialize!$F$16,L14*Inittialize!$G$16,M14*Inittialize!$H$16,N14*Inittialize!$I$16,O14*Inittialize!$J$16,F24*Inittialize!$A$16))</f>
        <v>0.39446844550254284</v>
      </c>
      <c r="F14" s="2">
        <f>(SUM(H14*Inittialize!$B$16,I14*Inittialize!$C$16,J14*Inittialize!$D$16,K14*Inittialize!$E$16,L14*Inittialize!$F$16,M14*Inittialize!$G$16,N14*Inittialize!$H$16,O14*Inittialize!$I$16,P14*Inittialize!$J$16,G24*Inittialize!$A$16))</f>
        <v>0.41640366958226238</v>
      </c>
      <c r="G14" s="2">
        <f>(SUM(I14*Inittialize!$B$16,J14*Inittialize!$C$16,K14*Inittialize!$D$16,L14*Inittialize!$E$16,M14*Inittialize!$F$16,N14*Inittialize!$G$16,O14*Inittialize!$H$16,P14*Inittialize!$I$16,Q14*Inittialize!$J$16,H24*Inittialize!$A$16))</f>
        <v>0.42315049208499778</v>
      </c>
      <c r="H14" s="2">
        <f>(SUM(J14*Inittialize!$B$16,K14*Inittialize!$C$16,L14*Inittialize!$D$16,M14*Inittialize!$E$16,N14*Inittialize!$F$16,O14*Inittialize!$G$16,P14*Inittialize!$H$16,Q14*Inittialize!$I$16,R14*Inittialize!$J$16,I24*Inittialize!$A$16))</f>
        <v>0.26231240836153336</v>
      </c>
      <c r="I14" s="2">
        <f>(SUM(K14*Inittialize!$B$16,L14*Inittialize!$C$16,M14*Inittialize!$D$16,N14*Inittialize!$E$16,O14*Inittialize!$F$16,P14*Inittialize!$G$16,Q14*Inittialize!$H$16,R14*Inittialize!$I$16,S14*Inittialize!$J$16,J24*Inittialize!$A$16))</f>
        <v>0.24474124225119143</v>
      </c>
      <c r="J14" s="2">
        <f>(SUM(L14*Inittialize!$B$16,M14*Inittialize!$C$16,N14*Inittialize!$D$16,O14*Inittialize!$E$16,P14*Inittialize!$F$16,Q14*Inittialize!$G$16,R14*Inittialize!$H$16,S14*Inittialize!$I$16,T14*Inittialize!$J$16,K24*Inittialize!$A$16))</f>
        <v>0.2284251594344453</v>
      </c>
      <c r="K14" s="2">
        <f>(SUM(M14*Inittialize!$B$16,N14*Inittialize!$C$16,O14*Inittialize!$D$16,P14*Inittialize!$E$16,Q14*Inittialize!$F$16,R14*Inittialize!$G$16,S14*Inittialize!$H$16,T14*Inittialize!$I$16,U14*Inittialize!$J$16,L24*Inittialize!$A$16))</f>
        <v>0.21210907661769923</v>
      </c>
      <c r="L14" s="2">
        <f>(SUM(N14*Inittialize!$B$16,O14*Inittialize!$C$16,P14*Inittialize!$D$16,Q14*Inittialize!$E$16,R14*Inittialize!$F$16,S14*Inittialize!$G$16,T14*Inittialize!$H$16,U14*Inittialize!$I$16,V14*Inittialize!$J$16,M14*Inittialize!$A$16))</f>
        <v>0.2121090766176992</v>
      </c>
      <c r="M14" s="2">
        <f>(SUM(O14*Inittialize!$B$16,P14*Inittialize!$C$16,Q14*Inittialize!$D$16,R14*Inittialize!$E$16,S14*Inittialize!$F$16,T14*Inittialize!$G$16,U14*Inittialize!$H$16,V14*Inittialize!$I$16,W14*Inittialize!$J$16,N14*Inittialize!$A$16))</f>
        <v>0.48267271400214928</v>
      </c>
      <c r="N14" s="2">
        <f>(SUM(P14*Inittialize!$B$16,Q14*Inittialize!$C$16,R14*Inittialize!$D$16,S14*Inittialize!$E$16,T14*Inittialize!$F$16,U14*Inittialize!$G$16,V14*Inittialize!$H$16,W14*Inittialize!$I$16,X14*Inittialize!$J$16,O14*Inittialize!$A$16))</f>
        <v>0.51962466300199583</v>
      </c>
      <c r="O14" s="2">
        <f>(SUM(Q14*Inittialize!$B$16,R14*Inittialize!$C$16,S14*Inittialize!$D$16,T14*Inittialize!$E$16,U14*Inittialize!$F$16,V14*Inittialize!$G$16,W14*Inittialize!$H$16,X14*Inittialize!$I$16,Y14*Inittialize!$J$16,P14*Inittialize!$A$16))</f>
        <v>0.55393718707328177</v>
      </c>
      <c r="P14" s="2">
        <f>(SUM(R14*Inittialize!$B$16,S14*Inittialize!$C$16,T14*Inittialize!$D$16,U14*Inittialize!$E$16,V14*Inittialize!$F$16,W14*Inittialize!$G$16,X14*Inittialize!$H$16,Y14*Inittialize!$I$16,Z14*Inittialize!$J$16,Q14*Inittialize!$A$16))</f>
        <v>0.58579881656804744</v>
      </c>
      <c r="Q14" s="2">
        <f>(SUM(S14*Inittialize!$B$16,T14*Inittialize!$C$16,U14*Inittialize!$D$16,V14*Inittialize!$E$16,W14*Inittialize!$F$16,X14*Inittialize!$G$16,Y14*Inittialize!$H$16,Z14*Inittialize!$I$16,AA14*Inittialize!$J$16,R14*Inittialize!$A$16))</f>
        <v>0.61538461538461542</v>
      </c>
      <c r="R14" s="2">
        <v>0</v>
      </c>
      <c r="S14" s="2">
        <v>0</v>
      </c>
      <c r="T14" s="2">
        <v>0</v>
      </c>
      <c r="U14" s="2">
        <v>0</v>
      </c>
      <c r="V14" s="2">
        <v>0</v>
      </c>
      <c r="W14" s="2">
        <f>IF(Rules!$B$15=Rules!$D$15,1,0)</f>
        <v>1</v>
      </c>
      <c r="X14" s="2">
        <v>1</v>
      </c>
      <c r="Y14" s="2">
        <v>1</v>
      </c>
      <c r="Z14" s="2">
        <v>1</v>
      </c>
      <c r="AA14" s="2">
        <v>1</v>
      </c>
      <c r="AB14" s="2">
        <v>1</v>
      </c>
      <c r="AC14" s="2">
        <v>1</v>
      </c>
      <c r="AD14" s="2">
        <v>1</v>
      </c>
      <c r="AE14" s="2">
        <v>1</v>
      </c>
      <c r="AF14" s="8">
        <v>1</v>
      </c>
    </row>
    <row r="15" spans="1:32" x14ac:dyDescent="0.2">
      <c r="A15" s="24">
        <v>17</v>
      </c>
      <c r="B15" s="22">
        <f t="shared" ref="B15:B20" si="8">L15</f>
        <v>0.11142433852261402</v>
      </c>
      <c r="C15" s="2">
        <f>(SUM(E15*Inittialize!$B$16,F15*Inittialize!$C$16,G15*Inittialize!$D$16,H15*Inittialize!$E$16,I15*Inittialize!$F$16,J15*Inittialize!$G$16,K15*Inittialize!$H$16,L15*Inittialize!$I$16,M15*Inittialize!$J$16,D25*Inittialize!$A$16))</f>
        <v>0.1398091395277353</v>
      </c>
      <c r="D15" s="2">
        <f>(SUM(F15*Inittialize!$B$16,G15*Inittialize!$C$16,H15*Inittialize!$D$16,I15*Inittialize!$E$16,J15*Inittialize!$F$16,K15*Inittialize!$G$16,L15*Inittialize!$H$16,M15*Inittialize!$I$16,N15*Inittialize!$J$16,E25*Inittialize!$A$16))</f>
        <v>0.13503398781113995</v>
      </c>
      <c r="E15" s="2">
        <f>(SUM(G15*Inittialize!$B$16,H15*Inittialize!$C$16,I15*Inittialize!$D$16,J15*Inittialize!$E$16,K15*Inittialize!$F$16,L15*Inittialize!$G$16,M15*Inittialize!$H$16,N15*Inittialize!$I$16,O15*Inittialize!$J$16,F25*Inittialize!$A$16))</f>
        <v>0.13048973584959825</v>
      </c>
      <c r="F15" s="2">
        <f>(SUM(H15*Inittialize!$B$16,I15*Inittialize!$C$16,J15*Inittialize!$D$16,K15*Inittialize!$E$16,L15*Inittialize!$F$16,M15*Inittialize!$G$16,N15*Inittialize!$H$16,O15*Inittialize!$I$16,P15*Inittialize!$J$16,G25*Inittialize!$A$16))</f>
        <v>0.12225128527055081</v>
      </c>
      <c r="G15" s="2">
        <f>(SUM(I15*Inittialize!$B$16,J15*Inittialize!$C$16,K15*Inittialize!$D$16,L15*Inittialize!$E$16,M15*Inittialize!$F$16,N15*Inittialize!$G$16,O15*Inittialize!$H$16,P15*Inittialize!$I$16,Q15*Inittialize!$J$16,H25*Inittialize!$A$16))</f>
        <v>0.16543817650334638</v>
      </c>
      <c r="H15" s="2">
        <f>(SUM(J15*Inittialize!$B$16,K15*Inittialize!$C$16,L15*Inittialize!$D$16,M15*Inittialize!$E$16,N15*Inittialize!$F$16,O15*Inittialize!$G$16,P15*Inittialize!$H$16,Q15*Inittialize!$I$16,R15*Inittialize!$J$16,I25*Inittialize!$A$16))</f>
        <v>0.36856619379423866</v>
      </c>
      <c r="I15" s="2">
        <f>(SUM(K15*Inittialize!$B$16,L15*Inittialize!$C$16,M15*Inittialize!$D$16,N15*Inittialize!$E$16,O15*Inittialize!$F$16,P15*Inittialize!$G$16,Q15*Inittialize!$H$16,R15*Inittialize!$I$16,S15*Inittialize!$J$16,J25*Inittialize!$A$16))</f>
        <v>0.12856654444917004</v>
      </c>
      <c r="J15" s="2">
        <f>(SUM(L15*Inittialize!$B$16,M15*Inittialize!$C$16,N15*Inittialize!$D$16,O15*Inittialize!$E$16,P15*Inittialize!$F$16,Q15*Inittialize!$G$16,R15*Inittialize!$H$16,S15*Inittialize!$I$16,T15*Inittialize!$J$16,K25*Inittialize!$A$16))</f>
        <v>0.11999544148589202</v>
      </c>
      <c r="K15" s="2">
        <f>(SUM(M15*Inittialize!$B$16,N15*Inittialize!$C$16,O15*Inittialize!$D$16,P15*Inittialize!$E$16,Q15*Inittialize!$F$16,R15*Inittialize!$G$16,S15*Inittialize!$H$16,T15*Inittialize!$I$16,U15*Inittialize!$J$16,L25*Inittialize!$A$16))</f>
        <v>0.11142433852261402</v>
      </c>
      <c r="L15" s="2">
        <f>(SUM(N15*Inittialize!$B$16,O15*Inittialize!$C$16,P15*Inittialize!$D$16,Q15*Inittialize!$E$16,R15*Inittialize!$F$16,S15*Inittialize!$G$16,T15*Inittialize!$H$16,U15*Inittialize!$I$16,V15*Inittialize!$J$16,M15*Inittialize!$A$16))</f>
        <v>0.11142433852261402</v>
      </c>
      <c r="M15" s="2">
        <f>(SUM(O15*Inittialize!$B$16,P15*Inittialize!$C$16,Q15*Inittialize!$D$16,R15*Inittialize!$E$16,S15*Inittialize!$F$16,T15*Inittialize!$G$16,U15*Inittialize!$H$16,V15*Inittialize!$I$16,W15*Inittialize!$J$16,N15*Inittialize!$A$16))</f>
        <v>0.10346545719957016</v>
      </c>
      <c r="N15" s="2">
        <f>(SUM(P15*Inittialize!$B$16,Q15*Inittialize!$C$16,R15*Inittialize!$D$16,S15*Inittialize!$E$16,T15*Inittialize!$F$16,U15*Inittialize!$G$16,V15*Inittialize!$H$16,W15*Inittialize!$I$16,X15*Inittialize!$J$16,O15*Inittialize!$A$16))</f>
        <v>9.6075067399600866E-2</v>
      </c>
      <c r="O15" s="2">
        <f>(SUM(Q15*Inittialize!$B$16,R15*Inittialize!$C$16,S15*Inittialize!$D$16,T15*Inittialize!$E$16,U15*Inittialize!$F$16,V15*Inittialize!$G$16,W15*Inittialize!$H$16,X15*Inittialize!$I$16,Y15*Inittialize!$J$16,P15*Inittialize!$A$16))</f>
        <v>8.9212562585343658E-2</v>
      </c>
      <c r="P15" s="2">
        <f>(SUM(R15*Inittialize!$B$16,S15*Inittialize!$C$16,T15*Inittialize!$D$16,U15*Inittialize!$E$16,V15*Inittialize!$F$16,W15*Inittialize!$G$16,X15*Inittialize!$H$16,Y15*Inittialize!$I$16,Z15*Inittialize!$J$16,Q15*Inittialize!$A$16))</f>
        <v>8.2840236686390539E-2</v>
      </c>
      <c r="Q15" s="2">
        <f>(SUM(S15*Inittialize!$B$16,T15*Inittialize!$C$16,U15*Inittialize!$D$16,V15*Inittialize!$E$16,W15*Inittialize!$F$16,X15*Inittialize!$G$16,Y15*Inittialize!$H$16,Z15*Inittialize!$I$16,AA15*Inittialize!$J$16,R15*Inittialize!$A$16))</f>
        <v>7.6923076923076927E-2</v>
      </c>
      <c r="R15" s="1">
        <v>1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>
        <v>0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 s="9">
        <v>0</v>
      </c>
    </row>
    <row r="16" spans="1:32" x14ac:dyDescent="0.2">
      <c r="A16" s="24">
        <v>18</v>
      </c>
      <c r="B16" s="22">
        <f t="shared" si="8"/>
        <v>0.11142433852261402</v>
      </c>
      <c r="C16" s="2">
        <f>(SUM(E16*Inittialize!$B$16,F16*Inittialize!$C$16,G16*Inittialize!$D$16,H16*Inittialize!$E$16,I16*Inittialize!$F$16,J16*Inittialize!$G$16,K16*Inittialize!$H$16,L16*Inittialize!$I$16,M16*Inittialize!$J$16,D26*Inittialize!$A$16))</f>
        <v>0.13490735037469445</v>
      </c>
      <c r="D16" s="2">
        <f>(SUM(F16*Inittialize!$B$16,G16*Inittialize!$C$16,H16*Inittialize!$D$16,I16*Inittialize!$E$16,J16*Inittialize!$F$16,K16*Inittialize!$G$16,L16*Inittialize!$H$16,M16*Inittialize!$I$16,N16*Inittialize!$J$16,E26*Inittialize!$A$16))</f>
        <v>0.13048232645474486</v>
      </c>
      <c r="E16" s="2">
        <f>(SUM(G16*Inittialize!$B$16,H16*Inittialize!$C$16,I16*Inittialize!$D$16,J16*Inittialize!$E$16,K16*Inittialize!$F$16,L16*Inittialize!$G$16,M16*Inittialize!$H$16,N16*Inittialize!$I$16,O16*Inittialize!$J$16,F26*Inittialize!$A$16))</f>
        <v>0.12593807449320316</v>
      </c>
      <c r="F16" s="2">
        <f>(SUM(H16*Inittialize!$B$16,I16*Inittialize!$C$16,J16*Inittialize!$D$16,K16*Inittialize!$E$16,L16*Inittialize!$F$16,M16*Inittialize!$G$16,N16*Inittialize!$H$16,O16*Inittialize!$I$16,P16*Inittialize!$J$16,G26*Inittialize!$A$16))</f>
        <v>0.12225128527055081</v>
      </c>
      <c r="G16" s="2">
        <f>(SUM(I16*Inittialize!$B$16,J16*Inittialize!$C$16,K16*Inittialize!$D$16,L16*Inittialize!$E$16,M16*Inittialize!$F$16,N16*Inittialize!$G$16,O16*Inittialize!$H$16,P16*Inittialize!$I$16,Q16*Inittialize!$J$16,H26*Inittialize!$A$16))</f>
        <v>0.10626657887021029</v>
      </c>
      <c r="H16" s="2">
        <f>(SUM(J16*Inittialize!$B$16,K16*Inittialize!$C$16,L16*Inittialize!$D$16,M16*Inittialize!$E$16,N16*Inittialize!$F$16,O16*Inittialize!$G$16,P16*Inittialize!$H$16,Q16*Inittialize!$I$16,R16*Inittialize!$J$16,I26*Inittialize!$A$16))</f>
        <v>0.13779696302500788</v>
      </c>
      <c r="I16" s="2">
        <f>(SUM(K16*Inittialize!$B$16,L16*Inittialize!$C$16,M16*Inittialize!$D$16,N16*Inittialize!$E$16,O16*Inittialize!$F$16,P16*Inittialize!$G$16,Q16*Inittialize!$H$16,R16*Inittialize!$I$16,S16*Inittialize!$J$16,J26*Inittialize!$A$16))</f>
        <v>0.35933577521840082</v>
      </c>
      <c r="J16" s="2">
        <f>(SUM(L16*Inittialize!$B$16,M16*Inittialize!$C$16,N16*Inittialize!$D$16,O16*Inittialize!$E$16,P16*Inittialize!$F$16,Q16*Inittialize!$G$16,R16*Inittialize!$H$16,S16*Inittialize!$I$16,T16*Inittialize!$J$16,K26*Inittialize!$A$16))</f>
        <v>0.11999544148589202</v>
      </c>
      <c r="K16" s="2">
        <f>(SUM(M16*Inittialize!$B$16,N16*Inittialize!$C$16,O16*Inittialize!$D$16,P16*Inittialize!$E$16,Q16*Inittialize!$F$16,R16*Inittialize!$G$16,S16*Inittialize!$H$16,T16*Inittialize!$I$16,U16*Inittialize!$J$16,L26*Inittialize!$A$16))</f>
        <v>0.11142433852261402</v>
      </c>
      <c r="L16" s="2">
        <f>(SUM(N16*Inittialize!$B$16,O16*Inittialize!$C$16,P16*Inittialize!$D$16,Q16*Inittialize!$E$16,R16*Inittialize!$F$16,S16*Inittialize!$G$16,T16*Inittialize!$H$16,U16*Inittialize!$I$16,V16*Inittialize!$J$16,M16*Inittialize!$A$16))</f>
        <v>0.11142433852261402</v>
      </c>
      <c r="M16" s="2">
        <f>(SUM(O16*Inittialize!$B$16,P16*Inittialize!$C$16,Q16*Inittialize!$D$16,R16*Inittialize!$E$16,S16*Inittialize!$F$16,T16*Inittialize!$G$16,U16*Inittialize!$H$16,V16*Inittialize!$I$16,W16*Inittialize!$J$16,N16*Inittialize!$A$16))</f>
        <v>0.10346545719957016</v>
      </c>
      <c r="N16" s="2">
        <f>(SUM(P16*Inittialize!$B$16,Q16*Inittialize!$C$16,R16*Inittialize!$D$16,S16*Inittialize!$E$16,T16*Inittialize!$F$16,U16*Inittialize!$G$16,V16*Inittialize!$H$16,W16*Inittialize!$I$16,X16*Inittialize!$J$16,O16*Inittialize!$A$16))</f>
        <v>9.6075067399600866E-2</v>
      </c>
      <c r="O16" s="2">
        <f>(SUM(Q16*Inittialize!$B$16,R16*Inittialize!$C$16,S16*Inittialize!$D$16,T16*Inittialize!$E$16,U16*Inittialize!$F$16,V16*Inittialize!$G$16,W16*Inittialize!$H$16,X16*Inittialize!$I$16,Y16*Inittialize!$J$16,P16*Inittialize!$A$16))</f>
        <v>8.9212562585343658E-2</v>
      </c>
      <c r="P16" s="2">
        <f>(SUM(R16*Inittialize!$B$16,S16*Inittialize!$C$16,T16*Inittialize!$D$16,U16*Inittialize!$E$16,V16*Inittialize!$F$16,W16*Inittialize!$G$16,X16*Inittialize!$H$16,Y16*Inittialize!$I$16,Z16*Inittialize!$J$16,Q16*Inittialize!$A$16))</f>
        <v>8.2840236686390539E-2</v>
      </c>
      <c r="Q16" s="2">
        <f>(SUM(S16*Inittialize!$B$16,T16*Inittialize!$C$16,U16*Inittialize!$D$16,V16*Inittialize!$E$16,W16*Inittialize!$F$16,X16*Inittialize!$G$16,Y16*Inittialize!$H$16,Z16*Inittialize!$I$16,AA16*Inittialize!$J$16,R16*Inittialize!$A$16))</f>
        <v>7.6923076923076927E-2</v>
      </c>
      <c r="R16" s="1">
        <v>0</v>
      </c>
      <c r="S16" s="1">
        <v>1</v>
      </c>
      <c r="T16" s="1">
        <v>0</v>
      </c>
      <c r="U16" s="1">
        <v>0</v>
      </c>
      <c r="V16" s="1">
        <v>0</v>
      </c>
      <c r="W16" s="1">
        <v>0</v>
      </c>
      <c r="X16" s="1">
        <v>0</v>
      </c>
      <c r="Y16" s="1">
        <v>0</v>
      </c>
      <c r="Z16" s="1">
        <v>0</v>
      </c>
      <c r="AA16" s="1">
        <v>0</v>
      </c>
      <c r="AB16" s="1">
        <v>0</v>
      </c>
      <c r="AC16" s="1">
        <v>0</v>
      </c>
      <c r="AD16" s="1">
        <v>0</v>
      </c>
      <c r="AE16" s="1">
        <v>0</v>
      </c>
      <c r="AF16" s="9">
        <v>0</v>
      </c>
    </row>
    <row r="17" spans="1:32" x14ac:dyDescent="0.2">
      <c r="A17" s="24">
        <v>19</v>
      </c>
      <c r="B17" s="22">
        <f t="shared" si="8"/>
        <v>0.11142433852261402</v>
      </c>
      <c r="C17" s="2">
        <f>(SUM(E17*Inittialize!$B$16,F17*Inittialize!$C$16,G17*Inittialize!$D$16,H17*Inittialize!$E$16,I17*Inittialize!$F$16,J17*Inittialize!$G$16,K17*Inittialize!$H$16,L17*Inittialize!$I$16,M17*Inittialize!$J$16,D27*Inittialize!$A$16))</f>
        <v>0.12965543342500779</v>
      </c>
      <c r="D17" s="2">
        <f>(SUM(F17*Inittialize!$B$16,G17*Inittialize!$C$16,H17*Inittialize!$D$16,I17*Inittialize!$E$16,J17*Inittialize!$F$16,K17*Inittialize!$G$16,L17*Inittialize!$H$16,M17*Inittialize!$I$16,N17*Inittialize!$J$16,E27*Inittialize!$A$16))</f>
        <v>0.12558053730170399</v>
      </c>
      <c r="E17" s="2">
        <f>(SUM(G17*Inittialize!$B$16,H17*Inittialize!$C$16,I17*Inittialize!$D$16,J17*Inittialize!$E$16,K17*Inittialize!$F$16,L17*Inittialize!$G$16,M17*Inittialize!$H$16,N17*Inittialize!$I$16,O17*Inittialize!$J$16,F27*Inittialize!$A$16))</f>
        <v>0.12138641313680808</v>
      </c>
      <c r="F17" s="2">
        <f>(SUM(H17*Inittialize!$B$16,I17*Inittialize!$C$16,J17*Inittialize!$D$16,K17*Inittialize!$E$16,L17*Inittialize!$F$16,M17*Inittialize!$G$16,N17*Inittialize!$H$16,O17*Inittialize!$I$16,P17*Inittialize!$J$16,G27*Inittialize!$A$16))</f>
        <v>0.11769962391415573</v>
      </c>
      <c r="G17" s="2">
        <f>(SUM(I17*Inittialize!$B$16,J17*Inittialize!$C$16,K17*Inittialize!$D$16,L17*Inittialize!$E$16,M17*Inittialize!$F$16,N17*Inittialize!$G$16,O17*Inittialize!$H$16,P17*Inittialize!$I$16,Q17*Inittialize!$J$16,H27*Inittialize!$A$16))</f>
        <v>0.10626657887021029</v>
      </c>
      <c r="H17" s="2">
        <f>(SUM(J17*Inittialize!$B$16,K17*Inittialize!$C$16,L17*Inittialize!$D$16,M17*Inittialize!$E$16,N17*Inittialize!$F$16,O17*Inittialize!$G$16,P17*Inittialize!$H$16,Q17*Inittialize!$I$16,R17*Inittialize!$J$16,I27*Inittialize!$A$16))</f>
        <v>7.8625365391871774E-2</v>
      </c>
      <c r="I17" s="2">
        <f>(SUM(K17*Inittialize!$B$16,L17*Inittialize!$C$16,M17*Inittialize!$D$16,N17*Inittialize!$E$16,O17*Inittialize!$F$16,P17*Inittialize!$G$16,Q17*Inittialize!$H$16,R17*Inittialize!$I$16,S17*Inittialize!$J$16,J27*Inittialize!$A$16))</f>
        <v>0.12856654444917004</v>
      </c>
      <c r="J17" s="2">
        <f>(SUM(L17*Inittialize!$B$16,M17*Inittialize!$C$16,N17*Inittialize!$D$16,O17*Inittialize!$E$16,P17*Inittialize!$F$16,Q17*Inittialize!$G$16,R17*Inittialize!$H$16,S17*Inittialize!$I$16,T17*Inittialize!$J$16,K27*Inittialize!$A$16))</f>
        <v>0.35076467225512281</v>
      </c>
      <c r="K17" s="2">
        <f>(SUM(M17*Inittialize!$B$16,N17*Inittialize!$C$16,O17*Inittialize!$D$16,P17*Inittialize!$E$16,Q17*Inittialize!$F$16,R17*Inittialize!$G$16,S17*Inittialize!$H$16,T17*Inittialize!$I$16,U17*Inittialize!$J$16,L27*Inittialize!$A$16))</f>
        <v>0.11142433852261402</v>
      </c>
      <c r="L17" s="2">
        <f>(SUM(N17*Inittialize!$B$16,O17*Inittialize!$C$16,P17*Inittialize!$D$16,Q17*Inittialize!$E$16,R17*Inittialize!$F$16,S17*Inittialize!$G$16,T17*Inittialize!$H$16,U17*Inittialize!$I$16,V17*Inittialize!$J$16,M17*Inittialize!$A$16))</f>
        <v>0.11142433852261402</v>
      </c>
      <c r="M17" s="2">
        <f>(SUM(O17*Inittialize!$B$16,P17*Inittialize!$C$16,Q17*Inittialize!$D$16,R17*Inittialize!$E$16,S17*Inittialize!$F$16,T17*Inittialize!$G$16,U17*Inittialize!$H$16,V17*Inittialize!$I$16,W17*Inittialize!$J$16,N17*Inittialize!$A$16))</f>
        <v>0.10346545719957016</v>
      </c>
      <c r="N17" s="2">
        <f>(SUM(P17*Inittialize!$B$16,Q17*Inittialize!$C$16,R17*Inittialize!$D$16,S17*Inittialize!$E$16,T17*Inittialize!$F$16,U17*Inittialize!$G$16,V17*Inittialize!$H$16,W17*Inittialize!$I$16,X17*Inittialize!$J$16,O17*Inittialize!$A$16))</f>
        <v>9.6075067399600866E-2</v>
      </c>
      <c r="O17" s="2">
        <f>(SUM(Q17*Inittialize!$B$16,R17*Inittialize!$C$16,S17*Inittialize!$D$16,T17*Inittialize!$E$16,U17*Inittialize!$F$16,V17*Inittialize!$G$16,W17*Inittialize!$H$16,X17*Inittialize!$I$16,Y17*Inittialize!$J$16,P17*Inittialize!$A$16))</f>
        <v>8.9212562585343658E-2</v>
      </c>
      <c r="P17" s="2">
        <f>(SUM(R17*Inittialize!$B$16,S17*Inittialize!$C$16,T17*Inittialize!$D$16,U17*Inittialize!$E$16,V17*Inittialize!$F$16,W17*Inittialize!$G$16,X17*Inittialize!$H$16,Y17*Inittialize!$I$16,Z17*Inittialize!$J$16,Q17*Inittialize!$A$16))</f>
        <v>8.2840236686390539E-2</v>
      </c>
      <c r="Q17" s="2">
        <f>(SUM(S17*Inittialize!$B$16,T17*Inittialize!$C$16,U17*Inittialize!$D$16,V17*Inittialize!$E$16,W17*Inittialize!$F$16,X17*Inittialize!$G$16,Y17*Inittialize!$H$16,Z17*Inittialize!$I$16,AA17*Inittialize!$J$16,R17*Inittialize!$A$16))</f>
        <v>7.6923076923076927E-2</v>
      </c>
      <c r="R17" s="1">
        <v>0</v>
      </c>
      <c r="S17" s="1">
        <v>0</v>
      </c>
      <c r="T17" s="1">
        <v>1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  <c r="Z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9">
        <v>0</v>
      </c>
    </row>
    <row r="18" spans="1:32" x14ac:dyDescent="0.2">
      <c r="A18" s="24">
        <v>20</v>
      </c>
      <c r="B18" s="22">
        <f t="shared" si="8"/>
        <v>0.11142433852261402</v>
      </c>
      <c r="C18" s="2">
        <f>(SUM(E18*Inittialize!$B$16,F18*Inittialize!$C$16,G18*Inittialize!$D$16,H18*Inittialize!$E$16,I18*Inittialize!$F$16,J18*Inittialize!$G$16,K18*Inittialize!$H$16,L18*Inittialize!$I$16,M18*Inittialize!$J$16,D28*Inittialize!$A$16))</f>
        <v>0.12402645577124112</v>
      </c>
      <c r="D18" s="2">
        <f>(SUM(F18*Inittialize!$B$16,G18*Inittialize!$C$16,H18*Inittialize!$D$16,I18*Inittialize!$E$16,J18*Inittialize!$F$16,K18*Inittialize!$G$16,L18*Inittialize!$H$16,M18*Inittialize!$I$16,N18*Inittialize!$J$16,E28*Inittialize!$A$16))</f>
        <v>0.12032862035201736</v>
      </c>
      <c r="E18" s="2">
        <f>(SUM(G18*Inittialize!$B$16,H18*Inittialize!$C$16,I18*Inittialize!$D$16,J18*Inittialize!$E$16,K18*Inittialize!$F$16,L18*Inittialize!$G$16,M18*Inittialize!$H$16,N18*Inittialize!$I$16,O18*Inittialize!$J$16,F28*Inittialize!$A$16))</f>
        <v>0.1164846239837672</v>
      </c>
      <c r="F18" s="2">
        <f>(SUM(H18*Inittialize!$B$16,I18*Inittialize!$C$16,J18*Inittialize!$D$16,K18*Inittialize!$E$16,L18*Inittialize!$F$16,M18*Inittialize!$G$16,N18*Inittialize!$H$16,O18*Inittialize!$I$16,P18*Inittialize!$J$16,G28*Inittialize!$A$16))</f>
        <v>0.11314796255776065</v>
      </c>
      <c r="G18" s="2">
        <f>(SUM(I18*Inittialize!$B$16,J18*Inittialize!$C$16,K18*Inittialize!$D$16,L18*Inittialize!$E$16,M18*Inittialize!$F$16,N18*Inittialize!$G$16,O18*Inittialize!$H$16,P18*Inittialize!$I$16,Q18*Inittialize!$J$16,H28*Inittialize!$A$16))</f>
        <v>0.10171491751381523</v>
      </c>
      <c r="H18" s="2">
        <f>(SUM(J18*Inittialize!$B$16,K18*Inittialize!$C$16,L18*Inittialize!$D$16,M18*Inittialize!$E$16,N18*Inittialize!$F$16,O18*Inittialize!$G$16,P18*Inittialize!$H$16,Q18*Inittialize!$I$16,R18*Inittialize!$J$16,I28*Inittialize!$A$16))</f>
        <v>7.8625365391871774E-2</v>
      </c>
      <c r="I18" s="2">
        <f>(SUM(K18*Inittialize!$B$16,L18*Inittialize!$C$16,M18*Inittialize!$D$16,N18*Inittialize!$E$16,O18*Inittialize!$F$16,P18*Inittialize!$G$16,Q18*Inittialize!$H$16,R18*Inittialize!$I$16,S18*Inittialize!$J$16,J28*Inittialize!$A$16))</f>
        <v>6.939494681603392E-2</v>
      </c>
      <c r="J18" s="2">
        <f>(SUM(L18*Inittialize!$B$16,M18*Inittialize!$C$16,N18*Inittialize!$D$16,O18*Inittialize!$E$16,P18*Inittialize!$F$16,Q18*Inittialize!$G$16,R18*Inittialize!$H$16,S18*Inittialize!$I$16,T18*Inittialize!$J$16,K28*Inittialize!$A$16))</f>
        <v>0.11999544148589202</v>
      </c>
      <c r="K18" s="2">
        <f>(SUM(M18*Inittialize!$B$16,N18*Inittialize!$C$16,O18*Inittialize!$D$16,P18*Inittialize!$E$16,Q18*Inittialize!$F$16,R18*Inittialize!$G$16,S18*Inittialize!$H$16,T18*Inittialize!$I$16,U18*Inittialize!$J$16,L28*Inittialize!$A$16))</f>
        <v>0.3421935692918448</v>
      </c>
      <c r="L18" s="2">
        <f>(SUM(N18*Inittialize!$B$16,O18*Inittialize!$C$16,P18*Inittialize!$D$16,Q18*Inittialize!$E$16,R18*Inittialize!$F$16,S18*Inittialize!$G$16,T18*Inittialize!$H$16,U18*Inittialize!$I$16,V18*Inittialize!$J$16,M18*Inittialize!$A$16))</f>
        <v>0.11142433852261402</v>
      </c>
      <c r="M18" s="2">
        <f>(SUM(O18*Inittialize!$B$16,P18*Inittialize!$C$16,Q18*Inittialize!$D$16,R18*Inittialize!$E$16,S18*Inittialize!$F$16,T18*Inittialize!$G$16,U18*Inittialize!$H$16,V18*Inittialize!$I$16,W18*Inittialize!$J$16,N18*Inittialize!$A$16))</f>
        <v>0.10346545719957016</v>
      </c>
      <c r="N18" s="2">
        <f>(SUM(P18*Inittialize!$B$16,Q18*Inittialize!$C$16,R18*Inittialize!$D$16,S18*Inittialize!$E$16,T18*Inittialize!$F$16,U18*Inittialize!$G$16,V18*Inittialize!$H$16,W18*Inittialize!$I$16,X18*Inittialize!$J$16,O18*Inittialize!$A$16))</f>
        <v>9.6075067399600866E-2</v>
      </c>
      <c r="O18" s="2">
        <f>(SUM(Q18*Inittialize!$B$16,R18*Inittialize!$C$16,S18*Inittialize!$D$16,T18*Inittialize!$E$16,U18*Inittialize!$F$16,V18*Inittialize!$G$16,W18*Inittialize!$H$16,X18*Inittialize!$I$16,Y18*Inittialize!$J$16,P18*Inittialize!$A$16))</f>
        <v>8.9212562585343658E-2</v>
      </c>
      <c r="P18" s="2">
        <f>(SUM(R18*Inittialize!$B$16,S18*Inittialize!$C$16,T18*Inittialize!$D$16,U18*Inittialize!$E$16,V18*Inittialize!$F$16,W18*Inittialize!$G$16,X18*Inittialize!$H$16,Y18*Inittialize!$I$16,Z18*Inittialize!$J$16,Q18*Inittialize!$A$16))</f>
        <v>8.2840236686390539E-2</v>
      </c>
      <c r="Q18" s="2">
        <f>(SUM(S18*Inittialize!$B$16,T18*Inittialize!$C$16,U18*Inittialize!$D$16,V18*Inittialize!$E$16,W18*Inittialize!$F$16,X18*Inittialize!$G$16,Y18*Inittialize!$H$16,Z18*Inittialize!$I$16,AA18*Inittialize!$J$16,R18*Inittialize!$A$16))</f>
        <v>7.6923076923076927E-2</v>
      </c>
      <c r="R18" s="1">
        <v>0</v>
      </c>
      <c r="S18" s="1">
        <v>0</v>
      </c>
      <c r="T18" s="1">
        <v>0</v>
      </c>
      <c r="U18" s="1">
        <v>1</v>
      </c>
      <c r="V18" s="1">
        <v>0</v>
      </c>
      <c r="W18" s="1">
        <v>0</v>
      </c>
      <c r="X18" s="1">
        <v>0</v>
      </c>
      <c r="Y18" s="1">
        <v>0</v>
      </c>
      <c r="Z18" s="1">
        <v>0</v>
      </c>
      <c r="AA18" s="1">
        <v>0</v>
      </c>
      <c r="AB18" s="1">
        <v>0</v>
      </c>
      <c r="AC18" s="1">
        <v>0</v>
      </c>
      <c r="AD18" s="1">
        <v>0</v>
      </c>
      <c r="AE18" s="1">
        <v>0</v>
      </c>
      <c r="AF18" s="9">
        <v>0</v>
      </c>
    </row>
    <row r="19" spans="1:32" x14ac:dyDescent="0.2">
      <c r="A19" s="25">
        <v>21</v>
      </c>
      <c r="B19" s="22">
        <f t="shared" si="8"/>
        <v>0.3421935692918448</v>
      </c>
      <c r="C19" s="2">
        <f>(SUM(E19*Inittialize!$B$16,F19*Inittialize!$C$16,G19*Inittialize!$D$16,H19*Inittialize!$E$16,I19*Inittialize!$F$16,J19*Inittialize!$G$16,K19*Inittialize!$H$16,L19*Inittialize!$I$16,M19*Inittialize!$J$16,D29*Inittialize!$A$16))</f>
        <v>0.11799348450596005</v>
      </c>
      <c r="D19" s="2">
        <f>(SUM(F19*Inittialize!$B$16,G19*Inittialize!$C$16,H19*Inittialize!$D$16,I19*Inittialize!$E$16,J19*Inittialize!$F$16,K19*Inittialize!$G$16,L19*Inittialize!$H$16,M19*Inittialize!$I$16,N19*Inittialize!$J$16,E29*Inittialize!$A$16))</f>
        <v>0.11469964269825067</v>
      </c>
      <c r="E19" s="2">
        <f>(SUM(G19*Inittialize!$B$16,H19*Inittialize!$C$16,I19*Inittialize!$D$16,J19*Inittialize!$E$16,K19*Inittialize!$F$16,L19*Inittialize!$G$16,M19*Inittialize!$H$16,N19*Inittialize!$I$16,O19*Inittialize!$J$16,F29*Inittialize!$A$16))</f>
        <v>0.11123270703408057</v>
      </c>
      <c r="F19" s="2">
        <f>(SUM(H19*Inittialize!$B$16,I19*Inittialize!$C$16,J19*Inittialize!$D$16,K19*Inittialize!$E$16,L19*Inittialize!$F$16,M19*Inittialize!$G$16,N19*Inittialize!$H$16,O19*Inittialize!$I$16,P19*Inittialize!$J$16,G29*Inittialize!$A$16))</f>
        <v>0.10824617340471979</v>
      </c>
      <c r="G19" s="2">
        <f>(SUM(I19*Inittialize!$B$16,J19*Inittialize!$C$16,K19*Inittialize!$D$16,L19*Inittialize!$E$16,M19*Inittialize!$F$16,N19*Inittialize!$G$16,O19*Inittialize!$H$16,P19*Inittialize!$I$16,Q19*Inittialize!$J$16,H29*Inittialize!$A$16))</f>
        <v>9.7163256157420136E-2</v>
      </c>
      <c r="H19" s="2">
        <f>(SUM(J19*Inittialize!$B$16,K19*Inittialize!$C$16,L19*Inittialize!$D$16,M19*Inittialize!$E$16,N19*Inittialize!$F$16,O19*Inittialize!$G$16,P19*Inittialize!$H$16,Q19*Inittialize!$I$16,R19*Inittialize!$J$16,I29*Inittialize!$A$16))</f>
        <v>7.4073704035476681E-2</v>
      </c>
      <c r="I19" s="2">
        <f>(SUM(K19*Inittialize!$B$16,L19*Inittialize!$C$16,M19*Inittialize!$D$16,N19*Inittialize!$E$16,O19*Inittialize!$F$16,P19*Inittialize!$G$16,Q19*Inittialize!$H$16,R19*Inittialize!$I$16,S19*Inittialize!$J$16,J29*Inittialize!$A$16))</f>
        <v>6.939494681603392E-2</v>
      </c>
      <c r="J19" s="2">
        <f>(SUM(L19*Inittialize!$B$16,M19*Inittialize!$C$16,N19*Inittialize!$D$16,O19*Inittialize!$E$16,P19*Inittialize!$F$16,Q19*Inittialize!$G$16,R19*Inittialize!$H$16,S19*Inittialize!$I$16,T19*Inittialize!$J$16,K29*Inittialize!$A$16))</f>
        <v>6.0823843852755924E-2</v>
      </c>
      <c r="K19" s="2">
        <f>(SUM(M19*Inittialize!$B$16,N19*Inittialize!$C$16,O19*Inittialize!$D$16,P19*Inittialize!$E$16,Q19*Inittialize!$F$16,R19*Inittialize!$G$16,S19*Inittialize!$H$16,T19*Inittialize!$I$16,U19*Inittialize!$J$16,L29*Inittialize!$A$16))</f>
        <v>0.11142433852261402</v>
      </c>
      <c r="L19" s="2">
        <f>(SUM(N19*Inittialize!$B$16,O19*Inittialize!$C$16,P19*Inittialize!$D$16,Q19*Inittialize!$E$16,R19*Inittialize!$F$16,S19*Inittialize!$G$16,T19*Inittialize!$H$16,U19*Inittialize!$I$16,V19*Inittialize!$J$16,M19*Inittialize!$A$16))</f>
        <v>0.3421935692918448</v>
      </c>
      <c r="M19" s="2">
        <f>(SUM(O19*Inittialize!$B$16,P19*Inittialize!$C$16,Q19*Inittialize!$D$16,R19*Inittialize!$E$16,S19*Inittialize!$F$16,T19*Inittialize!$G$16,U19*Inittialize!$H$16,V19*Inittialize!$I$16,W19*Inittialize!$J$16,N19*Inittialize!$A$16))</f>
        <v>0.10346545719957016</v>
      </c>
      <c r="N19" s="2">
        <f>(SUM(P19*Inittialize!$B$16,Q19*Inittialize!$C$16,R19*Inittialize!$D$16,S19*Inittialize!$E$16,T19*Inittialize!$F$16,U19*Inittialize!$G$16,V19*Inittialize!$H$16,W19*Inittialize!$I$16,X19*Inittialize!$J$16,O19*Inittialize!$A$16))</f>
        <v>9.6075067399600866E-2</v>
      </c>
      <c r="O19" s="2">
        <f>(SUM(Q19*Inittialize!$B$16,R19*Inittialize!$C$16,S19*Inittialize!$D$16,T19*Inittialize!$E$16,U19*Inittialize!$F$16,V19*Inittialize!$G$16,W19*Inittialize!$H$16,X19*Inittialize!$I$16,Y19*Inittialize!$J$16,P19*Inittialize!$A$16))</f>
        <v>8.9212562585343658E-2</v>
      </c>
      <c r="P19" s="2">
        <f>(SUM(R19*Inittialize!$B$16,S19*Inittialize!$C$16,T19*Inittialize!$D$16,U19*Inittialize!$E$16,V19*Inittialize!$F$16,W19*Inittialize!$G$16,X19*Inittialize!$H$16,Y19*Inittialize!$I$16,Z19*Inittialize!$J$16,Q19*Inittialize!$A$16))</f>
        <v>8.2840236686390539E-2</v>
      </c>
      <c r="Q19" s="2">
        <f>(SUM(S19*Inittialize!$B$16,T19*Inittialize!$C$16,U19*Inittialize!$D$16,V19*Inittialize!$E$16,W19*Inittialize!$F$16,X19*Inittialize!$G$16,Y19*Inittialize!$H$16,Z19*Inittialize!$I$16,AA19*Inittialize!$J$16,R19*Inittialize!$A$16))</f>
        <v>7.6923076923076927E-2</v>
      </c>
      <c r="R19" s="26">
        <v>0</v>
      </c>
      <c r="S19" s="26">
        <v>0</v>
      </c>
      <c r="T19" s="26">
        <v>0</v>
      </c>
      <c r="U19" s="26">
        <v>0</v>
      </c>
      <c r="V19" s="26">
        <v>1</v>
      </c>
      <c r="W19" s="26">
        <v>0</v>
      </c>
      <c r="X19" s="26">
        <v>0</v>
      </c>
      <c r="Y19" s="26">
        <v>0</v>
      </c>
      <c r="Z19" s="26">
        <v>0</v>
      </c>
      <c r="AA19" s="26">
        <v>0</v>
      </c>
      <c r="AB19" s="26">
        <v>0</v>
      </c>
      <c r="AC19" s="26">
        <v>0</v>
      </c>
      <c r="AD19" s="26">
        <v>0</v>
      </c>
      <c r="AE19" s="26">
        <v>0</v>
      </c>
      <c r="AF19" s="27">
        <v>0</v>
      </c>
    </row>
    <row r="20" spans="1:32" ht="17" thickBot="1" x14ac:dyDescent="0.25">
      <c r="A20" s="123">
        <v>22</v>
      </c>
      <c r="B20" s="22">
        <f t="shared" si="8"/>
        <v>0</v>
      </c>
      <c r="C20" s="2">
        <f>(SUM(E20*Inittialize!$B$16,F20*Inittialize!$C$16,G20*Inittialize!$D$16,H20*Inittialize!$E$16,I20*Inittialize!$F$16,J20*Inittialize!$G$16,K20*Inittialize!$H$16,L20*Inittialize!$I$16,M20*Inittialize!$J$16,D30*Inittialize!$A$16))</f>
        <v>0</v>
      </c>
      <c r="D20" s="2">
        <f>(SUM(F20*Inittialize!$B$16,G20*Inittialize!$C$16,H20*Inittialize!$D$16,I20*Inittialize!$E$16,J20*Inittialize!$F$16,K20*Inittialize!$G$16,L20*Inittialize!$H$16,M20*Inittialize!$I$16,N20*Inittialize!$J$16,E30*Inittialize!$A$16))</f>
        <v>0</v>
      </c>
      <c r="E20" s="2">
        <f>(SUM(G20*Inittialize!$B$16,H20*Inittialize!$C$16,I20*Inittialize!$D$16,J20*Inittialize!$E$16,K20*Inittialize!$F$16,L20*Inittialize!$G$16,M20*Inittialize!$H$16,N20*Inittialize!$I$16,O20*Inittialize!$J$16,F30*Inittialize!$A$16))</f>
        <v>0</v>
      </c>
      <c r="F20" s="2">
        <f>(SUM(H20*Inittialize!$B$16,I20*Inittialize!$C$16,J20*Inittialize!$D$16,K20*Inittialize!$E$16,L20*Inittialize!$F$16,M20*Inittialize!$G$16,N20*Inittialize!$H$16,O20*Inittialize!$I$16,P20*Inittialize!$J$16,G30*Inittialize!$A$16))</f>
        <v>0</v>
      </c>
      <c r="G20" s="2">
        <f>(SUM(I20*Inittialize!$B$16,J20*Inittialize!$C$16,K20*Inittialize!$D$16,L20*Inittialize!$E$16,M20*Inittialize!$F$16,N20*Inittialize!$G$16,O20*Inittialize!$H$16,P20*Inittialize!$I$16,Q20*Inittialize!$J$16,H30*Inittialize!$A$16))</f>
        <v>0</v>
      </c>
      <c r="H20" s="2">
        <f>(SUM(J20*Inittialize!$B$16,K20*Inittialize!$C$16,L20*Inittialize!$D$16,M20*Inittialize!$E$16,N20*Inittialize!$F$16,O20*Inittialize!$G$16,P20*Inittialize!$H$16,Q20*Inittialize!$I$16,R20*Inittialize!$J$16,I30*Inittialize!$A$16))</f>
        <v>0</v>
      </c>
      <c r="I20" s="2">
        <f>(SUM(K20*Inittialize!$B$16,L20*Inittialize!$C$16,M20*Inittialize!$D$16,N20*Inittialize!$E$16,O20*Inittialize!$F$16,P20*Inittialize!$G$16,Q20*Inittialize!$H$16,R20*Inittialize!$I$16,S20*Inittialize!$J$16,J30*Inittialize!$A$16))</f>
        <v>0</v>
      </c>
      <c r="J20" s="2">
        <f>(SUM(L20*Inittialize!$B$16,M20*Inittialize!$C$16,N20*Inittialize!$D$16,O20*Inittialize!$E$16,P20*Inittialize!$F$16,Q20*Inittialize!$G$16,R20*Inittialize!$H$16,S20*Inittialize!$I$16,T20*Inittialize!$J$16,K30*Inittialize!$A$16))</f>
        <v>0</v>
      </c>
      <c r="K20" s="2">
        <f>(SUM(M20*Inittialize!$B$16,N20*Inittialize!$C$16,O20*Inittialize!$D$16,P20*Inittialize!$E$16,Q20*Inittialize!$F$16,R20*Inittialize!$G$16,S20*Inittialize!$H$16,T20*Inittialize!$I$16,U20*Inittialize!$J$16,L30*Inittialize!$A$16))</f>
        <v>0</v>
      </c>
      <c r="L20" s="2">
        <f>(SUM(N20*Inittialize!$B$16,O20*Inittialize!$C$16,P20*Inittialize!$D$16,Q20*Inittialize!$E$16,R20*Inittialize!$F$16,S20*Inittialize!$G$16,T20*Inittialize!$H$16,U20*Inittialize!$I$16,V20*Inittialize!$J$16,M20*Inittialize!$A$16))</f>
        <v>0</v>
      </c>
      <c r="M20" s="2">
        <f>(SUM(O20*Inittialize!$B$16,P20*Inittialize!$C$16,Q20*Inittialize!$D$16,R20*Inittialize!$E$16,S20*Inittialize!$F$16,T20*Inittialize!$G$16,U20*Inittialize!$H$16,V20*Inittialize!$I$16,W20*Inittialize!$J$16,N20*Inittialize!$A$16))</f>
        <v>0</v>
      </c>
      <c r="N20" s="2">
        <f>(SUM(P20*Inittialize!$B$16,Q20*Inittialize!$C$16,R20*Inittialize!$D$16,S20*Inittialize!$E$16,T20*Inittialize!$F$16,U20*Inittialize!$G$16,V20*Inittialize!$H$16,W20*Inittialize!$I$16,X20*Inittialize!$J$16,O20*Inittialize!$A$16))</f>
        <v>0</v>
      </c>
      <c r="O20" s="2">
        <f>(SUM(Q20*Inittialize!$B$16,R20*Inittialize!$C$16,S20*Inittialize!$D$16,T20*Inittialize!$E$16,U20*Inittialize!$F$16,V20*Inittialize!$G$16,W20*Inittialize!$H$16,X20*Inittialize!$I$16,Y20*Inittialize!$J$16,P20*Inittialize!$A$16))</f>
        <v>0</v>
      </c>
      <c r="P20" s="2">
        <f>(SUM(R20*Inittialize!$B$16,S20*Inittialize!$C$16,T20*Inittialize!$D$16,U20*Inittialize!$E$16,V20*Inittialize!$F$16,W20*Inittialize!$G$16,X20*Inittialize!$H$16,Y20*Inittialize!$I$16,Z20*Inittialize!$J$16,Q20*Inittialize!$A$16))</f>
        <v>0</v>
      </c>
      <c r="Q20" s="2">
        <f>(SUM(S20*Inittialize!$B$16,T20*Inittialize!$C$16,U20*Inittialize!$D$16,V20*Inittialize!$E$16,W20*Inittialize!$F$16,X20*Inittialize!$G$16,Y20*Inittialize!$H$16,Z20*Inittialize!$I$16,AA20*Inittialize!$J$16,R20*Inittialize!$A$16))</f>
        <v>0</v>
      </c>
      <c r="R20" s="117">
        <v>0</v>
      </c>
      <c r="S20" s="117">
        <v>0</v>
      </c>
      <c r="T20" s="117">
        <v>0</v>
      </c>
      <c r="U20" s="117">
        <v>0</v>
      </c>
      <c r="V20" s="117">
        <v>0</v>
      </c>
      <c r="W20" s="117">
        <f>IF(Rules!$B$15=Rules!$D$15,0,1)</f>
        <v>0</v>
      </c>
      <c r="X20" s="117">
        <v>0</v>
      </c>
      <c r="Y20" s="117">
        <v>0</v>
      </c>
      <c r="Z20" s="117">
        <v>0</v>
      </c>
      <c r="AA20" s="117">
        <v>0</v>
      </c>
      <c r="AB20" s="117">
        <v>0</v>
      </c>
      <c r="AC20" s="117">
        <v>0</v>
      </c>
      <c r="AD20" s="117">
        <v>0</v>
      </c>
      <c r="AE20" s="117">
        <v>0</v>
      </c>
      <c r="AF20" s="101">
        <v>0</v>
      </c>
    </row>
    <row r="21" spans="1:32" ht="17" thickBot="1" x14ac:dyDescent="0.25">
      <c r="A21" s="4" t="s">
        <v>2</v>
      </c>
      <c r="B21" s="21">
        <f>SUM(B14:B20)</f>
        <v>1</v>
      </c>
      <c r="C21" s="21">
        <f t="shared" ref="C21:Q21" si="9">SUM(C14:C20)</f>
        <v>1.0000000000000002</v>
      </c>
      <c r="D21" s="21">
        <f t="shared" si="9"/>
        <v>1.0000000000000002</v>
      </c>
      <c r="E21" s="21">
        <f t="shared" si="9"/>
        <v>1.0000000000000002</v>
      </c>
      <c r="F21" s="21">
        <f t="shared" si="9"/>
        <v>1.0000000000000002</v>
      </c>
      <c r="G21" s="21">
        <f t="shared" si="9"/>
        <v>1</v>
      </c>
      <c r="H21" s="21">
        <f t="shared" si="9"/>
        <v>1.0000000000000002</v>
      </c>
      <c r="I21" s="21">
        <f t="shared" si="9"/>
        <v>1.0000000000000002</v>
      </c>
      <c r="J21" s="21">
        <f t="shared" si="9"/>
        <v>1</v>
      </c>
      <c r="K21" s="21">
        <f t="shared" si="9"/>
        <v>1</v>
      </c>
      <c r="L21" s="21">
        <f t="shared" si="9"/>
        <v>1</v>
      </c>
      <c r="M21" s="21">
        <f t="shared" si="9"/>
        <v>0.99999999999999989</v>
      </c>
      <c r="N21" s="21">
        <f t="shared" si="9"/>
        <v>1.0000000000000004</v>
      </c>
      <c r="O21" s="21">
        <f t="shared" si="9"/>
        <v>1.0000000000000002</v>
      </c>
      <c r="P21" s="21">
        <f t="shared" si="9"/>
        <v>1</v>
      </c>
      <c r="Q21" s="21">
        <f t="shared" si="9"/>
        <v>0.99999999999999978</v>
      </c>
      <c r="R21" s="19">
        <f t="shared" ref="R21:AF21" si="10">SUM(R14:R19)</f>
        <v>1</v>
      </c>
      <c r="S21" s="19">
        <f t="shared" si="10"/>
        <v>1</v>
      </c>
      <c r="T21" s="19">
        <f t="shared" si="10"/>
        <v>1</v>
      </c>
      <c r="U21" s="19">
        <f t="shared" si="10"/>
        <v>1</v>
      </c>
      <c r="V21" s="19">
        <f t="shared" si="10"/>
        <v>1</v>
      </c>
      <c r="W21" s="19">
        <f t="shared" si="10"/>
        <v>1</v>
      </c>
      <c r="X21" s="19">
        <f t="shared" si="10"/>
        <v>1</v>
      </c>
      <c r="Y21" s="19">
        <f t="shared" si="10"/>
        <v>1</v>
      </c>
      <c r="Z21" s="19">
        <f t="shared" si="10"/>
        <v>1</v>
      </c>
      <c r="AA21" s="19">
        <f t="shared" si="10"/>
        <v>1</v>
      </c>
      <c r="AB21" s="19">
        <f t="shared" si="10"/>
        <v>1</v>
      </c>
      <c r="AC21" s="19">
        <f t="shared" si="10"/>
        <v>1</v>
      </c>
      <c r="AD21" s="19">
        <f t="shared" si="10"/>
        <v>1</v>
      </c>
      <c r="AE21" s="19">
        <f t="shared" si="10"/>
        <v>1</v>
      </c>
      <c r="AF21" s="20">
        <f t="shared" si="10"/>
        <v>1</v>
      </c>
    </row>
    <row r="22" spans="1:32" ht="17" thickBot="1" x14ac:dyDescent="0.25"/>
    <row r="23" spans="1:32" ht="17" thickBot="1" x14ac:dyDescent="0.25">
      <c r="A23" s="125" t="s">
        <v>4</v>
      </c>
      <c r="B23" s="115">
        <v>11</v>
      </c>
      <c r="C23" s="116">
        <v>12</v>
      </c>
      <c r="D23" s="116">
        <v>13</v>
      </c>
      <c r="E23" s="116">
        <v>14</v>
      </c>
      <c r="F23" s="116">
        <v>15</v>
      </c>
      <c r="G23" s="116">
        <v>16</v>
      </c>
      <c r="H23" s="116">
        <v>17</v>
      </c>
      <c r="I23" s="116">
        <v>18</v>
      </c>
      <c r="J23" s="116">
        <v>19</v>
      </c>
      <c r="K23" s="116">
        <v>20</v>
      </c>
      <c r="L23" s="116">
        <v>21</v>
      </c>
      <c r="M23" s="116">
        <v>22</v>
      </c>
      <c r="N23" s="116">
        <v>23</v>
      </c>
      <c r="O23" s="116">
        <v>24</v>
      </c>
      <c r="P23" s="116">
        <v>25</v>
      </c>
      <c r="Q23" s="116">
        <v>26</v>
      </c>
      <c r="R23" s="116">
        <v>27</v>
      </c>
      <c r="S23" s="116">
        <v>28</v>
      </c>
      <c r="T23" s="116">
        <v>29</v>
      </c>
      <c r="U23" s="116">
        <v>30</v>
      </c>
      <c r="V23" s="116">
        <v>31</v>
      </c>
      <c r="W23" s="104">
        <v>32</v>
      </c>
    </row>
    <row r="24" spans="1:32" x14ac:dyDescent="0.2">
      <c r="A24" s="125" t="s">
        <v>0</v>
      </c>
      <c r="B24" s="107">
        <f t="shared" ref="B24:B30" si="11">L14</f>
        <v>0.2121090766176992</v>
      </c>
      <c r="C24" s="108">
        <f>(SUM(E24*Inittialize!$B$16,F24*Inittialize!$C$16,G24*Inittialize!$D$16,H24*Inittialize!$E$16,I24*Inittialize!$F$16,J24*Inittialize!$G$16,K24*Inittialize!$H$16,L24*Inittialize!$I$16,M24*Inittialize!$J$16,D24*Inittialize!$A$16))</f>
        <v>0.24495802642312864</v>
      </c>
      <c r="D24" s="108">
        <f>(SUM(F24*Inittialize!$B$16,G24*Inittialize!$C$16,H24*Inittialize!$D$16,I24*Inittialize!$E$16,J24*Inittialize!$F$16,K24*Inittialize!$G$16,L24*Inittialize!$H$16,M24*Inittialize!$I$16,N24*Inittialize!$J$16,E24*Inittialize!$A$16))</f>
        <v>0.27249534667872916</v>
      </c>
      <c r="E24" s="108">
        <f>(SUM(G24*Inittialize!$B$16,H24*Inittialize!$C$16,I24*Inittialize!$D$16,J24*Inittialize!$E$16,K24*Inittialize!$F$16,L24*Inittialize!$G$16,M24*Inittialize!$H$16,N24*Inittialize!$I$16,O24*Inittialize!$J$16,F24*Inittialize!$A$16))</f>
        <v>0.29995101900790128</v>
      </c>
      <c r="F24" s="108">
        <f>(SUM(H24*Inittialize!$B$16,I24*Inittialize!$C$16,J24*Inittialize!$D$16,K24*Inittialize!$E$16,L24*Inittialize!$F$16,M24*Inittialize!$G$16,N24*Inittialize!$H$16,O24*Inittialize!$I$16,P24*Inittialize!$J$16,G24*Inittialize!$A$16))</f>
        <v>0.32719621086821865</v>
      </c>
      <c r="G24" s="108">
        <f>(SUM(I24*Inittialize!$B$16,J24*Inittialize!$C$16,K24*Inittialize!$D$16,L24*Inittialize!$E$16,M24*Inittialize!$F$16,N24*Inittialize!$G$16,O24*Inittialize!$H$16,P24*Inittialize!$I$16,Q24*Inittialize!$J$16,H24*Inittialize!$A$16))</f>
        <v>0.35412091093722586</v>
      </c>
      <c r="H24" s="108">
        <f>IF(Rules!$B$4=Rules!$E$4,0,SUM(J24*Inittialize!$B$16,K24*Inittialize!$C$16,L24*Inittialize!$D$16,M24*Inittialize!$E$16,N24*Inittialize!$F$16,O24*Inittialize!$G$16,P24*Inittialize!$H$16,Q24*Inittialize!$I$16,R24*Inittialize!$J$16,I24*Inittialize!$A$16))</f>
        <v>0</v>
      </c>
      <c r="I24" s="108">
        <v>0</v>
      </c>
      <c r="J24" s="108">
        <v>0</v>
      </c>
      <c r="K24" s="108">
        <v>0</v>
      </c>
      <c r="L24" s="108">
        <v>0</v>
      </c>
      <c r="M24" s="108">
        <f t="shared" ref="M24:V24" si="12">M14</f>
        <v>0.48267271400214928</v>
      </c>
      <c r="N24" s="108">
        <f t="shared" si="12"/>
        <v>0.51962466300199583</v>
      </c>
      <c r="O24" s="108">
        <f t="shared" si="12"/>
        <v>0.55393718707328177</v>
      </c>
      <c r="P24" s="108">
        <f t="shared" si="12"/>
        <v>0.58579881656804744</v>
      </c>
      <c r="Q24" s="108">
        <f t="shared" si="12"/>
        <v>0.61538461538461542</v>
      </c>
      <c r="R24" s="108">
        <f t="shared" si="12"/>
        <v>0</v>
      </c>
      <c r="S24" s="108">
        <f t="shared" si="12"/>
        <v>0</v>
      </c>
      <c r="T24" s="108">
        <f t="shared" si="12"/>
        <v>0</v>
      </c>
      <c r="U24" s="108">
        <f t="shared" si="12"/>
        <v>0</v>
      </c>
      <c r="V24" s="108">
        <f t="shared" si="12"/>
        <v>0</v>
      </c>
      <c r="W24" s="57">
        <f t="shared" ref="W24:W30" si="13">W14</f>
        <v>1</v>
      </c>
    </row>
    <row r="25" spans="1:32" x14ac:dyDescent="0.2">
      <c r="A25" s="124">
        <v>17</v>
      </c>
      <c r="B25" s="28">
        <f t="shared" si="11"/>
        <v>0.11142433852261402</v>
      </c>
      <c r="C25" s="2">
        <f>(SUM(E25*Inittialize!$B$16,F25*Inittialize!$C$16,G25*Inittialize!$D$16,H25*Inittialize!$E$16,I25*Inittialize!$F$16,J25*Inittialize!$G$16,K25*Inittialize!$H$16,L25*Inittialize!$I$16,M25*Inittialize!$J$16,D25*Inittialize!$A$16))</f>
        <v>0.15100839471537428</v>
      </c>
      <c r="D25" s="2">
        <f>(SUM(F25*Inittialize!$B$16,G25*Inittialize!$C$16,H25*Inittialize!$D$16,I25*Inittialize!$E$16,J25*Inittialize!$F$16,K25*Inittialize!$G$16,L25*Inittialize!$H$16,M25*Inittialize!$I$16,N25*Inittialize!$J$16,E25*Inittialize!$A$16))</f>
        <v>0.14550093066425421</v>
      </c>
      <c r="E25" s="2">
        <f>(SUM(G25*Inittialize!$B$16,H25*Inittialize!$C$16,I25*Inittialize!$D$16,J25*Inittialize!$E$16,K25*Inittialize!$F$16,L25*Inittialize!$G$16,M25*Inittialize!$H$16,N25*Inittialize!$I$16,O25*Inittialize!$J$16,F25*Inittialize!$A$16))</f>
        <v>0.14000979619841977</v>
      </c>
      <c r="F25" s="2">
        <f>(SUM(H25*Inittialize!$B$16,I25*Inittialize!$C$16,J25*Inittialize!$D$16,K25*Inittialize!$E$16,L25*Inittialize!$F$16,M25*Inittialize!$G$16,N25*Inittialize!$H$16,O25*Inittialize!$I$16,P25*Inittialize!$J$16,G25*Inittialize!$A$16))</f>
        <v>0.13456075782635629</v>
      </c>
      <c r="G25" s="2">
        <f>(SUM(I25*Inittialize!$B$16,J25*Inittialize!$C$16,K25*Inittialize!$D$16,L25*Inittialize!$E$16,M25*Inittialize!$F$16,N25*Inittialize!$G$16,O25*Inittialize!$H$16,P25*Inittialize!$I$16,Q25*Inittialize!$J$16,H25*Inittialize!$A$16))</f>
        <v>0.12917581781255486</v>
      </c>
      <c r="H25" s="2">
        <f>IF(Rules!$B$4=Rules!$E$4,1,SUM(J25*Inittialize!$B$16,K25*Inittialize!$C$16,L25*Inittialize!$D$16,M25*Inittialize!$E$16,N25*Inittialize!$F$16,O25*Inittialize!$G$16,P25*Inittialize!$H$16,Q25*Inittialize!$I$16,R25*Inittialize!$J$16,I25*Inittialize!$A$16))</f>
        <v>1</v>
      </c>
      <c r="I25" s="1">
        <v>0</v>
      </c>
      <c r="J25" s="1">
        <v>0</v>
      </c>
      <c r="K25" s="1">
        <v>0</v>
      </c>
      <c r="L25" s="1">
        <v>0</v>
      </c>
      <c r="M25" s="2">
        <f t="shared" ref="M25:V25" si="14">M15</f>
        <v>0.10346545719957016</v>
      </c>
      <c r="N25" s="2">
        <f t="shared" si="14"/>
        <v>9.6075067399600866E-2</v>
      </c>
      <c r="O25" s="2">
        <f t="shared" si="14"/>
        <v>8.9212562585343658E-2</v>
      </c>
      <c r="P25" s="2">
        <f t="shared" si="14"/>
        <v>8.2840236686390539E-2</v>
      </c>
      <c r="Q25" s="2">
        <f t="shared" si="14"/>
        <v>7.6923076923076927E-2</v>
      </c>
      <c r="R25" s="1">
        <f t="shared" si="14"/>
        <v>1</v>
      </c>
      <c r="S25" s="1">
        <f t="shared" si="14"/>
        <v>0</v>
      </c>
      <c r="T25" s="1">
        <f t="shared" si="14"/>
        <v>0</v>
      </c>
      <c r="U25" s="1">
        <f t="shared" si="14"/>
        <v>0</v>
      </c>
      <c r="V25" s="1">
        <f t="shared" si="14"/>
        <v>0</v>
      </c>
      <c r="W25" s="9">
        <f t="shared" si="13"/>
        <v>0</v>
      </c>
    </row>
    <row r="26" spans="1:32" x14ac:dyDescent="0.2">
      <c r="A26" s="124">
        <v>18</v>
      </c>
      <c r="B26" s="28">
        <f t="shared" si="11"/>
        <v>0.11142433852261402</v>
      </c>
      <c r="C26" s="2">
        <f>(SUM(E26*Inittialize!$B$16,F26*Inittialize!$C$16,G26*Inittialize!$D$16,H26*Inittialize!$E$16,I26*Inittialize!$F$16,J26*Inittialize!$G$16,K26*Inittialize!$H$16,L26*Inittialize!$I$16,M26*Inittialize!$J$16,D26*Inittialize!$A$16))</f>
        <v>0.15100839471537428</v>
      </c>
      <c r="D26" s="2">
        <f>(SUM(F26*Inittialize!$B$16,G26*Inittialize!$C$16,H26*Inittialize!$D$16,I26*Inittialize!$E$16,J26*Inittialize!$F$16,K26*Inittialize!$G$16,L26*Inittialize!$H$16,M26*Inittialize!$I$16,N26*Inittialize!$J$16,E26*Inittialize!$A$16))</f>
        <v>0.14550093066425421</v>
      </c>
      <c r="E26" s="2">
        <f>(SUM(G26*Inittialize!$B$16,H26*Inittialize!$C$16,I26*Inittialize!$D$16,J26*Inittialize!$E$16,K26*Inittialize!$F$16,L26*Inittialize!$G$16,M26*Inittialize!$H$16,N26*Inittialize!$I$16,O26*Inittialize!$J$16,F26*Inittialize!$A$16))</f>
        <v>0.14000979619841977</v>
      </c>
      <c r="F26" s="2">
        <f>(SUM(H26*Inittialize!$B$16,I26*Inittialize!$C$16,J26*Inittialize!$D$16,K26*Inittialize!$E$16,L26*Inittialize!$F$16,M26*Inittialize!$G$16,N26*Inittialize!$H$16,O26*Inittialize!$I$16,P26*Inittialize!$J$16,G26*Inittialize!$A$16))</f>
        <v>0.13456075782635629</v>
      </c>
      <c r="G26" s="2">
        <f>(SUM(I26*Inittialize!$B$16,J26*Inittialize!$C$16,K26*Inittialize!$D$16,L26*Inittialize!$E$16,M26*Inittialize!$F$16,N26*Inittialize!$G$16,O26*Inittialize!$H$16,P26*Inittialize!$I$16,Q26*Inittialize!$J$16,H26*Inittialize!$A$16))</f>
        <v>0.12917581781255486</v>
      </c>
      <c r="H26" s="2">
        <f>IF(Rules!$B$4=Rules!$E$4,0,SUM(J26*Inittialize!$B$16,K26*Inittialize!$C$16,L26*Inittialize!$D$16,M26*Inittialize!$E$16,N26*Inittialize!$F$16,O26*Inittialize!$G$16,P26*Inittialize!$H$16,Q26*Inittialize!$I$16,R26*Inittialize!$J$16,I26*Inittialize!$A$16))</f>
        <v>0</v>
      </c>
      <c r="I26" s="1">
        <v>1</v>
      </c>
      <c r="J26" s="1">
        <v>0</v>
      </c>
      <c r="K26" s="1">
        <v>0</v>
      </c>
      <c r="L26" s="1">
        <v>0</v>
      </c>
      <c r="M26" s="2">
        <f t="shared" ref="M26:V26" si="15">M16</f>
        <v>0.10346545719957016</v>
      </c>
      <c r="N26" s="2">
        <f t="shared" si="15"/>
        <v>9.6075067399600866E-2</v>
      </c>
      <c r="O26" s="2">
        <f t="shared" si="15"/>
        <v>8.9212562585343658E-2</v>
      </c>
      <c r="P26" s="2">
        <f t="shared" si="15"/>
        <v>8.2840236686390539E-2</v>
      </c>
      <c r="Q26" s="2">
        <f t="shared" si="15"/>
        <v>7.6923076923076927E-2</v>
      </c>
      <c r="R26" s="1">
        <f t="shared" si="15"/>
        <v>0</v>
      </c>
      <c r="S26" s="1">
        <f t="shared" si="15"/>
        <v>1</v>
      </c>
      <c r="T26" s="1">
        <f t="shared" si="15"/>
        <v>0</v>
      </c>
      <c r="U26" s="1">
        <f t="shared" si="15"/>
        <v>0</v>
      </c>
      <c r="V26" s="1">
        <f t="shared" si="15"/>
        <v>0</v>
      </c>
      <c r="W26" s="9">
        <f t="shared" si="13"/>
        <v>0</v>
      </c>
    </row>
    <row r="27" spans="1:32" x14ac:dyDescent="0.2">
      <c r="A27" s="124">
        <v>19</v>
      </c>
      <c r="B27" s="28">
        <f t="shared" si="11"/>
        <v>0.11142433852261402</v>
      </c>
      <c r="C27" s="2">
        <f>(SUM(E27*Inittialize!$B$16,F27*Inittialize!$C$16,G27*Inittialize!$D$16,H27*Inittialize!$E$16,I27*Inittialize!$F$16,J27*Inittialize!$G$16,K27*Inittialize!$H$16,L27*Inittialize!$I$16,M27*Inittialize!$J$16,D27*Inittialize!$A$16))</f>
        <v>0.15100839471537428</v>
      </c>
      <c r="D27" s="2">
        <f>(SUM(F27*Inittialize!$B$16,G27*Inittialize!$C$16,H27*Inittialize!$D$16,I27*Inittialize!$E$16,J27*Inittialize!$F$16,K27*Inittialize!$G$16,L27*Inittialize!$H$16,M27*Inittialize!$I$16,N27*Inittialize!$J$16,E27*Inittialize!$A$16))</f>
        <v>0.14550093066425421</v>
      </c>
      <c r="E27" s="2">
        <f>(SUM(G27*Inittialize!$B$16,H27*Inittialize!$C$16,I27*Inittialize!$D$16,J27*Inittialize!$E$16,K27*Inittialize!$F$16,L27*Inittialize!$G$16,M27*Inittialize!$H$16,N27*Inittialize!$I$16,O27*Inittialize!$J$16,F27*Inittialize!$A$16))</f>
        <v>0.14000979619841977</v>
      </c>
      <c r="F27" s="2">
        <f>(SUM(H27*Inittialize!$B$16,I27*Inittialize!$C$16,J27*Inittialize!$D$16,K27*Inittialize!$E$16,L27*Inittialize!$F$16,M27*Inittialize!$G$16,N27*Inittialize!$H$16,O27*Inittialize!$I$16,P27*Inittialize!$J$16,G27*Inittialize!$A$16))</f>
        <v>0.13456075782635629</v>
      </c>
      <c r="G27" s="2">
        <f>(SUM(I27*Inittialize!$B$16,J27*Inittialize!$C$16,K27*Inittialize!$D$16,L27*Inittialize!$E$16,M27*Inittialize!$F$16,N27*Inittialize!$G$16,O27*Inittialize!$H$16,P27*Inittialize!$I$16,Q27*Inittialize!$J$16,H27*Inittialize!$A$16))</f>
        <v>0.12917581781255486</v>
      </c>
      <c r="H27" s="2">
        <f>IF(Rules!$B$4=Rules!$E$4,0,SUM(J27*Inittialize!$B$16,K27*Inittialize!$C$16,L27*Inittialize!$D$16,M27*Inittialize!$E$16,N27*Inittialize!$F$16,O27*Inittialize!$G$16,P27*Inittialize!$H$16,Q27*Inittialize!$I$16,R27*Inittialize!$J$16,I27*Inittialize!$A$16))</f>
        <v>0</v>
      </c>
      <c r="I27" s="1">
        <v>0</v>
      </c>
      <c r="J27" s="1">
        <v>1</v>
      </c>
      <c r="K27" s="1">
        <v>0</v>
      </c>
      <c r="L27" s="1">
        <v>0</v>
      </c>
      <c r="M27" s="2">
        <f t="shared" ref="M27:V27" si="16">M17</f>
        <v>0.10346545719957016</v>
      </c>
      <c r="N27" s="2">
        <f t="shared" si="16"/>
        <v>9.6075067399600866E-2</v>
      </c>
      <c r="O27" s="2">
        <f t="shared" si="16"/>
        <v>8.9212562585343658E-2</v>
      </c>
      <c r="P27" s="2">
        <f t="shared" si="16"/>
        <v>8.2840236686390539E-2</v>
      </c>
      <c r="Q27" s="2">
        <f t="shared" si="16"/>
        <v>7.6923076923076927E-2</v>
      </c>
      <c r="R27" s="1">
        <f t="shared" si="16"/>
        <v>0</v>
      </c>
      <c r="S27" s="1">
        <f t="shared" si="16"/>
        <v>0</v>
      </c>
      <c r="T27" s="1">
        <f t="shared" si="16"/>
        <v>1</v>
      </c>
      <c r="U27" s="1">
        <f t="shared" si="16"/>
        <v>0</v>
      </c>
      <c r="V27" s="1">
        <f t="shared" si="16"/>
        <v>0</v>
      </c>
      <c r="W27" s="9">
        <f t="shared" si="13"/>
        <v>0</v>
      </c>
    </row>
    <row r="28" spans="1:32" x14ac:dyDescent="0.2">
      <c r="A28" s="124">
        <v>20</v>
      </c>
      <c r="B28" s="28">
        <f t="shared" si="11"/>
        <v>0.11142433852261402</v>
      </c>
      <c r="C28" s="2">
        <f>(SUM(E28*Inittialize!$B$16,F28*Inittialize!$C$16,G28*Inittialize!$D$16,H28*Inittialize!$E$16,I28*Inittialize!$F$16,J28*Inittialize!$G$16,K28*Inittialize!$H$16,L28*Inittialize!$I$16,M28*Inittialize!$J$16,D28*Inittialize!$A$16))</f>
        <v>0.15100839471537428</v>
      </c>
      <c r="D28" s="2">
        <f>(SUM(F28*Inittialize!$B$16,G28*Inittialize!$C$16,H28*Inittialize!$D$16,I28*Inittialize!$E$16,J28*Inittialize!$F$16,K28*Inittialize!$G$16,L28*Inittialize!$H$16,M28*Inittialize!$I$16,N28*Inittialize!$J$16,E28*Inittialize!$A$16))</f>
        <v>0.14550093066425421</v>
      </c>
      <c r="E28" s="2">
        <f>(SUM(G28*Inittialize!$B$16,H28*Inittialize!$C$16,I28*Inittialize!$D$16,J28*Inittialize!$E$16,K28*Inittialize!$F$16,L28*Inittialize!$G$16,M28*Inittialize!$H$16,N28*Inittialize!$I$16,O28*Inittialize!$J$16,F28*Inittialize!$A$16))</f>
        <v>0.14000979619841977</v>
      </c>
      <c r="F28" s="2">
        <f>(SUM(H28*Inittialize!$B$16,I28*Inittialize!$C$16,J28*Inittialize!$D$16,K28*Inittialize!$E$16,L28*Inittialize!$F$16,M28*Inittialize!$G$16,N28*Inittialize!$H$16,O28*Inittialize!$I$16,P28*Inittialize!$J$16,G28*Inittialize!$A$16))</f>
        <v>0.13456075782635629</v>
      </c>
      <c r="G28" s="2">
        <f>(SUM(I28*Inittialize!$B$16,J28*Inittialize!$C$16,K28*Inittialize!$D$16,L28*Inittialize!$E$16,M28*Inittialize!$F$16,N28*Inittialize!$G$16,O28*Inittialize!$H$16,P28*Inittialize!$I$16,Q28*Inittialize!$J$16,H28*Inittialize!$A$16))</f>
        <v>0.12917581781255486</v>
      </c>
      <c r="H28" s="2">
        <f>IF(Rules!$B$4=Rules!$E$4,0,SUM(J28*Inittialize!$B$16,K28*Inittialize!$C$16,L28*Inittialize!$D$16,M28*Inittialize!$E$16,N28*Inittialize!$F$16,O28*Inittialize!$G$16,P28*Inittialize!$H$16,Q28*Inittialize!$I$16,R28*Inittialize!$J$16,I28*Inittialize!$A$16))</f>
        <v>0</v>
      </c>
      <c r="I28" s="1">
        <v>0</v>
      </c>
      <c r="J28" s="1">
        <v>0</v>
      </c>
      <c r="K28" s="1">
        <v>1</v>
      </c>
      <c r="L28" s="1">
        <v>0</v>
      </c>
      <c r="M28" s="2">
        <f t="shared" ref="M28:V28" si="17">M18</f>
        <v>0.10346545719957016</v>
      </c>
      <c r="N28" s="2">
        <f t="shared" si="17"/>
        <v>9.6075067399600866E-2</v>
      </c>
      <c r="O28" s="2">
        <f t="shared" si="17"/>
        <v>8.9212562585343658E-2</v>
      </c>
      <c r="P28" s="2">
        <f t="shared" si="17"/>
        <v>8.2840236686390539E-2</v>
      </c>
      <c r="Q28" s="2">
        <f t="shared" si="17"/>
        <v>7.6923076923076927E-2</v>
      </c>
      <c r="R28" s="1">
        <f t="shared" si="17"/>
        <v>0</v>
      </c>
      <c r="S28" s="1">
        <f t="shared" si="17"/>
        <v>0</v>
      </c>
      <c r="T28" s="1">
        <f t="shared" si="17"/>
        <v>0</v>
      </c>
      <c r="U28" s="1">
        <f t="shared" si="17"/>
        <v>1</v>
      </c>
      <c r="V28" s="1">
        <f t="shared" si="17"/>
        <v>0</v>
      </c>
      <c r="W28" s="9">
        <f t="shared" si="13"/>
        <v>0</v>
      </c>
    </row>
    <row r="29" spans="1:32" x14ac:dyDescent="0.2">
      <c r="A29" s="124">
        <v>21</v>
      </c>
      <c r="B29" s="28">
        <f t="shared" si="11"/>
        <v>0.3421935692918448</v>
      </c>
      <c r="C29" s="2">
        <f>(SUM(E29*Inittialize!$B$16,F29*Inittialize!$C$16,G29*Inittialize!$D$16,H29*Inittialize!$E$16,I29*Inittialize!$F$16,J29*Inittialize!$G$16,K29*Inittialize!$H$16,L29*Inittialize!$I$16,M29*Inittialize!$J$16,D29*Inittialize!$A$16))</f>
        <v>0.15100839471537428</v>
      </c>
      <c r="D29" s="2">
        <f>(SUM(F29*Inittialize!$B$16,G29*Inittialize!$C$16,H29*Inittialize!$D$16,I29*Inittialize!$E$16,J29*Inittialize!$F$16,K29*Inittialize!$G$16,L29*Inittialize!$H$16,M29*Inittialize!$I$16,N29*Inittialize!$J$16,E29*Inittialize!$A$16))</f>
        <v>0.14550093066425421</v>
      </c>
      <c r="E29" s="2">
        <f>(SUM(G29*Inittialize!$B$16,H29*Inittialize!$C$16,I29*Inittialize!$D$16,J29*Inittialize!$E$16,K29*Inittialize!$F$16,L29*Inittialize!$G$16,M29*Inittialize!$H$16,N29*Inittialize!$I$16,O29*Inittialize!$J$16,F29*Inittialize!$A$16))</f>
        <v>0.14000979619841977</v>
      </c>
      <c r="F29" s="2">
        <f>(SUM(H29*Inittialize!$B$16,I29*Inittialize!$C$16,J29*Inittialize!$D$16,K29*Inittialize!$E$16,L29*Inittialize!$F$16,M29*Inittialize!$G$16,N29*Inittialize!$H$16,O29*Inittialize!$I$16,P29*Inittialize!$J$16,G29*Inittialize!$A$16))</f>
        <v>0.13456075782635629</v>
      </c>
      <c r="G29" s="2">
        <f>(SUM(I29*Inittialize!$B$16,J29*Inittialize!$C$16,K29*Inittialize!$D$16,L29*Inittialize!$E$16,M29*Inittialize!$F$16,N29*Inittialize!$G$16,O29*Inittialize!$H$16,P29*Inittialize!$I$16,Q29*Inittialize!$J$16,H29*Inittialize!$A$16))</f>
        <v>0.12917581781255486</v>
      </c>
      <c r="H29" s="2">
        <f>IF(Rules!$B$4=Rules!$E$4,0,SUM(J29*Inittialize!$B$16,K29*Inittialize!$C$16,L29*Inittialize!$D$16,M29*Inittialize!$E$16,N29*Inittialize!$F$16,O29*Inittialize!$G$16,P29*Inittialize!$H$16,Q29*Inittialize!$I$16,R29*Inittialize!$J$16,I29*Inittialize!$A$16))</f>
        <v>0</v>
      </c>
      <c r="I29" s="26">
        <v>0</v>
      </c>
      <c r="J29" s="26">
        <v>0</v>
      </c>
      <c r="K29" s="26">
        <v>0</v>
      </c>
      <c r="L29" s="26">
        <v>1</v>
      </c>
      <c r="M29" s="2">
        <f t="shared" ref="M29:Q30" si="18">M19</f>
        <v>0.10346545719957016</v>
      </c>
      <c r="N29" s="2">
        <f t="shared" si="18"/>
        <v>9.6075067399600866E-2</v>
      </c>
      <c r="O29" s="2">
        <f t="shared" si="18"/>
        <v>8.9212562585343658E-2</v>
      </c>
      <c r="P29" s="2">
        <f t="shared" si="18"/>
        <v>8.2840236686390539E-2</v>
      </c>
      <c r="Q29" s="2">
        <f t="shared" si="18"/>
        <v>7.6923076923076927E-2</v>
      </c>
      <c r="R29" s="26">
        <f t="shared" ref="R29:V30" si="19">R19</f>
        <v>0</v>
      </c>
      <c r="S29" s="26">
        <f t="shared" si="19"/>
        <v>0</v>
      </c>
      <c r="T29" s="26">
        <f t="shared" si="19"/>
        <v>0</v>
      </c>
      <c r="U29" s="1">
        <f t="shared" si="19"/>
        <v>0</v>
      </c>
      <c r="V29" s="1">
        <f t="shared" si="19"/>
        <v>1</v>
      </c>
      <c r="W29" s="9">
        <f t="shared" si="13"/>
        <v>0</v>
      </c>
    </row>
    <row r="30" spans="1:32" ht="17" thickBot="1" x14ac:dyDescent="0.25">
      <c r="A30" s="126">
        <v>22</v>
      </c>
      <c r="B30" s="105">
        <f t="shared" si="11"/>
        <v>0</v>
      </c>
      <c r="C30" s="2">
        <f>(SUM(E30*Inittialize!$B$16,F30*Inittialize!$C$16,G30*Inittialize!$D$16,H30*Inittialize!$E$16,I30*Inittialize!$F$16,J30*Inittialize!$G$16,K30*Inittialize!$H$16,L30*Inittialize!$I$16,M30*Inittialize!$J$16,D30*Inittialize!$A$16))</f>
        <v>0</v>
      </c>
      <c r="D30" s="2">
        <f>(SUM(F30*Inittialize!$B$16,G30*Inittialize!$C$16,H30*Inittialize!$D$16,I30*Inittialize!$E$16,J30*Inittialize!$F$16,K30*Inittialize!$G$16,L30*Inittialize!$H$16,M30*Inittialize!$I$16,N30*Inittialize!$J$16,E30*Inittialize!$A$16))</f>
        <v>0</v>
      </c>
      <c r="E30" s="2">
        <f>(SUM(G30*Inittialize!$B$16,H30*Inittialize!$C$16,I30*Inittialize!$D$16,J30*Inittialize!$E$16,K30*Inittialize!$F$16,L30*Inittialize!$G$16,M30*Inittialize!$H$16,N30*Inittialize!$I$16,O30*Inittialize!$J$16,F30*Inittialize!$A$16))</f>
        <v>0</v>
      </c>
      <c r="F30" s="2">
        <f>(SUM(H30*Inittialize!$B$16,I30*Inittialize!$C$16,J30*Inittialize!$D$16,K30*Inittialize!$E$16,L30*Inittialize!$F$16,M30*Inittialize!$G$16,N30*Inittialize!$H$16,O30*Inittialize!$I$16,P30*Inittialize!$J$16,G30*Inittialize!$A$16))</f>
        <v>0</v>
      </c>
      <c r="G30" s="2">
        <f>(SUM(I30*Inittialize!$B$16,J30*Inittialize!$C$16,K30*Inittialize!$D$16,L30*Inittialize!$E$16,M30*Inittialize!$F$16,N30*Inittialize!$G$16,O30*Inittialize!$H$16,P30*Inittialize!$I$16,Q30*Inittialize!$J$16,H30*Inittialize!$A$16))</f>
        <v>0</v>
      </c>
      <c r="H30" s="106">
        <f>IF(Rules!$B$4=Rules!$E$4,0,SUM(J30*Inittialize!$B$16,K30*Inittialize!$C$16,L30*Inittialize!$D$16,M30*Inittialize!$E$16,N30*Inittialize!$F$16,O30*Inittialize!$G$16,P30*Inittialize!$H$16,Q30*Inittialize!$I$16,R30*Inittialize!$J$16,I30*Inittialize!$A$16))</f>
        <v>0</v>
      </c>
      <c r="I30" s="109">
        <v>0</v>
      </c>
      <c r="J30" s="109">
        <v>0</v>
      </c>
      <c r="K30" s="109">
        <v>0</v>
      </c>
      <c r="L30" s="109">
        <v>0</v>
      </c>
      <c r="M30" s="106">
        <f t="shared" si="18"/>
        <v>0</v>
      </c>
      <c r="N30" s="106">
        <f t="shared" si="18"/>
        <v>0</v>
      </c>
      <c r="O30" s="106">
        <f t="shared" si="18"/>
        <v>0</v>
      </c>
      <c r="P30" s="106">
        <f t="shared" si="18"/>
        <v>0</v>
      </c>
      <c r="Q30" s="106">
        <f t="shared" si="18"/>
        <v>0</v>
      </c>
      <c r="R30" s="109">
        <f t="shared" si="19"/>
        <v>0</v>
      </c>
      <c r="S30" s="109">
        <f t="shared" si="19"/>
        <v>0</v>
      </c>
      <c r="T30" s="109">
        <f t="shared" si="19"/>
        <v>0</v>
      </c>
      <c r="U30" s="109">
        <f t="shared" si="19"/>
        <v>0</v>
      </c>
      <c r="V30" s="109">
        <f t="shared" si="19"/>
        <v>0</v>
      </c>
      <c r="W30" s="10">
        <f t="shared" si="13"/>
        <v>0</v>
      </c>
    </row>
    <row r="31" spans="1:32" ht="17" thickBot="1" x14ac:dyDescent="0.25">
      <c r="A31" s="103"/>
      <c r="B31" s="127">
        <f t="shared" ref="B31:W31" si="20">SUM(B24:B30)</f>
        <v>1</v>
      </c>
      <c r="C31" s="106">
        <f t="shared" si="20"/>
        <v>1</v>
      </c>
      <c r="D31" s="106">
        <f t="shared" si="20"/>
        <v>1.0000000000000002</v>
      </c>
      <c r="E31" s="106">
        <f t="shared" si="20"/>
        <v>1.0000000000000002</v>
      </c>
      <c r="F31" s="106">
        <f t="shared" si="20"/>
        <v>1.0000000000000002</v>
      </c>
      <c r="G31" s="106">
        <f t="shared" si="20"/>
        <v>1</v>
      </c>
      <c r="H31" s="106">
        <f t="shared" si="20"/>
        <v>1</v>
      </c>
      <c r="I31" s="106">
        <f t="shared" si="20"/>
        <v>1</v>
      </c>
      <c r="J31" s="106">
        <f t="shared" si="20"/>
        <v>1</v>
      </c>
      <c r="K31" s="106">
        <f t="shared" si="20"/>
        <v>1</v>
      </c>
      <c r="L31" s="106">
        <f t="shared" si="20"/>
        <v>1</v>
      </c>
      <c r="M31" s="106">
        <f t="shared" si="20"/>
        <v>0.99999999999999989</v>
      </c>
      <c r="N31" s="106">
        <f t="shared" si="20"/>
        <v>1.0000000000000004</v>
      </c>
      <c r="O31" s="106">
        <f t="shared" si="20"/>
        <v>1.0000000000000002</v>
      </c>
      <c r="P31" s="106">
        <f t="shared" si="20"/>
        <v>1</v>
      </c>
      <c r="Q31" s="106">
        <f t="shared" si="20"/>
        <v>0.99999999999999978</v>
      </c>
      <c r="R31" s="106">
        <f t="shared" si="20"/>
        <v>1</v>
      </c>
      <c r="S31" s="106">
        <f t="shared" si="20"/>
        <v>1</v>
      </c>
      <c r="T31" s="106">
        <f t="shared" si="20"/>
        <v>1</v>
      </c>
      <c r="U31" s="106">
        <f t="shared" si="20"/>
        <v>1</v>
      </c>
      <c r="V31" s="106">
        <f t="shared" si="20"/>
        <v>1</v>
      </c>
      <c r="W31" s="106">
        <f t="shared" si="20"/>
        <v>1</v>
      </c>
    </row>
    <row r="32" spans="1:32" ht="17" thickBot="1" x14ac:dyDescent="0.25"/>
    <row r="33" spans="2:15" ht="17" thickBot="1" x14ac:dyDescent="0.25">
      <c r="B33" s="4" t="s">
        <v>5</v>
      </c>
      <c r="C33" s="15" t="s">
        <v>0</v>
      </c>
      <c r="D33" s="11" t="s">
        <v>6</v>
      </c>
      <c r="E33" s="3"/>
      <c r="F33" s="30"/>
      <c r="I33" s="1" t="s">
        <v>29</v>
      </c>
      <c r="J33" s="1">
        <f>2*(Inittialize!A16)*(Inittialize!J16)</f>
        <v>4.7337278106508882E-2</v>
      </c>
      <c r="L33" s="60" t="s">
        <v>32</v>
      </c>
      <c r="M33" s="63" t="s">
        <v>0</v>
      </c>
      <c r="N33" s="62" t="s">
        <v>6</v>
      </c>
      <c r="O33" s="61"/>
    </row>
    <row r="34" spans="2:15" ht="17" thickBot="1" x14ac:dyDescent="0.25">
      <c r="B34" s="5" t="s">
        <v>1</v>
      </c>
      <c r="C34" s="16">
        <f>B14</f>
        <v>0.2121090766176992</v>
      </c>
      <c r="D34" s="12">
        <f>SUM(B15:B19)</f>
        <v>0.78789092338230082</v>
      </c>
      <c r="E34" s="8">
        <f>SUM(C34:D34)</f>
        <v>1</v>
      </c>
      <c r="F34" s="30"/>
      <c r="G34" s="30"/>
      <c r="L34" s="54">
        <v>5</v>
      </c>
      <c r="M34" s="55">
        <f>F14</f>
        <v>0.41640366958226238</v>
      </c>
      <c r="N34" s="56">
        <f>1-M34</f>
        <v>0.58359633041773762</v>
      </c>
      <c r="O34" s="57">
        <f t="shared" ref="O34:O45" si="21">SUM(M34:N34)</f>
        <v>1</v>
      </c>
    </row>
    <row r="35" spans="2:15" ht="17" thickBot="1" x14ac:dyDescent="0.25">
      <c r="B35" s="6">
        <v>2</v>
      </c>
      <c r="C35" s="17">
        <f>C14</f>
        <v>0.35360813639536137</v>
      </c>
      <c r="D35" s="13">
        <f>SUM(C15:C19)</f>
        <v>0.64639186360463874</v>
      </c>
      <c r="E35" s="9">
        <f t="shared" ref="E35:E43" si="22">SUM(C35:D35)</f>
        <v>1</v>
      </c>
      <c r="F35" s="30"/>
      <c r="G35" s="30"/>
      <c r="L35" s="58">
        <v>6</v>
      </c>
      <c r="M35" s="53">
        <f>G14</f>
        <v>0.42315049208499778</v>
      </c>
      <c r="N35" s="56">
        <f t="shared" ref="N35:N45" si="23">1-M35</f>
        <v>0.57684950791500222</v>
      </c>
      <c r="O35" s="9">
        <f t="shared" si="21"/>
        <v>1</v>
      </c>
    </row>
    <row r="36" spans="2:15" ht="17" thickBot="1" x14ac:dyDescent="0.25">
      <c r="B36" s="6">
        <v>3</v>
      </c>
      <c r="C36" s="17">
        <f>D14</f>
        <v>0.37387488538214331</v>
      </c>
      <c r="D36" s="13">
        <f>SUM(D15:D19)</f>
        <v>0.6261251146178568</v>
      </c>
      <c r="E36" s="9">
        <f t="shared" si="22"/>
        <v>1</v>
      </c>
      <c r="F36" s="30"/>
      <c r="G36" s="30"/>
      <c r="L36" s="58">
        <v>7</v>
      </c>
      <c r="M36" s="53">
        <f>H14</f>
        <v>0.26231240836153336</v>
      </c>
      <c r="N36" s="56">
        <f t="shared" si="23"/>
        <v>0.73768759163846664</v>
      </c>
      <c r="O36" s="9">
        <f t="shared" si="21"/>
        <v>1</v>
      </c>
    </row>
    <row r="37" spans="2:15" ht="17" thickBot="1" x14ac:dyDescent="0.25">
      <c r="B37" s="6">
        <v>4</v>
      </c>
      <c r="C37" s="17">
        <f>E14</f>
        <v>0.39446844550254284</v>
      </c>
      <c r="D37" s="13">
        <f>SUM(E15:E19)</f>
        <v>0.60553155449745721</v>
      </c>
      <c r="E37" s="9">
        <f t="shared" si="22"/>
        <v>1</v>
      </c>
      <c r="F37" s="30"/>
      <c r="G37" s="30"/>
      <c r="L37" s="58">
        <v>8</v>
      </c>
      <c r="M37" s="53">
        <f>I14</f>
        <v>0.24474124225119143</v>
      </c>
      <c r="N37" s="56">
        <f t="shared" si="23"/>
        <v>0.75525875774880857</v>
      </c>
      <c r="O37" s="9">
        <f t="shared" si="21"/>
        <v>1</v>
      </c>
    </row>
    <row r="38" spans="2:15" ht="17" thickBot="1" x14ac:dyDescent="0.25">
      <c r="B38" s="6">
        <v>5</v>
      </c>
      <c r="C38" s="17">
        <f>F14</f>
        <v>0.41640366958226238</v>
      </c>
      <c r="D38" s="13">
        <f>SUM(F15:F19)</f>
        <v>0.58359633041773784</v>
      </c>
      <c r="E38" s="9">
        <f t="shared" si="22"/>
        <v>1.0000000000000002</v>
      </c>
      <c r="F38" s="30"/>
      <c r="G38" s="30"/>
      <c r="L38" s="58">
        <v>9</v>
      </c>
      <c r="M38" s="53">
        <f>J14</f>
        <v>0.2284251594344453</v>
      </c>
      <c r="N38" s="56">
        <f t="shared" si="23"/>
        <v>0.7715748405655547</v>
      </c>
      <c r="O38" s="9">
        <f t="shared" si="21"/>
        <v>1</v>
      </c>
    </row>
    <row r="39" spans="2:15" ht="17" thickBot="1" x14ac:dyDescent="0.25">
      <c r="B39" s="6">
        <v>6</v>
      </c>
      <c r="C39" s="17">
        <f>G14</f>
        <v>0.42315049208499778</v>
      </c>
      <c r="D39" s="13">
        <f>SUM(G15:G19)</f>
        <v>0.57684950791500234</v>
      </c>
      <c r="E39" s="9">
        <f t="shared" si="22"/>
        <v>1</v>
      </c>
      <c r="F39" s="30"/>
      <c r="G39" s="30"/>
      <c r="L39" s="58">
        <v>10</v>
      </c>
      <c r="M39" s="53">
        <f>K14</f>
        <v>0.21210907661769923</v>
      </c>
      <c r="N39" s="56">
        <f t="shared" si="23"/>
        <v>0.78789092338230082</v>
      </c>
      <c r="O39" s="9">
        <f t="shared" si="21"/>
        <v>1</v>
      </c>
    </row>
    <row r="40" spans="2:15" ht="17" thickBot="1" x14ac:dyDescent="0.25">
      <c r="B40" s="6">
        <v>7</v>
      </c>
      <c r="C40" s="17">
        <f>H14</f>
        <v>0.26231240836153336</v>
      </c>
      <c r="D40" s="13">
        <f>SUM(H15:H19)</f>
        <v>0.73768759163846687</v>
      </c>
      <c r="E40" s="9">
        <f t="shared" si="22"/>
        <v>1.0000000000000002</v>
      </c>
      <c r="F40" s="30"/>
      <c r="G40" s="30"/>
      <c r="L40" s="58">
        <v>11</v>
      </c>
      <c r="M40" s="53">
        <f>L14</f>
        <v>0.2121090766176992</v>
      </c>
      <c r="N40" s="56">
        <f t="shared" si="23"/>
        <v>0.78789092338230082</v>
      </c>
      <c r="O40" s="9">
        <f t="shared" si="21"/>
        <v>1</v>
      </c>
    </row>
    <row r="41" spans="2:15" ht="17" thickBot="1" x14ac:dyDescent="0.25">
      <c r="B41" s="6">
        <v>8</v>
      </c>
      <c r="C41" s="17">
        <f>I14</f>
        <v>0.24474124225119143</v>
      </c>
      <c r="D41" s="13">
        <f>SUM(I15:I19)</f>
        <v>0.7552587577488088</v>
      </c>
      <c r="E41" s="9">
        <f t="shared" si="22"/>
        <v>1.0000000000000002</v>
      </c>
      <c r="F41" s="30"/>
      <c r="G41" s="30"/>
      <c r="L41" s="58">
        <v>12</v>
      </c>
      <c r="M41" s="53">
        <f>M14</f>
        <v>0.48267271400214928</v>
      </c>
      <c r="N41" s="56">
        <f t="shared" si="23"/>
        <v>0.51732728599785072</v>
      </c>
      <c r="O41" s="9">
        <f t="shared" si="21"/>
        <v>1</v>
      </c>
    </row>
    <row r="42" spans="2:15" ht="17" thickBot="1" x14ac:dyDescent="0.25">
      <c r="B42" s="6">
        <v>9</v>
      </c>
      <c r="C42" s="17">
        <f>J14</f>
        <v>0.2284251594344453</v>
      </c>
      <c r="D42" s="13">
        <f>SUM(J15:J19)</f>
        <v>0.77157484056555481</v>
      </c>
      <c r="E42" s="9">
        <f t="shared" si="22"/>
        <v>1</v>
      </c>
      <c r="F42" s="30"/>
      <c r="G42" s="30"/>
      <c r="L42" s="58">
        <v>13</v>
      </c>
      <c r="M42" s="53">
        <f>N14</f>
        <v>0.51962466300199583</v>
      </c>
      <c r="N42" s="56">
        <f t="shared" si="23"/>
        <v>0.48037533699800417</v>
      </c>
      <c r="O42" s="9">
        <f t="shared" si="21"/>
        <v>1</v>
      </c>
    </row>
    <row r="43" spans="2:15" ht="17" thickBot="1" x14ac:dyDescent="0.25">
      <c r="B43" s="7">
        <v>10</v>
      </c>
      <c r="C43" s="18">
        <f>K14</f>
        <v>0.21210907661769923</v>
      </c>
      <c r="D43" s="14">
        <f>SUM(K15:K19)</f>
        <v>0.78789092338230093</v>
      </c>
      <c r="E43" s="10">
        <f t="shared" si="22"/>
        <v>1.0000000000000002</v>
      </c>
      <c r="F43" s="30"/>
      <c r="G43" s="30"/>
      <c r="L43" s="58">
        <v>14</v>
      </c>
      <c r="M43" s="53">
        <f>O14</f>
        <v>0.55393718707328177</v>
      </c>
      <c r="N43" s="56">
        <f t="shared" si="23"/>
        <v>0.44606281292671823</v>
      </c>
      <c r="O43" s="9">
        <f t="shared" si="21"/>
        <v>1</v>
      </c>
    </row>
    <row r="44" spans="2:15" ht="17" thickBot="1" x14ac:dyDescent="0.25">
      <c r="C44" s="66">
        <f>SUM(C34:C43)/SUM($C$34:$D$43)</f>
        <v>0.31212025922298758</v>
      </c>
      <c r="D44" s="66">
        <f>SUM(D34:D43)/SUM($C$34:$D$43)</f>
        <v>0.68787974077701253</v>
      </c>
      <c r="L44" s="58">
        <v>15</v>
      </c>
      <c r="M44" s="53">
        <f>P14</f>
        <v>0.58579881656804744</v>
      </c>
      <c r="N44" s="56">
        <f t="shared" si="23"/>
        <v>0.41420118343195256</v>
      </c>
      <c r="O44" s="9">
        <f t="shared" si="21"/>
        <v>1</v>
      </c>
    </row>
    <row r="45" spans="2:15" ht="17" thickBot="1" x14ac:dyDescent="0.25">
      <c r="L45" s="59">
        <v>16</v>
      </c>
      <c r="M45" s="64">
        <f>Q14</f>
        <v>0.61538461538461542</v>
      </c>
      <c r="N45" s="65">
        <f t="shared" si="23"/>
        <v>0.38461538461538458</v>
      </c>
      <c r="O45" s="10">
        <f t="shared" si="21"/>
        <v>1</v>
      </c>
    </row>
    <row r="46" spans="2:15" x14ac:dyDescent="0.2">
      <c r="M46" s="66">
        <f>SUM(M34:M45)/SUM($M$34:$N$45)</f>
        <v>0.39638909341499318</v>
      </c>
      <c r="N46" s="66">
        <f>SUM(N34:N45)/SUM($M$34:$N$45)</f>
        <v>0.60361090658500682</v>
      </c>
    </row>
  </sheetData>
  <sheetProtection sheet="1" objects="1" scenarios="1"/>
  <mergeCells count="2">
    <mergeCell ref="A1:L1"/>
    <mergeCell ref="A12:L12"/>
  </mergeCells>
  <phoneticPr fontId="16" type="noConversion"/>
  <pageMargins left="0.7" right="0.7" top="0.75" bottom="0.75" header="0.3" footer="0.3"/>
  <pageSetup paperSize="9" orientation="landscape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:K155"/>
  <sheetViews>
    <sheetView topLeftCell="A115" workbookViewId="0">
      <selection activeCell="B136" sqref="B136"/>
    </sheetView>
  </sheetViews>
  <sheetFormatPr baseColWidth="10" defaultColWidth="8.83203125" defaultRowHeight="16" x14ac:dyDescent="0.2"/>
  <sheetData>
    <row r="1" spans="1:11" x14ac:dyDescent="0.2">
      <c r="A1" t="s">
        <v>7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</row>
    <row r="2" spans="1:11" x14ac:dyDescent="0.2">
      <c r="A2">
        <v>4</v>
      </c>
      <c r="B2">
        <f>IF(Rules!$B$11=Rules!$E$11,Dealer!B14-SUM(Dealer!$B$15:$B$19),Dealer!B3-SUM(Dealer!$B$4:$B$8))</f>
        <v>-0.57578184676460165</v>
      </c>
      <c r="C2">
        <f>IF(Rules!$B$11=Rules!$E$11,Dealer!C14-SUM(Dealer!C15:C19),Dealer!C3-SUM(Dealer!C4:C8))</f>
        <v>-0.29278372720927737</v>
      </c>
      <c r="D2">
        <f>IF(Rules!$B$11=Rules!$E$11,Dealer!D14-SUM(Dealer!D15:D19),Dealer!D3-SUM(Dealer!D4:D8))</f>
        <v>-0.2522502292357135</v>
      </c>
      <c r="E2">
        <f>IF(Rules!$B$11=Rules!$E$11,Dealer!E14-SUM(Dealer!E15:E19),Dealer!E3-SUM(Dealer!E4:E8))</f>
        <v>-0.21106310899491437</v>
      </c>
      <c r="F2">
        <f>IF(Rules!$B$11=Rules!$E$11,Dealer!F14-SUM(Dealer!F15:F19),Dealer!F3-SUM(Dealer!F4:F8))</f>
        <v>-0.16719266083547546</v>
      </c>
      <c r="G2">
        <f>IF(Rules!$B$11=Rules!$E$11,Dealer!G14-SUM(Dealer!G15:G19),Dealer!G3-SUM(Dealer!G4:G8))</f>
        <v>-0.15369901583000456</v>
      </c>
      <c r="H2">
        <f>IF(Rules!$B$11=Rules!$E$11,Dealer!H14-SUM(Dealer!H15:H19),Dealer!H3-SUM(Dealer!H4:H8))</f>
        <v>-0.47537518327693351</v>
      </c>
      <c r="I2">
        <f>IF(Rules!$B$11=Rules!$E$11,Dealer!I14-SUM(Dealer!I15:I19),Dealer!I3-SUM(Dealer!I4:I8))</f>
        <v>-0.51051751549761737</v>
      </c>
      <c r="J2">
        <f>IF(Rules!$B$11=Rules!$E$11,Dealer!J14-SUM(Dealer!J15:J19),Dealer!J3-SUM(Dealer!J4:J8))</f>
        <v>-0.54314968113110951</v>
      </c>
      <c r="K2">
        <f>IF(Rules!$B$11=Rules!$E$11,Dealer!K14-SUM(Dealer!K15:K19),Dealer!K3-SUM(Dealer!K4:K8))</f>
        <v>-0.57578184676460165</v>
      </c>
    </row>
    <row r="3" spans="1:11" x14ac:dyDescent="0.2">
      <c r="A3">
        <v>5</v>
      </c>
      <c r="B3">
        <f t="shared" ref="B3:B14" si="0">B2</f>
        <v>-0.57578184676460165</v>
      </c>
      <c r="C3">
        <f t="shared" ref="C3:K14" si="1">C2</f>
        <v>-0.29278372720927737</v>
      </c>
      <c r="D3">
        <f t="shared" si="1"/>
        <v>-0.2522502292357135</v>
      </c>
      <c r="E3">
        <f t="shared" si="1"/>
        <v>-0.21106310899491437</v>
      </c>
      <c r="F3">
        <f t="shared" si="1"/>
        <v>-0.16719266083547546</v>
      </c>
      <c r="G3">
        <f t="shared" si="1"/>
        <v>-0.15369901583000456</v>
      </c>
      <c r="H3">
        <f t="shared" si="1"/>
        <v>-0.47537518327693351</v>
      </c>
      <c r="I3">
        <f t="shared" si="1"/>
        <v>-0.51051751549761737</v>
      </c>
      <c r="J3">
        <f t="shared" si="1"/>
        <v>-0.54314968113110951</v>
      </c>
      <c r="K3">
        <f t="shared" si="1"/>
        <v>-0.57578184676460165</v>
      </c>
    </row>
    <row r="4" spans="1:11" x14ac:dyDescent="0.2">
      <c r="A4">
        <v>6</v>
      </c>
      <c r="B4">
        <f t="shared" si="0"/>
        <v>-0.57578184676460165</v>
      </c>
      <c r="C4">
        <f t="shared" si="1"/>
        <v>-0.29278372720927737</v>
      </c>
      <c r="D4">
        <f t="shared" si="1"/>
        <v>-0.2522502292357135</v>
      </c>
      <c r="E4">
        <f t="shared" si="1"/>
        <v>-0.21106310899491437</v>
      </c>
      <c r="F4">
        <f t="shared" si="1"/>
        <v>-0.16719266083547546</v>
      </c>
      <c r="G4">
        <f t="shared" si="1"/>
        <v>-0.15369901583000456</v>
      </c>
      <c r="H4">
        <f t="shared" si="1"/>
        <v>-0.47537518327693351</v>
      </c>
      <c r="I4">
        <f t="shared" si="1"/>
        <v>-0.51051751549761737</v>
      </c>
      <c r="J4">
        <f t="shared" si="1"/>
        <v>-0.54314968113110951</v>
      </c>
      <c r="K4">
        <f t="shared" si="1"/>
        <v>-0.57578184676460165</v>
      </c>
    </row>
    <row r="5" spans="1:11" x14ac:dyDescent="0.2">
      <c r="A5">
        <v>7</v>
      </c>
      <c r="B5">
        <f t="shared" si="0"/>
        <v>-0.57578184676460165</v>
      </c>
      <c r="C5">
        <f t="shared" si="1"/>
        <v>-0.29278372720927737</v>
      </c>
      <c r="D5">
        <f t="shared" si="1"/>
        <v>-0.2522502292357135</v>
      </c>
      <c r="E5">
        <f t="shared" si="1"/>
        <v>-0.21106310899491437</v>
      </c>
      <c r="F5">
        <f t="shared" si="1"/>
        <v>-0.16719266083547546</v>
      </c>
      <c r="G5">
        <f t="shared" si="1"/>
        <v>-0.15369901583000456</v>
      </c>
      <c r="H5">
        <f t="shared" si="1"/>
        <v>-0.47537518327693351</v>
      </c>
      <c r="I5">
        <f t="shared" si="1"/>
        <v>-0.51051751549761737</v>
      </c>
      <c r="J5">
        <f t="shared" si="1"/>
        <v>-0.54314968113110951</v>
      </c>
      <c r="K5">
        <f t="shared" si="1"/>
        <v>-0.57578184676460165</v>
      </c>
    </row>
    <row r="6" spans="1:11" x14ac:dyDescent="0.2">
      <c r="A6">
        <v>8</v>
      </c>
      <c r="B6">
        <f t="shared" si="0"/>
        <v>-0.57578184676460165</v>
      </c>
      <c r="C6">
        <f t="shared" si="1"/>
        <v>-0.29278372720927737</v>
      </c>
      <c r="D6">
        <f t="shared" si="1"/>
        <v>-0.2522502292357135</v>
      </c>
      <c r="E6">
        <f t="shared" si="1"/>
        <v>-0.21106310899491437</v>
      </c>
      <c r="F6">
        <f t="shared" si="1"/>
        <v>-0.16719266083547546</v>
      </c>
      <c r="G6">
        <f t="shared" si="1"/>
        <v>-0.15369901583000456</v>
      </c>
      <c r="H6">
        <f t="shared" si="1"/>
        <v>-0.47537518327693351</v>
      </c>
      <c r="I6">
        <f t="shared" si="1"/>
        <v>-0.51051751549761737</v>
      </c>
      <c r="J6">
        <f t="shared" si="1"/>
        <v>-0.54314968113110951</v>
      </c>
      <c r="K6">
        <f t="shared" si="1"/>
        <v>-0.57578184676460165</v>
      </c>
    </row>
    <row r="7" spans="1:11" x14ac:dyDescent="0.2">
      <c r="A7">
        <v>9</v>
      </c>
      <c r="B7">
        <f t="shared" si="0"/>
        <v>-0.57578184676460165</v>
      </c>
      <c r="C7">
        <f t="shared" si="1"/>
        <v>-0.29278372720927737</v>
      </c>
      <c r="D7">
        <f t="shared" si="1"/>
        <v>-0.2522502292357135</v>
      </c>
      <c r="E7">
        <f t="shared" si="1"/>
        <v>-0.21106310899491437</v>
      </c>
      <c r="F7">
        <f t="shared" si="1"/>
        <v>-0.16719266083547546</v>
      </c>
      <c r="G7">
        <f t="shared" si="1"/>
        <v>-0.15369901583000456</v>
      </c>
      <c r="H7">
        <f t="shared" si="1"/>
        <v>-0.47537518327693351</v>
      </c>
      <c r="I7">
        <f t="shared" si="1"/>
        <v>-0.51051751549761737</v>
      </c>
      <c r="J7">
        <f t="shared" si="1"/>
        <v>-0.54314968113110951</v>
      </c>
      <c r="K7">
        <f t="shared" si="1"/>
        <v>-0.57578184676460165</v>
      </c>
    </row>
    <row r="8" spans="1:11" x14ac:dyDescent="0.2">
      <c r="A8">
        <v>10</v>
      </c>
      <c r="B8">
        <f t="shared" si="0"/>
        <v>-0.57578184676460165</v>
      </c>
      <c r="C8">
        <f t="shared" si="1"/>
        <v>-0.29278372720927737</v>
      </c>
      <c r="D8">
        <f t="shared" si="1"/>
        <v>-0.2522502292357135</v>
      </c>
      <c r="E8">
        <f t="shared" si="1"/>
        <v>-0.21106310899491437</v>
      </c>
      <c r="F8">
        <f t="shared" si="1"/>
        <v>-0.16719266083547546</v>
      </c>
      <c r="G8">
        <f t="shared" si="1"/>
        <v>-0.15369901583000456</v>
      </c>
      <c r="H8">
        <f t="shared" si="1"/>
        <v>-0.47537518327693351</v>
      </c>
      <c r="I8">
        <f t="shared" si="1"/>
        <v>-0.51051751549761737</v>
      </c>
      <c r="J8">
        <f t="shared" si="1"/>
        <v>-0.54314968113110951</v>
      </c>
      <c r="K8">
        <f t="shared" si="1"/>
        <v>-0.57578184676460165</v>
      </c>
    </row>
    <row r="9" spans="1:11" x14ac:dyDescent="0.2">
      <c r="A9">
        <v>11</v>
      </c>
      <c r="B9">
        <f t="shared" si="0"/>
        <v>-0.57578184676460165</v>
      </c>
      <c r="C9">
        <f t="shared" si="1"/>
        <v>-0.29278372720927737</v>
      </c>
      <c r="D9">
        <f t="shared" si="1"/>
        <v>-0.2522502292357135</v>
      </c>
      <c r="E9">
        <f t="shared" si="1"/>
        <v>-0.21106310899491437</v>
      </c>
      <c r="F9">
        <f t="shared" si="1"/>
        <v>-0.16719266083547546</v>
      </c>
      <c r="G9">
        <f t="shared" si="1"/>
        <v>-0.15369901583000456</v>
      </c>
      <c r="H9">
        <f t="shared" si="1"/>
        <v>-0.47537518327693351</v>
      </c>
      <c r="I9">
        <f t="shared" si="1"/>
        <v>-0.51051751549761737</v>
      </c>
      <c r="J9">
        <f t="shared" si="1"/>
        <v>-0.54314968113110951</v>
      </c>
      <c r="K9">
        <f t="shared" si="1"/>
        <v>-0.57578184676460165</v>
      </c>
    </row>
    <row r="10" spans="1:11" x14ac:dyDescent="0.2">
      <c r="A10">
        <v>12</v>
      </c>
      <c r="B10">
        <f t="shared" si="0"/>
        <v>-0.57578184676460165</v>
      </c>
      <c r="C10">
        <f t="shared" si="1"/>
        <v>-0.29278372720927737</v>
      </c>
      <c r="D10">
        <f t="shared" si="1"/>
        <v>-0.2522502292357135</v>
      </c>
      <c r="E10">
        <f t="shared" si="1"/>
        <v>-0.21106310899491437</v>
      </c>
      <c r="F10">
        <f t="shared" si="1"/>
        <v>-0.16719266083547546</v>
      </c>
      <c r="G10">
        <f t="shared" si="1"/>
        <v>-0.15369901583000456</v>
      </c>
      <c r="H10">
        <f t="shared" si="1"/>
        <v>-0.47537518327693351</v>
      </c>
      <c r="I10">
        <f t="shared" si="1"/>
        <v>-0.51051751549761737</v>
      </c>
      <c r="J10">
        <f t="shared" si="1"/>
        <v>-0.54314968113110951</v>
      </c>
      <c r="K10">
        <f t="shared" si="1"/>
        <v>-0.57578184676460165</v>
      </c>
    </row>
    <row r="11" spans="1:11" x14ac:dyDescent="0.2">
      <c r="A11">
        <v>13</v>
      </c>
      <c r="B11">
        <f t="shared" si="0"/>
        <v>-0.57578184676460165</v>
      </c>
      <c r="C11">
        <f t="shared" si="1"/>
        <v>-0.29278372720927737</v>
      </c>
      <c r="D11">
        <f t="shared" si="1"/>
        <v>-0.2522502292357135</v>
      </c>
      <c r="E11">
        <f t="shared" si="1"/>
        <v>-0.21106310899491437</v>
      </c>
      <c r="F11">
        <f t="shared" si="1"/>
        <v>-0.16719266083547546</v>
      </c>
      <c r="G11">
        <f t="shared" si="1"/>
        <v>-0.15369901583000456</v>
      </c>
      <c r="H11">
        <f t="shared" si="1"/>
        <v>-0.47537518327693351</v>
      </c>
      <c r="I11">
        <f t="shared" si="1"/>
        <v>-0.51051751549761737</v>
      </c>
      <c r="J11">
        <f t="shared" si="1"/>
        <v>-0.54314968113110951</v>
      </c>
      <c r="K11">
        <f t="shared" si="1"/>
        <v>-0.57578184676460165</v>
      </c>
    </row>
    <row r="12" spans="1:11" x14ac:dyDescent="0.2">
      <c r="A12">
        <v>14</v>
      </c>
      <c r="B12">
        <f t="shared" si="0"/>
        <v>-0.57578184676460165</v>
      </c>
      <c r="C12">
        <f t="shared" si="1"/>
        <v>-0.29278372720927737</v>
      </c>
      <c r="D12">
        <f t="shared" si="1"/>
        <v>-0.2522502292357135</v>
      </c>
      <c r="E12">
        <f t="shared" si="1"/>
        <v>-0.21106310899491437</v>
      </c>
      <c r="F12">
        <f t="shared" si="1"/>
        <v>-0.16719266083547546</v>
      </c>
      <c r="G12">
        <f t="shared" si="1"/>
        <v>-0.15369901583000456</v>
      </c>
      <c r="H12">
        <f t="shared" si="1"/>
        <v>-0.47537518327693351</v>
      </c>
      <c r="I12">
        <f t="shared" si="1"/>
        <v>-0.51051751549761737</v>
      </c>
      <c r="J12">
        <f t="shared" si="1"/>
        <v>-0.54314968113110951</v>
      </c>
      <c r="K12">
        <f t="shared" si="1"/>
        <v>-0.57578184676460165</v>
      </c>
    </row>
    <row r="13" spans="1:11" x14ac:dyDescent="0.2">
      <c r="A13">
        <v>15</v>
      </c>
      <c r="B13">
        <f t="shared" si="0"/>
        <v>-0.57578184676460165</v>
      </c>
      <c r="C13">
        <f t="shared" si="1"/>
        <v>-0.29278372720927737</v>
      </c>
      <c r="D13">
        <f t="shared" si="1"/>
        <v>-0.2522502292357135</v>
      </c>
      <c r="E13">
        <f t="shared" si="1"/>
        <v>-0.21106310899491437</v>
      </c>
      <c r="F13">
        <f t="shared" si="1"/>
        <v>-0.16719266083547546</v>
      </c>
      <c r="G13">
        <f t="shared" si="1"/>
        <v>-0.15369901583000456</v>
      </c>
      <c r="H13">
        <f t="shared" si="1"/>
        <v>-0.47537518327693351</v>
      </c>
      <c r="I13">
        <f t="shared" si="1"/>
        <v>-0.51051751549761737</v>
      </c>
      <c r="J13">
        <f t="shared" si="1"/>
        <v>-0.54314968113110951</v>
      </c>
      <c r="K13">
        <f t="shared" si="1"/>
        <v>-0.57578184676460165</v>
      </c>
    </row>
    <row r="14" spans="1:11" x14ac:dyDescent="0.2">
      <c r="A14">
        <v>16</v>
      </c>
      <c r="B14">
        <f t="shared" si="0"/>
        <v>-0.57578184676460165</v>
      </c>
      <c r="C14">
        <f t="shared" si="1"/>
        <v>-0.29278372720927737</v>
      </c>
      <c r="D14">
        <f t="shared" si="1"/>
        <v>-0.2522502292357135</v>
      </c>
      <c r="E14">
        <f t="shared" si="1"/>
        <v>-0.21106310899491437</v>
      </c>
      <c r="F14">
        <f t="shared" si="1"/>
        <v>-0.16719266083547546</v>
      </c>
      <c r="G14">
        <f t="shared" si="1"/>
        <v>-0.15369901583000456</v>
      </c>
      <c r="H14">
        <f t="shared" si="1"/>
        <v>-0.47537518327693351</v>
      </c>
      <c r="I14">
        <f t="shared" si="1"/>
        <v>-0.51051751549761737</v>
      </c>
      <c r="J14">
        <f t="shared" si="1"/>
        <v>-0.54314968113110951</v>
      </c>
      <c r="K14">
        <f t="shared" si="1"/>
        <v>-0.57578184676460165</v>
      </c>
    </row>
    <row r="15" spans="1:11" x14ac:dyDescent="0.2">
      <c r="A15">
        <v>17</v>
      </c>
      <c r="B15">
        <f>IF(Rules!$B$11=Rules!$E$11,Dealer!B14-SUM(Dealer!B16:B19),Dealer!B3-SUM(Dealer!B5:B8))</f>
        <v>-0.46435750824198774</v>
      </c>
      <c r="C15">
        <f>IF(Rules!$B$11=Rules!$E$11,Dealer!C14-SUM(Dealer!C16:C19),Dealer!C3-SUM(Dealer!C5:C8))</f>
        <v>-0.15297458768154204</v>
      </c>
      <c r="D15">
        <f>IF(Rules!$B$11=Rules!$E$11,Dealer!D14-SUM(Dealer!D16:D19),Dealer!D3-SUM(Dealer!D5:D8))</f>
        <v>-0.11721624142457354</v>
      </c>
      <c r="E15">
        <f>IF(Rules!$B$11=Rules!$E$11,Dealer!E14-SUM(Dealer!E16:E19),Dealer!E3-SUM(Dealer!E5:E8))</f>
        <v>-8.0573373145316152E-2</v>
      </c>
      <c r="F15">
        <f>IF(Rules!$B$11=Rules!$E$11,Dealer!F14-SUM(Dealer!F16:F19),Dealer!F3-SUM(Dealer!F5:F8))</f>
        <v>-4.4941375564924613E-2</v>
      </c>
      <c r="G15">
        <f>IF(Rules!$B$11=Rules!$E$11,Dealer!G14-SUM(Dealer!G16:G19),Dealer!G3-SUM(Dealer!G5:G8))</f>
        <v>1.1739160673341797E-2</v>
      </c>
      <c r="H15">
        <f>IF(Rules!$B$11=Rules!$E$11,Dealer!H14-SUM(Dealer!H16:H19),Dealer!H3-SUM(Dealer!H5:H8))</f>
        <v>-0.10680898948269474</v>
      </c>
      <c r="I15">
        <f>IF(Rules!$B$11=Rules!$E$11,Dealer!I14-SUM(Dealer!I16:I19),Dealer!I3-SUM(Dealer!I5:I8))</f>
        <v>-0.38195097104844722</v>
      </c>
      <c r="J15">
        <f>IF(Rules!$B$11=Rules!$E$11,Dealer!J14-SUM(Dealer!J16:J19),Dealer!J3-SUM(Dealer!J5:J8))</f>
        <v>-0.42315423964521748</v>
      </c>
      <c r="K15">
        <f>IF(Rules!$B$11=Rules!$E$11,Dealer!K14-SUM(Dealer!K16:K19),Dealer!K3-SUM(Dealer!K5:K8))</f>
        <v>-0.46435750824198757</v>
      </c>
    </row>
    <row r="16" spans="1:11" x14ac:dyDescent="0.2">
      <c r="A16">
        <v>18</v>
      </c>
      <c r="B16">
        <f>IF(Rules!$B$11=Rules!$E$11,Dealer!B14+Dealer!B15-SUM(Dealer!B17:B19),SUM(Dealer!B3:B4)-SUM(Dealer!B6:B8))</f>
        <v>-0.24150883119675959</v>
      </c>
      <c r="C16">
        <f>IF(Rules!$B$11=Rules!$E$11,Dealer!C14+Dealer!C15-SUM(Dealer!C17:C19),SUM(Dealer!C3:C4)-SUM(Dealer!C6:C8))</f>
        <v>0.12174190222088777</v>
      </c>
      <c r="D16">
        <f>IF(Rules!$B$11=Rules!$E$11,Dealer!D14+Dealer!D15-SUM(Dealer!D17:D19),SUM(Dealer!D3:D4)-SUM(Dealer!D6:D8))</f>
        <v>0.14830007284131125</v>
      </c>
      <c r="E16">
        <f>IF(Rules!$B$11=Rules!$E$11,Dealer!E14+Dealer!E15-SUM(Dealer!E17:E19),SUM(Dealer!E3:E4)-SUM(Dealer!E6:E8))</f>
        <v>0.17585443719748528</v>
      </c>
      <c r="F16">
        <f>IF(Rules!$B$11=Rules!$E$11,Dealer!F14+Dealer!F15-SUM(Dealer!F17:F19),SUM(Dealer!F3:F4)-SUM(Dealer!F6:F8))</f>
        <v>0.19956119497617708</v>
      </c>
      <c r="G16">
        <f>IF(Rules!$B$11=Rules!$E$11,Dealer!G14+Dealer!G15-SUM(Dealer!G17:G19),SUM(Dealer!G3:G4)-SUM(Dealer!G6:G8))</f>
        <v>0.28344391604689845</v>
      </c>
      <c r="H16">
        <f>IF(Rules!$B$11=Rules!$E$11,Dealer!H14+Dealer!H15-SUM(Dealer!H17:H19),SUM(Dealer!H3:H4)-SUM(Dealer!H6:H8))</f>
        <v>0.39955416733655175</v>
      </c>
      <c r="I16">
        <f>IF(Rules!$B$11=Rules!$E$11,Dealer!I14+Dealer!I15-SUM(Dealer!I17:I19),SUM(Dealer!I3:I4)-SUM(Dealer!I6:I8))</f>
        <v>0.10595134861912359</v>
      </c>
      <c r="J16">
        <f>IF(Rules!$B$11=Rules!$E$11,Dealer!J14+Dealer!J15-SUM(Dealer!J17:J19),SUM(Dealer!J3:J4)-SUM(Dealer!J6:J8))</f>
        <v>-0.18316335667343342</v>
      </c>
      <c r="K16">
        <f>IF(Rules!$B$11=Rules!$E$11,Dealer!K14+Dealer!K15-SUM(Dealer!K17:K19),SUM(Dealer!K3:K4)-SUM(Dealer!K6:K8))</f>
        <v>-0.24150883119675953</v>
      </c>
    </row>
    <row r="17" spans="1:11" x14ac:dyDescent="0.2">
      <c r="A17">
        <v>19</v>
      </c>
      <c r="B17">
        <f>IF(Rules!$B$11=Rules!$E$11,SUM(Dealer!B14:B16)-Dealer!B18-Dealer!B19,SUM(Dealer!B3:B5)-SUM(Dealer!B7:B8))</f>
        <v>-1.8660154151531605E-2</v>
      </c>
      <c r="C17">
        <f>IF(Rules!$B$11=Rules!$E$11,SUM(Dealer!C14:C16)-Dealer!C18-Dealer!C19,SUM(Dealer!C3:C5)-SUM(Dealer!C7:C8))</f>
        <v>0.38630468602058998</v>
      </c>
      <c r="D17">
        <f>IF(Rules!$B$11=Rules!$E$11,SUM(Dealer!D14:D16)-Dealer!D18-Dealer!D19,SUM(Dealer!D3:D5)-SUM(Dealer!D7:D8))</f>
        <v>0.40436293659776018</v>
      </c>
      <c r="E17">
        <f>IF(Rules!$B$11=Rules!$E$11,SUM(Dealer!E14:E16)-Dealer!E18-Dealer!E19,SUM(Dealer!E3:E5)-SUM(Dealer!E7:E8))</f>
        <v>0.42317892482749647</v>
      </c>
      <c r="F17">
        <f>IF(Rules!$B$11=Rules!$E$11,SUM(Dealer!F14:F16)-Dealer!F18-Dealer!F19,SUM(Dealer!F3:F5)-SUM(Dealer!F7:F8))</f>
        <v>0.43951210416088371</v>
      </c>
      <c r="G17">
        <f>IF(Rules!$B$11=Rules!$E$11,SUM(Dealer!G14:G16)-Dealer!G18-Dealer!G19,SUM(Dealer!G3:G5)-SUM(Dealer!G7:G8))</f>
        <v>0.49597707378731903</v>
      </c>
      <c r="H17">
        <f>IF(Rules!$B$11=Rules!$E$11,SUM(Dealer!H14:H16)-Dealer!H18-Dealer!H19,SUM(Dealer!H3:H5)-SUM(Dealer!H7:H8))</f>
        <v>0.61597649575343139</v>
      </c>
      <c r="I17">
        <f>IF(Rules!$B$11=Rules!$E$11,SUM(Dealer!I14:I16)-Dealer!I18-Dealer!I19,SUM(Dealer!I3:I5)-SUM(Dealer!I7:I8))</f>
        <v>0.59385366828669439</v>
      </c>
      <c r="J17">
        <f>IF(Rules!$B$11=Rules!$E$11,SUM(Dealer!J14:J16)-Dealer!J18-Dealer!J19,SUM(Dealer!J3:J5)-SUM(Dealer!J7:J8))</f>
        <v>0.28759675706758142</v>
      </c>
      <c r="K17">
        <f>IF(Rules!$B$11=Rules!$E$11,SUM(Dealer!K14:K16)-Dealer!K18-Dealer!K19,SUM(Dealer!K3:K5)-SUM(Dealer!K7:K8))</f>
        <v>-1.8660154151531549E-2</v>
      </c>
    </row>
    <row r="18" spans="1:11" x14ac:dyDescent="0.2">
      <c r="A18">
        <v>20</v>
      </c>
      <c r="B18">
        <f>IF(Rules!$B$11=Rules!$E$11,SUM(Dealer!B14:B17)-Dealer!B19,SUM(Dealer!B3:B6)-Dealer!B8)</f>
        <v>0.20418852289369643</v>
      </c>
      <c r="C18">
        <f>IF(Rules!$B$11=Rules!$E$11,SUM(Dealer!C14:C17)-Dealer!C19,SUM(Dealer!C3:C6)-Dealer!C8)</f>
        <v>0.63998657521683899</v>
      </c>
      <c r="D18">
        <f>IF(Rules!$B$11=Rules!$E$11,SUM(Dealer!D14:D17)-Dealer!D19,SUM(Dealer!D3:D6)-Dealer!D8)</f>
        <v>0.65027209425148147</v>
      </c>
      <c r="E18">
        <f>IF(Rules!$B$11=Rules!$E$11,SUM(Dealer!E14:E17)-Dealer!E19,SUM(Dealer!E3:E6)-Dealer!E8)</f>
        <v>0.66104996194807175</v>
      </c>
      <c r="F18">
        <f>IF(Rules!$B$11=Rules!$E$11,SUM(Dealer!F14:F17)-Dealer!F19,SUM(Dealer!F3:F6)-Dealer!F8)</f>
        <v>0.67035969063279999</v>
      </c>
      <c r="G18">
        <f>IF(Rules!$B$11=Rules!$E$11,SUM(Dealer!G14:G17)-Dealer!G19,SUM(Dealer!G3:G6)-Dealer!G8)</f>
        <v>0.70395857017134456</v>
      </c>
      <c r="H18">
        <f>IF(Rules!$B$11=Rules!$E$11,SUM(Dealer!H14:H17)-Dealer!H19,SUM(Dealer!H3:H6)-Dealer!H8)</f>
        <v>0.77322722653717502</v>
      </c>
      <c r="I18">
        <f>IF(Rules!$B$11=Rules!$E$11,SUM(Dealer!I14:I17)-Dealer!I19,SUM(Dealer!I3:I6)-Dealer!I8)</f>
        <v>0.79181515955189852</v>
      </c>
      <c r="J18">
        <f>IF(Rules!$B$11=Rules!$E$11,SUM(Dealer!J14:J17)-Dealer!J19,SUM(Dealer!J3:J6)-Dealer!J8)</f>
        <v>0.75835687080859615</v>
      </c>
      <c r="K18">
        <f>IF(Rules!$B$11=Rules!$E$11,SUM(Dealer!K14:K17)-Dealer!K19,SUM(Dealer!K3:K6)-Dealer!K8)</f>
        <v>0.43495775366292733</v>
      </c>
    </row>
    <row r="19" spans="1:11" x14ac:dyDescent="0.2">
      <c r="A19">
        <v>21</v>
      </c>
      <c r="B19">
        <f>IF(Rules!$B$14=Rules!$D$14,1,IF(Rules!$B$11=Rules!$E$11,SUM(Dealer!B14:B18),SUM(Dealer!B3:B7)))</f>
        <v>0.65780643070815525</v>
      </c>
      <c r="C19">
        <f>IF(Rules!$B$14=Rules!$D$14,1,IF(Rules!$B$11=Rules!$E$11,SUM(Dealer!C14:C18),SUM(Dealer!C3:C7)))</f>
        <v>0.88200651549404019</v>
      </c>
      <c r="D19">
        <f>IF(Rules!$B$14=Rules!$D$14,1,IF(Rules!$B$11=Rules!$E$11,SUM(Dealer!D14:D18),SUM(Dealer!D3:D7)))</f>
        <v>0.8853003573017495</v>
      </c>
      <c r="E19">
        <f>IF(Rules!$B$14=Rules!$D$14,1,IF(Rules!$B$11=Rules!$E$11,SUM(Dealer!E14:E18),SUM(Dealer!E3:E7)))</f>
        <v>0.88876729296591961</v>
      </c>
      <c r="F19">
        <f>IF(Rules!$B$14=Rules!$D$14,1,IF(Rules!$B$11=Rules!$E$11,SUM(Dealer!F14:F18),SUM(Dealer!F3:F7)))</f>
        <v>0.89175382659528035</v>
      </c>
      <c r="G19">
        <f>IF(Rules!$B$14=Rules!$D$14,1,IF(Rules!$B$11=Rules!$E$11,SUM(Dealer!G14:G18),SUM(Dealer!G3:G7)))</f>
        <v>0.90283674384257995</v>
      </c>
      <c r="H19">
        <f>IF(Rules!$B$14=Rules!$D$14,1,IF(Rules!$B$11=Rules!$E$11,SUM(Dealer!H14:H18),SUM(Dealer!H3:H7)))</f>
        <v>0.92592629596452347</v>
      </c>
      <c r="I19">
        <f>IF(Rules!$B$14=Rules!$D$14,1,IF(Rules!$B$11=Rules!$E$11,SUM(Dealer!I14:I18),SUM(Dealer!I3:I7)))</f>
        <v>0.93060505318396625</v>
      </c>
      <c r="J19">
        <f>IF(Rules!$B$14=Rules!$D$14,1,IF(Rules!$B$11=Rules!$E$11,SUM(Dealer!J14:J18),SUM(Dealer!J3:J7)))</f>
        <v>0.93917615614724415</v>
      </c>
      <c r="K19">
        <f>IF(Rules!$B$14=Rules!$D$14,1,IF(Rules!$B$11=Rules!$E$11,SUM(Dealer!K14:K18),SUM(Dealer!K3:K7)))</f>
        <v>0.88857566147738609</v>
      </c>
    </row>
    <row r="20" spans="1:11" x14ac:dyDescent="0.2">
      <c r="A20">
        <v>22</v>
      </c>
      <c r="B20">
        <v>-1</v>
      </c>
      <c r="C20">
        <v>-1</v>
      </c>
      <c r="D20">
        <v>-1</v>
      </c>
      <c r="E20">
        <v>-1</v>
      </c>
      <c r="F20">
        <v>-1</v>
      </c>
      <c r="G20">
        <v>-1</v>
      </c>
      <c r="H20">
        <v>-1</v>
      </c>
      <c r="I20">
        <v>-1</v>
      </c>
      <c r="J20">
        <v>-1</v>
      </c>
      <c r="K20">
        <v>-1</v>
      </c>
    </row>
    <row r="21" spans="1:11" x14ac:dyDescent="0.2">
      <c r="A21">
        <v>23</v>
      </c>
      <c r="B21">
        <v>-1</v>
      </c>
      <c r="C21">
        <v>-1</v>
      </c>
      <c r="D21">
        <v>-1</v>
      </c>
      <c r="E21">
        <v>-1</v>
      </c>
      <c r="F21">
        <v>-1</v>
      </c>
      <c r="G21">
        <v>-1</v>
      </c>
      <c r="H21">
        <v>-1</v>
      </c>
      <c r="I21">
        <v>-1</v>
      </c>
      <c r="J21">
        <v>-1</v>
      </c>
      <c r="K21">
        <v>-1</v>
      </c>
    </row>
    <row r="22" spans="1:11" x14ac:dyDescent="0.2">
      <c r="A22">
        <v>24</v>
      </c>
      <c r="B22">
        <v>-1</v>
      </c>
      <c r="C22">
        <v>-1</v>
      </c>
      <c r="D22">
        <v>-1</v>
      </c>
      <c r="E22">
        <v>-1</v>
      </c>
      <c r="F22">
        <v>-1</v>
      </c>
      <c r="G22">
        <v>-1</v>
      </c>
      <c r="H22">
        <v>-1</v>
      </c>
      <c r="I22">
        <v>-1</v>
      </c>
      <c r="J22">
        <v>-1</v>
      </c>
      <c r="K22">
        <v>-1</v>
      </c>
    </row>
    <row r="23" spans="1:11" x14ac:dyDescent="0.2">
      <c r="A23">
        <v>25</v>
      </c>
      <c r="B23">
        <v>-1</v>
      </c>
      <c r="C23">
        <v>-1</v>
      </c>
      <c r="D23">
        <v>-1</v>
      </c>
      <c r="E23">
        <v>-1</v>
      </c>
      <c r="F23">
        <v>-1</v>
      </c>
      <c r="G23">
        <v>-1</v>
      </c>
      <c r="H23">
        <v>-1</v>
      </c>
      <c r="I23">
        <v>-1</v>
      </c>
      <c r="J23">
        <v>-1</v>
      </c>
      <c r="K23">
        <v>-1</v>
      </c>
    </row>
    <row r="24" spans="1:11" x14ac:dyDescent="0.2">
      <c r="A24">
        <v>26</v>
      </c>
      <c r="B24">
        <v>-1</v>
      </c>
      <c r="C24">
        <v>-1</v>
      </c>
      <c r="D24">
        <v>-1</v>
      </c>
      <c r="E24">
        <v>-1</v>
      </c>
      <c r="F24">
        <v>-1</v>
      </c>
      <c r="G24">
        <v>-1</v>
      </c>
      <c r="H24">
        <v>-1</v>
      </c>
      <c r="I24">
        <v>-1</v>
      </c>
      <c r="J24">
        <v>-1</v>
      </c>
      <c r="K24">
        <v>-1</v>
      </c>
    </row>
    <row r="25" spans="1:11" x14ac:dyDescent="0.2">
      <c r="A25">
        <v>27</v>
      </c>
      <c r="B25">
        <v>-1</v>
      </c>
      <c r="C25">
        <v>-1</v>
      </c>
      <c r="D25">
        <v>-1</v>
      </c>
      <c r="E25">
        <v>-1</v>
      </c>
      <c r="F25">
        <v>-1</v>
      </c>
      <c r="G25">
        <v>-1</v>
      </c>
      <c r="H25">
        <v>-1</v>
      </c>
      <c r="I25">
        <v>-1</v>
      </c>
      <c r="J25">
        <v>-1</v>
      </c>
      <c r="K25">
        <v>-1</v>
      </c>
    </row>
    <row r="26" spans="1:11" x14ac:dyDescent="0.2">
      <c r="A26">
        <v>28</v>
      </c>
      <c r="B26">
        <v>-1</v>
      </c>
      <c r="C26">
        <v>-1</v>
      </c>
      <c r="D26">
        <v>-1</v>
      </c>
      <c r="E26">
        <v>-1</v>
      </c>
      <c r="F26">
        <v>-1</v>
      </c>
      <c r="G26">
        <v>-1</v>
      </c>
      <c r="H26">
        <v>-1</v>
      </c>
      <c r="I26">
        <v>-1</v>
      </c>
      <c r="J26">
        <v>-1</v>
      </c>
      <c r="K26">
        <v>-1</v>
      </c>
    </row>
    <row r="27" spans="1:11" x14ac:dyDescent="0.2">
      <c r="A27">
        <v>29</v>
      </c>
      <c r="B27">
        <v>-1</v>
      </c>
      <c r="C27">
        <v>-1</v>
      </c>
      <c r="D27">
        <v>-1</v>
      </c>
      <c r="E27">
        <v>-1</v>
      </c>
      <c r="F27">
        <v>-1</v>
      </c>
      <c r="G27">
        <v>-1</v>
      </c>
      <c r="H27">
        <v>-1</v>
      </c>
      <c r="I27">
        <v>-1</v>
      </c>
      <c r="J27">
        <v>-1</v>
      </c>
      <c r="K27">
        <v>-1</v>
      </c>
    </row>
    <row r="28" spans="1:11" x14ac:dyDescent="0.2">
      <c r="A28">
        <v>30</v>
      </c>
      <c r="B28">
        <v>-1</v>
      </c>
      <c r="C28">
        <v>-1</v>
      </c>
      <c r="D28">
        <v>-1</v>
      </c>
      <c r="E28">
        <v>-1</v>
      </c>
      <c r="F28">
        <v>-1</v>
      </c>
      <c r="G28">
        <v>-1</v>
      </c>
      <c r="H28">
        <v>-1</v>
      </c>
      <c r="I28">
        <v>-1</v>
      </c>
      <c r="J28">
        <v>-1</v>
      </c>
      <c r="K28">
        <v>-1</v>
      </c>
    </row>
    <row r="29" spans="1:11" x14ac:dyDescent="0.2">
      <c r="A29">
        <v>31</v>
      </c>
      <c r="B29">
        <v>-1</v>
      </c>
      <c r="C29">
        <v>-1</v>
      </c>
      <c r="D29">
        <v>-1</v>
      </c>
      <c r="E29">
        <v>-1</v>
      </c>
      <c r="F29">
        <v>-1</v>
      </c>
      <c r="G29">
        <v>-1</v>
      </c>
      <c r="H29">
        <v>-1</v>
      </c>
      <c r="I29">
        <v>-1</v>
      </c>
      <c r="J29">
        <v>-1</v>
      </c>
      <c r="K29">
        <v>-1</v>
      </c>
    </row>
    <row r="31" spans="1:11" x14ac:dyDescent="0.2">
      <c r="A31" t="s">
        <v>4</v>
      </c>
      <c r="B31">
        <v>1</v>
      </c>
      <c r="C31">
        <v>2</v>
      </c>
      <c r="D31">
        <v>3</v>
      </c>
      <c r="E31">
        <v>4</v>
      </c>
      <c r="F31">
        <v>5</v>
      </c>
      <c r="G31">
        <v>6</v>
      </c>
      <c r="H31">
        <v>7</v>
      </c>
      <c r="I31">
        <v>8</v>
      </c>
      <c r="J31">
        <v>9</v>
      </c>
      <c r="K31">
        <v>10</v>
      </c>
    </row>
    <row r="32" spans="1:11" x14ac:dyDescent="0.2">
      <c r="A32">
        <v>12</v>
      </c>
      <c r="B32">
        <f t="shared" ref="B32:K32" si="2">B10</f>
        <v>-0.57578184676460165</v>
      </c>
      <c r="C32">
        <f t="shared" si="2"/>
        <v>-0.29278372720927737</v>
      </c>
      <c r="D32">
        <f t="shared" si="2"/>
        <v>-0.2522502292357135</v>
      </c>
      <c r="E32">
        <f t="shared" si="2"/>
        <v>-0.21106310899491437</v>
      </c>
      <c r="F32">
        <f t="shared" si="2"/>
        <v>-0.16719266083547546</v>
      </c>
      <c r="G32">
        <f t="shared" si="2"/>
        <v>-0.15369901583000456</v>
      </c>
      <c r="H32">
        <f t="shared" si="2"/>
        <v>-0.47537518327693351</v>
      </c>
      <c r="I32">
        <f t="shared" si="2"/>
        <v>-0.51051751549761737</v>
      </c>
      <c r="J32">
        <f t="shared" si="2"/>
        <v>-0.54314968113110951</v>
      </c>
      <c r="K32">
        <f t="shared" si="2"/>
        <v>-0.57578184676460165</v>
      </c>
    </row>
    <row r="33" spans="1:11" x14ac:dyDescent="0.2">
      <c r="A33">
        <v>13</v>
      </c>
      <c r="B33">
        <f t="shared" ref="B33:K33" si="3">B11</f>
        <v>-0.57578184676460165</v>
      </c>
      <c r="C33">
        <f t="shared" si="3"/>
        <v>-0.29278372720927737</v>
      </c>
      <c r="D33">
        <f t="shared" si="3"/>
        <v>-0.2522502292357135</v>
      </c>
      <c r="E33">
        <f t="shared" si="3"/>
        <v>-0.21106310899491437</v>
      </c>
      <c r="F33">
        <f t="shared" si="3"/>
        <v>-0.16719266083547546</v>
      </c>
      <c r="G33">
        <f t="shared" si="3"/>
        <v>-0.15369901583000456</v>
      </c>
      <c r="H33">
        <f t="shared" si="3"/>
        <v>-0.47537518327693351</v>
      </c>
      <c r="I33">
        <f t="shared" si="3"/>
        <v>-0.51051751549761737</v>
      </c>
      <c r="J33">
        <f t="shared" si="3"/>
        <v>-0.54314968113110951</v>
      </c>
      <c r="K33">
        <f t="shared" si="3"/>
        <v>-0.57578184676460165</v>
      </c>
    </row>
    <row r="34" spans="1:11" x14ac:dyDescent="0.2">
      <c r="A34">
        <v>14</v>
      </c>
      <c r="B34">
        <f t="shared" ref="B34:K34" si="4">B12</f>
        <v>-0.57578184676460165</v>
      </c>
      <c r="C34">
        <f t="shared" si="4"/>
        <v>-0.29278372720927737</v>
      </c>
      <c r="D34">
        <f t="shared" si="4"/>
        <v>-0.2522502292357135</v>
      </c>
      <c r="E34">
        <f t="shared" si="4"/>
        <v>-0.21106310899491437</v>
      </c>
      <c r="F34">
        <f t="shared" si="4"/>
        <v>-0.16719266083547546</v>
      </c>
      <c r="G34">
        <f t="shared" si="4"/>
        <v>-0.15369901583000456</v>
      </c>
      <c r="H34">
        <f t="shared" si="4"/>
        <v>-0.47537518327693351</v>
      </c>
      <c r="I34">
        <f t="shared" si="4"/>
        <v>-0.51051751549761737</v>
      </c>
      <c r="J34">
        <f t="shared" si="4"/>
        <v>-0.54314968113110951</v>
      </c>
      <c r="K34">
        <f t="shared" si="4"/>
        <v>-0.57578184676460165</v>
      </c>
    </row>
    <row r="35" spans="1:11" x14ac:dyDescent="0.2">
      <c r="A35">
        <v>15</v>
      </c>
      <c r="B35">
        <f t="shared" ref="B35:K35" si="5">B13</f>
        <v>-0.57578184676460165</v>
      </c>
      <c r="C35">
        <f t="shared" si="5"/>
        <v>-0.29278372720927737</v>
      </c>
      <c r="D35">
        <f t="shared" si="5"/>
        <v>-0.2522502292357135</v>
      </c>
      <c r="E35">
        <f t="shared" si="5"/>
        <v>-0.21106310899491437</v>
      </c>
      <c r="F35">
        <f t="shared" si="5"/>
        <v>-0.16719266083547546</v>
      </c>
      <c r="G35">
        <f t="shared" si="5"/>
        <v>-0.15369901583000456</v>
      </c>
      <c r="H35">
        <f t="shared" si="5"/>
        <v>-0.47537518327693351</v>
      </c>
      <c r="I35">
        <f t="shared" si="5"/>
        <v>-0.51051751549761737</v>
      </c>
      <c r="J35">
        <f t="shared" si="5"/>
        <v>-0.54314968113110951</v>
      </c>
      <c r="K35">
        <f t="shared" si="5"/>
        <v>-0.57578184676460165</v>
      </c>
    </row>
    <row r="36" spans="1:11" x14ac:dyDescent="0.2">
      <c r="A36">
        <v>16</v>
      </c>
      <c r="B36">
        <f t="shared" ref="B36:K36" si="6">B14</f>
        <v>-0.57578184676460165</v>
      </c>
      <c r="C36">
        <f t="shared" si="6"/>
        <v>-0.29278372720927737</v>
      </c>
      <c r="D36">
        <f t="shared" si="6"/>
        <v>-0.2522502292357135</v>
      </c>
      <c r="E36">
        <f t="shared" si="6"/>
        <v>-0.21106310899491437</v>
      </c>
      <c r="F36">
        <f t="shared" si="6"/>
        <v>-0.16719266083547546</v>
      </c>
      <c r="G36">
        <f t="shared" si="6"/>
        <v>-0.15369901583000456</v>
      </c>
      <c r="H36">
        <f t="shared" si="6"/>
        <v>-0.47537518327693351</v>
      </c>
      <c r="I36">
        <f t="shared" si="6"/>
        <v>-0.51051751549761737</v>
      </c>
      <c r="J36">
        <f t="shared" si="6"/>
        <v>-0.54314968113110951</v>
      </c>
      <c r="K36">
        <f t="shared" si="6"/>
        <v>-0.57578184676460165</v>
      </c>
    </row>
    <row r="37" spans="1:11" x14ac:dyDescent="0.2">
      <c r="A37">
        <v>17</v>
      </c>
      <c r="B37">
        <f t="shared" ref="B37:K37" si="7">B15</f>
        <v>-0.46435750824198774</v>
      </c>
      <c r="C37">
        <f t="shared" si="7"/>
        <v>-0.15297458768154204</v>
      </c>
      <c r="D37">
        <f t="shared" si="7"/>
        <v>-0.11721624142457354</v>
      </c>
      <c r="E37">
        <f t="shared" si="7"/>
        <v>-8.0573373145316152E-2</v>
      </c>
      <c r="F37">
        <f t="shared" si="7"/>
        <v>-4.4941375564924613E-2</v>
      </c>
      <c r="G37">
        <f t="shared" si="7"/>
        <v>1.1739160673341797E-2</v>
      </c>
      <c r="H37">
        <f t="shared" si="7"/>
        <v>-0.10680898948269474</v>
      </c>
      <c r="I37">
        <f t="shared" si="7"/>
        <v>-0.38195097104844722</v>
      </c>
      <c r="J37">
        <f t="shared" si="7"/>
        <v>-0.42315423964521748</v>
      </c>
      <c r="K37">
        <f t="shared" si="7"/>
        <v>-0.46435750824198757</v>
      </c>
    </row>
    <row r="38" spans="1:11" x14ac:dyDescent="0.2">
      <c r="A38">
        <v>18</v>
      </c>
      <c r="B38">
        <f t="shared" ref="B38:K38" si="8">B16</f>
        <v>-0.24150883119675959</v>
      </c>
      <c r="C38">
        <f t="shared" si="8"/>
        <v>0.12174190222088777</v>
      </c>
      <c r="D38">
        <f t="shared" si="8"/>
        <v>0.14830007284131125</v>
      </c>
      <c r="E38">
        <f t="shared" si="8"/>
        <v>0.17585443719748528</v>
      </c>
      <c r="F38">
        <f t="shared" si="8"/>
        <v>0.19956119497617708</v>
      </c>
      <c r="G38">
        <f t="shared" si="8"/>
        <v>0.28344391604689845</v>
      </c>
      <c r="H38">
        <f t="shared" si="8"/>
        <v>0.39955416733655175</v>
      </c>
      <c r="I38">
        <f t="shared" si="8"/>
        <v>0.10595134861912359</v>
      </c>
      <c r="J38">
        <f t="shared" si="8"/>
        <v>-0.18316335667343342</v>
      </c>
      <c r="K38">
        <f t="shared" si="8"/>
        <v>-0.24150883119675953</v>
      </c>
    </row>
    <row r="39" spans="1:11" x14ac:dyDescent="0.2">
      <c r="A39">
        <v>19</v>
      </c>
      <c r="B39">
        <f t="shared" ref="B39:K39" si="9">B17</f>
        <v>-1.8660154151531605E-2</v>
      </c>
      <c r="C39">
        <f t="shared" si="9"/>
        <v>0.38630468602058998</v>
      </c>
      <c r="D39">
        <f t="shared" si="9"/>
        <v>0.40436293659776018</v>
      </c>
      <c r="E39">
        <f t="shared" si="9"/>
        <v>0.42317892482749647</v>
      </c>
      <c r="F39">
        <f t="shared" si="9"/>
        <v>0.43951210416088371</v>
      </c>
      <c r="G39">
        <f t="shared" si="9"/>
        <v>0.49597707378731903</v>
      </c>
      <c r="H39">
        <f t="shared" si="9"/>
        <v>0.61597649575343139</v>
      </c>
      <c r="I39">
        <f t="shared" si="9"/>
        <v>0.59385366828669439</v>
      </c>
      <c r="J39">
        <f t="shared" si="9"/>
        <v>0.28759675706758142</v>
      </c>
      <c r="K39">
        <f t="shared" si="9"/>
        <v>-1.8660154151531549E-2</v>
      </c>
    </row>
    <row r="40" spans="1:11" x14ac:dyDescent="0.2">
      <c r="A40">
        <v>20</v>
      </c>
      <c r="B40">
        <f t="shared" ref="B40:K40" si="10">B18</f>
        <v>0.20418852289369643</v>
      </c>
      <c r="C40">
        <f t="shared" si="10"/>
        <v>0.63998657521683899</v>
      </c>
      <c r="D40">
        <f t="shared" si="10"/>
        <v>0.65027209425148147</v>
      </c>
      <c r="E40">
        <f t="shared" si="10"/>
        <v>0.66104996194807175</v>
      </c>
      <c r="F40">
        <f t="shared" si="10"/>
        <v>0.67035969063279999</v>
      </c>
      <c r="G40">
        <f t="shared" si="10"/>
        <v>0.70395857017134456</v>
      </c>
      <c r="H40">
        <f t="shared" si="10"/>
        <v>0.77322722653717502</v>
      </c>
      <c r="I40">
        <f t="shared" si="10"/>
        <v>0.79181515955189852</v>
      </c>
      <c r="J40">
        <f t="shared" si="10"/>
        <v>0.75835687080859615</v>
      </c>
      <c r="K40">
        <f t="shared" si="10"/>
        <v>0.43495775366292733</v>
      </c>
    </row>
    <row r="41" spans="1:11" x14ac:dyDescent="0.2">
      <c r="A41">
        <v>21</v>
      </c>
      <c r="B41">
        <f t="shared" ref="B41:K41" si="11">B19</f>
        <v>0.65780643070815525</v>
      </c>
      <c r="C41">
        <f t="shared" si="11"/>
        <v>0.88200651549404019</v>
      </c>
      <c r="D41">
        <f t="shared" si="11"/>
        <v>0.8853003573017495</v>
      </c>
      <c r="E41">
        <f t="shared" si="11"/>
        <v>0.88876729296591961</v>
      </c>
      <c r="F41">
        <f t="shared" si="11"/>
        <v>0.89175382659528035</v>
      </c>
      <c r="G41">
        <f t="shared" si="11"/>
        <v>0.90283674384257995</v>
      </c>
      <c r="H41">
        <f t="shared" si="11"/>
        <v>0.92592629596452347</v>
      </c>
      <c r="I41">
        <f t="shared" si="11"/>
        <v>0.93060505318396625</v>
      </c>
      <c r="J41">
        <f t="shared" si="11"/>
        <v>0.93917615614724415</v>
      </c>
      <c r="K41">
        <f t="shared" si="11"/>
        <v>0.88857566147738609</v>
      </c>
    </row>
    <row r="42" spans="1:11" x14ac:dyDescent="0.2">
      <c r="A42">
        <v>22</v>
      </c>
      <c r="B42">
        <f>B10</f>
        <v>-0.57578184676460165</v>
      </c>
      <c r="C42">
        <f t="shared" ref="C42:K42" si="12">C10</f>
        <v>-0.29278372720927737</v>
      </c>
      <c r="D42">
        <f t="shared" si="12"/>
        <v>-0.2522502292357135</v>
      </c>
      <c r="E42">
        <f t="shared" si="12"/>
        <v>-0.21106310899491437</v>
      </c>
      <c r="F42">
        <f t="shared" si="12"/>
        <v>-0.16719266083547546</v>
      </c>
      <c r="G42">
        <f t="shared" si="12"/>
        <v>-0.15369901583000456</v>
      </c>
      <c r="H42">
        <f t="shared" si="12"/>
        <v>-0.47537518327693351</v>
      </c>
      <c r="I42">
        <f t="shared" si="12"/>
        <v>-0.51051751549761737</v>
      </c>
      <c r="J42">
        <f t="shared" si="12"/>
        <v>-0.54314968113110951</v>
      </c>
      <c r="K42">
        <f t="shared" si="12"/>
        <v>-0.57578184676460165</v>
      </c>
    </row>
    <row r="43" spans="1:11" x14ac:dyDescent="0.2">
      <c r="A43">
        <v>23</v>
      </c>
      <c r="B43">
        <f t="shared" ref="B43:K43" si="13">B11</f>
        <v>-0.57578184676460165</v>
      </c>
      <c r="C43">
        <f t="shared" si="13"/>
        <v>-0.29278372720927737</v>
      </c>
      <c r="D43">
        <f t="shared" si="13"/>
        <v>-0.2522502292357135</v>
      </c>
      <c r="E43">
        <f t="shared" si="13"/>
        <v>-0.21106310899491437</v>
      </c>
      <c r="F43">
        <f t="shared" si="13"/>
        <v>-0.16719266083547546</v>
      </c>
      <c r="G43">
        <f t="shared" si="13"/>
        <v>-0.15369901583000456</v>
      </c>
      <c r="H43">
        <f t="shared" si="13"/>
        <v>-0.47537518327693351</v>
      </c>
      <c r="I43">
        <f t="shared" si="13"/>
        <v>-0.51051751549761737</v>
      </c>
      <c r="J43">
        <f t="shared" si="13"/>
        <v>-0.54314968113110951</v>
      </c>
      <c r="K43">
        <f t="shared" si="13"/>
        <v>-0.57578184676460165</v>
      </c>
    </row>
    <row r="44" spans="1:11" x14ac:dyDescent="0.2">
      <c r="A44">
        <v>24</v>
      </c>
      <c r="B44">
        <f t="shared" ref="B44:K44" si="14">B12</f>
        <v>-0.57578184676460165</v>
      </c>
      <c r="C44">
        <f t="shared" si="14"/>
        <v>-0.29278372720927737</v>
      </c>
      <c r="D44">
        <f t="shared" si="14"/>
        <v>-0.2522502292357135</v>
      </c>
      <c r="E44">
        <f t="shared" si="14"/>
        <v>-0.21106310899491437</v>
      </c>
      <c r="F44">
        <f t="shared" si="14"/>
        <v>-0.16719266083547546</v>
      </c>
      <c r="G44">
        <f t="shared" si="14"/>
        <v>-0.15369901583000456</v>
      </c>
      <c r="H44">
        <f t="shared" si="14"/>
        <v>-0.47537518327693351</v>
      </c>
      <c r="I44">
        <f t="shared" si="14"/>
        <v>-0.51051751549761737</v>
      </c>
      <c r="J44">
        <f t="shared" si="14"/>
        <v>-0.54314968113110951</v>
      </c>
      <c r="K44">
        <f t="shared" si="14"/>
        <v>-0.57578184676460165</v>
      </c>
    </row>
    <row r="45" spans="1:11" x14ac:dyDescent="0.2">
      <c r="A45">
        <v>25</v>
      </c>
      <c r="B45">
        <f t="shared" ref="B45:K45" si="15">B13</f>
        <v>-0.57578184676460165</v>
      </c>
      <c r="C45">
        <f t="shared" si="15"/>
        <v>-0.29278372720927737</v>
      </c>
      <c r="D45">
        <f t="shared" si="15"/>
        <v>-0.2522502292357135</v>
      </c>
      <c r="E45">
        <f t="shared" si="15"/>
        <v>-0.21106310899491437</v>
      </c>
      <c r="F45">
        <f t="shared" si="15"/>
        <v>-0.16719266083547546</v>
      </c>
      <c r="G45">
        <f t="shared" si="15"/>
        <v>-0.15369901583000456</v>
      </c>
      <c r="H45">
        <f t="shared" si="15"/>
        <v>-0.47537518327693351</v>
      </c>
      <c r="I45">
        <f t="shared" si="15"/>
        <v>-0.51051751549761737</v>
      </c>
      <c r="J45">
        <f t="shared" si="15"/>
        <v>-0.54314968113110951</v>
      </c>
      <c r="K45">
        <f t="shared" si="15"/>
        <v>-0.57578184676460165</v>
      </c>
    </row>
    <row r="46" spans="1:11" x14ac:dyDescent="0.2">
      <c r="A46">
        <v>26</v>
      </c>
      <c r="B46">
        <f t="shared" ref="B46:K46" si="16">B14</f>
        <v>-0.57578184676460165</v>
      </c>
      <c r="C46">
        <f t="shared" si="16"/>
        <v>-0.29278372720927737</v>
      </c>
      <c r="D46">
        <f t="shared" si="16"/>
        <v>-0.2522502292357135</v>
      </c>
      <c r="E46">
        <f t="shared" si="16"/>
        <v>-0.21106310899491437</v>
      </c>
      <c r="F46">
        <f t="shared" si="16"/>
        <v>-0.16719266083547546</v>
      </c>
      <c r="G46">
        <f t="shared" si="16"/>
        <v>-0.15369901583000456</v>
      </c>
      <c r="H46">
        <f t="shared" si="16"/>
        <v>-0.47537518327693351</v>
      </c>
      <c r="I46">
        <f t="shared" si="16"/>
        <v>-0.51051751549761737</v>
      </c>
      <c r="J46">
        <f t="shared" si="16"/>
        <v>-0.54314968113110951</v>
      </c>
      <c r="K46">
        <f t="shared" si="16"/>
        <v>-0.57578184676460165</v>
      </c>
    </row>
    <row r="47" spans="1:11" x14ac:dyDescent="0.2">
      <c r="A47">
        <v>27</v>
      </c>
      <c r="B47">
        <f t="shared" ref="B47:K47" si="17">B15</f>
        <v>-0.46435750824198774</v>
      </c>
      <c r="C47">
        <f t="shared" si="17"/>
        <v>-0.15297458768154204</v>
      </c>
      <c r="D47">
        <f t="shared" si="17"/>
        <v>-0.11721624142457354</v>
      </c>
      <c r="E47">
        <f t="shared" si="17"/>
        <v>-8.0573373145316152E-2</v>
      </c>
      <c r="F47">
        <f t="shared" si="17"/>
        <v>-4.4941375564924613E-2</v>
      </c>
      <c r="G47">
        <f t="shared" si="17"/>
        <v>1.1739160673341797E-2</v>
      </c>
      <c r="H47">
        <f t="shared" si="17"/>
        <v>-0.10680898948269474</v>
      </c>
      <c r="I47">
        <f t="shared" si="17"/>
        <v>-0.38195097104844722</v>
      </c>
      <c r="J47">
        <f t="shared" si="17"/>
        <v>-0.42315423964521748</v>
      </c>
      <c r="K47">
        <f t="shared" si="17"/>
        <v>-0.46435750824198757</v>
      </c>
    </row>
    <row r="48" spans="1:11" x14ac:dyDescent="0.2">
      <c r="A48">
        <v>28</v>
      </c>
      <c r="B48">
        <f t="shared" ref="B48:K48" si="18">B16</f>
        <v>-0.24150883119675959</v>
      </c>
      <c r="C48">
        <f t="shared" si="18"/>
        <v>0.12174190222088777</v>
      </c>
      <c r="D48">
        <f t="shared" si="18"/>
        <v>0.14830007284131125</v>
      </c>
      <c r="E48">
        <f t="shared" si="18"/>
        <v>0.17585443719748528</v>
      </c>
      <c r="F48">
        <f t="shared" si="18"/>
        <v>0.19956119497617708</v>
      </c>
      <c r="G48">
        <f t="shared" si="18"/>
        <v>0.28344391604689845</v>
      </c>
      <c r="H48">
        <f t="shared" si="18"/>
        <v>0.39955416733655175</v>
      </c>
      <c r="I48">
        <f t="shared" si="18"/>
        <v>0.10595134861912359</v>
      </c>
      <c r="J48">
        <f t="shared" si="18"/>
        <v>-0.18316335667343342</v>
      </c>
      <c r="K48">
        <f t="shared" si="18"/>
        <v>-0.24150883119675953</v>
      </c>
    </row>
    <row r="49" spans="1:11" x14ac:dyDescent="0.2">
      <c r="A49">
        <v>29</v>
      </c>
      <c r="B49">
        <f t="shared" ref="B49:K49" si="19">B17</f>
        <v>-1.8660154151531605E-2</v>
      </c>
      <c r="C49">
        <f t="shared" si="19"/>
        <v>0.38630468602058998</v>
      </c>
      <c r="D49">
        <f t="shared" si="19"/>
        <v>0.40436293659776018</v>
      </c>
      <c r="E49">
        <f t="shared" si="19"/>
        <v>0.42317892482749647</v>
      </c>
      <c r="F49">
        <f t="shared" si="19"/>
        <v>0.43951210416088371</v>
      </c>
      <c r="G49">
        <f t="shared" si="19"/>
        <v>0.49597707378731903</v>
      </c>
      <c r="H49">
        <f t="shared" si="19"/>
        <v>0.61597649575343139</v>
      </c>
      <c r="I49">
        <f t="shared" si="19"/>
        <v>0.59385366828669439</v>
      </c>
      <c r="J49">
        <f t="shared" si="19"/>
        <v>0.28759675706758142</v>
      </c>
      <c r="K49">
        <f t="shared" si="19"/>
        <v>-1.8660154151531549E-2</v>
      </c>
    </row>
    <row r="50" spans="1:11" x14ac:dyDescent="0.2">
      <c r="A50">
        <v>30</v>
      </c>
      <c r="B50">
        <f t="shared" ref="B50:K50" si="20">B18</f>
        <v>0.20418852289369643</v>
      </c>
      <c r="C50">
        <f t="shared" si="20"/>
        <v>0.63998657521683899</v>
      </c>
      <c r="D50">
        <f t="shared" si="20"/>
        <v>0.65027209425148147</v>
      </c>
      <c r="E50">
        <f t="shared" si="20"/>
        <v>0.66104996194807175</v>
      </c>
      <c r="F50">
        <f t="shared" si="20"/>
        <v>0.67035969063279999</v>
      </c>
      <c r="G50">
        <f t="shared" si="20"/>
        <v>0.70395857017134456</v>
      </c>
      <c r="H50">
        <f t="shared" si="20"/>
        <v>0.77322722653717502</v>
      </c>
      <c r="I50">
        <f t="shared" si="20"/>
        <v>0.79181515955189852</v>
      </c>
      <c r="J50">
        <f t="shared" si="20"/>
        <v>0.75835687080859615</v>
      </c>
      <c r="K50">
        <f t="shared" si="20"/>
        <v>0.43495775366292733</v>
      </c>
    </row>
    <row r="51" spans="1:11" x14ac:dyDescent="0.2">
      <c r="A51">
        <v>31</v>
      </c>
      <c r="B51">
        <f t="shared" ref="B51:K51" si="21">B19</f>
        <v>0.65780643070815525</v>
      </c>
      <c r="C51">
        <f t="shared" si="21"/>
        <v>0.88200651549404019</v>
      </c>
      <c r="D51">
        <f t="shared" si="21"/>
        <v>0.8853003573017495</v>
      </c>
      <c r="E51">
        <f t="shared" si="21"/>
        <v>0.88876729296591961</v>
      </c>
      <c r="F51">
        <f t="shared" si="21"/>
        <v>0.89175382659528035</v>
      </c>
      <c r="G51">
        <f t="shared" si="21"/>
        <v>0.90283674384257995</v>
      </c>
      <c r="H51">
        <f t="shared" si="21"/>
        <v>0.92592629596452347</v>
      </c>
      <c r="I51">
        <f t="shared" si="21"/>
        <v>0.93060505318396625</v>
      </c>
      <c r="J51">
        <f t="shared" si="21"/>
        <v>0.93917615614724415</v>
      </c>
      <c r="K51">
        <f t="shared" si="21"/>
        <v>0.88857566147738609</v>
      </c>
    </row>
    <row r="52" spans="1:11" x14ac:dyDescent="0.2">
      <c r="A52" s="436" t="s">
        <v>127</v>
      </c>
      <c r="B52" s="436"/>
      <c r="C52" s="436"/>
      <c r="D52" s="436"/>
      <c r="E52" s="436"/>
      <c r="F52" s="436"/>
      <c r="G52" s="436"/>
      <c r="H52" s="436"/>
      <c r="I52" s="436"/>
      <c r="J52" s="436"/>
      <c r="K52" s="436"/>
    </row>
    <row r="53" spans="1:11" x14ac:dyDescent="0.2">
      <c r="A53" t="s">
        <v>7</v>
      </c>
      <c r="B53">
        <v>1</v>
      </c>
      <c r="C53">
        <v>2</v>
      </c>
      <c r="D53">
        <v>3</v>
      </c>
      <c r="E53">
        <v>4</v>
      </c>
      <c r="F53">
        <v>5</v>
      </c>
      <c r="G53">
        <v>6</v>
      </c>
      <c r="H53">
        <v>7</v>
      </c>
      <c r="I53">
        <v>8</v>
      </c>
      <c r="J53">
        <v>9</v>
      </c>
      <c r="K53">
        <v>10</v>
      </c>
    </row>
    <row r="54" spans="1:11" x14ac:dyDescent="0.2">
      <c r="A54">
        <v>4</v>
      </c>
      <c r="B54">
        <f>IF(Rules!$B$11=Rules!$E$11,Dealer!B14,Dealer!B3)</f>
        <v>0.2121090766176992</v>
      </c>
      <c r="C54">
        <f>IF(Rules!$B$11=Rules!$E$11,Dealer!C14,Dealer!C3)</f>
        <v>0.35360813639536137</v>
      </c>
      <c r="D54">
        <f>IF(Rules!$B$11=Rules!$E$11,Dealer!D14,Dealer!D3)</f>
        <v>0.37387488538214331</v>
      </c>
      <c r="E54">
        <f>IF(Rules!$B$11=Rules!$E$11,Dealer!E14,Dealer!E3)</f>
        <v>0.39446844550254284</v>
      </c>
      <c r="F54">
        <f>IF(Rules!$B$11=Rules!$E$11,Dealer!F14,Dealer!F3)</f>
        <v>0.41640366958226238</v>
      </c>
      <c r="G54">
        <f>IF(Rules!$B$11=Rules!$E$11,Dealer!G14,Dealer!G3)</f>
        <v>0.42315049208499778</v>
      </c>
      <c r="H54">
        <f>IF(Rules!$B$11=Rules!$E$11,Dealer!H14,Dealer!H3)</f>
        <v>0.26231240836153336</v>
      </c>
      <c r="I54">
        <f>IF(Rules!$B$11=Rules!$E$11,Dealer!I14,Dealer!I3)</f>
        <v>0.24474124225119143</v>
      </c>
      <c r="J54">
        <f>IF(Rules!$B$11=Rules!$E$11,Dealer!J14,Dealer!J3)</f>
        <v>0.2284251594344453</v>
      </c>
      <c r="K54">
        <f>IF(Rules!$B$11=Rules!$E$11,Dealer!K14,Dealer!K3)</f>
        <v>0.21210907661769923</v>
      </c>
    </row>
    <row r="55" spans="1:11" x14ac:dyDescent="0.2">
      <c r="A55">
        <v>5</v>
      </c>
      <c r="B55">
        <f t="shared" ref="B55:K66" si="22">B54</f>
        <v>0.2121090766176992</v>
      </c>
      <c r="C55">
        <f t="shared" si="22"/>
        <v>0.35360813639536137</v>
      </c>
      <c r="D55">
        <f t="shared" si="22"/>
        <v>0.37387488538214331</v>
      </c>
      <c r="E55">
        <f t="shared" si="22"/>
        <v>0.39446844550254284</v>
      </c>
      <c r="F55">
        <f t="shared" si="22"/>
        <v>0.41640366958226238</v>
      </c>
      <c r="G55">
        <f t="shared" si="22"/>
        <v>0.42315049208499778</v>
      </c>
      <c r="H55">
        <f t="shared" si="22"/>
        <v>0.26231240836153336</v>
      </c>
      <c r="I55">
        <f t="shared" si="22"/>
        <v>0.24474124225119143</v>
      </c>
      <c r="J55">
        <f t="shared" si="22"/>
        <v>0.2284251594344453</v>
      </c>
      <c r="K55">
        <f t="shared" si="22"/>
        <v>0.21210907661769923</v>
      </c>
    </row>
    <row r="56" spans="1:11" x14ac:dyDescent="0.2">
      <c r="A56">
        <v>6</v>
      </c>
      <c r="B56">
        <f t="shared" si="22"/>
        <v>0.2121090766176992</v>
      </c>
      <c r="C56">
        <f t="shared" si="22"/>
        <v>0.35360813639536137</v>
      </c>
      <c r="D56">
        <f t="shared" si="22"/>
        <v>0.37387488538214331</v>
      </c>
      <c r="E56">
        <f t="shared" si="22"/>
        <v>0.39446844550254284</v>
      </c>
      <c r="F56">
        <f t="shared" si="22"/>
        <v>0.41640366958226238</v>
      </c>
      <c r="G56">
        <f t="shared" si="22"/>
        <v>0.42315049208499778</v>
      </c>
      <c r="H56">
        <f t="shared" si="22"/>
        <v>0.26231240836153336</v>
      </c>
      <c r="I56">
        <f t="shared" si="22"/>
        <v>0.24474124225119143</v>
      </c>
      <c r="J56">
        <f t="shared" si="22"/>
        <v>0.2284251594344453</v>
      </c>
      <c r="K56">
        <f t="shared" si="22"/>
        <v>0.21210907661769923</v>
      </c>
    </row>
    <row r="57" spans="1:11" x14ac:dyDescent="0.2">
      <c r="A57">
        <v>7</v>
      </c>
      <c r="B57">
        <f t="shared" si="22"/>
        <v>0.2121090766176992</v>
      </c>
      <c r="C57">
        <f t="shared" si="22"/>
        <v>0.35360813639536137</v>
      </c>
      <c r="D57">
        <f t="shared" si="22"/>
        <v>0.37387488538214331</v>
      </c>
      <c r="E57">
        <f t="shared" si="22"/>
        <v>0.39446844550254284</v>
      </c>
      <c r="F57">
        <f t="shared" si="22"/>
        <v>0.41640366958226238</v>
      </c>
      <c r="G57">
        <f t="shared" si="22"/>
        <v>0.42315049208499778</v>
      </c>
      <c r="H57">
        <f t="shared" si="22"/>
        <v>0.26231240836153336</v>
      </c>
      <c r="I57">
        <f t="shared" si="22"/>
        <v>0.24474124225119143</v>
      </c>
      <c r="J57">
        <f t="shared" si="22"/>
        <v>0.2284251594344453</v>
      </c>
      <c r="K57">
        <f t="shared" si="22"/>
        <v>0.21210907661769923</v>
      </c>
    </row>
    <row r="58" spans="1:11" x14ac:dyDescent="0.2">
      <c r="A58">
        <v>8</v>
      </c>
      <c r="B58">
        <f t="shared" si="22"/>
        <v>0.2121090766176992</v>
      </c>
      <c r="C58">
        <f t="shared" si="22"/>
        <v>0.35360813639536137</v>
      </c>
      <c r="D58">
        <f t="shared" si="22"/>
        <v>0.37387488538214331</v>
      </c>
      <c r="E58">
        <f t="shared" si="22"/>
        <v>0.39446844550254284</v>
      </c>
      <c r="F58">
        <f t="shared" si="22"/>
        <v>0.41640366958226238</v>
      </c>
      <c r="G58">
        <f t="shared" si="22"/>
        <v>0.42315049208499778</v>
      </c>
      <c r="H58">
        <f t="shared" si="22"/>
        <v>0.26231240836153336</v>
      </c>
      <c r="I58">
        <f t="shared" si="22"/>
        <v>0.24474124225119143</v>
      </c>
      <c r="J58">
        <f t="shared" si="22"/>
        <v>0.2284251594344453</v>
      </c>
      <c r="K58">
        <f t="shared" si="22"/>
        <v>0.21210907661769923</v>
      </c>
    </row>
    <row r="59" spans="1:11" x14ac:dyDescent="0.2">
      <c r="A59">
        <v>9</v>
      </c>
      <c r="B59">
        <f t="shared" si="22"/>
        <v>0.2121090766176992</v>
      </c>
      <c r="C59">
        <f t="shared" si="22"/>
        <v>0.35360813639536137</v>
      </c>
      <c r="D59">
        <f t="shared" si="22"/>
        <v>0.37387488538214331</v>
      </c>
      <c r="E59">
        <f t="shared" si="22"/>
        <v>0.39446844550254284</v>
      </c>
      <c r="F59">
        <f t="shared" si="22"/>
        <v>0.41640366958226238</v>
      </c>
      <c r="G59">
        <f t="shared" si="22"/>
        <v>0.42315049208499778</v>
      </c>
      <c r="H59">
        <f t="shared" si="22"/>
        <v>0.26231240836153336</v>
      </c>
      <c r="I59">
        <f t="shared" si="22"/>
        <v>0.24474124225119143</v>
      </c>
      <c r="J59">
        <f t="shared" si="22"/>
        <v>0.2284251594344453</v>
      </c>
      <c r="K59">
        <f t="shared" si="22"/>
        <v>0.21210907661769923</v>
      </c>
    </row>
    <row r="60" spans="1:11" x14ac:dyDescent="0.2">
      <c r="A60">
        <v>10</v>
      </c>
      <c r="B60">
        <f t="shared" si="22"/>
        <v>0.2121090766176992</v>
      </c>
      <c r="C60">
        <f t="shared" si="22"/>
        <v>0.35360813639536137</v>
      </c>
      <c r="D60">
        <f t="shared" si="22"/>
        <v>0.37387488538214331</v>
      </c>
      <c r="E60">
        <f t="shared" si="22"/>
        <v>0.39446844550254284</v>
      </c>
      <c r="F60">
        <f t="shared" si="22"/>
        <v>0.41640366958226238</v>
      </c>
      <c r="G60">
        <f t="shared" si="22"/>
        <v>0.42315049208499778</v>
      </c>
      <c r="H60">
        <f t="shared" si="22"/>
        <v>0.26231240836153336</v>
      </c>
      <c r="I60">
        <f t="shared" si="22"/>
        <v>0.24474124225119143</v>
      </c>
      <c r="J60">
        <f t="shared" si="22"/>
        <v>0.2284251594344453</v>
      </c>
      <c r="K60">
        <f t="shared" si="22"/>
        <v>0.21210907661769923</v>
      </c>
    </row>
    <row r="61" spans="1:11" x14ac:dyDescent="0.2">
      <c r="A61">
        <v>11</v>
      </c>
      <c r="B61">
        <f t="shared" si="22"/>
        <v>0.2121090766176992</v>
      </c>
      <c r="C61">
        <f t="shared" si="22"/>
        <v>0.35360813639536137</v>
      </c>
      <c r="D61">
        <f t="shared" si="22"/>
        <v>0.37387488538214331</v>
      </c>
      <c r="E61">
        <f t="shared" si="22"/>
        <v>0.39446844550254284</v>
      </c>
      <c r="F61">
        <f t="shared" si="22"/>
        <v>0.41640366958226238</v>
      </c>
      <c r="G61">
        <f t="shared" si="22"/>
        <v>0.42315049208499778</v>
      </c>
      <c r="H61">
        <f t="shared" si="22"/>
        <v>0.26231240836153336</v>
      </c>
      <c r="I61">
        <f t="shared" si="22"/>
        <v>0.24474124225119143</v>
      </c>
      <c r="J61">
        <f t="shared" si="22"/>
        <v>0.2284251594344453</v>
      </c>
      <c r="K61">
        <f t="shared" si="22"/>
        <v>0.21210907661769923</v>
      </c>
    </row>
    <row r="62" spans="1:11" x14ac:dyDescent="0.2">
      <c r="A62">
        <v>12</v>
      </c>
      <c r="B62">
        <f t="shared" si="22"/>
        <v>0.2121090766176992</v>
      </c>
      <c r="C62">
        <f t="shared" si="22"/>
        <v>0.35360813639536137</v>
      </c>
      <c r="D62">
        <f t="shared" si="22"/>
        <v>0.37387488538214331</v>
      </c>
      <c r="E62">
        <f t="shared" si="22"/>
        <v>0.39446844550254284</v>
      </c>
      <c r="F62">
        <f t="shared" si="22"/>
        <v>0.41640366958226238</v>
      </c>
      <c r="G62">
        <f t="shared" si="22"/>
        <v>0.42315049208499778</v>
      </c>
      <c r="H62">
        <f t="shared" si="22"/>
        <v>0.26231240836153336</v>
      </c>
      <c r="I62">
        <f t="shared" si="22"/>
        <v>0.24474124225119143</v>
      </c>
      <c r="J62">
        <f t="shared" si="22"/>
        <v>0.2284251594344453</v>
      </c>
      <c r="K62">
        <f t="shared" si="22"/>
        <v>0.21210907661769923</v>
      </c>
    </row>
    <row r="63" spans="1:11" x14ac:dyDescent="0.2">
      <c r="A63">
        <v>13</v>
      </c>
      <c r="B63">
        <f t="shared" si="22"/>
        <v>0.2121090766176992</v>
      </c>
      <c r="C63">
        <f t="shared" si="22"/>
        <v>0.35360813639536137</v>
      </c>
      <c r="D63">
        <f t="shared" si="22"/>
        <v>0.37387488538214331</v>
      </c>
      <c r="E63">
        <f t="shared" si="22"/>
        <v>0.39446844550254284</v>
      </c>
      <c r="F63">
        <f t="shared" si="22"/>
        <v>0.41640366958226238</v>
      </c>
      <c r="G63">
        <f t="shared" si="22"/>
        <v>0.42315049208499778</v>
      </c>
      <c r="H63">
        <f t="shared" si="22"/>
        <v>0.26231240836153336</v>
      </c>
      <c r="I63">
        <f t="shared" si="22"/>
        <v>0.24474124225119143</v>
      </c>
      <c r="J63">
        <f t="shared" si="22"/>
        <v>0.2284251594344453</v>
      </c>
      <c r="K63">
        <f t="shared" si="22"/>
        <v>0.21210907661769923</v>
      </c>
    </row>
    <row r="64" spans="1:11" x14ac:dyDescent="0.2">
      <c r="A64">
        <v>14</v>
      </c>
      <c r="B64">
        <f t="shared" si="22"/>
        <v>0.2121090766176992</v>
      </c>
      <c r="C64">
        <f t="shared" si="22"/>
        <v>0.35360813639536137</v>
      </c>
      <c r="D64">
        <f t="shared" si="22"/>
        <v>0.37387488538214331</v>
      </c>
      <c r="E64">
        <f t="shared" si="22"/>
        <v>0.39446844550254284</v>
      </c>
      <c r="F64">
        <f t="shared" si="22"/>
        <v>0.41640366958226238</v>
      </c>
      <c r="G64">
        <f t="shared" si="22"/>
        <v>0.42315049208499778</v>
      </c>
      <c r="H64">
        <f t="shared" si="22"/>
        <v>0.26231240836153336</v>
      </c>
      <c r="I64">
        <f t="shared" si="22"/>
        <v>0.24474124225119143</v>
      </c>
      <c r="J64">
        <f t="shared" si="22"/>
        <v>0.2284251594344453</v>
      </c>
      <c r="K64">
        <f t="shared" si="22"/>
        <v>0.21210907661769923</v>
      </c>
    </row>
    <row r="65" spans="1:11" x14ac:dyDescent="0.2">
      <c r="A65">
        <v>15</v>
      </c>
      <c r="B65">
        <f t="shared" si="22"/>
        <v>0.2121090766176992</v>
      </c>
      <c r="C65">
        <f t="shared" si="22"/>
        <v>0.35360813639536137</v>
      </c>
      <c r="D65">
        <f t="shared" si="22"/>
        <v>0.37387488538214331</v>
      </c>
      <c r="E65">
        <f t="shared" si="22"/>
        <v>0.39446844550254284</v>
      </c>
      <c r="F65">
        <f t="shared" si="22"/>
        <v>0.41640366958226238</v>
      </c>
      <c r="G65">
        <f t="shared" si="22"/>
        <v>0.42315049208499778</v>
      </c>
      <c r="H65">
        <f t="shared" si="22"/>
        <v>0.26231240836153336</v>
      </c>
      <c r="I65">
        <f t="shared" si="22"/>
        <v>0.24474124225119143</v>
      </c>
      <c r="J65">
        <f t="shared" si="22"/>
        <v>0.2284251594344453</v>
      </c>
      <c r="K65">
        <f t="shared" si="22"/>
        <v>0.21210907661769923</v>
      </c>
    </row>
    <row r="66" spans="1:11" x14ac:dyDescent="0.2">
      <c r="A66">
        <v>16</v>
      </c>
      <c r="B66">
        <f t="shared" si="22"/>
        <v>0.2121090766176992</v>
      </c>
      <c r="C66">
        <f t="shared" si="22"/>
        <v>0.35360813639536137</v>
      </c>
      <c r="D66">
        <f t="shared" si="22"/>
        <v>0.37387488538214331</v>
      </c>
      <c r="E66">
        <f t="shared" si="22"/>
        <v>0.39446844550254284</v>
      </c>
      <c r="F66">
        <f t="shared" si="22"/>
        <v>0.41640366958226238</v>
      </c>
      <c r="G66">
        <f t="shared" si="22"/>
        <v>0.42315049208499778</v>
      </c>
      <c r="H66">
        <f t="shared" si="22"/>
        <v>0.26231240836153336</v>
      </c>
      <c r="I66">
        <f t="shared" si="22"/>
        <v>0.24474124225119143</v>
      </c>
      <c r="J66">
        <f t="shared" si="22"/>
        <v>0.2284251594344453</v>
      </c>
      <c r="K66">
        <f t="shared" si="22"/>
        <v>0.21210907661769923</v>
      </c>
    </row>
    <row r="67" spans="1:11" x14ac:dyDescent="0.2">
      <c r="A67">
        <v>17</v>
      </c>
      <c r="B67">
        <f>IF(Rules!$B$11=Rules!$E$11,Dealer!B14,Dealer!B3)</f>
        <v>0.2121090766176992</v>
      </c>
      <c r="C67">
        <f>IF(Rules!$B$11=Rules!$E$11,Dealer!C14,Dealer!C3)</f>
        <v>0.35360813639536137</v>
      </c>
      <c r="D67">
        <f>IF(Rules!$B$11=Rules!$E$11,Dealer!D14,Dealer!D3)</f>
        <v>0.37387488538214331</v>
      </c>
      <c r="E67">
        <f>IF(Rules!$B$11=Rules!$E$11,Dealer!E14,Dealer!E3)</f>
        <v>0.39446844550254284</v>
      </c>
      <c r="F67">
        <f>IF(Rules!$B$11=Rules!$E$11,Dealer!F14,Dealer!F3)</f>
        <v>0.41640366958226238</v>
      </c>
      <c r="G67">
        <f>IF(Rules!$B$11=Rules!$E$11,Dealer!G14,Dealer!G3)</f>
        <v>0.42315049208499778</v>
      </c>
      <c r="H67">
        <f>IF(Rules!$B$11=Rules!$E$11,Dealer!H14,Dealer!H3)</f>
        <v>0.26231240836153336</v>
      </c>
      <c r="I67">
        <f>IF(Rules!$B$11=Rules!$E$11,Dealer!I14,Dealer!I3)</f>
        <v>0.24474124225119143</v>
      </c>
      <c r="J67">
        <f>IF(Rules!$B$11=Rules!$E$11,Dealer!J14,Dealer!J3)</f>
        <v>0.2284251594344453</v>
      </c>
      <c r="K67">
        <f>IF(Rules!$B$11=Rules!$E$11,Dealer!K14,Dealer!K3)</f>
        <v>0.21210907661769923</v>
      </c>
    </row>
    <row r="68" spans="1:11" x14ac:dyDescent="0.2">
      <c r="A68">
        <v>18</v>
      </c>
      <c r="B68">
        <f>IF(Rules!$B$11=Rules!$E$11,Dealer!B14+Dealer!B15,SUM(Dealer!B3:B4))</f>
        <v>0.3235334151403132</v>
      </c>
      <c r="C68">
        <f>IF(Rules!$B$11=Rules!$E$11,Dealer!C14+Dealer!C15,SUM(Dealer!C3:C4))</f>
        <v>0.4934172759230967</v>
      </c>
      <c r="D68">
        <f>IF(Rules!$B$11=Rules!$E$11,Dealer!D14+Dealer!D15,SUM(Dealer!D3:D4))</f>
        <v>0.50890887319328326</v>
      </c>
      <c r="E68">
        <f>IF(Rules!$B$11=Rules!$E$11,Dealer!E14+Dealer!E15,SUM(Dealer!E3:E4))</f>
        <v>0.52495818135214112</v>
      </c>
      <c r="F68">
        <f>IF(Rules!$B$11=Rules!$E$11,Dealer!F14+Dealer!F15,SUM(Dealer!F3:F4))</f>
        <v>0.53865495485281323</v>
      </c>
      <c r="G68">
        <f>IF(Rules!$B$11=Rules!$E$11,Dealer!G14+Dealer!G15,SUM(Dealer!G3:G4))</f>
        <v>0.58858866858834413</v>
      </c>
      <c r="H68">
        <f>IF(Rules!$B$11=Rules!$E$11,Dealer!H14+Dealer!H15,SUM(Dealer!H3:H4))</f>
        <v>0.63087860215577196</v>
      </c>
      <c r="I68">
        <f>IF(Rules!$B$11=Rules!$E$11,Dealer!I14+Dealer!I15,SUM(Dealer!I3:I4))</f>
        <v>0.37330778670036147</v>
      </c>
      <c r="J68">
        <f>IF(Rules!$B$11=Rules!$E$11,Dealer!J14+Dealer!J15,SUM(Dealer!J3:J4))</f>
        <v>0.34842060092033733</v>
      </c>
      <c r="K68">
        <f>IF(Rules!$B$11=Rules!$E$11,Dealer!K14+Dealer!K15,SUM(Dealer!K3:K4))</f>
        <v>0.32353341514031325</v>
      </c>
    </row>
    <row r="69" spans="1:11" x14ac:dyDescent="0.2">
      <c r="A69">
        <v>19</v>
      </c>
      <c r="B69">
        <f>IF(Rules!$B$11=Rules!$E$11,SUM(Dealer!B14:B16),SUM(Dealer!B3:B5))</f>
        <v>0.43495775366292722</v>
      </c>
      <c r="C69">
        <f>IF(Rules!$B$11=Rules!$E$11,SUM(Dealer!C14:C16),SUM(Dealer!C3:C5))</f>
        <v>0.62832462629779118</v>
      </c>
      <c r="D69">
        <f>IF(Rules!$B$11=Rules!$E$11,SUM(Dealer!D14:D16),SUM(Dealer!D3:D5))</f>
        <v>0.63939119964802815</v>
      </c>
      <c r="E69">
        <f>IF(Rules!$B$11=Rules!$E$11,SUM(Dealer!E14:E16),SUM(Dealer!E3:E5))</f>
        <v>0.65089625584534427</v>
      </c>
      <c r="F69">
        <f>IF(Rules!$B$11=Rules!$E$11,SUM(Dealer!F14:F16),SUM(Dealer!F3:F5))</f>
        <v>0.66090624012336407</v>
      </c>
      <c r="G69">
        <f>IF(Rules!$B$11=Rules!$E$11,SUM(Dealer!G14:G16),SUM(Dealer!G3:G5))</f>
        <v>0.69485524745855443</v>
      </c>
      <c r="H69">
        <f>IF(Rules!$B$11=Rules!$E$11,SUM(Dealer!H14:H16),SUM(Dealer!H3:H5))</f>
        <v>0.76867556518077984</v>
      </c>
      <c r="I69">
        <f>IF(Rules!$B$11=Rules!$E$11,SUM(Dealer!I14:I16),SUM(Dealer!I3:I5))</f>
        <v>0.73264356191876234</v>
      </c>
      <c r="J69">
        <f>IF(Rules!$B$11=Rules!$E$11,SUM(Dealer!J14:J16),SUM(Dealer!J3:J5))</f>
        <v>0.46841604240622936</v>
      </c>
      <c r="K69">
        <f>IF(Rules!$B$11=Rules!$E$11,SUM(Dealer!K14:K16),SUM(Dealer!K3:K5))</f>
        <v>0.43495775366292727</v>
      </c>
    </row>
    <row r="70" spans="1:11" x14ac:dyDescent="0.2">
      <c r="A70">
        <v>20</v>
      </c>
      <c r="B70">
        <f>IF(Rules!$B$11=Rules!$E$11,SUM(Dealer!B14:B17),SUM(Dealer!B3:B6))</f>
        <v>0.54638209218554123</v>
      </c>
      <c r="C70">
        <f>IF(Rules!$B$11=Rules!$E$11,SUM(Dealer!C14:C17),SUM(Dealer!C3:C6))</f>
        <v>0.75798005972279903</v>
      </c>
      <c r="D70">
        <f>IF(Rules!$B$11=Rules!$E$11,SUM(Dealer!D14:D17),SUM(Dealer!D3:D6))</f>
        <v>0.7649717369497322</v>
      </c>
      <c r="E70">
        <f>IF(Rules!$B$11=Rules!$E$11,SUM(Dealer!E14:E17),SUM(Dealer!E3:E6))</f>
        <v>0.77228266898215236</v>
      </c>
      <c r="F70">
        <f>IF(Rules!$B$11=Rules!$E$11,SUM(Dealer!F14:F17),SUM(Dealer!F3:F6))</f>
        <v>0.77860586403751975</v>
      </c>
      <c r="G70">
        <f>IF(Rules!$B$11=Rules!$E$11,SUM(Dealer!G14:G17),SUM(Dealer!G3:G6))</f>
        <v>0.80112182632876472</v>
      </c>
      <c r="H70">
        <f>IF(Rules!$B$11=Rules!$E$11,SUM(Dealer!H14:H17),SUM(Dealer!H3:H6))</f>
        <v>0.84730093057265166</v>
      </c>
      <c r="I70">
        <f>IF(Rules!$B$11=Rules!$E$11,SUM(Dealer!I14:I17),SUM(Dealer!I3:I6))</f>
        <v>0.86121010636793238</v>
      </c>
      <c r="J70">
        <f>IF(Rules!$B$11=Rules!$E$11,SUM(Dealer!J14:J17),SUM(Dealer!J3:J6))</f>
        <v>0.81918071466135212</v>
      </c>
      <c r="K70">
        <f>IF(Rules!$B$11=Rules!$E$11,SUM(Dealer!K14:K17),SUM(Dealer!K3:K6))</f>
        <v>0.54638209218554135</v>
      </c>
    </row>
    <row r="71" spans="1:11" x14ac:dyDescent="0.2">
      <c r="A71">
        <v>21</v>
      </c>
      <c r="B71">
        <f>IF(Rules!$B$14=Rules!$D$14,1,IF(Rules!$B$11=Rules!$E$11,SUM(Dealer!B14:B18),SUM(Dealer!B3:B7)))</f>
        <v>0.65780643070815525</v>
      </c>
      <c r="C71">
        <f>IF(Rules!$B$14=Rules!$D$14,1,IF(Rules!$B$11=Rules!$E$11,SUM(Dealer!C14:C18),SUM(Dealer!C3:C7)))</f>
        <v>0.88200651549404019</v>
      </c>
      <c r="D71">
        <f>IF(Rules!$B$14=Rules!$D$14,1,IF(Rules!$B$11=Rules!$E$11,SUM(Dealer!D14:D18),SUM(Dealer!D3:D7)))</f>
        <v>0.8853003573017495</v>
      </c>
      <c r="E71">
        <f>IF(Rules!$B$14=Rules!$D$14,1,IF(Rules!$B$11=Rules!$E$11,SUM(Dealer!E14:E18),SUM(Dealer!E3:E7)))</f>
        <v>0.88876729296591961</v>
      </c>
      <c r="F71">
        <f>IF(Rules!$B$14=Rules!$D$14,1,IF(Rules!$B$11=Rules!$E$11,SUM(Dealer!F14:F18),SUM(Dealer!F3:F7)))</f>
        <v>0.89175382659528035</v>
      </c>
      <c r="G71">
        <f>IF(Rules!$B$14=Rules!$D$14,1,IF(Rules!$B$11=Rules!$E$11,SUM(Dealer!G14:G18),SUM(Dealer!G3:G7)))</f>
        <v>0.90283674384257995</v>
      </c>
      <c r="H71">
        <f>IF(Rules!$B$14=Rules!$D$14,1,IF(Rules!$B$11=Rules!$E$11,SUM(Dealer!H14:H18),SUM(Dealer!H3:H7)))</f>
        <v>0.92592629596452347</v>
      </c>
      <c r="I71">
        <f>IF(Rules!$B$14=Rules!$D$14,1,IF(Rules!$B$11=Rules!$E$11,SUM(Dealer!I14:I18),SUM(Dealer!I3:I7)))</f>
        <v>0.93060505318396625</v>
      </c>
      <c r="J71">
        <f>IF(Rules!$B$14=Rules!$D$14,1,IF(Rules!$B$11=Rules!$E$11,SUM(Dealer!J14:J18),SUM(Dealer!J3:J7)))</f>
        <v>0.93917615614724415</v>
      </c>
      <c r="K71">
        <f>IF(Rules!$B$14=Rules!$D$14,1,IF(Rules!$B$11=Rules!$E$11,SUM(Dealer!K14:K18),SUM(Dealer!K3:K7)))</f>
        <v>0.88857566147738609</v>
      </c>
    </row>
    <row r="72" spans="1:11" x14ac:dyDescent="0.2">
      <c r="A72">
        <v>22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</row>
    <row r="73" spans="1:11" x14ac:dyDescent="0.2">
      <c r="A73">
        <v>23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</row>
    <row r="74" spans="1:11" x14ac:dyDescent="0.2">
      <c r="A74">
        <v>24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</row>
    <row r="75" spans="1:11" x14ac:dyDescent="0.2">
      <c r="A75">
        <v>25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</row>
    <row r="76" spans="1:11" x14ac:dyDescent="0.2">
      <c r="A76">
        <v>26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</row>
    <row r="77" spans="1:11" x14ac:dyDescent="0.2">
      <c r="A77">
        <v>27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</row>
    <row r="78" spans="1:11" x14ac:dyDescent="0.2">
      <c r="A78">
        <v>28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</row>
    <row r="79" spans="1:11" x14ac:dyDescent="0.2">
      <c r="A79">
        <v>29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</row>
    <row r="80" spans="1:11" x14ac:dyDescent="0.2">
      <c r="A80">
        <v>30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</row>
    <row r="81" spans="1:11" x14ac:dyDescent="0.2">
      <c r="A81">
        <v>31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</row>
    <row r="83" spans="1:11" x14ac:dyDescent="0.2">
      <c r="A83" t="s">
        <v>4</v>
      </c>
      <c r="B83">
        <v>1</v>
      </c>
      <c r="C83">
        <v>2</v>
      </c>
      <c r="D83">
        <v>3</v>
      </c>
      <c r="E83">
        <v>4</v>
      </c>
      <c r="F83">
        <v>5</v>
      </c>
      <c r="G83">
        <v>6</v>
      </c>
      <c r="H83">
        <v>7</v>
      </c>
      <c r="I83">
        <v>8</v>
      </c>
      <c r="J83">
        <v>9</v>
      </c>
      <c r="K83">
        <v>10</v>
      </c>
    </row>
    <row r="84" spans="1:11" x14ac:dyDescent="0.2">
      <c r="A84">
        <v>12</v>
      </c>
      <c r="B84">
        <f t="shared" ref="B84:K84" si="23">B62</f>
        <v>0.2121090766176992</v>
      </c>
      <c r="C84">
        <f t="shared" si="23"/>
        <v>0.35360813639536137</v>
      </c>
      <c r="D84">
        <f t="shared" si="23"/>
        <v>0.37387488538214331</v>
      </c>
      <c r="E84">
        <f t="shared" si="23"/>
        <v>0.39446844550254284</v>
      </c>
      <c r="F84">
        <f t="shared" si="23"/>
        <v>0.41640366958226238</v>
      </c>
      <c r="G84">
        <f t="shared" si="23"/>
        <v>0.42315049208499778</v>
      </c>
      <c r="H84">
        <f t="shared" si="23"/>
        <v>0.26231240836153336</v>
      </c>
      <c r="I84">
        <f t="shared" si="23"/>
        <v>0.24474124225119143</v>
      </c>
      <c r="J84">
        <f t="shared" si="23"/>
        <v>0.2284251594344453</v>
      </c>
      <c r="K84">
        <f t="shared" si="23"/>
        <v>0.21210907661769923</v>
      </c>
    </row>
    <row r="85" spans="1:11" x14ac:dyDescent="0.2">
      <c r="A85">
        <v>13</v>
      </c>
      <c r="B85">
        <f t="shared" ref="B85:K85" si="24">B63</f>
        <v>0.2121090766176992</v>
      </c>
      <c r="C85">
        <f t="shared" si="24"/>
        <v>0.35360813639536137</v>
      </c>
      <c r="D85">
        <f t="shared" si="24"/>
        <v>0.37387488538214331</v>
      </c>
      <c r="E85">
        <f t="shared" si="24"/>
        <v>0.39446844550254284</v>
      </c>
      <c r="F85">
        <f t="shared" si="24"/>
        <v>0.41640366958226238</v>
      </c>
      <c r="G85">
        <f t="shared" si="24"/>
        <v>0.42315049208499778</v>
      </c>
      <c r="H85">
        <f t="shared" si="24"/>
        <v>0.26231240836153336</v>
      </c>
      <c r="I85">
        <f t="shared" si="24"/>
        <v>0.24474124225119143</v>
      </c>
      <c r="J85">
        <f t="shared" si="24"/>
        <v>0.2284251594344453</v>
      </c>
      <c r="K85">
        <f t="shared" si="24"/>
        <v>0.21210907661769923</v>
      </c>
    </row>
    <row r="86" spans="1:11" x14ac:dyDescent="0.2">
      <c r="A86">
        <v>14</v>
      </c>
      <c r="B86">
        <f t="shared" ref="B86:K86" si="25">B64</f>
        <v>0.2121090766176992</v>
      </c>
      <c r="C86">
        <f t="shared" si="25"/>
        <v>0.35360813639536137</v>
      </c>
      <c r="D86">
        <f t="shared" si="25"/>
        <v>0.37387488538214331</v>
      </c>
      <c r="E86">
        <f t="shared" si="25"/>
        <v>0.39446844550254284</v>
      </c>
      <c r="F86">
        <f t="shared" si="25"/>
        <v>0.41640366958226238</v>
      </c>
      <c r="G86">
        <f t="shared" si="25"/>
        <v>0.42315049208499778</v>
      </c>
      <c r="H86">
        <f t="shared" si="25"/>
        <v>0.26231240836153336</v>
      </c>
      <c r="I86">
        <f t="shared" si="25"/>
        <v>0.24474124225119143</v>
      </c>
      <c r="J86">
        <f t="shared" si="25"/>
        <v>0.2284251594344453</v>
      </c>
      <c r="K86">
        <f t="shared" si="25"/>
        <v>0.21210907661769923</v>
      </c>
    </row>
    <row r="87" spans="1:11" x14ac:dyDescent="0.2">
      <c r="A87">
        <v>15</v>
      </c>
      <c r="B87">
        <f t="shared" ref="B87:K87" si="26">B65</f>
        <v>0.2121090766176992</v>
      </c>
      <c r="C87">
        <f t="shared" si="26"/>
        <v>0.35360813639536137</v>
      </c>
      <c r="D87">
        <f t="shared" si="26"/>
        <v>0.37387488538214331</v>
      </c>
      <c r="E87">
        <f t="shared" si="26"/>
        <v>0.39446844550254284</v>
      </c>
      <c r="F87">
        <f t="shared" si="26"/>
        <v>0.41640366958226238</v>
      </c>
      <c r="G87">
        <f t="shared" si="26"/>
        <v>0.42315049208499778</v>
      </c>
      <c r="H87">
        <f t="shared" si="26"/>
        <v>0.26231240836153336</v>
      </c>
      <c r="I87">
        <f t="shared" si="26"/>
        <v>0.24474124225119143</v>
      </c>
      <c r="J87">
        <f t="shared" si="26"/>
        <v>0.2284251594344453</v>
      </c>
      <c r="K87">
        <f t="shared" si="26"/>
        <v>0.21210907661769923</v>
      </c>
    </row>
    <row r="88" spans="1:11" x14ac:dyDescent="0.2">
      <c r="A88">
        <v>16</v>
      </c>
      <c r="B88">
        <f t="shared" ref="B88:K88" si="27">B66</f>
        <v>0.2121090766176992</v>
      </c>
      <c r="C88">
        <f t="shared" si="27"/>
        <v>0.35360813639536137</v>
      </c>
      <c r="D88">
        <f t="shared" si="27"/>
        <v>0.37387488538214331</v>
      </c>
      <c r="E88">
        <f t="shared" si="27"/>
        <v>0.39446844550254284</v>
      </c>
      <c r="F88">
        <f t="shared" si="27"/>
        <v>0.41640366958226238</v>
      </c>
      <c r="G88">
        <f t="shared" si="27"/>
        <v>0.42315049208499778</v>
      </c>
      <c r="H88">
        <f t="shared" si="27"/>
        <v>0.26231240836153336</v>
      </c>
      <c r="I88">
        <f t="shared" si="27"/>
        <v>0.24474124225119143</v>
      </c>
      <c r="J88">
        <f t="shared" si="27"/>
        <v>0.2284251594344453</v>
      </c>
      <c r="K88">
        <f t="shared" si="27"/>
        <v>0.21210907661769923</v>
      </c>
    </row>
    <row r="89" spans="1:11" x14ac:dyDescent="0.2">
      <c r="A89">
        <v>17</v>
      </c>
      <c r="B89">
        <f t="shared" ref="B89:K89" si="28">B67</f>
        <v>0.2121090766176992</v>
      </c>
      <c r="C89">
        <f t="shared" si="28"/>
        <v>0.35360813639536137</v>
      </c>
      <c r="D89">
        <f t="shared" si="28"/>
        <v>0.37387488538214331</v>
      </c>
      <c r="E89">
        <f t="shared" si="28"/>
        <v>0.39446844550254284</v>
      </c>
      <c r="F89">
        <f t="shared" si="28"/>
        <v>0.41640366958226238</v>
      </c>
      <c r="G89">
        <f t="shared" si="28"/>
        <v>0.42315049208499778</v>
      </c>
      <c r="H89">
        <f t="shared" si="28"/>
        <v>0.26231240836153336</v>
      </c>
      <c r="I89">
        <f t="shared" si="28"/>
        <v>0.24474124225119143</v>
      </c>
      <c r="J89">
        <f t="shared" si="28"/>
        <v>0.2284251594344453</v>
      </c>
      <c r="K89">
        <f t="shared" si="28"/>
        <v>0.21210907661769923</v>
      </c>
    </row>
    <row r="90" spans="1:11" x14ac:dyDescent="0.2">
      <c r="A90">
        <v>18</v>
      </c>
      <c r="B90">
        <f t="shared" ref="B90:K90" si="29">B68</f>
        <v>0.3235334151403132</v>
      </c>
      <c r="C90">
        <f t="shared" si="29"/>
        <v>0.4934172759230967</v>
      </c>
      <c r="D90">
        <f t="shared" si="29"/>
        <v>0.50890887319328326</v>
      </c>
      <c r="E90">
        <f t="shared" si="29"/>
        <v>0.52495818135214112</v>
      </c>
      <c r="F90">
        <f t="shared" si="29"/>
        <v>0.53865495485281323</v>
      </c>
      <c r="G90">
        <f t="shared" si="29"/>
        <v>0.58858866858834413</v>
      </c>
      <c r="H90">
        <f t="shared" si="29"/>
        <v>0.63087860215577196</v>
      </c>
      <c r="I90">
        <f t="shared" si="29"/>
        <v>0.37330778670036147</v>
      </c>
      <c r="J90">
        <f t="shared" si="29"/>
        <v>0.34842060092033733</v>
      </c>
      <c r="K90">
        <f t="shared" si="29"/>
        <v>0.32353341514031325</v>
      </c>
    </row>
    <row r="91" spans="1:11" x14ac:dyDescent="0.2">
      <c r="A91">
        <v>19</v>
      </c>
      <c r="B91">
        <f t="shared" ref="B91:K91" si="30">B69</f>
        <v>0.43495775366292722</v>
      </c>
      <c r="C91">
        <f t="shared" si="30"/>
        <v>0.62832462629779118</v>
      </c>
      <c r="D91">
        <f t="shared" si="30"/>
        <v>0.63939119964802815</v>
      </c>
      <c r="E91">
        <f t="shared" si="30"/>
        <v>0.65089625584534427</v>
      </c>
      <c r="F91">
        <f t="shared" si="30"/>
        <v>0.66090624012336407</v>
      </c>
      <c r="G91">
        <f t="shared" si="30"/>
        <v>0.69485524745855443</v>
      </c>
      <c r="H91">
        <f t="shared" si="30"/>
        <v>0.76867556518077984</v>
      </c>
      <c r="I91">
        <f t="shared" si="30"/>
        <v>0.73264356191876234</v>
      </c>
      <c r="J91">
        <f t="shared" si="30"/>
        <v>0.46841604240622936</v>
      </c>
      <c r="K91">
        <f t="shared" si="30"/>
        <v>0.43495775366292727</v>
      </c>
    </row>
    <row r="92" spans="1:11" x14ac:dyDescent="0.2">
      <c r="A92">
        <v>20</v>
      </c>
      <c r="B92">
        <f t="shared" ref="B92:K92" si="31">B70</f>
        <v>0.54638209218554123</v>
      </c>
      <c r="C92">
        <f t="shared" si="31"/>
        <v>0.75798005972279903</v>
      </c>
      <c r="D92">
        <f t="shared" si="31"/>
        <v>0.7649717369497322</v>
      </c>
      <c r="E92">
        <f t="shared" si="31"/>
        <v>0.77228266898215236</v>
      </c>
      <c r="F92">
        <f t="shared" si="31"/>
        <v>0.77860586403751975</v>
      </c>
      <c r="G92">
        <f t="shared" si="31"/>
        <v>0.80112182632876472</v>
      </c>
      <c r="H92">
        <f t="shared" si="31"/>
        <v>0.84730093057265166</v>
      </c>
      <c r="I92">
        <f t="shared" si="31"/>
        <v>0.86121010636793238</v>
      </c>
      <c r="J92">
        <f t="shared" si="31"/>
        <v>0.81918071466135212</v>
      </c>
      <c r="K92">
        <f t="shared" si="31"/>
        <v>0.54638209218554135</v>
      </c>
    </row>
    <row r="93" spans="1:11" x14ac:dyDescent="0.2">
      <c r="A93">
        <v>21</v>
      </c>
      <c r="B93">
        <f t="shared" ref="B93:K93" si="32">B71</f>
        <v>0.65780643070815525</v>
      </c>
      <c r="C93">
        <f t="shared" si="32"/>
        <v>0.88200651549404019</v>
      </c>
      <c r="D93">
        <f t="shared" si="32"/>
        <v>0.8853003573017495</v>
      </c>
      <c r="E93">
        <f t="shared" si="32"/>
        <v>0.88876729296591961</v>
      </c>
      <c r="F93">
        <f t="shared" si="32"/>
        <v>0.89175382659528035</v>
      </c>
      <c r="G93">
        <f t="shared" si="32"/>
        <v>0.90283674384257995</v>
      </c>
      <c r="H93">
        <f t="shared" si="32"/>
        <v>0.92592629596452347</v>
      </c>
      <c r="I93">
        <f t="shared" si="32"/>
        <v>0.93060505318396625</v>
      </c>
      <c r="J93">
        <f t="shared" si="32"/>
        <v>0.93917615614724415</v>
      </c>
      <c r="K93">
        <f t="shared" si="32"/>
        <v>0.88857566147738609</v>
      </c>
    </row>
    <row r="94" spans="1:11" x14ac:dyDescent="0.2">
      <c r="A94">
        <v>22</v>
      </c>
      <c r="B94">
        <f>B62</f>
        <v>0.2121090766176992</v>
      </c>
      <c r="C94">
        <f t="shared" ref="C94:K94" si="33">C62</f>
        <v>0.35360813639536137</v>
      </c>
      <c r="D94">
        <f t="shared" si="33"/>
        <v>0.37387488538214331</v>
      </c>
      <c r="E94">
        <f t="shared" si="33"/>
        <v>0.39446844550254284</v>
      </c>
      <c r="F94">
        <f t="shared" si="33"/>
        <v>0.41640366958226238</v>
      </c>
      <c r="G94">
        <f t="shared" si="33"/>
        <v>0.42315049208499778</v>
      </c>
      <c r="H94">
        <f t="shared" si="33"/>
        <v>0.26231240836153336</v>
      </c>
      <c r="I94">
        <f t="shared" si="33"/>
        <v>0.24474124225119143</v>
      </c>
      <c r="J94">
        <f t="shared" si="33"/>
        <v>0.2284251594344453</v>
      </c>
      <c r="K94">
        <f t="shared" si="33"/>
        <v>0.21210907661769923</v>
      </c>
    </row>
    <row r="95" spans="1:11" x14ac:dyDescent="0.2">
      <c r="A95">
        <v>23</v>
      </c>
      <c r="B95">
        <f t="shared" ref="B95:K95" si="34">B63</f>
        <v>0.2121090766176992</v>
      </c>
      <c r="C95">
        <f t="shared" si="34"/>
        <v>0.35360813639536137</v>
      </c>
      <c r="D95">
        <f t="shared" si="34"/>
        <v>0.37387488538214331</v>
      </c>
      <c r="E95">
        <f t="shared" si="34"/>
        <v>0.39446844550254284</v>
      </c>
      <c r="F95">
        <f t="shared" si="34"/>
        <v>0.41640366958226238</v>
      </c>
      <c r="G95">
        <f t="shared" si="34"/>
        <v>0.42315049208499778</v>
      </c>
      <c r="H95">
        <f t="shared" si="34"/>
        <v>0.26231240836153336</v>
      </c>
      <c r="I95">
        <f t="shared" si="34"/>
        <v>0.24474124225119143</v>
      </c>
      <c r="J95">
        <f t="shared" si="34"/>
        <v>0.2284251594344453</v>
      </c>
      <c r="K95">
        <f t="shared" si="34"/>
        <v>0.21210907661769923</v>
      </c>
    </row>
    <row r="96" spans="1:11" x14ac:dyDescent="0.2">
      <c r="A96">
        <v>24</v>
      </c>
      <c r="B96">
        <f t="shared" ref="B96:K96" si="35">B64</f>
        <v>0.2121090766176992</v>
      </c>
      <c r="C96">
        <f t="shared" si="35"/>
        <v>0.35360813639536137</v>
      </c>
      <c r="D96">
        <f t="shared" si="35"/>
        <v>0.37387488538214331</v>
      </c>
      <c r="E96">
        <f t="shared" si="35"/>
        <v>0.39446844550254284</v>
      </c>
      <c r="F96">
        <f t="shared" si="35"/>
        <v>0.41640366958226238</v>
      </c>
      <c r="G96">
        <f t="shared" si="35"/>
        <v>0.42315049208499778</v>
      </c>
      <c r="H96">
        <f t="shared" si="35"/>
        <v>0.26231240836153336</v>
      </c>
      <c r="I96">
        <f t="shared" si="35"/>
        <v>0.24474124225119143</v>
      </c>
      <c r="J96">
        <f t="shared" si="35"/>
        <v>0.2284251594344453</v>
      </c>
      <c r="K96">
        <f t="shared" si="35"/>
        <v>0.21210907661769923</v>
      </c>
    </row>
    <row r="97" spans="1:11" x14ac:dyDescent="0.2">
      <c r="A97">
        <v>25</v>
      </c>
      <c r="B97">
        <f t="shared" ref="B97:K97" si="36">B65</f>
        <v>0.2121090766176992</v>
      </c>
      <c r="C97">
        <f t="shared" si="36"/>
        <v>0.35360813639536137</v>
      </c>
      <c r="D97">
        <f t="shared" si="36"/>
        <v>0.37387488538214331</v>
      </c>
      <c r="E97">
        <f t="shared" si="36"/>
        <v>0.39446844550254284</v>
      </c>
      <c r="F97">
        <f t="shared" si="36"/>
        <v>0.41640366958226238</v>
      </c>
      <c r="G97">
        <f t="shared" si="36"/>
        <v>0.42315049208499778</v>
      </c>
      <c r="H97">
        <f t="shared" si="36"/>
        <v>0.26231240836153336</v>
      </c>
      <c r="I97">
        <f t="shared" si="36"/>
        <v>0.24474124225119143</v>
      </c>
      <c r="J97">
        <f t="shared" si="36"/>
        <v>0.2284251594344453</v>
      </c>
      <c r="K97">
        <f t="shared" si="36"/>
        <v>0.21210907661769923</v>
      </c>
    </row>
    <row r="98" spans="1:11" x14ac:dyDescent="0.2">
      <c r="A98">
        <v>26</v>
      </c>
      <c r="B98">
        <f t="shared" ref="B98:K98" si="37">B66</f>
        <v>0.2121090766176992</v>
      </c>
      <c r="C98">
        <f t="shared" si="37"/>
        <v>0.35360813639536137</v>
      </c>
      <c r="D98">
        <f t="shared" si="37"/>
        <v>0.37387488538214331</v>
      </c>
      <c r="E98">
        <f t="shared" si="37"/>
        <v>0.39446844550254284</v>
      </c>
      <c r="F98">
        <f t="shared" si="37"/>
        <v>0.41640366958226238</v>
      </c>
      <c r="G98">
        <f t="shared" si="37"/>
        <v>0.42315049208499778</v>
      </c>
      <c r="H98">
        <f t="shared" si="37"/>
        <v>0.26231240836153336</v>
      </c>
      <c r="I98">
        <f t="shared" si="37"/>
        <v>0.24474124225119143</v>
      </c>
      <c r="J98">
        <f t="shared" si="37"/>
        <v>0.2284251594344453</v>
      </c>
      <c r="K98">
        <f t="shared" si="37"/>
        <v>0.21210907661769923</v>
      </c>
    </row>
    <row r="99" spans="1:11" x14ac:dyDescent="0.2">
      <c r="A99">
        <v>27</v>
      </c>
      <c r="B99">
        <f t="shared" ref="B99:K99" si="38">B67</f>
        <v>0.2121090766176992</v>
      </c>
      <c r="C99">
        <f t="shared" si="38"/>
        <v>0.35360813639536137</v>
      </c>
      <c r="D99">
        <f t="shared" si="38"/>
        <v>0.37387488538214331</v>
      </c>
      <c r="E99">
        <f t="shared" si="38"/>
        <v>0.39446844550254284</v>
      </c>
      <c r="F99">
        <f t="shared" si="38"/>
        <v>0.41640366958226238</v>
      </c>
      <c r="G99">
        <f t="shared" si="38"/>
        <v>0.42315049208499778</v>
      </c>
      <c r="H99">
        <f t="shared" si="38"/>
        <v>0.26231240836153336</v>
      </c>
      <c r="I99">
        <f t="shared" si="38"/>
        <v>0.24474124225119143</v>
      </c>
      <c r="J99">
        <f t="shared" si="38"/>
        <v>0.2284251594344453</v>
      </c>
      <c r="K99">
        <f t="shared" si="38"/>
        <v>0.21210907661769923</v>
      </c>
    </row>
    <row r="100" spans="1:11" x14ac:dyDescent="0.2">
      <c r="A100">
        <v>28</v>
      </c>
      <c r="B100">
        <f t="shared" ref="B100:K100" si="39">B68</f>
        <v>0.3235334151403132</v>
      </c>
      <c r="C100">
        <f t="shared" si="39"/>
        <v>0.4934172759230967</v>
      </c>
      <c r="D100">
        <f t="shared" si="39"/>
        <v>0.50890887319328326</v>
      </c>
      <c r="E100">
        <f t="shared" si="39"/>
        <v>0.52495818135214112</v>
      </c>
      <c r="F100">
        <f t="shared" si="39"/>
        <v>0.53865495485281323</v>
      </c>
      <c r="G100">
        <f t="shared" si="39"/>
        <v>0.58858866858834413</v>
      </c>
      <c r="H100">
        <f t="shared" si="39"/>
        <v>0.63087860215577196</v>
      </c>
      <c r="I100">
        <f t="shared" si="39"/>
        <v>0.37330778670036147</v>
      </c>
      <c r="J100">
        <f t="shared" si="39"/>
        <v>0.34842060092033733</v>
      </c>
      <c r="K100">
        <f t="shared" si="39"/>
        <v>0.32353341514031325</v>
      </c>
    </row>
    <row r="101" spans="1:11" x14ac:dyDescent="0.2">
      <c r="A101">
        <v>29</v>
      </c>
      <c r="B101">
        <f t="shared" ref="B101:K101" si="40">B69</f>
        <v>0.43495775366292722</v>
      </c>
      <c r="C101">
        <f t="shared" si="40"/>
        <v>0.62832462629779118</v>
      </c>
      <c r="D101">
        <f t="shared" si="40"/>
        <v>0.63939119964802815</v>
      </c>
      <c r="E101">
        <f t="shared" si="40"/>
        <v>0.65089625584534427</v>
      </c>
      <c r="F101">
        <f t="shared" si="40"/>
        <v>0.66090624012336407</v>
      </c>
      <c r="G101">
        <f t="shared" si="40"/>
        <v>0.69485524745855443</v>
      </c>
      <c r="H101">
        <f t="shared" si="40"/>
        <v>0.76867556518077984</v>
      </c>
      <c r="I101">
        <f t="shared" si="40"/>
        <v>0.73264356191876234</v>
      </c>
      <c r="J101">
        <f t="shared" si="40"/>
        <v>0.46841604240622936</v>
      </c>
      <c r="K101">
        <f t="shared" si="40"/>
        <v>0.43495775366292727</v>
      </c>
    </row>
    <row r="102" spans="1:11" x14ac:dyDescent="0.2">
      <c r="A102">
        <v>30</v>
      </c>
      <c r="B102">
        <f t="shared" ref="B102:K102" si="41">B70</f>
        <v>0.54638209218554123</v>
      </c>
      <c r="C102">
        <f t="shared" si="41"/>
        <v>0.75798005972279903</v>
      </c>
      <c r="D102">
        <f t="shared" si="41"/>
        <v>0.7649717369497322</v>
      </c>
      <c r="E102">
        <f t="shared" si="41"/>
        <v>0.77228266898215236</v>
      </c>
      <c r="F102">
        <f t="shared" si="41"/>
        <v>0.77860586403751975</v>
      </c>
      <c r="G102">
        <f t="shared" si="41"/>
        <v>0.80112182632876472</v>
      </c>
      <c r="H102">
        <f t="shared" si="41"/>
        <v>0.84730093057265166</v>
      </c>
      <c r="I102">
        <f t="shared" si="41"/>
        <v>0.86121010636793238</v>
      </c>
      <c r="J102">
        <f t="shared" si="41"/>
        <v>0.81918071466135212</v>
      </c>
      <c r="K102">
        <f t="shared" si="41"/>
        <v>0.54638209218554135</v>
      </c>
    </row>
    <row r="103" spans="1:11" x14ac:dyDescent="0.2">
      <c r="A103">
        <v>31</v>
      </c>
      <c r="B103">
        <f t="shared" ref="B103:K103" si="42">B71</f>
        <v>0.65780643070815525</v>
      </c>
      <c r="C103">
        <f t="shared" si="42"/>
        <v>0.88200651549404019</v>
      </c>
      <c r="D103">
        <f t="shared" si="42"/>
        <v>0.8853003573017495</v>
      </c>
      <c r="E103">
        <f t="shared" si="42"/>
        <v>0.88876729296591961</v>
      </c>
      <c r="F103">
        <f t="shared" si="42"/>
        <v>0.89175382659528035</v>
      </c>
      <c r="G103">
        <f t="shared" si="42"/>
        <v>0.90283674384257995</v>
      </c>
      <c r="H103">
        <f t="shared" si="42"/>
        <v>0.92592629596452347</v>
      </c>
      <c r="I103">
        <f t="shared" si="42"/>
        <v>0.93060505318396625</v>
      </c>
      <c r="J103">
        <f t="shared" si="42"/>
        <v>0.93917615614724415</v>
      </c>
      <c r="K103">
        <f t="shared" si="42"/>
        <v>0.88857566147738609</v>
      </c>
    </row>
    <row r="104" spans="1:11" x14ac:dyDescent="0.2">
      <c r="A104" s="436" t="s">
        <v>132</v>
      </c>
      <c r="B104" s="436"/>
      <c r="C104" s="436"/>
      <c r="D104" s="436"/>
      <c r="E104" s="436"/>
      <c r="F104" s="436"/>
      <c r="G104" s="436"/>
      <c r="H104" s="436"/>
      <c r="I104" s="436"/>
      <c r="J104" s="436"/>
      <c r="K104" s="436"/>
    </row>
    <row r="105" spans="1:11" x14ac:dyDescent="0.2">
      <c r="A105" t="s">
        <v>7</v>
      </c>
      <c r="B105">
        <v>1</v>
      </c>
      <c r="C105">
        <v>2</v>
      </c>
      <c r="D105">
        <v>3</v>
      </c>
      <c r="E105">
        <v>4</v>
      </c>
      <c r="F105">
        <v>5</v>
      </c>
      <c r="G105">
        <v>6</v>
      </c>
      <c r="H105">
        <v>7</v>
      </c>
      <c r="I105">
        <v>8</v>
      </c>
      <c r="J105">
        <v>9</v>
      </c>
      <c r="K105">
        <v>10</v>
      </c>
    </row>
    <row r="106" spans="1:11" x14ac:dyDescent="0.2">
      <c r="A106">
        <v>4</v>
      </c>
      <c r="B106">
        <f>IF(Rules!$B$11=Rules!$E$11,-SUM(Dealer!$B$15:$B$19),-SUM(Dealer!$B$4:$B$8))</f>
        <v>-0.78789092338230082</v>
      </c>
      <c r="C106">
        <f>IF(Rules!$B$11=Rules!$E$11,-SUM(Dealer!$B$15:$B$19),-SUM(Dealer!$B$4:$B$8))</f>
        <v>-0.78789092338230082</v>
      </c>
      <c r="D106">
        <f>IF(Rules!$B$11=Rules!$E$11,-SUM(Dealer!$B$15:$B$19),-SUM(Dealer!$B$4:$B$8))</f>
        <v>-0.78789092338230082</v>
      </c>
      <c r="E106">
        <f>IF(Rules!$B$11=Rules!$E$11,-SUM(Dealer!$B$15:$B$19),-SUM(Dealer!$B$4:$B$8))</f>
        <v>-0.78789092338230082</v>
      </c>
      <c r="F106">
        <f>IF(Rules!$B$11=Rules!$E$11,-SUM(Dealer!$B$15:$B$19),-SUM(Dealer!$B$4:$B$8))</f>
        <v>-0.78789092338230082</v>
      </c>
      <c r="G106">
        <f>IF(Rules!$B$11=Rules!$E$11,-SUM(Dealer!$B$15:$B$19),-SUM(Dealer!$B$4:$B$8))</f>
        <v>-0.78789092338230082</v>
      </c>
      <c r="H106">
        <f>IF(Rules!$B$11=Rules!$E$11,-SUM(Dealer!$B$15:$B$19),-SUM(Dealer!$B$4:$B$8))</f>
        <v>-0.78789092338230082</v>
      </c>
      <c r="I106">
        <f>IF(Rules!$B$11=Rules!$E$11,-SUM(Dealer!$B$15:$B$19),-SUM(Dealer!$B$4:$B$8))</f>
        <v>-0.78789092338230082</v>
      </c>
      <c r="J106">
        <f>IF(Rules!$B$11=Rules!$E$11,-SUM(Dealer!$B$15:$B$19),-SUM(Dealer!$B$4:$B$8))</f>
        <v>-0.78789092338230082</v>
      </c>
      <c r="K106">
        <f>IF(Rules!$B$11=Rules!$E$11,-SUM(Dealer!$B$15:$B$19),-SUM(Dealer!$B$4:$B$8))</f>
        <v>-0.78789092338230082</v>
      </c>
    </row>
    <row r="107" spans="1:11" x14ac:dyDescent="0.2">
      <c r="A107">
        <v>5</v>
      </c>
      <c r="B107">
        <f t="shared" ref="B107:K118" si="43">B106</f>
        <v>-0.78789092338230082</v>
      </c>
      <c r="C107">
        <f t="shared" si="43"/>
        <v>-0.78789092338230082</v>
      </c>
      <c r="D107">
        <f t="shared" si="43"/>
        <v>-0.78789092338230082</v>
      </c>
      <c r="E107">
        <f t="shared" si="43"/>
        <v>-0.78789092338230082</v>
      </c>
      <c r="F107">
        <f t="shared" si="43"/>
        <v>-0.78789092338230082</v>
      </c>
      <c r="G107">
        <f t="shared" si="43"/>
        <v>-0.78789092338230082</v>
      </c>
      <c r="H107">
        <f t="shared" si="43"/>
        <v>-0.78789092338230082</v>
      </c>
      <c r="I107">
        <f t="shared" si="43"/>
        <v>-0.78789092338230082</v>
      </c>
      <c r="J107">
        <f t="shared" si="43"/>
        <v>-0.78789092338230082</v>
      </c>
      <c r="K107">
        <f t="shared" si="43"/>
        <v>-0.78789092338230082</v>
      </c>
    </row>
    <row r="108" spans="1:11" x14ac:dyDescent="0.2">
      <c r="A108">
        <v>6</v>
      </c>
      <c r="B108">
        <f t="shared" si="43"/>
        <v>-0.78789092338230082</v>
      </c>
      <c r="C108">
        <f t="shared" si="43"/>
        <v>-0.78789092338230082</v>
      </c>
      <c r="D108">
        <f t="shared" si="43"/>
        <v>-0.78789092338230082</v>
      </c>
      <c r="E108">
        <f t="shared" si="43"/>
        <v>-0.78789092338230082</v>
      </c>
      <c r="F108">
        <f t="shared" si="43"/>
        <v>-0.78789092338230082</v>
      </c>
      <c r="G108">
        <f t="shared" si="43"/>
        <v>-0.78789092338230082</v>
      </c>
      <c r="H108">
        <f t="shared" si="43"/>
        <v>-0.78789092338230082</v>
      </c>
      <c r="I108">
        <f t="shared" si="43"/>
        <v>-0.78789092338230082</v>
      </c>
      <c r="J108">
        <f t="shared" si="43"/>
        <v>-0.78789092338230082</v>
      </c>
      <c r="K108">
        <f t="shared" si="43"/>
        <v>-0.78789092338230082</v>
      </c>
    </row>
    <row r="109" spans="1:11" x14ac:dyDescent="0.2">
      <c r="A109">
        <v>7</v>
      </c>
      <c r="B109">
        <f t="shared" si="43"/>
        <v>-0.78789092338230082</v>
      </c>
      <c r="C109">
        <f t="shared" si="43"/>
        <v>-0.78789092338230082</v>
      </c>
      <c r="D109">
        <f t="shared" si="43"/>
        <v>-0.78789092338230082</v>
      </c>
      <c r="E109">
        <f t="shared" si="43"/>
        <v>-0.78789092338230082</v>
      </c>
      <c r="F109">
        <f t="shared" si="43"/>
        <v>-0.78789092338230082</v>
      </c>
      <c r="G109">
        <f t="shared" si="43"/>
        <v>-0.78789092338230082</v>
      </c>
      <c r="H109">
        <f t="shared" si="43"/>
        <v>-0.78789092338230082</v>
      </c>
      <c r="I109">
        <f t="shared" si="43"/>
        <v>-0.78789092338230082</v>
      </c>
      <c r="J109">
        <f t="shared" si="43"/>
        <v>-0.78789092338230082</v>
      </c>
      <c r="K109">
        <f t="shared" si="43"/>
        <v>-0.78789092338230082</v>
      </c>
    </row>
    <row r="110" spans="1:11" x14ac:dyDescent="0.2">
      <c r="A110">
        <v>8</v>
      </c>
      <c r="B110">
        <f t="shared" si="43"/>
        <v>-0.78789092338230082</v>
      </c>
      <c r="C110">
        <f t="shared" si="43"/>
        <v>-0.78789092338230082</v>
      </c>
      <c r="D110">
        <f t="shared" si="43"/>
        <v>-0.78789092338230082</v>
      </c>
      <c r="E110">
        <f t="shared" si="43"/>
        <v>-0.78789092338230082</v>
      </c>
      <c r="F110">
        <f t="shared" si="43"/>
        <v>-0.78789092338230082</v>
      </c>
      <c r="G110">
        <f t="shared" si="43"/>
        <v>-0.78789092338230082</v>
      </c>
      <c r="H110">
        <f t="shared" si="43"/>
        <v>-0.78789092338230082</v>
      </c>
      <c r="I110">
        <f t="shared" si="43"/>
        <v>-0.78789092338230082</v>
      </c>
      <c r="J110">
        <f t="shared" si="43"/>
        <v>-0.78789092338230082</v>
      </c>
      <c r="K110">
        <f t="shared" si="43"/>
        <v>-0.78789092338230082</v>
      </c>
    </row>
    <row r="111" spans="1:11" x14ac:dyDescent="0.2">
      <c r="A111">
        <v>9</v>
      </c>
      <c r="B111">
        <f t="shared" si="43"/>
        <v>-0.78789092338230082</v>
      </c>
      <c r="C111">
        <f t="shared" si="43"/>
        <v>-0.78789092338230082</v>
      </c>
      <c r="D111">
        <f t="shared" si="43"/>
        <v>-0.78789092338230082</v>
      </c>
      <c r="E111">
        <f t="shared" si="43"/>
        <v>-0.78789092338230082</v>
      </c>
      <c r="F111">
        <f t="shared" si="43"/>
        <v>-0.78789092338230082</v>
      </c>
      <c r="G111">
        <f t="shared" si="43"/>
        <v>-0.78789092338230082</v>
      </c>
      <c r="H111">
        <f t="shared" si="43"/>
        <v>-0.78789092338230082</v>
      </c>
      <c r="I111">
        <f t="shared" si="43"/>
        <v>-0.78789092338230082</v>
      </c>
      <c r="J111">
        <f t="shared" si="43"/>
        <v>-0.78789092338230082</v>
      </c>
      <c r="K111">
        <f t="shared" si="43"/>
        <v>-0.78789092338230082</v>
      </c>
    </row>
    <row r="112" spans="1:11" x14ac:dyDescent="0.2">
      <c r="A112">
        <v>10</v>
      </c>
      <c r="B112">
        <f t="shared" si="43"/>
        <v>-0.78789092338230082</v>
      </c>
      <c r="C112">
        <f t="shared" si="43"/>
        <v>-0.78789092338230082</v>
      </c>
      <c r="D112">
        <f t="shared" si="43"/>
        <v>-0.78789092338230082</v>
      </c>
      <c r="E112">
        <f t="shared" si="43"/>
        <v>-0.78789092338230082</v>
      </c>
      <c r="F112">
        <f t="shared" si="43"/>
        <v>-0.78789092338230082</v>
      </c>
      <c r="G112">
        <f t="shared" si="43"/>
        <v>-0.78789092338230082</v>
      </c>
      <c r="H112">
        <f t="shared" si="43"/>
        <v>-0.78789092338230082</v>
      </c>
      <c r="I112">
        <f t="shared" si="43"/>
        <v>-0.78789092338230082</v>
      </c>
      <c r="J112">
        <f t="shared" si="43"/>
        <v>-0.78789092338230082</v>
      </c>
      <c r="K112">
        <f t="shared" si="43"/>
        <v>-0.78789092338230082</v>
      </c>
    </row>
    <row r="113" spans="1:11" x14ac:dyDescent="0.2">
      <c r="A113">
        <v>11</v>
      </c>
      <c r="B113">
        <f t="shared" si="43"/>
        <v>-0.78789092338230082</v>
      </c>
      <c r="C113">
        <f t="shared" si="43"/>
        <v>-0.78789092338230082</v>
      </c>
      <c r="D113">
        <f t="shared" si="43"/>
        <v>-0.78789092338230082</v>
      </c>
      <c r="E113">
        <f t="shared" si="43"/>
        <v>-0.78789092338230082</v>
      </c>
      <c r="F113">
        <f t="shared" si="43"/>
        <v>-0.78789092338230082</v>
      </c>
      <c r="G113">
        <f t="shared" si="43"/>
        <v>-0.78789092338230082</v>
      </c>
      <c r="H113">
        <f t="shared" si="43"/>
        <v>-0.78789092338230082</v>
      </c>
      <c r="I113">
        <f t="shared" si="43"/>
        <v>-0.78789092338230082</v>
      </c>
      <c r="J113">
        <f t="shared" si="43"/>
        <v>-0.78789092338230082</v>
      </c>
      <c r="K113">
        <f t="shared" si="43"/>
        <v>-0.78789092338230082</v>
      </c>
    </row>
    <row r="114" spans="1:11" x14ac:dyDescent="0.2">
      <c r="A114">
        <v>12</v>
      </c>
      <c r="B114">
        <f t="shared" si="43"/>
        <v>-0.78789092338230082</v>
      </c>
      <c r="C114">
        <f t="shared" si="43"/>
        <v>-0.78789092338230082</v>
      </c>
      <c r="D114">
        <f t="shared" si="43"/>
        <v>-0.78789092338230082</v>
      </c>
      <c r="E114">
        <f t="shared" si="43"/>
        <v>-0.78789092338230082</v>
      </c>
      <c r="F114">
        <f t="shared" si="43"/>
        <v>-0.78789092338230082</v>
      </c>
      <c r="G114">
        <f t="shared" si="43"/>
        <v>-0.78789092338230082</v>
      </c>
      <c r="H114">
        <f t="shared" si="43"/>
        <v>-0.78789092338230082</v>
      </c>
      <c r="I114">
        <f t="shared" si="43"/>
        <v>-0.78789092338230082</v>
      </c>
      <c r="J114">
        <f t="shared" si="43"/>
        <v>-0.78789092338230082</v>
      </c>
      <c r="K114">
        <f t="shared" si="43"/>
        <v>-0.78789092338230082</v>
      </c>
    </row>
    <row r="115" spans="1:11" x14ac:dyDescent="0.2">
      <c r="A115">
        <v>13</v>
      </c>
      <c r="B115">
        <f t="shared" si="43"/>
        <v>-0.78789092338230082</v>
      </c>
      <c r="C115">
        <f t="shared" si="43"/>
        <v>-0.78789092338230082</v>
      </c>
      <c r="D115">
        <f t="shared" si="43"/>
        <v>-0.78789092338230082</v>
      </c>
      <c r="E115">
        <f t="shared" si="43"/>
        <v>-0.78789092338230082</v>
      </c>
      <c r="F115">
        <f t="shared" si="43"/>
        <v>-0.78789092338230082</v>
      </c>
      <c r="G115">
        <f t="shared" si="43"/>
        <v>-0.78789092338230082</v>
      </c>
      <c r="H115">
        <f t="shared" si="43"/>
        <v>-0.78789092338230082</v>
      </c>
      <c r="I115">
        <f t="shared" si="43"/>
        <v>-0.78789092338230082</v>
      </c>
      <c r="J115">
        <f t="shared" si="43"/>
        <v>-0.78789092338230082</v>
      </c>
      <c r="K115">
        <f t="shared" si="43"/>
        <v>-0.78789092338230082</v>
      </c>
    </row>
    <row r="116" spans="1:11" x14ac:dyDescent="0.2">
      <c r="A116">
        <v>14</v>
      </c>
      <c r="B116">
        <f t="shared" si="43"/>
        <v>-0.78789092338230082</v>
      </c>
      <c r="C116">
        <f t="shared" si="43"/>
        <v>-0.78789092338230082</v>
      </c>
      <c r="D116">
        <f t="shared" si="43"/>
        <v>-0.78789092338230082</v>
      </c>
      <c r="E116">
        <f t="shared" si="43"/>
        <v>-0.78789092338230082</v>
      </c>
      <c r="F116">
        <f t="shared" si="43"/>
        <v>-0.78789092338230082</v>
      </c>
      <c r="G116">
        <f t="shared" si="43"/>
        <v>-0.78789092338230082</v>
      </c>
      <c r="H116">
        <f t="shared" si="43"/>
        <v>-0.78789092338230082</v>
      </c>
      <c r="I116">
        <f t="shared" si="43"/>
        <v>-0.78789092338230082</v>
      </c>
      <c r="J116">
        <f t="shared" si="43"/>
        <v>-0.78789092338230082</v>
      </c>
      <c r="K116">
        <f t="shared" si="43"/>
        <v>-0.78789092338230082</v>
      </c>
    </row>
    <row r="117" spans="1:11" x14ac:dyDescent="0.2">
      <c r="A117">
        <v>15</v>
      </c>
      <c r="B117">
        <f t="shared" si="43"/>
        <v>-0.78789092338230082</v>
      </c>
      <c r="C117">
        <f t="shared" si="43"/>
        <v>-0.78789092338230082</v>
      </c>
      <c r="D117">
        <f t="shared" si="43"/>
        <v>-0.78789092338230082</v>
      </c>
      <c r="E117">
        <f t="shared" si="43"/>
        <v>-0.78789092338230082</v>
      </c>
      <c r="F117">
        <f t="shared" si="43"/>
        <v>-0.78789092338230082</v>
      </c>
      <c r="G117">
        <f t="shared" si="43"/>
        <v>-0.78789092338230082</v>
      </c>
      <c r="H117">
        <f t="shared" si="43"/>
        <v>-0.78789092338230082</v>
      </c>
      <c r="I117">
        <f t="shared" si="43"/>
        <v>-0.78789092338230082</v>
      </c>
      <c r="J117">
        <f t="shared" si="43"/>
        <v>-0.78789092338230082</v>
      </c>
      <c r="K117">
        <f t="shared" si="43"/>
        <v>-0.78789092338230082</v>
      </c>
    </row>
    <row r="118" spans="1:11" x14ac:dyDescent="0.2">
      <c r="A118">
        <v>16</v>
      </c>
      <c r="B118">
        <f t="shared" si="43"/>
        <v>-0.78789092338230082</v>
      </c>
      <c r="C118">
        <f t="shared" si="43"/>
        <v>-0.78789092338230082</v>
      </c>
      <c r="D118">
        <f t="shared" si="43"/>
        <v>-0.78789092338230082</v>
      </c>
      <c r="E118">
        <f t="shared" si="43"/>
        <v>-0.78789092338230082</v>
      </c>
      <c r="F118">
        <f t="shared" si="43"/>
        <v>-0.78789092338230082</v>
      </c>
      <c r="G118">
        <f t="shared" si="43"/>
        <v>-0.78789092338230082</v>
      </c>
      <c r="H118">
        <f t="shared" si="43"/>
        <v>-0.78789092338230082</v>
      </c>
      <c r="I118">
        <f t="shared" si="43"/>
        <v>-0.78789092338230082</v>
      </c>
      <c r="J118">
        <f t="shared" si="43"/>
        <v>-0.78789092338230082</v>
      </c>
      <c r="K118">
        <f t="shared" si="43"/>
        <v>-0.78789092338230082</v>
      </c>
    </row>
    <row r="119" spans="1:11" x14ac:dyDescent="0.2">
      <c r="A119">
        <v>17</v>
      </c>
      <c r="B119">
        <f>IF(Rules!$B$11=Rules!$E$11,-SUM(Dealer!B16:B19),-SUM(Dealer!B5:B8))</f>
        <v>-0.67646658485968691</v>
      </c>
      <c r="C119">
        <f>IF(Rules!$B$11=Rules!$E$11,-SUM(Dealer!C16:C19),-SUM(Dealer!C5:C8))</f>
        <v>-0.50658272407690341</v>
      </c>
      <c r="D119">
        <f>IF(Rules!$B$11=Rules!$E$11,-SUM(Dealer!D16:D19),-SUM(Dealer!D5:D8))</f>
        <v>-0.49109112680671685</v>
      </c>
      <c r="E119">
        <f>IF(Rules!$B$11=Rules!$E$11,-SUM(Dealer!E16:E19),-SUM(Dealer!E5:E8))</f>
        <v>-0.47504181864785899</v>
      </c>
      <c r="F119">
        <f>IF(Rules!$B$11=Rules!$E$11,-SUM(Dealer!F16:F19),-SUM(Dealer!F5:F8))</f>
        <v>-0.46134504514718699</v>
      </c>
      <c r="G119">
        <f>IF(Rules!$B$11=Rules!$E$11,-SUM(Dealer!G16:G19),-SUM(Dealer!G5:G8))</f>
        <v>-0.41141133141165598</v>
      </c>
      <c r="H119">
        <f>IF(Rules!$B$11=Rules!$E$11,-SUM(Dealer!H16:H19),-SUM(Dealer!H5:H8))</f>
        <v>-0.36912139784422809</v>
      </c>
      <c r="I119">
        <f>IF(Rules!$B$11=Rules!$E$11,-SUM(Dealer!I16:I19),-SUM(Dealer!I5:I8))</f>
        <v>-0.62669221329963865</v>
      </c>
      <c r="J119">
        <f>IF(Rules!$B$11=Rules!$E$11,-SUM(Dealer!J16:J19),-SUM(Dealer!J5:J8))</f>
        <v>-0.65157939907966278</v>
      </c>
      <c r="K119">
        <f>IF(Rules!$B$11=Rules!$E$11,-SUM(Dealer!K16:K19),-SUM(Dealer!K5:K8))</f>
        <v>-0.6764665848596868</v>
      </c>
    </row>
    <row r="120" spans="1:11" x14ac:dyDescent="0.2">
      <c r="A120">
        <v>18</v>
      </c>
      <c r="B120">
        <f>IF(Rules!$B$11=Rules!$E$11,-SUM(Dealer!B17:B19),-SUM(Dealer!B6:B8))</f>
        <v>-0.56504224633707278</v>
      </c>
      <c r="C120">
        <f>IF(Rules!$B$11=Rules!$E$11,-SUM(Dealer!C17:C19),-SUM(Dealer!C6:C8))</f>
        <v>-0.37167537370220893</v>
      </c>
      <c r="D120">
        <f>IF(Rules!$B$11=Rules!$E$11,-SUM(Dealer!D17:D19),-SUM(Dealer!D6:D8))</f>
        <v>-0.36060880035197201</v>
      </c>
      <c r="E120">
        <f>IF(Rules!$B$11=Rules!$E$11,-SUM(Dealer!E17:E19),-SUM(Dealer!E6:E8))</f>
        <v>-0.34910374415465584</v>
      </c>
      <c r="F120">
        <f>IF(Rules!$B$11=Rules!$E$11,-SUM(Dealer!F17:F19),-SUM(Dealer!F6:F8))</f>
        <v>-0.33909375987663615</v>
      </c>
      <c r="G120">
        <f>IF(Rules!$B$11=Rules!$E$11,-SUM(Dealer!G17:G19),-SUM(Dealer!G6:G8))</f>
        <v>-0.30514475254144569</v>
      </c>
      <c r="H120">
        <f>IF(Rules!$B$11=Rules!$E$11,-SUM(Dealer!H17:H19),-SUM(Dealer!H6:H8))</f>
        <v>-0.23132443481922021</v>
      </c>
      <c r="I120">
        <f>IF(Rules!$B$11=Rules!$E$11,-SUM(Dealer!I17:I19),-SUM(Dealer!I6:I8))</f>
        <v>-0.26735643808123788</v>
      </c>
      <c r="J120">
        <f>IF(Rules!$B$11=Rules!$E$11,-SUM(Dealer!J17:J19),-SUM(Dealer!J6:J8))</f>
        <v>-0.53158395759377075</v>
      </c>
      <c r="K120">
        <f>IF(Rules!$B$11=Rules!$E$11,-SUM(Dealer!K17:K19),-SUM(Dealer!K6:K8))</f>
        <v>-0.56504224633707278</v>
      </c>
    </row>
    <row r="121" spans="1:11" x14ac:dyDescent="0.2">
      <c r="A121">
        <v>19</v>
      </c>
      <c r="B121">
        <f>IF(Rules!$B$11=Rules!$E$11,-Dealer!B18-Dealer!B19,-SUM(Dealer!B7:B8))</f>
        <v>-0.45361790781445882</v>
      </c>
      <c r="C121">
        <f>IF(Rules!$B$11=Rules!$E$11,-Dealer!C18-Dealer!C19,-SUM(Dealer!C7:C8))</f>
        <v>-0.24201994027720117</v>
      </c>
      <c r="D121">
        <f>IF(Rules!$B$11=Rules!$E$11,-Dealer!D18-Dealer!D19,-SUM(Dealer!D7:D8))</f>
        <v>-0.23502826305026803</v>
      </c>
      <c r="E121">
        <f>IF(Rules!$B$11=Rules!$E$11,-Dealer!E18-Dealer!E19,-SUM(Dealer!E7:E8))</f>
        <v>-0.22771733101784777</v>
      </c>
      <c r="F121">
        <f>IF(Rules!$B$11=Rules!$E$11,-Dealer!F18-Dealer!F19,-SUM(Dealer!F7:F8))</f>
        <v>-0.22139413596248042</v>
      </c>
      <c r="G121">
        <f>IF(Rules!$B$11=Rules!$E$11,-Dealer!G18-Dealer!G19,-SUM(Dealer!G7:G8))</f>
        <v>-0.19887817367123536</v>
      </c>
      <c r="H121">
        <f>IF(Rules!$B$11=Rules!$E$11,-Dealer!H18-Dealer!H19,-SUM(Dealer!H7:H8))</f>
        <v>-0.15269906942734846</v>
      </c>
      <c r="I121">
        <f>IF(Rules!$B$11=Rules!$E$11,-Dealer!I18-Dealer!I19,-SUM(Dealer!I7:I8))</f>
        <v>-0.13878989363206784</v>
      </c>
      <c r="J121">
        <f>IF(Rules!$B$11=Rules!$E$11,-Dealer!J18-Dealer!J19,-SUM(Dealer!J7:J8))</f>
        <v>-0.18081928533864794</v>
      </c>
      <c r="K121">
        <f>IF(Rules!$B$11=Rules!$E$11,-Dealer!K18-Dealer!K19,-SUM(Dealer!K7:K8))</f>
        <v>-0.45361790781445882</v>
      </c>
    </row>
    <row r="122" spans="1:11" x14ac:dyDescent="0.2">
      <c r="A122">
        <v>20</v>
      </c>
      <c r="B122">
        <f>IF(Rules!$B$11=Rules!$E$11,-Dealer!B19,-Dealer!B8)</f>
        <v>-0.3421935692918448</v>
      </c>
      <c r="C122">
        <f>IF(Rules!$B$11=Rules!$E$11,-Dealer!C19,-Dealer!C8)</f>
        <v>-0.11799348450596005</v>
      </c>
      <c r="D122">
        <f>IF(Rules!$B$11=Rules!$E$11,-Dealer!D19,-Dealer!D8)</f>
        <v>-0.11469964269825067</v>
      </c>
      <c r="E122">
        <f>IF(Rules!$B$11=Rules!$E$11,-Dealer!E19,-Dealer!E8)</f>
        <v>-0.11123270703408057</v>
      </c>
      <c r="F122">
        <f>IF(Rules!$B$11=Rules!$E$11,-Dealer!F19,-Dealer!F8)</f>
        <v>-0.10824617340471979</v>
      </c>
      <c r="G122">
        <f>IF(Rules!$B$11=Rules!$E$11,-Dealer!G19,-Dealer!G8)</f>
        <v>-9.7163256157420136E-2</v>
      </c>
      <c r="H122">
        <f>IF(Rules!$B$11=Rules!$E$11,-Dealer!H19,-Dealer!H8)</f>
        <v>-7.4073704035476681E-2</v>
      </c>
      <c r="I122">
        <f>IF(Rules!$B$11=Rules!$E$11,-Dealer!I19,-Dealer!I8)</f>
        <v>-6.939494681603392E-2</v>
      </c>
      <c r="J122">
        <f>IF(Rules!$B$11=Rules!$E$11,-Dealer!J19,-Dealer!J8)</f>
        <v>-6.0823843852755924E-2</v>
      </c>
      <c r="K122">
        <f>IF(Rules!$B$11=Rules!$E$11,-Dealer!K19,-Dealer!K8)</f>
        <v>-0.11142433852261402</v>
      </c>
    </row>
    <row r="123" spans="1:11" x14ac:dyDescent="0.2">
      <c r="A123">
        <v>21</v>
      </c>
      <c r="B123">
        <f>IF(Rules!$B$14=Rules!$D$14,1,IF(Rules!$B$11=Rules!$E$11,SUM(Dealer!B118:B122),SUM(Dealer!B107:B111)))</f>
        <v>0</v>
      </c>
      <c r="C123">
        <f>IF(Rules!$B$14=Rules!$D$14,1,IF(Rules!$B$11=Rules!$E$11,SUM(Dealer!C118:C122),SUM(Dealer!C107:C111)))</f>
        <v>0</v>
      </c>
      <c r="D123">
        <f>IF(Rules!$B$14=Rules!$D$14,1,IF(Rules!$B$11=Rules!$E$11,SUM(Dealer!D118:D122),SUM(Dealer!D107:D111)))</f>
        <v>0</v>
      </c>
      <c r="E123">
        <f>IF(Rules!$B$14=Rules!$D$14,1,IF(Rules!$B$11=Rules!$E$11,SUM(Dealer!E118:E122),SUM(Dealer!E107:E111)))</f>
        <v>0</v>
      </c>
      <c r="F123">
        <f>IF(Rules!$B$14=Rules!$D$14,1,IF(Rules!$B$11=Rules!$E$11,SUM(Dealer!F118:F122),SUM(Dealer!F107:F111)))</f>
        <v>0</v>
      </c>
      <c r="G123">
        <f>IF(Rules!$B$14=Rules!$D$14,1,IF(Rules!$B$11=Rules!$E$11,SUM(Dealer!G118:G122),SUM(Dealer!G107:G111)))</f>
        <v>0</v>
      </c>
      <c r="H123">
        <f>IF(Rules!$B$14=Rules!$D$14,1,IF(Rules!$B$11=Rules!$E$11,SUM(Dealer!H118:H122),SUM(Dealer!H107:H111)))</f>
        <v>0</v>
      </c>
      <c r="I123">
        <f>IF(Rules!$B$14=Rules!$D$14,1,IF(Rules!$B$11=Rules!$E$11,SUM(Dealer!I118:I122),SUM(Dealer!I107:I111)))</f>
        <v>0</v>
      </c>
      <c r="J123">
        <f>IF(Rules!$B$14=Rules!$D$14,1,IF(Rules!$B$11=Rules!$E$11,SUM(Dealer!J118:J122),SUM(Dealer!J107:J111)))</f>
        <v>0</v>
      </c>
      <c r="K123">
        <f>IF(Rules!$B$14=Rules!$D$14,1,IF(Rules!$B$11=Rules!$E$11,SUM(Dealer!K118:K122),SUM(Dealer!K107:K111)))</f>
        <v>0</v>
      </c>
    </row>
    <row r="124" spans="1:11" x14ac:dyDescent="0.2">
      <c r="A124">
        <v>22</v>
      </c>
      <c r="B124">
        <v>-1</v>
      </c>
      <c r="C124">
        <v>-1</v>
      </c>
      <c r="D124">
        <v>-1</v>
      </c>
      <c r="E124">
        <v>-1</v>
      </c>
      <c r="F124">
        <v>-1</v>
      </c>
      <c r="G124">
        <v>-1</v>
      </c>
      <c r="H124">
        <v>-1</v>
      </c>
      <c r="I124">
        <v>-1</v>
      </c>
      <c r="J124">
        <v>-1</v>
      </c>
      <c r="K124">
        <v>-1</v>
      </c>
    </row>
    <row r="125" spans="1:11" x14ac:dyDescent="0.2">
      <c r="A125">
        <v>23</v>
      </c>
      <c r="B125">
        <v>-1</v>
      </c>
      <c r="C125">
        <v>-1</v>
      </c>
      <c r="D125">
        <v>-1</v>
      </c>
      <c r="E125">
        <v>-1</v>
      </c>
      <c r="F125">
        <v>-1</v>
      </c>
      <c r="G125">
        <v>-1</v>
      </c>
      <c r="H125">
        <v>-1</v>
      </c>
      <c r="I125">
        <v>-1</v>
      </c>
      <c r="J125">
        <v>-1</v>
      </c>
      <c r="K125">
        <v>-1</v>
      </c>
    </row>
    <row r="126" spans="1:11" x14ac:dyDescent="0.2">
      <c r="A126">
        <v>24</v>
      </c>
      <c r="B126">
        <v>-1</v>
      </c>
      <c r="C126">
        <v>-1</v>
      </c>
      <c r="D126">
        <v>-1</v>
      </c>
      <c r="E126">
        <v>-1</v>
      </c>
      <c r="F126">
        <v>-1</v>
      </c>
      <c r="G126">
        <v>-1</v>
      </c>
      <c r="H126">
        <v>-1</v>
      </c>
      <c r="I126">
        <v>-1</v>
      </c>
      <c r="J126">
        <v>-1</v>
      </c>
      <c r="K126">
        <v>-1</v>
      </c>
    </row>
    <row r="127" spans="1:11" x14ac:dyDescent="0.2">
      <c r="A127">
        <v>25</v>
      </c>
      <c r="B127">
        <v>-1</v>
      </c>
      <c r="C127">
        <v>-1</v>
      </c>
      <c r="D127">
        <v>-1</v>
      </c>
      <c r="E127">
        <v>-1</v>
      </c>
      <c r="F127">
        <v>-1</v>
      </c>
      <c r="G127">
        <v>-1</v>
      </c>
      <c r="H127">
        <v>-1</v>
      </c>
      <c r="I127">
        <v>-1</v>
      </c>
      <c r="J127">
        <v>-1</v>
      </c>
      <c r="K127">
        <v>-1</v>
      </c>
    </row>
    <row r="128" spans="1:11" x14ac:dyDescent="0.2">
      <c r="A128">
        <v>26</v>
      </c>
      <c r="B128">
        <v>-1</v>
      </c>
      <c r="C128">
        <v>-1</v>
      </c>
      <c r="D128">
        <v>-1</v>
      </c>
      <c r="E128">
        <v>-1</v>
      </c>
      <c r="F128">
        <v>-1</v>
      </c>
      <c r="G128">
        <v>-1</v>
      </c>
      <c r="H128">
        <v>-1</v>
      </c>
      <c r="I128">
        <v>-1</v>
      </c>
      <c r="J128">
        <v>-1</v>
      </c>
      <c r="K128">
        <v>-1</v>
      </c>
    </row>
    <row r="129" spans="1:11" x14ac:dyDescent="0.2">
      <c r="A129">
        <v>27</v>
      </c>
      <c r="B129">
        <v>-1</v>
      </c>
      <c r="C129">
        <v>-1</v>
      </c>
      <c r="D129">
        <v>-1</v>
      </c>
      <c r="E129">
        <v>-1</v>
      </c>
      <c r="F129">
        <v>-1</v>
      </c>
      <c r="G129">
        <v>-1</v>
      </c>
      <c r="H129">
        <v>-1</v>
      </c>
      <c r="I129">
        <v>-1</v>
      </c>
      <c r="J129">
        <v>-1</v>
      </c>
      <c r="K129">
        <v>-1</v>
      </c>
    </row>
    <row r="130" spans="1:11" x14ac:dyDescent="0.2">
      <c r="A130">
        <v>28</v>
      </c>
      <c r="B130">
        <v>-1</v>
      </c>
      <c r="C130">
        <v>-1</v>
      </c>
      <c r="D130">
        <v>-1</v>
      </c>
      <c r="E130">
        <v>-1</v>
      </c>
      <c r="F130">
        <v>-1</v>
      </c>
      <c r="G130">
        <v>-1</v>
      </c>
      <c r="H130">
        <v>-1</v>
      </c>
      <c r="I130">
        <v>-1</v>
      </c>
      <c r="J130">
        <v>-1</v>
      </c>
      <c r="K130">
        <v>-1</v>
      </c>
    </row>
    <row r="131" spans="1:11" x14ac:dyDescent="0.2">
      <c r="A131">
        <v>29</v>
      </c>
      <c r="B131">
        <v>-1</v>
      </c>
      <c r="C131">
        <v>-1</v>
      </c>
      <c r="D131">
        <v>-1</v>
      </c>
      <c r="E131">
        <v>-1</v>
      </c>
      <c r="F131">
        <v>-1</v>
      </c>
      <c r="G131">
        <v>-1</v>
      </c>
      <c r="H131">
        <v>-1</v>
      </c>
      <c r="I131">
        <v>-1</v>
      </c>
      <c r="J131">
        <v>-1</v>
      </c>
      <c r="K131">
        <v>-1</v>
      </c>
    </row>
    <row r="132" spans="1:11" x14ac:dyDescent="0.2">
      <c r="A132">
        <v>30</v>
      </c>
      <c r="B132">
        <v>-1</v>
      </c>
      <c r="C132">
        <v>-1</v>
      </c>
      <c r="D132">
        <v>-1</v>
      </c>
      <c r="E132">
        <v>-1</v>
      </c>
      <c r="F132">
        <v>-1</v>
      </c>
      <c r="G132">
        <v>-1</v>
      </c>
      <c r="H132">
        <v>-1</v>
      </c>
      <c r="I132">
        <v>-1</v>
      </c>
      <c r="J132">
        <v>-1</v>
      </c>
      <c r="K132">
        <v>-1</v>
      </c>
    </row>
    <row r="133" spans="1:11" x14ac:dyDescent="0.2">
      <c r="A133">
        <v>31</v>
      </c>
      <c r="B133">
        <v>-1</v>
      </c>
      <c r="C133">
        <v>-1</v>
      </c>
      <c r="D133">
        <v>-1</v>
      </c>
      <c r="E133">
        <v>-1</v>
      </c>
      <c r="F133">
        <v>-1</v>
      </c>
      <c r="G133">
        <v>-1</v>
      </c>
      <c r="H133">
        <v>-1</v>
      </c>
      <c r="I133">
        <v>-1</v>
      </c>
      <c r="J133">
        <v>-1</v>
      </c>
      <c r="K133">
        <v>-1</v>
      </c>
    </row>
    <row r="135" spans="1:11" x14ac:dyDescent="0.2">
      <c r="A135" t="s">
        <v>4</v>
      </c>
      <c r="B135">
        <v>1</v>
      </c>
      <c r="C135">
        <v>2</v>
      </c>
      <c r="D135">
        <v>3</v>
      </c>
      <c r="E135">
        <v>4</v>
      </c>
      <c r="F135">
        <v>5</v>
      </c>
      <c r="G135">
        <v>6</v>
      </c>
      <c r="H135">
        <v>7</v>
      </c>
      <c r="I135">
        <v>8</v>
      </c>
      <c r="J135">
        <v>9</v>
      </c>
      <c r="K135">
        <v>10</v>
      </c>
    </row>
    <row r="136" spans="1:11" x14ac:dyDescent="0.2">
      <c r="A136">
        <v>12</v>
      </c>
      <c r="B136">
        <f t="shared" ref="B136:K136" si="44">B114</f>
        <v>-0.78789092338230082</v>
      </c>
      <c r="C136">
        <f t="shared" si="44"/>
        <v>-0.78789092338230082</v>
      </c>
      <c r="D136">
        <f t="shared" si="44"/>
        <v>-0.78789092338230082</v>
      </c>
      <c r="E136">
        <f t="shared" si="44"/>
        <v>-0.78789092338230082</v>
      </c>
      <c r="F136">
        <f t="shared" si="44"/>
        <v>-0.78789092338230082</v>
      </c>
      <c r="G136">
        <f t="shared" si="44"/>
        <v>-0.78789092338230082</v>
      </c>
      <c r="H136">
        <f t="shared" si="44"/>
        <v>-0.78789092338230082</v>
      </c>
      <c r="I136">
        <f t="shared" si="44"/>
        <v>-0.78789092338230082</v>
      </c>
      <c r="J136">
        <f t="shared" si="44"/>
        <v>-0.78789092338230082</v>
      </c>
      <c r="K136">
        <f t="shared" si="44"/>
        <v>-0.78789092338230082</v>
      </c>
    </row>
    <row r="137" spans="1:11" x14ac:dyDescent="0.2">
      <c r="A137">
        <v>13</v>
      </c>
      <c r="B137">
        <f t="shared" ref="B137:K137" si="45">B115</f>
        <v>-0.78789092338230082</v>
      </c>
      <c r="C137">
        <f t="shared" si="45"/>
        <v>-0.78789092338230082</v>
      </c>
      <c r="D137">
        <f t="shared" si="45"/>
        <v>-0.78789092338230082</v>
      </c>
      <c r="E137">
        <f t="shared" si="45"/>
        <v>-0.78789092338230082</v>
      </c>
      <c r="F137">
        <f t="shared" si="45"/>
        <v>-0.78789092338230082</v>
      </c>
      <c r="G137">
        <f t="shared" si="45"/>
        <v>-0.78789092338230082</v>
      </c>
      <c r="H137">
        <f t="shared" si="45"/>
        <v>-0.78789092338230082</v>
      </c>
      <c r="I137">
        <f t="shared" si="45"/>
        <v>-0.78789092338230082</v>
      </c>
      <c r="J137">
        <f t="shared" si="45"/>
        <v>-0.78789092338230082</v>
      </c>
      <c r="K137">
        <f t="shared" si="45"/>
        <v>-0.78789092338230082</v>
      </c>
    </row>
    <row r="138" spans="1:11" x14ac:dyDescent="0.2">
      <c r="A138">
        <v>14</v>
      </c>
      <c r="B138">
        <f t="shared" ref="B138:K138" si="46">B116</f>
        <v>-0.78789092338230082</v>
      </c>
      <c r="C138">
        <f t="shared" si="46"/>
        <v>-0.78789092338230082</v>
      </c>
      <c r="D138">
        <f t="shared" si="46"/>
        <v>-0.78789092338230082</v>
      </c>
      <c r="E138">
        <f t="shared" si="46"/>
        <v>-0.78789092338230082</v>
      </c>
      <c r="F138">
        <f t="shared" si="46"/>
        <v>-0.78789092338230082</v>
      </c>
      <c r="G138">
        <f t="shared" si="46"/>
        <v>-0.78789092338230082</v>
      </c>
      <c r="H138">
        <f t="shared" si="46"/>
        <v>-0.78789092338230082</v>
      </c>
      <c r="I138">
        <f t="shared" si="46"/>
        <v>-0.78789092338230082</v>
      </c>
      <c r="J138">
        <f t="shared" si="46"/>
        <v>-0.78789092338230082</v>
      </c>
      <c r="K138">
        <f t="shared" si="46"/>
        <v>-0.78789092338230082</v>
      </c>
    </row>
    <row r="139" spans="1:11" x14ac:dyDescent="0.2">
      <c r="A139">
        <v>15</v>
      </c>
      <c r="B139">
        <f t="shared" ref="B139:K139" si="47">B117</f>
        <v>-0.78789092338230082</v>
      </c>
      <c r="C139">
        <f t="shared" si="47"/>
        <v>-0.78789092338230082</v>
      </c>
      <c r="D139">
        <f t="shared" si="47"/>
        <v>-0.78789092338230082</v>
      </c>
      <c r="E139">
        <f t="shared" si="47"/>
        <v>-0.78789092338230082</v>
      </c>
      <c r="F139">
        <f t="shared" si="47"/>
        <v>-0.78789092338230082</v>
      </c>
      <c r="G139">
        <f t="shared" si="47"/>
        <v>-0.78789092338230082</v>
      </c>
      <c r="H139">
        <f t="shared" si="47"/>
        <v>-0.78789092338230082</v>
      </c>
      <c r="I139">
        <f t="shared" si="47"/>
        <v>-0.78789092338230082</v>
      </c>
      <c r="J139">
        <f t="shared" si="47"/>
        <v>-0.78789092338230082</v>
      </c>
      <c r="K139">
        <f t="shared" si="47"/>
        <v>-0.78789092338230082</v>
      </c>
    </row>
    <row r="140" spans="1:11" x14ac:dyDescent="0.2">
      <c r="A140">
        <v>16</v>
      </c>
      <c r="B140">
        <f t="shared" ref="B140:K140" si="48">B118</f>
        <v>-0.78789092338230082</v>
      </c>
      <c r="C140">
        <f t="shared" si="48"/>
        <v>-0.78789092338230082</v>
      </c>
      <c r="D140">
        <f t="shared" si="48"/>
        <v>-0.78789092338230082</v>
      </c>
      <c r="E140">
        <f t="shared" si="48"/>
        <v>-0.78789092338230082</v>
      </c>
      <c r="F140">
        <f t="shared" si="48"/>
        <v>-0.78789092338230082</v>
      </c>
      <c r="G140">
        <f t="shared" si="48"/>
        <v>-0.78789092338230082</v>
      </c>
      <c r="H140">
        <f t="shared" si="48"/>
        <v>-0.78789092338230082</v>
      </c>
      <c r="I140">
        <f t="shared" si="48"/>
        <v>-0.78789092338230082</v>
      </c>
      <c r="J140">
        <f t="shared" si="48"/>
        <v>-0.78789092338230082</v>
      </c>
      <c r="K140">
        <f t="shared" si="48"/>
        <v>-0.78789092338230082</v>
      </c>
    </row>
    <row r="141" spans="1:11" x14ac:dyDescent="0.2">
      <c r="A141">
        <v>17</v>
      </c>
      <c r="B141">
        <f t="shared" ref="B141:K141" si="49">B119</f>
        <v>-0.67646658485968691</v>
      </c>
      <c r="C141">
        <f t="shared" si="49"/>
        <v>-0.50658272407690341</v>
      </c>
      <c r="D141">
        <f t="shared" si="49"/>
        <v>-0.49109112680671685</v>
      </c>
      <c r="E141">
        <f t="shared" si="49"/>
        <v>-0.47504181864785899</v>
      </c>
      <c r="F141">
        <f t="shared" si="49"/>
        <v>-0.46134504514718699</v>
      </c>
      <c r="G141">
        <f t="shared" si="49"/>
        <v>-0.41141133141165598</v>
      </c>
      <c r="H141">
        <f t="shared" si="49"/>
        <v>-0.36912139784422809</v>
      </c>
      <c r="I141">
        <f t="shared" si="49"/>
        <v>-0.62669221329963865</v>
      </c>
      <c r="J141">
        <f t="shared" si="49"/>
        <v>-0.65157939907966278</v>
      </c>
      <c r="K141">
        <f t="shared" si="49"/>
        <v>-0.6764665848596868</v>
      </c>
    </row>
    <row r="142" spans="1:11" x14ac:dyDescent="0.2">
      <c r="A142">
        <v>18</v>
      </c>
      <c r="B142">
        <f t="shared" ref="B142:K142" si="50">B120</f>
        <v>-0.56504224633707278</v>
      </c>
      <c r="C142">
        <f t="shared" si="50"/>
        <v>-0.37167537370220893</v>
      </c>
      <c r="D142">
        <f t="shared" si="50"/>
        <v>-0.36060880035197201</v>
      </c>
      <c r="E142">
        <f t="shared" si="50"/>
        <v>-0.34910374415465584</v>
      </c>
      <c r="F142">
        <f t="shared" si="50"/>
        <v>-0.33909375987663615</v>
      </c>
      <c r="G142">
        <f t="shared" si="50"/>
        <v>-0.30514475254144569</v>
      </c>
      <c r="H142">
        <f t="shared" si="50"/>
        <v>-0.23132443481922021</v>
      </c>
      <c r="I142">
        <f t="shared" si="50"/>
        <v>-0.26735643808123788</v>
      </c>
      <c r="J142">
        <f t="shared" si="50"/>
        <v>-0.53158395759377075</v>
      </c>
      <c r="K142">
        <f t="shared" si="50"/>
        <v>-0.56504224633707278</v>
      </c>
    </row>
    <row r="143" spans="1:11" x14ac:dyDescent="0.2">
      <c r="A143">
        <v>19</v>
      </c>
      <c r="B143">
        <f t="shared" ref="B143:K143" si="51">B121</f>
        <v>-0.45361790781445882</v>
      </c>
      <c r="C143">
        <f t="shared" si="51"/>
        <v>-0.24201994027720117</v>
      </c>
      <c r="D143">
        <f t="shared" si="51"/>
        <v>-0.23502826305026803</v>
      </c>
      <c r="E143">
        <f t="shared" si="51"/>
        <v>-0.22771733101784777</v>
      </c>
      <c r="F143">
        <f t="shared" si="51"/>
        <v>-0.22139413596248042</v>
      </c>
      <c r="G143">
        <f t="shared" si="51"/>
        <v>-0.19887817367123536</v>
      </c>
      <c r="H143">
        <f t="shared" si="51"/>
        <v>-0.15269906942734846</v>
      </c>
      <c r="I143">
        <f t="shared" si="51"/>
        <v>-0.13878989363206784</v>
      </c>
      <c r="J143">
        <f t="shared" si="51"/>
        <v>-0.18081928533864794</v>
      </c>
      <c r="K143">
        <f t="shared" si="51"/>
        <v>-0.45361790781445882</v>
      </c>
    </row>
    <row r="144" spans="1:11" x14ac:dyDescent="0.2">
      <c r="A144">
        <v>20</v>
      </c>
      <c r="B144">
        <f t="shared" ref="B144:K144" si="52">B122</f>
        <v>-0.3421935692918448</v>
      </c>
      <c r="C144">
        <f t="shared" si="52"/>
        <v>-0.11799348450596005</v>
      </c>
      <c r="D144">
        <f t="shared" si="52"/>
        <v>-0.11469964269825067</v>
      </c>
      <c r="E144">
        <f t="shared" si="52"/>
        <v>-0.11123270703408057</v>
      </c>
      <c r="F144">
        <f t="shared" si="52"/>
        <v>-0.10824617340471979</v>
      </c>
      <c r="G144">
        <f t="shared" si="52"/>
        <v>-9.7163256157420136E-2</v>
      </c>
      <c r="H144">
        <f t="shared" si="52"/>
        <v>-7.4073704035476681E-2</v>
      </c>
      <c r="I144">
        <f t="shared" si="52"/>
        <v>-6.939494681603392E-2</v>
      </c>
      <c r="J144">
        <f t="shared" si="52"/>
        <v>-6.0823843852755924E-2</v>
      </c>
      <c r="K144">
        <f t="shared" si="52"/>
        <v>-0.11142433852261402</v>
      </c>
    </row>
    <row r="145" spans="1:11" x14ac:dyDescent="0.2">
      <c r="A145">
        <v>21</v>
      </c>
      <c r="B145">
        <f t="shared" ref="B145:K145" si="53">B123</f>
        <v>0</v>
      </c>
      <c r="C145">
        <f t="shared" si="53"/>
        <v>0</v>
      </c>
      <c r="D145">
        <f t="shared" si="53"/>
        <v>0</v>
      </c>
      <c r="E145">
        <f t="shared" si="53"/>
        <v>0</v>
      </c>
      <c r="F145">
        <f t="shared" si="53"/>
        <v>0</v>
      </c>
      <c r="G145">
        <f t="shared" si="53"/>
        <v>0</v>
      </c>
      <c r="H145">
        <f t="shared" si="53"/>
        <v>0</v>
      </c>
      <c r="I145">
        <f t="shared" si="53"/>
        <v>0</v>
      </c>
      <c r="J145">
        <f t="shared" si="53"/>
        <v>0</v>
      </c>
      <c r="K145">
        <f t="shared" si="53"/>
        <v>0</v>
      </c>
    </row>
    <row r="146" spans="1:11" x14ac:dyDescent="0.2">
      <c r="A146">
        <v>22</v>
      </c>
      <c r="B146">
        <f>B114</f>
        <v>-0.78789092338230082</v>
      </c>
      <c r="C146">
        <f t="shared" ref="C146:K146" si="54">C114</f>
        <v>-0.78789092338230082</v>
      </c>
      <c r="D146">
        <f t="shared" si="54"/>
        <v>-0.78789092338230082</v>
      </c>
      <c r="E146">
        <f t="shared" si="54"/>
        <v>-0.78789092338230082</v>
      </c>
      <c r="F146">
        <f t="shared" si="54"/>
        <v>-0.78789092338230082</v>
      </c>
      <c r="G146">
        <f t="shared" si="54"/>
        <v>-0.78789092338230082</v>
      </c>
      <c r="H146">
        <f t="shared" si="54"/>
        <v>-0.78789092338230082</v>
      </c>
      <c r="I146">
        <f t="shared" si="54"/>
        <v>-0.78789092338230082</v>
      </c>
      <c r="J146">
        <f t="shared" si="54"/>
        <v>-0.78789092338230082</v>
      </c>
      <c r="K146">
        <f t="shared" si="54"/>
        <v>-0.78789092338230082</v>
      </c>
    </row>
    <row r="147" spans="1:11" x14ac:dyDescent="0.2">
      <c r="A147">
        <v>23</v>
      </c>
      <c r="B147">
        <f t="shared" ref="B147:K147" si="55">B115</f>
        <v>-0.78789092338230082</v>
      </c>
      <c r="C147">
        <f t="shared" si="55"/>
        <v>-0.78789092338230082</v>
      </c>
      <c r="D147">
        <f t="shared" si="55"/>
        <v>-0.78789092338230082</v>
      </c>
      <c r="E147">
        <f t="shared" si="55"/>
        <v>-0.78789092338230082</v>
      </c>
      <c r="F147">
        <f t="shared" si="55"/>
        <v>-0.78789092338230082</v>
      </c>
      <c r="G147">
        <f t="shared" si="55"/>
        <v>-0.78789092338230082</v>
      </c>
      <c r="H147">
        <f t="shared" si="55"/>
        <v>-0.78789092338230082</v>
      </c>
      <c r="I147">
        <f t="shared" si="55"/>
        <v>-0.78789092338230082</v>
      </c>
      <c r="J147">
        <f t="shared" si="55"/>
        <v>-0.78789092338230082</v>
      </c>
      <c r="K147">
        <f t="shared" si="55"/>
        <v>-0.78789092338230082</v>
      </c>
    </row>
    <row r="148" spans="1:11" x14ac:dyDescent="0.2">
      <c r="A148">
        <v>24</v>
      </c>
      <c r="B148">
        <f t="shared" ref="B148:K148" si="56">B116</f>
        <v>-0.78789092338230082</v>
      </c>
      <c r="C148">
        <f t="shared" si="56"/>
        <v>-0.78789092338230082</v>
      </c>
      <c r="D148">
        <f t="shared" si="56"/>
        <v>-0.78789092338230082</v>
      </c>
      <c r="E148">
        <f t="shared" si="56"/>
        <v>-0.78789092338230082</v>
      </c>
      <c r="F148">
        <f t="shared" si="56"/>
        <v>-0.78789092338230082</v>
      </c>
      <c r="G148">
        <f t="shared" si="56"/>
        <v>-0.78789092338230082</v>
      </c>
      <c r="H148">
        <f t="shared" si="56"/>
        <v>-0.78789092338230082</v>
      </c>
      <c r="I148">
        <f t="shared" si="56"/>
        <v>-0.78789092338230082</v>
      </c>
      <c r="J148">
        <f t="shared" si="56"/>
        <v>-0.78789092338230082</v>
      </c>
      <c r="K148">
        <f t="shared" si="56"/>
        <v>-0.78789092338230082</v>
      </c>
    </row>
    <row r="149" spans="1:11" x14ac:dyDescent="0.2">
      <c r="A149">
        <v>25</v>
      </c>
      <c r="B149">
        <f t="shared" ref="B149:K149" si="57">B117</f>
        <v>-0.78789092338230082</v>
      </c>
      <c r="C149">
        <f t="shared" si="57"/>
        <v>-0.78789092338230082</v>
      </c>
      <c r="D149">
        <f t="shared" si="57"/>
        <v>-0.78789092338230082</v>
      </c>
      <c r="E149">
        <f t="shared" si="57"/>
        <v>-0.78789092338230082</v>
      </c>
      <c r="F149">
        <f t="shared" si="57"/>
        <v>-0.78789092338230082</v>
      </c>
      <c r="G149">
        <f t="shared" si="57"/>
        <v>-0.78789092338230082</v>
      </c>
      <c r="H149">
        <f t="shared" si="57"/>
        <v>-0.78789092338230082</v>
      </c>
      <c r="I149">
        <f t="shared" si="57"/>
        <v>-0.78789092338230082</v>
      </c>
      <c r="J149">
        <f t="shared" si="57"/>
        <v>-0.78789092338230082</v>
      </c>
      <c r="K149">
        <f t="shared" si="57"/>
        <v>-0.78789092338230082</v>
      </c>
    </row>
    <row r="150" spans="1:11" x14ac:dyDescent="0.2">
      <c r="A150">
        <v>26</v>
      </c>
      <c r="B150">
        <f t="shared" ref="B150:K150" si="58">B118</f>
        <v>-0.78789092338230082</v>
      </c>
      <c r="C150">
        <f t="shared" si="58"/>
        <v>-0.78789092338230082</v>
      </c>
      <c r="D150">
        <f t="shared" si="58"/>
        <v>-0.78789092338230082</v>
      </c>
      <c r="E150">
        <f t="shared" si="58"/>
        <v>-0.78789092338230082</v>
      </c>
      <c r="F150">
        <f t="shared" si="58"/>
        <v>-0.78789092338230082</v>
      </c>
      <c r="G150">
        <f t="shared" si="58"/>
        <v>-0.78789092338230082</v>
      </c>
      <c r="H150">
        <f t="shared" si="58"/>
        <v>-0.78789092338230082</v>
      </c>
      <c r="I150">
        <f t="shared" si="58"/>
        <v>-0.78789092338230082</v>
      </c>
      <c r="J150">
        <f t="shared" si="58"/>
        <v>-0.78789092338230082</v>
      </c>
      <c r="K150">
        <f t="shared" si="58"/>
        <v>-0.78789092338230082</v>
      </c>
    </row>
    <row r="151" spans="1:11" x14ac:dyDescent="0.2">
      <c r="A151">
        <v>27</v>
      </c>
      <c r="B151">
        <f t="shared" ref="B151:K151" si="59">B119</f>
        <v>-0.67646658485968691</v>
      </c>
      <c r="C151">
        <f t="shared" si="59"/>
        <v>-0.50658272407690341</v>
      </c>
      <c r="D151">
        <f t="shared" si="59"/>
        <v>-0.49109112680671685</v>
      </c>
      <c r="E151">
        <f t="shared" si="59"/>
        <v>-0.47504181864785899</v>
      </c>
      <c r="F151">
        <f t="shared" si="59"/>
        <v>-0.46134504514718699</v>
      </c>
      <c r="G151">
        <f t="shared" si="59"/>
        <v>-0.41141133141165598</v>
      </c>
      <c r="H151">
        <f t="shared" si="59"/>
        <v>-0.36912139784422809</v>
      </c>
      <c r="I151">
        <f t="shared" si="59"/>
        <v>-0.62669221329963865</v>
      </c>
      <c r="J151">
        <f t="shared" si="59"/>
        <v>-0.65157939907966278</v>
      </c>
      <c r="K151">
        <f t="shared" si="59"/>
        <v>-0.6764665848596868</v>
      </c>
    </row>
    <row r="152" spans="1:11" x14ac:dyDescent="0.2">
      <c r="A152">
        <v>28</v>
      </c>
      <c r="B152">
        <f t="shared" ref="B152:K152" si="60">B120</f>
        <v>-0.56504224633707278</v>
      </c>
      <c r="C152">
        <f t="shared" si="60"/>
        <v>-0.37167537370220893</v>
      </c>
      <c r="D152">
        <f t="shared" si="60"/>
        <v>-0.36060880035197201</v>
      </c>
      <c r="E152">
        <f t="shared" si="60"/>
        <v>-0.34910374415465584</v>
      </c>
      <c r="F152">
        <f t="shared" si="60"/>
        <v>-0.33909375987663615</v>
      </c>
      <c r="G152">
        <f t="shared" si="60"/>
        <v>-0.30514475254144569</v>
      </c>
      <c r="H152">
        <f t="shared" si="60"/>
        <v>-0.23132443481922021</v>
      </c>
      <c r="I152">
        <f t="shared" si="60"/>
        <v>-0.26735643808123788</v>
      </c>
      <c r="J152">
        <f t="shared" si="60"/>
        <v>-0.53158395759377075</v>
      </c>
      <c r="K152">
        <f t="shared" si="60"/>
        <v>-0.56504224633707278</v>
      </c>
    </row>
    <row r="153" spans="1:11" x14ac:dyDescent="0.2">
      <c r="A153">
        <v>29</v>
      </c>
      <c r="B153">
        <f t="shared" ref="B153:K153" si="61">B121</f>
        <v>-0.45361790781445882</v>
      </c>
      <c r="C153">
        <f t="shared" si="61"/>
        <v>-0.24201994027720117</v>
      </c>
      <c r="D153">
        <f t="shared" si="61"/>
        <v>-0.23502826305026803</v>
      </c>
      <c r="E153">
        <f t="shared" si="61"/>
        <v>-0.22771733101784777</v>
      </c>
      <c r="F153">
        <f t="shared" si="61"/>
        <v>-0.22139413596248042</v>
      </c>
      <c r="G153">
        <f t="shared" si="61"/>
        <v>-0.19887817367123536</v>
      </c>
      <c r="H153">
        <f t="shared" si="61"/>
        <v>-0.15269906942734846</v>
      </c>
      <c r="I153">
        <f t="shared" si="61"/>
        <v>-0.13878989363206784</v>
      </c>
      <c r="J153">
        <f t="shared" si="61"/>
        <v>-0.18081928533864794</v>
      </c>
      <c r="K153">
        <f t="shared" si="61"/>
        <v>-0.45361790781445882</v>
      </c>
    </row>
    <row r="154" spans="1:11" x14ac:dyDescent="0.2">
      <c r="A154">
        <v>30</v>
      </c>
      <c r="B154">
        <f t="shared" ref="B154:K154" si="62">B122</f>
        <v>-0.3421935692918448</v>
      </c>
      <c r="C154">
        <f t="shared" si="62"/>
        <v>-0.11799348450596005</v>
      </c>
      <c r="D154">
        <f t="shared" si="62"/>
        <v>-0.11469964269825067</v>
      </c>
      <c r="E154">
        <f t="shared" si="62"/>
        <v>-0.11123270703408057</v>
      </c>
      <c r="F154">
        <f t="shared" si="62"/>
        <v>-0.10824617340471979</v>
      </c>
      <c r="G154">
        <f t="shared" si="62"/>
        <v>-9.7163256157420136E-2</v>
      </c>
      <c r="H154">
        <f t="shared" si="62"/>
        <v>-7.4073704035476681E-2</v>
      </c>
      <c r="I154">
        <f t="shared" si="62"/>
        <v>-6.939494681603392E-2</v>
      </c>
      <c r="J154">
        <f t="shared" si="62"/>
        <v>-6.0823843852755924E-2</v>
      </c>
      <c r="K154">
        <f t="shared" si="62"/>
        <v>-0.11142433852261402</v>
      </c>
    </row>
    <row r="155" spans="1:11" x14ac:dyDescent="0.2">
      <c r="A155">
        <v>31</v>
      </c>
      <c r="B155">
        <f t="shared" ref="B155:K155" si="63">B123</f>
        <v>0</v>
      </c>
      <c r="C155">
        <f t="shared" si="63"/>
        <v>0</v>
      </c>
      <c r="D155">
        <f t="shared" si="63"/>
        <v>0</v>
      </c>
      <c r="E155">
        <f t="shared" si="63"/>
        <v>0</v>
      </c>
      <c r="F155">
        <f t="shared" si="63"/>
        <v>0</v>
      </c>
      <c r="G155">
        <f t="shared" si="63"/>
        <v>0</v>
      </c>
      <c r="H155">
        <f t="shared" si="63"/>
        <v>0</v>
      </c>
      <c r="I155">
        <f t="shared" si="63"/>
        <v>0</v>
      </c>
      <c r="J155">
        <f t="shared" si="63"/>
        <v>0</v>
      </c>
      <c r="K155">
        <f t="shared" si="63"/>
        <v>0</v>
      </c>
    </row>
  </sheetData>
  <sheetProtection sheet="1" objects="1" scenarios="1"/>
  <mergeCells count="2">
    <mergeCell ref="A52:K52"/>
    <mergeCell ref="A104:K104"/>
  </mergeCells>
  <phoneticPr fontId="16" type="noConversion"/>
  <pageMargins left="0.7" right="0.7" top="0.75" bottom="0.75" header="0.3" footer="0.3"/>
  <pageSetup paperSize="9" orientation="landscape" horizontalDpi="0" verticalDpi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/>
  <dimension ref="A1:K155"/>
  <sheetViews>
    <sheetView topLeftCell="A49" workbookViewId="0">
      <selection activeCell="B54" sqref="B54"/>
    </sheetView>
  </sheetViews>
  <sheetFormatPr baseColWidth="10" defaultColWidth="8.83203125" defaultRowHeight="16" x14ac:dyDescent="0.2"/>
  <sheetData>
    <row r="1" spans="1:11" x14ac:dyDescent="0.2">
      <c r="A1" t="s">
        <v>7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</row>
    <row r="2" spans="1:11" x14ac:dyDescent="0.2">
      <c r="A2">
        <v>4</v>
      </c>
      <c r="B2">
        <f>(SUM(HS!B35*Inittialize!$F$2,HS!B4*Inittialize!$F$3,HS!B5*Inittialize!$F$4,HS!B6*Inittialize!$F$5,HS!B7*Inittialize!$F$6,HS!B8*Inittialize!$F$7,HS!B9*Inittialize!$F$8,HS!B10*Inittialize!$F$9,HS!B11*Inittialize!$F$10,HS!B12*Inittialize!$F$11))</f>
        <v>-0.38538530661686632</v>
      </c>
      <c r="C2">
        <f>(SUM(HS!C35*Inittialize!$F$2,HS!C4*Inittialize!$F$3,HS!C5*Inittialize!$F$4,HS!C6*Inittialize!$F$5,HS!C7*Inittialize!$F$6,HS!C8*Inittialize!$F$7,HS!C9*Inittialize!$F$8,HS!C10*Inittialize!$F$9,HS!C11*Inittialize!$F$10,HS!C12*Inittialize!$F$11))</f>
        <v>-0.11491332761892138</v>
      </c>
      <c r="D2">
        <f>(SUM(HS!D35*Inittialize!$F$2,HS!D4*Inittialize!$F$3,HS!D5*Inittialize!$F$4,HS!D6*Inittialize!$F$5,HS!D7*Inittialize!$F$6,HS!D8*Inittialize!$F$7,HS!D9*Inittialize!$F$8,HS!D10*Inittialize!$F$9,HS!D11*Inittialize!$F$10,HS!D12*Inittialize!$F$11))</f>
        <v>-8.261331429974432E-2</v>
      </c>
      <c r="E2">
        <f>(SUM(HS!E35*Inittialize!$F$2,HS!E4*Inittialize!$F$3,HS!E5*Inittialize!$F$4,HS!E6*Inittialize!$F$5,HS!E7*Inittialize!$F$6,HS!E8*Inittialize!$F$7,HS!E9*Inittialize!$F$8,HS!E10*Inittialize!$F$9,HS!E11*Inittialize!$F$10,HS!E12*Inittialize!$F$11))</f>
        <v>-4.9367420106916929E-2</v>
      </c>
      <c r="F2">
        <f>(SUM(HS!F35*Inittialize!$F$2,HS!F4*Inittialize!$F$3,HS!F5*Inittialize!$F$4,HS!F6*Inittialize!$F$5,HS!F7*Inittialize!$F$6,HS!F8*Inittialize!$F$7,HS!F9*Inittialize!$F$8,HS!F10*Inittialize!$F$9,HS!F11*Inittialize!$F$10,HS!F12*Inittialize!$F$11))</f>
        <v>-1.2379926519926553E-2</v>
      </c>
      <c r="G2">
        <f>(SUM(HS!G35*Inittialize!$F$2,HS!G4*Inittialize!$F$3,HS!G5*Inittialize!$F$4,HS!G6*Inittialize!$F$5,HS!G7*Inittialize!$F$6,HS!G8*Inittialize!$F$7,HS!G9*Inittialize!$F$8,HS!G10*Inittialize!$F$9,HS!G11*Inittialize!$F$10,HS!G12*Inittialize!$F$11))</f>
        <v>1.1130417280979743E-2</v>
      </c>
      <c r="H2">
        <f>(SUM(HS!H35*Inittialize!$F$2,HS!H4*Inittialize!$F$3,HS!H5*Inittialize!$F$4,HS!H6*Inittialize!$F$5,HS!H7*Inittialize!$F$6,HS!H8*Inittialize!$F$7,HS!H9*Inittialize!$F$8,HS!H10*Inittialize!$F$9,HS!H11*Inittialize!$F$10,HS!H12*Inittialize!$F$11))</f>
        <v>-8.8279201058463694E-2</v>
      </c>
      <c r="I2">
        <f>(SUM(HS!I35*Inittialize!$F$2,HS!I4*Inittialize!$F$3,HS!I5*Inittialize!$F$4,HS!I6*Inittialize!$F$5,HS!I7*Inittialize!$F$6,HS!I8*Inittialize!$F$7,HS!I9*Inittialize!$F$8,HS!I10*Inittialize!$F$9,HS!I11*Inittialize!$F$10,HS!I12*Inittialize!$F$11))</f>
        <v>-0.15933415266020512</v>
      </c>
      <c r="J2">
        <f>(SUM(HS!J35*Inittialize!$F$2,HS!J4*Inittialize!$F$3,HS!J5*Inittialize!$F$4,HS!J6*Inittialize!$F$5,HS!J7*Inittialize!$F$6,HS!J8*Inittialize!$F$7,HS!J9*Inittialize!$F$8,HS!J10*Inittialize!$F$9,HS!J11*Inittialize!$F$10,HS!J12*Inittialize!$F$11))</f>
        <v>-0.24066617915336552</v>
      </c>
      <c r="K2">
        <f>(SUM(HS!K35*Inittialize!$F$2,HS!K4*Inittialize!$F$3,HS!K5*Inittialize!$F$4,HS!K6*Inittialize!$F$5,HS!K7*Inittialize!$F$6,HS!K8*Inittialize!$F$7,HS!K9*Inittialize!$F$8,HS!K10*Inittialize!$F$9,HS!K11*Inittialize!$F$10,HS!K12*Inittialize!$F$11))</f>
        <v>-0.33509986436351102</v>
      </c>
    </row>
    <row r="3" spans="1:11" x14ac:dyDescent="0.2">
      <c r="A3">
        <v>5</v>
      </c>
      <c r="B3">
        <f>(SUM(HS!B36*Inittialize!$F$2,HS!B5*Inittialize!$F$3,HS!B6*Inittialize!$F$4,HS!B7*Inittialize!$F$5,HS!B8*Inittialize!$F$6,HS!B9*Inittialize!$F$7,HS!B10*Inittialize!$F$8,HS!B11*Inittialize!$F$9,HS!B12*Inittialize!$F$10,HS!B13*Inittialize!$F$11))</f>
        <v>-0.40632230211141918</v>
      </c>
      <c r="C3">
        <f>(SUM(HS!C36*Inittialize!$F$2,HS!C5*Inittialize!$F$3,HS!C6*Inittialize!$F$4,HS!C7*Inittialize!$F$5,HS!C8*Inittialize!$F$6,HS!C9*Inittialize!$F$7,HS!C10*Inittialize!$F$8,HS!C11*Inittialize!$F$9,HS!C12*Inittialize!$F$10,HS!C13*Inittialize!$F$11))</f>
        <v>-0.12821556706374751</v>
      </c>
      <c r="D3">
        <f>(SUM(HS!D36*Inittialize!$F$2,HS!D5*Inittialize!$F$3,HS!D6*Inittialize!$F$4,HS!D7*Inittialize!$F$5,HS!D8*Inittialize!$F$6,HS!D9*Inittialize!$F$7,HS!D10*Inittialize!$F$8,HS!D11*Inittialize!$F$9,HS!D12*Inittialize!$F$10,HS!D13*Inittialize!$F$11))</f>
        <v>-9.5310227261489827E-2</v>
      </c>
      <c r="E3">
        <f>(SUM(HS!E36*Inittialize!$F$2,HS!E5*Inittialize!$F$3,HS!E6*Inittialize!$F$4,HS!E7*Inittialize!$F$5,HS!E8*Inittialize!$F$6,HS!E9*Inittialize!$F$7,HS!E10*Inittialize!$F$8,HS!E11*Inittialize!$F$9,HS!E12*Inittialize!$F$10,HS!E13*Inittialize!$F$11))</f>
        <v>-6.1479464199694266E-2</v>
      </c>
      <c r="F3">
        <f>(SUM(HS!F36*Inittialize!$F$2,HS!F5*Inittialize!$F$3,HS!F6*Inittialize!$F$4,HS!F7*Inittialize!$F$5,HS!F8*Inittialize!$F$6,HS!F9*Inittialize!$F$7,HS!F10*Inittialize!$F$8,HS!F11*Inittialize!$F$9,HS!F12*Inittialize!$F$10,HS!F13*Inittialize!$F$11))</f>
        <v>-2.3978970391859797E-2</v>
      </c>
      <c r="G3">
        <f>(SUM(HS!G36*Inittialize!$F$2,HS!G5*Inittialize!$F$3,HS!G6*Inittialize!$F$4,HS!G7*Inittialize!$F$5,HS!G8*Inittialize!$F$6,HS!G9*Inittialize!$F$7,HS!G10*Inittialize!$F$8,HS!G11*Inittialize!$F$9,HS!G12*Inittialize!$F$10,HS!G13*Inittialize!$F$11))</f>
        <v>-1.1863378384402296E-3</v>
      </c>
      <c r="H3">
        <f>(SUM(HS!H36*Inittialize!$F$2,HS!H5*Inittialize!$F$3,HS!H6*Inittialize!$F$4,HS!H7*Inittialize!$F$5,HS!H8*Inittialize!$F$6,HS!H9*Inittialize!$F$7,HS!H10*Inittialize!$F$8,HS!H11*Inittialize!$F$9,HS!H12*Inittialize!$F$10,HS!H13*Inittialize!$F$11))</f>
        <v>-0.11944744188414852</v>
      </c>
      <c r="I3">
        <f>(SUM(HS!I36*Inittialize!$F$2,HS!I5*Inittialize!$F$3,HS!I6*Inittialize!$F$4,HS!I7*Inittialize!$F$5,HS!I8*Inittialize!$F$6,HS!I9*Inittialize!$F$7,HS!I10*Inittialize!$F$8,HS!I11*Inittialize!$F$9,HS!I12*Inittialize!$F$10,HS!I13*Inittialize!$F$11))</f>
        <v>-0.18809330390318521</v>
      </c>
      <c r="J3">
        <f>(SUM(HS!J36*Inittialize!$F$2,HS!J5*Inittialize!$F$3,HS!J6*Inittialize!$F$4,HS!J7*Inittialize!$F$5,HS!J8*Inittialize!$F$6,HS!J9*Inittialize!$F$7,HS!J10*Inittialize!$F$8,HS!J11*Inittialize!$F$9,HS!J12*Inittialize!$F$10,HS!J13*Inittialize!$F$11))</f>
        <v>-0.2666150533579591</v>
      </c>
      <c r="K3">
        <f>(SUM(HS!K36*Inittialize!$F$2,HS!K5*Inittialize!$F$3,HS!K6*Inittialize!$F$4,HS!K7*Inittialize!$F$5,HS!K8*Inittialize!$F$6,HS!K9*Inittialize!$F$7,HS!K10*Inittialize!$F$8,HS!K11*Inittialize!$F$9,HS!K12*Inittialize!$F$10,HS!K13*Inittialize!$F$11))</f>
        <v>-0.3577434525808979</v>
      </c>
    </row>
    <row r="4" spans="1:11" x14ac:dyDescent="0.2">
      <c r="A4">
        <v>6</v>
      </c>
      <c r="B4">
        <f>(SUM(HS!B37*Inittialize!$F$2,HS!B6*Inittialize!$F$3,HS!B7*Inittialize!$F$4,HS!B8*Inittialize!$F$5,HS!B9*Inittialize!$F$6,HS!B10*Inittialize!$F$7,HS!B11*Inittialize!$F$8,HS!B12*Inittialize!$F$9,HS!B13*Inittialize!$F$10,HS!B14*Inittialize!$F$11))</f>
        <v>-0.4196869034710109</v>
      </c>
      <c r="C4">
        <f>(SUM(HS!C37*Inittialize!$F$2,HS!C6*Inittialize!$F$3,HS!C7*Inittialize!$F$4,HS!C8*Inittialize!$F$5,HS!C9*Inittialize!$F$6,HS!C10*Inittialize!$F$7,HS!C11*Inittialize!$F$8,HS!C12*Inittialize!$F$9,HS!C13*Inittialize!$F$10,HS!C14*Inittialize!$F$11))</f>
        <v>-0.14075911746001996</v>
      </c>
      <c r="D4">
        <f>(SUM(HS!D37*Inittialize!$F$2,HS!D6*Inittialize!$F$3,HS!D7*Inittialize!$F$4,HS!D8*Inittialize!$F$5,HS!D9*Inittialize!$F$6,HS!D10*Inittialize!$F$7,HS!D11*Inittialize!$F$8,HS!D12*Inittialize!$F$9,HS!D13*Inittialize!$F$10,HS!D14*Inittialize!$F$11))</f>
        <v>-0.10729107800860832</v>
      </c>
      <c r="E4">
        <f>(SUM(HS!E37*Inittialize!$F$2,HS!E6*Inittialize!$F$3,HS!E7*Inittialize!$F$4,HS!E8*Inittialize!$F$5,HS!E9*Inittialize!$F$6,HS!E10*Inittialize!$F$7,HS!E11*Inittialize!$F$8,HS!E12*Inittialize!$F$9,HS!E13*Inittialize!$F$10,HS!E14*Inittialize!$F$11))</f>
        <v>-7.2917141926387333E-2</v>
      </c>
      <c r="F4">
        <f>(SUM(HS!F37*Inittialize!$F$2,HS!F6*Inittialize!$F$3,HS!F7*Inittialize!$F$4,HS!F8*Inittialize!$F$5,HS!F9*Inittialize!$F$6,HS!F10*Inittialize!$F$7,HS!F11*Inittialize!$F$8,HS!F12*Inittialize!$F$9,HS!F13*Inittialize!$F$10,HS!F14*Inittialize!$F$11))</f>
        <v>-3.4915973330102358E-2</v>
      </c>
      <c r="G4">
        <f>(SUM(HS!G37*Inittialize!$F$2,HS!G6*Inittialize!$F$3,HS!G7*Inittialize!$F$4,HS!G8*Inittialize!$F$5,HS!G9*Inittialize!$F$6,HS!G10*Inittialize!$F$7,HS!G11*Inittialize!$F$8,HS!G12*Inittialize!$F$9,HS!G13*Inittialize!$F$10,HS!G14*Inittialize!$F$11))</f>
        <v>-1.3005835529874346E-2</v>
      </c>
      <c r="H4">
        <f>(SUM(HS!H37*Inittialize!$F$2,HS!H6*Inittialize!$F$3,HS!H7*Inittialize!$F$4,HS!H8*Inittialize!$F$5,HS!H9*Inittialize!$F$6,HS!H10*Inittialize!$F$7,HS!H11*Inittialize!$F$8,HS!H12*Inittialize!$F$9,HS!H13*Inittialize!$F$10,HS!H14*Inittialize!$F$11))</f>
        <v>-0.15193270723669947</v>
      </c>
      <c r="I4">
        <f>(SUM(HS!I37*Inittialize!$F$2,HS!I6*Inittialize!$F$3,HS!I7*Inittialize!$F$4,HS!I8*Inittialize!$F$5,HS!I9*Inittialize!$F$6,HS!I10*Inittialize!$F$7,HS!I11*Inittialize!$F$8,HS!I12*Inittialize!$F$9,HS!I13*Inittialize!$F$10,HS!I14*Inittialize!$F$11))</f>
        <v>-0.21724188132078476</v>
      </c>
      <c r="J4">
        <f>(SUM(HS!J37*Inittialize!$F$2,HS!J6*Inittialize!$F$3,HS!J7*Inittialize!$F$4,HS!J8*Inittialize!$F$5,HS!J9*Inittialize!$F$6,HS!J10*Inittialize!$F$7,HS!J11*Inittialize!$F$8,HS!J12*Inittialize!$F$9,HS!J13*Inittialize!$F$10,HS!J14*Inittialize!$F$11))</f>
        <v>-0.29264070019772603</v>
      </c>
      <c r="K4">
        <f>(SUM(HS!K37*Inittialize!$F$2,HS!K6*Inittialize!$F$3,HS!K7*Inittialize!$F$4,HS!K8*Inittialize!$F$5,HS!K9*Inittialize!$F$6,HS!K10*Inittialize!$F$7,HS!K11*Inittialize!$F$8,HS!K12*Inittialize!$F$9,HS!K13*Inittialize!$F$10,HS!K14*Inittialize!$F$11))</f>
        <v>-0.38050766229289545</v>
      </c>
    </row>
    <row r="5" spans="1:11" x14ac:dyDescent="0.2">
      <c r="A5">
        <v>7</v>
      </c>
      <c r="B5">
        <f>(SUM(HS!B38*Inittialize!$F$2,HS!B7*Inittialize!$F$3,HS!B8*Inittialize!$F$4,HS!B9*Inittialize!$F$5,HS!B10*Inittialize!$F$6,HS!B11*Inittialize!$F$7,HS!B12*Inittialize!$F$8,HS!B13*Inittialize!$F$9,HS!B14*Inittialize!$F$10,HS!B15*Inittialize!$F$11))</f>
        <v>-0.39971038372569107</v>
      </c>
      <c r="C5">
        <f>(SUM(HS!C38*Inittialize!$F$2,HS!C7*Inittialize!$F$3,HS!C8*Inittialize!$F$4,HS!C9*Inittialize!$F$5,HS!C10*Inittialize!$F$6,HS!C11*Inittialize!$F$7,HS!C12*Inittialize!$F$8,HS!C13*Inittialize!$F$9,HS!C14*Inittialize!$F$10,HS!C15*Inittialize!$F$11))</f>
        <v>-0.10918342786661635</v>
      </c>
      <c r="D5">
        <f>(SUM(HS!D38*Inittialize!$F$2,HS!D7*Inittialize!$F$3,HS!D8*Inittialize!$F$4,HS!D9*Inittialize!$F$5,HS!D10*Inittialize!$F$6,HS!D11*Inittialize!$F$7,HS!D12*Inittialize!$F$8,HS!D13*Inittialize!$F$9,HS!D14*Inittialize!$F$10,HS!D15*Inittialize!$F$11))</f>
        <v>-7.6582981904463526E-2</v>
      </c>
      <c r="E5">
        <f>(SUM(HS!E38*Inittialize!$F$2,HS!E7*Inittialize!$F$3,HS!E8*Inittialize!$F$4,HS!E9*Inittialize!$F$5,HS!E10*Inittialize!$F$6,HS!E11*Inittialize!$F$7,HS!E12*Inittialize!$F$8,HS!E13*Inittialize!$F$9,HS!E14*Inittialize!$F$10,HS!E15*Inittialize!$F$11))</f>
        <v>-4.302179400434189E-2</v>
      </c>
      <c r="F5">
        <f>(SUM(HS!F38*Inittialize!$F$2,HS!F7*Inittialize!$F$3,HS!F8*Inittialize!$F$4,HS!F9*Inittialize!$F$5,HS!F10*Inittialize!$F$6,HS!F11*Inittialize!$F$7,HS!F12*Inittialize!$F$8,HS!F13*Inittialize!$F$9,HS!F14*Inittialize!$F$10,HS!F15*Inittialize!$F$11))</f>
        <v>-7.271360902941058E-3</v>
      </c>
      <c r="G5">
        <f>(SUM(HS!G38*Inittialize!$F$2,HS!G7*Inittialize!$F$3,HS!G8*Inittialize!$F$4,HS!G9*Inittialize!$F$5,HS!G10*Inittialize!$F$6,HS!G11*Inittialize!$F$7,HS!G12*Inittialize!$F$8,HS!G13*Inittialize!$F$9,HS!G14*Inittialize!$F$10,HS!G15*Inittialize!$F$11))</f>
        <v>2.9185342353860819E-2</v>
      </c>
      <c r="H5">
        <f>(SUM(HS!H38*Inittialize!$F$2,HS!H7*Inittialize!$F$3,HS!H8*Inittialize!$F$4,HS!H9*Inittialize!$F$5,HS!H10*Inittialize!$F$6,HS!H11*Inittialize!$F$7,HS!H12*Inittialize!$F$8,HS!H13*Inittialize!$F$9,HS!H14*Inittialize!$F$10,HS!H15*Inittialize!$F$11))</f>
        <v>-6.8807799580427792E-2</v>
      </c>
      <c r="I5">
        <f>(SUM(HS!I38*Inittialize!$F$2,HS!I7*Inittialize!$F$3,HS!I8*Inittialize!$F$4,HS!I9*Inittialize!$F$5,HS!I10*Inittialize!$F$6,HS!I11*Inittialize!$F$7,HS!I12*Inittialize!$F$8,HS!I13*Inittialize!$F$9,HS!I14*Inittialize!$F$10,HS!I15*Inittialize!$F$11))</f>
        <v>-0.21060476872434969</v>
      </c>
      <c r="J5">
        <f>(SUM(HS!J38*Inittialize!$F$2,HS!J7*Inittialize!$F$3,HS!J8*Inittialize!$F$4,HS!J9*Inittialize!$F$5,HS!J10*Inittialize!$F$6,HS!J11*Inittialize!$F$7,HS!J12*Inittialize!$F$8,HS!J13*Inittialize!$F$9,HS!J14*Inittialize!$F$10,HS!J15*Inittialize!$F$11))</f>
        <v>-0.28536544048687673</v>
      </c>
      <c r="K5">
        <f>(SUM(HS!K38*Inittialize!$F$2,HS!K7*Inittialize!$F$3,HS!K8*Inittialize!$F$4,HS!K9*Inittialize!$F$5,HS!K10*Inittialize!$F$6,HS!K11*Inittialize!$F$7,HS!K12*Inittialize!$F$8,HS!K13*Inittialize!$F$9,HS!K14*Inittialize!$F$10,HS!K15*Inittialize!$F$11))</f>
        <v>-0.36507789921394673</v>
      </c>
    </row>
    <row r="6" spans="1:11" x14ac:dyDescent="0.2">
      <c r="A6">
        <v>8</v>
      </c>
      <c r="B6">
        <f>(SUM(HS!B39*Inittialize!$F$2,HS!B8*Inittialize!$F$3,HS!B9*Inittialize!$F$4,HS!B10*Inittialize!$F$5,HS!B11*Inittialize!$F$6,HS!B12*Inittialize!$F$7,HS!B13*Inittialize!$F$8,HS!B14*Inittialize!$F$9,HS!B15*Inittialize!$F$10,HS!B16*Inittialize!$F$11))</f>
        <v>-0.33034033459070078</v>
      </c>
      <c r="C6">
        <f>(SUM(HS!C39*Inittialize!$F$2,HS!C8*Inittialize!$F$3,HS!C9*Inittialize!$F$4,HS!C10*Inittialize!$F$5,HS!C11*Inittialize!$F$6,HS!C12*Inittialize!$F$7,HS!C13*Inittialize!$F$8,HS!C14*Inittialize!$F$9,HS!C15*Inittialize!$F$10,HS!C16*Inittialize!$F$11))</f>
        <v>-2.1798188008805668E-2</v>
      </c>
      <c r="D6">
        <f>(SUM(HS!D39*Inittialize!$F$2,HS!D8*Inittialize!$F$3,HS!D9*Inittialize!$F$4,HS!D10*Inittialize!$F$5,HS!D11*Inittialize!$F$6,HS!D12*Inittialize!$F$7,HS!D13*Inittialize!$F$8,HS!D14*Inittialize!$F$9,HS!D15*Inittialize!$F$10,HS!D16*Inittialize!$F$11))</f>
        <v>8.0052625306547553E-3</v>
      </c>
      <c r="E6">
        <f>(SUM(HS!E39*Inittialize!$F$2,HS!E8*Inittialize!$F$3,HS!E9*Inittialize!$F$4,HS!E10*Inittialize!$F$5,HS!E11*Inittialize!$F$6,HS!E12*Inittialize!$F$7,HS!E13*Inittialize!$F$8,HS!E14*Inittialize!$F$9,HS!E15*Inittialize!$F$10,HS!E16*Inittialize!$F$11))</f>
        <v>3.8784473277208804E-2</v>
      </c>
      <c r="F6">
        <f>(SUM(HS!F39*Inittialize!$F$2,HS!F8*Inittialize!$F$3,HS!F9*Inittialize!$F$4,HS!F10*Inittialize!$F$5,HS!F11*Inittialize!$F$6,HS!F12*Inittialize!$F$7,HS!F13*Inittialize!$F$8,HS!F14*Inittialize!$F$9,HS!F15*Inittialize!$F$10,HS!F16*Inittialize!$F$11))</f>
        <v>7.0804635983033687E-2</v>
      </c>
      <c r="G6">
        <f>(SUM(HS!G39*Inittialize!$F$2,HS!G8*Inittialize!$F$3,HS!G9*Inittialize!$F$4,HS!G10*Inittialize!$F$5,HS!G11*Inittialize!$F$6,HS!G12*Inittialize!$F$7,HS!G13*Inittialize!$F$8,HS!G14*Inittialize!$F$9,HS!G15*Inittialize!$F$10,HS!G16*Inittialize!$F$11))</f>
        <v>0.11496015009622315</v>
      </c>
      <c r="H6">
        <f>(SUM(HS!H39*Inittialize!$F$2,HS!H8*Inittialize!$F$3,HS!H9*Inittialize!$F$4,HS!H10*Inittialize!$F$5,HS!H11*Inittialize!$F$6,HS!H12*Inittialize!$F$7,HS!H13*Inittialize!$F$8,HS!H14*Inittialize!$F$9,HS!H15*Inittialize!$F$10,HS!H16*Inittialize!$F$11))</f>
        <v>8.2207439363742862E-2</v>
      </c>
      <c r="I6">
        <f>(SUM(HS!I39*Inittialize!$F$2,HS!I8*Inittialize!$F$3,HS!I9*Inittialize!$F$4,HS!I10*Inittialize!$F$5,HS!I11*Inittialize!$F$6,HS!I12*Inittialize!$F$7,HS!I13*Inittialize!$F$8,HS!I14*Inittialize!$F$9,HS!I15*Inittialize!$F$10,HS!I16*Inittialize!$F$11))</f>
        <v>-5.9898275658656276E-2</v>
      </c>
      <c r="J6">
        <f>(SUM(HS!J39*Inittialize!$F$2,HS!J8*Inittialize!$F$3,HS!J9*Inittialize!$F$4,HS!J10*Inittialize!$F$5,HS!J11*Inittialize!$F$6,HS!J12*Inittialize!$F$7,HS!J13*Inittialize!$F$8,HS!J14*Inittialize!$F$9,HS!J15*Inittialize!$F$10,HS!J16*Inittialize!$F$11))</f>
        <v>-0.21018633199821768</v>
      </c>
      <c r="K6">
        <f>(SUM(HS!K39*Inittialize!$F$2,HS!K8*Inittialize!$F$3,HS!K9*Inittialize!$F$4,HS!K10*Inittialize!$F$5,HS!K11*Inittialize!$F$6,HS!K12*Inittialize!$F$7,HS!K13*Inittialize!$F$8,HS!K14*Inittialize!$F$9,HS!K15*Inittialize!$F$10,HS!K16*Inittialize!$F$11))</f>
        <v>-0.30177738614031369</v>
      </c>
    </row>
    <row r="7" spans="1:11" x14ac:dyDescent="0.2">
      <c r="A7">
        <v>9</v>
      </c>
      <c r="B7">
        <f>(SUM(HS!B40*Inittialize!$F$2,HS!B9*Inittialize!$F$3,HS!B10*Inittialize!$F$4,HS!B11*Inittialize!$F$5,HS!B12*Inittialize!$F$6,HS!B13*Inittialize!$F$7,HS!B14*Inittialize!$F$8,HS!B15*Inittialize!$F$9,HS!B16*Inittialize!$F$10,HS!B17*Inittialize!$F$11))</f>
        <v>-0.25192476177072082</v>
      </c>
      <c r="C7">
        <f>(SUM(HS!C40*Inittialize!$F$2,HS!C9*Inittialize!$F$3,HS!C10*Inittialize!$F$4,HS!C11*Inittialize!$F$5,HS!C12*Inittialize!$F$6,HS!C13*Inittialize!$F$7,HS!C14*Inittialize!$F$8,HS!C15*Inittialize!$F$9,HS!C16*Inittialize!$F$10,HS!C17*Inittialize!$F$11))</f>
        <v>7.4446037576340551E-2</v>
      </c>
      <c r="D7">
        <f>(SUM(HS!D40*Inittialize!$F$2,HS!D9*Inittialize!$F$3,HS!D10*Inittialize!$F$4,HS!D11*Inittialize!$F$5,HS!D12*Inittialize!$F$6,HS!D13*Inittialize!$F$7,HS!D14*Inittialize!$F$8,HS!D15*Inittialize!$F$9,HS!D16*Inittialize!$F$10,HS!D17*Inittialize!$F$11))</f>
        <v>0.10126470173887686</v>
      </c>
      <c r="E7">
        <f>(SUM(HS!E40*Inittialize!$F$2,HS!E9*Inittialize!$F$3,HS!E10*Inittialize!$F$4,HS!E11*Inittialize!$F$5,HS!E12*Inittialize!$F$6,HS!E13*Inittialize!$F$7,HS!E14*Inittialize!$F$8,HS!E15*Inittialize!$F$9,HS!E16*Inittialize!$F$10,HS!E17*Inittialize!$F$11))</f>
        <v>0.12898088119574178</v>
      </c>
      <c r="F7">
        <f>(SUM(HS!F40*Inittialize!$F$2,HS!F9*Inittialize!$F$3,HS!F10*Inittialize!$F$4,HS!F11*Inittialize!$F$5,HS!F12*Inittialize!$F$6,HS!F13*Inittialize!$F$7,HS!F14*Inittialize!$F$8,HS!F15*Inittialize!$F$9,HS!F16*Inittialize!$F$10,HS!F17*Inittialize!$F$11))</f>
        <v>0.15803185626651722</v>
      </c>
      <c r="G7">
        <f>(SUM(HS!G40*Inittialize!$F$2,HS!G9*Inittialize!$F$3,HS!G10*Inittialize!$F$4,HS!G11*Inittialize!$F$5,HS!G12*Inittialize!$F$6,HS!G13*Inittialize!$F$7,HS!G14*Inittialize!$F$8,HS!G15*Inittialize!$F$9,HS!G16*Inittialize!$F$10,HS!G17*Inittialize!$F$11))</f>
        <v>0.1960188392572787</v>
      </c>
      <c r="H7">
        <f>(SUM(HS!H40*Inittialize!$F$2,HS!H9*Inittialize!$F$3,HS!H10*Inittialize!$F$4,HS!H11*Inittialize!$F$5,HS!H12*Inittialize!$F$6,HS!H13*Inittialize!$F$7,HS!H14*Inittialize!$F$8,HS!H15*Inittialize!$F$9,HS!H16*Inittialize!$F$10,HS!H17*Inittialize!$F$11))</f>
        <v>0.17186785993695267</v>
      </c>
      <c r="I7">
        <f>(SUM(HS!I40*Inittialize!$F$2,HS!I9*Inittialize!$F$3,HS!I10*Inittialize!$F$4,HS!I11*Inittialize!$F$5,HS!I12*Inittialize!$F$6,HS!I13*Inittialize!$F$7,HS!I14*Inittialize!$F$8,HS!I15*Inittialize!$F$9,HS!I16*Inittialize!$F$10,HS!I17*Inittialize!$F$11))</f>
        <v>9.8376217435392543E-2</v>
      </c>
      <c r="J7">
        <f>(SUM(HS!J40*Inittialize!$F$2,HS!J9*Inittialize!$F$3,HS!J10*Inittialize!$F$4,HS!J11*Inittialize!$F$5,HS!J12*Inittialize!$F$6,HS!J13*Inittialize!$F$7,HS!J14*Inittialize!$F$8,HS!J15*Inittialize!$F$9,HS!J16*Inittialize!$F$10,HS!J17*Inittialize!$F$11))</f>
        <v>-5.2178053462651766E-2</v>
      </c>
      <c r="K7">
        <f>(SUM(HS!K40*Inittialize!$F$2,HS!K9*Inittialize!$F$3,HS!K10*Inittialize!$F$4,HS!K11*Inittialize!$F$5,HS!K12*Inittialize!$F$6,HS!K13*Inittialize!$F$7,HS!K14*Inittialize!$F$8,HS!K15*Inittialize!$F$9,HS!K16*Inittialize!$F$10,HS!K17*Inittialize!$F$11))</f>
        <v>-0.21343169035706566</v>
      </c>
    </row>
    <row r="8" spans="1:11" x14ac:dyDescent="0.2">
      <c r="A8">
        <v>10</v>
      </c>
      <c r="B8">
        <f>(SUM(HS!B41*Inittialize!$F$2,HS!B10*Inittialize!$F$3,HS!B11*Inittialize!$F$4,HS!B12*Inittialize!$F$5,HS!B13*Inittialize!$F$6,HS!B14*Inittialize!$F$7,HS!B15*Inittialize!$F$8,HS!B16*Inittialize!$F$9,HS!B17*Inittialize!$F$10,HS!B18*Inittialize!$F$11))</f>
        <v>-0.14666789263035868</v>
      </c>
      <c r="C8">
        <f>(SUM(HS!C41*Inittialize!$F$2,HS!C10*Inittialize!$F$3,HS!C11*Inittialize!$F$4,HS!C12*Inittialize!$F$5,HS!C13*Inittialize!$F$6,HS!C14*Inittialize!$F$7,HS!C15*Inittialize!$F$8,HS!C16*Inittialize!$F$9,HS!C17*Inittialize!$F$10,HS!C18*Inittialize!$F$11))</f>
        <v>0.18249999400904496</v>
      </c>
      <c r="D8">
        <f>(SUM(HS!D41*Inittialize!$F$2,HS!D10*Inittialize!$F$3,HS!D11*Inittialize!$F$4,HS!D12*Inittialize!$F$5,HS!D13*Inittialize!$F$6,HS!D14*Inittialize!$F$7,HS!D15*Inittialize!$F$8,HS!D16*Inittialize!$F$9,HS!D17*Inittialize!$F$10,HS!D18*Inittialize!$F$11))</f>
        <v>0.206087975813941</v>
      </c>
      <c r="E8">
        <f>(SUM(HS!E41*Inittialize!$F$2,HS!E10*Inittialize!$F$3,HS!E11*Inittialize!$F$4,HS!E12*Inittialize!$F$5,HS!E13*Inittialize!$F$6,HS!E14*Inittialize!$F$7,HS!E15*Inittialize!$F$8,HS!E16*Inittialize!$F$9,HS!E17*Inittialize!$F$10,HS!E18*Inittialize!$F$11))</f>
        <v>0.23047012189717697</v>
      </c>
      <c r="F8">
        <f>(SUM(HS!F41*Inittialize!$F$2,HS!F10*Inittialize!$F$3,HS!F11*Inittialize!$F$4,HS!F12*Inittialize!$F$5,HS!F13*Inittialize!$F$6,HS!F14*Inittialize!$F$7,HS!F15*Inittialize!$F$8,HS!F16*Inittialize!$F$9,HS!F17*Inittialize!$F$10,HS!F18*Inittialize!$F$11))</f>
        <v>0.25625855450163382</v>
      </c>
      <c r="G8">
        <f>(SUM(HS!G41*Inittialize!$F$2,HS!G10*Inittialize!$F$3,HS!G11*Inittialize!$F$4,HS!G12*Inittialize!$F$5,HS!G13*Inittialize!$F$6,HS!G14*Inittialize!$F$7,HS!G15*Inittialize!$F$8,HS!G16*Inittialize!$F$9,HS!G17*Inittialize!$F$10,HS!G18*Inittialize!$F$11))</f>
        <v>0.28779508429888423</v>
      </c>
      <c r="H8">
        <f>(SUM(HS!H41*Inittialize!$F$2,HS!H10*Inittialize!$F$3,HS!H11*Inittialize!$F$4,HS!H12*Inittialize!$F$5,HS!H13*Inittialize!$F$6,HS!H14*Inittialize!$F$7,HS!H15*Inittialize!$F$8,HS!H16*Inittialize!$F$9,HS!H17*Inittialize!$F$10,HS!H18*Inittialize!$F$11))</f>
        <v>0.25690874433608657</v>
      </c>
      <c r="I8">
        <f>(SUM(HS!I41*Inittialize!$F$2,HS!I10*Inittialize!$F$3,HS!I11*Inittialize!$F$4,HS!I12*Inittialize!$F$5,HS!I13*Inittialize!$F$6,HS!I14*Inittialize!$F$7,HS!I15*Inittialize!$F$8,HS!I16*Inittialize!$F$9,HS!I17*Inittialize!$F$10,HS!I18*Inittialize!$F$11))</f>
        <v>0.19795370833197615</v>
      </c>
      <c r="J8">
        <f>(SUM(HS!J41*Inittialize!$F$2,HS!J10*Inittialize!$F$3,HS!J11*Inittialize!$F$4,HS!J12*Inittialize!$F$5,HS!J13*Inittialize!$F$6,HS!J14*Inittialize!$F$7,HS!J15*Inittialize!$F$8,HS!J16*Inittialize!$F$9,HS!J17*Inittialize!$F$10,HS!J18*Inittialize!$F$11))</f>
        <v>0.11652959106928383</v>
      </c>
      <c r="K8">
        <f>(SUM(HS!K41*Inittialize!$F$2,HS!K10*Inittialize!$F$3,HS!K11*Inittialize!$F$4,HS!K12*Inittialize!$F$5,HS!K13*Inittialize!$F$6,HS!K14*Inittialize!$F$7,HS!K15*Inittialize!$F$8,HS!K16*Inittialize!$F$9,HS!K17*Inittialize!$F$10,HS!K18*Inittialize!$F$11))</f>
        <v>-4.4990260383612951E-2</v>
      </c>
    </row>
    <row r="9" spans="1:11" x14ac:dyDescent="0.2">
      <c r="A9">
        <v>11</v>
      </c>
      <c r="B9">
        <f>(SUM(HS!B42*Inittialize!$F$2,HS!B11*Inittialize!$F$3,HS!B12*Inittialize!$F$4,HS!B13*Inittialize!$F$5,HS!B14*Inittialize!$F$6,HS!B15*Inittialize!$F$7,HS!B16*Inittialize!$F$8,HS!B17*Inittialize!$F$9,HS!B18*Inittialize!$F$10,HS!B19*Inittialize!$F$11))</f>
        <v>-4.1986836980868192E-2</v>
      </c>
      <c r="C9">
        <f>(SUM(HS!C42*Inittialize!$F$2,HS!C11*Inittialize!$F$3,HS!C12*Inittialize!$F$4,HS!C13*Inittialize!$F$5,HS!C14*Inittialize!$F$6,HS!C15*Inittialize!$F$7,HS!C16*Inittialize!$F$8,HS!C17*Inittialize!$F$9,HS!C18*Inittialize!$F$10,HS!C19*Inittialize!$F$11))</f>
        <v>0.23835074945762985</v>
      </c>
      <c r="D9">
        <f>(SUM(HS!D42*Inittialize!$F$2,HS!D11*Inittialize!$F$3,HS!D12*Inittialize!$F$4,HS!D13*Inittialize!$F$5,HS!D14*Inittialize!$F$6,HS!D15*Inittialize!$F$7,HS!D16*Inittialize!$F$8,HS!D17*Inittialize!$F$9,HS!D18*Inittialize!$F$10,HS!D19*Inittialize!$F$11))</f>
        <v>0.26032526728707978</v>
      </c>
      <c r="E9">
        <f>(SUM(HS!E42*Inittialize!$F$2,HS!E11*Inittialize!$F$3,HS!E12*Inittialize!$F$4,HS!E13*Inittialize!$F$5,HS!E14*Inittialize!$F$6,HS!E15*Inittialize!$F$7,HS!E16*Inittialize!$F$8,HS!E17*Inittialize!$F$9,HS!E18*Inittialize!$F$10,HS!E19*Inittialize!$F$11))</f>
        <v>0.28302027520898798</v>
      </c>
      <c r="F9">
        <f>(SUM(HS!F42*Inittialize!$F$2,HS!F11*Inittialize!$F$3,HS!F12*Inittialize!$F$4,HS!F13*Inittialize!$F$5,HS!F14*Inittialize!$F$6,HS!F15*Inittialize!$F$7,HS!F16*Inittialize!$F$8,HS!F17*Inittialize!$F$9,HS!F18*Inittialize!$F$10,HS!F19*Inittialize!$F$11))</f>
        <v>0.30734950895451385</v>
      </c>
      <c r="G9">
        <f>(SUM(HS!G42*Inittialize!$F$2,HS!G11*Inittialize!$F$3,HS!G12*Inittialize!$F$4,HS!G13*Inittialize!$F$5,HS!G14*Inittialize!$F$6,HS!G15*Inittialize!$F$7,HS!G16*Inittialize!$F$8,HS!G17*Inittialize!$F$9,HS!G18*Inittialize!$F$10,HS!G19*Inittialize!$F$11))</f>
        <v>0.33369004745378472</v>
      </c>
      <c r="H9">
        <f>(SUM(HS!H42*Inittialize!$F$2,HS!H11*Inittialize!$F$3,HS!H12*Inittialize!$F$4,HS!H13*Inittialize!$F$5,HS!H14*Inittialize!$F$6,HS!H15*Inittialize!$F$7,HS!H16*Inittialize!$F$8,HS!H17*Inittialize!$F$9,HS!H18*Inittialize!$F$10,HS!H19*Inittialize!$F$11))</f>
        <v>0.29214699112701314</v>
      </c>
      <c r="I9">
        <f>(SUM(HS!I42*Inittialize!$F$2,HS!I11*Inittialize!$F$3,HS!I12*Inittialize!$F$4,HS!I13*Inittialize!$F$5,HS!I14*Inittialize!$F$6,HS!I15*Inittialize!$F$7,HS!I16*Inittialize!$F$8,HS!I17*Inittialize!$F$9,HS!I18*Inittialize!$F$10,HS!I19*Inittialize!$F$11))</f>
        <v>0.22998214532399183</v>
      </c>
      <c r="J9">
        <f>(SUM(HS!J42*Inittialize!$F$2,HS!J11*Inittialize!$F$3,HS!J12*Inittialize!$F$4,HS!J13*Inittialize!$F$5,HS!J14*Inittialize!$F$6,HS!J15*Inittialize!$F$7,HS!J16*Inittialize!$F$8,HS!J17*Inittialize!$F$9,HS!J18*Inittialize!$F$10,HS!J19*Inittialize!$F$11))</f>
        <v>0.15825711845512563</v>
      </c>
      <c r="K9">
        <f>(SUM(HS!K42*Inittialize!$F$2,HS!K11*Inittialize!$F$3,HS!K12*Inittialize!$F$4,HS!K13*Inittialize!$F$5,HS!K14*Inittialize!$F$6,HS!K15*Inittialize!$F$7,HS!K16*Inittialize!$F$8,HS!K17*Inittialize!$F$9,HS!K18*Inittialize!$F$10,HS!K19*Inittialize!$F$11))</f>
        <v>5.9690795265877561E-2</v>
      </c>
    </row>
    <row r="10" spans="1:11" x14ac:dyDescent="0.2">
      <c r="A10">
        <v>12</v>
      </c>
      <c r="B10">
        <f>(SUM(HS!B43*Inittialize!$F$2,HS!B12*Inittialize!$F$3,HS!B13*Inittialize!$F$4,HS!B14*Inittialize!$F$5,HS!B15*Inittialize!$F$6,HS!B16*Inittialize!$F$7,HS!B17*Inittialize!$F$8,HS!B18*Inittialize!$F$9,HS!B19*Inittialize!$F$10,HS!B20*Inittialize!$F$11))</f>
        <v>-0.4656605837768395</v>
      </c>
      <c r="C10">
        <f>(SUM(HS!C43*Inittialize!$F$2,HS!C12*Inittialize!$F$3,HS!C13*Inittialize!$F$4,HS!C14*Inittialize!$F$5,HS!C15*Inittialize!$F$6,HS!C16*Inittialize!$F$7,HS!C17*Inittialize!$F$8,HS!C18*Inittialize!$F$9,HS!C19*Inittialize!$F$10,HS!C20*Inittialize!$F$11))</f>
        <v>-0.25338998596663803</v>
      </c>
      <c r="D10">
        <f>(SUM(HS!D43*Inittialize!$F$2,HS!D12*Inittialize!$F$3,HS!D13*Inittialize!$F$4,HS!D14*Inittialize!$F$5,HS!D15*Inittialize!$F$6,HS!D16*Inittialize!$F$7,HS!D17*Inittialize!$F$8,HS!D18*Inittialize!$F$9,HS!D19*Inittialize!$F$10,HS!D20*Inittialize!$F$11))</f>
        <v>-0.23369089979808655</v>
      </c>
      <c r="E10">
        <f>(SUM(HS!E43*Inittialize!$F$2,HS!E12*Inittialize!$F$3,HS!E13*Inittialize!$F$4,HS!E14*Inittialize!$F$5,HS!E15*Inittialize!$F$6,HS!E16*Inittialize!$F$7,HS!E17*Inittialize!$F$8,HS!E18*Inittialize!$F$9,HS!E19*Inittialize!$F$10,HS!E20*Inittialize!$F$11))</f>
        <v>-0.21353655324507698</v>
      </c>
      <c r="F10">
        <f>(SUM(HS!F43*Inittialize!$F$2,HS!F12*Inittialize!$F$3,HS!F13*Inittialize!$F$4,HS!F14*Inittialize!$F$5,HS!F15*Inittialize!$F$6,HS!F16*Inittialize!$F$7,HS!F17*Inittialize!$F$8,HS!F18*Inittialize!$F$9,HS!F19*Inittialize!$F$10,HS!F20*Inittialize!$F$11))</f>
        <v>-0.1932711694262835</v>
      </c>
      <c r="G10">
        <f>(SUM(HS!G43*Inittialize!$F$2,HS!G12*Inittialize!$F$3,HS!G13*Inittialize!$F$4,HS!G14*Inittialize!$F$5,HS!G15*Inittialize!$F$6,HS!G16*Inittialize!$F$7,HS!G17*Inittialize!$F$8,HS!G18*Inittialize!$F$9,HS!G19*Inittialize!$F$10,HS!G20*Inittialize!$F$11))</f>
        <v>-0.17052619990757958</v>
      </c>
      <c r="H10">
        <f>(SUM(HS!H43*Inittialize!$F$2,HS!H12*Inittialize!$F$3,HS!H13*Inittialize!$F$4,HS!H14*Inittialize!$F$5,HS!H15*Inittialize!$F$6,HS!H16*Inittialize!$F$7,HS!H17*Inittialize!$F$8,HS!H18*Inittialize!$F$9,HS!H19*Inittialize!$F$10,HS!H20*Inittialize!$F$11))</f>
        <v>-0.21284771451731427</v>
      </c>
      <c r="I10">
        <f>(SUM(HS!I43*Inittialize!$F$2,HS!I12*Inittialize!$F$3,HS!I13*Inittialize!$F$4,HS!I14*Inittialize!$F$5,HS!I15*Inittialize!$F$6,HS!I16*Inittialize!$F$7,HS!I17*Inittialize!$F$8,HS!I18*Inittialize!$F$9,HS!I19*Inittialize!$F$10,HS!I20*Inittialize!$F$11))</f>
        <v>-0.2715748050242861</v>
      </c>
      <c r="J10">
        <f>(SUM(HS!J43*Inittialize!$F$2,HS!J12*Inittialize!$F$3,HS!J13*Inittialize!$F$4,HS!J14*Inittialize!$F$5,HS!J15*Inittialize!$F$6,HS!J16*Inittialize!$F$7,HS!J17*Inittialize!$F$8,HS!J18*Inittialize!$F$9,HS!J19*Inittialize!$F$10,HS!J20*Inittialize!$F$11))</f>
        <v>-0.34001328060893565</v>
      </c>
      <c r="K10">
        <f>(SUM(HS!K43*Inittialize!$F$2,HS!K12*Inittialize!$F$3,HS!K13*Inittialize!$F$4,HS!K14*Inittialize!$F$5,HS!K15*Inittialize!$F$6,HS!K16*Inittialize!$F$7,HS!K17*Inittialize!$F$8,HS!K18*Inittialize!$F$9,HS!K19*Inittialize!$F$10,HS!K20*Inittialize!$F$11))</f>
        <v>-0.42069618899826788</v>
      </c>
    </row>
    <row r="11" spans="1:11" x14ac:dyDescent="0.2">
      <c r="A11">
        <v>13</v>
      </c>
      <c r="B11">
        <f>(SUM(HS!B44*Inittialize!$F$2,HS!B13*Inittialize!$F$3,HS!B14*Inittialize!$F$4,HS!B15*Inittialize!$F$5,HS!B16*Inittialize!$F$6,HS!B17*Inittialize!$F$7,HS!B18*Inittialize!$F$8,HS!B19*Inittialize!$F$9,HS!B20*Inittialize!$F$10,HS!B21*Inittialize!$F$11))</f>
        <v>-0.50382768493563668</v>
      </c>
      <c r="C11">
        <f>(SUM(HS!C44*Inittialize!$F$2,HS!C13*Inittialize!$F$3,HS!C14*Inittialize!$F$4,HS!C15*Inittialize!$F$5,HS!C16*Inittialize!$F$6,HS!C17*Inittialize!$F$7,HS!C18*Inittialize!$F$8,HS!C19*Inittialize!$F$9,HS!C20*Inittialize!$F$10,HS!C21*Inittialize!$F$11))</f>
        <v>-0.30779123771977057</v>
      </c>
      <c r="D11">
        <f>(SUM(HS!D44*Inittialize!$F$2,HS!D13*Inittialize!$F$3,HS!D14*Inittialize!$F$4,HS!D15*Inittialize!$F$5,HS!D16*Inittialize!$F$6,HS!D17*Inittialize!$F$7,HS!D18*Inittialize!$F$8,HS!D19*Inittialize!$F$9,HS!D20*Inittialize!$F$10,HS!D21*Inittialize!$F$11))</f>
        <v>-0.29121011293380089</v>
      </c>
      <c r="E11">
        <f>(SUM(HS!E44*Inittialize!$F$2,HS!E13*Inittialize!$F$3,HS!E14*Inittialize!$F$4,HS!E15*Inittialize!$F$5,HS!E16*Inittialize!$F$6,HS!E17*Inittialize!$F$7,HS!E18*Inittialize!$F$8,HS!E19*Inittialize!$F$9,HS!E20*Inittialize!$F$10,HS!E21*Inittialize!$F$11))</f>
        <v>-0.27422400639931432</v>
      </c>
      <c r="F11">
        <f>(SUM(HS!F44*Inittialize!$F$2,HS!F13*Inittialize!$F$3,HS!F14*Inittialize!$F$4,HS!F15*Inittialize!$F$5,HS!F16*Inittialize!$F$6,HS!F17*Inittialize!$F$7,HS!F18*Inittialize!$F$8,HS!F19*Inittialize!$F$9,HS!F20*Inittialize!$F$10,HS!F21*Inittialize!$F$11))</f>
        <v>-0.25733327243893922</v>
      </c>
      <c r="G11">
        <f>(SUM(HS!G44*Inittialize!$F$2,HS!G13*Inittialize!$F$3,HS!G14*Inittialize!$F$4,HS!G15*Inittialize!$F$5,HS!G16*Inittialize!$F$6,HS!G17*Inittialize!$F$7,HS!G18*Inittialize!$F$8,HS!G19*Inittialize!$F$9,HS!G20*Inittialize!$F$10,HS!G21*Inittialize!$F$11))</f>
        <v>-0.23562627561296384</v>
      </c>
      <c r="H11">
        <f>(SUM(HS!H44*Inittialize!$F$2,HS!H13*Inittialize!$F$3,HS!H14*Inittialize!$F$4,HS!H15*Inittialize!$F$5,HS!H16*Inittialize!$F$6,HS!H17*Inittialize!$F$7,HS!H18*Inittialize!$F$8,HS!H19*Inittialize!$F$9,HS!H20*Inittialize!$F$10,HS!H21*Inittialize!$F$11))</f>
        <v>-0.26907287776607752</v>
      </c>
      <c r="I11">
        <f>(SUM(HS!I44*Inittialize!$F$2,HS!I13*Inittialize!$F$3,HS!I14*Inittialize!$F$4,HS!I15*Inittialize!$F$5,HS!I16*Inittialize!$F$6,HS!I17*Inittialize!$F$7,HS!I18*Inittialize!$F$8,HS!I19*Inittialize!$F$9,HS!I20*Inittialize!$F$10,HS!I21*Inittialize!$F$11))</f>
        <v>-0.32360517609397998</v>
      </c>
      <c r="J11">
        <f>(SUM(HS!J44*Inittialize!$F$2,HS!J13*Inittialize!$F$3,HS!J14*Inittialize!$F$4,HS!J15*Inittialize!$F$5,HS!J16*Inittialize!$F$6,HS!J17*Inittialize!$F$7,HS!J18*Inittialize!$F$8,HS!J19*Inittialize!$F$9,HS!J20*Inittialize!$F$10,HS!J21*Inittialize!$F$11))</f>
        <v>-0.3871551891368688</v>
      </c>
      <c r="K11">
        <f>(SUM(HS!K44*Inittialize!$F$2,HS!K13*Inittialize!$F$3,HS!K14*Inittialize!$F$4,HS!K15*Inittialize!$F$5,HS!K16*Inittialize!$F$6,HS!K17*Inittialize!$F$7,HS!K18*Inittialize!$F$8,HS!K19*Inittialize!$F$9,HS!K20*Inittialize!$F$10,HS!K21*Inittialize!$F$11))</f>
        <v>-0.46207503264124877</v>
      </c>
    </row>
    <row r="12" spans="1:11" x14ac:dyDescent="0.2">
      <c r="A12">
        <v>14</v>
      </c>
      <c r="B12">
        <f>(SUM(HS!B45*Inittialize!$F$2,HS!B14*Inittialize!$F$3,HS!B15*Inittialize!$F$4,HS!B16*Inittialize!$F$5,HS!B17*Inittialize!$F$6,HS!B18*Inittialize!$F$7,HS!B19*Inittialize!$F$8,HS!B20*Inittialize!$F$9,HS!B21*Inittialize!$F$10,HS!B22*Inittialize!$F$11))</f>
        <v>-0.53926856458309125</v>
      </c>
      <c r="C12">
        <f>(SUM(HS!C45*Inittialize!$F$2,HS!C14*Inittialize!$F$3,HS!C15*Inittialize!$F$4,HS!C16*Inittialize!$F$5,HS!C17*Inittialize!$F$6,HS!C18*Inittialize!$F$7,HS!C19*Inittialize!$F$8,HS!C20*Inittialize!$F$9,HS!C21*Inittialize!$F$10,HS!C22*Inittialize!$F$11))</f>
        <v>-0.36219248947290306</v>
      </c>
      <c r="D12">
        <f>(SUM(HS!D45*Inittialize!$F$2,HS!D14*Inittialize!$F$3,HS!D15*Inittialize!$F$4,HS!D16*Inittialize!$F$5,HS!D17*Inittialize!$F$6,HS!D18*Inittialize!$F$7,HS!D19*Inittialize!$F$8,HS!D20*Inittialize!$F$9,HS!D21*Inittialize!$F$10,HS!D22*Inittialize!$F$11))</f>
        <v>-0.34872932606951523</v>
      </c>
      <c r="E12">
        <f>(SUM(HS!E45*Inittialize!$F$2,HS!E14*Inittialize!$F$3,HS!E15*Inittialize!$F$4,HS!E16*Inittialize!$F$5,HS!E17*Inittialize!$F$6,HS!E18*Inittialize!$F$7,HS!E19*Inittialize!$F$8,HS!E20*Inittialize!$F$9,HS!E21*Inittialize!$F$10,HS!E22*Inittialize!$F$11))</f>
        <v>-0.33491145955355173</v>
      </c>
      <c r="F12">
        <f>(SUM(HS!F45*Inittialize!$F$2,HS!F14*Inittialize!$F$3,HS!F15*Inittialize!$F$4,HS!F16*Inittialize!$F$5,HS!F17*Inittialize!$F$6,HS!F18*Inittialize!$F$7,HS!F19*Inittialize!$F$8,HS!F20*Inittialize!$F$9,HS!F21*Inittialize!$F$10,HS!F22*Inittialize!$F$11))</f>
        <v>-0.32139537545159497</v>
      </c>
      <c r="G12">
        <f>(SUM(HS!G45*Inittialize!$F$2,HS!G14*Inittialize!$F$3,HS!G15*Inittialize!$F$4,HS!G16*Inittialize!$F$5,HS!G17*Inittialize!$F$6,HS!G18*Inittialize!$F$7,HS!G19*Inittialize!$F$8,HS!G20*Inittialize!$F$9,HS!G21*Inittialize!$F$10,HS!G22*Inittialize!$F$11))</f>
        <v>-0.30072635131834813</v>
      </c>
      <c r="H12">
        <f>(SUM(HS!H45*Inittialize!$F$2,HS!H14*Inittialize!$F$3,HS!H15*Inittialize!$F$4,HS!H16*Inittialize!$F$5,HS!H17*Inittialize!$F$6,HS!H18*Inittialize!$F$7,HS!H19*Inittialize!$F$8,HS!H20*Inittialize!$F$9,HS!H21*Inittialize!$F$10,HS!H22*Inittialize!$F$11))</f>
        <v>-0.3212819579256434</v>
      </c>
      <c r="I12">
        <f>(SUM(HS!I45*Inittialize!$F$2,HS!I14*Inittialize!$F$3,HS!I15*Inittialize!$F$4,HS!I16*Inittialize!$F$5,HS!I17*Inittialize!$F$6,HS!I18*Inittialize!$F$7,HS!I19*Inittialize!$F$8,HS!I20*Inittialize!$F$9,HS!I21*Inittialize!$F$10,HS!I22*Inittialize!$F$11))</f>
        <v>-0.37191909208726714</v>
      </c>
      <c r="J12">
        <f>(SUM(HS!J45*Inittialize!$F$2,HS!J14*Inittialize!$F$3,HS!J15*Inittialize!$F$4,HS!J16*Inittialize!$F$5,HS!J17*Inittialize!$F$6,HS!J18*Inittialize!$F$7,HS!J19*Inittialize!$F$8,HS!J20*Inittialize!$F$9,HS!J21*Inittialize!$F$10,HS!J22*Inittialize!$F$11))</f>
        <v>-0.43092981848423534</v>
      </c>
      <c r="K12">
        <f>(SUM(HS!K45*Inittialize!$F$2,HS!K14*Inittialize!$F$3,HS!K15*Inittialize!$F$4,HS!K16*Inittialize!$F$5,HS!K17*Inittialize!$F$6,HS!K18*Inittialize!$F$7,HS!K19*Inittialize!$F$8,HS!K20*Inittialize!$F$9,HS!K21*Inittialize!$F$10,HS!K22*Inittialize!$F$11))</f>
        <v>-0.50049824459544534</v>
      </c>
    </row>
    <row r="13" spans="1:11" x14ac:dyDescent="0.2">
      <c r="A13">
        <v>15</v>
      </c>
      <c r="B13">
        <f>(SUM(HS!B46*Inittialize!$F$2,HS!B15*Inittialize!$F$3,HS!B16*Inittialize!$F$4,HS!B17*Inittialize!$F$5,HS!B18*Inittialize!$F$6,HS!B19*Inittialize!$F$7,HS!B20*Inittialize!$F$8,HS!B21*Inittialize!$F$9,HS!B22*Inittialize!$F$10,HS!B23*Inittialize!$F$11))</f>
        <v>-0.57217795282715611</v>
      </c>
      <c r="C13">
        <f>(SUM(HS!C46*Inittialize!$F$2,HS!C15*Inittialize!$F$3,HS!C16*Inittialize!$F$4,HS!C17*Inittialize!$F$5,HS!C18*Inittialize!$F$6,HS!C19*Inittialize!$F$7,HS!C20*Inittialize!$F$8,HS!C21*Inittialize!$F$9,HS!C22*Inittialize!$F$10,HS!C23*Inittialize!$F$11))</f>
        <v>-0.4165937412260356</v>
      </c>
      <c r="D13">
        <f>(SUM(HS!D46*Inittialize!$F$2,HS!D15*Inittialize!$F$3,HS!D16*Inittialize!$F$4,HS!D17*Inittialize!$F$5,HS!D18*Inittialize!$F$6,HS!D19*Inittialize!$F$7,HS!D20*Inittialize!$F$8,HS!D21*Inittialize!$F$9,HS!D22*Inittialize!$F$10,HS!D23*Inittialize!$F$11))</f>
        <v>-0.40624853920522963</v>
      </c>
      <c r="E13">
        <f>(SUM(HS!E46*Inittialize!$F$2,HS!E15*Inittialize!$F$3,HS!E16*Inittialize!$F$4,HS!E17*Inittialize!$F$5,HS!E18*Inittialize!$F$6,HS!E19*Inittialize!$F$7,HS!E20*Inittialize!$F$8,HS!E21*Inittialize!$F$9,HS!E22*Inittialize!$F$10,HS!E23*Inittialize!$F$11))</f>
        <v>-0.39559891270778907</v>
      </c>
      <c r="F13">
        <f>(SUM(HS!F46*Inittialize!$F$2,HS!F15*Inittialize!$F$3,HS!F16*Inittialize!$F$4,HS!F17*Inittialize!$F$5,HS!F18*Inittialize!$F$6,HS!F19*Inittialize!$F$7,HS!F20*Inittialize!$F$8,HS!F21*Inittialize!$F$9,HS!F22*Inittialize!$F$10,HS!F23*Inittialize!$F$11))</f>
        <v>-0.38545747846425071</v>
      </c>
      <c r="G13">
        <f>(SUM(HS!G46*Inittialize!$F$2,HS!G15*Inittialize!$F$3,HS!G16*Inittialize!$F$4,HS!G17*Inittialize!$F$5,HS!G18*Inittialize!$F$6,HS!G19*Inittialize!$F$7,HS!G20*Inittialize!$F$8,HS!G21*Inittialize!$F$9,HS!G22*Inittialize!$F$10,HS!G23*Inittialize!$F$11))</f>
        <v>-0.36582642702373236</v>
      </c>
      <c r="H13">
        <f>(SUM(HS!H46*Inittialize!$F$2,HS!H15*Inittialize!$F$3,HS!H16*Inittialize!$F$4,HS!H17*Inittialize!$F$5,HS!H18*Inittialize!$F$6,HS!H19*Inittialize!$F$7,HS!H20*Inittialize!$F$8,HS!H21*Inittialize!$F$9,HS!H22*Inittialize!$F$10,HS!H23*Inittialize!$F$11))</f>
        <v>-0.36976181807381175</v>
      </c>
      <c r="I13">
        <f>(SUM(HS!I46*Inittialize!$F$2,HS!I15*Inittialize!$F$3,HS!I16*Inittialize!$F$4,HS!I17*Inittialize!$F$5,HS!I18*Inittialize!$F$6,HS!I19*Inittialize!$F$7,HS!I20*Inittialize!$F$8,HS!I21*Inittialize!$F$9,HS!I22*Inittialize!$F$10,HS!I23*Inittialize!$F$11))</f>
        <v>-0.41678201408103377</v>
      </c>
      <c r="J13">
        <f>(SUM(HS!J46*Inittialize!$F$2,HS!J15*Inittialize!$F$3,HS!J16*Inittialize!$F$4,HS!J17*Inittialize!$F$5,HS!J18*Inittialize!$F$6,HS!J19*Inittialize!$F$7,HS!J20*Inittialize!$F$8,HS!J21*Inittialize!$F$9,HS!J22*Inittialize!$F$10,HS!J23*Inittialize!$F$11))</f>
        <v>-0.47157768859250421</v>
      </c>
      <c r="K13">
        <f>(SUM(HS!K46*Inittialize!$F$2,HS!K15*Inittialize!$F$3,HS!K16*Inittialize!$F$4,HS!K17*Inittialize!$F$5,HS!K18*Inittialize!$F$6,HS!K19*Inittialize!$F$7,HS!K20*Inittialize!$F$8,HS!K21*Inittialize!$F$9,HS!K22*Inittialize!$F$10,HS!K23*Inittialize!$F$11))</f>
        <v>-0.53617694141005634</v>
      </c>
    </row>
    <row r="14" spans="1:11" x14ac:dyDescent="0.2">
      <c r="A14">
        <v>16</v>
      </c>
      <c r="B14">
        <f>(SUM(HS!B47*Inittialize!$F$2,HS!B16*Inittialize!$F$3,HS!B17*Inittialize!$F$4,HS!B18*Inittialize!$F$5,HS!B19*Inittialize!$F$6,HS!B20*Inittialize!$F$7,HS!B21*Inittialize!$F$8,HS!B22*Inittialize!$F$9,HS!B23*Inittialize!$F$10,HS!B24*Inittialize!$F$11))</f>
        <v>-0.60481011846064825</v>
      </c>
      <c r="C14">
        <f>(SUM(HS!C47*Inittialize!$F$2,HS!C16*Inittialize!$F$3,HS!C17*Inittialize!$F$4,HS!C18*Inittialize!$F$5,HS!C19*Inittialize!$F$6,HS!C20*Inittialize!$F$7,HS!C21*Inittialize!$F$8,HS!C22*Inittialize!$F$9,HS!C23*Inittialize!$F$10,HS!C24*Inittialize!$F$11))</f>
        <v>-0.47099499297916814</v>
      </c>
      <c r="D14">
        <f>(SUM(HS!D47*Inittialize!$F$2,HS!D16*Inittialize!$F$3,HS!D17*Inittialize!$F$4,HS!D18*Inittialize!$F$5,HS!D19*Inittialize!$F$6,HS!D20*Inittialize!$F$7,HS!D21*Inittialize!$F$8,HS!D22*Inittialize!$F$9,HS!D23*Inittialize!$F$10,HS!D24*Inittialize!$F$11))</f>
        <v>-0.46376775234094397</v>
      </c>
      <c r="E14">
        <f>(SUM(HS!E47*Inittialize!$F$2,HS!E16*Inittialize!$F$3,HS!E17*Inittialize!$F$4,HS!E18*Inittialize!$F$5,HS!E19*Inittialize!$F$6,HS!E20*Inittialize!$F$7,HS!E21*Inittialize!$F$8,HS!E22*Inittialize!$F$9,HS!E23*Inittialize!$F$10,HS!E24*Inittialize!$F$11))</f>
        <v>-0.45628636586202642</v>
      </c>
      <c r="F14">
        <f>(SUM(HS!F47*Inittialize!$F$2,HS!F16*Inittialize!$F$3,HS!F17*Inittialize!$F$4,HS!F18*Inittialize!$F$5,HS!F19*Inittialize!$F$6,HS!F20*Inittialize!$F$7,HS!F21*Inittialize!$F$8,HS!F22*Inittialize!$F$9,HS!F23*Inittialize!$F$10,HS!F24*Inittialize!$F$11))</f>
        <v>-0.44951958147690646</v>
      </c>
      <c r="G14">
        <f>(SUM(HS!G47*Inittialize!$F$2,HS!G16*Inittialize!$F$3,HS!G17*Inittialize!$F$4,HS!G18*Inittialize!$F$5,HS!G19*Inittialize!$F$6,HS!G20*Inittialize!$F$7,HS!G21*Inittialize!$F$8,HS!G22*Inittialize!$F$9,HS!G23*Inittialize!$F$10,HS!G24*Inittialize!$F$11))</f>
        <v>-0.43092650272911664</v>
      </c>
      <c r="H14">
        <f>(SUM(HS!H47*Inittialize!$F$2,HS!H16*Inittialize!$F$3,HS!H17*Inittialize!$F$4,HS!H18*Inittialize!$F$5,HS!H19*Inittialize!$F$6,HS!H20*Inittialize!$F$7,HS!H21*Inittialize!$F$8,HS!H22*Inittialize!$F$9,HS!H23*Inittialize!$F$10,HS!H24*Inittialize!$F$11))</f>
        <v>-0.41477883106853947</v>
      </c>
      <c r="I14">
        <f>(SUM(HS!I47*Inittialize!$F$2,HS!I16*Inittialize!$F$3,HS!I17*Inittialize!$F$4,HS!I18*Inittialize!$F$5,HS!I19*Inittialize!$F$6,HS!I20*Inittialize!$F$7,HS!I21*Inittialize!$F$8,HS!I22*Inittialize!$F$9,HS!I23*Inittialize!$F$10,HS!I24*Inittialize!$F$11))</f>
        <v>-0.45844044164667419</v>
      </c>
      <c r="J14">
        <f>(SUM(HS!J47*Inittialize!$F$2,HS!J16*Inittialize!$F$3,HS!J17*Inittialize!$F$4,HS!J18*Inittialize!$F$5,HS!J19*Inittialize!$F$6,HS!J20*Inittialize!$F$7,HS!J21*Inittialize!$F$8,HS!J22*Inittialize!$F$9,HS!J23*Inittialize!$F$10,HS!J24*Inittialize!$F$11))</f>
        <v>-0.50932213940732529</v>
      </c>
      <c r="K14">
        <f>(SUM(HS!K47*Inittialize!$F$2,HS!K16*Inittialize!$F$3,HS!K17*Inittialize!$F$4,HS!K18*Inittialize!$F$5,HS!K19*Inittialize!$F$6,HS!K20*Inittialize!$F$7,HS!K21*Inittialize!$F$8,HS!K22*Inittialize!$F$9,HS!K23*Inittialize!$F$10,HS!K24*Inittialize!$F$11))</f>
        <v>-0.56930715988076663</v>
      </c>
    </row>
    <row r="15" spans="1:11" x14ac:dyDescent="0.2">
      <c r="A15">
        <v>17</v>
      </c>
      <c r="B15">
        <f>(SUM(HS!B48*Inittialize!$F$2,HS!B17*Inittialize!$F$3,HS!B18*Inittialize!$F$4,HS!B19*Inittialize!$F$5,HS!B20*Inittialize!$F$6,HS!B21*Inittialize!$F$7,HS!B22*Inittialize!$F$8,HS!B23*Inittialize!$F$9,HS!B24*Inittialize!$F$10,HS!B25*Inittialize!$F$11))</f>
        <v>-0.64601338705741851</v>
      </c>
      <c r="C15">
        <f>(SUM(HS!C48*Inittialize!$F$2,HS!C17*Inittialize!$F$3,HS!C18*Inittialize!$F$4,HS!C19*Inittialize!$F$5,HS!C20*Inittialize!$F$6,HS!C21*Inittialize!$F$7,HS!C22*Inittialize!$F$8,HS!C23*Inittialize!$F$9,HS!C24*Inittialize!$F$10,HS!C25*Inittialize!$F$11))</f>
        <v>-0.53615079392674181</v>
      </c>
      <c r="D15">
        <f>(SUM(HS!D48*Inittialize!$F$2,HS!D17*Inittialize!$F$3,HS!D18*Inittialize!$F$4,HS!D19*Inittialize!$F$5,HS!D20*Inittialize!$F$6,HS!D21*Inittialize!$F$7,HS!D22*Inittialize!$F$8,HS!D23*Inittialize!$F$9,HS!D24*Inittialize!$F$10,HS!D25*Inittialize!$F$11))</f>
        <v>-0.53167419530828441</v>
      </c>
      <c r="E15">
        <f>(SUM(HS!E48*Inittialize!$F$2,HS!E17*Inittialize!$F$3,HS!E18*Inittialize!$F$4,HS!E19*Inittialize!$F$5,HS!E20*Inittialize!$F$6,HS!E21*Inittialize!$F$7,HS!E22*Inittialize!$F$8,HS!E23*Inittialize!$F$9,HS!E24*Inittialize!$F$10,HS!E25*Inittialize!$F$11))</f>
        <v>-0.52701149100469435</v>
      </c>
      <c r="F15">
        <f>(SUM(HS!F48*Inittialize!$F$2,HS!F17*Inittialize!$F$3,HS!F18*Inittialize!$F$4,HS!F19*Inittialize!$F$5,HS!F20*Inittialize!$F$6,HS!F21*Inittialize!$F$7,HS!F22*Inittialize!$F$8,HS!F23*Inittialize!$F$9,HS!F24*Inittialize!$F$10,HS!F25*Inittialize!$F$11))</f>
        <v>-0.52298562951037386</v>
      </c>
      <c r="G15">
        <f>(SUM(HS!G48*Inittialize!$F$2,HS!G17*Inittialize!$F$3,HS!G18*Inittialize!$F$4,HS!G19*Inittialize!$F$5,HS!G20*Inittialize!$F$6,HS!G21*Inittialize!$F$7,HS!G22*Inittialize!$F$8,HS!G23*Inittialize!$F$9,HS!G24*Inittialize!$F$10,HS!G25*Inittialize!$F$11))</f>
        <v>-0.50875259201168144</v>
      </c>
      <c r="H15">
        <f>(SUM(HS!H48*Inittialize!$F$2,HS!H17*Inittialize!$F$3,HS!H18*Inittialize!$F$4,HS!H19*Inittialize!$F$5,HS!H20*Inittialize!$F$6,HS!H21*Inittialize!$F$7,HS!H22*Inittialize!$F$8,HS!H23*Inittialize!$F$9,HS!H24*Inittialize!$F$10,HS!H25*Inittialize!$F$11))</f>
        <v>-0.48348583187756294</v>
      </c>
      <c r="I15">
        <f>(SUM(HS!I48*Inittialize!$F$2,HS!I17*Inittialize!$F$3,HS!I18*Inittialize!$F$4,HS!I19*Inittialize!$F$5,HS!I20*Inittialize!$F$6,HS!I21*Inittialize!$F$7,HS!I22*Inittialize!$F$8,HS!I23*Inittialize!$F$9,HS!I24*Inittialize!$F$10,HS!I25*Inittialize!$F$11))</f>
        <v>-0.50598267464294744</v>
      </c>
      <c r="J15">
        <f>(SUM(HS!J48*Inittialize!$F$2,HS!J17*Inittialize!$F$3,HS!J18*Inittialize!$F$4,HS!J19*Inittialize!$F$5,HS!J20*Inittialize!$F$6,HS!J21*Inittialize!$F$7,HS!J22*Inittialize!$F$8,HS!J23*Inittialize!$F$9,HS!J24*Inittialize!$F$10,HS!J25*Inittialize!$F$11))</f>
        <v>-0.5536948902038471</v>
      </c>
      <c r="K15">
        <f>(SUM(HS!K48*Inittialize!$F$2,HS!K17*Inittialize!$F$3,HS!K18*Inittialize!$F$4,HS!K19*Inittialize!$F$5,HS!K20*Inittialize!$F$6,HS!K21*Inittialize!$F$7,HS!K22*Inittialize!$F$8,HS!K23*Inittialize!$F$9,HS!K24*Inittialize!$F$10,HS!K25*Inittialize!$F$11))</f>
        <v>-0.61051042847753678</v>
      </c>
    </row>
    <row r="16" spans="1:11" x14ac:dyDescent="0.2">
      <c r="A16">
        <v>18</v>
      </c>
      <c r="B16">
        <f>(SUM(HS!B49*Inittialize!$F$2,HS!B18*Inittialize!$F$3,HS!B19*Inittialize!$F$4,HS!B20*Inittialize!$F$5,HS!B21*Inittialize!$F$6,HS!B22*Inittialize!$F$7,HS!B23*Inittialize!$F$8,HS!B24*Inittialize!$F$9,HS!B25*Inittialize!$F$10,HS!B26*Inittialize!$F$11))</f>
        <v>-0.70435886158074457</v>
      </c>
      <c r="C16">
        <f>(SUM(HS!C49*Inittialize!$F$2,HS!C18*Inittialize!$F$3,HS!C19*Inittialize!$F$4,HS!C20*Inittialize!$F$5,HS!C21*Inittialize!$F$6,HS!C22*Inittialize!$F$7,HS!C23*Inittialize!$F$8,HS!C24*Inittialize!$F$9,HS!C25*Inittialize!$F$10,HS!C26*Inittialize!$F$11))</f>
        <v>-0.6224386325591178</v>
      </c>
      <c r="D16">
        <f>(SUM(HS!D49*Inittialize!$F$2,HS!D18*Inittialize!$F$3,HS!D19*Inittialize!$F$4,HS!D20*Inittialize!$F$5,HS!D21*Inittialize!$F$6,HS!D22*Inittialize!$F$7,HS!D23*Inittialize!$F$8,HS!D24*Inittialize!$F$9,HS!D25*Inittialize!$F$10,HS!D26*Inittialize!$F$11))</f>
        <v>-0.62000497014223144</v>
      </c>
      <c r="E16">
        <f>(SUM(HS!E49*Inittialize!$F$2,HS!E18*Inittialize!$F$3,HS!E19*Inittialize!$F$4,HS!E20*Inittialize!$F$5,HS!E21*Inittialize!$F$6,HS!E22*Inittialize!$F$7,HS!E23*Inittialize!$F$8,HS!E24*Inittialize!$F$9,HS!E25*Inittialize!$F$10,HS!E26*Inittialize!$F$11))</f>
        <v>-0.6174618323275779</v>
      </c>
      <c r="F16">
        <f>(SUM(HS!F49*Inittialize!$F$2,HS!F18*Inittialize!$F$3,HS!F19*Inittialize!$F$4,HS!F20*Inittialize!$F$5,HS!F21*Inittialize!$F$6,HS!F22*Inittialize!$F$7,HS!F23*Inittialize!$F$8,HS!F24*Inittialize!$F$9,HS!F25*Inittialize!$F$10,HS!F26*Inittialize!$F$11))</f>
        <v>-0.61525956758546441</v>
      </c>
      <c r="G16">
        <f>(SUM(HS!G49*Inittialize!$F$2,HS!G18*Inittialize!$F$3,HS!G19*Inittialize!$F$4,HS!G20*Inittialize!$F$5,HS!G21*Inittialize!$F$6,HS!G22*Inittialize!$F$7,HS!G23*Inittialize!$F$8,HS!G24*Inittialize!$F$9,HS!G25*Inittialize!$F$10,HS!G26*Inittialize!$F$11))</f>
        <v>-0.60747904709221201</v>
      </c>
      <c r="H16">
        <f>(SUM(HS!H49*Inittialize!$F$2,HS!H18*Inittialize!$F$3,HS!H19*Inittialize!$F$4,HS!H20*Inittialize!$F$5,HS!H21*Inittialize!$F$6,HS!H22*Inittialize!$F$7,HS!H23*Inittialize!$F$8,HS!H24*Inittialize!$F$9,HS!H25*Inittialize!$F$10,HS!H26*Inittialize!$F$11))</f>
        <v>-0.59114384474960535</v>
      </c>
      <c r="I16">
        <f>(SUM(HS!I49*Inittialize!$F$2,HS!I18*Inittialize!$F$3,HS!I19*Inittialize!$F$4,HS!I20*Inittialize!$F$5,HS!I21*Inittialize!$F$6,HS!I22*Inittialize!$F$7,HS!I23*Inittialize!$F$8,HS!I24*Inittialize!$F$9,HS!I25*Inittialize!$F$10,HS!I26*Inittialize!$F$11))</f>
        <v>-0.59105585530595706</v>
      </c>
      <c r="J16">
        <f>(SUM(HS!J49*Inittialize!$F$2,HS!J18*Inittialize!$F$3,HS!J19*Inittialize!$F$4,HS!J20*Inittialize!$F$5,HS!J21*Inittialize!$F$6,HS!J22*Inittialize!$F$7,HS!J23*Inittialize!$F$8,HS!J24*Inittialize!$F$9,HS!J25*Inittialize!$F$10,HS!J26*Inittialize!$F$11))</f>
        <v>-0.61652847815204459</v>
      </c>
      <c r="K16">
        <f>(SUM(HS!K49*Inittialize!$F$2,HS!K18*Inittialize!$F$3,HS!K19*Inittialize!$F$4,HS!K20*Inittialize!$F$5,HS!K21*Inittialize!$F$6,HS!K22*Inittialize!$F$7,HS!K23*Inittialize!$F$8,HS!K24*Inittialize!$F$9,HS!K25*Inittialize!$F$10,HS!K26*Inittialize!$F$11))</f>
        <v>-0.66885590300086295</v>
      </c>
    </row>
    <row r="17" spans="1:11" x14ac:dyDescent="0.2">
      <c r="A17">
        <v>19</v>
      </c>
      <c r="B17">
        <f>(SUM(HS!B50*Inittialize!$F$2,HS!B19*Inittialize!$F$3,HS!B20*Inittialize!$F$4,HS!B21*Inittialize!$F$5,HS!B22*Inittialize!$F$6,HS!B23*Inittialize!$F$7,HS!B24*Inittialize!$F$8,HS!B25*Inittialize!$F$9,HS!B26*Inittialize!$F$10,HS!B27*Inittialize!$F$11))</f>
        <v>-0.77984654203062687</v>
      </c>
      <c r="C17">
        <f>(SUM(HS!C50*Inittialize!$F$2,HS!C19*Inittialize!$F$3,HS!C20*Inittialize!$F$4,HS!C21*Inittialize!$F$5,HS!C22*Inittialize!$F$6,HS!C23*Inittialize!$F$7,HS!C24*Inittialize!$F$8,HS!C25*Inittialize!$F$9,HS!C26*Inittialize!$F$10,HS!C27*Inittialize!$F$11))</f>
        <v>-0.72907745456070161</v>
      </c>
      <c r="D17">
        <f>(SUM(HS!D50*Inittialize!$F$2,HS!D19*Inittialize!$F$3,HS!D20*Inittialize!$F$4,HS!D21*Inittialize!$F$5,HS!D22*Inittialize!$F$6,HS!D23*Inittialize!$F$7,HS!D24*Inittialize!$F$8,HS!D25*Inittialize!$F$9,HS!D26*Inittialize!$F$10,HS!D27*Inittialize!$F$11))</f>
        <v>-0.72803288834205926</v>
      </c>
      <c r="E17">
        <f>(SUM(HS!E50*Inittialize!$F$2,HS!E19*Inittialize!$F$3,HS!E20*Inittialize!$F$4,HS!E21*Inittialize!$F$5,HS!E22*Inittialize!$F$6,HS!E23*Inittialize!$F$7,HS!E24*Inittialize!$F$8,HS!E25*Inittialize!$F$9,HS!E26*Inittialize!$F$10,HS!E27*Inittialize!$F$11))</f>
        <v>-0.72693713423738537</v>
      </c>
      <c r="F17">
        <f>(SUM(HS!F50*Inittialize!$F$2,HS!F19*Inittialize!$F$3,HS!F20*Inittialize!$F$4,HS!F21*Inittialize!$F$5,HS!F22*Inittialize!$F$6,HS!F23*Inittialize!$F$7,HS!F24*Inittialize!$F$8,HS!F25*Inittialize!$F$9,HS!F26*Inittialize!$F$10,HS!F27*Inittialize!$F$11))</f>
        <v>-0.72599126790553226</v>
      </c>
      <c r="G17">
        <f>(SUM(HS!G50*Inittialize!$F$2,HS!G19*Inittialize!$F$3,HS!G20*Inittialize!$F$4,HS!G21*Inittialize!$F$5,HS!G22*Inittialize!$F$6,HS!G23*Inittialize!$F$7,HS!G24*Inittialize!$F$8,HS!G25*Inittialize!$F$9,HS!G26*Inittialize!$F$10,HS!G27*Inittialize!$F$11))</f>
        <v>-0.72255420661431358</v>
      </c>
      <c r="H17">
        <f>(SUM(HS!H50*Inittialize!$F$2,HS!H19*Inittialize!$F$3,HS!H20*Inittialize!$F$4,HS!H21*Inittialize!$F$5,HS!H22*Inittialize!$F$6,HS!H23*Inittialize!$F$7,HS!H24*Inittialize!$F$8,HS!H25*Inittialize!$F$9,HS!H26*Inittialize!$F$10,HS!H27*Inittialize!$F$11))</f>
        <v>-0.71544972903833093</v>
      </c>
      <c r="I17">
        <f>(SUM(HS!I50*Inittialize!$F$2,HS!I19*Inittialize!$F$3,HS!I20*Inittialize!$F$4,HS!I21*Inittialize!$F$5,HS!I22*Inittialize!$F$6,HS!I23*Inittialize!$F$7,HS!I24*Inittialize!$F$8,HS!I25*Inittialize!$F$9,HS!I26*Inittialize!$F$10,HS!I27*Inittialize!$F$11))</f>
        <v>-0.71365998363570271</v>
      </c>
      <c r="J17">
        <f>(SUM(HS!J50*Inittialize!$F$2,HS!J19*Inittialize!$F$3,HS!J20*Inittialize!$F$4,HS!J21*Inittialize!$F$5,HS!J22*Inittialize!$F$6,HS!J23*Inittialize!$F$7,HS!J24*Inittialize!$F$8,HS!J25*Inittialize!$F$9,HS!J26*Inittialize!$F$10,HS!J27*Inittialize!$F$11))</f>
        <v>-0.71557438254185846</v>
      </c>
      <c r="K17">
        <f>(SUM(HS!K50*Inittialize!$F$2,HS!K19*Inittialize!$F$3,HS!K20*Inittialize!$F$4,HS!K21*Inittialize!$F$5,HS!K22*Inittialize!$F$6,HS!K23*Inittialize!$F$7,HS!K24*Inittialize!$F$8,HS!K25*Inittialize!$F$9,HS!K26*Inittialize!$F$10,HS!K27*Inittialize!$F$11))</f>
        <v>-0.74434358345074514</v>
      </c>
    </row>
    <row r="18" spans="1:11" x14ac:dyDescent="0.2">
      <c r="A18">
        <v>20</v>
      </c>
      <c r="B18">
        <f>(SUM(HS!B51*Inittialize!$F$2,HS!B20*Inittialize!$F$3,HS!B21*Inittialize!$F$4,HS!B22*Inittialize!$F$5,HS!B23*Inittialize!$F$6,HS!B24*Inittialize!$F$7,HS!B25*Inittialize!$F$8,HS!B26*Inittialize!$F$9,HS!B27*Inittialize!$F$10,HS!B28*Inittialize!$F$11))</f>
        <v>-0.87247642840706496</v>
      </c>
      <c r="C18">
        <f>(SUM(HS!C51*Inittialize!$F$2,HS!C20*Inittialize!$F$3,HS!C21*Inittialize!$F$4,HS!C22*Inittialize!$F$5,HS!C23*Inittialize!$F$6,HS!C24*Inittialize!$F$7,HS!C25*Inittialize!$F$8,HS!C26*Inittialize!$F$9,HS!C27*Inittialize!$F$10,HS!C28*Inittialize!$F$11))</f>
        <v>-0.85523026803892011</v>
      </c>
      <c r="D18">
        <f>(SUM(HS!D51*Inittialize!$F$2,HS!D20*Inittialize!$F$3,HS!D21*Inittialize!$F$4,HS!D22*Inittialize!$F$5,HS!D23*Inittialize!$F$6,HS!D24*Inittialize!$F$7,HS!D25*Inittialize!$F$8,HS!D26*Inittialize!$F$9,HS!D27*Inittialize!$F$10,HS!D28*Inittialize!$F$11))</f>
        <v>-0.85497689559217316</v>
      </c>
      <c r="E18">
        <f>(SUM(HS!E51*Inittialize!$F$2,HS!E20*Inittialize!$F$3,HS!E21*Inittialize!$F$4,HS!E22*Inittialize!$F$5,HS!E23*Inittialize!$F$6,HS!E24*Inittialize!$F$7,HS!E25*Inittialize!$F$8,HS!E26*Inittialize!$F$9,HS!E27*Inittialize!$F$10,HS!E28*Inittialize!$F$11))</f>
        <v>-0.85471020823339083</v>
      </c>
      <c r="F18">
        <f>(SUM(HS!F51*Inittialize!$F$2,HS!F20*Inittialize!$F$3,HS!F21*Inittialize!$F$4,HS!F22*Inittialize!$F$5,HS!F23*Inittialize!$F$6,HS!F24*Inittialize!$F$7,HS!F25*Inittialize!$F$8,HS!F26*Inittialize!$F$9,HS!F27*Inittialize!$F$10,HS!F28*Inittialize!$F$11))</f>
        <v>-0.85448047487728618</v>
      </c>
      <c r="G18">
        <f>(SUM(HS!G51*Inittialize!$F$2,HS!G20*Inittialize!$F$3,HS!G21*Inittialize!$F$4,HS!G22*Inittialize!$F$5,HS!G23*Inittialize!$F$6,HS!G24*Inittialize!$F$7,HS!G25*Inittialize!$F$8,HS!G26*Inittialize!$F$9,HS!G27*Inittialize!$F$10,HS!G28*Inittialize!$F$11))</f>
        <v>-0.85362794278134002</v>
      </c>
      <c r="H18">
        <f>(SUM(HS!H51*Inittialize!$F$2,HS!H20*Inittialize!$F$3,HS!H21*Inittialize!$F$4,HS!H22*Inittialize!$F$5,HS!H23*Inittialize!$F$6,HS!H24*Inittialize!$F$7,HS!H25*Inittialize!$F$8,HS!H26*Inittialize!$F$9,HS!H27*Inittialize!$F$10,HS!H28*Inittialize!$F$11))</f>
        <v>-0.85185182338734444</v>
      </c>
      <c r="I18">
        <f>(SUM(HS!I51*Inittialize!$F$2,HS!I20*Inittialize!$F$3,HS!I21*Inittialize!$F$4,HS!I22*Inittialize!$F$5,HS!I23*Inittialize!$F$6,HS!I24*Inittialize!$F$7,HS!I25*Inittialize!$F$8,HS!I26*Inittialize!$F$9,HS!I27*Inittialize!$F$10,HS!I28*Inittialize!$F$11))</f>
        <v>-0.85149191898584875</v>
      </c>
      <c r="J18">
        <f>(SUM(HS!J51*Inittialize!$F$2,HS!J20*Inittialize!$F$3,HS!J21*Inittialize!$F$4,HS!J22*Inittialize!$F$5,HS!J23*Inittialize!$F$6,HS!J24*Inittialize!$F$7,HS!J25*Inittialize!$F$8,HS!J26*Inittialize!$F$9,HS!J27*Inittialize!$F$10,HS!J28*Inittialize!$F$11))</f>
        <v>-0.85083260337328892</v>
      </c>
      <c r="K18">
        <f>(SUM(HS!K51*Inittialize!$F$2,HS!K20*Inittialize!$F$3,HS!K21*Inittialize!$F$4,HS!K22*Inittialize!$F$5,HS!K23*Inittialize!$F$6,HS!K24*Inittialize!$F$7,HS!K25*Inittialize!$F$8,HS!K26*Inittialize!$F$9,HS!K27*Inittialize!$F$10,HS!K28*Inittialize!$F$11))</f>
        <v>-0.85472494911712427</v>
      </c>
    </row>
    <row r="19" spans="1:11" x14ac:dyDescent="0.2">
      <c r="A19">
        <v>21</v>
      </c>
      <c r="B19">
        <f>(SUM(HS!B20*Inittialize!$F$2,HS!B21*Inittialize!$F$3,HS!B22*Inittialize!$F$4,HS!B23*Inittialize!$F$5,HS!B24*Inittialize!$F$6,HS!B25*Inittialize!$F$7,HS!B26*Inittialize!$F$8,HS!B27*Inittialize!$F$9,HS!B28*Inittialize!$F$10,HS!B29*Inittialize!$F$11))</f>
        <v>-1</v>
      </c>
      <c r="C19">
        <f>(SUM(HS!C20*Inittialize!$F$2,HS!C21*Inittialize!$F$3,HS!C22*Inittialize!$F$4,HS!C23*Inittialize!$F$5,HS!C24*Inittialize!$F$6,HS!C25*Inittialize!$F$7,HS!C26*Inittialize!$F$8,HS!C27*Inittialize!$F$9,HS!C28*Inittialize!$F$10,HS!C29*Inittialize!$F$11))</f>
        <v>-1</v>
      </c>
      <c r="D19">
        <f>(SUM(HS!D20*Inittialize!$F$2,HS!D21*Inittialize!$F$3,HS!D22*Inittialize!$F$4,HS!D23*Inittialize!$F$5,HS!D24*Inittialize!$F$6,HS!D25*Inittialize!$F$7,HS!D26*Inittialize!$F$8,HS!D27*Inittialize!$F$9,HS!D28*Inittialize!$F$10,HS!D29*Inittialize!$F$11))</f>
        <v>-1</v>
      </c>
      <c r="E19">
        <f>(SUM(HS!E20*Inittialize!$F$2,HS!E21*Inittialize!$F$3,HS!E22*Inittialize!$F$4,HS!E23*Inittialize!$F$5,HS!E24*Inittialize!$F$6,HS!E25*Inittialize!$F$7,HS!E26*Inittialize!$F$8,HS!E27*Inittialize!$F$9,HS!E28*Inittialize!$F$10,HS!E29*Inittialize!$F$11))</f>
        <v>-1</v>
      </c>
      <c r="F19">
        <f>(SUM(HS!F20*Inittialize!$F$2,HS!F21*Inittialize!$F$3,HS!F22*Inittialize!$F$4,HS!F23*Inittialize!$F$5,HS!F24*Inittialize!$F$6,HS!F25*Inittialize!$F$7,HS!F26*Inittialize!$F$8,HS!F27*Inittialize!$F$9,HS!F28*Inittialize!$F$10,HS!F29*Inittialize!$F$11))</f>
        <v>-1</v>
      </c>
      <c r="G19">
        <f>(SUM(HS!G20*Inittialize!$F$2,HS!G21*Inittialize!$F$3,HS!G22*Inittialize!$F$4,HS!G23*Inittialize!$F$5,HS!G24*Inittialize!$F$6,HS!G25*Inittialize!$F$7,HS!G26*Inittialize!$F$8,HS!G27*Inittialize!$F$9,HS!G28*Inittialize!$F$10,HS!G29*Inittialize!$F$11))</f>
        <v>-1</v>
      </c>
      <c r="H19">
        <f>(SUM(HS!H20*Inittialize!$F$2,HS!H21*Inittialize!$F$3,HS!H22*Inittialize!$F$4,HS!H23*Inittialize!$F$5,HS!H24*Inittialize!$F$6,HS!H25*Inittialize!$F$7,HS!H26*Inittialize!$F$8,HS!H27*Inittialize!$F$9,HS!H28*Inittialize!$F$10,HS!H29*Inittialize!$F$11))</f>
        <v>-1</v>
      </c>
      <c r="I19">
        <f>(SUM(HS!I20*Inittialize!$F$2,HS!I21*Inittialize!$F$3,HS!I22*Inittialize!$F$4,HS!I23*Inittialize!$F$5,HS!I24*Inittialize!$F$6,HS!I25*Inittialize!$F$7,HS!I26*Inittialize!$F$8,HS!I27*Inittialize!$F$9,HS!I28*Inittialize!$F$10,HS!I29*Inittialize!$F$11))</f>
        <v>-1</v>
      </c>
      <c r="J19">
        <f>(SUM(HS!J20*Inittialize!$F$2,HS!J21*Inittialize!$F$3,HS!J22*Inittialize!$F$4,HS!J23*Inittialize!$F$5,HS!J24*Inittialize!$F$6,HS!J25*Inittialize!$F$7,HS!J26*Inittialize!$F$8,HS!J27*Inittialize!$F$9,HS!J28*Inittialize!$F$10,HS!J29*Inittialize!$F$11))</f>
        <v>-1</v>
      </c>
      <c r="K19">
        <f>(SUM(HS!K20*Inittialize!$F$2,HS!K21*Inittialize!$F$3,HS!K22*Inittialize!$F$4,HS!K23*Inittialize!$F$5,HS!K24*Inittialize!$F$6,HS!K25*Inittialize!$F$7,HS!K26*Inittialize!$F$8,HS!K27*Inittialize!$F$9,HS!K28*Inittialize!$F$10,HS!K29*Inittialize!$F$11))</f>
        <v>-1</v>
      </c>
    </row>
    <row r="20" spans="1:11" x14ac:dyDescent="0.2">
      <c r="A20">
        <v>22</v>
      </c>
      <c r="B20">
        <v>-1</v>
      </c>
      <c r="C20">
        <v>-1</v>
      </c>
      <c r="D20">
        <v>-1</v>
      </c>
      <c r="E20">
        <v>-1</v>
      </c>
      <c r="F20">
        <v>-1</v>
      </c>
      <c r="G20">
        <v>-1</v>
      </c>
      <c r="H20">
        <v>-1</v>
      </c>
      <c r="I20">
        <v>-1</v>
      </c>
      <c r="J20">
        <v>-1</v>
      </c>
      <c r="K20">
        <v>-1</v>
      </c>
    </row>
    <row r="21" spans="1:11" x14ac:dyDescent="0.2">
      <c r="A21">
        <v>23</v>
      </c>
      <c r="B21">
        <v>-1</v>
      </c>
      <c r="C21">
        <v>-1</v>
      </c>
      <c r="D21">
        <v>-1</v>
      </c>
      <c r="E21">
        <v>-1</v>
      </c>
      <c r="F21">
        <v>-1</v>
      </c>
      <c r="G21">
        <v>-1</v>
      </c>
      <c r="H21">
        <v>-1</v>
      </c>
      <c r="I21">
        <v>-1</v>
      </c>
      <c r="J21">
        <v>-1</v>
      </c>
      <c r="K21">
        <v>-1</v>
      </c>
    </row>
    <row r="22" spans="1:11" x14ac:dyDescent="0.2">
      <c r="A22">
        <v>24</v>
      </c>
      <c r="B22">
        <v>-1</v>
      </c>
      <c r="C22">
        <v>-1</v>
      </c>
      <c r="D22">
        <v>-1</v>
      </c>
      <c r="E22">
        <v>-1</v>
      </c>
      <c r="F22">
        <v>-1</v>
      </c>
      <c r="G22">
        <v>-1</v>
      </c>
      <c r="H22">
        <v>-1</v>
      </c>
      <c r="I22">
        <v>-1</v>
      </c>
      <c r="J22">
        <v>-1</v>
      </c>
      <c r="K22">
        <v>-1</v>
      </c>
    </row>
    <row r="23" spans="1:11" x14ac:dyDescent="0.2">
      <c r="A23">
        <v>25</v>
      </c>
      <c r="B23">
        <v>-1</v>
      </c>
      <c r="C23">
        <v>-1</v>
      </c>
      <c r="D23">
        <v>-1</v>
      </c>
      <c r="E23">
        <v>-1</v>
      </c>
      <c r="F23">
        <v>-1</v>
      </c>
      <c r="G23">
        <v>-1</v>
      </c>
      <c r="H23">
        <v>-1</v>
      </c>
      <c r="I23">
        <v>-1</v>
      </c>
      <c r="J23">
        <v>-1</v>
      </c>
      <c r="K23">
        <v>-1</v>
      </c>
    </row>
    <row r="24" spans="1:11" x14ac:dyDescent="0.2">
      <c r="A24">
        <v>26</v>
      </c>
      <c r="B24">
        <v>-1</v>
      </c>
      <c r="C24">
        <v>-1</v>
      </c>
      <c r="D24">
        <v>-1</v>
      </c>
      <c r="E24">
        <v>-1</v>
      </c>
      <c r="F24">
        <v>-1</v>
      </c>
      <c r="G24">
        <v>-1</v>
      </c>
      <c r="H24">
        <v>-1</v>
      </c>
      <c r="I24">
        <v>-1</v>
      </c>
      <c r="J24">
        <v>-1</v>
      </c>
      <c r="K24">
        <v>-1</v>
      </c>
    </row>
    <row r="25" spans="1:11" x14ac:dyDescent="0.2">
      <c r="A25">
        <v>27</v>
      </c>
      <c r="B25">
        <v>-1</v>
      </c>
      <c r="C25">
        <v>-1</v>
      </c>
      <c r="D25">
        <v>-1</v>
      </c>
      <c r="E25">
        <v>-1</v>
      </c>
      <c r="F25">
        <v>-1</v>
      </c>
      <c r="G25">
        <v>-1</v>
      </c>
      <c r="H25">
        <v>-1</v>
      </c>
      <c r="I25">
        <v>-1</v>
      </c>
      <c r="J25">
        <v>-1</v>
      </c>
      <c r="K25">
        <v>-1</v>
      </c>
    </row>
    <row r="26" spans="1:11" x14ac:dyDescent="0.2">
      <c r="A26">
        <v>28</v>
      </c>
      <c r="B26">
        <v>-1</v>
      </c>
      <c r="C26">
        <v>-1</v>
      </c>
      <c r="D26">
        <v>-1</v>
      </c>
      <c r="E26">
        <v>-1</v>
      </c>
      <c r="F26">
        <v>-1</v>
      </c>
      <c r="G26">
        <v>-1</v>
      </c>
      <c r="H26">
        <v>-1</v>
      </c>
      <c r="I26">
        <v>-1</v>
      </c>
      <c r="J26">
        <v>-1</v>
      </c>
      <c r="K26">
        <v>-1</v>
      </c>
    </row>
    <row r="27" spans="1:11" x14ac:dyDescent="0.2">
      <c r="A27">
        <v>29</v>
      </c>
      <c r="B27">
        <v>-1</v>
      </c>
      <c r="C27">
        <v>-1</v>
      </c>
      <c r="D27">
        <v>-1</v>
      </c>
      <c r="E27">
        <v>-1</v>
      </c>
      <c r="F27">
        <v>-1</v>
      </c>
      <c r="G27">
        <v>-1</v>
      </c>
      <c r="H27">
        <v>-1</v>
      </c>
      <c r="I27">
        <v>-1</v>
      </c>
      <c r="J27">
        <v>-1</v>
      </c>
      <c r="K27">
        <v>-1</v>
      </c>
    </row>
    <row r="28" spans="1:11" x14ac:dyDescent="0.2">
      <c r="A28">
        <v>30</v>
      </c>
      <c r="B28">
        <v>-1</v>
      </c>
      <c r="C28">
        <v>-1</v>
      </c>
      <c r="D28">
        <v>-1</v>
      </c>
      <c r="E28">
        <v>-1</v>
      </c>
      <c r="F28">
        <v>-1</v>
      </c>
      <c r="G28">
        <v>-1</v>
      </c>
      <c r="H28">
        <v>-1</v>
      </c>
      <c r="I28">
        <v>-1</v>
      </c>
      <c r="J28">
        <v>-1</v>
      </c>
      <c r="K28">
        <v>-1</v>
      </c>
    </row>
    <row r="29" spans="1:11" x14ac:dyDescent="0.2">
      <c r="A29">
        <v>31</v>
      </c>
      <c r="B29">
        <v>-1</v>
      </c>
      <c r="C29">
        <v>-1</v>
      </c>
      <c r="D29">
        <v>-1</v>
      </c>
      <c r="E29">
        <v>-1</v>
      </c>
      <c r="F29">
        <v>-1</v>
      </c>
      <c r="G29">
        <v>-1</v>
      </c>
      <c r="H29">
        <v>-1</v>
      </c>
      <c r="I29">
        <v>-1</v>
      </c>
      <c r="J29">
        <v>-1</v>
      </c>
      <c r="K29">
        <v>-1</v>
      </c>
    </row>
    <row r="31" spans="1:11" x14ac:dyDescent="0.2">
      <c r="A31" t="s">
        <v>4</v>
      </c>
      <c r="B31">
        <v>1</v>
      </c>
      <c r="C31">
        <v>2</v>
      </c>
      <c r="D31">
        <v>3</v>
      </c>
      <c r="E31">
        <v>4</v>
      </c>
      <c r="F31">
        <v>5</v>
      </c>
      <c r="G31">
        <v>6</v>
      </c>
      <c r="H31">
        <v>7</v>
      </c>
      <c r="I31">
        <v>8</v>
      </c>
      <c r="J31">
        <v>9</v>
      </c>
      <c r="K31">
        <v>10</v>
      </c>
    </row>
    <row r="32" spans="1:11" x14ac:dyDescent="0.2">
      <c r="A32">
        <v>12</v>
      </c>
      <c r="B32">
        <f>(SUM(HS!B33*Inittialize!$F$2,HS!B34*Inittialize!$F$3,HS!B35*Inittialize!$F$4,HS!B36*Inittialize!$F$5,HS!B37*Inittialize!$F$6,HS!B38*Inittialize!$F$7,HS!B39*Inittialize!$F$8,HS!B40*Inittialize!$F$9,HS!B41*Inittialize!$F$10,HS!B42*Inittialize!$F$11))</f>
        <v>-0.2052135310715586</v>
      </c>
      <c r="C32">
        <f>(SUM(HS!C33*Inittialize!$F$2,HS!C34*Inittialize!$F$3,HS!C35*Inittialize!$F$4,HS!C36*Inittialize!$F$5,HS!C37*Inittialize!$F$6,HS!C38*Inittialize!$F$7,HS!C39*Inittialize!$F$8,HS!C40*Inittialize!$F$9,HS!C41*Inittialize!$F$10,HS!C42*Inittialize!$F$11))</f>
        <v>8.1836216051656099E-2</v>
      </c>
      <c r="D32">
        <f>(SUM(HS!D33*Inittialize!$F$2,HS!D34*Inittialize!$F$3,HS!D35*Inittialize!$F$4,HS!D36*Inittialize!$F$5,HS!D37*Inittialize!$F$6,HS!D38*Inittialize!$F$7,HS!D39*Inittialize!$F$8,HS!D40*Inittialize!$F$9,HS!D41*Inittialize!$F$10,HS!D42*Inittialize!$F$11))</f>
        <v>0.10350704654207785</v>
      </c>
      <c r="E32">
        <f>(SUM(HS!E33*Inittialize!$F$2,HS!E34*Inittialize!$F$3,HS!E35*Inittialize!$F$4,HS!E36*Inittialize!$F$5,HS!E37*Inittialize!$F$6,HS!E38*Inittialize!$F$7,HS!E39*Inittialize!$F$8,HS!E40*Inittialize!$F$9,HS!E41*Inittialize!$F$10,HS!E42*Inittialize!$F$11))</f>
        <v>0.12659562809256975</v>
      </c>
      <c r="F32">
        <f>(SUM(HS!F33*Inittialize!$F$2,HS!F34*Inittialize!$F$3,HS!F35*Inittialize!$F$4,HS!F36*Inittialize!$F$5,HS!F37*Inittialize!$F$6,HS!F38*Inittialize!$F$7,HS!F39*Inittialize!$F$8,HS!F40*Inittialize!$F$9,HS!F41*Inittialize!$F$10,HS!F42*Inittialize!$F$11))</f>
        <v>0.15648238458465505</v>
      </c>
      <c r="G32">
        <f>(SUM(HS!G33*Inittialize!$F$2,HS!G34*Inittialize!$F$3,HS!G35*Inittialize!$F$4,HS!G36*Inittialize!$F$5,HS!G37*Inittialize!$F$6,HS!G38*Inittialize!$F$7,HS!G39*Inittialize!$F$8,HS!G40*Inittialize!$F$9,HS!G41*Inittialize!$F$10,HS!G42*Inittialize!$F$11))</f>
        <v>0.18595361333225541</v>
      </c>
      <c r="H32">
        <f>(SUM(HS!H33*Inittialize!$F$2,HS!H34*Inittialize!$F$3,HS!H35*Inittialize!$F$4,HS!H36*Inittialize!$F$5,HS!H37*Inittialize!$F$6,HS!H38*Inittialize!$F$7,HS!H39*Inittialize!$F$8,HS!H40*Inittialize!$F$9,HS!H41*Inittialize!$F$10,HS!H42*Inittialize!$F$11))</f>
        <v>0.16547293077063502</v>
      </c>
      <c r="I32">
        <f>(SUM(HS!I33*Inittialize!$F$2,HS!I34*Inittialize!$F$3,HS!I35*Inittialize!$F$4,HS!I36*Inittialize!$F$5,HS!I37*Inittialize!$F$6,HS!I38*Inittialize!$F$7,HS!I39*Inittialize!$F$8,HS!I40*Inittialize!$F$9,HS!I41*Inittialize!$F$10,HS!I42*Inittialize!$F$11))</f>
        <v>9.5115020927032348E-2</v>
      </c>
      <c r="J32">
        <f>(SUM(HS!J33*Inittialize!$F$2,HS!J34*Inittialize!$F$3,HS!J35*Inittialize!$F$4,HS!J36*Inittialize!$F$5,HS!J37*Inittialize!$F$6,HS!J38*Inittialize!$F$7,HS!J39*Inittialize!$F$8,HS!J40*Inittialize!$F$9,HS!J41*Inittialize!$F$10,HS!J42*Inittialize!$F$11))</f>
        <v>6.5790841226834318E-5</v>
      </c>
      <c r="K32">
        <f>(SUM(HS!K33*Inittialize!$F$2,HS!K34*Inittialize!$F$3,HS!K35*Inittialize!$F$4,HS!K36*Inittialize!$F$5,HS!K37*Inittialize!$F$6,HS!K38*Inittialize!$F$7,HS!K39*Inittialize!$F$8,HS!K40*Inittialize!$F$9,HS!K41*Inittialize!$F$10,HS!K42*Inittialize!$F$11))</f>
        <v>-0.12808280155666146</v>
      </c>
    </row>
    <row r="33" spans="1:11" x14ac:dyDescent="0.2">
      <c r="A33">
        <v>13</v>
      </c>
      <c r="B33">
        <f>(SUM(HS!B34*Inittialize!$F$2,HS!B35*Inittialize!$F$3,HS!B36*Inittialize!$F$4,HS!B37*Inittialize!$F$5,HS!B38*Inittialize!$F$6,HS!B39*Inittialize!$F$7,HS!B40*Inittialize!$F$8,HS!B41*Inittialize!$F$9,HS!B42*Inittialize!$F$10,HS!B43*Inittialize!$F$11))</f>
        <v>-0.2347217780244493</v>
      </c>
      <c r="C33">
        <f>(SUM(HS!C34*Inittialize!$F$2,HS!C35*Inittialize!$F$3,HS!C36*Inittialize!$F$4,HS!C37*Inittialize!$F$5,HS!C38*Inittialize!$F$6,HS!C39*Inittialize!$F$7,HS!C40*Inittialize!$F$8,HS!C41*Inittialize!$F$9,HS!C42*Inittialize!$F$10,HS!C43*Inittialize!$F$11))</f>
        <v>4.6636132695309557E-2</v>
      </c>
      <c r="D33">
        <f>(SUM(HS!D34*Inittialize!$F$2,HS!D35*Inittialize!$F$3,HS!D36*Inittialize!$F$4,HS!D37*Inittialize!$F$5,HS!D38*Inittialize!$F$6,HS!D39*Inittialize!$F$7,HS!D40*Inittialize!$F$8,HS!D41*Inittialize!$F$9,HS!D42*Inittialize!$F$10,HS!D43*Inittialize!$F$11))</f>
        <v>7.4118813392744121E-2</v>
      </c>
      <c r="E33">
        <f>(SUM(HS!E34*Inittialize!$F$2,HS!E35*Inittialize!$F$3,HS!E36*Inittialize!$F$4,HS!E37*Inittialize!$F$5,HS!E38*Inittialize!$F$6,HS!E39*Inittialize!$F$7,HS!E40*Inittialize!$F$8,HS!E41*Inittialize!$F$9,HS!E42*Inittialize!$F$10,HS!E43*Inittialize!$F$11))</f>
        <v>0.10247714687203517</v>
      </c>
      <c r="F33">
        <f>(SUM(HS!F34*Inittialize!$F$2,HS!F35*Inittialize!$F$3,HS!F36*Inittialize!$F$4,HS!F37*Inittialize!$F$5,HS!F38*Inittialize!$F$6,HS!F39*Inittialize!$F$7,HS!F40*Inittialize!$F$8,HS!F41*Inittialize!$F$9,HS!F42*Inittialize!$F$10,HS!F43*Inittialize!$F$11))</f>
        <v>0.13336273848321714</v>
      </c>
      <c r="G33">
        <f>(SUM(HS!G34*Inittialize!$F$2,HS!G35*Inittialize!$F$3,HS!G36*Inittialize!$F$4,HS!G37*Inittialize!$F$5,HS!G38*Inittialize!$F$6,HS!G39*Inittialize!$F$7,HS!G40*Inittialize!$F$8,HS!G41*Inittialize!$F$9,HS!G42*Inittialize!$F$10,HS!G43*Inittialize!$F$11))</f>
        <v>0.16169271124923684</v>
      </c>
      <c r="H33">
        <f>(SUM(HS!H34*Inittialize!$F$2,HS!H35*Inittialize!$F$3,HS!H36*Inittialize!$F$4,HS!H37*Inittialize!$F$5,HS!H38*Inittialize!$F$6,HS!H39*Inittialize!$F$7,HS!H40*Inittialize!$F$8,HS!H41*Inittialize!$F$9,HS!H42*Inittialize!$F$10,HS!H43*Inittialize!$F$11))</f>
        <v>0.12238569517899199</v>
      </c>
      <c r="I33">
        <f>(SUM(HS!I34*Inittialize!$F$2,HS!I35*Inittialize!$F$3,HS!I36*Inittialize!$F$4,HS!I37*Inittialize!$F$5,HS!I38*Inittialize!$F$6,HS!I39*Inittialize!$F$7,HS!I40*Inittialize!$F$8,HS!I41*Inittialize!$F$9,HS!I42*Inittialize!$F$10,HS!I43*Inittialize!$F$11))</f>
        <v>5.4057070196311383E-2</v>
      </c>
      <c r="J33">
        <f>(SUM(HS!J34*Inittialize!$F$2,HS!J35*Inittialize!$F$3,HS!J36*Inittialize!$F$4,HS!J37*Inittialize!$F$5,HS!J38*Inittialize!$F$6,HS!J39*Inittialize!$F$7,HS!J40*Inittialize!$F$8,HS!J41*Inittialize!$F$9,HS!J42*Inittialize!$F$10,HS!J43*Inittialize!$F$11))</f>
        <v>-3.7694688127479961E-2</v>
      </c>
      <c r="K33">
        <f>(SUM(HS!K34*Inittialize!$F$2,HS!K35*Inittialize!$F$3,HS!K36*Inittialize!$F$4,HS!K37*Inittialize!$F$5,HS!K38*Inittialize!$F$6,HS!K39*Inittialize!$F$7,HS!K40*Inittialize!$F$8,HS!K41*Inittialize!$F$9,HS!K42*Inittialize!$F$10,HS!K43*Inittialize!$F$11))</f>
        <v>-0.16080628455762785</v>
      </c>
    </row>
    <row r="34" spans="1:11" x14ac:dyDescent="0.2">
      <c r="A34">
        <v>14</v>
      </c>
      <c r="B34">
        <f>(SUM(HS!B35*Inittialize!$F$2,HS!B36*Inittialize!$F$3,HS!B37*Inittialize!$F$4,HS!B38*Inittialize!$F$5,HS!B39*Inittialize!$F$6,HS!B40*Inittialize!$F$7,HS!B41*Inittialize!$F$8,HS!B42*Inittialize!$F$9,HS!B43*Inittialize!$F$10,HS!B44*Inittialize!$F$11))</f>
        <v>-0.26406959413166398</v>
      </c>
      <c r="C34">
        <f>(SUM(HS!C35*Inittialize!$F$2,HS!C36*Inittialize!$F$3,HS!C37*Inittialize!$F$4,HS!C38*Inittialize!$F$5,HS!C39*Inittialize!$F$6,HS!C40*Inittialize!$F$7,HS!C41*Inittialize!$F$8,HS!C42*Inittialize!$F$9,HS!C43*Inittialize!$F$10,HS!C44*Inittialize!$F$11))</f>
        <v>2.2391856987839076E-2</v>
      </c>
      <c r="D34">
        <f>(SUM(HS!D35*Inittialize!$F$2,HS!D36*Inittialize!$F$3,HS!D37*Inittialize!$F$4,HS!D38*Inittialize!$F$5,HS!D39*Inittialize!$F$6,HS!D40*Inittialize!$F$7,HS!D41*Inittialize!$F$8,HS!D42*Inittialize!$F$9,HS!D43*Inittialize!$F$10,HS!D44*Inittialize!$F$11))</f>
        <v>5.0806738919282862E-2</v>
      </c>
      <c r="E34">
        <f>(SUM(HS!E35*Inittialize!$F$2,HS!E36*Inittialize!$F$3,HS!E37*Inittialize!$F$4,HS!E38*Inittialize!$F$5,HS!E39*Inittialize!$F$6,HS!E40*Inittialize!$F$7,HS!E41*Inittialize!$F$8,HS!E42*Inittialize!$F$9,HS!E43*Inittialize!$F$10,HS!E44*Inittialize!$F$11))</f>
        <v>8.0081414310110191E-2</v>
      </c>
      <c r="F34">
        <f>(SUM(HS!F35*Inittialize!$F$2,HS!F36*Inittialize!$F$3,HS!F37*Inittialize!$F$4,HS!F38*Inittialize!$F$5,HS!F39*Inittialize!$F$6,HS!F40*Inittialize!$F$7,HS!F41*Inittialize!$F$8,HS!F42*Inittialize!$F$9,HS!F43*Inittialize!$F$10,HS!F44*Inittialize!$F$11))</f>
        <v>0.11189449567473911</v>
      </c>
      <c r="G34">
        <f>(SUM(HS!G35*Inittialize!$F$2,HS!G36*Inittialize!$F$3,HS!G37*Inittialize!$F$4,HS!G38*Inittialize!$F$5,HS!G39*Inittialize!$F$6,HS!G40*Inittialize!$F$7,HS!G41*Inittialize!$F$8,HS!G42*Inittialize!$F$9,HS!G43*Inittialize!$F$10,HS!G44*Inittialize!$F$11))</f>
        <v>0.13916473074357671</v>
      </c>
      <c r="H34">
        <f>(SUM(HS!H35*Inittialize!$F$2,HS!H36*Inittialize!$F$3,HS!H37*Inittialize!$F$4,HS!H38*Inittialize!$F$5,HS!H39*Inittialize!$F$6,HS!H40*Inittialize!$F$7,HS!H41*Inittialize!$F$8,HS!H42*Inittialize!$F$9,HS!H43*Inittialize!$F$10,HS!H44*Inittialize!$F$11))</f>
        <v>7.9507488494468218E-2</v>
      </c>
      <c r="I34">
        <f>(SUM(HS!I35*Inittialize!$F$2,HS!I36*Inittialize!$F$3,HS!I37*Inittialize!$F$4,HS!I38*Inittialize!$F$5,HS!I39*Inittialize!$F$6,HS!I40*Inittialize!$F$7,HS!I41*Inittialize!$F$8,HS!I42*Inittialize!$F$9,HS!I43*Inittialize!$F$10,HS!I44*Inittialize!$F$11))</f>
        <v>1.3277219463208506E-2</v>
      </c>
      <c r="J34">
        <f>(SUM(HS!J35*Inittialize!$F$2,HS!J36*Inittialize!$F$3,HS!J37*Inittialize!$F$4,HS!J38*Inittialize!$F$5,HS!J39*Inittialize!$F$6,HS!J40*Inittialize!$F$7,HS!J41*Inittialize!$F$8,HS!J42*Inittialize!$F$9,HS!J43*Inittialize!$F$10,HS!J44*Inittialize!$F$11))</f>
        <v>-7.5163189441683903E-2</v>
      </c>
      <c r="K34">
        <f>(SUM(HS!K35*Inittialize!$F$2,HS!K36*Inittialize!$F$3,HS!K37*Inittialize!$F$4,HS!K38*Inittialize!$F$5,HS!K39*Inittialize!$F$6,HS!K40*Inittialize!$F$7,HS!K41*Inittialize!$F$8,HS!K42*Inittialize!$F$9,HS!K43*Inittialize!$F$10,HS!K44*Inittialize!$F$11))</f>
        <v>-0.19330354140765696</v>
      </c>
    </row>
    <row r="35" spans="1:11" x14ac:dyDescent="0.2">
      <c r="A35">
        <v>15</v>
      </c>
      <c r="B35">
        <f>(SUM(HS!B36*Inittialize!$F$2,HS!B37*Inittialize!$F$3,HS!B38*Inittialize!$F$4,HS!B39*Inittialize!$F$5,HS!B40*Inittialize!$F$6,HS!B41*Inittialize!$F$7,HS!B42*Inittialize!$F$8,HS!B43*Inittialize!$F$9,HS!B44*Inittialize!$F$10,HS!B45*Inittialize!$F$11))</f>
        <v>-0.29312934580507016</v>
      </c>
      <c r="C35">
        <f>(SUM(HS!C36*Inittialize!$F$2,HS!C37*Inittialize!$F$3,HS!C38*Inittialize!$F$4,HS!C39*Inittialize!$F$5,HS!C40*Inittialize!$F$6,HS!C41*Inittialize!$F$7,HS!C42*Inittialize!$F$8,HS!C43*Inittialize!$F$9,HS!C44*Inittialize!$F$10,HS!C45*Inittialize!$F$11))</f>
        <v>-1.2068474052642775E-4</v>
      </c>
      <c r="D35">
        <f>(SUM(HS!D36*Inittialize!$F$2,HS!D37*Inittialize!$F$3,HS!D38*Inittialize!$F$4,HS!D39*Inittialize!$F$5,HS!D40*Inittialize!$F$6,HS!D41*Inittialize!$F$7,HS!D42*Inittialize!$F$8,HS!D43*Inittialize!$F$9,HS!D44*Inittialize!$F$10,HS!D45*Inittialize!$F$11))</f>
        <v>2.9159812622497394E-2</v>
      </c>
      <c r="E35">
        <f>(SUM(HS!E36*Inittialize!$F$2,HS!E37*Inittialize!$F$3,HS!E38*Inittialize!$F$4,HS!E39*Inittialize!$F$5,HS!E40*Inittialize!$F$6,HS!E41*Inittialize!$F$7,HS!E42*Inittialize!$F$8,HS!E43*Inittialize!$F$9,HS!E44*Inittialize!$F$10,HS!E45*Inittialize!$F$11))</f>
        <v>5.9285376931179856E-2</v>
      </c>
      <c r="F35">
        <f>(SUM(HS!F36*Inittialize!$F$2,HS!F37*Inittialize!$F$3,HS!F38*Inittialize!$F$4,HS!F39*Inittialize!$F$5,HS!F40*Inittialize!$F$6,HS!F41*Inittialize!$F$7,HS!F42*Inittialize!$F$8,HS!F43*Inittialize!$F$9,HS!F44*Inittialize!$F$10,HS!F45*Inittialize!$F$11))</f>
        <v>9.1959698781152371E-2</v>
      </c>
      <c r="G35">
        <f>(SUM(HS!G36*Inittialize!$F$2,HS!G37*Inittialize!$F$3,HS!G38*Inittialize!$F$4,HS!G39*Inittialize!$F$5,HS!G40*Inittialize!$F$6,HS!G41*Inittialize!$F$7,HS!G42*Inittialize!$F$8,HS!G43*Inittialize!$F$9,HS!G44*Inittialize!$F$10,HS!G45*Inittialize!$F$11))</f>
        <v>0.11824589170260662</v>
      </c>
      <c r="H35">
        <f>(SUM(HS!H36*Inittialize!$F$2,HS!H37*Inittialize!$F$3,HS!H38*Inittialize!$F$4,HS!H39*Inittialize!$F$5,HS!H40*Inittialize!$F$6,HS!H41*Inittialize!$F$7,HS!H42*Inittialize!$F$8,HS!H43*Inittialize!$F$9,HS!H44*Inittialize!$F$10,HS!H45*Inittialize!$F$11))</f>
        <v>3.7028282279269284E-2</v>
      </c>
      <c r="I35">
        <f>(SUM(HS!I36*Inittialize!$F$2,HS!I37*Inittialize!$F$3,HS!I38*Inittialize!$F$4,HS!I39*Inittialize!$F$5,HS!I40*Inittialize!$F$6,HS!I41*Inittialize!$F$7,HS!I42*Inittialize!$F$8,HS!I43*Inittialize!$F$9,HS!I44*Inittialize!$F$10,HS!I45*Inittialize!$F$11))</f>
        <v>-2.7054780502901651E-2</v>
      </c>
      <c r="J35">
        <f>(SUM(HS!J36*Inittialize!$F$2,HS!J37*Inittialize!$F$3,HS!J38*Inittialize!$F$4,HS!J39*Inittialize!$F$5,HS!J40*Inittialize!$F$6,HS!J41*Inittialize!$F$7,HS!J42*Inittialize!$F$8,HS!J43*Inittialize!$F$9,HS!J44*Inittialize!$F$10,HS!J45*Inittialize!$F$11))</f>
        <v>-0.11218876868994296</v>
      </c>
      <c r="K35">
        <f>(SUM(HS!K36*Inittialize!$F$2,HS!K37*Inittialize!$F$3,HS!K38*Inittialize!$F$4,HS!K39*Inittialize!$F$5,HS!K40*Inittialize!$F$6,HS!K41*Inittialize!$F$7,HS!K42*Inittialize!$F$8,HS!K43*Inittialize!$F$9,HS!K44*Inittialize!$F$10,HS!K45*Inittialize!$F$11))</f>
        <v>-0.22543993358238781</v>
      </c>
    </row>
    <row r="36" spans="1:11" x14ac:dyDescent="0.2">
      <c r="A36">
        <v>16</v>
      </c>
      <c r="B36">
        <f>(SUM(HS!B37*Inittialize!$F$2,HS!B38*Inittialize!$F$3,HS!B39*Inittialize!$F$4,HS!B40*Inittialize!$F$5,HS!B41*Inittialize!$F$6,HS!B42*Inittialize!$F$7,HS!B43*Inittialize!$F$8,HS!B44*Inittialize!$F$9,HS!B45*Inittialize!$F$10,HS!B46*Inittialize!$F$11))</f>
        <v>-0.31409107314591789</v>
      </c>
      <c r="C36">
        <f>(SUM(HS!C37*Inittialize!$F$2,HS!C38*Inittialize!$F$3,HS!C39*Inittialize!$F$4,HS!C40*Inittialize!$F$5,HS!C41*Inittialize!$F$6,HS!C42*Inittialize!$F$7,HS!C43*Inittialize!$F$8,HS!C44*Inittialize!$F$9,HS!C45*Inittialize!$F$10,HS!C46*Inittialize!$F$11))</f>
        <v>-2.1025187774008636E-2</v>
      </c>
      <c r="D36">
        <f>(SUM(HS!D37*Inittialize!$F$2,HS!D38*Inittialize!$F$3,HS!D39*Inittialize!$F$4,HS!D40*Inittialize!$F$5,HS!D41*Inittialize!$F$6,HS!D42*Inittialize!$F$7,HS!D43*Inittialize!$F$8,HS!D44*Inittialize!$F$9,HS!D45*Inittialize!$F$10,HS!D46*Inittialize!$F$11))</f>
        <v>9.0590953469109059E-3</v>
      </c>
      <c r="E36">
        <f>(SUM(HS!E37*Inittialize!$F$2,HS!E38*Inittialize!$F$3,HS!E39*Inittialize!$F$4,HS!E40*Inittialize!$F$5,HS!E41*Inittialize!$F$6,HS!E42*Inittialize!$F$7,HS!E43*Inittialize!$F$8,HS!E44*Inittialize!$F$9,HS!E45*Inittialize!$F$10,HS!E46*Inittialize!$F$11))</f>
        <v>3.9974770793601691E-2</v>
      </c>
      <c r="F36">
        <f>(SUM(HS!F37*Inittialize!$F$2,HS!F38*Inittialize!$F$3,HS!F39*Inittialize!$F$4,HS!F40*Inittialize!$F$5,HS!F41*Inittialize!$F$6,HS!F42*Inittialize!$F$7,HS!F43*Inittialize!$F$8,HS!F44*Inittialize!$F$9,HS!F45*Inittialize!$F$10,HS!F46*Inittialize!$F$11))</f>
        <v>7.3448815951393243E-2</v>
      </c>
      <c r="G36">
        <f>(SUM(HS!G37*Inittialize!$F$2,HS!G38*Inittialize!$F$3,HS!G39*Inittialize!$F$4,HS!G40*Inittialize!$F$5,HS!G41*Inittialize!$F$6,HS!G42*Inittialize!$F$7,HS!G43*Inittialize!$F$8,HS!G44*Inittialize!$F$9,HS!G45*Inittialize!$F$10,HS!G46*Inittialize!$F$11))</f>
        <v>9.8821255450277243E-2</v>
      </c>
      <c r="H36">
        <f>(SUM(HS!H37*Inittialize!$F$2,HS!H38*Inittialize!$F$3,HS!H39*Inittialize!$F$4,HS!H40*Inittialize!$F$5,HS!H41*Inittialize!$F$6,HS!H42*Inittialize!$F$7,HS!H43*Inittialize!$F$8,HS!H44*Inittialize!$F$9,HS!H45*Inittialize!$F$10,HS!H46*Inittialize!$F$11))</f>
        <v>-4.8901571730158577E-3</v>
      </c>
      <c r="I36">
        <f>(SUM(HS!I37*Inittialize!$F$2,HS!I38*Inittialize!$F$3,HS!I39*Inittialize!$F$4,HS!I40*Inittialize!$F$5,HS!I41*Inittialize!$F$6,HS!I42*Inittialize!$F$7,HS!I43*Inittialize!$F$8,HS!I44*Inittialize!$F$9,HS!I45*Inittialize!$F$10,HS!I46*Inittialize!$F$11))</f>
        <v>-6.6794847920094075E-2</v>
      </c>
      <c r="J36">
        <f>(SUM(HS!J37*Inittialize!$F$2,HS!J38*Inittialize!$F$3,HS!J39*Inittialize!$F$4,HS!J40*Inittialize!$F$5,HS!J41*Inittialize!$F$6,HS!J42*Inittialize!$F$7,HS!J43*Inittialize!$F$8,HS!J44*Inittialize!$F$9,HS!J45*Inittialize!$F$10,HS!J46*Inittialize!$F$11))</f>
        <v>-0.14864353463007479</v>
      </c>
      <c r="K36">
        <f>(SUM(HS!K37*Inittialize!$F$2,HS!K38*Inittialize!$F$3,HS!K39*Inittialize!$F$4,HS!K40*Inittialize!$F$5,HS!K41*Inittialize!$F$6,HS!K42*Inittialize!$F$7,HS!K43*Inittialize!$F$8,HS!K44*Inittialize!$F$9,HS!K45*Inittialize!$F$10,HS!K46*Inittialize!$F$11))</f>
        <v>-0.25710121084742421</v>
      </c>
    </row>
    <row r="37" spans="1:11" x14ac:dyDescent="0.2">
      <c r="A37">
        <v>17</v>
      </c>
      <c r="B37">
        <f>(SUM(HS!B38*Inittialize!$F$2,HS!B39*Inittialize!$F$3,HS!B40*Inittialize!$F$4,HS!B41*Inittialize!$F$5,HS!B42*Inittialize!$F$6,HS!B43*Inittialize!$F$7,HS!B44*Inittialize!$F$8,HS!B45*Inittialize!$F$9,HS!B46*Inittialize!$F$10,HS!B47*Inittialize!$F$11))</f>
        <v>-0.30094774596936275</v>
      </c>
      <c r="C37">
        <f>(SUM(HS!C38*Inittialize!$F$2,HS!C39*Inittialize!$F$3,HS!C40*Inittialize!$F$4,HS!C41*Inittialize!$F$5,HS!C42*Inittialize!$F$6,HS!C43*Inittialize!$F$7,HS!C44*Inittialize!$F$8,HS!C45*Inittialize!$F$9,HS!C46*Inittialize!$F$10,HS!C47*Inittialize!$F$11))</f>
        <v>-4.9104358288915018E-4</v>
      </c>
      <c r="D37">
        <f>(SUM(HS!D38*Inittialize!$F$2,HS!D39*Inittialize!$F$3,HS!D40*Inittialize!$F$4,HS!D41*Inittialize!$F$5,HS!D42*Inittialize!$F$6,HS!D43*Inittialize!$F$7,HS!D44*Inittialize!$F$8,HS!D45*Inittialize!$F$9,HS!D46*Inittialize!$F$10,HS!D47*Inittialize!$F$11))</f>
        <v>2.8975282965620561E-2</v>
      </c>
      <c r="E37">
        <f>(SUM(HS!E38*Inittialize!$F$2,HS!E39*Inittialize!$F$3,HS!E40*Inittialize!$F$4,HS!E41*Inittialize!$F$5,HS!E42*Inittialize!$F$6,HS!E43*Inittialize!$F$7,HS!E44*Inittialize!$F$8,HS!E45*Inittialize!$F$9,HS!E46*Inittialize!$F$10,HS!E47*Inittialize!$F$11))</f>
        <v>5.9326275337164336E-2</v>
      </c>
      <c r="F37">
        <f>(SUM(HS!F38*Inittialize!$F$2,HS!F39*Inittialize!$F$3,HS!F40*Inittialize!$F$4,HS!F41*Inittialize!$F$5,HS!F42*Inittialize!$F$6,HS!F43*Inittialize!$F$7,HS!F44*Inittialize!$F$8,HS!F45*Inittialize!$F$9,HS!F46*Inittialize!$F$10,HS!F47*Inittialize!$F$11))</f>
        <v>9.118907768677427E-2</v>
      </c>
      <c r="G37">
        <f>(SUM(HS!G38*Inittialize!$F$2,HS!G39*Inittialize!$F$3,HS!G40*Inittialize!$F$4,HS!G41*Inittialize!$F$5,HS!G42*Inittialize!$F$6,HS!G43*Inittialize!$F$7,HS!G44*Inittialize!$F$8,HS!G45*Inittialize!$F$9,HS!G46*Inittialize!$F$10,HS!G47*Inittialize!$F$11))</f>
        <v>0.12805214364549894</v>
      </c>
      <c r="H37">
        <f>(SUM(HS!H38*Inittialize!$F$2,HS!H39*Inittialize!$F$3,HS!H40*Inittialize!$F$4,HS!H41*Inittialize!$F$5,HS!H42*Inittialize!$F$6,HS!H43*Inittialize!$F$7,HS!H44*Inittialize!$F$8,HS!H45*Inittialize!$F$9,HS!H46*Inittialize!$F$10,HS!H47*Inittialize!$F$11))</f>
        <v>5.3823463716116689E-2</v>
      </c>
      <c r="I37">
        <f>(SUM(HS!I38*Inittialize!$F$2,HS!I39*Inittialize!$F$3,HS!I40*Inittialize!$F$4,HS!I41*Inittialize!$F$5,HS!I42*Inittialize!$F$6,HS!I43*Inittialize!$F$7,HS!I44*Inittialize!$F$8,HS!I45*Inittialize!$F$9,HS!I46*Inittialize!$F$10,HS!I47*Inittialize!$F$11))</f>
        <v>-7.2915398729642075E-2</v>
      </c>
      <c r="J37">
        <f>(SUM(HS!J38*Inittialize!$F$2,HS!J39*Inittialize!$F$3,HS!J40*Inittialize!$F$4,HS!J41*Inittialize!$F$5,HS!J42*Inittialize!$F$6,HS!J43*Inittialize!$F$7,HS!J44*Inittialize!$F$8,HS!J45*Inittialize!$F$9,HS!J46*Inittialize!$F$10,HS!J47*Inittialize!$F$11))</f>
        <v>-0.14978689218213331</v>
      </c>
      <c r="K37">
        <f>(SUM(HS!K38*Inittialize!$F$2,HS!K39*Inittialize!$F$3,HS!K40*Inittialize!$F$4,HS!K41*Inittialize!$F$5,HS!K42*Inittialize!$F$6,HS!K43*Inittialize!$F$7,HS!K44*Inittialize!$F$8,HS!K45*Inittialize!$F$9,HS!K46*Inittialize!$F$10,HS!K47*Inittialize!$F$11))</f>
        <v>-0.24941602102444038</v>
      </c>
    </row>
    <row r="38" spans="1:11" x14ac:dyDescent="0.2">
      <c r="A38">
        <v>18</v>
      </c>
      <c r="B38">
        <f>(SUM(HS!B39*Inittialize!$F$2,HS!B40*Inittialize!$F$3,HS!B41*Inittialize!$F$4,HS!B42*Inittialize!$F$5,HS!B43*Inittialize!$F$6,HS!B44*Inittialize!$F$7,HS!B45*Inittialize!$F$8,HS!B46*Inittialize!$F$9,HS!B47*Inittialize!$F$10,HS!B48*Inittialize!$F$11))</f>
        <v>-0.24952112818969474</v>
      </c>
      <c r="C38">
        <f>(SUM(HS!C39*Inittialize!$F$2,HS!C40*Inittialize!$F$3,HS!C41*Inittialize!$F$4,HS!C42*Inittialize!$F$5,HS!C43*Inittialize!$F$6,HS!C44*Inittialize!$F$7,HS!C45*Inittialize!$F$8,HS!C46*Inittialize!$F$9,HS!C47*Inittialize!$F$10,HS!C48*Inittialize!$F$11))</f>
        <v>6.2905069471517722E-2</v>
      </c>
      <c r="D38">
        <f>(SUM(HS!D39*Inittialize!$F$2,HS!D40*Inittialize!$F$3,HS!D41*Inittialize!$F$4,HS!D42*Inittialize!$F$5,HS!D43*Inittialize!$F$6,HS!D44*Inittialize!$F$7,HS!D45*Inittialize!$F$8,HS!D46*Inittialize!$F$9,HS!D47*Inittialize!$F$10,HS!D48*Inittialize!$F$11))</f>
        <v>9.024827856544014E-2</v>
      </c>
      <c r="E38">
        <f>(SUM(HS!E39*Inittialize!$F$2,HS!E40*Inittialize!$F$3,HS!E41*Inittialize!$F$4,HS!E42*Inittialize!$F$5,HS!E43*Inittialize!$F$6,HS!E44*Inittialize!$F$7,HS!E45*Inittialize!$F$8,HS!E46*Inittialize!$F$9,HS!E47*Inittialize!$F$10,HS!E48*Inittialize!$F$11))</f>
        <v>0.11850192387781083</v>
      </c>
      <c r="F38">
        <f>(SUM(HS!F39*Inittialize!$F$2,HS!F40*Inittialize!$F$3,HS!F41*Inittialize!$F$4,HS!F42*Inittialize!$F$5,HS!F43*Inittialize!$F$6,HS!F44*Inittialize!$F$7,HS!F45*Inittialize!$F$8,HS!F46*Inittialize!$F$9,HS!F47*Inittialize!$F$10,HS!F48*Inittialize!$F$11))</f>
        <v>0.14761274781164388</v>
      </c>
      <c r="G38">
        <f>(SUM(HS!G39*Inittialize!$F$2,HS!G40*Inittialize!$F$3,HS!G41*Inittialize!$F$4,HS!G42*Inittialize!$F$5,HS!G43*Inittialize!$F$6,HS!G44*Inittialize!$F$7,HS!G45*Inittialize!$F$8,HS!G46*Inittialize!$F$9,HS!G47*Inittialize!$F$10,HS!G48*Inittialize!$F$11))</f>
        <v>0.19075324103939664</v>
      </c>
      <c r="H38">
        <f>(SUM(HS!H39*Inittialize!$F$2,HS!H40*Inittialize!$F$3,HS!H41*Inittialize!$F$4,HS!H42*Inittialize!$F$5,HS!H43*Inittialize!$F$6,HS!H44*Inittialize!$F$7,HS!H45*Inittialize!$F$8,HS!H46*Inittialize!$F$9,HS!H47*Inittialize!$F$10,HS!H48*Inittialize!$F$11))</f>
        <v>0.17067649990517353</v>
      </c>
      <c r="I38">
        <f>(SUM(HS!I39*Inittialize!$F$2,HS!I40*Inittialize!$F$3,HS!I41*Inittialize!$F$4,HS!I42*Inittialize!$F$5,HS!I43*Inittialize!$F$6,HS!I44*Inittialize!$F$7,HS!I45*Inittialize!$F$8,HS!I46*Inittialize!$F$9,HS!I47*Inittialize!$F$10,HS!I48*Inittialize!$F$11))</f>
        <v>3.9677444270566589E-2</v>
      </c>
      <c r="J38">
        <f>(SUM(HS!J39*Inittialize!$F$2,HS!J40*Inittialize!$F$3,HS!J41*Inittialize!$F$4,HS!J42*Inittialize!$F$5,HS!J43*Inittialize!$F$6,HS!J44*Inittialize!$F$7,HS!J45*Inittialize!$F$8,HS!J46*Inittialize!$F$9,HS!J47*Inittialize!$F$10,HS!J48*Inittialize!$F$11))</f>
        <v>-0.10074430758041532</v>
      </c>
      <c r="K38">
        <f>(SUM(HS!K39*Inittialize!$F$2,HS!K40*Inittialize!$F$3,HS!K41*Inittialize!$F$4,HS!K42*Inittialize!$F$5,HS!K43*Inittialize!$F$6,HS!K44*Inittialize!$F$7,HS!K45*Inittialize!$F$8,HS!K46*Inittialize!$F$9,HS!K47*Inittialize!$F$10,HS!K48*Inittialize!$F$11))</f>
        <v>-0.20109793381277147</v>
      </c>
    </row>
    <row r="39" spans="1:11" x14ac:dyDescent="0.2">
      <c r="A39">
        <v>19</v>
      </c>
      <c r="B39">
        <f>(SUM(HS!B40*Inittialize!$F$2,HS!B41*Inittialize!$F$3,HS!B42*Inittialize!$F$4,HS!B43*Inittialize!$F$5,HS!B44*Inittialize!$F$6,HS!B45*Inittialize!$F$7,HS!B46*Inittialize!$F$8,HS!B47*Inittialize!$F$9,HS!B48*Inittialize!$F$10,HS!B49*Inittialize!$F$11))</f>
        <v>-0.19809451041002674</v>
      </c>
      <c r="C39">
        <f>(SUM(HS!C40*Inittialize!$F$2,HS!C41*Inittialize!$F$3,HS!C42*Inittialize!$F$4,HS!C43*Inittialize!$F$5,HS!C44*Inittialize!$F$6,HS!C45*Inittialize!$F$7,HS!C46*Inittialize!$F$8,HS!C47*Inittialize!$F$9,HS!C48*Inittialize!$F$10,HS!C49*Inittialize!$F$11))</f>
        <v>0.12395801957914135</v>
      </c>
      <c r="D39">
        <f>(SUM(HS!D40*Inittialize!$F$2,HS!D41*Inittialize!$F$3,HS!D42*Inittialize!$F$4,HS!D43*Inittialize!$F$5,HS!D44*Inittialize!$F$6,HS!D45*Inittialize!$F$7,HS!D46*Inittialize!$F$8,HS!D47*Inittialize!$F$9,HS!D48*Inittialize!$F$10,HS!D49*Inittialize!$F$11))</f>
        <v>0.14933970866308222</v>
      </c>
      <c r="E39">
        <f>(SUM(HS!E40*Inittialize!$F$2,HS!E41*Inittialize!$F$3,HS!E42*Inittialize!$F$4,HS!E43*Inittialize!$F$5,HS!E44*Inittialize!$F$6,HS!E45*Inittialize!$F$7,HS!E46*Inittialize!$F$8,HS!E47*Inittialize!$F$9,HS!E48*Inittialize!$F$10,HS!E49*Inittialize!$F$11))</f>
        <v>0.17557680563858269</v>
      </c>
      <c r="F39">
        <f>(SUM(HS!F40*Inittialize!$F$2,HS!F41*Inittialize!$F$3,HS!F42*Inittialize!$F$4,HS!F43*Inittialize!$F$5,HS!F44*Inittialize!$F$6,HS!F45*Inittialize!$F$7,HS!F46*Inittialize!$F$8,HS!F47*Inittialize!$F$9,HS!F48*Inittialize!$F$10,HS!F49*Inittialize!$F$11))</f>
        <v>0.20298603454657616</v>
      </c>
      <c r="G39">
        <f>(SUM(HS!G40*Inittialize!$F$2,HS!G41*Inittialize!$F$3,HS!G42*Inittialize!$F$4,HS!G43*Inittialize!$F$5,HS!G44*Inittialize!$F$6,HS!G45*Inittialize!$F$7,HS!G46*Inittialize!$F$8,HS!G47*Inittialize!$F$9,HS!G48*Inittialize!$F$10,HS!G49*Inittialize!$F$11))</f>
        <v>0.23979935436410912</v>
      </c>
      <c r="H39">
        <f>(SUM(HS!H40*Inittialize!$F$2,HS!H41*Inittialize!$F$3,HS!H42*Inittialize!$F$4,HS!H43*Inittialize!$F$5,HS!H44*Inittialize!$F$6,HS!H45*Inittialize!$F$7,HS!H46*Inittialize!$F$8,HS!H47*Inittialize!$F$9,HS!H48*Inittialize!$F$10,HS!H49*Inittialize!$F$11))</f>
        <v>0.22062011415522267</v>
      </c>
      <c r="I39">
        <f>(SUM(HS!I40*Inittialize!$F$2,HS!I41*Inittialize!$F$3,HS!I42*Inittialize!$F$4,HS!I43*Inittialize!$F$5,HS!I44*Inittialize!$F$6,HS!I45*Inittialize!$F$7,HS!I46*Inittialize!$F$8,HS!I47*Inittialize!$F$9,HS!I48*Inittialize!$F$10,HS!I49*Inittialize!$F$11))</f>
        <v>0.15227028727077521</v>
      </c>
      <c r="J39">
        <f>(SUM(HS!J40*Inittialize!$F$2,HS!J41*Inittialize!$F$3,HS!J42*Inittialize!$F$4,HS!J43*Inittialize!$F$5,HS!J44*Inittialize!$F$6,HS!J45*Inittialize!$F$7,HS!J46*Inittialize!$F$8,HS!J47*Inittialize!$F$9,HS!J48*Inittialize!$F$10,HS!J49*Inittialize!$F$11))</f>
        <v>7.8926417444342839E-3</v>
      </c>
      <c r="K39">
        <f>(SUM(HS!K40*Inittialize!$F$2,HS!K41*Inittialize!$F$3,HS!K42*Inittialize!$F$4,HS!K43*Inittialize!$F$5,HS!K44*Inittialize!$F$6,HS!K45*Inittialize!$F$7,HS!K46*Inittialize!$F$8,HS!K47*Inittialize!$F$9,HS!K48*Inittialize!$F$10,HS!K49*Inittialize!$F$11))</f>
        <v>-0.14967131603310346</v>
      </c>
    </row>
    <row r="40" spans="1:11" x14ac:dyDescent="0.2">
      <c r="A40">
        <v>20</v>
      </c>
      <c r="B40">
        <f>(SUM(HS!B41*Inittialize!$F$2,HS!B42*Inittialize!$F$3,HS!B43*Inittialize!$F$4,HS!B44*Inittialize!$F$5,HS!B45*Inittialize!$F$6,HS!B46*Inittialize!$F$7,HS!B47*Inittialize!$F$8,HS!B48*Inittialize!$F$9,HS!B49*Inittialize!$F$10,HS!B50*Inittialize!$F$11))</f>
        <v>-0.14666789263035868</v>
      </c>
      <c r="C40">
        <f>(SUM(HS!C41*Inittialize!$F$2,HS!C42*Inittialize!$F$3,HS!C43*Inittialize!$F$4,HS!C44*Inittialize!$F$5,HS!C45*Inittialize!$F$6,HS!C46*Inittialize!$F$7,HS!C47*Inittialize!$F$8,HS!C48*Inittialize!$F$9,HS!C49*Inittialize!$F$10,HS!C50*Inittialize!$F$11))</f>
        <v>0.18249999400904496</v>
      </c>
      <c r="D40">
        <f>(SUM(HS!D41*Inittialize!$F$2,HS!D42*Inittialize!$F$3,HS!D43*Inittialize!$F$4,HS!D44*Inittialize!$F$5,HS!D45*Inittialize!$F$6,HS!D46*Inittialize!$F$7,HS!D47*Inittialize!$F$8,HS!D48*Inittialize!$F$9,HS!D49*Inittialize!$F$10,HS!D50*Inittialize!$F$11))</f>
        <v>0.206087975813941</v>
      </c>
      <c r="E40">
        <f>(SUM(HS!E41*Inittialize!$F$2,HS!E42*Inittialize!$F$3,HS!E43*Inittialize!$F$4,HS!E44*Inittialize!$F$5,HS!E45*Inittialize!$F$6,HS!E46*Inittialize!$F$7,HS!E47*Inittialize!$F$8,HS!E48*Inittialize!$F$9,HS!E49*Inittialize!$F$10,HS!E50*Inittialize!$F$11))</f>
        <v>0.23047012189717697</v>
      </c>
      <c r="F40">
        <f>(SUM(HS!F41*Inittialize!$F$2,HS!F42*Inittialize!$F$3,HS!F43*Inittialize!$F$4,HS!F44*Inittialize!$F$5,HS!F45*Inittialize!$F$6,HS!F46*Inittialize!$F$7,HS!F47*Inittialize!$F$8,HS!F48*Inittialize!$F$9,HS!F49*Inittialize!$F$10,HS!F50*Inittialize!$F$11))</f>
        <v>0.25625855450163382</v>
      </c>
      <c r="G40">
        <f>(SUM(HS!G41*Inittialize!$F$2,HS!G42*Inittialize!$F$3,HS!G43*Inittialize!$F$4,HS!G44*Inittialize!$F$5,HS!G45*Inittialize!$F$6,HS!G46*Inittialize!$F$7,HS!G47*Inittialize!$F$8,HS!G48*Inittialize!$F$9,HS!G49*Inittialize!$F$10,HS!G50*Inittialize!$F$11))</f>
        <v>0.28779508429888423</v>
      </c>
      <c r="H40">
        <f>(SUM(HS!H41*Inittialize!$F$2,HS!H42*Inittialize!$F$3,HS!H43*Inittialize!$F$4,HS!H44*Inittialize!$F$5,HS!H45*Inittialize!$F$6,HS!H46*Inittialize!$F$7,HS!H47*Inittialize!$F$8,HS!H48*Inittialize!$F$9,HS!H49*Inittialize!$F$10,HS!H50*Inittialize!$F$11))</f>
        <v>0.25690874433608657</v>
      </c>
      <c r="I40">
        <f>(SUM(HS!I41*Inittialize!$F$2,HS!I42*Inittialize!$F$3,HS!I43*Inittialize!$F$4,HS!I44*Inittialize!$F$5,HS!I45*Inittialize!$F$6,HS!I46*Inittialize!$F$7,HS!I47*Inittialize!$F$8,HS!I48*Inittialize!$F$9,HS!I49*Inittialize!$F$10,HS!I50*Inittialize!$F$11))</f>
        <v>0.19795370833197615</v>
      </c>
      <c r="J40">
        <f>(SUM(HS!J41*Inittialize!$F$2,HS!J42*Inittialize!$F$3,HS!J43*Inittialize!$F$4,HS!J44*Inittialize!$F$5,HS!J45*Inittialize!$F$6,HS!J46*Inittialize!$F$7,HS!J47*Inittialize!$F$8,HS!J48*Inittialize!$F$9,HS!J49*Inittialize!$F$10,HS!J50*Inittialize!$F$11))</f>
        <v>0.11652959106928383</v>
      </c>
      <c r="K40">
        <f>(SUM(HS!K41*Inittialize!$F$2,HS!K42*Inittialize!$F$3,HS!K43*Inittialize!$F$4,HS!K44*Inittialize!$F$5,HS!K45*Inittialize!$F$6,HS!K46*Inittialize!$F$7,HS!K47*Inittialize!$F$8,HS!K48*Inittialize!$F$9,HS!K49*Inittialize!$F$10,HS!K50*Inittialize!$F$11))</f>
        <v>-4.4990260383612951E-2</v>
      </c>
    </row>
    <row r="41" spans="1:11" x14ac:dyDescent="0.2">
      <c r="A41">
        <v>21</v>
      </c>
      <c r="B41">
        <f>(SUM(HS!B42*Inittialize!$F$2,HS!B43*Inittialize!$F$3,HS!B44*Inittialize!$F$4,HS!B45*Inittialize!$F$5,HS!B46*Inittialize!$F$6,HS!B47*Inittialize!$F$7,HS!B48*Inittialize!$F$8,HS!B49*Inittialize!$F$9,HS!B50*Inittialize!$F$10,HS!B51*Inittialize!$F$11))</f>
        <v>-4.1986836980868192E-2</v>
      </c>
      <c r="C41">
        <f>(SUM(HS!C42*Inittialize!$F$2,HS!C43*Inittialize!$F$3,HS!C44*Inittialize!$F$4,HS!C45*Inittialize!$F$5,HS!C46*Inittialize!$F$6,HS!C47*Inittialize!$F$7,HS!C48*Inittialize!$F$8,HS!C49*Inittialize!$F$9,HS!C50*Inittialize!$F$10,HS!C51*Inittialize!$F$11))</f>
        <v>0.23835074945762985</v>
      </c>
      <c r="D41">
        <f>(SUM(HS!D42*Inittialize!$F$2,HS!D43*Inittialize!$F$3,HS!D44*Inittialize!$F$4,HS!D45*Inittialize!$F$5,HS!D46*Inittialize!$F$6,HS!D47*Inittialize!$F$7,HS!D48*Inittialize!$F$8,HS!D49*Inittialize!$F$9,HS!D50*Inittialize!$F$10,HS!D51*Inittialize!$F$11))</f>
        <v>0.26032526728707978</v>
      </c>
      <c r="E41">
        <f>(SUM(HS!E42*Inittialize!$F$2,HS!E43*Inittialize!$F$3,HS!E44*Inittialize!$F$4,HS!E45*Inittialize!$F$5,HS!E46*Inittialize!$F$6,HS!E47*Inittialize!$F$7,HS!E48*Inittialize!$F$8,HS!E49*Inittialize!$F$9,HS!E50*Inittialize!$F$10,HS!E51*Inittialize!$F$11))</f>
        <v>0.28302027520898798</v>
      </c>
      <c r="F41">
        <f>(SUM(HS!F42*Inittialize!$F$2,HS!F43*Inittialize!$F$3,HS!F44*Inittialize!$F$4,HS!F45*Inittialize!$F$5,HS!F46*Inittialize!$F$6,HS!F47*Inittialize!$F$7,HS!F48*Inittialize!$F$8,HS!F49*Inittialize!$F$9,HS!F50*Inittialize!$F$10,HS!F51*Inittialize!$F$11))</f>
        <v>0.30734950895451385</v>
      </c>
      <c r="G41">
        <f>(SUM(HS!G42*Inittialize!$F$2,HS!G43*Inittialize!$F$3,HS!G44*Inittialize!$F$4,HS!G45*Inittialize!$F$5,HS!G46*Inittialize!$F$6,HS!G47*Inittialize!$F$7,HS!G48*Inittialize!$F$8,HS!G49*Inittialize!$F$9,HS!G50*Inittialize!$F$10,HS!G51*Inittialize!$F$11))</f>
        <v>0.33369004745378472</v>
      </c>
      <c r="H41">
        <f>(SUM(HS!H42*Inittialize!$F$2,HS!H43*Inittialize!$F$3,HS!H44*Inittialize!$F$4,HS!H45*Inittialize!$F$5,HS!H46*Inittialize!$F$6,HS!H47*Inittialize!$F$7,HS!H48*Inittialize!$F$8,HS!H49*Inittialize!$F$9,HS!H50*Inittialize!$F$10,HS!H51*Inittialize!$F$11))</f>
        <v>0.29214699112701314</v>
      </c>
      <c r="I41">
        <f>(SUM(HS!I42*Inittialize!$F$2,HS!I43*Inittialize!$F$3,HS!I44*Inittialize!$F$4,HS!I45*Inittialize!$F$5,HS!I46*Inittialize!$F$6,HS!I47*Inittialize!$F$7,HS!I48*Inittialize!$F$8,HS!I49*Inittialize!$F$9,HS!I50*Inittialize!$F$10,HS!I51*Inittialize!$F$11))</f>
        <v>0.22998214532399183</v>
      </c>
      <c r="J41">
        <f>(SUM(HS!J42*Inittialize!$F$2,HS!J43*Inittialize!$F$3,HS!J44*Inittialize!$F$4,HS!J45*Inittialize!$F$5,HS!J46*Inittialize!$F$6,HS!J47*Inittialize!$F$7,HS!J48*Inittialize!$F$8,HS!J49*Inittialize!$F$9,HS!J50*Inittialize!$F$10,HS!J51*Inittialize!$F$11))</f>
        <v>0.15825711845512563</v>
      </c>
      <c r="K41">
        <f>(SUM(HS!K42*Inittialize!$F$2,HS!K43*Inittialize!$F$3,HS!K44*Inittialize!$F$4,HS!K45*Inittialize!$F$5,HS!K46*Inittialize!$F$6,HS!K47*Inittialize!$F$7,HS!K48*Inittialize!$F$8,HS!K49*Inittialize!$F$9,HS!K50*Inittialize!$F$10,HS!K51*Inittialize!$F$11))</f>
        <v>5.9690795265877561E-2</v>
      </c>
    </row>
    <row r="42" spans="1:11" x14ac:dyDescent="0.2">
      <c r="A42">
        <v>22</v>
      </c>
      <c r="B42">
        <f>B10</f>
        <v>-0.4656605837768395</v>
      </c>
      <c r="C42">
        <f t="shared" ref="C42:K42" si="0">C10</f>
        <v>-0.25338998596663803</v>
      </c>
      <c r="D42">
        <f t="shared" si="0"/>
        <v>-0.23369089979808655</v>
      </c>
      <c r="E42">
        <f t="shared" si="0"/>
        <v>-0.21353655324507698</v>
      </c>
      <c r="F42">
        <f t="shared" si="0"/>
        <v>-0.1932711694262835</v>
      </c>
      <c r="G42">
        <f t="shared" si="0"/>
        <v>-0.17052619990757958</v>
      </c>
      <c r="H42">
        <f t="shared" si="0"/>
        <v>-0.21284771451731427</v>
      </c>
      <c r="I42">
        <f t="shared" si="0"/>
        <v>-0.2715748050242861</v>
      </c>
      <c r="J42">
        <f t="shared" si="0"/>
        <v>-0.34001328060893565</v>
      </c>
      <c r="K42">
        <f t="shared" si="0"/>
        <v>-0.42069618899826788</v>
      </c>
    </row>
    <row r="43" spans="1:11" x14ac:dyDescent="0.2">
      <c r="A43">
        <v>23</v>
      </c>
      <c r="B43">
        <f t="shared" ref="B43:K43" si="1">B11</f>
        <v>-0.50382768493563668</v>
      </c>
      <c r="C43">
        <f t="shared" si="1"/>
        <v>-0.30779123771977057</v>
      </c>
      <c r="D43">
        <f t="shared" si="1"/>
        <v>-0.29121011293380089</v>
      </c>
      <c r="E43">
        <f t="shared" si="1"/>
        <v>-0.27422400639931432</v>
      </c>
      <c r="F43">
        <f t="shared" si="1"/>
        <v>-0.25733327243893922</v>
      </c>
      <c r="G43">
        <f t="shared" si="1"/>
        <v>-0.23562627561296384</v>
      </c>
      <c r="H43">
        <f t="shared" si="1"/>
        <v>-0.26907287776607752</v>
      </c>
      <c r="I43">
        <f t="shared" si="1"/>
        <v>-0.32360517609397998</v>
      </c>
      <c r="J43">
        <f t="shared" si="1"/>
        <v>-0.3871551891368688</v>
      </c>
      <c r="K43">
        <f t="shared" si="1"/>
        <v>-0.46207503264124877</v>
      </c>
    </row>
    <row r="44" spans="1:11" x14ac:dyDescent="0.2">
      <c r="A44">
        <v>24</v>
      </c>
      <c r="B44">
        <f t="shared" ref="B44:K44" si="2">B12</f>
        <v>-0.53926856458309125</v>
      </c>
      <c r="C44">
        <f t="shared" si="2"/>
        <v>-0.36219248947290306</v>
      </c>
      <c r="D44">
        <f t="shared" si="2"/>
        <v>-0.34872932606951523</v>
      </c>
      <c r="E44">
        <f t="shared" si="2"/>
        <v>-0.33491145955355173</v>
      </c>
      <c r="F44">
        <f t="shared" si="2"/>
        <v>-0.32139537545159497</v>
      </c>
      <c r="G44">
        <f t="shared" si="2"/>
        <v>-0.30072635131834813</v>
      </c>
      <c r="H44">
        <f t="shared" si="2"/>
        <v>-0.3212819579256434</v>
      </c>
      <c r="I44">
        <f t="shared" si="2"/>
        <v>-0.37191909208726714</v>
      </c>
      <c r="J44">
        <f t="shared" si="2"/>
        <v>-0.43092981848423534</v>
      </c>
      <c r="K44">
        <f t="shared" si="2"/>
        <v>-0.50049824459544534</v>
      </c>
    </row>
    <row r="45" spans="1:11" x14ac:dyDescent="0.2">
      <c r="A45">
        <v>25</v>
      </c>
      <c r="B45">
        <f t="shared" ref="B45:K45" si="3">B13</f>
        <v>-0.57217795282715611</v>
      </c>
      <c r="C45">
        <f t="shared" si="3"/>
        <v>-0.4165937412260356</v>
      </c>
      <c r="D45">
        <f t="shared" si="3"/>
        <v>-0.40624853920522963</v>
      </c>
      <c r="E45">
        <f t="shared" si="3"/>
        <v>-0.39559891270778907</v>
      </c>
      <c r="F45">
        <f t="shared" si="3"/>
        <v>-0.38545747846425071</v>
      </c>
      <c r="G45">
        <f t="shared" si="3"/>
        <v>-0.36582642702373236</v>
      </c>
      <c r="H45">
        <f t="shared" si="3"/>
        <v>-0.36976181807381175</v>
      </c>
      <c r="I45">
        <f t="shared" si="3"/>
        <v>-0.41678201408103377</v>
      </c>
      <c r="J45">
        <f t="shared" si="3"/>
        <v>-0.47157768859250421</v>
      </c>
      <c r="K45">
        <f t="shared" si="3"/>
        <v>-0.53617694141005634</v>
      </c>
    </row>
    <row r="46" spans="1:11" x14ac:dyDescent="0.2">
      <c r="A46">
        <v>26</v>
      </c>
      <c r="B46">
        <f t="shared" ref="B46:K46" si="4">B14</f>
        <v>-0.60481011846064825</v>
      </c>
      <c r="C46">
        <f t="shared" si="4"/>
        <v>-0.47099499297916814</v>
      </c>
      <c r="D46">
        <f t="shared" si="4"/>
        <v>-0.46376775234094397</v>
      </c>
      <c r="E46">
        <f t="shared" si="4"/>
        <v>-0.45628636586202642</v>
      </c>
      <c r="F46">
        <f t="shared" si="4"/>
        <v>-0.44951958147690646</v>
      </c>
      <c r="G46">
        <f t="shared" si="4"/>
        <v>-0.43092650272911664</v>
      </c>
      <c r="H46">
        <f t="shared" si="4"/>
        <v>-0.41477883106853947</v>
      </c>
      <c r="I46">
        <f t="shared" si="4"/>
        <v>-0.45844044164667419</v>
      </c>
      <c r="J46">
        <f t="shared" si="4"/>
        <v>-0.50932213940732529</v>
      </c>
      <c r="K46">
        <f t="shared" si="4"/>
        <v>-0.56930715988076663</v>
      </c>
    </row>
    <row r="47" spans="1:11" x14ac:dyDescent="0.2">
      <c r="A47">
        <v>27</v>
      </c>
      <c r="B47">
        <f t="shared" ref="B47:K47" si="5">B15</f>
        <v>-0.64601338705741851</v>
      </c>
      <c r="C47">
        <f t="shared" si="5"/>
        <v>-0.53615079392674181</v>
      </c>
      <c r="D47">
        <f t="shared" si="5"/>
        <v>-0.53167419530828441</v>
      </c>
      <c r="E47">
        <f t="shared" si="5"/>
        <v>-0.52701149100469435</v>
      </c>
      <c r="F47">
        <f t="shared" si="5"/>
        <v>-0.52298562951037386</v>
      </c>
      <c r="G47">
        <f t="shared" si="5"/>
        <v>-0.50875259201168144</v>
      </c>
      <c r="H47">
        <f t="shared" si="5"/>
        <v>-0.48348583187756294</v>
      </c>
      <c r="I47">
        <f t="shared" si="5"/>
        <v>-0.50598267464294744</v>
      </c>
      <c r="J47">
        <f t="shared" si="5"/>
        <v>-0.5536948902038471</v>
      </c>
      <c r="K47">
        <f t="shared" si="5"/>
        <v>-0.61051042847753678</v>
      </c>
    </row>
    <row r="48" spans="1:11" x14ac:dyDescent="0.2">
      <c r="A48">
        <v>28</v>
      </c>
      <c r="B48">
        <f t="shared" ref="B48:K48" si="6">B16</f>
        <v>-0.70435886158074457</v>
      </c>
      <c r="C48">
        <f t="shared" si="6"/>
        <v>-0.6224386325591178</v>
      </c>
      <c r="D48">
        <f t="shared" si="6"/>
        <v>-0.62000497014223144</v>
      </c>
      <c r="E48">
        <f t="shared" si="6"/>
        <v>-0.6174618323275779</v>
      </c>
      <c r="F48">
        <f t="shared" si="6"/>
        <v>-0.61525956758546441</v>
      </c>
      <c r="G48">
        <f t="shared" si="6"/>
        <v>-0.60747904709221201</v>
      </c>
      <c r="H48">
        <f t="shared" si="6"/>
        <v>-0.59114384474960535</v>
      </c>
      <c r="I48">
        <f t="shared" si="6"/>
        <v>-0.59105585530595706</v>
      </c>
      <c r="J48">
        <f t="shared" si="6"/>
        <v>-0.61652847815204459</v>
      </c>
      <c r="K48">
        <f t="shared" si="6"/>
        <v>-0.66885590300086295</v>
      </c>
    </row>
    <row r="49" spans="1:11" x14ac:dyDescent="0.2">
      <c r="A49">
        <v>29</v>
      </c>
      <c r="B49">
        <f t="shared" ref="B49:K49" si="7">B17</f>
        <v>-0.77984654203062687</v>
      </c>
      <c r="C49">
        <f t="shared" si="7"/>
        <v>-0.72907745456070161</v>
      </c>
      <c r="D49">
        <f t="shared" si="7"/>
        <v>-0.72803288834205926</v>
      </c>
      <c r="E49">
        <f t="shared" si="7"/>
        <v>-0.72693713423738537</v>
      </c>
      <c r="F49">
        <f t="shared" si="7"/>
        <v>-0.72599126790553226</v>
      </c>
      <c r="G49">
        <f t="shared" si="7"/>
        <v>-0.72255420661431358</v>
      </c>
      <c r="H49">
        <f t="shared" si="7"/>
        <v>-0.71544972903833093</v>
      </c>
      <c r="I49">
        <f t="shared" si="7"/>
        <v>-0.71365998363570271</v>
      </c>
      <c r="J49">
        <f t="shared" si="7"/>
        <v>-0.71557438254185846</v>
      </c>
      <c r="K49">
        <f t="shared" si="7"/>
        <v>-0.74434358345074514</v>
      </c>
    </row>
    <row r="50" spans="1:11" x14ac:dyDescent="0.2">
      <c r="A50">
        <v>30</v>
      </c>
      <c r="B50">
        <f t="shared" ref="B50:K50" si="8">B18</f>
        <v>-0.87247642840706496</v>
      </c>
      <c r="C50">
        <f t="shared" si="8"/>
        <v>-0.85523026803892011</v>
      </c>
      <c r="D50">
        <f t="shared" si="8"/>
        <v>-0.85497689559217316</v>
      </c>
      <c r="E50">
        <f t="shared" si="8"/>
        <v>-0.85471020823339083</v>
      </c>
      <c r="F50">
        <f t="shared" si="8"/>
        <v>-0.85448047487728618</v>
      </c>
      <c r="G50">
        <f t="shared" si="8"/>
        <v>-0.85362794278134002</v>
      </c>
      <c r="H50">
        <f t="shared" si="8"/>
        <v>-0.85185182338734444</v>
      </c>
      <c r="I50">
        <f t="shared" si="8"/>
        <v>-0.85149191898584875</v>
      </c>
      <c r="J50">
        <f t="shared" si="8"/>
        <v>-0.85083260337328892</v>
      </c>
      <c r="K50">
        <f t="shared" si="8"/>
        <v>-0.85472494911712427</v>
      </c>
    </row>
    <row r="51" spans="1:11" x14ac:dyDescent="0.2">
      <c r="A51">
        <v>31</v>
      </c>
      <c r="B51">
        <f t="shared" ref="B51:K51" si="9">B19</f>
        <v>-1</v>
      </c>
      <c r="C51">
        <f t="shared" si="9"/>
        <v>-1</v>
      </c>
      <c r="D51">
        <f t="shared" si="9"/>
        <v>-1</v>
      </c>
      <c r="E51">
        <f t="shared" si="9"/>
        <v>-1</v>
      </c>
      <c r="F51">
        <f t="shared" si="9"/>
        <v>-1</v>
      </c>
      <c r="G51">
        <f t="shared" si="9"/>
        <v>-1</v>
      </c>
      <c r="H51">
        <f t="shared" si="9"/>
        <v>-1</v>
      </c>
      <c r="I51">
        <f t="shared" si="9"/>
        <v>-1</v>
      </c>
      <c r="J51">
        <f t="shared" si="9"/>
        <v>-1</v>
      </c>
      <c r="K51">
        <f t="shared" si="9"/>
        <v>-1</v>
      </c>
    </row>
    <row r="52" spans="1:11" x14ac:dyDescent="0.2">
      <c r="A52" s="436" t="s">
        <v>127</v>
      </c>
      <c r="B52" s="436"/>
      <c r="C52" s="436"/>
      <c r="D52" s="436"/>
      <c r="E52" s="436"/>
      <c r="F52" s="436"/>
      <c r="G52" s="436"/>
      <c r="H52" s="436"/>
      <c r="I52" s="436"/>
      <c r="J52" s="436"/>
      <c r="K52" s="436"/>
    </row>
    <row r="53" spans="1:11" x14ac:dyDescent="0.2">
      <c r="A53" t="s">
        <v>7</v>
      </c>
      <c r="B53">
        <v>1</v>
      </c>
      <c r="C53">
        <v>2</v>
      </c>
      <c r="D53">
        <v>3</v>
      </c>
      <c r="E53">
        <v>4</v>
      </c>
      <c r="F53">
        <v>5</v>
      </c>
      <c r="G53">
        <v>6</v>
      </c>
      <c r="H53">
        <v>7</v>
      </c>
      <c r="I53">
        <v>8</v>
      </c>
      <c r="J53">
        <v>9</v>
      </c>
      <c r="K53">
        <v>10</v>
      </c>
    </row>
    <row r="54" spans="1:11" x14ac:dyDescent="0.2">
      <c r="A54">
        <v>4</v>
      </c>
      <c r="B54">
        <f>SUM(HS!B56*Inittialize!$F$3+HS!B57*Inittialize!$F$4+HS!B58*Inittialize!$F$5+HS!B59*Inittialize!$F$6+HS!B60*Inittialize!$F$7+HS!B61*Inittialize!$F$8+HS!B62*Inittialize!$F$9+HS!B63*Inittialize!$F$10+HS!B64*Inittialize!$F$11+HS!B87*Inittialize!$F$2)</f>
        <v>0.26430684965556661</v>
      </c>
      <c r="C54">
        <f>SUM(HS!C56*Inittialize!$F$3+HS!C57*Inittialize!$F$4+HS!C58*Inittialize!$F$5+HS!C59*Inittialize!$F$6+HS!C60*Inittialize!$F$7+HS!C61*Inittialize!$F$8+HS!C62*Inittialize!$F$9+HS!C63*Inittialize!$F$10+HS!C64*Inittialize!$F$11+HS!C87*Inittialize!$F$2)</f>
        <v>0.42191933510374496</v>
      </c>
      <c r="D54">
        <f>SUM(HS!D56*Inittialize!$F$3+HS!D57*Inittialize!$F$4+HS!D58*Inittialize!$F$5+HS!D59*Inittialize!$F$6+HS!D60*Inittialize!$F$7+HS!D61*Inittialize!$F$8+HS!D62*Inittialize!$F$9+HS!D63*Inittialize!$F$10+HS!D64*Inittialize!$F$11+HS!D87*Inittialize!$F$2)</f>
        <v>0.43871888262781922</v>
      </c>
      <c r="E54">
        <f>SUM(HS!E56*Inittialize!$F$3+HS!E57*Inittialize!$F$4+HS!E58*Inittialize!$F$5+HS!E59*Inittialize!$F$6+HS!E60*Inittialize!$F$7+HS!E61*Inittialize!$F$8+HS!E62*Inittialize!$F$9+HS!E63*Inittialize!$F$10+HS!E64*Inittialize!$F$11+HS!E87*Inittialize!$F$2)</f>
        <v>0.45889924689234307</v>
      </c>
      <c r="F54">
        <f>SUM(HS!F56*Inittialize!$F$3+HS!F57*Inittialize!$F$4+HS!F58*Inittialize!$F$5+HS!F59*Inittialize!$F$6+HS!F60*Inittialize!$F$7+HS!F61*Inittialize!$F$8+HS!F62*Inittialize!$F$9+HS!F63*Inittialize!$F$10+HS!F64*Inittialize!$F$11+HS!F87*Inittialize!$F$2)</f>
        <v>0.47799254850123113</v>
      </c>
      <c r="G54">
        <f>SUM(HS!G56*Inittialize!$F$3+HS!G57*Inittialize!$F$4+HS!G58*Inittialize!$F$5+HS!G59*Inittialize!$F$6+HS!G60*Inittialize!$F$7+HS!G61*Inittialize!$F$8+HS!G62*Inittialize!$F$9+HS!G63*Inittialize!$F$10+HS!G64*Inittialize!$F$11+HS!G87*Inittialize!$F$2)</f>
        <v>0.48989682427989029</v>
      </c>
      <c r="H54">
        <f>SUM(HS!H56*Inittialize!$F$3+HS!H57*Inittialize!$F$4+HS!H58*Inittialize!$F$5+HS!H59*Inittialize!$F$6+HS!H60*Inittialize!$F$7+HS!H61*Inittialize!$F$8+HS!H62*Inittialize!$F$9+HS!H63*Inittialize!$F$10+HS!H64*Inittialize!$F$11+HS!H87*Inittialize!$F$2)</f>
        <v>0.41090238251504557</v>
      </c>
      <c r="I54">
        <f>SUM(HS!I56*Inittialize!$F$3+HS!I57*Inittialize!$F$4+HS!I58*Inittialize!$F$5+HS!I59*Inittialize!$F$6+HS!I60*Inittialize!$F$7+HS!I61*Inittialize!$F$8+HS!I62*Inittialize!$F$9+HS!I63*Inittialize!$F$10+HS!I64*Inittialize!$F$11+HS!I87*Inittialize!$F$2)</f>
        <v>0.37370384953576552</v>
      </c>
      <c r="J54">
        <f>SUM(HS!J56*Inittialize!$F$3+HS!J57*Inittialize!$F$4+HS!J58*Inittialize!$F$5+HS!J59*Inittialize!$F$6+HS!J60*Inittialize!$F$7+HS!J61*Inittialize!$F$8+HS!J62*Inittialize!$F$9+HS!J63*Inittialize!$F$10+HS!J64*Inittialize!$F$11+HS!J87*Inittialize!$F$2)</f>
        <v>0.33270199081171298</v>
      </c>
      <c r="K54">
        <f>SUM(HS!K56*Inittialize!$F$3+HS!K57*Inittialize!$F$4+HS!K58*Inittialize!$F$5+HS!K59*Inittialize!$F$6+HS!K60*Inittialize!$F$7+HS!K61*Inittialize!$F$8+HS!K62*Inittialize!$F$9+HS!K63*Inittialize!$F$10+HS!K64*Inittialize!$F$11+HS!K87*Inittialize!$F$2)</f>
        <v>0.28524752280468763</v>
      </c>
    </row>
    <row r="55" spans="1:11" x14ac:dyDescent="0.2">
      <c r="A55">
        <v>5</v>
      </c>
      <c r="B55">
        <f>SUM(HS!B57*Inittialize!$F$3+HS!B58*Inittialize!$F$4+HS!B59*Inittialize!$F$5+HS!B60*Inittialize!$F$6+HS!B61*Inittialize!$F$7+HS!B62*Inittialize!$F$8+HS!B63*Inittialize!$F$9+HS!B64*Inittialize!$F$10+HS!B65*Inittialize!$F$11+HS!B88*Inittialize!$F$2)</f>
        <v>0.25528791352539693</v>
      </c>
      <c r="C55">
        <f>SUM(HS!C57*Inittialize!$F$3+HS!C58*Inittialize!$F$4+HS!C59*Inittialize!$F$5+HS!C60*Inittialize!$F$6+HS!C61*Inittialize!$F$7+HS!C62*Inittialize!$F$8+HS!C63*Inittialize!$F$9+HS!C64*Inittialize!$F$10+HS!C65*Inittialize!$F$11+HS!C88*Inittialize!$F$2)</f>
        <v>0.41676843465001523</v>
      </c>
      <c r="D55">
        <f>SUM(HS!D57*Inittialize!$F$3+HS!D58*Inittialize!$F$4+HS!D59*Inittialize!$F$5+HS!D60*Inittialize!$F$6+HS!D61*Inittialize!$F$7+HS!D62*Inittialize!$F$8+HS!D63*Inittialize!$F$9+HS!D64*Inittialize!$F$10+HS!D65*Inittialize!$F$11+HS!D88*Inittialize!$F$2)</f>
        <v>0.43382350116169249</v>
      </c>
      <c r="E55">
        <f>SUM(HS!E57*Inittialize!$F$3+HS!E58*Inittialize!$F$4+HS!E59*Inittialize!$F$5+HS!E60*Inittialize!$F$6+HS!E61*Inittialize!$F$7+HS!E62*Inittialize!$F$8+HS!E63*Inittialize!$F$9+HS!E64*Inittialize!$F$10+HS!E65*Inittialize!$F$11+HS!E88*Inittialize!$F$2)</f>
        <v>0.4540437241344103</v>
      </c>
      <c r="F55">
        <f>SUM(HS!F57*Inittialize!$F$3+HS!F58*Inittialize!$F$4+HS!F59*Inittialize!$F$5+HS!F60*Inittialize!$F$6+HS!F61*Inittialize!$F$7+HS!F62*Inittialize!$F$8+HS!F63*Inittialize!$F$9+HS!F64*Inittialize!$F$10+HS!F65*Inittialize!$F$11+HS!F88*Inittialize!$F$2)</f>
        <v>0.47335013310975127</v>
      </c>
      <c r="G55">
        <f>SUM(HS!G57*Inittialize!$F$3+HS!G58*Inittialize!$F$4+HS!G59*Inittialize!$F$5+HS!G60*Inittialize!$F$6+HS!G61*Inittialize!$F$7+HS!G62*Inittialize!$F$8+HS!G63*Inittialize!$F$9+HS!G64*Inittialize!$F$10+HS!G65*Inittialize!$F$11+HS!G88*Inittialize!$F$2)</f>
        <v>0.48487958313687435</v>
      </c>
      <c r="H55">
        <f>SUM(HS!H57*Inittialize!$F$3+HS!H58*Inittialize!$F$4+HS!H59*Inittialize!$F$5+HS!H60*Inittialize!$F$6+HS!H61*Inittialize!$F$7+HS!H62*Inittialize!$F$8+HS!H63*Inittialize!$F$9+HS!H64*Inittialize!$F$10+HS!H65*Inittialize!$F$11+HS!H88*Inittialize!$F$2)</f>
        <v>0.39683578004415654</v>
      </c>
      <c r="I55">
        <f>SUM(HS!I57*Inittialize!$F$3+HS!I58*Inittialize!$F$4+HS!I59*Inittialize!$F$5+HS!I60*Inittialize!$F$6+HS!I61*Inittialize!$F$7+HS!I62*Inittialize!$F$8+HS!I63*Inittialize!$F$9+HS!I64*Inittialize!$F$10+HS!I65*Inittialize!$F$11+HS!I88*Inittialize!$F$2)</f>
        <v>0.36092568984622575</v>
      </c>
      <c r="J55">
        <f>SUM(HS!J57*Inittialize!$F$3+HS!J58*Inittialize!$F$4+HS!J59*Inittialize!$F$5+HS!J60*Inittialize!$F$6+HS!J61*Inittialize!$F$7+HS!J62*Inittialize!$F$8+HS!J63*Inittialize!$F$9+HS!J64*Inittialize!$F$10+HS!J65*Inittialize!$F$11+HS!J88*Inittialize!$F$2)</f>
        <v>0.3213574892967937</v>
      </c>
      <c r="K55">
        <f>SUM(HS!K57*Inittialize!$F$3+HS!K58*Inittialize!$F$4+HS!K59*Inittialize!$F$5+HS!K60*Inittialize!$F$6+HS!K61*Inittialize!$F$7+HS!K62*Inittialize!$F$8+HS!K63*Inittialize!$F$9+HS!K64*Inittialize!$F$10+HS!K65*Inittialize!$F$11+HS!K88*Inittialize!$F$2)</f>
        <v>0.27554039444166056</v>
      </c>
    </row>
    <row r="56" spans="1:11" x14ac:dyDescent="0.2">
      <c r="A56">
        <v>6</v>
      </c>
      <c r="B56">
        <f>SUM(HS!B58*Inittialize!$F$3+HS!B59*Inittialize!$F$4+HS!B60*Inittialize!$F$5+HS!B61*Inittialize!$F$6+HS!B62*Inittialize!$F$7+HS!B63*Inittialize!$F$8+HS!B64*Inittialize!$F$9+HS!B65*Inittialize!$F$10+HS!B66*Inittialize!$F$11+HS!B89*Inittialize!$F$2)</f>
        <v>0.25811794378425706</v>
      </c>
      <c r="C56">
        <f>SUM(HS!C58*Inittialize!$F$3+HS!C59*Inittialize!$F$4+HS!C60*Inittialize!$F$5+HS!C61*Inittialize!$F$6+HS!C62*Inittialize!$F$7+HS!C63*Inittialize!$F$8+HS!C64*Inittialize!$F$9+HS!C65*Inittialize!$F$10+HS!C66*Inittialize!$F$11+HS!C89*Inittialize!$F$2)</f>
        <v>0.41201734248621957</v>
      </c>
      <c r="D56">
        <f>SUM(HS!D58*Inittialize!$F$3+HS!D59*Inittialize!$F$4+HS!D60*Inittialize!$F$5+HS!D61*Inittialize!$F$6+HS!D62*Inittialize!$F$7+HS!D63*Inittialize!$F$8+HS!D64*Inittialize!$F$9+HS!D65*Inittialize!$F$10+HS!D66*Inittialize!$F$11+HS!D89*Inittialize!$F$2)</f>
        <v>0.42930556461863345</v>
      </c>
      <c r="E56">
        <f>SUM(HS!E58*Inittialize!$F$3+HS!E59*Inittialize!$F$4+HS!E60*Inittialize!$F$5+HS!E61*Inittialize!$F$6+HS!E62*Inittialize!$F$7+HS!E63*Inittialize!$F$8+HS!E64*Inittialize!$F$9+HS!E65*Inittialize!$F$10+HS!E66*Inittialize!$F$11+HS!E89*Inittialize!$F$2)</f>
        <v>0.44956728794652229</v>
      </c>
      <c r="F56">
        <f>SUM(HS!F58*Inittialize!$F$3+HS!F59*Inittialize!$F$4+HS!F60*Inittialize!$F$5+HS!F61*Inittialize!$F$6+HS!F62*Inittialize!$F$7+HS!F63*Inittialize!$F$8+HS!F64*Inittialize!$F$9+HS!F65*Inittialize!$F$10+HS!F66*Inittialize!$F$11+HS!F89*Inittialize!$F$2)</f>
        <v>0.46908083803658163</v>
      </c>
      <c r="G56">
        <f>SUM(HS!G58*Inittialize!$F$3+HS!G59*Inittialize!$F$4+HS!G60*Inittialize!$F$5+HS!G61*Inittialize!$F$6+HS!G62*Inittialize!$F$7+HS!G63*Inittialize!$F$8+HS!G64*Inittialize!$F$9+HS!G65*Inittialize!$F$10+HS!G66*Inittialize!$F$11+HS!G89*Inittialize!$F$2)</f>
        <v>0.48012373607015191</v>
      </c>
      <c r="H56">
        <f>SUM(HS!H58*Inittialize!$F$3+HS!H59*Inittialize!$F$4+HS!H60*Inittialize!$F$5+HS!H61*Inittialize!$F$6+HS!H62*Inittialize!$F$7+HS!H63*Inittialize!$F$8+HS!H64*Inittialize!$F$9+HS!H65*Inittialize!$F$10+HS!H66*Inittialize!$F$11+HS!H89*Inittialize!$F$2)</f>
        <v>0.38219257634593173</v>
      </c>
      <c r="I56">
        <f>SUM(HS!I58*Inittialize!$F$3+HS!I59*Inittialize!$F$4+HS!I60*Inittialize!$F$5+HS!I61*Inittialize!$F$6+HS!I62*Inittialize!$F$7+HS!I63*Inittialize!$F$8+HS!I64*Inittialize!$F$9+HS!I65*Inittialize!$F$10+HS!I66*Inittialize!$F$11+HS!I89*Inittialize!$F$2)</f>
        <v>0.34848677032407854</v>
      </c>
      <c r="J56">
        <f>SUM(HS!J58*Inittialize!$F$3+HS!J59*Inittialize!$F$4+HS!J60*Inittialize!$F$5+HS!J61*Inittialize!$F$6+HS!J62*Inittialize!$F$7+HS!J63*Inittialize!$F$8+HS!J64*Inittialize!$F$9+HS!J65*Inittialize!$F$10+HS!J66*Inittialize!$F$11+HS!J89*Inittialize!$F$2)</f>
        <v>0.30994538935958654</v>
      </c>
      <c r="K56">
        <f>SUM(HS!K58*Inittialize!$F$3+HS!K59*Inittialize!$F$4+HS!K60*Inittialize!$F$5+HS!K61*Inittialize!$F$6+HS!K62*Inittialize!$F$7+HS!K63*Inittialize!$F$8+HS!K64*Inittialize!$F$9+HS!K65*Inittialize!$F$10+HS!K66*Inittialize!$F$11+HS!K89*Inittialize!$F$2)</f>
        <v>0.26578617427732654</v>
      </c>
    </row>
    <row r="57" spans="1:11" x14ac:dyDescent="0.2">
      <c r="A57">
        <v>7</v>
      </c>
      <c r="B57">
        <f>SUM(HS!B59*Inittialize!$F$3+HS!B60*Inittialize!$F$4+HS!B61*Inittialize!$F$5+HS!B62*Inittialize!$F$6+HS!B63*Inittialize!$F$7+HS!B64*Inittialize!$F$8+HS!B65*Inittialize!$F$9+HS!B66*Inittialize!$F$10+HS!B67*Inittialize!$F$11+HS!B90*Inittialize!$F$2)</f>
        <v>0.25437712976375942</v>
      </c>
      <c r="C57">
        <f>SUM(HS!C59*Inittialize!$F$3+HS!C60*Inittialize!$F$4+HS!C61*Inittialize!$F$5+HS!C62*Inittialize!$F$6+HS!C63*Inittialize!$F$7+HS!C64*Inittialize!$F$8+HS!C65*Inittialize!$F$9+HS!C66*Inittialize!$F$10+HS!C67*Inittialize!$F$11+HS!C90*Inittialize!$F$2)</f>
        <v>0.40743072756047771</v>
      </c>
      <c r="D57">
        <f>SUM(HS!D59*Inittialize!$F$3+HS!D60*Inittialize!$F$4+HS!D61*Inittialize!$F$5+HS!D62*Inittialize!$F$6+HS!D63*Inittialize!$F$7+HS!D64*Inittialize!$F$8+HS!D65*Inittialize!$F$9+HS!D66*Inittialize!$F$10+HS!D67*Inittialize!$F$11+HS!D90*Inittialize!$F$2)</f>
        <v>0.4249851577489786</v>
      </c>
      <c r="E57">
        <f>SUM(HS!E59*Inittialize!$F$3+HS!E60*Inittialize!$F$4+HS!E61*Inittialize!$F$5+HS!E62*Inittialize!$F$6+HS!E63*Inittialize!$F$7+HS!E64*Inittialize!$F$8+HS!E65*Inittialize!$F$9+HS!E66*Inittialize!$F$10+HS!E67*Inittialize!$F$11+HS!E90*Inittialize!$F$2)</f>
        <v>0.44521223063659365</v>
      </c>
      <c r="F57">
        <f>SUM(HS!F59*Inittialize!$F$3+HS!F60*Inittialize!$F$4+HS!F61*Inittialize!$F$5+HS!F62*Inittialize!$F$6+HS!F63*Inittialize!$F$7+HS!F64*Inittialize!$F$8+HS!F65*Inittialize!$F$9+HS!F66*Inittialize!$F$10+HS!F67*Inittialize!$F$11+HS!F90*Inittialize!$F$2)</f>
        <v>0.46477843330104068</v>
      </c>
      <c r="G57">
        <f>SUM(HS!G59*Inittialize!$F$3+HS!G60*Inittialize!$F$4+HS!G61*Inittialize!$F$5+HS!G62*Inittialize!$F$6+HS!G63*Inittialize!$F$7+HS!G64*Inittialize!$F$8+HS!G65*Inittialize!$F$9+HS!G66*Inittialize!$F$10+HS!G67*Inittialize!$F$11+HS!G90*Inittialize!$F$2)</f>
        <v>0.47731496242648214</v>
      </c>
      <c r="H57">
        <f>SUM(HS!H59*Inittialize!$F$3+HS!H60*Inittialize!$F$4+HS!H61*Inittialize!$F$5+HS!H62*Inittialize!$F$6+HS!H63*Inittialize!$F$7+HS!H64*Inittialize!$F$8+HS!H65*Inittialize!$F$9+HS!H66*Inittialize!$F$10+HS!H67*Inittialize!$F$11+HS!H90*Inittialize!$F$2)</f>
        <v>0.37925617419856938</v>
      </c>
      <c r="I57">
        <f>SUM(HS!I59*Inittialize!$F$3+HS!I60*Inittialize!$F$4+HS!I61*Inittialize!$F$5+HS!I62*Inittialize!$F$6+HS!I63*Inittialize!$F$7+HS!I64*Inittialize!$F$8+HS!I65*Inittialize!$F$9+HS!I66*Inittialize!$F$10+HS!I67*Inittialize!$F$11+HS!I90*Inittialize!$F$2)</f>
        <v>0.33589471773557733</v>
      </c>
      <c r="J57">
        <f>SUM(HS!J59*Inittialize!$F$3+HS!J60*Inittialize!$F$4+HS!J61*Inittialize!$F$5+HS!J62*Inittialize!$F$6+HS!J63*Inittialize!$F$7+HS!J64*Inittialize!$F$8+HS!J65*Inittialize!$F$9+HS!J66*Inittialize!$F$10+HS!J67*Inittialize!$F$11+HS!J90*Inittialize!$F$2)</f>
        <v>0.30642061508740204</v>
      </c>
      <c r="K57">
        <f>SUM(HS!K59*Inittialize!$F$3+HS!K60*Inittialize!$F$4+HS!K61*Inittialize!$F$5+HS!K62*Inittialize!$F$6+HS!K63*Inittialize!$F$7+HS!K64*Inittialize!$F$8+HS!K65*Inittialize!$F$9+HS!K66*Inittialize!$F$10+HS!K67*Inittialize!$F$11+HS!K90*Inittialize!$F$2)</f>
        <v>0.26721074782921084</v>
      </c>
    </row>
    <row r="58" spans="1:11" x14ac:dyDescent="0.2">
      <c r="A58">
        <v>8</v>
      </c>
      <c r="B58">
        <f>SUM(HS!B60*Inittialize!$F$3+HS!B61*Inittialize!$F$4+HS!B62*Inittialize!$F$5+HS!B63*Inittialize!$F$6+HS!B64*Inittialize!$F$7+HS!B65*Inittialize!$F$8+HS!B66*Inittialize!$F$9+HS!B67*Inittialize!$F$10+HS!B68*Inittialize!$F$11+HS!B91*Inittialize!$F$2)</f>
        <v>0.28836334875964992</v>
      </c>
      <c r="C58">
        <f>SUM(HS!C60*Inittialize!$F$3+HS!C61*Inittialize!$F$4+HS!C62*Inittialize!$F$5+HS!C63*Inittialize!$F$6+HS!C64*Inittialize!$F$7+HS!C65*Inittialize!$F$8+HS!C66*Inittialize!$F$9+HS!C67*Inittialize!$F$10+HS!C68*Inittialize!$F$11+HS!C91*Inittialize!$F$2)</f>
        <v>0.44980237942279166</v>
      </c>
      <c r="D58">
        <f>SUM(HS!D60*Inittialize!$F$3+HS!D61*Inittialize!$F$4+HS!D62*Inittialize!$F$5+HS!D63*Inittialize!$F$6+HS!D64*Inittialize!$F$7+HS!D65*Inittialize!$F$8+HS!D66*Inittialize!$F$9+HS!D67*Inittialize!$F$10+HS!D68*Inittialize!$F$11+HS!D91*Inittialize!$F$2)</f>
        <v>0.46597642749068685</v>
      </c>
      <c r="E58">
        <f>SUM(HS!E60*Inittialize!$F$3+HS!E61*Inittialize!$F$4+HS!E62*Inittialize!$F$5+HS!E63*Inittialize!$F$6+HS!E64*Inittialize!$F$7+HS!E65*Inittialize!$F$8+HS!E66*Inittialize!$F$9+HS!E67*Inittialize!$F$10+HS!E68*Inittialize!$F$11+HS!E91*Inittialize!$F$2)</f>
        <v>0.48472541737079888</v>
      </c>
      <c r="F58">
        <f>SUM(HS!F60*Inittialize!$F$3+HS!F61*Inittialize!$F$4+HS!F62*Inittialize!$F$5+HS!F63*Inittialize!$F$6+HS!F64*Inittialize!$F$7+HS!F65*Inittialize!$F$8+HS!F66*Inittialize!$F$9+HS!F67*Inittialize!$F$10+HS!F68*Inittialize!$F$11+HS!F91*Inittialize!$F$2)</f>
        <v>0.50194727739331357</v>
      </c>
      <c r="G58">
        <f>SUM(HS!G60*Inittialize!$F$3+HS!G61*Inittialize!$F$4+HS!G62*Inittialize!$F$5+HS!G63*Inittialize!$F$6+HS!G64*Inittialize!$F$7+HS!G65*Inittialize!$F$8+HS!G66*Inittialize!$F$9+HS!G67*Inittialize!$F$10+HS!G68*Inittialize!$F$11+HS!G91*Inittialize!$F$2)</f>
        <v>0.52550268611926287</v>
      </c>
      <c r="H58">
        <f>SUM(HS!H60*Inittialize!$F$3+HS!H61*Inittialize!$F$4+HS!H62*Inittialize!$F$5+HS!H63*Inittialize!$F$6+HS!H64*Inittialize!$F$7+HS!H65*Inittialize!$F$8+HS!H66*Inittialize!$F$9+HS!H67*Inittialize!$F$10+HS!H68*Inittialize!$F$11+HS!H91*Inittialize!$F$2)</f>
        <v>0.48230082177962352</v>
      </c>
      <c r="I58">
        <f>SUM(HS!I60*Inittialize!$F$3+HS!I61*Inittialize!$F$4+HS!I62*Inittialize!$F$5+HS!I63*Inittialize!$F$6+HS!I64*Inittialize!$F$7+HS!I65*Inittialize!$F$8+HS!I66*Inittialize!$F$9+HS!I67*Inittialize!$F$10+HS!I68*Inittialize!$F$11+HS!I91*Inittialize!$F$2)</f>
        <v>0.3841447474995669</v>
      </c>
      <c r="J58">
        <f>SUM(HS!J60*Inittialize!$F$3+HS!J61*Inittialize!$F$4+HS!J62*Inittialize!$F$5+HS!J63*Inittialize!$F$6+HS!J64*Inittialize!$F$7+HS!J65*Inittialize!$F$8+HS!J66*Inittialize!$F$9+HS!J67*Inittialize!$F$10+HS!J68*Inittialize!$F$11+HS!J91*Inittialize!$F$2)</f>
        <v>0.33681153361760302</v>
      </c>
      <c r="K58">
        <f>SUM(HS!K60*Inittialize!$F$3+HS!K61*Inittialize!$F$4+HS!K62*Inittialize!$F$5+HS!K63*Inittialize!$F$6+HS!K64*Inittialize!$F$7+HS!K65*Inittialize!$F$8+HS!K66*Inittialize!$F$9+HS!K67*Inittialize!$F$10+HS!K68*Inittialize!$F$11+HS!K91*Inittialize!$F$2)</f>
        <v>0.29902709393405319</v>
      </c>
    </row>
    <row r="59" spans="1:11" x14ac:dyDescent="0.2">
      <c r="A59">
        <v>9</v>
      </c>
      <c r="B59">
        <f>SUM(HS!B61*Inittialize!$F$3+HS!B62*Inittialize!$F$4+HS!B63*Inittialize!$F$5+HS!B64*Inittialize!$F$6+HS!B65*Inittialize!$F$7+HS!B66*Inittialize!$F$8+HS!B67*Inittialize!$F$9+HS!B68*Inittialize!$F$10+HS!B69*Inittialize!$F$11+HS!B92*Inittialize!$F$2)</f>
        <v>0.32740992228419225</v>
      </c>
      <c r="C59">
        <f>SUM(HS!C61*Inittialize!$F$3+HS!C62*Inittialize!$F$4+HS!C63*Inittialize!$F$5+HS!C64*Inittialize!$F$6+HS!C65*Inittialize!$F$7+HS!C66*Inittialize!$F$8+HS!C67*Inittialize!$F$9+HS!C68*Inittialize!$F$10+HS!C69*Inittialize!$F$11+HS!C92*Inittialize!$F$2)</f>
        <v>0.49692057067091661</v>
      </c>
      <c r="D59">
        <f>SUM(HS!D61*Inittialize!$F$3+HS!D62*Inittialize!$F$4+HS!D63*Inittialize!$F$5+HS!D64*Inittialize!$F$6+HS!D65*Inittialize!$F$7+HS!D66*Inittialize!$F$8+HS!D67*Inittialize!$F$9+HS!D68*Inittialize!$F$10+HS!D69*Inittialize!$F$11+HS!D92*Inittialize!$F$2)</f>
        <v>0.51160665643924019</v>
      </c>
      <c r="E59">
        <f>SUM(HS!E61*Inittialize!$F$3+HS!E62*Inittialize!$F$4+HS!E63*Inittialize!$F$5+HS!E64*Inittialize!$F$6+HS!E65*Inittialize!$F$7+HS!E66*Inittialize!$F$8+HS!E67*Inittialize!$F$9+HS!E68*Inittialize!$F$10+HS!E69*Inittialize!$F$11+HS!E92*Inittialize!$F$2)</f>
        <v>0.52869403584947128</v>
      </c>
      <c r="F59">
        <f>SUM(HS!F61*Inittialize!$F$3+HS!F62*Inittialize!$F$4+HS!F63*Inittialize!$F$5+HS!F64*Inittialize!$F$6+HS!F65*Inittialize!$F$7+HS!F66*Inittialize!$F$8+HS!F67*Inittialize!$F$9+HS!F68*Inittialize!$F$10+HS!F69*Inittialize!$F$11+HS!F92*Inittialize!$F$2)</f>
        <v>0.54446512273546821</v>
      </c>
      <c r="G59">
        <f>SUM(HS!G61*Inittialize!$F$3+HS!G62*Inittialize!$F$4+HS!G63*Inittialize!$F$5+HS!G64*Inittialize!$F$6+HS!G65*Inittialize!$F$7+HS!G66*Inittialize!$F$8+HS!G67*Inittialize!$F$9+HS!G68*Inittialize!$F$10+HS!G69*Inittialize!$F$11+HS!G92*Inittialize!$F$2)</f>
        <v>0.56472936896244408</v>
      </c>
      <c r="H59">
        <f>SUM(HS!H61*Inittialize!$F$3+HS!H62*Inittialize!$F$4+HS!H63*Inittialize!$F$5+HS!H64*Inittialize!$F$6+HS!H65*Inittialize!$F$7+HS!H66*Inittialize!$F$8+HS!H67*Inittialize!$F$9+HS!H68*Inittialize!$F$10+HS!H69*Inittialize!$F$11+HS!H92*Inittialize!$F$2)</f>
        <v>0.53479372800979086</v>
      </c>
      <c r="I59">
        <f>SUM(HS!I61*Inittialize!$F$3+HS!I62*Inittialize!$F$4+HS!I63*Inittialize!$F$5+HS!I64*Inittialize!$F$6+HS!I65*Inittialize!$F$7+HS!I66*Inittialize!$F$8+HS!I67*Inittialize!$F$9+HS!I68*Inittialize!$F$10+HS!I69*Inittialize!$F$11+HS!I92*Inittialize!$F$2)</f>
        <v>0.4910928083344081</v>
      </c>
      <c r="J59">
        <f>SUM(HS!J61*Inittialize!$F$3+HS!J62*Inittialize!$F$4+HS!J63*Inittialize!$F$5+HS!J64*Inittialize!$F$6+HS!J65*Inittialize!$F$7+HS!J66*Inittialize!$F$8+HS!J67*Inittialize!$F$9+HS!J68*Inittialize!$F$10+HS!J69*Inittialize!$F$11+HS!J92*Inittialize!$F$2)</f>
        <v>0.38894491666094894</v>
      </c>
      <c r="K59">
        <f>SUM(HS!K61*Inittialize!$F$3+HS!K62*Inittialize!$F$4+HS!K63*Inittialize!$F$5+HS!K64*Inittialize!$F$6+HS!K65*Inittialize!$F$7+HS!K66*Inittialize!$F$8+HS!K67*Inittialize!$F$9+HS!K68*Inittialize!$F$10+HS!K69*Inittialize!$F$11+HS!K92*Inittialize!$F$2)</f>
        <v>0.33645241884235633</v>
      </c>
    </row>
    <row r="60" spans="1:11" x14ac:dyDescent="0.2">
      <c r="A60">
        <v>10</v>
      </c>
      <c r="B60">
        <f>SUM(HS!B62*Inittialize!$F$3+HS!B63*Inittialize!$F$4+HS!B64*Inittialize!$F$5+HS!B65*Inittialize!$F$6+HS!B66*Inittialize!$F$7+HS!B67*Inittialize!$F$8+HS!B68*Inittialize!$F$9+HS!B69*Inittialize!$F$10+HS!B70*Inittialize!$F$11+HS!B93*Inittialize!$F$2)</f>
        <v>0.37304965193433309</v>
      </c>
      <c r="C60">
        <f>SUM(HS!C62*Inittialize!$F$3+HS!C63*Inittialize!$F$4+HS!C64*Inittialize!$F$5+HS!C65*Inittialize!$F$6+HS!C66*Inittialize!$F$7+HS!C67*Inittialize!$F$8+HS!C68*Inittialize!$F$9+HS!C69*Inittialize!$F$10+HS!C70*Inittialize!$F$11+HS!C93*Inittialize!$F$2)</f>
        <v>0.55016562462125829</v>
      </c>
      <c r="D60">
        <f>SUM(HS!D62*Inittialize!$F$3+HS!D63*Inittialize!$F$4+HS!D64*Inittialize!$F$5+HS!D65*Inittialize!$F$6+HS!D66*Inittialize!$F$7+HS!D67*Inittialize!$F$8+HS!D68*Inittialize!$F$9+HS!D69*Inittialize!$F$10+HS!D70*Inittialize!$F$11+HS!D93*Inittialize!$F$2)</f>
        <v>0.56322573998277337</v>
      </c>
      <c r="E60">
        <f>SUM(HS!E62*Inittialize!$F$3+HS!E63*Inittialize!$F$4+HS!E64*Inittialize!$F$5+HS!E65*Inittialize!$F$6+HS!E66*Inittialize!$F$7+HS!E67*Inittialize!$F$8+HS!E68*Inittialize!$F$9+HS!E69*Inittialize!$F$10+HS!E70*Inittialize!$F$11+HS!E93*Inittialize!$F$2)</f>
        <v>0.57850485223902093</v>
      </c>
      <c r="F60">
        <f>SUM(HS!F62*Inittialize!$F$3+HS!F63*Inittialize!$F$4+HS!F64*Inittialize!$F$5+HS!F65*Inittialize!$F$6+HS!F66*Inittialize!$F$7+HS!F67*Inittialize!$F$8+HS!F68*Inittialize!$F$9+HS!F69*Inittialize!$F$10+HS!F70*Inittialize!$F$11+HS!F93*Inittialize!$F$2)</f>
        <v>0.59262773040116246</v>
      </c>
      <c r="G60">
        <f>SUM(HS!G62*Inittialize!$F$3+HS!G63*Inittialize!$F$4+HS!G64*Inittialize!$F$5+HS!G65*Inittialize!$F$6+HS!G66*Inittialize!$F$7+HS!G67*Inittialize!$F$8+HS!G68*Inittialize!$F$9+HS!G69*Inittialize!$F$10+HS!G70*Inittialize!$F$11+HS!G93*Inittialize!$F$2)</f>
        <v>0.60997468597804039</v>
      </c>
      <c r="H60">
        <f>SUM(HS!H62*Inittialize!$F$3+HS!H63*Inittialize!$F$4+HS!H64*Inittialize!$F$5+HS!H65*Inittialize!$F$6+HS!H66*Inittialize!$F$7+HS!H67*Inittialize!$F$8+HS!H68*Inittialize!$F$9+HS!H69*Inittialize!$F$10+HS!H70*Inittialize!$F$11+HS!H93*Inittialize!$F$2)</f>
        <v>0.57828403865549916</v>
      </c>
      <c r="I60">
        <f>SUM(HS!I62*Inittialize!$F$3+HS!I63*Inittialize!$F$4+HS!I64*Inittialize!$F$5+HS!I65*Inittialize!$F$6+HS!I66*Inittialize!$F$7+HS!I67*Inittialize!$F$8+HS!I68*Inittialize!$F$9+HS!I69*Inittialize!$F$10+HS!I70*Inittialize!$F$11+HS!I93*Inittialize!$F$2)</f>
        <v>0.5488926411701982</v>
      </c>
      <c r="J60">
        <f>SUM(HS!J62*Inittialize!$F$3+HS!J63*Inittialize!$F$4+HS!J64*Inittialize!$F$5+HS!J65*Inittialize!$F$6+HS!J66*Inittialize!$F$7+HS!J67*Inittialize!$F$8+HS!J68*Inittialize!$F$9+HS!J69*Inittialize!$F$10+HS!J70*Inittialize!$F$11+HS!J93*Inittialize!$F$2)</f>
        <v>0.50143305955553108</v>
      </c>
      <c r="K60">
        <f>SUM(HS!K62*Inittialize!$F$3+HS!K63*Inittialize!$F$4+HS!K64*Inittialize!$F$5+HS!K65*Inittialize!$F$6+HS!K66*Inittialize!$F$7+HS!K67*Inittialize!$F$8+HS!K68*Inittialize!$F$9+HS!K69*Inittialize!$F$10+HS!K70*Inittialize!$F$11+HS!K93*Inittialize!$F$2)</f>
        <v>0.39412588394544312</v>
      </c>
    </row>
    <row r="61" spans="1:11" x14ac:dyDescent="0.2">
      <c r="A61">
        <v>11</v>
      </c>
      <c r="B61">
        <f>SUM(HS!B63*Inittialize!$F$3+HS!B64*Inittialize!$F$4+HS!B65*Inittialize!$F$5+HS!B66*Inittialize!$F$6+HS!B67*Inittialize!$F$7+HS!B68*Inittialize!$F$8+HS!B69*Inittialize!$F$9+HS!B70*Inittialize!$F$10+HS!B71*Inittialize!$F$11+HS!B94*Inittialize!$F$2)</f>
        <v>0.39876296082416712</v>
      </c>
      <c r="C61">
        <f>SUM(HS!C63*Inittialize!$F$3+HS!C64*Inittialize!$F$4+HS!C65*Inittialize!$F$5+HS!C66*Inittialize!$F$6+HS!C67*Inittialize!$F$7+HS!C68*Inittialize!$F$8+HS!C69*Inittialize!$F$9+HS!C70*Inittialize!$F$10+HS!C71*Inittialize!$F$11+HS!C94*Inittialize!$F$2)</f>
        <v>0.57878711441462161</v>
      </c>
      <c r="D61">
        <f>SUM(HS!D63*Inittialize!$F$3+HS!D64*Inittialize!$F$4+HS!D65*Inittialize!$F$5+HS!D66*Inittialize!$F$6+HS!D67*Inittialize!$F$7+HS!D68*Inittialize!$F$8+HS!D69*Inittialize!$F$9+HS!D70*Inittialize!$F$10+HS!D71*Inittialize!$F$11+HS!D94*Inittialize!$F$2)</f>
        <v>0.59099388314093126</v>
      </c>
      <c r="E61">
        <f>SUM(HS!E63*Inittialize!$F$3+HS!E64*Inittialize!$F$4+HS!E65*Inittialize!$F$5+HS!E66*Inittialize!$F$6+HS!E67*Inittialize!$F$7+HS!E68*Inittialize!$F$8+HS!E69*Inittialize!$F$9+HS!E70*Inittialize!$F$10+HS!E71*Inittialize!$F$11+HS!E94*Inittialize!$F$2)</f>
        <v>0.60538591931219798</v>
      </c>
      <c r="F61">
        <f>SUM(HS!F63*Inittialize!$F$3+HS!F64*Inittialize!$F$4+HS!F65*Inittialize!$F$5+HS!F66*Inittialize!$F$6+HS!F67*Inittialize!$F$7+HS!F68*Inittialize!$F$8+HS!F69*Inittialize!$F$9+HS!F70*Inittialize!$F$10+HS!F71*Inittialize!$F$11+HS!F94*Inittialize!$F$2)</f>
        <v>0.61873879868372261</v>
      </c>
      <c r="G61">
        <f>SUM(HS!G63*Inittialize!$F$3+HS!G64*Inittialize!$F$4+HS!G65*Inittialize!$F$5+HS!G66*Inittialize!$F$6+HS!G67*Inittialize!$F$7+HS!G68*Inittialize!$F$8+HS!G69*Inittialize!$F$9+HS!G70*Inittialize!$F$10+HS!G71*Inittialize!$F$11+HS!G94*Inittialize!$F$2)</f>
        <v>0.63344735925045925</v>
      </c>
      <c r="H61">
        <f>SUM(HS!H63*Inittialize!$F$3+HS!H64*Inittialize!$F$4+HS!H65*Inittialize!$F$5+HS!H66*Inittialize!$F$6+HS!H67*Inittialize!$F$7+HS!H68*Inittialize!$F$8+HS!H69*Inittialize!$F$9+HS!H70*Inittialize!$F$10+HS!H71*Inittialize!$F$11+HS!H94*Inittialize!$F$2)</f>
        <v>0.59642835374593117</v>
      </c>
      <c r="I61">
        <f>SUM(HS!I63*Inittialize!$F$3+HS!I64*Inittialize!$F$4+HS!I65*Inittialize!$F$5+HS!I66*Inittialize!$F$6+HS!I67*Inittialize!$F$7+HS!I68*Inittialize!$F$8+HS!I69*Inittialize!$F$9+HS!I70*Inittialize!$F$10+HS!I71*Inittialize!$F$11+HS!I94*Inittialize!$F$2)</f>
        <v>0.56490685966620602</v>
      </c>
      <c r="J61">
        <f>SUM(HS!J63*Inittialize!$F$3+HS!J64*Inittialize!$F$4+HS!J65*Inittialize!$F$5+HS!J66*Inittialize!$F$6+HS!J67*Inittialize!$F$7+HS!J68*Inittialize!$F$8+HS!J69*Inittialize!$F$9+HS!J70*Inittialize!$F$10+HS!J71*Inittialize!$F$11+HS!J94*Inittialize!$F$2)</f>
        <v>0.5291243152830446</v>
      </c>
      <c r="K61">
        <f>SUM(HS!K63*Inittialize!$F$3+HS!K64*Inittialize!$F$4+HS!K65*Inittialize!$F$5+HS!K66*Inittialize!$F$6+HS!K67*Inittialize!$F$7+HS!K68*Inittialize!$F$8+HS!K69*Inittialize!$F$9+HS!K70*Inittialize!$F$10+HS!K71*Inittialize!$F$11+HS!K94*Inittialize!$F$2)</f>
        <v>0.47309363070509958</v>
      </c>
    </row>
    <row r="62" spans="1:11" x14ac:dyDescent="0.2">
      <c r="A62">
        <v>12</v>
      </c>
      <c r="B62">
        <f>SUM(HS!B64*Inittialize!$F$3+HS!B65*Inittialize!$F$4+HS!B66*Inittialize!$F$5+HS!B67*Inittialize!$F$6+HS!B68*Inittialize!$F$7+HS!B69*Inittialize!$F$8+HS!B70*Inittialize!$F$9+HS!B71*Inittialize!$F$10+HS!B72*Inittialize!$F$11+HS!B95*Inittialize!$F$2)</f>
        <v>0.22932137132783617</v>
      </c>
      <c r="C62">
        <f>SUM(HS!C64*Inittialize!$F$3+HS!C65*Inittialize!$F$4+HS!C66*Inittialize!$F$5+HS!C67*Inittialize!$F$6+HS!C68*Inittialize!$F$7+HS!C69*Inittialize!$F$8+HS!C70*Inittialize!$F$9+HS!C71*Inittialize!$F$10+HS!C72*Inittialize!$F$11+HS!C95*Inittialize!$F$2)</f>
        <v>0.3484437814934257</v>
      </c>
      <c r="D62">
        <f>SUM(HS!D64*Inittialize!$F$3+HS!D65*Inittialize!$F$4+HS!D66*Inittialize!$F$5+HS!D67*Inittialize!$F$6+HS!D68*Inittialize!$F$7+HS!D69*Inittialize!$F$8+HS!D70*Inittialize!$F$9+HS!D71*Inittialize!$F$10+HS!D72*Inittialize!$F$11+HS!D95*Inittialize!$F$2)</f>
        <v>0.35907281492334692</v>
      </c>
      <c r="E62">
        <f>SUM(HS!E64*Inittialize!$F$3+HS!E65*Inittialize!$F$4+HS!E66*Inittialize!$F$5+HS!E67*Inittialize!$F$6+HS!E68*Inittialize!$F$7+HS!E69*Inittialize!$F$8+HS!E70*Inittialize!$F$9+HS!E71*Inittialize!$F$10+HS!E72*Inittialize!$F$11+HS!E95*Inittialize!$F$2)</f>
        <v>0.36994204820448245</v>
      </c>
      <c r="F62">
        <f>SUM(HS!F64*Inittialize!$F$3+HS!F65*Inittialize!$F$4+HS!F66*Inittialize!$F$5+HS!F67*Inittialize!$F$6+HS!F68*Inittialize!$F$7+HS!F69*Inittialize!$F$8+HS!F70*Inittialize!$F$9+HS!F71*Inittialize!$F$10+HS!F72*Inittialize!$F$11+HS!F95*Inittialize!$F$2)</f>
        <v>0.38091840257848386</v>
      </c>
      <c r="G62">
        <f>SUM(HS!G64*Inittialize!$F$3+HS!G65*Inittialize!$F$4+HS!G66*Inittialize!$F$5+HS!G67*Inittialize!$F$6+HS!G68*Inittialize!$F$7+HS!G69*Inittialize!$F$8+HS!G70*Inittialize!$F$9+HS!G71*Inittialize!$F$10+HS!G72*Inittialize!$F$11+HS!G95*Inittialize!$F$2)</f>
        <v>0.39255038051101782</v>
      </c>
      <c r="H62">
        <f>SUM(HS!H64*Inittialize!$F$3+HS!H65*Inittialize!$F$4+HS!H66*Inittialize!$F$5+HS!H67*Inittialize!$F$6+HS!H68*Inittialize!$F$7+HS!H69*Inittialize!$F$8+HS!H70*Inittialize!$F$9+HS!H71*Inittialize!$F$10+HS!H72*Inittialize!$F$11+HS!H95*Inittialize!$F$2)</f>
        <v>0.35541355077168107</v>
      </c>
      <c r="I62">
        <f>SUM(HS!I64*Inittialize!$F$3+HS!I65*Inittialize!$F$4+HS!I66*Inittialize!$F$5+HS!I67*Inittialize!$F$6+HS!I68*Inittialize!$F$7+HS!I69*Inittialize!$F$8+HS!I70*Inittialize!$F$9+HS!I71*Inittialize!$F$10+HS!I72*Inittialize!$F$11+HS!I95*Inittialize!$F$2)</f>
        <v>0.32514100115062705</v>
      </c>
      <c r="J62">
        <f>SUM(HS!J64*Inittialize!$F$3+HS!J65*Inittialize!$F$4+HS!J66*Inittialize!$F$5+HS!J67*Inittialize!$F$6+HS!J68*Inittialize!$F$7+HS!J69*Inittialize!$F$8+HS!J70*Inittialize!$F$9+HS!J71*Inittialize!$F$10+HS!J72*Inittialize!$F$11+HS!J95*Inittialize!$F$2)</f>
        <v>0.29007768787413191</v>
      </c>
      <c r="K62">
        <f>SUM(HS!K64*Inittialize!$F$3+HS!K65*Inittialize!$F$4+HS!K66*Inittialize!$F$5+HS!K67*Inittialize!$F$6+HS!K68*Inittialize!$F$7+HS!K69*Inittialize!$F$8+HS!K70*Inittialize!$F$9+HS!K71*Inittialize!$F$10+HS!K72*Inittialize!$F$11+HS!K95*Inittialize!$F$2)</f>
        <v>0.2488921581952955</v>
      </c>
    </row>
    <row r="63" spans="1:11" x14ac:dyDescent="0.2">
      <c r="A63">
        <v>13</v>
      </c>
      <c r="B63">
        <f>SUM(HS!B65*Inittialize!$F$3+HS!B66*Inittialize!$F$4+HS!B67*Inittialize!$F$5+HS!B68*Inittialize!$F$6+HS!B69*Inittialize!$F$7+HS!B70*Inittialize!$F$8+HS!B71*Inittialize!$F$9+HS!B72*Inittialize!$F$10+HS!B73*Inittialize!$F$11+HS!B96*Inittialize!$F$2)</f>
        <v>0.21294127337584787</v>
      </c>
      <c r="C63">
        <f>SUM(HS!C65*Inittialize!$F$3+HS!C66*Inittialize!$F$4+HS!C67*Inittialize!$F$5+HS!C68*Inittialize!$F$6+HS!C69*Inittialize!$F$7+HS!C70*Inittialize!$F$8+HS!C71*Inittialize!$F$9+HS!C72*Inittialize!$F$10+HS!C73*Inittialize!$F$11+HS!C96*Inittialize!$F$2)</f>
        <v>0.3212431556168594</v>
      </c>
      <c r="D63">
        <f>SUM(HS!D65*Inittialize!$F$3+HS!D66*Inittialize!$F$4+HS!D67*Inittialize!$F$5+HS!D68*Inittialize!$F$6+HS!D69*Inittialize!$F$7+HS!D70*Inittialize!$F$8+HS!D71*Inittialize!$F$9+HS!D72*Inittialize!$F$10+HS!D73*Inittialize!$F$11+HS!D96*Inittialize!$F$2)</f>
        <v>0.33031320835548977</v>
      </c>
      <c r="E63">
        <f>SUM(HS!E65*Inittialize!$F$3+HS!E66*Inittialize!$F$4+HS!E67*Inittialize!$F$5+HS!E68*Inittialize!$F$6+HS!E69*Inittialize!$F$7+HS!E70*Inittialize!$F$8+HS!E71*Inittialize!$F$9+HS!E72*Inittialize!$F$10+HS!E73*Inittialize!$F$11+HS!E96*Inittialize!$F$2)</f>
        <v>0.33959832162736381</v>
      </c>
      <c r="F63">
        <f>SUM(HS!F65*Inittialize!$F$3+HS!F66*Inittialize!$F$4+HS!F67*Inittialize!$F$5+HS!F68*Inittialize!$F$6+HS!F69*Inittialize!$F$7+HS!F70*Inittialize!$F$8+HS!F71*Inittialize!$F$9+HS!F72*Inittialize!$F$10+HS!F73*Inittialize!$F$11+HS!F96*Inittialize!$F$2)</f>
        <v>0.34888735107215596</v>
      </c>
      <c r="G63">
        <f>SUM(HS!G65*Inittialize!$F$3+HS!G66*Inittialize!$F$4+HS!G67*Inittialize!$F$5+HS!G68*Inittialize!$F$6+HS!G69*Inittialize!$F$7+HS!G70*Inittialize!$F$8+HS!G71*Inittialize!$F$9+HS!G72*Inittialize!$F$10+HS!G73*Inittialize!$F$11+HS!G96*Inittialize!$F$2)</f>
        <v>0.36000034265832564</v>
      </c>
      <c r="H63">
        <f>SUM(HS!H65*Inittialize!$F$3+HS!H66*Inittialize!$F$4+HS!H67*Inittialize!$F$5+HS!H68*Inittialize!$F$6+HS!H69*Inittialize!$F$7+HS!H70*Inittialize!$F$8+HS!H71*Inittialize!$F$9+HS!H72*Inittialize!$F$10+HS!H73*Inittialize!$F$11+HS!H96*Inittialize!$F$2)</f>
        <v>0.33002686857370378</v>
      </c>
      <c r="I63">
        <f>SUM(HS!I65*Inittialize!$F$3+HS!I66*Inittialize!$F$4+HS!I67*Inittialize!$F$5+HS!I68*Inittialize!$F$6+HS!I69*Inittialize!$F$7+HS!I70*Inittialize!$F$8+HS!I71*Inittialize!$F$9+HS!I72*Inittialize!$F$10+HS!I73*Inittialize!$F$11+HS!I96*Inittialize!$F$2)</f>
        <v>0.30191664392558226</v>
      </c>
      <c r="J63">
        <f>SUM(HS!J65*Inittialize!$F$3+HS!J66*Inittialize!$F$4+HS!J67*Inittialize!$F$5+HS!J68*Inittialize!$F$6+HS!J69*Inittialize!$F$7+HS!J70*Inittialize!$F$8+HS!J71*Inittialize!$F$9+HS!J72*Inittialize!$F$10+HS!J73*Inittialize!$F$11+HS!J96*Inittialize!$F$2)</f>
        <v>0.26935785302597964</v>
      </c>
      <c r="K63">
        <f>SUM(HS!K65*Inittialize!$F$3+HS!K66*Inittialize!$F$4+HS!K67*Inittialize!$F$5+HS!K68*Inittialize!$F$6+HS!K69*Inittialize!$F$7+HS!K70*Inittialize!$F$8+HS!K71*Inittialize!$F$9+HS!K72*Inittialize!$F$10+HS!K73*Inittialize!$F$11+HS!K96*Inittialize!$F$2)</f>
        <v>0.23111414689563153</v>
      </c>
    </row>
    <row r="64" spans="1:11" x14ac:dyDescent="0.2">
      <c r="A64">
        <v>14</v>
      </c>
      <c r="B64">
        <f>SUM(HS!B66*Inittialize!$F$3+HS!B67*Inittialize!$F$4+HS!B68*Inittialize!$F$5+HS!B69*Inittialize!$F$6+HS!B70*Inittialize!$F$7+HS!B71*Inittialize!$F$8+HS!B72*Inittialize!$F$9+HS!B73*Inittialize!$F$10+HS!B74*Inittialize!$F$11+HS!B97*Inittialize!$F$2)</f>
        <v>0.19773118242043017</v>
      </c>
      <c r="C64">
        <f>SUM(HS!C66*Inittialize!$F$3+HS!C67*Inittialize!$F$4+HS!C68*Inittialize!$F$5+HS!C69*Inittialize!$F$6+HS!C70*Inittialize!$F$7+HS!C71*Inittialize!$F$8+HS!C72*Inittialize!$F$9+HS!C73*Inittialize!$F$10+HS!C74*Inittialize!$F$11+HS!C97*Inittialize!$F$2)</f>
        <v>0.29404252974029316</v>
      </c>
      <c r="D64">
        <f>SUM(HS!D66*Inittialize!$F$3+HS!D67*Inittialize!$F$4+HS!D68*Inittialize!$F$5+HS!D69*Inittialize!$F$6+HS!D70*Inittialize!$F$7+HS!D71*Inittialize!$F$8+HS!D72*Inittialize!$F$9+HS!D73*Inittialize!$F$10+HS!D74*Inittialize!$F$11+HS!D97*Inittialize!$F$2)</f>
        <v>0.30155360178763257</v>
      </c>
      <c r="E64">
        <f>SUM(HS!E66*Inittialize!$F$3+HS!E67*Inittialize!$F$4+HS!E68*Inittialize!$F$5+HS!E69*Inittialize!$F$6+HS!E70*Inittialize!$F$7+HS!E71*Inittialize!$F$8+HS!E72*Inittialize!$F$9+HS!E73*Inittialize!$F$10+HS!E74*Inittialize!$F$11+HS!E97*Inittialize!$F$2)</f>
        <v>0.30925459505024511</v>
      </c>
      <c r="F64">
        <f>SUM(HS!F66*Inittialize!$F$3+HS!F67*Inittialize!$F$4+HS!F68*Inittialize!$F$5+HS!F69*Inittialize!$F$6+HS!F70*Inittialize!$F$7+HS!F71*Inittialize!$F$8+HS!F72*Inittialize!$F$9+HS!F73*Inittialize!$F$10+HS!F74*Inittialize!$F$11+HS!F97*Inittialize!$F$2)</f>
        <v>0.31685629956582811</v>
      </c>
      <c r="G64">
        <f>SUM(HS!G66*Inittialize!$F$3+HS!G67*Inittialize!$F$4+HS!G68*Inittialize!$F$5+HS!G69*Inittialize!$F$6+HS!G70*Inittialize!$F$7+HS!G71*Inittialize!$F$8+HS!G72*Inittialize!$F$9+HS!G73*Inittialize!$F$10+HS!G74*Inittialize!$F$11+HS!G97*Inittialize!$F$2)</f>
        <v>0.32745030480563359</v>
      </c>
      <c r="H64">
        <f>SUM(HS!H66*Inittialize!$F$3+HS!H67*Inittialize!$F$4+HS!H68*Inittialize!$F$5+HS!H69*Inittialize!$F$6+HS!H70*Inittialize!$F$7+HS!H71*Inittialize!$F$8+HS!H72*Inittialize!$F$9+HS!H73*Inittialize!$F$10+HS!H74*Inittialize!$F$11+HS!H97*Inittialize!$F$2)</f>
        <v>0.30645352081843924</v>
      </c>
      <c r="I64">
        <f>SUM(HS!I66*Inittialize!$F$3+HS!I67*Inittialize!$F$4+HS!I68*Inittialize!$F$5+HS!I69*Inittialize!$F$6+HS!I70*Inittialize!$F$7+HS!I71*Inittialize!$F$8+HS!I72*Inittialize!$F$9+HS!I73*Inittialize!$F$10+HS!I74*Inittialize!$F$11+HS!I97*Inittialize!$F$2)</f>
        <v>0.28035116935946924</v>
      </c>
      <c r="J64">
        <f>SUM(HS!J66*Inittialize!$F$3+HS!J67*Inittialize!$F$4+HS!J68*Inittialize!$F$5+HS!J69*Inittialize!$F$6+HS!J70*Inittialize!$F$7+HS!J71*Inittialize!$F$8+HS!J72*Inittialize!$F$9+HS!J73*Inittialize!$F$10+HS!J74*Inittialize!$F$11+HS!J97*Inittialize!$F$2)</f>
        <v>0.25011800638126686</v>
      </c>
      <c r="K64">
        <f>SUM(HS!K66*Inittialize!$F$3+HS!K67*Inittialize!$F$4+HS!K68*Inittialize!$F$5+HS!K69*Inittialize!$F$6+HS!K70*Inittialize!$F$7+HS!K71*Inittialize!$F$8+HS!K72*Inittialize!$F$9+HS!K73*Inittialize!$F$10+HS!K74*Inittialize!$F$11+HS!K97*Inittialize!$F$2)</f>
        <v>0.21460599354594356</v>
      </c>
    </row>
    <row r="65" spans="1:11" x14ac:dyDescent="0.2">
      <c r="A65">
        <v>15</v>
      </c>
      <c r="B65">
        <f>SUM(HS!B67*Inittialize!$F$3+HS!B68*Inittialize!$F$4+HS!B69*Inittialize!$F$5+HS!B70*Inittialize!$F$6+HS!B71*Inittialize!$F$7+HS!B72*Inittialize!$F$8+HS!B73*Inittialize!$F$9+HS!B74*Inittialize!$F$10+HS!B75*Inittialize!$F$11+HS!B98*Inittialize!$F$2)</f>
        <v>0.1836075265332566</v>
      </c>
      <c r="C65">
        <f>SUM(HS!C67*Inittialize!$F$3+HS!C68*Inittialize!$F$4+HS!C69*Inittialize!$F$5+HS!C70*Inittialize!$F$6+HS!C71*Inittialize!$F$7+HS!C72*Inittialize!$F$8+HS!C73*Inittialize!$F$9+HS!C74*Inittialize!$F$10+HS!C75*Inittialize!$F$11+HS!C98*Inittialize!$F$2)</f>
        <v>0.26684190386372691</v>
      </c>
      <c r="D65">
        <f>SUM(HS!D67*Inittialize!$F$3+HS!D68*Inittialize!$F$4+HS!D69*Inittialize!$F$5+HS!D70*Inittialize!$F$6+HS!D71*Inittialize!$F$7+HS!D72*Inittialize!$F$8+HS!D73*Inittialize!$F$9+HS!D74*Inittialize!$F$10+HS!D75*Inittialize!$F$11+HS!D98*Inittialize!$F$2)</f>
        <v>0.27279399521977538</v>
      </c>
      <c r="E65">
        <f>SUM(HS!E67*Inittialize!$F$3+HS!E68*Inittialize!$F$4+HS!E69*Inittialize!$F$5+HS!E70*Inittialize!$F$6+HS!E71*Inittialize!$F$7+HS!E72*Inittialize!$F$8+HS!E73*Inittialize!$F$9+HS!E74*Inittialize!$F$10+HS!E75*Inittialize!$F$11+HS!E98*Inittialize!$F$2)</f>
        <v>0.27891086847312646</v>
      </c>
      <c r="F65">
        <f>SUM(HS!F67*Inittialize!$F$3+HS!F68*Inittialize!$F$4+HS!F69*Inittialize!$F$5+HS!F70*Inittialize!$F$6+HS!F71*Inittialize!$F$7+HS!F72*Inittialize!$F$8+HS!F73*Inittialize!$F$9+HS!F74*Inittialize!$F$10+HS!F75*Inittialize!$F$11+HS!F98*Inittialize!$F$2)</f>
        <v>0.28482524805950021</v>
      </c>
      <c r="G65">
        <f>SUM(HS!G67*Inittialize!$F$3+HS!G68*Inittialize!$F$4+HS!G69*Inittialize!$F$5+HS!G70*Inittialize!$F$6+HS!G71*Inittialize!$F$7+HS!G72*Inittialize!$F$8+HS!G73*Inittialize!$F$9+HS!G74*Inittialize!$F$10+HS!G75*Inittialize!$F$11+HS!G98*Inittialize!$F$2)</f>
        <v>0.29490026695294141</v>
      </c>
      <c r="H65">
        <f>SUM(HS!H67*Inittialize!$F$3+HS!H68*Inittialize!$F$4+HS!H69*Inittialize!$F$5+HS!H70*Inittialize!$F$6+HS!H71*Inittialize!$F$7+HS!H72*Inittialize!$F$8+HS!H73*Inittialize!$F$9+HS!H74*Inittialize!$F$10+HS!H75*Inittialize!$F$11+HS!H98*Inittialize!$F$2)</f>
        <v>0.28456398361712221</v>
      </c>
      <c r="I65">
        <f>SUM(HS!I67*Inittialize!$F$3+HS!I68*Inittialize!$F$4+HS!I69*Inittialize!$F$5+HS!I70*Inittialize!$F$6+HS!I71*Inittialize!$F$7+HS!I72*Inittialize!$F$8+HS!I73*Inittialize!$F$9+HS!I74*Inittialize!$F$10+HS!I75*Inittialize!$F$11+HS!I98*Inittialize!$F$2)</f>
        <v>0.26032608583379291</v>
      </c>
      <c r="J65">
        <f>SUM(HS!J67*Inittialize!$F$3+HS!J68*Inittialize!$F$4+HS!J69*Inittialize!$F$5+HS!J70*Inittialize!$F$6+HS!J71*Inittialize!$F$7+HS!J72*Inittialize!$F$8+HS!J73*Inittialize!$F$9+HS!J74*Inittialize!$F$10+HS!J75*Inittialize!$F$11+HS!J98*Inittialize!$F$2)</f>
        <v>0.23225243449689065</v>
      </c>
      <c r="K65">
        <f>SUM(HS!K67*Inittialize!$F$3+HS!K68*Inittialize!$F$4+HS!K69*Inittialize!$F$5+HS!K70*Inittialize!$F$6+HS!K71*Inittialize!$F$7+HS!K72*Inittialize!$F$8+HS!K73*Inittialize!$F$9+HS!K74*Inittialize!$F$10+HS!K75*Inittialize!$F$11+HS!K98*Inittialize!$F$2)</f>
        <v>0.19927699400694757</v>
      </c>
    </row>
    <row r="66" spans="1:11" x14ac:dyDescent="0.2">
      <c r="A66">
        <v>16</v>
      </c>
      <c r="B66">
        <f>SUM(HS!B68*Inittialize!$F$3+HS!B69*Inittialize!$F$4+HS!B70*Inittialize!$F$5+HS!B71*Inittialize!$F$6+HS!B72*Inittialize!$F$7+HS!B73*Inittialize!$F$8+HS!B74*Inittialize!$F$9+HS!B75*Inittialize!$F$10+HS!B76*Inittialize!$F$11+HS!B99*Inittialize!$F$2)</f>
        <v>0.1672914437165105</v>
      </c>
      <c r="C66">
        <f>SUM(HS!C68*Inittialize!$F$3+HS!C69*Inittialize!$F$4+HS!C70*Inittialize!$F$5+HS!C71*Inittialize!$F$6+HS!C72*Inittialize!$F$7+HS!C73*Inittialize!$F$8+HS!C74*Inittialize!$F$9+HS!C75*Inittialize!$F$10+HS!C76*Inittialize!$F$11+HS!C99*Inittialize!$F$2)</f>
        <v>0.23964127798716064</v>
      </c>
      <c r="D66">
        <f>SUM(HS!D68*Inittialize!$F$3+HS!D69*Inittialize!$F$4+HS!D70*Inittialize!$F$5+HS!D71*Inittialize!$F$6+HS!D72*Inittialize!$F$7+HS!D73*Inittialize!$F$8+HS!D74*Inittialize!$F$9+HS!D75*Inittialize!$F$10+HS!D76*Inittialize!$F$11+HS!D99*Inittialize!$F$2)</f>
        <v>0.2440343886519182</v>
      </c>
      <c r="E66">
        <f>SUM(HS!E68*Inittialize!$F$3+HS!E69*Inittialize!$F$4+HS!E70*Inittialize!$F$5+HS!E71*Inittialize!$F$6+HS!E72*Inittialize!$F$7+HS!E73*Inittialize!$F$8+HS!E74*Inittialize!$F$9+HS!E75*Inittialize!$F$10+HS!E76*Inittialize!$F$11+HS!E99*Inittialize!$F$2)</f>
        <v>0.24856714189600773</v>
      </c>
      <c r="F66">
        <f>SUM(HS!F68*Inittialize!$F$3+HS!F69*Inittialize!$F$4+HS!F70*Inittialize!$F$5+HS!F71*Inittialize!$F$6+HS!F72*Inittialize!$F$7+HS!F73*Inittialize!$F$8+HS!F74*Inittialize!$F$9+HS!F75*Inittialize!$F$10+HS!F76*Inittialize!$F$11+HS!F99*Inittialize!$F$2)</f>
        <v>0.25279419655317231</v>
      </c>
      <c r="G66">
        <f>SUM(HS!G68*Inittialize!$F$3+HS!G69*Inittialize!$F$4+HS!G70*Inittialize!$F$5+HS!G71*Inittialize!$F$6+HS!G72*Inittialize!$F$7+HS!G73*Inittialize!$F$8+HS!G74*Inittialize!$F$9+HS!G75*Inittialize!$F$10+HS!G76*Inittialize!$F$11+HS!G99*Inittialize!$F$2)</f>
        <v>0.2623502291002493</v>
      </c>
      <c r="H66">
        <f>SUM(HS!H68*Inittialize!$F$3+HS!H69*Inittialize!$F$4+HS!H70*Inittialize!$F$5+HS!H71*Inittialize!$F$6+HS!H72*Inittialize!$F$7+HS!H73*Inittialize!$F$8+HS!H74*Inittialize!$F$9+HS!H75*Inittialize!$F$10+HS!H76*Inittialize!$F$11+HS!H99*Inittialize!$F$2)</f>
        <v>0.26423798478732774</v>
      </c>
      <c r="I66">
        <f>SUM(HS!I68*Inittialize!$F$3+HS!I69*Inittialize!$F$4+HS!I70*Inittialize!$F$5+HS!I71*Inittialize!$F$6+HS!I72*Inittialize!$F$7+HS!I73*Inittialize!$F$8+HS!I74*Inittialize!$F$9+HS!I75*Inittialize!$F$10+HS!I76*Inittialize!$F$11+HS!I99*Inittialize!$F$2)</f>
        <v>0.24173136541709339</v>
      </c>
      <c r="J66">
        <f>SUM(HS!J68*Inittialize!$F$3+HS!J69*Inittialize!$F$4+HS!J70*Inittialize!$F$5+HS!J71*Inittialize!$F$6+HS!J72*Inittialize!$F$7+HS!J73*Inittialize!$F$8+HS!J74*Inittialize!$F$9+HS!J75*Inittialize!$F$10+HS!J76*Inittialize!$F$11+HS!J99*Inittialize!$F$2)</f>
        <v>0.21566297488996986</v>
      </c>
      <c r="K66">
        <f>SUM(HS!K68*Inittialize!$F$3+HS!K69*Inittialize!$F$4+HS!K70*Inittialize!$F$5+HS!K71*Inittialize!$F$6+HS!K72*Inittialize!$F$7+HS!K73*Inittialize!$F$8+HS!K74*Inittialize!$F$9+HS!K75*Inittialize!$F$10+HS!K76*Inittialize!$F$11+HS!K99*Inittialize!$F$2)</f>
        <v>0.18504292300645134</v>
      </c>
    </row>
    <row r="67" spans="1:11" x14ac:dyDescent="0.2">
      <c r="A67">
        <v>17</v>
      </c>
      <c r="B67">
        <f>SUM(HS!B69*Inittialize!$F$3+HS!B70*Inittialize!$F$4+HS!B71*Inittialize!$F$5+HS!B72*Inittialize!$F$6+HS!B73*Inittialize!$F$7+HS!B74*Inittialize!$F$8+HS!B75*Inittialize!$F$9+HS!B76*Inittialize!$F$10+HS!B77*Inittialize!$F$11+HS!B100*Inittialize!$F$2)</f>
        <v>0.15097536089976438</v>
      </c>
      <c r="C67">
        <f>SUM(HS!C69*Inittialize!$F$3+HS!C70*Inittialize!$F$4+HS!C71*Inittialize!$F$5+HS!C72*Inittialize!$F$6+HS!C73*Inittialize!$F$7+HS!C74*Inittialize!$F$8+HS!C75*Inittialize!$F$9+HS!C76*Inittialize!$F$10+HS!C77*Inittialize!$F$11+HS!C100*Inittialize!$F$2)</f>
        <v>0.21244065211059437</v>
      </c>
      <c r="D67">
        <f>SUM(HS!D69*Inittialize!$F$3+HS!D70*Inittialize!$F$4+HS!D71*Inittialize!$F$5+HS!D72*Inittialize!$F$6+HS!D73*Inittialize!$F$7+HS!D74*Inittialize!$F$8+HS!D75*Inittialize!$F$9+HS!D76*Inittialize!$F$10+HS!D77*Inittialize!$F$11+HS!D100*Inittialize!$F$2)</f>
        <v>0.21527478208406101</v>
      </c>
      <c r="E67">
        <f>SUM(HS!E69*Inittialize!$F$3+HS!E70*Inittialize!$F$4+HS!E71*Inittialize!$F$5+HS!E72*Inittialize!$F$6+HS!E73*Inittialize!$F$7+HS!E74*Inittialize!$F$8+HS!E75*Inittialize!$F$9+HS!E76*Inittialize!$F$10+HS!E77*Inittialize!$F$11+HS!E100*Inittialize!$F$2)</f>
        <v>0.21822341531888903</v>
      </c>
      <c r="F67">
        <f>SUM(HS!F69*Inittialize!$F$3+HS!F70*Inittialize!$F$4+HS!F71*Inittialize!$F$5+HS!F72*Inittialize!$F$6+HS!F73*Inittialize!$F$7+HS!F74*Inittialize!$F$8+HS!F75*Inittialize!$F$9+HS!F76*Inittialize!$F$10+HS!F77*Inittialize!$F$11+HS!F100*Inittialize!$F$2)</f>
        <v>0.22076314504684441</v>
      </c>
      <c r="G67">
        <f>SUM(HS!G69*Inittialize!$F$3+HS!G70*Inittialize!$F$4+HS!G71*Inittialize!$F$5+HS!G72*Inittialize!$F$6+HS!G73*Inittialize!$F$7+HS!G74*Inittialize!$F$8+HS!G75*Inittialize!$F$9+HS!G76*Inittialize!$F$10+HS!G77*Inittialize!$F$11+HS!G100*Inittialize!$F$2)</f>
        <v>0.22980019124755718</v>
      </c>
      <c r="H67">
        <f>SUM(HS!H69*Inittialize!$F$3+HS!H70*Inittialize!$F$4+HS!H71*Inittialize!$F$5+HS!H72*Inittialize!$F$6+HS!H73*Inittialize!$F$7+HS!H74*Inittialize!$F$8+HS!H75*Inittialize!$F$9+HS!H76*Inittialize!$F$10+HS!H77*Inittialize!$F$11+HS!H100*Inittialize!$F$2)</f>
        <v>0.24406010722105592</v>
      </c>
      <c r="I67">
        <f>SUM(HS!I69*Inittialize!$F$3+HS!I70*Inittialize!$F$4+HS!I71*Inittialize!$F$5+HS!I72*Inittialize!$F$6+HS!I73*Inittialize!$F$7+HS!I74*Inittialize!$F$8+HS!I75*Inittialize!$F$9+HS!I76*Inittialize!$F$10+HS!I77*Inittialize!$F$11+HS!I100*Inittialize!$F$2)</f>
        <v>0.2229051160131556</v>
      </c>
      <c r="J67">
        <f>SUM(HS!J69*Inittialize!$F$3+HS!J70*Inittialize!$F$4+HS!J71*Inittialize!$F$5+HS!J72*Inittialize!$F$6+HS!J73*Inittialize!$F$7+HS!J74*Inittialize!$F$8+HS!J75*Inittialize!$F$9+HS!J76*Inittialize!$F$10+HS!J77*Inittialize!$F$11+HS!J100*Inittialize!$F$2)</f>
        <v>0.19809180877962793</v>
      </c>
      <c r="K67">
        <f>SUM(HS!K69*Inittialize!$F$3+HS!K70*Inittialize!$F$4+HS!K71*Inittialize!$F$5+HS!K72*Inittialize!$F$6+HS!K73*Inittialize!$F$7+HS!K74*Inittialize!$F$8+HS!K75*Inittialize!$F$9+HS!K76*Inittialize!$F$10+HS!K77*Inittialize!$F$11+HS!K100*Inittialize!$F$2)</f>
        <v>0.16872684018970524</v>
      </c>
    </row>
    <row r="68" spans="1:11" x14ac:dyDescent="0.2">
      <c r="A68">
        <v>18</v>
      </c>
      <c r="B68">
        <f>SUM(HS!B70*Inittialize!$F$3+HS!B71*Inittialize!$F$4+HS!B72*Inittialize!$F$5+HS!B73*Inittialize!$F$6+HS!B74*Inittialize!$F$7+HS!B75*Inittialize!$F$8+HS!B76*Inittialize!$F$9+HS!B77*Inittialize!$F$10+HS!B78*Inittialize!$F$11+HS!B101*Inittialize!$F$2)</f>
        <v>0.1260881751197403</v>
      </c>
      <c r="C68">
        <f>SUM(HS!C70*Inittialize!$F$3+HS!C71*Inittialize!$F$4+HS!C72*Inittialize!$F$5+HS!C73*Inittialize!$F$6+HS!C74*Inittialize!$F$7+HS!C75*Inittialize!$F$8+HS!C76*Inittialize!$F$9+HS!C77*Inittialize!$F$10+HS!C78*Inittialize!$F$11+HS!C101*Inittialize!$F$2)</f>
        <v>0.17448547703958697</v>
      </c>
      <c r="D68">
        <f>SUM(HS!D70*Inittialize!$F$3+HS!D71*Inittialize!$F$4+HS!D72*Inittialize!$F$5+HS!D73*Inittialize!$F$6+HS!D74*Inittialize!$F$7+HS!D75*Inittialize!$F$8+HS!D76*Inittialize!$F$9+HS!D77*Inittialize!$F$10+HS!D78*Inittialize!$F$11+HS!D101*Inittialize!$F$2)</f>
        <v>0.17612794568457768</v>
      </c>
      <c r="E68">
        <f>SUM(HS!E70*Inittialize!$F$3+HS!E71*Inittialize!$F$4+HS!E72*Inittialize!$F$5+HS!E73*Inittialize!$F$6+HS!E74*Inittialize!$F$7+HS!E75*Inittialize!$F$8+HS!E76*Inittialize!$F$9+HS!E77*Inittialize!$F$10+HS!E78*Inittialize!$F$11+HS!E101*Inittialize!$F$2)</f>
        <v>0.17784201675333972</v>
      </c>
      <c r="F68">
        <f>SUM(HS!F70*Inittialize!$F$3+HS!F71*Inittialize!$F$4+HS!F72*Inittialize!$F$5+HS!F73*Inittialize!$F$6+HS!F74*Inittialize!$F$7+HS!F75*Inittialize!$F$8+HS!F76*Inittialize!$F$9+HS!F77*Inittialize!$F$10+HS!F78*Inittialize!$F$11+HS!F101*Inittialize!$F$2)</f>
        <v>0.17932814851970497</v>
      </c>
      <c r="G68">
        <f>SUM(HS!G70*Inittialize!$F$3+HS!G71*Inittialize!$F$4+HS!G72*Inittialize!$F$5+HS!G73*Inittialize!$F$6+HS!G74*Inittialize!$F$7+HS!G75*Inittialize!$F$8+HS!G76*Inittialize!$F$9+HS!G77*Inittialize!$F$10+HS!G78*Inittialize!$F$11+HS!G101*Inittialize!$F$2)</f>
        <v>0.18452413981768456</v>
      </c>
      <c r="H68">
        <f>SUM(HS!H70*Inittialize!$F$3+HS!H71*Inittialize!$F$4+HS!H72*Inittialize!$F$5+HS!H73*Inittialize!$F$6+HS!H74*Inittialize!$F$7+HS!H75*Inittialize!$F$8+HS!H76*Inittialize!$F$9+HS!H77*Inittialize!$F$10+HS!H78*Inittialize!$F$11+HS!H101*Inittialize!$F$2)</f>
        <v>0.19553098397830421</v>
      </c>
      <c r="I68">
        <f>SUM(HS!I70*Inittialize!$F$3+HS!I71*Inittialize!$F$4+HS!I72*Inittialize!$F$5+HS!I73*Inittialize!$F$6+HS!I74*Inittialize!$F$7+HS!I75*Inittialize!$F$8+HS!I76*Inittialize!$F$9+HS!I77*Inittialize!$F$10+HS!I78*Inittialize!$F$11+HS!I101*Inittialize!$F$2)</f>
        <v>0.19418913242082009</v>
      </c>
      <c r="J68">
        <f>SUM(HS!J70*Inittialize!$F$3+HS!J71*Inittialize!$F$4+HS!J72*Inittialize!$F$5+HS!J73*Inittialize!$F$6+HS!J74*Inittialize!$F$7+HS!J75*Inittialize!$F$8+HS!J76*Inittialize!$F$9+HS!J77*Inittialize!$F$10+HS!J78*Inittialize!$F$11+HS!J101*Inittialize!$F$2)</f>
        <v>0.17129022409344813</v>
      </c>
      <c r="K68">
        <f>SUM(HS!K70*Inittialize!$F$3+HS!K71*Inittialize!$F$4+HS!K72*Inittialize!$F$5+HS!K73*Inittialize!$F$6+HS!K74*Inittialize!$F$7+HS!K75*Inittialize!$F$8+HS!K76*Inittialize!$F$9+HS!K77*Inittialize!$F$10+HS!K78*Inittialize!$F$11+HS!K101*Inittialize!$F$2)</f>
        <v>0.14383965440968113</v>
      </c>
    </row>
    <row r="69" spans="1:11" x14ac:dyDescent="0.2">
      <c r="A69">
        <v>19</v>
      </c>
      <c r="B69">
        <f>SUM(HS!B71*Inittialize!$F$3+HS!B72*Inittialize!$F$4+HS!B73*Inittialize!$F$5+HS!B74*Inittialize!$F$6+HS!B75*Inittialize!$F$7+HS!B76*Inittialize!$F$8+HS!B77*Inittialize!$F$9+HS!B78*Inittialize!$F$10+HS!B79*Inittialize!$F$11+HS!B102*Inittialize!$F$2)</f>
        <v>9.2629886376438209E-2</v>
      </c>
      <c r="C69">
        <f>SUM(HS!C71*Inittialize!$F$3+HS!C72*Inittialize!$F$4+HS!C73*Inittialize!$F$5+HS!C74*Inittialize!$F$6+HS!C75*Inittialize!$F$7+HS!C76*Inittialize!$F$8+HS!C77*Inittialize!$F$9+HS!C78*Inittialize!$F$10+HS!C79*Inittialize!$F$11+HS!C102*Inittialize!$F$2)</f>
        <v>0.12615281347821841</v>
      </c>
      <c r="D69">
        <f>SUM(HS!D71*Inittialize!$F$3+HS!D72*Inittialize!$F$4+HS!D73*Inittialize!$F$5+HS!D74*Inittialize!$F$6+HS!D75*Inittialize!$F$7+HS!D76*Inittialize!$F$8+HS!D77*Inittialize!$F$9+HS!D78*Inittialize!$F$10+HS!D79*Inittialize!$F$11+HS!D102*Inittialize!$F$2)</f>
        <v>0.12694400725011398</v>
      </c>
      <c r="E69">
        <f>SUM(HS!E71*Inittialize!$F$3+HS!E72*Inittialize!$F$4+HS!E73*Inittialize!$F$5+HS!E74*Inittialize!$F$6+HS!E75*Inittialize!$F$7+HS!E76*Inittialize!$F$8+HS!E77*Inittialize!$F$9+HS!E78*Inittialize!$F$10+HS!E79*Inittialize!$F$11+HS!E102*Inittialize!$F$2)</f>
        <v>0.12777307399600554</v>
      </c>
      <c r="F69">
        <f>SUM(HS!F71*Inittialize!$F$3+HS!F72*Inittialize!$F$4+HS!F73*Inittialize!$F$5+HS!F74*Inittialize!$F$6+HS!F75*Inittialize!$F$7+HS!F76*Inittialize!$F$8+HS!F77*Inittialize!$F$9+HS!F78*Inittialize!$F$10+HS!F79*Inittialize!$F$11+HS!F102*Inittialize!$F$2)</f>
        <v>0.12848920697175387</v>
      </c>
      <c r="G69">
        <f>SUM(HS!G71*Inittialize!$F$3+HS!G72*Inittialize!$F$4+HS!G73*Inittialize!$F$5+HS!G74*Inittialize!$F$6+HS!G75*Inittialize!$F$7+HS!G76*Inittialize!$F$8+HS!G77*Inittialize!$F$9+HS!G78*Inittialize!$F$10+HS!G79*Inittialize!$F$11+HS!G102*Inittialize!$F$2)</f>
        <v>0.13107373616702653</v>
      </c>
      <c r="H69">
        <f>SUM(HS!H71*Inittialize!$F$3+HS!H72*Inittialize!$F$4+HS!H73*Inittialize!$F$5+HS!H74*Inittialize!$F$6+HS!H75*Inittialize!$F$7+HS!H76*Inittialize!$F$8+HS!H77*Inittialize!$F$9+HS!H78*Inittialize!$F$10+HS!H79*Inittialize!$F$11+HS!H102*Inittialize!$F$2)</f>
        <v>0.13640209434901346</v>
      </c>
      <c r="I69">
        <f>SUM(HS!I71*Inittialize!$F$3+HS!I72*Inittialize!$F$4+HS!I73*Inittialize!$F$5+HS!I74*Inittialize!$F$6+HS!I75*Inittialize!$F$7+HS!I76*Inittialize!$F$8+HS!I77*Inittialize!$F$9+HS!I78*Inittialize!$F$10+HS!I79*Inittialize!$F$11+HS!I102*Inittialize!$F$2)</f>
        <v>0.13783193535014607</v>
      </c>
      <c r="J69">
        <f>SUM(HS!J71*Inittialize!$F$3+HS!J72*Inittialize!$F$4+HS!J73*Inittialize!$F$5+HS!J74*Inittialize!$F$6+HS!J75*Inittialize!$F$7+HS!J76*Inittialize!$F$8+HS!J77*Inittialize!$F$9+HS!J78*Inittialize!$F$10+HS!J79*Inittialize!$F$11+HS!J102*Inittialize!$F$2)</f>
        <v>0.13525822083143049</v>
      </c>
      <c r="K69">
        <f>SUM(HS!K71*Inittialize!$F$3+HS!K72*Inittialize!$F$4+HS!K73*Inittialize!$F$5+HS!K74*Inittialize!$F$6+HS!K75*Inittialize!$F$7+HS!K76*Inittialize!$F$8+HS!K77*Inittialize!$F$9+HS!K78*Inittialize!$F$10+HS!K79*Inittialize!$F$11+HS!K102*Inittialize!$F$2)</f>
        <v>0.11038136566637904</v>
      </c>
    </row>
    <row r="70" spans="1:11" x14ac:dyDescent="0.2">
      <c r="A70">
        <v>20</v>
      </c>
      <c r="B70">
        <f>SUM(HS!B72*Inittialize!$F$3+HS!B73*Inittialize!$F$4+HS!B74*Inittialize!$F$5+HS!B75*Inittialize!$F$6+HS!B76*Inittialize!$F$7+HS!B77*Inittialize!$F$8+HS!B78*Inittialize!$F$9+HS!B79*Inittialize!$F$10+HS!B80*Inittialize!$F$11+HS!B103*Inittialize!$F$2)</f>
        <v>5.0600494669858102E-2</v>
      </c>
      <c r="C70">
        <f>SUM(HS!C72*Inittialize!$F$3+HS!C73*Inittialize!$F$4+HS!C74*Inittialize!$F$5+HS!C75*Inittialize!$F$6+HS!C76*Inittialize!$F$7+HS!C77*Inittialize!$F$8+HS!C78*Inittialize!$F$9+HS!C79*Inittialize!$F$10+HS!C80*Inittialize!$F$11+HS!C103*Inittialize!$F$2)</f>
        <v>6.7846655038003092E-2</v>
      </c>
      <c r="D70">
        <f>SUM(HS!D72*Inittialize!$F$3+HS!D73*Inittialize!$F$4+HS!D74*Inittialize!$F$5+HS!D75*Inittialize!$F$6+HS!D76*Inittialize!$F$7+HS!D77*Inittialize!$F$8+HS!D78*Inittialize!$F$9+HS!D79*Inittialize!$F$10+HS!D80*Inittialize!$F$11+HS!D103*Inittialize!$F$2)</f>
        <v>6.810002748474997E-2</v>
      </c>
      <c r="E70">
        <f>SUM(HS!E72*Inittialize!$F$3+HS!E73*Inittialize!$F$4+HS!E74*Inittialize!$F$5+HS!E75*Inittialize!$F$6+HS!E76*Inittialize!$F$7+HS!E77*Inittialize!$F$8+HS!E78*Inittialize!$F$9+HS!E79*Inittialize!$F$10+HS!E80*Inittialize!$F$11+HS!E103*Inittialize!$F$2)</f>
        <v>6.8366714843532281E-2</v>
      </c>
      <c r="F70">
        <f>SUM(HS!F72*Inittialize!$F$3+HS!F73*Inittialize!$F$4+HS!F74*Inittialize!$F$5+HS!F75*Inittialize!$F$6+HS!F76*Inittialize!$F$7+HS!F77*Inittialize!$F$8+HS!F78*Inittialize!$F$9+HS!F79*Inittialize!$F$10+HS!F80*Inittialize!$F$11+HS!F103*Inittialize!$F$2)</f>
        <v>6.859644819963695E-2</v>
      </c>
      <c r="G70">
        <f>SUM(HS!G72*Inittialize!$F$3+HS!G73*Inittialize!$F$4+HS!G74*Inittialize!$F$5+HS!G75*Inittialize!$F$6+HS!G76*Inittialize!$F$7+HS!G77*Inittialize!$F$8+HS!G78*Inittialize!$F$9+HS!G79*Inittialize!$F$10+HS!G80*Inittialize!$F$11+HS!G103*Inittialize!$F$2)</f>
        <v>6.9448980295583079E-2</v>
      </c>
      <c r="H70">
        <f>SUM(HS!H72*Inittialize!$F$3+HS!H73*Inittialize!$F$4+HS!H74*Inittialize!$F$5+HS!H75*Inittialize!$F$6+HS!H76*Inittialize!$F$7+HS!H77*Inittialize!$F$8+HS!H78*Inittialize!$F$9+HS!H79*Inittialize!$F$10+HS!H80*Inittialize!$F$11+HS!H103*Inittialize!$F$2)</f>
        <v>7.1225099689578728E-2</v>
      </c>
      <c r="I70">
        <f>SUM(HS!I72*Inittialize!$F$3+HS!I73*Inittialize!$F$4+HS!I74*Inittialize!$F$5+HS!I75*Inittialize!$F$6+HS!I76*Inittialize!$F$7+HS!I77*Inittialize!$F$8+HS!I78*Inittialize!$F$9+HS!I79*Inittialize!$F$10+HS!I80*Inittialize!$F$11+HS!I103*Inittialize!$F$2)</f>
        <v>7.1585004091074336E-2</v>
      </c>
      <c r="J70">
        <f>SUM(HS!J72*Inittialize!$F$3+HS!J73*Inittialize!$F$4+HS!J74*Inittialize!$F$5+HS!J75*Inittialize!$F$6+HS!J76*Inittialize!$F$7+HS!J77*Inittialize!$F$8+HS!J78*Inittialize!$F$9+HS!J79*Inittialize!$F$10+HS!J80*Inittialize!$F$11+HS!J103*Inittialize!$F$2)</f>
        <v>7.2244319703634166E-2</v>
      </c>
      <c r="K70">
        <f>SUM(HS!K72*Inittialize!$F$3+HS!K73*Inittialize!$F$4+HS!K74*Inittialize!$F$5+HS!K75*Inittialize!$F$6+HS!K76*Inittialize!$F$7+HS!K77*Inittialize!$F$8+HS!K78*Inittialize!$F$9+HS!K79*Inittialize!$F$10+HS!K80*Inittialize!$F$11+HS!K103*Inittialize!$F$2)</f>
        <v>6.8351973959798931E-2</v>
      </c>
    </row>
    <row r="71" spans="1:11" x14ac:dyDescent="0.2">
      <c r="A71">
        <v>21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</row>
    <row r="72" spans="1:11" x14ac:dyDescent="0.2">
      <c r="A72">
        <v>22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</row>
    <row r="73" spans="1:11" x14ac:dyDescent="0.2">
      <c r="A73">
        <v>23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</row>
    <row r="74" spans="1:11" x14ac:dyDescent="0.2">
      <c r="A74">
        <v>24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</row>
    <row r="75" spans="1:11" x14ac:dyDescent="0.2">
      <c r="A75">
        <v>25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</row>
    <row r="76" spans="1:11" x14ac:dyDescent="0.2">
      <c r="A76">
        <v>26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</row>
    <row r="77" spans="1:11" x14ac:dyDescent="0.2">
      <c r="A77">
        <v>27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</row>
    <row r="78" spans="1:11" x14ac:dyDescent="0.2">
      <c r="A78">
        <v>28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</row>
    <row r="79" spans="1:11" x14ac:dyDescent="0.2">
      <c r="A79">
        <v>29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</row>
    <row r="80" spans="1:11" x14ac:dyDescent="0.2">
      <c r="A80">
        <v>30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</row>
    <row r="81" spans="1:11" x14ac:dyDescent="0.2">
      <c r="A81">
        <v>31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</row>
    <row r="83" spans="1:11" x14ac:dyDescent="0.2">
      <c r="A83" t="s">
        <v>4</v>
      </c>
      <c r="B83">
        <v>1</v>
      </c>
      <c r="C83">
        <v>2</v>
      </c>
      <c r="D83">
        <v>3</v>
      </c>
      <c r="E83">
        <v>4</v>
      </c>
      <c r="F83">
        <v>5</v>
      </c>
      <c r="G83">
        <v>6</v>
      </c>
      <c r="H83">
        <v>7</v>
      </c>
      <c r="I83">
        <v>8</v>
      </c>
      <c r="J83">
        <v>9</v>
      </c>
      <c r="K83">
        <v>10</v>
      </c>
    </row>
    <row r="84" spans="1:11" x14ac:dyDescent="0.2">
      <c r="A84">
        <v>12</v>
      </c>
      <c r="B84" s="356">
        <f>SUM(HS!B86*Inittialize!$F$3+HS!B87*Inittialize!$F$4+HS!B88*Inittialize!$F$5+HS!B89*Inittialize!$F$6+HS!B90*Inittialize!$F$7+HS!B91*Inittialize!$F$8+HS!B92*Inittialize!$F$9+HS!B93*Inittialize!$F$10+HS!B94*Inittialize!$F$11+HS!B85*Inittialize!$F$2)</f>
        <v>0.34029064270089004</v>
      </c>
      <c r="C84" s="356">
        <f>SUM(HS!C86*Inittialize!$F$3+HS!C87*Inittialize!$F$4+HS!C88*Inittialize!$F$5+HS!C89*Inittialize!$F$6+HS!C90*Inittialize!$F$7+HS!C91*Inittialize!$F$8+HS!C92*Inittialize!$F$9+HS!C93*Inittialize!$F$10+HS!C94*Inittialize!$F$11+HS!C85*Inittialize!$F$2)</f>
        <v>0.50196248535967314</v>
      </c>
      <c r="D84" s="356">
        <f>SUM(HS!D86*Inittialize!$F$3+HS!D87*Inittialize!$F$4+HS!D88*Inittialize!$F$5+HS!D89*Inittialize!$F$6+HS!D90*Inittialize!$F$7+HS!D91*Inittialize!$F$8+HS!D92*Inittialize!$F$9+HS!D93*Inittialize!$F$10+HS!D94*Inittialize!$F$11+HS!D85*Inittialize!$F$2)</f>
        <v>0.51400371740935757</v>
      </c>
      <c r="E84" s="356">
        <f>SUM(HS!E86*Inittialize!$F$3+HS!E87*Inittialize!$F$4+HS!E88*Inittialize!$F$5+HS!E89*Inittialize!$F$6+HS!E90*Inittialize!$F$7+HS!E91*Inittialize!$F$8+HS!E92*Inittialize!$F$9+HS!E93*Inittialize!$F$10+HS!E94*Inittialize!$F$11+HS!E85*Inittialize!$F$2)</f>
        <v>0.53475509919657171</v>
      </c>
      <c r="F84" s="356">
        <f>SUM(HS!F86*Inittialize!$F$3+HS!F87*Inittialize!$F$4+HS!F88*Inittialize!$F$5+HS!F89*Inittialize!$F$6+HS!F90*Inittialize!$F$7+HS!F91*Inittialize!$F$8+HS!F92*Inittialize!$F$9+HS!F93*Inittialize!$F$10+HS!F94*Inittialize!$F$11+HS!F85*Inittialize!$F$2)</f>
        <v>0.55059269210710649</v>
      </c>
      <c r="G84" s="356">
        <f>SUM(HS!G86*Inittialize!$F$3+HS!G87*Inittialize!$F$4+HS!G88*Inittialize!$F$5+HS!G89*Inittialize!$F$6+HS!G90*Inittialize!$F$7+HS!G91*Inittialize!$F$8+HS!G92*Inittialize!$F$9+HS!G93*Inittialize!$F$10+HS!G94*Inittialize!$F$11+HS!G85*Inittialize!$F$2)</f>
        <v>0.56742278330832019</v>
      </c>
      <c r="H84" s="356">
        <f>SUM(HS!H86*Inittialize!$F$3+HS!H87*Inittialize!$F$4+HS!H88*Inittialize!$F$5+HS!H89*Inittialize!$F$6+HS!H90*Inittialize!$F$7+HS!H91*Inittialize!$F$8+HS!H92*Inittialize!$F$9+HS!H93*Inittialize!$F$10+HS!H94*Inittialize!$F$11+HS!H85*Inittialize!$F$2)</f>
        <v>0.53745258729187351</v>
      </c>
      <c r="I84" s="356">
        <f>SUM(HS!I86*Inittialize!$F$3+HS!I87*Inittialize!$F$4+HS!I88*Inittialize!$F$5+HS!I89*Inittialize!$F$6+HS!I90*Inittialize!$F$7+HS!I91*Inittialize!$F$8+HS!I92*Inittialize!$F$9+HS!I93*Inittialize!$F$10+HS!I94*Inittialize!$F$11+HS!I85*Inittialize!$F$2)</f>
        <v>0.4912950067323541</v>
      </c>
      <c r="J84" s="356">
        <f>SUM(HS!J86*Inittialize!$F$3+HS!J87*Inittialize!$F$4+HS!J88*Inittialize!$F$5+HS!J89*Inittialize!$F$6+HS!J90*Inittialize!$F$7+HS!J91*Inittialize!$F$8+HS!J92*Inittialize!$F$9+HS!J93*Inittialize!$F$10+HS!J94*Inittialize!$F$11+HS!J85*Inittialize!$F$2)</f>
        <v>0.44245609420148591</v>
      </c>
      <c r="K84" s="356">
        <f>SUM(HS!K86*Inittialize!$F$3+HS!K87*Inittialize!$F$4+HS!K88*Inittialize!$F$5+HS!K89*Inittialize!$F$6+HS!K90*Inittialize!$F$7+HS!K91*Inittialize!$F$8+HS!K92*Inittialize!$F$9+HS!K93*Inittialize!$F$10+HS!K94*Inittialize!$F$11+HS!K85*Inittialize!$F$2)</f>
        <v>0.37624612851608741</v>
      </c>
    </row>
    <row r="85" spans="1:11" x14ac:dyDescent="0.2">
      <c r="A85">
        <v>13</v>
      </c>
      <c r="B85" s="356">
        <f>SUM(HS!B87*Inittialize!$F$3+HS!B88*Inittialize!$F$4+HS!B89*Inittialize!$F$5+HS!B90*Inittialize!$F$6+HS!B91*Inittialize!$F$7+HS!B92*Inittialize!$F$8+HS!B93*Inittialize!$F$9+HS!B94*Inittialize!$F$10+HS!B95*Inittialize!$F$11+HS!B86*Inittialize!$F$2)</f>
        <v>0.327684238187961</v>
      </c>
      <c r="C85" s="356">
        <f>SUM(HS!C87*Inittialize!$F$3+HS!C88*Inittialize!$F$4+HS!C89*Inittialize!$F$5+HS!C90*Inittialize!$F$6+HS!C91*Inittialize!$F$7+HS!C92*Inittialize!$F$8+HS!C93*Inittialize!$F$9+HS!C94*Inittialize!$F$10+HS!C95*Inittialize!$F$11+HS!C86*Inittialize!$F$2)</f>
        <v>0.49247239362692286</v>
      </c>
      <c r="D85" s="356">
        <f>SUM(HS!D87*Inittialize!$F$3+HS!D88*Inittialize!$F$4+HS!D89*Inittialize!$F$5+HS!D90*Inittialize!$F$6+HS!D91*Inittialize!$F$7+HS!D92*Inittialize!$F$8+HS!D93*Inittialize!$F$9+HS!D94*Inittialize!$F$10+HS!D95*Inittialize!$F$11+HS!D86*Inittialize!$F$2)</f>
        <v>0.50716638736287001</v>
      </c>
      <c r="E85" s="356">
        <f>SUM(HS!E87*Inittialize!$F$3+HS!E88*Inittialize!$F$4+HS!E89*Inittialize!$F$5+HS!E90*Inittialize!$F$6+HS!E91*Inittialize!$F$7+HS!E92*Inittialize!$F$8+HS!E93*Inittialize!$F$9+HS!E94*Inittialize!$F$10+HS!E95*Inittialize!$F$11+HS!E86*Inittialize!$F$2)</f>
        <v>0.52473462393271253</v>
      </c>
      <c r="F85" s="356">
        <f>SUM(HS!F87*Inittialize!$F$3+HS!F88*Inittialize!$F$4+HS!F89*Inittialize!$F$5+HS!F90*Inittialize!$F$6+HS!F91*Inittialize!$F$7+HS!F92*Inittialize!$F$8+HS!F93*Inittialize!$F$9+HS!F94*Inittialize!$F$10+HS!F95*Inittialize!$F$11+HS!F86*Inittialize!$F$2)</f>
        <v>0.54100776192676059</v>
      </c>
      <c r="G85" s="356">
        <f>SUM(HS!G87*Inittialize!$F$3+HS!G88*Inittialize!$F$4+HS!G89*Inittialize!$F$5+HS!G90*Inittialize!$F$6+HS!G91*Inittialize!$F$7+HS!G92*Inittialize!$F$8+HS!G93*Inittialize!$F$9+HS!G94*Inittialize!$F$10+HS!G95*Inittialize!$F$11+HS!G86*Inittialize!$F$2)</f>
        <v>0.55711761964951123</v>
      </c>
      <c r="H85" s="356">
        <f>SUM(HS!H87*Inittialize!$F$3+HS!H88*Inittialize!$F$4+HS!H89*Inittialize!$F$5+HS!H90*Inittialize!$F$6+HS!H91*Inittialize!$F$7+HS!H92*Inittialize!$F$8+HS!H93*Inittialize!$F$9+HS!H94*Inittialize!$F$10+HS!H95*Inittialize!$F$11+HS!H86*Inittialize!$F$2)</f>
        <v>0.51719646119815188</v>
      </c>
      <c r="I85" s="356">
        <f>SUM(HS!I87*Inittialize!$F$3+HS!I88*Inittialize!$F$4+HS!I89*Inittialize!$F$5+HS!I90*Inittialize!$F$6+HS!I91*Inittialize!$F$7+HS!I92*Inittialize!$F$8+HS!I93*Inittialize!$F$9+HS!I94*Inittialize!$F$10+HS!I95*Inittialize!$F$11+HS!I86*Inittialize!$F$2)</f>
        <v>0.47279133284078939</v>
      </c>
      <c r="J85" s="356">
        <f>SUM(HS!J87*Inittialize!$F$3+HS!J88*Inittialize!$F$4+HS!J89*Inittialize!$F$5+HS!J90*Inittialize!$F$6+HS!J91*Inittialize!$F$7+HS!J92*Inittialize!$F$8+HS!J93*Inittialize!$F$9+HS!J94*Inittialize!$F$10+HS!J95*Inittialize!$F$11+HS!J86*Inittialize!$F$2)</f>
        <v>0.4256519695072028</v>
      </c>
      <c r="K85" s="356">
        <f>SUM(HS!K87*Inittialize!$F$3+HS!K88*Inittialize!$F$4+HS!K89*Inittialize!$F$5+HS!K90*Inittialize!$F$6+HS!K91*Inittialize!$F$7+HS!K92*Inittialize!$F$8+HS!K93*Inittialize!$F$9+HS!K94*Inittialize!$F$10+HS!K95*Inittialize!$F$11+HS!K86*Inittialize!$F$2)</f>
        <v>0.36206998455041256</v>
      </c>
    </row>
    <row r="86" spans="1:11" x14ac:dyDescent="0.2">
      <c r="A86">
        <v>14</v>
      </c>
      <c r="B86" s="356">
        <f>SUM(HS!B88*Inittialize!$F$3+HS!B89*Inittialize!$F$4+HS!B90*Inittialize!$F$5+HS!B91*Inittialize!$F$6+HS!B92*Inittialize!$F$7+HS!B93*Inittialize!$F$8+HS!B94*Inittialize!$F$9+HS!B95*Inittialize!$F$10+HS!B96*Inittialize!$F$11+HS!B87*Inittialize!$F$2)</f>
        <v>0.31514257185697642</v>
      </c>
      <c r="C86" s="356">
        <f>SUM(HS!C88*Inittialize!$F$3+HS!C89*Inittialize!$F$4+HS!C90*Inittialize!$F$5+HS!C91*Inittialize!$F$6+HS!C92*Inittialize!$F$7+HS!C93*Inittialize!$F$8+HS!C94*Inittialize!$F$9+HS!C95*Inittialize!$F$10+HS!C96*Inittialize!$F$11+HS!C87*Inittialize!$F$2)</f>
        <v>0.48255351811038272</v>
      </c>
      <c r="D86" s="356">
        <f>SUM(HS!D88*Inittialize!$F$3+HS!D89*Inittialize!$F$4+HS!D90*Inittialize!$F$5+HS!D91*Inittialize!$F$6+HS!D92*Inittialize!$F$7+HS!D93*Inittialize!$F$8+HS!D94*Inittialize!$F$9+HS!D95*Inittialize!$F$10+HS!D96*Inittialize!$F$11+HS!D87*Inittialize!$F$2)</f>
        <v>0.49764556579281816</v>
      </c>
      <c r="E86" s="356">
        <f>SUM(HS!E88*Inittialize!$F$3+HS!E89*Inittialize!$F$4+HS!E90*Inittialize!$F$5+HS!E91*Inittialize!$F$6+HS!E92*Inittialize!$F$7+HS!E93*Inittialize!$F$8+HS!E94*Inittialize!$F$9+HS!E95*Inittialize!$F$10+HS!E96*Inittialize!$F$11+HS!E87*Inittialize!$F$2)</f>
        <v>0.51542989690198615</v>
      </c>
      <c r="F86" s="356">
        <f>SUM(HS!F88*Inittialize!$F$3+HS!F89*Inittialize!$F$4+HS!F90*Inittialize!$F$5+HS!F91*Inittialize!$F$6+HS!F92*Inittialize!$F$7+HS!F93*Inittialize!$F$8+HS!F94*Inittialize!$F$9+HS!F95*Inittialize!$F$10+HS!F96*Inittialize!$F$11+HS!F87*Inittialize!$F$2)</f>
        <v>0.53210746961643918</v>
      </c>
      <c r="G86" s="356">
        <f>SUM(HS!G88*Inittialize!$F$3+HS!G89*Inittialize!$F$4+HS!G90*Inittialize!$F$5+HS!G91*Inittialize!$F$6+HS!G92*Inittialize!$F$7+HS!G93*Inittialize!$F$8+HS!G94*Inittialize!$F$9+HS!G95*Inittialize!$F$10+HS!G96*Inittialize!$F$11+HS!G87*Inittialize!$F$2)</f>
        <v>0.54754853910918899</v>
      </c>
      <c r="H86" s="356">
        <f>SUM(HS!H88*Inittialize!$F$3+HS!H89*Inittialize!$F$4+HS!H90*Inittialize!$F$5+HS!H91*Inittialize!$F$6+HS!H92*Inittialize!$F$7+HS!H93*Inittialize!$F$8+HS!H94*Inittialize!$F$9+HS!H95*Inittialize!$F$10+HS!H96*Inittialize!$F$11+HS!H87*Inittialize!$F$2)</f>
        <v>0.49709196236633008</v>
      </c>
      <c r="I86" s="356">
        <f>SUM(HS!I88*Inittialize!$F$3+HS!I89*Inittialize!$F$4+HS!I90*Inittialize!$F$5+HS!I91*Inittialize!$F$6+HS!I92*Inittialize!$F$7+HS!I93*Inittialize!$F$8+HS!I94*Inittialize!$F$9+HS!I95*Inittialize!$F$10+HS!I96*Inittialize!$F$11+HS!I87*Inittialize!$F$2)</f>
        <v>0.45442443375652797</v>
      </c>
      <c r="J86" s="356">
        <f>SUM(HS!J88*Inittialize!$F$3+HS!J89*Inittialize!$F$4+HS!J90*Inittialize!$F$5+HS!J91*Inittialize!$F$6+HS!J92*Inittialize!$F$7+HS!J93*Inittialize!$F$8+HS!J94*Inittialize!$F$9+HS!J95*Inittialize!$F$10+HS!J96*Inittialize!$F$11+HS!J87*Inittialize!$F$2)</f>
        <v>0.4089910050029118</v>
      </c>
      <c r="K86" s="356">
        <f>SUM(HS!K88*Inittialize!$F$3+HS!K89*Inittialize!$F$4+HS!K90*Inittialize!$F$5+HS!K91*Inittialize!$F$6+HS!K92*Inittialize!$F$7+HS!K93*Inittialize!$F$8+HS!K94*Inittialize!$F$9+HS!K95*Inittialize!$F$10+HS!K96*Inittialize!$F$11+HS!K87*Inittialize!$F$2)</f>
        <v>0.34799938090373161</v>
      </c>
    </row>
    <row r="87" spans="1:11" x14ac:dyDescent="0.2">
      <c r="A87">
        <v>15</v>
      </c>
      <c r="B87" s="356">
        <f>SUM(HS!B89*Inittialize!$F$3+HS!B90*Inittialize!$F$4+HS!B91*Inittialize!$F$5+HS!B92*Inittialize!$F$6+HS!B93*Inittialize!$F$7+HS!B94*Inittialize!$F$8+HS!B95*Inittialize!$F$9+HS!B96*Inittialize!$F$10+HS!B97*Inittialize!$F$11+HS!B88*Inittialize!$F$2)</f>
        <v>0.30272071378660209</v>
      </c>
      <c r="C87" s="356">
        <f>SUM(HS!C89*Inittialize!$F$3+HS!C90*Inittialize!$F$4+HS!C91*Inittialize!$F$5+HS!C92*Inittialize!$F$6+HS!C93*Inittialize!$F$7+HS!C94*Inittialize!$F$8+HS!C95*Inittialize!$F$9+HS!C96*Inittialize!$F$10+HS!C97*Inittialize!$F$11+HS!C88*Inittialize!$F$2)</f>
        <v>0.47334313370216685</v>
      </c>
      <c r="D87" s="356">
        <f>SUM(HS!D89*Inittialize!$F$3+HS!D90*Inittialize!$F$4+HS!D91*Inittialize!$F$5+HS!D92*Inittialize!$F$6+HS!D93*Inittialize!$F$7+HS!D94*Inittialize!$F$8+HS!D95*Inittialize!$F$9+HS!D96*Inittialize!$F$10+HS!D97*Inittialize!$F$11+HS!D88*Inittialize!$F$2)</f>
        <v>0.48880480290634137</v>
      </c>
      <c r="E87" s="356">
        <f>SUM(HS!E89*Inittialize!$F$3+HS!E90*Inittialize!$F$4+HS!E91*Inittialize!$F$5+HS!E92*Inittialize!$F$6+HS!E93*Inittialize!$F$7+HS!E94*Inittialize!$F$8+HS!E95*Inittialize!$F$9+HS!E96*Inittialize!$F$10+HS!E97*Inittialize!$F$11+HS!E88*Inittialize!$F$2)</f>
        <v>0.50678979323059736</v>
      </c>
      <c r="F87" s="356">
        <f>SUM(HS!F89*Inittialize!$F$3+HS!F90*Inittialize!$F$4+HS!F91*Inittialize!$F$5+HS!F92*Inittialize!$F$6+HS!F93*Inittialize!$F$7+HS!F94*Inittialize!$F$8+HS!F95*Inittialize!$F$9+HS!F96*Inittialize!$F$10+HS!F97*Inittialize!$F$11+HS!F88*Inittialize!$F$2)</f>
        <v>0.5238429124711409</v>
      </c>
      <c r="G87" s="356">
        <f>SUM(HS!G89*Inittialize!$F$3+HS!G90*Inittialize!$F$4+HS!G91*Inittialize!$F$5+HS!G92*Inittialize!$F$6+HS!G93*Inittialize!$F$7+HS!G94*Inittialize!$F$8+HS!G95*Inittialize!$F$9+HS!G96*Inittialize!$F$10+HS!G97*Inittialize!$F$11+HS!G88*Inittialize!$F$2)</f>
        <v>0.53866296432174665</v>
      </c>
      <c r="H87" s="356">
        <f>SUM(HS!H89*Inittialize!$F$3+HS!H90*Inittialize!$F$4+HS!H91*Inittialize!$F$5+HS!H92*Inittialize!$F$6+HS!H93*Inittialize!$F$7+HS!H94*Inittialize!$F$8+HS!H95*Inittialize!$F$9+HS!H96*Inittialize!$F$10+HS!H97*Inittialize!$F$11+HS!H88*Inittialize!$F$2)</f>
        <v>0.47722077734110446</v>
      </c>
      <c r="I87" s="356">
        <f>SUM(HS!I89*Inittialize!$F$3+HS!I90*Inittialize!$F$4+HS!I91*Inittialize!$F$5+HS!I92*Inittialize!$F$6+HS!I93*Inittialize!$F$7+HS!I94*Inittialize!$F$8+HS!I95*Inittialize!$F$9+HS!I96*Inittialize!$F$10+HS!I97*Inittialize!$F$11+HS!I88*Inittialize!$F$2)</f>
        <v>0.43626917672083054</v>
      </c>
      <c r="J87" s="356">
        <f>SUM(HS!J89*Inittialize!$F$3+HS!J90*Inittialize!$F$4+HS!J91*Inittialize!$F$5+HS!J92*Inittialize!$F$6+HS!J93*Inittialize!$F$7+HS!J94*Inittialize!$F$8+HS!J95*Inittialize!$F$9+HS!J96*Inittialize!$F$10+HS!J97*Inittialize!$F$11+HS!J88*Inittialize!$F$2)</f>
        <v>0.39253848456297252</v>
      </c>
      <c r="K87" s="356">
        <f>SUM(HS!K89*Inittialize!$F$3+HS!K90*Inittialize!$F$4+HS!K91*Inittialize!$F$5+HS!K92*Inittialize!$F$6+HS!K93*Inittialize!$F$7+HS!K94*Inittialize!$F$8+HS!K95*Inittialize!$F$9+HS!K96*Inittialize!$F$10+HS!K97*Inittialize!$F$11+HS!K88*Inittialize!$F$2)</f>
        <v>0.33409156765274794</v>
      </c>
    </row>
    <row r="88" spans="1:11" x14ac:dyDescent="0.2">
      <c r="A88">
        <v>16</v>
      </c>
      <c r="B88" s="356">
        <f>SUM(HS!B90*Inittialize!$F$3+HS!B91*Inittialize!$F$4+HS!B92*Inittialize!$F$5+HS!B93*Inittialize!$F$6+HS!B94*Inittialize!$F$7+HS!B95*Inittialize!$F$8+HS!B96*Inittialize!$F$9+HS!B97*Inittialize!$F$10+HS!B98*Inittialize!$F$11+HS!B89*Inittialize!$F$2)</f>
        <v>0.30235592900691816</v>
      </c>
      <c r="C88" s="356">
        <f>SUM(HS!C90*Inittialize!$F$3+HS!C91*Inittialize!$F$4+HS!C92*Inittialize!$F$5+HS!C93*Inittialize!$F$6+HS!C94*Inittialize!$F$7+HS!C95*Inittialize!$F$8+HS!C96*Inittialize!$F$9+HS!C97*Inittialize!$F$10+HS!C98*Inittialize!$F$11+HS!C89*Inittialize!$F$2)</f>
        <v>0.4647906338945379</v>
      </c>
      <c r="D88" s="356">
        <f>SUM(HS!D90*Inittialize!$F$3+HS!D91*Inittialize!$F$4+HS!D92*Inittialize!$F$5+HS!D93*Inittialize!$F$6+HS!D94*Inittialize!$F$7+HS!D95*Inittialize!$F$8+HS!D96*Inittialize!$F$9+HS!D97*Inittialize!$F$10+HS!D98*Inittialize!$F$11+HS!D89*Inittialize!$F$2)</f>
        <v>0.48059552308318443</v>
      </c>
      <c r="E88" s="356">
        <f>SUM(HS!E90*Inittialize!$F$3+HS!E91*Inittialize!$F$4+HS!E92*Inittialize!$F$5+HS!E93*Inittialize!$F$6+HS!E94*Inittialize!$F$7+HS!E95*Inittialize!$F$8+HS!E96*Inittialize!$F$9+HS!E97*Inittialize!$F$10+HS!E98*Inittialize!$F$11+HS!E89*Inittialize!$F$2)</f>
        <v>0.49876683982145059</v>
      </c>
      <c r="F88" s="356">
        <f>SUM(HS!F90*Inittialize!$F$3+HS!F91*Inittialize!$F$4+HS!F92*Inittialize!$F$5+HS!F93*Inittialize!$F$6+HS!F94*Inittialize!$F$7+HS!F95*Inittialize!$F$8+HS!F96*Inittialize!$F$9+HS!F97*Inittialize!$F$10+HS!F98*Inittialize!$F$11+HS!F89*Inittialize!$F$2)</f>
        <v>0.51616868083622103</v>
      </c>
      <c r="G88" s="356">
        <f>SUM(HS!G90*Inittialize!$F$3+HS!G91*Inittialize!$F$4+HS!G92*Inittialize!$F$5+HS!G93*Inittialize!$F$6+HS!G94*Inittialize!$F$7+HS!G95*Inittialize!$F$8+HS!G96*Inittialize!$F$9+HS!G97*Inittialize!$F$10+HS!G98*Inittialize!$F$11+HS!G89*Inittialize!$F$2)</f>
        <v>0.53041207344769314</v>
      </c>
      <c r="H88" s="356">
        <f>SUM(HS!H90*Inittialize!$F$3+HS!H91*Inittialize!$F$4+HS!H92*Inittialize!$F$5+HS!H93*Inittialize!$F$6+HS!H94*Inittialize!$F$7+HS!H95*Inittialize!$F$8+HS!H96*Inittialize!$F$9+HS!H97*Inittialize!$F$10+HS!H98*Inittialize!$F$11+HS!H89*Inittialize!$F$2)</f>
        <v>0.45765214955230726</v>
      </c>
      <c r="I88" s="356">
        <f>SUM(HS!I90*Inittialize!$F$3+HS!I91*Inittialize!$F$4+HS!I92*Inittialize!$F$5+HS!I93*Inittialize!$F$6+HS!I94*Inittialize!$F$7+HS!I95*Inittialize!$F$8+HS!I96*Inittialize!$F$9+HS!I97*Inittialize!$F$10+HS!I98*Inittialize!$F$11+HS!I89*Inittialize!$F$2)</f>
        <v>0.41838903582412801</v>
      </c>
      <c r="J88" s="356">
        <f>SUM(HS!J90*Inittialize!$F$3+HS!J91*Inittialize!$F$4+HS!J92*Inittialize!$F$5+HS!J93*Inittialize!$F$6+HS!J94*Inittialize!$F$7+HS!J95*Inittialize!$F$8+HS!J96*Inittialize!$F$9+HS!J97*Inittialize!$F$10+HS!J98*Inittialize!$F$11+HS!J89*Inittialize!$F$2)</f>
        <v>0.3763496353848465</v>
      </c>
      <c r="K88" s="356">
        <f>SUM(HS!K90*Inittialize!$F$3+HS!K91*Inittialize!$F$4+HS!K92*Inittialize!$F$5+HS!K93*Inittialize!$F$6+HS!K94*Inittialize!$F$7+HS!K95*Inittialize!$F$8+HS!K96*Inittialize!$F$9+HS!K97*Inittialize!$F$10+HS!K98*Inittialize!$F$11+HS!K89*Inittialize!$F$2)</f>
        <v>0.32039507782076326</v>
      </c>
    </row>
    <row r="89" spans="1:11" x14ac:dyDescent="0.2">
      <c r="A89">
        <v>17</v>
      </c>
      <c r="B89" s="356">
        <f>SUM(HS!B91*Inittialize!$F$3+HS!B92*Inittialize!$F$4+HS!B93*Inittialize!$F$5+HS!B94*Inittialize!$F$6+HS!B95*Inittialize!$F$7+HS!B96*Inittialize!$F$8+HS!B97*Inittialize!$F$9+HS!B98*Inittialize!$F$10+HS!B99*Inittialize!$F$11+HS!B90*Inittialize!$F$2)</f>
        <v>0.29590972526483106</v>
      </c>
      <c r="C89" s="356">
        <f>SUM(HS!C91*Inittialize!$F$3+HS!C92*Inittialize!$F$4+HS!C93*Inittialize!$F$5+HS!C94*Inittialize!$F$6+HS!C95*Inittialize!$F$7+HS!C96*Inittialize!$F$8+HS!C97*Inittialize!$F$9+HS!C98*Inittialize!$F$10+HS!C99*Inittialize!$F$11+HS!C90*Inittialize!$F$2)</f>
        <v>0.45684902693031099</v>
      </c>
      <c r="D89" s="356">
        <f>SUM(HS!D91*Inittialize!$F$3+HS!D92*Inittialize!$F$4+HS!D93*Inittialize!$F$5+HS!D94*Inittialize!$F$6+HS!D95*Inittialize!$F$7+HS!D96*Inittialize!$F$8+HS!D97*Inittialize!$F$9+HS!D98*Inittialize!$F$10+HS!D99*Inittialize!$F$11+HS!D90*Inittialize!$F$2)</f>
        <v>0.4729726203902529</v>
      </c>
      <c r="E89" s="356">
        <f>SUM(HS!E91*Inittialize!$F$3+HS!E92*Inittialize!$F$4+HS!E93*Inittialize!$F$5+HS!E94*Inittialize!$F$6+HS!E95*Inittialize!$F$7+HS!E96*Inittialize!$F$8+HS!E97*Inittialize!$F$9+HS!E98*Inittialize!$F$10+HS!E99*Inittialize!$F$11+HS!E90*Inittialize!$F$2)</f>
        <v>0.4913169545129572</v>
      </c>
      <c r="F89" s="356">
        <f>SUM(HS!F91*Inittialize!$F$3+HS!F92*Inittialize!$F$4+HS!F93*Inittialize!$F$5+HS!F94*Inittialize!$F$6+HS!F95*Inittialize!$F$7+HS!F96*Inittialize!$F$8+HS!F97*Inittialize!$F$9+HS!F98*Inittialize!$F$10+HS!F99*Inittialize!$F$11+HS!F90*Inittialize!$F$2)</f>
        <v>0.50904260860379535</v>
      </c>
      <c r="G89" s="356">
        <f>SUM(HS!G91*Inittialize!$F$3+HS!G92*Inittialize!$F$4+HS!G93*Inittialize!$F$5+HS!G94*Inittialize!$F$6+HS!G95*Inittialize!$F$7+HS!G96*Inittialize!$F$8+HS!G97*Inittialize!$F$9+HS!G98*Inittialize!$F$10+HS!G99*Inittialize!$F$11+HS!G90*Inittialize!$F$2)</f>
        <v>0.52275053192178644</v>
      </c>
      <c r="H89" s="356">
        <f>SUM(HS!H91*Inittialize!$F$3+HS!H92*Inittialize!$F$4+HS!H93*Inittialize!$F$5+HS!H94*Inittialize!$F$6+HS!H95*Inittialize!$F$7+HS!H96*Inittialize!$F$8+HS!H97*Inittialize!$F$9+HS!H98*Inittialize!$F$10+HS!H99*Inittialize!$F$11+HS!H90*Inittialize!$F$2)</f>
        <v>0.4432866873760104</v>
      </c>
      <c r="I89" s="356">
        <f>SUM(HS!I91*Inittialize!$F$3+HS!I92*Inittialize!$F$4+HS!I93*Inittialize!$F$5+HS!I94*Inittialize!$F$6+HS!I95*Inittialize!$F$7+HS!I96*Inittialize!$F$8+HS!I97*Inittialize!$F$9+HS!I98*Inittialize!$F$10+HS!I99*Inittialize!$F$11+HS!I90*Inittialize!$F$2)</f>
        <v>0.40663059560479642</v>
      </c>
      <c r="J89" s="356">
        <f>SUM(HS!J91*Inittialize!$F$3+HS!J92*Inittialize!$F$4+HS!J93*Inittialize!$F$5+HS!J94*Inittialize!$F$6+HS!J95*Inittialize!$F$7+HS!J96*Inittialize!$F$8+HS!J97*Inittialize!$F$9+HS!J98*Inittialize!$F$10+HS!J99*Inittialize!$F$11+HS!J90*Inittialize!$F$2)</f>
        <v>0.36851835521934828</v>
      </c>
      <c r="K89" s="356">
        <f>SUM(HS!K91*Inittialize!$F$3+HS!K92*Inittialize!$F$4+HS!K93*Inittialize!$F$5+HS!K94*Inittialize!$F$6+HS!K95*Inittialize!$F$7+HS!K96*Inittialize!$F$8+HS!K97*Inittialize!$F$9+HS!K98*Inittialize!$F$10+HS!K99*Inittialize!$F$11+HS!K90*Inittialize!$F$2)</f>
        <v>0.31846025350866897</v>
      </c>
    </row>
    <row r="90" spans="1:11" x14ac:dyDescent="0.2">
      <c r="A90">
        <v>18</v>
      </c>
      <c r="B90" s="356">
        <f>SUM(HS!B92*Inittialize!$F$3+HS!B93*Inittialize!$F$4+HS!B94*Inittialize!$F$5+HS!B95*Inittialize!$F$6+HS!B96*Inittialize!$F$7+HS!B97*Inittialize!$F$8+HS!B98*Inittialize!$F$9+HS!B99*Inittialize!$F$10+HS!B100*Inittialize!$F$11+HS!B91*Inittialize!$F$2)</f>
        <v>0.32162303415466509</v>
      </c>
      <c r="C90" s="356">
        <f>SUM(HS!C92*Inittialize!$F$3+HS!C93*Inittialize!$F$4+HS!C94*Inittialize!$F$5+HS!C95*Inittialize!$F$6+HS!C96*Inittialize!$F$7+HS!C97*Inittialize!$F$8+HS!C98*Inittialize!$F$9+HS!C99*Inittialize!$F$10+HS!C100*Inittialize!$F$11+HS!C91*Inittialize!$F$2)</f>
        <v>0.48911267451363466</v>
      </c>
      <c r="D90" s="356">
        <f>SUM(HS!D92*Inittialize!$F$3+HS!D93*Inittialize!$F$4+HS!D94*Inittialize!$F$5+HS!D95*Inittialize!$F$6+HS!D96*Inittialize!$F$7+HS!D97*Inittialize!$F$8+HS!D98*Inittialize!$F$9+HS!D99*Inittialize!$F$10+HS!D100*Inittialize!$F$11+HS!D91*Inittialize!$F$2)</f>
        <v>0.5041343098851313</v>
      </c>
      <c r="E90" s="356">
        <f>SUM(HS!E92*Inittialize!$F$3+HS!E93*Inittialize!$F$4+HS!E94*Inittialize!$F$5+HS!E95*Inittialize!$F$6+HS!E96*Inittialize!$F$7+HS!E97*Inittialize!$F$8+HS!E98*Inittialize!$F$9+HS!E99*Inittialize!$F$10+HS!E100*Inittialize!$F$11+HS!E91*Inittialize!$F$2)</f>
        <v>0.52142997047824913</v>
      </c>
      <c r="F90" s="356">
        <f>SUM(HS!F92*Inittialize!$F$3+HS!F93*Inittialize!$F$4+HS!F94*Inittialize!$F$5+HS!F95*Inittialize!$F$6+HS!F96*Inittialize!$F$7+HS!F97*Inittialize!$F$8+HS!F98*Inittialize!$F$9+HS!F99*Inittialize!$F$10+HS!F100*Inittialize!$F$11+HS!F91*Inittialize!$F$2)</f>
        <v>0.53725444366623021</v>
      </c>
      <c r="G90" s="356">
        <f>SUM(HS!G92*Inittialize!$F$3+HS!G93*Inittialize!$F$4+HS!G94*Inittialize!$F$5+HS!G95*Inittialize!$F$6+HS!G96*Inittialize!$F$7+HS!G97*Inittialize!$F$8+HS!G98*Inittialize!$F$9+HS!G99*Inittialize!$F$10+HS!G100*Inittialize!$F$11+HS!G91*Inittialize!$F$2)</f>
        <v>0.56092857265332785</v>
      </c>
      <c r="H90" s="356">
        <f>SUM(HS!H92*Inittialize!$F$3+HS!H93*Inittialize!$F$4+HS!H94*Inittialize!$F$5+HS!H95*Inittialize!$F$6+HS!H96*Inittialize!$F$7+HS!H97*Inittialize!$F$8+HS!H98*Inittialize!$F$9+HS!H99*Inittialize!$F$10+HS!H100*Inittialize!$F$11+HS!H91*Inittialize!$F$2)</f>
        <v>0.52834042440545004</v>
      </c>
      <c r="I90" s="356">
        <f>SUM(HS!I92*Inittialize!$F$3+HS!I93*Inittialize!$F$4+HS!I94*Inittialize!$F$5+HS!I95*Inittialize!$F$6+HS!I96*Inittialize!$F$7+HS!I97*Inittialize!$F$8+HS!I98*Inittialize!$F$9+HS!I99*Inittialize!$F$10+HS!I100*Inittialize!$F$11+HS!I91*Inittialize!$F$2)</f>
        <v>0.43629979816998954</v>
      </c>
      <c r="J90" s="356">
        <f>SUM(HS!J92*Inittialize!$F$3+HS!J93*Inittialize!$F$4+HS!J94*Inittialize!$F$5+HS!J95*Inittialize!$F$6+HS!J96*Inittialize!$F$7+HS!J97*Inittialize!$F$8+HS!J98*Inittialize!$F$9+HS!J99*Inittialize!$F$10+HS!J100*Inittialize!$F$11+HS!J91*Inittialize!$F$2)</f>
        <v>0.39279611023068156</v>
      </c>
      <c r="K90" s="356">
        <f>SUM(HS!K92*Inittialize!$F$3+HS!K93*Inittialize!$F$4+HS!K94*Inittialize!$F$5+HS!K95*Inittialize!$F$6+HS!K96*Inittialize!$F$7+HS!K97*Inittialize!$F$8+HS!K98*Inittialize!$F$9+HS!K99*Inittialize!$F$10+HS!K100*Inittialize!$F$11+HS!K91*Inittialize!$F$2)</f>
        <v>0.34269926616577512</v>
      </c>
    </row>
    <row r="91" spans="1:11" x14ac:dyDescent="0.2">
      <c r="A91">
        <v>19</v>
      </c>
      <c r="B91" s="356">
        <f>SUM(HS!B93*Inittialize!$F$3+HS!B94*Inittialize!$F$4+HS!B95*Inittialize!$F$5+HS!B96*Inittialize!$F$6+HS!B97*Inittialize!$F$7+HS!B98*Inittialize!$F$8+HS!B99*Inittialize!$F$9+HS!B100*Inittialize!$F$10+HS!B101*Inittialize!$F$11+HS!B92*Inittialize!$F$2)</f>
        <v>0.34733634304449906</v>
      </c>
      <c r="C91" s="356">
        <f>SUM(HS!C93*Inittialize!$F$3+HS!C94*Inittialize!$F$4+HS!C95*Inittialize!$F$5+HS!C96*Inittialize!$F$6+HS!C97*Inittialize!$F$7+HS!C98*Inittialize!$F$8+HS!C99*Inittialize!$F$9+HS!C100*Inittialize!$F$10+HS!C101*Inittialize!$F$11+HS!C92*Inittialize!$F$2)</f>
        <v>0.520245139984718</v>
      </c>
      <c r="D91" s="356">
        <f>SUM(HS!D93*Inittialize!$F$3+HS!D94*Inittialize!$F$4+HS!D95*Inittialize!$F$5+HS!D96*Inittialize!$F$6+HS!D97*Inittialize!$F$7+HS!D98*Inittialize!$F$8+HS!D99*Inittialize!$F$9+HS!D100*Inittialize!$F$10+HS!D101*Inittialize!$F$11+HS!D92*Inittialize!$F$2)</f>
        <v>0.53424561599007236</v>
      </c>
      <c r="E91" s="356">
        <f>SUM(HS!E93*Inittialize!$F$3+HS!E94*Inittialize!$F$4+HS!E95*Inittialize!$F$5+HS!E96*Inittialize!$F$6+HS!E97*Inittialize!$F$7+HS!E98*Inittialize!$F$8+HS!E99*Inittialize!$F$9+HS!E100*Inittialize!$F$10+HS!E101*Inittialize!$F$11+HS!E92*Inittialize!$F$2)</f>
        <v>0.5504926030536037</v>
      </c>
      <c r="F91" s="356">
        <f>SUM(HS!F93*Inittialize!$F$3+HS!F94*Inittialize!$F$4+HS!F95*Inittialize!$F$5+HS!F96*Inittialize!$F$6+HS!F97*Inittialize!$F$7+HS!F98*Inittialize!$F$8+HS!F99*Inittialize!$F$9+HS!F100*Inittialize!$F$10+HS!F101*Inittialize!$F$11+HS!F92*Inittialize!$F$2)</f>
        <v>0.56546627872866495</v>
      </c>
      <c r="G91" s="356">
        <f>SUM(HS!G93*Inittialize!$F$3+HS!G94*Inittialize!$F$4+HS!G95*Inittialize!$F$5+HS!G96*Inittialize!$F$6+HS!G97*Inittialize!$F$7+HS!G98*Inittialize!$F$8+HS!G99*Inittialize!$F$9+HS!G100*Inittialize!$F$10+HS!G101*Inittialize!$F$11+HS!G92*Inittialize!$F$2)</f>
        <v>0.58545162931568406</v>
      </c>
      <c r="H91" s="356">
        <f>SUM(HS!H93*Inittialize!$F$3+HS!H94*Inittialize!$F$4+HS!H95*Inittialize!$F$5+HS!H96*Inittialize!$F$6+HS!H97*Inittialize!$F$7+HS!H98*Inittialize!$F$8+HS!H99*Inittialize!$F$9+HS!H100*Inittialize!$F$10+HS!H101*Inittialize!$F$11+HS!H92*Inittialize!$F$2)</f>
        <v>0.56013972356506725</v>
      </c>
      <c r="I91" s="356">
        <f>SUM(HS!I93*Inittialize!$F$3+HS!I94*Inittialize!$F$4+HS!I95*Inittialize!$F$5+HS!I96*Inittialize!$F$6+HS!I97*Inittialize!$F$7+HS!I98*Inittialize!$F$8+HS!I99*Inittialize!$F$9+HS!I100*Inittialize!$F$10+HS!I101*Inittialize!$F$11+HS!I92*Inittialize!$F$2)</f>
        <v>0.51922343860500519</v>
      </c>
      <c r="J91" s="356">
        <f>SUM(HS!J93*Inittialize!$F$3+HS!J94*Inittialize!$F$4+HS!J95*Inittialize!$F$5+HS!J96*Inittialize!$F$6+HS!J97*Inittialize!$F$7+HS!J98*Inittialize!$F$8+HS!J99*Inittialize!$F$9+HS!J100*Inittialize!$F$10+HS!J101*Inittialize!$F$11+HS!J92*Inittialize!$F$2)</f>
        <v>0.42048736595819508</v>
      </c>
      <c r="K91" s="356">
        <f>SUM(HS!K93*Inittialize!$F$3+HS!K94*Inittialize!$F$4+HS!K95*Inittialize!$F$5+HS!K96*Inittialize!$F$6+HS!K97*Inittialize!$F$7+HS!K98*Inittialize!$F$8+HS!K99*Inittialize!$F$9+HS!K100*Inittialize!$F$10+HS!K101*Inittialize!$F$11+HS!K92*Inittialize!$F$2)</f>
        <v>0.36841257505560915</v>
      </c>
    </row>
    <row r="92" spans="1:11" x14ac:dyDescent="0.2">
      <c r="A92">
        <v>20</v>
      </c>
      <c r="B92" s="356">
        <f>SUM(HS!B94*Inittialize!$F$3+HS!B95*Inittialize!$F$4+HS!B96*Inittialize!$F$5+HS!B97*Inittialize!$F$6+HS!B98*Inittialize!$F$7+HS!B99*Inittialize!$F$8+HS!B100*Inittialize!$F$9+HS!B101*Inittialize!$F$10+HS!B102*Inittialize!$F$11+HS!B93*Inittialize!$F$2)</f>
        <v>0.37304965193433309</v>
      </c>
      <c r="C92" s="356">
        <f>SUM(HS!C94*Inittialize!$F$3+HS!C95*Inittialize!$F$4+HS!C96*Inittialize!$F$5+HS!C97*Inittialize!$F$6+HS!C98*Inittialize!$F$7+HS!C99*Inittialize!$F$8+HS!C100*Inittialize!$F$9+HS!C101*Inittialize!$F$10+HS!C102*Inittialize!$F$11+HS!C93*Inittialize!$F$2)</f>
        <v>0.55016562462125829</v>
      </c>
      <c r="D92" s="356">
        <f>SUM(HS!D94*Inittialize!$F$3+HS!D95*Inittialize!$F$4+HS!D96*Inittialize!$F$5+HS!D97*Inittialize!$F$6+HS!D98*Inittialize!$F$7+HS!D99*Inittialize!$F$8+HS!D100*Inittialize!$F$9+HS!D101*Inittialize!$F$10+HS!D102*Inittialize!$F$11+HS!D93*Inittialize!$F$2)</f>
        <v>0.56322573998277337</v>
      </c>
      <c r="E92" s="356">
        <f>SUM(HS!E94*Inittialize!$F$3+HS!E95*Inittialize!$F$4+HS!E96*Inittialize!$F$5+HS!E97*Inittialize!$F$6+HS!E98*Inittialize!$F$7+HS!E99*Inittialize!$F$8+HS!E100*Inittialize!$F$9+HS!E101*Inittialize!$F$10+HS!E102*Inittialize!$F$11+HS!E93*Inittialize!$F$2)</f>
        <v>0.57850485223902093</v>
      </c>
      <c r="F92" s="356">
        <f>SUM(HS!F94*Inittialize!$F$3+HS!F95*Inittialize!$F$4+HS!F96*Inittialize!$F$5+HS!F97*Inittialize!$F$6+HS!F98*Inittialize!$F$7+HS!F99*Inittialize!$F$8+HS!F100*Inittialize!$F$9+HS!F101*Inittialize!$F$10+HS!F102*Inittialize!$F$11+HS!F93*Inittialize!$F$2)</f>
        <v>0.59262773040116246</v>
      </c>
      <c r="G92" s="356">
        <f>SUM(HS!G94*Inittialize!$F$3+HS!G95*Inittialize!$F$4+HS!G96*Inittialize!$F$5+HS!G97*Inittialize!$F$6+HS!G98*Inittialize!$F$7+HS!G99*Inittialize!$F$8+HS!G100*Inittialize!$F$9+HS!G101*Inittialize!$F$10+HS!G102*Inittialize!$F$11+HS!G93*Inittialize!$F$2)</f>
        <v>0.60997468597804039</v>
      </c>
      <c r="H92" s="356">
        <f>SUM(HS!H94*Inittialize!$F$3+HS!H95*Inittialize!$F$4+HS!H96*Inittialize!$F$5+HS!H97*Inittialize!$F$6+HS!H98*Inittialize!$F$7+HS!H99*Inittialize!$F$8+HS!H100*Inittialize!$F$9+HS!H101*Inittialize!$F$10+HS!H102*Inittialize!$F$11+HS!H93*Inittialize!$F$2)</f>
        <v>0.57828403865549916</v>
      </c>
      <c r="I92" s="356">
        <f>SUM(HS!I94*Inittialize!$F$3+HS!I95*Inittialize!$F$4+HS!I96*Inittialize!$F$5+HS!I97*Inittialize!$F$6+HS!I98*Inittialize!$F$7+HS!I99*Inittialize!$F$8+HS!I100*Inittialize!$F$9+HS!I101*Inittialize!$F$10+HS!I102*Inittialize!$F$11+HS!I93*Inittialize!$F$2)</f>
        <v>0.5488926411701982</v>
      </c>
      <c r="J92" s="356">
        <f>SUM(HS!J94*Inittialize!$F$3+HS!J95*Inittialize!$F$4+HS!J96*Inittialize!$F$5+HS!J97*Inittialize!$F$6+HS!J98*Inittialize!$F$7+HS!J99*Inittialize!$F$8+HS!J100*Inittialize!$F$9+HS!J101*Inittialize!$F$10+HS!J102*Inittialize!$F$11+HS!J93*Inittialize!$F$2)</f>
        <v>0.50143305955553108</v>
      </c>
      <c r="K92" s="356">
        <f>SUM(HS!K94*Inittialize!$F$3+HS!K95*Inittialize!$F$4+HS!K96*Inittialize!$F$5+HS!K97*Inittialize!$F$6+HS!K98*Inittialize!$F$7+HS!K99*Inittialize!$F$8+HS!K100*Inittialize!$F$9+HS!K101*Inittialize!$F$10+HS!K102*Inittialize!$F$11+HS!K93*Inittialize!$F$2)</f>
        <v>0.39412588394544312</v>
      </c>
    </row>
    <row r="93" spans="1:11" x14ac:dyDescent="0.2">
      <c r="A93">
        <v>21</v>
      </c>
      <c r="B93" s="356">
        <f>SUM(HS!B95*Inittialize!$F$3+HS!B96*Inittialize!$F$4+HS!B97*Inittialize!$F$5+HS!B98*Inittialize!$F$6+HS!B99*Inittialize!$F$7+HS!B100*Inittialize!$F$8+HS!B101*Inittialize!$F$9+HS!B102*Inittialize!$F$10+HS!B103*Inittialize!$F$11+HS!B94*Inittialize!$F$2)</f>
        <v>0.39876296082416712</v>
      </c>
      <c r="C93" s="356">
        <f>SUM(HS!C95*Inittialize!$F$3+HS!C96*Inittialize!$F$4+HS!C97*Inittialize!$F$5+HS!C98*Inittialize!$F$6+HS!C99*Inittialize!$F$7+HS!C100*Inittialize!$F$8+HS!C101*Inittialize!$F$9+HS!C102*Inittialize!$F$10+HS!C103*Inittialize!$F$11+HS!C94*Inittialize!$F$2)</f>
        <v>0.57878711441462161</v>
      </c>
      <c r="D93" s="356">
        <f>SUM(HS!D95*Inittialize!$F$3+HS!D96*Inittialize!$F$4+HS!D97*Inittialize!$F$5+HS!D98*Inittialize!$F$6+HS!D99*Inittialize!$F$7+HS!D100*Inittialize!$F$8+HS!D101*Inittialize!$F$9+HS!D102*Inittialize!$F$10+HS!D103*Inittialize!$F$11+HS!D94*Inittialize!$F$2)</f>
        <v>0.59099388314093126</v>
      </c>
      <c r="E93" s="356">
        <f>SUM(HS!E95*Inittialize!$F$3+HS!E96*Inittialize!$F$4+HS!E97*Inittialize!$F$5+HS!E98*Inittialize!$F$6+HS!E99*Inittialize!$F$7+HS!E100*Inittialize!$F$8+HS!E101*Inittialize!$F$9+HS!E102*Inittialize!$F$10+HS!E103*Inittialize!$F$11+HS!E94*Inittialize!$F$2)</f>
        <v>0.60538591931219798</v>
      </c>
      <c r="F93" s="356">
        <f>SUM(HS!F95*Inittialize!$F$3+HS!F96*Inittialize!$F$4+HS!F97*Inittialize!$F$5+HS!F98*Inittialize!$F$6+HS!F99*Inittialize!$F$7+HS!F100*Inittialize!$F$8+HS!F101*Inittialize!$F$9+HS!F102*Inittialize!$F$10+HS!F103*Inittialize!$F$11+HS!F94*Inittialize!$F$2)</f>
        <v>0.61873879868372261</v>
      </c>
      <c r="G93" s="356">
        <f>SUM(HS!G95*Inittialize!$F$3+HS!G96*Inittialize!$F$4+HS!G97*Inittialize!$F$5+HS!G98*Inittialize!$F$6+HS!G99*Inittialize!$F$7+HS!G100*Inittialize!$F$8+HS!G101*Inittialize!$F$9+HS!G102*Inittialize!$F$10+HS!G103*Inittialize!$F$11+HS!G94*Inittialize!$F$2)</f>
        <v>0.63344735925045925</v>
      </c>
      <c r="H93" s="356">
        <f>SUM(HS!H95*Inittialize!$F$3+HS!H96*Inittialize!$F$4+HS!H97*Inittialize!$F$5+HS!H98*Inittialize!$F$6+HS!H99*Inittialize!$F$7+HS!H100*Inittialize!$F$8+HS!H101*Inittialize!$F$9+HS!H102*Inittialize!$F$10+HS!H103*Inittialize!$F$11+HS!H94*Inittialize!$F$2)</f>
        <v>0.59642835374593117</v>
      </c>
      <c r="I93" s="356">
        <f>SUM(HS!I95*Inittialize!$F$3+HS!I96*Inittialize!$F$4+HS!I97*Inittialize!$F$5+HS!I98*Inittialize!$F$6+HS!I99*Inittialize!$F$7+HS!I100*Inittialize!$F$8+HS!I101*Inittialize!$F$9+HS!I102*Inittialize!$F$10+HS!I103*Inittialize!$F$11+HS!I94*Inittialize!$F$2)</f>
        <v>0.56490685966620602</v>
      </c>
      <c r="J93" s="356">
        <f>SUM(HS!J95*Inittialize!$F$3+HS!J96*Inittialize!$F$4+HS!J97*Inittialize!$F$5+HS!J98*Inittialize!$F$6+HS!J99*Inittialize!$F$7+HS!J100*Inittialize!$F$8+HS!J101*Inittialize!$F$9+HS!J102*Inittialize!$F$10+HS!J103*Inittialize!$F$11+HS!J94*Inittialize!$F$2)</f>
        <v>0.5291243152830446</v>
      </c>
      <c r="K93" s="356">
        <f>SUM(HS!K95*Inittialize!$F$3+HS!K96*Inittialize!$F$4+HS!K97*Inittialize!$F$5+HS!K98*Inittialize!$F$6+HS!K99*Inittialize!$F$7+HS!K100*Inittialize!$F$8+HS!K101*Inittialize!$F$9+HS!K102*Inittialize!$F$10+HS!K103*Inittialize!$F$11+HS!K94*Inittialize!$F$2)</f>
        <v>0.47309363070509958</v>
      </c>
    </row>
    <row r="94" spans="1:11" x14ac:dyDescent="0.2">
      <c r="A94">
        <v>22</v>
      </c>
      <c r="B94">
        <f>B62</f>
        <v>0.22932137132783617</v>
      </c>
      <c r="C94">
        <f t="shared" ref="C94:K94" si="10">C62</f>
        <v>0.3484437814934257</v>
      </c>
      <c r="D94">
        <f t="shared" si="10"/>
        <v>0.35907281492334692</v>
      </c>
      <c r="E94">
        <f t="shared" si="10"/>
        <v>0.36994204820448245</v>
      </c>
      <c r="F94">
        <f t="shared" si="10"/>
        <v>0.38091840257848386</v>
      </c>
      <c r="G94">
        <f t="shared" si="10"/>
        <v>0.39255038051101782</v>
      </c>
      <c r="H94">
        <f t="shared" si="10"/>
        <v>0.35541355077168107</v>
      </c>
      <c r="I94">
        <f t="shared" si="10"/>
        <v>0.32514100115062705</v>
      </c>
      <c r="J94">
        <f t="shared" si="10"/>
        <v>0.29007768787413191</v>
      </c>
      <c r="K94">
        <f t="shared" si="10"/>
        <v>0.2488921581952955</v>
      </c>
    </row>
    <row r="95" spans="1:11" x14ac:dyDescent="0.2">
      <c r="A95">
        <v>23</v>
      </c>
      <c r="B95">
        <f t="shared" ref="B95:K103" si="11">B63</f>
        <v>0.21294127337584787</v>
      </c>
      <c r="C95">
        <f t="shared" si="11"/>
        <v>0.3212431556168594</v>
      </c>
      <c r="D95">
        <f t="shared" si="11"/>
        <v>0.33031320835548977</v>
      </c>
      <c r="E95">
        <f t="shared" si="11"/>
        <v>0.33959832162736381</v>
      </c>
      <c r="F95">
        <f t="shared" si="11"/>
        <v>0.34888735107215596</v>
      </c>
      <c r="G95">
        <f t="shared" si="11"/>
        <v>0.36000034265832564</v>
      </c>
      <c r="H95">
        <f t="shared" si="11"/>
        <v>0.33002686857370378</v>
      </c>
      <c r="I95">
        <f t="shared" si="11"/>
        <v>0.30191664392558226</v>
      </c>
      <c r="J95">
        <f t="shared" si="11"/>
        <v>0.26935785302597964</v>
      </c>
      <c r="K95">
        <f t="shared" si="11"/>
        <v>0.23111414689563153</v>
      </c>
    </row>
    <row r="96" spans="1:11" x14ac:dyDescent="0.2">
      <c r="A96">
        <v>24</v>
      </c>
      <c r="B96">
        <f t="shared" si="11"/>
        <v>0.19773118242043017</v>
      </c>
      <c r="C96">
        <f t="shared" si="11"/>
        <v>0.29404252974029316</v>
      </c>
      <c r="D96">
        <f t="shared" si="11"/>
        <v>0.30155360178763257</v>
      </c>
      <c r="E96">
        <f t="shared" si="11"/>
        <v>0.30925459505024511</v>
      </c>
      <c r="F96">
        <f t="shared" si="11"/>
        <v>0.31685629956582811</v>
      </c>
      <c r="G96">
        <f t="shared" si="11"/>
        <v>0.32745030480563359</v>
      </c>
      <c r="H96">
        <f t="shared" si="11"/>
        <v>0.30645352081843924</v>
      </c>
      <c r="I96">
        <f t="shared" si="11"/>
        <v>0.28035116935946924</v>
      </c>
      <c r="J96">
        <f t="shared" si="11"/>
        <v>0.25011800638126686</v>
      </c>
      <c r="K96">
        <f t="shared" si="11"/>
        <v>0.21460599354594356</v>
      </c>
    </row>
    <row r="97" spans="1:11" x14ac:dyDescent="0.2">
      <c r="A97">
        <v>25</v>
      </c>
      <c r="B97">
        <f t="shared" si="11"/>
        <v>0.1836075265332566</v>
      </c>
      <c r="C97">
        <f t="shared" si="11"/>
        <v>0.26684190386372691</v>
      </c>
      <c r="D97">
        <f t="shared" si="11"/>
        <v>0.27279399521977538</v>
      </c>
      <c r="E97">
        <f t="shared" si="11"/>
        <v>0.27891086847312646</v>
      </c>
      <c r="F97">
        <f t="shared" si="11"/>
        <v>0.28482524805950021</v>
      </c>
      <c r="G97">
        <f t="shared" si="11"/>
        <v>0.29490026695294141</v>
      </c>
      <c r="H97">
        <f t="shared" si="11"/>
        <v>0.28456398361712221</v>
      </c>
      <c r="I97">
        <f t="shared" si="11"/>
        <v>0.26032608583379291</v>
      </c>
      <c r="J97">
        <f t="shared" si="11"/>
        <v>0.23225243449689065</v>
      </c>
      <c r="K97">
        <f t="shared" si="11"/>
        <v>0.19927699400694757</v>
      </c>
    </row>
    <row r="98" spans="1:11" x14ac:dyDescent="0.2">
      <c r="A98">
        <v>26</v>
      </c>
      <c r="B98">
        <f t="shared" si="11"/>
        <v>0.1672914437165105</v>
      </c>
      <c r="C98">
        <f t="shared" si="11"/>
        <v>0.23964127798716064</v>
      </c>
      <c r="D98">
        <f t="shared" si="11"/>
        <v>0.2440343886519182</v>
      </c>
      <c r="E98">
        <f t="shared" si="11"/>
        <v>0.24856714189600773</v>
      </c>
      <c r="F98">
        <f t="shared" si="11"/>
        <v>0.25279419655317231</v>
      </c>
      <c r="G98">
        <f t="shared" si="11"/>
        <v>0.2623502291002493</v>
      </c>
      <c r="H98">
        <f t="shared" si="11"/>
        <v>0.26423798478732774</v>
      </c>
      <c r="I98">
        <f t="shared" si="11"/>
        <v>0.24173136541709339</v>
      </c>
      <c r="J98">
        <f t="shared" si="11"/>
        <v>0.21566297488996986</v>
      </c>
      <c r="K98">
        <f t="shared" si="11"/>
        <v>0.18504292300645134</v>
      </c>
    </row>
    <row r="99" spans="1:11" x14ac:dyDescent="0.2">
      <c r="A99">
        <v>27</v>
      </c>
      <c r="B99">
        <f t="shared" si="11"/>
        <v>0.15097536089976438</v>
      </c>
      <c r="C99">
        <f t="shared" si="11"/>
        <v>0.21244065211059437</v>
      </c>
      <c r="D99">
        <f t="shared" si="11"/>
        <v>0.21527478208406101</v>
      </c>
      <c r="E99">
        <f t="shared" si="11"/>
        <v>0.21822341531888903</v>
      </c>
      <c r="F99">
        <f t="shared" si="11"/>
        <v>0.22076314504684441</v>
      </c>
      <c r="G99">
        <f t="shared" si="11"/>
        <v>0.22980019124755718</v>
      </c>
      <c r="H99">
        <f t="shared" si="11"/>
        <v>0.24406010722105592</v>
      </c>
      <c r="I99">
        <f t="shared" si="11"/>
        <v>0.2229051160131556</v>
      </c>
      <c r="J99">
        <f t="shared" si="11"/>
        <v>0.19809180877962793</v>
      </c>
      <c r="K99">
        <f t="shared" si="11"/>
        <v>0.16872684018970524</v>
      </c>
    </row>
    <row r="100" spans="1:11" x14ac:dyDescent="0.2">
      <c r="A100">
        <v>28</v>
      </c>
      <c r="B100">
        <f t="shared" si="11"/>
        <v>0.1260881751197403</v>
      </c>
      <c r="C100">
        <f t="shared" si="11"/>
        <v>0.17448547703958697</v>
      </c>
      <c r="D100">
        <f t="shared" si="11"/>
        <v>0.17612794568457768</v>
      </c>
      <c r="E100">
        <f t="shared" si="11"/>
        <v>0.17784201675333972</v>
      </c>
      <c r="F100">
        <f t="shared" si="11"/>
        <v>0.17932814851970497</v>
      </c>
      <c r="G100">
        <f t="shared" si="11"/>
        <v>0.18452413981768456</v>
      </c>
      <c r="H100">
        <f t="shared" si="11"/>
        <v>0.19553098397830421</v>
      </c>
      <c r="I100">
        <f t="shared" si="11"/>
        <v>0.19418913242082009</v>
      </c>
      <c r="J100">
        <f t="shared" si="11"/>
        <v>0.17129022409344813</v>
      </c>
      <c r="K100">
        <f t="shared" si="11"/>
        <v>0.14383965440968113</v>
      </c>
    </row>
    <row r="101" spans="1:11" x14ac:dyDescent="0.2">
      <c r="A101">
        <v>29</v>
      </c>
      <c r="B101">
        <f t="shared" si="11"/>
        <v>9.2629886376438209E-2</v>
      </c>
      <c r="C101">
        <f t="shared" si="11"/>
        <v>0.12615281347821841</v>
      </c>
      <c r="D101">
        <f t="shared" si="11"/>
        <v>0.12694400725011398</v>
      </c>
      <c r="E101">
        <f t="shared" si="11"/>
        <v>0.12777307399600554</v>
      </c>
      <c r="F101">
        <f t="shared" si="11"/>
        <v>0.12848920697175387</v>
      </c>
      <c r="G101">
        <f t="shared" si="11"/>
        <v>0.13107373616702653</v>
      </c>
      <c r="H101">
        <f t="shared" si="11"/>
        <v>0.13640209434901346</v>
      </c>
      <c r="I101">
        <f t="shared" si="11"/>
        <v>0.13783193535014607</v>
      </c>
      <c r="J101">
        <f t="shared" si="11"/>
        <v>0.13525822083143049</v>
      </c>
      <c r="K101">
        <f t="shared" si="11"/>
        <v>0.11038136566637904</v>
      </c>
    </row>
    <row r="102" spans="1:11" x14ac:dyDescent="0.2">
      <c r="A102">
        <v>30</v>
      </c>
      <c r="B102">
        <f t="shared" si="11"/>
        <v>5.0600494669858102E-2</v>
      </c>
      <c r="C102">
        <f t="shared" si="11"/>
        <v>6.7846655038003092E-2</v>
      </c>
      <c r="D102">
        <f t="shared" si="11"/>
        <v>6.810002748474997E-2</v>
      </c>
      <c r="E102">
        <f t="shared" si="11"/>
        <v>6.8366714843532281E-2</v>
      </c>
      <c r="F102">
        <f t="shared" si="11"/>
        <v>6.859644819963695E-2</v>
      </c>
      <c r="G102">
        <f t="shared" si="11"/>
        <v>6.9448980295583079E-2</v>
      </c>
      <c r="H102">
        <f t="shared" si="11"/>
        <v>7.1225099689578728E-2</v>
      </c>
      <c r="I102">
        <f t="shared" si="11"/>
        <v>7.1585004091074336E-2</v>
      </c>
      <c r="J102">
        <f t="shared" si="11"/>
        <v>7.2244319703634166E-2</v>
      </c>
      <c r="K102">
        <f t="shared" si="11"/>
        <v>6.8351973959798931E-2</v>
      </c>
    </row>
    <row r="103" spans="1:11" x14ac:dyDescent="0.2">
      <c r="A103">
        <v>31</v>
      </c>
      <c r="B103">
        <f t="shared" si="11"/>
        <v>0</v>
      </c>
      <c r="C103">
        <f t="shared" si="11"/>
        <v>0</v>
      </c>
      <c r="D103">
        <f t="shared" si="11"/>
        <v>0</v>
      </c>
      <c r="E103">
        <f t="shared" si="11"/>
        <v>0</v>
      </c>
      <c r="F103">
        <f t="shared" si="11"/>
        <v>0</v>
      </c>
      <c r="G103">
        <f t="shared" si="11"/>
        <v>0</v>
      </c>
      <c r="H103">
        <f t="shared" si="11"/>
        <v>0</v>
      </c>
      <c r="I103">
        <f t="shared" si="11"/>
        <v>0</v>
      </c>
      <c r="J103">
        <f t="shared" si="11"/>
        <v>0</v>
      </c>
      <c r="K103">
        <f t="shared" si="11"/>
        <v>0</v>
      </c>
    </row>
    <row r="104" spans="1:11" x14ac:dyDescent="0.2">
      <c r="A104" s="436" t="s">
        <v>132</v>
      </c>
      <c r="B104" s="436"/>
      <c r="C104" s="436"/>
      <c r="D104" s="436"/>
      <c r="E104" s="436"/>
      <c r="F104" s="436"/>
      <c r="G104" s="436"/>
      <c r="H104" s="436"/>
      <c r="I104" s="436"/>
      <c r="J104" s="436"/>
      <c r="K104" s="436"/>
    </row>
    <row r="105" spans="1:11" x14ac:dyDescent="0.2">
      <c r="A105" t="s">
        <v>7</v>
      </c>
      <c r="B105">
        <v>1</v>
      </c>
      <c r="C105">
        <v>2</v>
      </c>
      <c r="D105">
        <v>3</v>
      </c>
      <c r="E105">
        <v>4</v>
      </c>
      <c r="F105">
        <v>5</v>
      </c>
      <c r="G105">
        <v>6</v>
      </c>
      <c r="H105">
        <v>7</v>
      </c>
      <c r="I105">
        <v>8</v>
      </c>
      <c r="J105">
        <v>9</v>
      </c>
      <c r="K105">
        <v>10</v>
      </c>
    </row>
    <row r="106" spans="1:11" x14ac:dyDescent="0.2">
      <c r="A106">
        <v>4</v>
      </c>
      <c r="B106">
        <f>SUM(HS!B108*Inittialize!$F$3+HS!B109*Inittialize!$F$4+HS!B110*Inittialize!$F$5+HS!B111*Inittialize!$F$6+HS!B112*Inittialize!$F$7+HS!B113*Inittialize!$F$8+HS!B114*Inittialize!$F$9+HS!B115*Inittialize!$F$10+HS!B116*Inittialize!$F$11+HS!B139*Inittialize!$F$2)</f>
        <v>-0.64969215627243293</v>
      </c>
      <c r="C106">
        <f>SUM(HS!C108*Inittialize!$F$3+HS!C109*Inittialize!$F$4+HS!C110*Inittialize!$F$5+HS!C111*Inittialize!$F$6+HS!C112*Inittialize!$F$7+HS!C113*Inittialize!$F$8+HS!C114*Inittialize!$F$9+HS!C115*Inittialize!$F$10+HS!C116*Inittialize!$F$11+HS!C139*Inittialize!$F$2)</f>
        <v>-0.62794445506581353</v>
      </c>
      <c r="D106">
        <f>SUM(HS!D108*Inittialize!$F$3+HS!D109*Inittialize!$F$4+HS!D110*Inittialize!$F$5+HS!D111*Inittialize!$F$6+HS!D112*Inittialize!$F$7+HS!D113*Inittialize!$F$8+HS!D114*Inittialize!$F$9+HS!D115*Inittialize!$F$10+HS!D116*Inittialize!$F$11+HS!D139*Inittialize!$F$2)</f>
        <v>-0.62549382739723836</v>
      </c>
      <c r="E106">
        <f>SUM(HS!E108*Inittialize!$F$3+HS!E109*Inittialize!$F$4+HS!E110*Inittialize!$F$5+HS!E111*Inittialize!$F$6+HS!E112*Inittialize!$F$7+HS!E113*Inittialize!$F$8+HS!E114*Inittialize!$F$9+HS!E115*Inittialize!$F$10+HS!E116*Inittialize!$F$11+HS!E139*Inittialize!$F$2)</f>
        <v>-0.64139839210054761</v>
      </c>
      <c r="F106">
        <f>SUM(HS!F108*Inittialize!$F$3+HS!F109*Inittialize!$F$4+HS!F110*Inittialize!$F$5+HS!F111*Inittialize!$F$6+HS!F112*Inittialize!$F$7+HS!F113*Inittialize!$F$8+HS!F114*Inittialize!$F$9+HS!F115*Inittialize!$F$10+HS!F116*Inittialize!$F$11+HS!F139*Inittialize!$F$2)</f>
        <v>-0.63951804267999679</v>
      </c>
      <c r="G106">
        <f>SUM(HS!G108*Inittialize!$F$3+HS!G109*Inittialize!$F$4+HS!G110*Inittialize!$F$5+HS!G111*Inittialize!$F$6+HS!G112*Inittialize!$F$7+HS!G113*Inittialize!$F$8+HS!G114*Inittialize!$F$9+HS!G115*Inittialize!$F$10+HS!G116*Inittialize!$F$11+HS!G139*Inittialize!$F$2)</f>
        <v>-0.63283750233551095</v>
      </c>
      <c r="H106">
        <f>SUM(HS!H108*Inittialize!$F$3+HS!H109*Inittialize!$F$4+HS!H110*Inittialize!$F$5+HS!H111*Inittialize!$F$6+HS!H112*Inittialize!$F$7+HS!H113*Inittialize!$F$8+HS!H114*Inittialize!$F$9+HS!H115*Inittialize!$F$10+HS!H116*Inittialize!$F$11+HS!H139*Inittialize!$F$2)</f>
        <v>-0.49918158357350934</v>
      </c>
      <c r="I106">
        <f>SUM(HS!I108*Inittialize!$F$3+HS!I109*Inittialize!$F$4+HS!I110*Inittialize!$F$5+HS!I111*Inittialize!$F$6+HS!I112*Inittialize!$F$7+HS!I113*Inittialize!$F$8+HS!I114*Inittialize!$F$9+HS!I115*Inittialize!$F$10+HS!I116*Inittialize!$F$11+HS!I139*Inittialize!$F$2)</f>
        <v>-0.53303800219597064</v>
      </c>
      <c r="J106">
        <f>SUM(HS!J108*Inittialize!$F$3+HS!J109*Inittialize!$F$4+HS!J110*Inittialize!$F$5+HS!J111*Inittialize!$F$6+HS!J112*Inittialize!$F$7+HS!J113*Inittialize!$F$8+HS!J114*Inittialize!$F$9+HS!J115*Inittialize!$F$10+HS!J116*Inittialize!$F$11+HS!J139*Inittialize!$F$2)</f>
        <v>-0.57336816996507856</v>
      </c>
      <c r="K106">
        <f>SUM(HS!K108*Inittialize!$F$3+HS!K109*Inittialize!$F$4+HS!K110*Inittialize!$F$5+HS!K111*Inittialize!$F$6+HS!K112*Inittialize!$F$7+HS!K113*Inittialize!$F$8+HS!K114*Inittialize!$F$9+HS!K115*Inittialize!$F$10+HS!K116*Inittialize!$F$11+HS!K139*Inittialize!$F$2)</f>
        <v>-0.62034738716819848</v>
      </c>
    </row>
    <row r="107" spans="1:11" x14ac:dyDescent="0.2">
      <c r="A107">
        <v>5</v>
      </c>
      <c r="B107">
        <f>SUM(HS!B109*Inittialize!$F$3+HS!B110*Inittialize!$F$4+HS!B111*Inittialize!$F$5+HS!B112*Inittialize!$F$6+HS!B113*Inittialize!$F$7+HS!B114*Inittialize!$F$8+HS!B115*Inittialize!$F$9+HS!B116*Inittialize!$F$10+HS!B117*Inittialize!$F$11+HS!B140*Inittialize!$F$2)</f>
        <v>-0.66161021563681621</v>
      </c>
      <c r="C107">
        <f>SUM(HS!C109*Inittialize!$F$3+HS!C110*Inittialize!$F$4+HS!C111*Inittialize!$F$5+HS!C112*Inittialize!$F$6+HS!C113*Inittialize!$F$7+HS!C114*Inittialize!$F$8+HS!C115*Inittialize!$F$9+HS!C116*Inittialize!$F$10+HS!C117*Inittialize!$F$11+HS!C140*Inittialize!$F$2)</f>
        <v>-0.63975586028521114</v>
      </c>
      <c r="D107">
        <f>SUM(HS!D109*Inittialize!$F$3+HS!D110*Inittialize!$F$4+HS!D111*Inittialize!$F$5+HS!D112*Inittialize!$F$6+HS!D113*Inittialize!$F$7+HS!D114*Inittialize!$F$8+HS!D115*Inittialize!$F$9+HS!D116*Inittialize!$F$10+HS!D117*Inittialize!$F$11+HS!D140*Inittialize!$F$2)</f>
        <v>-0.63747965223362502</v>
      </c>
      <c r="E107">
        <f>SUM(HS!E109*Inittialize!$F$3+HS!E110*Inittialize!$F$4+HS!E111*Inittialize!$F$5+HS!E112*Inittialize!$F$6+HS!E113*Inittialize!$F$7+HS!E114*Inittialize!$F$8+HS!E115*Inittialize!$F$9+HS!E116*Inittialize!$F$10+HS!E117*Inittialize!$F$11+HS!E140*Inittialize!$F$2)</f>
        <v>-0.65226238668282521</v>
      </c>
      <c r="F107">
        <f>SUM(HS!F109*Inittialize!$F$3+HS!F110*Inittialize!$F$4+HS!F111*Inittialize!$F$5+HS!F112*Inittialize!$F$6+HS!F113*Inittialize!$F$7+HS!F114*Inittialize!$F$8+HS!F115*Inittialize!$F$9+HS!F116*Inittialize!$F$10+HS!F117*Inittialize!$F$11+HS!F140*Inittialize!$F$2)</f>
        <v>-0.65051607184757509</v>
      </c>
      <c r="G107">
        <f>SUM(HS!G109*Inittialize!$F$3+HS!G110*Inittialize!$F$4+HS!G111*Inittialize!$F$5+HS!G112*Inittialize!$F$6+HS!G113*Inittialize!$F$7+HS!G114*Inittialize!$F$8+HS!G115*Inittialize!$F$9+HS!G116*Inittialize!$F$10+HS!G117*Inittialize!$F$11+HS!G140*Inittialize!$F$2)</f>
        <v>-0.64431188412953411</v>
      </c>
      <c r="H107">
        <f>SUM(HS!H109*Inittialize!$F$3+HS!H110*Inittialize!$F$4+HS!H111*Inittialize!$F$5+HS!H112*Inittialize!$F$6+HS!H113*Inittialize!$F$7+HS!H114*Inittialize!$F$8+HS!H115*Inittialize!$F$9+HS!H116*Inittialize!$F$10+HS!H117*Inittialize!$F$11+HS!H140*Inittialize!$F$2)</f>
        <v>-0.51628322192830511</v>
      </c>
      <c r="I107">
        <f>SUM(HS!I109*Inittialize!$F$3+HS!I110*Inittialize!$F$4+HS!I111*Inittialize!$F$5+HS!I112*Inittialize!$F$6+HS!I113*Inittialize!$F$7+HS!I114*Inittialize!$F$8+HS!I115*Inittialize!$F$9+HS!I116*Inittialize!$F$10+HS!I117*Inittialize!$F$11+HS!I140*Inittialize!$F$2)</f>
        <v>-0.54901899374941099</v>
      </c>
      <c r="J107">
        <f>SUM(HS!J109*Inittialize!$F$3+HS!J110*Inittialize!$F$4+HS!J111*Inittialize!$F$5+HS!J112*Inittialize!$F$6+HS!J113*Inittialize!$F$7+HS!J114*Inittialize!$F$8+HS!J115*Inittialize!$F$9+HS!J116*Inittialize!$F$10+HS!J117*Inittialize!$F$11+HS!J140*Inittialize!$F$2)</f>
        <v>-0.58797254265475285</v>
      </c>
      <c r="K107">
        <f>SUM(HS!K109*Inittialize!$F$3+HS!K110*Inittialize!$F$4+HS!K111*Inittialize!$F$5+HS!K112*Inittialize!$F$6+HS!K113*Inittialize!$F$7+HS!K114*Inittialize!$F$8+HS!K115*Inittialize!$F$9+HS!K116*Inittialize!$F$10+HS!K117*Inittialize!$F$11+HS!K140*Inittialize!$F$2)</f>
        <v>-0.63328384702255858</v>
      </c>
    </row>
    <row r="108" spans="1:11" x14ac:dyDescent="0.2">
      <c r="A108">
        <v>6</v>
      </c>
      <c r="B108">
        <f>SUM(HS!B110*Inittialize!$F$3+HS!B111*Inittialize!$F$4+HS!B112*Inittialize!$F$5+HS!B113*Inittialize!$F$6+HS!B114*Inittialize!$F$7+HS!B115*Inittialize!$F$8+HS!B116*Inittialize!$F$9+HS!B117*Inittialize!$F$10+HS!B118*Inittialize!$F$11+HS!B141*Inittialize!$F$2)</f>
        <v>-0.67780484725526791</v>
      </c>
      <c r="C108">
        <f>SUM(HS!C110*Inittialize!$F$3+HS!C111*Inittialize!$F$4+HS!C112*Inittialize!$F$5+HS!C113*Inittialize!$F$6+HS!C114*Inittialize!$F$7+HS!C115*Inittialize!$F$8+HS!C116*Inittialize!$F$9+HS!C117*Inittialize!$F$10+HS!C118*Inittialize!$F$11+HS!C141*Inittialize!$F$2)</f>
        <v>-0.65118323227086761</v>
      </c>
      <c r="D108">
        <f>SUM(HS!D110*Inittialize!$F$3+HS!D111*Inittialize!$F$4+HS!D112*Inittialize!$F$5+HS!D113*Inittialize!$F$6+HS!D114*Inittialize!$F$7+HS!D115*Inittialize!$F$8+HS!D116*Inittialize!$F$9+HS!D117*Inittialize!$F$10+HS!D118*Inittialize!$F$11+HS!D141*Inittialize!$F$2)</f>
        <v>-0.64909810474299945</v>
      </c>
      <c r="E108">
        <f>SUM(HS!E110*Inittialize!$F$3+HS!E111*Inittialize!$F$4+HS!E112*Inittialize!$F$5+HS!E113*Inittialize!$F$6+HS!E114*Inittialize!$F$7+HS!E115*Inittialize!$F$8+HS!E116*Inittialize!$F$9+HS!E117*Inittialize!$F$10+HS!E118*Inittialize!$F$11+HS!E141*Inittialize!$F$2)</f>
        <v>-0.66292687509510151</v>
      </c>
      <c r="F108">
        <f>SUM(HS!F110*Inittialize!$F$3+HS!F111*Inittialize!$F$4+HS!F112*Inittialize!$F$5+HS!F113*Inittialize!$F$6+HS!F114*Inittialize!$F$7+HS!F115*Inittialize!$F$8+HS!F116*Inittialize!$F$9+HS!F117*Inittialize!$F$10+HS!F118*Inittialize!$F$11+HS!F141*Inittialize!$F$2)</f>
        <v>-0.6613324742233252</v>
      </c>
      <c r="G108">
        <f>SUM(HS!G110*Inittialize!$F$3+HS!G111*Inittialize!$F$4+HS!G112*Inittialize!$F$5+HS!G113*Inittialize!$F$6+HS!G114*Inittialize!$F$7+HS!G115*Inittialize!$F$8+HS!G116*Inittialize!$F$9+HS!G117*Inittialize!$F$10+HS!G118*Inittialize!$F$11+HS!G141*Inittialize!$F$2)</f>
        <v>-0.65566123977056312</v>
      </c>
      <c r="H108">
        <f>SUM(HS!H110*Inittialize!$F$3+HS!H111*Inittialize!$F$4+HS!H112*Inittialize!$F$5+HS!H113*Inittialize!$F$6+HS!H114*Inittialize!$F$7+HS!H115*Inittialize!$F$8+HS!H116*Inittialize!$F$9+HS!H117*Inittialize!$F$10+HS!H118*Inittialize!$F$11+HS!H141*Inittialize!$F$2)</f>
        <v>-0.53412528358263123</v>
      </c>
      <c r="I108">
        <f>SUM(HS!I110*Inittialize!$F$3+HS!I111*Inittialize!$F$4+HS!I112*Inittialize!$F$5+HS!I113*Inittialize!$F$6+HS!I114*Inittialize!$F$7+HS!I115*Inittialize!$F$8+HS!I116*Inittialize!$F$9+HS!I117*Inittialize!$F$10+HS!I118*Inittialize!$F$11+HS!I141*Inittialize!$F$2)</f>
        <v>-0.5657286516448633</v>
      </c>
      <c r="J108">
        <f>SUM(HS!J110*Inittialize!$F$3+HS!J111*Inittialize!$F$4+HS!J112*Inittialize!$F$5+HS!J113*Inittialize!$F$6+HS!J114*Inittialize!$F$7+HS!J115*Inittialize!$F$8+HS!J116*Inittialize!$F$9+HS!J117*Inittialize!$F$10+HS!J118*Inittialize!$F$11+HS!J141*Inittialize!$F$2)</f>
        <v>-0.60258608955731263</v>
      </c>
      <c r="K108">
        <f>SUM(HS!K110*Inittialize!$F$3+HS!K111*Inittialize!$F$4+HS!K112*Inittialize!$F$5+HS!K113*Inittialize!$F$6+HS!K114*Inittialize!$F$7+HS!K115*Inittialize!$F$8+HS!K116*Inittialize!$F$9+HS!K117*Inittialize!$F$10+HS!K118*Inittialize!$F$11+HS!K141*Inittialize!$F$2)</f>
        <v>-0.64629383657022199</v>
      </c>
    </row>
    <row r="109" spans="1:11" x14ac:dyDescent="0.2">
      <c r="A109">
        <v>7</v>
      </c>
      <c r="B109">
        <f>SUM(HS!B111*Inittialize!$F$3+HS!B112*Inittialize!$F$4+HS!B113*Inittialize!$F$5+HS!B114*Inittialize!$F$6+HS!B115*Inittialize!$F$7+HS!B116*Inittialize!$F$8+HS!B117*Inittialize!$F$9+HS!B118*Inittialize!$F$10+HS!B119*Inittialize!$F$11+HS!B142*Inittialize!$F$2)</f>
        <v>-0.65408751348945049</v>
      </c>
      <c r="C109">
        <f>SUM(HS!C111*Inittialize!$F$3+HS!C112*Inittialize!$F$4+HS!C113*Inittialize!$F$5+HS!C114*Inittialize!$F$6+HS!C115*Inittialize!$F$7+HS!C116*Inittialize!$F$8+HS!C117*Inittialize!$F$9+HS!C118*Inittialize!$F$10+HS!C119*Inittialize!$F$11+HS!C142*Inittialize!$F$2)</f>
        <v>-0.57459899474076515</v>
      </c>
      <c r="D109">
        <f>SUM(HS!D111*Inittialize!$F$3+HS!D112*Inittialize!$F$4+HS!D113*Inittialize!$F$5+HS!D114*Inittialize!$F$6+HS!D115*Inittialize!$F$7+HS!D116*Inittialize!$F$8+HS!D117*Inittialize!$F$9+HS!D118*Inittialize!$F$10+HS!D119*Inittialize!$F$11+HS!D142*Inittialize!$F$2)</f>
        <v>-0.56785808138444083</v>
      </c>
      <c r="E109">
        <f>SUM(HS!E111*Inittialize!$F$3+HS!E112*Inittialize!$F$4+HS!E113*Inittialize!$F$5+HS!E114*Inittialize!$F$6+HS!E115*Inittialize!$F$7+HS!E116*Inittialize!$F$8+HS!E117*Inittialize!$F$9+HS!E118*Inittialize!$F$10+HS!E119*Inittialize!$F$11+HS!E142*Inittialize!$F$2)</f>
        <v>-0.57497300528939332</v>
      </c>
      <c r="F109">
        <f>SUM(HS!F111*Inittialize!$F$3+HS!F112*Inittialize!$F$4+HS!F113*Inittialize!$F$5+HS!F114*Inittialize!$F$6+HS!F115*Inittialize!$F$7+HS!F116*Inittialize!$F$8+HS!F117*Inittialize!$F$9+HS!F118*Inittialize!$F$10+HS!F119*Inittialize!$F$11+HS!F142*Inittialize!$F$2)</f>
        <v>-0.56922223373423586</v>
      </c>
      <c r="G109">
        <f>SUM(HS!G111*Inittialize!$F$3+HS!G112*Inittialize!$F$4+HS!G113*Inittialize!$F$5+HS!G114*Inittialize!$F$6+HS!G115*Inittialize!$F$7+HS!G116*Inittialize!$F$8+HS!G117*Inittialize!$F$9+HS!G118*Inittialize!$F$10+HS!G119*Inittialize!$F$11+HS!G142*Inittialize!$F$2)</f>
        <v>-0.54851117635997992</v>
      </c>
      <c r="H109">
        <f>SUM(HS!H111*Inittialize!$F$3+HS!H112*Inittialize!$F$4+HS!H113*Inittialize!$F$5+HS!H114*Inittialize!$F$6+HS!H115*Inittialize!$F$7+HS!H116*Inittialize!$F$8+HS!H117*Inittialize!$F$9+HS!H118*Inittialize!$F$10+HS!H119*Inittialize!$F$11+HS!H142*Inittialize!$F$2)</f>
        <v>-0.44806397377899709</v>
      </c>
      <c r="I109">
        <f>SUM(HS!I111*Inittialize!$F$3+HS!I112*Inittialize!$F$4+HS!I113*Inittialize!$F$5+HS!I114*Inittialize!$F$6+HS!I115*Inittialize!$F$7+HS!I116*Inittialize!$F$8+HS!I117*Inittialize!$F$9+HS!I118*Inittialize!$F$10+HS!I119*Inittialize!$F$11+HS!I142*Inittialize!$F$2)</f>
        <v>-0.54649948645992685</v>
      </c>
      <c r="J109">
        <f>SUM(HS!J111*Inittialize!$F$3+HS!J112*Inittialize!$F$4+HS!J113*Inittialize!$F$5+HS!J114*Inittialize!$F$6+HS!J115*Inittialize!$F$7+HS!J116*Inittialize!$F$8+HS!J117*Inittialize!$F$9+HS!J118*Inittialize!$F$10+HS!J119*Inittialize!$F$11+HS!J142*Inittialize!$F$2)</f>
        <v>-0.59178605557427866</v>
      </c>
      <c r="K109">
        <f>SUM(HS!K111*Inittialize!$F$3+HS!K112*Inittialize!$F$4+HS!K113*Inittialize!$F$5+HS!K114*Inittialize!$F$6+HS!K115*Inittialize!$F$7+HS!K116*Inittialize!$F$8+HS!K117*Inittialize!$F$9+HS!K118*Inittialize!$F$10+HS!K119*Inittialize!$F$11+HS!K142*Inittialize!$F$2)</f>
        <v>-0.63228864704315768</v>
      </c>
    </row>
    <row r="110" spans="1:11" x14ac:dyDescent="0.2">
      <c r="A110">
        <v>8</v>
      </c>
      <c r="B110">
        <f>SUM(HS!B112*Inittialize!$F$3+HS!B113*Inittialize!$F$4+HS!B114*Inittialize!$F$5+HS!B115*Inittialize!$F$6+HS!B116*Inittialize!$F$7+HS!B117*Inittialize!$F$8+HS!B118*Inittialize!$F$9+HS!B119*Inittialize!$F$10+HS!B120*Inittialize!$F$11+HS!B143*Inittialize!$F$2)</f>
        <v>-0.61870368335035075</v>
      </c>
      <c r="C110">
        <f>SUM(HS!C112*Inittialize!$F$3+HS!C113*Inittialize!$F$4+HS!C114*Inittialize!$F$5+HS!C115*Inittialize!$F$6+HS!C116*Inittialize!$F$7+HS!C117*Inittialize!$F$8+HS!C118*Inittialize!$F$9+HS!C119*Inittialize!$F$10+HS!C120*Inittialize!$F$11+HS!C143*Inittialize!$F$2)</f>
        <v>-0.52570125482952001</v>
      </c>
      <c r="D110">
        <f>SUM(HS!D112*Inittialize!$F$3+HS!D113*Inittialize!$F$4+HS!D114*Inittialize!$F$5+HS!D115*Inittialize!$F$6+HS!D116*Inittialize!$F$7+HS!D117*Inittialize!$F$8+HS!D118*Inittialize!$F$9+HS!D119*Inittialize!$F$10+HS!D120*Inittialize!$F$11+HS!D143*Inittialize!$F$2)</f>
        <v>-0.51982063212531804</v>
      </c>
      <c r="E110">
        <f>SUM(HS!E112*Inittialize!$F$3+HS!E113*Inittialize!$F$4+HS!E114*Inittialize!$F$5+HS!E115*Inittialize!$F$6+HS!E116*Inittialize!$F$7+HS!E117*Inittialize!$F$8+HS!E118*Inittialize!$F$9+HS!E119*Inittialize!$F$10+HS!E120*Inittialize!$F$11+HS!E143*Inittialize!$F$2)</f>
        <v>-0.52686965809573971</v>
      </c>
      <c r="F110">
        <f>SUM(HS!F112*Inittialize!$F$3+HS!F113*Inittialize!$F$4+HS!F114*Inittialize!$F$5+HS!F115*Inittialize!$F$6+HS!F116*Inittialize!$F$7+HS!F117*Inittialize!$F$8+HS!F118*Inittialize!$F$9+HS!F119*Inittialize!$F$10+HS!F120*Inittialize!$F$11+HS!F143*Inittialize!$F$2)</f>
        <v>-0.52180592231171319</v>
      </c>
      <c r="G110">
        <f>SUM(HS!G112*Inittialize!$F$3+HS!G113*Inittialize!$F$4+HS!G114*Inittialize!$F$5+HS!G115*Inittialize!$F$6+HS!G116*Inittialize!$F$7+HS!G117*Inittialize!$F$8+HS!G118*Inittialize!$F$9+HS!G119*Inittialize!$F$10+HS!G120*Inittialize!$F$11+HS!G143*Inittialize!$F$2)</f>
        <v>-0.50419996892272845</v>
      </c>
      <c r="H110">
        <f>SUM(HS!H112*Inittialize!$F$3+HS!H113*Inittialize!$F$4+HS!H114*Inittialize!$F$5+HS!H115*Inittialize!$F$6+HS!H116*Inittialize!$F$7+HS!H117*Inittialize!$F$8+HS!H118*Inittialize!$F$9+HS!H119*Inittialize!$F$10+HS!H120*Inittialize!$F$11+HS!H143*Inittialize!$F$2)</f>
        <v>-0.40009338241588083</v>
      </c>
      <c r="I110">
        <f>SUM(HS!I112*Inittialize!$F$3+HS!I113*Inittialize!$F$4+HS!I114*Inittialize!$F$5+HS!I115*Inittialize!$F$6+HS!I116*Inittialize!$F$7+HS!I117*Inittialize!$F$8+HS!I118*Inittialize!$F$9+HS!I119*Inittialize!$F$10+HS!I120*Inittialize!$F$11+HS!I143*Inittialize!$F$2)</f>
        <v>-0.44404302315822308</v>
      </c>
      <c r="J110">
        <f>SUM(HS!J112*Inittialize!$F$3+HS!J113*Inittialize!$F$4+HS!J114*Inittialize!$F$5+HS!J115*Inittialize!$F$6+HS!J116*Inittialize!$F$7+HS!J117*Inittialize!$F$8+HS!J118*Inittialize!$F$9+HS!J119*Inittialize!$F$10+HS!J120*Inittialize!$F$11+HS!J143*Inittialize!$F$2)</f>
        <v>-0.54699786561582064</v>
      </c>
      <c r="K110">
        <f>SUM(HS!K112*Inittialize!$F$3+HS!K113*Inittialize!$F$4+HS!K114*Inittialize!$F$5+HS!K115*Inittialize!$F$6+HS!K116*Inittialize!$F$7+HS!K117*Inittialize!$F$8+HS!K118*Inittialize!$F$9+HS!K119*Inittialize!$F$10+HS!K120*Inittialize!$F$11+HS!K143*Inittialize!$F$2)</f>
        <v>-0.60080448007436693</v>
      </c>
    </row>
    <row r="111" spans="1:11" x14ac:dyDescent="0.2">
      <c r="A111">
        <v>9</v>
      </c>
      <c r="B111">
        <f>SUM(HS!B113*Inittialize!$F$3+HS!B114*Inittialize!$F$4+HS!B115*Inittialize!$F$5+HS!B116*Inittialize!$F$6+HS!B117*Inittialize!$F$7+HS!B118*Inittialize!$F$8+HS!B119*Inittialize!$F$9+HS!B120*Inittialize!$F$10+HS!B121*Inittialize!$F$11+HS!B144*Inittialize!$F$2)</f>
        <v>-0.57933468405491317</v>
      </c>
      <c r="C111">
        <f>SUM(HS!C113*Inittialize!$F$3+HS!C114*Inittialize!$F$4+HS!C115*Inittialize!$F$5+HS!C116*Inittialize!$F$6+HS!C117*Inittialize!$F$7+HS!C118*Inittialize!$F$8+HS!C119*Inittialize!$F$9+HS!C120*Inittialize!$F$10+HS!C121*Inittialize!$F$11+HS!C144*Inittialize!$F$2)</f>
        <v>-0.47296850799930379</v>
      </c>
      <c r="D111">
        <f>SUM(HS!D113*Inittialize!$F$3+HS!D114*Inittialize!$F$4+HS!D115*Inittialize!$F$5+HS!D116*Inittialize!$F$6+HS!D117*Inittialize!$F$7+HS!D118*Inittialize!$F$8+HS!D119*Inittialize!$F$9+HS!D120*Inittialize!$F$10+HS!D121*Inittialize!$F$11+HS!D144*Inittialize!$F$2)</f>
        <v>-0.46806812405463022</v>
      </c>
      <c r="E111">
        <f>SUM(HS!E113*Inittialize!$F$3+HS!E114*Inittialize!$F$4+HS!E115*Inittialize!$F$5+HS!E116*Inittialize!$F$6+HS!E117*Inittialize!$F$7+HS!E118*Inittialize!$F$8+HS!E119*Inittialize!$F$9+HS!E120*Inittialize!$F$10+HS!E121*Inittialize!$F$11+HS!E144*Inittialize!$F$2)</f>
        <v>-0.47524662105573579</v>
      </c>
      <c r="F111">
        <f>SUM(HS!F113*Inittialize!$F$3+HS!F114*Inittialize!$F$4+HS!F115*Inittialize!$F$5+HS!F116*Inittialize!$F$6+HS!F117*Inittialize!$F$7+HS!F118*Inittialize!$F$8+HS!F119*Inittialize!$F$9+HS!F120*Inittialize!$F$10+HS!F121*Inittialize!$F$11+HS!F144*Inittialize!$F$2)</f>
        <v>-0.47105232864362206</v>
      </c>
      <c r="G111">
        <f>SUM(HS!G113*Inittialize!$F$3+HS!G114*Inittialize!$F$4+HS!G115*Inittialize!$F$5+HS!G116*Inittialize!$F$6+HS!G117*Inittialize!$F$7+HS!G118*Inittialize!$F$8+HS!G119*Inittialize!$F$9+HS!G120*Inittialize!$F$10+HS!G121*Inittialize!$F$11+HS!G144*Inittialize!$F$2)</f>
        <v>-0.45612413374487487</v>
      </c>
      <c r="H111">
        <f>SUM(HS!H113*Inittialize!$F$3+HS!H114*Inittialize!$F$4+HS!H115*Inittialize!$F$5+HS!H116*Inittialize!$F$6+HS!H117*Inittialize!$F$7+HS!H118*Inittialize!$F$8+HS!H119*Inittialize!$F$9+HS!H120*Inittialize!$F$10+HS!H121*Inittialize!$F$11+HS!H144*Inittialize!$F$2)</f>
        <v>-0.36292586807283833</v>
      </c>
      <c r="I111">
        <f>SUM(HS!I113*Inittialize!$F$3+HS!I114*Inittialize!$F$4+HS!I115*Inittialize!$F$5+HS!I116*Inittialize!$F$6+HS!I117*Inittialize!$F$7+HS!I118*Inittialize!$F$8+HS!I119*Inittialize!$F$9+HS!I120*Inittialize!$F$10+HS!I121*Inittialize!$F$11+HS!I144*Inittialize!$F$2)</f>
        <v>-0.39271659089901562</v>
      </c>
      <c r="J111">
        <f>SUM(HS!J113*Inittialize!$F$3+HS!J114*Inittialize!$F$4+HS!J115*Inittialize!$F$5+HS!J116*Inittialize!$F$6+HS!J117*Inittialize!$F$7+HS!J118*Inittialize!$F$8+HS!J119*Inittialize!$F$9+HS!J120*Inittialize!$F$10+HS!J121*Inittialize!$F$11+HS!J144*Inittialize!$F$2)</f>
        <v>-0.44112297012360069</v>
      </c>
      <c r="K111">
        <f>SUM(HS!K113*Inittialize!$F$3+HS!K114*Inittialize!$F$4+HS!K115*Inittialize!$F$5+HS!K116*Inittialize!$F$6+HS!K117*Inittialize!$F$7+HS!K118*Inittialize!$F$8+HS!K119*Inittialize!$F$9+HS!K120*Inittialize!$F$10+HS!K121*Inittialize!$F$11+HS!K144*Inittialize!$F$2)</f>
        <v>-0.54988410919942199</v>
      </c>
    </row>
    <row r="112" spans="1:11" x14ac:dyDescent="0.2">
      <c r="A112">
        <v>10</v>
      </c>
      <c r="B112">
        <f>SUM(HS!B114*Inittialize!$F$3+HS!B115*Inittialize!$F$4+HS!B116*Inittialize!$F$5+HS!B117*Inittialize!$F$6+HS!B118*Inittialize!$F$7+HS!B119*Inittialize!$F$8+HS!B120*Inittialize!$F$9+HS!B121*Inittialize!$F$10+HS!B122*Inittialize!$F$11+HS!B145*Inittialize!$F$2)</f>
        <v>-0.51971754456469177</v>
      </c>
      <c r="C112">
        <f>SUM(HS!C114*Inittialize!$F$3+HS!C115*Inittialize!$F$4+HS!C116*Inittialize!$F$5+HS!C117*Inittialize!$F$6+HS!C118*Inittialize!$F$7+HS!C119*Inittialize!$F$8+HS!C120*Inittialize!$F$9+HS!C121*Inittialize!$F$10+HS!C122*Inittialize!$F$11+HS!C145*Inittialize!$F$2)</f>
        <v>-0.41455289302374626</v>
      </c>
      <c r="D112">
        <f>SUM(HS!D114*Inittialize!$F$3+HS!D115*Inittialize!$F$4+HS!D116*Inittialize!$F$5+HS!D117*Inittialize!$F$6+HS!D118*Inittialize!$F$7+HS!D119*Inittialize!$F$8+HS!D120*Inittialize!$F$9+HS!D121*Inittialize!$F$10+HS!D122*Inittialize!$F$11+HS!D145*Inittialize!$F$2)</f>
        <v>-0.41074063571208014</v>
      </c>
      <c r="E112">
        <f>SUM(HS!E114*Inittialize!$F$3+HS!E115*Inittialize!$F$4+HS!E116*Inittialize!$F$5+HS!E117*Inittialize!$F$6+HS!E118*Inittialize!$F$7+HS!E119*Inittialize!$F$8+HS!E120*Inittialize!$F$9+HS!E121*Inittialize!$F$10+HS!E122*Inittialize!$F$11+HS!E145*Inittialize!$F$2)</f>
        <v>-0.4181729491437069</v>
      </c>
      <c r="F112">
        <f>SUM(HS!F114*Inittialize!$F$3+HS!F115*Inittialize!$F$4+HS!F116*Inittialize!$F$5+HS!F117*Inittialize!$F$6+HS!F118*Inittialize!$F$7+HS!F119*Inittialize!$F$8+HS!F120*Inittialize!$F$9+HS!F121*Inittialize!$F$10+HS!F122*Inittialize!$F$11+HS!F145*Inittialize!$F$2)</f>
        <v>-0.41494401934743752</v>
      </c>
      <c r="G112">
        <f>SUM(HS!G114*Inittialize!$F$3+HS!G115*Inittialize!$F$4+HS!G116*Inittialize!$F$5+HS!G117*Inittialize!$F$6+HS!G118*Inittialize!$F$7+HS!G119*Inittialize!$F$8+HS!G120*Inittialize!$F$9+HS!G121*Inittialize!$F$10+HS!G122*Inittialize!$F$11+HS!G145*Inittialize!$F$2)</f>
        <v>-0.40334937685888633</v>
      </c>
      <c r="H112">
        <f>SUM(HS!H114*Inittialize!$F$3+HS!H115*Inittialize!$F$4+HS!H116*Inittialize!$F$5+HS!H117*Inittialize!$F$6+HS!H118*Inittialize!$F$7+HS!H119*Inittialize!$F$8+HS!H120*Inittialize!$F$9+HS!H121*Inittialize!$F$10+HS!H122*Inittialize!$F$11+HS!H145*Inittialize!$F$2)</f>
        <v>-0.3213752943194127</v>
      </c>
      <c r="I112">
        <f>SUM(HS!I114*Inittialize!$F$3+HS!I115*Inittialize!$F$4+HS!I116*Inittialize!$F$5+HS!I117*Inittialize!$F$6+HS!I118*Inittialize!$F$7+HS!I119*Inittialize!$F$8+HS!I120*Inittialize!$F$9+HS!I121*Inittialize!$F$10+HS!I122*Inittialize!$F$11+HS!I145*Inittialize!$F$2)</f>
        <v>-0.35093893283822203</v>
      </c>
      <c r="J112">
        <f>SUM(HS!J114*Inittialize!$F$3+HS!J115*Inittialize!$F$4+HS!J116*Inittialize!$F$5+HS!J117*Inittialize!$F$6+HS!J118*Inittialize!$F$7+HS!J119*Inittialize!$F$8+HS!J120*Inittialize!$F$9+HS!J121*Inittialize!$F$10+HS!J122*Inittialize!$F$11+HS!J145*Inittialize!$F$2)</f>
        <v>-0.38490346848624718</v>
      </c>
      <c r="K112">
        <f>SUM(HS!K114*Inittialize!$F$3+HS!K115*Inittialize!$F$4+HS!K116*Inittialize!$F$5+HS!K117*Inittialize!$F$6+HS!K118*Inittialize!$F$7+HS!K119*Inittialize!$F$8+HS!K120*Inittialize!$F$9+HS!K121*Inittialize!$F$10+HS!K122*Inittialize!$F$11+HS!K145*Inittialize!$F$2)</f>
        <v>-0.4391161443290561</v>
      </c>
    </row>
    <row r="113" spans="1:11" x14ac:dyDescent="0.2">
      <c r="A113">
        <v>11</v>
      </c>
      <c r="B113">
        <f>SUM(HS!B115*Inittialize!$F$3+HS!B116*Inittialize!$F$4+HS!B117*Inittialize!$F$5+HS!B118*Inittialize!$F$6+HS!B119*Inittialize!$F$7+HS!B120*Inittialize!$F$8+HS!B121*Inittialize!$F$9+HS!B122*Inittialize!$F$10+HS!B123*Inittialize!$F$11+HS!B146*Inittialize!$F$2)</f>
        <v>-0.44074979780503526</v>
      </c>
      <c r="C113">
        <f>SUM(HS!C115*Inittialize!$F$3+HS!C116*Inittialize!$F$4+HS!C117*Inittialize!$F$5+HS!C118*Inittialize!$F$6+HS!C119*Inittialize!$F$7+HS!C120*Inittialize!$F$8+HS!C121*Inittialize!$F$9+HS!C122*Inittialize!$F$10+HS!C123*Inittialize!$F$11+HS!C146*Inittialize!$F$2)</f>
        <v>-0.38732362736852477</v>
      </c>
      <c r="D113">
        <f>SUM(HS!D115*Inittialize!$F$3+HS!D116*Inittialize!$F$4+HS!D117*Inittialize!$F$5+HS!D118*Inittialize!$F$6+HS!D119*Inittialize!$F$7+HS!D120*Inittialize!$F$8+HS!D121*Inittialize!$F$9+HS!D122*Inittialize!$F$10+HS!D123*Inittialize!$F$11+HS!D146*Inittialize!$F$2)</f>
        <v>-0.38427148739709915</v>
      </c>
      <c r="E113">
        <f>SUM(HS!E115*Inittialize!$F$3+HS!E116*Inittialize!$F$4+HS!E117*Inittialize!$F$5+HS!E118*Inittialize!$F$6+HS!E119*Inittialize!$F$7+HS!E120*Inittialize!$F$8+HS!E121*Inittialize!$F$9+HS!E122*Inittialize!$F$10+HS!E123*Inittialize!$F$11+HS!E146*Inittialize!$F$2)</f>
        <v>-0.39250386290507289</v>
      </c>
      <c r="F113">
        <f>SUM(HS!F115*Inittialize!$F$3+HS!F116*Inittialize!$F$4+HS!F117*Inittialize!$F$5+HS!F118*Inittialize!$F$6+HS!F119*Inittialize!$F$7+HS!F120*Inittialize!$F$8+HS!F121*Inittialize!$F$9+HS!F122*Inittialize!$F$10+HS!F123*Inittialize!$F$11+HS!F146*Inittialize!$F$2)</f>
        <v>-0.38996413317711753</v>
      </c>
      <c r="G113">
        <f>SUM(HS!G115*Inittialize!$F$3+HS!G116*Inittialize!$F$4+HS!G117*Inittialize!$F$5+HS!G118*Inittialize!$F$6+HS!G119*Inittialize!$F$7+HS!G120*Inittialize!$F$8+HS!G121*Inittialize!$F$9+HS!G122*Inittialize!$F$10+HS!G123*Inittialize!$F$11+HS!G146*Inittialize!$F$2)</f>
        <v>-0.38092708697640476</v>
      </c>
      <c r="H113">
        <f>SUM(HS!H115*Inittialize!$F$3+HS!H116*Inittialize!$F$4+HS!H117*Inittialize!$F$5+HS!H118*Inittialize!$F$6+HS!H119*Inittialize!$F$7+HS!H120*Inittialize!$F$8+HS!H121*Inittialize!$F$9+HS!H122*Inittialize!$F$10+HS!H123*Inittialize!$F$11+HS!H146*Inittialize!$F$2)</f>
        <v>-0.30428136261891797</v>
      </c>
      <c r="I113">
        <f>SUM(HS!I115*Inittialize!$F$3+HS!I116*Inittialize!$F$4+HS!I117*Inittialize!$F$5+HS!I118*Inittialize!$F$6+HS!I119*Inittialize!$F$7+HS!I120*Inittialize!$F$8+HS!I121*Inittialize!$F$9+HS!I122*Inittialize!$F$10+HS!I123*Inittialize!$F$11+HS!I146*Inittialize!$F$2)</f>
        <v>-0.33492471434221421</v>
      </c>
      <c r="J113">
        <f>SUM(HS!J115*Inittialize!$F$3+HS!J116*Inittialize!$F$4+HS!J117*Inittialize!$F$5+HS!J118*Inittialize!$F$6+HS!J119*Inittialize!$F$7+HS!J120*Inittialize!$F$8+HS!J121*Inittialize!$F$9+HS!J122*Inittialize!$F$10+HS!J123*Inittialize!$F$11+HS!J146*Inittialize!$F$2)</f>
        <v>-0.37086719682791891</v>
      </c>
      <c r="K113">
        <f>SUM(HS!K115*Inittialize!$F$3+HS!K116*Inittialize!$F$4+HS!K117*Inittialize!$F$5+HS!K118*Inittialize!$F$6+HS!K119*Inittialize!$F$7+HS!K120*Inittialize!$F$8+HS!K121*Inittialize!$F$9+HS!K122*Inittialize!$F$10+HS!K123*Inittialize!$F$11+HS!K146*Inittialize!$F$2)</f>
        <v>-0.41340283543922207</v>
      </c>
    </row>
    <row r="114" spans="1:11" x14ac:dyDescent="0.2">
      <c r="A114">
        <v>12</v>
      </c>
      <c r="B114">
        <f>SUM(HS!B116*Inittialize!$F$3+HS!B117*Inittialize!$F$4+HS!B118*Inittialize!$F$5+HS!B119*Inittialize!$F$6+HS!B120*Inittialize!$F$7+HS!B121*Inittialize!$F$8+HS!B122*Inittialize!$F$9+HS!B123*Inittialize!$F$10+HS!B124*Inittialize!$F$11+HS!B147*Inittialize!$F$2)</f>
        <v>-0.69498195510467564</v>
      </c>
      <c r="C114">
        <f>SUM(HS!C116*Inittialize!$F$3+HS!C117*Inittialize!$F$4+HS!C118*Inittialize!$F$5+HS!C119*Inittialize!$F$6+HS!C120*Inittialize!$F$7+HS!C121*Inittialize!$F$8+HS!C122*Inittialize!$F$9+HS!C123*Inittialize!$F$10+HS!C124*Inittialize!$F$11+HS!C147*Inittialize!$F$2)</f>
        <v>-0.64537193969934437</v>
      </c>
      <c r="D114">
        <f>SUM(HS!D116*Inittialize!$F$3+HS!D117*Inittialize!$F$4+HS!D118*Inittialize!$F$5+HS!D119*Inittialize!$F$6+HS!D120*Inittialize!$F$7+HS!D121*Inittialize!$F$8+HS!D122*Inittialize!$F$9+HS!D123*Inittialize!$F$10+HS!D124*Inittialize!$F$11+HS!D147*Inittialize!$F$2)</f>
        <v>-0.64253780972587782</v>
      </c>
      <c r="E114">
        <f>SUM(HS!E116*Inittialize!$F$3+HS!E117*Inittialize!$F$4+HS!E118*Inittialize!$F$5+HS!E119*Inittialize!$F$6+HS!E120*Inittialize!$F$7+HS!E121*Inittialize!$F$8+HS!E122*Inittialize!$F$9+HS!E123*Inittialize!$F$10+HS!E124*Inittialize!$F$11+HS!E147*Inittialize!$F$2)</f>
        <v>-0.63958917649104974</v>
      </c>
      <c r="F114">
        <f>SUM(HS!F116*Inittialize!$F$3+HS!F117*Inittialize!$F$4+HS!F118*Inittialize!$F$5+HS!F119*Inittialize!$F$6+HS!F120*Inittialize!$F$7+HS!F121*Inittialize!$F$8+HS!F122*Inittialize!$F$9+HS!F123*Inittialize!$F$10+HS!F124*Inittialize!$F$11+HS!F147*Inittialize!$F$2)</f>
        <v>-0.63704944676309438</v>
      </c>
      <c r="G114">
        <f>SUM(HS!G116*Inittialize!$F$3+HS!G117*Inittialize!$F$4+HS!G118*Inittialize!$F$5+HS!G119*Inittialize!$F$6+HS!G120*Inittialize!$F$7+HS!G121*Inittialize!$F$8+HS!G122*Inittialize!$F$9+HS!G123*Inittialize!$F$10+HS!G124*Inittialize!$F$11+HS!G147*Inittialize!$F$2)</f>
        <v>-0.62801240056238161</v>
      </c>
      <c r="H114">
        <f>SUM(HS!H116*Inittialize!$F$3+HS!H117*Inittialize!$F$4+HS!H118*Inittialize!$F$5+HS!H119*Inittialize!$F$6+HS!H120*Inittialize!$F$7+HS!H121*Inittialize!$F$8+HS!H122*Inittialize!$F$9+HS!H123*Inittialize!$F$10+HS!H124*Inittialize!$F$11+HS!H147*Inittialize!$F$2)</f>
        <v>-0.56826126528899534</v>
      </c>
      <c r="I114">
        <f>SUM(HS!I116*Inittialize!$F$3+HS!I117*Inittialize!$F$4+HS!I118*Inittialize!$F$5+HS!I119*Inittialize!$F$6+HS!I120*Inittialize!$F$7+HS!I121*Inittialize!$F$8+HS!I122*Inittialize!$F$9+HS!I123*Inittialize!$F$10+HS!I124*Inittialize!$F$11+HS!I147*Inittialize!$F$2)</f>
        <v>-0.59671580617491327</v>
      </c>
      <c r="J114">
        <f>SUM(HS!J116*Inittialize!$F$3+HS!J117*Inittialize!$F$4+HS!J118*Inittialize!$F$5+HS!J119*Inittialize!$F$6+HS!J120*Inittialize!$F$7+HS!J121*Inittialize!$F$8+HS!J122*Inittialize!$F$9+HS!J123*Inittialize!$F$10+HS!J124*Inittialize!$F$11+HS!J147*Inittialize!$F$2)</f>
        <v>-0.63009096848306756</v>
      </c>
      <c r="K114">
        <f>SUM(HS!K116*Inittialize!$F$3+HS!K117*Inittialize!$F$4+HS!K118*Inittialize!$F$5+HS!K119*Inittialize!$F$6+HS!K120*Inittialize!$F$7+HS!K121*Inittialize!$F$8+HS!K122*Inittialize!$F$9+HS!K123*Inittialize!$F$10+HS!K124*Inittialize!$F$11+HS!K147*Inittialize!$F$2)</f>
        <v>-0.66958834719356342</v>
      </c>
    </row>
    <row r="115" spans="1:11" x14ac:dyDescent="0.2">
      <c r="A115">
        <v>13</v>
      </c>
      <c r="B115">
        <f>SUM(HS!B117*Inittialize!$F$3+HS!B118*Inittialize!$F$4+HS!B119*Inittialize!$F$5+HS!B120*Inittialize!$F$6+HS!B121*Inittialize!$F$7+HS!B122*Inittialize!$F$8+HS!B123*Inittialize!$F$9+HS!B124*Inittialize!$F$10+HS!B125*Inittialize!$F$11+HS!B148*Inittialize!$F$2)</f>
        <v>-0.71676895831148446</v>
      </c>
      <c r="C115">
        <f>SUM(HS!C117*Inittialize!$F$3+HS!C118*Inittialize!$F$4+HS!C119*Inittialize!$F$5+HS!C120*Inittialize!$F$6+HS!C121*Inittialize!$F$7+HS!C122*Inittialize!$F$8+HS!C123*Inittialize!$F$9+HS!C124*Inittialize!$F$10+HS!C125*Inittialize!$F$11+HS!C148*Inittialize!$F$2)</f>
        <v>-0.66168802251609049</v>
      </c>
      <c r="D115">
        <f>SUM(HS!D117*Inittialize!$F$3+HS!D118*Inittialize!$F$4+HS!D119*Inittialize!$F$5+HS!D120*Inittialize!$F$6+HS!D121*Inittialize!$F$7+HS!D122*Inittialize!$F$8+HS!D123*Inittialize!$F$9+HS!D124*Inittialize!$F$10+HS!D125*Inittialize!$F$11+HS!D148*Inittialize!$F$2)</f>
        <v>-0.65885389254262394</v>
      </c>
      <c r="E115">
        <f>SUM(HS!E117*Inittialize!$F$3+HS!E118*Inittialize!$F$4+HS!E119*Inittialize!$F$5+HS!E120*Inittialize!$F$6+HS!E121*Inittialize!$F$7+HS!E122*Inittialize!$F$8+HS!E123*Inittialize!$F$9+HS!E124*Inittialize!$F$10+HS!E125*Inittialize!$F$11+HS!E148*Inittialize!$F$2)</f>
        <v>-0.65590525930779586</v>
      </c>
      <c r="F115">
        <f>SUM(HS!F117*Inittialize!$F$3+HS!F118*Inittialize!$F$4+HS!F119*Inittialize!$F$5+HS!F120*Inittialize!$F$6+HS!F121*Inittialize!$F$7+HS!F122*Inittialize!$F$8+HS!F123*Inittialize!$F$9+HS!F124*Inittialize!$F$10+HS!F125*Inittialize!$F$11+HS!F148*Inittialize!$F$2)</f>
        <v>-0.65336552957984051</v>
      </c>
      <c r="G115">
        <f>SUM(HS!G117*Inittialize!$F$3+HS!G118*Inittialize!$F$4+HS!G119*Inittialize!$F$5+HS!G120*Inittialize!$F$6+HS!G121*Inittialize!$F$7+HS!G122*Inittialize!$F$8+HS!G123*Inittialize!$F$9+HS!G124*Inittialize!$F$10+HS!G125*Inittialize!$F$11+HS!G148*Inittialize!$F$2)</f>
        <v>-0.64432848337912774</v>
      </c>
      <c r="H115">
        <f>SUM(HS!H117*Inittialize!$F$3+HS!H118*Inittialize!$F$4+HS!H119*Inittialize!$F$5+HS!H120*Inittialize!$F$6+HS!H121*Inittialize!$F$7+HS!H122*Inittialize!$F$8+HS!H123*Inittialize!$F$9+HS!H124*Inittialize!$F$10+HS!H125*Inittialize!$F$11+HS!H148*Inittialize!$F$2)</f>
        <v>-0.59909974633978136</v>
      </c>
      <c r="I115">
        <f>SUM(HS!I117*Inittialize!$F$3+HS!I118*Inittialize!$F$4+HS!I119*Inittialize!$F$5+HS!I120*Inittialize!$F$6+HS!I121*Inittialize!$F$7+HS!I122*Inittialize!$F$8+HS!I123*Inittialize!$F$9+HS!I124*Inittialize!$F$10+HS!I125*Inittialize!$F$11+HS!I148*Inittialize!$F$2)</f>
        <v>-0.62552182001956225</v>
      </c>
      <c r="J115">
        <f>SUM(HS!J117*Inittialize!$F$3+HS!J118*Inittialize!$F$4+HS!J119*Inittialize!$F$5+HS!J120*Inittialize!$F$6+HS!J121*Inittialize!$F$7+HS!J122*Inittialize!$F$8+HS!J123*Inittialize!$F$9+HS!J124*Inittialize!$F$10+HS!J125*Inittialize!$F$11+HS!J148*Inittialize!$F$2)</f>
        <v>-0.65651304216284845</v>
      </c>
      <c r="K115">
        <f>SUM(HS!K117*Inittialize!$F$3+HS!K118*Inittialize!$F$4+HS!K119*Inittialize!$F$5+HS!K120*Inittialize!$F$6+HS!K121*Inittialize!$F$7+HS!K122*Inittialize!$F$8+HS!K123*Inittialize!$F$9+HS!K124*Inittialize!$F$10+HS!K125*Inittialize!$F$11+HS!K148*Inittialize!$F$2)</f>
        <v>-0.69318917953688031</v>
      </c>
    </row>
    <row r="116" spans="1:11" x14ac:dyDescent="0.2">
      <c r="A116">
        <v>14</v>
      </c>
      <c r="B116">
        <f>SUM(HS!B118*Inittialize!$F$3+HS!B119*Inittialize!$F$4+HS!B120*Inittialize!$F$5+HS!B121*Inittialize!$F$6+HS!B122*Inittialize!$F$7+HS!B123*Inittialize!$F$8+HS!B124*Inittialize!$F$9+HS!B125*Inittialize!$F$10+HS!B126*Inittialize!$F$11+HS!B149*Inittialize!$F$2)</f>
        <v>-0.73699974700352133</v>
      </c>
      <c r="C116">
        <f>SUM(HS!C118*Inittialize!$F$3+HS!C119*Inittialize!$F$4+HS!C120*Inittialize!$F$5+HS!C121*Inittialize!$F$6+HS!C122*Inittialize!$F$7+HS!C123*Inittialize!$F$8+HS!C124*Inittialize!$F$9+HS!C125*Inittialize!$F$10+HS!C126*Inittialize!$F$11+HS!C149*Inittialize!$F$2)</f>
        <v>-0.67800410533283662</v>
      </c>
      <c r="D116">
        <f>SUM(HS!D118*Inittialize!$F$3+HS!D119*Inittialize!$F$4+HS!D120*Inittialize!$F$5+HS!D121*Inittialize!$F$6+HS!D122*Inittialize!$F$7+HS!D123*Inittialize!$F$8+HS!D124*Inittialize!$F$9+HS!D125*Inittialize!$F$10+HS!D126*Inittialize!$F$11+HS!D149*Inittialize!$F$2)</f>
        <v>-0.67516997535936996</v>
      </c>
      <c r="E116">
        <f>SUM(HS!E118*Inittialize!$F$3+HS!E119*Inittialize!$F$4+HS!E120*Inittialize!$F$5+HS!E121*Inittialize!$F$6+HS!E122*Inittialize!$F$7+HS!E123*Inittialize!$F$8+HS!E124*Inittialize!$F$9+HS!E125*Inittialize!$F$10+HS!E126*Inittialize!$F$11+HS!E149*Inittialize!$F$2)</f>
        <v>-0.67222134212454199</v>
      </c>
      <c r="F116">
        <f>SUM(HS!F118*Inittialize!$F$3+HS!F119*Inittialize!$F$4+HS!F120*Inittialize!$F$5+HS!F121*Inittialize!$F$6+HS!F122*Inittialize!$F$7+HS!F123*Inittialize!$F$8+HS!F124*Inittialize!$F$9+HS!F125*Inittialize!$F$10+HS!F126*Inittialize!$F$11+HS!F149*Inittialize!$F$2)</f>
        <v>-0.66968161239658663</v>
      </c>
      <c r="G116">
        <f>SUM(HS!G118*Inittialize!$F$3+HS!G119*Inittialize!$F$4+HS!G120*Inittialize!$F$5+HS!G121*Inittialize!$F$6+HS!G122*Inittialize!$F$7+HS!G123*Inittialize!$F$8+HS!G124*Inittialize!$F$9+HS!G125*Inittialize!$F$10+HS!G126*Inittialize!$F$11+HS!G149*Inittialize!$F$2)</f>
        <v>-0.66064456619587375</v>
      </c>
      <c r="H116">
        <f>SUM(HS!H118*Inittialize!$F$3+HS!H119*Inittialize!$F$4+HS!H120*Inittialize!$F$5+HS!H121*Inittialize!$F$6+HS!H122*Inittialize!$F$7+HS!H123*Inittialize!$F$8+HS!H124*Inittialize!$F$9+HS!H125*Inittialize!$F$10+HS!H126*Inittialize!$F$11+HS!H149*Inittialize!$F$2)</f>
        <v>-0.62773547874408275</v>
      </c>
      <c r="I116">
        <f>SUM(HS!I118*Inittialize!$F$3+HS!I119*Inittialize!$F$4+HS!I120*Inittialize!$F$5+HS!I121*Inittialize!$F$6+HS!I122*Inittialize!$F$7+HS!I123*Inittialize!$F$8+HS!I124*Inittialize!$F$9+HS!I125*Inittialize!$F$10+HS!I126*Inittialize!$F$11+HS!I149*Inittialize!$F$2)</f>
        <v>-0.65227026144673639</v>
      </c>
      <c r="J116">
        <f>SUM(HS!J118*Inittialize!$F$3+HS!J119*Inittialize!$F$4+HS!J120*Inittialize!$F$5+HS!J121*Inittialize!$F$6+HS!J122*Inittialize!$F$7+HS!J123*Inittialize!$F$8+HS!J124*Inittialize!$F$9+HS!J125*Inittialize!$F$10+HS!J126*Inittialize!$F$11+HS!J149*Inittialize!$F$2)</f>
        <v>-0.68104782486550219</v>
      </c>
      <c r="K116">
        <f>SUM(HS!K118*Inittialize!$F$3+HS!K119*Inittialize!$F$4+HS!K120*Inittialize!$F$5+HS!K121*Inittialize!$F$6+HS!K122*Inittialize!$F$7+HS!K123*Inittialize!$F$8+HS!K124*Inittialize!$F$9+HS!K125*Inittialize!$F$10+HS!K126*Inittialize!$F$11+HS!K149*Inittialize!$F$2)</f>
        <v>-0.71510423814138879</v>
      </c>
    </row>
    <row r="117" spans="1:11" x14ac:dyDescent="0.2">
      <c r="A117">
        <v>15</v>
      </c>
      <c r="B117">
        <f>SUM(HS!B119*Inittialize!$F$3+HS!B120*Inittialize!$F$4+HS!B121*Inittialize!$F$5+HS!B122*Inittialize!$F$6+HS!B123*Inittialize!$F$7+HS!B124*Inittialize!$F$8+HS!B125*Inittialize!$F$9+HS!B126*Inittialize!$F$10+HS!B127*Inittialize!$F$11+HS!B150*Inittialize!$F$2)</f>
        <v>-0.75578547936041274</v>
      </c>
      <c r="C117">
        <f>SUM(HS!C119*Inittialize!$F$3+HS!C120*Inittialize!$F$4+HS!C121*Inittialize!$F$5+HS!C122*Inittialize!$F$6+HS!C123*Inittialize!$F$7+HS!C124*Inittialize!$F$8+HS!C125*Inittialize!$F$9+HS!C126*Inittialize!$F$10+HS!C127*Inittialize!$F$11+HS!C150*Inittialize!$F$2)</f>
        <v>-0.69432018814958274</v>
      </c>
      <c r="D117">
        <f>SUM(HS!D119*Inittialize!$F$3+HS!D120*Inittialize!$F$4+HS!D121*Inittialize!$F$5+HS!D122*Inittialize!$F$6+HS!D123*Inittialize!$F$7+HS!D124*Inittialize!$F$8+HS!D125*Inittialize!$F$9+HS!D126*Inittialize!$F$10+HS!D127*Inittialize!$F$11+HS!D150*Inittialize!$F$2)</f>
        <v>-0.69148605817611608</v>
      </c>
      <c r="E117">
        <f>SUM(HS!E119*Inittialize!$F$3+HS!E120*Inittialize!$F$4+HS!E121*Inittialize!$F$5+HS!E122*Inittialize!$F$6+HS!E123*Inittialize!$F$7+HS!E124*Inittialize!$F$8+HS!E125*Inittialize!$F$9+HS!E126*Inittialize!$F$10+HS!E127*Inittialize!$F$11+HS!E150*Inittialize!$F$2)</f>
        <v>-0.688537424941288</v>
      </c>
      <c r="F117">
        <f>SUM(HS!F119*Inittialize!$F$3+HS!F120*Inittialize!$F$4+HS!F121*Inittialize!$F$5+HS!F122*Inittialize!$F$6+HS!F123*Inittialize!$F$7+HS!F124*Inittialize!$F$8+HS!F125*Inittialize!$F$9+HS!F126*Inittialize!$F$10+HS!F127*Inittialize!$F$11+HS!F150*Inittialize!$F$2)</f>
        <v>-0.68599769521333265</v>
      </c>
      <c r="G117">
        <f>SUM(HS!G119*Inittialize!$F$3+HS!G120*Inittialize!$F$4+HS!G121*Inittialize!$F$5+HS!G122*Inittialize!$F$6+HS!G123*Inittialize!$F$7+HS!G124*Inittialize!$F$8+HS!G125*Inittialize!$F$9+HS!G126*Inittialize!$F$10+HS!G127*Inittialize!$F$11+HS!G150*Inittialize!$F$2)</f>
        <v>-0.67696064901261988</v>
      </c>
      <c r="H117">
        <f>SUM(HS!H119*Inittialize!$F$3+HS!H120*Inittialize!$F$4+HS!H121*Inittialize!$F$5+HS!H122*Inittialize!$F$6+HS!H123*Inittialize!$F$7+HS!H124*Inittialize!$F$8+HS!H125*Inittialize!$F$9+HS!H126*Inittialize!$F$10+HS!H127*Inittialize!$F$11+HS!H150*Inittialize!$F$2)</f>
        <v>-0.65432580169093391</v>
      </c>
      <c r="I117">
        <f>SUM(HS!I119*Inittialize!$F$3+HS!I120*Inittialize!$F$4+HS!I121*Inittialize!$F$5+HS!I122*Inittialize!$F$6+HS!I123*Inittialize!$F$7+HS!I124*Inittialize!$F$8+HS!I125*Inittialize!$F$9+HS!I126*Inittialize!$F$10+HS!I127*Inittialize!$F$11+HS!I150*Inittialize!$F$2)</f>
        <v>-0.67710809991482657</v>
      </c>
      <c r="J117">
        <f>SUM(HS!J119*Inittialize!$F$3+HS!J120*Inittialize!$F$4+HS!J121*Inittialize!$F$5+HS!J122*Inittialize!$F$6+HS!J123*Inittialize!$F$7+HS!J124*Inittialize!$F$8+HS!J125*Inittialize!$F$9+HS!J126*Inittialize!$F$10+HS!J127*Inittialize!$F$11+HS!J150*Inittialize!$F$2)</f>
        <v>-0.70383012308939485</v>
      </c>
      <c r="K117">
        <f>SUM(HS!K119*Inittialize!$F$3+HS!K120*Inittialize!$F$4+HS!K121*Inittialize!$F$5+HS!K122*Inittialize!$F$6+HS!K123*Inittialize!$F$7+HS!K124*Inittialize!$F$8+HS!K125*Inittialize!$F$9+HS!K126*Inittialize!$F$10+HS!K127*Inittialize!$F$11+HS!K150*Inittialize!$F$2)</f>
        <v>-0.73545393541700388</v>
      </c>
    </row>
    <row r="118" spans="1:11" x14ac:dyDescent="0.2">
      <c r="A118">
        <v>16</v>
      </c>
      <c r="B118">
        <f>SUM(HS!B120*Inittialize!$F$3+HS!B121*Inittialize!$F$4+HS!B122*Inittialize!$F$5+HS!B123*Inittialize!$F$6+HS!B124*Inittialize!$F$7+HS!B125*Inittialize!$F$8+HS!B126*Inittialize!$F$9+HS!B127*Inittialize!$F$10+HS!B128*Inittialize!$F$11+HS!B151*Inittialize!$F$2)</f>
        <v>-0.77210156217715875</v>
      </c>
      <c r="C118">
        <f>SUM(HS!C120*Inittialize!$F$3+HS!C121*Inittialize!$F$4+HS!C122*Inittialize!$F$5+HS!C123*Inittialize!$F$6+HS!C124*Inittialize!$F$7+HS!C125*Inittialize!$F$8+HS!C126*Inittialize!$F$9+HS!C127*Inittialize!$F$10+HS!C128*Inittialize!$F$11+HS!C151*Inittialize!$F$2)</f>
        <v>-0.71063627096632875</v>
      </c>
      <c r="D118">
        <f>SUM(HS!D120*Inittialize!$F$3+HS!D121*Inittialize!$F$4+HS!D122*Inittialize!$F$5+HS!D123*Inittialize!$F$6+HS!D124*Inittialize!$F$7+HS!D125*Inittialize!$F$8+HS!D126*Inittialize!$F$9+HS!D127*Inittialize!$F$10+HS!D128*Inittialize!$F$11+HS!D151*Inittialize!$F$2)</f>
        <v>-0.70780214099286221</v>
      </c>
      <c r="E118">
        <f>SUM(HS!E120*Inittialize!$F$3+HS!E121*Inittialize!$F$4+HS!E122*Inittialize!$F$5+HS!E123*Inittialize!$F$6+HS!E124*Inittialize!$F$7+HS!E125*Inittialize!$F$8+HS!E126*Inittialize!$F$9+HS!E127*Inittialize!$F$10+HS!E128*Inittialize!$F$11+HS!E151*Inittialize!$F$2)</f>
        <v>-0.70485350775803424</v>
      </c>
      <c r="F118">
        <f>SUM(HS!F120*Inittialize!$F$3+HS!F121*Inittialize!$F$4+HS!F122*Inittialize!$F$5+HS!F123*Inittialize!$F$6+HS!F124*Inittialize!$F$7+HS!F125*Inittialize!$F$8+HS!F126*Inittialize!$F$9+HS!F127*Inittialize!$F$10+HS!F128*Inittialize!$F$11+HS!F151*Inittialize!$F$2)</f>
        <v>-0.70231377803007877</v>
      </c>
      <c r="G118">
        <f>SUM(HS!G120*Inittialize!$F$3+HS!G121*Inittialize!$F$4+HS!G122*Inittialize!$F$5+HS!G123*Inittialize!$F$6+HS!G124*Inittialize!$F$7+HS!G125*Inittialize!$F$8+HS!G126*Inittialize!$F$9+HS!G127*Inittialize!$F$10+HS!G128*Inittialize!$F$11+HS!G151*Inittialize!$F$2)</f>
        <v>-0.69327673182936589</v>
      </c>
      <c r="H118">
        <f>SUM(HS!H120*Inittialize!$F$3+HS!H121*Inittialize!$F$4+HS!H122*Inittialize!$F$5+HS!H123*Inittialize!$F$6+HS!H124*Inittialize!$F$7+HS!H125*Inittialize!$F$8+HS!H126*Inittialize!$F$9+HS!H127*Inittialize!$F$10+HS!H128*Inittialize!$F$11+HS!H151*Inittialize!$F$2)</f>
        <v>-0.67901681585586726</v>
      </c>
      <c r="I118">
        <f>SUM(HS!I120*Inittialize!$F$3+HS!I121*Inittialize!$F$4+HS!I122*Inittialize!$F$5+HS!I123*Inittialize!$F$6+HS!I124*Inittialize!$F$7+HS!I125*Inittialize!$F$8+HS!I126*Inittialize!$F$9+HS!I127*Inittialize!$F$10+HS!I128*Inittialize!$F$11+HS!I151*Inittialize!$F$2)</f>
        <v>-0.70017180706376769</v>
      </c>
      <c r="J118">
        <f>SUM(HS!J120*Inittialize!$F$3+HS!J121*Inittialize!$F$4+HS!J122*Inittialize!$F$5+HS!J123*Inittialize!$F$6+HS!J124*Inittialize!$F$7+HS!J125*Inittialize!$F$8+HS!J126*Inittialize!$F$9+HS!J127*Inittialize!$F$10+HS!J128*Inittialize!$F$11+HS!J151*Inittialize!$F$2)</f>
        <v>-0.72498511429729517</v>
      </c>
      <c r="K118">
        <f>SUM(HS!K120*Inittialize!$F$3+HS!K121*Inittialize!$F$4+HS!K122*Inittialize!$F$5+HS!K123*Inittialize!$F$6+HS!K124*Inittialize!$F$7+HS!K125*Inittialize!$F$8+HS!K126*Inittialize!$F$9+HS!K127*Inittialize!$F$10+HS!K128*Inittialize!$F$11+HS!K151*Inittialize!$F$2)</f>
        <v>-0.75435008288721794</v>
      </c>
    </row>
    <row r="119" spans="1:11" x14ac:dyDescent="0.2">
      <c r="A119">
        <v>17</v>
      </c>
      <c r="B119">
        <f>SUM(HS!B121*Inittialize!$F$3+HS!B122*Inittialize!$F$4+HS!B123*Inittialize!$F$5+HS!B124*Inittialize!$F$6+HS!B125*Inittialize!$F$7+HS!B126*Inittialize!$F$8+HS!B127*Inittialize!$F$9+HS!B128*Inittialize!$F$10+HS!B129*Inittialize!$F$11+HS!B152*Inittialize!$F$2)</f>
        <v>-0.79698874795718289</v>
      </c>
      <c r="C119">
        <f>SUM(HS!C121*Inittialize!$F$3+HS!C122*Inittialize!$F$4+HS!C123*Inittialize!$F$5+HS!C124*Inittialize!$F$6+HS!C125*Inittialize!$F$7+HS!C126*Inittialize!$F$8+HS!C127*Inittialize!$F$9+HS!C128*Inittialize!$F$10+HS!C129*Inittialize!$F$11+HS!C152*Inittialize!$F$2)</f>
        <v>-0.74859144603733629</v>
      </c>
      <c r="D119">
        <f>SUM(HS!D121*Inittialize!$F$3+HS!D122*Inittialize!$F$4+HS!D123*Inittialize!$F$5+HS!D124*Inittialize!$F$6+HS!D125*Inittialize!$F$7+HS!D126*Inittialize!$F$8+HS!D127*Inittialize!$F$9+HS!D128*Inittialize!$F$10+HS!D129*Inittialize!$F$11+HS!D152*Inittialize!$F$2)</f>
        <v>-0.74694897739234545</v>
      </c>
      <c r="E119">
        <f>SUM(HS!E121*Inittialize!$F$3+HS!E122*Inittialize!$F$4+HS!E123*Inittialize!$F$5+HS!E124*Inittialize!$F$6+HS!E125*Inittialize!$F$7+HS!E126*Inittialize!$F$8+HS!E127*Inittialize!$F$9+HS!E128*Inittialize!$F$10+HS!E129*Inittialize!$F$11+HS!E152*Inittialize!$F$2)</f>
        <v>-0.74523490632358347</v>
      </c>
      <c r="F119">
        <f>SUM(HS!F121*Inittialize!$F$3+HS!F122*Inittialize!$F$4+HS!F123*Inittialize!$F$5+HS!F124*Inittialize!$F$6+HS!F125*Inittialize!$F$7+HS!F126*Inittialize!$F$8+HS!F127*Inittialize!$F$9+HS!F128*Inittialize!$F$10+HS!F129*Inittialize!$F$11+HS!F152*Inittialize!$F$2)</f>
        <v>-0.74374877455721822</v>
      </c>
      <c r="G119">
        <f>SUM(HS!G121*Inittialize!$F$3+HS!G122*Inittialize!$F$4+HS!G123*Inittialize!$F$5+HS!G124*Inittialize!$F$6+HS!G125*Inittialize!$F$7+HS!G126*Inittialize!$F$8+HS!G127*Inittialize!$F$9+HS!G128*Inittialize!$F$10+HS!G129*Inittialize!$F$11+HS!G152*Inittialize!$F$2)</f>
        <v>-0.73855278325923857</v>
      </c>
      <c r="H119">
        <f>SUM(HS!H121*Inittialize!$F$3+HS!H122*Inittialize!$F$4+HS!H123*Inittialize!$F$5+HS!H124*Inittialize!$F$6+HS!H125*Inittialize!$F$7+HS!H126*Inittialize!$F$8+HS!H127*Inittialize!$F$9+HS!H128*Inittialize!$F$10+HS!H129*Inittialize!$F$11+HS!H152*Inittialize!$F$2)</f>
        <v>-0.72754593909861887</v>
      </c>
      <c r="I119">
        <f>SUM(HS!I121*Inittialize!$F$3+HS!I122*Inittialize!$F$4+HS!I123*Inittialize!$F$5+HS!I124*Inittialize!$F$6+HS!I125*Inittialize!$F$7+HS!I126*Inittialize!$F$8+HS!I127*Inittialize!$F$9+HS!I128*Inittialize!$F$10+HS!I129*Inittialize!$F$11+HS!I152*Inittialize!$F$2)</f>
        <v>-0.7288877906561031</v>
      </c>
      <c r="J119">
        <f>SUM(HS!J121*Inittialize!$F$3+HS!J122*Inittialize!$F$4+HS!J123*Inittialize!$F$5+HS!J124*Inittialize!$F$6+HS!J125*Inittialize!$F$7+HS!J126*Inittialize!$F$8+HS!J127*Inittialize!$F$9+HS!J128*Inittialize!$F$10+HS!J129*Inittialize!$F$11+HS!J152*Inittialize!$F$2)</f>
        <v>-0.75178669898347494</v>
      </c>
      <c r="K119">
        <f>SUM(HS!K121*Inittialize!$F$3+HS!K122*Inittialize!$F$4+HS!K123*Inittialize!$F$5+HS!K124*Inittialize!$F$6+HS!K125*Inittialize!$F$7+HS!K126*Inittialize!$F$8+HS!K127*Inittialize!$F$9+HS!K128*Inittialize!$F$10+HS!K129*Inittialize!$F$11+HS!K152*Inittialize!$F$2)</f>
        <v>-0.77923726866724208</v>
      </c>
    </row>
    <row r="120" spans="1:11" x14ac:dyDescent="0.2">
      <c r="A120">
        <v>18</v>
      </c>
      <c r="B120">
        <f>SUM(HS!B122*Inittialize!$F$3+HS!B123*Inittialize!$F$4+HS!B124*Inittialize!$F$5+HS!B125*Inittialize!$F$6+HS!B126*Inittialize!$F$7+HS!B127*Inittialize!$F$8+HS!B128*Inittialize!$F$9+HS!B129*Inittialize!$F$10+HS!B130*Inittialize!$F$11+HS!B153*Inittialize!$F$2)</f>
        <v>-0.83044703670048492</v>
      </c>
      <c r="C120">
        <f>SUM(HS!C122*Inittialize!$F$3+HS!C123*Inittialize!$F$4+HS!C124*Inittialize!$F$5+HS!C125*Inittialize!$F$6+HS!C126*Inittialize!$F$7+HS!C127*Inittialize!$F$8+HS!C128*Inittialize!$F$9+HS!C129*Inittialize!$F$10+HS!C130*Inittialize!$F$11+HS!C153*Inittialize!$F$2)</f>
        <v>-0.79692410959870474</v>
      </c>
      <c r="D120">
        <f>SUM(HS!D122*Inittialize!$F$3+HS!D123*Inittialize!$F$4+HS!D124*Inittialize!$F$5+HS!D125*Inittialize!$F$6+HS!D126*Inittialize!$F$7+HS!D127*Inittialize!$F$8+HS!D128*Inittialize!$F$9+HS!D129*Inittialize!$F$10+HS!D130*Inittialize!$F$11+HS!D153*Inittialize!$F$2)</f>
        <v>-0.79613291582680912</v>
      </c>
      <c r="E120">
        <f>SUM(HS!E122*Inittialize!$F$3+HS!E123*Inittialize!$F$4+HS!E124*Inittialize!$F$5+HS!E125*Inittialize!$F$6+HS!E126*Inittialize!$F$7+HS!E127*Inittialize!$F$8+HS!E128*Inittialize!$F$9+HS!E129*Inittialize!$F$10+HS!E130*Inittialize!$F$11+HS!E153*Inittialize!$F$2)</f>
        <v>-0.79530384908091767</v>
      </c>
      <c r="F120">
        <f>SUM(HS!F122*Inittialize!$F$3+HS!F123*Inittialize!$F$4+HS!F124*Inittialize!$F$5+HS!F125*Inittialize!$F$6+HS!F126*Inittialize!$F$7+HS!F127*Inittialize!$F$8+HS!F128*Inittialize!$F$9+HS!F129*Inittialize!$F$10+HS!F130*Inittialize!$F$11+HS!F153*Inittialize!$F$2)</f>
        <v>-0.79458771610516921</v>
      </c>
      <c r="G120">
        <f>SUM(HS!G122*Inittialize!$F$3+HS!G123*Inittialize!$F$4+HS!G124*Inittialize!$F$5+HS!G125*Inittialize!$F$6+HS!G126*Inittialize!$F$7+HS!G127*Inittialize!$F$8+HS!G128*Inittialize!$F$9+HS!G129*Inittialize!$F$10+HS!G130*Inittialize!$F$11+HS!G153*Inittialize!$F$2)</f>
        <v>-0.79200318690989668</v>
      </c>
      <c r="H120">
        <f>SUM(HS!H122*Inittialize!$F$3+HS!H123*Inittialize!$F$4+HS!H124*Inittialize!$F$5+HS!H125*Inittialize!$F$6+HS!H126*Inittialize!$F$7+HS!H127*Inittialize!$F$8+HS!H128*Inittialize!$F$9+HS!H129*Inittialize!$F$10+HS!H130*Inittialize!$F$11+HS!H153*Inittialize!$F$2)</f>
        <v>-0.78667482872790961</v>
      </c>
      <c r="I120">
        <f>SUM(HS!I122*Inittialize!$F$3+HS!I123*Inittialize!$F$4+HS!I124*Inittialize!$F$5+HS!I125*Inittialize!$F$6+HS!I126*Inittialize!$F$7+HS!I127*Inittialize!$F$8+HS!I128*Inittialize!$F$9+HS!I129*Inittialize!$F$10+HS!I130*Inittialize!$F$11+HS!I153*Inittialize!$F$2)</f>
        <v>-0.78524498772677709</v>
      </c>
      <c r="J120">
        <f>SUM(HS!J122*Inittialize!$F$3+HS!J123*Inittialize!$F$4+HS!J124*Inittialize!$F$5+HS!J125*Inittialize!$F$6+HS!J126*Inittialize!$F$7+HS!J127*Inittialize!$F$8+HS!J128*Inittialize!$F$9+HS!J129*Inittialize!$F$10+HS!J130*Inittialize!$F$11+HS!J153*Inittialize!$F$2)</f>
        <v>-0.78781870224549266</v>
      </c>
      <c r="K120">
        <f>SUM(HS!K122*Inittialize!$F$3+HS!K123*Inittialize!$F$4+HS!K124*Inittialize!$F$5+HS!K125*Inittialize!$F$6+HS!K126*Inittialize!$F$7+HS!K127*Inittialize!$F$8+HS!K128*Inittialize!$F$9+HS!K129*Inittialize!$F$10+HS!K130*Inittialize!$F$11+HS!K153*Inittialize!$F$2)</f>
        <v>-0.81269555741054411</v>
      </c>
    </row>
    <row r="121" spans="1:11" x14ac:dyDescent="0.2">
      <c r="A121">
        <v>19</v>
      </c>
      <c r="B121">
        <f>SUM(HS!B123*Inittialize!$F$3+HS!B124*Inittialize!$F$4+HS!B125*Inittialize!$F$5+HS!B126*Inittialize!$F$6+HS!B127*Inittialize!$F$7+HS!B128*Inittialize!$F$8+HS!B129*Inittialize!$F$9+HS!B130*Inittialize!$F$10+HS!B131*Inittialize!$F$11+HS!B154*Inittialize!$F$2)</f>
        <v>-0.87247642840706507</v>
      </c>
      <c r="C121">
        <f>SUM(HS!C123*Inittialize!$F$3+HS!C124*Inittialize!$F$4+HS!C125*Inittialize!$F$5+HS!C126*Inittialize!$F$6+HS!C127*Inittialize!$F$7+HS!C128*Inittialize!$F$8+HS!C129*Inittialize!$F$9+HS!C130*Inittialize!$F$10+HS!C131*Inittialize!$F$11+HS!C154*Inittialize!$F$2)</f>
        <v>-0.85523026803892011</v>
      </c>
      <c r="D121">
        <f>SUM(HS!D123*Inittialize!$F$3+HS!D124*Inittialize!$F$4+HS!D125*Inittialize!$F$5+HS!D126*Inittialize!$F$6+HS!D127*Inittialize!$F$7+HS!D128*Inittialize!$F$8+HS!D129*Inittialize!$F$9+HS!D130*Inittialize!$F$10+HS!D131*Inittialize!$F$11+HS!D154*Inittialize!$F$2)</f>
        <v>-0.85497689559217327</v>
      </c>
      <c r="E121">
        <f>SUM(HS!E123*Inittialize!$F$3+HS!E124*Inittialize!$F$4+HS!E125*Inittialize!$F$5+HS!E126*Inittialize!$F$6+HS!E127*Inittialize!$F$7+HS!E128*Inittialize!$F$8+HS!E129*Inittialize!$F$9+HS!E130*Inittialize!$F$10+HS!E131*Inittialize!$F$11+HS!E154*Inittialize!$F$2)</f>
        <v>-0.85471020823339094</v>
      </c>
      <c r="F121">
        <f>SUM(HS!F123*Inittialize!$F$3+HS!F124*Inittialize!$F$4+HS!F125*Inittialize!$F$5+HS!F126*Inittialize!$F$6+HS!F127*Inittialize!$F$7+HS!F128*Inittialize!$F$8+HS!F129*Inittialize!$F$9+HS!F130*Inittialize!$F$10+HS!F131*Inittialize!$F$11+HS!F154*Inittialize!$F$2)</f>
        <v>-0.85448047487728629</v>
      </c>
      <c r="G121">
        <f>SUM(HS!G123*Inittialize!$F$3+HS!G124*Inittialize!$F$4+HS!G125*Inittialize!$F$5+HS!G126*Inittialize!$F$6+HS!G127*Inittialize!$F$7+HS!G128*Inittialize!$F$8+HS!G129*Inittialize!$F$9+HS!G130*Inittialize!$F$10+HS!G131*Inittialize!$F$11+HS!G154*Inittialize!$F$2)</f>
        <v>-0.85362794278134013</v>
      </c>
      <c r="H121">
        <f>SUM(HS!H123*Inittialize!$F$3+HS!H124*Inittialize!$F$4+HS!H125*Inittialize!$F$5+HS!H126*Inittialize!$F$6+HS!H127*Inittialize!$F$7+HS!H128*Inittialize!$F$8+HS!H129*Inittialize!$F$9+HS!H130*Inittialize!$F$10+HS!H131*Inittialize!$F$11+HS!H154*Inittialize!$F$2)</f>
        <v>-0.85185182338734444</v>
      </c>
      <c r="I121">
        <f>SUM(HS!I123*Inittialize!$F$3+HS!I124*Inittialize!$F$4+HS!I125*Inittialize!$F$5+HS!I126*Inittialize!$F$6+HS!I127*Inittialize!$F$7+HS!I128*Inittialize!$F$8+HS!I129*Inittialize!$F$9+HS!I130*Inittialize!$F$10+HS!I131*Inittialize!$F$11+HS!I154*Inittialize!$F$2)</f>
        <v>-0.85149191898584886</v>
      </c>
      <c r="J121">
        <f>SUM(HS!J123*Inittialize!$F$3+HS!J124*Inittialize!$F$4+HS!J125*Inittialize!$F$5+HS!J126*Inittialize!$F$6+HS!J127*Inittialize!$F$7+HS!J128*Inittialize!$F$8+HS!J129*Inittialize!$F$9+HS!J130*Inittialize!$F$10+HS!J131*Inittialize!$F$11+HS!J154*Inittialize!$F$2)</f>
        <v>-0.85083260337328903</v>
      </c>
      <c r="K121">
        <f>SUM(HS!K123*Inittialize!$F$3+HS!K124*Inittialize!$F$4+HS!K125*Inittialize!$F$5+HS!K126*Inittialize!$F$6+HS!K127*Inittialize!$F$7+HS!K128*Inittialize!$F$8+HS!K129*Inittialize!$F$9+HS!K130*Inittialize!$F$10+HS!K131*Inittialize!$F$11+HS!K154*Inittialize!$F$2)</f>
        <v>-0.85472494911712427</v>
      </c>
    </row>
    <row r="122" spans="1:11" x14ac:dyDescent="0.2">
      <c r="A122">
        <v>20</v>
      </c>
      <c r="B122">
        <f>SUM(HS!B124*Inittialize!$F$3+HS!B125*Inittialize!$F$4+HS!B126*Inittialize!$F$5+HS!B127*Inittialize!$F$6+HS!B128*Inittialize!$F$7+HS!B129*Inittialize!$F$8+HS!B130*Inittialize!$F$9+HS!B131*Inittialize!$F$10+HS!B132*Inittialize!$F$11+HS!B155*Inittialize!$F$2)</f>
        <v>-0.92307692307692313</v>
      </c>
      <c r="C122">
        <f>SUM(HS!C124*Inittialize!$F$3+HS!C125*Inittialize!$F$4+HS!C126*Inittialize!$F$5+HS!C127*Inittialize!$F$6+HS!C128*Inittialize!$F$7+HS!C129*Inittialize!$F$8+HS!C130*Inittialize!$F$9+HS!C131*Inittialize!$F$10+HS!C132*Inittialize!$F$11+HS!C155*Inittialize!$F$2)</f>
        <v>-0.92307692307692313</v>
      </c>
      <c r="D122">
        <f>SUM(HS!D124*Inittialize!$F$3+HS!D125*Inittialize!$F$4+HS!D126*Inittialize!$F$5+HS!D127*Inittialize!$F$6+HS!D128*Inittialize!$F$7+HS!D129*Inittialize!$F$8+HS!D130*Inittialize!$F$9+HS!D131*Inittialize!$F$10+HS!D132*Inittialize!$F$11+HS!D155*Inittialize!$F$2)</f>
        <v>-0.92307692307692313</v>
      </c>
      <c r="E122">
        <f>SUM(HS!E124*Inittialize!$F$3+HS!E125*Inittialize!$F$4+HS!E126*Inittialize!$F$5+HS!E127*Inittialize!$F$6+HS!E128*Inittialize!$F$7+HS!E129*Inittialize!$F$8+HS!E130*Inittialize!$F$9+HS!E131*Inittialize!$F$10+HS!E132*Inittialize!$F$11+HS!E155*Inittialize!$F$2)</f>
        <v>-0.92307692307692313</v>
      </c>
      <c r="F122">
        <f>SUM(HS!F124*Inittialize!$F$3+HS!F125*Inittialize!$F$4+HS!F126*Inittialize!$F$5+HS!F127*Inittialize!$F$6+HS!F128*Inittialize!$F$7+HS!F129*Inittialize!$F$8+HS!F130*Inittialize!$F$9+HS!F131*Inittialize!$F$10+HS!F132*Inittialize!$F$11+HS!F155*Inittialize!$F$2)</f>
        <v>-0.92307692307692313</v>
      </c>
      <c r="G122">
        <f>SUM(HS!G124*Inittialize!$F$3+HS!G125*Inittialize!$F$4+HS!G126*Inittialize!$F$5+HS!G127*Inittialize!$F$6+HS!G128*Inittialize!$F$7+HS!G129*Inittialize!$F$8+HS!G130*Inittialize!$F$9+HS!G131*Inittialize!$F$10+HS!G132*Inittialize!$F$11+HS!G155*Inittialize!$F$2)</f>
        <v>-0.92307692307692313</v>
      </c>
      <c r="H122">
        <f>SUM(HS!H124*Inittialize!$F$3+HS!H125*Inittialize!$F$4+HS!H126*Inittialize!$F$5+HS!H127*Inittialize!$F$6+HS!H128*Inittialize!$F$7+HS!H129*Inittialize!$F$8+HS!H130*Inittialize!$F$9+HS!H131*Inittialize!$F$10+HS!H132*Inittialize!$F$11+HS!H155*Inittialize!$F$2)</f>
        <v>-0.92307692307692313</v>
      </c>
      <c r="I122">
        <f>SUM(HS!I124*Inittialize!$F$3+HS!I125*Inittialize!$F$4+HS!I126*Inittialize!$F$5+HS!I127*Inittialize!$F$6+HS!I128*Inittialize!$F$7+HS!I129*Inittialize!$F$8+HS!I130*Inittialize!$F$9+HS!I131*Inittialize!$F$10+HS!I132*Inittialize!$F$11+HS!I155*Inittialize!$F$2)</f>
        <v>-0.92307692307692313</v>
      </c>
      <c r="J122">
        <f>SUM(HS!J124*Inittialize!$F$3+HS!J125*Inittialize!$F$4+HS!J126*Inittialize!$F$5+HS!J127*Inittialize!$F$6+HS!J128*Inittialize!$F$7+HS!J129*Inittialize!$F$8+HS!J130*Inittialize!$F$9+HS!J131*Inittialize!$F$10+HS!J132*Inittialize!$F$11+HS!J155*Inittialize!$F$2)</f>
        <v>-0.92307692307692313</v>
      </c>
      <c r="K122">
        <f>SUM(HS!K124*Inittialize!$F$3+HS!K125*Inittialize!$F$4+HS!K126*Inittialize!$F$5+HS!K127*Inittialize!$F$6+HS!K128*Inittialize!$F$7+HS!K129*Inittialize!$F$8+HS!K130*Inittialize!$F$9+HS!K131*Inittialize!$F$10+HS!K132*Inittialize!$F$11+HS!K155*Inittialize!$F$2)</f>
        <v>-0.92307692307692313</v>
      </c>
    </row>
    <row r="123" spans="1:11" x14ac:dyDescent="0.2">
      <c r="A123">
        <v>21</v>
      </c>
      <c r="B123">
        <v>-1</v>
      </c>
      <c r="C123">
        <v>-1</v>
      </c>
      <c r="D123">
        <v>-1</v>
      </c>
      <c r="E123">
        <v>-1</v>
      </c>
      <c r="F123">
        <v>-1</v>
      </c>
      <c r="G123">
        <v>-1</v>
      </c>
      <c r="H123">
        <v>-1</v>
      </c>
      <c r="I123">
        <v>-1</v>
      </c>
      <c r="J123">
        <v>-1</v>
      </c>
      <c r="K123">
        <v>-1</v>
      </c>
    </row>
    <row r="124" spans="1:11" x14ac:dyDescent="0.2">
      <c r="A124">
        <v>22</v>
      </c>
      <c r="B124">
        <v>-1</v>
      </c>
      <c r="C124">
        <v>-1</v>
      </c>
      <c r="D124">
        <v>-1</v>
      </c>
      <c r="E124">
        <v>-1</v>
      </c>
      <c r="F124">
        <v>-1</v>
      </c>
      <c r="G124">
        <v>-1</v>
      </c>
      <c r="H124">
        <v>-1</v>
      </c>
      <c r="I124">
        <v>-1</v>
      </c>
      <c r="J124">
        <v>-1</v>
      </c>
      <c r="K124">
        <v>-1</v>
      </c>
    </row>
    <row r="125" spans="1:11" x14ac:dyDescent="0.2">
      <c r="A125">
        <v>23</v>
      </c>
      <c r="B125">
        <v>-1</v>
      </c>
      <c r="C125">
        <v>-1</v>
      </c>
      <c r="D125">
        <v>-1</v>
      </c>
      <c r="E125">
        <v>-1</v>
      </c>
      <c r="F125">
        <v>-1</v>
      </c>
      <c r="G125">
        <v>-1</v>
      </c>
      <c r="H125">
        <v>-1</v>
      </c>
      <c r="I125">
        <v>-1</v>
      </c>
      <c r="J125">
        <v>-1</v>
      </c>
      <c r="K125">
        <v>-1</v>
      </c>
    </row>
    <row r="126" spans="1:11" x14ac:dyDescent="0.2">
      <c r="A126">
        <v>24</v>
      </c>
      <c r="B126">
        <v>-1</v>
      </c>
      <c r="C126">
        <v>-1</v>
      </c>
      <c r="D126">
        <v>-1</v>
      </c>
      <c r="E126">
        <v>-1</v>
      </c>
      <c r="F126">
        <v>-1</v>
      </c>
      <c r="G126">
        <v>-1</v>
      </c>
      <c r="H126">
        <v>-1</v>
      </c>
      <c r="I126">
        <v>-1</v>
      </c>
      <c r="J126">
        <v>-1</v>
      </c>
      <c r="K126">
        <v>-1</v>
      </c>
    </row>
    <row r="127" spans="1:11" x14ac:dyDescent="0.2">
      <c r="A127">
        <v>25</v>
      </c>
      <c r="B127">
        <v>-1</v>
      </c>
      <c r="C127">
        <v>-1</v>
      </c>
      <c r="D127">
        <v>-1</v>
      </c>
      <c r="E127">
        <v>-1</v>
      </c>
      <c r="F127">
        <v>-1</v>
      </c>
      <c r="G127">
        <v>-1</v>
      </c>
      <c r="H127">
        <v>-1</v>
      </c>
      <c r="I127">
        <v>-1</v>
      </c>
      <c r="J127">
        <v>-1</v>
      </c>
      <c r="K127">
        <v>-1</v>
      </c>
    </row>
    <row r="128" spans="1:11" x14ac:dyDescent="0.2">
      <c r="A128">
        <v>26</v>
      </c>
      <c r="B128">
        <v>-1</v>
      </c>
      <c r="C128">
        <v>-1</v>
      </c>
      <c r="D128">
        <v>-1</v>
      </c>
      <c r="E128">
        <v>-1</v>
      </c>
      <c r="F128">
        <v>-1</v>
      </c>
      <c r="G128">
        <v>-1</v>
      </c>
      <c r="H128">
        <v>-1</v>
      </c>
      <c r="I128">
        <v>-1</v>
      </c>
      <c r="J128">
        <v>-1</v>
      </c>
      <c r="K128">
        <v>-1</v>
      </c>
    </row>
    <row r="129" spans="1:11" x14ac:dyDescent="0.2">
      <c r="A129">
        <v>27</v>
      </c>
      <c r="B129">
        <v>-1</v>
      </c>
      <c r="C129">
        <v>-1</v>
      </c>
      <c r="D129">
        <v>-1</v>
      </c>
      <c r="E129">
        <v>-1</v>
      </c>
      <c r="F129">
        <v>-1</v>
      </c>
      <c r="G129">
        <v>-1</v>
      </c>
      <c r="H129">
        <v>-1</v>
      </c>
      <c r="I129">
        <v>-1</v>
      </c>
      <c r="J129">
        <v>-1</v>
      </c>
      <c r="K129">
        <v>-1</v>
      </c>
    </row>
    <row r="130" spans="1:11" x14ac:dyDescent="0.2">
      <c r="A130">
        <v>28</v>
      </c>
      <c r="B130">
        <v>-1</v>
      </c>
      <c r="C130">
        <v>-1</v>
      </c>
      <c r="D130">
        <v>-1</v>
      </c>
      <c r="E130">
        <v>-1</v>
      </c>
      <c r="F130">
        <v>-1</v>
      </c>
      <c r="G130">
        <v>-1</v>
      </c>
      <c r="H130">
        <v>-1</v>
      </c>
      <c r="I130">
        <v>-1</v>
      </c>
      <c r="J130">
        <v>-1</v>
      </c>
      <c r="K130">
        <v>-1</v>
      </c>
    </row>
    <row r="131" spans="1:11" x14ac:dyDescent="0.2">
      <c r="A131">
        <v>29</v>
      </c>
      <c r="B131">
        <v>-1</v>
      </c>
      <c r="C131">
        <v>-1</v>
      </c>
      <c r="D131">
        <v>-1</v>
      </c>
      <c r="E131">
        <v>-1</v>
      </c>
      <c r="F131">
        <v>-1</v>
      </c>
      <c r="G131">
        <v>-1</v>
      </c>
      <c r="H131">
        <v>-1</v>
      </c>
      <c r="I131">
        <v>-1</v>
      </c>
      <c r="J131">
        <v>-1</v>
      </c>
      <c r="K131">
        <v>-1</v>
      </c>
    </row>
    <row r="132" spans="1:11" x14ac:dyDescent="0.2">
      <c r="A132">
        <v>30</v>
      </c>
      <c r="B132">
        <v>-1</v>
      </c>
      <c r="C132">
        <v>-1</v>
      </c>
      <c r="D132">
        <v>-1</v>
      </c>
      <c r="E132">
        <v>-1</v>
      </c>
      <c r="F132">
        <v>-1</v>
      </c>
      <c r="G132">
        <v>-1</v>
      </c>
      <c r="H132">
        <v>-1</v>
      </c>
      <c r="I132">
        <v>-1</v>
      </c>
      <c r="J132">
        <v>-1</v>
      </c>
      <c r="K132">
        <v>-1</v>
      </c>
    </row>
    <row r="133" spans="1:11" x14ac:dyDescent="0.2">
      <c r="A133">
        <v>31</v>
      </c>
      <c r="B133">
        <v>-1</v>
      </c>
      <c r="C133">
        <v>-1</v>
      </c>
      <c r="D133">
        <v>-1</v>
      </c>
      <c r="E133">
        <v>-1</v>
      </c>
      <c r="F133">
        <v>-1</v>
      </c>
      <c r="G133">
        <v>-1</v>
      </c>
      <c r="H133">
        <v>-1</v>
      </c>
      <c r="I133">
        <v>-1</v>
      </c>
      <c r="J133">
        <v>-1</v>
      </c>
      <c r="K133">
        <v>-1</v>
      </c>
    </row>
    <row r="135" spans="1:11" x14ac:dyDescent="0.2">
      <c r="A135" t="s">
        <v>4</v>
      </c>
      <c r="B135">
        <v>1</v>
      </c>
      <c r="C135">
        <v>2</v>
      </c>
      <c r="D135">
        <v>3</v>
      </c>
      <c r="E135">
        <v>4</v>
      </c>
      <c r="F135">
        <v>5</v>
      </c>
      <c r="G135">
        <v>6</v>
      </c>
      <c r="H135">
        <v>7</v>
      </c>
      <c r="I135">
        <v>8</v>
      </c>
      <c r="J135">
        <v>9</v>
      </c>
      <c r="K135">
        <v>10</v>
      </c>
    </row>
    <row r="136" spans="1:11" x14ac:dyDescent="0.2">
      <c r="A136">
        <v>12</v>
      </c>
      <c r="B136" s="356">
        <f>SUM(HS!B138*Inittialize!$F$3+HS!B139*Inittialize!$F$4+HS!B140*Inittialize!$F$5+HS!B141*Inittialize!$F$6+HS!B142*Inittialize!$F$7+HS!B143*Inittialize!$F$8+HS!B144*Inittialize!$F$9+HS!B145*Inittialize!$F$10+HS!B146*Inittialize!$F$11+HS!B137*Inittialize!$F$2)</f>
        <v>-0.54550417377244853</v>
      </c>
      <c r="C136" s="356">
        <f>SUM(HS!C138*Inittialize!$F$3+HS!C139*Inittialize!$F$4+HS!C140*Inittialize!$F$5+HS!C141*Inittialize!$F$6+HS!C142*Inittialize!$F$7+HS!C143*Inittialize!$F$8+HS!C144*Inittialize!$F$9+HS!C145*Inittialize!$F$10+HS!C146*Inittialize!$F$11+HS!C137*Inittialize!$F$2)</f>
        <v>-0.46053328988236136</v>
      </c>
      <c r="D136" s="356">
        <f>SUM(HS!D138*Inittialize!$F$3+HS!D139*Inittialize!$F$4+HS!D140*Inittialize!$F$5+HS!D141*Inittialize!$F$6+HS!D142*Inittialize!$F$7+HS!D143*Inittialize!$F$8+HS!D144*Inittialize!$F$9+HS!D145*Inittialize!$F$10+HS!D146*Inittialize!$F$11+HS!D137*Inittialize!$F$2)</f>
        <v>-0.45669114292413376</v>
      </c>
      <c r="E136" s="356">
        <f>SUM(HS!E138*Inittialize!$F$3+HS!E139*Inittialize!$F$4+HS!E140*Inittialize!$F$5+HS!E141*Inittialize!$F$6+HS!E142*Inittialize!$F$7+HS!E143*Inittialize!$F$8+HS!E144*Inittialize!$F$9+HS!E145*Inittialize!$F$10+HS!E146*Inittialize!$F$11+HS!E137*Inittialize!$F$2)</f>
        <v>-0.50343624548286681</v>
      </c>
      <c r="F136" s="356">
        <f>SUM(HS!F138*Inittialize!$F$3+HS!F139*Inittialize!$F$4+HS!F140*Inittialize!$F$5+HS!F141*Inittialize!$F$6+HS!F142*Inittialize!$F$7+HS!F143*Inittialize!$F$8+HS!F144*Inittialize!$F$9+HS!F145*Inittialize!$F$10+HS!F146*Inittialize!$F$11+HS!F137*Inittialize!$F$2)</f>
        <v>-0.50084751526634408</v>
      </c>
      <c r="G136" s="356">
        <f>SUM(HS!G138*Inittialize!$F$3+HS!G139*Inittialize!$F$4+HS!G140*Inittialize!$F$5+HS!G141*Inittialize!$F$6+HS!G142*Inittialize!$F$7+HS!G143*Inittialize!$F$8+HS!G144*Inittialize!$F$9+HS!G145*Inittialize!$F$10+HS!G146*Inittialize!$F$11+HS!G137*Inittialize!$F$2)</f>
        <v>-0.49173137064627787</v>
      </c>
      <c r="H136" s="356">
        <f>SUM(HS!H138*Inittialize!$F$3+HS!H139*Inittialize!$F$4+HS!H140*Inittialize!$F$5+HS!H141*Inittialize!$F$6+HS!H142*Inittialize!$F$7+HS!H143*Inittialize!$F$8+HS!H144*Inittialize!$F$9+HS!H145*Inittialize!$F$10+HS!H146*Inittialize!$F$11+HS!H137*Inittialize!$F$2)</f>
        <v>-0.37197965652123854</v>
      </c>
      <c r="I136" s="356">
        <f>SUM(HS!I138*Inittialize!$F$3+HS!I139*Inittialize!$F$4+HS!I140*Inittialize!$F$5+HS!I141*Inittialize!$F$6+HS!I142*Inittialize!$F$7+HS!I143*Inittialize!$F$8+HS!I144*Inittialize!$F$9+HS!I145*Inittialize!$F$10+HS!I146*Inittialize!$F$11+HS!I137*Inittialize!$F$2)</f>
        <v>-0.39617998580532177</v>
      </c>
      <c r="J136" s="356">
        <f>SUM(HS!J138*Inittialize!$F$3+HS!J139*Inittialize!$F$4+HS!J140*Inittialize!$F$5+HS!J141*Inittialize!$F$6+HS!J142*Inittialize!$F$7+HS!J143*Inittialize!$F$8+HS!J144*Inittialize!$F$9+HS!J145*Inittialize!$F$10+HS!J146*Inittialize!$F$11+HS!J137*Inittialize!$F$2)</f>
        <v>-0.44239030336025914</v>
      </c>
      <c r="K136" s="356">
        <f>SUM(HS!K138*Inittialize!$F$3+HS!K139*Inittialize!$F$4+HS!K140*Inittialize!$F$5+HS!K141*Inittialize!$F$6+HS!K142*Inittialize!$F$7+HS!K143*Inittialize!$F$8+HS!K144*Inittialize!$F$9+HS!K145*Inittialize!$F$10+HS!K146*Inittialize!$F$11+HS!K137*Inittialize!$F$2)</f>
        <v>-0.50432893007274882</v>
      </c>
    </row>
    <row r="137" spans="1:11" x14ac:dyDescent="0.2">
      <c r="A137">
        <v>13</v>
      </c>
      <c r="B137" s="356">
        <f>SUM(HS!B139*Inittialize!$F$3+HS!B140*Inittialize!$F$4+HS!B141*Inittialize!$F$5+HS!B142*Inittialize!$F$6+HS!B143*Inittialize!$F$7+HS!B144*Inittialize!$F$8+HS!B145*Inittialize!$F$9+HS!B146*Inittialize!$F$10+HS!B147*Inittialize!$F$11+HS!B138*Inittialize!$F$2)</f>
        <v>-0.56240601621241026</v>
      </c>
      <c r="C137" s="356">
        <f>SUM(HS!C139*Inittialize!$F$3+HS!C140*Inittialize!$F$4+HS!C141*Inittialize!$F$5+HS!C142*Inittialize!$F$6+HS!C143*Inittialize!$F$7+HS!C144*Inittialize!$F$8+HS!C145*Inittialize!$F$9+HS!C146*Inittialize!$F$10+HS!C147*Inittialize!$F$11+HS!C138*Inittialize!$F$2)</f>
        <v>-0.51445576020727635</v>
      </c>
      <c r="D137" s="356">
        <f>SUM(HS!D139*Inittialize!$F$3+HS!D140*Inittialize!$F$4+HS!D141*Inittialize!$F$5+HS!D142*Inittialize!$F$6+HS!D143*Inittialize!$F$7+HS!D144*Inittialize!$F$8+HS!D145*Inittialize!$F$9+HS!D146*Inittialize!$F$10+HS!D147*Inittialize!$F$11+HS!D138*Inittialize!$F$2)</f>
        <v>-0.5114953658832363</v>
      </c>
      <c r="E137" s="356">
        <f>SUM(HS!E139*Inittialize!$F$3+HS!E140*Inittialize!$F$4+HS!E141*Inittialize!$F$5+HS!E142*Inittialize!$F$6+HS!E143*Inittialize!$F$7+HS!E144*Inittialize!$F$8+HS!E145*Inittialize!$F$9+HS!E146*Inittialize!$F$10+HS!E147*Inittialize!$F$11+HS!E138*Inittialize!$F$2)</f>
        <v>-0.52375443676139788</v>
      </c>
      <c r="F137" s="356">
        <f>SUM(HS!F139*Inittialize!$F$3+HS!F140*Inittialize!$F$4+HS!F141*Inittialize!$F$5+HS!F142*Inittialize!$F$6+HS!F143*Inittialize!$F$7+HS!F144*Inittialize!$F$8+HS!F145*Inittialize!$F$9+HS!F146*Inittialize!$F$10+HS!F147*Inittialize!$F$11+HS!F138*Inittialize!$F$2)</f>
        <v>-0.52135061584605524</v>
      </c>
      <c r="G137" s="356">
        <f>SUM(HS!G139*Inittialize!$F$3+HS!G140*Inittialize!$F$4+HS!G141*Inittialize!$F$5+HS!G142*Inittialize!$F$6+HS!G143*Inittialize!$F$7+HS!G144*Inittialize!$F$8+HS!G145*Inittialize!$F$9+HS!G146*Inittialize!$F$10+HS!G147*Inittialize!$F$11+HS!G138*Inittialize!$F$2)</f>
        <v>-0.51288562441313668</v>
      </c>
      <c r="H137" s="356">
        <f>SUM(HS!H139*Inittialize!$F$3+HS!H140*Inittialize!$F$4+HS!H141*Inittialize!$F$5+HS!H142*Inittialize!$F$6+HS!H143*Inittialize!$F$7+HS!H144*Inittialize!$F$8+HS!H145*Inittialize!$F$9+HS!H146*Inittialize!$F$10+HS!H147*Inittialize!$F$11+HS!H138*Inittialize!$F$2)</f>
        <v>-0.39481076601916004</v>
      </c>
      <c r="I137" s="356">
        <f>SUM(HS!I139*Inittialize!$F$3+HS!I140*Inittialize!$F$4+HS!I141*Inittialize!$F$5+HS!I142*Inittialize!$F$6+HS!I143*Inittialize!$F$7+HS!I144*Inittialize!$F$8+HS!I145*Inittialize!$F$9+HS!I146*Inittialize!$F$10+HS!I147*Inittialize!$F$11+HS!I138*Inittialize!$F$2)</f>
        <v>-0.41873426264447799</v>
      </c>
      <c r="J137" s="356">
        <f>SUM(HS!J139*Inittialize!$F$3+HS!J140*Inittialize!$F$4+HS!J141*Inittialize!$F$5+HS!J142*Inittialize!$F$6+HS!J143*Inittialize!$F$7+HS!J144*Inittialize!$F$8+HS!J145*Inittialize!$F$9+HS!J146*Inittialize!$F$10+HS!J147*Inittialize!$F$11+HS!J138*Inittialize!$F$2)</f>
        <v>-0.4633466576346828</v>
      </c>
      <c r="K137" s="356">
        <f>SUM(HS!K139*Inittialize!$F$3+HS!K140*Inittialize!$F$4+HS!K141*Inittialize!$F$5+HS!K142*Inittialize!$F$6+HS!K143*Inittialize!$F$7+HS!K144*Inittialize!$F$8+HS!K145*Inittialize!$F$9+HS!K146*Inittialize!$F$10+HS!K147*Inittialize!$F$11+HS!K138*Inittialize!$F$2)</f>
        <v>-0.52287626910804041</v>
      </c>
    </row>
    <row r="138" spans="1:11" x14ac:dyDescent="0.2">
      <c r="A138">
        <v>14</v>
      </c>
      <c r="B138" s="356">
        <f>SUM(HS!B140*Inittialize!$F$3+HS!B141*Inittialize!$F$4+HS!B142*Inittialize!$F$5+HS!B143*Inittialize!$F$6+HS!B144*Inittialize!$F$7+HS!B145*Inittialize!$F$8+HS!B146*Inittialize!$F$9+HS!B147*Inittialize!$F$10+HS!B148*Inittialize!$F$11+HS!B139*Inittialize!$F$2)</f>
        <v>-0.57921216598864034</v>
      </c>
      <c r="C138" s="356">
        <f>SUM(HS!C140*Inittialize!$F$3+HS!C141*Inittialize!$F$4+HS!C142*Inittialize!$F$5+HS!C143*Inittialize!$F$6+HS!C144*Inittialize!$F$7+HS!C145*Inittialize!$F$8+HS!C146*Inittialize!$F$9+HS!C147*Inittialize!$F$10+HS!C148*Inittialize!$F$11+HS!C139*Inittialize!$F$2)</f>
        <v>-0.5339868432912066</v>
      </c>
      <c r="D138" s="356">
        <f>SUM(HS!D140*Inittialize!$F$3+HS!D141*Inittialize!$F$4+HS!D142*Inittialize!$F$5+HS!D143*Inittialize!$F$6+HS!D144*Inittialize!$F$7+HS!D145*Inittialize!$F$8+HS!D146*Inittialize!$F$9+HS!D147*Inittialize!$F$10+HS!D148*Inittialize!$F$11+HS!D139*Inittialize!$F$2)</f>
        <v>-0.53123790570459806</v>
      </c>
      <c r="E138" s="356">
        <f>SUM(HS!E140*Inittialize!$F$3+HS!E141*Inittialize!$F$4+HS!E142*Inittialize!$F$5+HS!E143*Inittialize!$F$6+HS!E144*Inittialize!$F$7+HS!E145*Inittialize!$F$8+HS!E146*Inittialize!$F$9+HS!E147*Inittialize!$F$10+HS!E148*Inittialize!$F$11+HS!E139*Inittialize!$F$2)</f>
        <v>-0.54262132866289092</v>
      </c>
      <c r="F138" s="356">
        <f>SUM(HS!F140*Inittialize!$F$3+HS!F141*Inittialize!$F$4+HS!F142*Inittialize!$F$5+HS!F143*Inittialize!$F$6+HS!F144*Inittialize!$F$7+HS!F145*Inittialize!$F$8+HS!F146*Inittialize!$F$9+HS!F147*Inittialize!$F$10+HS!F148*Inittialize!$F$11+HS!F139*Inittialize!$F$2)</f>
        <v>-0.54038920924150124</v>
      </c>
      <c r="G138" s="356">
        <f>SUM(HS!G140*Inittialize!$F$3+HS!G141*Inittialize!$F$4+HS!G142*Inittialize!$F$5+HS!G143*Inittialize!$F$6+HS!G144*Inittialize!$F$7+HS!G145*Inittialize!$F$8+HS!G146*Inittialize!$F$9+HS!G147*Inittialize!$F$10+HS!G148*Inittialize!$F$11+HS!G139*Inittialize!$F$2)</f>
        <v>-0.5325288600537913</v>
      </c>
      <c r="H138" s="356">
        <f>SUM(HS!H140*Inittialize!$F$3+HS!H141*Inittialize!$F$4+HS!H142*Inittialize!$F$5+HS!H143*Inittialize!$F$6+HS!H144*Inittialize!$F$7+HS!H145*Inittialize!$F$8+HS!H146*Inittialize!$F$9+HS!H147*Inittialize!$F$10+HS!H148*Inittialize!$F$11+HS!H139*Inittialize!$F$2)</f>
        <v>-0.41758447387186204</v>
      </c>
      <c r="I138" s="356">
        <f>SUM(HS!I140*Inittialize!$F$3+HS!I141*Inittialize!$F$4+HS!I142*Inittialize!$F$5+HS!I143*Inittialize!$F$6+HS!I144*Inittialize!$F$7+HS!I145*Inittialize!$F$8+HS!I146*Inittialize!$F$9+HS!I147*Inittialize!$F$10+HS!I148*Inittialize!$F$11+HS!I139*Inittialize!$F$2)</f>
        <v>-0.44114721429331949</v>
      </c>
      <c r="J138" s="356">
        <f>SUM(HS!J140*Inittialize!$F$3+HS!J141*Inittialize!$F$4+HS!J142*Inittialize!$F$5+HS!J143*Inittialize!$F$6+HS!J144*Inittialize!$F$7+HS!J145*Inittialize!$F$8+HS!J146*Inittialize!$F$9+HS!J147*Inittialize!$F$10+HS!J148*Inittialize!$F$11+HS!J139*Inittialize!$F$2)</f>
        <v>-0.48415419444459573</v>
      </c>
      <c r="K138" s="356">
        <f>SUM(HS!K140*Inittialize!$F$3+HS!K141*Inittialize!$F$4+HS!K142*Inittialize!$F$5+HS!K143*Inittialize!$F$6+HS!K144*Inittialize!$F$7+HS!K145*Inittialize!$F$8+HS!K146*Inittialize!$F$9+HS!K147*Inittialize!$F$10+HS!K148*Inittialize!$F$11+HS!K139*Inittialize!$F$2)</f>
        <v>-0.54130292231138855</v>
      </c>
    </row>
    <row r="139" spans="1:11" x14ac:dyDescent="0.2">
      <c r="A139">
        <v>15</v>
      </c>
      <c r="B139" s="356">
        <f>SUM(HS!B141*Inittialize!$F$3+HS!B142*Inittialize!$F$4+HS!B143*Inittialize!$F$5+HS!B144*Inittialize!$F$6+HS!B145*Inittialize!$F$7+HS!B146*Inittialize!$F$8+HS!B147*Inittialize!$F$9+HS!B148*Inittialize!$F$10+HS!B149*Inittialize!$F$11+HS!B140*Inittialize!$F$2)</f>
        <v>-0.59585005959167214</v>
      </c>
      <c r="C139" s="356">
        <f>SUM(HS!C141*Inittialize!$F$3+HS!C142*Inittialize!$F$4+HS!C143*Inittialize!$F$5+HS!C144*Inittialize!$F$6+HS!C145*Inittialize!$F$7+HS!C146*Inittialize!$F$8+HS!C147*Inittialize!$F$9+HS!C148*Inittialize!$F$10+HS!C149*Inittialize!$F$11+HS!C140*Inittialize!$F$2)</f>
        <v>-0.55212284901199915</v>
      </c>
      <c r="D139" s="356">
        <f>SUM(HS!D141*Inittialize!$F$3+HS!D142*Inittialize!$F$4+HS!D143*Inittialize!$F$5+HS!D144*Inittialize!$F$6+HS!D145*Inittialize!$F$7+HS!D146*Inittialize!$F$8+HS!D147*Inittialize!$F$9+HS!D148*Inittialize!$F$10+HS!D149*Inittialize!$F$11+HS!D140*Inittialize!$F$2)</f>
        <v>-0.54957026411014831</v>
      </c>
      <c r="E139" s="356">
        <f>SUM(HS!E141*Inittialize!$F$3+HS!E142*Inittialize!$F$4+HS!E143*Inittialize!$F$5+HS!E144*Inittialize!$F$6+HS!E145*Inittialize!$F$7+HS!E146*Inittialize!$F$8+HS!E147*Inittialize!$F$9+HS!E148*Inittialize!$F$10+HS!E149*Inittialize!$F$11+HS!E140*Inittialize!$F$2)</f>
        <v>-0.56014058542856304</v>
      </c>
      <c r="F139" s="356">
        <f>SUM(HS!F141*Inittialize!$F$3+HS!F142*Inittialize!$F$4+HS!F143*Inittialize!$F$5+HS!F144*Inittialize!$F$6+HS!F145*Inittialize!$F$7+HS!F146*Inittialize!$F$8+HS!F147*Inittialize!$F$9+HS!F148*Inittialize!$F$10+HS!F149*Inittialize!$F$11+HS!F140*Inittialize!$F$2)</f>
        <v>-0.55806790310870125</v>
      </c>
      <c r="G139" s="356">
        <f>SUM(HS!G141*Inittialize!$F$3+HS!G142*Inittialize!$F$4+HS!G143*Inittialize!$F$5+HS!G144*Inittialize!$F$6+HS!G145*Inittialize!$F$7+HS!G146*Inittialize!$F$8+HS!G147*Inittialize!$F$9+HS!G148*Inittialize!$F$10+HS!G149*Inittialize!$F$11+HS!G140*Inittialize!$F$2)</f>
        <v>-0.55076900743439905</v>
      </c>
      <c r="H139" s="356">
        <f>SUM(HS!H141*Inittialize!$F$3+HS!H142*Inittialize!$F$4+HS!H143*Inittialize!$F$5+HS!H144*Inittialize!$F$6+HS!H145*Inittialize!$F$7+HS!H146*Inittialize!$F$8+HS!H147*Inittialize!$F$9+HS!H148*Inittialize!$F$10+HS!H149*Inittialize!$F$11+HS!H140*Inittialize!$F$2)</f>
        <v>-0.44019249506183517</v>
      </c>
      <c r="I139" s="356">
        <f>SUM(HS!I141*Inittialize!$F$3+HS!I142*Inittialize!$F$4+HS!I143*Inittialize!$F$5+HS!I144*Inittialize!$F$6+HS!I145*Inittialize!$F$7+HS!I146*Inittialize!$F$8+HS!I147*Inittialize!$F$9+HS!I148*Inittialize!$F$10+HS!I149*Inittialize!$F$11+HS!I140*Inittialize!$F$2)</f>
        <v>-0.46332395722373215</v>
      </c>
      <c r="J139" s="356">
        <f>SUM(HS!J141*Inittialize!$F$3+HS!J142*Inittialize!$F$4+HS!J143*Inittialize!$F$5+HS!J144*Inittialize!$F$6+HS!J145*Inittialize!$F$7+HS!J146*Inittialize!$F$8+HS!J147*Inittialize!$F$9+HS!J148*Inittialize!$F$10+HS!J149*Inittialize!$F$11+HS!J140*Inittialize!$F$2)</f>
        <v>-0.50472725325291556</v>
      </c>
      <c r="K139" s="356">
        <f>SUM(HS!K141*Inittialize!$F$3+HS!K142*Inittialize!$F$4+HS!K143*Inittialize!$F$5+HS!K144*Inittialize!$F$6+HS!K145*Inittialize!$F$7+HS!K146*Inittialize!$F$8+HS!K147*Inittialize!$F$9+HS!K148*Inittialize!$F$10+HS!K149*Inittialize!$F$11+HS!K140*Inittialize!$F$2)</f>
        <v>-0.55953150123513584</v>
      </c>
    </row>
    <row r="140" spans="1:11" x14ac:dyDescent="0.2">
      <c r="A140">
        <v>16</v>
      </c>
      <c r="B140" s="356">
        <f>SUM(HS!B142*Inittialize!$F$3+HS!B143*Inittialize!$F$4+HS!B144*Inittialize!$F$5+HS!B145*Inittialize!$F$6+HS!B146*Inittialize!$F$7+HS!B147*Inittialize!$F$8+HS!B148*Inittialize!$F$9+HS!B149*Inittialize!$F$10+HS!B150*Inittialize!$F$11+HS!B141*Inittialize!$F$2)</f>
        <v>-0.61644700215283599</v>
      </c>
      <c r="C140" s="356">
        <f>SUM(HS!C142*Inittialize!$F$3+HS!C143*Inittialize!$F$4+HS!C144*Inittialize!$F$5+HS!C145*Inittialize!$F$6+HS!C146*Inittialize!$F$7+HS!C147*Inittialize!$F$8+HS!C148*Inittialize!$F$9+HS!C149*Inittialize!$F$10+HS!C150*Inittialize!$F$11+HS!C141*Inittialize!$F$2)</f>
        <v>-0.56896342575273495</v>
      </c>
      <c r="D140" s="356">
        <f>SUM(HS!D142*Inittialize!$F$3+HS!D143*Inittialize!$F$4+HS!D144*Inittialize!$F$5+HS!D145*Inittialize!$F$6+HS!D146*Inittialize!$F$7+HS!D147*Inittialize!$F$8+HS!D148*Inittialize!$F$9+HS!D149*Inittialize!$F$10+HS!D150*Inittialize!$F$11+HS!D141*Inittialize!$F$2)</f>
        <v>-0.56659316834387352</v>
      </c>
      <c r="E140" s="356">
        <f>SUM(HS!E142*Inittialize!$F$3+HS!E143*Inittialize!$F$4+HS!E144*Inittialize!$F$5+HS!E145*Inittialize!$F$6+HS!E146*Inittialize!$F$7+HS!E147*Inittialize!$F$8+HS!E148*Inittialize!$F$9+HS!E149*Inittialize!$F$10+HS!E150*Inittialize!$F$11+HS!E141*Inittialize!$F$2)</f>
        <v>-0.5764084667109729</v>
      </c>
      <c r="F140" s="356">
        <f>SUM(HS!F142*Inittialize!$F$3+HS!F143*Inittialize!$F$4+HS!F144*Inittialize!$F$5+HS!F145*Inittialize!$F$6+HS!F146*Inittialize!$F$7+HS!F147*Inittialize!$F$8+HS!F148*Inittialize!$F$9+HS!F149*Inittialize!$F$10+HS!F150*Inittialize!$F$11+HS!F141*Inittialize!$F$2)</f>
        <v>-0.57448383312824414</v>
      </c>
      <c r="G140" s="356">
        <f>SUM(HS!G142*Inittialize!$F$3+HS!G143*Inittialize!$F$4+HS!G144*Inittialize!$F$5+HS!G145*Inittialize!$F$6+HS!G146*Inittialize!$F$7+HS!G147*Inittialize!$F$8+HS!G148*Inittialize!$F$9+HS!G149*Inittialize!$F$10+HS!G150*Inittialize!$F$11+HS!G141*Inittialize!$F$2)</f>
        <v>-0.56770628714496352</v>
      </c>
      <c r="H140" s="356">
        <f>SUM(HS!H142*Inittialize!$F$3+HS!H143*Inittialize!$F$4+HS!H144*Inittialize!$F$5+HS!H145*Inittialize!$F$6+HS!H146*Inittialize!$F$7+HS!H147*Inittialize!$F$8+HS!H148*Inittialize!$F$9+HS!H149*Inittialize!$F$10+HS!H150*Inittialize!$F$11+HS!H141*Inittialize!$F$2)</f>
        <v>-0.46254230672532326</v>
      </c>
      <c r="I140" s="356">
        <f>SUM(HS!I142*Inittialize!$F$3+HS!I143*Inittialize!$F$4+HS!I144*Inittialize!$F$5+HS!I145*Inittialize!$F$6+HS!I146*Inittialize!$F$7+HS!I147*Inittialize!$F$8+HS!I148*Inittialize!$F$9+HS!I149*Inittialize!$F$10+HS!I150*Inittialize!$F$11+HS!I141*Inittialize!$F$2)</f>
        <v>-0.48518388374422211</v>
      </c>
      <c r="J140" s="356">
        <f>SUM(HS!J142*Inittialize!$F$3+HS!J143*Inittialize!$F$4+HS!J144*Inittialize!$F$5+HS!J145*Inittialize!$F$6+HS!J146*Inittialize!$F$7+HS!J147*Inittialize!$F$8+HS!J148*Inittialize!$F$9+HS!J149*Inittialize!$F$10+HS!J150*Inittialize!$F$11+HS!J141*Inittialize!$F$2)</f>
        <v>-0.5249931700149213</v>
      </c>
      <c r="K140" s="356">
        <f>SUM(HS!K142*Inittialize!$F$3+HS!K143*Inittialize!$F$4+HS!K144*Inittialize!$F$5+HS!K145*Inittialize!$F$6+HS!K146*Inittialize!$F$7+HS!K147*Inittialize!$F$8+HS!K148*Inittialize!$F$9+HS!K149*Inittialize!$F$10+HS!K150*Inittialize!$F$11+HS!K141*Inittialize!$F$2)</f>
        <v>-0.57749628866818747</v>
      </c>
    </row>
    <row r="141" spans="1:11" x14ac:dyDescent="0.2">
      <c r="A141">
        <v>17</v>
      </c>
      <c r="B141" s="356">
        <f>SUM(HS!B143*Inittialize!$F$3+HS!B144*Inittialize!$F$4+HS!B145*Inittialize!$F$5+HS!B146*Inittialize!$F$6+HS!B147*Inittialize!$F$7+HS!B148*Inittialize!$F$8+HS!B149*Inittialize!$F$9+HS!B150*Inittialize!$F$10+HS!B151*Inittialize!$F$11+HS!B142*Inittialize!$F$2)</f>
        <v>-0.59685747123419386</v>
      </c>
      <c r="C141" s="356">
        <f>SUM(HS!C143*Inittialize!$F$3+HS!C144*Inittialize!$F$4+HS!C145*Inittialize!$F$5+HS!C146*Inittialize!$F$6+HS!C147*Inittialize!$F$7+HS!C148*Inittialize!$F$8+HS!C149*Inittialize!$F$9+HS!C150*Inittialize!$F$10+HS!C151*Inittialize!$F$11+HS!C142*Inittialize!$F$2)</f>
        <v>-0.50422733292473321</v>
      </c>
      <c r="D141" s="356">
        <f>SUM(HS!D143*Inittialize!$F$3+HS!D144*Inittialize!$F$4+HS!D145*Inittialize!$F$5+HS!D146*Inittialize!$F$6+HS!D147*Inittialize!$F$7+HS!D148*Inittialize!$F$8+HS!D149*Inittialize!$F$9+HS!D150*Inittialize!$F$10+HS!D151*Inittialize!$F$11+HS!D142*Inittialize!$F$2)</f>
        <v>-0.49760020896787999</v>
      </c>
      <c r="E141" s="356">
        <f>SUM(HS!E143*Inittialize!$F$3+HS!E144*Inittialize!$F$4+HS!E145*Inittialize!$F$5+HS!E146*Inittialize!$F$6+HS!E147*Inittialize!$F$7+HS!E148*Inittialize!$F$8+HS!E149*Inittialize!$F$9+HS!E150*Inittialize!$F$10+HS!E151*Inittialize!$F$11+HS!E142*Inittialize!$F$2)</f>
        <v>-0.50212889797765581</v>
      </c>
      <c r="F141" s="356">
        <f>SUM(HS!F143*Inittialize!$F$3+HS!F144*Inittialize!$F$4+HS!F145*Inittialize!$F$5+HS!F146*Inittialize!$F$6+HS!F147*Inittialize!$F$7+HS!F148*Inittialize!$F$8+HS!F149*Inittialize!$F$9+HS!F150*Inittialize!$F$10+HS!F151*Inittialize!$F$11+HS!F142*Inittialize!$F$2)</f>
        <v>-0.49642837436492993</v>
      </c>
      <c r="G141" s="356">
        <f>SUM(HS!G143*Inittialize!$F$3+HS!G144*Inittialize!$F$4+HS!G145*Inittialize!$F$5+HS!G146*Inittialize!$F$6+HS!G147*Inittialize!$F$7+HS!G148*Inittialize!$F$8+HS!G149*Inittialize!$F$9+HS!G150*Inittialize!$F$10+HS!G151*Inittialize!$F$11+HS!G142*Inittialize!$F$2)</f>
        <v>-0.47586816345601768</v>
      </c>
      <c r="H141" s="356">
        <f>SUM(HS!H143*Inittialize!$F$3+HS!H144*Inittialize!$F$4+HS!H145*Inittialize!$F$5+HS!H146*Inittialize!$F$6+HS!H147*Inittialize!$F$7+HS!H148*Inittialize!$F$8+HS!H149*Inittialize!$F$9+HS!H150*Inittialize!$F$10+HS!H151*Inittialize!$F$11+HS!H142*Inittialize!$F$2)</f>
        <v>-0.38946322365989378</v>
      </c>
      <c r="I141" s="356">
        <f>SUM(HS!I143*Inittialize!$F$3+HS!I144*Inittialize!$F$4+HS!I145*Inittialize!$F$5+HS!I146*Inittialize!$F$6+HS!I147*Inittialize!$F$7+HS!I148*Inittialize!$F$8+HS!I149*Inittialize!$F$9+HS!I150*Inittialize!$F$10+HS!I151*Inittialize!$F$11+HS!I142*Inittialize!$F$2)</f>
        <v>-0.47954599433443851</v>
      </c>
      <c r="J141" s="356">
        <f>SUM(HS!J143*Inittialize!$F$3+HS!J144*Inittialize!$F$4+HS!J145*Inittialize!$F$5+HS!J146*Inittialize!$F$6+HS!J147*Inittialize!$F$7+HS!J148*Inittialize!$F$8+HS!J149*Inittialize!$F$9+HS!J150*Inittialize!$F$10+HS!J151*Inittialize!$F$11+HS!J142*Inittialize!$F$2)</f>
        <v>-0.51830524740148154</v>
      </c>
      <c r="K141" s="356">
        <f>SUM(HS!K143*Inittialize!$F$3+HS!K144*Inittialize!$F$4+HS!K145*Inittialize!$F$5+HS!K146*Inittialize!$F$6+HS!K147*Inittialize!$F$7+HS!K148*Inittialize!$F$8+HS!K149*Inittialize!$F$9+HS!K150*Inittialize!$F$10+HS!K151*Inittialize!$F$11+HS!K142*Inittialize!$F$2)</f>
        <v>-0.5678762745331094</v>
      </c>
    </row>
    <row r="142" spans="1:11" x14ac:dyDescent="0.2">
      <c r="A142">
        <v>18</v>
      </c>
      <c r="B142" s="356">
        <f>SUM(HS!B144*Inittialize!$F$3+HS!B145*Inittialize!$F$4+HS!B146*Inittialize!$F$5+HS!B147*Inittialize!$F$6+HS!B148*Inittialize!$F$7+HS!B149*Inittialize!$F$8+HS!B150*Inittialize!$F$9+HS!B151*Inittialize!$F$10+HS!B152*Inittialize!$F$11+HS!B143*Inittialize!$F$2)</f>
        <v>-0.57114416234435983</v>
      </c>
      <c r="C142" s="356">
        <f>SUM(HS!C144*Inittialize!$F$3+HS!C145*Inittialize!$F$4+HS!C146*Inittialize!$F$5+HS!C147*Inittialize!$F$6+HS!C148*Inittialize!$F$7+HS!C149*Inittialize!$F$8+HS!C150*Inittialize!$F$9+HS!C151*Inittialize!$F$10+HS!C152*Inittialize!$F$11+HS!C143*Inittialize!$F$2)</f>
        <v>-0.47309486745364987</v>
      </c>
      <c r="D142" s="356">
        <f>SUM(HS!D144*Inittialize!$F$3+HS!D145*Inittialize!$F$4+HS!D146*Inittialize!$F$5+HS!D147*Inittialize!$F$6+HS!D148*Inittialize!$F$7+HS!D149*Inittialize!$F$8+HS!D150*Inittialize!$F$9+HS!D151*Inittialize!$F$10+HS!D152*Inittialize!$F$11+HS!D143*Inittialize!$F$2)</f>
        <v>-0.46748890286293887</v>
      </c>
      <c r="E142" s="356">
        <f>SUM(HS!E144*Inittialize!$F$3+HS!E145*Inittialize!$F$4+HS!E146*Inittialize!$F$5+HS!E147*Inittialize!$F$6+HS!E148*Inittialize!$F$7+HS!E149*Inittialize!$F$8+HS!E150*Inittialize!$F$9+HS!E151*Inittialize!$F$10+HS!E152*Inittialize!$F$11+HS!E143*Inittialize!$F$2)</f>
        <v>-0.47306626540230118</v>
      </c>
      <c r="F142" s="356">
        <f>SUM(HS!F144*Inittialize!$F$3+HS!F145*Inittialize!$F$4+HS!F146*Inittialize!$F$5+HS!F147*Inittialize!$F$6+HS!F148*Inittialize!$F$7+HS!F149*Inittialize!$F$8+HS!F150*Inittialize!$F$9+HS!F151*Inittialize!$F$10+HS!F152*Inittialize!$F$11+HS!F143*Inittialize!$F$2)</f>
        <v>-0.46821653930249513</v>
      </c>
      <c r="G142" s="356">
        <f>SUM(HS!G144*Inittialize!$F$3+HS!G145*Inittialize!$F$4+HS!G146*Inittialize!$F$5+HS!G147*Inittialize!$F$6+HS!G148*Inittialize!$F$7+HS!G149*Inittialize!$F$8+HS!G150*Inittialize!$F$9+HS!G151*Inittialize!$F$10+HS!G152*Inittialize!$F$11+HS!G143*Inittialize!$F$2)</f>
        <v>-0.45134510679366141</v>
      </c>
      <c r="H142" s="356">
        <f>SUM(HS!H144*Inittialize!$F$3+HS!H145*Inittialize!$F$4+HS!H146*Inittialize!$F$5+HS!H147*Inittialize!$F$6+HS!H148*Inittialize!$F$7+HS!H149*Inittialize!$F$8+HS!H150*Inittialize!$F$9+HS!H151*Inittialize!$F$10+HS!H152*Inittialize!$F$11+HS!H143*Inittialize!$F$2)</f>
        <v>-0.35766392450027656</v>
      </c>
      <c r="I142" s="356">
        <f>SUM(HS!I144*Inittialize!$F$3+HS!I145*Inittialize!$F$4+HS!I146*Inittialize!$F$5+HS!I147*Inittialize!$F$6+HS!I148*Inittialize!$F$7+HS!I149*Inittialize!$F$8+HS!I150*Inittialize!$F$9+HS!I151*Inittialize!$F$10+HS!I152*Inittialize!$F$11+HS!I143*Inittialize!$F$2)</f>
        <v>-0.39662235389942291</v>
      </c>
      <c r="J142" s="356">
        <f>SUM(HS!J144*Inittialize!$F$3+HS!J145*Inittialize!$F$4+HS!J146*Inittialize!$F$5+HS!J147*Inittialize!$F$6+HS!J148*Inittialize!$F$7+HS!J149*Inittialize!$F$8+HS!J150*Inittialize!$F$9+HS!J151*Inittialize!$F$10+HS!J152*Inittialize!$F$11+HS!J143*Inittialize!$F$2)</f>
        <v>-0.49354041781109681</v>
      </c>
      <c r="K142" s="356">
        <f>SUM(HS!K144*Inittialize!$F$3+HS!K145*Inittialize!$F$4+HS!K146*Inittialize!$F$5+HS!K147*Inittialize!$F$6+HS!K148*Inittialize!$F$7+HS!K149*Inittialize!$F$8+HS!K150*Inittialize!$F$9+HS!K151*Inittialize!$F$10+HS!K152*Inittialize!$F$11+HS!K143*Inittialize!$F$2)</f>
        <v>-0.54379719997854659</v>
      </c>
    </row>
    <row r="143" spans="1:11" x14ac:dyDescent="0.2">
      <c r="A143">
        <v>19</v>
      </c>
      <c r="B143" s="356">
        <f>SUM(HS!B145*Inittialize!$F$3+HS!B146*Inittialize!$F$4+HS!B147*Inittialize!$F$5+HS!B148*Inittialize!$F$6+HS!B149*Inittialize!$F$7+HS!B150*Inittialize!$F$8+HS!B151*Inittialize!$F$9+HS!B152*Inittialize!$F$10+HS!B153*Inittialize!$F$11+HS!B144*Inittialize!$F$2)</f>
        <v>-0.5454308534545258</v>
      </c>
      <c r="C143" s="356">
        <f>SUM(HS!C145*Inittialize!$F$3+HS!C146*Inittialize!$F$4+HS!C147*Inittialize!$F$5+HS!C148*Inittialize!$F$6+HS!C149*Inittialize!$F$7+HS!C150*Inittialize!$F$8+HS!C151*Inittialize!$F$9+HS!C152*Inittialize!$F$10+HS!C153*Inittialize!$F$11+HS!C144*Inittialize!$F$2)</f>
        <v>-0.44317438281710964</v>
      </c>
      <c r="D143" s="356">
        <f>SUM(HS!D145*Inittialize!$F$3+HS!D146*Inittialize!$F$4+HS!D147*Inittialize!$F$5+HS!D148*Inittialize!$F$6+HS!D149*Inittialize!$F$7+HS!D150*Inittialize!$F$8+HS!D151*Inittialize!$F$9+HS!D152*Inittialize!$F$10+HS!D153*Inittialize!$F$11+HS!D144*Inittialize!$F$2)</f>
        <v>-0.43850877887023798</v>
      </c>
      <c r="E143" s="356">
        <f>SUM(HS!E145*Inittialize!$F$3+HS!E146*Inittialize!$F$4+HS!E147*Inittialize!$F$5+HS!E148*Inittialize!$F$6+HS!E149*Inittialize!$F$7+HS!E150*Inittialize!$F$8+HS!E151*Inittialize!$F$9+HS!E152*Inittialize!$F$10+HS!E153*Inittialize!$F$11+HS!E144*Inittialize!$F$2)</f>
        <v>-0.44505401621688401</v>
      </c>
      <c r="F143" s="356">
        <f>SUM(HS!F145*Inittialize!$F$3+HS!F146*Inittialize!$F$4+HS!F147*Inittialize!$F$5+HS!F148*Inittialize!$F$6+HS!F149*Inittialize!$F$7+HS!F150*Inittialize!$F$8+HS!F151*Inittialize!$F$9+HS!F152*Inittialize!$F$10+HS!F153*Inittialize!$F$11+HS!F144*Inittialize!$F$2)</f>
        <v>-0.44105508762999762</v>
      </c>
      <c r="G143" s="356">
        <f>SUM(HS!G145*Inittialize!$F$3+HS!G146*Inittialize!$F$4+HS!G147*Inittialize!$F$5+HS!G148*Inittialize!$F$6+HS!G149*Inittialize!$F$7+HS!G150*Inittialize!$F$8+HS!G151*Inittialize!$F$9+HS!G152*Inittialize!$F$10+HS!G153*Inittialize!$F$11+HS!G144*Inittialize!$F$2)</f>
        <v>-0.42682205013130525</v>
      </c>
      <c r="H143" s="356">
        <f>SUM(HS!H145*Inittialize!$F$3+HS!H146*Inittialize!$F$4+HS!H147*Inittialize!$F$5+HS!H148*Inittialize!$F$6+HS!H149*Inittialize!$F$7+HS!H150*Inittialize!$F$8+HS!H151*Inittialize!$F$9+HS!H152*Inittialize!$F$10+HS!H153*Inittialize!$F$11+HS!H144*Inittialize!$F$2)</f>
        <v>-0.3395196094098446</v>
      </c>
      <c r="I143" s="356">
        <f>SUM(HS!I145*Inittialize!$F$3+HS!I146*Inittialize!$F$4+HS!I147*Inittialize!$F$5+HS!I148*Inittialize!$F$6+HS!I149*Inittialize!$F$7+HS!I150*Inittialize!$F$8+HS!I151*Inittialize!$F$9+HS!I152*Inittialize!$F$10+HS!I153*Inittialize!$F$11+HS!I144*Inittialize!$F$2)</f>
        <v>-0.3669531513342299</v>
      </c>
      <c r="J143" s="356">
        <f>SUM(HS!J145*Inittialize!$F$3+HS!J146*Inittialize!$F$4+HS!J147*Inittialize!$F$5+HS!J148*Inittialize!$F$6+HS!J149*Inittialize!$F$7+HS!J150*Inittialize!$F$8+HS!J151*Inittialize!$F$9+HS!J152*Inittialize!$F$10+HS!J153*Inittialize!$F$11+HS!J144*Inittialize!$F$2)</f>
        <v>-0.41259472421376076</v>
      </c>
      <c r="K143" s="356">
        <f>SUM(HS!K145*Inittialize!$F$3+HS!K146*Inittialize!$F$4+HS!K147*Inittialize!$F$5+HS!K148*Inittialize!$F$6+HS!K149*Inittialize!$F$7+HS!K150*Inittialize!$F$8+HS!K151*Inittialize!$F$9+HS!K152*Inittialize!$F$10+HS!K153*Inittialize!$F$11+HS!K144*Inittialize!$F$2)</f>
        <v>-0.51808389108871267</v>
      </c>
    </row>
    <row r="144" spans="1:11" x14ac:dyDescent="0.2">
      <c r="A144">
        <v>20</v>
      </c>
      <c r="B144" s="356">
        <f>SUM(HS!B146*Inittialize!$F$3+HS!B147*Inittialize!$F$4+HS!B148*Inittialize!$F$5+HS!B149*Inittialize!$F$6+HS!B150*Inittialize!$F$7+HS!B151*Inittialize!$F$8+HS!B152*Inittialize!$F$9+HS!B153*Inittialize!$F$10+HS!B154*Inittialize!$F$11+HS!B145*Inittialize!$F$2)</f>
        <v>-0.51971754456469177</v>
      </c>
      <c r="C144" s="356">
        <f>SUM(HS!C146*Inittialize!$F$3+HS!C147*Inittialize!$F$4+HS!C148*Inittialize!$F$5+HS!C149*Inittialize!$F$6+HS!C150*Inittialize!$F$7+HS!C151*Inittialize!$F$8+HS!C152*Inittialize!$F$9+HS!C153*Inittialize!$F$10+HS!C154*Inittialize!$F$11+HS!C145*Inittialize!$F$2)</f>
        <v>-0.41455289302374626</v>
      </c>
      <c r="D144" s="356">
        <f>SUM(HS!D146*Inittialize!$F$3+HS!D147*Inittialize!$F$4+HS!D148*Inittialize!$F$5+HS!D149*Inittialize!$F$6+HS!D150*Inittialize!$F$7+HS!D151*Inittialize!$F$8+HS!D152*Inittialize!$F$9+HS!D153*Inittialize!$F$10+HS!D154*Inittialize!$F$11+HS!D145*Inittialize!$F$2)</f>
        <v>-0.41074063571208014</v>
      </c>
      <c r="E144" s="356">
        <f>SUM(HS!E146*Inittialize!$F$3+HS!E147*Inittialize!$F$4+HS!E148*Inittialize!$F$5+HS!E149*Inittialize!$F$6+HS!E150*Inittialize!$F$7+HS!E151*Inittialize!$F$8+HS!E152*Inittialize!$F$9+HS!E153*Inittialize!$F$10+HS!E154*Inittialize!$F$11+HS!E145*Inittialize!$F$2)</f>
        <v>-0.4181729491437069</v>
      </c>
      <c r="F144" s="356">
        <f>SUM(HS!F146*Inittialize!$F$3+HS!F147*Inittialize!$F$4+HS!F148*Inittialize!$F$5+HS!F149*Inittialize!$F$6+HS!F150*Inittialize!$F$7+HS!F151*Inittialize!$F$8+HS!F152*Inittialize!$F$9+HS!F153*Inittialize!$F$10+HS!F154*Inittialize!$F$11+HS!F145*Inittialize!$F$2)</f>
        <v>-0.41494401934743752</v>
      </c>
      <c r="G144" s="356">
        <f>SUM(HS!G146*Inittialize!$F$3+HS!G147*Inittialize!$F$4+HS!G148*Inittialize!$F$5+HS!G149*Inittialize!$F$6+HS!G150*Inittialize!$F$7+HS!G151*Inittialize!$F$8+HS!G152*Inittialize!$F$9+HS!G153*Inittialize!$F$10+HS!G154*Inittialize!$F$11+HS!G145*Inittialize!$F$2)</f>
        <v>-0.40334937685888633</v>
      </c>
      <c r="H144" s="356">
        <f>SUM(HS!H146*Inittialize!$F$3+HS!H147*Inittialize!$F$4+HS!H148*Inittialize!$F$5+HS!H149*Inittialize!$F$6+HS!H150*Inittialize!$F$7+HS!H151*Inittialize!$F$8+HS!H152*Inittialize!$F$9+HS!H153*Inittialize!$F$10+HS!H154*Inittialize!$F$11+HS!H145*Inittialize!$F$2)</f>
        <v>-0.3213752943194127</v>
      </c>
      <c r="I144" s="356">
        <f>SUM(HS!I146*Inittialize!$F$3+HS!I147*Inittialize!$F$4+HS!I148*Inittialize!$F$5+HS!I149*Inittialize!$F$6+HS!I150*Inittialize!$F$7+HS!I151*Inittialize!$F$8+HS!I152*Inittialize!$F$9+HS!I153*Inittialize!$F$10+HS!I154*Inittialize!$F$11+HS!I145*Inittialize!$F$2)</f>
        <v>-0.35093893283822203</v>
      </c>
      <c r="J144" s="356">
        <f>SUM(HS!J146*Inittialize!$F$3+HS!J147*Inittialize!$F$4+HS!J148*Inittialize!$F$5+HS!J149*Inittialize!$F$6+HS!J150*Inittialize!$F$7+HS!J151*Inittialize!$F$8+HS!J152*Inittialize!$F$9+HS!J153*Inittialize!$F$10+HS!J154*Inittialize!$F$11+HS!J145*Inittialize!$F$2)</f>
        <v>-0.38490346848624718</v>
      </c>
      <c r="K144" s="356">
        <f>SUM(HS!K146*Inittialize!$F$3+HS!K147*Inittialize!$F$4+HS!K148*Inittialize!$F$5+HS!K149*Inittialize!$F$6+HS!K150*Inittialize!$F$7+HS!K151*Inittialize!$F$8+HS!K152*Inittialize!$F$9+HS!K153*Inittialize!$F$10+HS!K154*Inittialize!$F$11+HS!K145*Inittialize!$F$2)</f>
        <v>-0.4391161443290561</v>
      </c>
    </row>
    <row r="145" spans="1:11" x14ac:dyDescent="0.2">
      <c r="A145">
        <v>21</v>
      </c>
      <c r="B145" s="356">
        <f>SUM(HS!B147*Inittialize!$F$3+HS!B148*Inittialize!$F$4+HS!B149*Inittialize!$F$5+HS!B150*Inittialize!$F$6+HS!B151*Inittialize!$F$7+HS!B152*Inittialize!$F$8+HS!B153*Inittialize!$F$9+HS!B154*Inittialize!$F$10+HS!B155*Inittialize!$F$11+HS!B146*Inittialize!$F$2)</f>
        <v>-0.44074979780503526</v>
      </c>
      <c r="C145" s="356">
        <f>SUM(HS!C147*Inittialize!$F$3+HS!C148*Inittialize!$F$4+HS!C149*Inittialize!$F$5+HS!C150*Inittialize!$F$6+HS!C151*Inittialize!$F$7+HS!C152*Inittialize!$F$8+HS!C153*Inittialize!$F$9+HS!C154*Inittialize!$F$10+HS!C155*Inittialize!$F$11+HS!C146*Inittialize!$F$2)</f>
        <v>-0.38732362736852477</v>
      </c>
      <c r="D145" s="356">
        <f>SUM(HS!D147*Inittialize!$F$3+HS!D148*Inittialize!$F$4+HS!D149*Inittialize!$F$5+HS!D150*Inittialize!$F$6+HS!D151*Inittialize!$F$7+HS!D152*Inittialize!$F$8+HS!D153*Inittialize!$F$9+HS!D154*Inittialize!$F$10+HS!D155*Inittialize!$F$11+HS!D146*Inittialize!$F$2)</f>
        <v>-0.38427148739709915</v>
      </c>
      <c r="E145" s="356">
        <f>SUM(HS!E147*Inittialize!$F$3+HS!E148*Inittialize!$F$4+HS!E149*Inittialize!$F$5+HS!E150*Inittialize!$F$6+HS!E151*Inittialize!$F$7+HS!E152*Inittialize!$F$8+HS!E153*Inittialize!$F$9+HS!E154*Inittialize!$F$10+HS!E155*Inittialize!$F$11+HS!E146*Inittialize!$F$2)</f>
        <v>-0.39250386290507289</v>
      </c>
      <c r="F145" s="356">
        <f>SUM(HS!F147*Inittialize!$F$3+HS!F148*Inittialize!$F$4+HS!F149*Inittialize!$F$5+HS!F150*Inittialize!$F$6+HS!F151*Inittialize!$F$7+HS!F152*Inittialize!$F$8+HS!F153*Inittialize!$F$9+HS!F154*Inittialize!$F$10+HS!F155*Inittialize!$F$11+HS!F146*Inittialize!$F$2)</f>
        <v>-0.38996413317711753</v>
      </c>
      <c r="G145" s="356">
        <f>SUM(HS!G147*Inittialize!$F$3+HS!G148*Inittialize!$F$4+HS!G149*Inittialize!$F$5+HS!G150*Inittialize!$F$6+HS!G151*Inittialize!$F$7+HS!G152*Inittialize!$F$8+HS!G153*Inittialize!$F$9+HS!G154*Inittialize!$F$10+HS!G155*Inittialize!$F$11+HS!G146*Inittialize!$F$2)</f>
        <v>-0.38092708697640476</v>
      </c>
      <c r="H145" s="356">
        <f>SUM(HS!H147*Inittialize!$F$3+HS!H148*Inittialize!$F$4+HS!H149*Inittialize!$F$5+HS!H150*Inittialize!$F$6+HS!H151*Inittialize!$F$7+HS!H152*Inittialize!$F$8+HS!H153*Inittialize!$F$9+HS!H154*Inittialize!$F$10+HS!H155*Inittialize!$F$11+HS!H146*Inittialize!$F$2)</f>
        <v>-0.30428136261891797</v>
      </c>
      <c r="I145" s="356">
        <f>SUM(HS!I147*Inittialize!$F$3+HS!I148*Inittialize!$F$4+HS!I149*Inittialize!$F$5+HS!I150*Inittialize!$F$6+HS!I151*Inittialize!$F$7+HS!I152*Inittialize!$F$8+HS!I153*Inittialize!$F$9+HS!I154*Inittialize!$F$10+HS!I155*Inittialize!$F$11+HS!I146*Inittialize!$F$2)</f>
        <v>-0.33492471434221421</v>
      </c>
      <c r="J145" s="356">
        <f>SUM(HS!J147*Inittialize!$F$3+HS!J148*Inittialize!$F$4+HS!J149*Inittialize!$F$5+HS!J150*Inittialize!$F$6+HS!J151*Inittialize!$F$7+HS!J152*Inittialize!$F$8+HS!J153*Inittialize!$F$9+HS!J154*Inittialize!$F$10+HS!J155*Inittialize!$F$11+HS!J146*Inittialize!$F$2)</f>
        <v>-0.37086719682791891</v>
      </c>
      <c r="K145" s="356">
        <f>SUM(HS!K147*Inittialize!$F$3+HS!K148*Inittialize!$F$4+HS!K149*Inittialize!$F$5+HS!K150*Inittialize!$F$6+HS!K151*Inittialize!$F$7+HS!K152*Inittialize!$F$8+HS!K153*Inittialize!$F$9+HS!K154*Inittialize!$F$10+HS!K155*Inittialize!$F$11+HS!K146*Inittialize!$F$2)</f>
        <v>-0.41340283543922207</v>
      </c>
    </row>
    <row r="146" spans="1:11" x14ac:dyDescent="0.2">
      <c r="A146">
        <v>22</v>
      </c>
      <c r="B146">
        <f>B114</f>
        <v>-0.69498195510467564</v>
      </c>
      <c r="C146">
        <f t="shared" ref="C146:K146" si="12">C114</f>
        <v>-0.64537193969934437</v>
      </c>
      <c r="D146">
        <f t="shared" si="12"/>
        <v>-0.64253780972587782</v>
      </c>
      <c r="E146">
        <f t="shared" si="12"/>
        <v>-0.63958917649104974</v>
      </c>
      <c r="F146">
        <f t="shared" si="12"/>
        <v>-0.63704944676309438</v>
      </c>
      <c r="G146">
        <f t="shared" si="12"/>
        <v>-0.62801240056238161</v>
      </c>
      <c r="H146">
        <f t="shared" si="12"/>
        <v>-0.56826126528899534</v>
      </c>
      <c r="I146">
        <f t="shared" si="12"/>
        <v>-0.59671580617491327</v>
      </c>
      <c r="J146">
        <f t="shared" si="12"/>
        <v>-0.63009096848306756</v>
      </c>
      <c r="K146">
        <f t="shared" si="12"/>
        <v>-0.66958834719356342</v>
      </c>
    </row>
    <row r="147" spans="1:11" x14ac:dyDescent="0.2">
      <c r="A147">
        <v>23</v>
      </c>
      <c r="B147">
        <f t="shared" ref="B147:K155" si="13">B115</f>
        <v>-0.71676895831148446</v>
      </c>
      <c r="C147">
        <f t="shared" si="13"/>
        <v>-0.66168802251609049</v>
      </c>
      <c r="D147">
        <f t="shared" si="13"/>
        <v>-0.65885389254262394</v>
      </c>
      <c r="E147">
        <f t="shared" si="13"/>
        <v>-0.65590525930779586</v>
      </c>
      <c r="F147">
        <f t="shared" si="13"/>
        <v>-0.65336552957984051</v>
      </c>
      <c r="G147">
        <f t="shared" si="13"/>
        <v>-0.64432848337912774</v>
      </c>
      <c r="H147">
        <f t="shared" si="13"/>
        <v>-0.59909974633978136</v>
      </c>
      <c r="I147">
        <f t="shared" si="13"/>
        <v>-0.62552182001956225</v>
      </c>
      <c r="J147">
        <f t="shared" si="13"/>
        <v>-0.65651304216284845</v>
      </c>
      <c r="K147">
        <f t="shared" si="13"/>
        <v>-0.69318917953688031</v>
      </c>
    </row>
    <row r="148" spans="1:11" x14ac:dyDescent="0.2">
      <c r="A148">
        <v>24</v>
      </c>
      <c r="B148">
        <f t="shared" si="13"/>
        <v>-0.73699974700352133</v>
      </c>
      <c r="C148">
        <f t="shared" si="13"/>
        <v>-0.67800410533283662</v>
      </c>
      <c r="D148">
        <f t="shared" si="13"/>
        <v>-0.67516997535936996</v>
      </c>
      <c r="E148">
        <f t="shared" si="13"/>
        <v>-0.67222134212454199</v>
      </c>
      <c r="F148">
        <f t="shared" si="13"/>
        <v>-0.66968161239658663</v>
      </c>
      <c r="G148">
        <f t="shared" si="13"/>
        <v>-0.66064456619587375</v>
      </c>
      <c r="H148">
        <f t="shared" si="13"/>
        <v>-0.62773547874408275</v>
      </c>
      <c r="I148">
        <f t="shared" si="13"/>
        <v>-0.65227026144673639</v>
      </c>
      <c r="J148">
        <f t="shared" si="13"/>
        <v>-0.68104782486550219</v>
      </c>
      <c r="K148">
        <f t="shared" si="13"/>
        <v>-0.71510423814138879</v>
      </c>
    </row>
    <row r="149" spans="1:11" x14ac:dyDescent="0.2">
      <c r="A149">
        <v>25</v>
      </c>
      <c r="B149">
        <f t="shared" si="13"/>
        <v>-0.75578547936041274</v>
      </c>
      <c r="C149">
        <f t="shared" si="13"/>
        <v>-0.69432018814958274</v>
      </c>
      <c r="D149">
        <f t="shared" si="13"/>
        <v>-0.69148605817611608</v>
      </c>
      <c r="E149">
        <f t="shared" si="13"/>
        <v>-0.688537424941288</v>
      </c>
      <c r="F149">
        <f t="shared" si="13"/>
        <v>-0.68599769521333265</v>
      </c>
      <c r="G149">
        <f t="shared" si="13"/>
        <v>-0.67696064901261988</v>
      </c>
      <c r="H149">
        <f t="shared" si="13"/>
        <v>-0.65432580169093391</v>
      </c>
      <c r="I149">
        <f t="shared" si="13"/>
        <v>-0.67710809991482657</v>
      </c>
      <c r="J149">
        <f t="shared" si="13"/>
        <v>-0.70383012308939485</v>
      </c>
      <c r="K149">
        <f t="shared" si="13"/>
        <v>-0.73545393541700388</v>
      </c>
    </row>
    <row r="150" spans="1:11" x14ac:dyDescent="0.2">
      <c r="A150">
        <v>26</v>
      </c>
      <c r="B150">
        <f t="shared" si="13"/>
        <v>-0.77210156217715875</v>
      </c>
      <c r="C150">
        <f t="shared" si="13"/>
        <v>-0.71063627096632875</v>
      </c>
      <c r="D150">
        <f t="shared" si="13"/>
        <v>-0.70780214099286221</v>
      </c>
      <c r="E150">
        <f t="shared" si="13"/>
        <v>-0.70485350775803424</v>
      </c>
      <c r="F150">
        <f t="shared" si="13"/>
        <v>-0.70231377803007877</v>
      </c>
      <c r="G150">
        <f t="shared" si="13"/>
        <v>-0.69327673182936589</v>
      </c>
      <c r="H150">
        <f t="shared" si="13"/>
        <v>-0.67901681585586726</v>
      </c>
      <c r="I150">
        <f t="shared" si="13"/>
        <v>-0.70017180706376769</v>
      </c>
      <c r="J150">
        <f t="shared" si="13"/>
        <v>-0.72498511429729517</v>
      </c>
      <c r="K150">
        <f t="shared" si="13"/>
        <v>-0.75435008288721794</v>
      </c>
    </row>
    <row r="151" spans="1:11" x14ac:dyDescent="0.2">
      <c r="A151">
        <v>27</v>
      </c>
      <c r="B151">
        <f t="shared" si="13"/>
        <v>-0.79698874795718289</v>
      </c>
      <c r="C151">
        <f t="shared" si="13"/>
        <v>-0.74859144603733629</v>
      </c>
      <c r="D151">
        <f t="shared" si="13"/>
        <v>-0.74694897739234545</v>
      </c>
      <c r="E151">
        <f t="shared" si="13"/>
        <v>-0.74523490632358347</v>
      </c>
      <c r="F151">
        <f t="shared" si="13"/>
        <v>-0.74374877455721822</v>
      </c>
      <c r="G151">
        <f t="shared" si="13"/>
        <v>-0.73855278325923857</v>
      </c>
      <c r="H151">
        <f t="shared" si="13"/>
        <v>-0.72754593909861887</v>
      </c>
      <c r="I151">
        <f t="shared" si="13"/>
        <v>-0.7288877906561031</v>
      </c>
      <c r="J151">
        <f t="shared" si="13"/>
        <v>-0.75178669898347494</v>
      </c>
      <c r="K151">
        <f t="shared" si="13"/>
        <v>-0.77923726866724208</v>
      </c>
    </row>
    <row r="152" spans="1:11" x14ac:dyDescent="0.2">
      <c r="A152">
        <v>28</v>
      </c>
      <c r="B152">
        <f t="shared" si="13"/>
        <v>-0.83044703670048492</v>
      </c>
      <c r="C152">
        <f t="shared" si="13"/>
        <v>-0.79692410959870474</v>
      </c>
      <c r="D152">
        <f t="shared" si="13"/>
        <v>-0.79613291582680912</v>
      </c>
      <c r="E152">
        <f t="shared" si="13"/>
        <v>-0.79530384908091767</v>
      </c>
      <c r="F152">
        <f t="shared" si="13"/>
        <v>-0.79458771610516921</v>
      </c>
      <c r="G152">
        <f t="shared" si="13"/>
        <v>-0.79200318690989668</v>
      </c>
      <c r="H152">
        <f t="shared" si="13"/>
        <v>-0.78667482872790961</v>
      </c>
      <c r="I152">
        <f t="shared" si="13"/>
        <v>-0.78524498772677709</v>
      </c>
      <c r="J152">
        <f t="shared" si="13"/>
        <v>-0.78781870224549266</v>
      </c>
      <c r="K152">
        <f t="shared" si="13"/>
        <v>-0.81269555741054411</v>
      </c>
    </row>
    <row r="153" spans="1:11" x14ac:dyDescent="0.2">
      <c r="A153">
        <v>29</v>
      </c>
      <c r="B153">
        <f t="shared" si="13"/>
        <v>-0.87247642840706507</v>
      </c>
      <c r="C153">
        <f t="shared" si="13"/>
        <v>-0.85523026803892011</v>
      </c>
      <c r="D153">
        <f t="shared" si="13"/>
        <v>-0.85497689559217327</v>
      </c>
      <c r="E153">
        <f t="shared" si="13"/>
        <v>-0.85471020823339094</v>
      </c>
      <c r="F153">
        <f t="shared" si="13"/>
        <v>-0.85448047487728629</v>
      </c>
      <c r="G153">
        <f t="shared" si="13"/>
        <v>-0.85362794278134013</v>
      </c>
      <c r="H153">
        <f t="shared" si="13"/>
        <v>-0.85185182338734444</v>
      </c>
      <c r="I153">
        <f t="shared" si="13"/>
        <v>-0.85149191898584886</v>
      </c>
      <c r="J153">
        <f t="shared" si="13"/>
        <v>-0.85083260337328903</v>
      </c>
      <c r="K153">
        <f t="shared" si="13"/>
        <v>-0.85472494911712427</v>
      </c>
    </row>
    <row r="154" spans="1:11" x14ac:dyDescent="0.2">
      <c r="A154">
        <v>30</v>
      </c>
      <c r="B154">
        <f t="shared" si="13"/>
        <v>-0.92307692307692313</v>
      </c>
      <c r="C154">
        <f t="shared" si="13"/>
        <v>-0.92307692307692313</v>
      </c>
      <c r="D154">
        <f t="shared" si="13"/>
        <v>-0.92307692307692313</v>
      </c>
      <c r="E154">
        <f t="shared" si="13"/>
        <v>-0.92307692307692313</v>
      </c>
      <c r="F154">
        <f t="shared" si="13"/>
        <v>-0.92307692307692313</v>
      </c>
      <c r="G154">
        <f t="shared" si="13"/>
        <v>-0.92307692307692313</v>
      </c>
      <c r="H154">
        <f t="shared" si="13"/>
        <v>-0.92307692307692313</v>
      </c>
      <c r="I154">
        <f t="shared" si="13"/>
        <v>-0.92307692307692313</v>
      </c>
      <c r="J154">
        <f t="shared" si="13"/>
        <v>-0.92307692307692313</v>
      </c>
      <c r="K154">
        <f t="shared" si="13"/>
        <v>-0.92307692307692313</v>
      </c>
    </row>
    <row r="155" spans="1:11" x14ac:dyDescent="0.2">
      <c r="A155">
        <v>31</v>
      </c>
      <c r="B155">
        <f t="shared" si="13"/>
        <v>-1</v>
      </c>
      <c r="C155">
        <f t="shared" si="13"/>
        <v>-1</v>
      </c>
      <c r="D155">
        <f t="shared" si="13"/>
        <v>-1</v>
      </c>
      <c r="E155">
        <f t="shared" si="13"/>
        <v>-1</v>
      </c>
      <c r="F155">
        <f t="shared" si="13"/>
        <v>-1</v>
      </c>
      <c r="G155">
        <f t="shared" si="13"/>
        <v>-1</v>
      </c>
      <c r="H155">
        <f t="shared" si="13"/>
        <v>-1</v>
      </c>
      <c r="I155">
        <f t="shared" si="13"/>
        <v>-1</v>
      </c>
      <c r="J155">
        <f t="shared" si="13"/>
        <v>-1</v>
      </c>
      <c r="K155">
        <f t="shared" si="13"/>
        <v>-1</v>
      </c>
    </row>
  </sheetData>
  <sheetProtection sheet="1" objects="1" scenarios="1"/>
  <mergeCells count="2">
    <mergeCell ref="A52:K52"/>
    <mergeCell ref="A104:K104"/>
  </mergeCells>
  <phoneticPr fontId="16" type="noConversion"/>
  <pageMargins left="0.7" right="0.7" top="0.75" bottom="0.75" header="0.3" footer="0.3"/>
  <pageSetup paperSize="9" orientation="landscape" horizontalDpi="0" verticalDpi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/>
  <dimension ref="A1:X155"/>
  <sheetViews>
    <sheetView topLeftCell="A45" workbookViewId="0">
      <selection activeCell="B54" sqref="B54"/>
    </sheetView>
  </sheetViews>
  <sheetFormatPr baseColWidth="10" defaultColWidth="8.83203125" defaultRowHeight="16" x14ac:dyDescent="0.2"/>
  <cols>
    <col min="14" max="24" width="4" style="31" customWidth="1"/>
  </cols>
  <sheetData>
    <row r="1" spans="1:24" x14ac:dyDescent="0.2">
      <c r="A1" t="s">
        <v>7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N1" s="31" t="s">
        <v>7</v>
      </c>
      <c r="O1" s="31">
        <v>1</v>
      </c>
      <c r="P1" s="31">
        <v>2</v>
      </c>
      <c r="Q1" s="31">
        <v>3</v>
      </c>
      <c r="R1" s="31">
        <v>4</v>
      </c>
      <c r="S1" s="31">
        <v>5</v>
      </c>
      <c r="T1" s="31">
        <v>6</v>
      </c>
      <c r="U1" s="31">
        <v>7</v>
      </c>
      <c r="V1" s="31">
        <v>8</v>
      </c>
      <c r="W1" s="31">
        <v>9</v>
      </c>
      <c r="X1" s="31">
        <v>10</v>
      </c>
    </row>
    <row r="2" spans="1:24" x14ac:dyDescent="0.2">
      <c r="A2">
        <v>4</v>
      </c>
      <c r="B2">
        <f>MAX(Hit!B2,Stand!B2)</f>
        <v>-0.38538530661686632</v>
      </c>
      <c r="C2">
        <f>MAX(Hit!C2,Stand!C2)</f>
        <v>-0.11491332761892138</v>
      </c>
      <c r="D2">
        <f>MAX(Hit!D2,Stand!D2)</f>
        <v>-8.261331429974432E-2</v>
      </c>
      <c r="E2">
        <f>MAX(Hit!E2,Stand!E2)</f>
        <v>-4.9367420106916929E-2</v>
      </c>
      <c r="F2">
        <f>MAX(Hit!F2,Stand!F2)</f>
        <v>-1.2379926519926553E-2</v>
      </c>
      <c r="G2">
        <f>MAX(Hit!G2,Stand!G2)</f>
        <v>1.1130417280979743E-2</v>
      </c>
      <c r="H2">
        <f>MAX(Hit!H2,Stand!H2)</f>
        <v>-8.8279201058463694E-2</v>
      </c>
      <c r="I2">
        <f>MAX(Hit!I2,Stand!I2)</f>
        <v>-0.15933415266020512</v>
      </c>
      <c r="J2">
        <f>MAX(Hit!J2,Stand!J2)</f>
        <v>-0.24066617915336552</v>
      </c>
      <c r="K2">
        <f>MAX(Hit!K2,Stand!K2)</f>
        <v>-0.33509986436351102</v>
      </c>
      <c r="N2" s="31">
        <v>4</v>
      </c>
      <c r="O2" s="31" t="str">
        <f>IF(B2=Stand!B2,"S","H")</f>
        <v>H</v>
      </c>
      <c r="P2" s="31" t="str">
        <f>IF(C2=Stand!C2,"S","H")</f>
        <v>H</v>
      </c>
      <c r="Q2" s="31" t="str">
        <f>IF(D2=Stand!D2,"S","H")</f>
        <v>H</v>
      </c>
      <c r="R2" s="31" t="str">
        <f>IF(E2=Stand!E2,"S","H")</f>
        <v>H</v>
      </c>
      <c r="S2" s="31" t="str">
        <f>IF(F2=Stand!F2,"S","H")</f>
        <v>H</v>
      </c>
      <c r="T2" s="31" t="str">
        <f>IF(G2=Stand!G2,"S","H")</f>
        <v>H</v>
      </c>
      <c r="U2" s="31" t="str">
        <f>IF(H2=Stand!H2,"S","H")</f>
        <v>H</v>
      </c>
      <c r="V2" s="31" t="str">
        <f>IF(I2=Stand!I2,"S","H")</f>
        <v>H</v>
      </c>
      <c r="W2" s="31" t="str">
        <f>IF(J2=Stand!J2,"S","H")</f>
        <v>H</v>
      </c>
      <c r="X2" s="31" t="str">
        <f>IF(K2=Stand!K2,"S","H")</f>
        <v>H</v>
      </c>
    </row>
    <row r="3" spans="1:24" x14ac:dyDescent="0.2">
      <c r="A3">
        <v>5</v>
      </c>
      <c r="B3">
        <f>MAX(Hit!B3,Stand!B3)</f>
        <v>-0.40632230211141918</v>
      </c>
      <c r="C3">
        <f>MAX(Hit!C3,Stand!C3)</f>
        <v>-0.12821556706374751</v>
      </c>
      <c r="D3">
        <f>MAX(Hit!D3,Stand!D3)</f>
        <v>-9.5310227261489827E-2</v>
      </c>
      <c r="E3">
        <f>MAX(Hit!E3,Stand!E3)</f>
        <v>-6.1479464199694266E-2</v>
      </c>
      <c r="F3">
        <f>MAX(Hit!F3,Stand!F3)</f>
        <v>-2.3978970391859797E-2</v>
      </c>
      <c r="G3">
        <f>MAX(Hit!G3,Stand!G3)</f>
        <v>-1.1863378384402296E-3</v>
      </c>
      <c r="H3">
        <f>MAX(Hit!H3,Stand!H3)</f>
        <v>-0.11944744188414852</v>
      </c>
      <c r="I3">
        <f>MAX(Hit!I3,Stand!I3)</f>
        <v>-0.18809330390318521</v>
      </c>
      <c r="J3">
        <f>MAX(Hit!J3,Stand!J3)</f>
        <v>-0.2666150533579591</v>
      </c>
      <c r="K3">
        <f>MAX(Hit!K3,Stand!K3)</f>
        <v>-0.3577434525808979</v>
      </c>
      <c r="N3" s="31">
        <v>5</v>
      </c>
      <c r="O3" s="31" t="str">
        <f>IF(B3=Stand!B3,"S","H")</f>
        <v>H</v>
      </c>
      <c r="P3" s="31" t="str">
        <f>IF(C3=Stand!C3,"S","H")</f>
        <v>H</v>
      </c>
      <c r="Q3" s="31" t="str">
        <f>IF(D3=Stand!D3,"S","H")</f>
        <v>H</v>
      </c>
      <c r="R3" s="31" t="str">
        <f>IF(E3=Stand!E3,"S","H")</f>
        <v>H</v>
      </c>
      <c r="S3" s="31" t="str">
        <f>IF(F3=Stand!F3,"S","H")</f>
        <v>H</v>
      </c>
      <c r="T3" s="31" t="str">
        <f>IF(G3=Stand!G3,"S","H")</f>
        <v>H</v>
      </c>
      <c r="U3" s="31" t="str">
        <f>IF(H3=Stand!H3,"S","H")</f>
        <v>H</v>
      </c>
      <c r="V3" s="31" t="str">
        <f>IF(I3=Stand!I3,"S","H")</f>
        <v>H</v>
      </c>
      <c r="W3" s="31" t="str">
        <f>IF(J3=Stand!J3,"S","H")</f>
        <v>H</v>
      </c>
      <c r="X3" s="31" t="str">
        <f>IF(K3=Stand!K3,"S","H")</f>
        <v>H</v>
      </c>
    </row>
    <row r="4" spans="1:24" x14ac:dyDescent="0.2">
      <c r="A4">
        <v>6</v>
      </c>
      <c r="B4">
        <f>MAX(Hit!B4,Stand!B4)</f>
        <v>-0.4196869034710109</v>
      </c>
      <c r="C4">
        <f>MAX(Hit!C4,Stand!C4)</f>
        <v>-0.14075911746001996</v>
      </c>
      <c r="D4">
        <f>MAX(Hit!D4,Stand!D4)</f>
        <v>-0.10729107800860832</v>
      </c>
      <c r="E4">
        <f>MAX(Hit!E4,Stand!E4)</f>
        <v>-7.2917141926387333E-2</v>
      </c>
      <c r="F4">
        <f>MAX(Hit!F4,Stand!F4)</f>
        <v>-3.4915973330102358E-2</v>
      </c>
      <c r="G4">
        <f>MAX(Hit!G4,Stand!G4)</f>
        <v>-1.3005835529874346E-2</v>
      </c>
      <c r="H4">
        <f>MAX(Hit!H4,Stand!H4)</f>
        <v>-0.15193270723669947</v>
      </c>
      <c r="I4">
        <f>MAX(Hit!I4,Stand!I4)</f>
        <v>-0.21724188132078476</v>
      </c>
      <c r="J4">
        <f>MAX(Hit!J4,Stand!J4)</f>
        <v>-0.29264070019772603</v>
      </c>
      <c r="K4">
        <f>MAX(Hit!K4,Stand!K4)</f>
        <v>-0.38050766229289545</v>
      </c>
      <c r="N4" s="31">
        <v>6</v>
      </c>
      <c r="O4" s="31" t="str">
        <f>IF(B4=Stand!B4,"S","H")</f>
        <v>H</v>
      </c>
      <c r="P4" s="31" t="str">
        <f>IF(C4=Stand!C4,"S","H")</f>
        <v>H</v>
      </c>
      <c r="Q4" s="31" t="str">
        <f>IF(D4=Stand!D4,"S","H")</f>
        <v>H</v>
      </c>
      <c r="R4" s="31" t="str">
        <f>IF(E4=Stand!E4,"S","H")</f>
        <v>H</v>
      </c>
      <c r="S4" s="31" t="str">
        <f>IF(F4=Stand!F4,"S","H")</f>
        <v>H</v>
      </c>
      <c r="T4" s="31" t="str">
        <f>IF(G4=Stand!G4,"S","H")</f>
        <v>H</v>
      </c>
      <c r="U4" s="31" t="str">
        <f>IF(H4=Stand!H4,"S","H")</f>
        <v>H</v>
      </c>
      <c r="V4" s="31" t="str">
        <f>IF(I4=Stand!I4,"S","H")</f>
        <v>H</v>
      </c>
      <c r="W4" s="31" t="str">
        <f>IF(J4=Stand!J4,"S","H")</f>
        <v>H</v>
      </c>
      <c r="X4" s="31" t="str">
        <f>IF(K4=Stand!K4,"S","H")</f>
        <v>H</v>
      </c>
    </row>
    <row r="5" spans="1:24" x14ac:dyDescent="0.2">
      <c r="A5">
        <v>7</v>
      </c>
      <c r="B5">
        <f>MAX(Hit!B5,Stand!B5)</f>
        <v>-0.39971038372569107</v>
      </c>
      <c r="C5">
        <f>MAX(Hit!C5,Stand!C5)</f>
        <v>-0.10918342786661635</v>
      </c>
      <c r="D5">
        <f>MAX(Hit!D5,Stand!D5)</f>
        <v>-7.6582981904463526E-2</v>
      </c>
      <c r="E5">
        <f>MAX(Hit!E5,Stand!E5)</f>
        <v>-4.302179400434189E-2</v>
      </c>
      <c r="F5">
        <f>MAX(Hit!F5,Stand!F5)</f>
        <v>-7.271360902941058E-3</v>
      </c>
      <c r="G5">
        <f>MAX(Hit!G5,Stand!G5)</f>
        <v>2.9185342353860819E-2</v>
      </c>
      <c r="H5">
        <f>MAX(Hit!H5,Stand!H5)</f>
        <v>-6.8807799580427792E-2</v>
      </c>
      <c r="I5">
        <f>MAX(Hit!I5,Stand!I5)</f>
        <v>-0.21060476872434969</v>
      </c>
      <c r="J5">
        <f>MAX(Hit!J5,Stand!J5)</f>
        <v>-0.28536544048687673</v>
      </c>
      <c r="K5">
        <f>MAX(Hit!K5,Stand!K5)</f>
        <v>-0.36507789921394673</v>
      </c>
      <c r="N5" s="31">
        <v>7</v>
      </c>
      <c r="O5" s="31" t="str">
        <f>IF(B5=Stand!B5,"S","H")</f>
        <v>H</v>
      </c>
      <c r="P5" s="31" t="str">
        <f>IF(C5=Stand!C5,"S","H")</f>
        <v>H</v>
      </c>
      <c r="Q5" s="31" t="str">
        <f>IF(D5=Stand!D5,"S","H")</f>
        <v>H</v>
      </c>
      <c r="R5" s="31" t="str">
        <f>IF(E5=Stand!E5,"S","H")</f>
        <v>H</v>
      </c>
      <c r="S5" s="31" t="str">
        <f>IF(F5=Stand!F5,"S","H")</f>
        <v>H</v>
      </c>
      <c r="T5" s="31" t="str">
        <f>IF(G5=Stand!G5,"S","H")</f>
        <v>H</v>
      </c>
      <c r="U5" s="31" t="str">
        <f>IF(H5=Stand!H5,"S","H")</f>
        <v>H</v>
      </c>
      <c r="V5" s="31" t="str">
        <f>IF(I5=Stand!I5,"S","H")</f>
        <v>H</v>
      </c>
      <c r="W5" s="31" t="str">
        <f>IF(J5=Stand!J5,"S","H")</f>
        <v>H</v>
      </c>
      <c r="X5" s="31" t="str">
        <f>IF(K5=Stand!K5,"S","H")</f>
        <v>H</v>
      </c>
    </row>
    <row r="6" spans="1:24" x14ac:dyDescent="0.2">
      <c r="A6">
        <v>8</v>
      </c>
      <c r="B6">
        <f>MAX(Hit!B6,Stand!B6)</f>
        <v>-0.33034033459070078</v>
      </c>
      <c r="C6">
        <f>MAX(Hit!C6,Stand!C6)</f>
        <v>-2.1798188008805668E-2</v>
      </c>
      <c r="D6">
        <f>MAX(Hit!D6,Stand!D6)</f>
        <v>8.0052625306547553E-3</v>
      </c>
      <c r="E6">
        <f>MAX(Hit!E6,Stand!E6)</f>
        <v>3.8784473277208804E-2</v>
      </c>
      <c r="F6">
        <f>MAX(Hit!F6,Stand!F6)</f>
        <v>7.0804635983033687E-2</v>
      </c>
      <c r="G6">
        <f>MAX(Hit!G6,Stand!G6)</f>
        <v>0.11496015009622315</v>
      </c>
      <c r="H6">
        <f>MAX(Hit!H6,Stand!H6)</f>
        <v>8.2207439363742862E-2</v>
      </c>
      <c r="I6">
        <f>MAX(Hit!I6,Stand!I6)</f>
        <v>-5.9898275658656276E-2</v>
      </c>
      <c r="J6">
        <f>MAX(Hit!J6,Stand!J6)</f>
        <v>-0.21018633199821768</v>
      </c>
      <c r="K6">
        <f>MAX(Hit!K6,Stand!K6)</f>
        <v>-0.30177738614031369</v>
      </c>
      <c r="N6" s="31">
        <v>8</v>
      </c>
      <c r="O6" s="31" t="str">
        <f>IF(B6=Stand!B6,"S","H")</f>
        <v>H</v>
      </c>
      <c r="P6" s="31" t="str">
        <f>IF(C6=Stand!C6,"S","H")</f>
        <v>H</v>
      </c>
      <c r="Q6" s="31" t="str">
        <f>IF(D6=Stand!D6,"S","H")</f>
        <v>H</v>
      </c>
      <c r="R6" s="31" t="str">
        <f>IF(E6=Stand!E6,"S","H")</f>
        <v>H</v>
      </c>
      <c r="S6" s="31" t="str">
        <f>IF(F6=Stand!F6,"S","H")</f>
        <v>H</v>
      </c>
      <c r="T6" s="31" t="str">
        <f>IF(G6=Stand!G6,"S","H")</f>
        <v>H</v>
      </c>
      <c r="U6" s="31" t="str">
        <f>IF(H6=Stand!H6,"S","H")</f>
        <v>H</v>
      </c>
      <c r="V6" s="31" t="str">
        <f>IF(I6=Stand!I6,"S","H")</f>
        <v>H</v>
      </c>
      <c r="W6" s="31" t="str">
        <f>IF(J6=Stand!J6,"S","H")</f>
        <v>H</v>
      </c>
      <c r="X6" s="31" t="str">
        <f>IF(K6=Stand!K6,"S","H")</f>
        <v>H</v>
      </c>
    </row>
    <row r="7" spans="1:24" x14ac:dyDescent="0.2">
      <c r="A7">
        <v>9</v>
      </c>
      <c r="B7">
        <f>MAX(Hit!B7,Stand!B7)</f>
        <v>-0.25192476177072082</v>
      </c>
      <c r="C7">
        <f>MAX(Hit!C7,Stand!C7)</f>
        <v>7.4446037576340551E-2</v>
      </c>
      <c r="D7">
        <f>MAX(Hit!D7,Stand!D7)</f>
        <v>0.10126470173887686</v>
      </c>
      <c r="E7">
        <f>MAX(Hit!E7,Stand!E7)</f>
        <v>0.12898088119574178</v>
      </c>
      <c r="F7">
        <f>MAX(Hit!F7,Stand!F7)</f>
        <v>0.15803185626651722</v>
      </c>
      <c r="G7">
        <f>MAX(Hit!G7,Stand!G7)</f>
        <v>0.1960188392572787</v>
      </c>
      <c r="H7">
        <f>MAX(Hit!H7,Stand!H7)</f>
        <v>0.17186785993695267</v>
      </c>
      <c r="I7">
        <f>MAX(Hit!I7,Stand!I7)</f>
        <v>9.8376217435392543E-2</v>
      </c>
      <c r="J7">
        <f>MAX(Hit!J7,Stand!J7)</f>
        <v>-5.2178053462651766E-2</v>
      </c>
      <c r="K7">
        <f>MAX(Hit!K7,Stand!K7)</f>
        <v>-0.21343169035706566</v>
      </c>
      <c r="N7" s="31">
        <v>9</v>
      </c>
      <c r="O7" s="31" t="str">
        <f>IF(B7=Stand!B7,"S","H")</f>
        <v>H</v>
      </c>
      <c r="P7" s="31" t="str">
        <f>IF(C7=Stand!C7,"S","H")</f>
        <v>H</v>
      </c>
      <c r="Q7" s="31" t="str">
        <f>IF(D7=Stand!D7,"S","H")</f>
        <v>H</v>
      </c>
      <c r="R7" s="31" t="str">
        <f>IF(E7=Stand!E7,"S","H")</f>
        <v>H</v>
      </c>
      <c r="S7" s="31" t="str">
        <f>IF(F7=Stand!F7,"S","H")</f>
        <v>H</v>
      </c>
      <c r="T7" s="31" t="str">
        <f>IF(G7=Stand!G7,"S","H")</f>
        <v>H</v>
      </c>
      <c r="U7" s="31" t="str">
        <f>IF(H7=Stand!H7,"S","H")</f>
        <v>H</v>
      </c>
      <c r="V7" s="31" t="str">
        <f>IF(I7=Stand!I7,"S","H")</f>
        <v>H</v>
      </c>
      <c r="W7" s="31" t="str">
        <f>IF(J7=Stand!J7,"S","H")</f>
        <v>H</v>
      </c>
      <c r="X7" s="31" t="str">
        <f>IF(K7=Stand!K7,"S","H")</f>
        <v>H</v>
      </c>
    </row>
    <row r="8" spans="1:24" x14ac:dyDescent="0.2">
      <c r="A8">
        <v>10</v>
      </c>
      <c r="B8">
        <f>MAX(Hit!B8,Stand!B8)</f>
        <v>-0.14666789263035868</v>
      </c>
      <c r="C8">
        <f>MAX(Hit!C8,Stand!C8)</f>
        <v>0.18249999400904496</v>
      </c>
      <c r="D8">
        <f>MAX(Hit!D8,Stand!D8)</f>
        <v>0.206087975813941</v>
      </c>
      <c r="E8">
        <f>MAX(Hit!E8,Stand!E8)</f>
        <v>0.23047012189717697</v>
      </c>
      <c r="F8">
        <f>MAX(Hit!F8,Stand!F8)</f>
        <v>0.25625855450163382</v>
      </c>
      <c r="G8">
        <f>MAX(Hit!G8,Stand!G8)</f>
        <v>0.28779508429888423</v>
      </c>
      <c r="H8">
        <f>MAX(Hit!H8,Stand!H8)</f>
        <v>0.25690874433608657</v>
      </c>
      <c r="I8">
        <f>MAX(Hit!I8,Stand!I8)</f>
        <v>0.19795370833197615</v>
      </c>
      <c r="J8">
        <f>MAX(Hit!J8,Stand!J8)</f>
        <v>0.11652959106928383</v>
      </c>
      <c r="K8">
        <f>MAX(Hit!K8,Stand!K8)</f>
        <v>-4.4990260383612951E-2</v>
      </c>
      <c r="N8" s="31">
        <v>10</v>
      </c>
      <c r="O8" s="31" t="str">
        <f>IF(B8=Stand!B8,"S","H")</f>
        <v>H</v>
      </c>
      <c r="P8" s="31" t="str">
        <f>IF(C8=Stand!C8,"S","H")</f>
        <v>H</v>
      </c>
      <c r="Q8" s="31" t="str">
        <f>IF(D8=Stand!D8,"S","H")</f>
        <v>H</v>
      </c>
      <c r="R8" s="31" t="str">
        <f>IF(E8=Stand!E8,"S","H")</f>
        <v>H</v>
      </c>
      <c r="S8" s="31" t="str">
        <f>IF(F8=Stand!F8,"S","H")</f>
        <v>H</v>
      </c>
      <c r="T8" s="31" t="str">
        <f>IF(G8=Stand!G8,"S","H")</f>
        <v>H</v>
      </c>
      <c r="U8" s="31" t="str">
        <f>IF(H8=Stand!H8,"S","H")</f>
        <v>H</v>
      </c>
      <c r="V8" s="31" t="str">
        <f>IF(I8=Stand!I8,"S","H")</f>
        <v>H</v>
      </c>
      <c r="W8" s="31" t="str">
        <f>IF(J8=Stand!J8,"S","H")</f>
        <v>H</v>
      </c>
      <c r="X8" s="31" t="str">
        <f>IF(K8=Stand!K8,"S","H")</f>
        <v>H</v>
      </c>
    </row>
    <row r="9" spans="1:24" x14ac:dyDescent="0.2">
      <c r="A9">
        <v>11</v>
      </c>
      <c r="B9">
        <f>MAX(Hit!B9,Stand!B9)</f>
        <v>-4.1986836980868192E-2</v>
      </c>
      <c r="C9">
        <f>MAX(Hit!C9,Stand!C9)</f>
        <v>0.23835074945762985</v>
      </c>
      <c r="D9">
        <f>MAX(Hit!D9,Stand!D9)</f>
        <v>0.26032526728707978</v>
      </c>
      <c r="E9">
        <f>MAX(Hit!E9,Stand!E9)</f>
        <v>0.28302027520898798</v>
      </c>
      <c r="F9">
        <f>MAX(Hit!F9,Stand!F9)</f>
        <v>0.30734950895451385</v>
      </c>
      <c r="G9">
        <f>MAX(Hit!G9,Stand!G9)</f>
        <v>0.33369004745378472</v>
      </c>
      <c r="H9">
        <f>MAX(Hit!H9,Stand!H9)</f>
        <v>0.29214699112701314</v>
      </c>
      <c r="I9">
        <f>MAX(Hit!I9,Stand!I9)</f>
        <v>0.22998214532399183</v>
      </c>
      <c r="J9">
        <f>MAX(Hit!J9,Stand!J9)</f>
        <v>0.15825711845512563</v>
      </c>
      <c r="K9">
        <f>MAX(Hit!K9,Stand!K9)</f>
        <v>5.9690795265877561E-2</v>
      </c>
      <c r="N9" s="31">
        <v>11</v>
      </c>
      <c r="O9" s="31" t="str">
        <f>IF(B9=Stand!B9,"S","H")</f>
        <v>H</v>
      </c>
      <c r="P9" s="31" t="str">
        <f>IF(C9=Stand!C9,"S","H")</f>
        <v>H</v>
      </c>
      <c r="Q9" s="31" t="str">
        <f>IF(D9=Stand!D9,"S","H")</f>
        <v>H</v>
      </c>
      <c r="R9" s="31" t="str">
        <f>IF(E9=Stand!E9,"S","H")</f>
        <v>H</v>
      </c>
      <c r="S9" s="31" t="str">
        <f>IF(F9=Stand!F9,"S","H")</f>
        <v>H</v>
      </c>
      <c r="T9" s="31" t="str">
        <f>IF(G9=Stand!G9,"S","H")</f>
        <v>H</v>
      </c>
      <c r="U9" s="31" t="str">
        <f>IF(H9=Stand!H9,"S","H")</f>
        <v>H</v>
      </c>
      <c r="V9" s="31" t="str">
        <f>IF(I9=Stand!I9,"S","H")</f>
        <v>H</v>
      </c>
      <c r="W9" s="31" t="str">
        <f>IF(J9=Stand!J9,"S","H")</f>
        <v>H</v>
      </c>
      <c r="X9" s="31" t="str">
        <f>IF(K9=Stand!K9,"S","H")</f>
        <v>H</v>
      </c>
    </row>
    <row r="10" spans="1:24" x14ac:dyDescent="0.2">
      <c r="A10">
        <v>12</v>
      </c>
      <c r="B10">
        <f>MAX(Hit!B10,Stand!B10)</f>
        <v>-0.4656605837768395</v>
      </c>
      <c r="C10">
        <f>MAX(Hit!C10,Stand!C10)</f>
        <v>-0.25338998596663803</v>
      </c>
      <c r="D10">
        <f>MAX(Hit!D10,Stand!D10)</f>
        <v>-0.23369089979808655</v>
      </c>
      <c r="E10">
        <f>MAX(Hit!E10,Stand!E10)</f>
        <v>-0.21106310899491437</v>
      </c>
      <c r="F10">
        <f>MAX(Hit!F10,Stand!F10)</f>
        <v>-0.16719266083547546</v>
      </c>
      <c r="G10">
        <f>MAX(Hit!G10,Stand!G10)</f>
        <v>-0.15369901583000456</v>
      </c>
      <c r="H10">
        <f>MAX(Hit!H10,Stand!H10)</f>
        <v>-0.21284771451731427</v>
      </c>
      <c r="I10">
        <f>MAX(Hit!I10,Stand!I10)</f>
        <v>-0.2715748050242861</v>
      </c>
      <c r="J10">
        <f>MAX(Hit!J10,Stand!J10)</f>
        <v>-0.34001328060893565</v>
      </c>
      <c r="K10">
        <f>MAX(Hit!K10,Stand!K10)</f>
        <v>-0.42069618899826788</v>
      </c>
      <c r="N10" s="31">
        <v>12</v>
      </c>
      <c r="O10" s="31" t="str">
        <f>IF(B10=Stand!B10,"S","H")</f>
        <v>H</v>
      </c>
      <c r="P10" s="31" t="str">
        <f>IF(C10=Stand!C10,"S","H")</f>
        <v>H</v>
      </c>
      <c r="Q10" s="31" t="str">
        <f>IF(D10=Stand!D10,"S","H")</f>
        <v>H</v>
      </c>
      <c r="R10" s="31" t="str">
        <f>IF(E10=Stand!E10,"S","H")</f>
        <v>S</v>
      </c>
      <c r="S10" s="31" t="str">
        <f>IF(F10=Stand!F10,"S","H")</f>
        <v>S</v>
      </c>
      <c r="T10" s="31" t="str">
        <f>IF(G10=Stand!G10,"S","H")</f>
        <v>S</v>
      </c>
      <c r="U10" s="31" t="str">
        <f>IF(H10=Stand!H10,"S","H")</f>
        <v>H</v>
      </c>
      <c r="V10" s="31" t="str">
        <f>IF(I10=Stand!I10,"S","H")</f>
        <v>H</v>
      </c>
      <c r="W10" s="31" t="str">
        <f>IF(J10=Stand!J10,"S","H")</f>
        <v>H</v>
      </c>
      <c r="X10" s="31" t="str">
        <f>IF(K10=Stand!K10,"S","H")</f>
        <v>H</v>
      </c>
    </row>
    <row r="11" spans="1:24" x14ac:dyDescent="0.2">
      <c r="A11">
        <v>13</v>
      </c>
      <c r="B11">
        <f>MAX(Hit!B11,Stand!B11)</f>
        <v>-0.50382768493563668</v>
      </c>
      <c r="C11">
        <f>MAX(Hit!C11,Stand!C11)</f>
        <v>-0.29278372720927737</v>
      </c>
      <c r="D11">
        <f>MAX(Hit!D11,Stand!D11)</f>
        <v>-0.2522502292357135</v>
      </c>
      <c r="E11">
        <f>MAX(Hit!E11,Stand!E11)</f>
        <v>-0.21106310899491437</v>
      </c>
      <c r="F11">
        <f>MAX(Hit!F11,Stand!F11)</f>
        <v>-0.16719266083547546</v>
      </c>
      <c r="G11">
        <f>MAX(Hit!G11,Stand!G11)</f>
        <v>-0.15369901583000456</v>
      </c>
      <c r="H11">
        <f>MAX(Hit!H11,Stand!H11)</f>
        <v>-0.26907287776607752</v>
      </c>
      <c r="I11">
        <f>MAX(Hit!I11,Stand!I11)</f>
        <v>-0.32360517609397998</v>
      </c>
      <c r="J11">
        <f>MAX(Hit!J11,Stand!J11)</f>
        <v>-0.3871551891368688</v>
      </c>
      <c r="K11">
        <f>MAX(Hit!K11,Stand!K11)</f>
        <v>-0.46207503264124877</v>
      </c>
      <c r="N11" s="31">
        <v>13</v>
      </c>
      <c r="O11" s="31" t="str">
        <f>IF(B11=Stand!B11,"S","H")</f>
        <v>H</v>
      </c>
      <c r="P11" s="31" t="str">
        <f>IF(C11=Stand!C11,"S","H")</f>
        <v>S</v>
      </c>
      <c r="Q11" s="31" t="str">
        <f>IF(D11=Stand!D11,"S","H")</f>
        <v>S</v>
      </c>
      <c r="R11" s="31" t="str">
        <f>IF(E11=Stand!E11,"S","H")</f>
        <v>S</v>
      </c>
      <c r="S11" s="31" t="str">
        <f>IF(F11=Stand!F11,"S","H")</f>
        <v>S</v>
      </c>
      <c r="T11" s="31" t="str">
        <f>IF(G11=Stand!G11,"S","H")</f>
        <v>S</v>
      </c>
      <c r="U11" s="31" t="str">
        <f>IF(H11=Stand!H11,"S","H")</f>
        <v>H</v>
      </c>
      <c r="V11" s="31" t="str">
        <f>IF(I11=Stand!I11,"S","H")</f>
        <v>H</v>
      </c>
      <c r="W11" s="31" t="str">
        <f>IF(J11=Stand!J11,"S","H")</f>
        <v>H</v>
      </c>
      <c r="X11" s="31" t="str">
        <f>IF(K11=Stand!K11,"S","H")</f>
        <v>H</v>
      </c>
    </row>
    <row r="12" spans="1:24" x14ac:dyDescent="0.2">
      <c r="A12">
        <v>14</v>
      </c>
      <c r="B12">
        <f>MAX(Hit!B12,Stand!B12)</f>
        <v>-0.53926856458309125</v>
      </c>
      <c r="C12">
        <f>MAX(Hit!C12,Stand!C12)</f>
        <v>-0.29278372720927737</v>
      </c>
      <c r="D12">
        <f>MAX(Hit!D12,Stand!D12)</f>
        <v>-0.2522502292357135</v>
      </c>
      <c r="E12">
        <f>MAX(Hit!E12,Stand!E12)</f>
        <v>-0.21106310899491437</v>
      </c>
      <c r="F12">
        <f>MAX(Hit!F12,Stand!F12)</f>
        <v>-0.16719266083547546</v>
      </c>
      <c r="G12">
        <f>MAX(Hit!G12,Stand!G12)</f>
        <v>-0.15369901583000456</v>
      </c>
      <c r="H12">
        <f>MAX(Hit!H12,Stand!H12)</f>
        <v>-0.3212819579256434</v>
      </c>
      <c r="I12">
        <f>MAX(Hit!I12,Stand!I12)</f>
        <v>-0.37191909208726714</v>
      </c>
      <c r="J12">
        <f>MAX(Hit!J12,Stand!J12)</f>
        <v>-0.43092981848423534</v>
      </c>
      <c r="K12">
        <f>MAX(Hit!K12,Stand!K12)</f>
        <v>-0.50049824459544534</v>
      </c>
      <c r="N12" s="31">
        <v>14</v>
      </c>
      <c r="O12" s="31" t="str">
        <f>IF(B12=Stand!B12,"S","H")</f>
        <v>H</v>
      </c>
      <c r="P12" s="31" t="str">
        <f>IF(C12=Stand!C12,"S","H")</f>
        <v>S</v>
      </c>
      <c r="Q12" s="31" t="str">
        <f>IF(D12=Stand!D12,"S","H")</f>
        <v>S</v>
      </c>
      <c r="R12" s="31" t="str">
        <f>IF(E12=Stand!E12,"S","H")</f>
        <v>S</v>
      </c>
      <c r="S12" s="31" t="str">
        <f>IF(F12=Stand!F12,"S","H")</f>
        <v>S</v>
      </c>
      <c r="T12" s="31" t="str">
        <f>IF(G12=Stand!G12,"S","H")</f>
        <v>S</v>
      </c>
      <c r="U12" s="31" t="str">
        <f>IF(H12=Stand!H12,"S","H")</f>
        <v>H</v>
      </c>
      <c r="V12" s="31" t="str">
        <f>IF(I12=Stand!I12,"S","H")</f>
        <v>H</v>
      </c>
      <c r="W12" s="31" t="str">
        <f>IF(J12=Stand!J12,"S","H")</f>
        <v>H</v>
      </c>
      <c r="X12" s="31" t="str">
        <f>IF(K12=Stand!K12,"S","H")</f>
        <v>H</v>
      </c>
    </row>
    <row r="13" spans="1:24" x14ac:dyDescent="0.2">
      <c r="A13">
        <v>15</v>
      </c>
      <c r="B13">
        <f>MAX(Hit!B13,Stand!B13)</f>
        <v>-0.57217795282715611</v>
      </c>
      <c r="C13">
        <f>MAX(Hit!C13,Stand!C13)</f>
        <v>-0.29278372720927737</v>
      </c>
      <c r="D13">
        <f>MAX(Hit!D13,Stand!D13)</f>
        <v>-0.2522502292357135</v>
      </c>
      <c r="E13">
        <f>MAX(Hit!E13,Stand!E13)</f>
        <v>-0.21106310899491437</v>
      </c>
      <c r="F13">
        <f>MAX(Hit!F13,Stand!F13)</f>
        <v>-0.16719266083547546</v>
      </c>
      <c r="G13">
        <f>MAX(Hit!G13,Stand!G13)</f>
        <v>-0.15369901583000456</v>
      </c>
      <c r="H13">
        <f>MAX(Hit!H13,Stand!H13)</f>
        <v>-0.36976181807381175</v>
      </c>
      <c r="I13">
        <f>MAX(Hit!I13,Stand!I13)</f>
        <v>-0.41678201408103377</v>
      </c>
      <c r="J13">
        <f>MAX(Hit!J13,Stand!J13)</f>
        <v>-0.47157768859250421</v>
      </c>
      <c r="K13">
        <f>MAX(Hit!K13,Stand!K13)</f>
        <v>-0.53617694141005634</v>
      </c>
      <c r="N13" s="31">
        <v>15</v>
      </c>
      <c r="O13" s="31" t="str">
        <f>IF(B13=Stand!B13,"S","H")</f>
        <v>H</v>
      </c>
      <c r="P13" s="31" t="str">
        <f>IF(C13=Stand!C13,"S","H")</f>
        <v>S</v>
      </c>
      <c r="Q13" s="31" t="str">
        <f>IF(D13=Stand!D13,"S","H")</f>
        <v>S</v>
      </c>
      <c r="R13" s="31" t="str">
        <f>IF(E13=Stand!E13,"S","H")</f>
        <v>S</v>
      </c>
      <c r="S13" s="31" t="str">
        <f>IF(F13=Stand!F13,"S","H")</f>
        <v>S</v>
      </c>
      <c r="T13" s="31" t="str">
        <f>IF(G13=Stand!G13,"S","H")</f>
        <v>S</v>
      </c>
      <c r="U13" s="31" t="str">
        <f>IF(H13=Stand!H13,"S","H")</f>
        <v>H</v>
      </c>
      <c r="V13" s="31" t="str">
        <f>IF(I13=Stand!I13,"S","H")</f>
        <v>H</v>
      </c>
      <c r="W13" s="31" t="str">
        <f>IF(J13=Stand!J13,"S","H")</f>
        <v>H</v>
      </c>
      <c r="X13" s="31" t="str">
        <f>IF(K13=Stand!K13,"S","H")</f>
        <v>H</v>
      </c>
    </row>
    <row r="14" spans="1:24" x14ac:dyDescent="0.2">
      <c r="A14">
        <v>16</v>
      </c>
      <c r="B14">
        <f>MAX(Hit!B14,Stand!B14)</f>
        <v>-0.57578184676460165</v>
      </c>
      <c r="C14">
        <f>MAX(Hit!C14,Stand!C14)</f>
        <v>-0.29278372720927737</v>
      </c>
      <c r="D14">
        <f>MAX(Hit!D14,Stand!D14)</f>
        <v>-0.2522502292357135</v>
      </c>
      <c r="E14">
        <f>MAX(Hit!E14,Stand!E14)</f>
        <v>-0.21106310899491437</v>
      </c>
      <c r="F14">
        <f>MAX(Hit!F14,Stand!F14)</f>
        <v>-0.16719266083547546</v>
      </c>
      <c r="G14">
        <f>MAX(Hit!G14,Stand!G14)</f>
        <v>-0.15369901583000456</v>
      </c>
      <c r="H14">
        <f>MAX(Hit!H14,Stand!H14)</f>
        <v>-0.41477883106853947</v>
      </c>
      <c r="I14">
        <f>MAX(Hit!I14,Stand!I14)</f>
        <v>-0.45844044164667419</v>
      </c>
      <c r="J14">
        <f>MAX(Hit!J14,Stand!J14)</f>
        <v>-0.50932213940732529</v>
      </c>
      <c r="K14">
        <f>MAX(Hit!K14,Stand!K14)</f>
        <v>-0.56930715988076663</v>
      </c>
      <c r="N14" s="31">
        <v>16</v>
      </c>
      <c r="O14" s="31" t="str">
        <f>IF(B14=Stand!B14,"S","H")</f>
        <v>S</v>
      </c>
      <c r="P14" s="31" t="str">
        <f>IF(C14=Stand!C14,"S","H")</f>
        <v>S</v>
      </c>
      <c r="Q14" s="31" t="str">
        <f>IF(D14=Stand!D14,"S","H")</f>
        <v>S</v>
      </c>
      <c r="R14" s="31" t="str">
        <f>IF(E14=Stand!E14,"S","H")</f>
        <v>S</v>
      </c>
      <c r="S14" s="31" t="str">
        <f>IF(F14=Stand!F14,"S","H")</f>
        <v>S</v>
      </c>
      <c r="T14" s="31" t="str">
        <f>IF(G14=Stand!G14,"S","H")</f>
        <v>S</v>
      </c>
      <c r="U14" s="31" t="str">
        <f>IF(H14=Stand!H14,"S","H")</f>
        <v>H</v>
      </c>
      <c r="V14" s="31" t="str">
        <f>IF(I14=Stand!I14,"S","H")</f>
        <v>H</v>
      </c>
      <c r="W14" s="31" t="str">
        <f>IF(J14=Stand!J14,"S","H")</f>
        <v>H</v>
      </c>
      <c r="X14" s="31" t="str">
        <f>IF(K14=Stand!K14,"S","H")</f>
        <v>H</v>
      </c>
    </row>
    <row r="15" spans="1:24" x14ac:dyDescent="0.2">
      <c r="A15">
        <v>17</v>
      </c>
      <c r="B15">
        <f>MAX(Hit!B15,Stand!B15)</f>
        <v>-0.46435750824198774</v>
      </c>
      <c r="C15">
        <f>MAX(Hit!C15,Stand!C15)</f>
        <v>-0.15297458768154204</v>
      </c>
      <c r="D15">
        <f>MAX(Hit!D15,Stand!D15)</f>
        <v>-0.11721624142457354</v>
      </c>
      <c r="E15">
        <f>MAX(Hit!E15,Stand!E15)</f>
        <v>-8.0573373145316152E-2</v>
      </c>
      <c r="F15">
        <f>MAX(Hit!F15,Stand!F15)</f>
        <v>-4.4941375564924613E-2</v>
      </c>
      <c r="G15">
        <f>MAX(Hit!G15,Stand!G15)</f>
        <v>1.1739160673341797E-2</v>
      </c>
      <c r="H15">
        <f>MAX(Hit!H15,Stand!H15)</f>
        <v>-0.10680898948269474</v>
      </c>
      <c r="I15">
        <f>MAX(Hit!I15,Stand!I15)</f>
        <v>-0.38195097104844722</v>
      </c>
      <c r="J15">
        <f>MAX(Hit!J15,Stand!J15)</f>
        <v>-0.42315423964521748</v>
      </c>
      <c r="K15">
        <f>MAX(Hit!K15,Stand!K15)</f>
        <v>-0.46435750824198757</v>
      </c>
      <c r="N15" s="31">
        <v>17</v>
      </c>
      <c r="O15" s="31" t="str">
        <f>IF(B15=Stand!B15,"S","H")</f>
        <v>S</v>
      </c>
      <c r="P15" s="31" t="str">
        <f>IF(C15=Stand!C15,"S","H")</f>
        <v>S</v>
      </c>
      <c r="Q15" s="31" t="str">
        <f>IF(D15=Stand!D15,"S","H")</f>
        <v>S</v>
      </c>
      <c r="R15" s="31" t="str">
        <f>IF(E15=Stand!E15,"S","H")</f>
        <v>S</v>
      </c>
      <c r="S15" s="31" t="str">
        <f>IF(F15=Stand!F15,"S","H")</f>
        <v>S</v>
      </c>
      <c r="T15" s="31" t="str">
        <f>IF(G15=Stand!G15,"S","H")</f>
        <v>S</v>
      </c>
      <c r="U15" s="31" t="str">
        <f>IF(H15=Stand!H15,"S","H")</f>
        <v>S</v>
      </c>
      <c r="V15" s="31" t="str">
        <f>IF(I15=Stand!I15,"S","H")</f>
        <v>S</v>
      </c>
      <c r="W15" s="31" t="str">
        <f>IF(J15=Stand!J15,"S","H")</f>
        <v>S</v>
      </c>
      <c r="X15" s="31" t="str">
        <f>IF(K15=Stand!K15,"S","H")</f>
        <v>S</v>
      </c>
    </row>
    <row r="16" spans="1:24" x14ac:dyDescent="0.2">
      <c r="A16">
        <v>18</v>
      </c>
      <c r="B16">
        <f>MAX(Hit!B16,Stand!B16)</f>
        <v>-0.24150883119675959</v>
      </c>
      <c r="C16">
        <f>MAX(Hit!C16,Stand!C16)</f>
        <v>0.12174190222088777</v>
      </c>
      <c r="D16">
        <f>MAX(Hit!D16,Stand!D16)</f>
        <v>0.14830007284131125</v>
      </c>
      <c r="E16">
        <f>MAX(Hit!E16,Stand!E16)</f>
        <v>0.17585443719748528</v>
      </c>
      <c r="F16">
        <f>MAX(Hit!F16,Stand!F16)</f>
        <v>0.19956119497617708</v>
      </c>
      <c r="G16">
        <f>MAX(Hit!G16,Stand!G16)</f>
        <v>0.28344391604689845</v>
      </c>
      <c r="H16">
        <f>MAX(Hit!H16,Stand!H16)</f>
        <v>0.39955416733655175</v>
      </c>
      <c r="I16">
        <f>MAX(Hit!I16,Stand!I16)</f>
        <v>0.10595134861912359</v>
      </c>
      <c r="J16">
        <f>MAX(Hit!J16,Stand!J16)</f>
        <v>-0.18316335667343342</v>
      </c>
      <c r="K16">
        <f>MAX(Hit!K16,Stand!K16)</f>
        <v>-0.24150883119675953</v>
      </c>
      <c r="N16" s="31">
        <v>18</v>
      </c>
      <c r="O16" s="31" t="str">
        <f>IF(B16=Stand!B16,"S","H")</f>
        <v>S</v>
      </c>
      <c r="P16" s="31" t="str">
        <f>IF(C16=Stand!C16,"S","H")</f>
        <v>S</v>
      </c>
      <c r="Q16" s="31" t="str">
        <f>IF(D16=Stand!D16,"S","H")</f>
        <v>S</v>
      </c>
      <c r="R16" s="31" t="str">
        <f>IF(E16=Stand!E16,"S","H")</f>
        <v>S</v>
      </c>
      <c r="S16" s="31" t="str">
        <f>IF(F16=Stand!F16,"S","H")</f>
        <v>S</v>
      </c>
      <c r="T16" s="31" t="str">
        <f>IF(G16=Stand!G16,"S","H")</f>
        <v>S</v>
      </c>
      <c r="U16" s="31" t="str">
        <f>IF(H16=Stand!H16,"S","H")</f>
        <v>S</v>
      </c>
      <c r="V16" s="31" t="str">
        <f>IF(I16=Stand!I16,"S","H")</f>
        <v>S</v>
      </c>
      <c r="W16" s="31" t="str">
        <f>IF(J16=Stand!J16,"S","H")</f>
        <v>S</v>
      </c>
      <c r="X16" s="31" t="str">
        <f>IF(K16=Stand!K16,"S","H")</f>
        <v>S</v>
      </c>
    </row>
    <row r="17" spans="1:24" x14ac:dyDescent="0.2">
      <c r="A17">
        <v>19</v>
      </c>
      <c r="B17">
        <f>MAX(Hit!B17,Stand!B17)</f>
        <v>-1.8660154151531605E-2</v>
      </c>
      <c r="C17">
        <f>MAX(Hit!C17,Stand!C17)</f>
        <v>0.38630468602058998</v>
      </c>
      <c r="D17">
        <f>MAX(Hit!D17,Stand!D17)</f>
        <v>0.40436293659776018</v>
      </c>
      <c r="E17">
        <f>MAX(Hit!E17,Stand!E17)</f>
        <v>0.42317892482749647</v>
      </c>
      <c r="F17">
        <f>MAX(Hit!F17,Stand!F17)</f>
        <v>0.43951210416088371</v>
      </c>
      <c r="G17">
        <f>MAX(Hit!G17,Stand!G17)</f>
        <v>0.49597707378731903</v>
      </c>
      <c r="H17">
        <f>MAX(Hit!H17,Stand!H17)</f>
        <v>0.61597649575343139</v>
      </c>
      <c r="I17">
        <f>MAX(Hit!I17,Stand!I17)</f>
        <v>0.59385366828669439</v>
      </c>
      <c r="J17">
        <f>MAX(Hit!J17,Stand!J17)</f>
        <v>0.28759675706758142</v>
      </c>
      <c r="K17">
        <f>MAX(Hit!K17,Stand!K17)</f>
        <v>-1.8660154151531549E-2</v>
      </c>
      <c r="N17" s="31">
        <v>19</v>
      </c>
      <c r="O17" s="31" t="str">
        <f>IF(B17=Stand!B17,"S","H")</f>
        <v>S</v>
      </c>
      <c r="P17" s="31" t="str">
        <f>IF(C17=Stand!C17,"S","H")</f>
        <v>S</v>
      </c>
      <c r="Q17" s="31" t="str">
        <f>IF(D17=Stand!D17,"S","H")</f>
        <v>S</v>
      </c>
      <c r="R17" s="31" t="str">
        <f>IF(E17=Stand!E17,"S","H")</f>
        <v>S</v>
      </c>
      <c r="S17" s="31" t="str">
        <f>IF(F17=Stand!F17,"S","H")</f>
        <v>S</v>
      </c>
      <c r="T17" s="31" t="str">
        <f>IF(G17=Stand!G17,"S","H")</f>
        <v>S</v>
      </c>
      <c r="U17" s="31" t="str">
        <f>IF(H17=Stand!H17,"S","H")</f>
        <v>S</v>
      </c>
      <c r="V17" s="31" t="str">
        <f>IF(I17=Stand!I17,"S","H")</f>
        <v>S</v>
      </c>
      <c r="W17" s="31" t="str">
        <f>IF(J17=Stand!J17,"S","H")</f>
        <v>S</v>
      </c>
      <c r="X17" s="31" t="str">
        <f>IF(K17=Stand!K17,"S","H")</f>
        <v>S</v>
      </c>
    </row>
    <row r="18" spans="1:24" x14ac:dyDescent="0.2">
      <c r="A18">
        <v>20</v>
      </c>
      <c r="B18">
        <f>MAX(Hit!B18,Stand!B18)</f>
        <v>0.20418852289369643</v>
      </c>
      <c r="C18">
        <f>MAX(Hit!C18,Stand!C18)</f>
        <v>0.63998657521683899</v>
      </c>
      <c r="D18">
        <f>MAX(Hit!D18,Stand!D18)</f>
        <v>0.65027209425148147</v>
      </c>
      <c r="E18">
        <f>MAX(Hit!E18,Stand!E18)</f>
        <v>0.66104996194807175</v>
      </c>
      <c r="F18">
        <f>MAX(Hit!F18,Stand!F18)</f>
        <v>0.67035969063279999</v>
      </c>
      <c r="G18">
        <f>MAX(Hit!G18,Stand!G18)</f>
        <v>0.70395857017134456</v>
      </c>
      <c r="H18">
        <f>MAX(Hit!H18,Stand!H18)</f>
        <v>0.77322722653717502</v>
      </c>
      <c r="I18">
        <f>MAX(Hit!I18,Stand!I18)</f>
        <v>0.79181515955189852</v>
      </c>
      <c r="J18">
        <f>MAX(Hit!J18,Stand!J18)</f>
        <v>0.75835687080859615</v>
      </c>
      <c r="K18">
        <f>MAX(Hit!K18,Stand!K18)</f>
        <v>0.43495775366292733</v>
      </c>
      <c r="N18" s="31">
        <v>20</v>
      </c>
      <c r="O18" s="31" t="str">
        <f>IF(B18=Stand!B18,"S","H")</f>
        <v>S</v>
      </c>
      <c r="P18" s="31" t="str">
        <f>IF(C18=Stand!C18,"S","H")</f>
        <v>S</v>
      </c>
      <c r="Q18" s="31" t="str">
        <f>IF(D18=Stand!D18,"S","H")</f>
        <v>S</v>
      </c>
      <c r="R18" s="31" t="str">
        <f>IF(E18=Stand!E18,"S","H")</f>
        <v>S</v>
      </c>
      <c r="S18" s="31" t="str">
        <f>IF(F18=Stand!F18,"S","H")</f>
        <v>S</v>
      </c>
      <c r="T18" s="31" t="str">
        <f>IF(G18=Stand!G18,"S","H")</f>
        <v>S</v>
      </c>
      <c r="U18" s="31" t="str">
        <f>IF(H18=Stand!H18,"S","H")</f>
        <v>S</v>
      </c>
      <c r="V18" s="31" t="str">
        <f>IF(I18=Stand!I18,"S","H")</f>
        <v>S</v>
      </c>
      <c r="W18" s="31" t="str">
        <f>IF(J18=Stand!J18,"S","H")</f>
        <v>S</v>
      </c>
      <c r="X18" s="31" t="str">
        <f>IF(K18=Stand!K18,"S","H")</f>
        <v>S</v>
      </c>
    </row>
    <row r="19" spans="1:24" x14ac:dyDescent="0.2">
      <c r="A19">
        <v>21</v>
      </c>
      <c r="B19">
        <f>MAX(Hit!B19,Stand!B19)</f>
        <v>0.65780643070815525</v>
      </c>
      <c r="C19">
        <f>MAX(Hit!C19,Stand!C19)</f>
        <v>0.88200651549404019</v>
      </c>
      <c r="D19">
        <f>MAX(Hit!D19,Stand!D19)</f>
        <v>0.8853003573017495</v>
      </c>
      <c r="E19">
        <f>MAX(Hit!E19,Stand!E19)</f>
        <v>0.88876729296591961</v>
      </c>
      <c r="F19">
        <f>MAX(Hit!F19,Stand!F19)</f>
        <v>0.89175382659528035</v>
      </c>
      <c r="G19">
        <f>MAX(Hit!G19,Stand!G19)</f>
        <v>0.90283674384257995</v>
      </c>
      <c r="H19">
        <f>MAX(Hit!H19,Stand!H19)</f>
        <v>0.92592629596452347</v>
      </c>
      <c r="I19">
        <f>MAX(Hit!I19,Stand!I19)</f>
        <v>0.93060505318396625</v>
      </c>
      <c r="J19">
        <f>MAX(Hit!J19,Stand!J19)</f>
        <v>0.93917615614724415</v>
      </c>
      <c r="K19">
        <f>MAX(Hit!K19,Stand!K19)</f>
        <v>0.88857566147738609</v>
      </c>
      <c r="N19" s="31">
        <v>21</v>
      </c>
      <c r="O19" s="31" t="str">
        <f>IF(B19=Stand!B19,"S","H")</f>
        <v>S</v>
      </c>
      <c r="P19" s="31" t="str">
        <f>IF(C19=Stand!C19,"S","H")</f>
        <v>S</v>
      </c>
      <c r="Q19" s="31" t="str">
        <f>IF(D19=Stand!D19,"S","H")</f>
        <v>S</v>
      </c>
      <c r="R19" s="31" t="str">
        <f>IF(E19=Stand!E19,"S","H")</f>
        <v>S</v>
      </c>
      <c r="S19" s="31" t="str">
        <f>IF(F19=Stand!F19,"S","H")</f>
        <v>S</v>
      </c>
      <c r="T19" s="31" t="str">
        <f>IF(G19=Stand!G19,"S","H")</f>
        <v>S</v>
      </c>
      <c r="U19" s="31" t="str">
        <f>IF(H19=Stand!H19,"S","H")</f>
        <v>S</v>
      </c>
      <c r="V19" s="31" t="str">
        <f>IF(I19=Stand!I19,"S","H")</f>
        <v>S</v>
      </c>
      <c r="W19" s="31" t="str">
        <f>IF(J19=Stand!J19,"S","H")</f>
        <v>S</v>
      </c>
      <c r="X19" s="31" t="str">
        <f>IF(K19=Stand!K19,"S","H")</f>
        <v>S</v>
      </c>
    </row>
    <row r="20" spans="1:24" x14ac:dyDescent="0.2">
      <c r="A20">
        <v>22</v>
      </c>
      <c r="B20">
        <f>MAX(Hit!B20,Stand!B20)</f>
        <v>-1</v>
      </c>
      <c r="C20">
        <f>MAX(Hit!C20,Stand!C20)</f>
        <v>-1</v>
      </c>
      <c r="D20">
        <f>MAX(Hit!D20,Stand!D20)</f>
        <v>-1</v>
      </c>
      <c r="E20">
        <f>MAX(Hit!E20,Stand!E20)</f>
        <v>-1</v>
      </c>
      <c r="F20">
        <f>MAX(Hit!F20,Stand!F20)</f>
        <v>-1</v>
      </c>
      <c r="G20">
        <f>MAX(Hit!G20,Stand!G20)</f>
        <v>-1</v>
      </c>
      <c r="H20">
        <f>MAX(Hit!H20,Stand!H20)</f>
        <v>-1</v>
      </c>
      <c r="I20">
        <f>MAX(Hit!I20,Stand!I20)</f>
        <v>-1</v>
      </c>
      <c r="J20">
        <f>MAX(Hit!J20,Stand!J20)</f>
        <v>-1</v>
      </c>
      <c r="K20">
        <f>MAX(Hit!K20,Stand!K20)</f>
        <v>-1</v>
      </c>
      <c r="N20" s="31">
        <v>22</v>
      </c>
      <c r="O20" s="31" t="str">
        <f>IF(B20=Stand!B20,"S","H")</f>
        <v>S</v>
      </c>
      <c r="P20" s="31" t="str">
        <f>IF(C20=Stand!C20,"S","H")</f>
        <v>S</v>
      </c>
      <c r="Q20" s="31" t="str">
        <f>IF(D20=Stand!D20,"S","H")</f>
        <v>S</v>
      </c>
      <c r="R20" s="31" t="str">
        <f>IF(E20=Stand!E20,"S","H")</f>
        <v>S</v>
      </c>
      <c r="S20" s="31" t="str">
        <f>IF(F20=Stand!F20,"S","H")</f>
        <v>S</v>
      </c>
      <c r="T20" s="31" t="str">
        <f>IF(G20=Stand!G20,"S","H")</f>
        <v>S</v>
      </c>
      <c r="U20" s="31" t="str">
        <f>IF(H20=Stand!H20,"S","H")</f>
        <v>S</v>
      </c>
      <c r="V20" s="31" t="str">
        <f>IF(I20=Stand!I20,"S","H")</f>
        <v>S</v>
      </c>
      <c r="W20" s="31" t="str">
        <f>IF(J20=Stand!J20,"S","H")</f>
        <v>S</v>
      </c>
      <c r="X20" s="31" t="str">
        <f>IF(K20=Stand!K20,"S","H")</f>
        <v>S</v>
      </c>
    </row>
    <row r="21" spans="1:24" x14ac:dyDescent="0.2">
      <c r="A21">
        <v>23</v>
      </c>
      <c r="B21">
        <f>MAX(Hit!B21,Stand!B21)</f>
        <v>-1</v>
      </c>
      <c r="C21">
        <f>MAX(Hit!C21,Stand!C21)</f>
        <v>-1</v>
      </c>
      <c r="D21">
        <f>MAX(Hit!D21,Stand!D21)</f>
        <v>-1</v>
      </c>
      <c r="E21">
        <f>MAX(Hit!E21,Stand!E21)</f>
        <v>-1</v>
      </c>
      <c r="F21">
        <f>MAX(Hit!F21,Stand!F21)</f>
        <v>-1</v>
      </c>
      <c r="G21">
        <f>MAX(Hit!G21,Stand!G21)</f>
        <v>-1</v>
      </c>
      <c r="H21">
        <f>MAX(Hit!H21,Stand!H21)</f>
        <v>-1</v>
      </c>
      <c r="I21">
        <f>MAX(Hit!I21,Stand!I21)</f>
        <v>-1</v>
      </c>
      <c r="J21">
        <f>MAX(Hit!J21,Stand!J21)</f>
        <v>-1</v>
      </c>
      <c r="K21">
        <f>MAX(Hit!K21,Stand!K21)</f>
        <v>-1</v>
      </c>
      <c r="N21" s="31">
        <v>23</v>
      </c>
      <c r="O21" s="31" t="str">
        <f>IF(B21=Stand!B21,"S","H")</f>
        <v>S</v>
      </c>
      <c r="P21" s="31" t="str">
        <f>IF(C21=Stand!C21,"S","H")</f>
        <v>S</v>
      </c>
      <c r="Q21" s="31" t="str">
        <f>IF(D21=Stand!D21,"S","H")</f>
        <v>S</v>
      </c>
      <c r="R21" s="31" t="str">
        <f>IF(E21=Stand!E21,"S","H")</f>
        <v>S</v>
      </c>
      <c r="S21" s="31" t="str">
        <f>IF(F21=Stand!F21,"S","H")</f>
        <v>S</v>
      </c>
      <c r="T21" s="31" t="str">
        <f>IF(G21=Stand!G21,"S","H")</f>
        <v>S</v>
      </c>
      <c r="U21" s="31" t="str">
        <f>IF(H21=Stand!H21,"S","H")</f>
        <v>S</v>
      </c>
      <c r="V21" s="31" t="str">
        <f>IF(I21=Stand!I21,"S","H")</f>
        <v>S</v>
      </c>
      <c r="W21" s="31" t="str">
        <f>IF(J21=Stand!J21,"S","H")</f>
        <v>S</v>
      </c>
      <c r="X21" s="31" t="str">
        <f>IF(K21=Stand!K21,"S","H")</f>
        <v>S</v>
      </c>
    </row>
    <row r="22" spans="1:24" x14ac:dyDescent="0.2">
      <c r="A22">
        <v>24</v>
      </c>
      <c r="B22">
        <f>MAX(Hit!B22,Stand!B22)</f>
        <v>-1</v>
      </c>
      <c r="C22">
        <f>MAX(Hit!C22,Stand!C22)</f>
        <v>-1</v>
      </c>
      <c r="D22">
        <f>MAX(Hit!D22,Stand!D22)</f>
        <v>-1</v>
      </c>
      <c r="E22">
        <f>MAX(Hit!E22,Stand!E22)</f>
        <v>-1</v>
      </c>
      <c r="F22">
        <f>MAX(Hit!F22,Stand!F22)</f>
        <v>-1</v>
      </c>
      <c r="G22">
        <f>MAX(Hit!G22,Stand!G22)</f>
        <v>-1</v>
      </c>
      <c r="H22">
        <f>MAX(Hit!H22,Stand!H22)</f>
        <v>-1</v>
      </c>
      <c r="I22">
        <f>MAX(Hit!I22,Stand!I22)</f>
        <v>-1</v>
      </c>
      <c r="J22">
        <f>MAX(Hit!J22,Stand!J22)</f>
        <v>-1</v>
      </c>
      <c r="K22">
        <f>MAX(Hit!K22,Stand!K22)</f>
        <v>-1</v>
      </c>
      <c r="N22" s="31">
        <v>24</v>
      </c>
      <c r="O22" s="31" t="str">
        <f>IF(B22=Stand!B22,"S","H")</f>
        <v>S</v>
      </c>
      <c r="P22" s="31" t="str">
        <f>IF(C22=Stand!C22,"S","H")</f>
        <v>S</v>
      </c>
      <c r="Q22" s="31" t="str">
        <f>IF(D22=Stand!D22,"S","H")</f>
        <v>S</v>
      </c>
      <c r="R22" s="31" t="str">
        <f>IF(E22=Stand!E22,"S","H")</f>
        <v>S</v>
      </c>
      <c r="S22" s="31" t="str">
        <f>IF(F22=Stand!F22,"S","H")</f>
        <v>S</v>
      </c>
      <c r="T22" s="31" t="str">
        <f>IF(G22=Stand!G22,"S","H")</f>
        <v>S</v>
      </c>
      <c r="U22" s="31" t="str">
        <f>IF(H22=Stand!H22,"S","H")</f>
        <v>S</v>
      </c>
      <c r="V22" s="31" t="str">
        <f>IF(I22=Stand!I22,"S","H")</f>
        <v>S</v>
      </c>
      <c r="W22" s="31" t="str">
        <f>IF(J22=Stand!J22,"S","H")</f>
        <v>S</v>
      </c>
      <c r="X22" s="31" t="str">
        <f>IF(K22=Stand!K22,"S","H")</f>
        <v>S</v>
      </c>
    </row>
    <row r="23" spans="1:24" x14ac:dyDescent="0.2">
      <c r="A23">
        <v>25</v>
      </c>
      <c r="B23">
        <f>MAX(Hit!B23,Stand!B23)</f>
        <v>-1</v>
      </c>
      <c r="C23">
        <f>MAX(Hit!C23,Stand!C23)</f>
        <v>-1</v>
      </c>
      <c r="D23">
        <f>MAX(Hit!D23,Stand!D23)</f>
        <v>-1</v>
      </c>
      <c r="E23">
        <f>MAX(Hit!E23,Stand!E23)</f>
        <v>-1</v>
      </c>
      <c r="F23">
        <f>MAX(Hit!F23,Stand!F23)</f>
        <v>-1</v>
      </c>
      <c r="G23">
        <f>MAX(Hit!G23,Stand!G23)</f>
        <v>-1</v>
      </c>
      <c r="H23">
        <f>MAX(Hit!H23,Stand!H23)</f>
        <v>-1</v>
      </c>
      <c r="I23">
        <f>MAX(Hit!I23,Stand!I23)</f>
        <v>-1</v>
      </c>
      <c r="J23">
        <f>MAX(Hit!J23,Stand!J23)</f>
        <v>-1</v>
      </c>
      <c r="K23">
        <f>MAX(Hit!K23,Stand!K23)</f>
        <v>-1</v>
      </c>
      <c r="N23" s="31">
        <v>25</v>
      </c>
      <c r="O23" s="31" t="str">
        <f>IF(B23=Stand!B23,"S","H")</f>
        <v>S</v>
      </c>
      <c r="P23" s="31" t="str">
        <f>IF(C23=Stand!C23,"S","H")</f>
        <v>S</v>
      </c>
      <c r="Q23" s="31" t="str">
        <f>IF(D23=Stand!D23,"S","H")</f>
        <v>S</v>
      </c>
      <c r="R23" s="31" t="str">
        <f>IF(E23=Stand!E23,"S","H")</f>
        <v>S</v>
      </c>
      <c r="S23" s="31" t="str">
        <f>IF(F23=Stand!F23,"S","H")</f>
        <v>S</v>
      </c>
      <c r="T23" s="31" t="str">
        <f>IF(G23=Stand!G23,"S","H")</f>
        <v>S</v>
      </c>
      <c r="U23" s="31" t="str">
        <f>IF(H23=Stand!H23,"S","H")</f>
        <v>S</v>
      </c>
      <c r="V23" s="31" t="str">
        <f>IF(I23=Stand!I23,"S","H")</f>
        <v>S</v>
      </c>
      <c r="W23" s="31" t="str">
        <f>IF(J23=Stand!J23,"S","H")</f>
        <v>S</v>
      </c>
      <c r="X23" s="31" t="str">
        <f>IF(K23=Stand!K23,"S","H")</f>
        <v>S</v>
      </c>
    </row>
    <row r="24" spans="1:24" x14ac:dyDescent="0.2">
      <c r="A24">
        <v>26</v>
      </c>
      <c r="B24">
        <f>MAX(Hit!B24,Stand!B24)</f>
        <v>-1</v>
      </c>
      <c r="C24">
        <f>MAX(Hit!C24,Stand!C24)</f>
        <v>-1</v>
      </c>
      <c r="D24">
        <f>MAX(Hit!D24,Stand!D24)</f>
        <v>-1</v>
      </c>
      <c r="E24">
        <f>MAX(Hit!E24,Stand!E24)</f>
        <v>-1</v>
      </c>
      <c r="F24">
        <f>MAX(Hit!F24,Stand!F24)</f>
        <v>-1</v>
      </c>
      <c r="G24">
        <f>MAX(Hit!G24,Stand!G24)</f>
        <v>-1</v>
      </c>
      <c r="H24">
        <f>MAX(Hit!H24,Stand!H24)</f>
        <v>-1</v>
      </c>
      <c r="I24">
        <f>MAX(Hit!I24,Stand!I24)</f>
        <v>-1</v>
      </c>
      <c r="J24">
        <f>MAX(Hit!J24,Stand!J24)</f>
        <v>-1</v>
      </c>
      <c r="K24">
        <f>MAX(Hit!K24,Stand!K24)</f>
        <v>-1</v>
      </c>
      <c r="N24" s="31">
        <v>26</v>
      </c>
      <c r="O24" s="31" t="str">
        <f>IF(B24=Stand!B24,"S","H")</f>
        <v>S</v>
      </c>
      <c r="P24" s="31" t="str">
        <f>IF(C24=Stand!C24,"S","H")</f>
        <v>S</v>
      </c>
      <c r="Q24" s="31" t="str">
        <f>IF(D24=Stand!D24,"S","H")</f>
        <v>S</v>
      </c>
      <c r="R24" s="31" t="str">
        <f>IF(E24=Stand!E24,"S","H")</f>
        <v>S</v>
      </c>
      <c r="S24" s="31" t="str">
        <f>IF(F24=Stand!F24,"S","H")</f>
        <v>S</v>
      </c>
      <c r="T24" s="31" t="str">
        <f>IF(G24=Stand!G24,"S","H")</f>
        <v>S</v>
      </c>
      <c r="U24" s="31" t="str">
        <f>IF(H24=Stand!H24,"S","H")</f>
        <v>S</v>
      </c>
      <c r="V24" s="31" t="str">
        <f>IF(I24=Stand!I24,"S","H")</f>
        <v>S</v>
      </c>
      <c r="W24" s="31" t="str">
        <f>IF(J24=Stand!J24,"S","H")</f>
        <v>S</v>
      </c>
      <c r="X24" s="31" t="str">
        <f>IF(K24=Stand!K24,"S","H")</f>
        <v>S</v>
      </c>
    </row>
    <row r="25" spans="1:24" x14ac:dyDescent="0.2">
      <c r="A25">
        <v>27</v>
      </c>
      <c r="B25">
        <f>MAX(Hit!B25,Stand!B25)</f>
        <v>-1</v>
      </c>
      <c r="C25">
        <f>MAX(Hit!C25,Stand!C25)</f>
        <v>-1</v>
      </c>
      <c r="D25">
        <f>MAX(Hit!D25,Stand!D25)</f>
        <v>-1</v>
      </c>
      <c r="E25">
        <f>MAX(Hit!E25,Stand!E25)</f>
        <v>-1</v>
      </c>
      <c r="F25">
        <f>MAX(Hit!F25,Stand!F25)</f>
        <v>-1</v>
      </c>
      <c r="G25">
        <f>MAX(Hit!G25,Stand!G25)</f>
        <v>-1</v>
      </c>
      <c r="H25">
        <f>MAX(Hit!H25,Stand!H25)</f>
        <v>-1</v>
      </c>
      <c r="I25">
        <f>MAX(Hit!I25,Stand!I25)</f>
        <v>-1</v>
      </c>
      <c r="J25">
        <f>MAX(Hit!J25,Stand!J25)</f>
        <v>-1</v>
      </c>
      <c r="K25">
        <f>MAX(Hit!K25,Stand!K25)</f>
        <v>-1</v>
      </c>
      <c r="N25" s="31">
        <v>27</v>
      </c>
      <c r="O25" s="31" t="str">
        <f>IF(B25=Stand!B25,"S","H")</f>
        <v>S</v>
      </c>
      <c r="P25" s="31" t="str">
        <f>IF(C25=Stand!C25,"S","H")</f>
        <v>S</v>
      </c>
      <c r="Q25" s="31" t="str">
        <f>IF(D25=Stand!D25,"S","H")</f>
        <v>S</v>
      </c>
      <c r="R25" s="31" t="str">
        <f>IF(E25=Stand!E25,"S","H")</f>
        <v>S</v>
      </c>
      <c r="S25" s="31" t="str">
        <f>IF(F25=Stand!F25,"S","H")</f>
        <v>S</v>
      </c>
      <c r="T25" s="31" t="str">
        <f>IF(G25=Stand!G25,"S","H")</f>
        <v>S</v>
      </c>
      <c r="U25" s="31" t="str">
        <f>IF(H25=Stand!H25,"S","H")</f>
        <v>S</v>
      </c>
      <c r="V25" s="31" t="str">
        <f>IF(I25=Stand!I25,"S","H")</f>
        <v>S</v>
      </c>
      <c r="W25" s="31" t="str">
        <f>IF(J25=Stand!J25,"S","H")</f>
        <v>S</v>
      </c>
      <c r="X25" s="31" t="str">
        <f>IF(K25=Stand!K25,"S","H")</f>
        <v>S</v>
      </c>
    </row>
    <row r="26" spans="1:24" x14ac:dyDescent="0.2">
      <c r="A26">
        <v>28</v>
      </c>
      <c r="B26">
        <f>MAX(Hit!B26,Stand!B26)</f>
        <v>-1</v>
      </c>
      <c r="C26">
        <f>MAX(Hit!C26,Stand!C26)</f>
        <v>-1</v>
      </c>
      <c r="D26">
        <f>MAX(Hit!D26,Stand!D26)</f>
        <v>-1</v>
      </c>
      <c r="E26">
        <f>MAX(Hit!E26,Stand!E26)</f>
        <v>-1</v>
      </c>
      <c r="F26">
        <f>MAX(Hit!F26,Stand!F26)</f>
        <v>-1</v>
      </c>
      <c r="G26">
        <f>MAX(Hit!G26,Stand!G26)</f>
        <v>-1</v>
      </c>
      <c r="H26">
        <f>MAX(Hit!H26,Stand!H26)</f>
        <v>-1</v>
      </c>
      <c r="I26">
        <f>MAX(Hit!I26,Stand!I26)</f>
        <v>-1</v>
      </c>
      <c r="J26">
        <f>MAX(Hit!J26,Stand!J26)</f>
        <v>-1</v>
      </c>
      <c r="K26">
        <f>MAX(Hit!K26,Stand!K26)</f>
        <v>-1</v>
      </c>
      <c r="N26" s="31">
        <v>28</v>
      </c>
      <c r="O26" s="31" t="str">
        <f>IF(B26=Stand!B26,"S","H")</f>
        <v>S</v>
      </c>
      <c r="P26" s="31" t="str">
        <f>IF(C26=Stand!C26,"S","H")</f>
        <v>S</v>
      </c>
      <c r="Q26" s="31" t="str">
        <f>IF(D26=Stand!D26,"S","H")</f>
        <v>S</v>
      </c>
      <c r="R26" s="31" t="str">
        <f>IF(E26=Stand!E26,"S","H")</f>
        <v>S</v>
      </c>
      <c r="S26" s="31" t="str">
        <f>IF(F26=Stand!F26,"S","H")</f>
        <v>S</v>
      </c>
      <c r="T26" s="31" t="str">
        <f>IF(G26=Stand!G26,"S","H")</f>
        <v>S</v>
      </c>
      <c r="U26" s="31" t="str">
        <f>IF(H26=Stand!H26,"S","H")</f>
        <v>S</v>
      </c>
      <c r="V26" s="31" t="str">
        <f>IF(I26=Stand!I26,"S","H")</f>
        <v>S</v>
      </c>
      <c r="W26" s="31" t="str">
        <f>IF(J26=Stand!J26,"S","H")</f>
        <v>S</v>
      </c>
      <c r="X26" s="31" t="str">
        <f>IF(K26=Stand!K26,"S","H")</f>
        <v>S</v>
      </c>
    </row>
    <row r="27" spans="1:24" x14ac:dyDescent="0.2">
      <c r="A27">
        <v>29</v>
      </c>
      <c r="B27">
        <f>MAX(Hit!B27,Stand!B27)</f>
        <v>-1</v>
      </c>
      <c r="C27">
        <f>MAX(Hit!C27,Stand!C27)</f>
        <v>-1</v>
      </c>
      <c r="D27">
        <f>MAX(Hit!D27,Stand!D27)</f>
        <v>-1</v>
      </c>
      <c r="E27">
        <f>MAX(Hit!E27,Stand!E27)</f>
        <v>-1</v>
      </c>
      <c r="F27">
        <f>MAX(Hit!F27,Stand!F27)</f>
        <v>-1</v>
      </c>
      <c r="G27">
        <f>MAX(Hit!G27,Stand!G27)</f>
        <v>-1</v>
      </c>
      <c r="H27">
        <f>MAX(Hit!H27,Stand!H27)</f>
        <v>-1</v>
      </c>
      <c r="I27">
        <f>MAX(Hit!I27,Stand!I27)</f>
        <v>-1</v>
      </c>
      <c r="J27">
        <f>MAX(Hit!J27,Stand!J27)</f>
        <v>-1</v>
      </c>
      <c r="K27">
        <f>MAX(Hit!K27,Stand!K27)</f>
        <v>-1</v>
      </c>
      <c r="N27" s="31">
        <v>29</v>
      </c>
      <c r="O27" s="31" t="str">
        <f>IF(B27=Stand!B27,"S","H")</f>
        <v>S</v>
      </c>
      <c r="P27" s="31" t="str">
        <f>IF(C27=Stand!C27,"S","H")</f>
        <v>S</v>
      </c>
      <c r="Q27" s="31" t="str">
        <f>IF(D27=Stand!D27,"S","H")</f>
        <v>S</v>
      </c>
      <c r="R27" s="31" t="str">
        <f>IF(E27=Stand!E27,"S","H")</f>
        <v>S</v>
      </c>
      <c r="S27" s="31" t="str">
        <f>IF(F27=Stand!F27,"S","H")</f>
        <v>S</v>
      </c>
      <c r="T27" s="31" t="str">
        <f>IF(G27=Stand!G27,"S","H")</f>
        <v>S</v>
      </c>
      <c r="U27" s="31" t="str">
        <f>IF(H27=Stand!H27,"S","H")</f>
        <v>S</v>
      </c>
      <c r="V27" s="31" t="str">
        <f>IF(I27=Stand!I27,"S","H")</f>
        <v>S</v>
      </c>
      <c r="W27" s="31" t="str">
        <f>IF(J27=Stand!J27,"S","H")</f>
        <v>S</v>
      </c>
      <c r="X27" s="31" t="str">
        <f>IF(K27=Stand!K27,"S","H")</f>
        <v>S</v>
      </c>
    </row>
    <row r="28" spans="1:24" x14ac:dyDescent="0.2">
      <c r="A28">
        <v>30</v>
      </c>
      <c r="B28">
        <f>MAX(Hit!B28,Stand!B28)</f>
        <v>-1</v>
      </c>
      <c r="C28">
        <f>MAX(Hit!C28,Stand!C28)</f>
        <v>-1</v>
      </c>
      <c r="D28">
        <f>MAX(Hit!D28,Stand!D28)</f>
        <v>-1</v>
      </c>
      <c r="E28">
        <f>MAX(Hit!E28,Stand!E28)</f>
        <v>-1</v>
      </c>
      <c r="F28">
        <f>MAX(Hit!F28,Stand!F28)</f>
        <v>-1</v>
      </c>
      <c r="G28">
        <f>MAX(Hit!G28,Stand!G28)</f>
        <v>-1</v>
      </c>
      <c r="H28">
        <f>MAX(Hit!H28,Stand!H28)</f>
        <v>-1</v>
      </c>
      <c r="I28">
        <f>MAX(Hit!I28,Stand!I28)</f>
        <v>-1</v>
      </c>
      <c r="J28">
        <f>MAX(Hit!J28,Stand!J28)</f>
        <v>-1</v>
      </c>
      <c r="K28">
        <f>MAX(Hit!K28,Stand!K28)</f>
        <v>-1</v>
      </c>
      <c r="N28" s="31">
        <v>30</v>
      </c>
      <c r="O28" s="31" t="str">
        <f>IF(B28=Stand!B28,"S","H")</f>
        <v>S</v>
      </c>
      <c r="P28" s="31" t="str">
        <f>IF(C28=Stand!C28,"S","H")</f>
        <v>S</v>
      </c>
      <c r="Q28" s="31" t="str">
        <f>IF(D28=Stand!D28,"S","H")</f>
        <v>S</v>
      </c>
      <c r="R28" s="31" t="str">
        <f>IF(E28=Stand!E28,"S","H")</f>
        <v>S</v>
      </c>
      <c r="S28" s="31" t="str">
        <f>IF(F28=Stand!F28,"S","H")</f>
        <v>S</v>
      </c>
      <c r="T28" s="31" t="str">
        <f>IF(G28=Stand!G28,"S","H")</f>
        <v>S</v>
      </c>
      <c r="U28" s="31" t="str">
        <f>IF(H28=Stand!H28,"S","H")</f>
        <v>S</v>
      </c>
      <c r="V28" s="31" t="str">
        <f>IF(I28=Stand!I28,"S","H")</f>
        <v>S</v>
      </c>
      <c r="W28" s="31" t="str">
        <f>IF(J28=Stand!J28,"S","H")</f>
        <v>S</v>
      </c>
      <c r="X28" s="31" t="str">
        <f>IF(K28=Stand!K28,"S","H")</f>
        <v>S</v>
      </c>
    </row>
    <row r="29" spans="1:24" x14ac:dyDescent="0.2">
      <c r="A29">
        <v>31</v>
      </c>
      <c r="B29">
        <f>MAX(Hit!B29,Stand!B29)</f>
        <v>-1</v>
      </c>
      <c r="C29">
        <f>MAX(Hit!C29,Stand!C29)</f>
        <v>-1</v>
      </c>
      <c r="D29">
        <f>MAX(Hit!D29,Stand!D29)</f>
        <v>-1</v>
      </c>
      <c r="E29">
        <f>MAX(Hit!E29,Stand!E29)</f>
        <v>-1</v>
      </c>
      <c r="F29">
        <f>MAX(Hit!F29,Stand!F29)</f>
        <v>-1</v>
      </c>
      <c r="G29">
        <f>MAX(Hit!G29,Stand!G29)</f>
        <v>-1</v>
      </c>
      <c r="H29">
        <f>MAX(Hit!H29,Stand!H29)</f>
        <v>-1</v>
      </c>
      <c r="I29">
        <f>MAX(Hit!I29,Stand!I29)</f>
        <v>-1</v>
      </c>
      <c r="J29">
        <f>MAX(Hit!J29,Stand!J29)</f>
        <v>-1</v>
      </c>
      <c r="K29">
        <f>MAX(Hit!K29,Stand!K29)</f>
        <v>-1</v>
      </c>
      <c r="N29" s="31">
        <v>31</v>
      </c>
      <c r="O29" s="31" t="str">
        <f>IF(B29=Stand!B29,"S","H")</f>
        <v>S</v>
      </c>
      <c r="P29" s="31" t="str">
        <f>IF(C29=Stand!C29,"S","H")</f>
        <v>S</v>
      </c>
      <c r="Q29" s="31" t="str">
        <f>IF(D29=Stand!D29,"S","H")</f>
        <v>S</v>
      </c>
      <c r="R29" s="31" t="str">
        <f>IF(E29=Stand!E29,"S","H")</f>
        <v>S</v>
      </c>
      <c r="S29" s="31" t="str">
        <f>IF(F29=Stand!F29,"S","H")</f>
        <v>S</v>
      </c>
      <c r="T29" s="31" t="str">
        <f>IF(G29=Stand!G29,"S","H")</f>
        <v>S</v>
      </c>
      <c r="U29" s="31" t="str">
        <f>IF(H29=Stand!H29,"S","H")</f>
        <v>S</v>
      </c>
      <c r="V29" s="31" t="str">
        <f>IF(I29=Stand!I29,"S","H")</f>
        <v>S</v>
      </c>
      <c r="W29" s="31" t="str">
        <f>IF(J29=Stand!J29,"S","H")</f>
        <v>S</v>
      </c>
      <c r="X29" s="31" t="str">
        <f>IF(K29=Stand!K29,"S","H")</f>
        <v>S</v>
      </c>
    </row>
    <row r="31" spans="1:24" x14ac:dyDescent="0.2">
      <c r="A31" t="s">
        <v>4</v>
      </c>
      <c r="B31">
        <v>1</v>
      </c>
      <c r="C31">
        <v>2</v>
      </c>
      <c r="D31">
        <v>3</v>
      </c>
      <c r="E31">
        <v>4</v>
      </c>
      <c r="F31">
        <v>5</v>
      </c>
      <c r="G31">
        <v>6</v>
      </c>
      <c r="H31">
        <v>7</v>
      </c>
      <c r="I31">
        <v>8</v>
      </c>
      <c r="J31">
        <v>9</v>
      </c>
      <c r="K31">
        <v>10</v>
      </c>
      <c r="N31" s="31" t="s">
        <v>4</v>
      </c>
      <c r="O31" s="31">
        <v>1</v>
      </c>
      <c r="P31" s="31">
        <v>2</v>
      </c>
      <c r="Q31" s="31">
        <v>3</v>
      </c>
      <c r="R31" s="31">
        <v>4</v>
      </c>
      <c r="S31" s="31">
        <v>5</v>
      </c>
      <c r="T31" s="31">
        <v>6</v>
      </c>
      <c r="U31" s="31">
        <v>7</v>
      </c>
      <c r="V31" s="31">
        <v>8</v>
      </c>
      <c r="W31" s="31">
        <v>9</v>
      </c>
      <c r="X31" s="31">
        <v>10</v>
      </c>
    </row>
    <row r="32" spans="1:24" x14ac:dyDescent="0.2">
      <c r="A32">
        <v>12</v>
      </c>
      <c r="B32">
        <f>MAX(Hit!B32,Stand!B32)</f>
        <v>-0.2052135310715586</v>
      </c>
      <c r="C32">
        <f>MAX(Hit!C32,Stand!C32)</f>
        <v>8.1836216051656099E-2</v>
      </c>
      <c r="D32">
        <f>MAX(Hit!D32,Stand!D32)</f>
        <v>0.10350704654207785</v>
      </c>
      <c r="E32">
        <f>MAX(Hit!E32,Stand!E32)</f>
        <v>0.12659562809256975</v>
      </c>
      <c r="F32">
        <f>MAX(Hit!F32,Stand!F32)</f>
        <v>0.15648238458465505</v>
      </c>
      <c r="G32">
        <f>MAX(Hit!G32,Stand!G32)</f>
        <v>0.18595361333225541</v>
      </c>
      <c r="H32">
        <f>MAX(Hit!H32,Stand!H32)</f>
        <v>0.16547293077063502</v>
      </c>
      <c r="I32">
        <f>MAX(Hit!I32,Stand!I32)</f>
        <v>9.5115020927032348E-2</v>
      </c>
      <c r="J32">
        <f>MAX(Hit!J32,Stand!J32)</f>
        <v>6.5790841226834318E-5</v>
      </c>
      <c r="K32">
        <f>MAX(Hit!K32,Stand!K32)</f>
        <v>-0.12808280155666146</v>
      </c>
      <c r="N32" s="31">
        <v>12</v>
      </c>
      <c r="O32" s="31" t="str">
        <f>IF(B32=Stand!B32,"S","H")</f>
        <v>H</v>
      </c>
      <c r="P32" s="31" t="str">
        <f>IF(C32=Stand!C32,"S","H")</f>
        <v>H</v>
      </c>
      <c r="Q32" s="31" t="str">
        <f>IF(D32=Stand!D32,"S","H")</f>
        <v>H</v>
      </c>
      <c r="R32" s="31" t="str">
        <f>IF(E32=Stand!E32,"S","H")</f>
        <v>H</v>
      </c>
      <c r="S32" s="31" t="str">
        <f>IF(F32=Stand!F32,"S","H")</f>
        <v>H</v>
      </c>
      <c r="T32" s="31" t="str">
        <f>IF(G32=Stand!G32,"S","H")</f>
        <v>H</v>
      </c>
      <c r="U32" s="31" t="str">
        <f>IF(H32=Stand!H32,"S","H")</f>
        <v>H</v>
      </c>
      <c r="V32" s="31" t="str">
        <f>IF(I32=Stand!I32,"S","H")</f>
        <v>H</v>
      </c>
      <c r="W32" s="31" t="str">
        <f>IF(J32=Stand!J32,"S","H")</f>
        <v>H</v>
      </c>
      <c r="X32" s="31" t="str">
        <f>IF(K32=Stand!K32,"S","H")</f>
        <v>H</v>
      </c>
    </row>
    <row r="33" spans="1:24" x14ac:dyDescent="0.2">
      <c r="A33">
        <v>13</v>
      </c>
      <c r="B33">
        <f>MAX(Hit!B33,Stand!B33)</f>
        <v>-0.2347217780244493</v>
      </c>
      <c r="C33">
        <f>MAX(Hit!C33,Stand!C33)</f>
        <v>4.6636132695309557E-2</v>
      </c>
      <c r="D33">
        <f>MAX(Hit!D33,Stand!D33)</f>
        <v>7.4118813392744121E-2</v>
      </c>
      <c r="E33">
        <f>MAX(Hit!E33,Stand!E33)</f>
        <v>0.10247714687203517</v>
      </c>
      <c r="F33">
        <f>MAX(Hit!F33,Stand!F33)</f>
        <v>0.13336273848321714</v>
      </c>
      <c r="G33">
        <f>MAX(Hit!G33,Stand!G33)</f>
        <v>0.16169271124923684</v>
      </c>
      <c r="H33">
        <f>MAX(Hit!H33,Stand!H33)</f>
        <v>0.12238569517899199</v>
      </c>
      <c r="I33">
        <f>MAX(Hit!I33,Stand!I33)</f>
        <v>5.4057070196311383E-2</v>
      </c>
      <c r="J33">
        <f>MAX(Hit!J33,Stand!J33)</f>
        <v>-3.7694688127479961E-2</v>
      </c>
      <c r="K33">
        <f>MAX(Hit!K33,Stand!K33)</f>
        <v>-0.16080628455762785</v>
      </c>
      <c r="N33" s="31">
        <v>13</v>
      </c>
      <c r="O33" s="31" t="str">
        <f>IF(B33=Stand!B33,"S","H")</f>
        <v>H</v>
      </c>
      <c r="P33" s="31" t="str">
        <f>IF(C33=Stand!C33,"S","H")</f>
        <v>H</v>
      </c>
      <c r="Q33" s="31" t="str">
        <f>IF(D33=Stand!D33,"S","H")</f>
        <v>H</v>
      </c>
      <c r="R33" s="31" t="str">
        <f>IF(E33=Stand!E33,"S","H")</f>
        <v>H</v>
      </c>
      <c r="S33" s="31" t="str">
        <f>IF(F33=Stand!F33,"S","H")</f>
        <v>H</v>
      </c>
      <c r="T33" s="31" t="str">
        <f>IF(G33=Stand!G33,"S","H")</f>
        <v>H</v>
      </c>
      <c r="U33" s="31" t="str">
        <f>IF(H33=Stand!H33,"S","H")</f>
        <v>H</v>
      </c>
      <c r="V33" s="31" t="str">
        <f>IF(I33=Stand!I33,"S","H")</f>
        <v>H</v>
      </c>
      <c r="W33" s="31" t="str">
        <f>IF(J33=Stand!J33,"S","H")</f>
        <v>H</v>
      </c>
      <c r="X33" s="31" t="str">
        <f>IF(K33=Stand!K33,"S","H")</f>
        <v>H</v>
      </c>
    </row>
    <row r="34" spans="1:24" x14ac:dyDescent="0.2">
      <c r="A34">
        <v>14</v>
      </c>
      <c r="B34">
        <f>MAX(Hit!B34,Stand!B34)</f>
        <v>-0.26406959413166398</v>
      </c>
      <c r="C34">
        <f>MAX(Hit!C34,Stand!C34)</f>
        <v>2.2391856987839076E-2</v>
      </c>
      <c r="D34">
        <f>MAX(Hit!D34,Stand!D34)</f>
        <v>5.0806738919282862E-2</v>
      </c>
      <c r="E34">
        <f>MAX(Hit!E34,Stand!E34)</f>
        <v>8.0081414310110191E-2</v>
      </c>
      <c r="F34">
        <f>MAX(Hit!F34,Stand!F34)</f>
        <v>0.11189449567473911</v>
      </c>
      <c r="G34">
        <f>MAX(Hit!G34,Stand!G34)</f>
        <v>0.13916473074357671</v>
      </c>
      <c r="H34">
        <f>MAX(Hit!H34,Stand!H34)</f>
        <v>7.9507488494468218E-2</v>
      </c>
      <c r="I34">
        <f>MAX(Hit!I34,Stand!I34)</f>
        <v>1.3277219463208506E-2</v>
      </c>
      <c r="J34">
        <f>MAX(Hit!J34,Stand!J34)</f>
        <v>-7.5163189441683903E-2</v>
      </c>
      <c r="K34">
        <f>MAX(Hit!K34,Stand!K34)</f>
        <v>-0.19330354140765696</v>
      </c>
      <c r="N34" s="31">
        <v>14</v>
      </c>
      <c r="O34" s="31" t="str">
        <f>IF(B34=Stand!B34,"S","H")</f>
        <v>H</v>
      </c>
      <c r="P34" s="31" t="str">
        <f>IF(C34=Stand!C34,"S","H")</f>
        <v>H</v>
      </c>
      <c r="Q34" s="31" t="str">
        <f>IF(D34=Stand!D34,"S","H")</f>
        <v>H</v>
      </c>
      <c r="R34" s="31" t="str">
        <f>IF(E34=Stand!E34,"S","H")</f>
        <v>H</v>
      </c>
      <c r="S34" s="31" t="str">
        <f>IF(F34=Stand!F34,"S","H")</f>
        <v>H</v>
      </c>
      <c r="T34" s="31" t="str">
        <f>IF(G34=Stand!G34,"S","H")</f>
        <v>H</v>
      </c>
      <c r="U34" s="31" t="str">
        <f>IF(H34=Stand!H34,"S","H")</f>
        <v>H</v>
      </c>
      <c r="V34" s="31" t="str">
        <f>IF(I34=Stand!I34,"S","H")</f>
        <v>H</v>
      </c>
      <c r="W34" s="31" t="str">
        <f>IF(J34=Stand!J34,"S","H")</f>
        <v>H</v>
      </c>
      <c r="X34" s="31" t="str">
        <f>IF(K34=Stand!K34,"S","H")</f>
        <v>H</v>
      </c>
    </row>
    <row r="35" spans="1:24" x14ac:dyDescent="0.2">
      <c r="A35">
        <v>15</v>
      </c>
      <c r="B35">
        <f>MAX(Hit!B35,Stand!B35)</f>
        <v>-0.29312934580507016</v>
      </c>
      <c r="C35">
        <f>MAX(Hit!C35,Stand!C35)</f>
        <v>-1.2068474052642775E-4</v>
      </c>
      <c r="D35">
        <f>MAX(Hit!D35,Stand!D35)</f>
        <v>2.9159812622497394E-2</v>
      </c>
      <c r="E35">
        <f>MAX(Hit!E35,Stand!E35)</f>
        <v>5.9285376931179856E-2</v>
      </c>
      <c r="F35">
        <f>MAX(Hit!F35,Stand!F35)</f>
        <v>9.1959698781152371E-2</v>
      </c>
      <c r="G35">
        <f>MAX(Hit!G35,Stand!G35)</f>
        <v>0.11824589170260662</v>
      </c>
      <c r="H35">
        <f>MAX(Hit!H35,Stand!H35)</f>
        <v>3.7028282279269284E-2</v>
      </c>
      <c r="I35">
        <f>MAX(Hit!I35,Stand!I35)</f>
        <v>-2.7054780502901651E-2</v>
      </c>
      <c r="J35">
        <f>MAX(Hit!J35,Stand!J35)</f>
        <v>-0.11218876868994296</v>
      </c>
      <c r="K35">
        <f>MAX(Hit!K35,Stand!K35)</f>
        <v>-0.22543993358238781</v>
      </c>
      <c r="N35" s="31">
        <v>15</v>
      </c>
      <c r="O35" s="31" t="str">
        <f>IF(B35=Stand!B35,"S","H")</f>
        <v>H</v>
      </c>
      <c r="P35" s="31" t="str">
        <f>IF(C35=Stand!C35,"S","H")</f>
        <v>H</v>
      </c>
      <c r="Q35" s="31" t="str">
        <f>IF(D35=Stand!D35,"S","H")</f>
        <v>H</v>
      </c>
      <c r="R35" s="31" t="str">
        <f>IF(E35=Stand!E35,"S","H")</f>
        <v>H</v>
      </c>
      <c r="S35" s="31" t="str">
        <f>IF(F35=Stand!F35,"S","H")</f>
        <v>H</v>
      </c>
      <c r="T35" s="31" t="str">
        <f>IF(G35=Stand!G35,"S","H")</f>
        <v>H</v>
      </c>
      <c r="U35" s="31" t="str">
        <f>IF(H35=Stand!H35,"S","H")</f>
        <v>H</v>
      </c>
      <c r="V35" s="31" t="str">
        <f>IF(I35=Stand!I35,"S","H")</f>
        <v>H</v>
      </c>
      <c r="W35" s="31" t="str">
        <f>IF(J35=Stand!J35,"S","H")</f>
        <v>H</v>
      </c>
      <c r="X35" s="31" t="str">
        <f>IF(K35=Stand!K35,"S","H")</f>
        <v>H</v>
      </c>
    </row>
    <row r="36" spans="1:24" x14ac:dyDescent="0.2">
      <c r="A36">
        <v>16</v>
      </c>
      <c r="B36">
        <f>MAX(Hit!B36,Stand!B36)</f>
        <v>-0.31409107314591789</v>
      </c>
      <c r="C36">
        <f>MAX(Hit!C36,Stand!C36)</f>
        <v>-2.1025187774008636E-2</v>
      </c>
      <c r="D36">
        <f>MAX(Hit!D36,Stand!D36)</f>
        <v>9.0590953469109059E-3</v>
      </c>
      <c r="E36">
        <f>MAX(Hit!E36,Stand!E36)</f>
        <v>3.9974770793601691E-2</v>
      </c>
      <c r="F36">
        <f>MAX(Hit!F36,Stand!F36)</f>
        <v>7.3448815951393243E-2</v>
      </c>
      <c r="G36">
        <f>MAX(Hit!G36,Stand!G36)</f>
        <v>9.8821255450277243E-2</v>
      </c>
      <c r="H36">
        <f>MAX(Hit!H36,Stand!H36)</f>
        <v>-4.8901571730158577E-3</v>
      </c>
      <c r="I36">
        <f>MAX(Hit!I36,Stand!I36)</f>
        <v>-6.6794847920094075E-2</v>
      </c>
      <c r="J36">
        <f>MAX(Hit!J36,Stand!J36)</f>
        <v>-0.14864353463007479</v>
      </c>
      <c r="K36">
        <f>MAX(Hit!K36,Stand!K36)</f>
        <v>-0.25710121084742421</v>
      </c>
      <c r="N36" s="31">
        <v>16</v>
      </c>
      <c r="O36" s="31" t="str">
        <f>IF(B36=Stand!B36,"S","H")</f>
        <v>H</v>
      </c>
      <c r="P36" s="31" t="str">
        <f>IF(C36=Stand!C36,"S","H")</f>
        <v>H</v>
      </c>
      <c r="Q36" s="31" t="str">
        <f>IF(D36=Stand!D36,"S","H")</f>
        <v>H</v>
      </c>
      <c r="R36" s="31" t="str">
        <f>IF(E36=Stand!E36,"S","H")</f>
        <v>H</v>
      </c>
      <c r="S36" s="31" t="str">
        <f>IF(F36=Stand!F36,"S","H")</f>
        <v>H</v>
      </c>
      <c r="T36" s="31" t="str">
        <f>IF(G36=Stand!G36,"S","H")</f>
        <v>H</v>
      </c>
      <c r="U36" s="31" t="str">
        <f>IF(H36=Stand!H36,"S","H")</f>
        <v>H</v>
      </c>
      <c r="V36" s="31" t="str">
        <f>IF(I36=Stand!I36,"S","H")</f>
        <v>H</v>
      </c>
      <c r="W36" s="31" t="str">
        <f>IF(J36=Stand!J36,"S","H")</f>
        <v>H</v>
      </c>
      <c r="X36" s="31" t="str">
        <f>IF(K36=Stand!K36,"S","H")</f>
        <v>H</v>
      </c>
    </row>
    <row r="37" spans="1:24" x14ac:dyDescent="0.2">
      <c r="A37">
        <v>17</v>
      </c>
      <c r="B37">
        <f>MAX(Hit!B37,Stand!B37)</f>
        <v>-0.30094774596936275</v>
      </c>
      <c r="C37">
        <f>MAX(Hit!C37,Stand!C37)</f>
        <v>-4.9104358288915018E-4</v>
      </c>
      <c r="D37">
        <f>MAX(Hit!D37,Stand!D37)</f>
        <v>2.8975282965620561E-2</v>
      </c>
      <c r="E37">
        <f>MAX(Hit!E37,Stand!E37)</f>
        <v>5.9326275337164336E-2</v>
      </c>
      <c r="F37">
        <f>MAX(Hit!F37,Stand!F37)</f>
        <v>9.118907768677427E-2</v>
      </c>
      <c r="G37">
        <f>MAX(Hit!G37,Stand!G37)</f>
        <v>0.12805214364549894</v>
      </c>
      <c r="H37">
        <f>MAX(Hit!H37,Stand!H37)</f>
        <v>5.3823463716116689E-2</v>
      </c>
      <c r="I37">
        <f>MAX(Hit!I37,Stand!I37)</f>
        <v>-7.2915398729642075E-2</v>
      </c>
      <c r="J37">
        <f>MAX(Hit!J37,Stand!J37)</f>
        <v>-0.14978689218213331</v>
      </c>
      <c r="K37">
        <f>MAX(Hit!K37,Stand!K37)</f>
        <v>-0.24941602102444038</v>
      </c>
      <c r="N37" s="31">
        <v>17</v>
      </c>
      <c r="O37" s="31" t="str">
        <f>IF(B37=Stand!B37,"S","H")</f>
        <v>H</v>
      </c>
      <c r="P37" s="31" t="str">
        <f>IF(C37=Stand!C37,"S","H")</f>
        <v>H</v>
      </c>
      <c r="Q37" s="31" t="str">
        <f>IF(D37=Stand!D37,"S","H")</f>
        <v>H</v>
      </c>
      <c r="R37" s="31" t="str">
        <f>IF(E37=Stand!E37,"S","H")</f>
        <v>H</v>
      </c>
      <c r="S37" s="31" t="str">
        <f>IF(F37=Stand!F37,"S","H")</f>
        <v>H</v>
      </c>
      <c r="T37" s="31" t="str">
        <f>IF(G37=Stand!G37,"S","H")</f>
        <v>H</v>
      </c>
      <c r="U37" s="31" t="str">
        <f>IF(H37=Stand!H37,"S","H")</f>
        <v>H</v>
      </c>
      <c r="V37" s="31" t="str">
        <f>IF(I37=Stand!I37,"S","H")</f>
        <v>H</v>
      </c>
      <c r="W37" s="31" t="str">
        <f>IF(J37=Stand!J37,"S","H")</f>
        <v>H</v>
      </c>
      <c r="X37" s="31" t="str">
        <f>IF(K37=Stand!K37,"S","H")</f>
        <v>H</v>
      </c>
    </row>
    <row r="38" spans="1:24" x14ac:dyDescent="0.2">
      <c r="A38">
        <v>18</v>
      </c>
      <c r="B38">
        <f>MAX(Hit!B38,Stand!B38)</f>
        <v>-0.24150883119675959</v>
      </c>
      <c r="C38">
        <f>MAX(Hit!C38,Stand!C38)</f>
        <v>0.12174190222088777</v>
      </c>
      <c r="D38">
        <f>MAX(Hit!D38,Stand!D38)</f>
        <v>0.14830007284131125</v>
      </c>
      <c r="E38">
        <f>MAX(Hit!E38,Stand!E38)</f>
        <v>0.17585443719748528</v>
      </c>
      <c r="F38">
        <f>MAX(Hit!F38,Stand!F38)</f>
        <v>0.19956119497617708</v>
      </c>
      <c r="G38">
        <f>MAX(Hit!G38,Stand!G38)</f>
        <v>0.28344391604689845</v>
      </c>
      <c r="H38">
        <f>MAX(Hit!H38,Stand!H38)</f>
        <v>0.39955416733655175</v>
      </c>
      <c r="I38">
        <f>MAX(Hit!I38,Stand!I38)</f>
        <v>0.10595134861912359</v>
      </c>
      <c r="J38">
        <f>MAX(Hit!J38,Stand!J38)</f>
        <v>-0.10074430758041532</v>
      </c>
      <c r="K38">
        <f>MAX(Hit!K38,Stand!K38)</f>
        <v>-0.20109793381277147</v>
      </c>
      <c r="N38" s="31">
        <v>18</v>
      </c>
      <c r="O38" s="31" t="str">
        <f>IF(B38=Stand!B38,"S","H")</f>
        <v>S</v>
      </c>
      <c r="P38" s="31" t="str">
        <f>IF(C38=Stand!C38,"S","H")</f>
        <v>S</v>
      </c>
      <c r="Q38" s="31" t="str">
        <f>IF(D38=Stand!D38,"S","H")</f>
        <v>S</v>
      </c>
      <c r="R38" s="31" t="str">
        <f>IF(E38=Stand!E38,"S","H")</f>
        <v>S</v>
      </c>
      <c r="S38" s="31" t="str">
        <f>IF(F38=Stand!F38,"S","H")</f>
        <v>S</v>
      </c>
      <c r="T38" s="31" t="str">
        <f>IF(G38=Stand!G38,"S","H")</f>
        <v>S</v>
      </c>
      <c r="U38" s="31" t="str">
        <f>IF(H38=Stand!H38,"S","H")</f>
        <v>S</v>
      </c>
      <c r="V38" s="31" t="str">
        <f>IF(I38=Stand!I38,"S","H")</f>
        <v>S</v>
      </c>
      <c r="W38" s="31" t="str">
        <f>IF(J38=Stand!J38,"S","H")</f>
        <v>H</v>
      </c>
      <c r="X38" s="31" t="str">
        <f>IF(K38=Stand!K38,"S","H")</f>
        <v>H</v>
      </c>
    </row>
    <row r="39" spans="1:24" x14ac:dyDescent="0.2">
      <c r="A39">
        <v>19</v>
      </c>
      <c r="B39">
        <f>MAX(Hit!B39,Stand!B39)</f>
        <v>-1.8660154151531605E-2</v>
      </c>
      <c r="C39">
        <f>MAX(Hit!C39,Stand!C39)</f>
        <v>0.38630468602058998</v>
      </c>
      <c r="D39">
        <f>MAX(Hit!D39,Stand!D39)</f>
        <v>0.40436293659776018</v>
      </c>
      <c r="E39">
        <f>MAX(Hit!E39,Stand!E39)</f>
        <v>0.42317892482749647</v>
      </c>
      <c r="F39">
        <f>MAX(Hit!F39,Stand!F39)</f>
        <v>0.43951210416088371</v>
      </c>
      <c r="G39">
        <f>MAX(Hit!G39,Stand!G39)</f>
        <v>0.49597707378731903</v>
      </c>
      <c r="H39">
        <f>MAX(Hit!H39,Stand!H39)</f>
        <v>0.61597649575343139</v>
      </c>
      <c r="I39">
        <f>MAX(Hit!I39,Stand!I39)</f>
        <v>0.59385366828669439</v>
      </c>
      <c r="J39">
        <f>MAX(Hit!J39,Stand!J39)</f>
        <v>0.28759675706758142</v>
      </c>
      <c r="K39">
        <f>MAX(Hit!K39,Stand!K39)</f>
        <v>-1.8660154151531549E-2</v>
      </c>
      <c r="N39" s="31">
        <v>19</v>
      </c>
      <c r="O39" s="31" t="str">
        <f>IF(B39=Stand!B39,"S","H")</f>
        <v>S</v>
      </c>
      <c r="P39" s="31" t="str">
        <f>IF(C39=Stand!C39,"S","H")</f>
        <v>S</v>
      </c>
      <c r="Q39" s="31" t="str">
        <f>IF(D39=Stand!D39,"S","H")</f>
        <v>S</v>
      </c>
      <c r="R39" s="31" t="str">
        <f>IF(E39=Stand!E39,"S","H")</f>
        <v>S</v>
      </c>
      <c r="S39" s="31" t="str">
        <f>IF(F39=Stand!F39,"S","H")</f>
        <v>S</v>
      </c>
      <c r="T39" s="31" t="str">
        <f>IF(G39=Stand!G39,"S","H")</f>
        <v>S</v>
      </c>
      <c r="U39" s="31" t="str">
        <f>IF(H39=Stand!H39,"S","H")</f>
        <v>S</v>
      </c>
      <c r="V39" s="31" t="str">
        <f>IF(I39=Stand!I39,"S","H")</f>
        <v>S</v>
      </c>
      <c r="W39" s="31" t="str">
        <f>IF(J39=Stand!J39,"S","H")</f>
        <v>S</v>
      </c>
      <c r="X39" s="31" t="str">
        <f>IF(K39=Stand!K39,"S","H")</f>
        <v>S</v>
      </c>
    </row>
    <row r="40" spans="1:24" x14ac:dyDescent="0.2">
      <c r="A40">
        <v>20</v>
      </c>
      <c r="B40">
        <f>MAX(Hit!B40,Stand!B40)</f>
        <v>0.20418852289369643</v>
      </c>
      <c r="C40">
        <f>MAX(Hit!C40,Stand!C40)</f>
        <v>0.63998657521683899</v>
      </c>
      <c r="D40">
        <f>MAX(Hit!D40,Stand!D40)</f>
        <v>0.65027209425148147</v>
      </c>
      <c r="E40">
        <f>MAX(Hit!E40,Stand!E40)</f>
        <v>0.66104996194807175</v>
      </c>
      <c r="F40">
        <f>MAX(Hit!F40,Stand!F40)</f>
        <v>0.67035969063279999</v>
      </c>
      <c r="G40">
        <f>MAX(Hit!G40,Stand!G40)</f>
        <v>0.70395857017134456</v>
      </c>
      <c r="H40">
        <f>MAX(Hit!H40,Stand!H40)</f>
        <v>0.77322722653717502</v>
      </c>
      <c r="I40">
        <f>MAX(Hit!I40,Stand!I40)</f>
        <v>0.79181515955189852</v>
      </c>
      <c r="J40">
        <f>MAX(Hit!J40,Stand!J40)</f>
        <v>0.75835687080859615</v>
      </c>
      <c r="K40">
        <f>MAX(Hit!K40,Stand!K40)</f>
        <v>0.43495775366292733</v>
      </c>
      <c r="N40" s="31">
        <v>20</v>
      </c>
      <c r="O40" s="31" t="str">
        <f>IF(B40=Stand!B40,"S","H")</f>
        <v>S</v>
      </c>
      <c r="P40" s="31" t="str">
        <f>IF(C40=Stand!C40,"S","H")</f>
        <v>S</v>
      </c>
      <c r="Q40" s="31" t="str">
        <f>IF(D40=Stand!D40,"S","H")</f>
        <v>S</v>
      </c>
      <c r="R40" s="31" t="str">
        <f>IF(E40=Stand!E40,"S","H")</f>
        <v>S</v>
      </c>
      <c r="S40" s="31" t="str">
        <f>IF(F40=Stand!F40,"S","H")</f>
        <v>S</v>
      </c>
      <c r="T40" s="31" t="str">
        <f>IF(G40=Stand!G40,"S","H")</f>
        <v>S</v>
      </c>
      <c r="U40" s="31" t="str">
        <f>IF(H40=Stand!H40,"S","H")</f>
        <v>S</v>
      </c>
      <c r="V40" s="31" t="str">
        <f>IF(I40=Stand!I40,"S","H")</f>
        <v>S</v>
      </c>
      <c r="W40" s="31" t="str">
        <f>IF(J40=Stand!J40,"S","H")</f>
        <v>S</v>
      </c>
      <c r="X40" s="31" t="str">
        <f>IF(K40=Stand!K40,"S","H")</f>
        <v>S</v>
      </c>
    </row>
    <row r="41" spans="1:24" x14ac:dyDescent="0.2">
      <c r="A41">
        <v>21</v>
      </c>
      <c r="B41">
        <f>MAX(Hit!B41,Stand!B41)</f>
        <v>0.65780643070815525</v>
      </c>
      <c r="C41">
        <f>MAX(Hit!C41,Stand!C41)</f>
        <v>0.88200651549404019</v>
      </c>
      <c r="D41">
        <f>MAX(Hit!D41,Stand!D41)</f>
        <v>0.8853003573017495</v>
      </c>
      <c r="E41">
        <f>MAX(Hit!E41,Stand!E41)</f>
        <v>0.88876729296591961</v>
      </c>
      <c r="F41">
        <f>MAX(Hit!F41,Stand!F41)</f>
        <v>0.89175382659528035</v>
      </c>
      <c r="G41">
        <f>MAX(Hit!G41,Stand!G41)</f>
        <v>0.90283674384257995</v>
      </c>
      <c r="H41">
        <f>MAX(Hit!H41,Stand!H41)</f>
        <v>0.92592629596452347</v>
      </c>
      <c r="I41">
        <f>MAX(Hit!I41,Stand!I41)</f>
        <v>0.93060505318396625</v>
      </c>
      <c r="J41">
        <f>MAX(Hit!J41,Stand!J41)</f>
        <v>0.93917615614724415</v>
      </c>
      <c r="K41">
        <f>MAX(Hit!K41,Stand!K41)</f>
        <v>0.88857566147738609</v>
      </c>
      <c r="N41" s="31">
        <v>21</v>
      </c>
      <c r="O41" s="31" t="str">
        <f>IF(B41=Stand!B41,"S","H")</f>
        <v>S</v>
      </c>
      <c r="P41" s="31" t="str">
        <f>IF(C41=Stand!C41,"S","H")</f>
        <v>S</v>
      </c>
      <c r="Q41" s="31" t="str">
        <f>IF(D41=Stand!D41,"S","H")</f>
        <v>S</v>
      </c>
      <c r="R41" s="31" t="str">
        <f>IF(E41=Stand!E41,"S","H")</f>
        <v>S</v>
      </c>
      <c r="S41" s="31" t="str">
        <f>IF(F41=Stand!F41,"S","H")</f>
        <v>S</v>
      </c>
      <c r="T41" s="31" t="str">
        <f>IF(G41=Stand!G41,"S","H")</f>
        <v>S</v>
      </c>
      <c r="U41" s="31" t="str">
        <f>IF(H41=Stand!H41,"S","H")</f>
        <v>S</v>
      </c>
      <c r="V41" s="31" t="str">
        <f>IF(I41=Stand!I41,"S","H")</f>
        <v>S</v>
      </c>
      <c r="W41" s="31" t="str">
        <f>IF(J41=Stand!J41,"S","H")</f>
        <v>S</v>
      </c>
      <c r="X41" s="31" t="str">
        <f>IF(K41=Stand!K41,"S","H")</f>
        <v>S</v>
      </c>
    </row>
    <row r="42" spans="1:24" x14ac:dyDescent="0.2">
      <c r="A42">
        <v>22</v>
      </c>
      <c r="B42">
        <f>MAX(Hit!B42,Stand!B42)</f>
        <v>-0.4656605837768395</v>
      </c>
      <c r="C42">
        <f>MAX(Hit!C42,Stand!C42)</f>
        <v>-0.25338998596663803</v>
      </c>
      <c r="D42">
        <f>MAX(Hit!D42,Stand!D42)</f>
        <v>-0.23369089979808655</v>
      </c>
      <c r="E42">
        <f>MAX(Hit!E42,Stand!E42)</f>
        <v>-0.21106310899491437</v>
      </c>
      <c r="F42">
        <f>MAX(Hit!F42,Stand!F42)</f>
        <v>-0.16719266083547546</v>
      </c>
      <c r="G42">
        <f>MAX(Hit!G42,Stand!G42)</f>
        <v>-0.15369901583000456</v>
      </c>
      <c r="H42">
        <f>MAX(Hit!H42,Stand!H42)</f>
        <v>-0.21284771451731427</v>
      </c>
      <c r="I42">
        <f>MAX(Hit!I42,Stand!I42)</f>
        <v>-0.2715748050242861</v>
      </c>
      <c r="J42">
        <f>MAX(Hit!J42,Stand!J42)</f>
        <v>-0.34001328060893565</v>
      </c>
      <c r="K42">
        <f>MAX(Hit!K42,Stand!K42)</f>
        <v>-0.42069618899826788</v>
      </c>
      <c r="N42" s="31">
        <v>22</v>
      </c>
      <c r="O42" s="31" t="str">
        <f>IF(B42=Stand!B42,"S","H")</f>
        <v>H</v>
      </c>
      <c r="P42" s="31" t="str">
        <f>IF(C42=Stand!C42,"S","H")</f>
        <v>H</v>
      </c>
      <c r="Q42" s="31" t="str">
        <f>IF(D42=Stand!D42,"S","H")</f>
        <v>H</v>
      </c>
      <c r="R42" s="31" t="str">
        <f>IF(E42=Stand!E42,"S","H")</f>
        <v>S</v>
      </c>
      <c r="S42" s="31" t="str">
        <f>IF(F42=Stand!F42,"S","H")</f>
        <v>S</v>
      </c>
      <c r="T42" s="31" t="str">
        <f>IF(G42=Stand!G42,"S","H")</f>
        <v>S</v>
      </c>
      <c r="U42" s="31" t="str">
        <f>IF(H42=Stand!H42,"S","H")</f>
        <v>H</v>
      </c>
      <c r="V42" s="31" t="str">
        <f>IF(I42=Stand!I42,"S","H")</f>
        <v>H</v>
      </c>
      <c r="W42" s="31" t="str">
        <f>IF(J42=Stand!J42,"S","H")</f>
        <v>H</v>
      </c>
      <c r="X42" s="31" t="str">
        <f>IF(K42=Stand!K42,"S","H")</f>
        <v>H</v>
      </c>
    </row>
    <row r="43" spans="1:24" x14ac:dyDescent="0.2">
      <c r="A43">
        <v>23</v>
      </c>
      <c r="B43">
        <f>MAX(Hit!B43,Stand!B43)</f>
        <v>-0.50382768493563668</v>
      </c>
      <c r="C43">
        <f>MAX(Hit!C43,Stand!C43)</f>
        <v>-0.29278372720927737</v>
      </c>
      <c r="D43">
        <f>MAX(Hit!D43,Stand!D43)</f>
        <v>-0.2522502292357135</v>
      </c>
      <c r="E43">
        <f>MAX(Hit!E43,Stand!E43)</f>
        <v>-0.21106310899491437</v>
      </c>
      <c r="F43">
        <f>MAX(Hit!F43,Stand!F43)</f>
        <v>-0.16719266083547546</v>
      </c>
      <c r="G43">
        <f>MAX(Hit!G43,Stand!G43)</f>
        <v>-0.15369901583000456</v>
      </c>
      <c r="H43">
        <f>MAX(Hit!H43,Stand!H43)</f>
        <v>-0.26907287776607752</v>
      </c>
      <c r="I43">
        <f>MAX(Hit!I43,Stand!I43)</f>
        <v>-0.32360517609397998</v>
      </c>
      <c r="J43">
        <f>MAX(Hit!J43,Stand!J43)</f>
        <v>-0.3871551891368688</v>
      </c>
      <c r="K43">
        <f>MAX(Hit!K43,Stand!K43)</f>
        <v>-0.46207503264124877</v>
      </c>
      <c r="N43" s="31">
        <v>23</v>
      </c>
      <c r="O43" s="31" t="str">
        <f>IF(B43=Stand!B43,"S","H")</f>
        <v>H</v>
      </c>
      <c r="P43" s="31" t="str">
        <f>IF(C43=Stand!C43,"S","H")</f>
        <v>S</v>
      </c>
      <c r="Q43" s="31" t="str">
        <f>IF(D43=Stand!D43,"S","H")</f>
        <v>S</v>
      </c>
      <c r="R43" s="31" t="str">
        <f>IF(E43=Stand!E43,"S","H")</f>
        <v>S</v>
      </c>
      <c r="S43" s="31" t="str">
        <f>IF(F43=Stand!F43,"S","H")</f>
        <v>S</v>
      </c>
      <c r="T43" s="31" t="str">
        <f>IF(G43=Stand!G43,"S","H")</f>
        <v>S</v>
      </c>
      <c r="U43" s="31" t="str">
        <f>IF(H43=Stand!H43,"S","H")</f>
        <v>H</v>
      </c>
      <c r="V43" s="31" t="str">
        <f>IF(I43=Stand!I43,"S","H")</f>
        <v>H</v>
      </c>
      <c r="W43" s="31" t="str">
        <f>IF(J43=Stand!J43,"S","H")</f>
        <v>H</v>
      </c>
      <c r="X43" s="31" t="str">
        <f>IF(K43=Stand!K43,"S","H")</f>
        <v>H</v>
      </c>
    </row>
    <row r="44" spans="1:24" x14ac:dyDescent="0.2">
      <c r="A44">
        <v>24</v>
      </c>
      <c r="B44">
        <f>MAX(Hit!B44,Stand!B44)</f>
        <v>-0.53926856458309125</v>
      </c>
      <c r="C44">
        <f>MAX(Hit!C44,Stand!C44)</f>
        <v>-0.29278372720927737</v>
      </c>
      <c r="D44">
        <f>MAX(Hit!D44,Stand!D44)</f>
        <v>-0.2522502292357135</v>
      </c>
      <c r="E44">
        <f>MAX(Hit!E44,Stand!E44)</f>
        <v>-0.21106310899491437</v>
      </c>
      <c r="F44">
        <f>MAX(Hit!F44,Stand!F44)</f>
        <v>-0.16719266083547546</v>
      </c>
      <c r="G44">
        <f>MAX(Hit!G44,Stand!G44)</f>
        <v>-0.15369901583000456</v>
      </c>
      <c r="H44">
        <f>MAX(Hit!H44,Stand!H44)</f>
        <v>-0.3212819579256434</v>
      </c>
      <c r="I44">
        <f>MAX(Hit!I44,Stand!I44)</f>
        <v>-0.37191909208726714</v>
      </c>
      <c r="J44">
        <f>MAX(Hit!J44,Stand!J44)</f>
        <v>-0.43092981848423534</v>
      </c>
      <c r="K44">
        <f>MAX(Hit!K44,Stand!K44)</f>
        <v>-0.50049824459544534</v>
      </c>
      <c r="N44" s="31">
        <v>24</v>
      </c>
      <c r="O44" s="31" t="str">
        <f>IF(B44=Stand!B44,"S","H")</f>
        <v>H</v>
      </c>
      <c r="P44" s="31" t="str">
        <f>IF(C44=Stand!C44,"S","H")</f>
        <v>S</v>
      </c>
      <c r="Q44" s="31" t="str">
        <f>IF(D44=Stand!D44,"S","H")</f>
        <v>S</v>
      </c>
      <c r="R44" s="31" t="str">
        <f>IF(E44=Stand!E44,"S","H")</f>
        <v>S</v>
      </c>
      <c r="S44" s="31" t="str">
        <f>IF(F44=Stand!F44,"S","H")</f>
        <v>S</v>
      </c>
      <c r="T44" s="31" t="str">
        <f>IF(G44=Stand!G44,"S","H")</f>
        <v>S</v>
      </c>
      <c r="U44" s="31" t="str">
        <f>IF(H44=Stand!H44,"S","H")</f>
        <v>H</v>
      </c>
      <c r="V44" s="31" t="str">
        <f>IF(I44=Stand!I44,"S","H")</f>
        <v>H</v>
      </c>
      <c r="W44" s="31" t="str">
        <f>IF(J44=Stand!J44,"S","H")</f>
        <v>H</v>
      </c>
      <c r="X44" s="31" t="str">
        <f>IF(K44=Stand!K44,"S","H")</f>
        <v>H</v>
      </c>
    </row>
    <row r="45" spans="1:24" x14ac:dyDescent="0.2">
      <c r="A45">
        <v>25</v>
      </c>
      <c r="B45">
        <f>MAX(Hit!B45,Stand!B45)</f>
        <v>-0.57217795282715611</v>
      </c>
      <c r="C45">
        <f>MAX(Hit!C45,Stand!C45)</f>
        <v>-0.29278372720927737</v>
      </c>
      <c r="D45">
        <f>MAX(Hit!D45,Stand!D45)</f>
        <v>-0.2522502292357135</v>
      </c>
      <c r="E45">
        <f>MAX(Hit!E45,Stand!E45)</f>
        <v>-0.21106310899491437</v>
      </c>
      <c r="F45">
        <f>MAX(Hit!F45,Stand!F45)</f>
        <v>-0.16719266083547546</v>
      </c>
      <c r="G45">
        <f>MAX(Hit!G45,Stand!G45)</f>
        <v>-0.15369901583000456</v>
      </c>
      <c r="H45">
        <f>MAX(Hit!H45,Stand!H45)</f>
        <v>-0.36976181807381175</v>
      </c>
      <c r="I45">
        <f>MAX(Hit!I45,Stand!I45)</f>
        <v>-0.41678201408103377</v>
      </c>
      <c r="J45">
        <f>MAX(Hit!J45,Stand!J45)</f>
        <v>-0.47157768859250421</v>
      </c>
      <c r="K45">
        <f>MAX(Hit!K45,Stand!K45)</f>
        <v>-0.53617694141005634</v>
      </c>
      <c r="N45" s="31">
        <v>25</v>
      </c>
      <c r="O45" s="31" t="str">
        <f>IF(B45=Stand!B45,"S","H")</f>
        <v>H</v>
      </c>
      <c r="P45" s="31" t="str">
        <f>IF(C45=Stand!C45,"S","H")</f>
        <v>S</v>
      </c>
      <c r="Q45" s="31" t="str">
        <f>IF(D45=Stand!D45,"S","H")</f>
        <v>S</v>
      </c>
      <c r="R45" s="31" t="str">
        <f>IF(E45=Stand!E45,"S","H")</f>
        <v>S</v>
      </c>
      <c r="S45" s="31" t="str">
        <f>IF(F45=Stand!F45,"S","H")</f>
        <v>S</v>
      </c>
      <c r="T45" s="31" t="str">
        <f>IF(G45=Stand!G45,"S","H")</f>
        <v>S</v>
      </c>
      <c r="U45" s="31" t="str">
        <f>IF(H45=Stand!H45,"S","H")</f>
        <v>H</v>
      </c>
      <c r="V45" s="31" t="str">
        <f>IF(I45=Stand!I45,"S","H")</f>
        <v>H</v>
      </c>
      <c r="W45" s="31" t="str">
        <f>IF(J45=Stand!J45,"S","H")</f>
        <v>H</v>
      </c>
      <c r="X45" s="31" t="str">
        <f>IF(K45=Stand!K45,"S","H")</f>
        <v>H</v>
      </c>
    </row>
    <row r="46" spans="1:24" x14ac:dyDescent="0.2">
      <c r="A46">
        <v>26</v>
      </c>
      <c r="B46">
        <f>MAX(Hit!B46,Stand!B46)</f>
        <v>-0.57578184676460165</v>
      </c>
      <c r="C46">
        <f>MAX(Hit!C46,Stand!C46)</f>
        <v>-0.29278372720927737</v>
      </c>
      <c r="D46">
        <f>MAX(Hit!D46,Stand!D46)</f>
        <v>-0.2522502292357135</v>
      </c>
      <c r="E46">
        <f>MAX(Hit!E46,Stand!E46)</f>
        <v>-0.21106310899491437</v>
      </c>
      <c r="F46">
        <f>MAX(Hit!F46,Stand!F46)</f>
        <v>-0.16719266083547546</v>
      </c>
      <c r="G46">
        <f>MAX(Hit!G46,Stand!G46)</f>
        <v>-0.15369901583000456</v>
      </c>
      <c r="H46">
        <f>MAX(Hit!H46,Stand!H46)</f>
        <v>-0.41477883106853947</v>
      </c>
      <c r="I46">
        <f>MAX(Hit!I46,Stand!I46)</f>
        <v>-0.45844044164667419</v>
      </c>
      <c r="J46">
        <f>MAX(Hit!J46,Stand!J46)</f>
        <v>-0.50932213940732529</v>
      </c>
      <c r="K46">
        <f>MAX(Hit!K46,Stand!K46)</f>
        <v>-0.56930715988076663</v>
      </c>
      <c r="N46" s="31">
        <v>26</v>
      </c>
      <c r="O46" s="31" t="str">
        <f>IF(B46=Stand!B46,"S","H")</f>
        <v>S</v>
      </c>
      <c r="P46" s="31" t="str">
        <f>IF(C46=Stand!C46,"S","H")</f>
        <v>S</v>
      </c>
      <c r="Q46" s="31" t="str">
        <f>IF(D46=Stand!D46,"S","H")</f>
        <v>S</v>
      </c>
      <c r="R46" s="31" t="str">
        <f>IF(E46=Stand!E46,"S","H")</f>
        <v>S</v>
      </c>
      <c r="S46" s="31" t="str">
        <f>IF(F46=Stand!F46,"S","H")</f>
        <v>S</v>
      </c>
      <c r="T46" s="31" t="str">
        <f>IF(G46=Stand!G46,"S","H")</f>
        <v>S</v>
      </c>
      <c r="U46" s="31" t="str">
        <f>IF(H46=Stand!H46,"S","H")</f>
        <v>H</v>
      </c>
      <c r="V46" s="31" t="str">
        <f>IF(I46=Stand!I46,"S","H")</f>
        <v>H</v>
      </c>
      <c r="W46" s="31" t="str">
        <f>IF(J46=Stand!J46,"S","H")</f>
        <v>H</v>
      </c>
      <c r="X46" s="31" t="str">
        <f>IF(K46=Stand!K46,"S","H")</f>
        <v>H</v>
      </c>
    </row>
    <row r="47" spans="1:24" x14ac:dyDescent="0.2">
      <c r="A47">
        <v>27</v>
      </c>
      <c r="B47">
        <f>MAX(Hit!B47,Stand!B47)</f>
        <v>-0.46435750824198774</v>
      </c>
      <c r="C47">
        <f>MAX(Hit!C47,Stand!C47)</f>
        <v>-0.15297458768154204</v>
      </c>
      <c r="D47">
        <f>MAX(Hit!D47,Stand!D47)</f>
        <v>-0.11721624142457354</v>
      </c>
      <c r="E47">
        <f>MAX(Hit!E47,Stand!E47)</f>
        <v>-8.0573373145316152E-2</v>
      </c>
      <c r="F47">
        <f>MAX(Hit!F47,Stand!F47)</f>
        <v>-4.4941375564924613E-2</v>
      </c>
      <c r="G47">
        <f>MAX(Hit!G47,Stand!G47)</f>
        <v>1.1739160673341797E-2</v>
      </c>
      <c r="H47">
        <f>MAX(Hit!H47,Stand!H47)</f>
        <v>-0.10680898948269474</v>
      </c>
      <c r="I47">
        <f>MAX(Hit!I47,Stand!I47)</f>
        <v>-0.38195097104844722</v>
      </c>
      <c r="J47">
        <f>MAX(Hit!J47,Stand!J47)</f>
        <v>-0.42315423964521748</v>
      </c>
      <c r="K47">
        <f>MAX(Hit!K47,Stand!K47)</f>
        <v>-0.46435750824198757</v>
      </c>
      <c r="N47" s="31">
        <v>27</v>
      </c>
      <c r="O47" s="31" t="str">
        <f>IF(B47=Stand!B47,"S","H")</f>
        <v>S</v>
      </c>
      <c r="P47" s="31" t="str">
        <f>IF(C47=Stand!C47,"S","H")</f>
        <v>S</v>
      </c>
      <c r="Q47" s="31" t="str">
        <f>IF(D47=Stand!D47,"S","H")</f>
        <v>S</v>
      </c>
      <c r="R47" s="31" t="str">
        <f>IF(E47=Stand!E47,"S","H")</f>
        <v>S</v>
      </c>
      <c r="S47" s="31" t="str">
        <f>IF(F47=Stand!F47,"S","H")</f>
        <v>S</v>
      </c>
      <c r="T47" s="31" t="str">
        <f>IF(G47=Stand!G47,"S","H")</f>
        <v>S</v>
      </c>
      <c r="U47" s="31" t="str">
        <f>IF(H47=Stand!H47,"S","H")</f>
        <v>S</v>
      </c>
      <c r="V47" s="31" t="str">
        <f>IF(I47=Stand!I47,"S","H")</f>
        <v>S</v>
      </c>
      <c r="W47" s="31" t="str">
        <f>IF(J47=Stand!J47,"S","H")</f>
        <v>S</v>
      </c>
      <c r="X47" s="31" t="str">
        <f>IF(K47=Stand!K47,"S","H")</f>
        <v>S</v>
      </c>
    </row>
    <row r="48" spans="1:24" x14ac:dyDescent="0.2">
      <c r="A48">
        <v>28</v>
      </c>
      <c r="B48">
        <f>MAX(Hit!B48,Stand!B48)</f>
        <v>-0.24150883119675959</v>
      </c>
      <c r="C48">
        <f>MAX(Hit!C48,Stand!C48)</f>
        <v>0.12174190222088777</v>
      </c>
      <c r="D48">
        <f>MAX(Hit!D48,Stand!D48)</f>
        <v>0.14830007284131125</v>
      </c>
      <c r="E48">
        <f>MAX(Hit!E48,Stand!E48)</f>
        <v>0.17585443719748528</v>
      </c>
      <c r="F48">
        <f>MAX(Hit!F48,Stand!F48)</f>
        <v>0.19956119497617708</v>
      </c>
      <c r="G48">
        <f>MAX(Hit!G48,Stand!G48)</f>
        <v>0.28344391604689845</v>
      </c>
      <c r="H48">
        <f>MAX(Hit!H48,Stand!H48)</f>
        <v>0.39955416733655175</v>
      </c>
      <c r="I48">
        <f>MAX(Hit!I48,Stand!I48)</f>
        <v>0.10595134861912359</v>
      </c>
      <c r="J48">
        <f>MAX(Hit!J48,Stand!J48)</f>
        <v>-0.18316335667343342</v>
      </c>
      <c r="K48">
        <f>MAX(Hit!K48,Stand!K48)</f>
        <v>-0.24150883119675953</v>
      </c>
      <c r="N48" s="31">
        <v>28</v>
      </c>
      <c r="O48" s="31" t="str">
        <f>IF(B48=Stand!B48,"S","H")</f>
        <v>S</v>
      </c>
      <c r="P48" s="31" t="str">
        <f>IF(C48=Stand!C48,"S","H")</f>
        <v>S</v>
      </c>
      <c r="Q48" s="31" t="str">
        <f>IF(D48=Stand!D48,"S","H")</f>
        <v>S</v>
      </c>
      <c r="R48" s="31" t="str">
        <f>IF(E48=Stand!E48,"S","H")</f>
        <v>S</v>
      </c>
      <c r="S48" s="31" t="str">
        <f>IF(F48=Stand!F48,"S","H")</f>
        <v>S</v>
      </c>
      <c r="T48" s="31" t="str">
        <f>IF(G48=Stand!G48,"S","H")</f>
        <v>S</v>
      </c>
      <c r="U48" s="31" t="str">
        <f>IF(H48=Stand!H48,"S","H")</f>
        <v>S</v>
      </c>
      <c r="V48" s="31" t="str">
        <f>IF(I48=Stand!I48,"S","H")</f>
        <v>S</v>
      </c>
      <c r="W48" s="31" t="str">
        <f>IF(J48=Stand!J48,"S","H")</f>
        <v>S</v>
      </c>
      <c r="X48" s="31" t="str">
        <f>IF(K48=Stand!K48,"S","H")</f>
        <v>S</v>
      </c>
    </row>
    <row r="49" spans="1:24" x14ac:dyDescent="0.2">
      <c r="A49">
        <v>29</v>
      </c>
      <c r="B49">
        <f>MAX(Hit!B49,Stand!B49)</f>
        <v>-1.8660154151531605E-2</v>
      </c>
      <c r="C49">
        <f>MAX(Hit!C49,Stand!C49)</f>
        <v>0.38630468602058998</v>
      </c>
      <c r="D49">
        <f>MAX(Hit!D49,Stand!D49)</f>
        <v>0.40436293659776018</v>
      </c>
      <c r="E49">
        <f>MAX(Hit!E49,Stand!E49)</f>
        <v>0.42317892482749647</v>
      </c>
      <c r="F49">
        <f>MAX(Hit!F49,Stand!F49)</f>
        <v>0.43951210416088371</v>
      </c>
      <c r="G49">
        <f>MAX(Hit!G49,Stand!G49)</f>
        <v>0.49597707378731903</v>
      </c>
      <c r="H49">
        <f>MAX(Hit!H49,Stand!H49)</f>
        <v>0.61597649575343139</v>
      </c>
      <c r="I49">
        <f>MAX(Hit!I49,Stand!I49)</f>
        <v>0.59385366828669439</v>
      </c>
      <c r="J49">
        <f>MAX(Hit!J49,Stand!J49)</f>
        <v>0.28759675706758142</v>
      </c>
      <c r="K49">
        <f>MAX(Hit!K49,Stand!K49)</f>
        <v>-1.8660154151531549E-2</v>
      </c>
      <c r="N49" s="31">
        <v>29</v>
      </c>
      <c r="O49" s="31" t="str">
        <f>IF(B49=Stand!B49,"S","H")</f>
        <v>S</v>
      </c>
      <c r="P49" s="31" t="str">
        <f>IF(C49=Stand!C49,"S","H")</f>
        <v>S</v>
      </c>
      <c r="Q49" s="31" t="str">
        <f>IF(D49=Stand!D49,"S","H")</f>
        <v>S</v>
      </c>
      <c r="R49" s="31" t="str">
        <f>IF(E49=Stand!E49,"S","H")</f>
        <v>S</v>
      </c>
      <c r="S49" s="31" t="str">
        <f>IF(F49=Stand!F49,"S","H")</f>
        <v>S</v>
      </c>
      <c r="T49" s="31" t="str">
        <f>IF(G49=Stand!G49,"S","H")</f>
        <v>S</v>
      </c>
      <c r="U49" s="31" t="str">
        <f>IF(H49=Stand!H49,"S","H")</f>
        <v>S</v>
      </c>
      <c r="V49" s="31" t="str">
        <f>IF(I49=Stand!I49,"S","H")</f>
        <v>S</v>
      </c>
      <c r="W49" s="31" t="str">
        <f>IF(J49=Stand!J49,"S","H")</f>
        <v>S</v>
      </c>
      <c r="X49" s="31" t="str">
        <f>IF(K49=Stand!K49,"S","H")</f>
        <v>S</v>
      </c>
    </row>
    <row r="50" spans="1:24" x14ac:dyDescent="0.2">
      <c r="A50">
        <v>30</v>
      </c>
      <c r="B50">
        <f>MAX(Hit!B50,Stand!B50)</f>
        <v>0.20418852289369643</v>
      </c>
      <c r="C50">
        <f>MAX(Hit!C50,Stand!C50)</f>
        <v>0.63998657521683899</v>
      </c>
      <c r="D50">
        <f>MAX(Hit!D50,Stand!D50)</f>
        <v>0.65027209425148147</v>
      </c>
      <c r="E50">
        <f>MAX(Hit!E50,Stand!E50)</f>
        <v>0.66104996194807175</v>
      </c>
      <c r="F50">
        <f>MAX(Hit!F50,Stand!F50)</f>
        <v>0.67035969063279999</v>
      </c>
      <c r="G50">
        <f>MAX(Hit!G50,Stand!G50)</f>
        <v>0.70395857017134456</v>
      </c>
      <c r="H50">
        <f>MAX(Hit!H50,Stand!H50)</f>
        <v>0.77322722653717502</v>
      </c>
      <c r="I50">
        <f>MAX(Hit!I50,Stand!I50)</f>
        <v>0.79181515955189852</v>
      </c>
      <c r="J50">
        <f>MAX(Hit!J50,Stand!J50)</f>
        <v>0.75835687080859615</v>
      </c>
      <c r="K50">
        <f>MAX(Hit!K50,Stand!K50)</f>
        <v>0.43495775366292733</v>
      </c>
      <c r="N50" s="31">
        <v>30</v>
      </c>
      <c r="O50" s="31" t="str">
        <f>IF(B50=Stand!B50,"S","H")</f>
        <v>S</v>
      </c>
      <c r="P50" s="31" t="str">
        <f>IF(C50=Stand!C50,"S","H")</f>
        <v>S</v>
      </c>
      <c r="Q50" s="31" t="str">
        <f>IF(D50=Stand!D50,"S","H")</f>
        <v>S</v>
      </c>
      <c r="R50" s="31" t="str">
        <f>IF(E50=Stand!E50,"S","H")</f>
        <v>S</v>
      </c>
      <c r="S50" s="31" t="str">
        <f>IF(F50=Stand!F50,"S","H")</f>
        <v>S</v>
      </c>
      <c r="T50" s="31" t="str">
        <f>IF(G50=Stand!G50,"S","H")</f>
        <v>S</v>
      </c>
      <c r="U50" s="31" t="str">
        <f>IF(H50=Stand!H50,"S","H")</f>
        <v>S</v>
      </c>
      <c r="V50" s="31" t="str">
        <f>IF(I50=Stand!I50,"S","H")</f>
        <v>S</v>
      </c>
      <c r="W50" s="31" t="str">
        <f>IF(J50=Stand!J50,"S","H")</f>
        <v>S</v>
      </c>
      <c r="X50" s="31" t="str">
        <f>IF(K50=Stand!K50,"S","H")</f>
        <v>S</v>
      </c>
    </row>
    <row r="51" spans="1:24" x14ac:dyDescent="0.2">
      <c r="A51">
        <v>31</v>
      </c>
      <c r="B51">
        <f>MAX(Hit!B51,Stand!B51)</f>
        <v>0.65780643070815525</v>
      </c>
      <c r="C51">
        <f>MAX(Hit!C51,Stand!C51)</f>
        <v>0.88200651549404019</v>
      </c>
      <c r="D51">
        <f>MAX(Hit!D51,Stand!D51)</f>
        <v>0.8853003573017495</v>
      </c>
      <c r="E51">
        <f>MAX(Hit!E51,Stand!E51)</f>
        <v>0.88876729296591961</v>
      </c>
      <c r="F51">
        <f>MAX(Hit!F51,Stand!F51)</f>
        <v>0.89175382659528035</v>
      </c>
      <c r="G51">
        <f>MAX(Hit!G51,Stand!G51)</f>
        <v>0.90283674384257995</v>
      </c>
      <c r="H51">
        <f>MAX(Hit!H51,Stand!H51)</f>
        <v>0.92592629596452347</v>
      </c>
      <c r="I51">
        <f>MAX(Hit!I51,Stand!I51)</f>
        <v>0.93060505318396625</v>
      </c>
      <c r="J51">
        <f>MAX(Hit!J51,Stand!J51)</f>
        <v>0.93917615614724415</v>
      </c>
      <c r="K51">
        <f>MAX(Hit!K51,Stand!K51)</f>
        <v>0.88857566147738609</v>
      </c>
      <c r="N51" s="31">
        <v>31</v>
      </c>
      <c r="O51" s="31" t="str">
        <f>IF(B51=Stand!B51,"S","H")</f>
        <v>S</v>
      </c>
      <c r="P51" s="31" t="str">
        <f>IF(C51=Stand!C51,"S","H")</f>
        <v>S</v>
      </c>
      <c r="Q51" s="31" t="str">
        <f>IF(D51=Stand!D51,"S","H")</f>
        <v>S</v>
      </c>
      <c r="R51" s="31" t="str">
        <f>IF(E51=Stand!E51,"S","H")</f>
        <v>S</v>
      </c>
      <c r="S51" s="31" t="str">
        <f>IF(F51=Stand!F51,"S","H")</f>
        <v>S</v>
      </c>
      <c r="T51" s="31" t="str">
        <f>IF(G51=Stand!G51,"S","H")</f>
        <v>S</v>
      </c>
      <c r="U51" s="31" t="str">
        <f>IF(H51=Stand!H51,"S","H")</f>
        <v>S</v>
      </c>
      <c r="V51" s="31" t="str">
        <f>IF(I51=Stand!I51,"S","H")</f>
        <v>S</v>
      </c>
      <c r="W51" s="31" t="str">
        <f>IF(J51=Stand!J51,"S","H")</f>
        <v>S</v>
      </c>
      <c r="X51" s="31" t="str">
        <f>IF(K51=Stand!K51,"S","H")</f>
        <v>S</v>
      </c>
    </row>
    <row r="52" spans="1:24" x14ac:dyDescent="0.2">
      <c r="A52" s="436" t="s">
        <v>127</v>
      </c>
      <c r="B52" s="436"/>
      <c r="C52" s="436"/>
      <c r="D52" s="436"/>
      <c r="E52" s="436"/>
      <c r="F52" s="436"/>
      <c r="G52" s="436"/>
      <c r="H52" s="436"/>
      <c r="I52" s="436"/>
      <c r="J52" s="436"/>
      <c r="K52" s="436"/>
    </row>
    <row r="53" spans="1:24" x14ac:dyDescent="0.2">
      <c r="A53" t="s">
        <v>7</v>
      </c>
      <c r="B53">
        <v>1</v>
      </c>
      <c r="C53">
        <v>2</v>
      </c>
      <c r="D53">
        <v>3</v>
      </c>
      <c r="E53">
        <v>4</v>
      </c>
      <c r="F53">
        <v>5</v>
      </c>
      <c r="G53">
        <v>6</v>
      </c>
      <c r="H53">
        <v>7</v>
      </c>
      <c r="I53">
        <v>8</v>
      </c>
      <c r="J53">
        <v>9</v>
      </c>
      <c r="K53">
        <v>10</v>
      </c>
    </row>
    <row r="54" spans="1:24" x14ac:dyDescent="0.2">
      <c r="A54">
        <v>4</v>
      </c>
      <c r="B54">
        <f>IF(B2=Stand!B2,Stand!B54,Hit!B54)</f>
        <v>0.26430684965556661</v>
      </c>
      <c r="C54">
        <f>IF(C2=Stand!C2,Stand!C54,Hit!C54)</f>
        <v>0.42191933510374496</v>
      </c>
      <c r="D54">
        <f>IF(D2=Stand!D2,Stand!D54,Hit!D54)</f>
        <v>0.43871888262781922</v>
      </c>
      <c r="E54">
        <f>IF(E2=Stand!E2,Stand!E54,Hit!E54)</f>
        <v>0.45889924689234307</v>
      </c>
      <c r="F54">
        <f>IF(F2=Stand!F2,Stand!F54,Hit!F54)</f>
        <v>0.47799254850123113</v>
      </c>
      <c r="G54">
        <f>IF(G2=Stand!G2,Stand!G54,Hit!G54)</f>
        <v>0.48989682427989029</v>
      </c>
      <c r="H54">
        <f>IF(H2=Stand!H2,Stand!H54,Hit!H54)</f>
        <v>0.41090238251504557</v>
      </c>
      <c r="I54">
        <f>IF(I2=Stand!I2,Stand!I54,Hit!I54)</f>
        <v>0.37370384953576552</v>
      </c>
      <c r="J54">
        <f>IF(J2=Stand!J2,Stand!J54,Hit!J54)</f>
        <v>0.33270199081171298</v>
      </c>
      <c r="K54">
        <f>IF(K2=Stand!K2,Stand!K54,Hit!K54)</f>
        <v>0.28524752280468763</v>
      </c>
    </row>
    <row r="55" spans="1:24" x14ac:dyDescent="0.2">
      <c r="A55">
        <v>5</v>
      </c>
      <c r="B55">
        <f>IF(B3=Stand!B3,Stand!B55,Hit!B55)</f>
        <v>0.25528791352539693</v>
      </c>
      <c r="C55">
        <f>IF(C3=Stand!C3,Stand!C55,Hit!C55)</f>
        <v>0.41676843465001523</v>
      </c>
      <c r="D55">
        <f>IF(D3=Stand!D3,Stand!D55,Hit!D55)</f>
        <v>0.43382350116169249</v>
      </c>
      <c r="E55">
        <f>IF(E3=Stand!E3,Stand!E55,Hit!E55)</f>
        <v>0.4540437241344103</v>
      </c>
      <c r="F55">
        <f>IF(F3=Stand!F3,Stand!F55,Hit!F55)</f>
        <v>0.47335013310975127</v>
      </c>
      <c r="G55">
        <f>IF(G3=Stand!G3,Stand!G55,Hit!G55)</f>
        <v>0.48487958313687435</v>
      </c>
      <c r="H55">
        <f>IF(H3=Stand!H3,Stand!H55,Hit!H55)</f>
        <v>0.39683578004415654</v>
      </c>
      <c r="I55">
        <f>IF(I3=Stand!I3,Stand!I55,Hit!I55)</f>
        <v>0.36092568984622575</v>
      </c>
      <c r="J55">
        <f>IF(J3=Stand!J3,Stand!J55,Hit!J55)</f>
        <v>0.3213574892967937</v>
      </c>
      <c r="K55">
        <f>IF(K3=Stand!K3,Stand!K55,Hit!K55)</f>
        <v>0.27554039444166056</v>
      </c>
    </row>
    <row r="56" spans="1:24" x14ac:dyDescent="0.2">
      <c r="A56">
        <v>6</v>
      </c>
      <c r="B56">
        <f>IF(B4=Stand!B4,Stand!B56,Hit!B56)</f>
        <v>0.25811794378425706</v>
      </c>
      <c r="C56">
        <f>IF(C4=Stand!C4,Stand!C56,Hit!C56)</f>
        <v>0.41201734248621957</v>
      </c>
      <c r="D56">
        <f>IF(D4=Stand!D4,Stand!D56,Hit!D56)</f>
        <v>0.42930556461863345</v>
      </c>
      <c r="E56">
        <f>IF(E4=Stand!E4,Stand!E56,Hit!E56)</f>
        <v>0.44956728794652229</v>
      </c>
      <c r="F56">
        <f>IF(F4=Stand!F4,Stand!F56,Hit!F56)</f>
        <v>0.46908083803658163</v>
      </c>
      <c r="G56">
        <f>IF(G4=Stand!G4,Stand!G56,Hit!G56)</f>
        <v>0.48012373607015191</v>
      </c>
      <c r="H56">
        <f>IF(H4=Stand!H4,Stand!H56,Hit!H56)</f>
        <v>0.38219257634593173</v>
      </c>
      <c r="I56">
        <f>IF(I4=Stand!I4,Stand!I56,Hit!I56)</f>
        <v>0.34848677032407854</v>
      </c>
      <c r="J56">
        <f>IF(J4=Stand!J4,Stand!J56,Hit!J56)</f>
        <v>0.30994538935958654</v>
      </c>
      <c r="K56">
        <f>IF(K4=Stand!K4,Stand!K56,Hit!K56)</f>
        <v>0.26578617427732654</v>
      </c>
    </row>
    <row r="57" spans="1:24" x14ac:dyDescent="0.2">
      <c r="A57">
        <v>7</v>
      </c>
      <c r="B57">
        <f>IF(B5=Stand!B5,Stand!B57,Hit!B57)</f>
        <v>0.25437712976375942</v>
      </c>
      <c r="C57">
        <f>IF(C5=Stand!C5,Stand!C57,Hit!C57)</f>
        <v>0.40743072756047771</v>
      </c>
      <c r="D57">
        <f>IF(D5=Stand!D5,Stand!D57,Hit!D57)</f>
        <v>0.4249851577489786</v>
      </c>
      <c r="E57">
        <f>IF(E5=Stand!E5,Stand!E57,Hit!E57)</f>
        <v>0.44521223063659365</v>
      </c>
      <c r="F57">
        <f>IF(F5=Stand!F5,Stand!F57,Hit!F57)</f>
        <v>0.46477843330104068</v>
      </c>
      <c r="G57">
        <f>IF(G5=Stand!G5,Stand!G57,Hit!G57)</f>
        <v>0.47731496242648214</v>
      </c>
      <c r="H57">
        <f>IF(H5=Stand!H5,Stand!H57,Hit!H57)</f>
        <v>0.37925617419856938</v>
      </c>
      <c r="I57">
        <f>IF(I5=Stand!I5,Stand!I57,Hit!I57)</f>
        <v>0.33589471773557733</v>
      </c>
      <c r="J57">
        <f>IF(J5=Stand!J5,Stand!J57,Hit!J57)</f>
        <v>0.30642061508740204</v>
      </c>
      <c r="K57">
        <f>IF(K5=Stand!K5,Stand!K57,Hit!K57)</f>
        <v>0.26721074782921084</v>
      </c>
    </row>
    <row r="58" spans="1:24" x14ac:dyDescent="0.2">
      <c r="A58">
        <v>8</v>
      </c>
      <c r="B58">
        <f>IF(B6=Stand!B6,Stand!B58,Hit!B58)</f>
        <v>0.28836334875964992</v>
      </c>
      <c r="C58">
        <f>IF(C6=Stand!C6,Stand!C58,Hit!C58)</f>
        <v>0.44980237942279166</v>
      </c>
      <c r="D58">
        <f>IF(D6=Stand!D6,Stand!D58,Hit!D58)</f>
        <v>0.46597642749068685</v>
      </c>
      <c r="E58">
        <f>IF(E6=Stand!E6,Stand!E58,Hit!E58)</f>
        <v>0.48472541737079888</v>
      </c>
      <c r="F58">
        <f>IF(F6=Stand!F6,Stand!F58,Hit!F58)</f>
        <v>0.50194727739331357</v>
      </c>
      <c r="G58">
        <f>IF(G6=Stand!G6,Stand!G58,Hit!G58)</f>
        <v>0.52550268611926287</v>
      </c>
      <c r="H58">
        <f>IF(H6=Stand!H6,Stand!H58,Hit!H58)</f>
        <v>0.48230082177962352</v>
      </c>
      <c r="I58">
        <f>IF(I6=Stand!I6,Stand!I58,Hit!I58)</f>
        <v>0.3841447474995669</v>
      </c>
      <c r="J58">
        <f>IF(J6=Stand!J6,Stand!J58,Hit!J58)</f>
        <v>0.33681153361760302</v>
      </c>
      <c r="K58">
        <f>IF(K6=Stand!K6,Stand!K58,Hit!K58)</f>
        <v>0.29902709393405319</v>
      </c>
    </row>
    <row r="59" spans="1:24" x14ac:dyDescent="0.2">
      <c r="A59">
        <v>9</v>
      </c>
      <c r="B59">
        <f>IF(B7=Stand!B7,Stand!B59,Hit!B59)</f>
        <v>0.32740992228419225</v>
      </c>
      <c r="C59">
        <f>IF(C7=Stand!C7,Stand!C59,Hit!C59)</f>
        <v>0.49692057067091661</v>
      </c>
      <c r="D59">
        <f>IF(D7=Stand!D7,Stand!D59,Hit!D59)</f>
        <v>0.51160665643924019</v>
      </c>
      <c r="E59">
        <f>IF(E7=Stand!E7,Stand!E59,Hit!E59)</f>
        <v>0.52869403584947128</v>
      </c>
      <c r="F59">
        <f>IF(F7=Stand!F7,Stand!F59,Hit!F59)</f>
        <v>0.54446512273546821</v>
      </c>
      <c r="G59">
        <f>IF(G7=Stand!G7,Stand!G59,Hit!G59)</f>
        <v>0.56472936896244408</v>
      </c>
      <c r="H59">
        <f>IF(H7=Stand!H7,Stand!H59,Hit!H59)</f>
        <v>0.53479372800979086</v>
      </c>
      <c r="I59">
        <f>IF(I7=Stand!I7,Stand!I59,Hit!I59)</f>
        <v>0.4910928083344081</v>
      </c>
      <c r="J59">
        <f>IF(J7=Stand!J7,Stand!J59,Hit!J59)</f>
        <v>0.38894491666094894</v>
      </c>
      <c r="K59">
        <f>IF(K7=Stand!K7,Stand!K59,Hit!K59)</f>
        <v>0.33645241884235633</v>
      </c>
    </row>
    <row r="60" spans="1:24" x14ac:dyDescent="0.2">
      <c r="A60">
        <v>10</v>
      </c>
      <c r="B60">
        <f>IF(B8=Stand!B8,Stand!B60,Hit!B60)</f>
        <v>0.37304965193433309</v>
      </c>
      <c r="C60">
        <f>IF(C8=Stand!C8,Stand!C60,Hit!C60)</f>
        <v>0.55016562462125829</v>
      </c>
      <c r="D60">
        <f>IF(D8=Stand!D8,Stand!D60,Hit!D60)</f>
        <v>0.56322573998277337</v>
      </c>
      <c r="E60">
        <f>IF(E8=Stand!E8,Stand!E60,Hit!E60)</f>
        <v>0.57850485223902093</v>
      </c>
      <c r="F60">
        <f>IF(F8=Stand!F8,Stand!F60,Hit!F60)</f>
        <v>0.59262773040116246</v>
      </c>
      <c r="G60">
        <f>IF(G8=Stand!G8,Stand!G60,Hit!G60)</f>
        <v>0.60997468597804039</v>
      </c>
      <c r="H60">
        <f>IF(H8=Stand!H8,Stand!H60,Hit!H60)</f>
        <v>0.57828403865549916</v>
      </c>
      <c r="I60">
        <f>IF(I8=Stand!I8,Stand!I60,Hit!I60)</f>
        <v>0.5488926411701982</v>
      </c>
      <c r="J60">
        <f>IF(J8=Stand!J8,Stand!J60,Hit!J60)</f>
        <v>0.50143305955553108</v>
      </c>
      <c r="K60">
        <f>IF(K8=Stand!K8,Stand!K60,Hit!K60)</f>
        <v>0.39412588394544312</v>
      </c>
    </row>
    <row r="61" spans="1:24" x14ac:dyDescent="0.2">
      <c r="A61">
        <v>11</v>
      </c>
      <c r="B61">
        <f>IF(B9=Stand!B9,Stand!B61,Hit!B61)</f>
        <v>0.39876296082416712</v>
      </c>
      <c r="C61">
        <f>IF(C9=Stand!C9,Stand!C61,Hit!C61)</f>
        <v>0.57878711441462161</v>
      </c>
      <c r="D61">
        <f>IF(D9=Stand!D9,Stand!D61,Hit!D61)</f>
        <v>0.59099388314093126</v>
      </c>
      <c r="E61">
        <f>IF(E9=Stand!E9,Stand!E61,Hit!E61)</f>
        <v>0.60538591931219798</v>
      </c>
      <c r="F61">
        <f>IF(F9=Stand!F9,Stand!F61,Hit!F61)</f>
        <v>0.61873879868372261</v>
      </c>
      <c r="G61">
        <f>IF(G9=Stand!G9,Stand!G61,Hit!G61)</f>
        <v>0.63344735925045925</v>
      </c>
      <c r="H61">
        <f>IF(H9=Stand!H9,Stand!H61,Hit!H61)</f>
        <v>0.59642835374593117</v>
      </c>
      <c r="I61">
        <f>IF(I9=Stand!I9,Stand!I61,Hit!I61)</f>
        <v>0.56490685966620602</v>
      </c>
      <c r="J61">
        <f>IF(J9=Stand!J9,Stand!J61,Hit!J61)</f>
        <v>0.5291243152830446</v>
      </c>
      <c r="K61">
        <f>IF(K9=Stand!K9,Stand!K61,Hit!K61)</f>
        <v>0.47309363070509958</v>
      </c>
    </row>
    <row r="62" spans="1:24" x14ac:dyDescent="0.2">
      <c r="A62">
        <v>12</v>
      </c>
      <c r="B62">
        <f>IF(B10=Stand!B10,Stand!B62,Hit!B62)</f>
        <v>0.22932137132783617</v>
      </c>
      <c r="C62">
        <f>IF(C10=Stand!C10,Stand!C62,Hit!C62)</f>
        <v>0.3484437814934257</v>
      </c>
      <c r="D62">
        <f>IF(D10=Stand!D10,Stand!D62,Hit!D62)</f>
        <v>0.35907281492334692</v>
      </c>
      <c r="E62">
        <f>IF(E10=Stand!E10,Stand!E62,Hit!E62)</f>
        <v>0.39446844550254284</v>
      </c>
      <c r="F62">
        <f>IF(F10=Stand!F10,Stand!F62,Hit!F62)</f>
        <v>0.41640366958226238</v>
      </c>
      <c r="G62">
        <f>IF(G10=Stand!G10,Stand!G62,Hit!G62)</f>
        <v>0.42315049208499778</v>
      </c>
      <c r="H62">
        <f>IF(H10=Stand!H10,Stand!H62,Hit!H62)</f>
        <v>0.35541355077168107</v>
      </c>
      <c r="I62">
        <f>IF(I10=Stand!I10,Stand!I62,Hit!I62)</f>
        <v>0.32514100115062705</v>
      </c>
      <c r="J62">
        <f>IF(J10=Stand!J10,Stand!J62,Hit!J62)</f>
        <v>0.29007768787413191</v>
      </c>
      <c r="K62">
        <f>IF(K10=Stand!K10,Stand!K62,Hit!K62)</f>
        <v>0.2488921581952955</v>
      </c>
    </row>
    <row r="63" spans="1:24" x14ac:dyDescent="0.2">
      <c r="A63">
        <v>13</v>
      </c>
      <c r="B63">
        <f>IF(B11=Stand!B11,Stand!B63,Hit!B63)</f>
        <v>0.21294127337584787</v>
      </c>
      <c r="C63">
        <f>IF(C11=Stand!C11,Stand!C63,Hit!C63)</f>
        <v>0.35360813639536137</v>
      </c>
      <c r="D63">
        <f>IF(D11=Stand!D11,Stand!D63,Hit!D63)</f>
        <v>0.37387488538214331</v>
      </c>
      <c r="E63">
        <f>IF(E11=Stand!E11,Stand!E63,Hit!E63)</f>
        <v>0.39446844550254284</v>
      </c>
      <c r="F63">
        <f>IF(F11=Stand!F11,Stand!F63,Hit!F63)</f>
        <v>0.41640366958226238</v>
      </c>
      <c r="G63">
        <f>IF(G11=Stand!G11,Stand!G63,Hit!G63)</f>
        <v>0.42315049208499778</v>
      </c>
      <c r="H63">
        <f>IF(H11=Stand!H11,Stand!H63,Hit!H63)</f>
        <v>0.33002686857370378</v>
      </c>
      <c r="I63">
        <f>IF(I11=Stand!I11,Stand!I63,Hit!I63)</f>
        <v>0.30191664392558226</v>
      </c>
      <c r="J63">
        <f>IF(J11=Stand!J11,Stand!J63,Hit!J63)</f>
        <v>0.26935785302597964</v>
      </c>
      <c r="K63">
        <f>IF(K11=Stand!K11,Stand!K63,Hit!K63)</f>
        <v>0.23111414689563153</v>
      </c>
    </row>
    <row r="64" spans="1:24" x14ac:dyDescent="0.2">
      <c r="A64">
        <v>14</v>
      </c>
      <c r="B64">
        <f>IF(B12=Stand!B12,Stand!B64,Hit!B64)</f>
        <v>0.19773118242043017</v>
      </c>
      <c r="C64">
        <f>IF(C12=Stand!C12,Stand!C64,Hit!C64)</f>
        <v>0.35360813639536137</v>
      </c>
      <c r="D64">
        <f>IF(D12=Stand!D12,Stand!D64,Hit!D64)</f>
        <v>0.37387488538214331</v>
      </c>
      <c r="E64">
        <f>IF(E12=Stand!E12,Stand!E64,Hit!E64)</f>
        <v>0.39446844550254284</v>
      </c>
      <c r="F64">
        <f>IF(F12=Stand!F12,Stand!F64,Hit!F64)</f>
        <v>0.41640366958226238</v>
      </c>
      <c r="G64">
        <f>IF(G12=Stand!G12,Stand!G64,Hit!G64)</f>
        <v>0.42315049208499778</v>
      </c>
      <c r="H64">
        <f>IF(H12=Stand!H12,Stand!H64,Hit!H64)</f>
        <v>0.30645352081843924</v>
      </c>
      <c r="I64">
        <f>IF(I12=Stand!I12,Stand!I64,Hit!I64)</f>
        <v>0.28035116935946924</v>
      </c>
      <c r="J64">
        <f>IF(J12=Stand!J12,Stand!J64,Hit!J64)</f>
        <v>0.25011800638126686</v>
      </c>
      <c r="K64">
        <f>IF(K12=Stand!K12,Stand!K64,Hit!K64)</f>
        <v>0.21460599354594356</v>
      </c>
    </row>
    <row r="65" spans="1:11" x14ac:dyDescent="0.2">
      <c r="A65">
        <v>15</v>
      </c>
      <c r="B65">
        <f>IF(B13=Stand!B13,Stand!B65,Hit!B65)</f>
        <v>0.1836075265332566</v>
      </c>
      <c r="C65">
        <f>IF(C13=Stand!C13,Stand!C65,Hit!C65)</f>
        <v>0.35360813639536137</v>
      </c>
      <c r="D65">
        <f>IF(D13=Stand!D13,Stand!D65,Hit!D65)</f>
        <v>0.37387488538214331</v>
      </c>
      <c r="E65">
        <f>IF(E13=Stand!E13,Stand!E65,Hit!E65)</f>
        <v>0.39446844550254284</v>
      </c>
      <c r="F65">
        <f>IF(F13=Stand!F13,Stand!F65,Hit!F65)</f>
        <v>0.41640366958226238</v>
      </c>
      <c r="G65">
        <f>IF(G13=Stand!G13,Stand!G65,Hit!G65)</f>
        <v>0.42315049208499778</v>
      </c>
      <c r="H65">
        <f>IF(H13=Stand!H13,Stand!H65,Hit!H65)</f>
        <v>0.28456398361712221</v>
      </c>
      <c r="I65">
        <f>IF(I13=Stand!I13,Stand!I65,Hit!I65)</f>
        <v>0.26032608583379291</v>
      </c>
      <c r="J65">
        <f>IF(J13=Stand!J13,Stand!J65,Hit!J65)</f>
        <v>0.23225243449689065</v>
      </c>
      <c r="K65">
        <f>IF(K13=Stand!K13,Stand!K65,Hit!K65)</f>
        <v>0.19927699400694757</v>
      </c>
    </row>
    <row r="66" spans="1:11" x14ac:dyDescent="0.2">
      <c r="A66">
        <v>16</v>
      </c>
      <c r="B66">
        <f>IF(B14=Stand!B14,Stand!B66,Hit!B66)</f>
        <v>0.2121090766176992</v>
      </c>
      <c r="C66">
        <f>IF(C14=Stand!C14,Stand!C66,Hit!C66)</f>
        <v>0.35360813639536137</v>
      </c>
      <c r="D66">
        <f>IF(D14=Stand!D14,Stand!D66,Hit!D66)</f>
        <v>0.37387488538214331</v>
      </c>
      <c r="E66">
        <f>IF(E14=Stand!E14,Stand!E66,Hit!E66)</f>
        <v>0.39446844550254284</v>
      </c>
      <c r="F66">
        <f>IF(F14=Stand!F14,Stand!F66,Hit!F66)</f>
        <v>0.41640366958226238</v>
      </c>
      <c r="G66">
        <f>IF(G14=Stand!G14,Stand!G66,Hit!G66)</f>
        <v>0.42315049208499778</v>
      </c>
      <c r="H66">
        <f>IF(H14=Stand!H14,Stand!H66,Hit!H66)</f>
        <v>0.26423798478732774</v>
      </c>
      <c r="I66">
        <f>IF(I14=Stand!I14,Stand!I66,Hit!I66)</f>
        <v>0.24173136541709339</v>
      </c>
      <c r="J66">
        <f>IF(J14=Stand!J14,Stand!J66,Hit!J66)</f>
        <v>0.21566297488996986</v>
      </c>
      <c r="K66">
        <f>IF(K14=Stand!K14,Stand!K66,Hit!K66)</f>
        <v>0.18504292300645134</v>
      </c>
    </row>
    <row r="67" spans="1:11" x14ac:dyDescent="0.2">
      <c r="A67">
        <v>17</v>
      </c>
      <c r="B67">
        <f>IF(B15=Stand!B15,Stand!B67,Hit!B67)</f>
        <v>0.2121090766176992</v>
      </c>
      <c r="C67">
        <f>IF(C15=Stand!C15,Stand!C67,Hit!C67)</f>
        <v>0.35360813639536137</v>
      </c>
      <c r="D67">
        <f>IF(D15=Stand!D15,Stand!D67,Hit!D67)</f>
        <v>0.37387488538214331</v>
      </c>
      <c r="E67">
        <f>IF(E15=Stand!E15,Stand!E67,Hit!E67)</f>
        <v>0.39446844550254284</v>
      </c>
      <c r="F67">
        <f>IF(F15=Stand!F15,Stand!F67,Hit!F67)</f>
        <v>0.41640366958226238</v>
      </c>
      <c r="G67">
        <f>IF(G15=Stand!G15,Stand!G67,Hit!G67)</f>
        <v>0.42315049208499778</v>
      </c>
      <c r="H67">
        <f>IF(H15=Stand!H15,Stand!H67,Hit!H67)</f>
        <v>0.26231240836153336</v>
      </c>
      <c r="I67">
        <f>IF(I15=Stand!I15,Stand!I67,Hit!I67)</f>
        <v>0.24474124225119143</v>
      </c>
      <c r="J67">
        <f>IF(J15=Stand!J15,Stand!J67,Hit!J67)</f>
        <v>0.2284251594344453</v>
      </c>
      <c r="K67">
        <f>IF(K15=Stand!K15,Stand!K67,Hit!K67)</f>
        <v>0.21210907661769923</v>
      </c>
    </row>
    <row r="68" spans="1:11" x14ac:dyDescent="0.2">
      <c r="A68">
        <v>18</v>
      </c>
      <c r="B68">
        <f>IF(B16=Stand!B16,Stand!B68,Hit!B68)</f>
        <v>0.3235334151403132</v>
      </c>
      <c r="C68">
        <f>IF(C16=Stand!C16,Stand!C68,Hit!C68)</f>
        <v>0.4934172759230967</v>
      </c>
      <c r="D68">
        <f>IF(D16=Stand!D16,Stand!D68,Hit!D68)</f>
        <v>0.50890887319328326</v>
      </c>
      <c r="E68">
        <f>IF(E16=Stand!E16,Stand!E68,Hit!E68)</f>
        <v>0.52495818135214112</v>
      </c>
      <c r="F68">
        <f>IF(F16=Stand!F16,Stand!F68,Hit!F68)</f>
        <v>0.53865495485281323</v>
      </c>
      <c r="G68">
        <f>IF(G16=Stand!G16,Stand!G68,Hit!G68)</f>
        <v>0.58858866858834413</v>
      </c>
      <c r="H68">
        <f>IF(H16=Stand!H16,Stand!H68,Hit!H68)</f>
        <v>0.63087860215577196</v>
      </c>
      <c r="I68">
        <f>IF(I16=Stand!I16,Stand!I68,Hit!I68)</f>
        <v>0.37330778670036147</v>
      </c>
      <c r="J68">
        <f>IF(J16=Stand!J16,Stand!J68,Hit!J68)</f>
        <v>0.34842060092033733</v>
      </c>
      <c r="K68">
        <f>IF(K16=Stand!K16,Stand!K68,Hit!K68)</f>
        <v>0.32353341514031325</v>
      </c>
    </row>
    <row r="69" spans="1:11" x14ac:dyDescent="0.2">
      <c r="A69">
        <v>19</v>
      </c>
      <c r="B69">
        <f>IF(B17=Stand!B17,Stand!B69,Hit!B69)</f>
        <v>0.43495775366292722</v>
      </c>
      <c r="C69">
        <f>IF(C17=Stand!C17,Stand!C69,Hit!C69)</f>
        <v>0.62832462629779118</v>
      </c>
      <c r="D69">
        <f>IF(D17=Stand!D17,Stand!D69,Hit!D69)</f>
        <v>0.63939119964802815</v>
      </c>
      <c r="E69">
        <f>IF(E17=Stand!E17,Stand!E69,Hit!E69)</f>
        <v>0.65089625584534427</v>
      </c>
      <c r="F69">
        <f>IF(F17=Stand!F17,Stand!F69,Hit!F69)</f>
        <v>0.66090624012336407</v>
      </c>
      <c r="G69">
        <f>IF(G17=Stand!G17,Stand!G69,Hit!G69)</f>
        <v>0.69485524745855443</v>
      </c>
      <c r="H69">
        <f>IF(H17=Stand!H17,Stand!H69,Hit!H69)</f>
        <v>0.76867556518077984</v>
      </c>
      <c r="I69">
        <f>IF(I17=Stand!I17,Stand!I69,Hit!I69)</f>
        <v>0.73264356191876234</v>
      </c>
      <c r="J69">
        <f>IF(J17=Stand!J17,Stand!J69,Hit!J69)</f>
        <v>0.46841604240622936</v>
      </c>
      <c r="K69">
        <f>IF(K17=Stand!K17,Stand!K69,Hit!K69)</f>
        <v>0.43495775366292727</v>
      </c>
    </row>
    <row r="70" spans="1:11" x14ac:dyDescent="0.2">
      <c r="A70">
        <v>20</v>
      </c>
      <c r="B70">
        <f>IF(B18=Stand!B18,Stand!B70,Hit!B70)</f>
        <v>0.54638209218554123</v>
      </c>
      <c r="C70">
        <f>IF(C18=Stand!C18,Stand!C70,Hit!C70)</f>
        <v>0.75798005972279903</v>
      </c>
      <c r="D70">
        <f>IF(D18=Stand!D18,Stand!D70,Hit!D70)</f>
        <v>0.7649717369497322</v>
      </c>
      <c r="E70">
        <f>IF(E18=Stand!E18,Stand!E70,Hit!E70)</f>
        <v>0.77228266898215236</v>
      </c>
      <c r="F70">
        <f>IF(F18=Stand!F18,Stand!F70,Hit!F70)</f>
        <v>0.77860586403751975</v>
      </c>
      <c r="G70">
        <f>IF(G18=Stand!G18,Stand!G70,Hit!G70)</f>
        <v>0.80112182632876472</v>
      </c>
      <c r="H70">
        <f>IF(H18=Stand!H18,Stand!H70,Hit!H70)</f>
        <v>0.84730093057265166</v>
      </c>
      <c r="I70">
        <f>IF(I18=Stand!I18,Stand!I70,Hit!I70)</f>
        <v>0.86121010636793238</v>
      </c>
      <c r="J70">
        <f>IF(J18=Stand!J18,Stand!J70,Hit!J70)</f>
        <v>0.81918071466135212</v>
      </c>
      <c r="K70">
        <f>IF(K18=Stand!K18,Stand!K70,Hit!K70)</f>
        <v>0.54638209218554135</v>
      </c>
    </row>
    <row r="71" spans="1:11" x14ac:dyDescent="0.2">
      <c r="A71">
        <v>21</v>
      </c>
      <c r="B71">
        <f>IF(B19=Stand!B19,Stand!B71,Hit!B71)</f>
        <v>0.65780643070815525</v>
      </c>
      <c r="C71">
        <f>IF(C19=Stand!C19,Stand!C71,Hit!C71)</f>
        <v>0.88200651549404019</v>
      </c>
      <c r="D71">
        <f>IF(D19=Stand!D19,Stand!D71,Hit!D71)</f>
        <v>0.8853003573017495</v>
      </c>
      <c r="E71">
        <f>IF(E19=Stand!E19,Stand!E71,Hit!E71)</f>
        <v>0.88876729296591961</v>
      </c>
      <c r="F71">
        <f>IF(F19=Stand!F19,Stand!F71,Hit!F71)</f>
        <v>0.89175382659528035</v>
      </c>
      <c r="G71">
        <f>IF(G19=Stand!G19,Stand!G71,Hit!G71)</f>
        <v>0.90283674384257995</v>
      </c>
      <c r="H71">
        <f>IF(H19=Stand!H19,Stand!H71,Hit!H71)</f>
        <v>0.92592629596452347</v>
      </c>
      <c r="I71">
        <f>IF(I19=Stand!I19,Stand!I71,Hit!I71)</f>
        <v>0.93060505318396625</v>
      </c>
      <c r="J71">
        <f>IF(J19=Stand!J19,Stand!J71,Hit!J71)</f>
        <v>0.93917615614724415</v>
      </c>
      <c r="K71">
        <f>IF(K19=Stand!K19,Stand!K71,Hit!K71)</f>
        <v>0.88857566147738609</v>
      </c>
    </row>
    <row r="72" spans="1:11" x14ac:dyDescent="0.2">
      <c r="A72">
        <v>22</v>
      </c>
      <c r="B72">
        <f>IF(B20=Stand!B20,Stand!B72,Hit!B72)</f>
        <v>0</v>
      </c>
      <c r="C72">
        <f>IF(C20=Stand!C20,Stand!C72,Hit!C72)</f>
        <v>0</v>
      </c>
      <c r="D72">
        <f>IF(D20=Stand!D20,Stand!D72,Hit!D72)</f>
        <v>0</v>
      </c>
      <c r="E72">
        <f>IF(E20=Stand!E20,Stand!E72,Hit!E72)</f>
        <v>0</v>
      </c>
      <c r="F72">
        <f>IF(F20=Stand!F20,Stand!F72,Hit!F72)</f>
        <v>0</v>
      </c>
      <c r="G72">
        <f>IF(G20=Stand!G20,Stand!G72,Hit!G72)</f>
        <v>0</v>
      </c>
      <c r="H72">
        <f>IF(H20=Stand!H20,Stand!H72,Hit!H72)</f>
        <v>0</v>
      </c>
      <c r="I72">
        <f>IF(I20=Stand!I20,Stand!I72,Hit!I72)</f>
        <v>0</v>
      </c>
      <c r="J72">
        <f>IF(J20=Stand!J20,Stand!J72,Hit!J72)</f>
        <v>0</v>
      </c>
      <c r="K72">
        <f>IF(K20=Stand!K20,Stand!K72,Hit!K72)</f>
        <v>0</v>
      </c>
    </row>
    <row r="73" spans="1:11" x14ac:dyDescent="0.2">
      <c r="A73">
        <v>23</v>
      </c>
      <c r="B73">
        <f>IF(B21=Stand!B21,Stand!B73,Hit!B73)</f>
        <v>0</v>
      </c>
      <c r="C73">
        <f>IF(C21=Stand!C21,Stand!C73,Hit!C73)</f>
        <v>0</v>
      </c>
      <c r="D73">
        <f>IF(D21=Stand!D21,Stand!D73,Hit!D73)</f>
        <v>0</v>
      </c>
      <c r="E73">
        <f>IF(E21=Stand!E21,Stand!E73,Hit!E73)</f>
        <v>0</v>
      </c>
      <c r="F73">
        <f>IF(F21=Stand!F21,Stand!F73,Hit!F73)</f>
        <v>0</v>
      </c>
      <c r="G73">
        <f>IF(G21=Stand!G21,Stand!G73,Hit!G73)</f>
        <v>0</v>
      </c>
      <c r="H73">
        <f>IF(H21=Stand!H21,Stand!H73,Hit!H73)</f>
        <v>0</v>
      </c>
      <c r="I73">
        <f>IF(I21=Stand!I21,Stand!I73,Hit!I73)</f>
        <v>0</v>
      </c>
      <c r="J73">
        <f>IF(J21=Stand!J21,Stand!J73,Hit!J73)</f>
        <v>0</v>
      </c>
      <c r="K73">
        <f>IF(K21=Stand!K21,Stand!K73,Hit!K73)</f>
        <v>0</v>
      </c>
    </row>
    <row r="74" spans="1:11" x14ac:dyDescent="0.2">
      <c r="A74">
        <v>24</v>
      </c>
      <c r="B74">
        <f>IF(B22=Stand!B22,Stand!B74,Hit!B74)</f>
        <v>0</v>
      </c>
      <c r="C74">
        <f>IF(C22=Stand!C22,Stand!C74,Hit!C74)</f>
        <v>0</v>
      </c>
      <c r="D74">
        <f>IF(D22=Stand!D22,Stand!D74,Hit!D74)</f>
        <v>0</v>
      </c>
      <c r="E74">
        <f>IF(E22=Stand!E22,Stand!E74,Hit!E74)</f>
        <v>0</v>
      </c>
      <c r="F74">
        <f>IF(F22=Stand!F22,Stand!F74,Hit!F74)</f>
        <v>0</v>
      </c>
      <c r="G74">
        <f>IF(G22=Stand!G22,Stand!G74,Hit!G74)</f>
        <v>0</v>
      </c>
      <c r="H74">
        <f>IF(H22=Stand!H22,Stand!H74,Hit!H74)</f>
        <v>0</v>
      </c>
      <c r="I74">
        <f>IF(I22=Stand!I22,Stand!I74,Hit!I74)</f>
        <v>0</v>
      </c>
      <c r="J74">
        <f>IF(J22=Stand!J22,Stand!J74,Hit!J74)</f>
        <v>0</v>
      </c>
      <c r="K74">
        <f>IF(K22=Stand!K22,Stand!K74,Hit!K74)</f>
        <v>0</v>
      </c>
    </row>
    <row r="75" spans="1:11" x14ac:dyDescent="0.2">
      <c r="A75">
        <v>25</v>
      </c>
      <c r="B75">
        <f>IF(B23=Stand!B23,Stand!B75,Hit!B75)</f>
        <v>0</v>
      </c>
      <c r="C75">
        <f>IF(C23=Stand!C23,Stand!C75,Hit!C75)</f>
        <v>0</v>
      </c>
      <c r="D75">
        <f>IF(D23=Stand!D23,Stand!D75,Hit!D75)</f>
        <v>0</v>
      </c>
      <c r="E75">
        <f>IF(E23=Stand!E23,Stand!E75,Hit!E75)</f>
        <v>0</v>
      </c>
      <c r="F75">
        <f>IF(F23=Stand!F23,Stand!F75,Hit!F75)</f>
        <v>0</v>
      </c>
      <c r="G75">
        <f>IF(G23=Stand!G23,Stand!G75,Hit!G75)</f>
        <v>0</v>
      </c>
      <c r="H75">
        <f>IF(H23=Stand!H23,Stand!H75,Hit!H75)</f>
        <v>0</v>
      </c>
      <c r="I75">
        <f>IF(I23=Stand!I23,Stand!I75,Hit!I75)</f>
        <v>0</v>
      </c>
      <c r="J75">
        <f>IF(J23=Stand!J23,Stand!J75,Hit!J75)</f>
        <v>0</v>
      </c>
      <c r="K75">
        <f>IF(K23=Stand!K23,Stand!K75,Hit!K75)</f>
        <v>0</v>
      </c>
    </row>
    <row r="76" spans="1:11" x14ac:dyDescent="0.2">
      <c r="A76">
        <v>26</v>
      </c>
      <c r="B76">
        <f>IF(B24=Stand!B24,Stand!B76,Hit!B76)</f>
        <v>0</v>
      </c>
      <c r="C76">
        <f>IF(C24=Stand!C24,Stand!C76,Hit!C76)</f>
        <v>0</v>
      </c>
      <c r="D76">
        <f>IF(D24=Stand!D24,Stand!D76,Hit!D76)</f>
        <v>0</v>
      </c>
      <c r="E76">
        <f>IF(E24=Stand!E24,Stand!E76,Hit!E76)</f>
        <v>0</v>
      </c>
      <c r="F76">
        <f>IF(F24=Stand!F24,Stand!F76,Hit!F76)</f>
        <v>0</v>
      </c>
      <c r="G76">
        <f>IF(G24=Stand!G24,Stand!G76,Hit!G76)</f>
        <v>0</v>
      </c>
      <c r="H76">
        <f>IF(H24=Stand!H24,Stand!H76,Hit!H76)</f>
        <v>0</v>
      </c>
      <c r="I76">
        <f>IF(I24=Stand!I24,Stand!I76,Hit!I76)</f>
        <v>0</v>
      </c>
      <c r="J76">
        <f>IF(J24=Stand!J24,Stand!J76,Hit!J76)</f>
        <v>0</v>
      </c>
      <c r="K76">
        <f>IF(K24=Stand!K24,Stand!K76,Hit!K76)</f>
        <v>0</v>
      </c>
    </row>
    <row r="77" spans="1:11" x14ac:dyDescent="0.2">
      <c r="A77">
        <v>27</v>
      </c>
      <c r="B77">
        <f>IF(B25=Stand!B25,Stand!B77,Hit!B77)</f>
        <v>0</v>
      </c>
      <c r="C77">
        <f>IF(C25=Stand!C25,Stand!C77,Hit!C77)</f>
        <v>0</v>
      </c>
      <c r="D77">
        <f>IF(D25=Stand!D25,Stand!D77,Hit!D77)</f>
        <v>0</v>
      </c>
      <c r="E77">
        <f>IF(E25=Stand!E25,Stand!E77,Hit!E77)</f>
        <v>0</v>
      </c>
      <c r="F77">
        <f>IF(F25=Stand!F25,Stand!F77,Hit!F77)</f>
        <v>0</v>
      </c>
      <c r="G77">
        <f>IF(G25=Stand!G25,Stand!G77,Hit!G77)</f>
        <v>0</v>
      </c>
      <c r="H77">
        <f>IF(H25=Stand!H25,Stand!H77,Hit!H77)</f>
        <v>0</v>
      </c>
      <c r="I77">
        <f>IF(I25=Stand!I25,Stand!I77,Hit!I77)</f>
        <v>0</v>
      </c>
      <c r="J77">
        <f>IF(J25=Stand!J25,Stand!J77,Hit!J77)</f>
        <v>0</v>
      </c>
      <c r="K77">
        <f>IF(K25=Stand!K25,Stand!K77,Hit!K77)</f>
        <v>0</v>
      </c>
    </row>
    <row r="78" spans="1:11" x14ac:dyDescent="0.2">
      <c r="A78">
        <v>28</v>
      </c>
      <c r="B78">
        <f>IF(B26=Stand!B26,Stand!B78,Hit!B78)</f>
        <v>0</v>
      </c>
      <c r="C78">
        <f>IF(C26=Stand!C26,Stand!C78,Hit!C78)</f>
        <v>0</v>
      </c>
      <c r="D78">
        <f>IF(D26=Stand!D26,Stand!D78,Hit!D78)</f>
        <v>0</v>
      </c>
      <c r="E78">
        <f>IF(E26=Stand!E26,Stand!E78,Hit!E78)</f>
        <v>0</v>
      </c>
      <c r="F78">
        <f>IF(F26=Stand!F26,Stand!F78,Hit!F78)</f>
        <v>0</v>
      </c>
      <c r="G78">
        <f>IF(G26=Stand!G26,Stand!G78,Hit!G78)</f>
        <v>0</v>
      </c>
      <c r="H78">
        <f>IF(H26=Stand!H26,Stand!H78,Hit!H78)</f>
        <v>0</v>
      </c>
      <c r="I78">
        <f>IF(I26=Stand!I26,Stand!I78,Hit!I78)</f>
        <v>0</v>
      </c>
      <c r="J78">
        <f>IF(J26=Stand!J26,Stand!J78,Hit!J78)</f>
        <v>0</v>
      </c>
      <c r="K78">
        <f>IF(K26=Stand!K26,Stand!K78,Hit!K78)</f>
        <v>0</v>
      </c>
    </row>
    <row r="79" spans="1:11" x14ac:dyDescent="0.2">
      <c r="A79">
        <v>29</v>
      </c>
      <c r="B79">
        <f>IF(B27=Stand!B27,Stand!B79,Hit!B79)</f>
        <v>0</v>
      </c>
      <c r="C79">
        <f>IF(C27=Stand!C27,Stand!C79,Hit!C79)</f>
        <v>0</v>
      </c>
      <c r="D79">
        <f>IF(D27=Stand!D27,Stand!D79,Hit!D79)</f>
        <v>0</v>
      </c>
      <c r="E79">
        <f>IF(E27=Stand!E27,Stand!E79,Hit!E79)</f>
        <v>0</v>
      </c>
      <c r="F79">
        <f>IF(F27=Stand!F27,Stand!F79,Hit!F79)</f>
        <v>0</v>
      </c>
      <c r="G79">
        <f>IF(G27=Stand!G27,Stand!G79,Hit!G79)</f>
        <v>0</v>
      </c>
      <c r="H79">
        <f>IF(H27=Stand!H27,Stand!H79,Hit!H79)</f>
        <v>0</v>
      </c>
      <c r="I79">
        <f>IF(I27=Stand!I27,Stand!I79,Hit!I79)</f>
        <v>0</v>
      </c>
      <c r="J79">
        <f>IF(J27=Stand!J27,Stand!J79,Hit!J79)</f>
        <v>0</v>
      </c>
      <c r="K79">
        <f>IF(K27=Stand!K27,Stand!K79,Hit!K79)</f>
        <v>0</v>
      </c>
    </row>
    <row r="80" spans="1:11" x14ac:dyDescent="0.2">
      <c r="A80">
        <v>30</v>
      </c>
      <c r="B80">
        <f>IF(B28=Stand!B28,Stand!B80,Hit!B80)</f>
        <v>0</v>
      </c>
      <c r="C80">
        <f>IF(C28=Stand!C28,Stand!C80,Hit!C80)</f>
        <v>0</v>
      </c>
      <c r="D80">
        <f>IF(D28=Stand!D28,Stand!D80,Hit!D80)</f>
        <v>0</v>
      </c>
      <c r="E80">
        <f>IF(E28=Stand!E28,Stand!E80,Hit!E80)</f>
        <v>0</v>
      </c>
      <c r="F80">
        <f>IF(F28=Stand!F28,Stand!F80,Hit!F80)</f>
        <v>0</v>
      </c>
      <c r="G80">
        <f>IF(G28=Stand!G28,Stand!G80,Hit!G80)</f>
        <v>0</v>
      </c>
      <c r="H80">
        <f>IF(H28=Stand!H28,Stand!H80,Hit!H80)</f>
        <v>0</v>
      </c>
      <c r="I80">
        <f>IF(I28=Stand!I28,Stand!I80,Hit!I80)</f>
        <v>0</v>
      </c>
      <c r="J80">
        <f>IF(J28=Stand!J28,Stand!J80,Hit!J80)</f>
        <v>0</v>
      </c>
      <c r="K80">
        <f>IF(K28=Stand!K28,Stand!K80,Hit!K80)</f>
        <v>0</v>
      </c>
    </row>
    <row r="81" spans="1:11" x14ac:dyDescent="0.2">
      <c r="A81">
        <v>31</v>
      </c>
      <c r="B81">
        <f>IF(B29=Stand!B29,Stand!B81,Hit!B81)</f>
        <v>0</v>
      </c>
      <c r="C81">
        <f>IF(C29=Stand!C29,Stand!C81,Hit!C81)</f>
        <v>0</v>
      </c>
      <c r="D81">
        <f>IF(D29=Stand!D29,Stand!D81,Hit!D81)</f>
        <v>0</v>
      </c>
      <c r="E81">
        <f>IF(E29=Stand!E29,Stand!E81,Hit!E81)</f>
        <v>0</v>
      </c>
      <c r="F81">
        <f>IF(F29=Stand!F29,Stand!F81,Hit!F81)</f>
        <v>0</v>
      </c>
      <c r="G81">
        <f>IF(G29=Stand!G29,Stand!G81,Hit!G81)</f>
        <v>0</v>
      </c>
      <c r="H81">
        <f>IF(H29=Stand!H29,Stand!H81,Hit!H81)</f>
        <v>0</v>
      </c>
      <c r="I81">
        <f>IF(I29=Stand!I29,Stand!I81,Hit!I81)</f>
        <v>0</v>
      </c>
      <c r="J81">
        <f>IF(J29=Stand!J29,Stand!J81,Hit!J81)</f>
        <v>0</v>
      </c>
      <c r="K81">
        <f>IF(K29=Stand!K29,Stand!K81,Hit!K81)</f>
        <v>0</v>
      </c>
    </row>
    <row r="83" spans="1:11" x14ac:dyDescent="0.2">
      <c r="A83" t="s">
        <v>4</v>
      </c>
      <c r="B83">
        <v>1</v>
      </c>
      <c r="C83">
        <v>2</v>
      </c>
      <c r="D83">
        <v>3</v>
      </c>
      <c r="E83">
        <v>4</v>
      </c>
      <c r="F83">
        <v>5</v>
      </c>
      <c r="G83">
        <v>6</v>
      </c>
      <c r="H83">
        <v>7</v>
      </c>
      <c r="I83">
        <v>8</v>
      </c>
      <c r="J83">
        <v>9</v>
      </c>
      <c r="K83">
        <v>10</v>
      </c>
    </row>
    <row r="84" spans="1:11" x14ac:dyDescent="0.2">
      <c r="A84">
        <v>12</v>
      </c>
      <c r="B84">
        <f>IF(B32=Stand!B32,Stand!B84,Hit!B84)</f>
        <v>0.34029064270089004</v>
      </c>
      <c r="C84">
        <f>IF(C32=Stand!C32,Stand!C84,Hit!C84)</f>
        <v>0.50196248535967314</v>
      </c>
      <c r="D84">
        <f>IF(D32=Stand!D32,Stand!D84,Hit!D84)</f>
        <v>0.51400371740935757</v>
      </c>
      <c r="E84">
        <f>IF(E32=Stand!E32,Stand!E84,Hit!E84)</f>
        <v>0.53475509919657171</v>
      </c>
      <c r="F84">
        <f>IF(F32=Stand!F32,Stand!F84,Hit!F84)</f>
        <v>0.55059269210710649</v>
      </c>
      <c r="G84">
        <f>IF(G32=Stand!G32,Stand!G84,Hit!G84)</f>
        <v>0.56742278330832019</v>
      </c>
      <c r="H84">
        <f>IF(H32=Stand!H32,Stand!H84,Hit!H84)</f>
        <v>0.53745258729187351</v>
      </c>
      <c r="I84">
        <f>IF(I32=Stand!I32,Stand!I84,Hit!I84)</f>
        <v>0.4912950067323541</v>
      </c>
      <c r="J84">
        <f>IF(J32=Stand!J32,Stand!J84,Hit!J84)</f>
        <v>0.44245609420148591</v>
      </c>
      <c r="K84">
        <f>IF(K32=Stand!K32,Stand!K84,Hit!K84)</f>
        <v>0.37624612851608741</v>
      </c>
    </row>
    <row r="85" spans="1:11" x14ac:dyDescent="0.2">
      <c r="A85">
        <v>13</v>
      </c>
      <c r="B85">
        <f>IF(B33=Stand!B33,Stand!B85,Hit!B85)</f>
        <v>0.327684238187961</v>
      </c>
      <c r="C85">
        <f>IF(C33=Stand!C33,Stand!C85,Hit!C85)</f>
        <v>0.49247239362692286</v>
      </c>
      <c r="D85">
        <f>IF(D33=Stand!D33,Stand!D85,Hit!D85)</f>
        <v>0.50716638736287001</v>
      </c>
      <c r="E85">
        <f>IF(E33=Stand!E33,Stand!E85,Hit!E85)</f>
        <v>0.52473462393271253</v>
      </c>
      <c r="F85">
        <f>IF(F33=Stand!F33,Stand!F85,Hit!F85)</f>
        <v>0.54100776192676059</v>
      </c>
      <c r="G85">
        <f>IF(G33=Stand!G33,Stand!G85,Hit!G85)</f>
        <v>0.55711761964951123</v>
      </c>
      <c r="H85">
        <f>IF(H33=Stand!H33,Stand!H85,Hit!H85)</f>
        <v>0.51719646119815188</v>
      </c>
      <c r="I85">
        <f>IF(I33=Stand!I33,Stand!I85,Hit!I85)</f>
        <v>0.47279133284078939</v>
      </c>
      <c r="J85">
        <f>IF(J33=Stand!J33,Stand!J85,Hit!J85)</f>
        <v>0.4256519695072028</v>
      </c>
      <c r="K85">
        <f>IF(K33=Stand!K33,Stand!K85,Hit!K85)</f>
        <v>0.36206998455041256</v>
      </c>
    </row>
    <row r="86" spans="1:11" x14ac:dyDescent="0.2">
      <c r="A86">
        <v>14</v>
      </c>
      <c r="B86">
        <f>IF(B34=Stand!B34,Stand!B86,Hit!B86)</f>
        <v>0.31514257185697642</v>
      </c>
      <c r="C86">
        <f>IF(C34=Stand!C34,Stand!C86,Hit!C86)</f>
        <v>0.48255351811038272</v>
      </c>
      <c r="D86">
        <f>IF(D34=Stand!D34,Stand!D86,Hit!D86)</f>
        <v>0.49764556579281816</v>
      </c>
      <c r="E86">
        <f>IF(E34=Stand!E34,Stand!E86,Hit!E86)</f>
        <v>0.51542989690198615</v>
      </c>
      <c r="F86">
        <f>IF(F34=Stand!F34,Stand!F86,Hit!F86)</f>
        <v>0.53210746961643918</v>
      </c>
      <c r="G86">
        <f>IF(G34=Stand!G34,Stand!G86,Hit!G86)</f>
        <v>0.54754853910918899</v>
      </c>
      <c r="H86">
        <f>IF(H34=Stand!H34,Stand!H86,Hit!H86)</f>
        <v>0.49709196236633008</v>
      </c>
      <c r="I86">
        <f>IF(I34=Stand!I34,Stand!I86,Hit!I86)</f>
        <v>0.45442443375652797</v>
      </c>
      <c r="J86">
        <f>IF(J34=Stand!J34,Stand!J86,Hit!J86)</f>
        <v>0.4089910050029118</v>
      </c>
      <c r="K86">
        <f>IF(K34=Stand!K34,Stand!K86,Hit!K86)</f>
        <v>0.34799938090373161</v>
      </c>
    </row>
    <row r="87" spans="1:11" x14ac:dyDescent="0.2">
      <c r="A87">
        <v>15</v>
      </c>
      <c r="B87">
        <f>IF(B35=Stand!B35,Stand!B87,Hit!B87)</f>
        <v>0.30272071378660209</v>
      </c>
      <c r="C87">
        <f>IF(C35=Stand!C35,Stand!C87,Hit!C87)</f>
        <v>0.47334313370216685</v>
      </c>
      <c r="D87">
        <f>IF(D35=Stand!D35,Stand!D87,Hit!D87)</f>
        <v>0.48880480290634137</v>
      </c>
      <c r="E87">
        <f>IF(E35=Stand!E35,Stand!E87,Hit!E87)</f>
        <v>0.50678979323059736</v>
      </c>
      <c r="F87">
        <f>IF(F35=Stand!F35,Stand!F87,Hit!F87)</f>
        <v>0.5238429124711409</v>
      </c>
      <c r="G87">
        <f>IF(G35=Stand!G35,Stand!G87,Hit!G87)</f>
        <v>0.53866296432174665</v>
      </c>
      <c r="H87">
        <f>IF(H35=Stand!H35,Stand!H87,Hit!H87)</f>
        <v>0.47722077734110446</v>
      </c>
      <c r="I87">
        <f>IF(I35=Stand!I35,Stand!I87,Hit!I87)</f>
        <v>0.43626917672083054</v>
      </c>
      <c r="J87">
        <f>IF(J35=Stand!J35,Stand!J87,Hit!J87)</f>
        <v>0.39253848456297252</v>
      </c>
      <c r="K87">
        <f>IF(K35=Stand!K35,Stand!K87,Hit!K87)</f>
        <v>0.33409156765274794</v>
      </c>
    </row>
    <row r="88" spans="1:11" x14ac:dyDescent="0.2">
      <c r="A88">
        <v>16</v>
      </c>
      <c r="B88">
        <f>IF(B36=Stand!B36,Stand!B88,Hit!B88)</f>
        <v>0.30235592900691816</v>
      </c>
      <c r="C88">
        <f>IF(C36=Stand!C36,Stand!C88,Hit!C88)</f>
        <v>0.4647906338945379</v>
      </c>
      <c r="D88">
        <f>IF(D36=Stand!D36,Stand!D88,Hit!D88)</f>
        <v>0.48059552308318443</v>
      </c>
      <c r="E88">
        <f>IF(E36=Stand!E36,Stand!E88,Hit!E88)</f>
        <v>0.49876683982145059</v>
      </c>
      <c r="F88">
        <f>IF(F36=Stand!F36,Stand!F88,Hit!F88)</f>
        <v>0.51616868083622103</v>
      </c>
      <c r="G88">
        <f>IF(G36=Stand!G36,Stand!G88,Hit!G88)</f>
        <v>0.53041207344769314</v>
      </c>
      <c r="H88">
        <f>IF(H36=Stand!H36,Stand!H88,Hit!H88)</f>
        <v>0.45765214955230726</v>
      </c>
      <c r="I88">
        <f>IF(I36=Stand!I36,Stand!I88,Hit!I88)</f>
        <v>0.41838903582412801</v>
      </c>
      <c r="J88">
        <f>IF(J36=Stand!J36,Stand!J88,Hit!J88)</f>
        <v>0.3763496353848465</v>
      </c>
      <c r="K88">
        <f>IF(K36=Stand!K36,Stand!K88,Hit!K88)</f>
        <v>0.32039507782076326</v>
      </c>
    </row>
    <row r="89" spans="1:11" x14ac:dyDescent="0.2">
      <c r="A89">
        <v>17</v>
      </c>
      <c r="B89">
        <f>IF(B37=Stand!B37,Stand!B89,Hit!B89)</f>
        <v>0.29590972526483106</v>
      </c>
      <c r="C89">
        <f>IF(C37=Stand!C37,Stand!C89,Hit!C89)</f>
        <v>0.45684902693031099</v>
      </c>
      <c r="D89">
        <f>IF(D37=Stand!D37,Stand!D89,Hit!D89)</f>
        <v>0.4729726203902529</v>
      </c>
      <c r="E89">
        <f>IF(E37=Stand!E37,Stand!E89,Hit!E89)</f>
        <v>0.4913169545129572</v>
      </c>
      <c r="F89">
        <f>IF(F37=Stand!F37,Stand!F89,Hit!F89)</f>
        <v>0.50904260860379535</v>
      </c>
      <c r="G89">
        <f>IF(G37=Stand!G37,Stand!G89,Hit!G89)</f>
        <v>0.52275053192178644</v>
      </c>
      <c r="H89">
        <f>IF(H37=Stand!H37,Stand!H89,Hit!H89)</f>
        <v>0.4432866873760104</v>
      </c>
      <c r="I89">
        <f>IF(I37=Stand!I37,Stand!I89,Hit!I89)</f>
        <v>0.40663059560479642</v>
      </c>
      <c r="J89">
        <f>IF(J37=Stand!J37,Stand!J89,Hit!J89)</f>
        <v>0.36851835521934828</v>
      </c>
      <c r="K89">
        <f>IF(K37=Stand!K37,Stand!K89,Hit!K89)</f>
        <v>0.31846025350866897</v>
      </c>
    </row>
    <row r="90" spans="1:11" x14ac:dyDescent="0.2">
      <c r="A90">
        <v>18</v>
      </c>
      <c r="B90">
        <f>IF(B38=Stand!B38,Stand!B90,Hit!B90)</f>
        <v>0.3235334151403132</v>
      </c>
      <c r="C90">
        <f>IF(C38=Stand!C38,Stand!C90,Hit!C90)</f>
        <v>0.4934172759230967</v>
      </c>
      <c r="D90">
        <f>IF(D38=Stand!D38,Stand!D90,Hit!D90)</f>
        <v>0.50890887319328326</v>
      </c>
      <c r="E90">
        <f>IF(E38=Stand!E38,Stand!E90,Hit!E90)</f>
        <v>0.52495818135214112</v>
      </c>
      <c r="F90">
        <f>IF(F38=Stand!F38,Stand!F90,Hit!F90)</f>
        <v>0.53865495485281323</v>
      </c>
      <c r="G90">
        <f>IF(G38=Stand!G38,Stand!G90,Hit!G90)</f>
        <v>0.58858866858834413</v>
      </c>
      <c r="H90">
        <f>IF(H38=Stand!H38,Stand!H90,Hit!H90)</f>
        <v>0.63087860215577196</v>
      </c>
      <c r="I90">
        <f>IF(I38=Stand!I38,Stand!I90,Hit!I90)</f>
        <v>0.37330778670036147</v>
      </c>
      <c r="J90">
        <f>IF(J38=Stand!J38,Stand!J90,Hit!J90)</f>
        <v>0.39279611023068156</v>
      </c>
      <c r="K90">
        <f>IF(K38=Stand!K38,Stand!K90,Hit!K90)</f>
        <v>0.34269926616577512</v>
      </c>
    </row>
    <row r="91" spans="1:11" x14ac:dyDescent="0.2">
      <c r="A91">
        <v>19</v>
      </c>
      <c r="B91">
        <f>IF(B39=Stand!B39,Stand!B91,Hit!B91)</f>
        <v>0.43495775366292722</v>
      </c>
      <c r="C91">
        <f>IF(C39=Stand!C39,Stand!C91,Hit!C91)</f>
        <v>0.62832462629779118</v>
      </c>
      <c r="D91">
        <f>IF(D39=Stand!D39,Stand!D91,Hit!D91)</f>
        <v>0.63939119964802815</v>
      </c>
      <c r="E91">
        <f>IF(E39=Stand!E39,Stand!E91,Hit!E91)</f>
        <v>0.65089625584534427</v>
      </c>
      <c r="F91">
        <f>IF(F39=Stand!F39,Stand!F91,Hit!F91)</f>
        <v>0.66090624012336407</v>
      </c>
      <c r="G91">
        <f>IF(G39=Stand!G39,Stand!G91,Hit!G91)</f>
        <v>0.69485524745855443</v>
      </c>
      <c r="H91">
        <f>IF(H39=Stand!H39,Stand!H91,Hit!H91)</f>
        <v>0.76867556518077984</v>
      </c>
      <c r="I91">
        <f>IF(I39=Stand!I39,Stand!I91,Hit!I91)</f>
        <v>0.73264356191876234</v>
      </c>
      <c r="J91">
        <f>IF(J39=Stand!J39,Stand!J91,Hit!J91)</f>
        <v>0.46841604240622936</v>
      </c>
      <c r="K91">
        <f>IF(K39=Stand!K39,Stand!K91,Hit!K91)</f>
        <v>0.43495775366292727</v>
      </c>
    </row>
    <row r="92" spans="1:11" x14ac:dyDescent="0.2">
      <c r="A92">
        <v>20</v>
      </c>
      <c r="B92">
        <f>IF(B40=Stand!B40,Stand!B92,Hit!B92)</f>
        <v>0.54638209218554123</v>
      </c>
      <c r="C92">
        <f>IF(C40=Stand!C40,Stand!C92,Hit!C92)</f>
        <v>0.75798005972279903</v>
      </c>
      <c r="D92">
        <f>IF(D40=Stand!D40,Stand!D92,Hit!D92)</f>
        <v>0.7649717369497322</v>
      </c>
      <c r="E92">
        <f>IF(E40=Stand!E40,Stand!E92,Hit!E92)</f>
        <v>0.77228266898215236</v>
      </c>
      <c r="F92">
        <f>IF(F40=Stand!F40,Stand!F92,Hit!F92)</f>
        <v>0.77860586403751975</v>
      </c>
      <c r="G92">
        <f>IF(G40=Stand!G40,Stand!G92,Hit!G92)</f>
        <v>0.80112182632876472</v>
      </c>
      <c r="H92">
        <f>IF(H40=Stand!H40,Stand!H92,Hit!H92)</f>
        <v>0.84730093057265166</v>
      </c>
      <c r="I92">
        <f>IF(I40=Stand!I40,Stand!I92,Hit!I92)</f>
        <v>0.86121010636793238</v>
      </c>
      <c r="J92">
        <f>IF(J40=Stand!J40,Stand!J92,Hit!J92)</f>
        <v>0.81918071466135212</v>
      </c>
      <c r="K92">
        <f>IF(K40=Stand!K40,Stand!K92,Hit!K92)</f>
        <v>0.54638209218554135</v>
      </c>
    </row>
    <row r="93" spans="1:11" x14ac:dyDescent="0.2">
      <c r="A93">
        <v>21</v>
      </c>
      <c r="B93">
        <f>IF(B41=Stand!B41,Stand!B93,Hit!B93)</f>
        <v>0.65780643070815525</v>
      </c>
      <c r="C93">
        <f>IF(C41=Stand!C41,Stand!C93,Hit!C93)</f>
        <v>0.88200651549404019</v>
      </c>
      <c r="D93">
        <f>IF(D41=Stand!D41,Stand!D93,Hit!D93)</f>
        <v>0.8853003573017495</v>
      </c>
      <c r="E93">
        <f>IF(E41=Stand!E41,Stand!E93,Hit!E93)</f>
        <v>0.88876729296591961</v>
      </c>
      <c r="F93">
        <f>IF(F41=Stand!F41,Stand!F93,Hit!F93)</f>
        <v>0.89175382659528035</v>
      </c>
      <c r="G93">
        <f>IF(G41=Stand!G41,Stand!G93,Hit!G93)</f>
        <v>0.90283674384257995</v>
      </c>
      <c r="H93">
        <f>IF(H41=Stand!H41,Stand!H93,Hit!H93)</f>
        <v>0.92592629596452347</v>
      </c>
      <c r="I93">
        <f>IF(I41=Stand!I41,Stand!I93,Hit!I93)</f>
        <v>0.93060505318396625</v>
      </c>
      <c r="J93">
        <f>IF(J41=Stand!J41,Stand!J93,Hit!J93)</f>
        <v>0.93917615614724415</v>
      </c>
      <c r="K93">
        <f>IF(K41=Stand!K41,Stand!K93,Hit!K93)</f>
        <v>0.88857566147738609</v>
      </c>
    </row>
    <row r="94" spans="1:11" x14ac:dyDescent="0.2">
      <c r="A94">
        <v>22</v>
      </c>
      <c r="B94">
        <f>IF(B42=Stand!B42,Stand!B94,Hit!B94)</f>
        <v>0.22932137132783617</v>
      </c>
      <c r="C94">
        <f>IF(C42=Stand!C42,Stand!C94,Hit!C94)</f>
        <v>0.3484437814934257</v>
      </c>
      <c r="D94">
        <f>IF(D42=Stand!D42,Stand!D94,Hit!D94)</f>
        <v>0.35907281492334692</v>
      </c>
      <c r="E94">
        <f>IF(E42=Stand!E42,Stand!E94,Hit!E94)</f>
        <v>0.39446844550254284</v>
      </c>
      <c r="F94">
        <f>IF(F42=Stand!F42,Stand!F94,Hit!F94)</f>
        <v>0.41640366958226238</v>
      </c>
      <c r="G94">
        <f>IF(G42=Stand!G42,Stand!G94,Hit!G94)</f>
        <v>0.42315049208499778</v>
      </c>
      <c r="H94">
        <f>IF(H42=Stand!H42,Stand!H94,Hit!H94)</f>
        <v>0.35541355077168107</v>
      </c>
      <c r="I94">
        <f>IF(I42=Stand!I42,Stand!I94,Hit!I94)</f>
        <v>0.32514100115062705</v>
      </c>
      <c r="J94">
        <f>IF(J42=Stand!J42,Stand!J94,Hit!J94)</f>
        <v>0.29007768787413191</v>
      </c>
      <c r="K94">
        <f>IF(K42=Stand!K42,Stand!K94,Hit!K94)</f>
        <v>0.2488921581952955</v>
      </c>
    </row>
    <row r="95" spans="1:11" x14ac:dyDescent="0.2">
      <c r="A95">
        <v>23</v>
      </c>
      <c r="B95">
        <f>IF(B43=Stand!B43,Stand!B95,Hit!B95)</f>
        <v>0.21294127337584787</v>
      </c>
      <c r="C95">
        <f>IF(C43=Stand!C43,Stand!C95,Hit!C95)</f>
        <v>0.35360813639536137</v>
      </c>
      <c r="D95">
        <f>IF(D43=Stand!D43,Stand!D95,Hit!D95)</f>
        <v>0.37387488538214331</v>
      </c>
      <c r="E95">
        <f>IF(E43=Stand!E43,Stand!E95,Hit!E95)</f>
        <v>0.39446844550254284</v>
      </c>
      <c r="F95">
        <f>IF(F43=Stand!F43,Stand!F95,Hit!F95)</f>
        <v>0.41640366958226238</v>
      </c>
      <c r="G95">
        <f>IF(G43=Stand!G43,Stand!G95,Hit!G95)</f>
        <v>0.42315049208499778</v>
      </c>
      <c r="H95">
        <f>IF(H43=Stand!H43,Stand!H95,Hit!H95)</f>
        <v>0.33002686857370378</v>
      </c>
      <c r="I95">
        <f>IF(I43=Stand!I43,Stand!I95,Hit!I95)</f>
        <v>0.30191664392558226</v>
      </c>
      <c r="J95">
        <f>IF(J43=Stand!J43,Stand!J95,Hit!J95)</f>
        <v>0.26935785302597964</v>
      </c>
      <c r="K95">
        <f>IF(K43=Stand!K43,Stand!K95,Hit!K95)</f>
        <v>0.23111414689563153</v>
      </c>
    </row>
    <row r="96" spans="1:11" x14ac:dyDescent="0.2">
      <c r="A96">
        <v>24</v>
      </c>
      <c r="B96">
        <f>IF(B44=Stand!B44,Stand!B96,Hit!B96)</f>
        <v>0.19773118242043017</v>
      </c>
      <c r="C96">
        <f>IF(C44=Stand!C44,Stand!C96,Hit!C96)</f>
        <v>0.35360813639536137</v>
      </c>
      <c r="D96">
        <f>IF(D44=Stand!D44,Stand!D96,Hit!D96)</f>
        <v>0.37387488538214331</v>
      </c>
      <c r="E96">
        <f>IF(E44=Stand!E44,Stand!E96,Hit!E96)</f>
        <v>0.39446844550254284</v>
      </c>
      <c r="F96">
        <f>IF(F44=Stand!F44,Stand!F96,Hit!F96)</f>
        <v>0.41640366958226238</v>
      </c>
      <c r="G96">
        <f>IF(G44=Stand!G44,Stand!G96,Hit!G96)</f>
        <v>0.42315049208499778</v>
      </c>
      <c r="H96">
        <f>IF(H44=Stand!H44,Stand!H96,Hit!H96)</f>
        <v>0.30645352081843924</v>
      </c>
      <c r="I96">
        <f>IF(I44=Stand!I44,Stand!I96,Hit!I96)</f>
        <v>0.28035116935946924</v>
      </c>
      <c r="J96">
        <f>IF(J44=Stand!J44,Stand!J96,Hit!J96)</f>
        <v>0.25011800638126686</v>
      </c>
      <c r="K96">
        <f>IF(K44=Stand!K44,Stand!K96,Hit!K96)</f>
        <v>0.21460599354594356</v>
      </c>
    </row>
    <row r="97" spans="1:11" x14ac:dyDescent="0.2">
      <c r="A97">
        <v>25</v>
      </c>
      <c r="B97">
        <f>IF(B45=Stand!B45,Stand!B97,Hit!B97)</f>
        <v>0.1836075265332566</v>
      </c>
      <c r="C97">
        <f>IF(C45=Stand!C45,Stand!C97,Hit!C97)</f>
        <v>0.35360813639536137</v>
      </c>
      <c r="D97">
        <f>IF(D45=Stand!D45,Stand!D97,Hit!D97)</f>
        <v>0.37387488538214331</v>
      </c>
      <c r="E97">
        <f>IF(E45=Stand!E45,Stand!E97,Hit!E97)</f>
        <v>0.39446844550254284</v>
      </c>
      <c r="F97">
        <f>IF(F45=Stand!F45,Stand!F97,Hit!F97)</f>
        <v>0.41640366958226238</v>
      </c>
      <c r="G97">
        <f>IF(G45=Stand!G45,Stand!G97,Hit!G97)</f>
        <v>0.42315049208499778</v>
      </c>
      <c r="H97">
        <f>IF(H45=Stand!H45,Stand!H97,Hit!H97)</f>
        <v>0.28456398361712221</v>
      </c>
      <c r="I97">
        <f>IF(I45=Stand!I45,Stand!I97,Hit!I97)</f>
        <v>0.26032608583379291</v>
      </c>
      <c r="J97">
        <f>IF(J45=Stand!J45,Stand!J97,Hit!J97)</f>
        <v>0.23225243449689065</v>
      </c>
      <c r="K97">
        <f>IF(K45=Stand!K45,Stand!K97,Hit!K97)</f>
        <v>0.19927699400694757</v>
      </c>
    </row>
    <row r="98" spans="1:11" x14ac:dyDescent="0.2">
      <c r="A98">
        <v>26</v>
      </c>
      <c r="B98">
        <f>IF(B46=Stand!B46,Stand!B98,Hit!B98)</f>
        <v>0.2121090766176992</v>
      </c>
      <c r="C98">
        <f>IF(C46=Stand!C46,Stand!C98,Hit!C98)</f>
        <v>0.35360813639536137</v>
      </c>
      <c r="D98">
        <f>IF(D46=Stand!D46,Stand!D98,Hit!D98)</f>
        <v>0.37387488538214331</v>
      </c>
      <c r="E98">
        <f>IF(E46=Stand!E46,Stand!E98,Hit!E98)</f>
        <v>0.39446844550254284</v>
      </c>
      <c r="F98">
        <f>IF(F46=Stand!F46,Stand!F98,Hit!F98)</f>
        <v>0.41640366958226238</v>
      </c>
      <c r="G98">
        <f>IF(G46=Stand!G46,Stand!G98,Hit!G98)</f>
        <v>0.42315049208499778</v>
      </c>
      <c r="H98">
        <f>IF(H46=Stand!H46,Stand!H98,Hit!H98)</f>
        <v>0.26423798478732774</v>
      </c>
      <c r="I98">
        <f>IF(I46=Stand!I46,Stand!I98,Hit!I98)</f>
        <v>0.24173136541709339</v>
      </c>
      <c r="J98">
        <f>IF(J46=Stand!J46,Stand!J98,Hit!J98)</f>
        <v>0.21566297488996986</v>
      </c>
      <c r="K98">
        <f>IF(K46=Stand!K46,Stand!K98,Hit!K98)</f>
        <v>0.18504292300645134</v>
      </c>
    </row>
    <row r="99" spans="1:11" x14ac:dyDescent="0.2">
      <c r="A99">
        <v>27</v>
      </c>
      <c r="B99">
        <f>IF(B47=Stand!B47,Stand!B99,Hit!B99)</f>
        <v>0.2121090766176992</v>
      </c>
      <c r="C99">
        <f>IF(C47=Stand!C47,Stand!C99,Hit!C99)</f>
        <v>0.35360813639536137</v>
      </c>
      <c r="D99">
        <f>IF(D47=Stand!D47,Stand!D99,Hit!D99)</f>
        <v>0.37387488538214331</v>
      </c>
      <c r="E99">
        <f>IF(E47=Stand!E47,Stand!E99,Hit!E99)</f>
        <v>0.39446844550254284</v>
      </c>
      <c r="F99">
        <f>IF(F47=Stand!F47,Stand!F99,Hit!F99)</f>
        <v>0.41640366958226238</v>
      </c>
      <c r="G99">
        <f>IF(G47=Stand!G47,Stand!G99,Hit!G99)</f>
        <v>0.42315049208499778</v>
      </c>
      <c r="H99">
        <f>IF(H47=Stand!H47,Stand!H99,Hit!H99)</f>
        <v>0.26231240836153336</v>
      </c>
      <c r="I99">
        <f>IF(I47=Stand!I47,Stand!I99,Hit!I99)</f>
        <v>0.24474124225119143</v>
      </c>
      <c r="J99">
        <f>IF(J47=Stand!J47,Stand!J99,Hit!J99)</f>
        <v>0.2284251594344453</v>
      </c>
      <c r="K99">
        <f>IF(K47=Stand!K47,Stand!K99,Hit!K99)</f>
        <v>0.21210907661769923</v>
      </c>
    </row>
    <row r="100" spans="1:11" x14ac:dyDescent="0.2">
      <c r="A100">
        <v>28</v>
      </c>
      <c r="B100">
        <f>IF(B48=Stand!B48,Stand!B100,Hit!B100)</f>
        <v>0.3235334151403132</v>
      </c>
      <c r="C100">
        <f>IF(C48=Stand!C48,Stand!C100,Hit!C100)</f>
        <v>0.4934172759230967</v>
      </c>
      <c r="D100">
        <f>IF(D48=Stand!D48,Stand!D100,Hit!D100)</f>
        <v>0.50890887319328326</v>
      </c>
      <c r="E100">
        <f>IF(E48=Stand!E48,Stand!E100,Hit!E100)</f>
        <v>0.52495818135214112</v>
      </c>
      <c r="F100">
        <f>IF(F48=Stand!F48,Stand!F100,Hit!F100)</f>
        <v>0.53865495485281323</v>
      </c>
      <c r="G100">
        <f>IF(G48=Stand!G48,Stand!G100,Hit!G100)</f>
        <v>0.58858866858834413</v>
      </c>
      <c r="H100">
        <f>IF(H48=Stand!H48,Stand!H100,Hit!H100)</f>
        <v>0.63087860215577196</v>
      </c>
      <c r="I100">
        <f>IF(I48=Stand!I48,Stand!I100,Hit!I100)</f>
        <v>0.37330778670036147</v>
      </c>
      <c r="J100">
        <f>IF(J48=Stand!J48,Stand!J100,Hit!J100)</f>
        <v>0.34842060092033733</v>
      </c>
      <c r="K100">
        <f>IF(K48=Stand!K48,Stand!K100,Hit!K100)</f>
        <v>0.32353341514031325</v>
      </c>
    </row>
    <row r="101" spans="1:11" x14ac:dyDescent="0.2">
      <c r="A101">
        <v>29</v>
      </c>
      <c r="B101">
        <f>IF(B49=Stand!B49,Stand!B101,Hit!B101)</f>
        <v>0.43495775366292722</v>
      </c>
      <c r="C101">
        <f>IF(C49=Stand!C49,Stand!C101,Hit!C101)</f>
        <v>0.62832462629779118</v>
      </c>
      <c r="D101">
        <f>IF(D49=Stand!D49,Stand!D101,Hit!D101)</f>
        <v>0.63939119964802815</v>
      </c>
      <c r="E101">
        <f>IF(E49=Stand!E49,Stand!E101,Hit!E101)</f>
        <v>0.65089625584534427</v>
      </c>
      <c r="F101">
        <f>IF(F49=Stand!F49,Stand!F101,Hit!F101)</f>
        <v>0.66090624012336407</v>
      </c>
      <c r="G101">
        <f>IF(G49=Stand!G49,Stand!G101,Hit!G101)</f>
        <v>0.69485524745855443</v>
      </c>
      <c r="H101">
        <f>IF(H49=Stand!H49,Stand!H101,Hit!H101)</f>
        <v>0.76867556518077984</v>
      </c>
      <c r="I101">
        <f>IF(I49=Stand!I49,Stand!I101,Hit!I101)</f>
        <v>0.73264356191876234</v>
      </c>
      <c r="J101">
        <f>IF(J49=Stand!J49,Stand!J101,Hit!J101)</f>
        <v>0.46841604240622936</v>
      </c>
      <c r="K101">
        <f>IF(K49=Stand!K49,Stand!K101,Hit!K101)</f>
        <v>0.43495775366292727</v>
      </c>
    </row>
    <row r="102" spans="1:11" x14ac:dyDescent="0.2">
      <c r="A102">
        <v>30</v>
      </c>
      <c r="B102">
        <f>IF(B50=Stand!B50,Stand!B102,Hit!B102)</f>
        <v>0.54638209218554123</v>
      </c>
      <c r="C102">
        <f>IF(C50=Stand!C50,Stand!C102,Hit!C102)</f>
        <v>0.75798005972279903</v>
      </c>
      <c r="D102">
        <f>IF(D50=Stand!D50,Stand!D102,Hit!D102)</f>
        <v>0.7649717369497322</v>
      </c>
      <c r="E102">
        <f>IF(E50=Stand!E50,Stand!E102,Hit!E102)</f>
        <v>0.77228266898215236</v>
      </c>
      <c r="F102">
        <f>IF(F50=Stand!F50,Stand!F102,Hit!F102)</f>
        <v>0.77860586403751975</v>
      </c>
      <c r="G102">
        <f>IF(G50=Stand!G50,Stand!G102,Hit!G102)</f>
        <v>0.80112182632876472</v>
      </c>
      <c r="H102">
        <f>IF(H50=Stand!H50,Stand!H102,Hit!H102)</f>
        <v>0.84730093057265166</v>
      </c>
      <c r="I102">
        <f>IF(I50=Stand!I50,Stand!I102,Hit!I102)</f>
        <v>0.86121010636793238</v>
      </c>
      <c r="J102">
        <f>IF(J50=Stand!J50,Stand!J102,Hit!J102)</f>
        <v>0.81918071466135212</v>
      </c>
      <c r="K102">
        <f>IF(K50=Stand!K50,Stand!K102,Hit!K102)</f>
        <v>0.54638209218554135</v>
      </c>
    </row>
    <row r="103" spans="1:11" x14ac:dyDescent="0.2">
      <c r="A103">
        <v>31</v>
      </c>
      <c r="B103">
        <f>IF(B51=Stand!B51,Stand!B103,Hit!B103)</f>
        <v>0.65780643070815525</v>
      </c>
      <c r="C103">
        <f>IF(C51=Stand!C51,Stand!C103,Hit!C103)</f>
        <v>0.88200651549404019</v>
      </c>
      <c r="D103">
        <f>IF(D51=Stand!D51,Stand!D103,Hit!D103)</f>
        <v>0.8853003573017495</v>
      </c>
      <c r="E103">
        <f>IF(E51=Stand!E51,Stand!E103,Hit!E103)</f>
        <v>0.88876729296591961</v>
      </c>
      <c r="F103">
        <f>IF(F51=Stand!F51,Stand!F103,Hit!F103)</f>
        <v>0.89175382659528035</v>
      </c>
      <c r="G103">
        <f>IF(G51=Stand!G51,Stand!G103,Hit!G103)</f>
        <v>0.90283674384257995</v>
      </c>
      <c r="H103">
        <f>IF(H51=Stand!H51,Stand!H103,Hit!H103)</f>
        <v>0.92592629596452347</v>
      </c>
      <c r="I103">
        <f>IF(I51=Stand!I51,Stand!I103,Hit!I103)</f>
        <v>0.93060505318396625</v>
      </c>
      <c r="J103">
        <f>IF(J51=Stand!J51,Stand!J103,Hit!J103)</f>
        <v>0.93917615614724415</v>
      </c>
      <c r="K103">
        <f>IF(K51=Stand!K51,Stand!K103,Hit!K103)</f>
        <v>0.88857566147738609</v>
      </c>
    </row>
    <row r="104" spans="1:11" x14ac:dyDescent="0.2">
      <c r="A104" s="436" t="s">
        <v>132</v>
      </c>
      <c r="B104" s="436"/>
      <c r="C104" s="436"/>
      <c r="D104" s="436"/>
      <c r="E104" s="436"/>
      <c r="F104" s="436"/>
      <c r="G104" s="436"/>
      <c r="H104" s="436"/>
      <c r="I104" s="436"/>
      <c r="J104" s="436"/>
      <c r="K104" s="436"/>
    </row>
    <row r="105" spans="1:11" x14ac:dyDescent="0.2">
      <c r="A105" t="s">
        <v>7</v>
      </c>
      <c r="B105">
        <v>1</v>
      </c>
      <c r="C105">
        <v>2</v>
      </c>
      <c r="D105">
        <v>3</v>
      </c>
      <c r="E105">
        <v>4</v>
      </c>
      <c r="F105">
        <v>5</v>
      </c>
      <c r="G105">
        <v>6</v>
      </c>
      <c r="H105">
        <v>7</v>
      </c>
      <c r="I105">
        <v>8</v>
      </c>
      <c r="J105">
        <v>9</v>
      </c>
      <c r="K105">
        <v>10</v>
      </c>
    </row>
    <row r="106" spans="1:11" x14ac:dyDescent="0.2">
      <c r="A106">
        <v>4</v>
      </c>
      <c r="B106">
        <f>IF(B2=Stand!B2,Stand!B106,Hit!B106)</f>
        <v>-0.64969215627243293</v>
      </c>
      <c r="C106">
        <f>IF(C2=Stand!C2,Stand!C106,Hit!C106)</f>
        <v>-0.62794445506581353</v>
      </c>
      <c r="D106">
        <f>IF(D2=Stand!D2,Stand!D106,Hit!D106)</f>
        <v>-0.62549382739723836</v>
      </c>
      <c r="E106">
        <f>IF(E2=Stand!E2,Stand!E106,Hit!E106)</f>
        <v>-0.64139839210054761</v>
      </c>
      <c r="F106">
        <f>IF(F2=Stand!F2,Stand!F106,Hit!F106)</f>
        <v>-0.63951804267999679</v>
      </c>
      <c r="G106">
        <f>IF(G2=Stand!G2,Stand!G106,Hit!G106)</f>
        <v>-0.63283750233551095</v>
      </c>
      <c r="H106">
        <f>IF(H2=Stand!H2,Stand!H106,Hit!H106)</f>
        <v>-0.49918158357350934</v>
      </c>
      <c r="I106">
        <f>IF(I2=Stand!I2,Stand!I106,Hit!I106)</f>
        <v>-0.53303800219597064</v>
      </c>
      <c r="J106">
        <f>IF(J2=Stand!J2,Stand!J106,Hit!J106)</f>
        <v>-0.57336816996507856</v>
      </c>
      <c r="K106">
        <f>IF(K2=Stand!K2,Stand!K106,Hit!K106)</f>
        <v>-0.62034738716819848</v>
      </c>
    </row>
    <row r="107" spans="1:11" x14ac:dyDescent="0.2">
      <c r="A107">
        <v>5</v>
      </c>
      <c r="B107">
        <f>IF(B3=Stand!B3,Stand!B107,Hit!B107)</f>
        <v>-0.66161021563681621</v>
      </c>
      <c r="C107">
        <f>IF(C3=Stand!C3,Stand!C107,Hit!C107)</f>
        <v>-0.63975586028521114</v>
      </c>
      <c r="D107">
        <f>IF(D3=Stand!D3,Stand!D107,Hit!D107)</f>
        <v>-0.63747965223362502</v>
      </c>
      <c r="E107">
        <f>IF(E3=Stand!E3,Stand!E107,Hit!E107)</f>
        <v>-0.65226238668282521</v>
      </c>
      <c r="F107">
        <f>IF(F3=Stand!F3,Stand!F107,Hit!F107)</f>
        <v>-0.65051607184757509</v>
      </c>
      <c r="G107">
        <f>IF(G3=Stand!G3,Stand!G107,Hit!G107)</f>
        <v>-0.64431188412953411</v>
      </c>
      <c r="H107">
        <f>IF(H3=Stand!H3,Stand!H107,Hit!H107)</f>
        <v>-0.51628322192830511</v>
      </c>
      <c r="I107">
        <f>IF(I3=Stand!I3,Stand!I107,Hit!I107)</f>
        <v>-0.54901899374941099</v>
      </c>
      <c r="J107">
        <f>IF(J3=Stand!J3,Stand!J107,Hit!J107)</f>
        <v>-0.58797254265475285</v>
      </c>
      <c r="K107">
        <f>IF(K3=Stand!K3,Stand!K107,Hit!K107)</f>
        <v>-0.63328384702255858</v>
      </c>
    </row>
    <row r="108" spans="1:11" x14ac:dyDescent="0.2">
      <c r="A108">
        <v>6</v>
      </c>
      <c r="B108">
        <f>IF(B4=Stand!B4,Stand!B108,Hit!B108)</f>
        <v>-0.67780484725526791</v>
      </c>
      <c r="C108">
        <f>IF(C4=Stand!C4,Stand!C108,Hit!C108)</f>
        <v>-0.65118323227086761</v>
      </c>
      <c r="D108">
        <f>IF(D4=Stand!D4,Stand!D108,Hit!D108)</f>
        <v>-0.64909810474299945</v>
      </c>
      <c r="E108">
        <f>IF(E4=Stand!E4,Stand!E108,Hit!E108)</f>
        <v>-0.66292687509510151</v>
      </c>
      <c r="F108">
        <f>IF(F4=Stand!F4,Stand!F108,Hit!F108)</f>
        <v>-0.6613324742233252</v>
      </c>
      <c r="G108">
        <f>IF(G4=Stand!G4,Stand!G108,Hit!G108)</f>
        <v>-0.65566123977056312</v>
      </c>
      <c r="H108">
        <f>IF(H4=Stand!H4,Stand!H108,Hit!H108)</f>
        <v>-0.53412528358263123</v>
      </c>
      <c r="I108">
        <f>IF(I4=Stand!I4,Stand!I108,Hit!I108)</f>
        <v>-0.5657286516448633</v>
      </c>
      <c r="J108">
        <f>IF(J4=Stand!J4,Stand!J108,Hit!J108)</f>
        <v>-0.60258608955731263</v>
      </c>
      <c r="K108">
        <f>IF(K4=Stand!K4,Stand!K108,Hit!K108)</f>
        <v>-0.64629383657022199</v>
      </c>
    </row>
    <row r="109" spans="1:11" x14ac:dyDescent="0.2">
      <c r="A109">
        <v>7</v>
      </c>
      <c r="B109">
        <f>IF(B5=Stand!B5,Stand!B109,Hit!B109)</f>
        <v>-0.65408751348945049</v>
      </c>
      <c r="C109">
        <f>IF(C5=Stand!C5,Stand!C109,Hit!C109)</f>
        <v>-0.57459899474076515</v>
      </c>
      <c r="D109">
        <f>IF(D5=Stand!D5,Stand!D109,Hit!D109)</f>
        <v>-0.56785808138444083</v>
      </c>
      <c r="E109">
        <f>IF(E5=Stand!E5,Stand!E109,Hit!E109)</f>
        <v>-0.57497300528939332</v>
      </c>
      <c r="F109">
        <f>IF(F5=Stand!F5,Stand!F109,Hit!F109)</f>
        <v>-0.56922223373423586</v>
      </c>
      <c r="G109">
        <f>IF(G5=Stand!G5,Stand!G109,Hit!G109)</f>
        <v>-0.54851117635997992</v>
      </c>
      <c r="H109">
        <f>IF(H5=Stand!H5,Stand!H109,Hit!H109)</f>
        <v>-0.44806397377899709</v>
      </c>
      <c r="I109">
        <f>IF(I5=Stand!I5,Stand!I109,Hit!I109)</f>
        <v>-0.54649948645992685</v>
      </c>
      <c r="J109">
        <f>IF(J5=Stand!J5,Stand!J109,Hit!J109)</f>
        <v>-0.59178605557427866</v>
      </c>
      <c r="K109">
        <f>IF(K5=Stand!K5,Stand!K109,Hit!K109)</f>
        <v>-0.63228864704315768</v>
      </c>
    </row>
    <row r="110" spans="1:11" x14ac:dyDescent="0.2">
      <c r="A110">
        <v>8</v>
      </c>
      <c r="B110">
        <f>IF(B6=Stand!B6,Stand!B110,Hit!B110)</f>
        <v>-0.61870368335035075</v>
      </c>
      <c r="C110">
        <f>IF(C6=Stand!C6,Stand!C110,Hit!C110)</f>
        <v>-0.52570125482952001</v>
      </c>
      <c r="D110">
        <f>IF(D6=Stand!D6,Stand!D110,Hit!D110)</f>
        <v>-0.51982063212531804</v>
      </c>
      <c r="E110">
        <f>IF(E6=Stand!E6,Stand!E110,Hit!E110)</f>
        <v>-0.52686965809573971</v>
      </c>
      <c r="F110">
        <f>IF(F6=Stand!F6,Stand!F110,Hit!F110)</f>
        <v>-0.52180592231171319</v>
      </c>
      <c r="G110">
        <f>IF(G6=Stand!G6,Stand!G110,Hit!G110)</f>
        <v>-0.50419996892272845</v>
      </c>
      <c r="H110">
        <f>IF(H6=Stand!H6,Stand!H110,Hit!H110)</f>
        <v>-0.40009338241588083</v>
      </c>
      <c r="I110">
        <f>IF(I6=Stand!I6,Stand!I110,Hit!I110)</f>
        <v>-0.44404302315822308</v>
      </c>
      <c r="J110">
        <f>IF(J6=Stand!J6,Stand!J110,Hit!J110)</f>
        <v>-0.54699786561582064</v>
      </c>
      <c r="K110">
        <f>IF(K6=Stand!K6,Stand!K110,Hit!K110)</f>
        <v>-0.60080448007436693</v>
      </c>
    </row>
    <row r="111" spans="1:11" x14ac:dyDescent="0.2">
      <c r="A111">
        <v>9</v>
      </c>
      <c r="B111">
        <f>IF(B7=Stand!B7,Stand!B111,Hit!B111)</f>
        <v>-0.57933468405491317</v>
      </c>
      <c r="C111">
        <f>IF(C7=Stand!C7,Stand!C111,Hit!C111)</f>
        <v>-0.47296850799930379</v>
      </c>
      <c r="D111">
        <f>IF(D7=Stand!D7,Stand!D111,Hit!D111)</f>
        <v>-0.46806812405463022</v>
      </c>
      <c r="E111">
        <f>IF(E7=Stand!E7,Stand!E111,Hit!E111)</f>
        <v>-0.47524662105573579</v>
      </c>
      <c r="F111">
        <f>IF(F7=Stand!F7,Stand!F111,Hit!F111)</f>
        <v>-0.47105232864362206</v>
      </c>
      <c r="G111">
        <f>IF(G7=Stand!G7,Stand!G111,Hit!G111)</f>
        <v>-0.45612413374487487</v>
      </c>
      <c r="H111">
        <f>IF(H7=Stand!H7,Stand!H111,Hit!H111)</f>
        <v>-0.36292586807283833</v>
      </c>
      <c r="I111">
        <f>IF(I7=Stand!I7,Stand!I111,Hit!I111)</f>
        <v>-0.39271659089901562</v>
      </c>
      <c r="J111">
        <f>IF(J7=Stand!J7,Stand!J111,Hit!J111)</f>
        <v>-0.44112297012360069</v>
      </c>
      <c r="K111">
        <f>IF(K7=Stand!K7,Stand!K111,Hit!K111)</f>
        <v>-0.54988410919942199</v>
      </c>
    </row>
    <row r="112" spans="1:11" x14ac:dyDescent="0.2">
      <c r="A112">
        <v>10</v>
      </c>
      <c r="B112">
        <f>IF(B8=Stand!B8,Stand!B112,Hit!B112)</f>
        <v>-0.51971754456469177</v>
      </c>
      <c r="C112">
        <f>IF(C8=Stand!C8,Stand!C112,Hit!C112)</f>
        <v>-0.41455289302374626</v>
      </c>
      <c r="D112">
        <f>IF(D8=Stand!D8,Stand!D112,Hit!D112)</f>
        <v>-0.41074063571208014</v>
      </c>
      <c r="E112">
        <f>IF(E8=Stand!E8,Stand!E112,Hit!E112)</f>
        <v>-0.4181729491437069</v>
      </c>
      <c r="F112">
        <f>IF(F8=Stand!F8,Stand!F112,Hit!F112)</f>
        <v>-0.41494401934743752</v>
      </c>
      <c r="G112">
        <f>IF(G8=Stand!G8,Stand!G112,Hit!G112)</f>
        <v>-0.40334937685888633</v>
      </c>
      <c r="H112">
        <f>IF(H8=Stand!H8,Stand!H112,Hit!H112)</f>
        <v>-0.3213752943194127</v>
      </c>
      <c r="I112">
        <f>IF(I8=Stand!I8,Stand!I112,Hit!I112)</f>
        <v>-0.35093893283822203</v>
      </c>
      <c r="J112">
        <f>IF(J8=Stand!J8,Stand!J112,Hit!J112)</f>
        <v>-0.38490346848624718</v>
      </c>
      <c r="K112">
        <f>IF(K8=Stand!K8,Stand!K112,Hit!K112)</f>
        <v>-0.4391161443290561</v>
      </c>
    </row>
    <row r="113" spans="1:11" x14ac:dyDescent="0.2">
      <c r="A113">
        <v>11</v>
      </c>
      <c r="B113">
        <f>IF(B9=Stand!B9,Stand!B113,Hit!B113)</f>
        <v>-0.44074979780503526</v>
      </c>
      <c r="C113">
        <f>IF(C9=Stand!C9,Stand!C113,Hit!C113)</f>
        <v>-0.38732362736852477</v>
      </c>
      <c r="D113">
        <f>IF(D9=Stand!D9,Stand!D113,Hit!D113)</f>
        <v>-0.38427148739709915</v>
      </c>
      <c r="E113">
        <f>IF(E9=Stand!E9,Stand!E113,Hit!E113)</f>
        <v>-0.39250386290507289</v>
      </c>
      <c r="F113">
        <f>IF(F9=Stand!F9,Stand!F113,Hit!F113)</f>
        <v>-0.38996413317711753</v>
      </c>
      <c r="G113">
        <f>IF(G9=Stand!G9,Stand!G113,Hit!G113)</f>
        <v>-0.38092708697640476</v>
      </c>
      <c r="H113">
        <f>IF(H9=Stand!H9,Stand!H113,Hit!H113)</f>
        <v>-0.30428136261891797</v>
      </c>
      <c r="I113">
        <f>IF(I9=Stand!I9,Stand!I113,Hit!I113)</f>
        <v>-0.33492471434221421</v>
      </c>
      <c r="J113">
        <f>IF(J9=Stand!J9,Stand!J113,Hit!J113)</f>
        <v>-0.37086719682791891</v>
      </c>
      <c r="K113">
        <f>IF(K9=Stand!K9,Stand!K113,Hit!K113)</f>
        <v>-0.41340283543922207</v>
      </c>
    </row>
    <row r="114" spans="1:11" x14ac:dyDescent="0.2">
      <c r="A114">
        <v>12</v>
      </c>
      <c r="B114">
        <f>IF(B10=Stand!B10,Stand!B114,Hit!B114)</f>
        <v>-0.69498195510467564</v>
      </c>
      <c r="C114">
        <f>IF(C10=Stand!C10,Stand!C114,Hit!C114)</f>
        <v>-0.64537193969934437</v>
      </c>
      <c r="D114">
        <f>IF(D10=Stand!D10,Stand!D114,Hit!D114)</f>
        <v>-0.64253780972587782</v>
      </c>
      <c r="E114">
        <f>IF(E10=Stand!E10,Stand!E114,Hit!E114)</f>
        <v>-0.78789092338230082</v>
      </c>
      <c r="F114">
        <f>IF(F10=Stand!F10,Stand!F114,Hit!F114)</f>
        <v>-0.78789092338230082</v>
      </c>
      <c r="G114">
        <f>IF(G10=Stand!G10,Stand!G114,Hit!G114)</f>
        <v>-0.78789092338230082</v>
      </c>
      <c r="H114">
        <f>IF(H10=Stand!H10,Stand!H114,Hit!H114)</f>
        <v>-0.56826126528899534</v>
      </c>
      <c r="I114">
        <f>IF(I10=Stand!I10,Stand!I114,Hit!I114)</f>
        <v>-0.59671580617491327</v>
      </c>
      <c r="J114">
        <f>IF(J10=Stand!J10,Stand!J114,Hit!J114)</f>
        <v>-0.63009096848306756</v>
      </c>
      <c r="K114">
        <f>IF(K10=Stand!K10,Stand!K114,Hit!K114)</f>
        <v>-0.66958834719356342</v>
      </c>
    </row>
    <row r="115" spans="1:11" x14ac:dyDescent="0.2">
      <c r="A115">
        <v>13</v>
      </c>
      <c r="B115">
        <f>IF(B11=Stand!B11,Stand!B115,Hit!B115)</f>
        <v>-0.71676895831148446</v>
      </c>
      <c r="C115">
        <f>IF(C11=Stand!C11,Stand!C115,Hit!C115)</f>
        <v>-0.78789092338230082</v>
      </c>
      <c r="D115">
        <f>IF(D11=Stand!D11,Stand!D115,Hit!D115)</f>
        <v>-0.78789092338230082</v>
      </c>
      <c r="E115">
        <f>IF(E11=Stand!E11,Stand!E115,Hit!E115)</f>
        <v>-0.78789092338230082</v>
      </c>
      <c r="F115">
        <f>IF(F11=Stand!F11,Stand!F115,Hit!F115)</f>
        <v>-0.78789092338230082</v>
      </c>
      <c r="G115">
        <f>IF(G11=Stand!G11,Stand!G115,Hit!G115)</f>
        <v>-0.78789092338230082</v>
      </c>
      <c r="H115">
        <f>IF(H11=Stand!H11,Stand!H115,Hit!H115)</f>
        <v>-0.59909974633978136</v>
      </c>
      <c r="I115">
        <f>IF(I11=Stand!I11,Stand!I115,Hit!I115)</f>
        <v>-0.62552182001956225</v>
      </c>
      <c r="J115">
        <f>IF(J11=Stand!J11,Stand!J115,Hit!J115)</f>
        <v>-0.65651304216284845</v>
      </c>
      <c r="K115">
        <f>IF(K11=Stand!K11,Stand!K115,Hit!K115)</f>
        <v>-0.69318917953688031</v>
      </c>
    </row>
    <row r="116" spans="1:11" x14ac:dyDescent="0.2">
      <c r="A116">
        <v>14</v>
      </c>
      <c r="B116">
        <f>IF(B12=Stand!B12,Stand!B116,Hit!B116)</f>
        <v>-0.73699974700352133</v>
      </c>
      <c r="C116">
        <f>IF(C12=Stand!C12,Stand!C116,Hit!C116)</f>
        <v>-0.78789092338230082</v>
      </c>
      <c r="D116">
        <f>IF(D12=Stand!D12,Stand!D116,Hit!D116)</f>
        <v>-0.78789092338230082</v>
      </c>
      <c r="E116">
        <f>IF(E12=Stand!E12,Stand!E116,Hit!E116)</f>
        <v>-0.78789092338230082</v>
      </c>
      <c r="F116">
        <f>IF(F12=Stand!F12,Stand!F116,Hit!F116)</f>
        <v>-0.78789092338230082</v>
      </c>
      <c r="G116">
        <f>IF(G12=Stand!G12,Stand!G116,Hit!G116)</f>
        <v>-0.78789092338230082</v>
      </c>
      <c r="H116">
        <f>IF(H12=Stand!H12,Stand!H116,Hit!H116)</f>
        <v>-0.62773547874408275</v>
      </c>
      <c r="I116">
        <f>IF(I12=Stand!I12,Stand!I116,Hit!I116)</f>
        <v>-0.65227026144673639</v>
      </c>
      <c r="J116">
        <f>IF(J12=Stand!J12,Stand!J116,Hit!J116)</f>
        <v>-0.68104782486550219</v>
      </c>
      <c r="K116">
        <f>IF(K12=Stand!K12,Stand!K116,Hit!K116)</f>
        <v>-0.71510423814138879</v>
      </c>
    </row>
    <row r="117" spans="1:11" x14ac:dyDescent="0.2">
      <c r="A117">
        <v>15</v>
      </c>
      <c r="B117">
        <f>IF(B13=Stand!B13,Stand!B117,Hit!B117)</f>
        <v>-0.75578547936041274</v>
      </c>
      <c r="C117">
        <f>IF(C13=Stand!C13,Stand!C117,Hit!C117)</f>
        <v>-0.78789092338230082</v>
      </c>
      <c r="D117">
        <f>IF(D13=Stand!D13,Stand!D117,Hit!D117)</f>
        <v>-0.78789092338230082</v>
      </c>
      <c r="E117">
        <f>IF(E13=Stand!E13,Stand!E117,Hit!E117)</f>
        <v>-0.78789092338230082</v>
      </c>
      <c r="F117">
        <f>IF(F13=Stand!F13,Stand!F117,Hit!F117)</f>
        <v>-0.78789092338230082</v>
      </c>
      <c r="G117">
        <f>IF(G13=Stand!G13,Stand!G117,Hit!G117)</f>
        <v>-0.78789092338230082</v>
      </c>
      <c r="H117">
        <f>IF(H13=Stand!H13,Stand!H117,Hit!H117)</f>
        <v>-0.65432580169093391</v>
      </c>
      <c r="I117">
        <f>IF(I13=Stand!I13,Stand!I117,Hit!I117)</f>
        <v>-0.67710809991482657</v>
      </c>
      <c r="J117">
        <f>IF(J13=Stand!J13,Stand!J117,Hit!J117)</f>
        <v>-0.70383012308939485</v>
      </c>
      <c r="K117">
        <f>IF(K13=Stand!K13,Stand!K117,Hit!K117)</f>
        <v>-0.73545393541700388</v>
      </c>
    </row>
    <row r="118" spans="1:11" x14ac:dyDescent="0.2">
      <c r="A118">
        <v>16</v>
      </c>
      <c r="B118">
        <f>IF(B14=Stand!B14,Stand!B118,Hit!B118)</f>
        <v>-0.78789092338230082</v>
      </c>
      <c r="C118">
        <f>IF(C14=Stand!C14,Stand!C118,Hit!C118)</f>
        <v>-0.78789092338230082</v>
      </c>
      <c r="D118">
        <f>IF(D14=Stand!D14,Stand!D118,Hit!D118)</f>
        <v>-0.78789092338230082</v>
      </c>
      <c r="E118">
        <f>IF(E14=Stand!E14,Stand!E118,Hit!E118)</f>
        <v>-0.78789092338230082</v>
      </c>
      <c r="F118">
        <f>IF(F14=Stand!F14,Stand!F118,Hit!F118)</f>
        <v>-0.78789092338230082</v>
      </c>
      <c r="G118">
        <f>IF(G14=Stand!G14,Stand!G118,Hit!G118)</f>
        <v>-0.78789092338230082</v>
      </c>
      <c r="H118">
        <f>IF(H14=Stand!H14,Stand!H118,Hit!H118)</f>
        <v>-0.67901681585586726</v>
      </c>
      <c r="I118">
        <f>IF(I14=Stand!I14,Stand!I118,Hit!I118)</f>
        <v>-0.70017180706376769</v>
      </c>
      <c r="J118">
        <f>IF(J14=Stand!J14,Stand!J118,Hit!J118)</f>
        <v>-0.72498511429729517</v>
      </c>
      <c r="K118">
        <f>IF(K14=Stand!K14,Stand!K118,Hit!K118)</f>
        <v>-0.75435008288721794</v>
      </c>
    </row>
    <row r="119" spans="1:11" x14ac:dyDescent="0.2">
      <c r="A119">
        <v>17</v>
      </c>
      <c r="B119">
        <f>IF(B15=Stand!B15,Stand!B119,Hit!B119)</f>
        <v>-0.67646658485968691</v>
      </c>
      <c r="C119">
        <f>IF(C15=Stand!C15,Stand!C119,Hit!C119)</f>
        <v>-0.50658272407690341</v>
      </c>
      <c r="D119">
        <f>IF(D15=Stand!D15,Stand!D119,Hit!D119)</f>
        <v>-0.49109112680671685</v>
      </c>
      <c r="E119">
        <f>IF(E15=Stand!E15,Stand!E119,Hit!E119)</f>
        <v>-0.47504181864785899</v>
      </c>
      <c r="F119">
        <f>IF(F15=Stand!F15,Stand!F119,Hit!F119)</f>
        <v>-0.46134504514718699</v>
      </c>
      <c r="G119">
        <f>IF(G15=Stand!G15,Stand!G119,Hit!G119)</f>
        <v>-0.41141133141165598</v>
      </c>
      <c r="H119">
        <f>IF(H15=Stand!H15,Stand!H119,Hit!H119)</f>
        <v>-0.36912139784422809</v>
      </c>
      <c r="I119">
        <f>IF(I15=Stand!I15,Stand!I119,Hit!I119)</f>
        <v>-0.62669221329963865</v>
      </c>
      <c r="J119">
        <f>IF(J15=Stand!J15,Stand!J119,Hit!J119)</f>
        <v>-0.65157939907966278</v>
      </c>
      <c r="K119">
        <f>IF(K15=Stand!K15,Stand!K119,Hit!K119)</f>
        <v>-0.6764665848596868</v>
      </c>
    </row>
    <row r="120" spans="1:11" x14ac:dyDescent="0.2">
      <c r="A120">
        <v>18</v>
      </c>
      <c r="B120">
        <f>IF(B16=Stand!B16,Stand!B120,Hit!B120)</f>
        <v>-0.56504224633707278</v>
      </c>
      <c r="C120">
        <f>IF(C16=Stand!C16,Stand!C120,Hit!C120)</f>
        <v>-0.37167537370220893</v>
      </c>
      <c r="D120">
        <f>IF(D16=Stand!D16,Stand!D120,Hit!D120)</f>
        <v>-0.36060880035197201</v>
      </c>
      <c r="E120">
        <f>IF(E16=Stand!E16,Stand!E120,Hit!E120)</f>
        <v>-0.34910374415465584</v>
      </c>
      <c r="F120">
        <f>IF(F16=Stand!F16,Stand!F120,Hit!F120)</f>
        <v>-0.33909375987663615</v>
      </c>
      <c r="G120">
        <f>IF(G16=Stand!G16,Stand!G120,Hit!G120)</f>
        <v>-0.30514475254144569</v>
      </c>
      <c r="H120">
        <f>IF(H16=Stand!H16,Stand!H120,Hit!H120)</f>
        <v>-0.23132443481922021</v>
      </c>
      <c r="I120">
        <f>IF(I16=Stand!I16,Stand!I120,Hit!I120)</f>
        <v>-0.26735643808123788</v>
      </c>
      <c r="J120">
        <f>IF(J16=Stand!J16,Stand!J120,Hit!J120)</f>
        <v>-0.53158395759377075</v>
      </c>
      <c r="K120">
        <f>IF(K16=Stand!K16,Stand!K120,Hit!K120)</f>
        <v>-0.56504224633707278</v>
      </c>
    </row>
    <row r="121" spans="1:11" x14ac:dyDescent="0.2">
      <c r="A121">
        <v>19</v>
      </c>
      <c r="B121">
        <f>IF(B17=Stand!B17,Stand!B121,Hit!B121)</f>
        <v>-0.45361790781445882</v>
      </c>
      <c r="C121">
        <f>IF(C17=Stand!C17,Stand!C121,Hit!C121)</f>
        <v>-0.24201994027720117</v>
      </c>
      <c r="D121">
        <f>IF(D17=Stand!D17,Stand!D121,Hit!D121)</f>
        <v>-0.23502826305026803</v>
      </c>
      <c r="E121">
        <f>IF(E17=Stand!E17,Stand!E121,Hit!E121)</f>
        <v>-0.22771733101784777</v>
      </c>
      <c r="F121">
        <f>IF(F17=Stand!F17,Stand!F121,Hit!F121)</f>
        <v>-0.22139413596248042</v>
      </c>
      <c r="G121">
        <f>IF(G17=Stand!G17,Stand!G121,Hit!G121)</f>
        <v>-0.19887817367123536</v>
      </c>
      <c r="H121">
        <f>IF(H17=Stand!H17,Stand!H121,Hit!H121)</f>
        <v>-0.15269906942734846</v>
      </c>
      <c r="I121">
        <f>IF(I17=Stand!I17,Stand!I121,Hit!I121)</f>
        <v>-0.13878989363206784</v>
      </c>
      <c r="J121">
        <f>IF(J17=Stand!J17,Stand!J121,Hit!J121)</f>
        <v>-0.18081928533864794</v>
      </c>
      <c r="K121">
        <f>IF(K17=Stand!K17,Stand!K121,Hit!K121)</f>
        <v>-0.45361790781445882</v>
      </c>
    </row>
    <row r="122" spans="1:11" x14ac:dyDescent="0.2">
      <c r="A122">
        <v>20</v>
      </c>
      <c r="B122">
        <f>IF(B18=Stand!B18,Stand!B122,Hit!B122)</f>
        <v>-0.3421935692918448</v>
      </c>
      <c r="C122">
        <f>IF(C18=Stand!C18,Stand!C122,Hit!C122)</f>
        <v>-0.11799348450596005</v>
      </c>
      <c r="D122">
        <f>IF(D18=Stand!D18,Stand!D122,Hit!D122)</f>
        <v>-0.11469964269825067</v>
      </c>
      <c r="E122">
        <f>IF(E18=Stand!E18,Stand!E122,Hit!E122)</f>
        <v>-0.11123270703408057</v>
      </c>
      <c r="F122">
        <f>IF(F18=Stand!F18,Stand!F122,Hit!F122)</f>
        <v>-0.10824617340471979</v>
      </c>
      <c r="G122">
        <f>IF(G18=Stand!G18,Stand!G122,Hit!G122)</f>
        <v>-9.7163256157420136E-2</v>
      </c>
      <c r="H122">
        <f>IF(H18=Stand!H18,Stand!H122,Hit!H122)</f>
        <v>-7.4073704035476681E-2</v>
      </c>
      <c r="I122">
        <f>IF(I18=Stand!I18,Stand!I122,Hit!I122)</f>
        <v>-6.939494681603392E-2</v>
      </c>
      <c r="J122">
        <f>IF(J18=Stand!J18,Stand!J122,Hit!J122)</f>
        <v>-6.0823843852755924E-2</v>
      </c>
      <c r="K122">
        <f>IF(K18=Stand!K18,Stand!K122,Hit!K122)</f>
        <v>-0.11142433852261402</v>
      </c>
    </row>
    <row r="123" spans="1:11" x14ac:dyDescent="0.2">
      <c r="A123">
        <v>21</v>
      </c>
      <c r="B123">
        <f>IF(B19=Stand!B19,Stand!B123,Hit!B123)</f>
        <v>0</v>
      </c>
      <c r="C123">
        <f>IF(C19=Stand!C19,Stand!C123,Hit!C123)</f>
        <v>0</v>
      </c>
      <c r="D123">
        <f>IF(D19=Stand!D19,Stand!D123,Hit!D123)</f>
        <v>0</v>
      </c>
      <c r="E123">
        <f>IF(E19=Stand!E19,Stand!E123,Hit!E123)</f>
        <v>0</v>
      </c>
      <c r="F123">
        <f>IF(F19=Stand!F19,Stand!F123,Hit!F123)</f>
        <v>0</v>
      </c>
      <c r="G123">
        <f>IF(G19=Stand!G19,Stand!G123,Hit!G123)</f>
        <v>0</v>
      </c>
      <c r="H123">
        <f>IF(H19=Stand!H19,Stand!H123,Hit!H123)</f>
        <v>0</v>
      </c>
      <c r="I123">
        <f>IF(I19=Stand!I19,Stand!I123,Hit!I123)</f>
        <v>0</v>
      </c>
      <c r="J123">
        <f>IF(J19=Stand!J19,Stand!J123,Hit!J123)</f>
        <v>0</v>
      </c>
      <c r="K123">
        <f>IF(K19=Stand!K19,Stand!K123,Hit!K123)</f>
        <v>0</v>
      </c>
    </row>
    <row r="124" spans="1:11" x14ac:dyDescent="0.2">
      <c r="A124">
        <v>22</v>
      </c>
      <c r="B124">
        <f>IF(B20=Stand!B20,Stand!B124,Hit!B124)</f>
        <v>-1</v>
      </c>
      <c r="C124">
        <f>IF(C20=Stand!C20,Stand!C124,Hit!C124)</f>
        <v>-1</v>
      </c>
      <c r="D124">
        <f>IF(D20=Stand!D20,Stand!D124,Hit!D124)</f>
        <v>-1</v>
      </c>
      <c r="E124">
        <f>IF(E20=Stand!E20,Stand!E124,Hit!E124)</f>
        <v>-1</v>
      </c>
      <c r="F124">
        <f>IF(F20=Stand!F20,Stand!F124,Hit!F124)</f>
        <v>-1</v>
      </c>
      <c r="G124">
        <f>IF(G20=Stand!G20,Stand!G124,Hit!G124)</f>
        <v>-1</v>
      </c>
      <c r="H124">
        <f>IF(H20=Stand!H20,Stand!H124,Hit!H124)</f>
        <v>-1</v>
      </c>
      <c r="I124">
        <f>IF(I20=Stand!I20,Stand!I124,Hit!I124)</f>
        <v>-1</v>
      </c>
      <c r="J124">
        <f>IF(J20=Stand!J20,Stand!J124,Hit!J124)</f>
        <v>-1</v>
      </c>
      <c r="K124">
        <f>IF(K20=Stand!K20,Stand!K124,Hit!K124)</f>
        <v>-1</v>
      </c>
    </row>
    <row r="125" spans="1:11" x14ac:dyDescent="0.2">
      <c r="A125">
        <v>23</v>
      </c>
      <c r="B125">
        <f>IF(B21=Stand!B21,Stand!B125,Hit!B125)</f>
        <v>-1</v>
      </c>
      <c r="C125">
        <f>IF(C21=Stand!C21,Stand!C125,Hit!C125)</f>
        <v>-1</v>
      </c>
      <c r="D125">
        <f>IF(D21=Stand!D21,Stand!D125,Hit!D125)</f>
        <v>-1</v>
      </c>
      <c r="E125">
        <f>IF(E21=Stand!E21,Stand!E125,Hit!E125)</f>
        <v>-1</v>
      </c>
      <c r="F125">
        <f>IF(F21=Stand!F21,Stand!F125,Hit!F125)</f>
        <v>-1</v>
      </c>
      <c r="G125">
        <f>IF(G21=Stand!G21,Stand!G125,Hit!G125)</f>
        <v>-1</v>
      </c>
      <c r="H125">
        <f>IF(H21=Stand!H21,Stand!H125,Hit!H125)</f>
        <v>-1</v>
      </c>
      <c r="I125">
        <f>IF(I21=Stand!I21,Stand!I125,Hit!I125)</f>
        <v>-1</v>
      </c>
      <c r="J125">
        <f>IF(J21=Stand!J21,Stand!J125,Hit!J125)</f>
        <v>-1</v>
      </c>
      <c r="K125">
        <f>IF(K21=Stand!K21,Stand!K125,Hit!K125)</f>
        <v>-1</v>
      </c>
    </row>
    <row r="126" spans="1:11" x14ac:dyDescent="0.2">
      <c r="A126">
        <v>24</v>
      </c>
      <c r="B126">
        <f>IF(B22=Stand!B22,Stand!B126,Hit!B126)</f>
        <v>-1</v>
      </c>
      <c r="C126">
        <f>IF(C22=Stand!C22,Stand!C126,Hit!C126)</f>
        <v>-1</v>
      </c>
      <c r="D126">
        <f>IF(D22=Stand!D22,Stand!D126,Hit!D126)</f>
        <v>-1</v>
      </c>
      <c r="E126">
        <f>IF(E22=Stand!E22,Stand!E126,Hit!E126)</f>
        <v>-1</v>
      </c>
      <c r="F126">
        <f>IF(F22=Stand!F22,Stand!F126,Hit!F126)</f>
        <v>-1</v>
      </c>
      <c r="G126">
        <f>IF(G22=Stand!G22,Stand!G126,Hit!G126)</f>
        <v>-1</v>
      </c>
      <c r="H126">
        <f>IF(H22=Stand!H22,Stand!H126,Hit!H126)</f>
        <v>-1</v>
      </c>
      <c r="I126">
        <f>IF(I22=Stand!I22,Stand!I126,Hit!I126)</f>
        <v>-1</v>
      </c>
      <c r="J126">
        <f>IF(J22=Stand!J22,Stand!J126,Hit!J126)</f>
        <v>-1</v>
      </c>
      <c r="K126">
        <f>IF(K22=Stand!K22,Stand!K126,Hit!K126)</f>
        <v>-1</v>
      </c>
    </row>
    <row r="127" spans="1:11" x14ac:dyDescent="0.2">
      <c r="A127">
        <v>25</v>
      </c>
      <c r="B127">
        <f>IF(B23=Stand!B23,Stand!B127,Hit!B127)</f>
        <v>-1</v>
      </c>
      <c r="C127">
        <f>IF(C23=Stand!C23,Stand!C127,Hit!C127)</f>
        <v>-1</v>
      </c>
      <c r="D127">
        <f>IF(D23=Stand!D23,Stand!D127,Hit!D127)</f>
        <v>-1</v>
      </c>
      <c r="E127">
        <f>IF(E23=Stand!E23,Stand!E127,Hit!E127)</f>
        <v>-1</v>
      </c>
      <c r="F127">
        <f>IF(F23=Stand!F23,Stand!F127,Hit!F127)</f>
        <v>-1</v>
      </c>
      <c r="G127">
        <f>IF(G23=Stand!G23,Stand!G127,Hit!G127)</f>
        <v>-1</v>
      </c>
      <c r="H127">
        <f>IF(H23=Stand!H23,Stand!H127,Hit!H127)</f>
        <v>-1</v>
      </c>
      <c r="I127">
        <f>IF(I23=Stand!I23,Stand!I127,Hit!I127)</f>
        <v>-1</v>
      </c>
      <c r="J127">
        <f>IF(J23=Stand!J23,Stand!J127,Hit!J127)</f>
        <v>-1</v>
      </c>
      <c r="K127">
        <f>IF(K23=Stand!K23,Stand!K127,Hit!K127)</f>
        <v>-1</v>
      </c>
    </row>
    <row r="128" spans="1:11" x14ac:dyDescent="0.2">
      <c r="A128">
        <v>26</v>
      </c>
      <c r="B128">
        <f>IF(B24=Stand!B24,Stand!B128,Hit!B128)</f>
        <v>-1</v>
      </c>
      <c r="C128">
        <f>IF(C24=Stand!C24,Stand!C128,Hit!C128)</f>
        <v>-1</v>
      </c>
      <c r="D128">
        <f>IF(D24=Stand!D24,Stand!D128,Hit!D128)</f>
        <v>-1</v>
      </c>
      <c r="E128">
        <f>IF(E24=Stand!E24,Stand!E128,Hit!E128)</f>
        <v>-1</v>
      </c>
      <c r="F128">
        <f>IF(F24=Stand!F24,Stand!F128,Hit!F128)</f>
        <v>-1</v>
      </c>
      <c r="G128">
        <f>IF(G24=Stand!G24,Stand!G128,Hit!G128)</f>
        <v>-1</v>
      </c>
      <c r="H128">
        <f>IF(H24=Stand!H24,Stand!H128,Hit!H128)</f>
        <v>-1</v>
      </c>
      <c r="I128">
        <f>IF(I24=Stand!I24,Stand!I128,Hit!I128)</f>
        <v>-1</v>
      </c>
      <c r="J128">
        <f>IF(J24=Stand!J24,Stand!J128,Hit!J128)</f>
        <v>-1</v>
      </c>
      <c r="K128">
        <f>IF(K24=Stand!K24,Stand!K128,Hit!K128)</f>
        <v>-1</v>
      </c>
    </row>
    <row r="129" spans="1:11" x14ac:dyDescent="0.2">
      <c r="A129">
        <v>27</v>
      </c>
      <c r="B129">
        <f>IF(B25=Stand!B25,Stand!B129,Hit!B129)</f>
        <v>-1</v>
      </c>
      <c r="C129">
        <f>IF(C25=Stand!C25,Stand!C129,Hit!C129)</f>
        <v>-1</v>
      </c>
      <c r="D129">
        <f>IF(D25=Stand!D25,Stand!D129,Hit!D129)</f>
        <v>-1</v>
      </c>
      <c r="E129">
        <f>IF(E25=Stand!E25,Stand!E129,Hit!E129)</f>
        <v>-1</v>
      </c>
      <c r="F129">
        <f>IF(F25=Stand!F25,Stand!F129,Hit!F129)</f>
        <v>-1</v>
      </c>
      <c r="G129">
        <f>IF(G25=Stand!G25,Stand!G129,Hit!G129)</f>
        <v>-1</v>
      </c>
      <c r="H129">
        <f>IF(H25=Stand!H25,Stand!H129,Hit!H129)</f>
        <v>-1</v>
      </c>
      <c r="I129">
        <f>IF(I25=Stand!I25,Stand!I129,Hit!I129)</f>
        <v>-1</v>
      </c>
      <c r="J129">
        <f>IF(J25=Stand!J25,Stand!J129,Hit!J129)</f>
        <v>-1</v>
      </c>
      <c r="K129">
        <f>IF(K25=Stand!K25,Stand!K129,Hit!K129)</f>
        <v>-1</v>
      </c>
    </row>
    <row r="130" spans="1:11" x14ac:dyDescent="0.2">
      <c r="A130">
        <v>28</v>
      </c>
      <c r="B130">
        <f>IF(B26=Stand!B26,Stand!B130,Hit!B130)</f>
        <v>-1</v>
      </c>
      <c r="C130">
        <f>IF(C26=Stand!C26,Stand!C130,Hit!C130)</f>
        <v>-1</v>
      </c>
      <c r="D130">
        <f>IF(D26=Stand!D26,Stand!D130,Hit!D130)</f>
        <v>-1</v>
      </c>
      <c r="E130">
        <f>IF(E26=Stand!E26,Stand!E130,Hit!E130)</f>
        <v>-1</v>
      </c>
      <c r="F130">
        <f>IF(F26=Stand!F26,Stand!F130,Hit!F130)</f>
        <v>-1</v>
      </c>
      <c r="G130">
        <f>IF(G26=Stand!G26,Stand!G130,Hit!G130)</f>
        <v>-1</v>
      </c>
      <c r="H130">
        <f>IF(H26=Stand!H26,Stand!H130,Hit!H130)</f>
        <v>-1</v>
      </c>
      <c r="I130">
        <f>IF(I26=Stand!I26,Stand!I130,Hit!I130)</f>
        <v>-1</v>
      </c>
      <c r="J130">
        <f>IF(J26=Stand!J26,Stand!J130,Hit!J130)</f>
        <v>-1</v>
      </c>
      <c r="K130">
        <f>IF(K26=Stand!K26,Stand!K130,Hit!K130)</f>
        <v>-1</v>
      </c>
    </row>
    <row r="131" spans="1:11" x14ac:dyDescent="0.2">
      <c r="A131">
        <v>29</v>
      </c>
      <c r="B131">
        <f>IF(B27=Stand!B27,Stand!B131,Hit!B131)</f>
        <v>-1</v>
      </c>
      <c r="C131">
        <f>IF(C27=Stand!C27,Stand!C131,Hit!C131)</f>
        <v>-1</v>
      </c>
      <c r="D131">
        <f>IF(D27=Stand!D27,Stand!D131,Hit!D131)</f>
        <v>-1</v>
      </c>
      <c r="E131">
        <f>IF(E27=Stand!E27,Stand!E131,Hit!E131)</f>
        <v>-1</v>
      </c>
      <c r="F131">
        <f>IF(F27=Stand!F27,Stand!F131,Hit!F131)</f>
        <v>-1</v>
      </c>
      <c r="G131">
        <f>IF(G27=Stand!G27,Stand!G131,Hit!G131)</f>
        <v>-1</v>
      </c>
      <c r="H131">
        <f>IF(H27=Stand!H27,Stand!H131,Hit!H131)</f>
        <v>-1</v>
      </c>
      <c r="I131">
        <f>IF(I27=Stand!I27,Stand!I131,Hit!I131)</f>
        <v>-1</v>
      </c>
      <c r="J131">
        <f>IF(J27=Stand!J27,Stand!J131,Hit!J131)</f>
        <v>-1</v>
      </c>
      <c r="K131">
        <f>IF(K27=Stand!K27,Stand!K131,Hit!K131)</f>
        <v>-1</v>
      </c>
    </row>
    <row r="132" spans="1:11" x14ac:dyDescent="0.2">
      <c r="A132">
        <v>30</v>
      </c>
      <c r="B132">
        <f>IF(B28=Stand!B28,Stand!B132,Hit!B132)</f>
        <v>-1</v>
      </c>
      <c r="C132">
        <f>IF(C28=Stand!C28,Stand!C132,Hit!C132)</f>
        <v>-1</v>
      </c>
      <c r="D132">
        <f>IF(D28=Stand!D28,Stand!D132,Hit!D132)</f>
        <v>-1</v>
      </c>
      <c r="E132">
        <f>IF(E28=Stand!E28,Stand!E132,Hit!E132)</f>
        <v>-1</v>
      </c>
      <c r="F132">
        <f>IF(F28=Stand!F28,Stand!F132,Hit!F132)</f>
        <v>-1</v>
      </c>
      <c r="G132">
        <f>IF(G28=Stand!G28,Stand!G132,Hit!G132)</f>
        <v>-1</v>
      </c>
      <c r="H132">
        <f>IF(H28=Stand!H28,Stand!H132,Hit!H132)</f>
        <v>-1</v>
      </c>
      <c r="I132">
        <f>IF(I28=Stand!I28,Stand!I132,Hit!I132)</f>
        <v>-1</v>
      </c>
      <c r="J132">
        <f>IF(J28=Stand!J28,Stand!J132,Hit!J132)</f>
        <v>-1</v>
      </c>
      <c r="K132">
        <f>IF(K28=Stand!K28,Stand!K132,Hit!K132)</f>
        <v>-1</v>
      </c>
    </row>
    <row r="133" spans="1:11" x14ac:dyDescent="0.2">
      <c r="A133">
        <v>31</v>
      </c>
      <c r="B133">
        <f>IF(B29=Stand!B29,Stand!B133,Hit!B133)</f>
        <v>-1</v>
      </c>
      <c r="C133">
        <f>IF(C29=Stand!C29,Stand!C133,Hit!C133)</f>
        <v>-1</v>
      </c>
      <c r="D133">
        <f>IF(D29=Stand!D29,Stand!D133,Hit!D133)</f>
        <v>-1</v>
      </c>
      <c r="E133">
        <f>IF(E29=Stand!E29,Stand!E133,Hit!E133)</f>
        <v>-1</v>
      </c>
      <c r="F133">
        <f>IF(F29=Stand!F29,Stand!F133,Hit!F133)</f>
        <v>-1</v>
      </c>
      <c r="G133">
        <f>IF(G29=Stand!G29,Stand!G133,Hit!G133)</f>
        <v>-1</v>
      </c>
      <c r="H133">
        <f>IF(H29=Stand!H29,Stand!H133,Hit!H133)</f>
        <v>-1</v>
      </c>
      <c r="I133">
        <f>IF(I29=Stand!I29,Stand!I133,Hit!I133)</f>
        <v>-1</v>
      </c>
      <c r="J133">
        <f>IF(J29=Stand!J29,Stand!J133,Hit!J133)</f>
        <v>-1</v>
      </c>
      <c r="K133">
        <f>IF(K29=Stand!K29,Stand!K133,Hit!K133)</f>
        <v>-1</v>
      </c>
    </row>
    <row r="135" spans="1:11" x14ac:dyDescent="0.2">
      <c r="A135" t="s">
        <v>4</v>
      </c>
      <c r="B135">
        <v>1</v>
      </c>
      <c r="C135">
        <v>2</v>
      </c>
      <c r="D135">
        <v>3</v>
      </c>
      <c r="E135">
        <v>4</v>
      </c>
      <c r="F135">
        <v>5</v>
      </c>
      <c r="G135">
        <v>6</v>
      </c>
      <c r="H135">
        <v>7</v>
      </c>
      <c r="I135">
        <v>8</v>
      </c>
      <c r="J135">
        <v>9</v>
      </c>
      <c r="K135">
        <v>10</v>
      </c>
    </row>
    <row r="136" spans="1:11" x14ac:dyDescent="0.2">
      <c r="A136">
        <v>12</v>
      </c>
      <c r="B136">
        <f>IF(B32=Stand!B32,Stand!B136,Hit!B136)</f>
        <v>-0.54550417377244853</v>
      </c>
      <c r="C136">
        <f>IF(C32=Stand!C32,Stand!C136,Hit!C136)</f>
        <v>-0.46053328988236136</v>
      </c>
      <c r="D136">
        <f>IF(D32=Stand!D32,Stand!D136,Hit!D136)</f>
        <v>-0.45669114292413376</v>
      </c>
      <c r="E136">
        <f>IF(E32=Stand!E32,Stand!E136,Hit!E136)</f>
        <v>-0.50343624548286681</v>
      </c>
      <c r="F136">
        <f>IF(F32=Stand!F32,Stand!F136,Hit!F136)</f>
        <v>-0.50084751526634408</v>
      </c>
      <c r="G136">
        <f>IF(G32=Stand!G32,Stand!G136,Hit!G136)</f>
        <v>-0.49173137064627787</v>
      </c>
      <c r="H136">
        <f>IF(H32=Stand!H32,Stand!H136,Hit!H136)</f>
        <v>-0.37197965652123854</v>
      </c>
      <c r="I136">
        <f>IF(I32=Stand!I32,Stand!I136,Hit!I136)</f>
        <v>-0.39617998580532177</v>
      </c>
      <c r="J136">
        <f>IF(J32=Stand!J32,Stand!J136,Hit!J136)</f>
        <v>-0.44239030336025914</v>
      </c>
      <c r="K136">
        <f>IF(K32=Stand!K32,Stand!K136,Hit!K136)</f>
        <v>-0.50432893007274882</v>
      </c>
    </row>
    <row r="137" spans="1:11" x14ac:dyDescent="0.2">
      <c r="A137">
        <v>13</v>
      </c>
      <c r="B137">
        <f>IF(B33=Stand!B33,Stand!B137,Hit!B137)</f>
        <v>-0.56240601621241026</v>
      </c>
      <c r="C137">
        <f>IF(C33=Stand!C33,Stand!C137,Hit!C137)</f>
        <v>-0.51445576020727635</v>
      </c>
      <c r="D137">
        <f>IF(D33=Stand!D33,Stand!D137,Hit!D137)</f>
        <v>-0.5114953658832363</v>
      </c>
      <c r="E137">
        <f>IF(E33=Stand!E33,Stand!E137,Hit!E137)</f>
        <v>-0.52375443676139788</v>
      </c>
      <c r="F137">
        <f>IF(F33=Stand!F33,Stand!F137,Hit!F137)</f>
        <v>-0.52135061584605524</v>
      </c>
      <c r="G137">
        <f>IF(G33=Stand!G33,Stand!G137,Hit!G137)</f>
        <v>-0.51288562441313668</v>
      </c>
      <c r="H137">
        <f>IF(H33=Stand!H33,Stand!H137,Hit!H137)</f>
        <v>-0.39481076601916004</v>
      </c>
      <c r="I137">
        <f>IF(I33=Stand!I33,Stand!I137,Hit!I137)</f>
        <v>-0.41873426264447799</v>
      </c>
      <c r="J137">
        <f>IF(J33=Stand!J33,Stand!J137,Hit!J137)</f>
        <v>-0.4633466576346828</v>
      </c>
      <c r="K137">
        <f>IF(K33=Stand!K33,Stand!K137,Hit!K137)</f>
        <v>-0.52287626910804041</v>
      </c>
    </row>
    <row r="138" spans="1:11" x14ac:dyDescent="0.2">
      <c r="A138">
        <v>14</v>
      </c>
      <c r="B138">
        <f>IF(B34=Stand!B34,Stand!B138,Hit!B138)</f>
        <v>-0.57921216598864034</v>
      </c>
      <c r="C138">
        <f>IF(C34=Stand!C34,Stand!C138,Hit!C138)</f>
        <v>-0.5339868432912066</v>
      </c>
      <c r="D138">
        <f>IF(D34=Stand!D34,Stand!D138,Hit!D138)</f>
        <v>-0.53123790570459806</v>
      </c>
      <c r="E138">
        <f>IF(E34=Stand!E34,Stand!E138,Hit!E138)</f>
        <v>-0.54262132866289092</v>
      </c>
      <c r="F138">
        <f>IF(F34=Stand!F34,Stand!F138,Hit!F138)</f>
        <v>-0.54038920924150124</v>
      </c>
      <c r="G138">
        <f>IF(G34=Stand!G34,Stand!G138,Hit!G138)</f>
        <v>-0.5325288600537913</v>
      </c>
      <c r="H138">
        <f>IF(H34=Stand!H34,Stand!H138,Hit!H138)</f>
        <v>-0.41758447387186204</v>
      </c>
      <c r="I138">
        <f>IF(I34=Stand!I34,Stand!I138,Hit!I138)</f>
        <v>-0.44114721429331949</v>
      </c>
      <c r="J138">
        <f>IF(J34=Stand!J34,Stand!J138,Hit!J138)</f>
        <v>-0.48415419444459573</v>
      </c>
      <c r="K138">
        <f>IF(K34=Stand!K34,Stand!K138,Hit!K138)</f>
        <v>-0.54130292231138855</v>
      </c>
    </row>
    <row r="139" spans="1:11" x14ac:dyDescent="0.2">
      <c r="A139">
        <v>15</v>
      </c>
      <c r="B139">
        <f>IF(B35=Stand!B35,Stand!B139,Hit!B139)</f>
        <v>-0.59585005959167214</v>
      </c>
      <c r="C139">
        <f>IF(C35=Stand!C35,Stand!C139,Hit!C139)</f>
        <v>-0.55212284901199915</v>
      </c>
      <c r="D139">
        <f>IF(D35=Stand!D35,Stand!D139,Hit!D139)</f>
        <v>-0.54957026411014831</v>
      </c>
      <c r="E139">
        <f>IF(E35=Stand!E35,Stand!E139,Hit!E139)</f>
        <v>-0.56014058542856304</v>
      </c>
      <c r="F139">
        <f>IF(F35=Stand!F35,Stand!F139,Hit!F139)</f>
        <v>-0.55806790310870125</v>
      </c>
      <c r="G139">
        <f>IF(G35=Stand!G35,Stand!G139,Hit!G139)</f>
        <v>-0.55076900743439905</v>
      </c>
      <c r="H139">
        <f>IF(H35=Stand!H35,Stand!H139,Hit!H139)</f>
        <v>-0.44019249506183517</v>
      </c>
      <c r="I139">
        <f>IF(I35=Stand!I35,Stand!I139,Hit!I139)</f>
        <v>-0.46332395722373215</v>
      </c>
      <c r="J139">
        <f>IF(J35=Stand!J35,Stand!J139,Hit!J139)</f>
        <v>-0.50472725325291556</v>
      </c>
      <c r="K139">
        <f>IF(K35=Stand!K35,Stand!K139,Hit!K139)</f>
        <v>-0.55953150123513584</v>
      </c>
    </row>
    <row r="140" spans="1:11" x14ac:dyDescent="0.2">
      <c r="A140">
        <v>16</v>
      </c>
      <c r="B140">
        <f>IF(B36=Stand!B36,Stand!B140,Hit!B140)</f>
        <v>-0.61644700215283599</v>
      </c>
      <c r="C140">
        <f>IF(C36=Stand!C36,Stand!C140,Hit!C140)</f>
        <v>-0.56896342575273495</v>
      </c>
      <c r="D140">
        <f>IF(D36=Stand!D36,Stand!D140,Hit!D140)</f>
        <v>-0.56659316834387352</v>
      </c>
      <c r="E140">
        <f>IF(E36=Stand!E36,Stand!E140,Hit!E140)</f>
        <v>-0.5764084667109729</v>
      </c>
      <c r="F140">
        <f>IF(F36=Stand!F36,Stand!F140,Hit!F140)</f>
        <v>-0.57448383312824414</v>
      </c>
      <c r="G140">
        <f>IF(G36=Stand!G36,Stand!G140,Hit!G140)</f>
        <v>-0.56770628714496352</v>
      </c>
      <c r="H140">
        <f>IF(H36=Stand!H36,Stand!H140,Hit!H140)</f>
        <v>-0.46254230672532326</v>
      </c>
      <c r="I140">
        <f>IF(I36=Stand!I36,Stand!I140,Hit!I140)</f>
        <v>-0.48518388374422211</v>
      </c>
      <c r="J140">
        <f>IF(J36=Stand!J36,Stand!J140,Hit!J140)</f>
        <v>-0.5249931700149213</v>
      </c>
      <c r="K140">
        <f>IF(K36=Stand!K36,Stand!K140,Hit!K140)</f>
        <v>-0.57749628866818747</v>
      </c>
    </row>
    <row r="141" spans="1:11" x14ac:dyDescent="0.2">
      <c r="A141">
        <v>17</v>
      </c>
      <c r="B141">
        <f>IF(B37=Stand!B37,Stand!B141,Hit!B141)</f>
        <v>-0.59685747123419386</v>
      </c>
      <c r="C141">
        <f>IF(C37=Stand!C37,Stand!C141,Hit!C141)</f>
        <v>-0.50422733292473321</v>
      </c>
      <c r="D141">
        <f>IF(D37=Stand!D37,Stand!D141,Hit!D141)</f>
        <v>-0.49760020896787999</v>
      </c>
      <c r="E141">
        <f>IF(E37=Stand!E37,Stand!E141,Hit!E141)</f>
        <v>-0.50212889797765581</v>
      </c>
      <c r="F141">
        <f>IF(F37=Stand!F37,Stand!F141,Hit!F141)</f>
        <v>-0.49642837436492993</v>
      </c>
      <c r="G141">
        <f>IF(G37=Stand!G37,Stand!G141,Hit!G141)</f>
        <v>-0.47586816345601768</v>
      </c>
      <c r="H141">
        <f>IF(H37=Stand!H37,Stand!H141,Hit!H141)</f>
        <v>-0.38946322365989378</v>
      </c>
      <c r="I141">
        <f>IF(I37=Stand!I37,Stand!I141,Hit!I141)</f>
        <v>-0.47954599433443851</v>
      </c>
      <c r="J141">
        <f>IF(J37=Stand!J37,Stand!J141,Hit!J141)</f>
        <v>-0.51830524740148154</v>
      </c>
      <c r="K141">
        <f>IF(K37=Stand!K37,Stand!K141,Hit!K141)</f>
        <v>-0.5678762745331094</v>
      </c>
    </row>
    <row r="142" spans="1:11" x14ac:dyDescent="0.2">
      <c r="A142">
        <v>18</v>
      </c>
      <c r="B142">
        <f>IF(B38=Stand!B38,Stand!B142,Hit!B142)</f>
        <v>-0.56504224633707278</v>
      </c>
      <c r="C142">
        <f>IF(C38=Stand!C38,Stand!C142,Hit!C142)</f>
        <v>-0.37167537370220893</v>
      </c>
      <c r="D142">
        <f>IF(D38=Stand!D38,Stand!D142,Hit!D142)</f>
        <v>-0.36060880035197201</v>
      </c>
      <c r="E142">
        <f>IF(E38=Stand!E38,Stand!E142,Hit!E142)</f>
        <v>-0.34910374415465584</v>
      </c>
      <c r="F142">
        <f>IF(F38=Stand!F38,Stand!F142,Hit!F142)</f>
        <v>-0.33909375987663615</v>
      </c>
      <c r="G142">
        <f>IF(G38=Stand!G38,Stand!G142,Hit!G142)</f>
        <v>-0.30514475254144569</v>
      </c>
      <c r="H142">
        <f>IF(H38=Stand!H38,Stand!H142,Hit!H142)</f>
        <v>-0.23132443481922021</v>
      </c>
      <c r="I142">
        <f>IF(I38=Stand!I38,Stand!I142,Hit!I142)</f>
        <v>-0.26735643808123788</v>
      </c>
      <c r="J142">
        <f>IF(J38=Stand!J38,Stand!J142,Hit!J142)</f>
        <v>-0.49354041781109681</v>
      </c>
      <c r="K142">
        <f>IF(K38=Stand!K38,Stand!K142,Hit!K142)</f>
        <v>-0.54379719997854659</v>
      </c>
    </row>
    <row r="143" spans="1:11" x14ac:dyDescent="0.2">
      <c r="A143">
        <v>19</v>
      </c>
      <c r="B143">
        <f>IF(B39=Stand!B39,Stand!B143,Hit!B143)</f>
        <v>-0.45361790781445882</v>
      </c>
      <c r="C143">
        <f>IF(C39=Stand!C39,Stand!C143,Hit!C143)</f>
        <v>-0.24201994027720117</v>
      </c>
      <c r="D143">
        <f>IF(D39=Stand!D39,Stand!D143,Hit!D143)</f>
        <v>-0.23502826305026803</v>
      </c>
      <c r="E143">
        <f>IF(E39=Stand!E39,Stand!E143,Hit!E143)</f>
        <v>-0.22771733101784777</v>
      </c>
      <c r="F143">
        <f>IF(F39=Stand!F39,Stand!F143,Hit!F143)</f>
        <v>-0.22139413596248042</v>
      </c>
      <c r="G143">
        <f>IF(G39=Stand!G39,Stand!G143,Hit!G143)</f>
        <v>-0.19887817367123536</v>
      </c>
      <c r="H143">
        <f>IF(H39=Stand!H39,Stand!H143,Hit!H143)</f>
        <v>-0.15269906942734846</v>
      </c>
      <c r="I143">
        <f>IF(I39=Stand!I39,Stand!I143,Hit!I143)</f>
        <v>-0.13878989363206784</v>
      </c>
      <c r="J143">
        <f>IF(J39=Stand!J39,Stand!J143,Hit!J143)</f>
        <v>-0.18081928533864794</v>
      </c>
      <c r="K143">
        <f>IF(K39=Stand!K39,Stand!K143,Hit!K143)</f>
        <v>-0.45361790781445882</v>
      </c>
    </row>
    <row r="144" spans="1:11" x14ac:dyDescent="0.2">
      <c r="A144">
        <v>20</v>
      </c>
      <c r="B144">
        <f>IF(B40=Stand!B40,Stand!B144,Hit!B144)</f>
        <v>-0.3421935692918448</v>
      </c>
      <c r="C144">
        <f>IF(C40=Stand!C40,Stand!C144,Hit!C144)</f>
        <v>-0.11799348450596005</v>
      </c>
      <c r="D144">
        <f>IF(D40=Stand!D40,Stand!D144,Hit!D144)</f>
        <v>-0.11469964269825067</v>
      </c>
      <c r="E144">
        <f>IF(E40=Stand!E40,Stand!E144,Hit!E144)</f>
        <v>-0.11123270703408057</v>
      </c>
      <c r="F144">
        <f>IF(F40=Stand!F40,Stand!F144,Hit!F144)</f>
        <v>-0.10824617340471979</v>
      </c>
      <c r="G144">
        <f>IF(G40=Stand!G40,Stand!G144,Hit!G144)</f>
        <v>-9.7163256157420136E-2</v>
      </c>
      <c r="H144">
        <f>IF(H40=Stand!H40,Stand!H144,Hit!H144)</f>
        <v>-7.4073704035476681E-2</v>
      </c>
      <c r="I144">
        <f>IF(I40=Stand!I40,Stand!I144,Hit!I144)</f>
        <v>-6.939494681603392E-2</v>
      </c>
      <c r="J144">
        <f>IF(J40=Stand!J40,Stand!J144,Hit!J144)</f>
        <v>-6.0823843852755924E-2</v>
      </c>
      <c r="K144">
        <f>IF(K40=Stand!K40,Stand!K144,Hit!K144)</f>
        <v>-0.11142433852261402</v>
      </c>
    </row>
    <row r="145" spans="1:11" x14ac:dyDescent="0.2">
      <c r="A145">
        <v>21</v>
      </c>
      <c r="B145">
        <f>IF(B41=Stand!B41,Stand!B145,Hit!B145)</f>
        <v>0</v>
      </c>
      <c r="C145">
        <f>IF(C41=Stand!C41,Stand!C145,Hit!C145)</f>
        <v>0</v>
      </c>
      <c r="D145">
        <f>IF(D41=Stand!D41,Stand!D145,Hit!D145)</f>
        <v>0</v>
      </c>
      <c r="E145">
        <f>IF(E41=Stand!E41,Stand!E145,Hit!E145)</f>
        <v>0</v>
      </c>
      <c r="F145">
        <f>IF(F41=Stand!F41,Stand!F145,Hit!F145)</f>
        <v>0</v>
      </c>
      <c r="G145">
        <f>IF(G41=Stand!G41,Stand!G145,Hit!G145)</f>
        <v>0</v>
      </c>
      <c r="H145">
        <f>IF(H41=Stand!H41,Stand!H145,Hit!H145)</f>
        <v>0</v>
      </c>
      <c r="I145">
        <f>IF(I41=Stand!I41,Stand!I145,Hit!I145)</f>
        <v>0</v>
      </c>
      <c r="J145">
        <f>IF(J41=Stand!J41,Stand!J145,Hit!J145)</f>
        <v>0</v>
      </c>
      <c r="K145">
        <f>IF(K41=Stand!K41,Stand!K145,Hit!K145)</f>
        <v>0</v>
      </c>
    </row>
    <row r="146" spans="1:11" x14ac:dyDescent="0.2">
      <c r="A146">
        <v>22</v>
      </c>
      <c r="B146">
        <f>IF(B42=Stand!B42,Stand!B146,Hit!B146)</f>
        <v>-0.69498195510467564</v>
      </c>
      <c r="C146">
        <f>IF(C42=Stand!C42,Stand!C146,Hit!C146)</f>
        <v>-0.64537193969934437</v>
      </c>
      <c r="D146">
        <f>IF(D42=Stand!D42,Stand!D146,Hit!D146)</f>
        <v>-0.64253780972587782</v>
      </c>
      <c r="E146">
        <f>IF(E42=Stand!E42,Stand!E146,Hit!E146)</f>
        <v>-0.78789092338230082</v>
      </c>
      <c r="F146">
        <f>IF(F42=Stand!F42,Stand!F146,Hit!F146)</f>
        <v>-0.78789092338230082</v>
      </c>
      <c r="G146">
        <f>IF(G42=Stand!G42,Stand!G146,Hit!G146)</f>
        <v>-0.78789092338230082</v>
      </c>
      <c r="H146">
        <f>IF(H42=Stand!H42,Stand!H146,Hit!H146)</f>
        <v>-0.56826126528899534</v>
      </c>
      <c r="I146">
        <f>IF(I42=Stand!I42,Stand!I146,Hit!I146)</f>
        <v>-0.59671580617491327</v>
      </c>
      <c r="J146">
        <f>IF(J42=Stand!J42,Stand!J146,Hit!J146)</f>
        <v>-0.63009096848306756</v>
      </c>
      <c r="K146">
        <f>IF(K42=Stand!K42,Stand!K146,Hit!K146)</f>
        <v>-0.66958834719356342</v>
      </c>
    </row>
    <row r="147" spans="1:11" x14ac:dyDescent="0.2">
      <c r="A147">
        <v>23</v>
      </c>
      <c r="B147">
        <f>IF(B43=Stand!B43,Stand!B147,Hit!B147)</f>
        <v>-0.71676895831148446</v>
      </c>
      <c r="C147">
        <f>IF(C43=Stand!C43,Stand!C147,Hit!C147)</f>
        <v>-0.78789092338230082</v>
      </c>
      <c r="D147">
        <f>IF(D43=Stand!D43,Stand!D147,Hit!D147)</f>
        <v>-0.78789092338230082</v>
      </c>
      <c r="E147">
        <f>IF(E43=Stand!E43,Stand!E147,Hit!E147)</f>
        <v>-0.78789092338230082</v>
      </c>
      <c r="F147">
        <f>IF(F43=Stand!F43,Stand!F147,Hit!F147)</f>
        <v>-0.78789092338230082</v>
      </c>
      <c r="G147">
        <f>IF(G43=Stand!G43,Stand!G147,Hit!G147)</f>
        <v>-0.78789092338230082</v>
      </c>
      <c r="H147">
        <f>IF(H43=Stand!H43,Stand!H147,Hit!H147)</f>
        <v>-0.59909974633978136</v>
      </c>
      <c r="I147">
        <f>IF(I43=Stand!I43,Stand!I147,Hit!I147)</f>
        <v>-0.62552182001956225</v>
      </c>
      <c r="J147">
        <f>IF(J43=Stand!J43,Stand!J147,Hit!J147)</f>
        <v>-0.65651304216284845</v>
      </c>
      <c r="K147">
        <f>IF(K43=Stand!K43,Stand!K147,Hit!K147)</f>
        <v>-0.69318917953688031</v>
      </c>
    </row>
    <row r="148" spans="1:11" x14ac:dyDescent="0.2">
      <c r="A148">
        <v>24</v>
      </c>
      <c r="B148">
        <f>IF(B44=Stand!B44,Stand!B148,Hit!B148)</f>
        <v>-0.73699974700352133</v>
      </c>
      <c r="C148">
        <f>IF(C44=Stand!C44,Stand!C148,Hit!C148)</f>
        <v>-0.78789092338230082</v>
      </c>
      <c r="D148">
        <f>IF(D44=Stand!D44,Stand!D148,Hit!D148)</f>
        <v>-0.78789092338230082</v>
      </c>
      <c r="E148">
        <f>IF(E44=Stand!E44,Stand!E148,Hit!E148)</f>
        <v>-0.78789092338230082</v>
      </c>
      <c r="F148">
        <f>IF(F44=Stand!F44,Stand!F148,Hit!F148)</f>
        <v>-0.78789092338230082</v>
      </c>
      <c r="G148">
        <f>IF(G44=Stand!G44,Stand!G148,Hit!G148)</f>
        <v>-0.78789092338230082</v>
      </c>
      <c r="H148">
        <f>IF(H44=Stand!H44,Stand!H148,Hit!H148)</f>
        <v>-0.62773547874408275</v>
      </c>
      <c r="I148">
        <f>IF(I44=Stand!I44,Stand!I148,Hit!I148)</f>
        <v>-0.65227026144673639</v>
      </c>
      <c r="J148">
        <f>IF(J44=Stand!J44,Stand!J148,Hit!J148)</f>
        <v>-0.68104782486550219</v>
      </c>
      <c r="K148">
        <f>IF(K44=Stand!K44,Stand!K148,Hit!K148)</f>
        <v>-0.71510423814138879</v>
      </c>
    </row>
    <row r="149" spans="1:11" x14ac:dyDescent="0.2">
      <c r="A149">
        <v>25</v>
      </c>
      <c r="B149">
        <f>IF(B45=Stand!B45,Stand!B149,Hit!B149)</f>
        <v>-0.75578547936041274</v>
      </c>
      <c r="C149">
        <f>IF(C45=Stand!C45,Stand!C149,Hit!C149)</f>
        <v>-0.78789092338230082</v>
      </c>
      <c r="D149">
        <f>IF(D45=Stand!D45,Stand!D149,Hit!D149)</f>
        <v>-0.78789092338230082</v>
      </c>
      <c r="E149">
        <f>IF(E45=Stand!E45,Stand!E149,Hit!E149)</f>
        <v>-0.78789092338230082</v>
      </c>
      <c r="F149">
        <f>IF(F45=Stand!F45,Stand!F149,Hit!F149)</f>
        <v>-0.78789092338230082</v>
      </c>
      <c r="G149">
        <f>IF(G45=Stand!G45,Stand!G149,Hit!G149)</f>
        <v>-0.78789092338230082</v>
      </c>
      <c r="H149">
        <f>IF(H45=Stand!H45,Stand!H149,Hit!H149)</f>
        <v>-0.65432580169093391</v>
      </c>
      <c r="I149">
        <f>IF(I45=Stand!I45,Stand!I149,Hit!I149)</f>
        <v>-0.67710809991482657</v>
      </c>
      <c r="J149">
        <f>IF(J45=Stand!J45,Stand!J149,Hit!J149)</f>
        <v>-0.70383012308939485</v>
      </c>
      <c r="K149">
        <f>IF(K45=Stand!K45,Stand!K149,Hit!K149)</f>
        <v>-0.73545393541700388</v>
      </c>
    </row>
    <row r="150" spans="1:11" x14ac:dyDescent="0.2">
      <c r="A150">
        <v>26</v>
      </c>
      <c r="B150">
        <f>IF(B46=Stand!B46,Stand!B150,Hit!B150)</f>
        <v>-0.78789092338230082</v>
      </c>
      <c r="C150">
        <f>IF(C46=Stand!C46,Stand!C150,Hit!C150)</f>
        <v>-0.78789092338230082</v>
      </c>
      <c r="D150">
        <f>IF(D46=Stand!D46,Stand!D150,Hit!D150)</f>
        <v>-0.78789092338230082</v>
      </c>
      <c r="E150">
        <f>IF(E46=Stand!E46,Stand!E150,Hit!E150)</f>
        <v>-0.78789092338230082</v>
      </c>
      <c r="F150">
        <f>IF(F46=Stand!F46,Stand!F150,Hit!F150)</f>
        <v>-0.78789092338230082</v>
      </c>
      <c r="G150">
        <f>IF(G46=Stand!G46,Stand!G150,Hit!G150)</f>
        <v>-0.78789092338230082</v>
      </c>
      <c r="H150">
        <f>IF(H46=Stand!H46,Stand!H150,Hit!H150)</f>
        <v>-0.67901681585586726</v>
      </c>
      <c r="I150">
        <f>IF(I46=Stand!I46,Stand!I150,Hit!I150)</f>
        <v>-0.70017180706376769</v>
      </c>
      <c r="J150">
        <f>IF(J46=Stand!J46,Stand!J150,Hit!J150)</f>
        <v>-0.72498511429729517</v>
      </c>
      <c r="K150">
        <f>IF(K46=Stand!K46,Stand!K150,Hit!K150)</f>
        <v>-0.75435008288721794</v>
      </c>
    </row>
    <row r="151" spans="1:11" x14ac:dyDescent="0.2">
      <c r="A151">
        <v>27</v>
      </c>
      <c r="B151">
        <f>IF(B47=Stand!B47,Stand!B151,Hit!B151)</f>
        <v>-0.67646658485968691</v>
      </c>
      <c r="C151">
        <f>IF(C47=Stand!C47,Stand!C151,Hit!C151)</f>
        <v>-0.50658272407690341</v>
      </c>
      <c r="D151">
        <f>IF(D47=Stand!D47,Stand!D151,Hit!D151)</f>
        <v>-0.49109112680671685</v>
      </c>
      <c r="E151">
        <f>IF(E47=Stand!E47,Stand!E151,Hit!E151)</f>
        <v>-0.47504181864785899</v>
      </c>
      <c r="F151">
        <f>IF(F47=Stand!F47,Stand!F151,Hit!F151)</f>
        <v>-0.46134504514718699</v>
      </c>
      <c r="G151">
        <f>IF(G47=Stand!G47,Stand!G151,Hit!G151)</f>
        <v>-0.41141133141165598</v>
      </c>
      <c r="H151">
        <f>IF(H47=Stand!H47,Stand!H151,Hit!H151)</f>
        <v>-0.36912139784422809</v>
      </c>
      <c r="I151">
        <f>IF(I47=Stand!I47,Stand!I151,Hit!I151)</f>
        <v>-0.62669221329963865</v>
      </c>
      <c r="J151">
        <f>IF(J47=Stand!J47,Stand!J151,Hit!J151)</f>
        <v>-0.65157939907966278</v>
      </c>
      <c r="K151">
        <f>IF(K47=Stand!K47,Stand!K151,Hit!K151)</f>
        <v>-0.6764665848596868</v>
      </c>
    </row>
    <row r="152" spans="1:11" x14ac:dyDescent="0.2">
      <c r="A152">
        <v>28</v>
      </c>
      <c r="B152">
        <f>IF(B48=Stand!B48,Stand!B152,Hit!B152)</f>
        <v>-0.56504224633707278</v>
      </c>
      <c r="C152">
        <f>IF(C48=Stand!C48,Stand!C152,Hit!C152)</f>
        <v>-0.37167537370220893</v>
      </c>
      <c r="D152">
        <f>IF(D48=Stand!D48,Stand!D152,Hit!D152)</f>
        <v>-0.36060880035197201</v>
      </c>
      <c r="E152">
        <f>IF(E48=Stand!E48,Stand!E152,Hit!E152)</f>
        <v>-0.34910374415465584</v>
      </c>
      <c r="F152">
        <f>IF(F48=Stand!F48,Stand!F152,Hit!F152)</f>
        <v>-0.33909375987663615</v>
      </c>
      <c r="G152">
        <f>IF(G48=Stand!G48,Stand!G152,Hit!G152)</f>
        <v>-0.30514475254144569</v>
      </c>
      <c r="H152">
        <f>IF(H48=Stand!H48,Stand!H152,Hit!H152)</f>
        <v>-0.23132443481922021</v>
      </c>
      <c r="I152">
        <f>IF(I48=Stand!I48,Stand!I152,Hit!I152)</f>
        <v>-0.26735643808123788</v>
      </c>
      <c r="J152">
        <f>IF(J48=Stand!J48,Stand!J152,Hit!J152)</f>
        <v>-0.53158395759377075</v>
      </c>
      <c r="K152">
        <f>IF(K48=Stand!K48,Stand!K152,Hit!K152)</f>
        <v>-0.56504224633707278</v>
      </c>
    </row>
    <row r="153" spans="1:11" x14ac:dyDescent="0.2">
      <c r="A153">
        <v>29</v>
      </c>
      <c r="B153">
        <f>IF(B49=Stand!B49,Stand!B153,Hit!B153)</f>
        <v>-0.45361790781445882</v>
      </c>
      <c r="C153">
        <f>IF(C49=Stand!C49,Stand!C153,Hit!C153)</f>
        <v>-0.24201994027720117</v>
      </c>
      <c r="D153">
        <f>IF(D49=Stand!D49,Stand!D153,Hit!D153)</f>
        <v>-0.23502826305026803</v>
      </c>
      <c r="E153">
        <f>IF(E49=Stand!E49,Stand!E153,Hit!E153)</f>
        <v>-0.22771733101784777</v>
      </c>
      <c r="F153">
        <f>IF(F49=Stand!F49,Stand!F153,Hit!F153)</f>
        <v>-0.22139413596248042</v>
      </c>
      <c r="G153">
        <f>IF(G49=Stand!G49,Stand!G153,Hit!G153)</f>
        <v>-0.19887817367123536</v>
      </c>
      <c r="H153">
        <f>IF(H49=Stand!H49,Stand!H153,Hit!H153)</f>
        <v>-0.15269906942734846</v>
      </c>
      <c r="I153">
        <f>IF(I49=Stand!I49,Stand!I153,Hit!I153)</f>
        <v>-0.13878989363206784</v>
      </c>
      <c r="J153">
        <f>IF(J49=Stand!J49,Stand!J153,Hit!J153)</f>
        <v>-0.18081928533864794</v>
      </c>
      <c r="K153">
        <f>IF(K49=Stand!K49,Stand!K153,Hit!K153)</f>
        <v>-0.45361790781445882</v>
      </c>
    </row>
    <row r="154" spans="1:11" x14ac:dyDescent="0.2">
      <c r="A154">
        <v>30</v>
      </c>
      <c r="B154">
        <f>IF(B50=Stand!B50,Stand!B154,Hit!B154)</f>
        <v>-0.3421935692918448</v>
      </c>
      <c r="C154">
        <f>IF(C50=Stand!C50,Stand!C154,Hit!C154)</f>
        <v>-0.11799348450596005</v>
      </c>
      <c r="D154">
        <f>IF(D50=Stand!D50,Stand!D154,Hit!D154)</f>
        <v>-0.11469964269825067</v>
      </c>
      <c r="E154">
        <f>IF(E50=Stand!E50,Stand!E154,Hit!E154)</f>
        <v>-0.11123270703408057</v>
      </c>
      <c r="F154">
        <f>IF(F50=Stand!F50,Stand!F154,Hit!F154)</f>
        <v>-0.10824617340471979</v>
      </c>
      <c r="G154">
        <f>IF(G50=Stand!G50,Stand!G154,Hit!G154)</f>
        <v>-9.7163256157420136E-2</v>
      </c>
      <c r="H154">
        <f>IF(H50=Stand!H50,Stand!H154,Hit!H154)</f>
        <v>-7.4073704035476681E-2</v>
      </c>
      <c r="I154">
        <f>IF(I50=Stand!I50,Stand!I154,Hit!I154)</f>
        <v>-6.939494681603392E-2</v>
      </c>
      <c r="J154">
        <f>IF(J50=Stand!J50,Stand!J154,Hit!J154)</f>
        <v>-6.0823843852755924E-2</v>
      </c>
      <c r="K154">
        <f>IF(K50=Stand!K50,Stand!K154,Hit!K154)</f>
        <v>-0.11142433852261402</v>
      </c>
    </row>
    <row r="155" spans="1:11" x14ac:dyDescent="0.2">
      <c r="A155">
        <v>31</v>
      </c>
      <c r="B155">
        <f>IF(B51=Stand!B51,Stand!B155,Hit!B155)</f>
        <v>0</v>
      </c>
      <c r="C155">
        <f>IF(C51=Stand!C51,Stand!C155,Hit!C155)</f>
        <v>0</v>
      </c>
      <c r="D155">
        <f>IF(D51=Stand!D51,Stand!D155,Hit!D155)</f>
        <v>0</v>
      </c>
      <c r="E155">
        <f>IF(E51=Stand!E51,Stand!E155,Hit!E155)</f>
        <v>0</v>
      </c>
      <c r="F155">
        <f>IF(F51=Stand!F51,Stand!F155,Hit!F155)</f>
        <v>0</v>
      </c>
      <c r="G155">
        <f>IF(G51=Stand!G51,Stand!G155,Hit!G155)</f>
        <v>0</v>
      </c>
      <c r="H155">
        <f>IF(H51=Stand!H51,Stand!H155,Hit!H155)</f>
        <v>0</v>
      </c>
      <c r="I155">
        <f>IF(I51=Stand!I51,Stand!I155,Hit!I155)</f>
        <v>0</v>
      </c>
      <c r="J155">
        <f>IF(J51=Stand!J51,Stand!J155,Hit!J155)</f>
        <v>0</v>
      </c>
      <c r="K155">
        <f>IF(K51=Stand!K51,Stand!K155,Hit!K155)</f>
        <v>0</v>
      </c>
    </row>
  </sheetData>
  <sheetProtection sheet="1" objects="1" scenarios="1"/>
  <mergeCells count="2">
    <mergeCell ref="A52:K52"/>
    <mergeCell ref="A104:K104"/>
  </mergeCells>
  <phoneticPr fontId="16" type="noConversion"/>
  <conditionalFormatting sqref="O2:X29">
    <cfRule type="containsText" dxfId="796" priority="5" operator="containsText" text="S">
      <formula>NOT(ISERROR(SEARCH("S",O2)))</formula>
    </cfRule>
    <cfRule type="containsText" dxfId="795" priority="6" operator="containsText" text="H">
      <formula>NOT(ISERROR(SEARCH("H",O2)))</formula>
    </cfRule>
  </conditionalFormatting>
  <conditionalFormatting sqref="O32:X51">
    <cfRule type="containsText" dxfId="794" priority="3" operator="containsText" text="S">
      <formula>NOT(ISERROR(SEARCH("S",O32)))</formula>
    </cfRule>
    <cfRule type="containsText" dxfId="793" priority="4" operator="containsText" text="H">
      <formula>NOT(ISERROR(SEARCH("H",O32)))</formula>
    </cfRule>
  </conditionalFormatting>
  <pageMargins left="0.7" right="0.7" top="0.75" bottom="0.75" header="0.3" footer="0.3"/>
  <pageSetup paperSize="9" orientation="landscape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6"/>
  <dimension ref="A1:K155"/>
  <sheetViews>
    <sheetView topLeftCell="A18" workbookViewId="0">
      <selection activeCell="G39" sqref="G39"/>
    </sheetView>
  </sheetViews>
  <sheetFormatPr baseColWidth="10" defaultColWidth="8.83203125" defaultRowHeight="16" x14ac:dyDescent="0.2"/>
  <sheetData>
    <row r="1" spans="1:11" x14ac:dyDescent="0.2">
      <c r="A1" t="s">
        <v>7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</row>
    <row r="2" spans="1:11" x14ac:dyDescent="0.2">
      <c r="A2">
        <v>4</v>
      </c>
      <c r="B2">
        <f>IF(Rules!$B$7=Rules!$D$7,2*(SUM(Stand!B35*Inittialize!$F$2,Stand!B4*Inittialize!$F$3,Stand!B5*Inittialize!$F$4,Stand!B6*Inittialize!$F$5,Stand!B7*Inittialize!$F$6,Stand!B8*Inittialize!$F$7,Stand!B9*Inittialize!$F$8,Stand!B10*Inittialize!$F$9,Stand!B11*Inittialize!$F$10,Stand!B12*Inittialize!$F$11)),HS!B2)</f>
        <v>-0.38538530661686632</v>
      </c>
      <c r="C2">
        <f>IF(Rules!$B$7=Rules!$D$7,2*(SUM(Stand!C35*Inittialize!$F$2,Stand!C4*Inittialize!$F$3,Stand!C5*Inittialize!$F$4,Stand!C6*Inittialize!$F$5,Stand!C7*Inittialize!$F$6,Stand!C8*Inittialize!$F$7,Stand!C9*Inittialize!$F$8,Stand!C10*Inittialize!$F$9,Stand!C11*Inittialize!$F$10,Stand!C12*Inittialize!$F$11)),HS!C2)</f>
        <v>-0.11491332761892138</v>
      </c>
      <c r="D2">
        <f>IF(Rules!$B$7=Rules!$D$7,2*(SUM(Stand!D35*Inittialize!$F$2,Stand!D4*Inittialize!$F$3,Stand!D5*Inittialize!$F$4,Stand!D6*Inittialize!$F$5,Stand!D7*Inittialize!$F$6,Stand!D8*Inittialize!$F$7,Stand!D9*Inittialize!$F$8,Stand!D10*Inittialize!$F$9,Stand!D11*Inittialize!$F$10,Stand!D12*Inittialize!$F$11)),HS!D2)</f>
        <v>-8.261331429974432E-2</v>
      </c>
      <c r="E2">
        <f>IF(Rules!$B$7=Rules!$D$7,2*(SUM(Stand!E35*Inittialize!$F$2,Stand!E4*Inittialize!$F$3,Stand!E5*Inittialize!$F$4,Stand!E6*Inittialize!$F$5,Stand!E7*Inittialize!$F$6,Stand!E8*Inittialize!$F$7,Stand!E9*Inittialize!$F$8,Stand!E10*Inittialize!$F$9,Stand!E11*Inittialize!$F$10,Stand!E12*Inittialize!$F$11)),HS!E2)</f>
        <v>-4.9367420106916929E-2</v>
      </c>
      <c r="F2">
        <f>IF(OR(Rules!$B26=Rules!D26,Rules!$B$7=Rules!$D$7),2*(SUM(Stand!F35*Inittialize!$F$2,Stand!F4*Inittialize!$F$3,Stand!F5*Inittialize!$F$4,Stand!F6*Inittialize!$F$5,Stand!F7*Inittialize!$F$6,Stand!F8*Inittialize!$F$7,Stand!F9*Inittialize!$F$8,Stand!F10*Inittialize!$F$9,Stand!F11*Inittialize!$F$10,Stand!F12*Inittialize!$F$11)),HS!F2)</f>
        <v>-1.2379926519926553E-2</v>
      </c>
      <c r="G2">
        <f>IF(OR(Rules!$B26=Rules!D26,Rules!$B$7=Rules!$D$7),2*(SUM(Stand!G35*Inittialize!$F$2,Stand!G4*Inittialize!$F$3,Stand!G5*Inittialize!$F$4,Stand!G6*Inittialize!$F$5,Stand!G7*Inittialize!$F$6,Stand!G8*Inittialize!$F$7,Stand!G9*Inittialize!$F$8,Stand!G10*Inittialize!$F$9,Stand!G11*Inittialize!$F$10,Stand!G12*Inittialize!$F$11)),HS!G2)</f>
        <v>1.1130417280979743E-2</v>
      </c>
      <c r="H2">
        <f>IF(Rules!$B$7=Rules!$D$7,2*(SUM(Stand!H35*Inittialize!$F$2,Stand!H4*Inittialize!$F$3,Stand!H5*Inittialize!$F$4,Stand!H6*Inittialize!$F$5,Stand!H7*Inittialize!$F$6,Stand!H8*Inittialize!$F$7,Stand!H9*Inittialize!$F$8,Stand!H10*Inittialize!$F$9,Stand!H11*Inittialize!$F$10,Stand!H12*Inittialize!$F$11)),HS!H2)</f>
        <v>-8.8279201058463694E-2</v>
      </c>
      <c r="I2">
        <f>IF(Rules!$B$7=Rules!$D$7,2*(SUM(Stand!I35*Inittialize!$F$2,Stand!I4*Inittialize!$F$3,Stand!I5*Inittialize!$F$4,Stand!I6*Inittialize!$F$5,Stand!I7*Inittialize!$F$6,Stand!I8*Inittialize!$F$7,Stand!I9*Inittialize!$F$8,Stand!I10*Inittialize!$F$9,Stand!I11*Inittialize!$F$10,Stand!I12*Inittialize!$F$11)),HS!I2)</f>
        <v>-0.15933415266020512</v>
      </c>
      <c r="J2">
        <f>IF(Rules!$B$7=Rules!$D$7,2*(SUM(Stand!J35*Inittialize!$F$2,Stand!J4*Inittialize!$F$3,Stand!J5*Inittialize!$F$4,Stand!J6*Inittialize!$F$5,Stand!J7*Inittialize!$F$6,Stand!J8*Inittialize!$F$7,Stand!J9*Inittialize!$F$8,Stand!J10*Inittialize!$F$9,Stand!J11*Inittialize!$F$10,Stand!J12*Inittialize!$F$11)),HS!J2)</f>
        <v>-0.24066617915336552</v>
      </c>
      <c r="K2">
        <f>IF(Rules!$B$7=Rules!$D$7,2*(SUM(Stand!K35*Inittialize!$F$2,Stand!K4*Inittialize!$F$3,Stand!K5*Inittialize!$F$4,Stand!K6*Inittialize!$F$5,Stand!K7*Inittialize!$F$6,Stand!K8*Inittialize!$F$7,Stand!K9*Inittialize!$F$8,Stand!K10*Inittialize!$F$9,Stand!K11*Inittialize!$F$10,Stand!K12*Inittialize!$F$11)),HS!K2)</f>
        <v>-0.33509986436351102</v>
      </c>
    </row>
    <row r="3" spans="1:11" x14ac:dyDescent="0.2">
      <c r="A3">
        <v>5</v>
      </c>
      <c r="B3">
        <f>IF(Rules!$B$7=Rules!$D$7,2*(SUM(Stand!B36*Inittialize!$F$2,Stand!B5*Inittialize!$F$3,Stand!B6*Inittialize!$F$4,Stand!B7*Inittialize!$F$5,Stand!B8*Inittialize!$F$6,Stand!B9*Inittialize!$F$7,Stand!B10*Inittialize!$F$8,Stand!B11*Inittialize!$F$9,Stand!B12*Inittialize!$F$10,Stand!B13*Inittialize!$F$11)),HS!B3)</f>
        <v>-0.40632230211141918</v>
      </c>
      <c r="C3">
        <f>IF(Rules!$B$7=Rules!$D$7,2*(SUM(Stand!C36*Inittialize!$F$2,Stand!C5*Inittialize!$F$3,Stand!C6*Inittialize!$F$4,Stand!C7*Inittialize!$F$5,Stand!C8*Inittialize!$F$6,Stand!C9*Inittialize!$F$7,Stand!C10*Inittialize!$F$8,Stand!C11*Inittialize!$F$9,Stand!C12*Inittialize!$F$10,Stand!C13*Inittialize!$F$11)),HS!C3)</f>
        <v>-0.12821556706374751</v>
      </c>
      <c r="D3">
        <f>IF(Rules!$B$7=Rules!$D$7,2*(SUM(Stand!D36*Inittialize!$F$2,Stand!D5*Inittialize!$F$3,Stand!D6*Inittialize!$F$4,Stand!D7*Inittialize!$F$5,Stand!D8*Inittialize!$F$6,Stand!D9*Inittialize!$F$7,Stand!D10*Inittialize!$F$8,Stand!D11*Inittialize!$F$9,Stand!D12*Inittialize!$F$10,Stand!D13*Inittialize!$F$11)),HS!D3)</f>
        <v>-9.5310227261489827E-2</v>
      </c>
      <c r="E3">
        <f>IF(Rules!$B$7=Rules!$D$7,2*(SUM(Stand!E36*Inittialize!$F$2,Stand!E5*Inittialize!$F$3,Stand!E6*Inittialize!$F$4,Stand!E7*Inittialize!$F$5,Stand!E8*Inittialize!$F$6,Stand!E9*Inittialize!$F$7,Stand!E10*Inittialize!$F$8,Stand!E11*Inittialize!$F$9,Stand!E12*Inittialize!$F$10,Stand!E13*Inittialize!$F$11)),HS!E3)</f>
        <v>-6.1479464199694266E-2</v>
      </c>
      <c r="F3">
        <f>IF(OR(Rules!$B26=Rules!D26,Rules!$B$7=Rules!$D$7),2*(SUM(Stand!F36*Inittialize!$F$2,Stand!F5*Inittialize!$F$3,Stand!F6*Inittialize!$F$4,Stand!F7*Inittialize!$F$5,Stand!F8*Inittialize!$F$6,Stand!F9*Inittialize!$F$7,Stand!F10*Inittialize!$F$8,Stand!F11*Inittialize!$F$9,Stand!F12*Inittialize!$F$10,Stand!F13*Inittialize!$F$11)),HS!F3)</f>
        <v>-2.3978970391859797E-2</v>
      </c>
      <c r="G3">
        <f>IF(OR(Rules!$B26=Rules!D26,Rules!$B$7=Rules!$D$7),2*(SUM(Stand!G36*Inittialize!$F$2,Stand!G5*Inittialize!$F$3,Stand!G6*Inittialize!$F$4,Stand!G7*Inittialize!$F$5,Stand!G8*Inittialize!$F$6,Stand!G9*Inittialize!$F$7,Stand!G10*Inittialize!$F$8,Stand!G11*Inittialize!$F$9,Stand!G12*Inittialize!$F$10,Stand!G13*Inittialize!$F$11)),HS!G3)</f>
        <v>-1.1863378384402296E-3</v>
      </c>
      <c r="H3">
        <f>IF(Rules!$B$7=Rules!$D$7,2*(SUM(Stand!H36*Inittialize!$F$2,Stand!H5*Inittialize!$F$3,Stand!H6*Inittialize!$F$4,Stand!H7*Inittialize!$F$5,Stand!H8*Inittialize!$F$6,Stand!H9*Inittialize!$F$7,Stand!H10*Inittialize!$F$8,Stand!H11*Inittialize!$F$9,Stand!H12*Inittialize!$F$10,Stand!H13*Inittialize!$F$11)),HS!H3)</f>
        <v>-0.11944744188414852</v>
      </c>
      <c r="I3">
        <f>IF(Rules!$B$7=Rules!$D$7,2*(SUM(Stand!I36*Inittialize!$F$2,Stand!I5*Inittialize!$F$3,Stand!I6*Inittialize!$F$4,Stand!I7*Inittialize!$F$5,Stand!I8*Inittialize!$F$6,Stand!I9*Inittialize!$F$7,Stand!I10*Inittialize!$F$8,Stand!I11*Inittialize!$F$9,Stand!I12*Inittialize!$F$10,Stand!I13*Inittialize!$F$11)),HS!I3)</f>
        <v>-0.18809330390318521</v>
      </c>
      <c r="J3">
        <f>IF(Rules!$B$7=Rules!$D$7,2*(SUM(Stand!J36*Inittialize!$F$2,Stand!J5*Inittialize!$F$3,Stand!J6*Inittialize!$F$4,Stand!J7*Inittialize!$F$5,Stand!J8*Inittialize!$F$6,Stand!J9*Inittialize!$F$7,Stand!J10*Inittialize!$F$8,Stand!J11*Inittialize!$F$9,Stand!J12*Inittialize!$F$10,Stand!J13*Inittialize!$F$11)),HS!J3)</f>
        <v>-0.2666150533579591</v>
      </c>
      <c r="K3">
        <f>IF(Rules!$B$7=Rules!$D$7,2*(SUM(Stand!K36*Inittialize!$F$2,Stand!K5*Inittialize!$F$3,Stand!K6*Inittialize!$F$4,Stand!K7*Inittialize!$F$5,Stand!K8*Inittialize!$F$6,Stand!K9*Inittialize!$F$7,Stand!K10*Inittialize!$F$8,Stand!K11*Inittialize!$F$9,Stand!K12*Inittialize!$F$10,Stand!K13*Inittialize!$F$11)),HS!K3)</f>
        <v>-0.3577434525808979</v>
      </c>
    </row>
    <row r="4" spans="1:11" x14ac:dyDescent="0.2">
      <c r="A4">
        <v>6</v>
      </c>
      <c r="B4">
        <f>IF(Rules!$B$7=Rules!$D$7,2*(SUM(Stand!B37*Inittialize!$F$2,Stand!B6*Inittialize!$F$3,Stand!B7*Inittialize!$F$4,Stand!B8*Inittialize!$F$5,Stand!B9*Inittialize!$F$6,Stand!B10*Inittialize!$F$7,Stand!B11*Inittialize!$F$8,Stand!B12*Inittialize!$F$9,Stand!B13*Inittialize!$F$10,Stand!B14*Inittialize!$F$11)),HS!B4)</f>
        <v>-0.4196869034710109</v>
      </c>
      <c r="C4">
        <f>IF(Rules!$B$7=Rules!$D$7,2*(SUM(Stand!C37*Inittialize!$F$2,Stand!C6*Inittialize!$F$3,Stand!C7*Inittialize!$F$4,Stand!C8*Inittialize!$F$5,Stand!C9*Inittialize!$F$6,Stand!C10*Inittialize!$F$7,Stand!C11*Inittialize!$F$8,Stand!C12*Inittialize!$F$9,Stand!C13*Inittialize!$F$10,Stand!C14*Inittialize!$F$11)),HS!C4)</f>
        <v>-0.14075911746001996</v>
      </c>
      <c r="D4">
        <f>IF(Rules!$B$7=Rules!$D$7,2*(SUM(Stand!D37*Inittialize!$F$2,Stand!D6*Inittialize!$F$3,Stand!D7*Inittialize!$F$4,Stand!D8*Inittialize!$F$5,Stand!D9*Inittialize!$F$6,Stand!D10*Inittialize!$F$7,Stand!D11*Inittialize!$F$8,Stand!D12*Inittialize!$F$9,Stand!D13*Inittialize!$F$10,Stand!D14*Inittialize!$F$11)),HS!D4)</f>
        <v>-0.10729107800860832</v>
      </c>
      <c r="E4">
        <f>IF(Rules!$B$7=Rules!$D$7,2*(SUM(Stand!E37*Inittialize!$F$2,Stand!E6*Inittialize!$F$3,Stand!E7*Inittialize!$F$4,Stand!E8*Inittialize!$F$5,Stand!E9*Inittialize!$F$6,Stand!E10*Inittialize!$F$7,Stand!E11*Inittialize!$F$8,Stand!E12*Inittialize!$F$9,Stand!E13*Inittialize!$F$10,Stand!E14*Inittialize!$F$11)),HS!E4)</f>
        <v>-7.2917141926387333E-2</v>
      </c>
      <c r="F4">
        <f>IF(OR(Rules!$B26=Rules!D26,Rules!$B$7=Rules!$D$7),2*(SUM(Stand!F37*Inittialize!$F$2,Stand!F6*Inittialize!$F$3,Stand!F7*Inittialize!$F$4,Stand!F8*Inittialize!$F$5,Stand!F9*Inittialize!$F$6,Stand!F10*Inittialize!$F$7,Stand!F11*Inittialize!$F$8,Stand!F12*Inittialize!$F$9,Stand!F13*Inittialize!$F$10,Stand!F14*Inittialize!$F$11)),HS!F4)</f>
        <v>-3.4915973330102358E-2</v>
      </c>
      <c r="G4">
        <f>IF(OR(Rules!$B26=Rules!D26,Rules!$B$7=Rules!$D$7),2*(SUM(Stand!G37*Inittialize!$F$2,Stand!G6*Inittialize!$F$3,Stand!G7*Inittialize!$F$4,Stand!G8*Inittialize!$F$5,Stand!G9*Inittialize!$F$6,Stand!G10*Inittialize!$F$7,Stand!G11*Inittialize!$F$8,Stand!G12*Inittialize!$F$9,Stand!G13*Inittialize!$F$10,Stand!G14*Inittialize!$F$11)),HS!G4)</f>
        <v>-1.3005835529874346E-2</v>
      </c>
      <c r="H4">
        <f>IF(Rules!$B$7=Rules!$D$7,2*(SUM(Stand!H37*Inittialize!$F$2,Stand!H6*Inittialize!$F$3,Stand!H7*Inittialize!$F$4,Stand!H8*Inittialize!$F$5,Stand!H9*Inittialize!$F$6,Stand!H10*Inittialize!$F$7,Stand!H11*Inittialize!$F$8,Stand!H12*Inittialize!$F$9,Stand!H13*Inittialize!$F$10,Stand!H14*Inittialize!$F$11)),HS!H4)</f>
        <v>-0.15193270723669947</v>
      </c>
      <c r="I4">
        <f>IF(Rules!$B$7=Rules!$D$7,2*(SUM(Stand!I37*Inittialize!$F$2,Stand!I6*Inittialize!$F$3,Stand!I7*Inittialize!$F$4,Stand!I8*Inittialize!$F$5,Stand!I9*Inittialize!$F$6,Stand!I10*Inittialize!$F$7,Stand!I11*Inittialize!$F$8,Stand!I12*Inittialize!$F$9,Stand!I13*Inittialize!$F$10,Stand!I14*Inittialize!$F$11)),HS!I4)</f>
        <v>-0.21724188132078476</v>
      </c>
      <c r="J4">
        <f>IF(Rules!$B$7=Rules!$D$7,2*(SUM(Stand!J37*Inittialize!$F$2,Stand!J6*Inittialize!$F$3,Stand!J7*Inittialize!$F$4,Stand!J8*Inittialize!$F$5,Stand!J9*Inittialize!$F$6,Stand!J10*Inittialize!$F$7,Stand!J11*Inittialize!$F$8,Stand!J12*Inittialize!$F$9,Stand!J13*Inittialize!$F$10,Stand!J14*Inittialize!$F$11)),HS!J4)</f>
        <v>-0.29264070019772603</v>
      </c>
      <c r="K4">
        <f>IF(Rules!$B$7=Rules!$D$7,2*(SUM(Stand!K37*Inittialize!$F$2,Stand!K6*Inittialize!$F$3,Stand!K7*Inittialize!$F$4,Stand!K8*Inittialize!$F$5,Stand!K9*Inittialize!$F$6,Stand!K10*Inittialize!$F$7,Stand!K11*Inittialize!$F$8,Stand!K12*Inittialize!$F$9,Stand!K13*Inittialize!$F$10,Stand!K14*Inittialize!$F$11)),HS!K4)</f>
        <v>-0.38050766229289545</v>
      </c>
    </row>
    <row r="5" spans="1:11" x14ac:dyDescent="0.2">
      <c r="A5">
        <v>7</v>
      </c>
      <c r="B5">
        <f>IF(Rules!$B$7=Rules!$D$7,2*(SUM(Stand!B38*Inittialize!$F$2,Stand!B7*Inittialize!$F$3,Stand!B8*Inittialize!$F$4,Stand!B9*Inittialize!$F$5,Stand!B10*Inittialize!$F$6,Stand!B11*Inittialize!$F$7,Stand!B12*Inittialize!$F$8,Stand!B13*Inittialize!$F$9,Stand!B14*Inittialize!$F$10,Stand!B15*Inittialize!$F$11)),HS!B5)</f>
        <v>-0.39971038372569107</v>
      </c>
      <c r="C5">
        <f>IF(Rules!$B$7=Rules!$D$7,2*(SUM(Stand!C38*Inittialize!$F$2,Stand!C7*Inittialize!$F$3,Stand!C8*Inittialize!$F$4,Stand!C9*Inittialize!$F$5,Stand!C10*Inittialize!$F$6,Stand!C11*Inittialize!$F$7,Stand!C12*Inittialize!$F$8,Stand!C13*Inittialize!$F$9,Stand!C14*Inittialize!$F$10,Stand!C15*Inittialize!$F$11)),HS!C5)</f>
        <v>-0.10918342786661635</v>
      </c>
      <c r="D5">
        <f>IF(Rules!$B$7=Rules!$D$7,2*(SUM(Stand!D38*Inittialize!$F$2,Stand!D7*Inittialize!$F$3,Stand!D8*Inittialize!$F$4,Stand!D9*Inittialize!$F$5,Stand!D10*Inittialize!$F$6,Stand!D11*Inittialize!$F$7,Stand!D12*Inittialize!$F$8,Stand!D13*Inittialize!$F$9,Stand!D14*Inittialize!$F$10,Stand!D15*Inittialize!$F$11)),HS!D5)</f>
        <v>-7.6582981904463526E-2</v>
      </c>
      <c r="E5">
        <f>IF(Rules!$B$7=Rules!$D$7,2*(SUM(Stand!E38*Inittialize!$F$2,Stand!E7*Inittialize!$F$3,Stand!E8*Inittialize!$F$4,Stand!E9*Inittialize!$F$5,Stand!E10*Inittialize!$F$6,Stand!E11*Inittialize!$F$7,Stand!E12*Inittialize!$F$8,Stand!E13*Inittialize!$F$9,Stand!E14*Inittialize!$F$10,Stand!E15*Inittialize!$F$11)),HS!E5)</f>
        <v>-4.302179400434189E-2</v>
      </c>
      <c r="F5">
        <f>IF(OR(Rules!$B26=Rules!D26,Rules!$B$7=Rules!$D$7),2*(SUM(Stand!F38*Inittialize!$F$2,Stand!F7*Inittialize!$F$3,Stand!F8*Inittialize!$F$4,Stand!F9*Inittialize!$F$5,Stand!F10*Inittialize!$F$6,Stand!F11*Inittialize!$F$7,Stand!F12*Inittialize!$F$8,Stand!F13*Inittialize!$F$9,Stand!F14*Inittialize!$F$10,Stand!F15*Inittialize!$F$11)),HS!F5)</f>
        <v>-7.271360902941058E-3</v>
      </c>
      <c r="G5">
        <f>IF(OR(Rules!$B26=Rules!D26,Rules!$B$7=Rules!$D$7),2*(SUM(Stand!G38*Inittialize!$F$2,Stand!G7*Inittialize!$F$3,Stand!G8*Inittialize!$F$4,Stand!G9*Inittialize!$F$5,Stand!G10*Inittialize!$F$6,Stand!G11*Inittialize!$F$7,Stand!G12*Inittialize!$F$8,Stand!G13*Inittialize!$F$9,Stand!G14*Inittialize!$F$10,Stand!G15*Inittialize!$F$11)),HS!G5)</f>
        <v>2.9185342353860819E-2</v>
      </c>
      <c r="H5">
        <f>IF(Rules!$B$7=Rules!$D$7,2*(SUM(Stand!H38*Inittialize!$F$2,Stand!H7*Inittialize!$F$3,Stand!H8*Inittialize!$F$4,Stand!H9*Inittialize!$F$5,Stand!H10*Inittialize!$F$6,Stand!H11*Inittialize!$F$7,Stand!H12*Inittialize!$F$8,Stand!H13*Inittialize!$F$9,Stand!H14*Inittialize!$F$10,Stand!H15*Inittialize!$F$11)),HS!H5)</f>
        <v>-6.8807799580427792E-2</v>
      </c>
      <c r="I5">
        <f>IF(Rules!$B$7=Rules!$D$7,2*(SUM(Stand!I38*Inittialize!$F$2,Stand!I7*Inittialize!$F$3,Stand!I8*Inittialize!$F$4,Stand!I9*Inittialize!$F$5,Stand!I10*Inittialize!$F$6,Stand!I11*Inittialize!$F$7,Stand!I12*Inittialize!$F$8,Stand!I13*Inittialize!$F$9,Stand!I14*Inittialize!$F$10,Stand!I15*Inittialize!$F$11)),HS!I5)</f>
        <v>-0.21060476872434969</v>
      </c>
      <c r="J5">
        <f>IF(Rules!$B$7=Rules!$D$7,2*(SUM(Stand!J38*Inittialize!$F$2,Stand!J7*Inittialize!$F$3,Stand!J8*Inittialize!$F$4,Stand!J9*Inittialize!$F$5,Stand!J10*Inittialize!$F$6,Stand!J11*Inittialize!$F$7,Stand!J12*Inittialize!$F$8,Stand!J13*Inittialize!$F$9,Stand!J14*Inittialize!$F$10,Stand!J15*Inittialize!$F$11)),HS!J5)</f>
        <v>-0.28536544048687673</v>
      </c>
      <c r="K5">
        <f>IF(Rules!$B$7=Rules!$D$7,2*(SUM(Stand!K38*Inittialize!$F$2,Stand!K7*Inittialize!$F$3,Stand!K8*Inittialize!$F$4,Stand!K9*Inittialize!$F$5,Stand!K10*Inittialize!$F$6,Stand!K11*Inittialize!$F$7,Stand!K12*Inittialize!$F$8,Stand!K13*Inittialize!$F$9,Stand!K14*Inittialize!$F$10,Stand!K15*Inittialize!$F$11)),HS!K5)</f>
        <v>-0.36507789921394673</v>
      </c>
    </row>
    <row r="6" spans="1:11" x14ac:dyDescent="0.2">
      <c r="A6">
        <v>8</v>
      </c>
      <c r="B6">
        <f>IF(Rules!$B$7=Rules!$D$7,2*(SUM(Stand!B39*Inittialize!$F$2,Stand!B8*Inittialize!$F$3,Stand!B9*Inittialize!$F$4,Stand!B10*Inittialize!$F$5,Stand!B11*Inittialize!$F$6,Stand!B12*Inittialize!$F$7,Stand!B13*Inittialize!$F$8,Stand!B14*Inittialize!$F$9,Stand!B15*Inittialize!$F$10,Stand!B16*Inittialize!$F$11)),HS!B6)</f>
        <v>-0.33034033459070078</v>
      </c>
      <c r="C6">
        <f>IF(Rules!$B$7=Rules!$D$7,2*(SUM(Stand!C39*Inittialize!$F$2,Stand!C8*Inittialize!$F$3,Stand!C9*Inittialize!$F$4,Stand!C10*Inittialize!$F$5,Stand!C11*Inittialize!$F$6,Stand!C12*Inittialize!$F$7,Stand!C13*Inittialize!$F$8,Stand!C14*Inittialize!$F$9,Stand!C15*Inittialize!$F$10,Stand!C16*Inittialize!$F$11)),HS!C6)</f>
        <v>-2.1798188008805668E-2</v>
      </c>
      <c r="D6">
        <f>IF(Rules!$B$7=Rules!$D$7,2*(SUM(Stand!D39*Inittialize!$F$2,Stand!D8*Inittialize!$F$3,Stand!D9*Inittialize!$F$4,Stand!D10*Inittialize!$F$5,Stand!D11*Inittialize!$F$6,Stand!D12*Inittialize!$F$7,Stand!D13*Inittialize!$F$8,Stand!D14*Inittialize!$F$9,Stand!D15*Inittialize!$F$10,Stand!D16*Inittialize!$F$11)),HS!D6)</f>
        <v>8.0052625306547553E-3</v>
      </c>
      <c r="E6">
        <f>IF(Rules!$B$7=Rules!$D$7,2*(SUM(Stand!E39*Inittialize!$F$2,Stand!E8*Inittialize!$F$3,Stand!E9*Inittialize!$F$4,Stand!E10*Inittialize!$F$5,Stand!E11*Inittialize!$F$6,Stand!E12*Inittialize!$F$7,Stand!E13*Inittialize!$F$8,Stand!E14*Inittialize!$F$9,Stand!E15*Inittialize!$F$10,Stand!E16*Inittialize!$F$11)),HS!E6)</f>
        <v>3.8784473277208804E-2</v>
      </c>
      <c r="F6">
        <f>IF(OR(Rules!$B26=Rules!D26,Rules!$B$7=Rules!$D$7),2*(SUM(Stand!F39*Inittialize!$F$2,Stand!F8*Inittialize!$F$3,Stand!F9*Inittialize!$F$4,Stand!F10*Inittialize!$F$5,Stand!F11*Inittialize!$F$6,Stand!F12*Inittialize!$F$7,Stand!F13*Inittialize!$F$8,Stand!F14*Inittialize!$F$9,Stand!F15*Inittialize!$F$10,Stand!F16*Inittialize!$F$11)),HS!F6)</f>
        <v>7.0804635983033687E-2</v>
      </c>
      <c r="G6">
        <f>IF(OR(Rules!$B26=Rules!D26,Rules!$B$7=Rules!$D$7),2*(SUM(Stand!G39*Inittialize!$F$2,Stand!G8*Inittialize!$F$3,Stand!G9*Inittialize!$F$4,Stand!G10*Inittialize!$F$5,Stand!G11*Inittialize!$F$6,Stand!G12*Inittialize!$F$7,Stand!G13*Inittialize!$F$8,Stand!G14*Inittialize!$F$9,Stand!G15*Inittialize!$F$10,Stand!G16*Inittialize!$F$11)),HS!G6)</f>
        <v>0.11496015009622315</v>
      </c>
      <c r="H6">
        <f>IF(Rules!$B$7=Rules!$D$7,2*(SUM(Stand!H39*Inittialize!$F$2,Stand!H8*Inittialize!$F$3,Stand!H9*Inittialize!$F$4,Stand!H10*Inittialize!$F$5,Stand!H11*Inittialize!$F$6,Stand!H12*Inittialize!$F$7,Stand!H13*Inittialize!$F$8,Stand!H14*Inittialize!$F$9,Stand!H15*Inittialize!$F$10,Stand!H16*Inittialize!$F$11)),HS!H6)</f>
        <v>8.2207439363742862E-2</v>
      </c>
      <c r="I6">
        <f>IF(Rules!$B$7=Rules!$D$7,2*(SUM(Stand!I39*Inittialize!$F$2,Stand!I8*Inittialize!$F$3,Stand!I9*Inittialize!$F$4,Stand!I10*Inittialize!$F$5,Stand!I11*Inittialize!$F$6,Stand!I12*Inittialize!$F$7,Stand!I13*Inittialize!$F$8,Stand!I14*Inittialize!$F$9,Stand!I15*Inittialize!$F$10,Stand!I16*Inittialize!$F$11)),HS!I6)</f>
        <v>-5.9898275658656276E-2</v>
      </c>
      <c r="J6">
        <f>IF(Rules!$B$7=Rules!$D$7,2*(SUM(Stand!J39*Inittialize!$F$2,Stand!J8*Inittialize!$F$3,Stand!J9*Inittialize!$F$4,Stand!J10*Inittialize!$F$5,Stand!J11*Inittialize!$F$6,Stand!J12*Inittialize!$F$7,Stand!J13*Inittialize!$F$8,Stand!J14*Inittialize!$F$9,Stand!J15*Inittialize!$F$10,Stand!J16*Inittialize!$F$11)),HS!J6)</f>
        <v>-0.21018633199821768</v>
      </c>
      <c r="K6">
        <f>IF(Rules!$B$7=Rules!$D$7,2*(SUM(Stand!K39*Inittialize!$F$2,Stand!K8*Inittialize!$F$3,Stand!K9*Inittialize!$F$4,Stand!K10*Inittialize!$F$5,Stand!K11*Inittialize!$F$6,Stand!K12*Inittialize!$F$7,Stand!K13*Inittialize!$F$8,Stand!K14*Inittialize!$F$9,Stand!K15*Inittialize!$F$10,Stand!K16*Inittialize!$F$11)),HS!K6)</f>
        <v>-0.30177738614031369</v>
      </c>
    </row>
    <row r="7" spans="1:11" x14ac:dyDescent="0.2">
      <c r="A7">
        <v>9</v>
      </c>
      <c r="B7">
        <f>2*(SUM(Stand!B40*Inittialize!$F$2,Stand!B9*Inittialize!$F$3,Stand!B10*Inittialize!$F$4,Stand!B11*Inittialize!$F$5,Stand!B12*Inittialize!$F$6,Stand!B13*Inittialize!$F$7,Stand!B14*Inittialize!$F$8,Stand!B15*Inittialize!$F$9,Stand!B16*Inittialize!$F$10,Stand!B17*Inittialize!$F$11))</f>
        <v>-0.62015530980596723</v>
      </c>
      <c r="C7">
        <f>2*(SUM(Stand!C40*Inittialize!$F$2,Stand!C9*Inittialize!$F$3,Stand!C10*Inittialize!$F$4,Stand!C11*Inittialize!$F$5,Stand!C12*Inittialize!$F$6,Stand!C13*Inittialize!$F$7,Stand!C14*Inittialize!$F$8,Stand!C15*Inittialize!$F$9,Stand!C16*Inittialize!$F$10,Stand!C17*Inittialize!$F$11))</f>
        <v>6.1118503166597005E-2</v>
      </c>
      <c r="D7">
        <f>2*(SUM(Stand!D40*Inittialize!$F$2,Stand!D9*Inittialize!$F$3,Stand!D10*Inittialize!$F$4,Stand!D11*Inittialize!$F$5,Stand!D12*Inittialize!$F$6,Stand!D13*Inittialize!$F$7,Stand!D14*Inittialize!$F$8,Stand!D15*Inittialize!$F$9,Stand!D16*Inittialize!$F$10,Stand!D17*Inittialize!$F$11))</f>
        <v>0.12081635332999674</v>
      </c>
      <c r="E7">
        <f>2*(SUM(Stand!E40*Inittialize!$F$2,Stand!E9*Inittialize!$F$3,Stand!E10*Inittialize!$F$4,Stand!E11*Inittialize!$F$5,Stand!E12*Inittialize!$F$6,Stand!E13*Inittialize!$F$7,Stand!E14*Inittialize!$F$8,Stand!E15*Inittialize!$F$9,Stand!E16*Inittialize!$F$10,Stand!E17*Inittialize!$F$11))</f>
        <v>0.18194893405242163</v>
      </c>
      <c r="F7">
        <f>2*(SUM(Stand!F40*Inittialize!$F$2,Stand!F9*Inittialize!$F$3,Stand!F10*Inittialize!$F$4,Stand!F11*Inittialize!$F$5,Stand!F12*Inittialize!$F$6,Stand!F13*Inittialize!$F$7,Stand!F14*Inittialize!$F$8,Stand!F15*Inittialize!$F$9,Stand!F16*Inittialize!$F$10,Stand!F17*Inittialize!$F$11))</f>
        <v>0.2430572248730361</v>
      </c>
      <c r="G7">
        <f>2*(SUM(Stand!G40*Inittialize!$F$2,Stand!G9*Inittialize!$F$3,Stand!G10*Inittialize!$F$4,Stand!G11*Inittialize!$F$5,Stand!G12*Inittialize!$F$6,Stand!G13*Inittialize!$F$7,Stand!G14*Inittialize!$F$8,Stand!G15*Inittialize!$F$9,Stand!G16*Inittialize!$F$10,Stand!G17*Inittialize!$F$11))</f>
        <v>0.31705474570166675</v>
      </c>
      <c r="H7">
        <f>2*(SUM(Stand!H40*Inittialize!$F$2,Stand!H9*Inittialize!$F$3,Stand!H10*Inittialize!$F$4,Stand!H11*Inittialize!$F$5,Stand!H12*Inittialize!$F$6,Stand!H13*Inittialize!$F$7,Stand!H14*Inittialize!$F$8,Stand!H15*Inittialize!$F$9,Stand!H16*Inittialize!$F$10,Stand!H17*Inittialize!$F$11))</f>
        <v>0.10425035196048565</v>
      </c>
      <c r="I7">
        <f>2*(SUM(Stand!I40*Inittialize!$F$2,Stand!I9*Inittialize!$F$3,Stand!I10*Inittialize!$F$4,Stand!I11*Inittialize!$F$5,Stand!I12*Inittialize!$F$6,Stand!I13*Inittialize!$F$7,Stand!I14*Inittialize!$F$8,Stand!I15*Inittialize!$F$9,Stand!I16*Inittialize!$F$10,Stand!I17*Inittialize!$F$11))</f>
        <v>-2.6442289648669515E-2</v>
      </c>
      <c r="J7">
        <f>2*(SUM(Stand!J40*Inittialize!$F$2,Stand!J9*Inittialize!$F$3,Stand!J10*Inittialize!$F$4,Stand!J11*Inittialize!$F$5,Stand!J12*Inittialize!$F$6,Stand!J13*Inittialize!$F$7,Stand!J14*Inittialize!$F$8,Stand!J15*Inittialize!$F$9,Stand!J16*Inittialize!$F$10,Stand!J17*Inittialize!$F$11))</f>
        <v>-0.30099565908098247</v>
      </c>
      <c r="K7">
        <f>2*(SUM(Stand!K40*Inittialize!$F$2,Stand!K9*Inittialize!$F$3,Stand!K10*Inittialize!$F$4,Stand!K11*Inittialize!$F$5,Stand!K12*Inittialize!$F$6,Stand!K13*Inittialize!$F$7,Stand!K14*Inittialize!$F$8,Stand!K15*Inittialize!$F$9,Stand!K16*Inittialize!$F$10,Stand!K17*Inittialize!$F$11))</f>
        <v>-0.58465235122608561</v>
      </c>
    </row>
    <row r="8" spans="1:11" x14ac:dyDescent="0.2">
      <c r="A8">
        <v>10</v>
      </c>
      <c r="B8">
        <f>2*(SUM(Stand!B41*Inittialize!$F$2,Stand!B10*Inittialize!$F$3,Stand!B11*Inittialize!$F$4,Stand!B12*Inittialize!$F$5,Stand!B13*Inittialize!$F$6,Stand!B14*Inittialize!$F$7,Stand!B15*Inittialize!$F$8,Stand!B16*Inittialize!$F$9,Stand!B17*Inittialize!$F$10,Stand!B18*Inittialize!$F$11))</f>
        <v>-0.32751926232774553</v>
      </c>
      <c r="C8">
        <f>2*(SUM(Stand!C41*Inittialize!$F$2,Stand!C10*Inittialize!$F$3,Stand!C11*Inittialize!$F$4,Stand!C12*Inittialize!$F$5,Stand!C13*Inittialize!$F$6,Stand!C14*Inittialize!$F$7,Stand!C15*Inittialize!$F$8,Stand!C16*Inittialize!$F$9,Stand!C17*Inittialize!$F$10,Stand!C18*Inittialize!$F$11))</f>
        <v>0.35893941244229921</v>
      </c>
      <c r="D8">
        <f>2*(SUM(Stand!D41*Inittialize!$F$2,Stand!D10*Inittialize!$F$3,Stand!D11*Inittialize!$F$4,Stand!D12*Inittialize!$F$5,Stand!D13*Inittialize!$F$6,Stand!D14*Inittialize!$F$7,Stand!D15*Inittialize!$F$8,Stand!D16*Inittialize!$F$9,Stand!D17*Inittialize!$F$10,Stand!D18*Inittialize!$F$11))</f>
        <v>0.40932067017593943</v>
      </c>
      <c r="E8">
        <f>2*(SUM(Stand!E41*Inittialize!$F$2,Stand!E10*Inittialize!$F$3,Stand!E11*Inittialize!$F$4,Stand!E12*Inittialize!$F$5,Stand!E13*Inittialize!$F$6,Stand!E14*Inittialize!$F$7,Stand!E15*Inittialize!$F$8,Stand!E16*Inittialize!$F$9,Stand!E17*Inittialize!$F$10,Stand!E18*Inittialize!$F$11))</f>
        <v>0.46094024379435394</v>
      </c>
      <c r="F8">
        <f>2*(SUM(Stand!F41*Inittialize!$F$2,Stand!F10*Inittialize!$F$3,Stand!F11*Inittialize!$F$4,Stand!F12*Inittialize!$F$5,Stand!F13*Inittialize!$F$6,Stand!F14*Inittialize!$F$7,Stand!F15*Inittialize!$F$8,Stand!F16*Inittialize!$F$9,Stand!F17*Inittialize!$F$10,Stand!F18*Inittialize!$F$11))</f>
        <v>0.51251710900326763</v>
      </c>
      <c r="G8">
        <f>2*(SUM(Stand!G41*Inittialize!$F$2,Stand!G10*Inittialize!$F$3,Stand!G11*Inittialize!$F$4,Stand!G12*Inittialize!$F$5,Stand!G13*Inittialize!$F$6,Stand!G14*Inittialize!$F$7,Stand!G15*Inittialize!$F$8,Stand!G16*Inittialize!$F$9,Stand!G17*Inittialize!$F$10,Stand!G18*Inittialize!$F$11))</f>
        <v>0.57559016859776846</v>
      </c>
      <c r="H8">
        <f>2*(SUM(Stand!H41*Inittialize!$F$2,Stand!H10*Inittialize!$F$3,Stand!H11*Inittialize!$F$4,Stand!H12*Inittialize!$F$5,Stand!H13*Inittialize!$F$6,Stand!H14*Inittialize!$F$7,Stand!H15*Inittialize!$F$8,Stand!H16*Inittialize!$F$9,Stand!H17*Inittialize!$F$10,Stand!H18*Inittialize!$F$11))</f>
        <v>0.39241245528243768</v>
      </c>
      <c r="I8">
        <f>2*(SUM(Stand!I41*Inittialize!$F$2,Stand!I10*Inittialize!$F$3,Stand!I11*Inittialize!$F$4,Stand!I12*Inittialize!$F$5,Stand!I13*Inittialize!$F$6,Stand!I14*Inittialize!$F$7,Stand!I15*Inittialize!$F$8,Stand!I16*Inittialize!$F$9,Stand!I17*Inittialize!$F$10,Stand!I18*Inittialize!$F$11))</f>
        <v>0.28663571688628381</v>
      </c>
      <c r="J8">
        <f>2*(SUM(Stand!J41*Inittialize!$F$2,Stand!J10*Inittialize!$F$3,Stand!J11*Inittialize!$F$4,Stand!J12*Inittialize!$F$5,Stand!J13*Inittialize!$F$6,Stand!J14*Inittialize!$F$7,Stand!J15*Inittialize!$F$8,Stand!J16*Inittialize!$F$9,Stand!J17*Inittialize!$F$10,Stand!J18*Inittialize!$F$11))</f>
        <v>0.14432836838077101</v>
      </c>
      <c r="K8">
        <f>2*(SUM(Stand!K41*Inittialize!$F$2,Stand!K10*Inittialize!$F$3,Stand!K11*Inittialize!$F$4,Stand!K12*Inittialize!$F$5,Stand!K13*Inittialize!$F$6,Stand!K14*Inittialize!$F$7,Stand!K15*Inittialize!$F$8,Stand!K16*Inittialize!$F$9,Stand!K17*Inittialize!$F$10,Stand!K18*Inittialize!$F$11))</f>
        <v>-0.15000446942833717</v>
      </c>
    </row>
    <row r="9" spans="1:11" x14ac:dyDescent="0.2">
      <c r="A9">
        <v>11</v>
      </c>
      <c r="B9">
        <f>2*(SUM(Stand!B42*Inittialize!$F$2,Stand!B11*Inittialize!$F$3,Stand!B12*Inittialize!$F$4,Stand!B13*Inittialize!$F$5,Stand!B14*Inittialize!$F$6,Stand!B15*Inittialize!$F$7,Stand!B16*Inittialize!$F$8,Stand!B17*Inittialize!$F$9,Stand!B18*Inittialize!$F$10,Stand!B19*Inittialize!$F$11))</f>
        <v>-0.11815715102876462</v>
      </c>
      <c r="C9">
        <f>2*(SUM(Stand!C42*Inittialize!$F$2,Stand!C11*Inittialize!$F$3,Stand!C12*Inittialize!$F$4,Stand!C13*Inittialize!$F$5,Stand!C14*Inittialize!$F$6,Stand!C15*Inittialize!$F$7,Stand!C16*Inittialize!$F$8,Stand!C17*Inittialize!$F$9,Stand!C18*Inittialize!$F$10,Stand!C19*Inittialize!$F$11))</f>
        <v>0.47064092333946905</v>
      </c>
      <c r="D9">
        <f>2*(SUM(Stand!D42*Inittialize!$F$2,Stand!D11*Inittialize!$F$3,Stand!D12*Inittialize!$F$4,Stand!D13*Inittialize!$F$5,Stand!D14*Inittialize!$F$6,Stand!D15*Inittialize!$F$7,Stand!D16*Inittialize!$F$8,Stand!D17*Inittialize!$F$9,Stand!D18*Inittialize!$F$10,Stand!D19*Inittialize!$F$11))</f>
        <v>0.51779525312221697</v>
      </c>
      <c r="E9">
        <f>2*(SUM(Stand!E42*Inittialize!$F$2,Stand!E11*Inittialize!$F$3,Stand!E12*Inittialize!$F$4,Stand!E13*Inittialize!$F$5,Stand!E14*Inittialize!$F$6,Stand!E15*Inittialize!$F$7,Stand!E16*Inittialize!$F$8,Stand!E17*Inittialize!$F$9,Stand!E18*Inittialize!$F$10,Stand!E19*Inittialize!$F$11))</f>
        <v>0.56604055041797596</v>
      </c>
      <c r="F9">
        <f>2*(SUM(Stand!F42*Inittialize!$F$2,Stand!F11*Inittialize!$F$3,Stand!F12*Inittialize!$F$4,Stand!F13*Inittialize!$F$5,Stand!F14*Inittialize!$F$6,Stand!F15*Inittialize!$F$7,Stand!F16*Inittialize!$F$8,Stand!F17*Inittialize!$F$9,Stand!F18*Inittialize!$F$10,Stand!F19*Inittialize!$F$11))</f>
        <v>0.6146990179090277</v>
      </c>
      <c r="G9">
        <f>2*(SUM(Stand!G42*Inittialize!$F$2,Stand!G11*Inittialize!$F$3,Stand!G12*Inittialize!$F$4,Stand!G13*Inittialize!$F$5,Stand!G14*Inittialize!$F$6,Stand!G15*Inittialize!$F$7,Stand!G16*Inittialize!$F$8,Stand!G17*Inittialize!$F$9,Stand!G18*Inittialize!$F$10,Stand!G19*Inittialize!$F$11))</f>
        <v>0.66738009490756944</v>
      </c>
      <c r="H9">
        <f>2*(SUM(Stand!H42*Inittialize!$F$2,Stand!H11*Inittialize!$F$3,Stand!H12*Inittialize!$F$4,Stand!H13*Inittialize!$F$5,Stand!H14*Inittialize!$F$6,Stand!H15*Inittialize!$F$7,Stand!H16*Inittialize!$F$8,Stand!H17*Inittialize!$F$9,Stand!H18*Inittialize!$F$10,Stand!H19*Inittialize!$F$11))</f>
        <v>0.46288894886429077</v>
      </c>
      <c r="I9">
        <f>2*(SUM(Stand!I42*Inittialize!$F$2,Stand!I11*Inittialize!$F$3,Stand!I12*Inittialize!$F$4,Stand!I13*Inittialize!$F$5,Stand!I14*Inittialize!$F$6,Stand!I15*Inittialize!$F$7,Stand!I16*Inittialize!$F$8,Stand!I17*Inittialize!$F$9,Stand!I18*Inittialize!$F$10,Stand!I19*Inittialize!$F$11))</f>
        <v>0.35069259087031507</v>
      </c>
      <c r="J9">
        <f>2*(SUM(Stand!J42*Inittialize!$F$2,Stand!J11*Inittialize!$F$3,Stand!J12*Inittialize!$F$4,Stand!J13*Inittialize!$F$5,Stand!J14*Inittialize!$F$6,Stand!J15*Inittialize!$F$7,Stand!J16*Inittialize!$F$8,Stand!J17*Inittialize!$F$9,Stand!J18*Inittialize!$F$10,Stand!J19*Inittialize!$F$11))</f>
        <v>0.2277834231524547</v>
      </c>
      <c r="K9">
        <f>2*(SUM(Stand!K42*Inittialize!$F$2,Stand!K11*Inittialize!$F$3,Stand!K12*Inittialize!$F$4,Stand!K13*Inittialize!$F$5,Stand!K14*Inittialize!$F$6,Stand!K15*Inittialize!$F$7,Stand!K16*Inittialize!$F$8,Stand!K17*Inittialize!$F$9,Stand!K18*Inittialize!$F$10,Stand!K19*Inittialize!$F$11))</f>
        <v>5.935764187064374E-2</v>
      </c>
    </row>
    <row r="10" spans="1:11" x14ac:dyDescent="0.2">
      <c r="A10">
        <v>12</v>
      </c>
      <c r="B10">
        <f>IF(Rules!$B$7=Rules!$D$7,2*(SUM(Stand!B11*Inittialize!$F$2,Stand!B12*Inittialize!$F$3,Stand!B13*Inittialize!$F$4,Stand!B14*Inittialize!$F$5,Stand!B15*Inittialize!$F$6,Stand!B16*Inittialize!$F$7,Stand!B17*Inittialize!$F$8,Stand!B18*Inittialize!$F$9,Stand!B19*Inittialize!$F$10,Stand!B20*Inittialize!$F$11)),HS!B10)</f>
        <v>-0.4656605837768395</v>
      </c>
      <c r="C10">
        <f>IF(Rules!$B$7=Rules!$D$7,2*(SUM(Stand!C11*Inittialize!$F$2,Stand!C12*Inittialize!$F$3,Stand!C13*Inittialize!$F$4,Stand!C14*Inittialize!$F$5,Stand!C15*Inittialize!$F$6,Stand!C16*Inittialize!$F$7,Stand!C17*Inittialize!$F$8,Stand!C18*Inittialize!$F$9,Stand!C19*Inittialize!$F$10,Stand!C20*Inittialize!$F$11)),HS!C10)</f>
        <v>-0.25338998596663803</v>
      </c>
      <c r="D10">
        <f>IF(Rules!$B$7=Rules!$D$7,2*(SUM(Stand!D11*Inittialize!$F$2,Stand!D12*Inittialize!$F$3,Stand!D13*Inittialize!$F$4,Stand!D14*Inittialize!$F$5,Stand!D15*Inittialize!$F$6,Stand!D16*Inittialize!$F$7,Stand!D17*Inittialize!$F$8,Stand!D18*Inittialize!$F$9,Stand!D19*Inittialize!$F$10,Stand!D20*Inittialize!$F$11)),HS!D10)</f>
        <v>-0.23369089979808655</v>
      </c>
      <c r="E10">
        <f>IF(Rules!$B$7=Rules!$D$7,2*(SUM(Stand!E11*Inittialize!$F$2,Stand!E12*Inittialize!$F$3,Stand!E13*Inittialize!$F$4,Stand!E14*Inittialize!$F$5,Stand!E15*Inittialize!$F$6,Stand!E16*Inittialize!$F$7,Stand!E17*Inittialize!$F$8,Stand!E18*Inittialize!$F$9,Stand!E19*Inittialize!$F$10,Stand!E20*Inittialize!$F$11)),HS!E10)</f>
        <v>-0.21106310899491437</v>
      </c>
      <c r="F10">
        <f>IF(OR(Rules!$B26=Rules!D26,Rules!$B$7=Rules!$D$7),2*(SUM(Stand!F11*Inittialize!$F$2,Stand!F12*Inittialize!$F$3,Stand!F13*Inittialize!$F$4,Stand!F14*Inittialize!$F$5,Stand!F15*Inittialize!$F$6,Stand!F16*Inittialize!$F$7,Stand!F17*Inittialize!$F$8,Stand!F18*Inittialize!$F$9,Stand!F19*Inittialize!$F$10,Stand!F20*Inittialize!$F$11)),HS!F10)</f>
        <v>-0.16719266083547546</v>
      </c>
      <c r="G10">
        <f>IF(OR(Rules!$B26=Rules!D26,Rules!$B$7=Rules!$D$7),2*(SUM(Stand!G11*Inittialize!$F$2,Stand!G12*Inittialize!$F$3,Stand!G13*Inittialize!$F$4,Stand!G14*Inittialize!$F$5,Stand!G15*Inittialize!$F$6,Stand!G16*Inittialize!$F$7,Stand!G17*Inittialize!$F$8,Stand!G18*Inittialize!$F$9,Stand!G19*Inittialize!$F$10,Stand!G20*Inittialize!$F$11)),HS!G10)</f>
        <v>-0.15369901583000456</v>
      </c>
      <c r="H10">
        <f>IF(Rules!$B$7=Rules!$D$7,2*(SUM(Stand!H11*Inittialize!$F$2,Stand!H12*Inittialize!$F$3,Stand!H13*Inittialize!$F$4,Stand!H14*Inittialize!$F$5,Stand!H15*Inittialize!$F$6,Stand!H16*Inittialize!$F$7,Stand!H17*Inittialize!$F$8,Stand!H18*Inittialize!$F$9,Stand!H19*Inittialize!$F$10,Stand!H20*Inittialize!$F$11)),HS!H10)</f>
        <v>-0.21284771451731427</v>
      </c>
      <c r="I10">
        <f>IF(Rules!$B$7=Rules!$D$7,2*(SUM(Stand!I11*Inittialize!$F$2,Stand!I12*Inittialize!$F$3,Stand!I13*Inittialize!$F$4,Stand!I14*Inittialize!$F$5,Stand!I15*Inittialize!$F$6,Stand!I16*Inittialize!$F$7,Stand!I17*Inittialize!$F$8,Stand!I18*Inittialize!$F$9,Stand!I19*Inittialize!$F$10,Stand!I20*Inittialize!$F$11)),HS!I10)</f>
        <v>-0.2715748050242861</v>
      </c>
      <c r="J10">
        <f>IF(Rules!$B$7=Rules!$D$7,2*(SUM(Stand!J11*Inittialize!$F$2,Stand!J12*Inittialize!$F$3,Stand!J13*Inittialize!$F$4,Stand!J14*Inittialize!$F$5,Stand!J15*Inittialize!$F$6,Stand!J16*Inittialize!$F$7,Stand!J17*Inittialize!$F$8,Stand!J18*Inittialize!$F$9,Stand!J19*Inittialize!$F$10,Stand!J20*Inittialize!$F$11)),HS!J10)</f>
        <v>-0.34001328060893565</v>
      </c>
      <c r="K10">
        <f>IF(Rules!$B$7=Rules!$D$7,2*(SUM(Stand!K11*Inittialize!$F$2,Stand!K12*Inittialize!$F$3,Stand!K13*Inittialize!$F$4,Stand!K14*Inittialize!$F$5,Stand!K15*Inittialize!$F$6,Stand!K16*Inittialize!$F$7,Stand!K17*Inittialize!$F$8,Stand!K18*Inittialize!$F$9,Stand!K19*Inittialize!$F$10,Stand!K20*Inittialize!$F$11)),HS!K10)</f>
        <v>-0.42069618899826788</v>
      </c>
    </row>
    <row r="11" spans="1:11" x14ac:dyDescent="0.2">
      <c r="A11">
        <v>13</v>
      </c>
      <c r="B11">
        <f>IF(Rules!$B$7=Rules!$D$7,2*(SUM(Stand!B12*Inittialize!$F$2,Stand!B13*Inittialize!$F$3,Stand!B14*Inittialize!$F$4,Stand!B15*Inittialize!$F$5,Stand!B16*Inittialize!$F$6,Stand!B17*Inittialize!$F$7,Stand!B18*Inittialize!$F$8,Stand!B19*Inittialize!$F$9,Stand!B20*Inittialize!$F$10,Stand!B21*Inittialize!$F$11)),HS!B11)</f>
        <v>-0.50382768493563668</v>
      </c>
      <c r="C11">
        <f>IF(Rules!$B$7=Rules!$D$7,2*(SUM(Stand!C12*Inittialize!$F$2,Stand!C13*Inittialize!$F$3,Stand!C14*Inittialize!$F$4,Stand!C15*Inittialize!$F$5,Stand!C16*Inittialize!$F$6,Stand!C17*Inittialize!$F$7,Stand!C18*Inittialize!$F$8,Stand!C19*Inittialize!$F$9,Stand!C20*Inittialize!$F$10,Stand!C21*Inittialize!$F$11)),HS!C11)</f>
        <v>-0.29278372720927737</v>
      </c>
      <c r="D11">
        <f>IF(Rules!$B$7=Rules!$D$7,2*(SUM(Stand!D12*Inittialize!$F$2,Stand!D13*Inittialize!$F$3,Stand!D14*Inittialize!$F$4,Stand!D15*Inittialize!$F$5,Stand!D16*Inittialize!$F$6,Stand!D17*Inittialize!$F$7,Stand!D18*Inittialize!$F$8,Stand!D19*Inittialize!$F$9,Stand!D20*Inittialize!$F$10,Stand!D21*Inittialize!$F$11)),HS!D11)</f>
        <v>-0.2522502292357135</v>
      </c>
      <c r="E11">
        <f>IF(Rules!$B$7=Rules!$D$7,2*(SUM(Stand!E12*Inittialize!$F$2,Stand!E13*Inittialize!$F$3,Stand!E14*Inittialize!$F$4,Stand!E15*Inittialize!$F$5,Stand!E16*Inittialize!$F$6,Stand!E17*Inittialize!$F$7,Stand!E18*Inittialize!$F$8,Stand!E19*Inittialize!$F$9,Stand!E20*Inittialize!$F$10,Stand!E21*Inittialize!$F$11)),HS!E11)</f>
        <v>-0.21106310899491437</v>
      </c>
      <c r="F11">
        <f>IF(OR(Rules!$B26=Rules!D26,Rules!$B$7=Rules!$D$7),2*(SUM(Stand!F12*Inittialize!$F$2,Stand!F13*Inittialize!$F$3,Stand!F14*Inittialize!$F$4,Stand!F15*Inittialize!$F$5,Stand!F16*Inittialize!$F$6,Stand!F17*Inittialize!$F$7,Stand!F18*Inittialize!$F$8,Stand!F19*Inittialize!$F$9,Stand!F20*Inittialize!$F$10,Stand!F21*Inittialize!$F$11)),HS!F11)</f>
        <v>-0.16719266083547546</v>
      </c>
      <c r="G11">
        <f>IF(OR(Rules!$B26=Rules!D26,Rules!$B$7=Rules!$D$7),2*(SUM(Stand!G12*Inittialize!$F$2,Stand!G13*Inittialize!$F$3,Stand!G14*Inittialize!$F$4,Stand!G15*Inittialize!$F$5,Stand!G16*Inittialize!$F$6,Stand!G17*Inittialize!$F$7,Stand!G18*Inittialize!$F$8,Stand!G19*Inittialize!$F$9,Stand!G20*Inittialize!$F$10,Stand!G21*Inittialize!$F$11)),HS!G11)</f>
        <v>-0.15369901583000456</v>
      </c>
      <c r="H11">
        <f>IF(Rules!$B$7=Rules!$D$7,2*(SUM(Stand!H12*Inittialize!$F$2,Stand!H13*Inittialize!$F$3,Stand!H14*Inittialize!$F$4,Stand!H15*Inittialize!$F$5,Stand!H16*Inittialize!$F$6,Stand!H17*Inittialize!$F$7,Stand!H18*Inittialize!$F$8,Stand!H19*Inittialize!$F$9,Stand!H20*Inittialize!$F$10,Stand!H21*Inittialize!$F$11)),HS!H11)</f>
        <v>-0.26907287776607752</v>
      </c>
      <c r="I11">
        <f>IF(Rules!$B$7=Rules!$D$7,2*(SUM(Stand!I12*Inittialize!$F$2,Stand!I13*Inittialize!$F$3,Stand!I14*Inittialize!$F$4,Stand!I15*Inittialize!$F$5,Stand!I16*Inittialize!$F$6,Stand!I17*Inittialize!$F$7,Stand!I18*Inittialize!$F$8,Stand!I19*Inittialize!$F$9,Stand!I20*Inittialize!$F$10,Stand!I21*Inittialize!$F$11)),HS!I11)</f>
        <v>-0.32360517609397998</v>
      </c>
      <c r="J11">
        <f>IF(Rules!$B$7=Rules!$D$7,2*(SUM(Stand!J12*Inittialize!$F$2,Stand!J13*Inittialize!$F$3,Stand!J14*Inittialize!$F$4,Stand!J15*Inittialize!$F$5,Stand!J16*Inittialize!$F$6,Stand!J17*Inittialize!$F$7,Stand!J18*Inittialize!$F$8,Stand!J19*Inittialize!$F$9,Stand!J20*Inittialize!$F$10,Stand!J21*Inittialize!$F$11)),HS!J11)</f>
        <v>-0.3871551891368688</v>
      </c>
      <c r="K11">
        <f>IF(Rules!$B$7=Rules!$D$7,2*(SUM(Stand!K12*Inittialize!$F$2,Stand!K13*Inittialize!$F$3,Stand!K14*Inittialize!$F$4,Stand!K15*Inittialize!$F$5,Stand!K16*Inittialize!$F$6,Stand!K17*Inittialize!$F$7,Stand!K18*Inittialize!$F$8,Stand!K19*Inittialize!$F$9,Stand!K20*Inittialize!$F$10,Stand!K21*Inittialize!$F$11)),HS!K11)</f>
        <v>-0.46207503264124877</v>
      </c>
    </row>
    <row r="12" spans="1:11" x14ac:dyDescent="0.2">
      <c r="A12">
        <v>14</v>
      </c>
      <c r="B12">
        <f>IF(Rules!$B$7=Rules!$D$7,2*(SUM(Stand!B13*Inittialize!$F$2,Stand!B14*Inittialize!$F$3,Stand!B15*Inittialize!$F$4,Stand!B16*Inittialize!$F$5,Stand!B17*Inittialize!$F$6,Stand!B18*Inittialize!$F$7,Stand!B19*Inittialize!$F$8,Stand!B20*Inittialize!$F$9,Stand!B21*Inittialize!$F$10,Stand!B22*Inittialize!$F$11)),HS!B12)</f>
        <v>-0.53926856458309125</v>
      </c>
      <c r="C12">
        <f>IF(Rules!$B$7=Rules!$D$7,2*(SUM(Stand!C13*Inittialize!$F$2,Stand!C14*Inittialize!$F$3,Stand!C15*Inittialize!$F$4,Stand!C16*Inittialize!$F$5,Stand!C17*Inittialize!$F$6,Stand!C18*Inittialize!$F$7,Stand!C19*Inittialize!$F$8,Stand!C20*Inittialize!$F$9,Stand!C21*Inittialize!$F$10,Stand!C22*Inittialize!$F$11)),HS!C12)</f>
        <v>-0.29278372720927737</v>
      </c>
      <c r="D12">
        <f>IF(Rules!$B$7=Rules!$D$7,2*(SUM(Stand!D13*Inittialize!$F$2,Stand!D14*Inittialize!$F$3,Stand!D15*Inittialize!$F$4,Stand!D16*Inittialize!$F$5,Stand!D17*Inittialize!$F$6,Stand!D18*Inittialize!$F$7,Stand!D19*Inittialize!$F$8,Stand!D20*Inittialize!$F$9,Stand!D21*Inittialize!$F$10,Stand!D22*Inittialize!$F$11)),HS!D12)</f>
        <v>-0.2522502292357135</v>
      </c>
      <c r="E12">
        <f>IF(Rules!$B$7=Rules!$D$7,2*(SUM(Stand!E13*Inittialize!$F$2,Stand!E14*Inittialize!$F$3,Stand!E15*Inittialize!$F$4,Stand!E16*Inittialize!$F$5,Stand!E17*Inittialize!$F$6,Stand!E18*Inittialize!$F$7,Stand!E19*Inittialize!$F$8,Stand!E20*Inittialize!$F$9,Stand!E21*Inittialize!$F$10,Stand!E22*Inittialize!$F$11)),HS!E12)</f>
        <v>-0.21106310899491437</v>
      </c>
      <c r="F12">
        <f>IF(OR(Rules!$B26=Rules!D26,Rules!$B$7=Rules!$D$7),2*(SUM(Stand!F13*Inittialize!$F$2,Stand!F14*Inittialize!$F$3,Stand!F15*Inittialize!$F$4,Stand!F16*Inittialize!$F$5,Stand!F17*Inittialize!$F$6,Stand!F18*Inittialize!$F$7,Stand!F19*Inittialize!$F$8,Stand!F20*Inittialize!$F$9,Stand!F21*Inittialize!$F$10,Stand!F22*Inittialize!$F$11)),HS!F12)</f>
        <v>-0.16719266083547546</v>
      </c>
      <c r="G12">
        <f>IF(OR(Rules!$B26=Rules!D26,Rules!$B$7=Rules!$D$7),2*(SUM(Stand!G13*Inittialize!$F$2,Stand!G14*Inittialize!$F$3,Stand!G15*Inittialize!$F$4,Stand!G16*Inittialize!$F$5,Stand!G17*Inittialize!$F$6,Stand!G18*Inittialize!$F$7,Stand!G19*Inittialize!$F$8,Stand!G20*Inittialize!$F$9,Stand!G21*Inittialize!$F$10,Stand!G22*Inittialize!$F$11)),HS!G12)</f>
        <v>-0.15369901583000456</v>
      </c>
      <c r="H12">
        <f>IF(Rules!$B$7=Rules!$D$7,2*(SUM(Stand!H13*Inittialize!$F$2,Stand!H14*Inittialize!$F$3,Stand!H15*Inittialize!$F$4,Stand!H16*Inittialize!$F$5,Stand!H17*Inittialize!$F$6,Stand!H18*Inittialize!$F$7,Stand!H19*Inittialize!$F$8,Stand!H20*Inittialize!$F$9,Stand!H21*Inittialize!$F$10,Stand!H22*Inittialize!$F$11)),HS!H12)</f>
        <v>-0.3212819579256434</v>
      </c>
      <c r="I12">
        <f>IF(Rules!$B$7=Rules!$D$7,2*(SUM(Stand!I13*Inittialize!$F$2,Stand!I14*Inittialize!$F$3,Stand!I15*Inittialize!$F$4,Stand!I16*Inittialize!$F$5,Stand!I17*Inittialize!$F$6,Stand!I18*Inittialize!$F$7,Stand!I19*Inittialize!$F$8,Stand!I20*Inittialize!$F$9,Stand!I21*Inittialize!$F$10,Stand!I22*Inittialize!$F$11)),HS!I12)</f>
        <v>-0.37191909208726714</v>
      </c>
      <c r="J12">
        <f>IF(Rules!$B$7=Rules!$D$7,2*(SUM(Stand!J13*Inittialize!$F$2,Stand!J14*Inittialize!$F$3,Stand!J15*Inittialize!$F$4,Stand!J16*Inittialize!$F$5,Stand!J17*Inittialize!$F$6,Stand!J18*Inittialize!$F$7,Stand!J19*Inittialize!$F$8,Stand!J20*Inittialize!$F$9,Stand!J21*Inittialize!$F$10,Stand!J22*Inittialize!$F$11)),HS!J12)</f>
        <v>-0.43092981848423534</v>
      </c>
      <c r="K12">
        <f>IF(Rules!$B$7=Rules!$D$7,2*(SUM(Stand!K13*Inittialize!$F$2,Stand!K14*Inittialize!$F$3,Stand!K15*Inittialize!$F$4,Stand!K16*Inittialize!$F$5,Stand!K17*Inittialize!$F$6,Stand!K18*Inittialize!$F$7,Stand!K19*Inittialize!$F$8,Stand!K20*Inittialize!$F$9,Stand!K21*Inittialize!$F$10,Stand!K22*Inittialize!$F$11)),HS!K12)</f>
        <v>-0.50049824459544534</v>
      </c>
    </row>
    <row r="13" spans="1:11" x14ac:dyDescent="0.2">
      <c r="A13">
        <v>15</v>
      </c>
      <c r="B13">
        <f>IF(Rules!$B$7=Rules!$D$7,2*(SUM(Stand!B14*Inittialize!$F$2,Stand!B15*Inittialize!$F$3,Stand!B16*Inittialize!$F$4,Stand!B17*Inittialize!$F$5,Stand!B18*Inittialize!$F$6,Stand!B19*Inittialize!$F$7,Stand!B20*Inittialize!$F$8,Stand!B21*Inittialize!$F$9,Stand!B22*Inittialize!$F$10,Stand!B23*Inittialize!$F$11)),HS!B13)</f>
        <v>-0.57217795282715611</v>
      </c>
      <c r="C13">
        <f>IF(Rules!$B$7=Rules!$D$7,2*(SUM(Stand!C14*Inittialize!$F$2,Stand!C15*Inittialize!$F$3,Stand!C16*Inittialize!$F$4,Stand!C17*Inittialize!$F$5,Stand!C18*Inittialize!$F$6,Stand!C19*Inittialize!$F$7,Stand!C20*Inittialize!$F$8,Stand!C21*Inittialize!$F$9,Stand!C22*Inittialize!$F$10,Stand!C23*Inittialize!$F$11)),HS!C13)</f>
        <v>-0.29278372720927737</v>
      </c>
      <c r="D13">
        <f>IF(Rules!$B$7=Rules!$D$7,2*(SUM(Stand!D14*Inittialize!$F$2,Stand!D15*Inittialize!$F$3,Stand!D16*Inittialize!$F$4,Stand!D17*Inittialize!$F$5,Stand!D18*Inittialize!$F$6,Stand!D19*Inittialize!$F$7,Stand!D20*Inittialize!$F$8,Stand!D21*Inittialize!$F$9,Stand!D22*Inittialize!$F$10,Stand!D23*Inittialize!$F$11)),HS!D13)</f>
        <v>-0.2522502292357135</v>
      </c>
      <c r="E13">
        <f>IF(Rules!$B$7=Rules!$D$7,2*(SUM(Stand!E14*Inittialize!$F$2,Stand!E15*Inittialize!$F$3,Stand!E16*Inittialize!$F$4,Stand!E17*Inittialize!$F$5,Stand!E18*Inittialize!$F$6,Stand!E19*Inittialize!$F$7,Stand!E20*Inittialize!$F$8,Stand!E21*Inittialize!$F$9,Stand!E22*Inittialize!$F$10,Stand!E23*Inittialize!$F$11)),HS!E13)</f>
        <v>-0.21106310899491437</v>
      </c>
      <c r="F13">
        <f>IF(OR(Rules!$B26=Rules!D26,Rules!$B$7=Rules!$D$7),2*(SUM(Stand!F14*Inittialize!$F$2,Stand!F15*Inittialize!$F$3,Stand!F16*Inittialize!$F$4,Stand!F17*Inittialize!$F$5,Stand!F18*Inittialize!$F$6,Stand!F19*Inittialize!$F$7,Stand!F20*Inittialize!$F$8,Stand!F21*Inittialize!$F$9,Stand!F22*Inittialize!$F$10,Stand!F23*Inittialize!$F$11)),HS!F13)</f>
        <v>-0.16719266083547546</v>
      </c>
      <c r="G13">
        <f>IF(OR(Rules!$B26=Rules!D26,Rules!$B$7=Rules!$D$7),2*(SUM(Stand!G14*Inittialize!$F$2,Stand!G15*Inittialize!$F$3,Stand!G16*Inittialize!$F$4,Stand!G17*Inittialize!$F$5,Stand!G18*Inittialize!$F$6,Stand!G19*Inittialize!$F$7,Stand!G20*Inittialize!$F$8,Stand!G21*Inittialize!$F$9,Stand!G22*Inittialize!$F$10,Stand!G23*Inittialize!$F$11)),HS!G13)</f>
        <v>-0.15369901583000456</v>
      </c>
      <c r="H13">
        <f>IF(Rules!$B$7=Rules!$D$7,2*(SUM(Stand!H14*Inittialize!$F$2,Stand!H15*Inittialize!$F$3,Stand!H16*Inittialize!$F$4,Stand!H17*Inittialize!$F$5,Stand!H18*Inittialize!$F$6,Stand!H19*Inittialize!$F$7,Stand!H20*Inittialize!$F$8,Stand!H21*Inittialize!$F$9,Stand!H22*Inittialize!$F$10,Stand!H23*Inittialize!$F$11)),HS!H13)</f>
        <v>-0.36976181807381175</v>
      </c>
      <c r="I13">
        <f>IF(Rules!$B$7=Rules!$D$7,2*(SUM(Stand!I14*Inittialize!$F$2,Stand!I15*Inittialize!$F$3,Stand!I16*Inittialize!$F$4,Stand!I17*Inittialize!$F$5,Stand!I18*Inittialize!$F$6,Stand!I19*Inittialize!$F$7,Stand!I20*Inittialize!$F$8,Stand!I21*Inittialize!$F$9,Stand!I22*Inittialize!$F$10,Stand!I23*Inittialize!$F$11)),HS!I13)</f>
        <v>-0.41678201408103377</v>
      </c>
      <c r="J13">
        <f>IF(Rules!$B$7=Rules!$D$7,2*(SUM(Stand!J14*Inittialize!$F$2,Stand!J15*Inittialize!$F$3,Stand!J16*Inittialize!$F$4,Stand!J17*Inittialize!$F$5,Stand!J18*Inittialize!$F$6,Stand!J19*Inittialize!$F$7,Stand!J20*Inittialize!$F$8,Stand!J21*Inittialize!$F$9,Stand!J22*Inittialize!$F$10,Stand!J23*Inittialize!$F$11)),HS!J13)</f>
        <v>-0.47157768859250421</v>
      </c>
      <c r="K13">
        <f>IF(Rules!$B$7=Rules!$D$7,2*(SUM(Stand!K14*Inittialize!$F$2,Stand!K15*Inittialize!$F$3,Stand!K16*Inittialize!$F$4,Stand!K17*Inittialize!$F$5,Stand!K18*Inittialize!$F$6,Stand!K19*Inittialize!$F$7,Stand!K20*Inittialize!$F$8,Stand!K21*Inittialize!$F$9,Stand!K22*Inittialize!$F$10,Stand!K23*Inittialize!$F$11)),HS!K13)</f>
        <v>-0.53617694141005634</v>
      </c>
    </row>
    <row r="14" spans="1:11" x14ac:dyDescent="0.2">
      <c r="A14">
        <v>16</v>
      </c>
      <c r="B14">
        <f>IF(Rules!$B$7=Rules!$D$7,2*(SUM(Stand!B15*Inittialize!$F$2,Stand!B16*Inittialize!$F$3,Stand!B17*Inittialize!$F$4,Stand!B18*Inittialize!$F$5,Stand!B19*Inittialize!$F$6,Stand!B20*Inittialize!$F$7,Stand!B21*Inittialize!$F$8,Stand!B22*Inittialize!$F$9,Stand!B23*Inittialize!$F$10,Stand!B24*Inittialize!$F$11)),HS!B14)</f>
        <v>-0.57578184676460165</v>
      </c>
      <c r="C14">
        <f>IF(Rules!$B$7=Rules!$D$7,2*(SUM(Stand!C15*Inittialize!$F$2,Stand!C16*Inittialize!$F$3,Stand!C17*Inittialize!$F$4,Stand!C18*Inittialize!$F$5,Stand!C19*Inittialize!$F$6,Stand!C20*Inittialize!$F$7,Stand!C21*Inittialize!$F$8,Stand!C22*Inittialize!$F$9,Stand!C23*Inittialize!$F$10,Stand!C24*Inittialize!$F$11)),HS!C14)</f>
        <v>-0.29278372720927737</v>
      </c>
      <c r="D14">
        <f>IF(Rules!$B$7=Rules!$D$7,2*(SUM(Stand!D15*Inittialize!$F$2,Stand!D16*Inittialize!$F$3,Stand!D17*Inittialize!$F$4,Stand!D18*Inittialize!$F$5,Stand!D19*Inittialize!$F$6,Stand!D20*Inittialize!$F$7,Stand!D21*Inittialize!$F$8,Stand!D22*Inittialize!$F$9,Stand!D23*Inittialize!$F$10,Stand!D24*Inittialize!$F$11)),HS!D14)</f>
        <v>-0.2522502292357135</v>
      </c>
      <c r="E14">
        <f>IF(Rules!$B$7=Rules!$D$7,2*(SUM(Stand!E15*Inittialize!$F$2,Stand!E16*Inittialize!$F$3,Stand!E17*Inittialize!$F$4,Stand!E18*Inittialize!$F$5,Stand!E19*Inittialize!$F$6,Stand!E20*Inittialize!$F$7,Stand!E21*Inittialize!$F$8,Stand!E22*Inittialize!$F$9,Stand!E23*Inittialize!$F$10,Stand!E24*Inittialize!$F$11)),HS!E14)</f>
        <v>-0.21106310899491437</v>
      </c>
      <c r="F14">
        <f>IF(OR(Rules!$B26=Rules!D26,Rules!$B$7=Rules!$D$7),2*(SUM(Stand!F15*Inittialize!$F$2,Stand!F16*Inittialize!$F$3,Stand!F17*Inittialize!$F$4,Stand!F18*Inittialize!$F$5,Stand!F19*Inittialize!$F$6,Stand!F20*Inittialize!$F$7,Stand!F21*Inittialize!$F$8,Stand!F22*Inittialize!$F$9,Stand!F23*Inittialize!$F$10,Stand!F24*Inittialize!$F$11)),HS!F14)</f>
        <v>-0.16719266083547546</v>
      </c>
      <c r="G14">
        <f>IF(OR(Rules!$B26=Rules!D26,Rules!$B$7=Rules!$D$7),2*(SUM(Stand!G15*Inittialize!$F$2,Stand!G16*Inittialize!$F$3,Stand!G17*Inittialize!$F$4,Stand!G18*Inittialize!$F$5,Stand!G19*Inittialize!$F$6,Stand!G20*Inittialize!$F$7,Stand!G21*Inittialize!$F$8,Stand!G22*Inittialize!$F$9,Stand!G23*Inittialize!$F$10,Stand!G24*Inittialize!$F$11)),HS!G14)</f>
        <v>-0.15369901583000456</v>
      </c>
      <c r="H14">
        <f>IF(Rules!$B$7=Rules!$D$7,2*(SUM(Stand!H15*Inittialize!$F$2,Stand!H16*Inittialize!$F$3,Stand!H17*Inittialize!$F$4,Stand!H18*Inittialize!$F$5,Stand!H19*Inittialize!$F$6,Stand!H20*Inittialize!$F$7,Stand!H21*Inittialize!$F$8,Stand!H22*Inittialize!$F$9,Stand!H23*Inittialize!$F$10,Stand!H24*Inittialize!$F$11)),HS!H14)</f>
        <v>-0.41477883106853947</v>
      </c>
      <c r="I14">
        <f>IF(Rules!$B$7=Rules!$D$7,2*(SUM(Stand!I15*Inittialize!$F$2,Stand!I16*Inittialize!$F$3,Stand!I17*Inittialize!$F$4,Stand!I18*Inittialize!$F$5,Stand!I19*Inittialize!$F$6,Stand!I20*Inittialize!$F$7,Stand!I21*Inittialize!$F$8,Stand!I22*Inittialize!$F$9,Stand!I23*Inittialize!$F$10,Stand!I24*Inittialize!$F$11)),HS!I14)</f>
        <v>-0.45844044164667419</v>
      </c>
      <c r="J14">
        <f>IF(Rules!$B$7=Rules!$D$7,2*(SUM(Stand!J15*Inittialize!$F$2,Stand!J16*Inittialize!$F$3,Stand!J17*Inittialize!$F$4,Stand!J18*Inittialize!$F$5,Stand!J19*Inittialize!$F$6,Stand!J20*Inittialize!$F$7,Stand!J21*Inittialize!$F$8,Stand!J22*Inittialize!$F$9,Stand!J23*Inittialize!$F$10,Stand!J24*Inittialize!$F$11)),HS!J14)</f>
        <v>-0.50932213940732529</v>
      </c>
      <c r="K14">
        <f>IF(Rules!$B$7=Rules!$D$7,2*(SUM(Stand!K15*Inittialize!$F$2,Stand!K16*Inittialize!$F$3,Stand!K17*Inittialize!$F$4,Stand!K18*Inittialize!$F$5,Stand!K19*Inittialize!$F$6,Stand!K20*Inittialize!$F$7,Stand!K21*Inittialize!$F$8,Stand!K22*Inittialize!$F$9,Stand!K23*Inittialize!$F$10,Stand!K24*Inittialize!$F$11)),HS!K14)</f>
        <v>-0.56930715988076663</v>
      </c>
    </row>
    <row r="15" spans="1:11" x14ac:dyDescent="0.2">
      <c r="A15">
        <v>17</v>
      </c>
      <c r="B15">
        <f>IF(Rules!$B$7=Rules!$D$7,2*(SUM(Stand!B16*Inittialize!$F$2,Stand!B17*Inittialize!$F$3,Stand!B18*Inittialize!$F$4,Stand!B19*Inittialize!$F$5,Stand!B20*Inittialize!$F$6,Stand!B21*Inittialize!$F$7,Stand!B22*Inittialize!$F$8,Stand!B23*Inittialize!$F$9,Stand!B24*Inittialize!$F$10,Stand!B25*Inittialize!$F$11)),HS!B15)</f>
        <v>-0.46435750824198774</v>
      </c>
      <c r="C15">
        <f>IF(Rules!$B$7=Rules!$D$7,2*(SUM(Stand!C16*Inittialize!$F$2,Stand!C17*Inittialize!$F$3,Stand!C18*Inittialize!$F$4,Stand!C19*Inittialize!$F$5,Stand!C20*Inittialize!$F$6,Stand!C21*Inittialize!$F$7,Stand!C22*Inittialize!$F$8,Stand!C23*Inittialize!$F$9,Stand!C24*Inittialize!$F$10,Stand!C25*Inittialize!$F$11)),HS!C15)</f>
        <v>-0.15297458768154204</v>
      </c>
      <c r="D15">
        <f>IF(Rules!$B$7=Rules!$D$7,2*(SUM(Stand!D16*Inittialize!$F$2,Stand!D17*Inittialize!$F$3,Stand!D18*Inittialize!$F$4,Stand!D19*Inittialize!$F$5,Stand!D20*Inittialize!$F$6,Stand!D21*Inittialize!$F$7,Stand!D22*Inittialize!$F$8,Stand!D23*Inittialize!$F$9,Stand!D24*Inittialize!$F$10,Stand!D25*Inittialize!$F$11)),HS!D15)</f>
        <v>-0.11721624142457354</v>
      </c>
      <c r="E15">
        <f>IF(Rules!$B$7=Rules!$D$7,2*(SUM(Stand!E16*Inittialize!$F$2,Stand!E17*Inittialize!$F$3,Stand!E18*Inittialize!$F$4,Stand!E19*Inittialize!$F$5,Stand!E20*Inittialize!$F$6,Stand!E21*Inittialize!$F$7,Stand!E22*Inittialize!$F$8,Stand!E23*Inittialize!$F$9,Stand!E24*Inittialize!$F$10,Stand!E25*Inittialize!$F$11)),HS!E15)</f>
        <v>-8.0573373145316152E-2</v>
      </c>
      <c r="F15">
        <f>IF(OR(Rules!$B26=Rules!D26,Rules!$B$7=Rules!$D$7),2*(SUM(Stand!F16*Inittialize!$F$2,Stand!F17*Inittialize!$F$3,Stand!F18*Inittialize!$F$4,Stand!F19*Inittialize!$F$5,Stand!F20*Inittialize!$F$6,Stand!F21*Inittialize!$F$7,Stand!F22*Inittialize!$F$8,Stand!F23*Inittialize!$F$9,Stand!F24*Inittialize!$F$10,Stand!F25*Inittialize!$F$11)),HS!F15)</f>
        <v>-4.4941375564924613E-2</v>
      </c>
      <c r="G15">
        <f>IF(OR(Rules!$B26=Rules!D26,Rules!$B$7=Rules!$D$7),2*(SUM(Stand!G16*Inittialize!$F$2,Stand!G17*Inittialize!$F$3,Stand!G18*Inittialize!$F$4,Stand!G19*Inittialize!$F$5,Stand!G20*Inittialize!$F$6,Stand!G21*Inittialize!$F$7,Stand!G22*Inittialize!$F$8,Stand!G23*Inittialize!$F$9,Stand!G24*Inittialize!$F$10,Stand!G25*Inittialize!$F$11)),HS!G15)</f>
        <v>1.1739160673341797E-2</v>
      </c>
      <c r="H15">
        <f>IF(Rules!$B$7=Rules!$D$7,2*(SUM(Stand!H16*Inittialize!$F$2,Stand!H17*Inittialize!$F$3,Stand!H18*Inittialize!$F$4,Stand!H19*Inittialize!$F$5,Stand!H20*Inittialize!$F$6,Stand!H21*Inittialize!$F$7,Stand!H22*Inittialize!$F$8,Stand!H23*Inittialize!$F$9,Stand!H24*Inittialize!$F$10,Stand!H25*Inittialize!$F$11)),HS!H15)</f>
        <v>-0.10680898948269474</v>
      </c>
      <c r="I15">
        <f>IF(Rules!$B$7=Rules!$D$7,2*(SUM(Stand!I16*Inittialize!$F$2,Stand!I17*Inittialize!$F$3,Stand!I18*Inittialize!$F$4,Stand!I19*Inittialize!$F$5,Stand!I20*Inittialize!$F$6,Stand!I21*Inittialize!$F$7,Stand!I22*Inittialize!$F$8,Stand!I23*Inittialize!$F$9,Stand!I24*Inittialize!$F$10,Stand!I25*Inittialize!$F$11)),HS!I15)</f>
        <v>-0.38195097104844722</v>
      </c>
      <c r="J15">
        <f>IF(Rules!$B$7=Rules!$D$7,2*(SUM(Stand!J16*Inittialize!$F$2,Stand!J17*Inittialize!$F$3,Stand!J18*Inittialize!$F$4,Stand!J19*Inittialize!$F$5,Stand!J20*Inittialize!$F$6,Stand!J21*Inittialize!$F$7,Stand!J22*Inittialize!$F$8,Stand!J23*Inittialize!$F$9,Stand!J24*Inittialize!$F$10,Stand!J25*Inittialize!$F$11)),HS!J15)</f>
        <v>-0.42315423964521748</v>
      </c>
      <c r="K15">
        <f>IF(Rules!$B$7=Rules!$D$7,2*(SUM(Stand!K16*Inittialize!$F$2,Stand!K17*Inittialize!$F$3,Stand!K18*Inittialize!$F$4,Stand!K19*Inittialize!$F$5,Stand!K20*Inittialize!$F$6,Stand!K21*Inittialize!$F$7,Stand!K22*Inittialize!$F$8,Stand!K23*Inittialize!$F$9,Stand!K24*Inittialize!$F$10,Stand!K25*Inittialize!$F$11)),HS!K15)</f>
        <v>-0.46435750824198757</v>
      </c>
    </row>
    <row r="16" spans="1:11" x14ac:dyDescent="0.2">
      <c r="A16">
        <v>18</v>
      </c>
      <c r="B16">
        <f>IF(Rules!$B$7=Rules!$D$7,2*(SUM(Stand!B17*Inittialize!$F$2,Stand!B18*Inittialize!$F$3,Stand!B19*Inittialize!$F$4,Stand!B20*Inittialize!$F$5,Stand!B21*Inittialize!$F$6,Stand!B22*Inittialize!$F$7,Stand!B23*Inittialize!$F$8,Stand!B24*Inittialize!$F$9,Stand!B25*Inittialize!$F$10,Stand!B26*Inittialize!$F$11)),HS!B16)</f>
        <v>-0.24150883119675959</v>
      </c>
      <c r="C16">
        <f>IF(Rules!$B$7=Rules!$D$7,2*(SUM(Stand!C17*Inittialize!$F$2,Stand!C18*Inittialize!$F$3,Stand!C19*Inittialize!$F$4,Stand!C20*Inittialize!$F$5,Stand!C21*Inittialize!$F$6,Stand!C22*Inittialize!$F$7,Stand!C23*Inittialize!$F$8,Stand!C24*Inittialize!$F$9,Stand!C25*Inittialize!$F$10,Stand!C26*Inittialize!$F$11)),HS!C16)</f>
        <v>0.12174190222088777</v>
      </c>
      <c r="D16">
        <f>IF(Rules!$B$7=Rules!$D$7,2*(SUM(Stand!D17*Inittialize!$F$2,Stand!D18*Inittialize!$F$3,Stand!D19*Inittialize!$F$4,Stand!D20*Inittialize!$F$5,Stand!D21*Inittialize!$F$6,Stand!D22*Inittialize!$F$7,Stand!D23*Inittialize!$F$8,Stand!D24*Inittialize!$F$9,Stand!D25*Inittialize!$F$10,Stand!D26*Inittialize!$F$11)),HS!D16)</f>
        <v>0.14830007284131125</v>
      </c>
      <c r="E16">
        <f>IF(Rules!$B$7=Rules!$D$7,2*(SUM(Stand!E17*Inittialize!$F$2,Stand!E18*Inittialize!$F$3,Stand!E19*Inittialize!$F$4,Stand!E20*Inittialize!$F$5,Stand!E21*Inittialize!$F$6,Stand!E22*Inittialize!$F$7,Stand!E23*Inittialize!$F$8,Stand!E24*Inittialize!$F$9,Stand!E25*Inittialize!$F$10,Stand!E26*Inittialize!$F$11)),HS!E16)</f>
        <v>0.17585443719748528</v>
      </c>
      <c r="F16">
        <f>IF(OR(Rules!$B26=Rules!D26,Rules!$B$7=Rules!$D$7),2*(SUM(Stand!F17*Inittialize!$F$2,Stand!F18*Inittialize!$F$3,Stand!F19*Inittialize!$F$4,Stand!F20*Inittialize!$F$5,Stand!F21*Inittialize!$F$6,Stand!F22*Inittialize!$F$7,Stand!F23*Inittialize!$F$8,Stand!F24*Inittialize!$F$9,Stand!F25*Inittialize!$F$10,Stand!F26*Inittialize!$F$11)),HS!F16)</f>
        <v>0.19956119497617708</v>
      </c>
      <c r="G16">
        <f>IF(OR(Rules!$B26=Rules!D26,Rules!$B$7=Rules!$D$7),2*(SUM(Stand!G17*Inittialize!$F$2,Stand!G18*Inittialize!$F$3,Stand!G19*Inittialize!$F$4,Stand!G20*Inittialize!$F$5,Stand!G21*Inittialize!$F$6,Stand!G22*Inittialize!$F$7,Stand!G23*Inittialize!$F$8,Stand!G24*Inittialize!$F$9,Stand!G25*Inittialize!$F$10,Stand!G26*Inittialize!$F$11)),HS!G16)</f>
        <v>0.28344391604689845</v>
      </c>
      <c r="H16">
        <f>IF(Rules!$B$7=Rules!$D$7,2*(SUM(Stand!H17*Inittialize!$F$2,Stand!H18*Inittialize!$F$3,Stand!H19*Inittialize!$F$4,Stand!H20*Inittialize!$F$5,Stand!H21*Inittialize!$F$6,Stand!H22*Inittialize!$F$7,Stand!H23*Inittialize!$F$8,Stand!H24*Inittialize!$F$9,Stand!H25*Inittialize!$F$10,Stand!H26*Inittialize!$F$11)),HS!H16)</f>
        <v>0.39955416733655175</v>
      </c>
      <c r="I16">
        <f>IF(Rules!$B$7=Rules!$D$7,2*(SUM(Stand!I17*Inittialize!$F$2,Stand!I18*Inittialize!$F$3,Stand!I19*Inittialize!$F$4,Stand!I20*Inittialize!$F$5,Stand!I21*Inittialize!$F$6,Stand!I22*Inittialize!$F$7,Stand!I23*Inittialize!$F$8,Stand!I24*Inittialize!$F$9,Stand!I25*Inittialize!$F$10,Stand!I26*Inittialize!$F$11)),HS!I16)</f>
        <v>0.10595134861912359</v>
      </c>
      <c r="J16">
        <f>IF(Rules!$B$7=Rules!$D$7,2*(SUM(Stand!J17*Inittialize!$F$2,Stand!J18*Inittialize!$F$3,Stand!J19*Inittialize!$F$4,Stand!J20*Inittialize!$F$5,Stand!J21*Inittialize!$F$6,Stand!J22*Inittialize!$F$7,Stand!J23*Inittialize!$F$8,Stand!J24*Inittialize!$F$9,Stand!J25*Inittialize!$F$10,Stand!J26*Inittialize!$F$11)),HS!J16)</f>
        <v>-0.18316335667343342</v>
      </c>
      <c r="K16">
        <f>IF(Rules!$B$7=Rules!$D$7,2*(SUM(Stand!K17*Inittialize!$F$2,Stand!K18*Inittialize!$F$3,Stand!K19*Inittialize!$F$4,Stand!K20*Inittialize!$F$5,Stand!K21*Inittialize!$F$6,Stand!K22*Inittialize!$F$7,Stand!K23*Inittialize!$F$8,Stand!K24*Inittialize!$F$9,Stand!K25*Inittialize!$F$10,Stand!K26*Inittialize!$F$11)),HS!K16)</f>
        <v>-0.24150883119675953</v>
      </c>
    </row>
    <row r="17" spans="1:11" x14ac:dyDescent="0.2">
      <c r="A17">
        <v>19</v>
      </c>
      <c r="B17">
        <f>IF(Rules!$B$7=Rules!$D$7,2*(SUM(Stand!B18*Inittialize!$F$2,Stand!B19*Inittialize!$F$3,Stand!B20*Inittialize!$F$4,Stand!B21*Inittialize!$F$5,Stand!B22*Inittialize!$F$6,Stand!B23*Inittialize!$F$7,Stand!B24*Inittialize!$F$8,Stand!B25*Inittialize!$F$9,Stand!B26*Inittialize!$F$10,Stand!B27*Inittialize!$F$11)),HS!B17)</f>
        <v>-1.8660154151531605E-2</v>
      </c>
      <c r="C17">
        <f>IF(Rules!$B$7=Rules!$D$7,2*(SUM(Stand!C18*Inittialize!$F$2,Stand!C19*Inittialize!$F$3,Stand!C20*Inittialize!$F$4,Stand!C21*Inittialize!$F$5,Stand!C22*Inittialize!$F$6,Stand!C23*Inittialize!$F$7,Stand!C24*Inittialize!$F$8,Stand!C25*Inittialize!$F$9,Stand!C26*Inittialize!$F$10,Stand!C27*Inittialize!$F$11)),HS!C17)</f>
        <v>0.38630468602058998</v>
      </c>
      <c r="D17">
        <f>IF(Rules!$B$7=Rules!$D$7,2*(SUM(Stand!D18*Inittialize!$F$2,Stand!D19*Inittialize!$F$3,Stand!D20*Inittialize!$F$4,Stand!D21*Inittialize!$F$5,Stand!D22*Inittialize!$F$6,Stand!D23*Inittialize!$F$7,Stand!D24*Inittialize!$F$8,Stand!D25*Inittialize!$F$9,Stand!D26*Inittialize!$F$10,Stand!D27*Inittialize!$F$11)),HS!D17)</f>
        <v>0.40436293659776018</v>
      </c>
      <c r="E17">
        <f>IF(Rules!$B$7=Rules!$D$7,2*(SUM(Stand!E18*Inittialize!$F$2,Stand!E19*Inittialize!$F$3,Stand!E20*Inittialize!$F$4,Stand!E21*Inittialize!$F$5,Stand!E22*Inittialize!$F$6,Stand!E23*Inittialize!$F$7,Stand!E24*Inittialize!$F$8,Stand!E25*Inittialize!$F$9,Stand!E26*Inittialize!$F$10,Stand!E27*Inittialize!$F$11)),HS!E17)</f>
        <v>0.42317892482749647</v>
      </c>
      <c r="F17">
        <f>IF(OR(Rules!$B26=Rules!D26,Rules!$B$7=Rules!$D$7),2*(SUM(Stand!F18*Inittialize!$F$2,Stand!F19*Inittialize!$F$3,Stand!F20*Inittialize!$F$4,Stand!F21*Inittialize!$F$5,Stand!F22*Inittialize!$F$6,Stand!F23*Inittialize!$F$7,Stand!F24*Inittialize!$F$8,Stand!F25*Inittialize!$F$9,Stand!F26*Inittialize!$F$10,Stand!F27*Inittialize!$F$11)),HS!F17)</f>
        <v>0.43951210416088371</v>
      </c>
      <c r="G17">
        <f>IF(OR(Rules!$B26=Rules!D26,Rules!$B$7=Rules!$D$7),2*(SUM(Stand!G18*Inittialize!$F$2,Stand!G19*Inittialize!$F$3,Stand!G20*Inittialize!$F$4,Stand!G21*Inittialize!$F$5,Stand!G22*Inittialize!$F$6,Stand!G23*Inittialize!$F$7,Stand!G24*Inittialize!$F$8,Stand!G25*Inittialize!$F$9,Stand!G26*Inittialize!$F$10,Stand!G27*Inittialize!$F$11)),HS!G17)</f>
        <v>0.49597707378731903</v>
      </c>
      <c r="H17">
        <f>IF(Rules!$B$7=Rules!$D$7,2*(SUM(Stand!H18*Inittialize!$F$2,Stand!H19*Inittialize!$F$3,Stand!H20*Inittialize!$F$4,Stand!H21*Inittialize!$F$5,Stand!H22*Inittialize!$F$6,Stand!H23*Inittialize!$F$7,Stand!H24*Inittialize!$F$8,Stand!H25*Inittialize!$F$9,Stand!H26*Inittialize!$F$10,Stand!H27*Inittialize!$F$11)),HS!H17)</f>
        <v>0.61597649575343139</v>
      </c>
      <c r="I17">
        <f>IF(Rules!$B$7=Rules!$D$7,2*(SUM(Stand!I18*Inittialize!$F$2,Stand!I19*Inittialize!$F$3,Stand!I20*Inittialize!$F$4,Stand!I21*Inittialize!$F$5,Stand!I22*Inittialize!$F$6,Stand!I23*Inittialize!$F$7,Stand!I24*Inittialize!$F$8,Stand!I25*Inittialize!$F$9,Stand!I26*Inittialize!$F$10,Stand!I27*Inittialize!$F$11)),HS!I17)</f>
        <v>0.59385366828669439</v>
      </c>
      <c r="J17">
        <f>IF(Rules!$B$7=Rules!$D$7,2*(SUM(Stand!J18*Inittialize!$F$2,Stand!J19*Inittialize!$F$3,Stand!J20*Inittialize!$F$4,Stand!J21*Inittialize!$F$5,Stand!J22*Inittialize!$F$6,Stand!J23*Inittialize!$F$7,Stand!J24*Inittialize!$F$8,Stand!J25*Inittialize!$F$9,Stand!J26*Inittialize!$F$10,Stand!J27*Inittialize!$F$11)),HS!J17)</f>
        <v>0.28759675706758142</v>
      </c>
      <c r="K17">
        <f>IF(Rules!$B$7=Rules!$D$7,2*(SUM(Stand!K18*Inittialize!$F$2,Stand!K19*Inittialize!$F$3,Stand!K20*Inittialize!$F$4,Stand!K21*Inittialize!$F$5,Stand!K22*Inittialize!$F$6,Stand!K23*Inittialize!$F$7,Stand!K24*Inittialize!$F$8,Stand!K25*Inittialize!$F$9,Stand!K26*Inittialize!$F$10,Stand!K27*Inittialize!$F$11)),HS!K17)</f>
        <v>-1.8660154151531549E-2</v>
      </c>
    </row>
    <row r="18" spans="1:11" x14ac:dyDescent="0.2">
      <c r="A18">
        <v>20</v>
      </c>
      <c r="B18">
        <f>IF(Rules!$B$7=Rules!$D$7,2*(SUM(Stand!B19*Inittialize!$F$2,Stand!B20*Inittialize!$F$3,Stand!B21*Inittialize!$F$4,Stand!B22*Inittialize!$F$5,Stand!B23*Inittialize!$F$6,Stand!B24*Inittialize!$F$7,Stand!B25*Inittialize!$F$8,Stand!B26*Inittialize!$F$9,Stand!B27*Inittialize!$F$10,Stand!B28*Inittialize!$F$11)),HS!B18)</f>
        <v>0.20418852289369643</v>
      </c>
      <c r="C18">
        <f>IF(Rules!$B$7=Rules!$D$7,2*(SUM(Stand!C19*Inittialize!$F$2,Stand!C20*Inittialize!$F$3,Stand!C21*Inittialize!$F$4,Stand!C22*Inittialize!$F$5,Stand!C23*Inittialize!$F$6,Stand!C24*Inittialize!$F$7,Stand!C25*Inittialize!$F$8,Stand!C26*Inittialize!$F$9,Stand!C27*Inittialize!$F$10,Stand!C28*Inittialize!$F$11)),HS!C18)</f>
        <v>0.63998657521683899</v>
      </c>
      <c r="D18">
        <f>IF(Rules!$B$7=Rules!$D$7,2*(SUM(Stand!D19*Inittialize!$F$2,Stand!D20*Inittialize!$F$3,Stand!D21*Inittialize!$F$4,Stand!D22*Inittialize!$F$5,Stand!D23*Inittialize!$F$6,Stand!D24*Inittialize!$F$7,Stand!D25*Inittialize!$F$8,Stand!D26*Inittialize!$F$9,Stand!D27*Inittialize!$F$10,Stand!D28*Inittialize!$F$11)),HS!D18)</f>
        <v>0.65027209425148147</v>
      </c>
      <c r="E18">
        <f>IF(Rules!$B$7=Rules!$D$7,2*(SUM(Stand!E19*Inittialize!$F$2,Stand!E20*Inittialize!$F$3,Stand!E21*Inittialize!$F$4,Stand!E22*Inittialize!$F$5,Stand!E23*Inittialize!$F$6,Stand!E24*Inittialize!$F$7,Stand!E25*Inittialize!$F$8,Stand!E26*Inittialize!$F$9,Stand!E27*Inittialize!$F$10,Stand!E28*Inittialize!$F$11)),HS!E18)</f>
        <v>0.66104996194807175</v>
      </c>
      <c r="F18">
        <f>IF(OR(Rules!$B26=Rules!D26,Rules!$B$7=Rules!$D$7),2*(SUM(Stand!F19*Inittialize!$F$2,Stand!F20*Inittialize!$F$3,Stand!F21*Inittialize!$F$4,Stand!F22*Inittialize!$F$5,Stand!F23*Inittialize!$F$6,Stand!F24*Inittialize!$F$7,Stand!F25*Inittialize!$F$8,Stand!F26*Inittialize!$F$9,Stand!F27*Inittialize!$F$10,Stand!F28*Inittialize!$F$11)),HS!F18)</f>
        <v>0.67035969063279999</v>
      </c>
      <c r="G18">
        <f>IF(OR(Rules!$B26=Rules!D26,Rules!$B$7=Rules!$D$7),2*(SUM(Stand!G19*Inittialize!$F$2,Stand!G20*Inittialize!$F$3,Stand!G21*Inittialize!$F$4,Stand!G22*Inittialize!$F$5,Stand!G23*Inittialize!$F$6,Stand!G24*Inittialize!$F$7,Stand!G25*Inittialize!$F$8,Stand!G26*Inittialize!$F$9,Stand!G27*Inittialize!$F$10,Stand!G28*Inittialize!$F$11)),HS!G18)</f>
        <v>0.70395857017134456</v>
      </c>
      <c r="H18">
        <f>IF(Rules!$B$7=Rules!$D$7,2*(SUM(Stand!H19*Inittialize!$F$2,Stand!H20*Inittialize!$F$3,Stand!H21*Inittialize!$F$4,Stand!H22*Inittialize!$F$5,Stand!H23*Inittialize!$F$6,Stand!H24*Inittialize!$F$7,Stand!H25*Inittialize!$F$8,Stand!H26*Inittialize!$F$9,Stand!H27*Inittialize!$F$10,Stand!H28*Inittialize!$F$11)),HS!H18)</f>
        <v>0.77322722653717502</v>
      </c>
      <c r="I18">
        <f>IF(Rules!$B$7=Rules!$D$7,2*(SUM(Stand!I19*Inittialize!$F$2,Stand!I20*Inittialize!$F$3,Stand!I21*Inittialize!$F$4,Stand!I22*Inittialize!$F$5,Stand!I23*Inittialize!$F$6,Stand!I24*Inittialize!$F$7,Stand!I25*Inittialize!$F$8,Stand!I26*Inittialize!$F$9,Stand!I27*Inittialize!$F$10,Stand!I28*Inittialize!$F$11)),HS!I18)</f>
        <v>0.79181515955189852</v>
      </c>
      <c r="J18">
        <f>IF(Rules!$B$7=Rules!$D$7,2*(SUM(Stand!J19*Inittialize!$F$2,Stand!J20*Inittialize!$F$3,Stand!J21*Inittialize!$F$4,Stand!J22*Inittialize!$F$5,Stand!J23*Inittialize!$F$6,Stand!J24*Inittialize!$F$7,Stand!J25*Inittialize!$F$8,Stand!J26*Inittialize!$F$9,Stand!J27*Inittialize!$F$10,Stand!J28*Inittialize!$F$11)),HS!J18)</f>
        <v>0.75835687080859615</v>
      </c>
      <c r="K18">
        <f>IF(Rules!$B$7=Rules!$D$7,2*(SUM(Stand!K19*Inittialize!$F$2,Stand!K20*Inittialize!$F$3,Stand!K21*Inittialize!$F$4,Stand!K22*Inittialize!$F$5,Stand!K23*Inittialize!$F$6,Stand!K24*Inittialize!$F$7,Stand!K25*Inittialize!$F$8,Stand!K26*Inittialize!$F$9,Stand!K27*Inittialize!$F$10,Stand!K28*Inittialize!$F$11)),HS!K18)</f>
        <v>0.43495775366292733</v>
      </c>
    </row>
    <row r="19" spans="1:11" x14ac:dyDescent="0.2">
      <c r="A19">
        <v>21</v>
      </c>
      <c r="B19">
        <f>IF(Rules!$B$7=Rules!$D$7,2*(SUM(Stand!B20*Inittialize!$F$2,Stand!B21*Inittialize!$F$3,Stand!B22*Inittialize!$F$4,Stand!B23*Inittialize!$F$5,Stand!B24*Inittialize!$F$6,Stand!B25*Inittialize!$F$7,Stand!B26*Inittialize!$F$8,Stand!B27*Inittialize!$F$9,Stand!B28*Inittialize!$F$10,Stand!B29*Inittialize!$F$11)),HS!B19)</f>
        <v>0.65780643070815525</v>
      </c>
      <c r="C19">
        <f>IF(Rules!$B$7=Rules!$D$7,2*(SUM(Stand!C20*Inittialize!$F$2,Stand!C21*Inittialize!$F$3,Stand!C22*Inittialize!$F$4,Stand!C23*Inittialize!$F$5,Stand!C24*Inittialize!$F$6,Stand!C25*Inittialize!$F$7,Stand!C26*Inittialize!$F$8,Stand!C27*Inittialize!$F$9,Stand!C28*Inittialize!$F$10,Stand!C29*Inittialize!$F$11)),HS!C19)</f>
        <v>0.88200651549404019</v>
      </c>
      <c r="D19">
        <f>IF(Rules!$B$7=Rules!$D$7,2*(SUM(Stand!D20*Inittialize!$F$2,Stand!D21*Inittialize!$F$3,Stand!D22*Inittialize!$F$4,Stand!D23*Inittialize!$F$5,Stand!D24*Inittialize!$F$6,Stand!D25*Inittialize!$F$7,Stand!D26*Inittialize!$F$8,Stand!D27*Inittialize!$F$9,Stand!D28*Inittialize!$F$10,Stand!D29*Inittialize!$F$11)),HS!D19)</f>
        <v>0.8853003573017495</v>
      </c>
      <c r="E19">
        <f>IF(Rules!$B$7=Rules!$D$7,2*(SUM(Stand!E20*Inittialize!$F$2,Stand!E21*Inittialize!$F$3,Stand!E22*Inittialize!$F$4,Stand!E23*Inittialize!$F$5,Stand!E24*Inittialize!$F$6,Stand!E25*Inittialize!$F$7,Stand!E26*Inittialize!$F$8,Stand!E27*Inittialize!$F$9,Stand!E28*Inittialize!$F$10,Stand!E29*Inittialize!$F$11)),HS!E19)</f>
        <v>0.88876729296591961</v>
      </c>
      <c r="F19">
        <f>IF(OR(Rules!$B26=Rules!D26,Rules!$B$7=Rules!$D$7),2*(SUM(Stand!F20*Inittialize!$F$2,Stand!F21*Inittialize!$F$3,Stand!F22*Inittialize!$F$4,Stand!F23*Inittialize!$F$5,Stand!F24*Inittialize!$F$6,Stand!F25*Inittialize!$F$7,Stand!F26*Inittialize!$F$8,Stand!F27*Inittialize!$F$9,Stand!F28*Inittialize!$F$10,Stand!F29*Inittialize!$F$11)),HS!F19)</f>
        <v>0.89175382659528035</v>
      </c>
      <c r="G19">
        <f>IF(OR(Rules!$B26=Rules!D26,Rules!$B$7=Rules!$D$7),2*(SUM(Stand!G20*Inittialize!$F$2,Stand!G21*Inittialize!$F$3,Stand!G22*Inittialize!$F$4,Stand!G23*Inittialize!$F$5,Stand!G24*Inittialize!$F$6,Stand!G25*Inittialize!$F$7,Stand!G26*Inittialize!$F$8,Stand!G27*Inittialize!$F$9,Stand!G28*Inittialize!$F$10,Stand!G29*Inittialize!$F$11)),HS!G19)</f>
        <v>0.90283674384257995</v>
      </c>
      <c r="H19">
        <f>IF(Rules!$B$7=Rules!$D$7,2*(SUM(Stand!H20*Inittialize!$F$2,Stand!H21*Inittialize!$F$3,Stand!H22*Inittialize!$F$4,Stand!H23*Inittialize!$F$5,Stand!H24*Inittialize!$F$6,Stand!H25*Inittialize!$F$7,Stand!H26*Inittialize!$F$8,Stand!H27*Inittialize!$F$9,Stand!H28*Inittialize!$F$10,Stand!H29*Inittialize!$F$11)),HS!H19)</f>
        <v>0.92592629596452347</v>
      </c>
      <c r="I19">
        <f>IF(Rules!$B$7=Rules!$D$7,2*(SUM(Stand!I20*Inittialize!$F$2,Stand!I21*Inittialize!$F$3,Stand!I22*Inittialize!$F$4,Stand!I23*Inittialize!$F$5,Stand!I24*Inittialize!$F$6,Stand!I25*Inittialize!$F$7,Stand!I26*Inittialize!$F$8,Stand!I27*Inittialize!$F$9,Stand!I28*Inittialize!$F$10,Stand!I29*Inittialize!$F$11)),HS!I19)</f>
        <v>0.93060505318396625</v>
      </c>
      <c r="J19">
        <f>IF(Rules!$B$7=Rules!$D$7,2*(SUM(Stand!J20*Inittialize!$F$2,Stand!J21*Inittialize!$F$3,Stand!J22*Inittialize!$F$4,Stand!J23*Inittialize!$F$5,Stand!J24*Inittialize!$F$6,Stand!J25*Inittialize!$F$7,Stand!J26*Inittialize!$F$8,Stand!J27*Inittialize!$F$9,Stand!J28*Inittialize!$F$10,Stand!J29*Inittialize!$F$11)),HS!J19)</f>
        <v>0.93917615614724415</v>
      </c>
      <c r="K19">
        <f>IF(Rules!$B$7=Rules!$D$7,2*(SUM(Stand!K20*Inittialize!$F$2,Stand!K21*Inittialize!$F$3,Stand!K22*Inittialize!$F$4,Stand!K23*Inittialize!$F$5,Stand!K24*Inittialize!$F$6,Stand!K25*Inittialize!$F$7,Stand!K26*Inittialize!$F$8,Stand!K27*Inittialize!$F$9,Stand!K28*Inittialize!$F$10,Stand!K29*Inittialize!$F$11)),HS!K19)</f>
        <v>0.88857566147738609</v>
      </c>
    </row>
    <row r="20" spans="1:11" x14ac:dyDescent="0.2">
      <c r="A20">
        <v>22</v>
      </c>
      <c r="B20">
        <v>-2</v>
      </c>
      <c r="C20">
        <v>-2</v>
      </c>
      <c r="D20">
        <v>-2</v>
      </c>
      <c r="E20">
        <v>-2</v>
      </c>
      <c r="F20">
        <v>-2</v>
      </c>
      <c r="G20">
        <v>-2</v>
      </c>
      <c r="H20">
        <v>-2</v>
      </c>
      <c r="I20">
        <v>-2</v>
      </c>
      <c r="J20">
        <v>-2</v>
      </c>
      <c r="K20">
        <v>-2</v>
      </c>
    </row>
    <row r="21" spans="1:11" x14ac:dyDescent="0.2">
      <c r="A21">
        <v>23</v>
      </c>
      <c r="B21">
        <v>-2</v>
      </c>
      <c r="C21">
        <v>-2</v>
      </c>
      <c r="D21">
        <v>-2</v>
      </c>
      <c r="E21">
        <v>-2</v>
      </c>
      <c r="F21">
        <v>-2</v>
      </c>
      <c r="G21">
        <v>-2</v>
      </c>
      <c r="H21">
        <v>-2</v>
      </c>
      <c r="I21">
        <v>-2</v>
      </c>
      <c r="J21">
        <v>-2</v>
      </c>
      <c r="K21">
        <v>-2</v>
      </c>
    </row>
    <row r="22" spans="1:11" x14ac:dyDescent="0.2">
      <c r="A22">
        <v>24</v>
      </c>
      <c r="B22">
        <v>-2</v>
      </c>
      <c r="C22">
        <v>-2</v>
      </c>
      <c r="D22">
        <v>-2</v>
      </c>
      <c r="E22">
        <v>-2</v>
      </c>
      <c r="F22">
        <v>-2</v>
      </c>
      <c r="G22">
        <v>-2</v>
      </c>
      <c r="H22">
        <v>-2</v>
      </c>
      <c r="I22">
        <v>-2</v>
      </c>
      <c r="J22">
        <v>-2</v>
      </c>
      <c r="K22">
        <v>-2</v>
      </c>
    </row>
    <row r="23" spans="1:11" x14ac:dyDescent="0.2">
      <c r="A23">
        <v>25</v>
      </c>
      <c r="B23">
        <v>-2</v>
      </c>
      <c r="C23">
        <v>-2</v>
      </c>
      <c r="D23">
        <v>-2</v>
      </c>
      <c r="E23">
        <v>-2</v>
      </c>
      <c r="F23">
        <v>-2</v>
      </c>
      <c r="G23">
        <v>-2</v>
      </c>
      <c r="H23">
        <v>-2</v>
      </c>
      <c r="I23">
        <v>-2</v>
      </c>
      <c r="J23">
        <v>-2</v>
      </c>
      <c r="K23">
        <v>-2</v>
      </c>
    </row>
    <row r="24" spans="1:11" x14ac:dyDescent="0.2">
      <c r="A24">
        <v>26</v>
      </c>
      <c r="B24">
        <v>-2</v>
      </c>
      <c r="C24">
        <v>-2</v>
      </c>
      <c r="D24">
        <v>-2</v>
      </c>
      <c r="E24">
        <v>-2</v>
      </c>
      <c r="F24">
        <v>-2</v>
      </c>
      <c r="G24">
        <v>-2</v>
      </c>
      <c r="H24">
        <v>-2</v>
      </c>
      <c r="I24">
        <v>-2</v>
      </c>
      <c r="J24">
        <v>-2</v>
      </c>
      <c r="K24">
        <v>-2</v>
      </c>
    </row>
    <row r="25" spans="1:11" x14ac:dyDescent="0.2">
      <c r="A25">
        <v>27</v>
      </c>
      <c r="B25">
        <v>-2</v>
      </c>
      <c r="C25">
        <v>-2</v>
      </c>
      <c r="D25">
        <v>-2</v>
      </c>
      <c r="E25">
        <v>-2</v>
      </c>
      <c r="F25">
        <v>-2</v>
      </c>
      <c r="G25">
        <v>-2</v>
      </c>
      <c r="H25">
        <v>-2</v>
      </c>
      <c r="I25">
        <v>-2</v>
      </c>
      <c r="J25">
        <v>-2</v>
      </c>
      <c r="K25">
        <v>-2</v>
      </c>
    </row>
    <row r="26" spans="1:11" x14ac:dyDescent="0.2">
      <c r="A26">
        <v>28</v>
      </c>
      <c r="B26">
        <v>-2</v>
      </c>
      <c r="C26">
        <v>-2</v>
      </c>
      <c r="D26">
        <v>-2</v>
      </c>
      <c r="E26">
        <v>-2</v>
      </c>
      <c r="F26">
        <v>-2</v>
      </c>
      <c r="G26">
        <v>-2</v>
      </c>
      <c r="H26">
        <v>-2</v>
      </c>
      <c r="I26">
        <v>-2</v>
      </c>
      <c r="J26">
        <v>-2</v>
      </c>
      <c r="K26">
        <v>-2</v>
      </c>
    </row>
    <row r="27" spans="1:11" x14ac:dyDescent="0.2">
      <c r="A27">
        <v>29</v>
      </c>
      <c r="B27">
        <v>-2</v>
      </c>
      <c r="C27">
        <v>-2</v>
      </c>
      <c r="D27">
        <v>-2</v>
      </c>
      <c r="E27">
        <v>-2</v>
      </c>
      <c r="F27">
        <v>-2</v>
      </c>
      <c r="G27">
        <v>-2</v>
      </c>
      <c r="H27">
        <v>-2</v>
      </c>
      <c r="I27">
        <v>-2</v>
      </c>
      <c r="J27">
        <v>-2</v>
      </c>
      <c r="K27">
        <v>-2</v>
      </c>
    </row>
    <row r="28" spans="1:11" x14ac:dyDescent="0.2">
      <c r="A28">
        <v>30</v>
      </c>
      <c r="B28">
        <v>-2</v>
      </c>
      <c r="C28">
        <v>-2</v>
      </c>
      <c r="D28">
        <v>-2</v>
      </c>
      <c r="E28">
        <v>-2</v>
      </c>
      <c r="F28">
        <v>-2</v>
      </c>
      <c r="G28">
        <v>-2</v>
      </c>
      <c r="H28">
        <v>-2</v>
      </c>
      <c r="I28">
        <v>-2</v>
      </c>
      <c r="J28">
        <v>-2</v>
      </c>
      <c r="K28">
        <v>-2</v>
      </c>
    </row>
    <row r="29" spans="1:11" x14ac:dyDescent="0.2">
      <c r="A29">
        <v>31</v>
      </c>
      <c r="B29">
        <v>-2</v>
      </c>
      <c r="C29">
        <v>-2</v>
      </c>
      <c r="D29">
        <v>-2</v>
      </c>
      <c r="E29">
        <v>-2</v>
      </c>
      <c r="F29">
        <v>-2</v>
      </c>
      <c r="G29">
        <v>-2</v>
      </c>
      <c r="H29">
        <v>-2</v>
      </c>
      <c r="I29">
        <v>-2</v>
      </c>
      <c r="J29">
        <v>-2</v>
      </c>
      <c r="K29">
        <v>-2</v>
      </c>
    </row>
    <row r="31" spans="1:11" x14ac:dyDescent="0.2">
      <c r="A31" t="s">
        <v>4</v>
      </c>
      <c r="B31">
        <v>1</v>
      </c>
      <c r="C31">
        <v>2</v>
      </c>
      <c r="D31">
        <v>3</v>
      </c>
      <c r="E31">
        <v>4</v>
      </c>
      <c r="F31">
        <v>5</v>
      </c>
      <c r="G31">
        <v>6</v>
      </c>
      <c r="H31">
        <v>7</v>
      </c>
      <c r="I31">
        <v>8</v>
      </c>
      <c r="J31">
        <v>9</v>
      </c>
      <c r="K31">
        <v>10</v>
      </c>
    </row>
    <row r="32" spans="1:11" x14ac:dyDescent="0.2">
      <c r="A32">
        <v>12</v>
      </c>
      <c r="B32">
        <f>IF(Rules!$B$7=Rules!$D$7,2*SUM(Stand!B33*Inittialize!$F$2,Stand!B34*Inittialize!$F$3,Stand!B35*Inittialize!$F$4,Stand!B36*Inittialize!$F$5,Stand!B37*Inittialize!$F$6,Stand!B38*Inittialize!$F$7,Stand!B39*Inittialize!$F$8,Stand!B40*Inittialize!$F$9,Stand!B41*Inittialize!$F$10,Stand!B42*Inittialize!$F$11),HS!B32)</f>
        <v>-0.2052135310715586</v>
      </c>
      <c r="C32">
        <f>IF(Rules!$B$7=Rules!$D$7,2*SUM(Stand!C33*Inittialize!$F$2,Stand!C34*Inittialize!$F$3,Stand!C35*Inittialize!$F$4,Stand!C36*Inittialize!$F$5,Stand!C37*Inittialize!$F$6,Stand!C38*Inittialize!$F$7,Stand!C39*Inittialize!$F$8,Stand!C40*Inittialize!$F$9,Stand!C41*Inittialize!$F$10,Stand!C42*Inittialize!$F$11),HS!C32)</f>
        <v>8.1836216051656099E-2</v>
      </c>
      <c r="D32">
        <f>IF(Rules!$B$7=Rules!$D$7,2*SUM(Stand!D33*Inittialize!$F$2,Stand!D34*Inittialize!$F$3,Stand!D35*Inittialize!$F$4,Stand!D36*Inittialize!$F$5,Stand!D37*Inittialize!$F$6,Stand!D38*Inittialize!$F$7,Stand!D39*Inittialize!$F$8,Stand!D40*Inittialize!$F$9,Stand!D41*Inittialize!$F$10,Stand!D42*Inittialize!$F$11),HS!D32)</f>
        <v>0.10350704654207785</v>
      </c>
      <c r="E32">
        <f>IF(Rules!$B$7=Rules!$D$7,2*SUM(Stand!E33*Inittialize!$F$2,Stand!E34*Inittialize!$F$3,Stand!E35*Inittialize!$F$4,Stand!E36*Inittialize!$F$5,Stand!E37*Inittialize!$F$6,Stand!E38*Inittialize!$F$7,Stand!E39*Inittialize!$F$8,Stand!E40*Inittialize!$F$9,Stand!E41*Inittialize!$F$10,Stand!E42*Inittialize!$F$11),HS!E32)</f>
        <v>0.12659562809256975</v>
      </c>
      <c r="F32">
        <f>IF(OR(Rules!$B26=Rules!D26,Rules!$B$7=Rules!$D$7),2*SUM(Stand!F33*Inittialize!$F$2,Stand!F34*Inittialize!$F$3,Stand!F35*Inittialize!$F$4,Stand!F36*Inittialize!$F$5,Stand!F37*Inittialize!$F$6,Stand!F38*Inittialize!$F$7,Stand!F39*Inittialize!$F$8,Stand!F40*Inittialize!$F$9,Stand!F41*Inittialize!$F$10,Stand!F42*Inittialize!$F$11),HS!F32)</f>
        <v>0.15648238458465505</v>
      </c>
      <c r="G32">
        <f>IF(OR(Rules!$B26=Rules!D26,Rules!$B$7=Rules!$D$7),2*SUM(Stand!G33*Inittialize!$F$2,Stand!G34*Inittialize!$F$3,Stand!G35*Inittialize!$F$4,Stand!G36*Inittialize!$F$5,Stand!G37*Inittialize!$F$6,Stand!G38*Inittialize!$F$7,Stand!G39*Inittialize!$F$8,Stand!G40*Inittialize!$F$9,Stand!G41*Inittialize!$F$10,Stand!G42*Inittialize!$F$11),HS!G32)</f>
        <v>0.18595361333225541</v>
      </c>
      <c r="H32">
        <f>IF(Rules!$B$7=Rules!$D$7,2*SUM(Stand!H33*Inittialize!$F$2,Stand!H34*Inittialize!$F$3,Stand!H35*Inittialize!$F$4,Stand!H36*Inittialize!$F$5,Stand!H37*Inittialize!$F$6,Stand!H38*Inittialize!$F$7,Stand!H39*Inittialize!$F$8,Stand!H40*Inittialize!$F$9,Stand!H41*Inittialize!$F$10,Stand!H42*Inittialize!$F$11),HS!H32)</f>
        <v>0.16547293077063502</v>
      </c>
      <c r="I32">
        <f>IF(Rules!$B$7=Rules!$D$7,2*SUM(Stand!I33*Inittialize!$F$2,Stand!I34*Inittialize!$F$3,Stand!I35*Inittialize!$F$4,Stand!I36*Inittialize!$F$5,Stand!I37*Inittialize!$F$6,Stand!I38*Inittialize!$F$7,Stand!I39*Inittialize!$F$8,Stand!I40*Inittialize!$F$9,Stand!I41*Inittialize!$F$10,Stand!I42*Inittialize!$F$11),HS!I32)</f>
        <v>9.5115020927032348E-2</v>
      </c>
      <c r="J32">
        <f>IF(Rules!$B$7=Rules!$D$7,2*SUM(Stand!J33*Inittialize!$F$2,Stand!J34*Inittialize!$F$3,Stand!J35*Inittialize!$F$4,Stand!J36*Inittialize!$F$5,Stand!J37*Inittialize!$F$6,Stand!J38*Inittialize!$F$7,Stand!J39*Inittialize!$F$8,Stand!J40*Inittialize!$F$9,Stand!J41*Inittialize!$F$10,Stand!J42*Inittialize!$F$11),HS!J32)</f>
        <v>6.5790841226834318E-5</v>
      </c>
      <c r="K32">
        <f>IF(Rules!$B$7=Rules!$D$7,2*SUM(Stand!K33*Inittialize!$F$2,Stand!K34*Inittialize!$F$3,Stand!K35*Inittialize!$F$4,Stand!K36*Inittialize!$F$5,Stand!K37*Inittialize!$F$6,Stand!K38*Inittialize!$F$7,Stand!K39*Inittialize!$F$8,Stand!K40*Inittialize!$F$9,Stand!K41*Inittialize!$F$10,Stand!K42*Inittialize!$F$11),HS!K32)</f>
        <v>-0.12808280155666146</v>
      </c>
    </row>
    <row r="33" spans="1:11" x14ac:dyDescent="0.2">
      <c r="A33">
        <v>13</v>
      </c>
      <c r="B33">
        <f>IF(Rules!$B$7=Rules!$D$7,2*SUM(Stand!B34*Inittialize!$F$2,Stand!B35*Inittialize!$F$3,Stand!B36*Inittialize!$F$4,Stand!B37*Inittialize!$F$5,Stand!B38*Inittialize!$F$6,Stand!B39*Inittialize!$F$7,Stand!B40*Inittialize!$F$8,Stand!B41*Inittialize!$F$9,Stand!B42*Inittialize!$F$10,Stand!B43*Inittialize!$F$11),HS!B33)</f>
        <v>-0.2347217780244493</v>
      </c>
      <c r="C33">
        <f>IF(Rules!$B$7=Rules!$D$7,2*SUM(Stand!C34*Inittialize!$F$2,Stand!C35*Inittialize!$F$3,Stand!C36*Inittialize!$F$4,Stand!C37*Inittialize!$F$5,Stand!C38*Inittialize!$F$6,Stand!C39*Inittialize!$F$7,Stand!C40*Inittialize!$F$8,Stand!C41*Inittialize!$F$9,Stand!C42*Inittialize!$F$10,Stand!C43*Inittialize!$F$11),HS!C33)</f>
        <v>4.6636132695309557E-2</v>
      </c>
      <c r="D33">
        <f>IF(Rules!$B$7=Rules!$D$7,2*SUM(Stand!D34*Inittialize!$F$2,Stand!D35*Inittialize!$F$3,Stand!D36*Inittialize!$F$4,Stand!D37*Inittialize!$F$5,Stand!D38*Inittialize!$F$6,Stand!D39*Inittialize!$F$7,Stand!D40*Inittialize!$F$8,Stand!D41*Inittialize!$F$9,Stand!D42*Inittialize!$F$10,Stand!D43*Inittialize!$F$11),HS!D33)</f>
        <v>7.4118813392744121E-2</v>
      </c>
      <c r="E33">
        <f>IF(Rules!$B$7=Rules!$D$7,2*SUM(Stand!E34*Inittialize!$F$2,Stand!E35*Inittialize!$F$3,Stand!E36*Inittialize!$F$4,Stand!E37*Inittialize!$F$5,Stand!E38*Inittialize!$F$6,Stand!E39*Inittialize!$F$7,Stand!E40*Inittialize!$F$8,Stand!E41*Inittialize!$F$9,Stand!E42*Inittialize!$F$10,Stand!E43*Inittialize!$F$11),HS!E33)</f>
        <v>0.10247714687203517</v>
      </c>
      <c r="F33">
        <f>IF(OR(Rules!$B26=Rules!D26,Rules!$B$7=Rules!$D$7),2*SUM(Stand!F34*Inittialize!$F$2,Stand!F35*Inittialize!$F$3,Stand!F36*Inittialize!$F$4,Stand!F37*Inittialize!$F$5,Stand!F38*Inittialize!$F$6,Stand!F39*Inittialize!$F$7,Stand!F40*Inittialize!$F$8,Stand!F41*Inittialize!$F$9,Stand!F42*Inittialize!$F$10,Stand!F43*Inittialize!$F$11),HS!F33)</f>
        <v>0.13336273848321714</v>
      </c>
      <c r="G33">
        <f>IF(OR(Rules!$B26=Rules!D26,Rules!$B$7=Rules!$D$7),2*SUM(Stand!G34*Inittialize!$F$2,Stand!G35*Inittialize!$F$3,Stand!G36*Inittialize!$F$4,Stand!G37*Inittialize!$F$5,Stand!G38*Inittialize!$F$6,Stand!G39*Inittialize!$F$7,Stand!G40*Inittialize!$F$8,Stand!G41*Inittialize!$F$9,Stand!G42*Inittialize!$F$10,Stand!G43*Inittialize!$F$11),HS!G33)</f>
        <v>0.16169271124923684</v>
      </c>
      <c r="H33">
        <f>IF(Rules!$B$7=Rules!$D$7,2*SUM(Stand!H34*Inittialize!$F$2,Stand!H35*Inittialize!$F$3,Stand!H36*Inittialize!$F$4,Stand!H37*Inittialize!$F$5,Stand!H38*Inittialize!$F$6,Stand!H39*Inittialize!$F$7,Stand!H40*Inittialize!$F$8,Stand!H41*Inittialize!$F$9,Stand!H42*Inittialize!$F$10,Stand!H43*Inittialize!$F$11),HS!H33)</f>
        <v>0.12238569517899199</v>
      </c>
      <c r="I33">
        <f>IF(Rules!$B$7=Rules!$D$7,2*SUM(Stand!I34*Inittialize!$F$2,Stand!I35*Inittialize!$F$3,Stand!I36*Inittialize!$F$4,Stand!I37*Inittialize!$F$5,Stand!I38*Inittialize!$F$6,Stand!I39*Inittialize!$F$7,Stand!I40*Inittialize!$F$8,Stand!I41*Inittialize!$F$9,Stand!I42*Inittialize!$F$10,Stand!I43*Inittialize!$F$11),HS!I33)</f>
        <v>5.4057070196311383E-2</v>
      </c>
      <c r="J33">
        <f>IF(Rules!$B$7=Rules!$D$7,2*SUM(Stand!J34*Inittialize!$F$2,Stand!J35*Inittialize!$F$3,Stand!J36*Inittialize!$F$4,Stand!J37*Inittialize!$F$5,Stand!J38*Inittialize!$F$6,Stand!J39*Inittialize!$F$7,Stand!J40*Inittialize!$F$8,Stand!J41*Inittialize!$F$9,Stand!J42*Inittialize!$F$10,Stand!J43*Inittialize!$F$11),HS!J33)</f>
        <v>-3.7694688127479961E-2</v>
      </c>
      <c r="K33">
        <f>IF(Rules!$B$7=Rules!$D$7,2*SUM(Stand!K34*Inittialize!$F$2,Stand!K35*Inittialize!$F$3,Stand!K36*Inittialize!$F$4,Stand!K37*Inittialize!$F$5,Stand!K38*Inittialize!$F$6,Stand!K39*Inittialize!$F$7,Stand!K40*Inittialize!$F$8,Stand!K41*Inittialize!$F$9,Stand!K42*Inittialize!$F$10,Stand!K43*Inittialize!$F$11),HS!K33)</f>
        <v>-0.16080628455762785</v>
      </c>
    </row>
    <row r="34" spans="1:11" x14ac:dyDescent="0.2">
      <c r="A34">
        <v>14</v>
      </c>
      <c r="B34">
        <f>IF(Rules!$B$7=Rules!$D$7,2*SUM(Stand!B35*Inittialize!$F$2,Stand!B36*Inittialize!$F$3,Stand!B37*Inittialize!$F$4,Stand!B38*Inittialize!$F$5,Stand!B39*Inittialize!$F$6,Stand!B40*Inittialize!$F$7,Stand!B41*Inittialize!$F$8,Stand!B42*Inittialize!$F$9,Stand!B43*Inittialize!$F$10,Stand!B44*Inittialize!$F$11),HS!B34)</f>
        <v>-0.26406959413166398</v>
      </c>
      <c r="C34">
        <f>IF(Rules!$B$7=Rules!$D$7,2*SUM(Stand!C35*Inittialize!$F$2,Stand!C36*Inittialize!$F$3,Stand!C37*Inittialize!$F$4,Stand!C38*Inittialize!$F$5,Stand!C39*Inittialize!$F$6,Stand!C40*Inittialize!$F$7,Stand!C41*Inittialize!$F$8,Stand!C42*Inittialize!$F$9,Stand!C43*Inittialize!$F$10,Stand!C44*Inittialize!$F$11),HS!C34)</f>
        <v>2.2391856987839076E-2</v>
      </c>
      <c r="D34">
        <f>IF(Rules!$B$7=Rules!$D$7,2*SUM(Stand!D35*Inittialize!$F$2,Stand!D36*Inittialize!$F$3,Stand!D37*Inittialize!$F$4,Stand!D38*Inittialize!$F$5,Stand!D39*Inittialize!$F$6,Stand!D40*Inittialize!$F$7,Stand!D41*Inittialize!$F$8,Stand!D42*Inittialize!$F$9,Stand!D43*Inittialize!$F$10,Stand!D44*Inittialize!$F$11),HS!D34)</f>
        <v>5.0806738919282862E-2</v>
      </c>
      <c r="E34">
        <f>IF(Rules!$B$7=Rules!$D$7,2*SUM(Stand!E35*Inittialize!$F$2,Stand!E36*Inittialize!$F$3,Stand!E37*Inittialize!$F$4,Stand!E38*Inittialize!$F$5,Stand!E39*Inittialize!$F$6,Stand!E40*Inittialize!$F$7,Stand!E41*Inittialize!$F$8,Stand!E42*Inittialize!$F$9,Stand!E43*Inittialize!$F$10,Stand!E44*Inittialize!$F$11),HS!E34)</f>
        <v>8.0081414310110191E-2</v>
      </c>
      <c r="F34">
        <f>IF(OR(Rules!$B26=Rules!D26,Rules!$B$7=Rules!$D$7),2*SUM(Stand!F35*Inittialize!$F$2,Stand!F36*Inittialize!$F$3,Stand!F37*Inittialize!$F$4,Stand!F38*Inittialize!$F$5,Stand!F39*Inittialize!$F$6,Stand!F40*Inittialize!$F$7,Stand!F41*Inittialize!$F$8,Stand!F42*Inittialize!$F$9,Stand!F43*Inittialize!$F$10,Stand!F44*Inittialize!$F$11),HS!F34)</f>
        <v>0.11189449567473911</v>
      </c>
      <c r="G34">
        <f>IF(OR(Rules!$B26=Rules!D26,Rules!$B$7=Rules!$D$7),2*SUM(Stand!G35*Inittialize!$F$2,Stand!G36*Inittialize!$F$3,Stand!G37*Inittialize!$F$4,Stand!G38*Inittialize!$F$5,Stand!G39*Inittialize!$F$6,Stand!G40*Inittialize!$F$7,Stand!G41*Inittialize!$F$8,Stand!G42*Inittialize!$F$9,Stand!G43*Inittialize!$F$10,Stand!G44*Inittialize!$F$11),HS!G34)</f>
        <v>0.13916473074357671</v>
      </c>
      <c r="H34">
        <f>IF(Rules!$B$7=Rules!$D$7,2*SUM(Stand!H35*Inittialize!$F$2,Stand!H36*Inittialize!$F$3,Stand!H37*Inittialize!$F$4,Stand!H38*Inittialize!$F$5,Stand!H39*Inittialize!$F$6,Stand!H40*Inittialize!$F$7,Stand!H41*Inittialize!$F$8,Stand!H42*Inittialize!$F$9,Stand!H43*Inittialize!$F$10,Stand!H44*Inittialize!$F$11),HS!H34)</f>
        <v>7.9507488494468218E-2</v>
      </c>
      <c r="I34">
        <f>IF(Rules!$B$7=Rules!$D$7,2*SUM(Stand!I35*Inittialize!$F$2,Stand!I36*Inittialize!$F$3,Stand!I37*Inittialize!$F$4,Stand!I38*Inittialize!$F$5,Stand!I39*Inittialize!$F$6,Stand!I40*Inittialize!$F$7,Stand!I41*Inittialize!$F$8,Stand!I42*Inittialize!$F$9,Stand!I43*Inittialize!$F$10,Stand!I44*Inittialize!$F$11),HS!I34)</f>
        <v>1.3277219463208506E-2</v>
      </c>
      <c r="J34">
        <f>IF(Rules!$B$7=Rules!$D$7,2*SUM(Stand!J35*Inittialize!$F$2,Stand!J36*Inittialize!$F$3,Stand!J37*Inittialize!$F$4,Stand!J38*Inittialize!$F$5,Stand!J39*Inittialize!$F$6,Stand!J40*Inittialize!$F$7,Stand!J41*Inittialize!$F$8,Stand!J42*Inittialize!$F$9,Stand!J43*Inittialize!$F$10,Stand!J44*Inittialize!$F$11),HS!J34)</f>
        <v>-7.5163189441683903E-2</v>
      </c>
      <c r="K34">
        <f>IF(Rules!$B$7=Rules!$D$7,2*SUM(Stand!K35*Inittialize!$F$2,Stand!K36*Inittialize!$F$3,Stand!K37*Inittialize!$F$4,Stand!K38*Inittialize!$F$5,Stand!K39*Inittialize!$F$6,Stand!K40*Inittialize!$F$7,Stand!K41*Inittialize!$F$8,Stand!K42*Inittialize!$F$9,Stand!K43*Inittialize!$F$10,Stand!K44*Inittialize!$F$11),HS!K34)</f>
        <v>-0.19330354140765696</v>
      </c>
    </row>
    <row r="35" spans="1:11" x14ac:dyDescent="0.2">
      <c r="A35">
        <v>15</v>
      </c>
      <c r="B35">
        <f>IF(Rules!$B$7=Rules!$D$7,2*SUM(Stand!B36*Inittialize!$F$2,Stand!B37*Inittialize!$F$3,Stand!B38*Inittialize!$F$4,Stand!B39*Inittialize!$F$5,Stand!B40*Inittialize!$F$6,Stand!B41*Inittialize!$F$7,Stand!B42*Inittialize!$F$8,Stand!B43*Inittialize!$F$9,Stand!B44*Inittialize!$F$10,Stand!B45*Inittialize!$F$11),HS!B35)</f>
        <v>-0.29312934580507016</v>
      </c>
      <c r="C35">
        <f>IF(Rules!$B$7=Rules!$D$7,2*SUM(Stand!C36*Inittialize!$F$2,Stand!C37*Inittialize!$F$3,Stand!C38*Inittialize!$F$4,Stand!C39*Inittialize!$F$5,Stand!C40*Inittialize!$F$6,Stand!C41*Inittialize!$F$7,Stand!C42*Inittialize!$F$8,Stand!C43*Inittialize!$F$9,Stand!C44*Inittialize!$F$10,Stand!C45*Inittialize!$F$11),HS!C35)</f>
        <v>-1.2068474052642775E-4</v>
      </c>
      <c r="D35">
        <f>IF(Rules!$B$7=Rules!$D$7,2*SUM(Stand!D36*Inittialize!$F$2,Stand!D37*Inittialize!$F$3,Stand!D38*Inittialize!$F$4,Stand!D39*Inittialize!$F$5,Stand!D40*Inittialize!$F$6,Stand!D41*Inittialize!$F$7,Stand!D42*Inittialize!$F$8,Stand!D43*Inittialize!$F$9,Stand!D44*Inittialize!$F$10,Stand!D45*Inittialize!$F$11),HS!D35)</f>
        <v>2.9159812622497394E-2</v>
      </c>
      <c r="E35">
        <f>IF(Rules!$B$7=Rules!$D$7,2*SUM(Stand!E36*Inittialize!$F$2,Stand!E37*Inittialize!$F$3,Stand!E38*Inittialize!$F$4,Stand!E39*Inittialize!$F$5,Stand!E40*Inittialize!$F$6,Stand!E41*Inittialize!$F$7,Stand!E42*Inittialize!$F$8,Stand!E43*Inittialize!$F$9,Stand!E44*Inittialize!$F$10,Stand!E45*Inittialize!$F$11),HS!E35)</f>
        <v>5.9285376931179856E-2</v>
      </c>
      <c r="F35">
        <f>IF(OR(Rules!$B26=Rules!D26,Rules!$B$7=Rules!$D$7),2*SUM(Stand!F36*Inittialize!$F$2,Stand!F37*Inittialize!$F$3,Stand!F38*Inittialize!$F$4,Stand!F39*Inittialize!$F$5,Stand!F40*Inittialize!$F$6,Stand!F41*Inittialize!$F$7,Stand!F42*Inittialize!$F$8,Stand!F43*Inittialize!$F$9,Stand!F44*Inittialize!$F$10,Stand!F45*Inittialize!$F$11),HS!F35)</f>
        <v>9.1959698781152371E-2</v>
      </c>
      <c r="G35">
        <f>IF(OR(Rules!$B26=Rules!D26,Rules!$B$7=Rules!$D$7),2*SUM(Stand!G36*Inittialize!$F$2,Stand!G37*Inittialize!$F$3,Stand!G38*Inittialize!$F$4,Stand!G39*Inittialize!$F$5,Stand!G40*Inittialize!$F$6,Stand!G41*Inittialize!$F$7,Stand!G42*Inittialize!$F$8,Stand!G43*Inittialize!$F$9,Stand!G44*Inittialize!$F$10,Stand!G45*Inittialize!$F$11),HS!G35)</f>
        <v>0.11824589170260662</v>
      </c>
      <c r="H35">
        <f>IF(Rules!$B$7=Rules!$D$7,2*SUM(Stand!H36*Inittialize!$F$2,Stand!H37*Inittialize!$F$3,Stand!H38*Inittialize!$F$4,Stand!H39*Inittialize!$F$5,Stand!H40*Inittialize!$F$6,Stand!H41*Inittialize!$F$7,Stand!H42*Inittialize!$F$8,Stand!H43*Inittialize!$F$9,Stand!H44*Inittialize!$F$10,Stand!H45*Inittialize!$F$11),HS!H35)</f>
        <v>3.7028282279269284E-2</v>
      </c>
      <c r="I35">
        <f>IF(Rules!$B$7=Rules!$D$7,2*SUM(Stand!I36*Inittialize!$F$2,Stand!I37*Inittialize!$F$3,Stand!I38*Inittialize!$F$4,Stand!I39*Inittialize!$F$5,Stand!I40*Inittialize!$F$6,Stand!I41*Inittialize!$F$7,Stand!I42*Inittialize!$F$8,Stand!I43*Inittialize!$F$9,Stand!I44*Inittialize!$F$10,Stand!I45*Inittialize!$F$11),HS!I35)</f>
        <v>-2.7054780502901651E-2</v>
      </c>
      <c r="J35">
        <f>IF(Rules!$B$7=Rules!$D$7,2*SUM(Stand!J36*Inittialize!$F$2,Stand!J37*Inittialize!$F$3,Stand!J38*Inittialize!$F$4,Stand!J39*Inittialize!$F$5,Stand!J40*Inittialize!$F$6,Stand!J41*Inittialize!$F$7,Stand!J42*Inittialize!$F$8,Stand!J43*Inittialize!$F$9,Stand!J44*Inittialize!$F$10,Stand!J45*Inittialize!$F$11),HS!J35)</f>
        <v>-0.11218876868994296</v>
      </c>
      <c r="K35">
        <f>IF(Rules!$B$7=Rules!$D$7,2*SUM(Stand!K36*Inittialize!$F$2,Stand!K37*Inittialize!$F$3,Stand!K38*Inittialize!$F$4,Stand!K39*Inittialize!$F$5,Stand!K40*Inittialize!$F$6,Stand!K41*Inittialize!$F$7,Stand!K42*Inittialize!$F$8,Stand!K43*Inittialize!$F$9,Stand!K44*Inittialize!$F$10,Stand!K45*Inittialize!$F$11),HS!K35)</f>
        <v>-0.22543993358238781</v>
      </c>
    </row>
    <row r="36" spans="1:11" x14ac:dyDescent="0.2">
      <c r="A36">
        <v>16</v>
      </c>
      <c r="B36">
        <f>IF(Rules!$B$7=Rules!$D$7,2*SUM(Stand!B37*Inittialize!$F$2,Stand!B38*Inittialize!$F$3,Stand!B39*Inittialize!$F$4,Stand!B40*Inittialize!$F$5,Stand!B41*Inittialize!$F$6,Stand!B42*Inittialize!$F$7,Stand!B43*Inittialize!$F$8,Stand!B44*Inittialize!$F$9,Stand!B45*Inittialize!$F$10,Stand!B46*Inittialize!$F$11),HS!B36)</f>
        <v>-0.31409107314591789</v>
      </c>
      <c r="C36">
        <f>IF(Rules!$B$7=Rules!$D$7,2*SUM(Stand!C37*Inittialize!$F$2,Stand!C38*Inittialize!$F$3,Stand!C39*Inittialize!$F$4,Stand!C40*Inittialize!$F$5,Stand!C41*Inittialize!$F$6,Stand!C42*Inittialize!$F$7,Stand!C43*Inittialize!$F$8,Stand!C44*Inittialize!$F$9,Stand!C45*Inittialize!$F$10,Stand!C46*Inittialize!$F$11),HS!C36)</f>
        <v>-2.1025187774008636E-2</v>
      </c>
      <c r="D36">
        <f>IF(Rules!$B$7=Rules!$D$7,2*SUM(Stand!D37*Inittialize!$F$2,Stand!D38*Inittialize!$F$3,Stand!D39*Inittialize!$F$4,Stand!D40*Inittialize!$F$5,Stand!D41*Inittialize!$F$6,Stand!D42*Inittialize!$F$7,Stand!D43*Inittialize!$F$8,Stand!D44*Inittialize!$F$9,Stand!D45*Inittialize!$F$10,Stand!D46*Inittialize!$F$11),HS!D36)</f>
        <v>9.0590953469109059E-3</v>
      </c>
      <c r="E36">
        <f>IF(Rules!$B$7=Rules!$D$7,2*SUM(Stand!E37*Inittialize!$F$2,Stand!E38*Inittialize!$F$3,Stand!E39*Inittialize!$F$4,Stand!E40*Inittialize!$F$5,Stand!E41*Inittialize!$F$6,Stand!E42*Inittialize!$F$7,Stand!E43*Inittialize!$F$8,Stand!E44*Inittialize!$F$9,Stand!E45*Inittialize!$F$10,Stand!E46*Inittialize!$F$11),HS!E36)</f>
        <v>3.9974770793601691E-2</v>
      </c>
      <c r="F36">
        <f>IF(OR(Rules!$B26=Rules!D26,Rules!$B$7=Rules!$D$7),2*SUM(Stand!F37*Inittialize!$F$2,Stand!F38*Inittialize!$F$3,Stand!F39*Inittialize!$F$4,Stand!F40*Inittialize!$F$5,Stand!F41*Inittialize!$F$6,Stand!F42*Inittialize!$F$7,Stand!F43*Inittialize!$F$8,Stand!F44*Inittialize!$F$9,Stand!F45*Inittialize!$F$10,Stand!F46*Inittialize!$F$11),HS!F36)</f>
        <v>7.3448815951393243E-2</v>
      </c>
      <c r="G36">
        <f>IF(OR(Rules!$B26=Rules!D26,Rules!$B$7=Rules!$D$7),2*SUM(Stand!G37*Inittialize!$F$2,Stand!G38*Inittialize!$F$3,Stand!G39*Inittialize!$F$4,Stand!G40*Inittialize!$F$5,Stand!G41*Inittialize!$F$6,Stand!G42*Inittialize!$F$7,Stand!G43*Inittialize!$F$8,Stand!G44*Inittialize!$F$9,Stand!G45*Inittialize!$F$10,Stand!G46*Inittialize!$F$11),HS!G36)</f>
        <v>9.8821255450277243E-2</v>
      </c>
      <c r="H36">
        <f>IF(Rules!$B$7=Rules!$D$7,2*SUM(Stand!H37*Inittialize!$F$2,Stand!H38*Inittialize!$F$3,Stand!H39*Inittialize!$F$4,Stand!H40*Inittialize!$F$5,Stand!H41*Inittialize!$F$6,Stand!H42*Inittialize!$F$7,Stand!H43*Inittialize!$F$8,Stand!H44*Inittialize!$F$9,Stand!H45*Inittialize!$F$10,Stand!H46*Inittialize!$F$11),HS!H36)</f>
        <v>-4.8901571730158577E-3</v>
      </c>
      <c r="I36">
        <f>IF(Rules!$B$7=Rules!$D$7,2*SUM(Stand!I37*Inittialize!$F$2,Stand!I38*Inittialize!$F$3,Stand!I39*Inittialize!$F$4,Stand!I40*Inittialize!$F$5,Stand!I41*Inittialize!$F$6,Stand!I42*Inittialize!$F$7,Stand!I43*Inittialize!$F$8,Stand!I44*Inittialize!$F$9,Stand!I45*Inittialize!$F$10,Stand!I46*Inittialize!$F$11),HS!I36)</f>
        <v>-6.6794847920094075E-2</v>
      </c>
      <c r="J36">
        <f>IF(Rules!$B$7=Rules!$D$7,2*SUM(Stand!J37*Inittialize!$F$2,Stand!J38*Inittialize!$F$3,Stand!J39*Inittialize!$F$4,Stand!J40*Inittialize!$F$5,Stand!J41*Inittialize!$F$6,Stand!J42*Inittialize!$F$7,Stand!J43*Inittialize!$F$8,Stand!J44*Inittialize!$F$9,Stand!J45*Inittialize!$F$10,Stand!J46*Inittialize!$F$11),HS!J36)</f>
        <v>-0.14864353463007479</v>
      </c>
      <c r="K36">
        <f>IF(Rules!$B$7=Rules!$D$7,2*SUM(Stand!K37*Inittialize!$F$2,Stand!K38*Inittialize!$F$3,Stand!K39*Inittialize!$F$4,Stand!K40*Inittialize!$F$5,Stand!K41*Inittialize!$F$6,Stand!K42*Inittialize!$F$7,Stand!K43*Inittialize!$F$8,Stand!K44*Inittialize!$F$9,Stand!K45*Inittialize!$F$10,Stand!K46*Inittialize!$F$11),HS!K36)</f>
        <v>-0.25710121084742421</v>
      </c>
    </row>
    <row r="37" spans="1:11" x14ac:dyDescent="0.2">
      <c r="A37">
        <v>17</v>
      </c>
      <c r="B37">
        <f>IF(Rules!$B$7=Rules!$D$7,2*SUM(Stand!B38*Inittialize!$F$2,Stand!B39*Inittialize!$F$3,Stand!B40*Inittialize!$F$4,Stand!B41*Inittialize!$F$5,Stand!B42*Inittialize!$F$6,Stand!B43*Inittialize!$F$7,Stand!B44*Inittialize!$F$8,Stand!B45*Inittialize!$F$9,Stand!B46*Inittialize!$F$10,Stand!B47*Inittialize!$F$11),HS!B37)</f>
        <v>-0.30094774596936275</v>
      </c>
      <c r="C37">
        <f>IF(Rules!$B$7=Rules!$D$7,2*SUM(Stand!C38*Inittialize!$F$2,Stand!C39*Inittialize!$F$3,Stand!C40*Inittialize!$F$4,Stand!C41*Inittialize!$F$5,Stand!C42*Inittialize!$F$6,Stand!C43*Inittialize!$F$7,Stand!C44*Inittialize!$F$8,Stand!C45*Inittialize!$F$9,Stand!C46*Inittialize!$F$10,Stand!C47*Inittialize!$F$11),HS!C37)</f>
        <v>-4.9104358288915018E-4</v>
      </c>
      <c r="D37">
        <f>IF(Rules!$B$7=Rules!$D$7,2*SUM(Stand!D38*Inittialize!$F$2,Stand!D39*Inittialize!$F$3,Stand!D40*Inittialize!$F$4,Stand!D41*Inittialize!$F$5,Stand!D42*Inittialize!$F$6,Stand!D43*Inittialize!$F$7,Stand!D44*Inittialize!$F$8,Stand!D45*Inittialize!$F$9,Stand!D46*Inittialize!$F$10,Stand!D47*Inittialize!$F$11),HS!D37)</f>
        <v>2.8975282965620561E-2</v>
      </c>
      <c r="E37">
        <f>IF(Rules!$B$7=Rules!$D$7,2*SUM(Stand!E38*Inittialize!$F$2,Stand!E39*Inittialize!$F$3,Stand!E40*Inittialize!$F$4,Stand!E41*Inittialize!$F$5,Stand!E42*Inittialize!$F$6,Stand!E43*Inittialize!$F$7,Stand!E44*Inittialize!$F$8,Stand!E45*Inittialize!$F$9,Stand!E46*Inittialize!$F$10,Stand!E47*Inittialize!$F$11),HS!E37)</f>
        <v>5.9326275337164336E-2</v>
      </c>
      <c r="F37">
        <f>IF(OR(Rules!$B26=Rules!D26,Rules!$B$7=Rules!$D$7),2*SUM(Stand!F38*Inittialize!$F$2,Stand!F39*Inittialize!$F$3,Stand!F40*Inittialize!$F$4,Stand!F41*Inittialize!$F$5,Stand!F42*Inittialize!$F$6,Stand!F43*Inittialize!$F$7,Stand!F44*Inittialize!$F$8,Stand!F45*Inittialize!$F$9,Stand!F46*Inittialize!$F$10,Stand!F47*Inittialize!$F$11),HS!F37)</f>
        <v>9.118907768677427E-2</v>
      </c>
      <c r="G37">
        <f>IF(OR(Rules!$B26=Rules!D26,Rules!$B$7=Rules!$D$7),2*SUM(Stand!G38*Inittialize!$F$2,Stand!G39*Inittialize!$F$3,Stand!G40*Inittialize!$F$4,Stand!G41*Inittialize!$F$5,Stand!G42*Inittialize!$F$6,Stand!G43*Inittialize!$F$7,Stand!G44*Inittialize!$F$8,Stand!G45*Inittialize!$F$9,Stand!G46*Inittialize!$F$10,Stand!G47*Inittialize!$F$11),HS!G37)</f>
        <v>0.12805214364549894</v>
      </c>
      <c r="H37">
        <f>IF(Rules!$B$7=Rules!$D$7,2*SUM(Stand!H38*Inittialize!$F$2,Stand!H39*Inittialize!$F$3,Stand!H40*Inittialize!$F$4,Stand!H41*Inittialize!$F$5,Stand!H42*Inittialize!$F$6,Stand!H43*Inittialize!$F$7,Stand!H44*Inittialize!$F$8,Stand!H45*Inittialize!$F$9,Stand!H46*Inittialize!$F$10,Stand!H47*Inittialize!$F$11),HS!H37)</f>
        <v>5.3823463716116689E-2</v>
      </c>
      <c r="I37">
        <f>IF(Rules!$B$7=Rules!$D$7,2*SUM(Stand!I38*Inittialize!$F$2,Stand!I39*Inittialize!$F$3,Stand!I40*Inittialize!$F$4,Stand!I41*Inittialize!$F$5,Stand!I42*Inittialize!$F$6,Stand!I43*Inittialize!$F$7,Stand!I44*Inittialize!$F$8,Stand!I45*Inittialize!$F$9,Stand!I46*Inittialize!$F$10,Stand!I47*Inittialize!$F$11),HS!I37)</f>
        <v>-7.2915398729642075E-2</v>
      </c>
      <c r="J37">
        <f>IF(Rules!$B$7=Rules!$D$7,2*SUM(Stand!J38*Inittialize!$F$2,Stand!J39*Inittialize!$F$3,Stand!J40*Inittialize!$F$4,Stand!J41*Inittialize!$F$5,Stand!J42*Inittialize!$F$6,Stand!J43*Inittialize!$F$7,Stand!J44*Inittialize!$F$8,Stand!J45*Inittialize!$F$9,Stand!J46*Inittialize!$F$10,Stand!J47*Inittialize!$F$11),HS!J37)</f>
        <v>-0.14978689218213331</v>
      </c>
      <c r="K37">
        <f>IF(Rules!$B$7=Rules!$D$7,2*SUM(Stand!K38*Inittialize!$F$2,Stand!K39*Inittialize!$F$3,Stand!K40*Inittialize!$F$4,Stand!K41*Inittialize!$F$5,Stand!K42*Inittialize!$F$6,Stand!K43*Inittialize!$F$7,Stand!K44*Inittialize!$F$8,Stand!K45*Inittialize!$F$9,Stand!K46*Inittialize!$F$10,Stand!K47*Inittialize!$F$11),HS!K37)</f>
        <v>-0.24941602102444038</v>
      </c>
    </row>
    <row r="38" spans="1:11" x14ac:dyDescent="0.2">
      <c r="A38">
        <v>18</v>
      </c>
      <c r="B38">
        <f>IF(Rules!$B$7=Rules!$D$7,2*SUM(Stand!B39*Inittialize!$F$2,Stand!B40*Inittialize!$F$3,Stand!B41*Inittialize!$F$4,Stand!B42*Inittialize!$F$5,Stand!B43*Inittialize!$F$6,Stand!B44*Inittialize!$F$7,Stand!B45*Inittialize!$F$8,Stand!B46*Inittialize!$F$9,Stand!B47*Inittialize!$F$10,Stand!B48*Inittialize!$F$11),HS!B38)</f>
        <v>-0.24150883119675959</v>
      </c>
      <c r="C38">
        <f>IF(Rules!$B$7=Rules!$D$7,2*SUM(Stand!C39*Inittialize!$F$2,Stand!C40*Inittialize!$F$3,Stand!C41*Inittialize!$F$4,Stand!C42*Inittialize!$F$5,Stand!C43*Inittialize!$F$6,Stand!C44*Inittialize!$F$7,Stand!C45*Inittialize!$F$8,Stand!C46*Inittialize!$F$9,Stand!C47*Inittialize!$F$10,Stand!C48*Inittialize!$F$11),HS!C38)</f>
        <v>0.12174190222088777</v>
      </c>
      <c r="D38">
        <f>IF(Rules!$B$7=Rules!$D$7,2*SUM(Stand!D39*Inittialize!$F$2,Stand!D40*Inittialize!$F$3,Stand!D41*Inittialize!$F$4,Stand!D42*Inittialize!$F$5,Stand!D43*Inittialize!$F$6,Stand!D44*Inittialize!$F$7,Stand!D45*Inittialize!$F$8,Stand!D46*Inittialize!$F$9,Stand!D47*Inittialize!$F$10,Stand!D48*Inittialize!$F$11),HS!D38)</f>
        <v>0.14830007284131125</v>
      </c>
      <c r="E38">
        <f>IF(Rules!$B$7=Rules!$D$7,2*SUM(Stand!E39*Inittialize!$F$2,Stand!E40*Inittialize!$F$3,Stand!E41*Inittialize!$F$4,Stand!E42*Inittialize!$F$5,Stand!E43*Inittialize!$F$6,Stand!E44*Inittialize!$F$7,Stand!E45*Inittialize!$F$8,Stand!E46*Inittialize!$F$9,Stand!E47*Inittialize!$F$10,Stand!E48*Inittialize!$F$11),HS!E38)</f>
        <v>0.17585443719748528</v>
      </c>
      <c r="F38">
        <f>IF(OR(Rules!$B26=Rules!D26,Rules!$B$7=Rules!$D$7),2*SUM(Stand!F39*Inittialize!$F$2,Stand!F40*Inittialize!$F$3,Stand!F41*Inittialize!$F$4,Stand!F42*Inittialize!$F$5,Stand!F43*Inittialize!$F$6,Stand!F44*Inittialize!$F$7,Stand!F45*Inittialize!$F$8,Stand!F46*Inittialize!$F$9,Stand!F47*Inittialize!$F$10,Stand!F48*Inittialize!$F$11),HS!F38)</f>
        <v>0.19956119497617708</v>
      </c>
      <c r="G38">
        <f>IF(OR(Rules!$B26=Rules!D26,Rules!$B$7=Rules!$D$7),2*SUM(Stand!G39*Inittialize!$F$2,Stand!G40*Inittialize!$F$3,Stand!G41*Inittialize!$F$4,Stand!G42*Inittialize!$F$5,Stand!G43*Inittialize!$F$6,Stand!G44*Inittialize!$F$7,Stand!G45*Inittialize!$F$8,Stand!G46*Inittialize!$F$9,Stand!G47*Inittialize!$F$10,Stand!G48*Inittialize!$F$11),HS!G38)</f>
        <v>0.28344391604689845</v>
      </c>
      <c r="H38">
        <f>IF(Rules!$B$7=Rules!$D$7,2*SUM(Stand!H39*Inittialize!$F$2,Stand!H40*Inittialize!$F$3,Stand!H41*Inittialize!$F$4,Stand!H42*Inittialize!$F$5,Stand!H43*Inittialize!$F$6,Stand!H44*Inittialize!$F$7,Stand!H45*Inittialize!$F$8,Stand!H46*Inittialize!$F$9,Stand!H47*Inittialize!$F$10,Stand!H48*Inittialize!$F$11),HS!H38)</f>
        <v>0.39955416733655175</v>
      </c>
      <c r="I38">
        <f>IF(Rules!$B$7=Rules!$D$7,2*SUM(Stand!I39*Inittialize!$F$2,Stand!I40*Inittialize!$F$3,Stand!I41*Inittialize!$F$4,Stand!I42*Inittialize!$F$5,Stand!I43*Inittialize!$F$6,Stand!I44*Inittialize!$F$7,Stand!I45*Inittialize!$F$8,Stand!I46*Inittialize!$F$9,Stand!I47*Inittialize!$F$10,Stand!I48*Inittialize!$F$11),HS!I38)</f>
        <v>0.10595134861912359</v>
      </c>
      <c r="J38">
        <f>IF(Rules!$B$7=Rules!$D$7,2*SUM(Stand!J39*Inittialize!$F$2,Stand!J40*Inittialize!$F$3,Stand!J41*Inittialize!$F$4,Stand!J42*Inittialize!$F$5,Stand!J43*Inittialize!$F$6,Stand!J44*Inittialize!$F$7,Stand!J45*Inittialize!$F$8,Stand!J46*Inittialize!$F$9,Stand!J47*Inittialize!$F$10,Stand!J48*Inittialize!$F$11),HS!J38)</f>
        <v>-0.10074430758041532</v>
      </c>
      <c r="K38">
        <f>IF(Rules!$B$7=Rules!$D$7,2*SUM(Stand!K39*Inittialize!$F$2,Stand!K40*Inittialize!$F$3,Stand!K41*Inittialize!$F$4,Stand!K42*Inittialize!$F$5,Stand!K43*Inittialize!$F$6,Stand!K44*Inittialize!$F$7,Stand!K45*Inittialize!$F$8,Stand!K46*Inittialize!$F$9,Stand!K47*Inittialize!$F$10,Stand!K48*Inittialize!$F$11),HS!K38)</f>
        <v>-0.20109793381277147</v>
      </c>
    </row>
    <row r="39" spans="1:11" x14ac:dyDescent="0.2">
      <c r="A39">
        <v>19</v>
      </c>
      <c r="B39">
        <f>2*SUM(Stand!B40*Inittialize!$F$2,Stand!B41*Inittialize!$F$3,Stand!B42*Inittialize!$F$4,Stand!B43*Inittialize!$F$5,Stand!B44*Inittialize!$F$6,Stand!B45*Inittialize!$F$7,Stand!B46*Inittialize!$F$8,Stand!B47*Inittialize!$F$9,Stand!B48*Inittialize!$F$10,Stand!B49*Inittialize!$F$11)</f>
        <v>-0.43037249788708165</v>
      </c>
      <c r="C39">
        <f>2*SUM(Stand!C40*Inittialize!$F$2,Stand!C41*Inittialize!$F$3,Stand!C42*Inittialize!$F$4,Stand!C43*Inittialize!$F$5,Stand!C44*Inittialize!$F$6,Stand!C45*Inittialize!$F$7,Stand!C46*Inittialize!$F$8,Stand!C47*Inittialize!$F$9,Stand!C48*Inittialize!$F$10,Stand!C49*Inittialize!$F$11)</f>
        <v>0.24185546358249202</v>
      </c>
      <c r="D39">
        <f>2*SUM(Stand!D40*Inittialize!$F$2,Stand!D41*Inittialize!$F$3,Stand!D42*Inittialize!$F$4,Stand!D43*Inittialize!$F$5,Stand!D44*Inittialize!$F$6,Stand!D45*Inittialize!$F$7,Stand!D46*Inittialize!$F$8,Stand!D47*Inittialize!$F$9,Stand!D48*Inittialize!$F$10,Stand!D49*Inittialize!$F$11)</f>
        <v>0.29582413587422185</v>
      </c>
      <c r="E39">
        <f>2*SUM(Stand!E40*Inittialize!$F$2,Stand!E41*Inittialize!$F$3,Stand!E42*Inittialize!$F$4,Stand!E43*Inittialize!$F$5,Stand!E44*Inittialize!$F$6,Stand!E45*Inittialize!$F$7,Stand!E46*Inittialize!$F$8,Stand!E47*Inittialize!$F$9,Stand!E48*Inittialize!$F$10,Stand!E49*Inittialize!$F$11)</f>
        <v>0.35115361127716538</v>
      </c>
      <c r="F39">
        <f>2*SUM(Stand!F40*Inittialize!$F$2,Stand!F41*Inittialize!$F$3,Stand!F42*Inittialize!$F$4,Stand!F43*Inittialize!$F$5,Stand!F44*Inittialize!$F$6,Stand!F45*Inittialize!$F$7,Stand!F46*Inittialize!$F$8,Stand!F47*Inittialize!$F$9,Stand!F48*Inittialize!$F$10,Stand!F49*Inittialize!$F$11)</f>
        <v>0.40597206909315231</v>
      </c>
      <c r="G39">
        <f>2*SUM(Stand!G40*Inittialize!$F$2,Stand!G41*Inittialize!$F$3,Stand!G42*Inittialize!$F$4,Stand!G43*Inittialize!$F$5,Stand!G44*Inittialize!$F$6,Stand!G45*Inittialize!$F$7,Stand!G46*Inittialize!$F$8,Stand!G47*Inittialize!$F$9,Stand!G48*Inittialize!$F$10,Stand!G49*Inittialize!$F$11)</f>
        <v>0.47959870872821825</v>
      </c>
      <c r="H39">
        <f>2*SUM(Stand!H40*Inittialize!$F$2,Stand!H41*Inittialize!$F$3,Stand!H42*Inittialize!$F$4,Stand!H43*Inittialize!$F$5,Stand!H44*Inittialize!$F$6,Stand!H45*Inittialize!$F$7,Stand!H46*Inittialize!$F$8,Stand!H47*Inittialize!$F$9,Stand!H48*Inittialize!$F$10,Stand!H49*Inittialize!$F$11)</f>
        <v>0.31983519492070983</v>
      </c>
      <c r="I39">
        <f>2*SUM(Stand!I40*Inittialize!$F$2,Stand!I41*Inittialize!$F$3,Stand!I42*Inittialize!$F$4,Stand!I43*Inittialize!$F$5,Stand!I44*Inittialize!$F$6,Stand!I45*Inittialize!$F$7,Stand!I46*Inittialize!$F$8,Stand!I47*Inittialize!$F$9,Stand!I48*Inittialize!$F$10,Stand!I49*Inittialize!$F$11)</f>
        <v>0.19526887476388188</v>
      </c>
      <c r="J39">
        <f>2*SUM(Stand!J40*Inittialize!$F$2,Stand!J41*Inittialize!$F$3,Stand!J42*Inittialize!$F$4,Stand!J43*Inittialize!$F$5,Stand!J44*Inittialize!$F$6,Stand!J45*Inittialize!$F$7,Stand!J46*Inittialize!$F$8,Stand!J47*Inittialize!$F$9,Stand!J48*Inittialize!$F$10,Stand!J49*Inittialize!$F$11)</f>
        <v>-7.294553026892811E-2</v>
      </c>
      <c r="K39">
        <f>2*SUM(Stand!K40*Inittialize!$F$2,Stand!K41*Inittialize!$F$3,Stand!K42*Inittialize!$F$4,Stand!K43*Inittialize!$F$5,Stand!K44*Inittialize!$F$6,Stand!K45*Inittialize!$F$7,Stand!K46*Inittialize!$F$8,Stand!K47*Inittialize!$F$9,Stand!K48*Inittialize!$F$10,Stand!K49*Inittialize!$F$11)</f>
        <v>-0.3593665807273182</v>
      </c>
    </row>
    <row r="40" spans="1:11" x14ac:dyDescent="0.2">
      <c r="A40">
        <v>20</v>
      </c>
      <c r="B40">
        <f>2*SUM(Stand!B41*Inittialize!$F$2,Stand!B42*Inittialize!$F$3,Stand!B43*Inittialize!$F$4,Stand!B44*Inittialize!$F$5,Stand!B45*Inittialize!$F$6,Stand!B46*Inittialize!$F$7,Stand!B47*Inittialize!$F$8,Stand!B48*Inittialize!$F$9,Stand!B49*Inittialize!$F$10,Stand!B50*Inittialize!$F$11)</f>
        <v>-0.32751926232774553</v>
      </c>
      <c r="C40">
        <f>2*SUM(Stand!C41*Inittialize!$F$2,Stand!C42*Inittialize!$F$3,Stand!C43*Inittialize!$F$4,Stand!C44*Inittialize!$F$5,Stand!C45*Inittialize!$F$6,Stand!C46*Inittialize!$F$7,Stand!C47*Inittialize!$F$8,Stand!C48*Inittialize!$F$9,Stand!C49*Inittialize!$F$10,Stand!C50*Inittialize!$F$11)</f>
        <v>0.35893941244229921</v>
      </c>
      <c r="D40">
        <f>2*SUM(Stand!D41*Inittialize!$F$2,Stand!D42*Inittialize!$F$3,Stand!D43*Inittialize!$F$4,Stand!D44*Inittialize!$F$5,Stand!D45*Inittialize!$F$6,Stand!D46*Inittialize!$F$7,Stand!D47*Inittialize!$F$8,Stand!D48*Inittialize!$F$9,Stand!D49*Inittialize!$F$10,Stand!D50*Inittialize!$F$11)</f>
        <v>0.40932067017593943</v>
      </c>
      <c r="E40">
        <f>2*SUM(Stand!E41*Inittialize!$F$2,Stand!E42*Inittialize!$F$3,Stand!E43*Inittialize!$F$4,Stand!E44*Inittialize!$F$5,Stand!E45*Inittialize!$F$6,Stand!E46*Inittialize!$F$7,Stand!E47*Inittialize!$F$8,Stand!E48*Inittialize!$F$9,Stand!E49*Inittialize!$F$10,Stand!E50*Inittialize!$F$11)</f>
        <v>0.46094024379435394</v>
      </c>
      <c r="F40">
        <f>2*SUM(Stand!F41*Inittialize!$F$2,Stand!F42*Inittialize!$F$3,Stand!F43*Inittialize!$F$4,Stand!F44*Inittialize!$F$5,Stand!F45*Inittialize!$F$6,Stand!F46*Inittialize!$F$7,Stand!F47*Inittialize!$F$8,Stand!F48*Inittialize!$F$9,Stand!F49*Inittialize!$F$10,Stand!F50*Inittialize!$F$11)</f>
        <v>0.51251710900326763</v>
      </c>
      <c r="G40">
        <f>2*SUM(Stand!G41*Inittialize!$F$2,Stand!G42*Inittialize!$F$3,Stand!G43*Inittialize!$F$4,Stand!G44*Inittialize!$F$5,Stand!G45*Inittialize!$F$6,Stand!G46*Inittialize!$F$7,Stand!G47*Inittialize!$F$8,Stand!G48*Inittialize!$F$9,Stand!G49*Inittialize!$F$10,Stand!G50*Inittialize!$F$11)</f>
        <v>0.57559016859776846</v>
      </c>
      <c r="H40">
        <f>2*SUM(Stand!H41*Inittialize!$F$2,Stand!H42*Inittialize!$F$3,Stand!H43*Inittialize!$F$4,Stand!H44*Inittialize!$F$5,Stand!H45*Inittialize!$F$6,Stand!H46*Inittialize!$F$7,Stand!H47*Inittialize!$F$8,Stand!H48*Inittialize!$F$9,Stand!H49*Inittialize!$F$10,Stand!H50*Inittialize!$F$11)</f>
        <v>0.39241245528243768</v>
      </c>
      <c r="I40">
        <f>2*SUM(Stand!I41*Inittialize!$F$2,Stand!I42*Inittialize!$F$3,Stand!I43*Inittialize!$F$4,Stand!I44*Inittialize!$F$5,Stand!I45*Inittialize!$F$6,Stand!I46*Inittialize!$F$7,Stand!I47*Inittialize!$F$8,Stand!I48*Inittialize!$F$9,Stand!I49*Inittialize!$F$10,Stand!I50*Inittialize!$F$11)</f>
        <v>0.28663571688628381</v>
      </c>
      <c r="J40">
        <f>2*SUM(Stand!J41*Inittialize!$F$2,Stand!J42*Inittialize!$F$3,Stand!J43*Inittialize!$F$4,Stand!J44*Inittialize!$F$5,Stand!J45*Inittialize!$F$6,Stand!J46*Inittialize!$F$7,Stand!J47*Inittialize!$F$8,Stand!J48*Inittialize!$F$9,Stand!J49*Inittialize!$F$10,Stand!J50*Inittialize!$F$11)</f>
        <v>0.14432836838077101</v>
      </c>
      <c r="K40">
        <f>2*SUM(Stand!K41*Inittialize!$F$2,Stand!K42*Inittialize!$F$3,Stand!K43*Inittialize!$F$4,Stand!K44*Inittialize!$F$5,Stand!K45*Inittialize!$F$6,Stand!K46*Inittialize!$F$7,Stand!K47*Inittialize!$F$8,Stand!K48*Inittialize!$F$9,Stand!K49*Inittialize!$F$10,Stand!K50*Inittialize!$F$11)</f>
        <v>-0.15000446942833717</v>
      </c>
    </row>
    <row r="41" spans="1:11" x14ac:dyDescent="0.2">
      <c r="A41">
        <v>21</v>
      </c>
      <c r="B41">
        <f>2*SUM(Stand!B42*Inittialize!$F$2,Stand!B43*Inittialize!$F$3,Stand!B44*Inittialize!$F$4,Stand!B45*Inittialize!$F$5,Stand!B46*Inittialize!$F$6,Stand!B47*Inittialize!$F$7,Stand!B48*Inittialize!$F$8,Stand!B49*Inittialize!$F$9,Stand!B50*Inittialize!$F$10,Stand!B51*Inittialize!$F$11)</f>
        <v>-0.11815715102876462</v>
      </c>
      <c r="C41">
        <f>2*SUM(Stand!C42*Inittialize!$F$2,Stand!C43*Inittialize!$F$3,Stand!C44*Inittialize!$F$4,Stand!C45*Inittialize!$F$5,Stand!C46*Inittialize!$F$6,Stand!C47*Inittialize!$F$7,Stand!C48*Inittialize!$F$8,Stand!C49*Inittialize!$F$9,Stand!C50*Inittialize!$F$10,Stand!C51*Inittialize!$F$11)</f>
        <v>0.47064092333946905</v>
      </c>
      <c r="D41">
        <f>2*SUM(Stand!D42*Inittialize!$F$2,Stand!D43*Inittialize!$F$3,Stand!D44*Inittialize!$F$4,Stand!D45*Inittialize!$F$5,Stand!D46*Inittialize!$F$6,Stand!D47*Inittialize!$F$7,Stand!D48*Inittialize!$F$8,Stand!D49*Inittialize!$F$9,Stand!D50*Inittialize!$F$10,Stand!D51*Inittialize!$F$11)</f>
        <v>0.51779525312221697</v>
      </c>
      <c r="E41">
        <f>2*SUM(Stand!E42*Inittialize!$F$2,Stand!E43*Inittialize!$F$3,Stand!E44*Inittialize!$F$4,Stand!E45*Inittialize!$F$5,Stand!E46*Inittialize!$F$6,Stand!E47*Inittialize!$F$7,Stand!E48*Inittialize!$F$8,Stand!E49*Inittialize!$F$9,Stand!E50*Inittialize!$F$10,Stand!E51*Inittialize!$F$11)</f>
        <v>0.56604055041797596</v>
      </c>
      <c r="F41">
        <f>2*SUM(Stand!F42*Inittialize!$F$2,Stand!F43*Inittialize!$F$3,Stand!F44*Inittialize!$F$4,Stand!F45*Inittialize!$F$5,Stand!F46*Inittialize!$F$6,Stand!F47*Inittialize!$F$7,Stand!F48*Inittialize!$F$8,Stand!F49*Inittialize!$F$9,Stand!F50*Inittialize!$F$10,Stand!F51*Inittialize!$F$11)</f>
        <v>0.6146990179090277</v>
      </c>
      <c r="G41">
        <f>2*SUM(Stand!G42*Inittialize!$F$2,Stand!G43*Inittialize!$F$3,Stand!G44*Inittialize!$F$4,Stand!G45*Inittialize!$F$5,Stand!G46*Inittialize!$F$6,Stand!G47*Inittialize!$F$7,Stand!G48*Inittialize!$F$8,Stand!G49*Inittialize!$F$9,Stand!G50*Inittialize!$F$10,Stand!G51*Inittialize!$F$11)</f>
        <v>0.66738009490756944</v>
      </c>
      <c r="H41">
        <f>2*SUM(Stand!H42*Inittialize!$F$2,Stand!H43*Inittialize!$F$3,Stand!H44*Inittialize!$F$4,Stand!H45*Inittialize!$F$5,Stand!H46*Inittialize!$F$6,Stand!H47*Inittialize!$F$7,Stand!H48*Inittialize!$F$8,Stand!H49*Inittialize!$F$9,Stand!H50*Inittialize!$F$10,Stand!H51*Inittialize!$F$11)</f>
        <v>0.46288894886429077</v>
      </c>
      <c r="I41">
        <f>2*SUM(Stand!I42*Inittialize!$F$2,Stand!I43*Inittialize!$F$3,Stand!I44*Inittialize!$F$4,Stand!I45*Inittialize!$F$5,Stand!I46*Inittialize!$F$6,Stand!I47*Inittialize!$F$7,Stand!I48*Inittialize!$F$8,Stand!I49*Inittialize!$F$9,Stand!I50*Inittialize!$F$10,Stand!I51*Inittialize!$F$11)</f>
        <v>0.35069259087031507</v>
      </c>
      <c r="J41">
        <f>2*SUM(Stand!J42*Inittialize!$F$2,Stand!J43*Inittialize!$F$3,Stand!J44*Inittialize!$F$4,Stand!J45*Inittialize!$F$5,Stand!J46*Inittialize!$F$6,Stand!J47*Inittialize!$F$7,Stand!J48*Inittialize!$F$8,Stand!J49*Inittialize!$F$9,Stand!J50*Inittialize!$F$10,Stand!J51*Inittialize!$F$11)</f>
        <v>0.2277834231524547</v>
      </c>
      <c r="K41">
        <f>2*SUM(Stand!K42*Inittialize!$F$2,Stand!K43*Inittialize!$F$3,Stand!K44*Inittialize!$F$4,Stand!K45*Inittialize!$F$5,Stand!K46*Inittialize!$F$6,Stand!K47*Inittialize!$F$7,Stand!K48*Inittialize!$F$8,Stand!K49*Inittialize!$F$9,Stand!K50*Inittialize!$F$10,Stand!K51*Inittialize!$F$11)</f>
        <v>5.935764187064374E-2</v>
      </c>
    </row>
    <row r="42" spans="1:11" x14ac:dyDescent="0.2">
      <c r="A42">
        <v>22</v>
      </c>
      <c r="B42">
        <f>B10</f>
        <v>-0.4656605837768395</v>
      </c>
      <c r="C42">
        <f t="shared" ref="C42:K42" si="0">C10</f>
        <v>-0.25338998596663803</v>
      </c>
      <c r="D42">
        <f t="shared" si="0"/>
        <v>-0.23369089979808655</v>
      </c>
      <c r="E42">
        <f t="shared" si="0"/>
        <v>-0.21106310899491437</v>
      </c>
      <c r="F42">
        <f t="shared" si="0"/>
        <v>-0.16719266083547546</v>
      </c>
      <c r="G42">
        <f t="shared" si="0"/>
        <v>-0.15369901583000456</v>
      </c>
      <c r="H42">
        <f t="shared" si="0"/>
        <v>-0.21284771451731427</v>
      </c>
      <c r="I42">
        <f t="shared" si="0"/>
        <v>-0.2715748050242861</v>
      </c>
      <c r="J42">
        <f t="shared" si="0"/>
        <v>-0.34001328060893565</v>
      </c>
      <c r="K42">
        <f t="shared" si="0"/>
        <v>-0.42069618899826788</v>
      </c>
    </row>
    <row r="43" spans="1:11" x14ac:dyDescent="0.2">
      <c r="A43">
        <v>23</v>
      </c>
      <c r="B43">
        <f t="shared" ref="B43:K51" si="1">B11</f>
        <v>-0.50382768493563668</v>
      </c>
      <c r="C43">
        <f t="shared" si="1"/>
        <v>-0.29278372720927737</v>
      </c>
      <c r="D43">
        <f t="shared" si="1"/>
        <v>-0.2522502292357135</v>
      </c>
      <c r="E43">
        <f t="shared" si="1"/>
        <v>-0.21106310899491437</v>
      </c>
      <c r="F43">
        <f t="shared" si="1"/>
        <v>-0.16719266083547546</v>
      </c>
      <c r="G43">
        <f t="shared" si="1"/>
        <v>-0.15369901583000456</v>
      </c>
      <c r="H43">
        <f t="shared" si="1"/>
        <v>-0.26907287776607752</v>
      </c>
      <c r="I43">
        <f t="shared" si="1"/>
        <v>-0.32360517609397998</v>
      </c>
      <c r="J43">
        <f t="shared" si="1"/>
        <v>-0.3871551891368688</v>
      </c>
      <c r="K43">
        <f t="shared" si="1"/>
        <v>-0.46207503264124877</v>
      </c>
    </row>
    <row r="44" spans="1:11" x14ac:dyDescent="0.2">
      <c r="A44">
        <v>24</v>
      </c>
      <c r="B44">
        <f t="shared" si="1"/>
        <v>-0.53926856458309125</v>
      </c>
      <c r="C44">
        <f t="shared" si="1"/>
        <v>-0.29278372720927737</v>
      </c>
      <c r="D44">
        <f t="shared" si="1"/>
        <v>-0.2522502292357135</v>
      </c>
      <c r="E44">
        <f t="shared" si="1"/>
        <v>-0.21106310899491437</v>
      </c>
      <c r="F44">
        <f t="shared" si="1"/>
        <v>-0.16719266083547546</v>
      </c>
      <c r="G44">
        <f t="shared" si="1"/>
        <v>-0.15369901583000456</v>
      </c>
      <c r="H44">
        <f t="shared" si="1"/>
        <v>-0.3212819579256434</v>
      </c>
      <c r="I44">
        <f t="shared" si="1"/>
        <v>-0.37191909208726714</v>
      </c>
      <c r="J44">
        <f t="shared" si="1"/>
        <v>-0.43092981848423534</v>
      </c>
      <c r="K44">
        <f t="shared" si="1"/>
        <v>-0.50049824459544534</v>
      </c>
    </row>
    <row r="45" spans="1:11" x14ac:dyDescent="0.2">
      <c r="A45">
        <v>25</v>
      </c>
      <c r="B45">
        <f t="shared" si="1"/>
        <v>-0.57217795282715611</v>
      </c>
      <c r="C45">
        <f t="shared" si="1"/>
        <v>-0.29278372720927737</v>
      </c>
      <c r="D45">
        <f t="shared" si="1"/>
        <v>-0.2522502292357135</v>
      </c>
      <c r="E45">
        <f t="shared" si="1"/>
        <v>-0.21106310899491437</v>
      </c>
      <c r="F45">
        <f t="shared" si="1"/>
        <v>-0.16719266083547546</v>
      </c>
      <c r="G45">
        <f t="shared" si="1"/>
        <v>-0.15369901583000456</v>
      </c>
      <c r="H45">
        <f t="shared" si="1"/>
        <v>-0.36976181807381175</v>
      </c>
      <c r="I45">
        <f t="shared" si="1"/>
        <v>-0.41678201408103377</v>
      </c>
      <c r="J45">
        <f t="shared" si="1"/>
        <v>-0.47157768859250421</v>
      </c>
      <c r="K45">
        <f t="shared" si="1"/>
        <v>-0.53617694141005634</v>
      </c>
    </row>
    <row r="46" spans="1:11" x14ac:dyDescent="0.2">
      <c r="A46">
        <v>26</v>
      </c>
      <c r="B46">
        <f t="shared" si="1"/>
        <v>-0.57578184676460165</v>
      </c>
      <c r="C46">
        <f t="shared" si="1"/>
        <v>-0.29278372720927737</v>
      </c>
      <c r="D46">
        <f t="shared" si="1"/>
        <v>-0.2522502292357135</v>
      </c>
      <c r="E46">
        <f t="shared" si="1"/>
        <v>-0.21106310899491437</v>
      </c>
      <c r="F46">
        <f t="shared" si="1"/>
        <v>-0.16719266083547546</v>
      </c>
      <c r="G46">
        <f t="shared" si="1"/>
        <v>-0.15369901583000456</v>
      </c>
      <c r="H46">
        <f t="shared" si="1"/>
        <v>-0.41477883106853947</v>
      </c>
      <c r="I46">
        <f t="shared" si="1"/>
        <v>-0.45844044164667419</v>
      </c>
      <c r="J46">
        <f t="shared" si="1"/>
        <v>-0.50932213940732529</v>
      </c>
      <c r="K46">
        <f t="shared" si="1"/>
        <v>-0.56930715988076663</v>
      </c>
    </row>
    <row r="47" spans="1:11" x14ac:dyDescent="0.2">
      <c r="A47">
        <v>27</v>
      </c>
      <c r="B47">
        <f t="shared" si="1"/>
        <v>-0.46435750824198774</v>
      </c>
      <c r="C47">
        <f t="shared" si="1"/>
        <v>-0.15297458768154204</v>
      </c>
      <c r="D47">
        <f t="shared" si="1"/>
        <v>-0.11721624142457354</v>
      </c>
      <c r="E47">
        <f t="shared" si="1"/>
        <v>-8.0573373145316152E-2</v>
      </c>
      <c r="F47">
        <f t="shared" si="1"/>
        <v>-4.4941375564924613E-2</v>
      </c>
      <c r="G47">
        <f t="shared" si="1"/>
        <v>1.1739160673341797E-2</v>
      </c>
      <c r="H47">
        <f t="shared" si="1"/>
        <v>-0.10680898948269474</v>
      </c>
      <c r="I47">
        <f t="shared" si="1"/>
        <v>-0.38195097104844722</v>
      </c>
      <c r="J47">
        <f t="shared" si="1"/>
        <v>-0.42315423964521748</v>
      </c>
      <c r="K47">
        <f t="shared" si="1"/>
        <v>-0.46435750824198757</v>
      </c>
    </row>
    <row r="48" spans="1:11" x14ac:dyDescent="0.2">
      <c r="A48">
        <v>28</v>
      </c>
      <c r="B48">
        <f t="shared" si="1"/>
        <v>-0.24150883119675959</v>
      </c>
      <c r="C48">
        <f t="shared" si="1"/>
        <v>0.12174190222088777</v>
      </c>
      <c r="D48">
        <f t="shared" si="1"/>
        <v>0.14830007284131125</v>
      </c>
      <c r="E48">
        <f t="shared" si="1"/>
        <v>0.17585443719748528</v>
      </c>
      <c r="F48">
        <f t="shared" si="1"/>
        <v>0.19956119497617708</v>
      </c>
      <c r="G48">
        <f t="shared" si="1"/>
        <v>0.28344391604689845</v>
      </c>
      <c r="H48">
        <f t="shared" si="1"/>
        <v>0.39955416733655175</v>
      </c>
      <c r="I48">
        <f t="shared" si="1"/>
        <v>0.10595134861912359</v>
      </c>
      <c r="J48">
        <f t="shared" si="1"/>
        <v>-0.18316335667343342</v>
      </c>
      <c r="K48">
        <f t="shared" si="1"/>
        <v>-0.24150883119675953</v>
      </c>
    </row>
    <row r="49" spans="1:11" x14ac:dyDescent="0.2">
      <c r="A49">
        <v>29</v>
      </c>
      <c r="B49">
        <f t="shared" si="1"/>
        <v>-1.8660154151531605E-2</v>
      </c>
      <c r="C49">
        <f t="shared" si="1"/>
        <v>0.38630468602058998</v>
      </c>
      <c r="D49">
        <f t="shared" si="1"/>
        <v>0.40436293659776018</v>
      </c>
      <c r="E49">
        <f t="shared" si="1"/>
        <v>0.42317892482749647</v>
      </c>
      <c r="F49">
        <f t="shared" si="1"/>
        <v>0.43951210416088371</v>
      </c>
      <c r="G49">
        <f t="shared" si="1"/>
        <v>0.49597707378731903</v>
      </c>
      <c r="H49">
        <f t="shared" si="1"/>
        <v>0.61597649575343139</v>
      </c>
      <c r="I49">
        <f t="shared" si="1"/>
        <v>0.59385366828669439</v>
      </c>
      <c r="J49">
        <f t="shared" si="1"/>
        <v>0.28759675706758142</v>
      </c>
      <c r="K49">
        <f t="shared" si="1"/>
        <v>-1.8660154151531549E-2</v>
      </c>
    </row>
    <row r="50" spans="1:11" x14ac:dyDescent="0.2">
      <c r="A50">
        <v>30</v>
      </c>
      <c r="B50">
        <f t="shared" si="1"/>
        <v>0.20418852289369643</v>
      </c>
      <c r="C50">
        <f t="shared" si="1"/>
        <v>0.63998657521683899</v>
      </c>
      <c r="D50">
        <f t="shared" si="1"/>
        <v>0.65027209425148147</v>
      </c>
      <c r="E50">
        <f t="shared" si="1"/>
        <v>0.66104996194807175</v>
      </c>
      <c r="F50">
        <f t="shared" si="1"/>
        <v>0.67035969063279999</v>
      </c>
      <c r="G50">
        <f t="shared" si="1"/>
        <v>0.70395857017134456</v>
      </c>
      <c r="H50">
        <f t="shared" si="1"/>
        <v>0.77322722653717502</v>
      </c>
      <c r="I50">
        <f t="shared" si="1"/>
        <v>0.79181515955189852</v>
      </c>
      <c r="J50">
        <f t="shared" si="1"/>
        <v>0.75835687080859615</v>
      </c>
      <c r="K50">
        <f t="shared" si="1"/>
        <v>0.43495775366292733</v>
      </c>
    </row>
    <row r="51" spans="1:11" x14ac:dyDescent="0.2">
      <c r="A51">
        <v>31</v>
      </c>
      <c r="B51">
        <f t="shared" si="1"/>
        <v>0.65780643070815525</v>
      </c>
      <c r="C51">
        <f t="shared" si="1"/>
        <v>0.88200651549404019</v>
      </c>
      <c r="D51">
        <f t="shared" si="1"/>
        <v>0.8853003573017495</v>
      </c>
      <c r="E51">
        <f t="shared" si="1"/>
        <v>0.88876729296591961</v>
      </c>
      <c r="F51">
        <f t="shared" si="1"/>
        <v>0.89175382659528035</v>
      </c>
      <c r="G51">
        <f t="shared" si="1"/>
        <v>0.90283674384257995</v>
      </c>
      <c r="H51">
        <f t="shared" si="1"/>
        <v>0.92592629596452347</v>
      </c>
      <c r="I51">
        <f t="shared" si="1"/>
        <v>0.93060505318396625</v>
      </c>
      <c r="J51">
        <f t="shared" si="1"/>
        <v>0.93917615614724415</v>
      </c>
      <c r="K51">
        <f t="shared" si="1"/>
        <v>0.88857566147738609</v>
      </c>
    </row>
    <row r="52" spans="1:11" x14ac:dyDescent="0.2">
      <c r="A52" s="436" t="s">
        <v>127</v>
      </c>
      <c r="B52" s="436"/>
      <c r="C52" s="436"/>
      <c r="D52" s="436"/>
      <c r="E52" s="436"/>
      <c r="F52" s="436"/>
      <c r="G52" s="436"/>
      <c r="H52" s="436"/>
      <c r="I52" s="436"/>
      <c r="J52" s="436"/>
      <c r="K52" s="436"/>
    </row>
    <row r="53" spans="1:11" x14ac:dyDescent="0.2">
      <c r="A53" t="s">
        <v>7</v>
      </c>
      <c r="B53">
        <v>1</v>
      </c>
      <c r="C53">
        <v>2</v>
      </c>
      <c r="D53">
        <v>3</v>
      </c>
      <c r="E53">
        <v>4</v>
      </c>
      <c r="F53">
        <v>5</v>
      </c>
      <c r="G53">
        <v>6</v>
      </c>
      <c r="H53">
        <v>7</v>
      </c>
      <c r="I53">
        <v>8</v>
      </c>
      <c r="J53">
        <v>9</v>
      </c>
      <c r="K53">
        <v>10</v>
      </c>
    </row>
    <row r="54" spans="1:11" x14ac:dyDescent="0.2">
      <c r="A54">
        <v>4</v>
      </c>
      <c r="B54">
        <f>SUM(Stand!B56*Inittialize!$F$3+Stand!B57*Inittialize!$F$4+Stand!B58*Inittialize!$F$5+Stand!B59*Inittialize!$F$6+Stand!B60*Inittialize!$F$7+Stand!B61*Inittialize!$F$8+Stand!B62*Inittialize!$F$9+Stand!B63*Inittialize!$F$10+Stand!B64*Inittialize!$F$11+Stand!B87*Inittialize!$F$2)*2</f>
        <v>0.42421815323539841</v>
      </c>
      <c r="C54">
        <f>SUM(Stand!C56*Inittialize!$F$3+Stand!C57*Inittialize!$F$4+Stand!C58*Inittialize!$F$5+Stand!C59*Inittialize!$F$6+Stand!C60*Inittialize!$F$7+Stand!C61*Inittialize!$F$8+Stand!C62*Inittialize!$F$9+Stand!C63*Inittialize!$F$10+Stand!C64*Inittialize!$F$11+Stand!C87*Inittialize!$F$2)*2</f>
        <v>0.70721627279072274</v>
      </c>
      <c r="D54">
        <f>SUM(Stand!D56*Inittialize!$F$3+Stand!D57*Inittialize!$F$4+Stand!D58*Inittialize!$F$5+Stand!D59*Inittialize!$F$6+Stand!D60*Inittialize!$F$7+Stand!D61*Inittialize!$F$8+Stand!D62*Inittialize!$F$9+Stand!D63*Inittialize!$F$10+Stand!D64*Inittialize!$F$11+Stand!D87*Inittialize!$F$2)*2</f>
        <v>0.74774977076428661</v>
      </c>
      <c r="E54">
        <f>SUM(Stand!E56*Inittialize!$F$3+Stand!E57*Inittialize!$F$4+Stand!E58*Inittialize!$F$5+Stand!E59*Inittialize!$F$6+Stand!E60*Inittialize!$F$7+Stand!E61*Inittialize!$F$8+Stand!E62*Inittialize!$F$9+Stand!E63*Inittialize!$F$10+Stand!E64*Inittialize!$F$11+Stand!E87*Inittialize!$F$2)*2</f>
        <v>0.78893689100508568</v>
      </c>
      <c r="F54">
        <f>SUM(Stand!F56*Inittialize!$F$3+Stand!F57*Inittialize!$F$4+Stand!F58*Inittialize!$F$5+Stand!F59*Inittialize!$F$6+Stand!F60*Inittialize!$F$7+Stand!F61*Inittialize!$F$8+Stand!F62*Inittialize!$F$9+Stand!F63*Inittialize!$F$10+Stand!F64*Inittialize!$F$11+Stand!F87*Inittialize!$F$2)*2</f>
        <v>0.83280733916452498</v>
      </c>
      <c r="G54">
        <f>SUM(Stand!G56*Inittialize!$F$3+Stand!G57*Inittialize!$F$4+Stand!G58*Inittialize!$F$5+Stand!G59*Inittialize!$F$6+Stand!G60*Inittialize!$F$7+Stand!G61*Inittialize!$F$8+Stand!G62*Inittialize!$F$9+Stand!G63*Inittialize!$F$10+Stand!G64*Inittialize!$F$11+Stand!G87*Inittialize!$F$2)*2</f>
        <v>0.84630098416999544</v>
      </c>
      <c r="H54">
        <f>SUM(Stand!H56*Inittialize!$F$3+Stand!H57*Inittialize!$F$4+Stand!H58*Inittialize!$F$5+Stand!H59*Inittialize!$F$6+Stand!H60*Inittialize!$F$7+Stand!H61*Inittialize!$F$8+Stand!H62*Inittialize!$F$9+Stand!H63*Inittialize!$F$10+Stand!H64*Inittialize!$F$11+Stand!H87*Inittialize!$F$2)*2</f>
        <v>0.52462481672306671</v>
      </c>
      <c r="I54">
        <f>SUM(Stand!I56*Inittialize!$F$3+Stand!I57*Inittialize!$F$4+Stand!I58*Inittialize!$F$5+Stand!I59*Inittialize!$F$6+Stand!I60*Inittialize!$F$7+Stand!I61*Inittialize!$F$8+Stand!I62*Inittialize!$F$9+Stand!I63*Inittialize!$F$10+Stand!I64*Inittialize!$F$11+Stand!I87*Inittialize!$F$2)*2</f>
        <v>0.48948248450238285</v>
      </c>
      <c r="J54">
        <f>SUM(Stand!J56*Inittialize!$F$3+Stand!J57*Inittialize!$F$4+Stand!J58*Inittialize!$F$5+Stand!J59*Inittialize!$F$6+Stand!J60*Inittialize!$F$7+Stand!J61*Inittialize!$F$8+Stand!J62*Inittialize!$F$9+Stand!J63*Inittialize!$F$10+Stand!J64*Inittialize!$F$11+Stand!J87*Inittialize!$F$2)*2</f>
        <v>0.45685031886889066</v>
      </c>
      <c r="K54">
        <f>SUM(Stand!K56*Inittialize!$F$3+Stand!K57*Inittialize!$F$4+Stand!K58*Inittialize!$F$5+Stand!K59*Inittialize!$F$6+Stand!K60*Inittialize!$F$7+Stand!K61*Inittialize!$F$8+Stand!K62*Inittialize!$F$9+Stand!K63*Inittialize!$F$10+Stand!K64*Inittialize!$F$11+Stand!K87*Inittialize!$F$2)*2</f>
        <v>0.42421815323539852</v>
      </c>
    </row>
    <row r="55" spans="1:11" x14ac:dyDescent="0.2">
      <c r="A55">
        <v>5</v>
      </c>
      <c r="B55">
        <f>SUM(Stand!B57*Inittialize!$F$3+Stand!B58*Inittialize!$F$4+Stand!B59*Inittialize!$F$5+Stand!B60*Inittialize!$F$6+Stand!B61*Inittialize!$F$7+Stand!B62*Inittialize!$F$8+Stand!B63*Inittialize!$F$9+Stand!B64*Inittialize!$F$10+Stand!B65*Inittialize!$F$11+Stand!B88*Inittialize!$F$2)*2</f>
        <v>0.42421815323539841</v>
      </c>
      <c r="C55">
        <f>SUM(Stand!C57*Inittialize!$F$3+Stand!C58*Inittialize!$F$4+Stand!C59*Inittialize!$F$5+Stand!C60*Inittialize!$F$6+Stand!C61*Inittialize!$F$7+Stand!C62*Inittialize!$F$8+Stand!C63*Inittialize!$F$9+Stand!C64*Inittialize!$F$10+Stand!C65*Inittialize!$F$11+Stand!C88*Inittialize!$F$2)*2</f>
        <v>0.70721627279072274</v>
      </c>
      <c r="D55">
        <f>SUM(Stand!D57*Inittialize!$F$3+Stand!D58*Inittialize!$F$4+Stand!D59*Inittialize!$F$5+Stand!D60*Inittialize!$F$6+Stand!D61*Inittialize!$F$7+Stand!D62*Inittialize!$F$8+Stand!D63*Inittialize!$F$9+Stand!D64*Inittialize!$F$10+Stand!D65*Inittialize!$F$11+Stand!D88*Inittialize!$F$2)*2</f>
        <v>0.74774977076428661</v>
      </c>
      <c r="E55">
        <f>SUM(Stand!E57*Inittialize!$F$3+Stand!E58*Inittialize!$F$4+Stand!E59*Inittialize!$F$5+Stand!E60*Inittialize!$F$6+Stand!E61*Inittialize!$F$7+Stand!E62*Inittialize!$F$8+Stand!E63*Inittialize!$F$9+Stand!E64*Inittialize!$F$10+Stand!E65*Inittialize!$F$11+Stand!E88*Inittialize!$F$2)*2</f>
        <v>0.78893689100508568</v>
      </c>
      <c r="F55">
        <f>SUM(Stand!F57*Inittialize!$F$3+Stand!F58*Inittialize!$F$4+Stand!F59*Inittialize!$F$5+Stand!F60*Inittialize!$F$6+Stand!F61*Inittialize!$F$7+Stand!F62*Inittialize!$F$8+Stand!F63*Inittialize!$F$9+Stand!F64*Inittialize!$F$10+Stand!F65*Inittialize!$F$11+Stand!F88*Inittialize!$F$2)*2</f>
        <v>0.83280733916452498</v>
      </c>
      <c r="G55">
        <f>SUM(Stand!G57*Inittialize!$F$3+Stand!G58*Inittialize!$F$4+Stand!G59*Inittialize!$F$5+Stand!G60*Inittialize!$F$6+Stand!G61*Inittialize!$F$7+Stand!G62*Inittialize!$F$8+Stand!G63*Inittialize!$F$9+Stand!G64*Inittialize!$F$10+Stand!G65*Inittialize!$F$11+Stand!G88*Inittialize!$F$2)*2</f>
        <v>0.84630098416999544</v>
      </c>
      <c r="H55">
        <f>SUM(Stand!H57*Inittialize!$F$3+Stand!H58*Inittialize!$F$4+Stand!H59*Inittialize!$F$5+Stand!H60*Inittialize!$F$6+Stand!H61*Inittialize!$F$7+Stand!H62*Inittialize!$F$8+Stand!H63*Inittialize!$F$9+Stand!H64*Inittialize!$F$10+Stand!H65*Inittialize!$F$11+Stand!H88*Inittialize!$F$2)*2</f>
        <v>0.52462481672306671</v>
      </c>
      <c r="I55">
        <f>SUM(Stand!I57*Inittialize!$F$3+Stand!I58*Inittialize!$F$4+Stand!I59*Inittialize!$F$5+Stand!I60*Inittialize!$F$6+Stand!I61*Inittialize!$F$7+Stand!I62*Inittialize!$F$8+Stand!I63*Inittialize!$F$9+Stand!I64*Inittialize!$F$10+Stand!I65*Inittialize!$F$11+Stand!I88*Inittialize!$F$2)*2</f>
        <v>0.48948248450238285</v>
      </c>
      <c r="J55">
        <f>SUM(Stand!J57*Inittialize!$F$3+Stand!J58*Inittialize!$F$4+Stand!J59*Inittialize!$F$5+Stand!J60*Inittialize!$F$6+Stand!J61*Inittialize!$F$7+Stand!J62*Inittialize!$F$8+Stand!J63*Inittialize!$F$9+Stand!J64*Inittialize!$F$10+Stand!J65*Inittialize!$F$11+Stand!J88*Inittialize!$F$2)*2</f>
        <v>0.45685031886889066</v>
      </c>
      <c r="K55">
        <f>SUM(Stand!K57*Inittialize!$F$3+Stand!K58*Inittialize!$F$4+Stand!K59*Inittialize!$F$5+Stand!K60*Inittialize!$F$6+Stand!K61*Inittialize!$F$7+Stand!K62*Inittialize!$F$8+Stand!K63*Inittialize!$F$9+Stand!K64*Inittialize!$F$10+Stand!K65*Inittialize!$F$11+Stand!K88*Inittialize!$F$2)*2</f>
        <v>0.42421815323539852</v>
      </c>
    </row>
    <row r="56" spans="1:11" x14ac:dyDescent="0.2">
      <c r="A56">
        <v>6</v>
      </c>
      <c r="B56">
        <f>SUM(Stand!B58*Inittialize!$F$3+Stand!B59*Inittialize!$F$4+Stand!B60*Inittialize!$F$5+Stand!B61*Inittialize!$F$6+Stand!B62*Inittialize!$F$7+Stand!B63*Inittialize!$F$8+Stand!B64*Inittialize!$F$9+Stand!B65*Inittialize!$F$10+Stand!B66*Inittialize!$F$11+Stand!B89*Inittialize!$F$2)*2</f>
        <v>0.42421815323539841</v>
      </c>
      <c r="C56">
        <f>SUM(Stand!C58*Inittialize!$F$3+Stand!C59*Inittialize!$F$4+Stand!C60*Inittialize!$F$5+Stand!C61*Inittialize!$F$6+Stand!C62*Inittialize!$F$7+Stand!C63*Inittialize!$F$8+Stand!C64*Inittialize!$F$9+Stand!C65*Inittialize!$F$10+Stand!C66*Inittialize!$F$11+Stand!C89*Inittialize!$F$2)*2</f>
        <v>0.70721627279072274</v>
      </c>
      <c r="D56">
        <f>SUM(Stand!D58*Inittialize!$F$3+Stand!D59*Inittialize!$F$4+Stand!D60*Inittialize!$F$5+Stand!D61*Inittialize!$F$6+Stand!D62*Inittialize!$F$7+Stand!D63*Inittialize!$F$8+Stand!D64*Inittialize!$F$9+Stand!D65*Inittialize!$F$10+Stand!D66*Inittialize!$F$11+Stand!D89*Inittialize!$F$2)*2</f>
        <v>0.74774977076428661</v>
      </c>
      <c r="E56">
        <f>SUM(Stand!E58*Inittialize!$F$3+Stand!E59*Inittialize!$F$4+Stand!E60*Inittialize!$F$5+Stand!E61*Inittialize!$F$6+Stand!E62*Inittialize!$F$7+Stand!E63*Inittialize!$F$8+Stand!E64*Inittialize!$F$9+Stand!E65*Inittialize!$F$10+Stand!E66*Inittialize!$F$11+Stand!E89*Inittialize!$F$2)*2</f>
        <v>0.78893689100508568</v>
      </c>
      <c r="F56">
        <f>SUM(Stand!F58*Inittialize!$F$3+Stand!F59*Inittialize!$F$4+Stand!F60*Inittialize!$F$5+Stand!F61*Inittialize!$F$6+Stand!F62*Inittialize!$F$7+Stand!F63*Inittialize!$F$8+Stand!F64*Inittialize!$F$9+Stand!F65*Inittialize!$F$10+Stand!F66*Inittialize!$F$11+Stand!F89*Inittialize!$F$2)*2</f>
        <v>0.83280733916452498</v>
      </c>
      <c r="G56">
        <f>SUM(Stand!G58*Inittialize!$F$3+Stand!G59*Inittialize!$F$4+Stand!G60*Inittialize!$F$5+Stand!G61*Inittialize!$F$6+Stand!G62*Inittialize!$F$7+Stand!G63*Inittialize!$F$8+Stand!G64*Inittialize!$F$9+Stand!G65*Inittialize!$F$10+Stand!G66*Inittialize!$F$11+Stand!G89*Inittialize!$F$2)*2</f>
        <v>0.84630098416999544</v>
      </c>
      <c r="H56">
        <f>SUM(Stand!H58*Inittialize!$F$3+Stand!H59*Inittialize!$F$4+Stand!H60*Inittialize!$F$5+Stand!H61*Inittialize!$F$6+Stand!H62*Inittialize!$F$7+Stand!H63*Inittialize!$F$8+Stand!H64*Inittialize!$F$9+Stand!H65*Inittialize!$F$10+Stand!H66*Inittialize!$F$11+Stand!H89*Inittialize!$F$2)*2</f>
        <v>0.52462481672306671</v>
      </c>
      <c r="I56">
        <f>SUM(Stand!I58*Inittialize!$F$3+Stand!I59*Inittialize!$F$4+Stand!I60*Inittialize!$F$5+Stand!I61*Inittialize!$F$6+Stand!I62*Inittialize!$F$7+Stand!I63*Inittialize!$F$8+Stand!I64*Inittialize!$F$9+Stand!I65*Inittialize!$F$10+Stand!I66*Inittialize!$F$11+Stand!I89*Inittialize!$F$2)*2</f>
        <v>0.48948248450238285</v>
      </c>
      <c r="J56">
        <f>SUM(Stand!J58*Inittialize!$F$3+Stand!J59*Inittialize!$F$4+Stand!J60*Inittialize!$F$5+Stand!J61*Inittialize!$F$6+Stand!J62*Inittialize!$F$7+Stand!J63*Inittialize!$F$8+Stand!J64*Inittialize!$F$9+Stand!J65*Inittialize!$F$10+Stand!J66*Inittialize!$F$11+Stand!J89*Inittialize!$F$2)*2</f>
        <v>0.45685031886889066</v>
      </c>
      <c r="K56">
        <f>SUM(Stand!K58*Inittialize!$F$3+Stand!K59*Inittialize!$F$4+Stand!K60*Inittialize!$F$5+Stand!K61*Inittialize!$F$6+Stand!K62*Inittialize!$F$7+Stand!K63*Inittialize!$F$8+Stand!K64*Inittialize!$F$9+Stand!K65*Inittialize!$F$10+Stand!K66*Inittialize!$F$11+Stand!K89*Inittialize!$F$2)*2</f>
        <v>0.42421815323539852</v>
      </c>
    </row>
    <row r="57" spans="1:11" x14ac:dyDescent="0.2">
      <c r="A57">
        <v>7</v>
      </c>
      <c r="B57">
        <f>SUM(Stand!B59*Inittialize!$F$3+Stand!B60*Inittialize!$F$4+Stand!B61*Inittialize!$F$5+Stand!B62*Inittialize!$F$6+Stand!B63*Inittialize!$F$7+Stand!B64*Inittialize!$F$8+Stand!B65*Inittialize!$F$9+Stand!B66*Inittialize!$F$10+Stand!B67*Inittialize!$F$11+Stand!B90*Inittialize!$F$2)*2</f>
        <v>0.44136035916195437</v>
      </c>
      <c r="C57">
        <f>SUM(Stand!C59*Inittialize!$F$3+Stand!C60*Inittialize!$F$4+Stand!C61*Inittialize!$F$5+Stand!C62*Inittialize!$F$6+Stand!C63*Inittialize!$F$7+Stand!C64*Inittialize!$F$8+Stand!C65*Inittialize!$F$9+Stand!C66*Inittialize!$F$10+Stand!C67*Inittialize!$F$11+Stand!C90*Inittialize!$F$2)*2</f>
        <v>0.72872537117960512</v>
      </c>
      <c r="D57">
        <f>SUM(Stand!D59*Inittialize!$F$3+Stand!D60*Inittialize!$F$4+Stand!D61*Inittialize!$F$5+Stand!D62*Inittialize!$F$6+Stand!D63*Inittialize!$F$7+Stand!D64*Inittialize!$F$8+Stand!D65*Inittialize!$F$9+Stand!D66*Inittialize!$F$10+Stand!D67*Inittialize!$F$11+Stand!D90*Inittialize!$F$2)*2</f>
        <v>0.76852423042753892</v>
      </c>
      <c r="E57">
        <f>SUM(Stand!E59*Inittialize!$F$3+Stand!E60*Inittialize!$F$4+Stand!E61*Inittialize!$F$5+Stand!E62*Inittialize!$F$6+Stand!E63*Inittialize!$F$7+Stand!E64*Inittialize!$F$8+Stand!E65*Inittialize!$F$9+Stand!E66*Inittialize!$F$10+Stand!E67*Inittialize!$F$11+Stand!E90*Inittialize!$F$2)*2</f>
        <v>0.80901223498194696</v>
      </c>
      <c r="F57">
        <f>SUM(Stand!F59*Inittialize!$F$3+Stand!F60*Inittialize!$F$4+Stand!F61*Inittialize!$F$5+Stand!F62*Inittialize!$F$6+Stand!F63*Inittialize!$F$7+Stand!F64*Inittialize!$F$8+Stand!F65*Inittialize!$F$9+Stand!F66*Inittialize!$F$10+Stand!F67*Inittialize!$F$11+Stand!F90*Inittialize!$F$2)*2</f>
        <v>0.85161522920614818</v>
      </c>
      <c r="G57">
        <f>SUM(Stand!G59*Inittialize!$F$3+Stand!G60*Inittialize!$F$4+Stand!G61*Inittialize!$F$5+Stand!G62*Inittialize!$F$6+Stand!G63*Inittialize!$F$7+Stand!G64*Inittialize!$F$8+Stand!G65*Inittialize!$F$9+Stand!G66*Inittialize!$F$10+Stand!G67*Inittialize!$F$11+Stand!G90*Inittialize!$F$2)*2</f>
        <v>0.87175301132435645</v>
      </c>
      <c r="H57">
        <f>SUM(Stand!H59*Inittialize!$F$3+Stand!H60*Inittialize!$F$4+Stand!H61*Inittialize!$F$5+Stand!H62*Inittialize!$F$6+Stand!H63*Inittialize!$F$7+Stand!H64*Inittialize!$F$8+Stand!H65*Inittialize!$F$9+Stand!H66*Inittialize!$F$10+Stand!H67*Inittialize!$F$11+Stand!H90*Inittialize!$F$2)*2</f>
        <v>0.58132730807602651</v>
      </c>
      <c r="I57">
        <f>SUM(Stand!I59*Inittialize!$F$3+Stand!I60*Inittialize!$F$4+Stand!I61*Inittialize!$F$5+Stand!I62*Inittialize!$F$6+Stand!I63*Inittialize!$F$7+Stand!I64*Inittialize!$F$8+Stand!I65*Inittialize!$F$9+Stand!I66*Inittialize!$F$10+Stand!I67*Inittialize!$F$11+Stand!I90*Inittialize!$F$2)*2</f>
        <v>0.5092619528791783</v>
      </c>
      <c r="J57">
        <f>SUM(Stand!J59*Inittialize!$F$3+Stand!J60*Inittialize!$F$4+Stand!J61*Inittialize!$F$5+Stand!J62*Inittialize!$F$6+Stand!J63*Inittialize!$F$7+Stand!J64*Inittialize!$F$8+Stand!J65*Inittialize!$F$9+Stand!J66*Inittialize!$F$10+Stand!J67*Inittialize!$F$11+Stand!J90*Inittialize!$F$2)*2</f>
        <v>0.47531115602056634</v>
      </c>
      <c r="K57">
        <f>SUM(Stand!K59*Inittialize!$F$3+Stand!K60*Inittialize!$F$4+Stand!K61*Inittialize!$F$5+Stand!K62*Inittialize!$F$6+Stand!K63*Inittialize!$F$7+Stand!K64*Inittialize!$F$8+Stand!K65*Inittialize!$F$9+Stand!K66*Inittialize!$F$10+Stand!K67*Inittialize!$F$11+Stand!K90*Inittialize!$F$2)*2</f>
        <v>0.44136035916195454</v>
      </c>
    </row>
    <row r="58" spans="1:11" x14ac:dyDescent="0.2">
      <c r="A58">
        <v>8</v>
      </c>
      <c r="B58">
        <f>SUM(Stand!B60*Inittialize!$F$3+Stand!B61*Inittialize!$F$4+Stand!B62*Inittialize!$F$5+Stand!B63*Inittialize!$F$6+Stand!B64*Inittialize!$F$7+Stand!B65*Inittialize!$F$8+Stand!B66*Inittialize!$F$9+Stand!B67*Inittialize!$F$10+Stand!B68*Inittialize!$F$11+Stand!B91*Inittialize!$F$2)*2</f>
        <v>0.52707138879473447</v>
      </c>
      <c r="C58">
        <f>SUM(Stand!C60*Inittialize!$F$3+Stand!C61*Inittialize!$F$4+Stand!C62*Inittialize!$F$5+Stand!C63*Inittialize!$F$6+Stand!C64*Inittialize!$F$7+Stand!C65*Inittialize!$F$8+Stand!C66*Inittialize!$F$9+Stand!C67*Inittialize!$F$10+Stand!C68*Inittialize!$F$11+Stand!C91*Inittialize!$F$2)*2</f>
        <v>0.83551674171585688</v>
      </c>
      <c r="D58">
        <f>SUM(Stand!D60*Inittialize!$F$3+Stand!D61*Inittialize!$F$4+Stand!D62*Inittialize!$F$5+Stand!D63*Inittialize!$F$6+Stand!D64*Inittialize!$F$7+Stand!D65*Inittialize!$F$8+Stand!D66*Inittialize!$F$9+Stand!D67*Inittialize!$F$10+Stand!D68*Inittialize!$F$11+Stand!D91*Inittialize!$F$2)*2</f>
        <v>0.8716962731505089</v>
      </c>
      <c r="E58">
        <f>SUM(Stand!E60*Inittialize!$F$3+Stand!E61*Inittialize!$F$4+Stand!E62*Inittialize!$F$5+Stand!E63*Inittialize!$F$6+Stand!E64*Inittialize!$F$7+Stand!E65*Inittialize!$F$8+Stand!E66*Inittialize!$F$9+Stand!E67*Inittialize!$F$10+Stand!E68*Inittialize!$F$11+Stand!E91*Inittialize!$F$2)*2</f>
        <v>0.90868869927296181</v>
      </c>
      <c r="F58">
        <f>SUM(Stand!F60*Inittialize!$F$3+Stand!F61*Inittialize!$F$4+Stand!F62*Inittialize!$F$5+Stand!F63*Inittialize!$F$6+Stand!F64*Inittialize!$F$7+Stand!F65*Inittialize!$F$8+Stand!F66*Inittialize!$F$9+Stand!F67*Inittialize!$F$10+Stand!F68*Inittialize!$F$11+Stand!F91*Inittialize!$F$2)*2</f>
        <v>0.94565467941426418</v>
      </c>
      <c r="G58">
        <f>SUM(Stand!G60*Inittialize!$F$3+Stand!G61*Inittialize!$F$4+Stand!G62*Inittialize!$F$5+Stand!G63*Inittialize!$F$6+Stand!G64*Inittialize!$F$7+Stand!G65*Inittialize!$F$8+Stand!G66*Inittialize!$F$9+Stand!G67*Inittialize!$F$10+Stand!G68*Inittialize!$F$11+Stand!G91*Inittialize!$F$2)*2</f>
        <v>0.98990982438337127</v>
      </c>
      <c r="H58">
        <f>SUM(Stand!H60*Inittialize!$F$3+Stand!H61*Inittialize!$F$4+Stand!H62*Inittialize!$F$5+Stand!H63*Inittialize!$F$6+Stand!H64*Inittialize!$F$7+Stand!H65*Inittialize!$F$8+Stand!H66*Inittialize!$F$9+Stand!H67*Inittialize!$F$10+Stand!H68*Inittialize!$F$11+Stand!H91*Inittialize!$F$2)*2</f>
        <v>0.82933680626094375</v>
      </c>
      <c r="I58">
        <f>SUM(Stand!I60*Inittialize!$F$3+Stand!I61*Inittialize!$F$4+Stand!I62*Inittialize!$F$5+Stand!I63*Inittialize!$F$6+Stand!I64*Inittialize!$F$7+Stand!I65*Inittialize!$F$8+Stand!I66*Inittialize!$F$9+Stand!I67*Inittialize!$F$10+Stand!I68*Inittialize!$F$11+Stand!I91*Inittialize!$F$2)*2</f>
        <v>0.64366225334303695</v>
      </c>
      <c r="J58">
        <f>SUM(Stand!J60*Inittialize!$F$3+Stand!J61*Inittialize!$F$4+Stand!J62*Inittialize!$F$5+Stand!J63*Inittialize!$F$6+Stand!J64*Inittialize!$F$7+Stand!J65*Inittialize!$F$8+Stand!J66*Inittialize!$F$9+Stand!J67*Inittialize!$F$10+Stand!J68*Inittialize!$F$11+Stand!J91*Inittialize!$F$2)*2</f>
        <v>0.56761534177894479</v>
      </c>
      <c r="K58">
        <f>SUM(Stand!K60*Inittialize!$F$3+Stand!K61*Inittialize!$F$4+Stand!K62*Inittialize!$F$5+Stand!K63*Inittialize!$F$6+Stand!K64*Inittialize!$F$7+Stand!K65*Inittialize!$F$8+Stand!K66*Inittialize!$F$9+Stand!K67*Inittialize!$F$10+Stand!K68*Inittialize!$F$11+Stand!K91*Inittialize!$F$2)*2</f>
        <v>0.52707138879473447</v>
      </c>
    </row>
    <row r="59" spans="1:11" x14ac:dyDescent="0.2">
      <c r="A59">
        <v>9</v>
      </c>
      <c r="B59">
        <f>SUM(Stand!B61*Inittialize!$F$3+Stand!B62*Inittialize!$F$4+Stand!B63*Inittialize!$F$5+Stand!B64*Inittialize!$F$6+Stand!B65*Inittialize!$F$7+Stand!B66*Inittialize!$F$8+Stand!B67*Inittialize!$F$9+Stand!B68*Inittialize!$F$10+Stand!B69*Inittialize!$F$11+Stand!B92*Inittialize!$F$2)*2</f>
        <v>0.62992462435407048</v>
      </c>
      <c r="C59">
        <f>SUM(Stand!C61*Inittialize!$F$3+Stand!C62*Inittialize!$F$4+Stand!C63*Inittialize!$F$5+Stand!C64*Inittialize!$F$6+Stand!C65*Inittialize!$F$7+Stand!C66*Inittialize!$F$8+Stand!C67*Inittialize!$F$9+Stand!C68*Inittialize!$F$10+Stand!C69*Inittialize!$F$11+Stand!C92*Inittialize!$F$2)*2</f>
        <v>0.95999273778532157</v>
      </c>
      <c r="D59">
        <f>SUM(Stand!D61*Inittialize!$F$3+Stand!D62*Inittialize!$F$4+Stand!D63*Inittialize!$F$5+Stand!D64*Inittialize!$F$6+Stand!D65*Inittialize!$F$7+Stand!D66*Inittialize!$F$8+Stand!D67*Inittialize!$F$9+Stand!D68*Inittialize!$F$10+Stand!D69*Inittialize!$F$11+Stand!D92*Inittialize!$F$2)*2</f>
        <v>0.99208763175540482</v>
      </c>
      <c r="E59">
        <f>SUM(Stand!E61*Inittialize!$F$3+Stand!E62*Inittialize!$F$4+Stand!E63*Inittialize!$F$5+Stand!E64*Inittialize!$F$6+Stand!E65*Inittialize!$F$7+Stand!E66*Inittialize!$F$8+Stand!E67*Inittialize!$F$9+Stand!E68*Inittialize!$F$10+Stand!E69*Inittialize!$F$11+Stand!E92*Inittialize!$F$2)*2</f>
        <v>1.0249392295743802</v>
      </c>
      <c r="F59">
        <f>SUM(Stand!F61*Inittialize!$F$3+Stand!F62*Inittialize!$F$4+Stand!F63*Inittialize!$F$5+Stand!F64*Inittialize!$F$6+Stand!F65*Inittialize!$F$7+Stand!F66*Inittialize!$F$8+Stand!F67*Inittialize!$F$9+Stand!F68*Inittialize!$F$10+Stand!F69*Inittialize!$F$11+Stand!F92*Inittialize!$F$2)*2</f>
        <v>1.0578017640707118</v>
      </c>
      <c r="G59">
        <f>SUM(Stand!G61*Inittialize!$F$3+Stand!G62*Inittialize!$F$4+Stand!G63*Inittialize!$F$5+Stand!G64*Inittialize!$F$6+Stand!G65*Inittialize!$F$7+Stand!G66*Inittialize!$F$8+Stand!G67*Inittialize!$F$9+Stand!G68*Inittialize!$F$10+Stand!G69*Inittialize!$F$11+Stand!G92*Inittialize!$F$2)*2</f>
        <v>1.0971053737455863</v>
      </c>
      <c r="H59">
        <f>SUM(Stand!H61*Inittialize!$F$3+Stand!H62*Inittialize!$F$4+Stand!H63*Inittialize!$F$5+Stand!H64*Inittialize!$F$6+Stand!H65*Inittialize!$F$7+Stand!H66*Inittialize!$F$8+Stand!H67*Inittialize!$F$9+Stand!H68*Inittialize!$F$10+Stand!H69*Inittialize!$F$11+Stand!H92*Inittialize!$F$2)*2</f>
        <v>0.98293363876650397</v>
      </c>
      <c r="I59">
        <f>SUM(Stand!I61*Inittialize!$F$3+Stand!I62*Inittialize!$F$4+Stand!I63*Inittialize!$F$5+Stand!I64*Inittialize!$F$6+Stand!I65*Inittialize!$F$7+Stand!I66*Inittialize!$F$8+Stand!I67*Inittialize!$F$9+Stand!I68*Inittialize!$F$10+Stand!I69*Inittialize!$F$11+Stand!I92*Inittialize!$F$2)*2</f>
        <v>0.90435089792333601</v>
      </c>
      <c r="J59">
        <f>SUM(Stand!J61*Inittialize!$F$3+Stand!J62*Inittialize!$F$4+Stand!J63*Inittialize!$F$5+Stand!J64*Inittialize!$F$6+Stand!J65*Inittialize!$F$7+Stand!J66*Inittialize!$F$8+Stand!J67*Inittialize!$F$9+Stand!J68*Inittialize!$F$10+Stand!J69*Inittialize!$F$11+Stand!J92*Inittialize!$F$2)*2</f>
        <v>0.7138833232688806</v>
      </c>
      <c r="K59">
        <f>SUM(Stand!K61*Inittialize!$F$3+Stand!K62*Inittialize!$F$4+Stand!K63*Inittialize!$F$5+Stand!K64*Inittialize!$F$6+Stand!K65*Inittialize!$F$7+Stand!K66*Inittialize!$F$8+Stand!K67*Inittialize!$F$9+Stand!K68*Inittialize!$F$10+Stand!K69*Inittialize!$F$11+Stand!K92*Inittialize!$F$2)*2</f>
        <v>0.62992462435407048</v>
      </c>
    </row>
    <row r="60" spans="1:11" x14ac:dyDescent="0.2">
      <c r="A60">
        <v>10</v>
      </c>
      <c r="B60">
        <f>SUM(Stand!B62*Inittialize!$F$3+Stand!B63*Inittialize!$F$4+Stand!B64*Inittialize!$F$5+Stand!B65*Inittialize!$F$6+Stand!B66*Inittialize!$F$7+Stand!B67*Inittialize!$F$8+Stand!B68*Inittialize!$F$9+Stand!B69*Inittialize!$F$10+Stand!B70*Inittialize!$F$11+Stand!B93*Inittialize!$F$2)*2</f>
        <v>0.74992006583996251</v>
      </c>
      <c r="C60">
        <f>SUM(Stand!C62*Inittialize!$F$3+Stand!C63*Inittialize!$F$4+Stand!C64*Inittialize!$F$5+Stand!C65*Inittialize!$F$6+Stand!C66*Inittialize!$F$7+Stand!C67*Inittialize!$F$8+Stand!C68*Inittialize!$F$9+Stand!C69*Inittialize!$F$10+Stand!C70*Inittialize!$F$11+Stand!C93*Inittialize!$F$2)*2</f>
        <v>1.1011257653812758</v>
      </c>
      <c r="D60">
        <f>SUM(Stand!D62*Inittialize!$F$3+Stand!D63*Inittialize!$F$4+Stand!D64*Inittialize!$F$5+Stand!D65*Inittialize!$F$6+Stand!D66*Inittialize!$F$7+Stand!D67*Inittialize!$F$8+Stand!D68*Inittialize!$F$9+Stand!D69*Inittialize!$F$10+Stand!D70*Inittialize!$F$11+Stand!D93*Inittialize!$F$2)*2</f>
        <v>1.1287287215745923</v>
      </c>
      <c r="E60">
        <f>SUM(Stand!E62*Inittialize!$F$3+Stand!E63*Inittialize!$F$4+Stand!E64*Inittialize!$F$5+Stand!E65*Inittialize!$F$6+Stand!E66*Inittialize!$F$7+Stand!E67*Inittialize!$F$8+Stand!E68*Inittialize!$F$9+Stand!E69*Inittialize!$F$10+Stand!E70*Inittialize!$F$11+Stand!E93*Inittialize!$F$2)*2</f>
        <v>1.1570097044780419</v>
      </c>
      <c r="F60">
        <f>SUM(Stand!F62*Inittialize!$F$3+Stand!F63*Inittialize!$F$4+Stand!F64*Inittialize!$F$5+Stand!F65*Inittialize!$F$6+Stand!F66*Inittialize!$F$7+Stand!F67*Inittialize!$F$8+Stand!F68*Inittialize!$F$9+Stand!F69*Inittialize!$F$10+Stand!F70*Inittialize!$F$11+Stand!F93*Inittialize!$F$2)*2</f>
        <v>1.1852554608023249</v>
      </c>
      <c r="G60">
        <f>SUM(Stand!G62*Inittialize!$F$3+Stand!G63*Inittialize!$F$4+Stand!G64*Inittialize!$F$5+Stand!G65*Inittialize!$F$6+Stand!G66*Inittialize!$F$7+Stand!G67*Inittialize!$F$8+Stand!G68*Inittialize!$F$9+Stand!G69*Inittialize!$F$10+Stand!G70*Inittialize!$F$11+Stand!G93*Inittialize!$F$2)*2</f>
        <v>1.2199493719560808</v>
      </c>
      <c r="H60">
        <f>SUM(Stand!H62*Inittialize!$F$3+Stand!H63*Inittialize!$F$4+Stand!H64*Inittialize!$F$5+Stand!H65*Inittialize!$F$6+Stand!H66*Inittialize!$F$7+Stand!H67*Inittialize!$F$8+Stand!H68*Inittialize!$F$9+Stand!H69*Inittialize!$F$10+Stand!H70*Inittialize!$F$11+Stand!H93*Inittialize!$F$2)*2</f>
        <v>1.1213167131939819</v>
      </c>
      <c r="I60">
        <f>SUM(Stand!I62*Inittialize!$F$3+Stand!I63*Inittialize!$F$4+Stand!I64*Inittialize!$F$5+Stand!I65*Inittialize!$F$6+Stand!I66*Inittialize!$F$7+Stand!I67*Inittialize!$F$8+Stand!I68*Inittialize!$F$9+Stand!I69*Inittialize!$F$10+Stand!I70*Inittialize!$F$11+Stand!I93*Inittialize!$F$2)*2</f>
        <v>1.0692068124279952</v>
      </c>
      <c r="J60">
        <f>SUM(Stand!J62*Inittialize!$F$3+Stand!J63*Inittialize!$F$4+Stand!J64*Inittialize!$F$5+Stand!J65*Inittialize!$F$6+Stand!J66*Inittialize!$F$7+Stand!J67*Inittialize!$F$8+Stand!J68*Inittialize!$F$9+Stand!J69*Inittialize!$F$10+Stand!J70*Inittialize!$F$11+Stand!J93*Inittialize!$F$2)*2</f>
        <v>0.98512101765013715</v>
      </c>
      <c r="K60">
        <f>SUM(Stand!K62*Inittialize!$F$3+Stand!K63*Inittialize!$F$4+Stand!K64*Inittialize!$F$5+Stand!K65*Inittialize!$F$6+Stand!K66*Inittialize!$F$7+Stand!K67*Inittialize!$F$8+Stand!K68*Inittialize!$F$9+Stand!K69*Inittialize!$F$10+Stand!K70*Inittialize!$F$11+Stand!K93*Inittialize!$F$2)*2</f>
        <v>0.78542302441984424</v>
      </c>
    </row>
    <row r="61" spans="1:11" x14ac:dyDescent="0.2">
      <c r="A61">
        <v>11</v>
      </c>
      <c r="B61">
        <f>SUM(Stand!B63*Inittialize!$F$3+Stand!B64*Inittialize!$F$4+Stand!B65*Inittialize!$F$5+Stand!B66*Inittialize!$F$6+Stand!B67*Inittialize!$F$7+Stand!B68*Inittialize!$F$8+Stand!B69*Inittialize!$F$9+Stand!B70*Inittialize!$F$10+Stand!B71*Inittialize!$F$11+Stand!B94*Inittialize!$F$2)*2</f>
        <v>0.80134668361963046</v>
      </c>
      <c r="C61">
        <f>SUM(Stand!C63*Inittialize!$F$3+Stand!C64*Inittialize!$F$4+Stand!C65*Inittialize!$F$5+Stand!C66*Inittialize!$F$6+Stand!C67*Inittialize!$F$7+Stand!C68*Inittialize!$F$8+Stand!C69*Inittialize!$F$9+Stand!C70*Inittialize!$F$10+Stand!C71*Inittialize!$F$11+Stand!C94*Inittialize!$F$2)*2</f>
        <v>1.1583687449680025</v>
      </c>
      <c r="D61">
        <f>SUM(Stand!D63*Inittialize!$F$3+Stand!D64*Inittialize!$F$4+Stand!D65*Inittialize!$F$5+Stand!D66*Inittialize!$F$6+Stand!D67*Inittialize!$F$7+Stand!D68*Inittialize!$F$8+Stand!D69*Inittialize!$F$9+Stand!D70*Inittialize!$F$10+Stand!D71*Inittialize!$F$11+Stand!D94*Inittialize!$F$2)*2</f>
        <v>1.1842650078909081</v>
      </c>
      <c r="E61">
        <f>SUM(Stand!E63*Inittialize!$F$3+Stand!E64*Inittialize!$F$4+Stand!E65*Inittialize!$F$5+Stand!E66*Inittialize!$F$6+Stand!E67*Inittialize!$F$7+Stand!E68*Inittialize!$F$8+Stand!E69*Inittialize!$F$9+Stand!E70*Inittialize!$F$10+Stand!E71*Inittialize!$F$11+Stand!E94*Inittialize!$F$2)*2</f>
        <v>1.210771838624396</v>
      </c>
      <c r="F61">
        <f>SUM(Stand!F63*Inittialize!$F$3+Stand!F64*Inittialize!$F$4+Stand!F65*Inittialize!$F$5+Stand!F66*Inittialize!$F$6+Stand!F67*Inittialize!$F$7+Stand!F68*Inittialize!$F$8+Stand!F69*Inittialize!$F$9+Stand!F70*Inittialize!$F$10+Stand!F71*Inittialize!$F$11+Stand!F94*Inittialize!$F$2)*2</f>
        <v>1.2374775973674452</v>
      </c>
      <c r="G61">
        <f>SUM(Stand!G63*Inittialize!$F$3+Stand!G64*Inittialize!$F$4+Stand!G65*Inittialize!$F$5+Stand!G66*Inittialize!$F$6+Stand!G67*Inittialize!$F$7+Stand!G68*Inittialize!$F$8+Stand!G69*Inittialize!$F$9+Stand!G70*Inittialize!$F$10+Stand!G71*Inittialize!$F$11+Stand!G94*Inittialize!$F$2)*2</f>
        <v>1.2668947185009185</v>
      </c>
      <c r="H61">
        <f>SUM(Stand!H63*Inittialize!$F$3+Stand!H64*Inittialize!$F$4+Stand!H65*Inittialize!$F$5+Stand!H66*Inittialize!$F$6+Stand!H67*Inittialize!$F$7+Stand!H68*Inittialize!$F$8+Stand!H69*Inittialize!$F$9+Stand!H70*Inittialize!$F$10+Stand!H71*Inittialize!$F$11+Stand!H94*Inittialize!$F$2)*2</f>
        <v>1.1576053433748457</v>
      </c>
      <c r="I61">
        <f>SUM(Stand!I63*Inittialize!$F$3+Stand!I64*Inittialize!$F$4+Stand!I65*Inittialize!$F$5+Stand!I66*Inittialize!$F$6+Stand!I67*Inittialize!$F$7+Stand!I68*Inittialize!$F$8+Stand!I69*Inittialize!$F$9+Stand!I70*Inittialize!$F$10+Stand!I71*Inittialize!$F$11+Stand!I94*Inittialize!$F$2)*2</f>
        <v>1.1012352494200111</v>
      </c>
      <c r="J61">
        <f>SUM(Stand!J63*Inittialize!$F$3+Stand!J64*Inittialize!$F$4+Stand!J65*Inittialize!$F$5+Stand!J66*Inittialize!$F$6+Stand!J67*Inittialize!$F$7+Stand!J68*Inittialize!$F$8+Stand!J69*Inittialize!$F$9+Stand!J70*Inittialize!$F$10+Stand!J71*Inittialize!$F$11+Stand!J94*Inittialize!$F$2)*2</f>
        <v>1.0405035291051643</v>
      </c>
      <c r="K61">
        <f>SUM(Stand!K63*Inittialize!$F$3+Stand!K64*Inittialize!$F$4+Stand!K65*Inittialize!$F$5+Stand!K66*Inittialize!$F$6+Stand!K67*Inittialize!$F$7+Stand!K68*Inittialize!$F$8+Stand!K69*Inittialize!$F$9+Stand!K70*Inittialize!$F$10+Stand!K71*Inittialize!$F$11+Stand!K94*Inittialize!$F$2)*2</f>
        <v>0.94335851793915726</v>
      </c>
    </row>
    <row r="62" spans="1:11" x14ac:dyDescent="0.2">
      <c r="A62">
        <v>12</v>
      </c>
      <c r="B62">
        <f>SUM(Stand!B64*Inittialize!$F$3+Stand!B65*Inittialize!$F$4+Stand!B66*Inittialize!$F$5+Stand!B67*Inittialize!$F$6+Stand!B68*Inittialize!$F$7+Stand!B69*Inittialize!$F$8+Stand!B70*Inittialize!$F$9+Stand!B71*Inittialize!$F$10+Stand!B72*Inittialize!$F$11+Stand!B95*Inittialize!$F$2)*2</f>
        <v>0.46511154996698972</v>
      </c>
      <c r="C62">
        <f>SUM(Stand!C64*Inittialize!$F$3+Stand!C65*Inittialize!$F$4+Stand!C66*Inittialize!$F$5+Stand!C67*Inittialize!$F$6+Stand!C68*Inittialize!$F$7+Stand!C69*Inittialize!$F$8+Stand!C70*Inittialize!$F$9+Stand!C71*Inittialize!$F$10+Stand!C72*Inittialize!$F$11+Stand!C95*Inittialize!$F$2)*2</f>
        <v>0.69688756298685139</v>
      </c>
      <c r="D62">
        <f>SUM(Stand!D64*Inittialize!$F$3+Stand!D65*Inittialize!$F$4+Stand!D66*Inittialize!$F$5+Stand!D67*Inittialize!$F$6+Stand!D68*Inittialize!$F$7+Stand!D69*Inittialize!$F$8+Stand!D70*Inittialize!$F$9+Stand!D71*Inittialize!$F$10+Stand!D72*Inittialize!$F$11+Stand!D95*Inittialize!$F$2)*2</f>
        <v>0.71814562984669383</v>
      </c>
      <c r="E62">
        <f>SUM(Stand!E64*Inittialize!$F$3+Stand!E65*Inittialize!$F$4+Stand!E66*Inittialize!$F$5+Stand!E67*Inittialize!$F$6+Stand!E68*Inittialize!$F$7+Stand!E69*Inittialize!$F$8+Stand!E70*Inittialize!$F$9+Stand!E71*Inittialize!$F$10+Stand!E72*Inittialize!$F$11+Stand!E95*Inittialize!$F$2)*2</f>
        <v>0.73988409640896491</v>
      </c>
      <c r="F62">
        <f>SUM(Stand!F64*Inittialize!$F$3+Stand!F65*Inittialize!$F$4+Stand!F66*Inittialize!$F$5+Stand!F67*Inittialize!$F$6+Stand!F68*Inittialize!$F$7+Stand!F69*Inittialize!$F$8+Stand!F70*Inittialize!$F$9+Stand!F71*Inittialize!$F$10+Stand!F72*Inittialize!$F$11+Stand!F95*Inittialize!$F$2)*2</f>
        <v>0.76183680515696772</v>
      </c>
      <c r="G62">
        <f>SUM(Stand!G64*Inittialize!$F$3+Stand!G65*Inittialize!$F$4+Stand!G66*Inittialize!$F$5+Stand!G67*Inittialize!$F$6+Stand!G68*Inittialize!$F$7+Stand!G69*Inittialize!$F$8+Stand!G70*Inittialize!$F$9+Stand!G71*Inittialize!$F$10+Stand!G72*Inittialize!$F$11+Stand!G95*Inittialize!$F$2)*2</f>
        <v>0.78510076102203563</v>
      </c>
      <c r="H62">
        <f>SUM(Stand!H64*Inittialize!$F$3+Stand!H65*Inittialize!$F$4+Stand!H66*Inittialize!$F$5+Stand!H67*Inittialize!$F$6+Stand!H68*Inittialize!$F$7+Stand!H69*Inittialize!$F$8+Stand!H70*Inittialize!$F$9+Stand!H71*Inittialize!$F$10+Stand!H72*Inittialize!$F$11+Stand!H95*Inittialize!$F$2)*2</f>
        <v>0.6898989901048298</v>
      </c>
      <c r="I62">
        <f>SUM(Stand!I64*Inittialize!$F$3+Stand!I65*Inittialize!$F$4+Stand!I66*Inittialize!$F$5+Stand!I67*Inittialize!$F$6+Stand!I68*Inittialize!$F$7+Stand!I69*Inittialize!$F$8+Stand!I70*Inittialize!$F$9+Stand!I71*Inittialize!$F$10+Stand!I72*Inittialize!$F$11+Stand!I95*Inittialize!$F$2)*2</f>
        <v>0.63407272606568921</v>
      </c>
      <c r="J62">
        <f>SUM(Stand!J64*Inittialize!$F$3+Stand!J65*Inittialize!$F$4+Stand!J66*Inittialize!$F$5+Stand!J67*Inittialize!$F$6+Stand!J68*Inittialize!$F$7+Stand!J69*Inittialize!$F$8+Stand!J70*Inittialize!$F$9+Stand!J71*Inittialize!$F$10+Stand!J72*Inittialize!$F$11+Stand!J95*Inittialize!$F$2)*2</f>
        <v>0.57189527866267531</v>
      </c>
      <c r="K62">
        <f>SUM(Stand!K64*Inittialize!$F$3+Stand!K65*Inittialize!$F$4+Stand!K66*Inittialize!$F$5+Stand!K67*Inittialize!$F$6+Stand!K68*Inittialize!$F$7+Stand!K69*Inittialize!$F$8+Stand!K70*Inittialize!$F$9+Stand!K71*Inittialize!$F$10+Stand!K72*Inittialize!$F$11+Stand!K95*Inittialize!$F$2)*2</f>
        <v>0.5006145085468714</v>
      </c>
    </row>
    <row r="63" spans="1:11" x14ac:dyDescent="0.2">
      <c r="A63">
        <v>13</v>
      </c>
      <c r="B63">
        <f>SUM(Stand!B65*Inittialize!$F$3+Stand!B66*Inittialize!$F$4+Stand!B67*Inittialize!$F$5+Stand!B68*Inittialize!$F$6+Stand!B69*Inittialize!$F$7+Stand!B70*Inittialize!$F$8+Stand!B71*Inittialize!$F$9+Stand!B72*Inittialize!$F$10+Stand!B73*Inittialize!$F$11+Stand!B96*Inittialize!$F$2)*2</f>
        <v>0.43247938433349753</v>
      </c>
      <c r="C63">
        <f>SUM(Stand!C65*Inittialize!$F$3+Stand!C66*Inittialize!$F$4+Stand!C67*Inittialize!$F$5+Stand!C68*Inittialize!$F$6+Stand!C69*Inittialize!$F$7+Stand!C70*Inittialize!$F$8+Stand!C71*Inittialize!$F$9+Stand!C72*Inittialize!$F$10+Stand!C73*Inittialize!$F$11+Stand!C96*Inittialize!$F$2)*2</f>
        <v>0.6424863112337188</v>
      </c>
      <c r="D63">
        <f>SUM(Stand!D65*Inittialize!$F$3+Stand!D66*Inittialize!$F$4+Stand!D67*Inittialize!$F$5+Stand!D68*Inittialize!$F$6+Stand!D69*Inittialize!$F$7+Stand!D70*Inittialize!$F$8+Stand!D71*Inittialize!$F$9+Stand!D72*Inittialize!$F$10+Stand!D73*Inittialize!$F$11+Stand!D96*Inittialize!$F$2)*2</f>
        <v>0.66062641671097955</v>
      </c>
      <c r="E63">
        <f>SUM(Stand!E65*Inittialize!$F$3+Stand!E66*Inittialize!$F$4+Stand!E67*Inittialize!$F$5+Stand!E68*Inittialize!$F$6+Stand!E69*Inittialize!$F$7+Stand!E70*Inittialize!$F$8+Stand!E71*Inittialize!$F$9+Stand!E72*Inittialize!$F$10+Stand!E73*Inittialize!$F$11+Stand!E96*Inittialize!$F$2)*2</f>
        <v>0.67919664325472762</v>
      </c>
      <c r="F63">
        <f>SUM(Stand!F65*Inittialize!$F$3+Stand!F66*Inittialize!$F$4+Stand!F67*Inittialize!$F$5+Stand!F68*Inittialize!$F$6+Stand!F69*Inittialize!$F$7+Stand!F70*Inittialize!$F$8+Stand!F71*Inittialize!$F$9+Stand!F72*Inittialize!$F$10+Stand!F73*Inittialize!$F$11+Stand!F96*Inittialize!$F$2)*2</f>
        <v>0.69777470214431192</v>
      </c>
      <c r="G63">
        <f>SUM(Stand!G65*Inittialize!$F$3+Stand!G66*Inittialize!$F$4+Stand!G67*Inittialize!$F$5+Stand!G68*Inittialize!$F$6+Stand!G69*Inittialize!$F$7+Stand!G70*Inittialize!$F$8+Stand!G71*Inittialize!$F$9+Stand!G72*Inittialize!$F$10+Stand!G73*Inittialize!$F$11+Stand!G96*Inittialize!$F$2)*2</f>
        <v>0.72000068531665129</v>
      </c>
      <c r="H63">
        <f>SUM(Stand!H65*Inittialize!$F$3+Stand!H66*Inittialize!$F$4+Stand!H67*Inittialize!$F$5+Stand!H68*Inittialize!$F$6+Stand!H69*Inittialize!$F$7+Stand!H70*Inittialize!$F$8+Stand!H71*Inittialize!$F$9+Stand!H72*Inittialize!$F$10+Stand!H73*Inittialize!$F$11+Stand!H96*Inittialize!$F$2)*2</f>
        <v>0.64954323497228628</v>
      </c>
      <c r="I63">
        <f>SUM(Stand!I65*Inittialize!$F$3+Stand!I66*Inittialize!$F$4+Stand!I67*Inittialize!$F$5+Stand!I68*Inittialize!$F$6+Stand!I69*Inittialize!$F$7+Stand!I70*Inittialize!$F$8+Stand!I71*Inittialize!$F$9+Stand!I72*Inittialize!$F$10+Stand!I73*Inittialize!$F$11+Stand!I96*Inittialize!$F$2)*2</f>
        <v>0.59642022725781352</v>
      </c>
      <c r="J63">
        <f>SUM(Stand!J65*Inittialize!$F$3+Stand!J66*Inittialize!$F$4+Stand!J67*Inittialize!$F$5+Stand!J68*Inittialize!$F$6+Stand!J69*Inittialize!$F$7+Stand!J70*Inittialize!$F$8+Stand!J71*Inittialize!$F$9+Stand!J72*Inittialize!$F$10+Stand!J73*Inittialize!$F$11+Stand!J96*Inittialize!$F$2)*2</f>
        <v>0.53675294644199134</v>
      </c>
      <c r="K63">
        <f>SUM(Stand!K65*Inittialize!$F$3+Stand!K66*Inittialize!$F$4+Stand!K67*Inittialize!$F$5+Stand!K68*Inittialize!$F$6+Stand!K69*Inittialize!$F$7+Stand!K70*Inittialize!$F$8+Stand!K71*Inittialize!$F$9+Stand!K72*Inittialize!$F$10+Stand!K73*Inittialize!$F$11+Stand!K96*Inittialize!$F$2)*2</f>
        <v>0.4679823429133792</v>
      </c>
    </row>
    <row r="64" spans="1:11" x14ac:dyDescent="0.2">
      <c r="A64">
        <v>14</v>
      </c>
      <c r="B64">
        <f>SUM(Stand!B66*Inittialize!$F$3+Stand!B67*Inittialize!$F$4+Stand!B68*Inittialize!$F$5+Stand!B69*Inittialize!$F$6+Stand!B70*Inittialize!$F$7+Stand!B71*Inittialize!$F$8+Stand!B72*Inittialize!$F$9+Stand!B73*Inittialize!$F$10+Stand!B74*Inittialize!$F$11+Stand!B97*Inittialize!$F$2)*2</f>
        <v>0.39984721870000534</v>
      </c>
      <c r="C64">
        <f>SUM(Stand!C66*Inittialize!$F$3+Stand!C67*Inittialize!$F$4+Stand!C68*Inittialize!$F$5+Stand!C69*Inittialize!$F$6+Stand!C70*Inittialize!$F$7+Stand!C71*Inittialize!$F$8+Stand!C72*Inittialize!$F$9+Stand!C73*Inittialize!$F$10+Stand!C74*Inittialize!$F$11+Stand!C97*Inittialize!$F$2)*2</f>
        <v>0.58808505948058631</v>
      </c>
      <c r="D64">
        <f>SUM(Stand!D66*Inittialize!$F$3+Stand!D67*Inittialize!$F$4+Stand!D68*Inittialize!$F$5+Stand!D69*Inittialize!$F$6+Stand!D70*Inittialize!$F$7+Stand!D71*Inittialize!$F$8+Stand!D72*Inittialize!$F$9+Stand!D73*Inittialize!$F$10+Stand!D74*Inittialize!$F$11+Stand!D97*Inittialize!$F$2)*2</f>
        <v>0.60310720357526515</v>
      </c>
      <c r="E64">
        <f>SUM(Stand!E66*Inittialize!$F$3+Stand!E67*Inittialize!$F$4+Stand!E68*Inittialize!$F$5+Stand!E69*Inittialize!$F$6+Stand!E70*Inittialize!$F$7+Stand!E71*Inittialize!$F$8+Stand!E72*Inittialize!$F$9+Stand!E73*Inittialize!$F$10+Stand!E74*Inittialize!$F$11+Stand!E97*Inittialize!$F$2)*2</f>
        <v>0.61850919010049021</v>
      </c>
      <c r="F64">
        <f>SUM(Stand!F66*Inittialize!$F$3+Stand!F67*Inittialize!$F$4+Stand!F68*Inittialize!$F$5+Stand!F69*Inittialize!$F$6+Stand!F70*Inittialize!$F$7+Stand!F71*Inittialize!$F$8+Stand!F72*Inittialize!$F$9+Stand!F73*Inittialize!$F$10+Stand!F74*Inittialize!$F$11+Stand!F97*Inittialize!$F$2)*2</f>
        <v>0.63371259913165623</v>
      </c>
      <c r="G64">
        <f>SUM(Stand!G66*Inittialize!$F$3+Stand!G67*Inittialize!$F$4+Stand!G68*Inittialize!$F$5+Stand!G69*Inittialize!$F$6+Stand!G70*Inittialize!$F$7+Stand!G71*Inittialize!$F$8+Stand!G72*Inittialize!$F$9+Stand!G73*Inittialize!$F$10+Stand!G74*Inittialize!$F$11+Stand!G97*Inittialize!$F$2)*2</f>
        <v>0.65490060961126717</v>
      </c>
      <c r="H64">
        <f>SUM(Stand!H66*Inittialize!$F$3+Stand!H67*Inittialize!$F$4+Stand!H68*Inittialize!$F$5+Stand!H69*Inittialize!$F$6+Stand!H70*Inittialize!$F$7+Stand!H71*Inittialize!$F$8+Stand!H72*Inittialize!$F$9+Stand!H73*Inittialize!$F$10+Stand!H74*Inittialize!$F$11+Stand!H97*Inittialize!$F$2)*2</f>
        <v>0.60918747983974264</v>
      </c>
      <c r="I64">
        <f>SUM(Stand!I66*Inittialize!$F$3+Stand!I67*Inittialize!$F$4+Stand!I68*Inittialize!$F$5+Stand!I69*Inittialize!$F$6+Stand!I70*Inittialize!$F$7+Stand!I71*Inittialize!$F$8+Stand!I72*Inittialize!$F$9+Stand!I73*Inittialize!$F$10+Stand!I74*Inittialize!$F$11+Stand!I97*Inittialize!$F$2)*2</f>
        <v>0.55876772844993794</v>
      </c>
      <c r="J64">
        <f>SUM(Stand!J66*Inittialize!$F$3+Stand!J67*Inittialize!$F$4+Stand!J68*Inittialize!$F$5+Stand!J69*Inittialize!$F$6+Stand!J70*Inittialize!$F$7+Stand!J71*Inittialize!$F$8+Stand!J72*Inittialize!$F$9+Stand!J73*Inittialize!$F$10+Stand!J74*Inittialize!$F$11+Stand!J97*Inittialize!$F$2)*2</f>
        <v>0.50161061422130748</v>
      </c>
      <c r="K64">
        <f>SUM(Stand!K66*Inittialize!$F$3+Stand!K67*Inittialize!$F$4+Stand!K68*Inittialize!$F$5+Stand!K69*Inittialize!$F$6+Stand!K70*Inittialize!$F$7+Stand!K71*Inittialize!$F$8+Stand!K72*Inittialize!$F$9+Stand!K73*Inittialize!$F$10+Stand!K74*Inittialize!$F$11+Stand!K97*Inittialize!$F$2)*2</f>
        <v>0.43535017727988706</v>
      </c>
    </row>
    <row r="65" spans="1:11" x14ac:dyDescent="0.2">
      <c r="A65">
        <v>15</v>
      </c>
      <c r="B65">
        <f>SUM(Stand!B67*Inittialize!$F$3+Stand!B68*Inittialize!$F$4+Stand!B69*Inittialize!$F$5+Stand!B70*Inittialize!$F$6+Stand!B71*Inittialize!$F$7+Stand!B72*Inittialize!$F$8+Stand!B73*Inittialize!$F$9+Stand!B74*Inittialize!$F$10+Stand!B75*Inittialize!$F$11+Stand!B98*Inittialize!$F$2)*2</f>
        <v>0.3672150530665132</v>
      </c>
      <c r="C65">
        <f>SUM(Stand!C67*Inittialize!$F$3+Stand!C68*Inittialize!$F$4+Stand!C69*Inittialize!$F$5+Stand!C70*Inittialize!$F$6+Stand!C71*Inittialize!$F$7+Stand!C72*Inittialize!$F$8+Stand!C73*Inittialize!$F$9+Stand!C74*Inittialize!$F$10+Stand!C75*Inittialize!$F$11+Stand!C98*Inittialize!$F$2)*2</f>
        <v>0.53368380772745383</v>
      </c>
      <c r="D65">
        <f>SUM(Stand!D67*Inittialize!$F$3+Stand!D68*Inittialize!$F$4+Stand!D69*Inittialize!$F$5+Stand!D70*Inittialize!$F$6+Stand!D71*Inittialize!$F$7+Stand!D72*Inittialize!$F$8+Stand!D73*Inittialize!$F$9+Stand!D74*Inittialize!$F$10+Stand!D75*Inittialize!$F$11+Stand!D98*Inittialize!$F$2)*2</f>
        <v>0.54558799043955075</v>
      </c>
      <c r="E65">
        <f>SUM(Stand!E67*Inittialize!$F$3+Stand!E68*Inittialize!$F$4+Stand!E69*Inittialize!$F$5+Stand!E70*Inittialize!$F$6+Stand!E71*Inittialize!$F$7+Stand!E72*Inittialize!$F$8+Stand!E73*Inittialize!$F$9+Stand!E74*Inittialize!$F$10+Stand!E75*Inittialize!$F$11+Stand!E98*Inittialize!$F$2)*2</f>
        <v>0.55782173694625292</v>
      </c>
      <c r="F65">
        <f>SUM(Stand!F67*Inittialize!$F$3+Stand!F68*Inittialize!$F$4+Stand!F69*Inittialize!$F$5+Stand!F70*Inittialize!$F$6+Stand!F71*Inittialize!$F$7+Stand!F72*Inittialize!$F$8+Stand!F73*Inittialize!$F$9+Stand!F74*Inittialize!$F$10+Stand!F75*Inittialize!$F$11+Stand!F98*Inittialize!$F$2)*2</f>
        <v>0.56965049611900043</v>
      </c>
      <c r="G65">
        <f>SUM(Stand!G67*Inittialize!$F$3+Stand!G68*Inittialize!$F$4+Stand!G69*Inittialize!$F$5+Stand!G70*Inittialize!$F$6+Stand!G71*Inittialize!$F$7+Stand!G72*Inittialize!$F$8+Stand!G73*Inittialize!$F$9+Stand!G74*Inittialize!$F$10+Stand!G75*Inittialize!$F$11+Stand!G98*Inittialize!$F$2)*2</f>
        <v>0.58980053390588283</v>
      </c>
      <c r="H65">
        <f>SUM(Stand!H67*Inittialize!$F$3+Stand!H68*Inittialize!$F$4+Stand!H69*Inittialize!$F$5+Stand!H70*Inittialize!$F$6+Stand!H71*Inittialize!$F$7+Stand!H72*Inittialize!$F$8+Stand!H73*Inittialize!$F$9+Stand!H74*Inittialize!$F$10+Stand!H75*Inittialize!$F$11+Stand!H98*Inittialize!$F$2)*2</f>
        <v>0.56883172470719912</v>
      </c>
      <c r="I65">
        <f>SUM(Stand!I67*Inittialize!$F$3+Stand!I68*Inittialize!$F$4+Stand!I69*Inittialize!$F$5+Stand!I70*Inittialize!$F$6+Stand!I71*Inittialize!$F$7+Stand!I72*Inittialize!$F$8+Stand!I73*Inittialize!$F$9+Stand!I74*Inittialize!$F$10+Stand!I75*Inittialize!$F$11+Stand!I98*Inittialize!$F$2)*2</f>
        <v>0.52111522964206236</v>
      </c>
      <c r="J65">
        <f>SUM(Stand!J67*Inittialize!$F$3+Stand!J68*Inittialize!$F$4+Stand!J69*Inittialize!$F$5+Stand!J70*Inittialize!$F$6+Stand!J71*Inittialize!$F$7+Stand!J72*Inittialize!$F$8+Stand!J73*Inittialize!$F$9+Stand!J74*Inittialize!$F$10+Stand!J75*Inittialize!$F$11+Stand!J98*Inittialize!$F$2)*2</f>
        <v>0.46646828200062368</v>
      </c>
      <c r="K65">
        <f>SUM(Stand!K67*Inittialize!$F$3+Stand!K68*Inittialize!$F$4+Stand!K69*Inittialize!$F$5+Stand!K70*Inittialize!$F$6+Stand!K71*Inittialize!$F$7+Stand!K72*Inittialize!$F$8+Stand!K73*Inittialize!$F$9+Stand!K74*Inittialize!$F$10+Stand!K75*Inittialize!$F$11+Stand!K98*Inittialize!$F$2)*2</f>
        <v>0.40271801164639481</v>
      </c>
    </row>
    <row r="66" spans="1:11" x14ac:dyDescent="0.2">
      <c r="A66">
        <v>16</v>
      </c>
      <c r="B66">
        <f>SUM(Stand!B68*Inittialize!$F$3+Stand!B69*Inittialize!$F$4+Stand!B70*Inittialize!$F$5+Stand!B71*Inittialize!$F$6+Stand!B72*Inittialize!$F$7+Stand!B73*Inittialize!$F$8+Stand!B74*Inittialize!$F$9+Stand!B75*Inittialize!$F$10+Stand!B76*Inittialize!$F$11+Stand!B99*Inittialize!$F$2)*2</f>
        <v>0.334582887433021</v>
      </c>
      <c r="C66">
        <f>SUM(Stand!C68*Inittialize!$F$3+Stand!C69*Inittialize!$F$4+Stand!C70*Inittialize!$F$5+Stand!C71*Inittialize!$F$6+Stand!C72*Inittialize!$F$7+Stand!C73*Inittialize!$F$8+Stand!C74*Inittialize!$F$9+Stand!C75*Inittialize!$F$10+Stand!C76*Inittialize!$F$11+Stand!C99*Inittialize!$F$2)*2</f>
        <v>0.47928255597432129</v>
      </c>
      <c r="D66">
        <f>SUM(Stand!D68*Inittialize!$F$3+Stand!D69*Inittialize!$F$4+Stand!D70*Inittialize!$F$5+Stand!D71*Inittialize!$F$6+Stand!D72*Inittialize!$F$7+Stand!D73*Inittialize!$F$8+Stand!D74*Inittialize!$F$9+Stand!D75*Inittialize!$F$10+Stand!D76*Inittialize!$F$11+Stand!D99*Inittialize!$F$2)*2</f>
        <v>0.48806877730383641</v>
      </c>
      <c r="E66">
        <f>SUM(Stand!E68*Inittialize!$F$3+Stand!E69*Inittialize!$F$4+Stand!E70*Inittialize!$F$5+Stand!E71*Inittialize!$F$6+Stand!E72*Inittialize!$F$7+Stand!E73*Inittialize!$F$8+Stand!E74*Inittialize!$F$9+Stand!E75*Inittialize!$F$10+Stand!E76*Inittialize!$F$11+Stand!E99*Inittialize!$F$2)*2</f>
        <v>0.49713428379201546</v>
      </c>
      <c r="F66">
        <f>SUM(Stand!F68*Inittialize!$F$3+Stand!F69*Inittialize!$F$4+Stand!F70*Inittialize!$F$5+Stand!F71*Inittialize!$F$6+Stand!F72*Inittialize!$F$7+Stand!F73*Inittialize!$F$8+Stand!F74*Inittialize!$F$9+Stand!F75*Inittialize!$F$10+Stand!F76*Inittialize!$F$11+Stand!F99*Inittialize!$F$2)*2</f>
        <v>0.50558839310634462</v>
      </c>
      <c r="G66">
        <f>SUM(Stand!G68*Inittialize!$F$3+Stand!G69*Inittialize!$F$4+Stand!G70*Inittialize!$F$5+Stand!G71*Inittialize!$F$6+Stand!G72*Inittialize!$F$7+Stand!G73*Inittialize!$F$8+Stand!G74*Inittialize!$F$9+Stand!G75*Inittialize!$F$10+Stand!G76*Inittialize!$F$11+Stand!G99*Inittialize!$F$2)*2</f>
        <v>0.5247004582004986</v>
      </c>
      <c r="H66">
        <f>SUM(Stand!H68*Inittialize!$F$3+Stand!H69*Inittialize!$F$4+Stand!H70*Inittialize!$F$5+Stand!H71*Inittialize!$F$6+Stand!H72*Inittialize!$F$7+Stand!H73*Inittialize!$F$8+Stand!H74*Inittialize!$F$9+Stand!H75*Inittialize!$F$10+Stand!H76*Inittialize!$F$11+Stand!H99*Inittialize!$F$2)*2</f>
        <v>0.52847596957465548</v>
      </c>
      <c r="I66">
        <f>SUM(Stand!I68*Inittialize!$F$3+Stand!I69*Inittialize!$F$4+Stand!I70*Inittialize!$F$5+Stand!I71*Inittialize!$F$6+Stand!I72*Inittialize!$F$7+Stand!I73*Inittialize!$F$8+Stand!I74*Inittialize!$F$9+Stand!I75*Inittialize!$F$10+Stand!I76*Inittialize!$F$11+Stand!I99*Inittialize!$F$2)*2</f>
        <v>0.48346273083418678</v>
      </c>
      <c r="J66">
        <f>SUM(Stand!J68*Inittialize!$F$3+Stand!J69*Inittialize!$F$4+Stand!J70*Inittialize!$F$5+Stand!J71*Inittialize!$F$6+Stand!J72*Inittialize!$F$7+Stand!J73*Inittialize!$F$8+Stand!J74*Inittialize!$F$9+Stand!J75*Inittialize!$F$10+Stand!J76*Inittialize!$F$11+Stand!J99*Inittialize!$F$2)*2</f>
        <v>0.43132594977993971</v>
      </c>
      <c r="K66">
        <f>SUM(Stand!K68*Inittialize!$F$3+Stand!K69*Inittialize!$F$4+Stand!K70*Inittialize!$F$5+Stand!K71*Inittialize!$F$6+Stand!K72*Inittialize!$F$7+Stand!K73*Inittialize!$F$8+Stand!K74*Inittialize!$F$9+Stand!K75*Inittialize!$F$10+Stand!K76*Inittialize!$F$11+Stand!K99*Inittialize!$F$2)*2</f>
        <v>0.37008584601290268</v>
      </c>
    </row>
    <row r="67" spans="1:11" x14ac:dyDescent="0.2">
      <c r="A67">
        <v>17</v>
      </c>
      <c r="B67">
        <f>SUM(Stand!B69*Inittialize!$F$3+Stand!B70*Inittialize!$F$4+Stand!B71*Inittialize!$F$5+Stand!B72*Inittialize!$F$6+Stand!B73*Inittialize!$F$7+Stand!B74*Inittialize!$F$8+Stand!B75*Inittialize!$F$9+Stand!B76*Inittialize!$F$10+Stand!B77*Inittialize!$F$11+Stand!B100*Inittialize!$F$2)*2</f>
        <v>0.30195072179952875</v>
      </c>
      <c r="C67">
        <f>SUM(Stand!C69*Inittialize!$F$3+Stand!C70*Inittialize!$F$4+Stand!C71*Inittialize!$F$5+Stand!C72*Inittialize!$F$6+Stand!C73*Inittialize!$F$7+Stand!C74*Inittialize!$F$8+Stand!C75*Inittialize!$F$9+Stand!C76*Inittialize!$F$10+Stand!C77*Inittialize!$F$11+Stand!C100*Inittialize!$F$2)*2</f>
        <v>0.42488130422118875</v>
      </c>
      <c r="D67">
        <f>SUM(Stand!D69*Inittialize!$F$3+Stand!D70*Inittialize!$F$4+Stand!D71*Inittialize!$F$5+Stand!D72*Inittialize!$F$6+Stand!D73*Inittialize!$F$7+Stand!D74*Inittialize!$F$8+Stand!D75*Inittialize!$F$9+Stand!D76*Inittialize!$F$10+Stand!D77*Inittialize!$F$11+Stand!D100*Inittialize!$F$2)*2</f>
        <v>0.43054956416812201</v>
      </c>
      <c r="E67">
        <f>SUM(Stand!E69*Inittialize!$F$3+Stand!E70*Inittialize!$F$4+Stand!E71*Inittialize!$F$5+Stand!E72*Inittialize!$F$6+Stand!E73*Inittialize!$F$7+Stand!E74*Inittialize!$F$8+Stand!E75*Inittialize!$F$9+Stand!E76*Inittialize!$F$10+Stand!E77*Inittialize!$F$11+Stand!E100*Inittialize!$F$2)*2</f>
        <v>0.43644683063777806</v>
      </c>
      <c r="F67">
        <f>SUM(Stand!F69*Inittialize!$F$3+Stand!F70*Inittialize!$F$4+Stand!F71*Inittialize!$F$5+Stand!F72*Inittialize!$F$6+Stand!F73*Inittialize!$F$7+Stand!F74*Inittialize!$F$8+Stand!F75*Inittialize!$F$9+Stand!F76*Inittialize!$F$10+Stand!F77*Inittialize!$F$11+Stand!F100*Inittialize!$F$2)*2</f>
        <v>0.44152629009368882</v>
      </c>
      <c r="G67">
        <f>SUM(Stand!G69*Inittialize!$F$3+Stand!G70*Inittialize!$F$4+Stand!G71*Inittialize!$F$5+Stand!G72*Inittialize!$F$6+Stand!G73*Inittialize!$F$7+Stand!G74*Inittialize!$F$8+Stand!G75*Inittialize!$F$9+Stand!G76*Inittialize!$F$10+Stand!G77*Inittialize!$F$11+Stand!G100*Inittialize!$F$2)*2</f>
        <v>0.45960038249511437</v>
      </c>
      <c r="H67">
        <f>SUM(Stand!H69*Inittialize!$F$3+Stand!H70*Inittialize!$F$4+Stand!H71*Inittialize!$F$5+Stand!H72*Inittialize!$F$6+Stand!H73*Inittialize!$F$7+Stand!H74*Inittialize!$F$8+Stand!H75*Inittialize!$F$9+Stand!H76*Inittialize!$F$10+Stand!H77*Inittialize!$F$11+Stand!H100*Inittialize!$F$2)*2</f>
        <v>0.48812021444211184</v>
      </c>
      <c r="I67">
        <f>SUM(Stand!I69*Inittialize!$F$3+Stand!I70*Inittialize!$F$4+Stand!I71*Inittialize!$F$5+Stand!I72*Inittialize!$F$6+Stand!I73*Inittialize!$F$7+Stand!I74*Inittialize!$F$8+Stand!I75*Inittialize!$F$9+Stand!I76*Inittialize!$F$10+Stand!I77*Inittialize!$F$11+Stand!I100*Inittialize!$F$2)*2</f>
        <v>0.4458102320263112</v>
      </c>
      <c r="J67">
        <f>SUM(Stand!J69*Inittialize!$F$3+Stand!J70*Inittialize!$F$4+Stand!J71*Inittialize!$F$5+Stand!J72*Inittialize!$F$6+Stand!J73*Inittialize!$F$7+Stand!J74*Inittialize!$F$8+Stand!J75*Inittialize!$F$9+Stand!J76*Inittialize!$F$10+Stand!J77*Inittialize!$F$11+Stand!J100*Inittialize!$F$2)*2</f>
        <v>0.39618361755925585</v>
      </c>
      <c r="K67">
        <f>SUM(Stand!K69*Inittialize!$F$3+Stand!K70*Inittialize!$F$4+Stand!K71*Inittialize!$F$5+Stand!K72*Inittialize!$F$6+Stand!K73*Inittialize!$F$7+Stand!K74*Inittialize!$F$8+Stand!K75*Inittialize!$F$9+Stand!K76*Inittialize!$F$10+Stand!K77*Inittialize!$F$11+Stand!K100*Inittialize!$F$2)*2</f>
        <v>0.33745368037941048</v>
      </c>
    </row>
    <row r="68" spans="1:11" x14ac:dyDescent="0.2">
      <c r="A68">
        <v>18</v>
      </c>
      <c r="B68">
        <f>SUM(Stand!B70*Inittialize!$F$3+Stand!B71*Inittialize!$F$4+Stand!B72*Inittialize!$F$5+Stand!B73*Inittialize!$F$6+Stand!B74*Inittialize!$F$7+Stand!B75*Inittialize!$F$8+Stand!B76*Inittialize!$F$9+Stand!B77*Inittialize!$F$10+Stand!B78*Inittialize!$F$11+Stand!B101*Inittialize!$F$2)*2</f>
        <v>0.2521763502394806</v>
      </c>
      <c r="C68">
        <f>SUM(Stand!C70*Inittialize!$F$3+Stand!C71*Inittialize!$F$4+Stand!C72*Inittialize!$F$5+Stand!C73*Inittialize!$F$6+Stand!C74*Inittialize!$F$7+Stand!C75*Inittialize!$F$8+Stand!C76*Inittialize!$F$9+Stand!C77*Inittialize!$F$10+Stand!C78*Inittialize!$F$11+Stand!C101*Inittialize!$F$2)*2</f>
        <v>0.34897095407917395</v>
      </c>
      <c r="D68">
        <f>SUM(Stand!D70*Inittialize!$F$3+Stand!D71*Inittialize!$F$4+Stand!D72*Inittialize!$F$5+Stand!D73*Inittialize!$F$6+Stand!D74*Inittialize!$F$7+Stand!D75*Inittialize!$F$8+Stand!D76*Inittialize!$F$9+Stand!D77*Inittialize!$F$10+Stand!D78*Inittialize!$F$11+Stand!D101*Inittialize!$F$2)*2</f>
        <v>0.35225589136915536</v>
      </c>
      <c r="E68">
        <f>SUM(Stand!E70*Inittialize!$F$3+Stand!E71*Inittialize!$F$4+Stand!E72*Inittialize!$F$5+Stand!E73*Inittialize!$F$6+Stand!E74*Inittialize!$F$7+Stand!E75*Inittialize!$F$8+Stand!E76*Inittialize!$F$9+Stand!E77*Inittialize!$F$10+Stand!E78*Inittialize!$F$11+Stand!E101*Inittialize!$F$2)*2</f>
        <v>0.35568403350667943</v>
      </c>
      <c r="F68">
        <f>SUM(Stand!F70*Inittialize!$F$3+Stand!F71*Inittialize!$F$4+Stand!F72*Inittialize!$F$5+Stand!F73*Inittialize!$F$6+Stand!F74*Inittialize!$F$7+Stand!F75*Inittialize!$F$8+Stand!F76*Inittialize!$F$9+Stand!F77*Inittialize!$F$10+Stand!F78*Inittialize!$F$11+Stand!F101*Inittialize!$F$2)*2</f>
        <v>0.35865629703940993</v>
      </c>
      <c r="G68">
        <f>SUM(Stand!G70*Inittialize!$F$3+Stand!G71*Inittialize!$F$4+Stand!G72*Inittialize!$F$5+Stand!G73*Inittialize!$F$6+Stand!G74*Inittialize!$F$7+Stand!G75*Inittialize!$F$8+Stand!G76*Inittialize!$F$9+Stand!G77*Inittialize!$F$10+Stand!G78*Inittialize!$F$11+Stand!G101*Inittialize!$F$2)*2</f>
        <v>0.36904827963536913</v>
      </c>
      <c r="H68">
        <f>SUM(Stand!H70*Inittialize!$F$3+Stand!H71*Inittialize!$F$4+Stand!H72*Inittialize!$F$5+Stand!H73*Inittialize!$F$6+Stand!H74*Inittialize!$F$7+Stand!H75*Inittialize!$F$8+Stand!H76*Inittialize!$F$9+Stand!H77*Inittialize!$F$10+Stand!H78*Inittialize!$F$11+Stand!H101*Inittialize!$F$2)*2</f>
        <v>0.39106196795660841</v>
      </c>
      <c r="I68">
        <f>SUM(Stand!I70*Inittialize!$F$3+Stand!I71*Inittialize!$F$4+Stand!I72*Inittialize!$F$5+Stand!I73*Inittialize!$F$6+Stand!I74*Inittialize!$F$7+Stand!I75*Inittialize!$F$8+Stand!I76*Inittialize!$F$9+Stand!I77*Inittialize!$F$10+Stand!I78*Inittialize!$F$11+Stand!I101*Inittialize!$F$2)*2</f>
        <v>0.38837826484164018</v>
      </c>
      <c r="J68">
        <f>SUM(Stand!J70*Inittialize!$F$3+Stand!J71*Inittialize!$F$4+Stand!J72*Inittialize!$F$5+Stand!J73*Inittialize!$F$6+Stand!J74*Inittialize!$F$7+Stand!J75*Inittialize!$F$8+Stand!J76*Inittialize!$F$9+Stand!J77*Inittialize!$F$10+Stand!J78*Inittialize!$F$11+Stand!J101*Inittialize!$F$2)*2</f>
        <v>0.34258044818689626</v>
      </c>
      <c r="K68">
        <f>SUM(Stand!K70*Inittialize!$F$3+Stand!K71*Inittialize!$F$4+Stand!K72*Inittialize!$F$5+Stand!K73*Inittialize!$F$6+Stand!K74*Inittialize!$F$7+Stand!K75*Inittialize!$F$8+Stand!K76*Inittialize!$F$9+Stand!K77*Inittialize!$F$10+Stand!K78*Inittialize!$F$11+Stand!K101*Inittialize!$F$2)*2</f>
        <v>0.28767930881936227</v>
      </c>
    </row>
    <row r="69" spans="1:11" x14ac:dyDescent="0.2">
      <c r="A69">
        <v>19</v>
      </c>
      <c r="B69">
        <f>SUM(Stand!B71*Inittialize!$F$3+Stand!B72*Inittialize!$F$4+Stand!B73*Inittialize!$F$5+Stand!B74*Inittialize!$F$6+Stand!B75*Inittialize!$F$7+Stand!B76*Inittialize!$F$8+Stand!B77*Inittialize!$F$9+Stand!B78*Inittialize!$F$10+Stand!B79*Inittialize!$F$11+Stand!B102*Inittialize!$F$2)*2</f>
        <v>0.18525977275287642</v>
      </c>
      <c r="C69">
        <f>SUM(Stand!C71*Inittialize!$F$3+Stand!C72*Inittialize!$F$4+Stand!C73*Inittialize!$F$5+Stand!C74*Inittialize!$F$6+Stand!C75*Inittialize!$F$7+Stand!C76*Inittialize!$F$8+Stand!C77*Inittialize!$F$9+Stand!C78*Inittialize!$F$10+Stand!C79*Inittialize!$F$11+Stand!C102*Inittialize!$F$2)*2</f>
        <v>0.25230562695643682</v>
      </c>
      <c r="D69">
        <f>SUM(Stand!D71*Inittialize!$F$3+Stand!D72*Inittialize!$F$4+Stand!D73*Inittialize!$F$5+Stand!D74*Inittialize!$F$6+Stand!D75*Inittialize!$F$7+Stand!D76*Inittialize!$F$8+Stand!D77*Inittialize!$F$9+Stand!D78*Inittialize!$F$10+Stand!D79*Inittialize!$F$11+Stand!D102*Inittialize!$F$2)*2</f>
        <v>0.25388801450022797</v>
      </c>
      <c r="E69">
        <f>SUM(Stand!E71*Inittialize!$F$3+Stand!E72*Inittialize!$F$4+Stand!E73*Inittialize!$F$5+Stand!E74*Inittialize!$F$6+Stand!E75*Inittialize!$F$7+Stand!E76*Inittialize!$F$8+Stand!E77*Inittialize!$F$9+Stand!E78*Inittialize!$F$10+Stand!E79*Inittialize!$F$11+Stand!E102*Inittialize!$F$2)*2</f>
        <v>0.25554614799201109</v>
      </c>
      <c r="F69">
        <f>SUM(Stand!F71*Inittialize!$F$3+Stand!F72*Inittialize!$F$4+Stand!F73*Inittialize!$F$5+Stand!F74*Inittialize!$F$6+Stand!F75*Inittialize!$F$7+Stand!F76*Inittialize!$F$8+Stand!F77*Inittialize!$F$9+Stand!F78*Inittialize!$F$10+Stand!F79*Inittialize!$F$11+Stand!F102*Inittialize!$F$2)*2</f>
        <v>0.25697841394350773</v>
      </c>
      <c r="G69">
        <f>SUM(Stand!G71*Inittialize!$F$3+Stand!G72*Inittialize!$F$4+Stand!G73*Inittialize!$F$5+Stand!G74*Inittialize!$F$6+Stand!G75*Inittialize!$F$7+Stand!G76*Inittialize!$F$8+Stand!G77*Inittialize!$F$9+Stand!G78*Inittialize!$F$10+Stand!G79*Inittialize!$F$11+Stand!G102*Inittialize!$F$2)*2</f>
        <v>0.26214747233405306</v>
      </c>
      <c r="H69">
        <f>SUM(Stand!H71*Inittialize!$F$3+Stand!H72*Inittialize!$F$4+Stand!H73*Inittialize!$F$5+Stand!H74*Inittialize!$F$6+Stand!H75*Inittialize!$F$7+Stand!H76*Inittialize!$F$8+Stand!H77*Inittialize!$F$9+Stand!H78*Inittialize!$F$10+Stand!H79*Inittialize!$F$11+Stand!H102*Inittialize!$F$2)*2</f>
        <v>0.27280418869802692</v>
      </c>
      <c r="I69">
        <f>SUM(Stand!I71*Inittialize!$F$3+Stand!I72*Inittialize!$F$4+Stand!I73*Inittialize!$F$5+Stand!I74*Inittialize!$F$6+Stand!I75*Inittialize!$F$7+Stand!I76*Inittialize!$F$8+Stand!I77*Inittialize!$F$9+Stand!I78*Inittialize!$F$10+Stand!I79*Inittialize!$F$11+Stand!I102*Inittialize!$F$2)*2</f>
        <v>0.27566387070029214</v>
      </c>
      <c r="J69">
        <f>SUM(Stand!J71*Inittialize!$F$3+Stand!J72*Inittialize!$F$4+Stand!J73*Inittialize!$F$5+Stand!J74*Inittialize!$F$6+Stand!J75*Inittialize!$F$7+Stand!J76*Inittialize!$F$8+Stand!J77*Inittialize!$F$9+Stand!J78*Inittialize!$F$10+Stand!J79*Inittialize!$F$11+Stand!J102*Inittialize!$F$2)*2</f>
        <v>0.27051644166286098</v>
      </c>
      <c r="K69">
        <f>SUM(Stand!K71*Inittialize!$F$3+Stand!K72*Inittialize!$F$4+Stand!K73*Inittialize!$F$5+Stand!K74*Inittialize!$F$6+Stand!K75*Inittialize!$F$7+Stand!K76*Inittialize!$F$8+Stand!K77*Inittialize!$F$9+Stand!K78*Inittialize!$F$10+Stand!K79*Inittialize!$F$11+Stand!K102*Inittialize!$F$2)*2</f>
        <v>0.22076273133275809</v>
      </c>
    </row>
    <row r="70" spans="1:11" x14ac:dyDescent="0.2">
      <c r="A70">
        <v>20</v>
      </c>
      <c r="B70">
        <f>SUM(Stand!B72*Inittialize!$F$3+Stand!B73*Inittialize!$F$4+Stand!B74*Inittialize!$F$5+Stand!B75*Inittialize!$F$6+Stand!B76*Inittialize!$F$7+Stand!B77*Inittialize!$F$8+Stand!B78*Inittialize!$F$9+Stand!B79*Inittialize!$F$10+Stand!B80*Inittialize!$F$11+Stand!B103*Inittialize!$F$2)*2</f>
        <v>0.1012009893397162</v>
      </c>
      <c r="C70">
        <f>SUM(Stand!C72*Inittialize!$F$3+Stand!C73*Inittialize!$F$4+Stand!C74*Inittialize!$F$5+Stand!C75*Inittialize!$F$6+Stand!C76*Inittialize!$F$7+Stand!C77*Inittialize!$F$8+Stand!C78*Inittialize!$F$9+Stand!C79*Inittialize!$F$10+Stand!C80*Inittialize!$F$11+Stand!C103*Inittialize!$F$2)*2</f>
        <v>0.13569331007600618</v>
      </c>
      <c r="D70">
        <f>SUM(Stand!D72*Inittialize!$F$3+Stand!D73*Inittialize!$F$4+Stand!D74*Inittialize!$F$5+Stand!D75*Inittialize!$F$6+Stand!D76*Inittialize!$F$7+Stand!D77*Inittialize!$F$8+Stand!D78*Inittialize!$F$9+Stand!D79*Inittialize!$F$10+Stand!D80*Inittialize!$F$11+Stand!D103*Inittialize!$F$2)*2</f>
        <v>0.13620005496949994</v>
      </c>
      <c r="E70">
        <f>SUM(Stand!E72*Inittialize!$F$3+Stand!E73*Inittialize!$F$4+Stand!E74*Inittialize!$F$5+Stand!E75*Inittialize!$F$6+Stand!E76*Inittialize!$F$7+Stand!E77*Inittialize!$F$8+Stand!E78*Inittialize!$F$9+Stand!E79*Inittialize!$F$10+Stand!E80*Inittialize!$F$11+Stand!E103*Inittialize!$F$2)*2</f>
        <v>0.13673342968706456</v>
      </c>
      <c r="F70">
        <f>SUM(Stand!F72*Inittialize!$F$3+Stand!F73*Inittialize!$F$4+Stand!F74*Inittialize!$F$5+Stand!F75*Inittialize!$F$6+Stand!F76*Inittialize!$F$7+Stand!F77*Inittialize!$F$8+Stand!F78*Inittialize!$F$9+Stand!F79*Inittialize!$F$10+Stand!F80*Inittialize!$F$11+Stand!F103*Inittialize!$F$2)*2</f>
        <v>0.1371928963992739</v>
      </c>
      <c r="G70">
        <f>SUM(Stand!G72*Inittialize!$F$3+Stand!G73*Inittialize!$F$4+Stand!G74*Inittialize!$F$5+Stand!G75*Inittialize!$F$6+Stand!G76*Inittialize!$F$7+Stand!G77*Inittialize!$F$8+Stand!G78*Inittialize!$F$9+Stand!G79*Inittialize!$F$10+Stand!G80*Inittialize!$F$11+Stand!G103*Inittialize!$F$2)*2</f>
        <v>0.13889796059116616</v>
      </c>
      <c r="H70">
        <f>SUM(Stand!H72*Inittialize!$F$3+Stand!H73*Inittialize!$F$4+Stand!H74*Inittialize!$F$5+Stand!H75*Inittialize!$F$6+Stand!H76*Inittialize!$F$7+Stand!H77*Inittialize!$F$8+Stand!H78*Inittialize!$F$9+Stand!H79*Inittialize!$F$10+Stand!H80*Inittialize!$F$11+Stand!H103*Inittialize!$F$2)*2</f>
        <v>0.14245019937915746</v>
      </c>
      <c r="I70">
        <f>SUM(Stand!I72*Inittialize!$F$3+Stand!I73*Inittialize!$F$4+Stand!I74*Inittialize!$F$5+Stand!I75*Inittialize!$F$6+Stand!I76*Inittialize!$F$7+Stand!I77*Inittialize!$F$8+Stand!I78*Inittialize!$F$9+Stand!I79*Inittialize!$F$10+Stand!I80*Inittialize!$F$11+Stand!I103*Inittialize!$F$2)*2</f>
        <v>0.14317000818214867</v>
      </c>
      <c r="J70">
        <f>SUM(Stand!J72*Inittialize!$F$3+Stand!J73*Inittialize!$F$4+Stand!J74*Inittialize!$F$5+Stand!J75*Inittialize!$F$6+Stand!J76*Inittialize!$F$7+Stand!J77*Inittialize!$F$8+Stand!J78*Inittialize!$F$9+Stand!J79*Inittialize!$F$10+Stand!J80*Inittialize!$F$11+Stand!J103*Inittialize!$F$2)*2</f>
        <v>0.14448863940726833</v>
      </c>
      <c r="K70">
        <f>SUM(Stand!K72*Inittialize!$F$3+Stand!K73*Inittialize!$F$4+Stand!K74*Inittialize!$F$5+Stand!K75*Inittialize!$F$6+Stand!K76*Inittialize!$F$7+Stand!K77*Inittialize!$F$8+Stand!K78*Inittialize!$F$9+Stand!K79*Inittialize!$F$10+Stand!K80*Inittialize!$F$11+Stand!K103*Inittialize!$F$2)*2</f>
        <v>0.13670394791959786</v>
      </c>
    </row>
    <row r="71" spans="1:11" x14ac:dyDescent="0.2">
      <c r="A71">
        <v>21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</row>
    <row r="72" spans="1:11" x14ac:dyDescent="0.2">
      <c r="A72">
        <v>22</v>
      </c>
      <c r="B72">
        <f>IF(B20=Stand!B20,Stand!B72,Hit!B72)</f>
        <v>0</v>
      </c>
      <c r="C72">
        <f>IF(C20=Stand!C20,Stand!C72,Hit!C72)</f>
        <v>0</v>
      </c>
      <c r="D72">
        <f>IF(D20=Stand!D20,Stand!D72,Hit!D72)</f>
        <v>0</v>
      </c>
      <c r="E72">
        <f>IF(E20=Stand!E20,Stand!E72,Hit!E72)</f>
        <v>0</v>
      </c>
      <c r="F72">
        <f>IF(F20=Stand!F20,Stand!F72,Hit!F72)</f>
        <v>0</v>
      </c>
      <c r="G72">
        <f>IF(G20=Stand!G20,Stand!G72,Hit!G72)</f>
        <v>0</v>
      </c>
      <c r="H72">
        <f>IF(H20=Stand!H20,Stand!H72,Hit!H72)</f>
        <v>0</v>
      </c>
      <c r="I72">
        <f>IF(I20=Stand!I20,Stand!I72,Hit!I72)</f>
        <v>0</v>
      </c>
      <c r="J72">
        <f>IF(J20=Stand!J20,Stand!J72,Hit!J72)</f>
        <v>0</v>
      </c>
      <c r="K72">
        <f>IF(K20=Stand!K20,Stand!K72,Hit!K72)</f>
        <v>0</v>
      </c>
    </row>
    <row r="73" spans="1:11" x14ac:dyDescent="0.2">
      <c r="A73">
        <v>23</v>
      </c>
      <c r="B73">
        <f>IF(B21=Stand!B21,Stand!B73,Hit!B73)</f>
        <v>0</v>
      </c>
      <c r="C73">
        <f>IF(C21=Stand!C21,Stand!C73,Hit!C73)</f>
        <v>0</v>
      </c>
      <c r="D73">
        <f>IF(D21=Stand!D21,Stand!D73,Hit!D73)</f>
        <v>0</v>
      </c>
      <c r="E73">
        <f>IF(E21=Stand!E21,Stand!E73,Hit!E73)</f>
        <v>0</v>
      </c>
      <c r="F73">
        <f>IF(F21=Stand!F21,Stand!F73,Hit!F73)</f>
        <v>0</v>
      </c>
      <c r="G73">
        <f>IF(G21=Stand!G21,Stand!G73,Hit!G73)</f>
        <v>0</v>
      </c>
      <c r="H73">
        <f>IF(H21=Stand!H21,Stand!H73,Hit!H73)</f>
        <v>0</v>
      </c>
      <c r="I73">
        <f>IF(I21=Stand!I21,Stand!I73,Hit!I73)</f>
        <v>0</v>
      </c>
      <c r="J73">
        <f>IF(J21=Stand!J21,Stand!J73,Hit!J73)</f>
        <v>0</v>
      </c>
      <c r="K73">
        <f>IF(K21=Stand!K21,Stand!K73,Hit!K73)</f>
        <v>0</v>
      </c>
    </row>
    <row r="74" spans="1:11" x14ac:dyDescent="0.2">
      <c r="A74">
        <v>24</v>
      </c>
      <c r="B74">
        <f>IF(B22=Stand!B22,Stand!B74,Hit!B74)</f>
        <v>0</v>
      </c>
      <c r="C74">
        <f>IF(C22=Stand!C22,Stand!C74,Hit!C74)</f>
        <v>0</v>
      </c>
      <c r="D74">
        <f>IF(D22=Stand!D22,Stand!D74,Hit!D74)</f>
        <v>0</v>
      </c>
      <c r="E74">
        <f>IF(E22=Stand!E22,Stand!E74,Hit!E74)</f>
        <v>0</v>
      </c>
      <c r="F74">
        <f>IF(F22=Stand!F22,Stand!F74,Hit!F74)</f>
        <v>0</v>
      </c>
      <c r="G74">
        <f>IF(G22=Stand!G22,Stand!G74,Hit!G74)</f>
        <v>0</v>
      </c>
      <c r="H74">
        <f>IF(H22=Stand!H22,Stand!H74,Hit!H74)</f>
        <v>0</v>
      </c>
      <c r="I74">
        <f>IF(I22=Stand!I22,Stand!I74,Hit!I74)</f>
        <v>0</v>
      </c>
      <c r="J74">
        <f>IF(J22=Stand!J22,Stand!J74,Hit!J74)</f>
        <v>0</v>
      </c>
      <c r="K74">
        <f>IF(K22=Stand!K22,Stand!K74,Hit!K74)</f>
        <v>0</v>
      </c>
    </row>
    <row r="75" spans="1:11" x14ac:dyDescent="0.2">
      <c r="A75">
        <v>25</v>
      </c>
      <c r="B75">
        <f>IF(B23=Stand!B23,Stand!B75,Hit!B75)</f>
        <v>0</v>
      </c>
      <c r="C75">
        <f>IF(C23=Stand!C23,Stand!C75,Hit!C75)</f>
        <v>0</v>
      </c>
      <c r="D75">
        <f>IF(D23=Stand!D23,Stand!D75,Hit!D75)</f>
        <v>0</v>
      </c>
      <c r="E75">
        <f>IF(E23=Stand!E23,Stand!E75,Hit!E75)</f>
        <v>0</v>
      </c>
      <c r="F75">
        <f>IF(F23=Stand!F23,Stand!F75,Hit!F75)</f>
        <v>0</v>
      </c>
      <c r="G75">
        <f>IF(G23=Stand!G23,Stand!G75,Hit!G75)</f>
        <v>0</v>
      </c>
      <c r="H75">
        <f>IF(H23=Stand!H23,Stand!H75,Hit!H75)</f>
        <v>0</v>
      </c>
      <c r="I75">
        <f>IF(I23=Stand!I23,Stand!I75,Hit!I75)</f>
        <v>0</v>
      </c>
      <c r="J75">
        <f>IF(J23=Stand!J23,Stand!J75,Hit!J75)</f>
        <v>0</v>
      </c>
      <c r="K75">
        <f>IF(K23=Stand!K23,Stand!K75,Hit!K75)</f>
        <v>0</v>
      </c>
    </row>
    <row r="76" spans="1:11" x14ac:dyDescent="0.2">
      <c r="A76">
        <v>26</v>
      </c>
      <c r="B76">
        <f>IF(B24=Stand!B24,Stand!B76,Hit!B76)</f>
        <v>0</v>
      </c>
      <c r="C76">
        <f>IF(C24=Stand!C24,Stand!C76,Hit!C76)</f>
        <v>0</v>
      </c>
      <c r="D76">
        <f>IF(D24=Stand!D24,Stand!D76,Hit!D76)</f>
        <v>0</v>
      </c>
      <c r="E76">
        <f>IF(E24=Stand!E24,Stand!E76,Hit!E76)</f>
        <v>0</v>
      </c>
      <c r="F76">
        <f>IF(F24=Stand!F24,Stand!F76,Hit!F76)</f>
        <v>0</v>
      </c>
      <c r="G76">
        <f>IF(G24=Stand!G24,Stand!G76,Hit!G76)</f>
        <v>0</v>
      </c>
      <c r="H76">
        <f>IF(H24=Stand!H24,Stand!H76,Hit!H76)</f>
        <v>0</v>
      </c>
      <c r="I76">
        <f>IF(I24=Stand!I24,Stand!I76,Hit!I76)</f>
        <v>0</v>
      </c>
      <c r="J76">
        <f>IF(J24=Stand!J24,Stand!J76,Hit!J76)</f>
        <v>0</v>
      </c>
      <c r="K76">
        <f>IF(K24=Stand!K24,Stand!K76,Hit!K76)</f>
        <v>0</v>
      </c>
    </row>
    <row r="77" spans="1:11" x14ac:dyDescent="0.2">
      <c r="A77">
        <v>27</v>
      </c>
      <c r="B77">
        <f>IF(B25=Stand!B25,Stand!B77,Hit!B77)</f>
        <v>0</v>
      </c>
      <c r="C77">
        <f>IF(C25=Stand!C25,Stand!C77,Hit!C77)</f>
        <v>0</v>
      </c>
      <c r="D77">
        <f>IF(D25=Stand!D25,Stand!D77,Hit!D77)</f>
        <v>0</v>
      </c>
      <c r="E77">
        <f>IF(E25=Stand!E25,Stand!E77,Hit!E77)</f>
        <v>0</v>
      </c>
      <c r="F77">
        <f>IF(F25=Stand!F25,Stand!F77,Hit!F77)</f>
        <v>0</v>
      </c>
      <c r="G77">
        <f>IF(G25=Stand!G25,Stand!G77,Hit!G77)</f>
        <v>0</v>
      </c>
      <c r="H77">
        <f>IF(H25=Stand!H25,Stand!H77,Hit!H77)</f>
        <v>0</v>
      </c>
      <c r="I77">
        <f>IF(I25=Stand!I25,Stand!I77,Hit!I77)</f>
        <v>0</v>
      </c>
      <c r="J77">
        <f>IF(J25=Stand!J25,Stand!J77,Hit!J77)</f>
        <v>0</v>
      </c>
      <c r="K77">
        <f>IF(K25=Stand!K25,Stand!K77,Hit!K77)</f>
        <v>0</v>
      </c>
    </row>
    <row r="78" spans="1:11" x14ac:dyDescent="0.2">
      <c r="A78">
        <v>28</v>
      </c>
      <c r="B78">
        <f>IF(B26=Stand!B26,Stand!B78,Hit!B78)</f>
        <v>0</v>
      </c>
      <c r="C78">
        <f>IF(C26=Stand!C26,Stand!C78,Hit!C78)</f>
        <v>0</v>
      </c>
      <c r="D78">
        <f>IF(D26=Stand!D26,Stand!D78,Hit!D78)</f>
        <v>0</v>
      </c>
      <c r="E78">
        <f>IF(E26=Stand!E26,Stand!E78,Hit!E78)</f>
        <v>0</v>
      </c>
      <c r="F78">
        <f>IF(F26=Stand!F26,Stand!F78,Hit!F78)</f>
        <v>0</v>
      </c>
      <c r="G78">
        <f>IF(G26=Stand!G26,Stand!G78,Hit!G78)</f>
        <v>0</v>
      </c>
      <c r="H78">
        <f>IF(H26=Stand!H26,Stand!H78,Hit!H78)</f>
        <v>0</v>
      </c>
      <c r="I78">
        <f>IF(I26=Stand!I26,Stand!I78,Hit!I78)</f>
        <v>0</v>
      </c>
      <c r="J78">
        <f>IF(J26=Stand!J26,Stand!J78,Hit!J78)</f>
        <v>0</v>
      </c>
      <c r="K78">
        <f>IF(K26=Stand!K26,Stand!K78,Hit!K78)</f>
        <v>0</v>
      </c>
    </row>
    <row r="79" spans="1:11" x14ac:dyDescent="0.2">
      <c r="A79">
        <v>29</v>
      </c>
      <c r="B79">
        <f>IF(B27=Stand!B27,Stand!B79,Hit!B79)</f>
        <v>0</v>
      </c>
      <c r="C79">
        <f>IF(C27=Stand!C27,Stand!C79,Hit!C79)</f>
        <v>0</v>
      </c>
      <c r="D79">
        <f>IF(D27=Stand!D27,Stand!D79,Hit!D79)</f>
        <v>0</v>
      </c>
      <c r="E79">
        <f>IF(E27=Stand!E27,Stand!E79,Hit!E79)</f>
        <v>0</v>
      </c>
      <c r="F79">
        <f>IF(F27=Stand!F27,Stand!F79,Hit!F79)</f>
        <v>0</v>
      </c>
      <c r="G79">
        <f>IF(G27=Stand!G27,Stand!G79,Hit!G79)</f>
        <v>0</v>
      </c>
      <c r="H79">
        <f>IF(H27=Stand!H27,Stand!H79,Hit!H79)</f>
        <v>0</v>
      </c>
      <c r="I79">
        <f>IF(I27=Stand!I27,Stand!I79,Hit!I79)</f>
        <v>0</v>
      </c>
      <c r="J79">
        <f>IF(J27=Stand!J27,Stand!J79,Hit!J79)</f>
        <v>0</v>
      </c>
      <c r="K79">
        <f>IF(K27=Stand!K27,Stand!K79,Hit!K79)</f>
        <v>0</v>
      </c>
    </row>
    <row r="80" spans="1:11" x14ac:dyDescent="0.2">
      <c r="A80">
        <v>30</v>
      </c>
      <c r="B80">
        <f>IF(B28=Stand!B28,Stand!B80,Hit!B80)</f>
        <v>0</v>
      </c>
      <c r="C80">
        <f>IF(C28=Stand!C28,Stand!C80,Hit!C80)</f>
        <v>0</v>
      </c>
      <c r="D80">
        <f>IF(D28=Stand!D28,Stand!D80,Hit!D80)</f>
        <v>0</v>
      </c>
      <c r="E80">
        <f>IF(E28=Stand!E28,Stand!E80,Hit!E80)</f>
        <v>0</v>
      </c>
      <c r="F80">
        <f>IF(F28=Stand!F28,Stand!F80,Hit!F80)</f>
        <v>0</v>
      </c>
      <c r="G80">
        <f>IF(G28=Stand!G28,Stand!G80,Hit!G80)</f>
        <v>0</v>
      </c>
      <c r="H80">
        <f>IF(H28=Stand!H28,Stand!H80,Hit!H80)</f>
        <v>0</v>
      </c>
      <c r="I80">
        <f>IF(I28=Stand!I28,Stand!I80,Hit!I80)</f>
        <v>0</v>
      </c>
      <c r="J80">
        <f>IF(J28=Stand!J28,Stand!J80,Hit!J80)</f>
        <v>0</v>
      </c>
      <c r="K80">
        <f>IF(K28=Stand!K28,Stand!K80,Hit!K80)</f>
        <v>0</v>
      </c>
    </row>
    <row r="81" spans="1:11" x14ac:dyDescent="0.2">
      <c r="A81">
        <v>31</v>
      </c>
      <c r="B81">
        <f>IF(B29=Stand!B29,Stand!B81,Hit!B81)</f>
        <v>0</v>
      </c>
      <c r="C81">
        <f>IF(C29=Stand!C29,Stand!C81,Hit!C81)</f>
        <v>0</v>
      </c>
      <c r="D81">
        <f>IF(D29=Stand!D29,Stand!D81,Hit!D81)</f>
        <v>0</v>
      </c>
      <c r="E81">
        <f>IF(E29=Stand!E29,Stand!E81,Hit!E81)</f>
        <v>0</v>
      </c>
      <c r="F81">
        <f>IF(F29=Stand!F29,Stand!F81,Hit!F81)</f>
        <v>0</v>
      </c>
      <c r="G81">
        <f>IF(G29=Stand!G29,Stand!G81,Hit!G81)</f>
        <v>0</v>
      </c>
      <c r="H81">
        <f>IF(H29=Stand!H29,Stand!H81,Hit!H81)</f>
        <v>0</v>
      </c>
      <c r="I81">
        <f>IF(I29=Stand!I29,Stand!I81,Hit!I81)</f>
        <v>0</v>
      </c>
      <c r="J81">
        <f>IF(J29=Stand!J29,Stand!J81,Hit!J81)</f>
        <v>0</v>
      </c>
      <c r="K81">
        <f>IF(K29=Stand!K29,Stand!K81,Hit!K81)</f>
        <v>0</v>
      </c>
    </row>
    <row r="83" spans="1:11" x14ac:dyDescent="0.2">
      <c r="A83" t="s">
        <v>4</v>
      </c>
      <c r="B83">
        <v>1</v>
      </c>
      <c r="C83">
        <v>2</v>
      </c>
      <c r="D83">
        <v>3</v>
      </c>
      <c r="E83">
        <v>4</v>
      </c>
      <c r="F83">
        <v>5</v>
      </c>
      <c r="G83">
        <v>6</v>
      </c>
      <c r="H83">
        <v>7</v>
      </c>
      <c r="I83">
        <v>8</v>
      </c>
      <c r="J83">
        <v>9</v>
      </c>
      <c r="K83">
        <v>10</v>
      </c>
    </row>
    <row r="84" spans="1:11" x14ac:dyDescent="0.2">
      <c r="A84">
        <v>12</v>
      </c>
      <c r="B84">
        <f>SUM(Stand!B86*Inittialize!$F$3+Stand!B87*Inittialize!$F$4+Stand!B88*Inittialize!$F$5+Stand!B89*Inittialize!$F$6+Stand!B90*Inittialize!$F$7+Stand!B91*Inittialize!$F$8+Stand!B92*Inittialize!$F$9+Stand!B93*Inittialize!$F$10+Stand!B94*Inittialize!$F$11+Stand!B85*Inittialize!$F$2)*2</f>
        <v>0.59564021250095844</v>
      </c>
      <c r="C84">
        <f>SUM(Stand!C86*Inittialize!$F$3+Stand!C87*Inittialize!$F$4+Stand!C88*Inittialize!$F$5+Stand!C89*Inittialize!$F$6+Stand!C90*Inittialize!$F$7+Stand!C91*Inittialize!$F$8+Stand!C92*Inittialize!$F$9+Stand!C93*Inittialize!$F$10+Stand!C94*Inittialize!$F$11+Stand!C85*Inittialize!$F$2)*2</f>
        <v>0.91449256999938144</v>
      </c>
      <c r="D84">
        <f>SUM(Stand!D86*Inittialize!$F$3+Stand!D87*Inittialize!$F$4+Stand!D88*Inittialize!$F$5+Stand!D89*Inittialize!$F$6+Stand!D90*Inittialize!$F$7+Stand!D91*Inittialize!$F$8+Stand!D92*Inittialize!$F$9+Stand!D93*Inittialize!$F$10+Stand!D94*Inittialize!$F$11+Stand!D85*Inittialize!$F$2)*2</f>
        <v>0.9482224823895512</v>
      </c>
      <c r="E84">
        <f>SUM(Stand!E86*Inittialize!$F$3+Stand!E87*Inittialize!$F$4+Stand!E88*Inittialize!$F$5+Stand!E89*Inittialize!$F$6+Stand!E90*Inittialize!$F$7+Stand!E91*Inittialize!$F$8+Stand!E92*Inittialize!$F$9+Stand!E93*Inittialize!$F$10+Stand!E94*Inittialize!$F$11+Stand!E85*Inittialize!$F$2)*2</f>
        <v>0.98263390902591441</v>
      </c>
      <c r="F84">
        <f>SUM(Stand!F86*Inittialize!$F$3+Stand!F87*Inittialize!$F$4+Stand!F88*Inittialize!$F$5+Stand!F89*Inittialize!$F$6+Stand!F90*Inittialize!$F$7+Stand!F91*Inittialize!$F$8+Stand!F92*Inittialize!$F$9+Stand!F93*Inittialize!$F$10+Stand!F94*Inittialize!$F$11+Stand!F85*Inittialize!$F$2)*2</f>
        <v>1.0180852172075907</v>
      </c>
      <c r="G84">
        <f>SUM(Stand!G86*Inittialize!$F$3+Stand!G87*Inittialize!$F$4+Stand!G88*Inittialize!$F$5+Stand!G89*Inittialize!$F$6+Stand!G90*Inittialize!$F$7+Stand!G91*Inittialize!$F$8+Stand!G92*Inittialize!$F$9+Stand!G93*Inittialize!$F$10+Stand!G94*Inittialize!$F$11+Stand!G85*Inittialize!$F$2)*2</f>
        <v>1.0455010638435729</v>
      </c>
      <c r="H84">
        <f>SUM(Stand!H86*Inittialize!$F$3+Stand!H87*Inittialize!$F$4+Stand!H88*Inittialize!$F$5+Stand!H89*Inittialize!$F$6+Stand!H90*Inittialize!$F$7+Stand!H91*Inittialize!$F$8+Stand!H92*Inittialize!$F$9+Stand!H93*Inittialize!$F$10+Stand!H94*Inittialize!$F$11+Stand!H85*Inittialize!$F$2)*2</f>
        <v>0.85132201063500423</v>
      </c>
      <c r="I84">
        <f>SUM(Stand!I86*Inittialize!$F$3+Stand!I87*Inittialize!$F$4+Stand!I88*Inittialize!$F$5+Stand!I89*Inittialize!$F$6+Stand!I90*Inittialize!$F$7+Stand!I91*Inittialize!$F$8+Stand!I92*Inittialize!$F$9+Stand!I93*Inittialize!$F$10+Stand!I94*Inittialize!$F$11+Stand!I85*Inittialize!$F$2)*2</f>
        <v>0.78468272129719163</v>
      </c>
      <c r="J84">
        <f>SUM(Stand!J86*Inittialize!$F$3+Stand!J87*Inittialize!$F$4+Stand!J88*Inittialize!$F$5+Stand!J89*Inittialize!$F$6+Stand!J90*Inittialize!$F$7+Stand!J91*Inittialize!$F$8+Stand!J92*Inittialize!$F$9+Stand!J93*Inittialize!$F$10+Stand!J94*Inittialize!$F$11+Stand!J85*Inittialize!$F$2)*2</f>
        <v>0.71246460754541086</v>
      </c>
      <c r="K84">
        <f>SUM(Stand!K86*Inittialize!$F$3+Stand!K87*Inittialize!$F$4+Stand!K88*Inittialize!$F$5+Stand!K89*Inittialize!$F$6+Stand!K90*Inittialize!$F$7+Stand!K91*Inittialize!$F$8+Stand!K92*Inittialize!$F$9+Stand!K93*Inittialize!$F$10+Stand!K94*Inittialize!$F$11+Stand!K85*Inittialize!$F$2)*2</f>
        <v>0.63114317108084017</v>
      </c>
    </row>
    <row r="85" spans="1:11" x14ac:dyDescent="0.2">
      <c r="A85">
        <v>13</v>
      </c>
      <c r="B85">
        <f>SUM(Stand!B87*Inittialize!$F$3+Stand!B88*Inittialize!$F$4+Stand!B89*Inittialize!$F$5+Stand!B90*Inittialize!$F$6+Stand!B91*Inittialize!$F$7+Stand!B92*Inittialize!$F$8+Stand!B93*Inittialize!$F$9+Stand!B94*Inittialize!$F$10+Stand!B95*Inittialize!$F$11+Stand!B86*Inittialize!$F$2)*2</f>
        <v>0.59564021250095844</v>
      </c>
      <c r="C85">
        <f>SUM(Stand!C87*Inittialize!$F$3+Stand!C88*Inittialize!$F$4+Stand!C89*Inittialize!$F$5+Stand!C90*Inittialize!$F$6+Stand!C91*Inittialize!$F$7+Stand!C92*Inittialize!$F$8+Stand!C93*Inittialize!$F$9+Stand!C94*Inittialize!$F$10+Stand!C95*Inittialize!$F$11+Stand!C86*Inittialize!$F$2)*2</f>
        <v>0.91449256999938133</v>
      </c>
      <c r="D85">
        <f>SUM(Stand!D87*Inittialize!$F$3+Stand!D88*Inittialize!$F$4+Stand!D89*Inittialize!$F$5+Stand!D90*Inittialize!$F$6+Stand!D91*Inittialize!$F$7+Stand!D92*Inittialize!$F$8+Stand!D93*Inittialize!$F$9+Stand!D94*Inittialize!$F$10+Stand!D95*Inittialize!$F$11+Stand!D86*Inittialize!$F$2)*2</f>
        <v>0.94822248238955142</v>
      </c>
      <c r="E85">
        <f>SUM(Stand!E87*Inittialize!$F$3+Stand!E88*Inittialize!$F$4+Stand!E89*Inittialize!$F$5+Stand!E90*Inittialize!$F$6+Stand!E91*Inittialize!$F$7+Stand!E92*Inittialize!$F$8+Stand!E93*Inittialize!$F$9+Stand!E94*Inittialize!$F$10+Stand!E95*Inittialize!$F$11+Stand!E86*Inittialize!$F$2)*2</f>
        <v>0.98263390902591441</v>
      </c>
      <c r="F85">
        <f>SUM(Stand!F87*Inittialize!$F$3+Stand!F88*Inittialize!$F$4+Stand!F89*Inittialize!$F$5+Stand!F90*Inittialize!$F$6+Stand!F91*Inittialize!$F$7+Stand!F92*Inittialize!$F$8+Stand!F93*Inittialize!$F$9+Stand!F94*Inittialize!$F$10+Stand!F95*Inittialize!$F$11+Stand!F86*Inittialize!$F$2)*2</f>
        <v>1.0180852172075907</v>
      </c>
      <c r="G85">
        <f>SUM(Stand!G87*Inittialize!$F$3+Stand!G88*Inittialize!$F$4+Stand!G89*Inittialize!$F$5+Stand!G90*Inittialize!$F$6+Stand!G91*Inittialize!$F$7+Stand!G92*Inittialize!$F$8+Stand!G93*Inittialize!$F$9+Stand!G94*Inittialize!$F$10+Stand!G95*Inittialize!$F$11+Stand!G86*Inittialize!$F$2)*2</f>
        <v>1.0455010638435727</v>
      </c>
      <c r="H85">
        <f>SUM(Stand!H87*Inittialize!$F$3+Stand!H88*Inittialize!$F$4+Stand!H89*Inittialize!$F$5+Stand!H90*Inittialize!$F$6+Stand!H91*Inittialize!$F$7+Stand!H92*Inittialize!$F$8+Stand!H93*Inittialize!$F$9+Stand!H94*Inittialize!$F$10+Stand!H95*Inittialize!$F$11+Stand!H86*Inittialize!$F$2)*2</f>
        <v>0.85132201063500423</v>
      </c>
      <c r="I85">
        <f>SUM(Stand!I87*Inittialize!$F$3+Stand!I88*Inittialize!$F$4+Stand!I89*Inittialize!$F$5+Stand!I90*Inittialize!$F$6+Stand!I91*Inittialize!$F$7+Stand!I92*Inittialize!$F$8+Stand!I93*Inittialize!$F$9+Stand!I94*Inittialize!$F$10+Stand!I95*Inittialize!$F$11+Stand!I86*Inittialize!$F$2)*2</f>
        <v>0.78468272129719152</v>
      </c>
      <c r="J85">
        <f>SUM(Stand!J87*Inittialize!$F$3+Stand!J88*Inittialize!$F$4+Stand!J89*Inittialize!$F$5+Stand!J90*Inittialize!$F$6+Stand!J91*Inittialize!$F$7+Stand!J92*Inittialize!$F$8+Stand!J93*Inittialize!$F$9+Stand!J94*Inittialize!$F$10+Stand!J95*Inittialize!$F$11+Stand!J86*Inittialize!$F$2)*2</f>
        <v>0.71246460754541074</v>
      </c>
      <c r="K85">
        <f>SUM(Stand!K87*Inittialize!$F$3+Stand!K88*Inittialize!$F$4+Stand!K89*Inittialize!$F$5+Stand!K90*Inittialize!$F$6+Stand!K91*Inittialize!$F$7+Stand!K92*Inittialize!$F$8+Stand!K93*Inittialize!$F$9+Stand!K94*Inittialize!$F$10+Stand!K95*Inittialize!$F$11+Stand!K86*Inittialize!$F$2)*2</f>
        <v>0.63114317108084017</v>
      </c>
    </row>
    <row r="86" spans="1:11" x14ac:dyDescent="0.2">
      <c r="A86">
        <v>14</v>
      </c>
      <c r="B86">
        <f>SUM(Stand!B88*Inittialize!$F$3+Stand!B89*Inittialize!$F$4+Stand!B90*Inittialize!$F$5+Stand!B91*Inittialize!$F$6+Stand!B92*Inittialize!$F$7+Stand!B93*Inittialize!$F$8+Stand!B94*Inittialize!$F$9+Stand!B95*Inittialize!$F$10+Stand!B96*Inittialize!$F$11+Stand!B87*Inittialize!$F$2)*2</f>
        <v>0.59564021250095844</v>
      </c>
      <c r="C86">
        <f>SUM(Stand!C88*Inittialize!$F$3+Stand!C89*Inittialize!$F$4+Stand!C90*Inittialize!$F$5+Stand!C91*Inittialize!$F$6+Stand!C92*Inittialize!$F$7+Stand!C93*Inittialize!$F$8+Stand!C94*Inittialize!$F$9+Stand!C95*Inittialize!$F$10+Stand!C96*Inittialize!$F$11+Stand!C87*Inittialize!$F$2)*2</f>
        <v>0.91449256999938133</v>
      </c>
      <c r="D86">
        <f>SUM(Stand!D88*Inittialize!$F$3+Stand!D89*Inittialize!$F$4+Stand!D90*Inittialize!$F$5+Stand!D91*Inittialize!$F$6+Stand!D92*Inittialize!$F$7+Stand!D93*Inittialize!$F$8+Stand!D94*Inittialize!$F$9+Stand!D95*Inittialize!$F$10+Stand!D96*Inittialize!$F$11+Stand!D87*Inittialize!$F$2)*2</f>
        <v>0.94822248238955142</v>
      </c>
      <c r="E86">
        <f>SUM(Stand!E88*Inittialize!$F$3+Stand!E89*Inittialize!$F$4+Stand!E90*Inittialize!$F$5+Stand!E91*Inittialize!$F$6+Stand!E92*Inittialize!$F$7+Stand!E93*Inittialize!$F$8+Stand!E94*Inittialize!$F$9+Stand!E95*Inittialize!$F$10+Stand!E96*Inittialize!$F$11+Stand!E87*Inittialize!$F$2)*2</f>
        <v>0.98263390902591441</v>
      </c>
      <c r="F86">
        <f>SUM(Stand!F88*Inittialize!$F$3+Stand!F89*Inittialize!$F$4+Stand!F90*Inittialize!$F$5+Stand!F91*Inittialize!$F$6+Stand!F92*Inittialize!$F$7+Stand!F93*Inittialize!$F$8+Stand!F94*Inittialize!$F$9+Stand!F95*Inittialize!$F$10+Stand!F96*Inittialize!$F$11+Stand!F87*Inittialize!$F$2)*2</f>
        <v>1.0180852172075909</v>
      </c>
      <c r="G86">
        <f>SUM(Stand!G88*Inittialize!$F$3+Stand!G89*Inittialize!$F$4+Stand!G90*Inittialize!$F$5+Stand!G91*Inittialize!$F$6+Stand!G92*Inittialize!$F$7+Stand!G93*Inittialize!$F$8+Stand!G94*Inittialize!$F$9+Stand!G95*Inittialize!$F$10+Stand!G96*Inittialize!$F$11+Stand!G87*Inittialize!$F$2)*2</f>
        <v>1.0455010638435729</v>
      </c>
      <c r="H86">
        <f>SUM(Stand!H88*Inittialize!$F$3+Stand!H89*Inittialize!$F$4+Stand!H90*Inittialize!$F$5+Stand!H91*Inittialize!$F$6+Stand!H92*Inittialize!$F$7+Stand!H93*Inittialize!$F$8+Stand!H94*Inittialize!$F$9+Stand!H95*Inittialize!$F$10+Stand!H96*Inittialize!$F$11+Stand!H87*Inittialize!$F$2)*2</f>
        <v>0.85132201063500423</v>
      </c>
      <c r="I86">
        <f>SUM(Stand!I88*Inittialize!$F$3+Stand!I89*Inittialize!$F$4+Stand!I90*Inittialize!$F$5+Stand!I91*Inittialize!$F$6+Stand!I92*Inittialize!$F$7+Stand!I93*Inittialize!$F$8+Stand!I94*Inittialize!$F$9+Stand!I95*Inittialize!$F$10+Stand!I96*Inittialize!$F$11+Stand!I87*Inittialize!$F$2)*2</f>
        <v>0.78468272129719152</v>
      </c>
      <c r="J86">
        <f>SUM(Stand!J88*Inittialize!$F$3+Stand!J89*Inittialize!$F$4+Stand!J90*Inittialize!$F$5+Stand!J91*Inittialize!$F$6+Stand!J92*Inittialize!$F$7+Stand!J93*Inittialize!$F$8+Stand!J94*Inittialize!$F$9+Stand!J95*Inittialize!$F$10+Stand!J96*Inittialize!$F$11+Stand!J87*Inittialize!$F$2)*2</f>
        <v>0.71246460754541074</v>
      </c>
      <c r="K86">
        <f>SUM(Stand!K88*Inittialize!$F$3+Stand!K89*Inittialize!$F$4+Stand!K90*Inittialize!$F$5+Stand!K91*Inittialize!$F$6+Stand!K92*Inittialize!$F$7+Stand!K93*Inittialize!$F$8+Stand!K94*Inittialize!$F$9+Stand!K95*Inittialize!$F$10+Stand!K96*Inittialize!$F$11+Stand!K87*Inittialize!$F$2)*2</f>
        <v>0.63114317108084017</v>
      </c>
    </row>
    <row r="87" spans="1:11" x14ac:dyDescent="0.2">
      <c r="A87">
        <v>15</v>
      </c>
      <c r="B87">
        <f>SUM(Stand!B89*Inittialize!$F$3+Stand!B90*Inittialize!$F$4+Stand!B91*Inittialize!$F$5+Stand!B92*Inittialize!$F$6+Stand!B93*Inittialize!$F$7+Stand!B94*Inittialize!$F$8+Stand!B95*Inittialize!$F$9+Stand!B96*Inittialize!$F$10+Stand!B97*Inittialize!$F$11+Stand!B88*Inittialize!$F$2)*2</f>
        <v>0.59564021250095844</v>
      </c>
      <c r="C87">
        <f>SUM(Stand!C89*Inittialize!$F$3+Stand!C90*Inittialize!$F$4+Stand!C91*Inittialize!$F$5+Stand!C92*Inittialize!$F$6+Stand!C93*Inittialize!$F$7+Stand!C94*Inittialize!$F$8+Stand!C95*Inittialize!$F$9+Stand!C96*Inittialize!$F$10+Stand!C97*Inittialize!$F$11+Stand!C88*Inittialize!$F$2)*2</f>
        <v>0.91449256999938133</v>
      </c>
      <c r="D87">
        <f>SUM(Stand!D89*Inittialize!$F$3+Stand!D90*Inittialize!$F$4+Stand!D91*Inittialize!$F$5+Stand!D92*Inittialize!$F$6+Stand!D93*Inittialize!$F$7+Stand!D94*Inittialize!$F$8+Stand!D95*Inittialize!$F$9+Stand!D96*Inittialize!$F$10+Stand!D97*Inittialize!$F$11+Stand!D88*Inittialize!$F$2)*2</f>
        <v>0.94822248238955142</v>
      </c>
      <c r="E87">
        <f>SUM(Stand!E89*Inittialize!$F$3+Stand!E90*Inittialize!$F$4+Stand!E91*Inittialize!$F$5+Stand!E92*Inittialize!$F$6+Stand!E93*Inittialize!$F$7+Stand!E94*Inittialize!$F$8+Stand!E95*Inittialize!$F$9+Stand!E96*Inittialize!$F$10+Stand!E97*Inittialize!$F$11+Stand!E88*Inittialize!$F$2)*2</f>
        <v>0.98263390902591463</v>
      </c>
      <c r="F87">
        <f>SUM(Stand!F89*Inittialize!$F$3+Stand!F90*Inittialize!$F$4+Stand!F91*Inittialize!$F$5+Stand!F92*Inittialize!$F$6+Stand!F93*Inittialize!$F$7+Stand!F94*Inittialize!$F$8+Stand!F95*Inittialize!$F$9+Stand!F96*Inittialize!$F$10+Stand!F97*Inittialize!$F$11+Stand!F88*Inittialize!$F$2)*2</f>
        <v>1.0180852172075909</v>
      </c>
      <c r="G87">
        <f>SUM(Stand!G89*Inittialize!$F$3+Stand!G90*Inittialize!$F$4+Stand!G91*Inittialize!$F$5+Stand!G92*Inittialize!$F$6+Stand!G93*Inittialize!$F$7+Stand!G94*Inittialize!$F$8+Stand!G95*Inittialize!$F$9+Stand!G96*Inittialize!$F$10+Stand!G97*Inittialize!$F$11+Stand!G88*Inittialize!$F$2)*2</f>
        <v>1.0455010638435727</v>
      </c>
      <c r="H87">
        <f>SUM(Stand!H89*Inittialize!$F$3+Stand!H90*Inittialize!$F$4+Stand!H91*Inittialize!$F$5+Stand!H92*Inittialize!$F$6+Stand!H93*Inittialize!$F$7+Stand!H94*Inittialize!$F$8+Stand!H95*Inittialize!$F$9+Stand!H96*Inittialize!$F$10+Stand!H97*Inittialize!$F$11+Stand!H88*Inittialize!$F$2)*2</f>
        <v>0.85132201063500446</v>
      </c>
      <c r="I87">
        <f>SUM(Stand!I89*Inittialize!$F$3+Stand!I90*Inittialize!$F$4+Stand!I91*Inittialize!$F$5+Stand!I92*Inittialize!$F$6+Stand!I93*Inittialize!$F$7+Stand!I94*Inittialize!$F$8+Stand!I95*Inittialize!$F$9+Stand!I96*Inittialize!$F$10+Stand!I97*Inittialize!$F$11+Stand!I88*Inittialize!$F$2)*2</f>
        <v>0.78468272129719152</v>
      </c>
      <c r="J87">
        <f>SUM(Stand!J89*Inittialize!$F$3+Stand!J90*Inittialize!$F$4+Stand!J91*Inittialize!$F$5+Stand!J92*Inittialize!$F$6+Stand!J93*Inittialize!$F$7+Stand!J94*Inittialize!$F$8+Stand!J95*Inittialize!$F$9+Stand!J96*Inittialize!$F$10+Stand!J97*Inittialize!$F$11+Stand!J88*Inittialize!$F$2)*2</f>
        <v>0.71246460754541086</v>
      </c>
      <c r="K87">
        <f>SUM(Stand!K89*Inittialize!$F$3+Stand!K90*Inittialize!$F$4+Stand!K91*Inittialize!$F$5+Stand!K92*Inittialize!$F$6+Stand!K93*Inittialize!$F$7+Stand!K94*Inittialize!$F$8+Stand!K95*Inittialize!$F$9+Stand!K96*Inittialize!$F$10+Stand!K97*Inittialize!$F$11+Stand!K88*Inittialize!$F$2)*2</f>
        <v>0.63114317108084017</v>
      </c>
    </row>
    <row r="88" spans="1:11" x14ac:dyDescent="0.2">
      <c r="A88">
        <v>16</v>
      </c>
      <c r="B88">
        <f>SUM(Stand!B90*Inittialize!$F$3+Stand!B91*Inittialize!$F$4+Stand!B92*Inittialize!$F$5+Stand!B93*Inittialize!$F$6+Stand!B94*Inittialize!$F$7+Stand!B95*Inittialize!$F$8+Stand!B96*Inittialize!$F$9+Stand!B97*Inittialize!$F$10+Stand!B98*Inittialize!$F$11+Stand!B89*Inittialize!$F$2)*2</f>
        <v>0.59564021250095844</v>
      </c>
      <c r="C88">
        <f>SUM(Stand!C90*Inittialize!$F$3+Stand!C91*Inittialize!$F$4+Stand!C92*Inittialize!$F$5+Stand!C93*Inittialize!$F$6+Stand!C94*Inittialize!$F$7+Stand!C95*Inittialize!$F$8+Stand!C96*Inittialize!$F$9+Stand!C97*Inittialize!$F$10+Stand!C98*Inittialize!$F$11+Stand!C89*Inittialize!$F$2)*2</f>
        <v>0.91449256999938133</v>
      </c>
      <c r="D88">
        <f>SUM(Stand!D90*Inittialize!$F$3+Stand!D91*Inittialize!$F$4+Stand!D92*Inittialize!$F$5+Stand!D93*Inittialize!$F$6+Stand!D94*Inittialize!$F$7+Stand!D95*Inittialize!$F$8+Stand!D96*Inittialize!$F$9+Stand!D97*Inittialize!$F$10+Stand!D98*Inittialize!$F$11+Stand!D89*Inittialize!$F$2)*2</f>
        <v>0.94822248238955142</v>
      </c>
      <c r="E88">
        <f>SUM(Stand!E90*Inittialize!$F$3+Stand!E91*Inittialize!$F$4+Stand!E92*Inittialize!$F$5+Stand!E93*Inittialize!$F$6+Stand!E94*Inittialize!$F$7+Stand!E95*Inittialize!$F$8+Stand!E96*Inittialize!$F$9+Stand!E97*Inittialize!$F$10+Stand!E98*Inittialize!$F$11+Stand!E89*Inittialize!$F$2)*2</f>
        <v>0.98263390902591441</v>
      </c>
      <c r="F88">
        <f>SUM(Stand!F90*Inittialize!$F$3+Stand!F91*Inittialize!$F$4+Stand!F92*Inittialize!$F$5+Stand!F93*Inittialize!$F$6+Stand!F94*Inittialize!$F$7+Stand!F95*Inittialize!$F$8+Stand!F96*Inittialize!$F$9+Stand!F97*Inittialize!$F$10+Stand!F98*Inittialize!$F$11+Stand!F89*Inittialize!$F$2)*2</f>
        <v>1.0180852172075909</v>
      </c>
      <c r="G88">
        <f>SUM(Stand!G90*Inittialize!$F$3+Stand!G91*Inittialize!$F$4+Stand!G92*Inittialize!$F$5+Stand!G93*Inittialize!$F$6+Stand!G94*Inittialize!$F$7+Stand!G95*Inittialize!$F$8+Stand!G96*Inittialize!$F$9+Stand!G97*Inittialize!$F$10+Stand!G98*Inittialize!$F$11+Stand!G89*Inittialize!$F$2)*2</f>
        <v>1.0455010638435727</v>
      </c>
      <c r="H88">
        <f>SUM(Stand!H90*Inittialize!$F$3+Stand!H91*Inittialize!$F$4+Stand!H92*Inittialize!$F$5+Stand!H93*Inittialize!$F$6+Stand!H94*Inittialize!$F$7+Stand!H95*Inittialize!$F$8+Stand!H96*Inittialize!$F$9+Stand!H97*Inittialize!$F$10+Stand!H98*Inittialize!$F$11+Stand!H89*Inittialize!$F$2)*2</f>
        <v>0.85132201063500446</v>
      </c>
      <c r="I88">
        <f>SUM(Stand!I90*Inittialize!$F$3+Stand!I91*Inittialize!$F$4+Stand!I92*Inittialize!$F$5+Stand!I93*Inittialize!$F$6+Stand!I94*Inittialize!$F$7+Stand!I95*Inittialize!$F$8+Stand!I96*Inittialize!$F$9+Stand!I97*Inittialize!$F$10+Stand!I98*Inittialize!$F$11+Stand!I89*Inittialize!$F$2)*2</f>
        <v>0.78468272129719152</v>
      </c>
      <c r="J88">
        <f>SUM(Stand!J90*Inittialize!$F$3+Stand!J91*Inittialize!$F$4+Stand!J92*Inittialize!$F$5+Stand!J93*Inittialize!$F$6+Stand!J94*Inittialize!$F$7+Stand!J95*Inittialize!$F$8+Stand!J96*Inittialize!$F$9+Stand!J97*Inittialize!$F$10+Stand!J98*Inittialize!$F$11+Stand!J89*Inittialize!$F$2)*2</f>
        <v>0.71246460754541074</v>
      </c>
      <c r="K88">
        <f>SUM(Stand!K90*Inittialize!$F$3+Stand!K91*Inittialize!$F$4+Stand!K92*Inittialize!$F$5+Stand!K93*Inittialize!$F$6+Stand!K94*Inittialize!$F$7+Stand!K95*Inittialize!$F$8+Stand!K96*Inittialize!$F$9+Stand!K97*Inittialize!$F$10+Stand!K98*Inittialize!$F$11+Stand!K89*Inittialize!$F$2)*2</f>
        <v>0.63114317108084017</v>
      </c>
    </row>
    <row r="89" spans="1:11" x14ac:dyDescent="0.2">
      <c r="A89">
        <v>17</v>
      </c>
      <c r="B89">
        <f>SUM(Stand!B91*Inittialize!$F$3+Stand!B92*Inittialize!$F$4+Stand!B93*Inittialize!$F$5+Stand!B94*Inittialize!$F$6+Stand!B95*Inittialize!$F$7+Stand!B96*Inittialize!$F$8+Stand!B97*Inittialize!$F$9+Stand!B98*Inittialize!$F$10+Stand!B99*Inittialize!$F$11+Stand!B90*Inittialize!$F$2)*2</f>
        <v>0.59564021250095844</v>
      </c>
      <c r="C89">
        <f>SUM(Stand!C91*Inittialize!$F$3+Stand!C92*Inittialize!$F$4+Stand!C93*Inittialize!$F$5+Stand!C94*Inittialize!$F$6+Stand!C95*Inittialize!$F$7+Stand!C96*Inittialize!$F$8+Stand!C97*Inittialize!$F$9+Stand!C98*Inittialize!$F$10+Stand!C99*Inittialize!$F$11+Stand!C90*Inittialize!$F$2)*2</f>
        <v>0.91449256999938133</v>
      </c>
      <c r="D89">
        <f>SUM(Stand!D91*Inittialize!$F$3+Stand!D92*Inittialize!$F$4+Stand!D93*Inittialize!$F$5+Stand!D94*Inittialize!$F$6+Stand!D95*Inittialize!$F$7+Stand!D96*Inittialize!$F$8+Stand!D97*Inittialize!$F$9+Stand!D98*Inittialize!$F$10+Stand!D99*Inittialize!$F$11+Stand!D90*Inittialize!$F$2)*2</f>
        <v>0.94822248238955131</v>
      </c>
      <c r="E89">
        <f>SUM(Stand!E91*Inittialize!$F$3+Stand!E92*Inittialize!$F$4+Stand!E93*Inittialize!$F$5+Stand!E94*Inittialize!$F$6+Stand!E95*Inittialize!$F$7+Stand!E96*Inittialize!$F$8+Stand!E97*Inittialize!$F$9+Stand!E98*Inittialize!$F$10+Stand!E99*Inittialize!$F$11+Stand!E90*Inittialize!$F$2)*2</f>
        <v>0.98263390902591441</v>
      </c>
      <c r="F89">
        <f>SUM(Stand!F91*Inittialize!$F$3+Stand!F92*Inittialize!$F$4+Stand!F93*Inittialize!$F$5+Stand!F94*Inittialize!$F$6+Stand!F95*Inittialize!$F$7+Stand!F96*Inittialize!$F$8+Stand!F97*Inittialize!$F$9+Stand!F98*Inittialize!$F$10+Stand!F99*Inittialize!$F$11+Stand!F90*Inittialize!$F$2)*2</f>
        <v>1.0180852172075907</v>
      </c>
      <c r="G89">
        <f>SUM(Stand!G91*Inittialize!$F$3+Stand!G92*Inittialize!$F$4+Stand!G93*Inittialize!$F$5+Stand!G94*Inittialize!$F$6+Stand!G95*Inittialize!$F$7+Stand!G96*Inittialize!$F$8+Stand!G97*Inittialize!$F$9+Stand!G98*Inittialize!$F$10+Stand!G99*Inittialize!$F$11+Stand!G90*Inittialize!$F$2)*2</f>
        <v>1.0455010638435729</v>
      </c>
      <c r="H89">
        <f>SUM(Stand!H91*Inittialize!$F$3+Stand!H92*Inittialize!$F$4+Stand!H93*Inittialize!$F$5+Stand!H94*Inittialize!$F$6+Stand!H95*Inittialize!$F$7+Stand!H96*Inittialize!$F$8+Stand!H97*Inittialize!$F$9+Stand!H98*Inittialize!$F$10+Stand!H99*Inittialize!$F$11+Stand!H90*Inittialize!$F$2)*2</f>
        <v>0.85132201063500434</v>
      </c>
      <c r="I89">
        <f>SUM(Stand!I91*Inittialize!$F$3+Stand!I92*Inittialize!$F$4+Stand!I93*Inittialize!$F$5+Stand!I94*Inittialize!$F$6+Stand!I95*Inittialize!$F$7+Stand!I96*Inittialize!$F$8+Stand!I97*Inittialize!$F$9+Stand!I98*Inittialize!$F$10+Stand!I99*Inittialize!$F$11+Stand!I90*Inittialize!$F$2)*2</f>
        <v>0.78468272129719152</v>
      </c>
      <c r="J89">
        <f>SUM(Stand!J91*Inittialize!$F$3+Stand!J92*Inittialize!$F$4+Stand!J93*Inittialize!$F$5+Stand!J94*Inittialize!$F$6+Stand!J95*Inittialize!$F$7+Stand!J96*Inittialize!$F$8+Stand!J97*Inittialize!$F$9+Stand!J98*Inittialize!$F$10+Stand!J99*Inittialize!$F$11+Stand!J90*Inittialize!$F$2)*2</f>
        <v>0.71246460754541086</v>
      </c>
      <c r="K89">
        <f>SUM(Stand!K91*Inittialize!$F$3+Stand!K92*Inittialize!$F$4+Stand!K93*Inittialize!$F$5+Stand!K94*Inittialize!$F$6+Stand!K95*Inittialize!$F$7+Stand!K96*Inittialize!$F$8+Stand!K97*Inittialize!$F$9+Stand!K98*Inittialize!$F$10+Stand!K99*Inittialize!$F$11+Stand!K90*Inittialize!$F$2)*2</f>
        <v>0.63114317108084017</v>
      </c>
    </row>
    <row r="90" spans="1:11" x14ac:dyDescent="0.2">
      <c r="A90">
        <v>18</v>
      </c>
      <c r="B90">
        <f>SUM(Stand!B92*Inittialize!$F$3+Stand!B93*Inittialize!$F$4+Stand!B94*Inittialize!$F$5+Stand!B95*Inittialize!$F$6+Stand!B96*Inittialize!$F$7+Stand!B97*Inittialize!$F$8+Stand!B98*Inittialize!$F$9+Stand!B99*Inittialize!$F$10+Stand!B100*Inittialize!$F$11+Stand!B91*Inittialize!$F$2)*2</f>
        <v>0.6470668302806265</v>
      </c>
      <c r="C90">
        <f>SUM(Stand!C92*Inittialize!$F$3+Stand!C93*Inittialize!$F$4+Stand!C94*Inittialize!$F$5+Stand!C95*Inittialize!$F$6+Stand!C96*Inittialize!$F$7+Stand!C97*Inittialize!$F$8+Stand!C98*Inittialize!$F$9+Stand!C99*Inittialize!$F$10+Stand!C100*Inittialize!$F$11+Stand!C91*Inittialize!$F$2)*2</f>
        <v>0.97901986516602868</v>
      </c>
      <c r="D90">
        <f>SUM(Stand!D92*Inittialize!$F$3+Stand!D93*Inittialize!$F$4+Stand!D94*Inittialize!$F$5+Stand!D95*Inittialize!$F$6+Stand!D96*Inittialize!$F$7+Stand!D97*Inittialize!$F$8+Stand!D98*Inittialize!$F$9+Stand!D99*Inittialize!$F$10+Stand!D100*Inittialize!$F$11+Stand!D91*Inittialize!$F$2)*2</f>
        <v>1.0105458613793081</v>
      </c>
      <c r="E90">
        <f>SUM(Stand!E92*Inittialize!$F$3+Stand!E93*Inittialize!$F$4+Stand!E94*Inittialize!$F$5+Stand!E95*Inittialize!$F$6+Stand!E96*Inittialize!$F$7+Stand!E97*Inittialize!$F$8+Stand!E98*Inittialize!$F$9+Stand!E99*Inittialize!$F$10+Stand!E100*Inittialize!$F$11+Stand!E91*Inittialize!$F$2)*2</f>
        <v>1.0428599409564983</v>
      </c>
      <c r="F90">
        <f>SUM(Stand!F92*Inittialize!$F$3+Stand!F93*Inittialize!$F$4+Stand!F94*Inittialize!$F$5+Stand!F95*Inittialize!$F$6+Stand!F96*Inittialize!$F$7+Stand!F97*Inittialize!$F$8+Stand!F98*Inittialize!$F$9+Stand!F99*Inittialize!$F$10+Stand!F100*Inittialize!$F$11+Stand!F91*Inittialize!$F$2)*2</f>
        <v>1.0745088873324604</v>
      </c>
      <c r="G90">
        <f>SUM(Stand!G92*Inittialize!$F$3+Stand!G93*Inittialize!$F$4+Stand!G94*Inittialize!$F$5+Stand!G95*Inittialize!$F$6+Stand!G96*Inittialize!$F$7+Stand!G97*Inittialize!$F$8+Stand!G98*Inittialize!$F$9+Stand!G99*Inittialize!$F$10+Stand!G100*Inittialize!$F$11+Stand!G91*Inittialize!$F$2)*2</f>
        <v>1.1218571453066557</v>
      </c>
      <c r="H90">
        <f>SUM(Stand!H92*Inittialize!$F$3+Stand!H93*Inittialize!$F$4+Stand!H94*Inittialize!$F$5+Stand!H95*Inittialize!$F$6+Stand!H96*Inittialize!$F$7+Stand!H97*Inittialize!$F$8+Stand!H98*Inittialize!$F$9+Stand!H99*Inittialize!$F$10+Stand!H100*Inittialize!$F$11+Stand!H91*Inittialize!$F$2)*2</f>
        <v>1.0214294846938834</v>
      </c>
      <c r="I90">
        <f>SUM(Stand!I92*Inittialize!$F$3+Stand!I93*Inittialize!$F$4+Stand!I94*Inittialize!$F$5+Stand!I95*Inittialize!$F$6+Stand!I96*Inittialize!$F$7+Stand!I97*Inittialize!$F$8+Stand!I98*Inittialize!$F$9+Stand!I99*Inittialize!$F$10+Stand!I100*Inittialize!$F$11+Stand!I91*Inittialize!$F$2)*2</f>
        <v>0.84402112642757776</v>
      </c>
      <c r="J90">
        <f>SUM(Stand!J92*Inittialize!$F$3+Stand!J93*Inittialize!$F$4+Stand!J94*Inittialize!$F$5+Stand!J95*Inittialize!$F$6+Stand!J96*Inittialize!$F$7+Stand!J97*Inittialize!$F$8+Stand!J98*Inittialize!$F$9+Stand!J99*Inittialize!$F$10+Stand!J100*Inittialize!$F$11+Stand!J91*Inittialize!$F$2)*2</f>
        <v>0.76784711900043823</v>
      </c>
      <c r="K90">
        <f>SUM(Stand!K92*Inittialize!$F$3+Stand!K93*Inittialize!$F$4+Stand!K94*Inittialize!$F$5+Stand!K95*Inittialize!$F$6+Stand!K96*Inittialize!$F$7+Stand!K97*Inittialize!$F$8+Stand!K98*Inittialize!$F$9+Stand!K99*Inittialize!$F$10+Stand!K100*Inittialize!$F$11+Stand!K91*Inittialize!$F$2)*2</f>
        <v>0.68256978886050823</v>
      </c>
    </row>
    <row r="91" spans="1:11" x14ac:dyDescent="0.2">
      <c r="A91">
        <v>19</v>
      </c>
      <c r="B91">
        <f>SUM(Stand!B93*Inittialize!$F$3+Stand!B94*Inittialize!$F$4+Stand!B95*Inittialize!$F$5+Stand!B96*Inittialize!$F$6+Stand!B97*Inittialize!$F$7+Stand!B98*Inittialize!$F$8+Stand!B99*Inittialize!$F$9+Stand!B100*Inittialize!$F$10+Stand!B101*Inittialize!$F$11+Stand!B92*Inittialize!$F$2)*2</f>
        <v>0.69849344806029456</v>
      </c>
      <c r="C91">
        <f>SUM(Stand!C93*Inittialize!$F$3+Stand!C94*Inittialize!$F$4+Stand!C95*Inittialize!$F$5+Stand!C96*Inittialize!$F$6+Stand!C97*Inittialize!$F$7+Stand!C98*Inittialize!$F$8+Stand!C99*Inittialize!$F$9+Stand!C100*Inittialize!$F$10+Stand!C101*Inittialize!$F$11+Stand!C92*Inittialize!$F$2)*2</f>
        <v>1.0412847961081955</v>
      </c>
      <c r="D91">
        <f>SUM(Stand!D93*Inittialize!$F$3+Stand!D94*Inittialize!$F$4+Stand!D95*Inittialize!$F$5+Stand!D96*Inittialize!$F$6+Stand!D97*Inittialize!$F$7+Stand!D98*Inittialize!$F$8+Stand!D99*Inittialize!$F$9+Stand!D100*Inittialize!$F$10+Stand!D101*Inittialize!$F$11+Stand!D92*Inittialize!$F$2)*2</f>
        <v>1.0707684735891905</v>
      </c>
      <c r="E91">
        <f>SUM(Stand!E93*Inittialize!$F$3+Stand!E94*Inittialize!$F$4+Stand!E95*Inittialize!$F$5+Stand!E96*Inittialize!$F$6+Stand!E97*Inittialize!$F$7+Stand!E98*Inittialize!$F$8+Stand!E99*Inittialize!$F$9+Stand!E100*Inittialize!$F$10+Stand!E101*Inittialize!$F$11+Stand!E92*Inittialize!$F$2)*2</f>
        <v>1.1009852061072074</v>
      </c>
      <c r="F91">
        <f>SUM(Stand!F93*Inittialize!$F$3+Stand!F94*Inittialize!$F$4+Stand!F95*Inittialize!$F$5+Stand!F96*Inittialize!$F$6+Stand!F97*Inittialize!$F$7+Stand!F98*Inittialize!$F$8+Stand!F99*Inittialize!$F$9+Stand!F100*Inittialize!$F$10+Stand!F101*Inittialize!$F$11+Stand!F92*Inittialize!$F$2)*2</f>
        <v>1.1309325574573299</v>
      </c>
      <c r="G91">
        <f>SUM(Stand!G93*Inittialize!$F$3+Stand!G94*Inittialize!$F$4+Stand!G95*Inittialize!$F$5+Stand!G96*Inittialize!$F$6+Stand!G97*Inittialize!$F$7+Stand!G98*Inittialize!$F$8+Stand!G99*Inittialize!$F$9+Stand!G100*Inittialize!$F$10+Stand!G101*Inittialize!$F$11+Stand!G92*Inittialize!$F$2)*2</f>
        <v>1.1709032586313681</v>
      </c>
      <c r="H91">
        <f>SUM(Stand!H93*Inittialize!$F$3+Stand!H94*Inittialize!$F$4+Stand!H95*Inittialize!$F$5+Stand!H96*Inittialize!$F$6+Stand!H97*Inittialize!$F$7+Stand!H98*Inittialize!$F$8+Stand!H99*Inittialize!$F$9+Stand!H100*Inittialize!$F$10+Stand!H101*Inittialize!$F$11+Stand!H92*Inittialize!$F$2)*2</f>
        <v>1.0850280830131178</v>
      </c>
      <c r="I91">
        <f>SUM(Stand!I93*Inittialize!$F$3+Stand!I94*Inittialize!$F$4+Stand!I95*Inittialize!$F$5+Stand!I96*Inittialize!$F$6+Stand!I97*Inittialize!$F$7+Stand!I98*Inittialize!$F$8+Stand!I99*Inittialize!$F$9+Stand!I100*Inittialize!$F$10+Stand!I101*Inittialize!$F$11+Stand!I92*Inittialize!$F$2)*2</f>
        <v>1.009868407297609</v>
      </c>
      <c r="J91">
        <f>SUM(Stand!J93*Inittialize!$F$3+Stand!J94*Inittialize!$F$4+Stand!J95*Inittialize!$F$5+Stand!J96*Inittialize!$F$6+Stand!J97*Inittialize!$F$7+Stand!J98*Inittialize!$F$8+Stand!J99*Inittialize!$F$9+Stand!J100*Inittialize!$F$10+Stand!J101*Inittialize!$F$11+Stand!J92*Inittialize!$F$2)*2</f>
        <v>0.82322963045546504</v>
      </c>
      <c r="K91">
        <f>SUM(Stand!K93*Inittialize!$F$3+Stand!K94*Inittialize!$F$4+Stand!K95*Inittialize!$F$5+Stand!K96*Inittialize!$F$6+Stand!K97*Inittialize!$F$7+Stand!K98*Inittialize!$F$8+Stand!K99*Inittialize!$F$9+Stand!K100*Inittialize!$F$10+Stand!K101*Inittialize!$F$11+Stand!K92*Inittialize!$F$2)*2</f>
        <v>0.73399640664017618</v>
      </c>
    </row>
    <row r="92" spans="1:11" x14ac:dyDescent="0.2">
      <c r="A92">
        <v>20</v>
      </c>
      <c r="B92">
        <f>SUM(Stand!B94*Inittialize!$F$3+Stand!B95*Inittialize!$F$4+Stand!B96*Inittialize!$F$5+Stand!B97*Inittialize!$F$6+Stand!B98*Inittialize!$F$7+Stand!B99*Inittialize!$F$8+Stand!B100*Inittialize!$F$9+Stand!B101*Inittialize!$F$10+Stand!B102*Inittialize!$F$11+Stand!B93*Inittialize!$F$2)*2</f>
        <v>0.74992006583996251</v>
      </c>
      <c r="C92">
        <f>SUM(Stand!C94*Inittialize!$F$3+Stand!C95*Inittialize!$F$4+Stand!C96*Inittialize!$F$5+Stand!C97*Inittialize!$F$6+Stand!C98*Inittialize!$F$7+Stand!C99*Inittialize!$F$8+Stand!C100*Inittialize!$F$9+Stand!C101*Inittialize!$F$10+Stand!C102*Inittialize!$F$11+Stand!C93*Inittialize!$F$2)*2</f>
        <v>1.1011257653812758</v>
      </c>
      <c r="D92">
        <f>SUM(Stand!D94*Inittialize!$F$3+Stand!D95*Inittialize!$F$4+Stand!D96*Inittialize!$F$5+Stand!D97*Inittialize!$F$6+Stand!D98*Inittialize!$F$7+Stand!D99*Inittialize!$F$8+Stand!D100*Inittialize!$F$9+Stand!D101*Inittialize!$F$10+Stand!D102*Inittialize!$F$11+Stand!D93*Inittialize!$F$2)*2</f>
        <v>1.1287287215745923</v>
      </c>
      <c r="E92">
        <f>SUM(Stand!E94*Inittialize!$F$3+Stand!E95*Inittialize!$F$4+Stand!E96*Inittialize!$F$5+Stand!E97*Inittialize!$F$6+Stand!E98*Inittialize!$F$7+Stand!E99*Inittialize!$F$8+Stand!E100*Inittialize!$F$9+Stand!E101*Inittialize!$F$10+Stand!E102*Inittialize!$F$11+Stand!E93*Inittialize!$F$2)*2</f>
        <v>1.1570097044780419</v>
      </c>
      <c r="F92">
        <f>SUM(Stand!F94*Inittialize!$F$3+Stand!F95*Inittialize!$F$4+Stand!F96*Inittialize!$F$5+Stand!F97*Inittialize!$F$6+Stand!F98*Inittialize!$F$7+Stand!F99*Inittialize!$F$8+Stand!F100*Inittialize!$F$9+Stand!F101*Inittialize!$F$10+Stand!F102*Inittialize!$F$11+Stand!F93*Inittialize!$F$2)*2</f>
        <v>1.1852554608023249</v>
      </c>
      <c r="G92">
        <f>SUM(Stand!G94*Inittialize!$F$3+Stand!G95*Inittialize!$F$4+Stand!G96*Inittialize!$F$5+Stand!G97*Inittialize!$F$6+Stand!G98*Inittialize!$F$7+Stand!G99*Inittialize!$F$8+Stand!G100*Inittialize!$F$9+Stand!G101*Inittialize!$F$10+Stand!G102*Inittialize!$F$11+Stand!G93*Inittialize!$F$2)*2</f>
        <v>1.2199493719560808</v>
      </c>
      <c r="H92">
        <f>SUM(Stand!H94*Inittialize!$F$3+Stand!H95*Inittialize!$F$4+Stand!H96*Inittialize!$F$5+Stand!H97*Inittialize!$F$6+Stand!H98*Inittialize!$F$7+Stand!H99*Inittialize!$F$8+Stand!H100*Inittialize!$F$9+Stand!H101*Inittialize!$F$10+Stand!H102*Inittialize!$F$11+Stand!H93*Inittialize!$F$2)*2</f>
        <v>1.1213167131939819</v>
      </c>
      <c r="I92">
        <f>SUM(Stand!I94*Inittialize!$F$3+Stand!I95*Inittialize!$F$4+Stand!I96*Inittialize!$F$5+Stand!I97*Inittialize!$F$6+Stand!I98*Inittialize!$F$7+Stand!I99*Inittialize!$F$8+Stand!I100*Inittialize!$F$9+Stand!I101*Inittialize!$F$10+Stand!I102*Inittialize!$F$11+Stand!I93*Inittialize!$F$2)*2</f>
        <v>1.0692068124279952</v>
      </c>
      <c r="J92">
        <f>SUM(Stand!J94*Inittialize!$F$3+Stand!J95*Inittialize!$F$4+Stand!J96*Inittialize!$F$5+Stand!J97*Inittialize!$F$6+Stand!J98*Inittialize!$F$7+Stand!J99*Inittialize!$F$8+Stand!J100*Inittialize!$F$9+Stand!J101*Inittialize!$F$10+Stand!J102*Inittialize!$F$11+Stand!J93*Inittialize!$F$2)*2</f>
        <v>0.98512101765013715</v>
      </c>
      <c r="K92">
        <f>SUM(Stand!K94*Inittialize!$F$3+Stand!K95*Inittialize!$F$4+Stand!K96*Inittialize!$F$5+Stand!K97*Inittialize!$F$6+Stand!K98*Inittialize!$F$7+Stand!K99*Inittialize!$F$8+Stand!K100*Inittialize!$F$9+Stand!K101*Inittialize!$F$10+Stand!K102*Inittialize!$F$11+Stand!K93*Inittialize!$F$2)*2</f>
        <v>0.78542302441984424</v>
      </c>
    </row>
    <row r="93" spans="1:11" x14ac:dyDescent="0.2">
      <c r="A93">
        <v>21</v>
      </c>
      <c r="B93">
        <f>SUM(Stand!B95*Inittialize!$F$3+Stand!B96*Inittialize!$F$4+Stand!B97*Inittialize!$F$5+Stand!B98*Inittialize!$F$6+Stand!B99*Inittialize!$F$7+Stand!B100*Inittialize!$F$8+Stand!B101*Inittialize!$F$9+Stand!B102*Inittialize!$F$10+Stand!B103*Inittialize!$F$11+Stand!B94*Inittialize!$F$2)*2</f>
        <v>0.80134668361963046</v>
      </c>
      <c r="C93">
        <f>SUM(Stand!C95*Inittialize!$F$3+Stand!C96*Inittialize!$F$4+Stand!C97*Inittialize!$F$5+Stand!C98*Inittialize!$F$6+Stand!C99*Inittialize!$F$7+Stand!C100*Inittialize!$F$8+Stand!C101*Inittialize!$F$9+Stand!C102*Inittialize!$F$10+Stand!C103*Inittialize!$F$11+Stand!C94*Inittialize!$F$2)*2</f>
        <v>1.1583687449680025</v>
      </c>
      <c r="D93">
        <f>SUM(Stand!D95*Inittialize!$F$3+Stand!D96*Inittialize!$F$4+Stand!D97*Inittialize!$F$5+Stand!D98*Inittialize!$F$6+Stand!D99*Inittialize!$F$7+Stand!D100*Inittialize!$F$8+Stand!D101*Inittialize!$F$9+Stand!D102*Inittialize!$F$10+Stand!D103*Inittialize!$F$11+Stand!D94*Inittialize!$F$2)*2</f>
        <v>1.1842650078909081</v>
      </c>
      <c r="E93">
        <f>SUM(Stand!E95*Inittialize!$F$3+Stand!E96*Inittialize!$F$4+Stand!E97*Inittialize!$F$5+Stand!E98*Inittialize!$F$6+Stand!E99*Inittialize!$F$7+Stand!E100*Inittialize!$F$8+Stand!E101*Inittialize!$F$9+Stand!E102*Inittialize!$F$10+Stand!E103*Inittialize!$F$11+Stand!E94*Inittialize!$F$2)*2</f>
        <v>1.210771838624396</v>
      </c>
      <c r="F93">
        <f>SUM(Stand!F95*Inittialize!$F$3+Stand!F96*Inittialize!$F$4+Stand!F97*Inittialize!$F$5+Stand!F98*Inittialize!$F$6+Stand!F99*Inittialize!$F$7+Stand!F100*Inittialize!$F$8+Stand!F101*Inittialize!$F$9+Stand!F102*Inittialize!$F$10+Stand!F103*Inittialize!$F$11+Stand!F94*Inittialize!$F$2)*2</f>
        <v>1.2374775973674452</v>
      </c>
      <c r="G93">
        <f>SUM(Stand!G95*Inittialize!$F$3+Stand!G96*Inittialize!$F$4+Stand!G97*Inittialize!$F$5+Stand!G98*Inittialize!$F$6+Stand!G99*Inittialize!$F$7+Stand!G100*Inittialize!$F$8+Stand!G101*Inittialize!$F$9+Stand!G102*Inittialize!$F$10+Stand!G103*Inittialize!$F$11+Stand!G94*Inittialize!$F$2)*2</f>
        <v>1.2668947185009185</v>
      </c>
      <c r="H93">
        <f>SUM(Stand!H95*Inittialize!$F$3+Stand!H96*Inittialize!$F$4+Stand!H97*Inittialize!$F$5+Stand!H98*Inittialize!$F$6+Stand!H99*Inittialize!$F$7+Stand!H100*Inittialize!$F$8+Stand!H101*Inittialize!$F$9+Stand!H102*Inittialize!$F$10+Stand!H103*Inittialize!$F$11+Stand!H94*Inittialize!$F$2)*2</f>
        <v>1.1576053433748457</v>
      </c>
      <c r="I93">
        <f>SUM(Stand!I95*Inittialize!$F$3+Stand!I96*Inittialize!$F$4+Stand!I97*Inittialize!$F$5+Stand!I98*Inittialize!$F$6+Stand!I99*Inittialize!$F$7+Stand!I100*Inittialize!$F$8+Stand!I101*Inittialize!$F$9+Stand!I102*Inittialize!$F$10+Stand!I103*Inittialize!$F$11+Stand!I94*Inittialize!$F$2)*2</f>
        <v>1.1012352494200111</v>
      </c>
      <c r="J93">
        <f>SUM(Stand!J95*Inittialize!$F$3+Stand!J96*Inittialize!$F$4+Stand!J97*Inittialize!$F$5+Stand!J98*Inittialize!$F$6+Stand!J99*Inittialize!$F$7+Stand!J100*Inittialize!$F$8+Stand!J101*Inittialize!$F$9+Stand!J102*Inittialize!$F$10+Stand!J103*Inittialize!$F$11+Stand!J94*Inittialize!$F$2)*2</f>
        <v>1.0405035291051643</v>
      </c>
      <c r="K93">
        <f>SUM(Stand!K95*Inittialize!$F$3+Stand!K96*Inittialize!$F$4+Stand!K97*Inittialize!$F$5+Stand!K98*Inittialize!$F$6+Stand!K99*Inittialize!$F$7+Stand!K100*Inittialize!$F$8+Stand!K101*Inittialize!$F$9+Stand!K102*Inittialize!$F$10+Stand!K103*Inittialize!$F$11+Stand!K94*Inittialize!$F$2)*2</f>
        <v>0.94335851793915726</v>
      </c>
    </row>
    <row r="94" spans="1:11" x14ac:dyDescent="0.2">
      <c r="A94">
        <v>22</v>
      </c>
      <c r="B94">
        <f>B62</f>
        <v>0.46511154996698972</v>
      </c>
      <c r="C94">
        <f t="shared" ref="C94:K94" si="2">C62</f>
        <v>0.69688756298685139</v>
      </c>
      <c r="D94">
        <f t="shared" si="2"/>
        <v>0.71814562984669383</v>
      </c>
      <c r="E94">
        <f t="shared" si="2"/>
        <v>0.73988409640896491</v>
      </c>
      <c r="F94">
        <f t="shared" si="2"/>
        <v>0.76183680515696772</v>
      </c>
      <c r="G94">
        <f t="shared" si="2"/>
        <v>0.78510076102203563</v>
      </c>
      <c r="H94">
        <f t="shared" si="2"/>
        <v>0.6898989901048298</v>
      </c>
      <c r="I94">
        <f t="shared" si="2"/>
        <v>0.63407272606568921</v>
      </c>
      <c r="J94">
        <f t="shared" si="2"/>
        <v>0.57189527866267531</v>
      </c>
      <c r="K94">
        <f t="shared" si="2"/>
        <v>0.5006145085468714</v>
      </c>
    </row>
    <row r="95" spans="1:11" x14ac:dyDescent="0.2">
      <c r="A95">
        <v>23</v>
      </c>
      <c r="B95">
        <f t="shared" ref="B95:K103" si="3">B63</f>
        <v>0.43247938433349753</v>
      </c>
      <c r="C95">
        <f t="shared" si="3"/>
        <v>0.6424863112337188</v>
      </c>
      <c r="D95">
        <f t="shared" si="3"/>
        <v>0.66062641671097955</v>
      </c>
      <c r="E95">
        <f t="shared" si="3"/>
        <v>0.67919664325472762</v>
      </c>
      <c r="F95">
        <f t="shared" si="3"/>
        <v>0.69777470214431192</v>
      </c>
      <c r="G95">
        <f t="shared" si="3"/>
        <v>0.72000068531665129</v>
      </c>
      <c r="H95">
        <f t="shared" si="3"/>
        <v>0.64954323497228628</v>
      </c>
      <c r="I95">
        <f t="shared" si="3"/>
        <v>0.59642022725781352</v>
      </c>
      <c r="J95">
        <f t="shared" si="3"/>
        <v>0.53675294644199134</v>
      </c>
      <c r="K95">
        <f t="shared" si="3"/>
        <v>0.4679823429133792</v>
      </c>
    </row>
    <row r="96" spans="1:11" x14ac:dyDescent="0.2">
      <c r="A96">
        <v>24</v>
      </c>
      <c r="B96">
        <f t="shared" si="3"/>
        <v>0.39984721870000534</v>
      </c>
      <c r="C96">
        <f t="shared" si="3"/>
        <v>0.58808505948058631</v>
      </c>
      <c r="D96">
        <f t="shared" si="3"/>
        <v>0.60310720357526515</v>
      </c>
      <c r="E96">
        <f t="shared" si="3"/>
        <v>0.61850919010049021</v>
      </c>
      <c r="F96">
        <f t="shared" si="3"/>
        <v>0.63371259913165623</v>
      </c>
      <c r="G96">
        <f t="shared" si="3"/>
        <v>0.65490060961126717</v>
      </c>
      <c r="H96">
        <f t="shared" si="3"/>
        <v>0.60918747983974264</v>
      </c>
      <c r="I96">
        <f t="shared" si="3"/>
        <v>0.55876772844993794</v>
      </c>
      <c r="J96">
        <f t="shared" si="3"/>
        <v>0.50161061422130748</v>
      </c>
      <c r="K96">
        <f t="shared" si="3"/>
        <v>0.43535017727988706</v>
      </c>
    </row>
    <row r="97" spans="1:11" x14ac:dyDescent="0.2">
      <c r="A97">
        <v>25</v>
      </c>
      <c r="B97">
        <f t="shared" si="3"/>
        <v>0.3672150530665132</v>
      </c>
      <c r="C97">
        <f t="shared" si="3"/>
        <v>0.53368380772745383</v>
      </c>
      <c r="D97">
        <f t="shared" si="3"/>
        <v>0.54558799043955075</v>
      </c>
      <c r="E97">
        <f t="shared" si="3"/>
        <v>0.55782173694625292</v>
      </c>
      <c r="F97">
        <f t="shared" si="3"/>
        <v>0.56965049611900043</v>
      </c>
      <c r="G97">
        <f t="shared" si="3"/>
        <v>0.58980053390588283</v>
      </c>
      <c r="H97">
        <f t="shared" si="3"/>
        <v>0.56883172470719912</v>
      </c>
      <c r="I97">
        <f t="shared" si="3"/>
        <v>0.52111522964206236</v>
      </c>
      <c r="J97">
        <f t="shared" si="3"/>
        <v>0.46646828200062368</v>
      </c>
      <c r="K97">
        <f t="shared" si="3"/>
        <v>0.40271801164639481</v>
      </c>
    </row>
    <row r="98" spans="1:11" x14ac:dyDescent="0.2">
      <c r="A98">
        <v>26</v>
      </c>
      <c r="B98">
        <f t="shared" si="3"/>
        <v>0.334582887433021</v>
      </c>
      <c r="C98">
        <f t="shared" si="3"/>
        <v>0.47928255597432129</v>
      </c>
      <c r="D98">
        <f t="shared" si="3"/>
        <v>0.48806877730383641</v>
      </c>
      <c r="E98">
        <f t="shared" si="3"/>
        <v>0.49713428379201546</v>
      </c>
      <c r="F98">
        <f t="shared" si="3"/>
        <v>0.50558839310634462</v>
      </c>
      <c r="G98">
        <f t="shared" si="3"/>
        <v>0.5247004582004986</v>
      </c>
      <c r="H98">
        <f t="shared" si="3"/>
        <v>0.52847596957465548</v>
      </c>
      <c r="I98">
        <f t="shared" si="3"/>
        <v>0.48346273083418678</v>
      </c>
      <c r="J98">
        <f t="shared" si="3"/>
        <v>0.43132594977993971</v>
      </c>
      <c r="K98">
        <f t="shared" si="3"/>
        <v>0.37008584601290268</v>
      </c>
    </row>
    <row r="99" spans="1:11" x14ac:dyDescent="0.2">
      <c r="A99">
        <v>27</v>
      </c>
      <c r="B99">
        <f t="shared" si="3"/>
        <v>0.30195072179952875</v>
      </c>
      <c r="C99">
        <f t="shared" si="3"/>
        <v>0.42488130422118875</v>
      </c>
      <c r="D99">
        <f t="shared" si="3"/>
        <v>0.43054956416812201</v>
      </c>
      <c r="E99">
        <f t="shared" si="3"/>
        <v>0.43644683063777806</v>
      </c>
      <c r="F99">
        <f t="shared" si="3"/>
        <v>0.44152629009368882</v>
      </c>
      <c r="G99">
        <f t="shared" si="3"/>
        <v>0.45960038249511437</v>
      </c>
      <c r="H99">
        <f t="shared" si="3"/>
        <v>0.48812021444211184</v>
      </c>
      <c r="I99">
        <f t="shared" si="3"/>
        <v>0.4458102320263112</v>
      </c>
      <c r="J99">
        <f t="shared" si="3"/>
        <v>0.39618361755925585</v>
      </c>
      <c r="K99">
        <f t="shared" si="3"/>
        <v>0.33745368037941048</v>
      </c>
    </row>
    <row r="100" spans="1:11" x14ac:dyDescent="0.2">
      <c r="A100">
        <v>28</v>
      </c>
      <c r="B100">
        <f t="shared" si="3"/>
        <v>0.2521763502394806</v>
      </c>
      <c r="C100">
        <f t="shared" si="3"/>
        <v>0.34897095407917395</v>
      </c>
      <c r="D100">
        <f t="shared" si="3"/>
        <v>0.35225589136915536</v>
      </c>
      <c r="E100">
        <f t="shared" si="3"/>
        <v>0.35568403350667943</v>
      </c>
      <c r="F100">
        <f t="shared" si="3"/>
        <v>0.35865629703940993</v>
      </c>
      <c r="G100">
        <f t="shared" si="3"/>
        <v>0.36904827963536913</v>
      </c>
      <c r="H100">
        <f t="shared" si="3"/>
        <v>0.39106196795660841</v>
      </c>
      <c r="I100">
        <f t="shared" si="3"/>
        <v>0.38837826484164018</v>
      </c>
      <c r="J100">
        <f t="shared" si="3"/>
        <v>0.34258044818689626</v>
      </c>
      <c r="K100">
        <f t="shared" si="3"/>
        <v>0.28767930881936227</v>
      </c>
    </row>
    <row r="101" spans="1:11" x14ac:dyDescent="0.2">
      <c r="A101">
        <v>29</v>
      </c>
      <c r="B101">
        <f t="shared" si="3"/>
        <v>0.18525977275287642</v>
      </c>
      <c r="C101">
        <f t="shared" si="3"/>
        <v>0.25230562695643682</v>
      </c>
      <c r="D101">
        <f t="shared" si="3"/>
        <v>0.25388801450022797</v>
      </c>
      <c r="E101">
        <f t="shared" si="3"/>
        <v>0.25554614799201109</v>
      </c>
      <c r="F101">
        <f t="shared" si="3"/>
        <v>0.25697841394350773</v>
      </c>
      <c r="G101">
        <f t="shared" si="3"/>
        <v>0.26214747233405306</v>
      </c>
      <c r="H101">
        <f t="shared" si="3"/>
        <v>0.27280418869802692</v>
      </c>
      <c r="I101">
        <f t="shared" si="3"/>
        <v>0.27566387070029214</v>
      </c>
      <c r="J101">
        <f t="shared" si="3"/>
        <v>0.27051644166286098</v>
      </c>
      <c r="K101">
        <f t="shared" si="3"/>
        <v>0.22076273133275809</v>
      </c>
    </row>
    <row r="102" spans="1:11" x14ac:dyDescent="0.2">
      <c r="A102">
        <v>30</v>
      </c>
      <c r="B102">
        <f t="shared" si="3"/>
        <v>0.1012009893397162</v>
      </c>
      <c r="C102">
        <f t="shared" si="3"/>
        <v>0.13569331007600618</v>
      </c>
      <c r="D102">
        <f t="shared" si="3"/>
        <v>0.13620005496949994</v>
      </c>
      <c r="E102">
        <f t="shared" si="3"/>
        <v>0.13673342968706456</v>
      </c>
      <c r="F102">
        <f t="shared" si="3"/>
        <v>0.1371928963992739</v>
      </c>
      <c r="G102">
        <f t="shared" si="3"/>
        <v>0.13889796059116616</v>
      </c>
      <c r="H102">
        <f t="shared" si="3"/>
        <v>0.14245019937915746</v>
      </c>
      <c r="I102">
        <f t="shared" si="3"/>
        <v>0.14317000818214867</v>
      </c>
      <c r="J102">
        <f t="shared" si="3"/>
        <v>0.14448863940726833</v>
      </c>
      <c r="K102">
        <f t="shared" si="3"/>
        <v>0.13670394791959786</v>
      </c>
    </row>
    <row r="103" spans="1:11" x14ac:dyDescent="0.2">
      <c r="A103">
        <v>31</v>
      </c>
      <c r="B103">
        <f t="shared" si="3"/>
        <v>0</v>
      </c>
      <c r="C103">
        <f t="shared" si="3"/>
        <v>0</v>
      </c>
      <c r="D103">
        <f t="shared" si="3"/>
        <v>0</v>
      </c>
      <c r="E103">
        <f t="shared" si="3"/>
        <v>0</v>
      </c>
      <c r="F103">
        <f t="shared" si="3"/>
        <v>0</v>
      </c>
      <c r="G103">
        <f t="shared" si="3"/>
        <v>0</v>
      </c>
      <c r="H103">
        <f t="shared" si="3"/>
        <v>0</v>
      </c>
      <c r="I103">
        <f t="shared" si="3"/>
        <v>0</v>
      </c>
      <c r="J103">
        <f t="shared" si="3"/>
        <v>0</v>
      </c>
      <c r="K103">
        <f t="shared" si="3"/>
        <v>0</v>
      </c>
    </row>
    <row r="104" spans="1:11" x14ac:dyDescent="0.2">
      <c r="A104" s="436" t="s">
        <v>132</v>
      </c>
      <c r="B104" s="436"/>
      <c r="C104" s="436"/>
      <c r="D104" s="436"/>
      <c r="E104" s="436"/>
      <c r="F104" s="436"/>
      <c r="G104" s="436"/>
      <c r="H104" s="436"/>
      <c r="I104" s="436"/>
      <c r="J104" s="436"/>
      <c r="K104" s="436"/>
    </row>
    <row r="105" spans="1:11" x14ac:dyDescent="0.2">
      <c r="A105" t="s">
        <v>7</v>
      </c>
      <c r="B105">
        <v>1</v>
      </c>
      <c r="C105">
        <v>2</v>
      </c>
      <c r="D105">
        <v>3</v>
      </c>
      <c r="E105">
        <v>4</v>
      </c>
      <c r="F105">
        <v>5</v>
      </c>
      <c r="G105">
        <v>6</v>
      </c>
      <c r="H105">
        <v>7</v>
      </c>
      <c r="I105">
        <v>8</v>
      </c>
      <c r="J105">
        <v>9</v>
      </c>
      <c r="K105">
        <v>10</v>
      </c>
    </row>
    <row r="106" spans="1:11" x14ac:dyDescent="0.2">
      <c r="A106">
        <v>4</v>
      </c>
      <c r="B106">
        <f>SUM(Stand!B108*Inittialize!$F$3+Stand!B109*Inittialize!$F$4+Stand!B110*Inittialize!$F$5+Stand!B111*Inittialize!$F$6+Stand!B112*Inittialize!$F$7+Stand!B113*Inittialize!$F$8+Stand!B114*Inittialize!$F$9+Stand!B115*Inittialize!$F$10+Stand!B116*Inittialize!$F$11+Stand!B139*Inittialize!$F$2)*2</f>
        <v>-1.5757818467646019</v>
      </c>
      <c r="C106">
        <f>SUM(Stand!C108*Inittialize!$F$3+Stand!C109*Inittialize!$F$4+Stand!C110*Inittialize!$F$5+Stand!C111*Inittialize!$F$6+Stand!C112*Inittialize!$F$7+Stand!C113*Inittialize!$F$8+Stand!C114*Inittialize!$F$9+Stand!C115*Inittialize!$F$10+Stand!C116*Inittialize!$F$11+Stand!C139*Inittialize!$F$2)*2</f>
        <v>-1.5757818467646019</v>
      </c>
      <c r="D106">
        <f>SUM(Stand!D108*Inittialize!$F$3+Stand!D109*Inittialize!$F$4+Stand!D110*Inittialize!$F$5+Stand!D111*Inittialize!$F$6+Stand!D112*Inittialize!$F$7+Stand!D113*Inittialize!$F$8+Stand!D114*Inittialize!$F$9+Stand!D115*Inittialize!$F$10+Stand!D116*Inittialize!$F$11+Stand!D139*Inittialize!$F$2)*2</f>
        <v>-1.5757818467646019</v>
      </c>
      <c r="E106">
        <f>SUM(Stand!E108*Inittialize!$F$3+Stand!E109*Inittialize!$F$4+Stand!E110*Inittialize!$F$5+Stand!E111*Inittialize!$F$6+Stand!E112*Inittialize!$F$7+Stand!E113*Inittialize!$F$8+Stand!E114*Inittialize!$F$9+Stand!E115*Inittialize!$F$10+Stand!E116*Inittialize!$F$11+Stand!E139*Inittialize!$F$2)*2</f>
        <v>-1.5757818467646019</v>
      </c>
      <c r="F106">
        <f>SUM(Stand!F108*Inittialize!$F$3+Stand!F109*Inittialize!$F$4+Stand!F110*Inittialize!$F$5+Stand!F111*Inittialize!$F$6+Stand!F112*Inittialize!$F$7+Stand!F113*Inittialize!$F$8+Stand!F114*Inittialize!$F$9+Stand!F115*Inittialize!$F$10+Stand!F116*Inittialize!$F$11+Stand!F139*Inittialize!$F$2)*2</f>
        <v>-1.5757818467646019</v>
      </c>
      <c r="G106">
        <f>SUM(Stand!G108*Inittialize!$F$3+Stand!G109*Inittialize!$F$4+Stand!G110*Inittialize!$F$5+Stand!G111*Inittialize!$F$6+Stand!G112*Inittialize!$F$7+Stand!G113*Inittialize!$F$8+Stand!G114*Inittialize!$F$9+Stand!G115*Inittialize!$F$10+Stand!G116*Inittialize!$F$11+Stand!G139*Inittialize!$F$2)*2</f>
        <v>-1.5757818467646019</v>
      </c>
      <c r="H106">
        <f>SUM(Stand!H108*Inittialize!$F$3+Stand!H109*Inittialize!$F$4+Stand!H110*Inittialize!$F$5+Stand!H111*Inittialize!$F$6+Stand!H112*Inittialize!$F$7+Stand!H113*Inittialize!$F$8+Stand!H114*Inittialize!$F$9+Stand!H115*Inittialize!$F$10+Stand!H116*Inittialize!$F$11+Stand!H139*Inittialize!$F$2)*2</f>
        <v>-1.5757818467646019</v>
      </c>
      <c r="I106">
        <f>SUM(Stand!I108*Inittialize!$F$3+Stand!I109*Inittialize!$F$4+Stand!I110*Inittialize!$F$5+Stand!I111*Inittialize!$F$6+Stand!I112*Inittialize!$F$7+Stand!I113*Inittialize!$F$8+Stand!I114*Inittialize!$F$9+Stand!I115*Inittialize!$F$10+Stand!I116*Inittialize!$F$11+Stand!I139*Inittialize!$F$2)*2</f>
        <v>-1.5757818467646019</v>
      </c>
      <c r="J106">
        <f>SUM(Stand!J108*Inittialize!$F$3+Stand!J109*Inittialize!$F$4+Stand!J110*Inittialize!$F$5+Stand!J111*Inittialize!$F$6+Stand!J112*Inittialize!$F$7+Stand!J113*Inittialize!$F$8+Stand!J114*Inittialize!$F$9+Stand!J115*Inittialize!$F$10+Stand!J116*Inittialize!$F$11+Stand!J139*Inittialize!$F$2)*2</f>
        <v>-1.5757818467646019</v>
      </c>
      <c r="K106">
        <f>SUM(Stand!K108*Inittialize!$F$3+Stand!K109*Inittialize!$F$4+Stand!K110*Inittialize!$F$5+Stand!K111*Inittialize!$F$6+Stand!K112*Inittialize!$F$7+Stand!K113*Inittialize!$F$8+Stand!K114*Inittialize!$F$9+Stand!K115*Inittialize!$F$10+Stand!K116*Inittialize!$F$11+Stand!K139*Inittialize!$F$2)*2</f>
        <v>-1.5757818467646019</v>
      </c>
    </row>
    <row r="107" spans="1:11" x14ac:dyDescent="0.2">
      <c r="A107">
        <v>5</v>
      </c>
      <c r="B107">
        <f>SUM(Stand!B109*Inittialize!$F$3+Stand!B110*Inittialize!$F$4+Stand!B111*Inittialize!$F$5+Stand!B112*Inittialize!$F$6+Stand!B113*Inittialize!$F$7+Stand!B114*Inittialize!$F$8+Stand!B115*Inittialize!$F$9+Stand!B116*Inittialize!$F$10+Stand!B117*Inittialize!$F$11+Stand!B140*Inittialize!$F$2)*2</f>
        <v>-1.5757818467646019</v>
      </c>
      <c r="C107">
        <f>SUM(Stand!C109*Inittialize!$F$3+Stand!C110*Inittialize!$F$4+Stand!C111*Inittialize!$F$5+Stand!C112*Inittialize!$F$6+Stand!C113*Inittialize!$F$7+Stand!C114*Inittialize!$F$8+Stand!C115*Inittialize!$F$9+Stand!C116*Inittialize!$F$10+Stand!C117*Inittialize!$F$11+Stand!C140*Inittialize!$F$2)*2</f>
        <v>-1.5757818467646019</v>
      </c>
      <c r="D107">
        <f>SUM(Stand!D109*Inittialize!$F$3+Stand!D110*Inittialize!$F$4+Stand!D111*Inittialize!$F$5+Stand!D112*Inittialize!$F$6+Stand!D113*Inittialize!$F$7+Stand!D114*Inittialize!$F$8+Stand!D115*Inittialize!$F$9+Stand!D116*Inittialize!$F$10+Stand!D117*Inittialize!$F$11+Stand!D140*Inittialize!$F$2)*2</f>
        <v>-1.5757818467646019</v>
      </c>
      <c r="E107">
        <f>SUM(Stand!E109*Inittialize!$F$3+Stand!E110*Inittialize!$F$4+Stand!E111*Inittialize!$F$5+Stand!E112*Inittialize!$F$6+Stand!E113*Inittialize!$F$7+Stand!E114*Inittialize!$F$8+Stand!E115*Inittialize!$F$9+Stand!E116*Inittialize!$F$10+Stand!E117*Inittialize!$F$11+Stand!E140*Inittialize!$F$2)*2</f>
        <v>-1.5757818467646019</v>
      </c>
      <c r="F107">
        <f>SUM(Stand!F109*Inittialize!$F$3+Stand!F110*Inittialize!$F$4+Stand!F111*Inittialize!$F$5+Stand!F112*Inittialize!$F$6+Stand!F113*Inittialize!$F$7+Stand!F114*Inittialize!$F$8+Stand!F115*Inittialize!$F$9+Stand!F116*Inittialize!$F$10+Stand!F117*Inittialize!$F$11+Stand!F140*Inittialize!$F$2)*2</f>
        <v>-1.5757818467646019</v>
      </c>
      <c r="G107">
        <f>SUM(Stand!G109*Inittialize!$F$3+Stand!G110*Inittialize!$F$4+Stand!G111*Inittialize!$F$5+Stand!G112*Inittialize!$F$6+Stand!G113*Inittialize!$F$7+Stand!G114*Inittialize!$F$8+Stand!G115*Inittialize!$F$9+Stand!G116*Inittialize!$F$10+Stand!G117*Inittialize!$F$11+Stand!G140*Inittialize!$F$2)*2</f>
        <v>-1.5757818467646019</v>
      </c>
      <c r="H107">
        <f>SUM(Stand!H109*Inittialize!$F$3+Stand!H110*Inittialize!$F$4+Stand!H111*Inittialize!$F$5+Stand!H112*Inittialize!$F$6+Stand!H113*Inittialize!$F$7+Stand!H114*Inittialize!$F$8+Stand!H115*Inittialize!$F$9+Stand!H116*Inittialize!$F$10+Stand!H117*Inittialize!$F$11+Stand!H140*Inittialize!$F$2)*2</f>
        <v>-1.5757818467646019</v>
      </c>
      <c r="I107">
        <f>SUM(Stand!I109*Inittialize!$F$3+Stand!I110*Inittialize!$F$4+Stand!I111*Inittialize!$F$5+Stand!I112*Inittialize!$F$6+Stand!I113*Inittialize!$F$7+Stand!I114*Inittialize!$F$8+Stand!I115*Inittialize!$F$9+Stand!I116*Inittialize!$F$10+Stand!I117*Inittialize!$F$11+Stand!I140*Inittialize!$F$2)*2</f>
        <v>-1.5757818467646019</v>
      </c>
      <c r="J107">
        <f>SUM(Stand!J109*Inittialize!$F$3+Stand!J110*Inittialize!$F$4+Stand!J111*Inittialize!$F$5+Stand!J112*Inittialize!$F$6+Stand!J113*Inittialize!$F$7+Stand!J114*Inittialize!$F$8+Stand!J115*Inittialize!$F$9+Stand!J116*Inittialize!$F$10+Stand!J117*Inittialize!$F$11+Stand!J140*Inittialize!$F$2)*2</f>
        <v>-1.5757818467646019</v>
      </c>
      <c r="K107">
        <f>SUM(Stand!K109*Inittialize!$F$3+Stand!K110*Inittialize!$F$4+Stand!K111*Inittialize!$F$5+Stand!K112*Inittialize!$F$6+Stand!K113*Inittialize!$F$7+Stand!K114*Inittialize!$F$8+Stand!K115*Inittialize!$F$9+Stand!K116*Inittialize!$F$10+Stand!K117*Inittialize!$F$11+Stand!K140*Inittialize!$F$2)*2</f>
        <v>-1.5757818467646019</v>
      </c>
    </row>
    <row r="108" spans="1:11" x14ac:dyDescent="0.2">
      <c r="A108">
        <v>6</v>
      </c>
      <c r="B108">
        <f>SUM(Stand!B110*Inittialize!$F$3+Stand!B111*Inittialize!$F$4+Stand!B112*Inittialize!$F$5+Stand!B113*Inittialize!$F$6+Stand!B114*Inittialize!$F$7+Stand!B115*Inittialize!$F$8+Stand!B116*Inittialize!$F$9+Stand!B117*Inittialize!$F$10+Stand!B118*Inittialize!$F$11+Stand!B141*Inittialize!$F$2)*2</f>
        <v>-1.5586396408380458</v>
      </c>
      <c r="C108">
        <f>SUM(Stand!C110*Inittialize!$F$3+Stand!C111*Inittialize!$F$4+Stand!C112*Inittialize!$F$5+Stand!C113*Inittialize!$F$6+Stand!C114*Inittialize!$F$7+Stand!C115*Inittialize!$F$8+Stand!C116*Inittialize!$F$9+Stand!C117*Inittialize!$F$10+Stand!C118*Inittialize!$F$11+Stand!C141*Inittialize!$F$2)*2</f>
        <v>-1.532503662256079</v>
      </c>
      <c r="D108">
        <f>SUM(Stand!D110*Inittialize!$F$3+Stand!D111*Inittialize!$F$4+Stand!D112*Inittialize!$F$5+Stand!D113*Inittialize!$F$6+Stand!D114*Inittialize!$F$7+Stand!D115*Inittialize!$F$8+Stand!D116*Inittialize!$F$9+Stand!D117*Inittialize!$F$10+Stand!D118*Inittialize!$F$11+Stand!D141*Inittialize!$F$2)*2</f>
        <v>-1.5301203395991274</v>
      </c>
      <c r="E108">
        <f>SUM(Stand!E110*Inittialize!$F$3+Stand!E111*Inittialize!$F$4+Stand!E112*Inittialize!$F$5+Stand!E113*Inittialize!$F$6+Stand!E114*Inittialize!$F$7+Stand!E115*Inittialize!$F$8+Stand!E116*Inittialize!$F$9+Stand!E117*Inittialize!$F$10+Stand!E118*Inittialize!$F$11+Stand!E141*Inittialize!$F$2)*2</f>
        <v>-1.5276512152669954</v>
      </c>
      <c r="F108">
        <f>SUM(Stand!F110*Inittialize!$F$3+Stand!F111*Inittialize!$F$4+Stand!F112*Inittialize!$F$5+Stand!F113*Inittialize!$F$6+Stand!F114*Inittialize!$F$7+Stand!F115*Inittialize!$F$8+Stand!F116*Inittialize!$F$9+Stand!F117*Inittialize!$F$10+Stand!F118*Inittialize!$F$11+Stand!F141*Inittialize!$F$2)*2</f>
        <v>-1.525544019343815</v>
      </c>
      <c r="G108">
        <f>SUM(Stand!G110*Inittialize!$F$3+Stand!G111*Inittialize!$F$4+Stand!G112*Inittialize!$F$5+Stand!G113*Inittialize!$F$6+Stand!G114*Inittialize!$F$7+Stand!G115*Inittialize!$F$8+Stand!G116*Inittialize!$F$9+Stand!G117*Inittialize!$F$10+Stand!G118*Inittialize!$F$11+Stand!G141*Inittialize!$F$2)*2</f>
        <v>-1.5178619095383488</v>
      </c>
      <c r="H108">
        <f>SUM(Stand!H110*Inittialize!$F$3+Stand!H111*Inittialize!$F$4+Stand!H112*Inittialize!$F$5+Stand!H113*Inittialize!$F$6+Stand!H114*Inittialize!$F$7+Stand!H115*Inittialize!$F$8+Stand!H116*Inittialize!$F$9+Stand!H117*Inittialize!$F$10+Stand!H118*Inittialize!$F$11+Stand!H141*Inittialize!$F$2)*2</f>
        <v>-1.5113557659125907</v>
      </c>
      <c r="I108">
        <f>SUM(Stand!I110*Inittialize!$F$3+Stand!I111*Inittialize!$F$4+Stand!I112*Inittialize!$F$5+Stand!I113*Inittialize!$F$6+Stand!I114*Inittialize!$F$7+Stand!I115*Inittialize!$F$8+Stand!I116*Inittialize!$F$9+Stand!I117*Inittialize!$F$10+Stand!I118*Inittialize!$F$11+Stand!I141*Inittialize!$F$2)*2</f>
        <v>-1.5509820452134231</v>
      </c>
      <c r="J108">
        <f>SUM(Stand!J110*Inittialize!$F$3+Stand!J111*Inittialize!$F$4+Stand!J112*Inittialize!$F$5+Stand!J113*Inittialize!$F$6+Stand!J114*Inittialize!$F$7+Stand!J115*Inittialize!$F$8+Stand!J116*Inittialize!$F$9+Stand!J117*Inittialize!$F$10+Stand!J118*Inittialize!$F$11+Stand!J141*Inittialize!$F$2)*2</f>
        <v>-1.5548108430257344</v>
      </c>
      <c r="K108">
        <f>SUM(Stand!K110*Inittialize!$F$3+Stand!K111*Inittialize!$F$4+Stand!K112*Inittialize!$F$5+Stand!K113*Inittialize!$F$6+Stand!K114*Inittialize!$F$7+Stand!K115*Inittialize!$F$8+Stand!K116*Inittialize!$F$9+Stand!K117*Inittialize!$F$10+Stand!K118*Inittialize!$F$11+Stand!K141*Inittialize!$F$2)*2</f>
        <v>-1.5586396408380458</v>
      </c>
    </row>
    <row r="109" spans="1:11" x14ac:dyDescent="0.2">
      <c r="A109">
        <v>7</v>
      </c>
      <c r="B109">
        <f>SUM(Stand!B111*Inittialize!$F$3+Stand!B112*Inittialize!$F$4+Stand!B113*Inittialize!$F$5+Stand!B114*Inittialize!$F$6+Stand!B115*Inittialize!$F$7+Stand!B116*Inittialize!$F$8+Stand!B117*Inittialize!$F$9+Stand!B118*Inittialize!$F$10+Stand!B119*Inittialize!$F$11+Stand!B142*Inittialize!$F$2)*2</f>
        <v>-1.472928611205266</v>
      </c>
      <c r="C109">
        <f>SUM(Stand!C111*Inittialize!$F$3+Stand!C112*Inittialize!$F$4+Stand!C113*Inittialize!$F$5+Stand!C114*Inittialize!$F$6+Stand!C115*Inittialize!$F$7+Stand!C116*Inittialize!$F$8+Stand!C117*Inittialize!$F$9+Stand!C118*Inittialize!$F$10+Stand!C119*Inittialize!$F$11+Stand!C142*Inittialize!$F$2)*2</f>
        <v>-1.3386359472412663</v>
      </c>
      <c r="D109">
        <f>SUM(Stand!D111*Inittialize!$F$3+Stand!D112*Inittialize!$F$4+Stand!D113*Inittialize!$F$5+Stand!D114*Inittialize!$F$6+Stand!D115*Inittialize!$F$7+Stand!D116*Inittialize!$F$8+Stand!D117*Inittialize!$F$9+Stand!D118*Inittialize!$F$10+Stand!D119*Inittialize!$F$11+Stand!D142*Inittialize!$F$2)*2</f>
        <v>-1.3274001068672687</v>
      </c>
      <c r="E109">
        <f>SUM(Stand!E111*Inittialize!$F$3+Stand!E112*Inittialize!$F$4+Stand!E113*Inittialize!$F$5+Stand!E114*Inittialize!$F$6+Stand!E115*Inittialize!$F$7+Stand!E116*Inittialize!$F$8+Stand!E117*Inittialize!$F$9+Stand!E118*Inittialize!$F$10+Stand!E119*Inittialize!$F$11+Stand!E142*Inittialize!$F$2)*2</f>
        <v>-1.315753600893</v>
      </c>
      <c r="F109">
        <f>SUM(Stand!F111*Inittialize!$F$3+Stand!F112*Inittialize!$F$4+Stand!F113*Inittialize!$F$5+Stand!F114*Inittialize!$F$6+Stand!F115*Inittialize!$F$7+Stand!F116*Inittialize!$F$8+Stand!F117*Inittialize!$F$9+Stand!F118*Inittialize!$F$10+Stand!F119*Inittialize!$F$11+Stand!F142*Inittialize!$F$2)*2</f>
        <v>-1.3057848196190449</v>
      </c>
      <c r="G109">
        <f>SUM(Stand!G111*Inittialize!$F$3+Stand!G112*Inittialize!$F$4+Stand!G113*Inittialize!$F$5+Stand!G114*Inittialize!$F$6+Stand!G115*Inittialize!$F$7+Stand!G116*Inittialize!$F$8+Stand!G117*Inittialize!$F$9+Stand!G118*Inittialize!$F$10+Stand!G119*Inittialize!$F$11+Stand!G142*Inittialize!$F$2)*2</f>
        <v>-1.2698334561917657</v>
      </c>
      <c r="H109">
        <f>SUM(Stand!H111*Inittialize!$F$3+Stand!H112*Inittialize!$F$4+Stand!H113*Inittialize!$F$5+Stand!H114*Inittialize!$F$6+Stand!H115*Inittialize!$F$7+Stand!H116*Inittialize!$F$8+Stand!H117*Inittialize!$F$9+Stand!H118*Inittialize!$F$10+Stand!H119*Inittialize!$F$11+Stand!H142*Inittialize!$F$2)*2</f>
        <v>-1.2324519097314677</v>
      </c>
      <c r="I109">
        <f>SUM(Stand!I111*Inittialize!$F$3+Stand!I112*Inittialize!$F$4+Stand!I113*Inittialize!$F$5+Stand!I114*Inittialize!$F$6+Stand!I115*Inittialize!$F$7+Stand!I116*Inittialize!$F$8+Stand!I117*Inittialize!$F$9+Stand!I118*Inittialize!$F$10+Stand!I119*Inittialize!$F$11+Stand!I142*Inittialize!$F$2)*2</f>
        <v>-1.3965004120520308</v>
      </c>
      <c r="J109">
        <f>SUM(Stand!J111*Inittialize!$F$3+Stand!J112*Inittialize!$F$4+Stand!J113*Inittialize!$F$5+Stand!J114*Inittialize!$F$6+Stand!J115*Inittialize!$F$7+Stand!J116*Inittialize!$F$8+Stand!J117*Inittialize!$F$9+Stand!J118*Inittialize!$F$10+Stand!J119*Inittialize!$F$11+Stand!J142*Inittialize!$F$2)*2</f>
        <v>-1.4524659909185891</v>
      </c>
      <c r="K109">
        <f>SUM(Stand!K111*Inittialize!$F$3+Stand!K112*Inittialize!$F$4+Stand!K113*Inittialize!$F$5+Stand!K114*Inittialize!$F$6+Stand!K115*Inittialize!$F$7+Stand!K116*Inittialize!$F$8+Stand!K117*Inittialize!$F$9+Stand!K118*Inittialize!$F$10+Stand!K119*Inittialize!$F$11+Stand!K142*Inittialize!$F$2)*2</f>
        <v>-1.4729286112052657</v>
      </c>
    </row>
    <row r="110" spans="1:11" x14ac:dyDescent="0.2">
      <c r="A110">
        <v>8</v>
      </c>
      <c r="B110">
        <f>SUM(Stand!B112*Inittialize!$F$3+Stand!B113*Inittialize!$F$4+Stand!B114*Inittialize!$F$5+Stand!B115*Inittialize!$F$6+Stand!B116*Inittialize!$F$7+Stand!B117*Inittialize!$F$8+Stand!B118*Inittialize!$F$9+Stand!B119*Inittialize!$F$10+Stand!B120*Inittialize!$F$11+Stand!B143*Inittialize!$F$2)*2</f>
        <v>-1.3700753756459298</v>
      </c>
      <c r="C110">
        <f>SUM(Stand!C112*Inittialize!$F$3+Stand!C113*Inittialize!$F$4+Stand!C114*Inittialize!$F$5+Stand!C115*Inittialize!$F$6+Stand!C116*Inittialize!$F$7+Stand!C117*Inittialize!$F$8+Stand!C118*Inittialize!$F$9+Stand!C119*Inittialize!$F$10+Stand!C120*Inittialize!$F$11+Stand!C143*Inittialize!$F$2)*2</f>
        <v>-1.1923908650521611</v>
      </c>
      <c r="D110">
        <f>SUM(Stand!D112*Inittialize!$F$3+Stand!D113*Inittialize!$F$4+Stand!D114*Inittialize!$F$5+Stand!D115*Inittialize!$F$6+Stand!D116*Inittialize!$F$7+Stand!D117*Inittialize!$F$8+Stand!D118*Inittialize!$F$9+Stand!D119*Inittialize!$F$10+Stand!D120*Inittialize!$F$11+Stand!D143*Inittialize!$F$2)*2</f>
        <v>-1.1821217007601508</v>
      </c>
      <c r="E110">
        <f>SUM(Stand!E112*Inittialize!$F$3+Stand!E113*Inittialize!$F$4+Stand!E114*Inittialize!$F$5+Stand!E115*Inittialize!$F$6+Stand!E116*Inittialize!$F$7+Stand!E117*Inittialize!$F$8+Stand!E118*Inittialize!$F$9+Stand!E119*Inittialize!$F$10+Stand!E120*Inittialize!$F$11+Stand!E143*Inittialize!$F$2)*2</f>
        <v>-1.1714477830708365</v>
      </c>
      <c r="F110">
        <f>SUM(Stand!F112*Inittialize!$F$3+Stand!F113*Inittialize!$F$4+Stand!F114*Inittialize!$F$5+Stand!F115*Inittialize!$F$6+Stand!F116*Inittialize!$F$7+Stand!F117*Inittialize!$F$8+Stand!F118*Inittialize!$F$9+Stand!F119*Inittialize!$F$10+Stand!F120*Inittialize!$F$11+Stand!F143*Inittialize!$F$2)*2</f>
        <v>-1.1622077975834337</v>
      </c>
      <c r="G110">
        <f>SUM(Stand!G112*Inittialize!$F$3+Stand!G113*Inittialize!$F$4+Stand!G114*Inittialize!$F$5+Stand!G115*Inittialize!$F$6+Stand!G116*Inittialize!$F$7+Stand!G117*Inittialize!$F$8+Stand!G118*Inittialize!$F$9+Stand!G119*Inittialize!$F$10+Stand!G120*Inittialize!$F$11+Stand!G143*Inittialize!$F$2)*2</f>
        <v>-1.1301699967576586</v>
      </c>
      <c r="H110">
        <f>SUM(Stand!H112*Inittialize!$F$3+Stand!H113*Inittialize!$F$4+Stand!H114*Inittialize!$F$5+Stand!H115*Inittialize!$F$6+Stand!H116*Inittialize!$F$7+Stand!H117*Inittialize!$F$8+Stand!H118*Inittialize!$F$9+Stand!H119*Inittialize!$F$10+Stand!H120*Inittialize!$F$11+Stand!H143*Inittialize!$F$2)*2</f>
        <v>-1.0711314877268561</v>
      </c>
      <c r="I110">
        <f>SUM(Stand!I112*Inittialize!$F$3+Stand!I113*Inittialize!$F$4+Stand!I114*Inittialize!$F$5+Stand!I115*Inittialize!$F$6+Stand!I116*Inittialize!$F$7+Stand!I117*Inittialize!$F$8+Stand!I118*Inittialize!$F$9+Stand!I119*Inittialize!$F$10+Stand!I120*Inittialize!$F$11+Stand!I143*Inittialize!$F$2)*2</f>
        <v>-1.1307914342973484</v>
      </c>
      <c r="J110">
        <f>SUM(Stand!J112*Inittialize!$F$3+Stand!J113*Inittialize!$F$4+Stand!J114*Inittialize!$F$5+Stand!J115*Inittialize!$F$6+Stand!J116*Inittialize!$F$7+Stand!J117*Inittialize!$F$8+Stand!J118*Inittialize!$F$9+Stand!J119*Inittialize!$F$10+Stand!J120*Inittialize!$F$11+Stand!J143*Inittialize!$F$2)*2</f>
        <v>-1.3036878428414618</v>
      </c>
      <c r="K110">
        <f>SUM(Stand!K112*Inittialize!$F$3+Stand!K113*Inittialize!$F$4+Stand!K114*Inittialize!$F$5+Stand!K115*Inittialize!$F$6+Stand!K116*Inittialize!$F$7+Stand!K117*Inittialize!$F$8+Stand!K118*Inittialize!$F$9+Stand!K119*Inittialize!$F$10+Stand!K120*Inittialize!$F$11+Stand!K143*Inittialize!$F$2)*2</f>
        <v>-1.3700753756459298</v>
      </c>
    </row>
    <row r="111" spans="1:11" x14ac:dyDescent="0.2">
      <c r="A111">
        <v>9</v>
      </c>
      <c r="B111">
        <f>SUM(Stand!B113*Inittialize!$F$3+Stand!B114*Inittialize!$F$4+Stand!B115*Inittialize!$F$5+Stand!B116*Inittialize!$F$6+Stand!B117*Inittialize!$F$7+Stand!B118*Inittialize!$F$8+Stand!B119*Inittialize!$F$9+Stand!B120*Inittialize!$F$10+Stand!B121*Inittialize!$F$11+Stand!B144*Inittialize!$F$2)*2</f>
        <v>-1.2500799341600377</v>
      </c>
      <c r="C111">
        <f>SUM(Stand!C113*Inittialize!$F$3+Stand!C114*Inittialize!$F$4+Stand!C115*Inittialize!$F$5+Stand!C116*Inittialize!$F$6+Stand!C117*Inittialize!$F$7+Stand!C118*Inittialize!$F$8+Stand!C119*Inittialize!$F$9+Stand!C120*Inittialize!$F$10+Stand!C121*Inittialize!$F$11+Stand!C144*Inittialize!$F$2)*2</f>
        <v>-1.0294887513365665</v>
      </c>
      <c r="D111">
        <f>SUM(Stand!D113*Inittialize!$F$3+Stand!D114*Inittialize!$F$4+Stand!D115*Inittialize!$F$5+Stand!D116*Inittialize!$F$6+Stand!D117*Inittialize!$F$7+Stand!D118*Inittialize!$F$8+Stand!D119*Inittialize!$F$9+Stand!D120*Inittialize!$F$10+Stand!D121*Inittialize!$F$11+Stand!D144*Inittialize!$F$2)*2</f>
        <v>-1.0205935634387413</v>
      </c>
      <c r="E111">
        <f>SUM(Stand!E113*Inittialize!$F$3+Stand!E114*Inittialize!$F$4+Stand!E115*Inittialize!$F$5+Stand!E116*Inittialize!$F$6+Stand!E117*Inittialize!$F$7+Stand!E118*Inittialize!$F$8+Stand!E119*Inittialize!$F$9+Stand!E120*Inittialize!$F$10+Stand!E121*Inittialize!$F$11+Stand!E144*Inittialize!$F$2)*2</f>
        <v>-1.0113220206464297</v>
      </c>
      <c r="F111">
        <f>SUM(Stand!F113*Inittialize!$F$3+Stand!F114*Inittialize!$F$4+Stand!F115*Inittialize!$F$5+Stand!F116*Inittialize!$F$6+Stand!F117*Inittialize!$F$7+Stand!F118*Inittialize!$F$8+Stand!F119*Inittialize!$F$9+Stand!F120*Inittialize!$F$10+Stand!F121*Inittialize!$F$11+Stand!F144*Inittialize!$F$2)*2</f>
        <v>-1.0033241634726571</v>
      </c>
      <c r="G111">
        <f>SUM(Stand!G113*Inittialize!$F$3+Stand!G114*Inittialize!$F$4+Stand!G115*Inittialize!$F$5+Stand!G116*Inittialize!$F$6+Stand!G117*Inittialize!$F$7+Stand!G118*Inittialize!$F$8+Stand!G119*Inittialize!$F$9+Stand!G120*Inittialize!$F$10+Stand!G121*Inittialize!$F$11+Stand!G144*Inittialize!$F$2)*2</f>
        <v>-0.97485808847527222</v>
      </c>
      <c r="H111">
        <f>SUM(Stand!H113*Inittialize!$F$3+Stand!H114*Inittialize!$F$4+Stand!H115*Inittialize!$F$5+Stand!H116*Inittialize!$F$6+Stand!H117*Inittialize!$F$7+Stand!H118*Inittialize!$F$8+Stand!H119*Inittialize!$F$9+Stand!H120*Inittialize!$F$10+Stand!H121*Inittialize!$F$11+Stand!H144*Inittialize!$F$2)*2</f>
        <v>-0.92502482380032691</v>
      </c>
      <c r="I111">
        <f>SUM(Stand!I113*Inittialize!$F$3+Stand!I114*Inittialize!$F$4+Stand!I115*Inittialize!$F$5+Stand!I116*Inittialize!$F$6+Stand!I117*Inittialize!$F$7+Stand!I118*Inittialize!$F$8+Stand!I119*Inittialize!$F$9+Stand!I120*Inittialize!$F$10+Stand!I121*Inittialize!$F$11+Stand!I144*Inittialize!$F$2)*2</f>
        <v>-0.96091518661830577</v>
      </c>
      <c r="J111">
        <f>SUM(Stand!J113*Inittialize!$F$3+Stand!J114*Inittialize!$F$4+Stand!J115*Inittialize!$F$5+Stand!J116*Inittialize!$F$6+Stand!J117*Inittialize!$F$7+Stand!J118*Inittialize!$F$8+Stand!J119*Inittialize!$F$9+Stand!J120*Inittialize!$F$10+Stand!J121*Inittialize!$F$11+Stand!J144*Inittialize!$F$2)*2</f>
        <v>-1.0299399818730135</v>
      </c>
      <c r="K111">
        <f>SUM(Stand!K113*Inittialize!$F$3+Stand!K114*Inittialize!$F$4+Stand!K115*Inittialize!$F$5+Stand!K116*Inittialize!$F$6+Stand!K117*Inittialize!$F$7+Stand!K118*Inittialize!$F$8+Stand!K119*Inittialize!$F$9+Stand!K120*Inittialize!$F$10+Stand!K121*Inittialize!$F$11+Stand!K144*Inittialize!$F$2)*2</f>
        <v>-1.2145769755801561</v>
      </c>
    </row>
    <row r="112" spans="1:11" x14ac:dyDescent="0.2">
      <c r="A112">
        <v>10</v>
      </c>
      <c r="B112">
        <f>SUM(Stand!B114*Inittialize!$F$3+Stand!B115*Inittialize!$F$4+Stand!B116*Inittialize!$F$5+Stand!B117*Inittialize!$F$6+Stand!B118*Inittialize!$F$7+Stand!B119*Inittialize!$F$8+Stand!B120*Inittialize!$F$9+Stand!B121*Inittialize!$F$10+Stand!B122*Inittialize!$F$11+Stand!B145*Inittialize!$F$2)*2</f>
        <v>-1.0774393281677082</v>
      </c>
      <c r="C112">
        <f>SUM(Stand!C114*Inittialize!$F$3+Stand!C115*Inittialize!$F$4+Stand!C116*Inittialize!$F$5+Stand!C117*Inittialize!$F$6+Stand!C118*Inittialize!$F$7+Stand!C119*Inittialize!$F$8+Stand!C120*Inittialize!$F$9+Stand!C121*Inittialize!$F$10+Stand!C122*Inittialize!$F$11+Stand!C145*Inittialize!$F$2)*2</f>
        <v>-0.85103178353717812</v>
      </c>
      <c r="D112">
        <f>SUM(Stand!D114*Inittialize!$F$3+Stand!D115*Inittialize!$F$4+Stand!D116*Inittialize!$F$5+Stand!D117*Inittialize!$F$6+Stand!D118*Inittialize!$F$7+Stand!D119*Inittialize!$F$8+Stand!D120*Inittialize!$F$9+Stand!D121*Inittialize!$F$10+Stand!D122*Inittialize!$F$11+Stand!D145*Inittialize!$F$2)*2</f>
        <v>-0.84384328890976379</v>
      </c>
      <c r="E112">
        <f>SUM(Stand!E114*Inittialize!$F$3+Stand!E115*Inittialize!$F$4+Stand!E116*Inittialize!$F$5+Stand!E117*Inittialize!$F$6+Stand!E118*Inittialize!$F$7+Stand!E119*Inittialize!$F$8+Stand!E120*Inittialize!$F$9+Stand!E121*Inittialize!$F$10+Stand!E122*Inittialize!$F$11+Stand!E145*Inittialize!$F$2)*2</f>
        <v>-0.83634589828741379</v>
      </c>
      <c r="F112">
        <f>SUM(Stand!F114*Inittialize!$F$3+Stand!F115*Inittialize!$F$4+Stand!F116*Inittialize!$F$5+Stand!F117*Inittialize!$F$6+Stand!F118*Inittialize!$F$7+Stand!F119*Inittialize!$F$8+Stand!F120*Inittialize!$F$9+Stand!F121*Inittialize!$F$10+Stand!F122*Inittialize!$F$11+Stand!F145*Inittialize!$F$2)*2</f>
        <v>-0.82988803869487504</v>
      </c>
      <c r="G112">
        <f>SUM(Stand!G114*Inittialize!$F$3+Stand!G115*Inittialize!$F$4+Stand!G116*Inittialize!$F$5+Stand!G117*Inittialize!$F$6+Stand!G118*Inittialize!$F$7+Stand!G119*Inittialize!$F$8+Stand!G120*Inittialize!$F$9+Stand!G121*Inittialize!$F$10+Stand!G122*Inittialize!$F$11+Stand!G145*Inittialize!$F$2)*2</f>
        <v>-0.80669875371777267</v>
      </c>
      <c r="H112">
        <f>SUM(Stand!H114*Inittialize!$F$3+Stand!H115*Inittialize!$F$4+Stand!H116*Inittialize!$F$5+Stand!H117*Inittialize!$F$6+Stand!H118*Inittialize!$F$7+Stand!H119*Inittialize!$F$8+Stand!H120*Inittialize!$F$9+Stand!H121*Inittialize!$F$10+Stand!H122*Inittialize!$F$11+Stand!H145*Inittialize!$F$2)*2</f>
        <v>-0.76752220540680138</v>
      </c>
      <c r="I112">
        <f>SUM(Stand!I114*Inittialize!$F$3+Stand!I115*Inittialize!$F$4+Stand!I116*Inittialize!$F$5+Stand!I117*Inittialize!$F$6+Stand!I118*Inittialize!$F$7+Stand!I119*Inittialize!$F$8+Stand!I120*Inittialize!$F$9+Stand!I121*Inittialize!$F$10+Stand!I122*Inittialize!$F$11+Stand!I145*Inittialize!$F$2)*2</f>
        <v>-0.80767276141362832</v>
      </c>
      <c r="J112">
        <f>SUM(Stand!J114*Inittialize!$F$3+Stand!J115*Inittialize!$F$4+Stand!J116*Inittialize!$F$5+Stand!J117*Inittialize!$F$6+Stand!J118*Inittialize!$F$7+Stand!J119*Inittialize!$F$8+Stand!J120*Inittialize!$F$9+Stand!J121*Inittialize!$F$10+Stand!J122*Inittialize!$F$11+Stand!J145*Inittialize!$F$2)*2</f>
        <v>-0.85334348220532463</v>
      </c>
      <c r="K112">
        <f>SUM(Stand!K114*Inittialize!$F$3+Stand!K115*Inittialize!$F$4+Stand!K116*Inittialize!$F$5+Stand!K117*Inittialize!$F$6+Stand!K118*Inittialize!$F$7+Stand!K119*Inittialize!$F$8+Stand!K120*Inittialize!$F$9+Stand!K121*Inittialize!$F$10+Stand!K122*Inittialize!$F$11+Stand!K145*Inittialize!$F$2)*2</f>
        <v>-0.93542749384818136</v>
      </c>
    </row>
    <row r="113" spans="1:11" x14ac:dyDescent="0.2">
      <c r="A113">
        <v>11</v>
      </c>
      <c r="B113">
        <f>SUM(Stand!B115*Inittialize!$F$3+Stand!B116*Inittialize!$F$4+Stand!B117*Inittialize!$F$5+Stand!B118*Inittialize!$F$6+Stand!B119*Inittialize!$F$7+Stand!B120*Inittialize!$F$8+Stand!B121*Inittialize!$F$9+Stand!B122*Inittialize!$F$10+Stand!B123*Inittialize!$F$11+Stand!B146*Inittialize!$F$2)*2</f>
        <v>-0.91950383464839502</v>
      </c>
      <c r="C113">
        <f>SUM(Stand!C115*Inittialize!$F$3+Stand!C116*Inittialize!$F$4+Stand!C117*Inittialize!$F$5+Stand!C118*Inittialize!$F$6+Stand!C119*Inittialize!$F$7+Stand!C120*Inittialize!$F$8+Stand!C121*Inittialize!$F$9+Stand!C122*Inittialize!$F$10+Stand!C123*Inittialize!$F$11+Stand!C146*Inittialize!$F$2)*2</f>
        <v>-0.79657325222673514</v>
      </c>
      <c r="D113">
        <f>SUM(Stand!D115*Inittialize!$F$3+Stand!D116*Inittialize!$F$4+Stand!D117*Inittialize!$F$5+Stand!D118*Inittialize!$F$6+Stand!D119*Inittialize!$F$7+Stand!D120*Inittialize!$F$8+Stand!D121*Inittialize!$F$9+Stand!D122*Inittialize!$F$10+Stand!D123*Inittialize!$F$11+Stand!D146*Inittialize!$F$2)*2</f>
        <v>-0.79090499227980193</v>
      </c>
      <c r="E113">
        <f>SUM(Stand!E115*Inittialize!$F$3+Stand!E116*Inittialize!$F$4+Stand!E117*Inittialize!$F$5+Stand!E118*Inittialize!$F$6+Stand!E119*Inittialize!$F$7+Stand!E120*Inittialize!$F$8+Stand!E121*Inittialize!$F$9+Stand!E122*Inittialize!$F$10+Stand!E123*Inittialize!$F$11+Stand!E146*Inittialize!$F$2)*2</f>
        <v>-0.78500772581014577</v>
      </c>
      <c r="F113">
        <f>SUM(Stand!F115*Inittialize!$F$3+Stand!F116*Inittialize!$F$4+Stand!F117*Inittialize!$F$5+Stand!F118*Inittialize!$F$6+Stand!F119*Inittialize!$F$7+Stand!F120*Inittialize!$F$8+Stand!F121*Inittialize!$F$9+Stand!F122*Inittialize!$F$10+Stand!F123*Inittialize!$F$11+Stand!F146*Inittialize!$F$2)*2</f>
        <v>-0.77992826635423507</v>
      </c>
      <c r="G113">
        <f>SUM(Stand!G115*Inittialize!$F$3+Stand!G116*Inittialize!$F$4+Stand!G117*Inittialize!$F$5+Stand!G118*Inittialize!$F$6+Stand!G119*Inittialize!$F$7+Stand!G120*Inittialize!$F$8+Stand!G121*Inittialize!$F$9+Stand!G122*Inittialize!$F$10+Stand!G123*Inittialize!$F$11+Stand!G146*Inittialize!$F$2)*2</f>
        <v>-0.76185417395280952</v>
      </c>
      <c r="H113">
        <f>SUM(Stand!H115*Inittialize!$F$3+Stand!H116*Inittialize!$F$4+Stand!H117*Inittialize!$F$5+Stand!H118*Inittialize!$F$6+Stand!H119*Inittialize!$F$7+Stand!H120*Inittialize!$F$8+Stand!H121*Inittialize!$F$9+Stand!H122*Inittialize!$F$10+Stand!H123*Inittialize!$F$11+Stand!H146*Inittialize!$F$2)*2</f>
        <v>-0.73333434200581205</v>
      </c>
      <c r="I113">
        <f>SUM(Stand!I115*Inittialize!$F$3+Stand!I116*Inittialize!$F$4+Stand!I117*Inittialize!$F$5+Stand!I118*Inittialize!$F$6+Stand!I119*Inittialize!$F$7+Stand!I120*Inittialize!$F$8+Stand!I121*Inittialize!$F$9+Stand!I122*Inittialize!$F$10+Stand!I123*Inittialize!$F$11+Stand!I146*Inittialize!$F$2)*2</f>
        <v>-0.7756443244216128</v>
      </c>
      <c r="J113">
        <f>SUM(Stand!J115*Inittialize!$F$3+Stand!J116*Inittialize!$F$4+Stand!J117*Inittialize!$F$5+Stand!J118*Inittialize!$F$6+Stand!J119*Inittialize!$F$7+Stand!J120*Inittialize!$F$8+Stand!J121*Inittialize!$F$9+Stand!J122*Inittialize!$F$10+Stand!J123*Inittialize!$F$11+Stand!J146*Inittialize!$F$2)*2</f>
        <v>-0.82527093888866809</v>
      </c>
      <c r="K113">
        <f>SUM(Stand!K115*Inittialize!$F$3+Stand!K116*Inittialize!$F$4+Stand!K117*Inittialize!$F$5+Stand!K118*Inittialize!$F$6+Stand!K119*Inittialize!$F$7+Stand!K120*Inittialize!$F$8+Stand!K121*Inittialize!$F$9+Stand!K122*Inittialize!$F$10+Stand!K123*Inittialize!$F$11+Stand!K146*Inittialize!$F$2)*2</f>
        <v>-0.88400087606851341</v>
      </c>
    </row>
    <row r="114" spans="1:11" x14ac:dyDescent="0.2">
      <c r="A114">
        <v>12</v>
      </c>
      <c r="B114">
        <f>SUM(Stand!B116*Inittialize!$F$3+Stand!B117*Inittialize!$F$4+Stand!B118*Inittialize!$F$5+Stand!B119*Inittialize!$F$6+Stand!B120*Inittialize!$F$7+Stand!B121*Inittialize!$F$8+Stand!B122*Inittialize!$F$9+Stand!B123*Inittialize!$F$10+Stand!B124*Inittialize!$F$11+Stand!B147*Inittialize!$F$2)*2</f>
        <v>-1.4136744618203487</v>
      </c>
      <c r="C114">
        <f>SUM(Stand!C116*Inittialize!$F$3+Stand!C117*Inittialize!$F$4+Stand!C118*Inittialize!$F$5+Stand!C119*Inittialize!$F$6+Stand!C120*Inittialize!$F$7+Stand!C121*Inittialize!$F$8+Stand!C122*Inittialize!$F$9+Stand!C123*Inittialize!$F$10+Stand!C124*Inittialize!$F$11+Stand!C147*Inittialize!$F$2)*2</f>
        <v>-1.2907438793986887</v>
      </c>
      <c r="D114">
        <f>SUM(Stand!D116*Inittialize!$F$3+Stand!D117*Inittialize!$F$4+Stand!D118*Inittialize!$F$5+Stand!D119*Inittialize!$F$6+Stand!D120*Inittialize!$F$7+Stand!D121*Inittialize!$F$8+Stand!D122*Inittialize!$F$9+Stand!D123*Inittialize!$F$10+Stand!D124*Inittialize!$F$11+Stand!D147*Inittialize!$F$2)*2</f>
        <v>-1.2850756194517556</v>
      </c>
      <c r="E114">
        <f>SUM(Stand!E116*Inittialize!$F$3+Stand!E117*Inittialize!$F$4+Stand!E118*Inittialize!$F$5+Stand!E119*Inittialize!$F$6+Stand!E120*Inittialize!$F$7+Stand!E121*Inittialize!$F$8+Stand!E122*Inittialize!$F$9+Stand!E123*Inittialize!$F$10+Stand!E124*Inittialize!$F$11+Stand!E147*Inittialize!$F$2)*2</f>
        <v>-1.2791783529820995</v>
      </c>
      <c r="F114">
        <f>SUM(Stand!F116*Inittialize!$F$3+Stand!F117*Inittialize!$F$4+Stand!F118*Inittialize!$F$5+Stand!F119*Inittialize!$F$6+Stand!F120*Inittialize!$F$7+Stand!F121*Inittialize!$F$8+Stand!F122*Inittialize!$F$9+Stand!F123*Inittialize!$F$10+Stand!F124*Inittialize!$F$11+Stand!F147*Inittialize!$F$2)*2</f>
        <v>-1.2740988935261888</v>
      </c>
      <c r="G114">
        <f>SUM(Stand!G116*Inittialize!$F$3+Stand!G117*Inittialize!$F$4+Stand!G118*Inittialize!$F$5+Stand!G119*Inittialize!$F$6+Stand!G120*Inittialize!$F$7+Stand!G121*Inittialize!$F$8+Stand!G122*Inittialize!$F$9+Stand!G123*Inittialize!$F$10+Stand!G124*Inittialize!$F$11+Stand!G147*Inittialize!$F$2)*2</f>
        <v>-1.2560248011247632</v>
      </c>
      <c r="H114">
        <f>SUM(Stand!H116*Inittialize!$F$3+Stand!H117*Inittialize!$F$4+Stand!H118*Inittialize!$F$5+Stand!H119*Inittialize!$F$6+Stand!H120*Inittialize!$F$7+Stand!H121*Inittialize!$F$8+Stand!H122*Inittialize!$F$9+Stand!H123*Inittialize!$F$10+Stand!H124*Inittialize!$F$11+Stand!H147*Inittialize!$F$2)*2</f>
        <v>-1.2275049691777657</v>
      </c>
      <c r="I114">
        <f>SUM(Stand!I116*Inittialize!$F$3+Stand!I117*Inittialize!$F$4+Stand!I118*Inittialize!$F$5+Stand!I119*Inittialize!$F$6+Stand!I120*Inittialize!$F$7+Stand!I121*Inittialize!$F$8+Stand!I122*Inittialize!$F$9+Stand!I123*Inittialize!$F$10+Stand!I124*Inittialize!$F$11+Stand!I147*Inittialize!$F$2)*2</f>
        <v>-1.2698149515935666</v>
      </c>
      <c r="J114">
        <f>SUM(Stand!J116*Inittialize!$F$3+Stand!J117*Inittialize!$F$4+Stand!J118*Inittialize!$F$5+Stand!J119*Inittialize!$F$6+Stand!J120*Inittialize!$F$7+Stand!J121*Inittialize!$F$8+Stand!J122*Inittialize!$F$9+Stand!J123*Inittialize!$F$10+Stand!J124*Inittialize!$F$11+Stand!J147*Inittialize!$F$2)*2</f>
        <v>-1.3194415660606218</v>
      </c>
      <c r="K114">
        <f>SUM(Stand!K116*Inittialize!$F$3+Stand!K117*Inittialize!$F$4+Stand!K118*Inittialize!$F$5+Stand!K119*Inittialize!$F$6+Stand!K120*Inittialize!$F$7+Stand!K121*Inittialize!$F$8+Stand!K122*Inittialize!$F$9+Stand!K123*Inittialize!$F$10+Stand!K124*Inittialize!$F$11+Stand!K147*Inittialize!$F$2)*2</f>
        <v>-1.3781715032404673</v>
      </c>
    </row>
    <row r="115" spans="1:11" x14ac:dyDescent="0.2">
      <c r="A115">
        <v>13</v>
      </c>
      <c r="B115">
        <f>SUM(Stand!B117*Inittialize!$F$3+Stand!B118*Inittialize!$F$4+Stand!B119*Inittialize!$F$5+Stand!B120*Inittialize!$F$6+Stand!B121*Inittialize!$F$7+Stand!B122*Inittialize!$F$8+Stand!B123*Inittialize!$F$9+Stand!B124*Inittialize!$F$10+Stand!B125*Inittialize!$F$11+Stand!B148*Inittialize!$F$2)*2</f>
        <v>-1.446306627453841</v>
      </c>
      <c r="C115">
        <f>SUM(Stand!C117*Inittialize!$F$3+Stand!C118*Inittialize!$F$4+Stand!C119*Inittialize!$F$5+Stand!C120*Inittialize!$F$6+Stand!C121*Inittialize!$F$7+Stand!C122*Inittialize!$F$8+Stand!C123*Inittialize!$F$9+Stand!C124*Inittialize!$F$10+Stand!C125*Inittialize!$F$11+Stand!C148*Inittialize!$F$2)*2</f>
        <v>-1.323376045032181</v>
      </c>
      <c r="D115">
        <f>SUM(Stand!D117*Inittialize!$F$3+Stand!D118*Inittialize!$F$4+Stand!D119*Inittialize!$F$5+Stand!D120*Inittialize!$F$6+Stand!D121*Inittialize!$F$7+Stand!D122*Inittialize!$F$8+Stand!D123*Inittialize!$F$9+Stand!D124*Inittialize!$F$10+Stand!D125*Inittialize!$F$11+Stand!D148*Inittialize!$F$2)*2</f>
        <v>-1.3177077850852479</v>
      </c>
      <c r="E115">
        <f>SUM(Stand!E117*Inittialize!$F$3+Stand!E118*Inittialize!$F$4+Stand!E119*Inittialize!$F$5+Stand!E120*Inittialize!$F$6+Stand!E121*Inittialize!$F$7+Stand!E122*Inittialize!$F$8+Stand!E123*Inittialize!$F$9+Stand!E124*Inittialize!$F$10+Stand!E125*Inittialize!$F$11+Stand!E148*Inittialize!$F$2)*2</f>
        <v>-1.3118105186155917</v>
      </c>
      <c r="F115">
        <f>SUM(Stand!F117*Inittialize!$F$3+Stand!F118*Inittialize!$F$4+Stand!F119*Inittialize!$F$5+Stand!F120*Inittialize!$F$6+Stand!F121*Inittialize!$F$7+Stand!F122*Inittialize!$F$8+Stand!F123*Inittialize!$F$9+Stand!F124*Inittialize!$F$10+Stand!F125*Inittialize!$F$11+Stand!F148*Inittialize!$F$2)*2</f>
        <v>-1.306731059159681</v>
      </c>
      <c r="G115">
        <f>SUM(Stand!G117*Inittialize!$F$3+Stand!G118*Inittialize!$F$4+Stand!G119*Inittialize!$F$5+Stand!G120*Inittialize!$F$6+Stand!G121*Inittialize!$F$7+Stand!G122*Inittialize!$F$8+Stand!G123*Inittialize!$F$9+Stand!G124*Inittialize!$F$10+Stand!G125*Inittialize!$F$11+Stand!G148*Inittialize!$F$2)*2</f>
        <v>-1.2886569667582555</v>
      </c>
      <c r="H115">
        <f>SUM(Stand!H117*Inittialize!$F$3+Stand!H118*Inittialize!$F$4+Stand!H119*Inittialize!$F$5+Stand!H120*Inittialize!$F$6+Stand!H121*Inittialize!$F$7+Stand!H122*Inittialize!$F$8+Stand!H123*Inittialize!$F$9+Stand!H124*Inittialize!$F$10+Stand!H125*Inittialize!$F$11+Stand!H148*Inittialize!$F$2)*2</f>
        <v>-1.260137134811258</v>
      </c>
      <c r="I115">
        <f>SUM(Stand!I117*Inittialize!$F$3+Stand!I118*Inittialize!$F$4+Stand!I119*Inittialize!$F$5+Stand!I120*Inittialize!$F$6+Stand!I121*Inittialize!$F$7+Stand!I122*Inittialize!$F$8+Stand!I123*Inittialize!$F$9+Stand!I124*Inittialize!$F$10+Stand!I125*Inittialize!$F$11+Stand!I148*Inittialize!$F$2)*2</f>
        <v>-1.3024471172270586</v>
      </c>
      <c r="J115">
        <f>SUM(Stand!J117*Inittialize!$F$3+Stand!J118*Inittialize!$F$4+Stand!J119*Inittialize!$F$5+Stand!J120*Inittialize!$F$6+Stand!J121*Inittialize!$F$7+Stand!J122*Inittialize!$F$8+Stand!J123*Inittialize!$F$9+Stand!J124*Inittialize!$F$10+Stand!J125*Inittialize!$F$11+Stand!J148*Inittialize!$F$2)*2</f>
        <v>-1.352073731694114</v>
      </c>
      <c r="K115">
        <f>SUM(Stand!K117*Inittialize!$F$3+Stand!K118*Inittialize!$F$4+Stand!K119*Inittialize!$F$5+Stand!K120*Inittialize!$F$6+Stand!K121*Inittialize!$F$7+Stand!K122*Inittialize!$F$8+Stand!K123*Inittialize!$F$9+Stand!K124*Inittialize!$F$10+Stand!K125*Inittialize!$F$11+Stand!K148*Inittialize!$F$2)*2</f>
        <v>-1.4108036688739594</v>
      </c>
    </row>
    <row r="116" spans="1:11" x14ac:dyDescent="0.2">
      <c r="A116">
        <v>14</v>
      </c>
      <c r="B116">
        <f>SUM(Stand!B118*Inittialize!$F$3+Stand!B119*Inittialize!$F$4+Stand!B120*Inittialize!$F$5+Stand!B121*Inittialize!$F$6+Stand!B122*Inittialize!$F$7+Stand!B123*Inittialize!$F$8+Stand!B124*Inittialize!$F$9+Stand!B125*Inittialize!$F$10+Stand!B126*Inittialize!$F$11+Stand!B149*Inittialize!$F$2)*2</f>
        <v>-1.4789387930873332</v>
      </c>
      <c r="C116">
        <f>SUM(Stand!C118*Inittialize!$F$3+Stand!C119*Inittialize!$F$4+Stand!C120*Inittialize!$F$5+Stand!C121*Inittialize!$F$6+Stand!C122*Inittialize!$F$7+Stand!C123*Inittialize!$F$8+Stand!C124*Inittialize!$F$9+Stand!C125*Inittialize!$F$10+Stand!C126*Inittialize!$F$11+Stand!C149*Inittialize!$F$2)*2</f>
        <v>-1.3560082106656732</v>
      </c>
      <c r="D116">
        <f>SUM(Stand!D118*Inittialize!$F$3+Stand!D119*Inittialize!$F$4+Stand!D120*Inittialize!$F$5+Stand!D121*Inittialize!$F$6+Stand!D122*Inittialize!$F$7+Stand!D123*Inittialize!$F$8+Stand!D124*Inittialize!$F$9+Stand!D125*Inittialize!$F$10+Stand!D126*Inittialize!$F$11+Stand!D149*Inittialize!$F$2)*2</f>
        <v>-1.3503399507187399</v>
      </c>
      <c r="E116">
        <f>SUM(Stand!E118*Inittialize!$F$3+Stand!E119*Inittialize!$F$4+Stand!E120*Inittialize!$F$5+Stand!E121*Inittialize!$F$6+Stand!E122*Inittialize!$F$7+Stand!E123*Inittialize!$F$8+Stand!E124*Inittialize!$F$9+Stand!E125*Inittialize!$F$10+Stand!E126*Inittialize!$F$11+Stand!E149*Inittialize!$F$2)*2</f>
        <v>-1.344442684249084</v>
      </c>
      <c r="F116">
        <f>SUM(Stand!F118*Inittialize!$F$3+Stand!F119*Inittialize!$F$4+Stand!F120*Inittialize!$F$5+Stand!F121*Inittialize!$F$6+Stand!F122*Inittialize!$F$7+Stand!F123*Inittialize!$F$8+Stand!F124*Inittialize!$F$9+Stand!F125*Inittialize!$F$10+Stand!F126*Inittialize!$F$11+Stand!F149*Inittialize!$F$2)*2</f>
        <v>-1.3393632247931733</v>
      </c>
      <c r="G116">
        <f>SUM(Stand!G118*Inittialize!$F$3+Stand!G119*Inittialize!$F$4+Stand!G120*Inittialize!$F$5+Stand!G121*Inittialize!$F$6+Stand!G122*Inittialize!$F$7+Stand!G123*Inittialize!$F$8+Stand!G124*Inittialize!$F$9+Stand!G125*Inittialize!$F$10+Stand!G126*Inittialize!$F$11+Stand!G149*Inittialize!$F$2)*2</f>
        <v>-1.3212891323917475</v>
      </c>
      <c r="H116">
        <f>SUM(Stand!H118*Inittialize!$F$3+Stand!H119*Inittialize!$F$4+Stand!H120*Inittialize!$F$5+Stand!H121*Inittialize!$F$6+Stand!H122*Inittialize!$F$7+Stand!H123*Inittialize!$F$8+Stand!H124*Inittialize!$F$9+Stand!H125*Inittialize!$F$10+Stand!H126*Inittialize!$F$11+Stand!H149*Inittialize!$F$2)*2</f>
        <v>-1.29276930044475</v>
      </c>
      <c r="I116">
        <f>SUM(Stand!I118*Inittialize!$F$3+Stand!I119*Inittialize!$F$4+Stand!I120*Inittialize!$F$5+Stand!I121*Inittialize!$F$6+Stand!I122*Inittialize!$F$7+Stand!I123*Inittialize!$F$8+Stand!I124*Inittialize!$F$9+Stand!I125*Inittialize!$F$10+Stand!I126*Inittialize!$F$11+Stand!I149*Inittialize!$F$2)*2</f>
        <v>-1.3350792828605509</v>
      </c>
      <c r="J116">
        <f>SUM(Stand!J118*Inittialize!$F$3+Stand!J119*Inittialize!$F$4+Stand!J120*Inittialize!$F$5+Stand!J121*Inittialize!$F$6+Stand!J122*Inittialize!$F$7+Stand!J123*Inittialize!$F$8+Stand!J124*Inittialize!$F$9+Stand!J125*Inittialize!$F$10+Stand!J126*Inittialize!$F$11+Stand!J149*Inittialize!$F$2)*2</f>
        <v>-1.3847058973276061</v>
      </c>
      <c r="K116">
        <f>SUM(Stand!K118*Inittialize!$F$3+Stand!K119*Inittialize!$F$4+Stand!K120*Inittialize!$F$5+Stand!K121*Inittialize!$F$6+Stand!K122*Inittialize!$F$7+Stand!K123*Inittialize!$F$8+Stand!K124*Inittialize!$F$9+Stand!K125*Inittialize!$F$10+Stand!K126*Inittialize!$F$11+Stand!K149*Inittialize!$F$2)*2</f>
        <v>-1.4434358345074514</v>
      </c>
    </row>
    <row r="117" spans="1:11" x14ac:dyDescent="0.2">
      <c r="A117">
        <v>15</v>
      </c>
      <c r="B117">
        <f>SUM(Stand!B119*Inittialize!$F$3+Stand!B120*Inittialize!$F$4+Stand!B121*Inittialize!$F$5+Stand!B122*Inittialize!$F$6+Stand!B123*Inittialize!$F$7+Stand!B124*Inittialize!$F$8+Stand!B125*Inittialize!$F$9+Stand!B126*Inittialize!$F$10+Stand!B127*Inittialize!$F$11+Stand!B150*Inittialize!$F$2)*2</f>
        <v>-1.5115709587208255</v>
      </c>
      <c r="C117">
        <f>SUM(Stand!C119*Inittialize!$F$3+Stand!C120*Inittialize!$F$4+Stand!C121*Inittialize!$F$5+Stand!C122*Inittialize!$F$6+Stand!C123*Inittialize!$F$7+Stand!C124*Inittialize!$F$8+Stand!C125*Inittialize!$F$9+Stand!C126*Inittialize!$F$10+Stand!C127*Inittialize!$F$11+Stand!C150*Inittialize!$F$2)*2</f>
        <v>-1.3886403762991655</v>
      </c>
      <c r="D117">
        <f>SUM(Stand!D119*Inittialize!$F$3+Stand!D120*Inittialize!$F$4+Stand!D121*Inittialize!$F$5+Stand!D122*Inittialize!$F$6+Stand!D123*Inittialize!$F$7+Stand!D124*Inittialize!$F$8+Stand!D125*Inittialize!$F$9+Stand!D126*Inittialize!$F$10+Stand!D127*Inittialize!$F$11+Stand!D150*Inittialize!$F$2)*2</f>
        <v>-1.3829721163522322</v>
      </c>
      <c r="E117">
        <f>SUM(Stand!E119*Inittialize!$F$3+Stand!E120*Inittialize!$F$4+Stand!E121*Inittialize!$F$5+Stand!E122*Inittialize!$F$6+Stand!E123*Inittialize!$F$7+Stand!E124*Inittialize!$F$8+Stand!E125*Inittialize!$F$9+Stand!E126*Inittialize!$F$10+Stand!E127*Inittialize!$F$11+Stand!E150*Inittialize!$F$2)*2</f>
        <v>-1.377074849882576</v>
      </c>
      <c r="F117">
        <f>SUM(Stand!F119*Inittialize!$F$3+Stand!F120*Inittialize!$F$4+Stand!F121*Inittialize!$F$5+Stand!F122*Inittialize!$F$6+Stand!F123*Inittialize!$F$7+Stand!F124*Inittialize!$F$8+Stand!F125*Inittialize!$F$9+Stand!F126*Inittialize!$F$10+Stand!F127*Inittialize!$F$11+Stand!F150*Inittialize!$F$2)*2</f>
        <v>-1.3719953904266653</v>
      </c>
      <c r="G117">
        <f>SUM(Stand!G119*Inittialize!$F$3+Stand!G120*Inittialize!$F$4+Stand!G121*Inittialize!$F$5+Stand!G122*Inittialize!$F$6+Stand!G123*Inittialize!$F$7+Stand!G124*Inittialize!$F$8+Stand!G125*Inittialize!$F$9+Stand!G126*Inittialize!$F$10+Stand!G127*Inittialize!$F$11+Stand!G150*Inittialize!$F$2)*2</f>
        <v>-1.3539212980252398</v>
      </c>
      <c r="H117">
        <f>SUM(Stand!H119*Inittialize!$F$3+Stand!H120*Inittialize!$F$4+Stand!H121*Inittialize!$F$5+Stand!H122*Inittialize!$F$6+Stand!H123*Inittialize!$F$7+Stand!H124*Inittialize!$F$8+Stand!H125*Inittialize!$F$9+Stand!H126*Inittialize!$F$10+Stand!H127*Inittialize!$F$11+Stand!H150*Inittialize!$F$2)*2</f>
        <v>-1.3254014660782423</v>
      </c>
      <c r="I117">
        <f>SUM(Stand!I119*Inittialize!$F$3+Stand!I120*Inittialize!$F$4+Stand!I121*Inittialize!$F$5+Stand!I122*Inittialize!$F$6+Stand!I123*Inittialize!$F$7+Stand!I124*Inittialize!$F$8+Stand!I125*Inittialize!$F$9+Stand!I126*Inittialize!$F$10+Stand!I127*Inittialize!$F$11+Stand!I150*Inittialize!$F$2)*2</f>
        <v>-1.3677114484940429</v>
      </c>
      <c r="J117">
        <f>SUM(Stand!J119*Inittialize!$F$3+Stand!J120*Inittialize!$F$4+Stand!J121*Inittialize!$F$5+Stand!J122*Inittialize!$F$6+Stand!J123*Inittialize!$F$7+Stand!J124*Inittialize!$F$8+Stand!J125*Inittialize!$F$9+Stand!J126*Inittialize!$F$10+Stand!J127*Inittialize!$F$11+Stand!J150*Inittialize!$F$2)*2</f>
        <v>-1.4173380629610983</v>
      </c>
      <c r="K117">
        <f>SUM(Stand!K119*Inittialize!$F$3+Stand!K120*Inittialize!$F$4+Stand!K121*Inittialize!$F$5+Stand!K122*Inittialize!$F$6+Stand!K123*Inittialize!$F$7+Stand!K124*Inittialize!$F$8+Stand!K125*Inittialize!$F$9+Stand!K126*Inittialize!$F$10+Stand!K127*Inittialize!$F$11+Stand!K150*Inittialize!$F$2)*2</f>
        <v>-1.4760680001409436</v>
      </c>
    </row>
    <row r="118" spans="1:11" x14ac:dyDescent="0.2">
      <c r="A118">
        <v>16</v>
      </c>
      <c r="B118">
        <f>SUM(Stand!B120*Inittialize!$F$3+Stand!B121*Inittialize!$F$4+Stand!B122*Inittialize!$F$5+Stand!B123*Inittialize!$F$6+Stand!B124*Inittialize!$F$7+Stand!B125*Inittialize!$F$8+Stand!B126*Inittialize!$F$9+Stand!B127*Inittialize!$F$10+Stand!B128*Inittialize!$F$11+Stand!B151*Inittialize!$F$2)*2</f>
        <v>-1.5442031243543175</v>
      </c>
      <c r="C118">
        <f>SUM(Stand!C120*Inittialize!$F$3+Stand!C121*Inittialize!$F$4+Stand!C122*Inittialize!$F$5+Stand!C123*Inittialize!$F$6+Stand!C124*Inittialize!$F$7+Stand!C125*Inittialize!$F$8+Stand!C126*Inittialize!$F$9+Stand!C127*Inittialize!$F$10+Stand!C128*Inittialize!$F$11+Stand!C151*Inittialize!$F$2)*2</f>
        <v>-1.4212725419326575</v>
      </c>
      <c r="D118">
        <f>SUM(Stand!D120*Inittialize!$F$3+Stand!D121*Inittialize!$F$4+Stand!D122*Inittialize!$F$5+Stand!D123*Inittialize!$F$6+Stand!D124*Inittialize!$F$7+Stand!D125*Inittialize!$F$8+Stand!D126*Inittialize!$F$9+Stand!D127*Inittialize!$F$10+Stand!D128*Inittialize!$F$11+Stand!D151*Inittialize!$F$2)*2</f>
        <v>-1.4156042819857244</v>
      </c>
      <c r="E118">
        <f>SUM(Stand!E120*Inittialize!$F$3+Stand!E121*Inittialize!$F$4+Stand!E122*Inittialize!$F$5+Stand!E123*Inittialize!$F$6+Stand!E124*Inittialize!$F$7+Stand!E125*Inittialize!$F$8+Stand!E126*Inittialize!$F$9+Stand!E127*Inittialize!$F$10+Stand!E128*Inittialize!$F$11+Stand!E151*Inittialize!$F$2)*2</f>
        <v>-1.4097070155160685</v>
      </c>
      <c r="F118">
        <f>SUM(Stand!F120*Inittialize!$F$3+Stand!F121*Inittialize!$F$4+Stand!F122*Inittialize!$F$5+Stand!F123*Inittialize!$F$6+Stand!F124*Inittialize!$F$7+Stand!F125*Inittialize!$F$8+Stand!F126*Inittialize!$F$9+Stand!F127*Inittialize!$F$10+Stand!F128*Inittialize!$F$11+Stand!F151*Inittialize!$F$2)*2</f>
        <v>-1.4046275560601575</v>
      </c>
      <c r="G118">
        <f>SUM(Stand!G120*Inittialize!$F$3+Stand!G121*Inittialize!$F$4+Stand!G122*Inittialize!$F$5+Stand!G123*Inittialize!$F$6+Stand!G124*Inittialize!$F$7+Stand!G125*Inittialize!$F$8+Stand!G126*Inittialize!$F$9+Stand!G127*Inittialize!$F$10+Stand!G128*Inittialize!$F$11+Stand!G151*Inittialize!$F$2)*2</f>
        <v>-1.3865534636587318</v>
      </c>
      <c r="H118">
        <f>SUM(Stand!H120*Inittialize!$F$3+Stand!H121*Inittialize!$F$4+Stand!H122*Inittialize!$F$5+Stand!H123*Inittialize!$F$6+Stand!H124*Inittialize!$F$7+Stand!H125*Inittialize!$F$8+Stand!H126*Inittialize!$F$9+Stand!H127*Inittialize!$F$10+Stand!H128*Inittialize!$F$11+Stand!H151*Inittialize!$F$2)*2</f>
        <v>-1.3580336317117345</v>
      </c>
      <c r="I118">
        <f>SUM(Stand!I120*Inittialize!$F$3+Stand!I121*Inittialize!$F$4+Stand!I122*Inittialize!$F$5+Stand!I123*Inittialize!$F$6+Stand!I124*Inittialize!$F$7+Stand!I125*Inittialize!$F$8+Stand!I126*Inittialize!$F$9+Stand!I127*Inittialize!$F$10+Stand!I128*Inittialize!$F$11+Stand!I151*Inittialize!$F$2)*2</f>
        <v>-1.4003436141275354</v>
      </c>
      <c r="J118">
        <f>SUM(Stand!J120*Inittialize!$F$3+Stand!J121*Inittialize!$F$4+Stand!J122*Inittialize!$F$5+Stand!J123*Inittialize!$F$6+Stand!J124*Inittialize!$F$7+Stand!J125*Inittialize!$F$8+Stand!J126*Inittialize!$F$9+Stand!J127*Inittialize!$F$10+Stand!J128*Inittialize!$F$11+Stand!J151*Inittialize!$F$2)*2</f>
        <v>-1.4499702285945903</v>
      </c>
      <c r="K118">
        <f>SUM(Stand!K120*Inittialize!$F$3+Stand!K121*Inittialize!$F$4+Stand!K122*Inittialize!$F$5+Stand!K123*Inittialize!$F$6+Stand!K124*Inittialize!$F$7+Stand!K125*Inittialize!$F$8+Stand!K126*Inittialize!$F$9+Stand!K127*Inittialize!$F$10+Stand!K128*Inittialize!$F$11+Stand!K151*Inittialize!$F$2)*2</f>
        <v>-1.5087001657744359</v>
      </c>
    </row>
    <row r="119" spans="1:11" x14ac:dyDescent="0.2">
      <c r="A119">
        <v>17</v>
      </c>
      <c r="B119">
        <f>SUM(Stand!B121*Inittialize!$F$3+Stand!B122*Inittialize!$F$4+Stand!B123*Inittialize!$F$5+Stand!B124*Inittialize!$F$6+Stand!B125*Inittialize!$F$7+Stand!B126*Inittialize!$F$8+Stand!B127*Inittialize!$F$9+Stand!B128*Inittialize!$F$10+Stand!B129*Inittialize!$F$11+Stand!B152*Inittialize!$F$2)*2</f>
        <v>-1.5939774959143658</v>
      </c>
      <c r="C119">
        <f>SUM(Stand!C121*Inittialize!$F$3+Stand!C122*Inittialize!$F$4+Stand!C123*Inittialize!$F$5+Stand!C124*Inittialize!$F$6+Stand!C125*Inittialize!$F$7+Stand!C126*Inittialize!$F$8+Stand!C127*Inittialize!$F$9+Stand!C128*Inittialize!$F$10+Stand!C129*Inittialize!$F$11+Stand!C152*Inittialize!$F$2)*2</f>
        <v>-1.4971828920746726</v>
      </c>
      <c r="D119">
        <f>SUM(Stand!D121*Inittialize!$F$3+Stand!D122*Inittialize!$F$4+Stand!D123*Inittialize!$F$5+Stand!D124*Inittialize!$F$6+Stand!D125*Inittialize!$F$7+Stand!D126*Inittialize!$F$8+Stand!D127*Inittialize!$F$9+Stand!D128*Inittialize!$F$10+Stand!D129*Inittialize!$F$11+Stand!D152*Inittialize!$F$2)*2</f>
        <v>-1.4938979547846909</v>
      </c>
      <c r="E119">
        <f>SUM(Stand!E121*Inittialize!$F$3+Stand!E122*Inittialize!$F$4+Stand!E123*Inittialize!$F$5+Stand!E124*Inittialize!$F$6+Stand!E125*Inittialize!$F$7+Stand!E126*Inittialize!$F$8+Stand!E127*Inittialize!$F$9+Stand!E128*Inittialize!$F$10+Stand!E129*Inittialize!$F$11+Stand!E152*Inittialize!$F$2)*2</f>
        <v>-1.4904698126471669</v>
      </c>
      <c r="F119">
        <f>SUM(Stand!F121*Inittialize!$F$3+Stand!F122*Inittialize!$F$4+Stand!F123*Inittialize!$F$5+Stand!F124*Inittialize!$F$6+Stand!F125*Inittialize!$F$7+Stand!F126*Inittialize!$F$8+Stand!F127*Inittialize!$F$9+Stand!F128*Inittialize!$F$10+Stand!F129*Inittialize!$F$11+Stand!F152*Inittialize!$F$2)*2</f>
        <v>-1.4874975491144364</v>
      </c>
      <c r="G119">
        <f>SUM(Stand!G121*Inittialize!$F$3+Stand!G122*Inittialize!$F$4+Stand!G123*Inittialize!$F$5+Stand!G124*Inittialize!$F$6+Stand!G125*Inittialize!$F$7+Stand!G126*Inittialize!$F$8+Stand!G127*Inittialize!$F$9+Stand!G128*Inittialize!$F$10+Stand!G129*Inittialize!$F$11+Stand!G152*Inittialize!$F$2)*2</f>
        <v>-1.4771055665184771</v>
      </c>
      <c r="H119">
        <f>SUM(Stand!H121*Inittialize!$F$3+Stand!H122*Inittialize!$F$4+Stand!H123*Inittialize!$F$5+Stand!H124*Inittialize!$F$6+Stand!H125*Inittialize!$F$7+Stand!H126*Inittialize!$F$8+Stand!H127*Inittialize!$F$9+Stand!H128*Inittialize!$F$10+Stand!H129*Inittialize!$F$11+Stand!H152*Inittialize!$F$2)*2</f>
        <v>-1.4550918781972377</v>
      </c>
      <c r="I119">
        <f>SUM(Stand!I121*Inittialize!$F$3+Stand!I122*Inittialize!$F$4+Stand!I123*Inittialize!$F$5+Stand!I124*Inittialize!$F$6+Stand!I125*Inittialize!$F$7+Stand!I126*Inittialize!$F$8+Stand!I127*Inittialize!$F$9+Stand!I128*Inittialize!$F$10+Stand!I129*Inittialize!$F$11+Stand!I152*Inittialize!$F$2)*2</f>
        <v>-1.4577755813122062</v>
      </c>
      <c r="J119">
        <f>SUM(Stand!J121*Inittialize!$F$3+Stand!J122*Inittialize!$F$4+Stand!J123*Inittialize!$F$5+Stand!J124*Inittialize!$F$6+Stand!J125*Inittialize!$F$7+Stand!J126*Inittialize!$F$8+Stand!J127*Inittialize!$F$9+Stand!J128*Inittialize!$F$10+Stand!J129*Inittialize!$F$11+Stand!J152*Inittialize!$F$2)*2</f>
        <v>-1.5035733979669499</v>
      </c>
      <c r="K119">
        <f>SUM(Stand!K121*Inittialize!$F$3+Stand!K122*Inittialize!$F$4+Stand!K123*Inittialize!$F$5+Stand!K124*Inittialize!$F$6+Stand!K125*Inittialize!$F$7+Stand!K126*Inittialize!$F$8+Stand!K127*Inittialize!$F$9+Stand!K128*Inittialize!$F$10+Stand!K129*Inittialize!$F$11+Stand!K152*Inittialize!$F$2)*2</f>
        <v>-1.5584745373344842</v>
      </c>
    </row>
    <row r="120" spans="1:11" x14ac:dyDescent="0.2">
      <c r="A120">
        <v>18</v>
      </c>
      <c r="B120">
        <f>SUM(Stand!B122*Inittialize!$F$3+Stand!B123*Inittialize!$F$4+Stand!B124*Inittialize!$F$5+Stand!B125*Inittialize!$F$6+Stand!B126*Inittialize!$F$7+Stand!B127*Inittialize!$F$8+Stand!B128*Inittialize!$F$9+Stand!B129*Inittialize!$F$10+Stand!B130*Inittialize!$F$11+Stand!B153*Inittialize!$F$2)*2</f>
        <v>-1.6608940734009698</v>
      </c>
      <c r="C120">
        <f>SUM(Stand!C122*Inittialize!$F$3+Stand!C123*Inittialize!$F$4+Stand!C124*Inittialize!$F$5+Stand!C125*Inittialize!$F$6+Stand!C126*Inittialize!$F$7+Stand!C127*Inittialize!$F$8+Stand!C128*Inittialize!$F$9+Stand!C129*Inittialize!$F$10+Stand!C130*Inittialize!$F$11+Stand!C153*Inittialize!$F$2)*2</f>
        <v>-1.5938482191974095</v>
      </c>
      <c r="D120">
        <f>SUM(Stand!D122*Inittialize!$F$3+Stand!D123*Inittialize!$F$4+Stand!D124*Inittialize!$F$5+Stand!D125*Inittialize!$F$6+Stand!D126*Inittialize!$F$7+Stand!D127*Inittialize!$F$8+Stand!D128*Inittialize!$F$9+Stand!D129*Inittialize!$F$10+Stand!D130*Inittialize!$F$11+Stand!D153*Inittialize!$F$2)*2</f>
        <v>-1.5922658316536182</v>
      </c>
      <c r="E120">
        <f>SUM(Stand!E122*Inittialize!$F$3+Stand!E123*Inittialize!$F$4+Stand!E124*Inittialize!$F$5+Stand!E125*Inittialize!$F$6+Stand!E126*Inittialize!$F$7+Stand!E127*Inittialize!$F$8+Stand!E128*Inittialize!$F$9+Stand!E129*Inittialize!$F$10+Stand!E130*Inittialize!$F$11+Stand!E153*Inittialize!$F$2)*2</f>
        <v>-1.5906076981618353</v>
      </c>
      <c r="F120">
        <f>SUM(Stand!F122*Inittialize!$F$3+Stand!F123*Inittialize!$F$4+Stand!F124*Inittialize!$F$5+Stand!F125*Inittialize!$F$6+Stand!F126*Inittialize!$F$7+Stand!F127*Inittialize!$F$8+Stand!F128*Inittialize!$F$9+Stand!F129*Inittialize!$F$10+Stand!F130*Inittialize!$F$11+Stand!F153*Inittialize!$F$2)*2</f>
        <v>-1.5891754322103384</v>
      </c>
      <c r="G120">
        <f>SUM(Stand!G122*Inittialize!$F$3+Stand!G123*Inittialize!$F$4+Stand!G124*Inittialize!$F$5+Stand!G125*Inittialize!$F$6+Stand!G126*Inittialize!$F$7+Stand!G127*Inittialize!$F$8+Stand!G128*Inittialize!$F$9+Stand!G129*Inittialize!$F$10+Stand!G130*Inittialize!$F$11+Stand!G153*Inittialize!$F$2)*2</f>
        <v>-1.5840063738197934</v>
      </c>
      <c r="H120">
        <f>SUM(Stand!H122*Inittialize!$F$3+Stand!H123*Inittialize!$F$4+Stand!H124*Inittialize!$F$5+Stand!H125*Inittialize!$F$6+Stand!H126*Inittialize!$F$7+Stand!H127*Inittialize!$F$8+Stand!H128*Inittialize!$F$9+Stand!H129*Inittialize!$F$10+Stand!H130*Inittialize!$F$11+Stand!H153*Inittialize!$F$2)*2</f>
        <v>-1.5733496574558192</v>
      </c>
      <c r="I120">
        <f>SUM(Stand!I122*Inittialize!$F$3+Stand!I123*Inittialize!$F$4+Stand!I124*Inittialize!$F$5+Stand!I125*Inittialize!$F$6+Stand!I126*Inittialize!$F$7+Stand!I127*Inittialize!$F$8+Stand!I128*Inittialize!$F$9+Stand!I129*Inittialize!$F$10+Stand!I130*Inittialize!$F$11+Stand!I153*Inittialize!$F$2)*2</f>
        <v>-1.5704899754535542</v>
      </c>
      <c r="J120">
        <f>SUM(Stand!J122*Inittialize!$F$3+Stand!J123*Inittialize!$F$4+Stand!J124*Inittialize!$F$5+Stand!J125*Inittialize!$F$6+Stand!J126*Inittialize!$F$7+Stand!J127*Inittialize!$F$8+Stand!J128*Inittialize!$F$9+Stand!J129*Inittialize!$F$10+Stand!J130*Inittialize!$F$11+Stand!J153*Inittialize!$F$2)*2</f>
        <v>-1.5756374044909853</v>
      </c>
      <c r="K120">
        <f>SUM(Stand!K122*Inittialize!$F$3+Stand!K123*Inittialize!$F$4+Stand!K124*Inittialize!$F$5+Stand!K125*Inittialize!$F$6+Stand!K126*Inittialize!$F$7+Stand!K127*Inittialize!$F$8+Stand!K128*Inittialize!$F$9+Stand!K129*Inittialize!$F$10+Stand!K130*Inittialize!$F$11+Stand!K153*Inittialize!$F$2)*2</f>
        <v>-1.6253911148210882</v>
      </c>
    </row>
    <row r="121" spans="1:11" x14ac:dyDescent="0.2">
      <c r="A121">
        <v>19</v>
      </c>
      <c r="B121">
        <f>SUM(Stand!B123*Inittialize!$F$3+Stand!B124*Inittialize!$F$4+Stand!B125*Inittialize!$F$5+Stand!B126*Inittialize!$F$6+Stand!B127*Inittialize!$F$7+Stand!B128*Inittialize!$F$8+Stand!B129*Inittialize!$F$9+Stand!B130*Inittialize!$F$10+Stand!B131*Inittialize!$F$11+Stand!B154*Inittialize!$F$2)*2</f>
        <v>-1.7449528568141301</v>
      </c>
      <c r="C121">
        <f>SUM(Stand!C123*Inittialize!$F$3+Stand!C124*Inittialize!$F$4+Stand!C125*Inittialize!$F$5+Stand!C126*Inittialize!$F$6+Stand!C127*Inittialize!$F$7+Stand!C128*Inittialize!$F$8+Stand!C129*Inittialize!$F$9+Stand!C130*Inittialize!$F$10+Stand!C131*Inittialize!$F$11+Stand!C154*Inittialize!$F$2)*2</f>
        <v>-1.7104605360778402</v>
      </c>
      <c r="D121">
        <f>SUM(Stand!D123*Inittialize!$F$3+Stand!D124*Inittialize!$F$4+Stand!D125*Inittialize!$F$5+Stand!D126*Inittialize!$F$6+Stand!D127*Inittialize!$F$7+Stand!D128*Inittialize!$F$8+Stand!D129*Inittialize!$F$9+Stand!D130*Inittialize!$F$10+Stand!D131*Inittialize!$F$11+Stand!D154*Inittialize!$F$2)*2</f>
        <v>-1.7099537911843465</v>
      </c>
      <c r="E121">
        <f>SUM(Stand!E123*Inittialize!$F$3+Stand!E124*Inittialize!$F$4+Stand!E125*Inittialize!$F$5+Stand!E126*Inittialize!$F$6+Stand!E127*Inittialize!$F$7+Stand!E128*Inittialize!$F$8+Stand!E129*Inittialize!$F$9+Stand!E130*Inittialize!$F$10+Stand!E131*Inittialize!$F$11+Stand!E154*Inittialize!$F$2)*2</f>
        <v>-1.7094204164667819</v>
      </c>
      <c r="F121">
        <f>SUM(Stand!F123*Inittialize!$F$3+Stand!F124*Inittialize!$F$4+Stand!F125*Inittialize!$F$5+Stand!F126*Inittialize!$F$6+Stand!F127*Inittialize!$F$7+Stand!F128*Inittialize!$F$8+Stand!F129*Inittialize!$F$9+Stand!F130*Inittialize!$F$10+Stand!F131*Inittialize!$F$11+Stand!F154*Inittialize!$F$2)*2</f>
        <v>-1.7089609497545726</v>
      </c>
      <c r="G121">
        <f>SUM(Stand!G123*Inittialize!$F$3+Stand!G124*Inittialize!$F$4+Stand!G125*Inittialize!$F$5+Stand!G126*Inittialize!$F$6+Stand!G127*Inittialize!$F$7+Stand!G128*Inittialize!$F$8+Stand!G129*Inittialize!$F$9+Stand!G130*Inittialize!$F$10+Stand!G131*Inittialize!$F$11+Stand!G154*Inittialize!$F$2)*2</f>
        <v>-1.7072558855626803</v>
      </c>
      <c r="H121">
        <f>SUM(Stand!H123*Inittialize!$F$3+Stand!H124*Inittialize!$F$4+Stand!H125*Inittialize!$F$5+Stand!H126*Inittialize!$F$6+Stand!H127*Inittialize!$F$7+Stand!H128*Inittialize!$F$8+Stand!H129*Inittialize!$F$9+Stand!H130*Inittialize!$F$10+Stand!H131*Inittialize!$F$11+Stand!H154*Inittialize!$F$2)*2</f>
        <v>-1.7037036467746889</v>
      </c>
      <c r="I121">
        <f>SUM(Stand!I123*Inittialize!$F$3+Stand!I124*Inittialize!$F$4+Stand!I125*Inittialize!$F$5+Stand!I126*Inittialize!$F$6+Stand!I127*Inittialize!$F$7+Stand!I128*Inittialize!$F$8+Stand!I129*Inittialize!$F$9+Stand!I130*Inittialize!$F$10+Stand!I131*Inittialize!$F$11+Stand!I154*Inittialize!$F$2)*2</f>
        <v>-1.7029838379716977</v>
      </c>
      <c r="J121">
        <f>SUM(Stand!J123*Inittialize!$F$3+Stand!J124*Inittialize!$F$4+Stand!J125*Inittialize!$F$5+Stand!J126*Inittialize!$F$6+Stand!J127*Inittialize!$F$7+Stand!J128*Inittialize!$F$8+Stand!J129*Inittialize!$F$9+Stand!J130*Inittialize!$F$10+Stand!J131*Inittialize!$F$11+Stand!J154*Inittialize!$F$2)*2</f>
        <v>-1.7016652067465781</v>
      </c>
      <c r="K121">
        <f>SUM(Stand!K123*Inittialize!$F$3+Stand!K124*Inittialize!$F$4+Stand!K125*Inittialize!$F$5+Stand!K126*Inittialize!$F$6+Stand!K127*Inittialize!$F$7+Stand!K128*Inittialize!$F$8+Stand!K129*Inittialize!$F$9+Stand!K130*Inittialize!$F$10+Stand!K131*Inittialize!$F$11+Stand!K154*Inittialize!$F$2)*2</f>
        <v>-1.7094498982342485</v>
      </c>
    </row>
    <row r="122" spans="1:11" x14ac:dyDescent="0.2">
      <c r="A122">
        <v>20</v>
      </c>
      <c r="B122">
        <f>SUM(Stand!B124*Inittialize!$F$3+Stand!B125*Inittialize!$F$4+Stand!B126*Inittialize!$F$5+Stand!B127*Inittialize!$F$6+Stand!B128*Inittialize!$F$7+Stand!B129*Inittialize!$F$8+Stand!B130*Inittialize!$F$9+Stand!B131*Inittialize!$F$10+Stand!B132*Inittialize!$F$11+Stand!B155*Inittialize!$F$2)*2</f>
        <v>-1.8461538461538463</v>
      </c>
      <c r="C122">
        <f>SUM(Stand!C124*Inittialize!$F$3+Stand!C125*Inittialize!$F$4+Stand!C126*Inittialize!$F$5+Stand!C127*Inittialize!$F$6+Stand!C128*Inittialize!$F$7+Stand!C129*Inittialize!$F$8+Stand!C130*Inittialize!$F$9+Stand!C131*Inittialize!$F$10+Stand!C132*Inittialize!$F$11+Stand!C155*Inittialize!$F$2)*2</f>
        <v>-1.8461538461538463</v>
      </c>
      <c r="D122">
        <f>SUM(Stand!D124*Inittialize!$F$3+Stand!D125*Inittialize!$F$4+Stand!D126*Inittialize!$F$5+Stand!D127*Inittialize!$F$6+Stand!D128*Inittialize!$F$7+Stand!D129*Inittialize!$F$8+Stand!D130*Inittialize!$F$9+Stand!D131*Inittialize!$F$10+Stand!D132*Inittialize!$F$11+Stand!D155*Inittialize!$F$2)*2</f>
        <v>-1.8461538461538463</v>
      </c>
      <c r="E122">
        <f>SUM(Stand!E124*Inittialize!$F$3+Stand!E125*Inittialize!$F$4+Stand!E126*Inittialize!$F$5+Stand!E127*Inittialize!$F$6+Stand!E128*Inittialize!$F$7+Stand!E129*Inittialize!$F$8+Stand!E130*Inittialize!$F$9+Stand!E131*Inittialize!$F$10+Stand!E132*Inittialize!$F$11+Stand!E155*Inittialize!$F$2)*2</f>
        <v>-1.8461538461538463</v>
      </c>
      <c r="F122">
        <f>SUM(Stand!F124*Inittialize!$F$3+Stand!F125*Inittialize!$F$4+Stand!F126*Inittialize!$F$5+Stand!F127*Inittialize!$F$6+Stand!F128*Inittialize!$F$7+Stand!F129*Inittialize!$F$8+Stand!F130*Inittialize!$F$9+Stand!F131*Inittialize!$F$10+Stand!F132*Inittialize!$F$11+Stand!F155*Inittialize!$F$2)*2</f>
        <v>-1.8461538461538463</v>
      </c>
      <c r="G122">
        <f>SUM(Stand!G124*Inittialize!$F$3+Stand!G125*Inittialize!$F$4+Stand!G126*Inittialize!$F$5+Stand!G127*Inittialize!$F$6+Stand!G128*Inittialize!$F$7+Stand!G129*Inittialize!$F$8+Stand!G130*Inittialize!$F$9+Stand!G131*Inittialize!$F$10+Stand!G132*Inittialize!$F$11+Stand!G155*Inittialize!$F$2)*2</f>
        <v>-1.8461538461538463</v>
      </c>
      <c r="H122">
        <f>SUM(Stand!H124*Inittialize!$F$3+Stand!H125*Inittialize!$F$4+Stand!H126*Inittialize!$F$5+Stand!H127*Inittialize!$F$6+Stand!H128*Inittialize!$F$7+Stand!H129*Inittialize!$F$8+Stand!H130*Inittialize!$F$9+Stand!H131*Inittialize!$F$10+Stand!H132*Inittialize!$F$11+Stand!H155*Inittialize!$F$2)*2</f>
        <v>-1.8461538461538463</v>
      </c>
      <c r="I122">
        <f>SUM(Stand!I124*Inittialize!$F$3+Stand!I125*Inittialize!$F$4+Stand!I126*Inittialize!$F$5+Stand!I127*Inittialize!$F$6+Stand!I128*Inittialize!$F$7+Stand!I129*Inittialize!$F$8+Stand!I130*Inittialize!$F$9+Stand!I131*Inittialize!$F$10+Stand!I132*Inittialize!$F$11+Stand!I155*Inittialize!$F$2)*2</f>
        <v>-1.8461538461538463</v>
      </c>
      <c r="J122">
        <f>SUM(Stand!J124*Inittialize!$F$3+Stand!J125*Inittialize!$F$4+Stand!J126*Inittialize!$F$5+Stand!J127*Inittialize!$F$6+Stand!J128*Inittialize!$F$7+Stand!J129*Inittialize!$F$8+Stand!J130*Inittialize!$F$9+Stand!J131*Inittialize!$F$10+Stand!J132*Inittialize!$F$11+Stand!J155*Inittialize!$F$2)*2</f>
        <v>-1.8461538461538463</v>
      </c>
      <c r="K122">
        <f>SUM(Stand!K124*Inittialize!$F$3+Stand!K125*Inittialize!$F$4+Stand!K126*Inittialize!$F$5+Stand!K127*Inittialize!$F$6+Stand!K128*Inittialize!$F$7+Stand!K129*Inittialize!$F$8+Stand!K130*Inittialize!$F$9+Stand!K131*Inittialize!$F$10+Stand!K132*Inittialize!$F$11+Stand!K155*Inittialize!$F$2)*2</f>
        <v>-1.8461538461538463</v>
      </c>
    </row>
    <row r="123" spans="1:11" x14ac:dyDescent="0.2">
      <c r="A123">
        <v>21</v>
      </c>
      <c r="B123">
        <v>-2</v>
      </c>
      <c r="C123">
        <v>-2</v>
      </c>
      <c r="D123">
        <v>-2</v>
      </c>
      <c r="E123">
        <v>-2</v>
      </c>
      <c r="F123">
        <v>-2</v>
      </c>
      <c r="G123">
        <v>-2</v>
      </c>
      <c r="H123">
        <v>-2</v>
      </c>
      <c r="I123">
        <v>-2</v>
      </c>
      <c r="J123">
        <v>-2</v>
      </c>
      <c r="K123">
        <v>-2</v>
      </c>
    </row>
    <row r="124" spans="1:11" x14ac:dyDescent="0.2">
      <c r="A124">
        <v>22</v>
      </c>
      <c r="B124">
        <v>-2</v>
      </c>
      <c r="C124">
        <v>-2</v>
      </c>
      <c r="D124">
        <v>-2</v>
      </c>
      <c r="E124">
        <v>-2</v>
      </c>
      <c r="F124">
        <v>-2</v>
      </c>
      <c r="G124">
        <v>-2</v>
      </c>
      <c r="H124">
        <v>-2</v>
      </c>
      <c r="I124">
        <v>-2</v>
      </c>
      <c r="J124">
        <v>-2</v>
      </c>
      <c r="K124">
        <v>-2</v>
      </c>
    </row>
    <row r="125" spans="1:11" x14ac:dyDescent="0.2">
      <c r="A125">
        <v>23</v>
      </c>
      <c r="B125">
        <v>-2</v>
      </c>
      <c r="C125">
        <v>-2</v>
      </c>
      <c r="D125">
        <v>-2</v>
      </c>
      <c r="E125">
        <v>-2</v>
      </c>
      <c r="F125">
        <v>-2</v>
      </c>
      <c r="G125">
        <v>-2</v>
      </c>
      <c r="H125">
        <v>-2</v>
      </c>
      <c r="I125">
        <v>-2</v>
      </c>
      <c r="J125">
        <v>-2</v>
      </c>
      <c r="K125">
        <v>-2</v>
      </c>
    </row>
    <row r="126" spans="1:11" x14ac:dyDescent="0.2">
      <c r="A126">
        <v>24</v>
      </c>
      <c r="B126">
        <v>-2</v>
      </c>
      <c r="C126">
        <v>-2</v>
      </c>
      <c r="D126">
        <v>-2</v>
      </c>
      <c r="E126">
        <v>-2</v>
      </c>
      <c r="F126">
        <v>-2</v>
      </c>
      <c r="G126">
        <v>-2</v>
      </c>
      <c r="H126">
        <v>-2</v>
      </c>
      <c r="I126">
        <v>-2</v>
      </c>
      <c r="J126">
        <v>-2</v>
      </c>
      <c r="K126">
        <v>-2</v>
      </c>
    </row>
    <row r="127" spans="1:11" x14ac:dyDescent="0.2">
      <c r="A127">
        <v>25</v>
      </c>
      <c r="B127">
        <v>-2</v>
      </c>
      <c r="C127">
        <v>-2</v>
      </c>
      <c r="D127">
        <v>-2</v>
      </c>
      <c r="E127">
        <v>-2</v>
      </c>
      <c r="F127">
        <v>-2</v>
      </c>
      <c r="G127">
        <v>-2</v>
      </c>
      <c r="H127">
        <v>-2</v>
      </c>
      <c r="I127">
        <v>-2</v>
      </c>
      <c r="J127">
        <v>-2</v>
      </c>
      <c r="K127">
        <v>-2</v>
      </c>
    </row>
    <row r="128" spans="1:11" x14ac:dyDescent="0.2">
      <c r="A128">
        <v>26</v>
      </c>
      <c r="B128">
        <v>-2</v>
      </c>
      <c r="C128">
        <v>-2</v>
      </c>
      <c r="D128">
        <v>-2</v>
      </c>
      <c r="E128">
        <v>-2</v>
      </c>
      <c r="F128">
        <v>-2</v>
      </c>
      <c r="G128">
        <v>-2</v>
      </c>
      <c r="H128">
        <v>-2</v>
      </c>
      <c r="I128">
        <v>-2</v>
      </c>
      <c r="J128">
        <v>-2</v>
      </c>
      <c r="K128">
        <v>-2</v>
      </c>
    </row>
    <row r="129" spans="1:11" x14ac:dyDescent="0.2">
      <c r="A129">
        <v>27</v>
      </c>
      <c r="B129">
        <v>-2</v>
      </c>
      <c r="C129">
        <v>-2</v>
      </c>
      <c r="D129">
        <v>-2</v>
      </c>
      <c r="E129">
        <v>-2</v>
      </c>
      <c r="F129">
        <v>-2</v>
      </c>
      <c r="G129">
        <v>-2</v>
      </c>
      <c r="H129">
        <v>-2</v>
      </c>
      <c r="I129">
        <v>-2</v>
      </c>
      <c r="J129">
        <v>-2</v>
      </c>
      <c r="K129">
        <v>-2</v>
      </c>
    </row>
    <row r="130" spans="1:11" x14ac:dyDescent="0.2">
      <c r="A130">
        <v>28</v>
      </c>
      <c r="B130">
        <v>-2</v>
      </c>
      <c r="C130">
        <v>-2</v>
      </c>
      <c r="D130">
        <v>-2</v>
      </c>
      <c r="E130">
        <v>-2</v>
      </c>
      <c r="F130">
        <v>-2</v>
      </c>
      <c r="G130">
        <v>-2</v>
      </c>
      <c r="H130">
        <v>-2</v>
      </c>
      <c r="I130">
        <v>-2</v>
      </c>
      <c r="J130">
        <v>-2</v>
      </c>
      <c r="K130">
        <v>-2</v>
      </c>
    </row>
    <row r="131" spans="1:11" x14ac:dyDescent="0.2">
      <c r="A131">
        <v>29</v>
      </c>
      <c r="B131">
        <v>-2</v>
      </c>
      <c r="C131">
        <v>-2</v>
      </c>
      <c r="D131">
        <v>-2</v>
      </c>
      <c r="E131">
        <v>-2</v>
      </c>
      <c r="F131">
        <v>-2</v>
      </c>
      <c r="G131">
        <v>-2</v>
      </c>
      <c r="H131">
        <v>-2</v>
      </c>
      <c r="I131">
        <v>-2</v>
      </c>
      <c r="J131">
        <v>-2</v>
      </c>
      <c r="K131">
        <v>-2</v>
      </c>
    </row>
    <row r="132" spans="1:11" x14ac:dyDescent="0.2">
      <c r="A132">
        <v>30</v>
      </c>
      <c r="B132">
        <v>-2</v>
      </c>
      <c r="C132">
        <v>-2</v>
      </c>
      <c r="D132">
        <v>-2</v>
      </c>
      <c r="E132">
        <v>-2</v>
      </c>
      <c r="F132">
        <v>-2</v>
      </c>
      <c r="G132">
        <v>-2</v>
      </c>
      <c r="H132">
        <v>-2</v>
      </c>
      <c r="I132">
        <v>-2</v>
      </c>
      <c r="J132">
        <v>-2</v>
      </c>
      <c r="K132">
        <v>-2</v>
      </c>
    </row>
    <row r="133" spans="1:11" x14ac:dyDescent="0.2">
      <c r="A133">
        <v>31</v>
      </c>
      <c r="B133">
        <v>-2</v>
      </c>
      <c r="C133">
        <v>-2</v>
      </c>
      <c r="D133">
        <v>-2</v>
      </c>
      <c r="E133">
        <v>-2</v>
      </c>
      <c r="F133">
        <v>-2</v>
      </c>
      <c r="G133">
        <v>-2</v>
      </c>
      <c r="H133">
        <v>-2</v>
      </c>
      <c r="I133">
        <v>-2</v>
      </c>
      <c r="J133">
        <v>-2</v>
      </c>
      <c r="K133">
        <v>-2</v>
      </c>
    </row>
    <row r="135" spans="1:11" x14ac:dyDescent="0.2">
      <c r="A135" t="s">
        <v>4</v>
      </c>
      <c r="B135">
        <v>1</v>
      </c>
      <c r="C135">
        <v>2</v>
      </c>
      <c r="D135">
        <v>3</v>
      </c>
      <c r="E135">
        <v>4</v>
      </c>
      <c r="F135">
        <v>5</v>
      </c>
      <c r="G135">
        <v>6</v>
      </c>
      <c r="H135">
        <v>7</v>
      </c>
      <c r="I135">
        <v>8</v>
      </c>
      <c r="J135">
        <v>9</v>
      </c>
      <c r="K135">
        <v>10</v>
      </c>
    </row>
    <row r="136" spans="1:11" x14ac:dyDescent="0.2">
      <c r="A136">
        <v>12</v>
      </c>
      <c r="B136">
        <f>SUM(Stand!B138*Inittialize!$F$3+Stand!B139*Inittialize!$F$4+Stand!B140*Inittialize!$F$5+Stand!B141*Inittialize!$F$6+Stand!B142*Inittialize!$F$7+Stand!B143*Inittialize!$F$8+Stand!B144*Inittialize!$F$9+Stand!B145*Inittialize!$F$10+Stand!B146*Inittialize!$F$11+Stand!B137*Inittialize!$F$2)*2</f>
        <v>-1.2831457992863802</v>
      </c>
      <c r="C136">
        <f>SUM(Stand!C138*Inittialize!$F$3+Stand!C139*Inittialize!$F$4+Stand!C140*Inittialize!$F$5+Stand!C141*Inittialize!$F$6+Stand!C142*Inittialize!$F$7+Stand!C143*Inittialize!$F$8+Stand!C144*Inittialize!$F$9+Stand!C145*Inittialize!$F$10+Stand!C146*Inittialize!$F$11+Stand!C137*Inittialize!$F$2)*2</f>
        <v>-1.1602152168647202</v>
      </c>
      <c r="D136">
        <f>SUM(Stand!D138*Inittialize!$F$3+Stand!D139*Inittialize!$F$4+Stand!D140*Inittialize!$F$5+Stand!D141*Inittialize!$F$6+Stand!D142*Inittialize!$F$7+Stand!D143*Inittialize!$F$8+Stand!D144*Inittialize!$F$9+Stand!D145*Inittialize!$F$10+Stand!D146*Inittialize!$F$11+Stand!D137*Inittialize!$F$2)*2</f>
        <v>-1.1545469569177869</v>
      </c>
      <c r="E136">
        <f>SUM(Stand!E138*Inittialize!$F$3+Stand!E139*Inittialize!$F$4+Stand!E140*Inittialize!$F$5+Stand!E141*Inittialize!$F$6+Stand!E142*Inittialize!$F$7+Stand!E143*Inittialize!$F$8+Stand!E144*Inittialize!$F$9+Stand!E145*Inittialize!$F$10+Stand!E146*Inittialize!$F$11+Stand!E137*Inittialize!$F$2)*2</f>
        <v>-1.1486496904481307</v>
      </c>
      <c r="F136">
        <f>SUM(Stand!F138*Inittialize!$F$3+Stand!F139*Inittialize!$F$4+Stand!F140*Inittialize!$F$5+Stand!F141*Inittialize!$F$6+Stand!F142*Inittialize!$F$7+Stand!F143*Inittialize!$F$8+Stand!F144*Inittialize!$F$9+Stand!F145*Inittialize!$F$10+Stand!F146*Inittialize!$F$11+Stand!F137*Inittialize!$F$2)*2</f>
        <v>-1.14357023099222</v>
      </c>
      <c r="G136">
        <f>SUM(Stand!G138*Inittialize!$F$3+Stand!G139*Inittialize!$F$4+Stand!G140*Inittialize!$F$5+Stand!G141*Inittialize!$F$6+Stand!G142*Inittialize!$F$7+Stand!G143*Inittialize!$F$8+Stand!G144*Inittialize!$F$9+Stand!G145*Inittialize!$F$10+Stand!G146*Inittialize!$F$11+Stand!G137*Inittialize!$F$2)*2</f>
        <v>-1.1254961385907947</v>
      </c>
      <c r="H136">
        <f>SUM(Stand!H138*Inittialize!$F$3+Stand!H139*Inittialize!$F$4+Stand!H140*Inittialize!$F$5+Stand!H141*Inittialize!$F$6+Stand!H142*Inittialize!$F$7+Stand!H143*Inittialize!$F$8+Stand!H144*Inittialize!$F$9+Stand!H145*Inittialize!$F$10+Stand!H146*Inittialize!$F$11+Stand!H137*Inittialize!$F$2)*2</f>
        <v>-1.096976306643797</v>
      </c>
      <c r="I136">
        <f>SUM(Stand!I138*Inittialize!$F$3+Stand!I139*Inittialize!$F$4+Stand!I140*Inittialize!$F$5+Stand!I141*Inittialize!$F$6+Stand!I142*Inittialize!$F$7+Stand!I143*Inittialize!$F$8+Stand!I144*Inittialize!$F$9+Stand!I145*Inittialize!$F$10+Stand!I146*Inittialize!$F$11+Stand!I137*Inittialize!$F$2)*2</f>
        <v>-1.1392862890595978</v>
      </c>
      <c r="J136">
        <f>SUM(Stand!J138*Inittialize!$F$3+Stand!J139*Inittialize!$F$4+Stand!J140*Inittialize!$F$5+Stand!J141*Inittialize!$F$6+Stand!J142*Inittialize!$F$7+Stand!J143*Inittialize!$F$8+Stand!J144*Inittialize!$F$9+Stand!J145*Inittialize!$F$10+Stand!J146*Inittialize!$F$11+Stand!J137*Inittialize!$F$2)*2</f>
        <v>-1.188912903526653</v>
      </c>
      <c r="K136">
        <f>SUM(Stand!K138*Inittialize!$F$3+Stand!K139*Inittialize!$F$4+Stand!K140*Inittialize!$F$5+Stand!K141*Inittialize!$F$6+Stand!K142*Inittialize!$F$7+Stand!K143*Inittialize!$F$8+Stand!K144*Inittialize!$F$9+Stand!K145*Inittialize!$F$10+Stand!K146*Inittialize!$F$11+Stand!K137*Inittialize!$F$2)*2</f>
        <v>-1.2476428407064986</v>
      </c>
    </row>
    <row r="137" spans="1:11" x14ac:dyDescent="0.2">
      <c r="A137">
        <v>13</v>
      </c>
      <c r="B137">
        <f>SUM(Stand!B139*Inittialize!$F$3+Stand!B140*Inittialize!$F$4+Stand!B141*Inittialize!$F$5+Stand!B142*Inittialize!$F$6+Stand!B143*Inittialize!$F$7+Stand!B144*Inittialize!$F$8+Stand!B145*Inittialize!$F$9+Stand!B146*Inittialize!$F$10+Stand!B147*Inittialize!$F$11+Stand!B138*Inittialize!$F$2)*2</f>
        <v>-1.2831457992863802</v>
      </c>
      <c r="C137">
        <f>SUM(Stand!C139*Inittialize!$F$3+Stand!C140*Inittialize!$F$4+Stand!C141*Inittialize!$F$5+Stand!C142*Inittialize!$F$6+Stand!C143*Inittialize!$F$7+Stand!C144*Inittialize!$F$8+Stand!C145*Inittialize!$F$9+Stand!C146*Inittialize!$F$10+Stand!C147*Inittialize!$F$11+Stand!C138*Inittialize!$F$2)*2</f>
        <v>-1.1602152168647202</v>
      </c>
      <c r="D137">
        <f>SUM(Stand!D139*Inittialize!$F$3+Stand!D140*Inittialize!$F$4+Stand!D141*Inittialize!$F$5+Stand!D142*Inittialize!$F$6+Stand!D143*Inittialize!$F$7+Stand!D144*Inittialize!$F$8+Stand!D145*Inittialize!$F$9+Stand!D146*Inittialize!$F$10+Stand!D147*Inittialize!$F$11+Stand!D138*Inittialize!$F$2)*2</f>
        <v>-1.1545469569177869</v>
      </c>
      <c r="E137">
        <f>SUM(Stand!E139*Inittialize!$F$3+Stand!E140*Inittialize!$F$4+Stand!E141*Inittialize!$F$5+Stand!E142*Inittialize!$F$6+Stand!E143*Inittialize!$F$7+Stand!E144*Inittialize!$F$8+Stand!E145*Inittialize!$F$9+Stand!E146*Inittialize!$F$10+Stand!E147*Inittialize!$F$11+Stand!E138*Inittialize!$F$2)*2</f>
        <v>-1.1486496904481309</v>
      </c>
      <c r="F137">
        <f>SUM(Stand!F139*Inittialize!$F$3+Stand!F140*Inittialize!$F$4+Stand!F141*Inittialize!$F$5+Stand!F142*Inittialize!$F$6+Stand!F143*Inittialize!$F$7+Stand!F144*Inittialize!$F$8+Stand!F145*Inittialize!$F$9+Stand!F146*Inittialize!$F$10+Stand!F147*Inittialize!$F$11+Stand!F138*Inittialize!$F$2)*2</f>
        <v>-1.1435702309922202</v>
      </c>
      <c r="G137">
        <f>SUM(Stand!G139*Inittialize!$F$3+Stand!G140*Inittialize!$F$4+Stand!G141*Inittialize!$F$5+Stand!G142*Inittialize!$F$6+Stand!G143*Inittialize!$F$7+Stand!G144*Inittialize!$F$8+Stand!G145*Inittialize!$F$9+Stand!G146*Inittialize!$F$10+Stand!G147*Inittialize!$F$11+Stand!G138*Inittialize!$F$2)*2</f>
        <v>-1.1254961385907944</v>
      </c>
      <c r="H137">
        <f>SUM(Stand!H139*Inittialize!$F$3+Stand!H140*Inittialize!$F$4+Stand!H141*Inittialize!$F$5+Stand!H142*Inittialize!$F$6+Stand!H143*Inittialize!$F$7+Stand!H144*Inittialize!$F$8+Stand!H145*Inittialize!$F$9+Stand!H146*Inittialize!$F$10+Stand!H147*Inittialize!$F$11+Stand!H138*Inittialize!$F$2)*2</f>
        <v>-1.096976306643797</v>
      </c>
      <c r="I137">
        <f>SUM(Stand!I139*Inittialize!$F$3+Stand!I140*Inittialize!$F$4+Stand!I141*Inittialize!$F$5+Stand!I142*Inittialize!$F$6+Stand!I143*Inittialize!$F$7+Stand!I144*Inittialize!$F$8+Stand!I145*Inittialize!$F$9+Stand!I146*Inittialize!$F$10+Stand!I147*Inittialize!$F$11+Stand!I138*Inittialize!$F$2)*2</f>
        <v>-1.1392862890595978</v>
      </c>
      <c r="J137">
        <f>SUM(Stand!J139*Inittialize!$F$3+Stand!J140*Inittialize!$F$4+Stand!J141*Inittialize!$F$5+Stand!J142*Inittialize!$F$6+Stand!J143*Inittialize!$F$7+Stand!J144*Inittialize!$F$8+Stand!J145*Inittialize!$F$9+Stand!J146*Inittialize!$F$10+Stand!J147*Inittialize!$F$11+Stand!J138*Inittialize!$F$2)*2</f>
        <v>-1.188912903526653</v>
      </c>
      <c r="K137">
        <f>SUM(Stand!K139*Inittialize!$F$3+Stand!K140*Inittialize!$F$4+Stand!K141*Inittialize!$F$5+Stand!K142*Inittialize!$F$6+Stand!K143*Inittialize!$F$7+Stand!K144*Inittialize!$F$8+Stand!K145*Inittialize!$F$9+Stand!K146*Inittialize!$F$10+Stand!K147*Inittialize!$F$11+Stand!K138*Inittialize!$F$2)*2</f>
        <v>-1.2476428407064986</v>
      </c>
    </row>
    <row r="138" spans="1:11" x14ac:dyDescent="0.2">
      <c r="A138">
        <v>14</v>
      </c>
      <c r="B138">
        <f>SUM(Stand!B140*Inittialize!$F$3+Stand!B141*Inittialize!$F$4+Stand!B142*Inittialize!$F$5+Stand!B143*Inittialize!$F$6+Stand!B144*Inittialize!$F$7+Stand!B145*Inittialize!$F$8+Stand!B146*Inittialize!$F$9+Stand!B147*Inittialize!$F$10+Stand!B148*Inittialize!$F$11+Stand!B139*Inittialize!$F$2)*2</f>
        <v>-1.2831457992863802</v>
      </c>
      <c r="C138">
        <f>SUM(Stand!C140*Inittialize!$F$3+Stand!C141*Inittialize!$F$4+Stand!C142*Inittialize!$F$5+Stand!C143*Inittialize!$F$6+Stand!C144*Inittialize!$F$7+Stand!C145*Inittialize!$F$8+Stand!C146*Inittialize!$F$9+Stand!C147*Inittialize!$F$10+Stand!C148*Inittialize!$F$11+Stand!C139*Inittialize!$F$2)*2</f>
        <v>-1.1602152168647202</v>
      </c>
      <c r="D138">
        <f>SUM(Stand!D140*Inittialize!$F$3+Stand!D141*Inittialize!$F$4+Stand!D142*Inittialize!$F$5+Stand!D143*Inittialize!$F$6+Stand!D144*Inittialize!$F$7+Stand!D145*Inittialize!$F$8+Stand!D146*Inittialize!$F$9+Stand!D147*Inittialize!$F$10+Stand!D148*Inittialize!$F$11+Stand!D139*Inittialize!$F$2)*2</f>
        <v>-1.1545469569177869</v>
      </c>
      <c r="E138">
        <f>SUM(Stand!E140*Inittialize!$F$3+Stand!E141*Inittialize!$F$4+Stand!E142*Inittialize!$F$5+Stand!E143*Inittialize!$F$6+Stand!E144*Inittialize!$F$7+Stand!E145*Inittialize!$F$8+Stand!E146*Inittialize!$F$9+Stand!E147*Inittialize!$F$10+Stand!E148*Inittialize!$F$11+Stand!E139*Inittialize!$F$2)*2</f>
        <v>-1.1486496904481309</v>
      </c>
      <c r="F138">
        <f>SUM(Stand!F140*Inittialize!$F$3+Stand!F141*Inittialize!$F$4+Stand!F142*Inittialize!$F$5+Stand!F143*Inittialize!$F$6+Stand!F144*Inittialize!$F$7+Stand!F145*Inittialize!$F$8+Stand!F146*Inittialize!$F$9+Stand!F147*Inittialize!$F$10+Stand!F148*Inittialize!$F$11+Stand!F139*Inittialize!$F$2)*2</f>
        <v>-1.14357023099222</v>
      </c>
      <c r="G138">
        <f>SUM(Stand!G140*Inittialize!$F$3+Stand!G141*Inittialize!$F$4+Stand!G142*Inittialize!$F$5+Stand!G143*Inittialize!$F$6+Stand!G144*Inittialize!$F$7+Stand!G145*Inittialize!$F$8+Stand!G146*Inittialize!$F$9+Stand!G147*Inittialize!$F$10+Stand!G148*Inittialize!$F$11+Stand!G139*Inittialize!$F$2)*2</f>
        <v>-1.1254961385907944</v>
      </c>
      <c r="H138">
        <f>SUM(Stand!H140*Inittialize!$F$3+Stand!H141*Inittialize!$F$4+Stand!H142*Inittialize!$F$5+Stand!H143*Inittialize!$F$6+Stand!H144*Inittialize!$F$7+Stand!H145*Inittialize!$F$8+Stand!H146*Inittialize!$F$9+Stand!H147*Inittialize!$F$10+Stand!H148*Inittialize!$F$11+Stand!H139*Inittialize!$F$2)*2</f>
        <v>-1.096976306643797</v>
      </c>
      <c r="I138">
        <f>SUM(Stand!I140*Inittialize!$F$3+Stand!I141*Inittialize!$F$4+Stand!I142*Inittialize!$F$5+Stand!I143*Inittialize!$F$6+Stand!I144*Inittialize!$F$7+Stand!I145*Inittialize!$F$8+Stand!I146*Inittialize!$F$9+Stand!I147*Inittialize!$F$10+Stand!I148*Inittialize!$F$11+Stand!I139*Inittialize!$F$2)*2</f>
        <v>-1.1392862890595978</v>
      </c>
      <c r="J138">
        <f>SUM(Stand!J140*Inittialize!$F$3+Stand!J141*Inittialize!$F$4+Stand!J142*Inittialize!$F$5+Stand!J143*Inittialize!$F$6+Stand!J144*Inittialize!$F$7+Stand!J145*Inittialize!$F$8+Stand!J146*Inittialize!$F$9+Stand!J147*Inittialize!$F$10+Stand!J148*Inittialize!$F$11+Stand!J139*Inittialize!$F$2)*2</f>
        <v>-1.188912903526653</v>
      </c>
      <c r="K138">
        <f>SUM(Stand!K140*Inittialize!$F$3+Stand!K141*Inittialize!$F$4+Stand!K142*Inittialize!$F$5+Stand!K143*Inittialize!$F$6+Stand!K144*Inittialize!$F$7+Stand!K145*Inittialize!$F$8+Stand!K146*Inittialize!$F$9+Stand!K147*Inittialize!$F$10+Stand!K148*Inittialize!$F$11+Stand!K139*Inittialize!$F$2)*2</f>
        <v>-1.2476428407064986</v>
      </c>
    </row>
    <row r="139" spans="1:11" x14ac:dyDescent="0.2">
      <c r="A139">
        <v>15</v>
      </c>
      <c r="B139">
        <f>SUM(Stand!B141*Inittialize!$F$3+Stand!B142*Inittialize!$F$4+Stand!B143*Inittialize!$F$5+Stand!B144*Inittialize!$F$6+Stand!B145*Inittialize!$F$7+Stand!B146*Inittialize!$F$8+Stand!B147*Inittialize!$F$9+Stand!B148*Inittialize!$F$10+Stand!B149*Inittialize!$F$11+Stand!B140*Inittialize!$F$2)*2</f>
        <v>-1.2831457992863802</v>
      </c>
      <c r="C139">
        <f>SUM(Stand!C141*Inittialize!$F$3+Stand!C142*Inittialize!$F$4+Stand!C143*Inittialize!$F$5+Stand!C144*Inittialize!$F$6+Stand!C145*Inittialize!$F$7+Stand!C146*Inittialize!$F$8+Stand!C147*Inittialize!$F$9+Stand!C148*Inittialize!$F$10+Stand!C149*Inittialize!$F$11+Stand!C140*Inittialize!$F$2)*2</f>
        <v>-1.1602152168647202</v>
      </c>
      <c r="D139">
        <f>SUM(Stand!D141*Inittialize!$F$3+Stand!D142*Inittialize!$F$4+Stand!D143*Inittialize!$F$5+Stand!D144*Inittialize!$F$6+Stand!D145*Inittialize!$F$7+Stand!D146*Inittialize!$F$8+Stand!D147*Inittialize!$F$9+Stand!D148*Inittialize!$F$10+Stand!D149*Inittialize!$F$11+Stand!D140*Inittialize!$F$2)*2</f>
        <v>-1.1545469569177869</v>
      </c>
      <c r="E139">
        <f>SUM(Stand!E141*Inittialize!$F$3+Stand!E142*Inittialize!$F$4+Stand!E143*Inittialize!$F$5+Stand!E144*Inittialize!$F$6+Stand!E145*Inittialize!$F$7+Stand!E146*Inittialize!$F$8+Stand!E147*Inittialize!$F$9+Stand!E148*Inittialize!$F$10+Stand!E149*Inittialize!$F$11+Stand!E140*Inittialize!$F$2)*2</f>
        <v>-1.1486496904481309</v>
      </c>
      <c r="F139">
        <f>SUM(Stand!F141*Inittialize!$F$3+Stand!F142*Inittialize!$F$4+Stand!F143*Inittialize!$F$5+Stand!F144*Inittialize!$F$6+Stand!F145*Inittialize!$F$7+Stand!F146*Inittialize!$F$8+Stand!F147*Inittialize!$F$9+Stand!F148*Inittialize!$F$10+Stand!F149*Inittialize!$F$11+Stand!F140*Inittialize!$F$2)*2</f>
        <v>-1.14357023099222</v>
      </c>
      <c r="G139">
        <f>SUM(Stand!G141*Inittialize!$F$3+Stand!G142*Inittialize!$F$4+Stand!G143*Inittialize!$F$5+Stand!G144*Inittialize!$F$6+Stand!G145*Inittialize!$F$7+Stand!G146*Inittialize!$F$8+Stand!G147*Inittialize!$F$9+Stand!G148*Inittialize!$F$10+Stand!G149*Inittialize!$F$11+Stand!G140*Inittialize!$F$2)*2</f>
        <v>-1.1254961385907944</v>
      </c>
      <c r="H139">
        <f>SUM(Stand!H141*Inittialize!$F$3+Stand!H142*Inittialize!$F$4+Stand!H143*Inittialize!$F$5+Stand!H144*Inittialize!$F$6+Stand!H145*Inittialize!$F$7+Stand!H146*Inittialize!$F$8+Stand!H147*Inittialize!$F$9+Stand!H148*Inittialize!$F$10+Stand!H149*Inittialize!$F$11+Stand!H140*Inittialize!$F$2)*2</f>
        <v>-1.096976306643797</v>
      </c>
      <c r="I139">
        <f>SUM(Stand!I141*Inittialize!$F$3+Stand!I142*Inittialize!$F$4+Stand!I143*Inittialize!$F$5+Stand!I144*Inittialize!$F$6+Stand!I145*Inittialize!$F$7+Stand!I146*Inittialize!$F$8+Stand!I147*Inittialize!$F$9+Stand!I148*Inittialize!$F$10+Stand!I149*Inittialize!$F$11+Stand!I140*Inittialize!$F$2)*2</f>
        <v>-1.1392862890595978</v>
      </c>
      <c r="J139">
        <f>SUM(Stand!J141*Inittialize!$F$3+Stand!J142*Inittialize!$F$4+Stand!J143*Inittialize!$F$5+Stand!J144*Inittialize!$F$6+Stand!J145*Inittialize!$F$7+Stand!J146*Inittialize!$F$8+Stand!J147*Inittialize!$F$9+Stand!J148*Inittialize!$F$10+Stand!J149*Inittialize!$F$11+Stand!J140*Inittialize!$F$2)*2</f>
        <v>-1.188912903526653</v>
      </c>
      <c r="K139">
        <f>SUM(Stand!K141*Inittialize!$F$3+Stand!K142*Inittialize!$F$4+Stand!K143*Inittialize!$F$5+Stand!K144*Inittialize!$F$6+Stand!K145*Inittialize!$F$7+Stand!K146*Inittialize!$F$8+Stand!K147*Inittialize!$F$9+Stand!K148*Inittialize!$F$10+Stand!K149*Inittialize!$F$11+Stand!K140*Inittialize!$F$2)*2</f>
        <v>-1.2476428407064986</v>
      </c>
    </row>
    <row r="140" spans="1:11" x14ac:dyDescent="0.2">
      <c r="A140">
        <v>16</v>
      </c>
      <c r="B140">
        <f>SUM(Stand!B142*Inittialize!$F$3+Stand!B143*Inittialize!$F$4+Stand!B144*Inittialize!$F$5+Stand!B145*Inittialize!$F$6+Stand!B146*Inittialize!$F$7+Stand!B147*Inittialize!$F$8+Stand!B148*Inittialize!$F$9+Stand!B149*Inittialize!$F$10+Stand!B150*Inittialize!$F$11+Stand!B141*Inittialize!$F$2)*2</f>
        <v>-1.2831457992863802</v>
      </c>
      <c r="C140">
        <f>SUM(Stand!C142*Inittialize!$F$3+Stand!C143*Inittialize!$F$4+Stand!C144*Inittialize!$F$5+Stand!C145*Inittialize!$F$6+Stand!C146*Inittialize!$F$7+Stand!C147*Inittialize!$F$8+Stand!C148*Inittialize!$F$9+Stand!C149*Inittialize!$F$10+Stand!C150*Inittialize!$F$11+Stand!C141*Inittialize!$F$2)*2</f>
        <v>-1.16021521686472</v>
      </c>
      <c r="D140">
        <f>SUM(Stand!D142*Inittialize!$F$3+Stand!D143*Inittialize!$F$4+Stand!D144*Inittialize!$F$5+Stand!D145*Inittialize!$F$6+Stand!D146*Inittialize!$F$7+Stand!D147*Inittialize!$F$8+Stand!D148*Inittialize!$F$9+Stand!D149*Inittialize!$F$10+Stand!D150*Inittialize!$F$11+Stand!D141*Inittialize!$F$2)*2</f>
        <v>-1.1545469569177869</v>
      </c>
      <c r="E140">
        <f>SUM(Stand!E142*Inittialize!$F$3+Stand!E143*Inittialize!$F$4+Stand!E144*Inittialize!$F$5+Stand!E145*Inittialize!$F$6+Stand!E146*Inittialize!$F$7+Stand!E147*Inittialize!$F$8+Stand!E148*Inittialize!$F$9+Stand!E149*Inittialize!$F$10+Stand!E150*Inittialize!$F$11+Stand!E141*Inittialize!$F$2)*2</f>
        <v>-1.1486496904481309</v>
      </c>
      <c r="F140">
        <f>SUM(Stand!F142*Inittialize!$F$3+Stand!F143*Inittialize!$F$4+Stand!F144*Inittialize!$F$5+Stand!F145*Inittialize!$F$6+Stand!F146*Inittialize!$F$7+Stand!F147*Inittialize!$F$8+Stand!F148*Inittialize!$F$9+Stand!F149*Inittialize!$F$10+Stand!F150*Inittialize!$F$11+Stand!F141*Inittialize!$F$2)*2</f>
        <v>-1.14357023099222</v>
      </c>
      <c r="G140">
        <f>SUM(Stand!G142*Inittialize!$F$3+Stand!G143*Inittialize!$F$4+Stand!G144*Inittialize!$F$5+Stand!G145*Inittialize!$F$6+Stand!G146*Inittialize!$F$7+Stand!G147*Inittialize!$F$8+Stand!G148*Inittialize!$F$9+Stand!G149*Inittialize!$F$10+Stand!G150*Inittialize!$F$11+Stand!G141*Inittialize!$F$2)*2</f>
        <v>-1.1254961385907944</v>
      </c>
      <c r="H140">
        <f>SUM(Stand!H142*Inittialize!$F$3+Stand!H143*Inittialize!$F$4+Stand!H144*Inittialize!$F$5+Stand!H145*Inittialize!$F$6+Stand!H146*Inittialize!$F$7+Stand!H147*Inittialize!$F$8+Stand!H148*Inittialize!$F$9+Stand!H149*Inittialize!$F$10+Stand!H150*Inittialize!$F$11+Stand!H141*Inittialize!$F$2)*2</f>
        <v>-1.096976306643797</v>
      </c>
      <c r="I140">
        <f>SUM(Stand!I142*Inittialize!$F$3+Stand!I143*Inittialize!$F$4+Stand!I144*Inittialize!$F$5+Stand!I145*Inittialize!$F$6+Stand!I146*Inittialize!$F$7+Stand!I147*Inittialize!$F$8+Stand!I148*Inittialize!$F$9+Stand!I149*Inittialize!$F$10+Stand!I150*Inittialize!$F$11+Stand!I141*Inittialize!$F$2)*2</f>
        <v>-1.1392862890595978</v>
      </c>
      <c r="J140">
        <f>SUM(Stand!J142*Inittialize!$F$3+Stand!J143*Inittialize!$F$4+Stand!J144*Inittialize!$F$5+Stand!J145*Inittialize!$F$6+Stand!J146*Inittialize!$F$7+Stand!J147*Inittialize!$F$8+Stand!J148*Inittialize!$F$9+Stand!J149*Inittialize!$F$10+Stand!J150*Inittialize!$F$11+Stand!J141*Inittialize!$F$2)*2</f>
        <v>-1.188912903526653</v>
      </c>
      <c r="K140">
        <f>SUM(Stand!K142*Inittialize!$F$3+Stand!K143*Inittialize!$F$4+Stand!K144*Inittialize!$F$5+Stand!K145*Inittialize!$F$6+Stand!K146*Inittialize!$F$7+Stand!K147*Inittialize!$F$8+Stand!K148*Inittialize!$F$9+Stand!K149*Inittialize!$F$10+Stand!K150*Inittialize!$F$11+Stand!K141*Inittialize!$F$2)*2</f>
        <v>-1.2476428407064986</v>
      </c>
    </row>
    <row r="141" spans="1:11" x14ac:dyDescent="0.2">
      <c r="A141">
        <v>17</v>
      </c>
      <c r="B141">
        <f>SUM(Stand!B143*Inittialize!$F$3+Stand!B144*Inittialize!$F$4+Stand!B145*Inittialize!$F$5+Stand!B146*Inittialize!$F$6+Stand!B147*Inittialize!$F$7+Stand!B148*Inittialize!$F$8+Stand!B149*Inittialize!$F$9+Stand!B150*Inittialize!$F$10+Stand!B151*Inittialize!$F$11+Stand!B142*Inittialize!$F$2)*2</f>
        <v>-1.2317191815067121</v>
      </c>
      <c r="C141">
        <f>SUM(Stand!C143*Inittialize!$F$3+Stand!C144*Inittialize!$F$4+Stand!C145*Inittialize!$F$5+Stand!C146*Inittialize!$F$6+Stand!C147*Inittialize!$F$7+Stand!C148*Inittialize!$F$8+Stand!C149*Inittialize!$F$9+Stand!C150*Inittialize!$F$10+Stand!C151*Inittialize!$F$11+Stand!C142*Inittialize!$F$2)*2</f>
        <v>-1.0303806633391521</v>
      </c>
      <c r="D141">
        <f>SUM(Stand!D143*Inittialize!$F$3+Stand!D144*Inittialize!$F$4+Stand!D145*Inittialize!$F$5+Stand!D146*Inittialize!$F$6+Stand!D147*Inittialize!$F$7+Stand!D148*Inittialize!$F$8+Stand!D149*Inittialize!$F$9+Stand!D150*Inittialize!$F$10+Stand!D151*Inittialize!$F$11+Stand!D142*Inittialize!$F$2)*2</f>
        <v>-1.0175624354213635</v>
      </c>
      <c r="E141">
        <f>SUM(Stand!E143*Inittialize!$F$3+Stand!E144*Inittialize!$F$4+Stand!E145*Inittialize!$F$5+Stand!E146*Inittialize!$F$6+Stand!E147*Inittialize!$F$7+Stand!E148*Inittialize!$F$8+Stand!E149*Inittialize!$F$9+Stand!E150*Inittialize!$F$10+Stand!E151*Inittialize!$F$11+Stand!E142*Inittialize!$F$2)*2</f>
        <v>-1.0042577959553116</v>
      </c>
      <c r="F141">
        <f>SUM(Stand!F143*Inittialize!$F$3+Stand!F144*Inittialize!$F$4+Stand!F145*Inittialize!$F$5+Stand!F146*Inittialize!$F$6+Stand!F147*Inittialize!$F$7+Stand!F148*Inittialize!$F$8+Stand!F149*Inittialize!$F$9+Stand!F150*Inittialize!$F$10+Stand!F151*Inittialize!$F$11+Stand!F142*Inittialize!$F$2)*2</f>
        <v>-0.99285674872985985</v>
      </c>
      <c r="G141">
        <f>SUM(Stand!G143*Inittialize!$F$3+Stand!G144*Inittialize!$F$4+Stand!G145*Inittialize!$F$5+Stand!G146*Inittialize!$F$6+Stand!G147*Inittialize!$F$7+Stand!G148*Inittialize!$F$8+Stand!G149*Inittialize!$F$9+Stand!G150*Inittialize!$F$10+Stand!G151*Inittialize!$F$11+Stand!G142*Inittialize!$F$2)*2</f>
        <v>-0.95173632691203536</v>
      </c>
      <c r="H141">
        <f>SUM(Stand!H143*Inittialize!$F$3+Stand!H144*Inittialize!$F$4+Stand!H145*Inittialize!$F$5+Stand!H146*Inittialize!$F$6+Stand!H147*Inittialize!$F$7+Stand!H148*Inittialize!$F$8+Stand!H149*Inittialize!$F$9+Stand!H150*Inittialize!$F$10+Stand!H151*Inittialize!$F$11+Stand!H142*Inittialize!$F$2)*2</f>
        <v>-0.90369806408776343</v>
      </c>
      <c r="I141">
        <f>SUM(Stand!I143*Inittialize!$F$3+Stand!I144*Inittialize!$F$4+Stand!I145*Inittialize!$F$5+Stand!I146*Inittialize!$F$6+Stand!I147*Inittialize!$F$7+Stand!I148*Inittialize!$F$8+Stand!I149*Inittialize!$F$9+Stand!I150*Inittialize!$F$10+Stand!I151*Inittialize!$F$11+Stand!I142*Inittialize!$F$2)*2</f>
        <v>-1.0648868844060613</v>
      </c>
      <c r="J141">
        <f>SUM(Stand!J143*Inittialize!$F$3+Stand!J144*Inittialize!$F$4+Stand!J145*Inittialize!$F$5+Stand!J146*Inittialize!$F$6+Stand!J147*Inittialize!$F$7+Stand!J148*Inittialize!$F$8+Stand!J149*Inittialize!$F$9+Stand!J150*Inittialize!$F$10+Stand!J151*Inittialize!$F$11+Stand!J142*Inittialize!$F$2)*2</f>
        <v>-1.1259998923100507</v>
      </c>
      <c r="K141">
        <f>SUM(Stand!K143*Inittialize!$F$3+Stand!K144*Inittialize!$F$4+Stand!K145*Inittialize!$F$5+Stand!K146*Inittialize!$F$6+Stand!K147*Inittialize!$F$7+Stand!K148*Inittialize!$F$8+Stand!K149*Inittialize!$F$9+Stand!K150*Inittialize!$F$10+Stand!K151*Inittialize!$F$11+Stand!K142*Inittialize!$F$2)*2</f>
        <v>-1.1962162229268303</v>
      </c>
    </row>
    <row r="142" spans="1:11" x14ac:dyDescent="0.2">
      <c r="A142">
        <v>18</v>
      </c>
      <c r="B142">
        <f>SUM(Stand!B144*Inittialize!$F$3+Stand!B145*Inittialize!$F$4+Stand!B146*Inittialize!$F$5+Stand!B147*Inittialize!$F$6+Stand!B148*Inittialize!$F$7+Stand!B149*Inittialize!$F$8+Stand!B150*Inittialize!$F$9+Stand!B151*Inittialize!$F$10+Stand!B152*Inittialize!$F$11+Stand!B143*Inittialize!$F$2)*2</f>
        <v>-1.1802925637270441</v>
      </c>
      <c r="C142">
        <f>SUM(Stand!C144*Inittialize!$F$3+Stand!C145*Inittialize!$F$4+Stand!C146*Inittialize!$F$5+Stand!C147*Inittialize!$F$6+Stand!C148*Inittialize!$F$7+Stand!C149*Inittialize!$F$8+Stand!C150*Inittialize!$F$9+Stand!C151*Inittialize!$F$10+Stand!C152*Inittialize!$F$11+Stand!C143*Inittialize!$F$2)*2</f>
        <v>-0.96811573239698545</v>
      </c>
      <c r="D142">
        <f>SUM(Stand!D144*Inittialize!$F$3+Stand!D145*Inittialize!$F$4+Stand!D146*Inittialize!$F$5+Stand!D147*Inittialize!$F$6+Stand!D148*Inittialize!$F$7+Stand!D149*Inittialize!$F$8+Stand!D150*Inittialize!$F$9+Stand!D151*Inittialize!$F$10+Stand!D152*Inittialize!$F$11+Stand!D143*Inittialize!$F$2)*2</f>
        <v>-0.95733982321148137</v>
      </c>
      <c r="E142">
        <f>SUM(Stand!E144*Inittialize!$F$3+Stand!E145*Inittialize!$F$4+Stand!E146*Inittialize!$F$5+Stand!E147*Inittialize!$F$6+Stand!E148*Inittialize!$F$7+Stand!E149*Inittialize!$F$8+Stand!E150*Inittialize!$F$9+Stand!E151*Inittialize!$F$10+Stand!E152*Inittialize!$F$11+Stand!E143*Inittialize!$F$2)*2</f>
        <v>-0.94613253080460236</v>
      </c>
      <c r="F142">
        <f>SUM(Stand!F144*Inittialize!$F$3+Stand!F145*Inittialize!$F$4+Stand!F146*Inittialize!$F$5+Stand!F147*Inittialize!$F$6+Stand!F148*Inittialize!$F$7+Stand!F149*Inittialize!$F$8+Stand!F150*Inittialize!$F$9+Stand!F151*Inittialize!$F$10+Stand!F152*Inittialize!$F$11+Stand!F143*Inittialize!$F$2)*2</f>
        <v>-0.93643307860499025</v>
      </c>
      <c r="G142">
        <f>SUM(Stand!G144*Inittialize!$F$3+Stand!G145*Inittialize!$F$4+Stand!G146*Inittialize!$F$5+Stand!G147*Inittialize!$F$6+Stand!G148*Inittialize!$F$7+Stand!G149*Inittialize!$F$8+Stand!G150*Inittialize!$F$9+Stand!G151*Inittialize!$F$10+Stand!G152*Inittialize!$F$11+Stand!G143*Inittialize!$F$2)*2</f>
        <v>-0.90269021358732282</v>
      </c>
      <c r="H142">
        <f>SUM(Stand!H144*Inittialize!$F$3+Stand!H145*Inittialize!$F$4+Stand!H146*Inittialize!$F$5+Stand!H147*Inittialize!$F$6+Stand!H148*Inittialize!$F$7+Stand!H149*Inittialize!$F$8+Stand!H150*Inittialize!$F$9+Stand!H151*Inittialize!$F$10+Stand!H152*Inittialize!$F$11+Stand!H143*Inittialize!$F$2)*2</f>
        <v>-0.84009946576852912</v>
      </c>
      <c r="I142">
        <f>SUM(Stand!I144*Inittialize!$F$3+Stand!I145*Inittialize!$F$4+Stand!I146*Inittialize!$F$5+Stand!I147*Inittialize!$F$6+Stand!I148*Inittialize!$F$7+Stand!I149*Inittialize!$F$8+Stand!I150*Inittialize!$F$9+Stand!I151*Inittialize!$F$10+Stand!I152*Inittialize!$F$11+Stand!I143*Inittialize!$F$2)*2</f>
        <v>-0.89903960353603019</v>
      </c>
      <c r="J142">
        <f>SUM(Stand!J144*Inittialize!$F$3+Stand!J145*Inittialize!$F$4+Stand!J146*Inittialize!$F$5+Stand!J147*Inittialize!$F$6+Stand!J148*Inittialize!$F$7+Stand!J149*Inittialize!$F$8+Stand!J150*Inittialize!$F$9+Stand!J151*Inittialize!$F$10+Stand!J152*Inittialize!$F$11+Stand!J143*Inittialize!$F$2)*2</f>
        <v>-1.0706173808550237</v>
      </c>
      <c r="K142">
        <f>SUM(Stand!K144*Inittialize!$F$3+Stand!K145*Inittialize!$F$4+Stand!K146*Inittialize!$F$5+Stand!K147*Inittialize!$F$6+Stand!K148*Inittialize!$F$7+Stand!K149*Inittialize!$F$8+Stand!K150*Inittialize!$F$9+Stand!K151*Inittialize!$F$10+Stand!K152*Inittialize!$F$11+Stand!K143*Inittialize!$F$2)*2</f>
        <v>-1.1447896051471624</v>
      </c>
    </row>
    <row r="143" spans="1:11" x14ac:dyDescent="0.2">
      <c r="A143">
        <v>19</v>
      </c>
      <c r="B143">
        <f>SUM(Stand!B145*Inittialize!$F$3+Stand!B146*Inittialize!$F$4+Stand!B147*Inittialize!$F$5+Stand!B148*Inittialize!$F$6+Stand!B149*Inittialize!$F$7+Stand!B150*Inittialize!$F$8+Stand!B151*Inittialize!$F$9+Stand!B152*Inittialize!$F$10+Stand!B153*Inittialize!$F$11+Stand!B144*Inittialize!$F$2)*2</f>
        <v>-1.128865945947376</v>
      </c>
      <c r="C143">
        <f>SUM(Stand!C145*Inittialize!$F$3+Stand!C146*Inittialize!$F$4+Stand!C147*Inittialize!$F$5+Stand!C148*Inittialize!$F$6+Stand!C149*Inittialize!$F$7+Stand!C150*Inittialize!$F$8+Stand!C151*Inittialize!$F$9+Stand!C152*Inittialize!$F$10+Stand!C153*Inittialize!$F$11+Stand!C144*Inittialize!$F$2)*2</f>
        <v>-0.90827476312390476</v>
      </c>
      <c r="D143">
        <f>SUM(Stand!D145*Inittialize!$F$3+Stand!D146*Inittialize!$F$4+Stand!D147*Inittialize!$F$5+Stand!D148*Inittialize!$F$6+Stand!D149*Inittialize!$F$7+Stand!D150*Inittialize!$F$8+Stand!D151*Inittialize!$F$9+Stand!D152*Inittialize!$F$10+Stand!D153*Inittialize!$F$11+Stand!D144*Inittialize!$F$2)*2</f>
        <v>-0.89937957522607948</v>
      </c>
      <c r="E143">
        <f>SUM(Stand!E145*Inittialize!$F$3+Stand!E146*Inittialize!$F$4+Stand!E147*Inittialize!$F$5+Stand!E148*Inittialize!$F$6+Stand!E149*Inittialize!$F$7+Stand!E150*Inittialize!$F$8+Stand!E151*Inittialize!$F$9+Stand!E152*Inittialize!$F$10+Stand!E153*Inittialize!$F$11+Stand!E144*Inittialize!$F$2)*2</f>
        <v>-0.89010803243376801</v>
      </c>
      <c r="F143">
        <f>SUM(Stand!F145*Inittialize!$F$3+Stand!F146*Inittialize!$F$4+Stand!F147*Inittialize!$F$5+Stand!F148*Inittialize!$F$6+Stand!F149*Inittialize!$F$7+Stand!F150*Inittialize!$F$8+Stand!F151*Inittialize!$F$9+Stand!F152*Inittialize!$F$10+Stand!F153*Inittialize!$F$11+Stand!F144*Inittialize!$F$2)*2</f>
        <v>-0.88211017525999524</v>
      </c>
      <c r="G143">
        <f>SUM(Stand!G145*Inittialize!$F$3+Stand!G146*Inittialize!$F$4+Stand!G147*Inittialize!$F$5+Stand!G148*Inittialize!$F$6+Stand!G149*Inittialize!$F$7+Stand!G150*Inittialize!$F$8+Stand!G151*Inittialize!$F$9+Stand!G152*Inittialize!$F$10+Stand!G153*Inittialize!$F$11+Stand!G144*Inittialize!$F$2)*2</f>
        <v>-0.85364410026261051</v>
      </c>
      <c r="H143">
        <f>SUM(Stand!H145*Inittialize!$F$3+Stand!H146*Inittialize!$F$4+Stand!H147*Inittialize!$F$5+Stand!H148*Inittialize!$F$6+Stand!H149*Inittialize!$F$7+Stand!H150*Inittialize!$F$8+Stand!H151*Inittialize!$F$9+Stand!H152*Inittialize!$F$10+Stand!H153*Inittialize!$F$11+Stand!H144*Inittialize!$F$2)*2</f>
        <v>-0.8038108355876652</v>
      </c>
      <c r="I143">
        <f>SUM(Stand!I145*Inittialize!$F$3+Stand!I146*Inittialize!$F$4+Stand!I147*Inittialize!$F$5+Stand!I148*Inittialize!$F$6+Stand!I149*Inittialize!$F$7+Stand!I150*Inittialize!$F$8+Stand!I151*Inittialize!$F$9+Stand!I152*Inittialize!$F$10+Stand!I153*Inittialize!$F$11+Stand!I144*Inittialize!$F$2)*2</f>
        <v>-0.83970119840564406</v>
      </c>
      <c r="J143">
        <f>SUM(Stand!J145*Inittialize!$F$3+Stand!J146*Inittialize!$F$4+Stand!J147*Inittialize!$F$5+Stand!J148*Inittialize!$F$6+Stand!J149*Inittialize!$F$7+Stand!J150*Inittialize!$F$8+Stand!J151*Inittialize!$F$9+Stand!J152*Inittialize!$F$10+Stand!J153*Inittialize!$F$11+Stand!J144*Inittialize!$F$2)*2</f>
        <v>-0.90872599366035178</v>
      </c>
      <c r="K143">
        <f>SUM(Stand!K145*Inittialize!$F$3+Stand!K146*Inittialize!$F$4+Stand!K147*Inittialize!$F$5+Stand!K148*Inittialize!$F$6+Stand!K149*Inittialize!$F$7+Stand!K150*Inittialize!$F$8+Stand!K151*Inittialize!$F$9+Stand!K152*Inittialize!$F$10+Stand!K153*Inittialize!$F$11+Stand!K144*Inittialize!$F$2)*2</f>
        <v>-1.0933629873674944</v>
      </c>
    </row>
    <row r="144" spans="1:11" x14ac:dyDescent="0.2">
      <c r="A144">
        <v>20</v>
      </c>
      <c r="B144">
        <f>SUM(Stand!B146*Inittialize!$F$3+Stand!B147*Inittialize!$F$4+Stand!B148*Inittialize!$F$5+Stand!B149*Inittialize!$F$6+Stand!B150*Inittialize!$F$7+Stand!B151*Inittialize!$F$8+Stand!B152*Inittialize!$F$9+Stand!B153*Inittialize!$F$10+Stand!B154*Inittialize!$F$11+Stand!B145*Inittialize!$F$2)*2</f>
        <v>-1.0774393281677082</v>
      </c>
      <c r="C144">
        <f>SUM(Stand!C146*Inittialize!$F$3+Stand!C147*Inittialize!$F$4+Stand!C148*Inittialize!$F$5+Stand!C149*Inittialize!$F$6+Stand!C150*Inittialize!$F$7+Stand!C151*Inittialize!$F$8+Stand!C152*Inittialize!$F$9+Stand!C153*Inittialize!$F$10+Stand!C154*Inittialize!$F$11+Stand!C145*Inittialize!$F$2)*2</f>
        <v>-0.85103178353717812</v>
      </c>
      <c r="D144">
        <f>SUM(Stand!D146*Inittialize!$F$3+Stand!D147*Inittialize!$F$4+Stand!D148*Inittialize!$F$5+Stand!D149*Inittialize!$F$6+Stand!D150*Inittialize!$F$7+Stand!D151*Inittialize!$F$8+Stand!D152*Inittialize!$F$9+Stand!D153*Inittialize!$F$10+Stand!D154*Inittialize!$F$11+Stand!D145*Inittialize!$F$2)*2</f>
        <v>-0.84384328890976379</v>
      </c>
      <c r="E144">
        <f>SUM(Stand!E146*Inittialize!$F$3+Stand!E147*Inittialize!$F$4+Stand!E148*Inittialize!$F$5+Stand!E149*Inittialize!$F$6+Stand!E150*Inittialize!$F$7+Stand!E151*Inittialize!$F$8+Stand!E152*Inittialize!$F$9+Stand!E153*Inittialize!$F$10+Stand!E154*Inittialize!$F$11+Stand!E145*Inittialize!$F$2)*2</f>
        <v>-0.83634589828741379</v>
      </c>
      <c r="F144">
        <f>SUM(Stand!F146*Inittialize!$F$3+Stand!F147*Inittialize!$F$4+Stand!F148*Inittialize!$F$5+Stand!F149*Inittialize!$F$6+Stand!F150*Inittialize!$F$7+Stand!F151*Inittialize!$F$8+Stand!F152*Inittialize!$F$9+Stand!F153*Inittialize!$F$10+Stand!F154*Inittialize!$F$11+Stand!F145*Inittialize!$F$2)*2</f>
        <v>-0.82988803869487504</v>
      </c>
      <c r="G144">
        <f>SUM(Stand!G146*Inittialize!$F$3+Stand!G147*Inittialize!$F$4+Stand!G148*Inittialize!$F$5+Stand!G149*Inittialize!$F$6+Stand!G150*Inittialize!$F$7+Stand!G151*Inittialize!$F$8+Stand!G152*Inittialize!$F$9+Stand!G153*Inittialize!$F$10+Stand!G154*Inittialize!$F$11+Stand!G145*Inittialize!$F$2)*2</f>
        <v>-0.80669875371777267</v>
      </c>
      <c r="H144">
        <f>SUM(Stand!H146*Inittialize!$F$3+Stand!H147*Inittialize!$F$4+Stand!H148*Inittialize!$F$5+Stand!H149*Inittialize!$F$6+Stand!H150*Inittialize!$F$7+Stand!H151*Inittialize!$F$8+Stand!H152*Inittialize!$F$9+Stand!H153*Inittialize!$F$10+Stand!H154*Inittialize!$F$11+Stand!H145*Inittialize!$F$2)*2</f>
        <v>-0.76752220540680138</v>
      </c>
      <c r="I144">
        <f>SUM(Stand!I146*Inittialize!$F$3+Stand!I147*Inittialize!$F$4+Stand!I148*Inittialize!$F$5+Stand!I149*Inittialize!$F$6+Stand!I150*Inittialize!$F$7+Stand!I151*Inittialize!$F$8+Stand!I152*Inittialize!$F$9+Stand!I153*Inittialize!$F$10+Stand!I154*Inittialize!$F$11+Stand!I145*Inittialize!$F$2)*2</f>
        <v>-0.80767276141362832</v>
      </c>
      <c r="J144">
        <f>SUM(Stand!J146*Inittialize!$F$3+Stand!J147*Inittialize!$F$4+Stand!J148*Inittialize!$F$5+Stand!J149*Inittialize!$F$6+Stand!J150*Inittialize!$F$7+Stand!J151*Inittialize!$F$8+Stand!J152*Inittialize!$F$9+Stand!J153*Inittialize!$F$10+Stand!J154*Inittialize!$F$11+Stand!J145*Inittialize!$F$2)*2</f>
        <v>-0.85334348220532463</v>
      </c>
      <c r="K144">
        <f>SUM(Stand!K146*Inittialize!$F$3+Stand!K147*Inittialize!$F$4+Stand!K148*Inittialize!$F$5+Stand!K149*Inittialize!$F$6+Stand!K150*Inittialize!$F$7+Stand!K151*Inittialize!$F$8+Stand!K152*Inittialize!$F$9+Stand!K153*Inittialize!$F$10+Stand!K154*Inittialize!$F$11+Stand!K145*Inittialize!$F$2)*2</f>
        <v>-0.93542749384818136</v>
      </c>
    </row>
    <row r="145" spans="1:11" x14ac:dyDescent="0.2">
      <c r="A145">
        <v>21</v>
      </c>
      <c r="B145">
        <f>SUM(Stand!B147*Inittialize!$F$3+Stand!B148*Inittialize!$F$4+Stand!B149*Inittialize!$F$5+Stand!B150*Inittialize!$F$6+Stand!B151*Inittialize!$F$7+Stand!B152*Inittialize!$F$8+Stand!B153*Inittialize!$F$9+Stand!B154*Inittialize!$F$10+Stand!B155*Inittialize!$F$11+Stand!B146*Inittialize!$F$2)*2</f>
        <v>-0.91950383464839502</v>
      </c>
      <c r="C145">
        <f>SUM(Stand!C147*Inittialize!$F$3+Stand!C148*Inittialize!$F$4+Stand!C149*Inittialize!$F$5+Stand!C150*Inittialize!$F$6+Stand!C151*Inittialize!$F$7+Stand!C152*Inittialize!$F$8+Stand!C153*Inittialize!$F$9+Stand!C154*Inittialize!$F$10+Stand!C155*Inittialize!$F$11+Stand!C146*Inittialize!$F$2)*2</f>
        <v>-0.79657325222673514</v>
      </c>
      <c r="D145">
        <f>SUM(Stand!D147*Inittialize!$F$3+Stand!D148*Inittialize!$F$4+Stand!D149*Inittialize!$F$5+Stand!D150*Inittialize!$F$6+Stand!D151*Inittialize!$F$7+Stand!D152*Inittialize!$F$8+Stand!D153*Inittialize!$F$9+Stand!D154*Inittialize!$F$10+Stand!D155*Inittialize!$F$11+Stand!D146*Inittialize!$F$2)*2</f>
        <v>-0.79090499227980193</v>
      </c>
      <c r="E145">
        <f>SUM(Stand!E147*Inittialize!$F$3+Stand!E148*Inittialize!$F$4+Stand!E149*Inittialize!$F$5+Stand!E150*Inittialize!$F$6+Stand!E151*Inittialize!$F$7+Stand!E152*Inittialize!$F$8+Stand!E153*Inittialize!$F$9+Stand!E154*Inittialize!$F$10+Stand!E155*Inittialize!$F$11+Stand!E146*Inittialize!$F$2)*2</f>
        <v>-0.78500772581014577</v>
      </c>
      <c r="F145">
        <f>SUM(Stand!F147*Inittialize!$F$3+Stand!F148*Inittialize!$F$4+Stand!F149*Inittialize!$F$5+Stand!F150*Inittialize!$F$6+Stand!F151*Inittialize!$F$7+Stand!F152*Inittialize!$F$8+Stand!F153*Inittialize!$F$9+Stand!F154*Inittialize!$F$10+Stand!F155*Inittialize!$F$11+Stand!F146*Inittialize!$F$2)*2</f>
        <v>-0.77992826635423507</v>
      </c>
      <c r="G145">
        <f>SUM(Stand!G147*Inittialize!$F$3+Stand!G148*Inittialize!$F$4+Stand!G149*Inittialize!$F$5+Stand!G150*Inittialize!$F$6+Stand!G151*Inittialize!$F$7+Stand!G152*Inittialize!$F$8+Stand!G153*Inittialize!$F$9+Stand!G154*Inittialize!$F$10+Stand!G155*Inittialize!$F$11+Stand!G146*Inittialize!$F$2)*2</f>
        <v>-0.76185417395280952</v>
      </c>
      <c r="H145">
        <f>SUM(Stand!H147*Inittialize!$F$3+Stand!H148*Inittialize!$F$4+Stand!H149*Inittialize!$F$5+Stand!H150*Inittialize!$F$6+Stand!H151*Inittialize!$F$7+Stand!H152*Inittialize!$F$8+Stand!H153*Inittialize!$F$9+Stand!H154*Inittialize!$F$10+Stand!H155*Inittialize!$F$11+Stand!H146*Inittialize!$F$2)*2</f>
        <v>-0.73333434200581205</v>
      </c>
      <c r="I145">
        <f>SUM(Stand!I147*Inittialize!$F$3+Stand!I148*Inittialize!$F$4+Stand!I149*Inittialize!$F$5+Stand!I150*Inittialize!$F$6+Stand!I151*Inittialize!$F$7+Stand!I152*Inittialize!$F$8+Stand!I153*Inittialize!$F$9+Stand!I154*Inittialize!$F$10+Stand!I155*Inittialize!$F$11+Stand!I146*Inittialize!$F$2)*2</f>
        <v>-0.7756443244216128</v>
      </c>
      <c r="J145">
        <f>SUM(Stand!J147*Inittialize!$F$3+Stand!J148*Inittialize!$F$4+Stand!J149*Inittialize!$F$5+Stand!J150*Inittialize!$F$6+Stand!J151*Inittialize!$F$7+Stand!J152*Inittialize!$F$8+Stand!J153*Inittialize!$F$9+Stand!J154*Inittialize!$F$10+Stand!J155*Inittialize!$F$11+Stand!J146*Inittialize!$F$2)*2</f>
        <v>-0.82527093888866809</v>
      </c>
      <c r="K145">
        <f>SUM(Stand!K147*Inittialize!$F$3+Stand!K148*Inittialize!$F$4+Stand!K149*Inittialize!$F$5+Stand!K150*Inittialize!$F$6+Stand!K151*Inittialize!$F$7+Stand!K152*Inittialize!$F$8+Stand!K153*Inittialize!$F$9+Stand!K154*Inittialize!$F$10+Stand!K155*Inittialize!$F$11+Stand!K146*Inittialize!$F$2)*2</f>
        <v>-0.88400087606851341</v>
      </c>
    </row>
    <row r="146" spans="1:11" x14ac:dyDescent="0.2">
      <c r="A146">
        <v>22</v>
      </c>
      <c r="B146">
        <f>B114</f>
        <v>-1.4136744618203487</v>
      </c>
      <c r="C146">
        <f t="shared" ref="C146:K146" si="4">C114</f>
        <v>-1.2907438793986887</v>
      </c>
      <c r="D146">
        <f t="shared" si="4"/>
        <v>-1.2850756194517556</v>
      </c>
      <c r="E146">
        <f t="shared" si="4"/>
        <v>-1.2791783529820995</v>
      </c>
      <c r="F146">
        <f t="shared" si="4"/>
        <v>-1.2740988935261888</v>
      </c>
      <c r="G146">
        <f t="shared" si="4"/>
        <v>-1.2560248011247632</v>
      </c>
      <c r="H146">
        <f t="shared" si="4"/>
        <v>-1.2275049691777657</v>
      </c>
      <c r="I146">
        <f t="shared" si="4"/>
        <v>-1.2698149515935666</v>
      </c>
      <c r="J146">
        <f t="shared" si="4"/>
        <v>-1.3194415660606218</v>
      </c>
      <c r="K146">
        <f t="shared" si="4"/>
        <v>-1.3781715032404673</v>
      </c>
    </row>
    <row r="147" spans="1:11" x14ac:dyDescent="0.2">
      <c r="A147">
        <v>23</v>
      </c>
      <c r="B147">
        <f t="shared" ref="B147:K155" si="5">B115</f>
        <v>-1.446306627453841</v>
      </c>
      <c r="C147">
        <f t="shared" si="5"/>
        <v>-1.323376045032181</v>
      </c>
      <c r="D147">
        <f t="shared" si="5"/>
        <v>-1.3177077850852479</v>
      </c>
      <c r="E147">
        <f t="shared" si="5"/>
        <v>-1.3118105186155917</v>
      </c>
      <c r="F147">
        <f t="shared" si="5"/>
        <v>-1.306731059159681</v>
      </c>
      <c r="G147">
        <f t="shared" si="5"/>
        <v>-1.2886569667582555</v>
      </c>
      <c r="H147">
        <f t="shared" si="5"/>
        <v>-1.260137134811258</v>
      </c>
      <c r="I147">
        <f t="shared" si="5"/>
        <v>-1.3024471172270586</v>
      </c>
      <c r="J147">
        <f t="shared" si="5"/>
        <v>-1.352073731694114</v>
      </c>
      <c r="K147">
        <f t="shared" si="5"/>
        <v>-1.4108036688739594</v>
      </c>
    </row>
    <row r="148" spans="1:11" x14ac:dyDescent="0.2">
      <c r="A148">
        <v>24</v>
      </c>
      <c r="B148">
        <f t="shared" si="5"/>
        <v>-1.4789387930873332</v>
      </c>
      <c r="C148">
        <f t="shared" si="5"/>
        <v>-1.3560082106656732</v>
      </c>
      <c r="D148">
        <f t="shared" si="5"/>
        <v>-1.3503399507187399</v>
      </c>
      <c r="E148">
        <f t="shared" si="5"/>
        <v>-1.344442684249084</v>
      </c>
      <c r="F148">
        <f t="shared" si="5"/>
        <v>-1.3393632247931733</v>
      </c>
      <c r="G148">
        <f t="shared" si="5"/>
        <v>-1.3212891323917475</v>
      </c>
      <c r="H148">
        <f t="shared" si="5"/>
        <v>-1.29276930044475</v>
      </c>
      <c r="I148">
        <f t="shared" si="5"/>
        <v>-1.3350792828605509</v>
      </c>
      <c r="J148">
        <f t="shared" si="5"/>
        <v>-1.3847058973276061</v>
      </c>
      <c r="K148">
        <f t="shared" si="5"/>
        <v>-1.4434358345074514</v>
      </c>
    </row>
    <row r="149" spans="1:11" x14ac:dyDescent="0.2">
      <c r="A149">
        <v>25</v>
      </c>
      <c r="B149">
        <f t="shared" si="5"/>
        <v>-1.5115709587208255</v>
      </c>
      <c r="C149">
        <f t="shared" si="5"/>
        <v>-1.3886403762991655</v>
      </c>
      <c r="D149">
        <f t="shared" si="5"/>
        <v>-1.3829721163522322</v>
      </c>
      <c r="E149">
        <f t="shared" si="5"/>
        <v>-1.377074849882576</v>
      </c>
      <c r="F149">
        <f t="shared" si="5"/>
        <v>-1.3719953904266653</v>
      </c>
      <c r="G149">
        <f t="shared" si="5"/>
        <v>-1.3539212980252398</v>
      </c>
      <c r="H149">
        <f t="shared" si="5"/>
        <v>-1.3254014660782423</v>
      </c>
      <c r="I149">
        <f t="shared" si="5"/>
        <v>-1.3677114484940429</v>
      </c>
      <c r="J149">
        <f t="shared" si="5"/>
        <v>-1.4173380629610983</v>
      </c>
      <c r="K149">
        <f t="shared" si="5"/>
        <v>-1.4760680001409436</v>
      </c>
    </row>
    <row r="150" spans="1:11" x14ac:dyDescent="0.2">
      <c r="A150">
        <v>26</v>
      </c>
      <c r="B150">
        <f t="shared" si="5"/>
        <v>-1.5442031243543175</v>
      </c>
      <c r="C150">
        <f t="shared" si="5"/>
        <v>-1.4212725419326575</v>
      </c>
      <c r="D150">
        <f t="shared" si="5"/>
        <v>-1.4156042819857244</v>
      </c>
      <c r="E150">
        <f t="shared" si="5"/>
        <v>-1.4097070155160685</v>
      </c>
      <c r="F150">
        <f t="shared" si="5"/>
        <v>-1.4046275560601575</v>
      </c>
      <c r="G150">
        <f t="shared" si="5"/>
        <v>-1.3865534636587318</v>
      </c>
      <c r="H150">
        <f t="shared" si="5"/>
        <v>-1.3580336317117345</v>
      </c>
      <c r="I150">
        <f t="shared" si="5"/>
        <v>-1.4003436141275354</v>
      </c>
      <c r="J150">
        <f t="shared" si="5"/>
        <v>-1.4499702285945903</v>
      </c>
      <c r="K150">
        <f t="shared" si="5"/>
        <v>-1.5087001657744359</v>
      </c>
    </row>
    <row r="151" spans="1:11" x14ac:dyDescent="0.2">
      <c r="A151">
        <v>27</v>
      </c>
      <c r="B151">
        <f t="shared" si="5"/>
        <v>-1.5939774959143658</v>
      </c>
      <c r="C151">
        <f t="shared" si="5"/>
        <v>-1.4971828920746726</v>
      </c>
      <c r="D151">
        <f t="shared" si="5"/>
        <v>-1.4938979547846909</v>
      </c>
      <c r="E151">
        <f t="shared" si="5"/>
        <v>-1.4904698126471669</v>
      </c>
      <c r="F151">
        <f t="shared" si="5"/>
        <v>-1.4874975491144364</v>
      </c>
      <c r="G151">
        <f t="shared" si="5"/>
        <v>-1.4771055665184771</v>
      </c>
      <c r="H151">
        <f t="shared" si="5"/>
        <v>-1.4550918781972377</v>
      </c>
      <c r="I151">
        <f t="shared" si="5"/>
        <v>-1.4577755813122062</v>
      </c>
      <c r="J151">
        <f t="shared" si="5"/>
        <v>-1.5035733979669499</v>
      </c>
      <c r="K151">
        <f t="shared" si="5"/>
        <v>-1.5584745373344842</v>
      </c>
    </row>
    <row r="152" spans="1:11" x14ac:dyDescent="0.2">
      <c r="A152">
        <v>28</v>
      </c>
      <c r="B152">
        <f t="shared" si="5"/>
        <v>-1.6608940734009698</v>
      </c>
      <c r="C152">
        <f t="shared" si="5"/>
        <v>-1.5938482191974095</v>
      </c>
      <c r="D152">
        <f t="shared" si="5"/>
        <v>-1.5922658316536182</v>
      </c>
      <c r="E152">
        <f t="shared" si="5"/>
        <v>-1.5906076981618353</v>
      </c>
      <c r="F152">
        <f t="shared" si="5"/>
        <v>-1.5891754322103384</v>
      </c>
      <c r="G152">
        <f t="shared" si="5"/>
        <v>-1.5840063738197934</v>
      </c>
      <c r="H152">
        <f t="shared" si="5"/>
        <v>-1.5733496574558192</v>
      </c>
      <c r="I152">
        <f t="shared" si="5"/>
        <v>-1.5704899754535542</v>
      </c>
      <c r="J152">
        <f t="shared" si="5"/>
        <v>-1.5756374044909853</v>
      </c>
      <c r="K152">
        <f t="shared" si="5"/>
        <v>-1.6253911148210882</v>
      </c>
    </row>
    <row r="153" spans="1:11" x14ac:dyDescent="0.2">
      <c r="A153">
        <v>29</v>
      </c>
      <c r="B153">
        <f t="shared" si="5"/>
        <v>-1.7449528568141301</v>
      </c>
      <c r="C153">
        <f t="shared" si="5"/>
        <v>-1.7104605360778402</v>
      </c>
      <c r="D153">
        <f t="shared" si="5"/>
        <v>-1.7099537911843465</v>
      </c>
      <c r="E153">
        <f t="shared" si="5"/>
        <v>-1.7094204164667819</v>
      </c>
      <c r="F153">
        <f t="shared" si="5"/>
        <v>-1.7089609497545726</v>
      </c>
      <c r="G153">
        <f t="shared" si="5"/>
        <v>-1.7072558855626803</v>
      </c>
      <c r="H153">
        <f t="shared" si="5"/>
        <v>-1.7037036467746889</v>
      </c>
      <c r="I153">
        <f t="shared" si="5"/>
        <v>-1.7029838379716977</v>
      </c>
      <c r="J153">
        <f t="shared" si="5"/>
        <v>-1.7016652067465781</v>
      </c>
      <c r="K153">
        <f t="shared" si="5"/>
        <v>-1.7094498982342485</v>
      </c>
    </row>
    <row r="154" spans="1:11" x14ac:dyDescent="0.2">
      <c r="A154">
        <v>30</v>
      </c>
      <c r="B154">
        <f t="shared" si="5"/>
        <v>-1.8461538461538463</v>
      </c>
      <c r="C154">
        <f t="shared" si="5"/>
        <v>-1.8461538461538463</v>
      </c>
      <c r="D154">
        <f t="shared" si="5"/>
        <v>-1.8461538461538463</v>
      </c>
      <c r="E154">
        <f t="shared" si="5"/>
        <v>-1.8461538461538463</v>
      </c>
      <c r="F154">
        <f t="shared" si="5"/>
        <v>-1.8461538461538463</v>
      </c>
      <c r="G154">
        <f t="shared" si="5"/>
        <v>-1.8461538461538463</v>
      </c>
      <c r="H154">
        <f t="shared" si="5"/>
        <v>-1.8461538461538463</v>
      </c>
      <c r="I154">
        <f t="shared" si="5"/>
        <v>-1.8461538461538463</v>
      </c>
      <c r="J154">
        <f t="shared" si="5"/>
        <v>-1.8461538461538463</v>
      </c>
      <c r="K154">
        <f t="shared" si="5"/>
        <v>-1.8461538461538463</v>
      </c>
    </row>
    <row r="155" spans="1:11" x14ac:dyDescent="0.2">
      <c r="A155">
        <v>31</v>
      </c>
      <c r="B155">
        <f t="shared" si="5"/>
        <v>-2</v>
      </c>
      <c r="C155">
        <f t="shared" si="5"/>
        <v>-2</v>
      </c>
      <c r="D155">
        <f t="shared" si="5"/>
        <v>-2</v>
      </c>
      <c r="E155">
        <f t="shared" si="5"/>
        <v>-2</v>
      </c>
      <c r="F155">
        <f t="shared" si="5"/>
        <v>-2</v>
      </c>
      <c r="G155">
        <f t="shared" si="5"/>
        <v>-2</v>
      </c>
      <c r="H155">
        <f t="shared" si="5"/>
        <v>-2</v>
      </c>
      <c r="I155">
        <f t="shared" si="5"/>
        <v>-2</v>
      </c>
      <c r="J155">
        <f t="shared" si="5"/>
        <v>-2</v>
      </c>
      <c r="K155">
        <f t="shared" si="5"/>
        <v>-2</v>
      </c>
    </row>
  </sheetData>
  <sheetProtection sheet="1" objects="1" scenarios="1"/>
  <mergeCells count="2">
    <mergeCell ref="A52:K52"/>
    <mergeCell ref="A104:K104"/>
  </mergeCells>
  <phoneticPr fontId="16" type="noConversion"/>
  <pageMargins left="0.7" right="0.7" top="0.75" bottom="0.75" header="0.3" footer="0.3"/>
  <pageSetup paperSize="9" orientation="landscape" horizontalDpi="0" verticalDpi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7"/>
  <dimension ref="A1:X155"/>
  <sheetViews>
    <sheetView workbookViewId="0">
      <selection activeCell="D34" sqref="D34"/>
    </sheetView>
  </sheetViews>
  <sheetFormatPr baseColWidth="10" defaultColWidth="8.83203125" defaultRowHeight="16" x14ac:dyDescent="0.2"/>
  <cols>
    <col min="12" max="12" width="4.83203125" customWidth="1"/>
    <col min="13" max="13" width="4.6640625" customWidth="1"/>
    <col min="14" max="24" width="4" style="31" customWidth="1"/>
  </cols>
  <sheetData>
    <row r="1" spans="1:24" x14ac:dyDescent="0.2">
      <c r="A1" t="s">
        <v>7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N1" s="31" t="s">
        <v>7</v>
      </c>
      <c r="O1" s="31">
        <v>1</v>
      </c>
      <c r="P1" s="31">
        <v>2</v>
      </c>
      <c r="Q1" s="31">
        <v>3</v>
      </c>
      <c r="R1" s="31">
        <v>4</v>
      </c>
      <c r="S1" s="31">
        <v>5</v>
      </c>
      <c r="T1" s="31">
        <v>6</v>
      </c>
      <c r="U1" s="31">
        <v>7</v>
      </c>
      <c r="V1" s="31">
        <v>8</v>
      </c>
      <c r="W1" s="31">
        <v>9</v>
      </c>
      <c r="X1" s="31">
        <v>10</v>
      </c>
    </row>
    <row r="2" spans="1:24" x14ac:dyDescent="0.2">
      <c r="A2">
        <v>4</v>
      </c>
      <c r="B2">
        <f>MAX(Hit!B2,Stand!B2,Double!B2)</f>
        <v>-0.38538530661686632</v>
      </c>
      <c r="C2">
        <f>MAX(Hit!C2,Stand!C2,Double!C2)</f>
        <v>-0.11491332761892138</v>
      </c>
      <c r="D2">
        <f>MAX(Hit!D2,Stand!D2,Double!D2)</f>
        <v>-8.261331429974432E-2</v>
      </c>
      <c r="E2">
        <f>MAX(Hit!E2,Stand!E2,Double!E2)</f>
        <v>-4.9367420106916929E-2</v>
      </c>
      <c r="F2">
        <f>MAX(Hit!F2,Stand!F2,Double!F2)</f>
        <v>-1.2379926519926553E-2</v>
      </c>
      <c r="G2">
        <f>MAX(Hit!G2,Stand!G2,Double!G2)</f>
        <v>1.1130417280979743E-2</v>
      </c>
      <c r="H2">
        <f>MAX(Hit!H2,Stand!H2,Double!H2)</f>
        <v>-8.8279201058463694E-2</v>
      </c>
      <c r="I2">
        <f>MAX(Hit!I2,Stand!I2,Double!I2)</f>
        <v>-0.15933415266020512</v>
      </c>
      <c r="J2">
        <f>MAX(Hit!J2,Stand!J2,Double!J2)</f>
        <v>-0.24066617915336552</v>
      </c>
      <c r="K2">
        <f>MAX(Hit!K2,Stand!K2,Double!K2)</f>
        <v>-0.33509986436351102</v>
      </c>
      <c r="N2" s="31">
        <v>4</v>
      </c>
      <c r="O2" s="31" t="str">
        <f>IF(B2=HS!B2,HS!O2,"D")</f>
        <v>H</v>
      </c>
      <c r="P2" s="31" t="str">
        <f>IF(C2=HS!C2,HS!P2,"D")</f>
        <v>H</v>
      </c>
      <c r="Q2" s="31" t="str">
        <f>IF(D2=HS!D2,HS!Q2,"D")</f>
        <v>H</v>
      </c>
      <c r="R2" s="31" t="str">
        <f>IF(E2=HS!E2,HS!R2,"D")</f>
        <v>H</v>
      </c>
      <c r="S2" s="31" t="str">
        <f>IF(F2=HS!F2,HS!S2,"D")</f>
        <v>H</v>
      </c>
      <c r="T2" s="31" t="str">
        <f>IF(G2=HS!G2,HS!T2,"D")</f>
        <v>H</v>
      </c>
      <c r="U2" s="31" t="str">
        <f>IF(H2=HS!H2,HS!U2,"D")</f>
        <v>H</v>
      </c>
      <c r="V2" s="31" t="str">
        <f>IF(I2=HS!I2,HS!V2,"D")</f>
        <v>H</v>
      </c>
      <c r="W2" s="31" t="str">
        <f>IF(J2=HS!J2,HS!W2,"D")</f>
        <v>H</v>
      </c>
      <c r="X2" s="31" t="str">
        <f>IF(K2=HS!K2,HS!X2,"D")</f>
        <v>H</v>
      </c>
    </row>
    <row r="3" spans="1:24" x14ac:dyDescent="0.2">
      <c r="A3">
        <v>5</v>
      </c>
      <c r="B3">
        <f>MAX(Hit!B3,Stand!B3,Double!B3)</f>
        <v>-0.40632230211141918</v>
      </c>
      <c r="C3">
        <f>MAX(Hit!C3,Stand!C3,Double!C3)</f>
        <v>-0.12821556706374751</v>
      </c>
      <c r="D3">
        <f>MAX(Hit!D3,Stand!D3,Double!D3)</f>
        <v>-9.5310227261489827E-2</v>
      </c>
      <c r="E3">
        <f>MAX(Hit!E3,Stand!E3,Double!E3)</f>
        <v>-6.1479464199694266E-2</v>
      </c>
      <c r="F3">
        <f>MAX(Hit!F3,Stand!F3,Double!F3)</f>
        <v>-2.3978970391859797E-2</v>
      </c>
      <c r="G3">
        <f>MAX(Hit!G3,Stand!G3,Double!G3)</f>
        <v>-1.1863378384402296E-3</v>
      </c>
      <c r="H3">
        <f>MAX(Hit!H3,Stand!H3,Double!H3)</f>
        <v>-0.11944744188414852</v>
      </c>
      <c r="I3">
        <f>MAX(Hit!I3,Stand!I3,Double!I3)</f>
        <v>-0.18809330390318521</v>
      </c>
      <c r="J3">
        <f>MAX(Hit!J3,Stand!J3,Double!J3)</f>
        <v>-0.2666150533579591</v>
      </c>
      <c r="K3">
        <f>MAX(Hit!K3,Stand!K3,Double!K3)</f>
        <v>-0.3577434525808979</v>
      </c>
      <c r="N3" s="31">
        <v>5</v>
      </c>
      <c r="O3" s="31" t="str">
        <f>IF(B3=HS!B3,HS!O3,"D")</f>
        <v>H</v>
      </c>
      <c r="P3" s="31" t="str">
        <f>IF(C3=HS!C3,HS!P3,"D")</f>
        <v>H</v>
      </c>
      <c r="Q3" s="31" t="str">
        <f>IF(D3=HS!D3,HS!Q3,"D")</f>
        <v>H</v>
      </c>
      <c r="R3" s="31" t="str">
        <f>IF(E3=HS!E3,HS!R3,"D")</f>
        <v>H</v>
      </c>
      <c r="S3" s="31" t="str">
        <f>IF(F3=HS!F3,HS!S3,"D")</f>
        <v>H</v>
      </c>
      <c r="T3" s="31" t="str">
        <f>IF(G3=HS!G3,HS!T3,"D")</f>
        <v>H</v>
      </c>
      <c r="U3" s="31" t="str">
        <f>IF(H3=HS!H3,HS!U3,"D")</f>
        <v>H</v>
      </c>
      <c r="V3" s="31" t="str">
        <f>IF(I3=HS!I3,HS!V3,"D")</f>
        <v>H</v>
      </c>
      <c r="W3" s="31" t="str">
        <f>IF(J3=HS!J3,HS!W3,"D")</f>
        <v>H</v>
      </c>
      <c r="X3" s="31" t="str">
        <f>IF(K3=HS!K3,HS!X3,"D")</f>
        <v>H</v>
      </c>
    </row>
    <row r="4" spans="1:24" x14ac:dyDescent="0.2">
      <c r="A4">
        <v>6</v>
      </c>
      <c r="B4">
        <f>MAX(Hit!B4,Stand!B4,Double!B4)</f>
        <v>-0.4196869034710109</v>
      </c>
      <c r="C4">
        <f>MAX(Hit!C4,Stand!C4,Double!C4)</f>
        <v>-0.14075911746001996</v>
      </c>
      <c r="D4">
        <f>MAX(Hit!D4,Stand!D4,Double!D4)</f>
        <v>-0.10729107800860832</v>
      </c>
      <c r="E4">
        <f>MAX(Hit!E4,Stand!E4,Double!E4)</f>
        <v>-7.2917141926387333E-2</v>
      </c>
      <c r="F4">
        <f>MAX(Hit!F4,Stand!F4,Double!F4)</f>
        <v>-3.4915973330102358E-2</v>
      </c>
      <c r="G4">
        <f>MAX(Hit!G4,Stand!G4,Double!G4)</f>
        <v>-1.3005835529874346E-2</v>
      </c>
      <c r="H4">
        <f>MAX(Hit!H4,Stand!H4,Double!H4)</f>
        <v>-0.15193270723669947</v>
      </c>
      <c r="I4">
        <f>MAX(Hit!I4,Stand!I4,Double!I4)</f>
        <v>-0.21724188132078476</v>
      </c>
      <c r="J4">
        <f>MAX(Hit!J4,Stand!J4,Double!J4)</f>
        <v>-0.29264070019772603</v>
      </c>
      <c r="K4">
        <f>MAX(Hit!K4,Stand!K4,Double!K4)</f>
        <v>-0.38050766229289545</v>
      </c>
      <c r="N4" s="31">
        <v>6</v>
      </c>
      <c r="O4" s="31" t="str">
        <f>IF(B4=HS!B4,HS!O4,"D")</f>
        <v>H</v>
      </c>
      <c r="P4" s="31" t="str">
        <f>IF(C4=HS!C4,HS!P4,"D")</f>
        <v>H</v>
      </c>
      <c r="Q4" s="31" t="str">
        <f>IF(D4=HS!D4,HS!Q4,"D")</f>
        <v>H</v>
      </c>
      <c r="R4" s="31" t="str">
        <f>IF(E4=HS!E4,HS!R4,"D")</f>
        <v>H</v>
      </c>
      <c r="S4" s="31" t="str">
        <f>IF(F4=HS!F4,HS!S4,"D")</f>
        <v>H</v>
      </c>
      <c r="T4" s="31" t="str">
        <f>IF(G4=HS!G4,HS!T4,"D")</f>
        <v>H</v>
      </c>
      <c r="U4" s="31" t="str">
        <f>IF(H4=HS!H4,HS!U4,"D")</f>
        <v>H</v>
      </c>
      <c r="V4" s="31" t="str">
        <f>IF(I4=HS!I4,HS!V4,"D")</f>
        <v>H</v>
      </c>
      <c r="W4" s="31" t="str">
        <f>IF(J4=HS!J4,HS!W4,"D")</f>
        <v>H</v>
      </c>
      <c r="X4" s="31" t="str">
        <f>IF(K4=HS!K4,HS!X4,"D")</f>
        <v>H</v>
      </c>
    </row>
    <row r="5" spans="1:24" x14ac:dyDescent="0.2">
      <c r="A5">
        <v>7</v>
      </c>
      <c r="B5">
        <f>MAX(Hit!B5,Stand!B5,Double!B5)</f>
        <v>-0.39971038372569107</v>
      </c>
      <c r="C5">
        <f>MAX(Hit!C5,Stand!C5,Double!C5)</f>
        <v>-0.10918342786661635</v>
      </c>
      <c r="D5">
        <f>MAX(Hit!D5,Stand!D5,Double!D5)</f>
        <v>-7.6582981904463526E-2</v>
      </c>
      <c r="E5">
        <f>MAX(Hit!E5,Stand!E5,Double!E5)</f>
        <v>-4.302179400434189E-2</v>
      </c>
      <c r="F5">
        <f>MAX(Hit!F5,Stand!F5,Double!F5)</f>
        <v>-7.271360902941058E-3</v>
      </c>
      <c r="G5">
        <f>MAX(Hit!G5,Stand!G5,Double!G5)</f>
        <v>2.9185342353860819E-2</v>
      </c>
      <c r="H5">
        <f>MAX(Hit!H5,Stand!H5,Double!H5)</f>
        <v>-6.8807799580427792E-2</v>
      </c>
      <c r="I5">
        <f>MAX(Hit!I5,Stand!I5,Double!I5)</f>
        <v>-0.21060476872434969</v>
      </c>
      <c r="J5">
        <f>MAX(Hit!J5,Stand!J5,Double!J5)</f>
        <v>-0.28536544048687673</v>
      </c>
      <c r="K5">
        <f>MAX(Hit!K5,Stand!K5,Double!K5)</f>
        <v>-0.36507789921394673</v>
      </c>
      <c r="N5" s="31">
        <v>7</v>
      </c>
      <c r="O5" s="31" t="str">
        <f>IF(B5=HS!B5,HS!O5,"D")</f>
        <v>H</v>
      </c>
      <c r="P5" s="31" t="str">
        <f>IF(C5=HS!C5,HS!P5,"D")</f>
        <v>H</v>
      </c>
      <c r="Q5" s="31" t="str">
        <f>IF(D5=HS!D5,HS!Q5,"D")</f>
        <v>H</v>
      </c>
      <c r="R5" s="31" t="str">
        <f>IF(E5=HS!E5,HS!R5,"D")</f>
        <v>H</v>
      </c>
      <c r="S5" s="31" t="str">
        <f>IF(F5=HS!F5,HS!S5,"D")</f>
        <v>H</v>
      </c>
      <c r="T5" s="31" t="str">
        <f>IF(G5=HS!G5,HS!T5,"D")</f>
        <v>H</v>
      </c>
      <c r="U5" s="31" t="str">
        <f>IF(H5=HS!H5,HS!U5,"D")</f>
        <v>H</v>
      </c>
      <c r="V5" s="31" t="str">
        <f>IF(I5=HS!I5,HS!V5,"D")</f>
        <v>H</v>
      </c>
      <c r="W5" s="31" t="str">
        <f>IF(J5=HS!J5,HS!W5,"D")</f>
        <v>H</v>
      </c>
      <c r="X5" s="31" t="str">
        <f>IF(K5=HS!K5,HS!X5,"D")</f>
        <v>H</v>
      </c>
    </row>
    <row r="6" spans="1:24" x14ac:dyDescent="0.2">
      <c r="A6">
        <v>8</v>
      </c>
      <c r="B6">
        <f>MAX(Hit!B6,Stand!B6,Double!B6)</f>
        <v>-0.33034033459070078</v>
      </c>
      <c r="C6">
        <f>MAX(Hit!C6,Stand!C6,Double!C6)</f>
        <v>-2.1798188008805668E-2</v>
      </c>
      <c r="D6">
        <f>MAX(Hit!D6,Stand!D6,Double!D6)</f>
        <v>8.0052625306547553E-3</v>
      </c>
      <c r="E6">
        <f>MAX(Hit!E6,Stand!E6,Double!E6)</f>
        <v>3.8784473277208804E-2</v>
      </c>
      <c r="F6">
        <f>MAX(Hit!F6,Stand!F6,Double!F6)</f>
        <v>7.0804635983033687E-2</v>
      </c>
      <c r="G6">
        <f>MAX(Hit!G6,Stand!G6,Double!G6)</f>
        <v>0.11496015009622315</v>
      </c>
      <c r="H6">
        <f>MAX(Hit!H6,Stand!H6,Double!H6)</f>
        <v>8.2207439363742862E-2</v>
      </c>
      <c r="I6">
        <f>MAX(Hit!I6,Stand!I6,Double!I6)</f>
        <v>-5.9898275658656276E-2</v>
      </c>
      <c r="J6">
        <f>MAX(Hit!J6,Stand!J6,Double!J6)</f>
        <v>-0.21018633199821768</v>
      </c>
      <c r="K6">
        <f>MAX(Hit!K6,Stand!K6,Double!K6)</f>
        <v>-0.30177738614031369</v>
      </c>
      <c r="N6" s="31">
        <v>8</v>
      </c>
      <c r="O6" s="31" t="str">
        <f>IF(B6=HS!B6,HS!O6,"D")</f>
        <v>H</v>
      </c>
      <c r="P6" s="31" t="str">
        <f>IF(C6=HS!C6,HS!P6,"D")</f>
        <v>H</v>
      </c>
      <c r="Q6" s="31" t="str">
        <f>IF(D6=HS!D6,HS!Q6,"D")</f>
        <v>H</v>
      </c>
      <c r="R6" s="31" t="str">
        <f>IF(E6=HS!E6,HS!R6,"D")</f>
        <v>H</v>
      </c>
      <c r="S6" s="31" t="str">
        <f>IF(F6=HS!F6,HS!S6,"D")</f>
        <v>H</v>
      </c>
      <c r="T6" s="31" t="str">
        <f>IF(G6=HS!G6,HS!T6,"D")</f>
        <v>H</v>
      </c>
      <c r="U6" s="31" t="str">
        <f>IF(H6=HS!H6,HS!U6,"D")</f>
        <v>H</v>
      </c>
      <c r="V6" s="31" t="str">
        <f>IF(I6=HS!I6,HS!V6,"D")</f>
        <v>H</v>
      </c>
      <c r="W6" s="31" t="str">
        <f>IF(J6=HS!J6,HS!W6,"D")</f>
        <v>H</v>
      </c>
      <c r="X6" s="31" t="str">
        <f>IF(K6=HS!K6,HS!X6,"D")</f>
        <v>H</v>
      </c>
    </row>
    <row r="7" spans="1:24" x14ac:dyDescent="0.2">
      <c r="A7">
        <v>9</v>
      </c>
      <c r="B7">
        <f>MAX(Hit!B7,Stand!B7,Double!B7)</f>
        <v>-0.25192476177072082</v>
      </c>
      <c r="C7">
        <f>MAX(Hit!C7,Stand!C7,Double!C7)</f>
        <v>7.4446037576340551E-2</v>
      </c>
      <c r="D7">
        <f>MAX(Hit!D7,Stand!D7,Double!D7)</f>
        <v>0.12081635332999674</v>
      </c>
      <c r="E7">
        <f>MAX(Hit!E7,Stand!E7,Double!E7)</f>
        <v>0.18194893405242163</v>
      </c>
      <c r="F7">
        <f>MAX(Hit!F7,Stand!F7,Double!F7)</f>
        <v>0.2430572248730361</v>
      </c>
      <c r="G7">
        <f>MAX(Hit!G7,Stand!G7,Double!G7)</f>
        <v>0.31705474570166675</v>
      </c>
      <c r="H7">
        <f>MAX(Hit!H7,Stand!H7,Double!H7)</f>
        <v>0.17186785993695267</v>
      </c>
      <c r="I7">
        <f>MAX(Hit!I7,Stand!I7,Double!I7)</f>
        <v>9.8376217435392543E-2</v>
      </c>
      <c r="J7">
        <f>MAX(Hit!J7,Stand!J7,Double!J7)</f>
        <v>-5.2178053462651766E-2</v>
      </c>
      <c r="K7">
        <f>MAX(Hit!K7,Stand!K7,Double!K7)</f>
        <v>-0.21343169035706566</v>
      </c>
      <c r="N7" s="31">
        <v>9</v>
      </c>
      <c r="O7" s="31" t="str">
        <f>IF(B7=HS!B7,HS!O7,"D")</f>
        <v>H</v>
      </c>
      <c r="P7" s="31" t="str">
        <f>IF(C7=HS!C7,HS!P7,"D")</f>
        <v>H</v>
      </c>
      <c r="Q7" s="31" t="str">
        <f>IF(D7=HS!D7,HS!Q7,"D")</f>
        <v>D</v>
      </c>
      <c r="R7" s="31" t="str">
        <f>IF(E7=HS!E7,HS!R7,"D")</f>
        <v>D</v>
      </c>
      <c r="S7" s="31" t="str">
        <f>IF(F7=HS!F7,HS!S7,"D")</f>
        <v>D</v>
      </c>
      <c r="T7" s="31" t="str">
        <f>IF(G7=HS!G7,HS!T7,"D")</f>
        <v>D</v>
      </c>
      <c r="U7" s="31" t="str">
        <f>IF(H7=HS!H7,HS!U7,"D")</f>
        <v>H</v>
      </c>
      <c r="V7" s="31" t="str">
        <f>IF(I7=HS!I7,HS!V7,"D")</f>
        <v>H</v>
      </c>
      <c r="W7" s="31" t="str">
        <f>IF(J7=HS!J7,HS!W7,"D")</f>
        <v>H</v>
      </c>
      <c r="X7" s="31" t="str">
        <f>IF(K7=HS!K7,HS!X7,"D")</f>
        <v>H</v>
      </c>
    </row>
    <row r="8" spans="1:24" x14ac:dyDescent="0.2">
      <c r="A8">
        <v>10</v>
      </c>
      <c r="B8">
        <f>MAX(Hit!B8,Stand!B8,Double!B8)</f>
        <v>-0.14666789263035868</v>
      </c>
      <c r="C8">
        <f>MAX(Hit!C8,Stand!C8,Double!C8)</f>
        <v>0.35893941244229921</v>
      </c>
      <c r="D8">
        <f>MAX(Hit!D8,Stand!D8,Double!D8)</f>
        <v>0.40932067017593943</v>
      </c>
      <c r="E8">
        <f>MAX(Hit!E8,Stand!E8,Double!E8)</f>
        <v>0.46094024379435394</v>
      </c>
      <c r="F8">
        <f>MAX(Hit!F8,Stand!F8,Double!F8)</f>
        <v>0.51251710900326763</v>
      </c>
      <c r="G8">
        <f>MAX(Hit!G8,Stand!G8,Double!G8)</f>
        <v>0.57559016859776846</v>
      </c>
      <c r="H8">
        <f>MAX(Hit!H8,Stand!H8,Double!H8)</f>
        <v>0.39241245528243768</v>
      </c>
      <c r="I8">
        <f>MAX(Hit!I8,Stand!I8,Double!I8)</f>
        <v>0.28663571688628381</v>
      </c>
      <c r="J8">
        <f>MAX(Hit!J8,Stand!J8,Double!J8)</f>
        <v>0.14432836838077101</v>
      </c>
      <c r="K8">
        <f>MAX(Hit!K8,Stand!K8,Double!K8)</f>
        <v>-4.4990260383612951E-2</v>
      </c>
      <c r="N8" s="31">
        <v>10</v>
      </c>
      <c r="O8" s="31" t="str">
        <f>IF(B8=HS!B8,HS!O8,"D")</f>
        <v>H</v>
      </c>
      <c r="P8" s="31" t="str">
        <f>IF(C8=HS!C8,HS!P8,"D")</f>
        <v>D</v>
      </c>
      <c r="Q8" s="31" t="str">
        <f>IF(D8=HS!D8,HS!Q8,"D")</f>
        <v>D</v>
      </c>
      <c r="R8" s="31" t="str">
        <f>IF(E8=HS!E8,HS!R8,"D")</f>
        <v>D</v>
      </c>
      <c r="S8" s="31" t="str">
        <f>IF(F8=HS!F8,HS!S8,"D")</f>
        <v>D</v>
      </c>
      <c r="T8" s="31" t="str">
        <f>IF(G8=HS!G8,HS!T8,"D")</f>
        <v>D</v>
      </c>
      <c r="U8" s="31" t="str">
        <f>IF(H8=HS!H8,HS!U8,"D")</f>
        <v>D</v>
      </c>
      <c r="V8" s="31" t="str">
        <f>IF(I8=HS!I8,HS!V8,"D")</f>
        <v>D</v>
      </c>
      <c r="W8" s="31" t="str">
        <f>IF(J8=HS!J8,HS!W8,"D")</f>
        <v>D</v>
      </c>
      <c r="X8" s="31" t="str">
        <f>IF(K8=HS!K8,HS!X8,"D")</f>
        <v>H</v>
      </c>
    </row>
    <row r="9" spans="1:24" x14ac:dyDescent="0.2">
      <c r="A9">
        <v>11</v>
      </c>
      <c r="B9">
        <f>MAX(Hit!B9,Stand!B9,Double!B9)</f>
        <v>-4.1986836980868192E-2</v>
      </c>
      <c r="C9">
        <f>MAX(Hit!C9,Stand!C9,Double!C9)</f>
        <v>0.47064092333946905</v>
      </c>
      <c r="D9">
        <f>MAX(Hit!D9,Stand!D9,Double!D9)</f>
        <v>0.51779525312221697</v>
      </c>
      <c r="E9">
        <f>MAX(Hit!E9,Stand!E9,Double!E9)</f>
        <v>0.56604055041797596</v>
      </c>
      <c r="F9">
        <f>MAX(Hit!F9,Stand!F9,Double!F9)</f>
        <v>0.6146990179090277</v>
      </c>
      <c r="G9">
        <f>MAX(Hit!G9,Stand!G9,Double!G9)</f>
        <v>0.66738009490756944</v>
      </c>
      <c r="H9">
        <f>MAX(Hit!H9,Stand!H9,Double!H9)</f>
        <v>0.46288894886429077</v>
      </c>
      <c r="I9">
        <f>MAX(Hit!I9,Stand!I9,Double!I9)</f>
        <v>0.35069259087031507</v>
      </c>
      <c r="J9">
        <f>MAX(Hit!J9,Stand!J9,Double!J9)</f>
        <v>0.2277834231524547</v>
      </c>
      <c r="K9">
        <f>MAX(Hit!K9,Stand!K9,Double!K9)</f>
        <v>5.9690795265877561E-2</v>
      </c>
      <c r="N9" s="31">
        <v>11</v>
      </c>
      <c r="O9" s="31" t="str">
        <f>IF(B9=HS!B9,HS!O9,"D")</f>
        <v>H</v>
      </c>
      <c r="P9" s="31" t="str">
        <f>IF(C9=HS!C9,HS!P9,"D")</f>
        <v>D</v>
      </c>
      <c r="Q9" s="31" t="str">
        <f>IF(D9=HS!D9,HS!Q9,"D")</f>
        <v>D</v>
      </c>
      <c r="R9" s="31" t="str">
        <f>IF(E9=HS!E9,HS!R9,"D")</f>
        <v>D</v>
      </c>
      <c r="S9" s="31" t="str">
        <f>IF(F9=HS!F9,HS!S9,"D")</f>
        <v>D</v>
      </c>
      <c r="T9" s="31" t="str">
        <f>IF(G9=HS!G9,HS!T9,"D")</f>
        <v>D</v>
      </c>
      <c r="U9" s="31" t="str">
        <f>IF(H9=HS!H9,HS!U9,"D")</f>
        <v>D</v>
      </c>
      <c r="V9" s="31" t="str">
        <f>IF(I9=HS!I9,HS!V9,"D")</f>
        <v>D</v>
      </c>
      <c r="W9" s="31" t="str">
        <f>IF(J9=HS!J9,HS!W9,"D")</f>
        <v>D</v>
      </c>
      <c r="X9" s="31" t="str">
        <f>IF(K9=HS!K9,HS!X9,"D")</f>
        <v>H</v>
      </c>
    </row>
    <row r="10" spans="1:24" x14ac:dyDescent="0.2">
      <c r="A10">
        <v>12</v>
      </c>
      <c r="B10">
        <f>MAX(Hit!B10,Stand!B10,Double!B10)</f>
        <v>-0.4656605837768395</v>
      </c>
      <c r="C10">
        <f>MAX(Hit!C10,Stand!C10,Double!C10)</f>
        <v>-0.25338998596663803</v>
      </c>
      <c r="D10">
        <f>MAX(Hit!D10,Stand!D10,Double!D10)</f>
        <v>-0.23369089979808655</v>
      </c>
      <c r="E10">
        <f>MAX(Hit!E10,Stand!E10,Double!E10)</f>
        <v>-0.21106310899491437</v>
      </c>
      <c r="F10">
        <f>MAX(Hit!F10,Stand!F10,Double!F10)</f>
        <v>-0.16719266083547546</v>
      </c>
      <c r="G10">
        <f>MAX(Hit!G10,Stand!G10,Double!G10)</f>
        <v>-0.15369901583000456</v>
      </c>
      <c r="H10">
        <f>MAX(Hit!H10,Stand!H10,Double!H10)</f>
        <v>-0.21284771451731427</v>
      </c>
      <c r="I10">
        <f>MAX(Hit!I10,Stand!I10,Double!I10)</f>
        <v>-0.2715748050242861</v>
      </c>
      <c r="J10">
        <f>MAX(Hit!J10,Stand!J10,Double!J10)</f>
        <v>-0.34001328060893565</v>
      </c>
      <c r="K10">
        <f>MAX(Hit!K10,Stand!K10,Double!K10)</f>
        <v>-0.42069618899826788</v>
      </c>
      <c r="N10" s="31">
        <v>12</v>
      </c>
      <c r="O10" s="31" t="str">
        <f>IF(B10=HS!B10,HS!O10,"D")</f>
        <v>H</v>
      </c>
      <c r="P10" s="31" t="str">
        <f>IF(C10=HS!C10,HS!P10,"D")</f>
        <v>H</v>
      </c>
      <c r="Q10" s="31" t="str">
        <f>IF(D10=HS!D10,HS!Q10,"D")</f>
        <v>H</v>
      </c>
      <c r="R10" s="31" t="str">
        <f>IF(E10=HS!E10,HS!R10,"D")</f>
        <v>S</v>
      </c>
      <c r="S10" s="31" t="str">
        <f>IF(F10=HS!F10,HS!S10,"D")</f>
        <v>S</v>
      </c>
      <c r="T10" s="31" t="str">
        <f>IF(G10=HS!G10,HS!T10,"D")</f>
        <v>S</v>
      </c>
      <c r="U10" s="31" t="str">
        <f>IF(H10=HS!H10,HS!U10,"D")</f>
        <v>H</v>
      </c>
      <c r="V10" s="31" t="str">
        <f>IF(I10=HS!I10,HS!V10,"D")</f>
        <v>H</v>
      </c>
      <c r="W10" s="31" t="str">
        <f>IF(J10=HS!J10,HS!W10,"D")</f>
        <v>H</v>
      </c>
      <c r="X10" s="31" t="str">
        <f>IF(K10=HS!K10,HS!X10,"D")</f>
        <v>H</v>
      </c>
    </row>
    <row r="11" spans="1:24" x14ac:dyDescent="0.2">
      <c r="A11">
        <v>13</v>
      </c>
      <c r="B11">
        <f>MAX(Hit!B11,Stand!B11,Double!B11)</f>
        <v>-0.50382768493563668</v>
      </c>
      <c r="C11">
        <f>MAX(Hit!C11,Stand!C11,Double!C11)</f>
        <v>-0.29278372720927737</v>
      </c>
      <c r="D11">
        <f>MAX(Hit!D11,Stand!D11,Double!D11)</f>
        <v>-0.2522502292357135</v>
      </c>
      <c r="E11">
        <f>MAX(Hit!E11,Stand!E11,Double!E11)</f>
        <v>-0.21106310899491437</v>
      </c>
      <c r="F11">
        <f>MAX(Hit!F11,Stand!F11,Double!F11)</f>
        <v>-0.16719266083547546</v>
      </c>
      <c r="G11">
        <f>MAX(Hit!G11,Stand!G11,Double!G11)</f>
        <v>-0.15369901583000456</v>
      </c>
      <c r="H11">
        <f>MAX(Hit!H11,Stand!H11,Double!H11)</f>
        <v>-0.26907287776607752</v>
      </c>
      <c r="I11">
        <f>MAX(Hit!I11,Stand!I11,Double!I11)</f>
        <v>-0.32360517609397998</v>
      </c>
      <c r="J11">
        <f>MAX(Hit!J11,Stand!J11,Double!J11)</f>
        <v>-0.3871551891368688</v>
      </c>
      <c r="K11">
        <f>MAX(Hit!K11,Stand!K11,Double!K11)</f>
        <v>-0.46207503264124877</v>
      </c>
      <c r="N11" s="31">
        <v>13</v>
      </c>
      <c r="O11" s="31" t="str">
        <f>IF(B11=HS!B11,HS!O11,"D")</f>
        <v>H</v>
      </c>
      <c r="P11" s="31" t="str">
        <f>IF(C11=HS!C11,HS!P11,"D")</f>
        <v>S</v>
      </c>
      <c r="Q11" s="31" t="str">
        <f>IF(D11=HS!D11,HS!Q11,"D")</f>
        <v>S</v>
      </c>
      <c r="R11" s="31" t="str">
        <f>IF(E11=HS!E11,HS!R11,"D")</f>
        <v>S</v>
      </c>
      <c r="S11" s="31" t="str">
        <f>IF(F11=HS!F11,HS!S11,"D")</f>
        <v>S</v>
      </c>
      <c r="T11" s="31" t="str">
        <f>IF(G11=HS!G11,HS!T11,"D")</f>
        <v>S</v>
      </c>
      <c r="U11" s="31" t="str">
        <f>IF(H11=HS!H11,HS!U11,"D")</f>
        <v>H</v>
      </c>
      <c r="V11" s="31" t="str">
        <f>IF(I11=HS!I11,HS!V11,"D")</f>
        <v>H</v>
      </c>
      <c r="W11" s="31" t="str">
        <f>IF(J11=HS!J11,HS!W11,"D")</f>
        <v>H</v>
      </c>
      <c r="X11" s="31" t="str">
        <f>IF(K11=HS!K11,HS!X11,"D")</f>
        <v>H</v>
      </c>
    </row>
    <row r="12" spans="1:24" x14ac:dyDescent="0.2">
      <c r="A12">
        <v>14</v>
      </c>
      <c r="B12">
        <f>MAX(Hit!B12,Stand!B12,Double!B12)</f>
        <v>-0.53926856458309125</v>
      </c>
      <c r="C12">
        <f>MAX(Hit!C12,Stand!C12,Double!C12)</f>
        <v>-0.29278372720927737</v>
      </c>
      <c r="D12">
        <f>MAX(Hit!D12,Stand!D12,Double!D12)</f>
        <v>-0.2522502292357135</v>
      </c>
      <c r="E12">
        <f>MAX(Hit!E12,Stand!E12,Double!E12)</f>
        <v>-0.21106310899491437</v>
      </c>
      <c r="F12">
        <f>MAX(Hit!F12,Stand!F12,Double!F12)</f>
        <v>-0.16719266083547546</v>
      </c>
      <c r="G12">
        <f>MAX(Hit!G12,Stand!G12,Double!G12)</f>
        <v>-0.15369901583000456</v>
      </c>
      <c r="H12">
        <f>MAX(Hit!H12,Stand!H12,Double!H12)</f>
        <v>-0.3212819579256434</v>
      </c>
      <c r="I12">
        <f>MAX(Hit!I12,Stand!I12,Double!I12)</f>
        <v>-0.37191909208726714</v>
      </c>
      <c r="J12">
        <f>MAX(Hit!J12,Stand!J12,Double!J12)</f>
        <v>-0.43092981848423534</v>
      </c>
      <c r="K12">
        <f>MAX(Hit!K12,Stand!K12,Double!K12)</f>
        <v>-0.50049824459544534</v>
      </c>
      <c r="N12" s="31">
        <v>14</v>
      </c>
      <c r="O12" s="31" t="str">
        <f>IF(B12=HS!B12,HS!O12,"D")</f>
        <v>H</v>
      </c>
      <c r="P12" s="31" t="str">
        <f>IF(C12=HS!C12,HS!P12,"D")</f>
        <v>S</v>
      </c>
      <c r="Q12" s="31" t="str">
        <f>IF(D12=HS!D12,HS!Q12,"D")</f>
        <v>S</v>
      </c>
      <c r="R12" s="31" t="str">
        <f>IF(E12=HS!E12,HS!R12,"D")</f>
        <v>S</v>
      </c>
      <c r="S12" s="31" t="str">
        <f>IF(F12=HS!F12,HS!S12,"D")</f>
        <v>S</v>
      </c>
      <c r="T12" s="31" t="str">
        <f>IF(G12=HS!G12,HS!T12,"D")</f>
        <v>S</v>
      </c>
      <c r="U12" s="31" t="str">
        <f>IF(H12=HS!H12,HS!U12,"D")</f>
        <v>H</v>
      </c>
      <c r="V12" s="31" t="str">
        <f>IF(I12=HS!I12,HS!V12,"D")</f>
        <v>H</v>
      </c>
      <c r="W12" s="31" t="str">
        <f>IF(J12=HS!J12,HS!W12,"D")</f>
        <v>H</v>
      </c>
      <c r="X12" s="31" t="str">
        <f>IF(K12=HS!K12,HS!X12,"D")</f>
        <v>H</v>
      </c>
    </row>
    <row r="13" spans="1:24" x14ac:dyDescent="0.2">
      <c r="A13">
        <v>15</v>
      </c>
      <c r="B13">
        <f>MAX(Hit!B13,Stand!B13,Double!B13)</f>
        <v>-0.57217795282715611</v>
      </c>
      <c r="C13">
        <f>MAX(Hit!C13,Stand!C13,Double!C13)</f>
        <v>-0.29278372720927737</v>
      </c>
      <c r="D13">
        <f>MAX(Hit!D13,Stand!D13,Double!D13)</f>
        <v>-0.2522502292357135</v>
      </c>
      <c r="E13">
        <f>MAX(Hit!E13,Stand!E13,Double!E13)</f>
        <v>-0.21106310899491437</v>
      </c>
      <c r="F13">
        <f>MAX(Hit!F13,Stand!F13,Double!F13)</f>
        <v>-0.16719266083547546</v>
      </c>
      <c r="G13">
        <f>MAX(Hit!G13,Stand!G13,Double!G13)</f>
        <v>-0.15369901583000456</v>
      </c>
      <c r="H13">
        <f>MAX(Hit!H13,Stand!H13,Double!H13)</f>
        <v>-0.36976181807381175</v>
      </c>
      <c r="I13">
        <f>MAX(Hit!I13,Stand!I13,Double!I13)</f>
        <v>-0.41678201408103377</v>
      </c>
      <c r="J13">
        <f>MAX(Hit!J13,Stand!J13,Double!J13)</f>
        <v>-0.47157768859250421</v>
      </c>
      <c r="K13">
        <f>MAX(Hit!K13,Stand!K13,Double!K13)</f>
        <v>-0.53617694141005634</v>
      </c>
      <c r="N13" s="31">
        <v>15</v>
      </c>
      <c r="O13" s="31" t="str">
        <f>IF(B13=HS!B13,HS!O13,"D")</f>
        <v>H</v>
      </c>
      <c r="P13" s="31" t="str">
        <f>IF(C13=HS!C13,HS!P13,"D")</f>
        <v>S</v>
      </c>
      <c r="Q13" s="31" t="str">
        <f>IF(D13=HS!D13,HS!Q13,"D")</f>
        <v>S</v>
      </c>
      <c r="R13" s="31" t="str">
        <f>IF(E13=HS!E13,HS!R13,"D")</f>
        <v>S</v>
      </c>
      <c r="S13" s="31" t="str">
        <f>IF(F13=HS!F13,HS!S13,"D")</f>
        <v>S</v>
      </c>
      <c r="T13" s="31" t="str">
        <f>IF(G13=HS!G13,HS!T13,"D")</f>
        <v>S</v>
      </c>
      <c r="U13" s="31" t="str">
        <f>IF(H13=HS!H13,HS!U13,"D")</f>
        <v>H</v>
      </c>
      <c r="V13" s="31" t="str">
        <f>IF(I13=HS!I13,HS!V13,"D")</f>
        <v>H</v>
      </c>
      <c r="W13" s="31" t="str">
        <f>IF(J13=HS!J13,HS!W13,"D")</f>
        <v>H</v>
      </c>
      <c r="X13" s="31" t="str">
        <f>IF(K13=HS!K13,HS!X13,"D")</f>
        <v>H</v>
      </c>
    </row>
    <row r="14" spans="1:24" x14ac:dyDescent="0.2">
      <c r="A14">
        <v>16</v>
      </c>
      <c r="B14">
        <f>MAX(Hit!B14,Stand!B14,Double!B14)</f>
        <v>-0.57578184676460165</v>
      </c>
      <c r="C14">
        <f>MAX(Hit!C14,Stand!C14,Double!C14)</f>
        <v>-0.29278372720927737</v>
      </c>
      <c r="D14">
        <f>MAX(Hit!D14,Stand!D14,Double!D14)</f>
        <v>-0.2522502292357135</v>
      </c>
      <c r="E14">
        <f>MAX(Hit!E14,Stand!E14,Double!E14)</f>
        <v>-0.21106310899491437</v>
      </c>
      <c r="F14">
        <f>MAX(Hit!F14,Stand!F14,Double!F14)</f>
        <v>-0.16719266083547546</v>
      </c>
      <c r="G14">
        <f>MAX(Hit!G14,Stand!G14,Double!G14)</f>
        <v>-0.15369901583000456</v>
      </c>
      <c r="H14">
        <f>MAX(Hit!H14,Stand!H14,Double!H14)</f>
        <v>-0.41477883106853947</v>
      </c>
      <c r="I14">
        <f>MAX(Hit!I14,Stand!I14,Double!I14)</f>
        <v>-0.45844044164667419</v>
      </c>
      <c r="J14">
        <f>MAX(Hit!J14,Stand!J14,Double!J14)</f>
        <v>-0.50932213940732529</v>
      </c>
      <c r="K14">
        <f>MAX(Hit!K14,Stand!K14,Double!K14)</f>
        <v>-0.56930715988076663</v>
      </c>
      <c r="N14" s="31">
        <v>16</v>
      </c>
      <c r="O14" s="31" t="str">
        <f>IF(B14=HS!B14,HS!O14,"D")</f>
        <v>S</v>
      </c>
      <c r="P14" s="31" t="str">
        <f>IF(C14=HS!C14,HS!P14,"D")</f>
        <v>S</v>
      </c>
      <c r="Q14" s="31" t="str">
        <f>IF(D14=HS!D14,HS!Q14,"D")</f>
        <v>S</v>
      </c>
      <c r="R14" s="31" t="str">
        <f>IF(E14=HS!E14,HS!R14,"D")</f>
        <v>S</v>
      </c>
      <c r="S14" s="31" t="str">
        <f>IF(F14=HS!F14,HS!S14,"D")</f>
        <v>S</v>
      </c>
      <c r="T14" s="31" t="str">
        <f>IF(G14=HS!G14,HS!T14,"D")</f>
        <v>S</v>
      </c>
      <c r="U14" s="31" t="str">
        <f>IF(H14=HS!H14,HS!U14,"D")</f>
        <v>H</v>
      </c>
      <c r="V14" s="31" t="str">
        <f>IF(I14=HS!I14,HS!V14,"D")</f>
        <v>H</v>
      </c>
      <c r="W14" s="31" t="str">
        <f>IF(J14=HS!J14,HS!W14,"D")</f>
        <v>H</v>
      </c>
      <c r="X14" s="31" t="str">
        <f>IF(K14=HS!K14,HS!X14,"D")</f>
        <v>H</v>
      </c>
    </row>
    <row r="15" spans="1:24" x14ac:dyDescent="0.2">
      <c r="A15">
        <v>17</v>
      </c>
      <c r="B15">
        <f>MAX(Hit!B15,Stand!B15,Double!B15)</f>
        <v>-0.46435750824198774</v>
      </c>
      <c r="C15">
        <f>MAX(Hit!C15,Stand!C15,Double!C15)</f>
        <v>-0.15297458768154204</v>
      </c>
      <c r="D15">
        <f>MAX(Hit!D15,Stand!D15,Double!D15)</f>
        <v>-0.11721624142457354</v>
      </c>
      <c r="E15">
        <f>MAX(Hit!E15,Stand!E15,Double!E15)</f>
        <v>-8.0573373145316152E-2</v>
      </c>
      <c r="F15">
        <f>MAX(Hit!F15,Stand!F15,Double!F15)</f>
        <v>-4.4941375564924613E-2</v>
      </c>
      <c r="G15">
        <f>MAX(Hit!G15,Stand!G15,Double!G15)</f>
        <v>1.1739160673341797E-2</v>
      </c>
      <c r="H15">
        <f>MAX(Hit!H15,Stand!H15,Double!H15)</f>
        <v>-0.10680898948269474</v>
      </c>
      <c r="I15">
        <f>MAX(Hit!I15,Stand!I15,Double!I15)</f>
        <v>-0.38195097104844722</v>
      </c>
      <c r="J15">
        <f>MAX(Hit!J15,Stand!J15,Double!J15)</f>
        <v>-0.42315423964521748</v>
      </c>
      <c r="K15">
        <f>MAX(Hit!K15,Stand!K15,Double!K15)</f>
        <v>-0.46435750824198757</v>
      </c>
      <c r="N15" s="31">
        <v>17</v>
      </c>
      <c r="O15" s="31" t="str">
        <f>IF(B15=HS!B15,HS!O15,"D")</f>
        <v>S</v>
      </c>
      <c r="P15" s="31" t="str">
        <f>IF(C15=HS!C15,HS!P15,"D")</f>
        <v>S</v>
      </c>
      <c r="Q15" s="31" t="str">
        <f>IF(D15=HS!D15,HS!Q15,"D")</f>
        <v>S</v>
      </c>
      <c r="R15" s="31" t="str">
        <f>IF(E15=HS!E15,HS!R15,"D")</f>
        <v>S</v>
      </c>
      <c r="S15" s="31" t="str">
        <f>IF(F15=HS!F15,HS!S15,"D")</f>
        <v>S</v>
      </c>
      <c r="T15" s="31" t="str">
        <f>IF(G15=HS!G15,HS!T15,"D")</f>
        <v>S</v>
      </c>
      <c r="U15" s="31" t="str">
        <f>IF(H15=HS!H15,HS!U15,"D")</f>
        <v>S</v>
      </c>
      <c r="V15" s="31" t="str">
        <f>IF(I15=HS!I15,HS!V15,"D")</f>
        <v>S</v>
      </c>
      <c r="W15" s="31" t="str">
        <f>IF(J15=HS!J15,HS!W15,"D")</f>
        <v>S</v>
      </c>
      <c r="X15" s="31" t="str">
        <f>IF(K15=HS!K15,HS!X15,"D")</f>
        <v>S</v>
      </c>
    </row>
    <row r="16" spans="1:24" x14ac:dyDescent="0.2">
      <c r="A16">
        <v>18</v>
      </c>
      <c r="B16">
        <f>MAX(Hit!B16,Stand!B16,Double!B16)</f>
        <v>-0.24150883119675959</v>
      </c>
      <c r="C16">
        <f>MAX(Hit!C16,Stand!C16,Double!C16)</f>
        <v>0.12174190222088777</v>
      </c>
      <c r="D16">
        <f>MAX(Hit!D16,Stand!D16,Double!D16)</f>
        <v>0.14830007284131125</v>
      </c>
      <c r="E16">
        <f>MAX(Hit!E16,Stand!E16,Double!E16)</f>
        <v>0.17585443719748528</v>
      </c>
      <c r="F16">
        <f>MAX(Hit!F16,Stand!F16,Double!F16)</f>
        <v>0.19956119497617708</v>
      </c>
      <c r="G16">
        <f>MAX(Hit!G16,Stand!G16,Double!G16)</f>
        <v>0.28344391604689845</v>
      </c>
      <c r="H16">
        <f>MAX(Hit!H16,Stand!H16,Double!H16)</f>
        <v>0.39955416733655175</v>
      </c>
      <c r="I16">
        <f>MAX(Hit!I16,Stand!I16,Double!I16)</f>
        <v>0.10595134861912359</v>
      </c>
      <c r="J16">
        <f>MAX(Hit!J16,Stand!J16,Double!J16)</f>
        <v>-0.18316335667343342</v>
      </c>
      <c r="K16">
        <f>MAX(Hit!K16,Stand!K16,Double!K16)</f>
        <v>-0.24150883119675953</v>
      </c>
      <c r="N16" s="31">
        <v>18</v>
      </c>
      <c r="O16" s="31" t="str">
        <f>IF(B16=HS!B16,HS!O16,"D")</f>
        <v>S</v>
      </c>
      <c r="P16" s="31" t="str">
        <f>IF(C16=HS!C16,HS!P16,"D")</f>
        <v>S</v>
      </c>
      <c r="Q16" s="31" t="str">
        <f>IF(D16=HS!D16,HS!Q16,"D")</f>
        <v>S</v>
      </c>
      <c r="R16" s="31" t="str">
        <f>IF(E16=HS!E16,HS!R16,"D")</f>
        <v>S</v>
      </c>
      <c r="S16" s="31" t="str">
        <f>IF(F16=HS!F16,HS!S16,"D")</f>
        <v>S</v>
      </c>
      <c r="T16" s="31" t="str">
        <f>IF(G16=HS!G16,HS!T16,"D")</f>
        <v>S</v>
      </c>
      <c r="U16" s="31" t="str">
        <f>IF(H16=HS!H16,HS!U16,"D")</f>
        <v>S</v>
      </c>
      <c r="V16" s="31" t="str">
        <f>IF(I16=HS!I16,HS!V16,"D")</f>
        <v>S</v>
      </c>
      <c r="W16" s="31" t="str">
        <f>IF(J16=HS!J16,HS!W16,"D")</f>
        <v>S</v>
      </c>
      <c r="X16" s="31" t="str">
        <f>IF(K16=HS!K16,HS!X16,"D")</f>
        <v>S</v>
      </c>
    </row>
    <row r="17" spans="1:24" x14ac:dyDescent="0.2">
      <c r="A17">
        <v>19</v>
      </c>
      <c r="B17">
        <f>MAX(Hit!B17,Stand!B17,Double!B17)</f>
        <v>-1.8660154151531605E-2</v>
      </c>
      <c r="C17">
        <f>MAX(Hit!C17,Stand!C17,Double!C17)</f>
        <v>0.38630468602058998</v>
      </c>
      <c r="D17">
        <f>MAX(Hit!D17,Stand!D17,Double!D17)</f>
        <v>0.40436293659776018</v>
      </c>
      <c r="E17">
        <f>MAX(Hit!E17,Stand!E17,Double!E17)</f>
        <v>0.42317892482749647</v>
      </c>
      <c r="F17">
        <f>MAX(Hit!F17,Stand!F17,Double!F17)</f>
        <v>0.43951210416088371</v>
      </c>
      <c r="G17">
        <f>MAX(Hit!G17,Stand!G17,Double!G17)</f>
        <v>0.49597707378731903</v>
      </c>
      <c r="H17">
        <f>MAX(Hit!H17,Stand!H17,Double!H17)</f>
        <v>0.61597649575343139</v>
      </c>
      <c r="I17">
        <f>MAX(Hit!I17,Stand!I17,Double!I17)</f>
        <v>0.59385366828669439</v>
      </c>
      <c r="J17">
        <f>MAX(Hit!J17,Stand!J17,Double!J17)</f>
        <v>0.28759675706758142</v>
      </c>
      <c r="K17">
        <f>MAX(Hit!K17,Stand!K17,Double!K17)</f>
        <v>-1.8660154151531549E-2</v>
      </c>
      <c r="N17" s="31">
        <v>19</v>
      </c>
      <c r="O17" s="31" t="str">
        <f>IF(B17=HS!B17,HS!O17,"D")</f>
        <v>S</v>
      </c>
      <c r="P17" s="31" t="str">
        <f>IF(C17=HS!C17,HS!P17,"D")</f>
        <v>S</v>
      </c>
      <c r="Q17" s="31" t="str">
        <f>IF(D17=HS!D17,HS!Q17,"D")</f>
        <v>S</v>
      </c>
      <c r="R17" s="31" t="str">
        <f>IF(E17=HS!E17,HS!R17,"D")</f>
        <v>S</v>
      </c>
      <c r="S17" s="31" t="str">
        <f>IF(F17=HS!F17,HS!S17,"D")</f>
        <v>S</v>
      </c>
      <c r="T17" s="31" t="str">
        <f>IF(G17=HS!G17,HS!T17,"D")</f>
        <v>S</v>
      </c>
      <c r="U17" s="31" t="str">
        <f>IF(H17=HS!H17,HS!U17,"D")</f>
        <v>S</v>
      </c>
      <c r="V17" s="31" t="str">
        <f>IF(I17=HS!I17,HS!V17,"D")</f>
        <v>S</v>
      </c>
      <c r="W17" s="31" t="str">
        <f>IF(J17=HS!J17,HS!W17,"D")</f>
        <v>S</v>
      </c>
      <c r="X17" s="31" t="str">
        <f>IF(K17=HS!K17,HS!X17,"D")</f>
        <v>S</v>
      </c>
    </row>
    <row r="18" spans="1:24" x14ac:dyDescent="0.2">
      <c r="A18">
        <v>20</v>
      </c>
      <c r="B18">
        <f>MAX(Hit!B18,Stand!B18,Double!B18)</f>
        <v>0.20418852289369643</v>
      </c>
      <c r="C18">
        <f>MAX(Hit!C18,Stand!C18,Double!C18)</f>
        <v>0.63998657521683899</v>
      </c>
      <c r="D18">
        <f>MAX(Hit!D18,Stand!D18,Double!D18)</f>
        <v>0.65027209425148147</v>
      </c>
      <c r="E18">
        <f>MAX(Hit!E18,Stand!E18,Double!E18)</f>
        <v>0.66104996194807175</v>
      </c>
      <c r="F18">
        <f>MAX(Hit!F18,Stand!F18,Double!F18)</f>
        <v>0.67035969063279999</v>
      </c>
      <c r="G18">
        <f>MAX(Hit!G18,Stand!G18,Double!G18)</f>
        <v>0.70395857017134456</v>
      </c>
      <c r="H18">
        <f>MAX(Hit!H18,Stand!H18,Double!H18)</f>
        <v>0.77322722653717502</v>
      </c>
      <c r="I18">
        <f>MAX(Hit!I18,Stand!I18,Double!I18)</f>
        <v>0.79181515955189852</v>
      </c>
      <c r="J18">
        <f>MAX(Hit!J18,Stand!J18,Double!J18)</f>
        <v>0.75835687080859615</v>
      </c>
      <c r="K18">
        <f>MAX(Hit!K18,Stand!K18,Double!K18)</f>
        <v>0.43495775366292733</v>
      </c>
      <c r="N18" s="31">
        <v>20</v>
      </c>
      <c r="O18" s="31" t="str">
        <f>IF(B18=HS!B18,HS!O18,"D")</f>
        <v>S</v>
      </c>
      <c r="P18" s="31" t="str">
        <f>IF(C18=HS!C18,HS!P18,"D")</f>
        <v>S</v>
      </c>
      <c r="Q18" s="31" t="str">
        <f>IF(D18=HS!D18,HS!Q18,"D")</f>
        <v>S</v>
      </c>
      <c r="R18" s="31" t="str">
        <f>IF(E18=HS!E18,HS!R18,"D")</f>
        <v>S</v>
      </c>
      <c r="S18" s="31" t="str">
        <f>IF(F18=HS!F18,HS!S18,"D")</f>
        <v>S</v>
      </c>
      <c r="T18" s="31" t="str">
        <f>IF(G18=HS!G18,HS!T18,"D")</f>
        <v>S</v>
      </c>
      <c r="U18" s="31" t="str">
        <f>IF(H18=HS!H18,HS!U18,"D")</f>
        <v>S</v>
      </c>
      <c r="V18" s="31" t="str">
        <f>IF(I18=HS!I18,HS!V18,"D")</f>
        <v>S</v>
      </c>
      <c r="W18" s="31" t="str">
        <f>IF(J18=HS!J18,HS!W18,"D")</f>
        <v>S</v>
      </c>
      <c r="X18" s="31" t="str">
        <f>IF(K18=HS!K18,HS!X18,"D")</f>
        <v>S</v>
      </c>
    </row>
    <row r="19" spans="1:24" x14ac:dyDescent="0.2">
      <c r="A19">
        <v>21</v>
      </c>
      <c r="B19">
        <f>MAX(Hit!B19,Stand!B19,Double!B19)</f>
        <v>0.65780643070815525</v>
      </c>
      <c r="C19">
        <f>MAX(Hit!C19,Stand!C19,Double!C19)</f>
        <v>0.88200651549404019</v>
      </c>
      <c r="D19">
        <f>MAX(Hit!D19,Stand!D19,Double!D19)</f>
        <v>0.8853003573017495</v>
      </c>
      <c r="E19">
        <f>MAX(Hit!E19,Stand!E19,Double!E19)</f>
        <v>0.88876729296591961</v>
      </c>
      <c r="F19">
        <f>MAX(Hit!F19,Stand!F19,Double!F19)</f>
        <v>0.89175382659528035</v>
      </c>
      <c r="G19">
        <f>MAX(Hit!G19,Stand!G19,Double!G19)</f>
        <v>0.90283674384257995</v>
      </c>
      <c r="H19">
        <f>MAX(Hit!H19,Stand!H19,Double!H19)</f>
        <v>0.92592629596452347</v>
      </c>
      <c r="I19">
        <f>MAX(Hit!I19,Stand!I19,Double!I19)</f>
        <v>0.93060505318396625</v>
      </c>
      <c r="J19">
        <f>MAX(Hit!J19,Stand!J19,Double!J19)</f>
        <v>0.93917615614724415</v>
      </c>
      <c r="K19">
        <f>MAX(Hit!K19,Stand!K19,Double!K19)</f>
        <v>0.88857566147738609</v>
      </c>
      <c r="N19" s="31">
        <v>21</v>
      </c>
      <c r="O19" s="31" t="str">
        <f>IF(B19=HS!B19,HS!O19,"D")</f>
        <v>S</v>
      </c>
      <c r="P19" s="31" t="str">
        <f>IF(C19=HS!C19,HS!P19,"D")</f>
        <v>S</v>
      </c>
      <c r="Q19" s="31" t="str">
        <f>IF(D19=HS!D19,HS!Q19,"D")</f>
        <v>S</v>
      </c>
      <c r="R19" s="31" t="str">
        <f>IF(E19=HS!E19,HS!R19,"D")</f>
        <v>S</v>
      </c>
      <c r="S19" s="31" t="str">
        <f>IF(F19=HS!F19,HS!S19,"D")</f>
        <v>S</v>
      </c>
      <c r="T19" s="31" t="str">
        <f>IF(G19=HS!G19,HS!T19,"D")</f>
        <v>S</v>
      </c>
      <c r="U19" s="31" t="str">
        <f>IF(H19=HS!H19,HS!U19,"D")</f>
        <v>S</v>
      </c>
      <c r="V19" s="31" t="str">
        <f>IF(I19=HS!I19,HS!V19,"D")</f>
        <v>S</v>
      </c>
      <c r="W19" s="31" t="str">
        <f>IF(J19=HS!J19,HS!W19,"D")</f>
        <v>S</v>
      </c>
      <c r="X19" s="31" t="str">
        <f>IF(K19=HS!K19,HS!X19,"D")</f>
        <v>S</v>
      </c>
    </row>
    <row r="20" spans="1:24" x14ac:dyDescent="0.2">
      <c r="A20">
        <v>22</v>
      </c>
      <c r="B20">
        <f>MAX(Hit!B20,Stand!B20,Double!B20)</f>
        <v>-1</v>
      </c>
      <c r="C20">
        <f>MAX(Hit!C20,Stand!C20,Double!C20)</f>
        <v>-1</v>
      </c>
      <c r="D20">
        <f>MAX(Hit!D20,Stand!D20,Double!D20)</f>
        <v>-1</v>
      </c>
      <c r="E20">
        <f>MAX(Hit!E20,Stand!E20,Double!E20)</f>
        <v>-1</v>
      </c>
      <c r="F20">
        <f>MAX(Hit!F20,Stand!F20,Double!F20)</f>
        <v>-1</v>
      </c>
      <c r="G20">
        <f>MAX(Hit!G20,Stand!G20,Double!G20)</f>
        <v>-1</v>
      </c>
      <c r="H20">
        <f>MAX(Hit!H20,Stand!H20,Double!H20)</f>
        <v>-1</v>
      </c>
      <c r="I20">
        <f>MAX(Hit!I20,Stand!I20,Double!I20)</f>
        <v>-1</v>
      </c>
      <c r="J20">
        <f>MAX(Hit!J20,Stand!J20,Double!J20)</f>
        <v>-1</v>
      </c>
      <c r="K20">
        <f>MAX(Hit!K20,Stand!K20,Double!K20)</f>
        <v>-1</v>
      </c>
      <c r="N20" s="31">
        <v>22</v>
      </c>
      <c r="O20" s="31" t="str">
        <f>IF(B20=HS!B20,HS!O20,"D")</f>
        <v>S</v>
      </c>
      <c r="P20" s="31" t="str">
        <f>IF(C20=HS!C20,HS!P20,"D")</f>
        <v>S</v>
      </c>
      <c r="Q20" s="31" t="str">
        <f>IF(D20=HS!D20,HS!Q20,"D")</f>
        <v>S</v>
      </c>
      <c r="R20" s="31" t="str">
        <f>IF(E20=HS!E20,HS!R20,"D")</f>
        <v>S</v>
      </c>
      <c r="S20" s="31" t="str">
        <f>IF(F20=HS!F20,HS!S20,"D")</f>
        <v>S</v>
      </c>
      <c r="T20" s="31" t="str">
        <f>IF(G20=HS!G20,HS!T20,"D")</f>
        <v>S</v>
      </c>
      <c r="U20" s="31" t="str">
        <f>IF(H20=HS!H20,HS!U20,"D")</f>
        <v>S</v>
      </c>
      <c r="V20" s="31" t="str">
        <f>IF(I20=HS!I20,HS!V20,"D")</f>
        <v>S</v>
      </c>
      <c r="W20" s="31" t="str">
        <f>IF(J20=HS!J20,HS!W20,"D")</f>
        <v>S</v>
      </c>
      <c r="X20" s="31" t="str">
        <f>IF(K20=HS!K20,HS!X20,"D")</f>
        <v>S</v>
      </c>
    </row>
    <row r="21" spans="1:24" x14ac:dyDescent="0.2">
      <c r="A21">
        <v>23</v>
      </c>
      <c r="B21">
        <f>MAX(Hit!B21,Stand!B21,Double!B21)</f>
        <v>-1</v>
      </c>
      <c r="C21">
        <f>MAX(Hit!C21,Stand!C21,Double!C21)</f>
        <v>-1</v>
      </c>
      <c r="D21">
        <f>MAX(Hit!D21,Stand!D21,Double!D21)</f>
        <v>-1</v>
      </c>
      <c r="E21">
        <f>MAX(Hit!E21,Stand!E21,Double!E21)</f>
        <v>-1</v>
      </c>
      <c r="F21">
        <f>MAX(Hit!F21,Stand!F21,Double!F21)</f>
        <v>-1</v>
      </c>
      <c r="G21">
        <f>MAX(Hit!G21,Stand!G21,Double!G21)</f>
        <v>-1</v>
      </c>
      <c r="H21">
        <f>MAX(Hit!H21,Stand!H21,Double!H21)</f>
        <v>-1</v>
      </c>
      <c r="I21">
        <f>MAX(Hit!I21,Stand!I21,Double!I21)</f>
        <v>-1</v>
      </c>
      <c r="J21">
        <f>MAX(Hit!J21,Stand!J21,Double!J21)</f>
        <v>-1</v>
      </c>
      <c r="K21">
        <f>MAX(Hit!K21,Stand!K21,Double!K21)</f>
        <v>-1</v>
      </c>
      <c r="N21" s="31">
        <v>23</v>
      </c>
      <c r="O21" s="31" t="str">
        <f>IF(B21=HS!B21,HS!O21,"D")</f>
        <v>S</v>
      </c>
      <c r="P21" s="31" t="str">
        <f>IF(C21=HS!C21,HS!P21,"D")</f>
        <v>S</v>
      </c>
      <c r="Q21" s="31" t="str">
        <f>IF(D21=HS!D21,HS!Q21,"D")</f>
        <v>S</v>
      </c>
      <c r="R21" s="31" t="str">
        <f>IF(E21=HS!E21,HS!R21,"D")</f>
        <v>S</v>
      </c>
      <c r="S21" s="31" t="str">
        <f>IF(F21=HS!F21,HS!S21,"D")</f>
        <v>S</v>
      </c>
      <c r="T21" s="31" t="str">
        <f>IF(G21=HS!G21,HS!T21,"D")</f>
        <v>S</v>
      </c>
      <c r="U21" s="31" t="str">
        <f>IF(H21=HS!H21,HS!U21,"D")</f>
        <v>S</v>
      </c>
      <c r="V21" s="31" t="str">
        <f>IF(I21=HS!I21,HS!V21,"D")</f>
        <v>S</v>
      </c>
      <c r="W21" s="31" t="str">
        <f>IF(J21=HS!J21,HS!W21,"D")</f>
        <v>S</v>
      </c>
      <c r="X21" s="31" t="str">
        <f>IF(K21=HS!K21,HS!X21,"D")</f>
        <v>S</v>
      </c>
    </row>
    <row r="22" spans="1:24" x14ac:dyDescent="0.2">
      <c r="A22">
        <v>24</v>
      </c>
      <c r="B22">
        <f>MAX(Hit!B22,Stand!B22,Double!B22)</f>
        <v>-1</v>
      </c>
      <c r="C22">
        <f>MAX(Hit!C22,Stand!C22,Double!C22)</f>
        <v>-1</v>
      </c>
      <c r="D22">
        <f>MAX(Hit!D22,Stand!D22,Double!D22)</f>
        <v>-1</v>
      </c>
      <c r="E22">
        <f>MAX(Hit!E22,Stand!E22,Double!E22)</f>
        <v>-1</v>
      </c>
      <c r="F22">
        <f>MAX(Hit!F22,Stand!F22,Double!F22)</f>
        <v>-1</v>
      </c>
      <c r="G22">
        <f>MAX(Hit!G22,Stand!G22,Double!G22)</f>
        <v>-1</v>
      </c>
      <c r="H22">
        <f>MAX(Hit!H22,Stand!H22,Double!H22)</f>
        <v>-1</v>
      </c>
      <c r="I22">
        <f>MAX(Hit!I22,Stand!I22,Double!I22)</f>
        <v>-1</v>
      </c>
      <c r="J22">
        <f>MAX(Hit!J22,Stand!J22,Double!J22)</f>
        <v>-1</v>
      </c>
      <c r="K22">
        <f>MAX(Hit!K22,Stand!K22,Double!K22)</f>
        <v>-1</v>
      </c>
      <c r="N22" s="31">
        <v>24</v>
      </c>
      <c r="O22" s="31" t="str">
        <f>IF(B22=HS!B22,HS!O22,"D")</f>
        <v>S</v>
      </c>
      <c r="P22" s="31" t="str">
        <f>IF(C22=HS!C22,HS!P22,"D")</f>
        <v>S</v>
      </c>
      <c r="Q22" s="31" t="str">
        <f>IF(D22=HS!D22,HS!Q22,"D")</f>
        <v>S</v>
      </c>
      <c r="R22" s="31" t="str">
        <f>IF(E22=HS!E22,HS!R22,"D")</f>
        <v>S</v>
      </c>
      <c r="S22" s="31" t="str">
        <f>IF(F22=HS!F22,HS!S22,"D")</f>
        <v>S</v>
      </c>
      <c r="T22" s="31" t="str">
        <f>IF(G22=HS!G22,HS!T22,"D")</f>
        <v>S</v>
      </c>
      <c r="U22" s="31" t="str">
        <f>IF(H22=HS!H22,HS!U22,"D")</f>
        <v>S</v>
      </c>
      <c r="V22" s="31" t="str">
        <f>IF(I22=HS!I22,HS!V22,"D")</f>
        <v>S</v>
      </c>
      <c r="W22" s="31" t="str">
        <f>IF(J22=HS!J22,HS!W22,"D")</f>
        <v>S</v>
      </c>
      <c r="X22" s="31" t="str">
        <f>IF(K22=HS!K22,HS!X22,"D")</f>
        <v>S</v>
      </c>
    </row>
    <row r="23" spans="1:24" x14ac:dyDescent="0.2">
      <c r="A23">
        <v>25</v>
      </c>
      <c r="B23">
        <f>MAX(Hit!B23,Stand!B23,Double!B23)</f>
        <v>-1</v>
      </c>
      <c r="C23">
        <f>MAX(Hit!C23,Stand!C23,Double!C23)</f>
        <v>-1</v>
      </c>
      <c r="D23">
        <f>MAX(Hit!D23,Stand!D23,Double!D23)</f>
        <v>-1</v>
      </c>
      <c r="E23">
        <f>MAX(Hit!E23,Stand!E23,Double!E23)</f>
        <v>-1</v>
      </c>
      <c r="F23">
        <f>MAX(Hit!F23,Stand!F23,Double!F23)</f>
        <v>-1</v>
      </c>
      <c r="G23">
        <f>MAX(Hit!G23,Stand!G23,Double!G23)</f>
        <v>-1</v>
      </c>
      <c r="H23">
        <f>MAX(Hit!H23,Stand!H23,Double!H23)</f>
        <v>-1</v>
      </c>
      <c r="I23">
        <f>MAX(Hit!I23,Stand!I23,Double!I23)</f>
        <v>-1</v>
      </c>
      <c r="J23">
        <f>MAX(Hit!J23,Stand!J23,Double!J23)</f>
        <v>-1</v>
      </c>
      <c r="K23">
        <f>MAX(Hit!K23,Stand!K23,Double!K23)</f>
        <v>-1</v>
      </c>
      <c r="N23" s="31">
        <v>25</v>
      </c>
      <c r="O23" s="31" t="str">
        <f>IF(B23=HS!B23,HS!O23,"D")</f>
        <v>S</v>
      </c>
      <c r="P23" s="31" t="str">
        <f>IF(C23=HS!C23,HS!P23,"D")</f>
        <v>S</v>
      </c>
      <c r="Q23" s="31" t="str">
        <f>IF(D23=HS!D23,HS!Q23,"D")</f>
        <v>S</v>
      </c>
      <c r="R23" s="31" t="str">
        <f>IF(E23=HS!E23,HS!R23,"D")</f>
        <v>S</v>
      </c>
      <c r="S23" s="31" t="str">
        <f>IF(F23=HS!F23,HS!S23,"D")</f>
        <v>S</v>
      </c>
      <c r="T23" s="31" t="str">
        <f>IF(G23=HS!G23,HS!T23,"D")</f>
        <v>S</v>
      </c>
      <c r="U23" s="31" t="str">
        <f>IF(H23=HS!H23,HS!U23,"D")</f>
        <v>S</v>
      </c>
      <c r="V23" s="31" t="str">
        <f>IF(I23=HS!I23,HS!V23,"D")</f>
        <v>S</v>
      </c>
      <c r="W23" s="31" t="str">
        <f>IF(J23=HS!J23,HS!W23,"D")</f>
        <v>S</v>
      </c>
      <c r="X23" s="31" t="str">
        <f>IF(K23=HS!K23,HS!X23,"D")</f>
        <v>S</v>
      </c>
    </row>
    <row r="24" spans="1:24" x14ac:dyDescent="0.2">
      <c r="A24">
        <v>26</v>
      </c>
      <c r="B24">
        <f>MAX(Hit!B24,Stand!B24,Double!B24)</f>
        <v>-1</v>
      </c>
      <c r="C24">
        <f>MAX(Hit!C24,Stand!C24,Double!C24)</f>
        <v>-1</v>
      </c>
      <c r="D24">
        <f>MAX(Hit!D24,Stand!D24,Double!D24)</f>
        <v>-1</v>
      </c>
      <c r="E24">
        <f>MAX(Hit!E24,Stand!E24,Double!E24)</f>
        <v>-1</v>
      </c>
      <c r="F24">
        <f>MAX(Hit!F24,Stand!F24,Double!F24)</f>
        <v>-1</v>
      </c>
      <c r="G24">
        <f>MAX(Hit!G24,Stand!G24,Double!G24)</f>
        <v>-1</v>
      </c>
      <c r="H24">
        <f>MAX(Hit!H24,Stand!H24,Double!H24)</f>
        <v>-1</v>
      </c>
      <c r="I24">
        <f>MAX(Hit!I24,Stand!I24,Double!I24)</f>
        <v>-1</v>
      </c>
      <c r="J24">
        <f>MAX(Hit!J24,Stand!J24,Double!J24)</f>
        <v>-1</v>
      </c>
      <c r="K24">
        <f>MAX(Hit!K24,Stand!K24,Double!K24)</f>
        <v>-1</v>
      </c>
      <c r="N24" s="31">
        <v>26</v>
      </c>
      <c r="O24" s="31" t="str">
        <f>IF(B24=HS!B24,HS!O24,"D")</f>
        <v>S</v>
      </c>
      <c r="P24" s="31" t="str">
        <f>IF(C24=HS!C24,HS!P24,"D")</f>
        <v>S</v>
      </c>
      <c r="Q24" s="31" t="str">
        <f>IF(D24=HS!D24,HS!Q24,"D")</f>
        <v>S</v>
      </c>
      <c r="R24" s="31" t="str">
        <f>IF(E24=HS!E24,HS!R24,"D")</f>
        <v>S</v>
      </c>
      <c r="S24" s="31" t="str">
        <f>IF(F24=HS!F24,HS!S24,"D")</f>
        <v>S</v>
      </c>
      <c r="T24" s="31" t="str">
        <f>IF(G24=HS!G24,HS!T24,"D")</f>
        <v>S</v>
      </c>
      <c r="U24" s="31" t="str">
        <f>IF(H24=HS!H24,HS!U24,"D")</f>
        <v>S</v>
      </c>
      <c r="V24" s="31" t="str">
        <f>IF(I24=HS!I24,HS!V24,"D")</f>
        <v>S</v>
      </c>
      <c r="W24" s="31" t="str">
        <f>IF(J24=HS!J24,HS!W24,"D")</f>
        <v>S</v>
      </c>
      <c r="X24" s="31" t="str">
        <f>IF(K24=HS!K24,HS!X24,"D")</f>
        <v>S</v>
      </c>
    </row>
    <row r="25" spans="1:24" x14ac:dyDescent="0.2">
      <c r="A25">
        <v>27</v>
      </c>
      <c r="B25">
        <f>MAX(Hit!B25,Stand!B25,Double!B25)</f>
        <v>-1</v>
      </c>
      <c r="C25">
        <f>MAX(Hit!C25,Stand!C25,Double!C25)</f>
        <v>-1</v>
      </c>
      <c r="D25">
        <f>MAX(Hit!D25,Stand!D25,Double!D25)</f>
        <v>-1</v>
      </c>
      <c r="E25">
        <f>MAX(Hit!E25,Stand!E25,Double!E25)</f>
        <v>-1</v>
      </c>
      <c r="F25">
        <f>MAX(Hit!F25,Stand!F25,Double!F25)</f>
        <v>-1</v>
      </c>
      <c r="G25">
        <f>MAX(Hit!G25,Stand!G25,Double!G25)</f>
        <v>-1</v>
      </c>
      <c r="H25">
        <f>MAX(Hit!H25,Stand!H25,Double!H25)</f>
        <v>-1</v>
      </c>
      <c r="I25">
        <f>MAX(Hit!I25,Stand!I25,Double!I25)</f>
        <v>-1</v>
      </c>
      <c r="J25">
        <f>MAX(Hit!J25,Stand!J25,Double!J25)</f>
        <v>-1</v>
      </c>
      <c r="K25">
        <f>MAX(Hit!K25,Stand!K25,Double!K25)</f>
        <v>-1</v>
      </c>
      <c r="N25" s="31">
        <v>27</v>
      </c>
      <c r="O25" s="31" t="str">
        <f>IF(B25=HS!B25,HS!O25,"D")</f>
        <v>S</v>
      </c>
      <c r="P25" s="31" t="str">
        <f>IF(C25=HS!C25,HS!P25,"D")</f>
        <v>S</v>
      </c>
      <c r="Q25" s="31" t="str">
        <f>IF(D25=HS!D25,HS!Q25,"D")</f>
        <v>S</v>
      </c>
      <c r="R25" s="31" t="str">
        <f>IF(E25=HS!E25,HS!R25,"D")</f>
        <v>S</v>
      </c>
      <c r="S25" s="31" t="str">
        <f>IF(F25=HS!F25,HS!S25,"D")</f>
        <v>S</v>
      </c>
      <c r="T25" s="31" t="str">
        <f>IF(G25=HS!G25,HS!T25,"D")</f>
        <v>S</v>
      </c>
      <c r="U25" s="31" t="str">
        <f>IF(H25=HS!H25,HS!U25,"D")</f>
        <v>S</v>
      </c>
      <c r="V25" s="31" t="str">
        <f>IF(I25=HS!I25,HS!V25,"D")</f>
        <v>S</v>
      </c>
      <c r="W25" s="31" t="str">
        <f>IF(J25=HS!J25,HS!W25,"D")</f>
        <v>S</v>
      </c>
      <c r="X25" s="31" t="str">
        <f>IF(K25=HS!K25,HS!X25,"D")</f>
        <v>S</v>
      </c>
    </row>
    <row r="26" spans="1:24" x14ac:dyDescent="0.2">
      <c r="A26">
        <v>28</v>
      </c>
      <c r="B26">
        <f>MAX(Hit!B26,Stand!B26,Double!B26)</f>
        <v>-1</v>
      </c>
      <c r="C26">
        <f>MAX(Hit!C26,Stand!C26,Double!C26)</f>
        <v>-1</v>
      </c>
      <c r="D26">
        <f>MAX(Hit!D26,Stand!D26,Double!D26)</f>
        <v>-1</v>
      </c>
      <c r="E26">
        <f>MAX(Hit!E26,Stand!E26,Double!E26)</f>
        <v>-1</v>
      </c>
      <c r="F26">
        <f>MAX(Hit!F26,Stand!F26,Double!F26)</f>
        <v>-1</v>
      </c>
      <c r="G26">
        <f>MAX(Hit!G26,Stand!G26,Double!G26)</f>
        <v>-1</v>
      </c>
      <c r="H26">
        <f>MAX(Hit!H26,Stand!H26,Double!H26)</f>
        <v>-1</v>
      </c>
      <c r="I26">
        <f>MAX(Hit!I26,Stand!I26,Double!I26)</f>
        <v>-1</v>
      </c>
      <c r="J26">
        <f>MAX(Hit!J26,Stand!J26,Double!J26)</f>
        <v>-1</v>
      </c>
      <c r="K26">
        <f>MAX(Hit!K26,Stand!K26,Double!K26)</f>
        <v>-1</v>
      </c>
      <c r="N26" s="31">
        <v>28</v>
      </c>
      <c r="O26" s="31" t="str">
        <f>IF(B26=HS!B26,HS!O26,"D")</f>
        <v>S</v>
      </c>
      <c r="P26" s="31" t="str">
        <f>IF(C26=HS!C26,HS!P26,"D")</f>
        <v>S</v>
      </c>
      <c r="Q26" s="31" t="str">
        <f>IF(D26=HS!D26,HS!Q26,"D")</f>
        <v>S</v>
      </c>
      <c r="R26" s="31" t="str">
        <f>IF(E26=HS!E26,HS!R26,"D")</f>
        <v>S</v>
      </c>
      <c r="S26" s="31" t="str">
        <f>IF(F26=HS!F26,HS!S26,"D")</f>
        <v>S</v>
      </c>
      <c r="T26" s="31" t="str">
        <f>IF(G26=HS!G26,HS!T26,"D")</f>
        <v>S</v>
      </c>
      <c r="U26" s="31" t="str">
        <f>IF(H26=HS!H26,HS!U26,"D")</f>
        <v>S</v>
      </c>
      <c r="V26" s="31" t="str">
        <f>IF(I26=HS!I26,HS!V26,"D")</f>
        <v>S</v>
      </c>
      <c r="W26" s="31" t="str">
        <f>IF(J26=HS!J26,HS!W26,"D")</f>
        <v>S</v>
      </c>
      <c r="X26" s="31" t="str">
        <f>IF(K26=HS!K26,HS!X26,"D")</f>
        <v>S</v>
      </c>
    </row>
    <row r="27" spans="1:24" x14ac:dyDescent="0.2">
      <c r="A27">
        <v>29</v>
      </c>
      <c r="B27">
        <f>MAX(Hit!B27,Stand!B27,Double!B27)</f>
        <v>-1</v>
      </c>
      <c r="C27">
        <f>MAX(Hit!C27,Stand!C27,Double!C27)</f>
        <v>-1</v>
      </c>
      <c r="D27">
        <f>MAX(Hit!D27,Stand!D27,Double!D27)</f>
        <v>-1</v>
      </c>
      <c r="E27">
        <f>MAX(Hit!E27,Stand!E27,Double!E27)</f>
        <v>-1</v>
      </c>
      <c r="F27">
        <f>MAX(Hit!F27,Stand!F27,Double!F27)</f>
        <v>-1</v>
      </c>
      <c r="G27">
        <f>MAX(Hit!G27,Stand!G27,Double!G27)</f>
        <v>-1</v>
      </c>
      <c r="H27">
        <f>MAX(Hit!H27,Stand!H27,Double!H27)</f>
        <v>-1</v>
      </c>
      <c r="I27">
        <f>MAX(Hit!I27,Stand!I27,Double!I27)</f>
        <v>-1</v>
      </c>
      <c r="J27">
        <f>MAX(Hit!J27,Stand!J27,Double!J27)</f>
        <v>-1</v>
      </c>
      <c r="K27">
        <f>MAX(Hit!K27,Stand!K27,Double!K27)</f>
        <v>-1</v>
      </c>
      <c r="N27" s="31">
        <v>29</v>
      </c>
      <c r="O27" s="31" t="str">
        <f>IF(B27=HS!B27,HS!O27,"D")</f>
        <v>S</v>
      </c>
      <c r="P27" s="31" t="str">
        <f>IF(C27=HS!C27,HS!P27,"D")</f>
        <v>S</v>
      </c>
      <c r="Q27" s="31" t="str">
        <f>IF(D27=HS!D27,HS!Q27,"D")</f>
        <v>S</v>
      </c>
      <c r="R27" s="31" t="str">
        <f>IF(E27=HS!E27,HS!R27,"D")</f>
        <v>S</v>
      </c>
      <c r="S27" s="31" t="str">
        <f>IF(F27=HS!F27,HS!S27,"D")</f>
        <v>S</v>
      </c>
      <c r="T27" s="31" t="str">
        <f>IF(G27=HS!G27,HS!T27,"D")</f>
        <v>S</v>
      </c>
      <c r="U27" s="31" t="str">
        <f>IF(H27=HS!H27,HS!U27,"D")</f>
        <v>S</v>
      </c>
      <c r="V27" s="31" t="str">
        <f>IF(I27=HS!I27,HS!V27,"D")</f>
        <v>S</v>
      </c>
      <c r="W27" s="31" t="str">
        <f>IF(J27=HS!J27,HS!W27,"D")</f>
        <v>S</v>
      </c>
      <c r="X27" s="31" t="str">
        <f>IF(K27=HS!K27,HS!X27,"D")</f>
        <v>S</v>
      </c>
    </row>
    <row r="28" spans="1:24" x14ac:dyDescent="0.2">
      <c r="A28">
        <v>30</v>
      </c>
      <c r="B28">
        <f>MAX(Hit!B28,Stand!B28,Double!B28)</f>
        <v>-1</v>
      </c>
      <c r="C28">
        <f>MAX(Hit!C28,Stand!C28,Double!C28)</f>
        <v>-1</v>
      </c>
      <c r="D28">
        <f>MAX(Hit!D28,Stand!D28,Double!D28)</f>
        <v>-1</v>
      </c>
      <c r="E28">
        <f>MAX(Hit!E28,Stand!E28,Double!E28)</f>
        <v>-1</v>
      </c>
      <c r="F28">
        <f>MAX(Hit!F28,Stand!F28,Double!F28)</f>
        <v>-1</v>
      </c>
      <c r="G28">
        <f>MAX(Hit!G28,Stand!G28,Double!G28)</f>
        <v>-1</v>
      </c>
      <c r="H28">
        <f>MAX(Hit!H28,Stand!H28,Double!H28)</f>
        <v>-1</v>
      </c>
      <c r="I28">
        <f>MAX(Hit!I28,Stand!I28,Double!I28)</f>
        <v>-1</v>
      </c>
      <c r="J28">
        <f>MAX(Hit!J28,Stand!J28,Double!J28)</f>
        <v>-1</v>
      </c>
      <c r="K28">
        <f>MAX(Hit!K28,Stand!K28,Double!K28)</f>
        <v>-1</v>
      </c>
      <c r="N28" s="31">
        <v>30</v>
      </c>
      <c r="O28" s="31" t="str">
        <f>IF(B28=HS!B28,HS!O28,"D")</f>
        <v>S</v>
      </c>
      <c r="P28" s="31" t="str">
        <f>IF(C28=HS!C28,HS!P28,"D")</f>
        <v>S</v>
      </c>
      <c r="Q28" s="31" t="str">
        <f>IF(D28=HS!D28,HS!Q28,"D")</f>
        <v>S</v>
      </c>
      <c r="R28" s="31" t="str">
        <f>IF(E28=HS!E28,HS!R28,"D")</f>
        <v>S</v>
      </c>
      <c r="S28" s="31" t="str">
        <f>IF(F28=HS!F28,HS!S28,"D")</f>
        <v>S</v>
      </c>
      <c r="T28" s="31" t="str">
        <f>IF(G28=HS!G28,HS!T28,"D")</f>
        <v>S</v>
      </c>
      <c r="U28" s="31" t="str">
        <f>IF(H28=HS!H28,HS!U28,"D")</f>
        <v>S</v>
      </c>
      <c r="V28" s="31" t="str">
        <f>IF(I28=HS!I28,HS!V28,"D")</f>
        <v>S</v>
      </c>
      <c r="W28" s="31" t="str">
        <f>IF(J28=HS!J28,HS!W28,"D")</f>
        <v>S</v>
      </c>
      <c r="X28" s="31" t="str">
        <f>IF(K28=HS!K28,HS!X28,"D")</f>
        <v>S</v>
      </c>
    </row>
    <row r="29" spans="1:24" x14ac:dyDescent="0.2">
      <c r="A29">
        <v>31</v>
      </c>
      <c r="B29">
        <f>MAX(Hit!B29,Stand!B29,Double!B29)</f>
        <v>-1</v>
      </c>
      <c r="C29">
        <f>MAX(Hit!C29,Stand!C29,Double!C29)</f>
        <v>-1</v>
      </c>
      <c r="D29">
        <f>MAX(Hit!D29,Stand!D29,Double!D29)</f>
        <v>-1</v>
      </c>
      <c r="E29">
        <f>MAX(Hit!E29,Stand!E29,Double!E29)</f>
        <v>-1</v>
      </c>
      <c r="F29">
        <f>MAX(Hit!F29,Stand!F29,Double!F29)</f>
        <v>-1</v>
      </c>
      <c r="G29">
        <f>MAX(Hit!G29,Stand!G29,Double!G29)</f>
        <v>-1</v>
      </c>
      <c r="H29">
        <f>MAX(Hit!H29,Stand!H29,Double!H29)</f>
        <v>-1</v>
      </c>
      <c r="I29">
        <f>MAX(Hit!I29,Stand!I29,Double!I29)</f>
        <v>-1</v>
      </c>
      <c r="J29">
        <f>MAX(Hit!J29,Stand!J29,Double!J29)</f>
        <v>-1</v>
      </c>
      <c r="K29">
        <f>MAX(Hit!K29,Stand!K29,Double!K29)</f>
        <v>-1</v>
      </c>
      <c r="N29" s="31">
        <v>31</v>
      </c>
      <c r="O29" s="31" t="str">
        <f>IF(B29=HS!B29,HS!O29,"D")</f>
        <v>S</v>
      </c>
      <c r="P29" s="31" t="str">
        <f>IF(C29=HS!C29,HS!P29,"D")</f>
        <v>S</v>
      </c>
      <c r="Q29" s="31" t="str">
        <f>IF(D29=HS!D29,HS!Q29,"D")</f>
        <v>S</v>
      </c>
      <c r="R29" s="31" t="str">
        <f>IF(E29=HS!E29,HS!R29,"D")</f>
        <v>S</v>
      </c>
      <c r="S29" s="31" t="str">
        <f>IF(F29=HS!F29,HS!S29,"D")</f>
        <v>S</v>
      </c>
      <c r="T29" s="31" t="str">
        <f>IF(G29=HS!G29,HS!T29,"D")</f>
        <v>S</v>
      </c>
      <c r="U29" s="31" t="str">
        <f>IF(H29=HS!H29,HS!U29,"D")</f>
        <v>S</v>
      </c>
      <c r="V29" s="31" t="str">
        <f>IF(I29=HS!I29,HS!V29,"D")</f>
        <v>S</v>
      </c>
      <c r="W29" s="31" t="str">
        <f>IF(J29=HS!J29,HS!W29,"D")</f>
        <v>S</v>
      </c>
      <c r="X29" s="31" t="str">
        <f>IF(K29=HS!K29,HS!X29,"D")</f>
        <v>S</v>
      </c>
    </row>
    <row r="31" spans="1:24" x14ac:dyDescent="0.2">
      <c r="A31" t="s">
        <v>4</v>
      </c>
      <c r="B31">
        <v>1</v>
      </c>
      <c r="C31">
        <v>2</v>
      </c>
      <c r="D31">
        <v>3</v>
      </c>
      <c r="E31">
        <v>4</v>
      </c>
      <c r="F31">
        <v>5</v>
      </c>
      <c r="G31">
        <v>6</v>
      </c>
      <c r="H31">
        <v>7</v>
      </c>
      <c r="I31">
        <v>8</v>
      </c>
      <c r="J31">
        <v>9</v>
      </c>
      <c r="K31">
        <v>10</v>
      </c>
      <c r="N31" s="31" t="s">
        <v>4</v>
      </c>
      <c r="O31" s="31">
        <v>1</v>
      </c>
      <c r="P31" s="31">
        <v>2</v>
      </c>
      <c r="Q31" s="31">
        <v>3</v>
      </c>
      <c r="R31" s="31">
        <v>4</v>
      </c>
      <c r="S31" s="31">
        <v>5</v>
      </c>
      <c r="T31" s="31">
        <v>6</v>
      </c>
      <c r="U31" s="31">
        <v>7</v>
      </c>
      <c r="V31" s="31">
        <v>8</v>
      </c>
      <c r="W31" s="31">
        <v>9</v>
      </c>
      <c r="X31" s="31">
        <v>10</v>
      </c>
    </row>
    <row r="32" spans="1:24" x14ac:dyDescent="0.2">
      <c r="A32">
        <v>12</v>
      </c>
      <c r="B32">
        <f>MAX(Hit!B32,Stand!B32,Double!B32)</f>
        <v>-0.2052135310715586</v>
      </c>
      <c r="C32">
        <f>MAX(Hit!C32,Stand!C32,Double!C32)</f>
        <v>8.1836216051656099E-2</v>
      </c>
      <c r="D32">
        <f>MAX(Hit!D32,Stand!D32,Double!D32)</f>
        <v>0.10350704654207785</v>
      </c>
      <c r="E32">
        <f>MAX(Hit!E32,Stand!E32,Double!E32)</f>
        <v>0.12659562809256975</v>
      </c>
      <c r="F32">
        <f>MAX(Hit!F32,Stand!F32,Double!F32)</f>
        <v>0.15648238458465505</v>
      </c>
      <c r="G32">
        <f>MAX(Hit!G32,Stand!G32,Double!G32)</f>
        <v>0.18595361333225541</v>
      </c>
      <c r="H32">
        <f>MAX(Hit!H32,Stand!H32,Double!H32)</f>
        <v>0.16547293077063502</v>
      </c>
      <c r="I32">
        <f>MAX(Hit!I32,Stand!I32,Double!I32)</f>
        <v>9.5115020927032348E-2</v>
      </c>
      <c r="J32">
        <f>MAX(Hit!J32,Stand!J32,Double!J32)</f>
        <v>6.5790841226834318E-5</v>
      </c>
      <c r="K32">
        <f>MAX(Hit!K32,Stand!K32,Double!K32)</f>
        <v>-0.12808280155666146</v>
      </c>
      <c r="N32" s="31">
        <v>12</v>
      </c>
      <c r="O32" s="31" t="str">
        <f>IF(B32=HS!B32,HS!O32,"D")</f>
        <v>H</v>
      </c>
      <c r="P32" s="31" t="str">
        <f>IF(C32=HS!C32,HS!P32,"D")</f>
        <v>H</v>
      </c>
      <c r="Q32" s="31" t="str">
        <f>IF(D32=HS!D32,HS!Q32,"D")</f>
        <v>H</v>
      </c>
      <c r="R32" s="31" t="str">
        <f>IF(E32=HS!E32,HS!R32,"D")</f>
        <v>H</v>
      </c>
      <c r="S32" s="31" t="str">
        <f>IF(F32=HS!F32,HS!S32,"D")</f>
        <v>H</v>
      </c>
      <c r="T32" s="31" t="str">
        <f>IF(G32=HS!G32,HS!T32,"D")</f>
        <v>H</v>
      </c>
      <c r="U32" s="31" t="str">
        <f>IF(H32=HS!H32,HS!U32,"D")</f>
        <v>H</v>
      </c>
      <c r="V32" s="31" t="str">
        <f>IF(I32=HS!I32,HS!V32,"D")</f>
        <v>H</v>
      </c>
      <c r="W32" s="31" t="str">
        <f>IF(J32=HS!J32,HS!W32,"D")</f>
        <v>H</v>
      </c>
      <c r="X32" s="31" t="str">
        <f>IF(K32=HS!K32,HS!X32,"D")</f>
        <v>H</v>
      </c>
    </row>
    <row r="33" spans="1:24" x14ac:dyDescent="0.2">
      <c r="A33">
        <v>13</v>
      </c>
      <c r="B33">
        <f>MAX(Hit!B33,Stand!B33,Double!B33)</f>
        <v>-0.2347217780244493</v>
      </c>
      <c r="C33">
        <f>MAX(Hit!C33,Stand!C33,Double!C33)</f>
        <v>4.6636132695309557E-2</v>
      </c>
      <c r="D33">
        <f>MAX(Hit!D33,Stand!D33,Double!D33)</f>
        <v>7.4118813392744121E-2</v>
      </c>
      <c r="E33">
        <f>MAX(Hit!E33,Stand!E33,Double!E33)</f>
        <v>0.10247714687203517</v>
      </c>
      <c r="F33">
        <f>MAX(Hit!F33,Stand!F33,Double!F33)</f>
        <v>0.13336273848321714</v>
      </c>
      <c r="G33">
        <f>MAX(Hit!G33,Stand!G33,Double!G33)</f>
        <v>0.16169271124923684</v>
      </c>
      <c r="H33">
        <f>MAX(Hit!H33,Stand!H33,Double!H33)</f>
        <v>0.12238569517899199</v>
      </c>
      <c r="I33">
        <f>MAX(Hit!I33,Stand!I33,Double!I33)</f>
        <v>5.4057070196311383E-2</v>
      </c>
      <c r="J33">
        <f>MAX(Hit!J33,Stand!J33,Double!J33)</f>
        <v>-3.7694688127479961E-2</v>
      </c>
      <c r="K33">
        <f>MAX(Hit!K33,Stand!K33,Double!K33)</f>
        <v>-0.16080628455762785</v>
      </c>
      <c r="N33" s="31">
        <v>13</v>
      </c>
      <c r="O33" s="31" t="str">
        <f>IF(B33=HS!B33,HS!O33,"D")</f>
        <v>H</v>
      </c>
      <c r="P33" s="31" t="str">
        <f>IF(C33=HS!C33,HS!P33,"D")</f>
        <v>H</v>
      </c>
      <c r="Q33" s="31" t="str">
        <f>IF(D33=HS!D33,HS!Q33,"D")</f>
        <v>H</v>
      </c>
      <c r="R33" s="31" t="str">
        <f>IF(E33=HS!E33,HS!R33,"D")</f>
        <v>H</v>
      </c>
      <c r="S33" s="31" t="str">
        <f>IF(F33=HS!F33,HS!S33,"D")</f>
        <v>H</v>
      </c>
      <c r="T33" s="31" t="str">
        <f>IF(G33=HS!G33,HS!T33,"D")</f>
        <v>H</v>
      </c>
      <c r="U33" s="31" t="str">
        <f>IF(H33=HS!H33,HS!U33,"D")</f>
        <v>H</v>
      </c>
      <c r="V33" s="31" t="str">
        <f>IF(I33=HS!I33,HS!V33,"D")</f>
        <v>H</v>
      </c>
      <c r="W33" s="31" t="str">
        <f>IF(J33=HS!J33,HS!W33,"D")</f>
        <v>H</v>
      </c>
      <c r="X33" s="31" t="str">
        <f>IF(K33=HS!K33,HS!X33,"D")</f>
        <v>H</v>
      </c>
    </row>
    <row r="34" spans="1:24" x14ac:dyDescent="0.2">
      <c r="A34">
        <v>14</v>
      </c>
      <c r="B34">
        <f>MAX(Hit!B34,Stand!B34,Double!B34)</f>
        <v>-0.26406959413166398</v>
      </c>
      <c r="C34">
        <f>MAX(Hit!C34,Stand!C34,Double!C34)</f>
        <v>2.2391856987839076E-2</v>
      </c>
      <c r="D34">
        <f>MAX(Hit!D34,Stand!D34,Double!D34)</f>
        <v>5.0806738919282862E-2</v>
      </c>
      <c r="E34">
        <f>MAX(Hit!E34,Stand!E34,Double!E34)</f>
        <v>8.0081414310110191E-2</v>
      </c>
      <c r="F34">
        <f>MAX(Hit!F34,Stand!F34,Double!F34)</f>
        <v>0.11189449567473911</v>
      </c>
      <c r="G34">
        <f>MAX(Hit!G34,Stand!G34,Double!G34)</f>
        <v>0.13916473074357671</v>
      </c>
      <c r="H34">
        <f>MAX(Hit!H34,Stand!H34,Double!H34)</f>
        <v>7.9507488494468218E-2</v>
      </c>
      <c r="I34">
        <f>MAX(Hit!I34,Stand!I34,Double!I34)</f>
        <v>1.3277219463208506E-2</v>
      </c>
      <c r="J34">
        <f>MAX(Hit!J34,Stand!J34,Double!J34)</f>
        <v>-7.5163189441683903E-2</v>
      </c>
      <c r="K34">
        <f>MAX(Hit!K34,Stand!K34,Double!K34)</f>
        <v>-0.19330354140765696</v>
      </c>
      <c r="N34" s="31">
        <v>14</v>
      </c>
      <c r="O34" s="31" t="str">
        <f>IF(B34=HS!B34,HS!O34,"D")</f>
        <v>H</v>
      </c>
      <c r="P34" s="31" t="str">
        <f>IF(C34=HS!C34,HS!P34,"D")</f>
        <v>H</v>
      </c>
      <c r="Q34" s="31" t="str">
        <f>IF(D34=HS!D34,HS!Q34,"D")</f>
        <v>H</v>
      </c>
      <c r="R34" s="31" t="str">
        <f>IF(E34=HS!E34,HS!R34,"D")</f>
        <v>H</v>
      </c>
      <c r="S34" s="31" t="str">
        <f>IF(F34=HS!F34,HS!S34,"D")</f>
        <v>H</v>
      </c>
      <c r="T34" s="31" t="str">
        <f>IF(G34=HS!G34,HS!T34,"D")</f>
        <v>H</v>
      </c>
      <c r="U34" s="31" t="str">
        <f>IF(H34=HS!H34,HS!U34,"D")</f>
        <v>H</v>
      </c>
      <c r="V34" s="31" t="str">
        <f>IF(I34=HS!I34,HS!V34,"D")</f>
        <v>H</v>
      </c>
      <c r="W34" s="31" t="str">
        <f>IF(J34=HS!J34,HS!W34,"D")</f>
        <v>H</v>
      </c>
      <c r="X34" s="31" t="str">
        <f>IF(K34=HS!K34,HS!X34,"D")</f>
        <v>H</v>
      </c>
    </row>
    <row r="35" spans="1:24" x14ac:dyDescent="0.2">
      <c r="A35">
        <v>15</v>
      </c>
      <c r="B35">
        <f>MAX(Hit!B35,Stand!B35,Double!B35)</f>
        <v>-0.29312934580507016</v>
      </c>
      <c r="C35">
        <f>MAX(Hit!C35,Stand!C35,Double!C35)</f>
        <v>-1.2068474052642775E-4</v>
      </c>
      <c r="D35">
        <f>MAX(Hit!D35,Stand!D35,Double!D35)</f>
        <v>2.9159812622497394E-2</v>
      </c>
      <c r="E35">
        <f>MAX(Hit!E35,Stand!E35,Double!E35)</f>
        <v>5.9285376931179856E-2</v>
      </c>
      <c r="F35">
        <f>MAX(Hit!F35,Stand!F35,Double!F35)</f>
        <v>9.1959698781152371E-2</v>
      </c>
      <c r="G35">
        <f>MAX(Hit!G35,Stand!G35,Double!G35)</f>
        <v>0.11824589170260662</v>
      </c>
      <c r="H35">
        <f>MAX(Hit!H35,Stand!H35,Double!H35)</f>
        <v>3.7028282279269284E-2</v>
      </c>
      <c r="I35">
        <f>MAX(Hit!I35,Stand!I35,Double!I35)</f>
        <v>-2.7054780502901651E-2</v>
      </c>
      <c r="J35">
        <f>MAX(Hit!J35,Stand!J35,Double!J35)</f>
        <v>-0.11218876868994296</v>
      </c>
      <c r="K35">
        <f>MAX(Hit!K35,Stand!K35,Double!K35)</f>
        <v>-0.22543993358238781</v>
      </c>
      <c r="N35" s="31">
        <v>15</v>
      </c>
      <c r="O35" s="31" t="str">
        <f>IF(B35=HS!B35,HS!O35,"D")</f>
        <v>H</v>
      </c>
      <c r="P35" s="31" t="str">
        <f>IF(C35=HS!C35,HS!P35,"D")</f>
        <v>H</v>
      </c>
      <c r="Q35" s="31" t="str">
        <f>IF(D35=HS!D35,HS!Q35,"D")</f>
        <v>H</v>
      </c>
      <c r="R35" s="31" t="str">
        <f>IF(E35=HS!E35,HS!R35,"D")</f>
        <v>H</v>
      </c>
      <c r="S35" s="31" t="str">
        <f>IF(F35=HS!F35,HS!S35,"D")</f>
        <v>H</v>
      </c>
      <c r="T35" s="31" t="str">
        <f>IF(G35=HS!G35,HS!T35,"D")</f>
        <v>H</v>
      </c>
      <c r="U35" s="31" t="str">
        <f>IF(H35=HS!H35,HS!U35,"D")</f>
        <v>H</v>
      </c>
      <c r="V35" s="31" t="str">
        <f>IF(I35=HS!I35,HS!V35,"D")</f>
        <v>H</v>
      </c>
      <c r="W35" s="31" t="str">
        <f>IF(J35=HS!J35,HS!W35,"D")</f>
        <v>H</v>
      </c>
      <c r="X35" s="31" t="str">
        <f>IF(K35=HS!K35,HS!X35,"D")</f>
        <v>H</v>
      </c>
    </row>
    <row r="36" spans="1:24" x14ac:dyDescent="0.2">
      <c r="A36">
        <v>16</v>
      </c>
      <c r="B36">
        <f>MAX(Hit!B36,Stand!B36,Double!B36)</f>
        <v>-0.31409107314591789</v>
      </c>
      <c r="C36">
        <f>MAX(Hit!C36,Stand!C36,Double!C36)</f>
        <v>-2.1025187774008636E-2</v>
      </c>
      <c r="D36">
        <f>MAX(Hit!D36,Stand!D36,Double!D36)</f>
        <v>9.0590953469109059E-3</v>
      </c>
      <c r="E36">
        <f>MAX(Hit!E36,Stand!E36,Double!E36)</f>
        <v>3.9974770793601691E-2</v>
      </c>
      <c r="F36">
        <f>MAX(Hit!F36,Stand!F36,Double!F36)</f>
        <v>7.3448815951393243E-2</v>
      </c>
      <c r="G36">
        <f>MAX(Hit!G36,Stand!G36,Double!G36)</f>
        <v>9.8821255450277243E-2</v>
      </c>
      <c r="H36">
        <f>MAX(Hit!H36,Stand!H36,Double!H36)</f>
        <v>-4.8901571730158577E-3</v>
      </c>
      <c r="I36">
        <f>MAX(Hit!I36,Stand!I36,Double!I36)</f>
        <v>-6.6794847920094075E-2</v>
      </c>
      <c r="J36">
        <f>MAX(Hit!J36,Stand!J36,Double!J36)</f>
        <v>-0.14864353463007479</v>
      </c>
      <c r="K36">
        <f>MAX(Hit!K36,Stand!K36,Double!K36)</f>
        <v>-0.25710121084742421</v>
      </c>
      <c r="N36" s="31">
        <v>16</v>
      </c>
      <c r="O36" s="31" t="str">
        <f>IF(B36=HS!B36,HS!O36,"D")</f>
        <v>H</v>
      </c>
      <c r="P36" s="31" t="str">
        <f>IF(C36=HS!C36,HS!P36,"D")</f>
        <v>H</v>
      </c>
      <c r="Q36" s="31" t="str">
        <f>IF(D36=HS!D36,HS!Q36,"D")</f>
        <v>H</v>
      </c>
      <c r="R36" s="31" t="str">
        <f>IF(E36=HS!E36,HS!R36,"D")</f>
        <v>H</v>
      </c>
      <c r="S36" s="31" t="str">
        <f>IF(F36=HS!F36,HS!S36,"D")</f>
        <v>H</v>
      </c>
      <c r="T36" s="31" t="str">
        <f>IF(G36=HS!G36,HS!T36,"D")</f>
        <v>H</v>
      </c>
      <c r="U36" s="31" t="str">
        <f>IF(H36=HS!H36,HS!U36,"D")</f>
        <v>H</v>
      </c>
      <c r="V36" s="31" t="str">
        <f>IF(I36=HS!I36,HS!V36,"D")</f>
        <v>H</v>
      </c>
      <c r="W36" s="31" t="str">
        <f>IF(J36=HS!J36,HS!W36,"D")</f>
        <v>H</v>
      </c>
      <c r="X36" s="31" t="str">
        <f>IF(K36=HS!K36,HS!X36,"D")</f>
        <v>H</v>
      </c>
    </row>
    <row r="37" spans="1:24" x14ac:dyDescent="0.2">
      <c r="A37">
        <v>17</v>
      </c>
      <c r="B37">
        <f>MAX(Hit!B37,Stand!B37,Double!B37)</f>
        <v>-0.30094774596936275</v>
      </c>
      <c r="C37">
        <f>MAX(Hit!C37,Stand!C37,Double!C37)</f>
        <v>-4.9104358288915018E-4</v>
      </c>
      <c r="D37">
        <f>MAX(Hit!D37,Stand!D37,Double!D37)</f>
        <v>2.8975282965620561E-2</v>
      </c>
      <c r="E37">
        <f>MAX(Hit!E37,Stand!E37,Double!E37)</f>
        <v>5.9326275337164336E-2</v>
      </c>
      <c r="F37">
        <f>MAX(Hit!F37,Stand!F37,Double!F37)</f>
        <v>9.118907768677427E-2</v>
      </c>
      <c r="G37">
        <f>MAX(Hit!G37,Stand!G37,Double!G37)</f>
        <v>0.12805214364549894</v>
      </c>
      <c r="H37">
        <f>MAX(Hit!H37,Stand!H37,Double!H37)</f>
        <v>5.3823463716116689E-2</v>
      </c>
      <c r="I37">
        <f>MAX(Hit!I37,Stand!I37,Double!I37)</f>
        <v>-7.2915398729642075E-2</v>
      </c>
      <c r="J37">
        <f>MAX(Hit!J37,Stand!J37,Double!J37)</f>
        <v>-0.14978689218213331</v>
      </c>
      <c r="K37">
        <f>MAX(Hit!K37,Stand!K37,Double!K37)</f>
        <v>-0.24941602102444038</v>
      </c>
      <c r="N37" s="31">
        <v>17</v>
      </c>
      <c r="O37" s="31" t="str">
        <f>IF(B37=HS!B37,HS!O37,"D")</f>
        <v>H</v>
      </c>
      <c r="P37" s="31" t="str">
        <f>IF(C37=HS!C37,HS!P37,"D")</f>
        <v>H</v>
      </c>
      <c r="Q37" s="31" t="str">
        <f>IF(D37=HS!D37,HS!Q37,"D")</f>
        <v>H</v>
      </c>
      <c r="R37" s="31" t="str">
        <f>IF(E37=HS!E37,HS!R37,"D")</f>
        <v>H</v>
      </c>
      <c r="S37" s="31" t="str">
        <f>IF(F37=HS!F37,HS!S37,"D")</f>
        <v>H</v>
      </c>
      <c r="T37" s="31" t="str">
        <f>IF(G37=HS!G37,HS!T37,"D")</f>
        <v>H</v>
      </c>
      <c r="U37" s="31" t="str">
        <f>IF(H37=HS!H37,HS!U37,"D")</f>
        <v>H</v>
      </c>
      <c r="V37" s="31" t="str">
        <f>IF(I37=HS!I37,HS!V37,"D")</f>
        <v>H</v>
      </c>
      <c r="W37" s="31" t="str">
        <f>IF(J37=HS!J37,HS!W37,"D")</f>
        <v>H</v>
      </c>
      <c r="X37" s="31" t="str">
        <f>IF(K37=HS!K37,HS!X37,"D")</f>
        <v>H</v>
      </c>
    </row>
    <row r="38" spans="1:24" x14ac:dyDescent="0.2">
      <c r="A38">
        <v>18</v>
      </c>
      <c r="B38">
        <f>MAX(Hit!B38,Stand!B38,Double!B38)</f>
        <v>-0.24150883119675959</v>
      </c>
      <c r="C38">
        <f>MAX(Hit!C38,Stand!C38,Double!C38)</f>
        <v>0.12174190222088777</v>
      </c>
      <c r="D38">
        <f>MAX(Hit!D38,Stand!D38,Double!D38)</f>
        <v>0.14830007284131125</v>
      </c>
      <c r="E38">
        <f>MAX(Hit!E38,Stand!E38,Double!E38)</f>
        <v>0.17585443719748528</v>
      </c>
      <c r="F38">
        <f>MAX(Hit!F38,Stand!F38,Double!F38)</f>
        <v>0.19956119497617708</v>
      </c>
      <c r="G38">
        <f>MAX(Hit!G38,Stand!G38,Double!G38)</f>
        <v>0.28344391604689845</v>
      </c>
      <c r="H38">
        <f>MAX(Hit!H38,Stand!H38,Double!H38)</f>
        <v>0.39955416733655175</v>
      </c>
      <c r="I38">
        <f>MAX(Hit!I38,Stand!I38,Double!I38)</f>
        <v>0.10595134861912359</v>
      </c>
      <c r="J38">
        <f>MAX(Hit!J38,Stand!J38,Double!J38)</f>
        <v>-0.10074430758041532</v>
      </c>
      <c r="K38">
        <f>MAX(Hit!K38,Stand!K38,Double!K38)</f>
        <v>-0.20109793381277147</v>
      </c>
      <c r="N38" s="31">
        <v>18</v>
      </c>
      <c r="O38" s="31" t="str">
        <f>IF(B38=HS!B38,HS!O38,"D")</f>
        <v>S</v>
      </c>
      <c r="P38" s="31" t="str">
        <f>IF(C38=HS!C38,HS!P38,"D")</f>
        <v>S</v>
      </c>
      <c r="Q38" s="31" t="str">
        <f>IF(D38=HS!D38,HS!Q38,"D")</f>
        <v>S</v>
      </c>
      <c r="R38" s="31" t="str">
        <f>IF(E38=HS!E38,HS!R38,"D")</f>
        <v>S</v>
      </c>
      <c r="S38" s="31" t="str">
        <f>IF(F38=HS!F38,HS!S38,"D")</f>
        <v>S</v>
      </c>
      <c r="T38" s="31" t="str">
        <f>IF(G38=HS!G38,HS!T38,"D")</f>
        <v>S</v>
      </c>
      <c r="U38" s="31" t="str">
        <f>IF(H38=HS!H38,HS!U38,"D")</f>
        <v>S</v>
      </c>
      <c r="V38" s="31" t="str">
        <f>IF(I38=HS!I38,HS!V38,"D")</f>
        <v>S</v>
      </c>
      <c r="W38" s="31" t="str">
        <f>IF(J38=HS!J38,HS!W38,"D")</f>
        <v>H</v>
      </c>
      <c r="X38" s="31" t="str">
        <f>IF(K38=HS!K38,HS!X38,"D")</f>
        <v>H</v>
      </c>
    </row>
    <row r="39" spans="1:24" x14ac:dyDescent="0.2">
      <c r="A39">
        <v>19</v>
      </c>
      <c r="B39">
        <f>MAX(Hit!B39,Stand!B39,Double!B39)</f>
        <v>-1.8660154151531605E-2</v>
      </c>
      <c r="C39">
        <f>MAX(Hit!C39,Stand!C39,Double!C39)</f>
        <v>0.38630468602058998</v>
      </c>
      <c r="D39">
        <f>MAX(Hit!D39,Stand!D39,Double!D39)</f>
        <v>0.40436293659776018</v>
      </c>
      <c r="E39">
        <f>MAX(Hit!E39,Stand!E39,Double!E39)</f>
        <v>0.42317892482749647</v>
      </c>
      <c r="F39">
        <f>MAX(Hit!F39,Stand!F39,Double!F39)</f>
        <v>0.43951210416088371</v>
      </c>
      <c r="G39">
        <f>MAX(Hit!G39,Stand!G39,Double!G39)</f>
        <v>0.49597707378731903</v>
      </c>
      <c r="H39">
        <f>MAX(Hit!H39,Stand!H39,Double!H39)</f>
        <v>0.61597649575343139</v>
      </c>
      <c r="I39">
        <f>MAX(Hit!I39,Stand!I39,Double!I39)</f>
        <v>0.59385366828669439</v>
      </c>
      <c r="J39">
        <f>MAX(Hit!J39,Stand!J39,Double!J39)</f>
        <v>0.28759675706758142</v>
      </c>
      <c r="K39">
        <f>MAX(Hit!K39,Stand!K39,Double!K39)</f>
        <v>-1.8660154151531549E-2</v>
      </c>
      <c r="N39" s="31">
        <v>19</v>
      </c>
      <c r="O39" s="31" t="str">
        <f>IF(B39=HS!B39,HS!O39,"D")</f>
        <v>S</v>
      </c>
      <c r="P39" s="31" t="str">
        <f>IF(C39=HS!C39,HS!P39,"D")</f>
        <v>S</v>
      </c>
      <c r="Q39" s="31" t="str">
        <f>IF(D39=HS!D39,HS!Q39,"D")</f>
        <v>S</v>
      </c>
      <c r="R39" s="31" t="str">
        <f>IF(E39=HS!E39,HS!R39,"D")</f>
        <v>S</v>
      </c>
      <c r="S39" s="31" t="str">
        <f>IF(F39=HS!F39,HS!S39,"D")</f>
        <v>S</v>
      </c>
      <c r="T39" s="31" t="str">
        <f>IF(G39=HS!G39,HS!T39,"D")</f>
        <v>S</v>
      </c>
      <c r="U39" s="31" t="str">
        <f>IF(H39=HS!H39,HS!U39,"D")</f>
        <v>S</v>
      </c>
      <c r="V39" s="31" t="str">
        <f>IF(I39=HS!I39,HS!V39,"D")</f>
        <v>S</v>
      </c>
      <c r="W39" s="31" t="str">
        <f>IF(J39=HS!J39,HS!W39,"D")</f>
        <v>S</v>
      </c>
      <c r="X39" s="31" t="str">
        <f>IF(K39=HS!K39,HS!X39,"D")</f>
        <v>S</v>
      </c>
    </row>
    <row r="40" spans="1:24" x14ac:dyDescent="0.2">
      <c r="A40">
        <v>20</v>
      </c>
      <c r="B40">
        <f>MAX(Hit!B40,Stand!B40,Double!B40)</f>
        <v>0.20418852289369643</v>
      </c>
      <c r="C40">
        <f>MAX(Hit!C40,Stand!C40,Double!C40)</f>
        <v>0.63998657521683899</v>
      </c>
      <c r="D40">
        <f>MAX(Hit!D40,Stand!D40,Double!D40)</f>
        <v>0.65027209425148147</v>
      </c>
      <c r="E40">
        <f>MAX(Hit!E40,Stand!E40,Double!E40)</f>
        <v>0.66104996194807175</v>
      </c>
      <c r="F40">
        <f>MAX(Hit!F40,Stand!F40,Double!F40)</f>
        <v>0.67035969063279999</v>
      </c>
      <c r="G40">
        <f>MAX(Hit!G40,Stand!G40,Double!G40)</f>
        <v>0.70395857017134456</v>
      </c>
      <c r="H40">
        <f>MAX(Hit!H40,Stand!H40,Double!H40)</f>
        <v>0.77322722653717502</v>
      </c>
      <c r="I40">
        <f>MAX(Hit!I40,Stand!I40,Double!I40)</f>
        <v>0.79181515955189852</v>
      </c>
      <c r="J40">
        <f>MAX(Hit!J40,Stand!J40,Double!J40)</f>
        <v>0.75835687080859615</v>
      </c>
      <c r="K40">
        <f>MAX(Hit!K40,Stand!K40,Double!K40)</f>
        <v>0.43495775366292733</v>
      </c>
      <c r="N40" s="31">
        <v>20</v>
      </c>
      <c r="O40" s="31" t="str">
        <f>IF(B40=HS!B40,HS!O40,"D")</f>
        <v>S</v>
      </c>
      <c r="P40" s="31" t="str">
        <f>IF(C40=HS!C40,HS!P40,"D")</f>
        <v>S</v>
      </c>
      <c r="Q40" s="31" t="str">
        <f>IF(D40=HS!D40,HS!Q40,"D")</f>
        <v>S</v>
      </c>
      <c r="R40" s="31" t="str">
        <f>IF(E40=HS!E40,HS!R40,"D")</f>
        <v>S</v>
      </c>
      <c r="S40" s="31" t="str">
        <f>IF(F40=HS!F40,HS!S40,"D")</f>
        <v>S</v>
      </c>
      <c r="T40" s="31" t="str">
        <f>IF(G40=HS!G40,HS!T40,"D")</f>
        <v>S</v>
      </c>
      <c r="U40" s="31" t="str">
        <f>IF(H40=HS!H40,HS!U40,"D")</f>
        <v>S</v>
      </c>
      <c r="V40" s="31" t="str">
        <f>IF(I40=HS!I40,HS!V40,"D")</f>
        <v>S</v>
      </c>
      <c r="W40" s="31" t="str">
        <f>IF(J40=HS!J40,HS!W40,"D")</f>
        <v>S</v>
      </c>
      <c r="X40" s="31" t="str">
        <f>IF(K40=HS!K40,HS!X40,"D")</f>
        <v>S</v>
      </c>
    </row>
    <row r="41" spans="1:24" x14ac:dyDescent="0.2">
      <c r="A41">
        <v>21</v>
      </c>
      <c r="B41">
        <f>MAX(Hit!B41,Stand!B41,Double!B41)</f>
        <v>0.65780643070815525</v>
      </c>
      <c r="C41">
        <f>MAX(Hit!C41,Stand!C41,Double!C41)</f>
        <v>0.88200651549404019</v>
      </c>
      <c r="D41">
        <f>MAX(Hit!D41,Stand!D41,Double!D41)</f>
        <v>0.8853003573017495</v>
      </c>
      <c r="E41">
        <f>MAX(Hit!E41,Stand!E41,Double!E41)</f>
        <v>0.88876729296591961</v>
      </c>
      <c r="F41">
        <f>MAX(Hit!F41,Stand!F41,Double!F41)</f>
        <v>0.89175382659528035</v>
      </c>
      <c r="G41">
        <f>MAX(Hit!G41,Stand!G41,Double!G41)</f>
        <v>0.90283674384257995</v>
      </c>
      <c r="H41">
        <f>MAX(Hit!H41,Stand!H41,Double!H41)</f>
        <v>0.92592629596452347</v>
      </c>
      <c r="I41">
        <f>MAX(Hit!I41,Stand!I41,Double!I41)</f>
        <v>0.93060505318396625</v>
      </c>
      <c r="J41">
        <f>MAX(Hit!J41,Stand!J41,Double!J41)</f>
        <v>0.93917615614724415</v>
      </c>
      <c r="K41">
        <f>MAX(Hit!K41,Stand!K41,Double!K41)</f>
        <v>0.88857566147738609</v>
      </c>
      <c r="N41" s="31">
        <v>21</v>
      </c>
      <c r="O41" s="31" t="str">
        <f>IF(B41=HS!B41,HS!O41,"D")</f>
        <v>S</v>
      </c>
      <c r="P41" s="31" t="str">
        <f>IF(C41=HS!C41,HS!P41,"D")</f>
        <v>S</v>
      </c>
      <c r="Q41" s="31" t="str">
        <f>IF(D41=HS!D41,HS!Q41,"D")</f>
        <v>S</v>
      </c>
      <c r="R41" s="31" t="str">
        <f>IF(E41=HS!E41,HS!R41,"D")</f>
        <v>S</v>
      </c>
      <c r="S41" s="31" t="str">
        <f>IF(F41=HS!F41,HS!S41,"D")</f>
        <v>S</v>
      </c>
      <c r="T41" s="31" t="str">
        <f>IF(G41=HS!G41,HS!T41,"D")</f>
        <v>S</v>
      </c>
      <c r="U41" s="31" t="str">
        <f>IF(H41=HS!H41,HS!U41,"D")</f>
        <v>S</v>
      </c>
      <c r="V41" s="31" t="str">
        <f>IF(I41=HS!I41,HS!V41,"D")</f>
        <v>S</v>
      </c>
      <c r="W41" s="31" t="str">
        <f>IF(J41=HS!J41,HS!W41,"D")</f>
        <v>S</v>
      </c>
      <c r="X41" s="31" t="str">
        <f>IF(K41=HS!K41,HS!X41,"D")</f>
        <v>S</v>
      </c>
    </row>
    <row r="42" spans="1:24" x14ac:dyDescent="0.2">
      <c r="A42">
        <v>22</v>
      </c>
      <c r="B42">
        <f>MAX(Hit!B42,Stand!B42,Double!B42)</f>
        <v>-0.4656605837768395</v>
      </c>
      <c r="C42">
        <f>MAX(Hit!C42,Stand!C42,Double!C42)</f>
        <v>-0.25338998596663803</v>
      </c>
      <c r="D42">
        <f>MAX(Hit!D42,Stand!D42,Double!D42)</f>
        <v>-0.23369089979808655</v>
      </c>
      <c r="E42">
        <f>MAX(Hit!E42,Stand!E42,Double!E42)</f>
        <v>-0.21106310899491437</v>
      </c>
      <c r="F42">
        <f>MAX(Hit!F42,Stand!F42,Double!F42)</f>
        <v>-0.16719266083547546</v>
      </c>
      <c r="G42">
        <f>MAX(Hit!G42,Stand!G42,Double!G42)</f>
        <v>-0.15369901583000456</v>
      </c>
      <c r="H42">
        <f>MAX(Hit!H42,Stand!H42,Double!H42)</f>
        <v>-0.21284771451731427</v>
      </c>
      <c r="I42">
        <f>MAX(Hit!I42,Stand!I42,Double!I42)</f>
        <v>-0.2715748050242861</v>
      </c>
      <c r="J42">
        <f>MAX(Hit!J42,Stand!J42,Double!J42)</f>
        <v>-0.34001328060893565</v>
      </c>
      <c r="K42">
        <f>MAX(Hit!K42,Stand!K42,Double!K42)</f>
        <v>-0.42069618899826788</v>
      </c>
      <c r="N42" s="31">
        <v>22</v>
      </c>
      <c r="O42" s="31" t="str">
        <f>IF(B42=HS!B42,HS!O42,"D")</f>
        <v>H</v>
      </c>
      <c r="P42" s="31" t="str">
        <f>IF(C42=HS!C42,HS!P42,"D")</f>
        <v>H</v>
      </c>
      <c r="Q42" s="31" t="str">
        <f>IF(D42=HS!D42,HS!Q42,"D")</f>
        <v>H</v>
      </c>
      <c r="R42" s="31" t="str">
        <f>IF(E42=HS!E42,HS!R42,"D")</f>
        <v>S</v>
      </c>
      <c r="S42" s="31" t="str">
        <f>IF(F42=HS!F42,HS!S42,"D")</f>
        <v>S</v>
      </c>
      <c r="T42" s="31" t="str">
        <f>IF(G42=HS!G42,HS!T42,"D")</f>
        <v>S</v>
      </c>
      <c r="U42" s="31" t="str">
        <f>IF(H42=HS!H42,HS!U42,"D")</f>
        <v>H</v>
      </c>
      <c r="V42" s="31" t="str">
        <f>IF(I42=HS!I42,HS!V42,"D")</f>
        <v>H</v>
      </c>
      <c r="W42" s="31" t="str">
        <f>IF(J42=HS!J42,HS!W42,"D")</f>
        <v>H</v>
      </c>
      <c r="X42" s="31" t="str">
        <f>IF(K42=HS!K42,HS!X42,"D")</f>
        <v>H</v>
      </c>
    </row>
    <row r="43" spans="1:24" x14ac:dyDescent="0.2">
      <c r="A43">
        <v>23</v>
      </c>
      <c r="B43">
        <f>MAX(Hit!B43,Stand!B43,Double!B43)</f>
        <v>-0.50382768493563668</v>
      </c>
      <c r="C43">
        <f>MAX(Hit!C43,Stand!C43,Double!C43)</f>
        <v>-0.29278372720927737</v>
      </c>
      <c r="D43">
        <f>MAX(Hit!D43,Stand!D43,Double!D43)</f>
        <v>-0.2522502292357135</v>
      </c>
      <c r="E43">
        <f>MAX(Hit!E43,Stand!E43,Double!E43)</f>
        <v>-0.21106310899491437</v>
      </c>
      <c r="F43">
        <f>MAX(Hit!F43,Stand!F43,Double!F43)</f>
        <v>-0.16719266083547546</v>
      </c>
      <c r="G43">
        <f>MAX(Hit!G43,Stand!G43,Double!G43)</f>
        <v>-0.15369901583000456</v>
      </c>
      <c r="H43">
        <f>MAX(Hit!H43,Stand!H43,Double!H43)</f>
        <v>-0.26907287776607752</v>
      </c>
      <c r="I43">
        <f>MAX(Hit!I43,Stand!I43,Double!I43)</f>
        <v>-0.32360517609397998</v>
      </c>
      <c r="J43">
        <f>MAX(Hit!J43,Stand!J43,Double!J43)</f>
        <v>-0.3871551891368688</v>
      </c>
      <c r="K43">
        <f>MAX(Hit!K43,Stand!K43,Double!K43)</f>
        <v>-0.46207503264124877</v>
      </c>
      <c r="N43" s="31">
        <v>23</v>
      </c>
      <c r="O43" s="31" t="str">
        <f>IF(B43=HS!B43,HS!O43,"D")</f>
        <v>H</v>
      </c>
      <c r="P43" s="31" t="str">
        <f>IF(C43=HS!C43,HS!P43,"D")</f>
        <v>S</v>
      </c>
      <c r="Q43" s="31" t="str">
        <f>IF(D43=HS!D43,HS!Q43,"D")</f>
        <v>S</v>
      </c>
      <c r="R43" s="31" t="str">
        <f>IF(E43=HS!E43,HS!R43,"D")</f>
        <v>S</v>
      </c>
      <c r="S43" s="31" t="str">
        <f>IF(F43=HS!F43,HS!S43,"D")</f>
        <v>S</v>
      </c>
      <c r="T43" s="31" t="str">
        <f>IF(G43=HS!G43,HS!T43,"D")</f>
        <v>S</v>
      </c>
      <c r="U43" s="31" t="str">
        <f>IF(H43=HS!H43,HS!U43,"D")</f>
        <v>H</v>
      </c>
      <c r="V43" s="31" t="str">
        <f>IF(I43=HS!I43,HS!V43,"D")</f>
        <v>H</v>
      </c>
      <c r="W43" s="31" t="str">
        <f>IF(J43=HS!J43,HS!W43,"D")</f>
        <v>H</v>
      </c>
      <c r="X43" s="31" t="str">
        <f>IF(K43=HS!K43,HS!X43,"D")</f>
        <v>H</v>
      </c>
    </row>
    <row r="44" spans="1:24" x14ac:dyDescent="0.2">
      <c r="A44">
        <v>24</v>
      </c>
      <c r="B44">
        <f>MAX(Hit!B44,Stand!B44,Double!B44)</f>
        <v>-0.53926856458309125</v>
      </c>
      <c r="C44">
        <f>MAX(Hit!C44,Stand!C44,Double!C44)</f>
        <v>-0.29278372720927737</v>
      </c>
      <c r="D44">
        <f>MAX(Hit!D44,Stand!D44,Double!D44)</f>
        <v>-0.2522502292357135</v>
      </c>
      <c r="E44">
        <f>MAX(Hit!E44,Stand!E44,Double!E44)</f>
        <v>-0.21106310899491437</v>
      </c>
      <c r="F44">
        <f>MAX(Hit!F44,Stand!F44,Double!F44)</f>
        <v>-0.16719266083547546</v>
      </c>
      <c r="G44">
        <f>MAX(Hit!G44,Stand!G44,Double!G44)</f>
        <v>-0.15369901583000456</v>
      </c>
      <c r="H44">
        <f>MAX(Hit!H44,Stand!H44,Double!H44)</f>
        <v>-0.3212819579256434</v>
      </c>
      <c r="I44">
        <f>MAX(Hit!I44,Stand!I44,Double!I44)</f>
        <v>-0.37191909208726714</v>
      </c>
      <c r="J44">
        <f>MAX(Hit!J44,Stand!J44,Double!J44)</f>
        <v>-0.43092981848423534</v>
      </c>
      <c r="K44">
        <f>MAX(Hit!K44,Stand!K44,Double!K44)</f>
        <v>-0.50049824459544534</v>
      </c>
      <c r="N44" s="31">
        <v>24</v>
      </c>
      <c r="O44" s="31" t="str">
        <f>IF(B44=HS!B44,HS!O44,"D")</f>
        <v>H</v>
      </c>
      <c r="P44" s="31" t="str">
        <f>IF(C44=HS!C44,HS!P44,"D")</f>
        <v>S</v>
      </c>
      <c r="Q44" s="31" t="str">
        <f>IF(D44=HS!D44,HS!Q44,"D")</f>
        <v>S</v>
      </c>
      <c r="R44" s="31" t="str">
        <f>IF(E44=HS!E44,HS!R44,"D")</f>
        <v>S</v>
      </c>
      <c r="S44" s="31" t="str">
        <f>IF(F44=HS!F44,HS!S44,"D")</f>
        <v>S</v>
      </c>
      <c r="T44" s="31" t="str">
        <f>IF(G44=HS!G44,HS!T44,"D")</f>
        <v>S</v>
      </c>
      <c r="U44" s="31" t="str">
        <f>IF(H44=HS!H44,HS!U44,"D")</f>
        <v>H</v>
      </c>
      <c r="V44" s="31" t="str">
        <f>IF(I44=HS!I44,HS!V44,"D")</f>
        <v>H</v>
      </c>
      <c r="W44" s="31" t="str">
        <f>IF(J44=HS!J44,HS!W44,"D")</f>
        <v>H</v>
      </c>
      <c r="X44" s="31" t="str">
        <f>IF(K44=HS!K44,HS!X44,"D")</f>
        <v>H</v>
      </c>
    </row>
    <row r="45" spans="1:24" x14ac:dyDescent="0.2">
      <c r="A45">
        <v>25</v>
      </c>
      <c r="B45">
        <f>MAX(Hit!B45,Stand!B45,Double!B45)</f>
        <v>-0.57217795282715611</v>
      </c>
      <c r="C45">
        <f>MAX(Hit!C45,Stand!C45,Double!C45)</f>
        <v>-0.29278372720927737</v>
      </c>
      <c r="D45">
        <f>MAX(Hit!D45,Stand!D45,Double!D45)</f>
        <v>-0.2522502292357135</v>
      </c>
      <c r="E45">
        <f>MAX(Hit!E45,Stand!E45,Double!E45)</f>
        <v>-0.21106310899491437</v>
      </c>
      <c r="F45">
        <f>MAX(Hit!F45,Stand!F45,Double!F45)</f>
        <v>-0.16719266083547546</v>
      </c>
      <c r="G45">
        <f>MAX(Hit!G45,Stand!G45,Double!G45)</f>
        <v>-0.15369901583000456</v>
      </c>
      <c r="H45">
        <f>MAX(Hit!H45,Stand!H45,Double!H45)</f>
        <v>-0.36976181807381175</v>
      </c>
      <c r="I45">
        <f>MAX(Hit!I45,Stand!I45,Double!I45)</f>
        <v>-0.41678201408103377</v>
      </c>
      <c r="J45">
        <f>MAX(Hit!J45,Stand!J45,Double!J45)</f>
        <v>-0.47157768859250421</v>
      </c>
      <c r="K45">
        <f>MAX(Hit!K45,Stand!K45,Double!K45)</f>
        <v>-0.53617694141005634</v>
      </c>
      <c r="N45" s="31">
        <v>25</v>
      </c>
      <c r="O45" s="31" t="str">
        <f>IF(B45=HS!B45,HS!O45,"D")</f>
        <v>H</v>
      </c>
      <c r="P45" s="31" t="str">
        <f>IF(C45=HS!C45,HS!P45,"D")</f>
        <v>S</v>
      </c>
      <c r="Q45" s="31" t="str">
        <f>IF(D45=HS!D45,HS!Q45,"D")</f>
        <v>S</v>
      </c>
      <c r="R45" s="31" t="str">
        <f>IF(E45=HS!E45,HS!R45,"D")</f>
        <v>S</v>
      </c>
      <c r="S45" s="31" t="str">
        <f>IF(F45=HS!F45,HS!S45,"D")</f>
        <v>S</v>
      </c>
      <c r="T45" s="31" t="str">
        <f>IF(G45=HS!G45,HS!T45,"D")</f>
        <v>S</v>
      </c>
      <c r="U45" s="31" t="str">
        <f>IF(H45=HS!H45,HS!U45,"D")</f>
        <v>H</v>
      </c>
      <c r="V45" s="31" t="str">
        <f>IF(I45=HS!I45,HS!V45,"D")</f>
        <v>H</v>
      </c>
      <c r="W45" s="31" t="str">
        <f>IF(J45=HS!J45,HS!W45,"D")</f>
        <v>H</v>
      </c>
      <c r="X45" s="31" t="str">
        <f>IF(K45=HS!K45,HS!X45,"D")</f>
        <v>H</v>
      </c>
    </row>
    <row r="46" spans="1:24" x14ac:dyDescent="0.2">
      <c r="A46">
        <v>26</v>
      </c>
      <c r="B46">
        <f>MAX(Hit!B46,Stand!B46,Double!B46)</f>
        <v>-0.57578184676460165</v>
      </c>
      <c r="C46">
        <f>MAX(Hit!C46,Stand!C46,Double!C46)</f>
        <v>-0.29278372720927737</v>
      </c>
      <c r="D46">
        <f>MAX(Hit!D46,Stand!D46,Double!D46)</f>
        <v>-0.2522502292357135</v>
      </c>
      <c r="E46">
        <f>MAX(Hit!E46,Stand!E46,Double!E46)</f>
        <v>-0.21106310899491437</v>
      </c>
      <c r="F46">
        <f>MAX(Hit!F46,Stand!F46,Double!F46)</f>
        <v>-0.16719266083547546</v>
      </c>
      <c r="G46">
        <f>MAX(Hit!G46,Stand!G46,Double!G46)</f>
        <v>-0.15369901583000456</v>
      </c>
      <c r="H46">
        <f>MAX(Hit!H46,Stand!H46,Double!H46)</f>
        <v>-0.41477883106853947</v>
      </c>
      <c r="I46">
        <f>MAX(Hit!I46,Stand!I46,Double!I46)</f>
        <v>-0.45844044164667419</v>
      </c>
      <c r="J46">
        <f>MAX(Hit!J46,Stand!J46,Double!J46)</f>
        <v>-0.50932213940732529</v>
      </c>
      <c r="K46">
        <f>MAX(Hit!K46,Stand!K46,Double!K46)</f>
        <v>-0.56930715988076663</v>
      </c>
      <c r="N46" s="31">
        <v>26</v>
      </c>
      <c r="O46" s="31" t="str">
        <f>IF(B46=HS!B46,HS!O46,"D")</f>
        <v>S</v>
      </c>
      <c r="P46" s="31" t="str">
        <f>IF(C46=HS!C46,HS!P46,"D")</f>
        <v>S</v>
      </c>
      <c r="Q46" s="31" t="str">
        <f>IF(D46=HS!D46,HS!Q46,"D")</f>
        <v>S</v>
      </c>
      <c r="R46" s="31" t="str">
        <f>IF(E46=HS!E46,HS!R46,"D")</f>
        <v>S</v>
      </c>
      <c r="S46" s="31" t="str">
        <f>IF(F46=HS!F46,HS!S46,"D")</f>
        <v>S</v>
      </c>
      <c r="T46" s="31" t="str">
        <f>IF(G46=HS!G46,HS!T46,"D")</f>
        <v>S</v>
      </c>
      <c r="U46" s="31" t="str">
        <f>IF(H46=HS!H46,HS!U46,"D")</f>
        <v>H</v>
      </c>
      <c r="V46" s="31" t="str">
        <f>IF(I46=HS!I46,HS!V46,"D")</f>
        <v>H</v>
      </c>
      <c r="W46" s="31" t="str">
        <f>IF(J46=HS!J46,HS!W46,"D")</f>
        <v>H</v>
      </c>
      <c r="X46" s="31" t="str">
        <f>IF(K46=HS!K46,HS!X46,"D")</f>
        <v>H</v>
      </c>
    </row>
    <row r="47" spans="1:24" x14ac:dyDescent="0.2">
      <c r="A47">
        <v>27</v>
      </c>
      <c r="B47">
        <f>MAX(Hit!B47,Stand!B47,Double!B47)</f>
        <v>-0.46435750824198774</v>
      </c>
      <c r="C47">
        <f>MAX(Hit!C47,Stand!C47,Double!C47)</f>
        <v>-0.15297458768154204</v>
      </c>
      <c r="D47">
        <f>MAX(Hit!D47,Stand!D47,Double!D47)</f>
        <v>-0.11721624142457354</v>
      </c>
      <c r="E47">
        <f>MAX(Hit!E47,Stand!E47,Double!E47)</f>
        <v>-8.0573373145316152E-2</v>
      </c>
      <c r="F47">
        <f>MAX(Hit!F47,Stand!F47,Double!F47)</f>
        <v>-4.4941375564924613E-2</v>
      </c>
      <c r="G47">
        <f>MAX(Hit!G47,Stand!G47,Double!G47)</f>
        <v>1.1739160673341797E-2</v>
      </c>
      <c r="H47">
        <f>MAX(Hit!H47,Stand!H47,Double!H47)</f>
        <v>-0.10680898948269474</v>
      </c>
      <c r="I47">
        <f>MAX(Hit!I47,Stand!I47,Double!I47)</f>
        <v>-0.38195097104844722</v>
      </c>
      <c r="J47">
        <f>MAX(Hit!J47,Stand!J47,Double!J47)</f>
        <v>-0.42315423964521748</v>
      </c>
      <c r="K47">
        <f>MAX(Hit!K47,Stand!K47,Double!K47)</f>
        <v>-0.46435750824198757</v>
      </c>
      <c r="N47" s="31">
        <v>27</v>
      </c>
      <c r="O47" s="31" t="str">
        <f>IF(B47=HS!B47,HS!O47,"D")</f>
        <v>S</v>
      </c>
      <c r="P47" s="31" t="str">
        <f>IF(C47=HS!C47,HS!P47,"D")</f>
        <v>S</v>
      </c>
      <c r="Q47" s="31" t="str">
        <f>IF(D47=HS!D47,HS!Q47,"D")</f>
        <v>S</v>
      </c>
      <c r="R47" s="31" t="str">
        <f>IF(E47=HS!E47,HS!R47,"D")</f>
        <v>S</v>
      </c>
      <c r="S47" s="31" t="str">
        <f>IF(F47=HS!F47,HS!S47,"D")</f>
        <v>S</v>
      </c>
      <c r="T47" s="31" t="str">
        <f>IF(G47=HS!G47,HS!T47,"D")</f>
        <v>S</v>
      </c>
      <c r="U47" s="31" t="str">
        <f>IF(H47=HS!H47,HS!U47,"D")</f>
        <v>S</v>
      </c>
      <c r="V47" s="31" t="str">
        <f>IF(I47=HS!I47,HS!V47,"D")</f>
        <v>S</v>
      </c>
      <c r="W47" s="31" t="str">
        <f>IF(J47=HS!J47,HS!W47,"D")</f>
        <v>S</v>
      </c>
      <c r="X47" s="31" t="str">
        <f>IF(K47=HS!K47,HS!X47,"D")</f>
        <v>S</v>
      </c>
    </row>
    <row r="48" spans="1:24" x14ac:dyDescent="0.2">
      <c r="A48">
        <v>28</v>
      </c>
      <c r="B48">
        <f>MAX(Hit!B48,Stand!B48,Double!B48)</f>
        <v>-0.24150883119675959</v>
      </c>
      <c r="C48">
        <f>MAX(Hit!C48,Stand!C48,Double!C48)</f>
        <v>0.12174190222088777</v>
      </c>
      <c r="D48">
        <f>MAX(Hit!D48,Stand!D48,Double!D48)</f>
        <v>0.14830007284131125</v>
      </c>
      <c r="E48">
        <f>MAX(Hit!E48,Stand!E48,Double!E48)</f>
        <v>0.17585443719748528</v>
      </c>
      <c r="F48">
        <f>MAX(Hit!F48,Stand!F48,Double!F48)</f>
        <v>0.19956119497617708</v>
      </c>
      <c r="G48">
        <f>MAX(Hit!G48,Stand!G48,Double!G48)</f>
        <v>0.28344391604689845</v>
      </c>
      <c r="H48">
        <f>MAX(Hit!H48,Stand!H48,Double!H48)</f>
        <v>0.39955416733655175</v>
      </c>
      <c r="I48">
        <f>MAX(Hit!I48,Stand!I48,Double!I48)</f>
        <v>0.10595134861912359</v>
      </c>
      <c r="J48">
        <f>MAX(Hit!J48,Stand!J48,Double!J48)</f>
        <v>-0.18316335667343342</v>
      </c>
      <c r="K48">
        <f>MAX(Hit!K48,Stand!K48,Double!K48)</f>
        <v>-0.24150883119675953</v>
      </c>
      <c r="N48" s="31">
        <v>28</v>
      </c>
      <c r="O48" s="31" t="str">
        <f>IF(B48=HS!B48,HS!O48,"D")</f>
        <v>S</v>
      </c>
      <c r="P48" s="31" t="str">
        <f>IF(C48=HS!C48,HS!P48,"D")</f>
        <v>S</v>
      </c>
      <c r="Q48" s="31" t="str">
        <f>IF(D48=HS!D48,HS!Q48,"D")</f>
        <v>S</v>
      </c>
      <c r="R48" s="31" t="str">
        <f>IF(E48=HS!E48,HS!R48,"D")</f>
        <v>S</v>
      </c>
      <c r="S48" s="31" t="str">
        <f>IF(F48=HS!F48,HS!S48,"D")</f>
        <v>S</v>
      </c>
      <c r="T48" s="31" t="str">
        <f>IF(G48=HS!G48,HS!T48,"D")</f>
        <v>S</v>
      </c>
      <c r="U48" s="31" t="str">
        <f>IF(H48=HS!H48,HS!U48,"D")</f>
        <v>S</v>
      </c>
      <c r="V48" s="31" t="str">
        <f>IF(I48=HS!I48,HS!V48,"D")</f>
        <v>S</v>
      </c>
      <c r="W48" s="31" t="str">
        <f>IF(J48=HS!J48,HS!W48,"D")</f>
        <v>S</v>
      </c>
      <c r="X48" s="31" t="str">
        <f>IF(K48=HS!K48,HS!X48,"D")</f>
        <v>S</v>
      </c>
    </row>
    <row r="49" spans="1:24" x14ac:dyDescent="0.2">
      <c r="A49">
        <v>29</v>
      </c>
      <c r="B49">
        <f>MAX(Hit!B49,Stand!B49,Double!B49)</f>
        <v>-1.8660154151531605E-2</v>
      </c>
      <c r="C49">
        <f>MAX(Hit!C49,Stand!C49,Double!C49)</f>
        <v>0.38630468602058998</v>
      </c>
      <c r="D49">
        <f>MAX(Hit!D49,Stand!D49,Double!D49)</f>
        <v>0.40436293659776018</v>
      </c>
      <c r="E49">
        <f>MAX(Hit!E49,Stand!E49,Double!E49)</f>
        <v>0.42317892482749647</v>
      </c>
      <c r="F49">
        <f>MAX(Hit!F49,Stand!F49,Double!F49)</f>
        <v>0.43951210416088371</v>
      </c>
      <c r="G49">
        <f>MAX(Hit!G49,Stand!G49,Double!G49)</f>
        <v>0.49597707378731903</v>
      </c>
      <c r="H49">
        <f>MAX(Hit!H49,Stand!H49,Double!H49)</f>
        <v>0.61597649575343139</v>
      </c>
      <c r="I49">
        <f>MAX(Hit!I49,Stand!I49,Double!I49)</f>
        <v>0.59385366828669439</v>
      </c>
      <c r="J49">
        <f>MAX(Hit!J49,Stand!J49,Double!J49)</f>
        <v>0.28759675706758142</v>
      </c>
      <c r="K49">
        <f>MAX(Hit!K49,Stand!K49,Double!K49)</f>
        <v>-1.8660154151531549E-2</v>
      </c>
      <c r="N49" s="31">
        <v>29</v>
      </c>
      <c r="O49" s="31" t="str">
        <f>IF(B49=HS!B49,HS!O49,"D")</f>
        <v>S</v>
      </c>
      <c r="P49" s="31" t="str">
        <f>IF(C49=HS!C49,HS!P49,"D")</f>
        <v>S</v>
      </c>
      <c r="Q49" s="31" t="str">
        <f>IF(D49=HS!D49,HS!Q49,"D")</f>
        <v>S</v>
      </c>
      <c r="R49" s="31" t="str">
        <f>IF(E49=HS!E49,HS!R49,"D")</f>
        <v>S</v>
      </c>
      <c r="S49" s="31" t="str">
        <f>IF(F49=HS!F49,HS!S49,"D")</f>
        <v>S</v>
      </c>
      <c r="T49" s="31" t="str">
        <f>IF(G49=HS!G49,HS!T49,"D")</f>
        <v>S</v>
      </c>
      <c r="U49" s="31" t="str">
        <f>IF(H49=HS!H49,HS!U49,"D")</f>
        <v>S</v>
      </c>
      <c r="V49" s="31" t="str">
        <f>IF(I49=HS!I49,HS!V49,"D")</f>
        <v>S</v>
      </c>
      <c r="W49" s="31" t="str">
        <f>IF(J49=HS!J49,HS!W49,"D")</f>
        <v>S</v>
      </c>
      <c r="X49" s="31" t="str">
        <f>IF(K49=HS!K49,HS!X49,"D")</f>
        <v>S</v>
      </c>
    </row>
    <row r="50" spans="1:24" x14ac:dyDescent="0.2">
      <c r="A50">
        <v>30</v>
      </c>
      <c r="B50">
        <f>MAX(Hit!B50,Stand!B50,Double!B50)</f>
        <v>0.20418852289369643</v>
      </c>
      <c r="C50">
        <f>MAX(Hit!C50,Stand!C50,Double!C50)</f>
        <v>0.63998657521683899</v>
      </c>
      <c r="D50">
        <f>MAX(Hit!D50,Stand!D50,Double!D50)</f>
        <v>0.65027209425148147</v>
      </c>
      <c r="E50">
        <f>MAX(Hit!E50,Stand!E50,Double!E50)</f>
        <v>0.66104996194807175</v>
      </c>
      <c r="F50">
        <f>MAX(Hit!F50,Stand!F50,Double!F50)</f>
        <v>0.67035969063279999</v>
      </c>
      <c r="G50">
        <f>MAX(Hit!G50,Stand!G50,Double!G50)</f>
        <v>0.70395857017134456</v>
      </c>
      <c r="H50">
        <f>MAX(Hit!H50,Stand!H50,Double!H50)</f>
        <v>0.77322722653717502</v>
      </c>
      <c r="I50">
        <f>MAX(Hit!I50,Stand!I50,Double!I50)</f>
        <v>0.79181515955189852</v>
      </c>
      <c r="J50">
        <f>MAX(Hit!J50,Stand!J50,Double!J50)</f>
        <v>0.75835687080859615</v>
      </c>
      <c r="K50">
        <f>MAX(Hit!K50,Stand!K50,Double!K50)</f>
        <v>0.43495775366292733</v>
      </c>
      <c r="N50" s="31">
        <v>30</v>
      </c>
      <c r="O50" s="31" t="str">
        <f>IF(B50=HS!B50,HS!O50,"D")</f>
        <v>S</v>
      </c>
      <c r="P50" s="31" t="str">
        <f>IF(C50=HS!C50,HS!P50,"D")</f>
        <v>S</v>
      </c>
      <c r="Q50" s="31" t="str">
        <f>IF(D50=HS!D50,HS!Q50,"D")</f>
        <v>S</v>
      </c>
      <c r="R50" s="31" t="str">
        <f>IF(E50=HS!E50,HS!R50,"D")</f>
        <v>S</v>
      </c>
      <c r="S50" s="31" t="str">
        <f>IF(F50=HS!F50,HS!S50,"D")</f>
        <v>S</v>
      </c>
      <c r="T50" s="31" t="str">
        <f>IF(G50=HS!G50,HS!T50,"D")</f>
        <v>S</v>
      </c>
      <c r="U50" s="31" t="str">
        <f>IF(H50=HS!H50,HS!U50,"D")</f>
        <v>S</v>
      </c>
      <c r="V50" s="31" t="str">
        <f>IF(I50=HS!I50,HS!V50,"D")</f>
        <v>S</v>
      </c>
      <c r="W50" s="31" t="str">
        <f>IF(J50=HS!J50,HS!W50,"D")</f>
        <v>S</v>
      </c>
      <c r="X50" s="31" t="str">
        <f>IF(K50=HS!K50,HS!X50,"D")</f>
        <v>S</v>
      </c>
    </row>
    <row r="51" spans="1:24" x14ac:dyDescent="0.2">
      <c r="A51">
        <v>31</v>
      </c>
      <c r="B51">
        <f>MAX(Hit!B51,Stand!B51,Double!B51)</f>
        <v>0.65780643070815525</v>
      </c>
      <c r="C51">
        <f>MAX(Hit!C51,Stand!C51,Double!C51)</f>
        <v>0.88200651549404019</v>
      </c>
      <c r="D51">
        <f>MAX(Hit!D51,Stand!D51,Double!D51)</f>
        <v>0.8853003573017495</v>
      </c>
      <c r="E51">
        <f>MAX(Hit!E51,Stand!E51,Double!E51)</f>
        <v>0.88876729296591961</v>
      </c>
      <c r="F51">
        <f>MAX(Hit!F51,Stand!F51,Double!F51)</f>
        <v>0.89175382659528035</v>
      </c>
      <c r="G51">
        <f>MAX(Hit!G51,Stand!G51,Double!G51)</f>
        <v>0.90283674384257995</v>
      </c>
      <c r="H51">
        <f>MAX(Hit!H51,Stand!H51,Double!H51)</f>
        <v>0.92592629596452347</v>
      </c>
      <c r="I51">
        <f>MAX(Hit!I51,Stand!I51,Double!I51)</f>
        <v>0.93060505318396625</v>
      </c>
      <c r="J51">
        <f>MAX(Hit!J51,Stand!J51,Double!J51)</f>
        <v>0.93917615614724415</v>
      </c>
      <c r="K51">
        <f>MAX(Hit!K51,Stand!K51,Double!K51)</f>
        <v>0.88857566147738609</v>
      </c>
      <c r="N51" s="31">
        <v>31</v>
      </c>
      <c r="O51" s="31" t="str">
        <f>IF(B51=HS!B51,HS!O51,"D")</f>
        <v>S</v>
      </c>
      <c r="P51" s="31" t="str">
        <f>IF(C51=HS!C51,HS!P51,"D")</f>
        <v>S</v>
      </c>
      <c r="Q51" s="31" t="str">
        <f>IF(D51=HS!D51,HS!Q51,"D")</f>
        <v>S</v>
      </c>
      <c r="R51" s="31" t="str">
        <f>IF(E51=HS!E51,HS!R51,"D")</f>
        <v>S</v>
      </c>
      <c r="S51" s="31" t="str">
        <f>IF(F51=HS!F51,HS!S51,"D")</f>
        <v>S</v>
      </c>
      <c r="T51" s="31" t="str">
        <f>IF(G51=HS!G51,HS!T51,"D")</f>
        <v>S</v>
      </c>
      <c r="U51" s="31" t="str">
        <f>IF(H51=HS!H51,HS!U51,"D")</f>
        <v>S</v>
      </c>
      <c r="V51" s="31" t="str">
        <f>IF(I51=HS!I51,HS!V51,"D")</f>
        <v>S</v>
      </c>
      <c r="W51" s="31" t="str">
        <f>IF(J51=HS!J51,HS!W51,"D")</f>
        <v>S</v>
      </c>
      <c r="X51" s="31" t="str">
        <f>IF(K51=HS!K51,HS!X51,"D")</f>
        <v>S</v>
      </c>
    </row>
    <row r="52" spans="1:24" x14ac:dyDescent="0.2">
      <c r="A52" s="436" t="s">
        <v>127</v>
      </c>
      <c r="B52" s="436"/>
      <c r="C52" s="436"/>
      <c r="D52" s="436"/>
      <c r="E52" s="436"/>
      <c r="F52" s="436"/>
      <c r="G52" s="436"/>
      <c r="H52" s="436"/>
      <c r="I52" s="436"/>
      <c r="J52" s="436"/>
      <c r="K52" s="436"/>
    </row>
    <row r="53" spans="1:24" x14ac:dyDescent="0.2">
      <c r="A53" t="s">
        <v>7</v>
      </c>
      <c r="B53">
        <v>1</v>
      </c>
      <c r="C53">
        <v>2</v>
      </c>
      <c r="D53">
        <v>3</v>
      </c>
      <c r="E53">
        <v>4</v>
      </c>
      <c r="F53">
        <v>5</v>
      </c>
      <c r="G53">
        <v>6</v>
      </c>
      <c r="H53">
        <v>7</v>
      </c>
      <c r="I53">
        <v>8</v>
      </c>
      <c r="J53">
        <v>9</v>
      </c>
      <c r="K53">
        <v>10</v>
      </c>
    </row>
    <row r="54" spans="1:24" x14ac:dyDescent="0.2">
      <c r="A54">
        <v>4</v>
      </c>
      <c r="B54">
        <f>IF(B2=Double!B2,Double!B54,HS!B54)</f>
        <v>0.42421815323539841</v>
      </c>
      <c r="C54">
        <f>IF(C2=Double!C2,Double!C54,HS!C54)</f>
        <v>0.70721627279072274</v>
      </c>
      <c r="D54">
        <f>IF(D2=Double!D2,Double!D54,HS!D54)</f>
        <v>0.74774977076428661</v>
      </c>
      <c r="E54">
        <f>IF(E2=Double!E2,Double!E54,HS!E54)</f>
        <v>0.78893689100508568</v>
      </c>
      <c r="F54">
        <f>IF(F2=Double!F2,Double!F54,HS!F54)</f>
        <v>0.83280733916452498</v>
      </c>
      <c r="G54">
        <f>IF(G2=Double!G2,Double!G54,HS!G54)</f>
        <v>0.84630098416999544</v>
      </c>
      <c r="H54">
        <f>IF(H2=Double!H2,Double!H54,HS!H54)</f>
        <v>0.52462481672306671</v>
      </c>
      <c r="I54">
        <f>IF(I2=Double!I2,Double!I54,HS!I54)</f>
        <v>0.48948248450238285</v>
      </c>
      <c r="J54">
        <f>IF(J2=Double!J2,Double!J54,HS!J54)</f>
        <v>0.45685031886889066</v>
      </c>
      <c r="K54">
        <f>IF(K2=Double!K2,Double!K54,HS!K54)</f>
        <v>0.42421815323539852</v>
      </c>
    </row>
    <row r="55" spans="1:24" x14ac:dyDescent="0.2">
      <c r="A55">
        <v>5</v>
      </c>
      <c r="B55">
        <f>IF(B3=Double!B3,Double!B55,HS!B55)</f>
        <v>0.42421815323539841</v>
      </c>
      <c r="C55">
        <f>IF(C3=Double!C3,Double!C55,HS!C55)</f>
        <v>0.70721627279072274</v>
      </c>
      <c r="D55">
        <f>IF(D3=Double!D3,Double!D55,HS!D55)</f>
        <v>0.74774977076428661</v>
      </c>
      <c r="E55">
        <f>IF(E3=Double!E3,Double!E55,HS!E55)</f>
        <v>0.78893689100508568</v>
      </c>
      <c r="F55">
        <f>IF(F3=Double!F3,Double!F55,HS!F55)</f>
        <v>0.83280733916452498</v>
      </c>
      <c r="G55">
        <f>IF(G3=Double!G3,Double!G55,HS!G55)</f>
        <v>0.84630098416999544</v>
      </c>
      <c r="H55">
        <f>IF(H3=Double!H3,Double!H55,HS!H55)</f>
        <v>0.52462481672306671</v>
      </c>
      <c r="I55">
        <f>IF(I3=Double!I3,Double!I55,HS!I55)</f>
        <v>0.48948248450238285</v>
      </c>
      <c r="J55">
        <f>IF(J3=Double!J3,Double!J55,HS!J55)</f>
        <v>0.45685031886889066</v>
      </c>
      <c r="K55">
        <f>IF(K3=Double!K3,Double!K55,HS!K55)</f>
        <v>0.42421815323539852</v>
      </c>
    </row>
    <row r="56" spans="1:24" x14ac:dyDescent="0.2">
      <c r="A56">
        <v>6</v>
      </c>
      <c r="B56">
        <f>IF(B4=Double!B4,Double!B56,HS!B56)</f>
        <v>0.42421815323539841</v>
      </c>
      <c r="C56">
        <f>IF(C4=Double!C4,Double!C56,HS!C56)</f>
        <v>0.70721627279072274</v>
      </c>
      <c r="D56">
        <f>IF(D4=Double!D4,Double!D56,HS!D56)</f>
        <v>0.74774977076428661</v>
      </c>
      <c r="E56">
        <f>IF(E4=Double!E4,Double!E56,HS!E56)</f>
        <v>0.78893689100508568</v>
      </c>
      <c r="F56">
        <f>IF(F4=Double!F4,Double!F56,HS!F56)</f>
        <v>0.83280733916452498</v>
      </c>
      <c r="G56">
        <f>IF(G4=Double!G4,Double!G56,HS!G56)</f>
        <v>0.84630098416999544</v>
      </c>
      <c r="H56">
        <f>IF(H4=Double!H4,Double!H56,HS!H56)</f>
        <v>0.52462481672306671</v>
      </c>
      <c r="I56">
        <f>IF(I4=Double!I4,Double!I56,HS!I56)</f>
        <v>0.48948248450238285</v>
      </c>
      <c r="J56">
        <f>IF(J4=Double!J4,Double!J56,HS!J56)</f>
        <v>0.45685031886889066</v>
      </c>
      <c r="K56">
        <f>IF(K4=Double!K4,Double!K56,HS!K56)</f>
        <v>0.42421815323539852</v>
      </c>
    </row>
    <row r="57" spans="1:24" x14ac:dyDescent="0.2">
      <c r="A57">
        <v>7</v>
      </c>
      <c r="B57">
        <f>IF(B5=Double!B5,Double!B57,HS!B57)</f>
        <v>0.44136035916195437</v>
      </c>
      <c r="C57">
        <f>IF(C5=Double!C5,Double!C57,HS!C57)</f>
        <v>0.72872537117960512</v>
      </c>
      <c r="D57">
        <f>IF(D5=Double!D5,Double!D57,HS!D57)</f>
        <v>0.76852423042753892</v>
      </c>
      <c r="E57">
        <f>IF(E5=Double!E5,Double!E57,HS!E57)</f>
        <v>0.80901223498194696</v>
      </c>
      <c r="F57">
        <f>IF(F5=Double!F5,Double!F57,HS!F57)</f>
        <v>0.85161522920614818</v>
      </c>
      <c r="G57">
        <f>IF(G5=Double!G5,Double!G57,HS!G57)</f>
        <v>0.87175301132435645</v>
      </c>
      <c r="H57">
        <f>IF(H5=Double!H5,Double!H57,HS!H57)</f>
        <v>0.58132730807602651</v>
      </c>
      <c r="I57">
        <f>IF(I5=Double!I5,Double!I57,HS!I57)</f>
        <v>0.5092619528791783</v>
      </c>
      <c r="J57">
        <f>IF(J5=Double!J5,Double!J57,HS!J57)</f>
        <v>0.47531115602056634</v>
      </c>
      <c r="K57">
        <f>IF(K5=Double!K5,Double!K57,HS!K57)</f>
        <v>0.44136035916195454</v>
      </c>
    </row>
    <row r="58" spans="1:24" x14ac:dyDescent="0.2">
      <c r="A58">
        <v>8</v>
      </c>
      <c r="B58">
        <f>IF(B6=Double!B6,Double!B58,HS!B58)</f>
        <v>0.52707138879473447</v>
      </c>
      <c r="C58">
        <f>IF(C6=Double!C6,Double!C58,HS!C58)</f>
        <v>0.83551674171585688</v>
      </c>
      <c r="D58">
        <f>IF(D6=Double!D6,Double!D58,HS!D58)</f>
        <v>0.8716962731505089</v>
      </c>
      <c r="E58">
        <f>IF(E6=Double!E6,Double!E58,HS!E58)</f>
        <v>0.90868869927296181</v>
      </c>
      <c r="F58">
        <f>IF(F6=Double!F6,Double!F58,HS!F58)</f>
        <v>0.94565467941426418</v>
      </c>
      <c r="G58">
        <f>IF(G6=Double!G6,Double!G58,HS!G58)</f>
        <v>0.98990982438337127</v>
      </c>
      <c r="H58">
        <f>IF(H6=Double!H6,Double!H58,HS!H58)</f>
        <v>0.82933680626094375</v>
      </c>
      <c r="I58">
        <f>IF(I6=Double!I6,Double!I58,HS!I58)</f>
        <v>0.64366225334303695</v>
      </c>
      <c r="J58">
        <f>IF(J6=Double!J6,Double!J58,HS!J58)</f>
        <v>0.56761534177894479</v>
      </c>
      <c r="K58">
        <f>IF(K6=Double!K6,Double!K58,HS!K58)</f>
        <v>0.52707138879473447</v>
      </c>
    </row>
    <row r="59" spans="1:24" x14ac:dyDescent="0.2">
      <c r="A59">
        <v>9</v>
      </c>
      <c r="B59">
        <f>IF(B7=Double!B7,Double!B59,HS!B59)</f>
        <v>0.32740992228419225</v>
      </c>
      <c r="C59">
        <f>IF(C7=Double!C7,Double!C59,HS!C59)</f>
        <v>0.49692057067091661</v>
      </c>
      <c r="D59">
        <f>IF(D7=Double!D7,Double!D59,HS!D59)</f>
        <v>0.99208763175540482</v>
      </c>
      <c r="E59">
        <f>IF(E7=Double!E7,Double!E59,HS!E59)</f>
        <v>1.0249392295743802</v>
      </c>
      <c r="F59">
        <f>IF(F7=Double!F7,Double!F59,HS!F59)</f>
        <v>1.0578017640707118</v>
      </c>
      <c r="G59">
        <f>IF(G7=Double!G7,Double!G59,HS!G59)</f>
        <v>1.0971053737455863</v>
      </c>
      <c r="H59">
        <f>IF(H7=Double!H7,Double!H59,HS!H59)</f>
        <v>0.53479372800979086</v>
      </c>
      <c r="I59">
        <f>IF(I7=Double!I7,Double!I59,HS!I59)</f>
        <v>0.4910928083344081</v>
      </c>
      <c r="J59">
        <f>IF(J7=Double!J7,Double!J59,HS!J59)</f>
        <v>0.38894491666094894</v>
      </c>
      <c r="K59">
        <f>IF(K7=Double!K7,Double!K59,HS!K59)</f>
        <v>0.33645241884235633</v>
      </c>
    </row>
    <row r="60" spans="1:24" x14ac:dyDescent="0.2">
      <c r="A60">
        <v>10</v>
      </c>
      <c r="B60">
        <f>IF(B8=Double!B8,Double!B60,HS!B60)</f>
        <v>0.37304965193433309</v>
      </c>
      <c r="C60">
        <f>IF(C8=Double!C8,Double!C60,HS!C60)</f>
        <v>1.1011257653812758</v>
      </c>
      <c r="D60">
        <f>IF(D8=Double!D8,Double!D60,HS!D60)</f>
        <v>1.1287287215745923</v>
      </c>
      <c r="E60">
        <f>IF(E8=Double!E8,Double!E60,HS!E60)</f>
        <v>1.1570097044780419</v>
      </c>
      <c r="F60">
        <f>IF(F8=Double!F8,Double!F60,HS!F60)</f>
        <v>1.1852554608023249</v>
      </c>
      <c r="G60">
        <f>IF(G8=Double!G8,Double!G60,HS!G60)</f>
        <v>1.2199493719560808</v>
      </c>
      <c r="H60">
        <f>IF(H8=Double!H8,Double!H60,HS!H60)</f>
        <v>1.1213167131939819</v>
      </c>
      <c r="I60">
        <f>IF(I8=Double!I8,Double!I60,HS!I60)</f>
        <v>1.0692068124279952</v>
      </c>
      <c r="J60">
        <f>IF(J8=Double!J8,Double!J60,HS!J60)</f>
        <v>0.98512101765013715</v>
      </c>
      <c r="K60">
        <f>IF(K8=Double!K8,Double!K60,HS!K60)</f>
        <v>0.39412588394544312</v>
      </c>
    </row>
    <row r="61" spans="1:24" x14ac:dyDescent="0.2">
      <c r="A61">
        <v>11</v>
      </c>
      <c r="B61">
        <f>IF(B9=Double!B9,Double!B61,HS!B61)</f>
        <v>0.39876296082416712</v>
      </c>
      <c r="C61">
        <f>IF(C9=Double!C9,Double!C61,HS!C61)</f>
        <v>1.1583687449680025</v>
      </c>
      <c r="D61">
        <f>IF(D9=Double!D9,Double!D61,HS!D61)</f>
        <v>1.1842650078909081</v>
      </c>
      <c r="E61">
        <f>IF(E9=Double!E9,Double!E61,HS!E61)</f>
        <v>1.210771838624396</v>
      </c>
      <c r="F61">
        <f>IF(F9=Double!F9,Double!F61,HS!F61)</f>
        <v>1.2374775973674452</v>
      </c>
      <c r="G61">
        <f>IF(G9=Double!G9,Double!G61,HS!G61)</f>
        <v>1.2668947185009185</v>
      </c>
      <c r="H61">
        <f>IF(H9=Double!H9,Double!H61,HS!H61)</f>
        <v>1.1576053433748457</v>
      </c>
      <c r="I61">
        <f>IF(I9=Double!I9,Double!I61,HS!I61)</f>
        <v>1.1012352494200111</v>
      </c>
      <c r="J61">
        <f>IF(J9=Double!J9,Double!J61,HS!J61)</f>
        <v>1.0405035291051643</v>
      </c>
      <c r="K61">
        <f>IF(K9=Double!K9,Double!K61,HS!K61)</f>
        <v>0.47309363070509958</v>
      </c>
    </row>
    <row r="62" spans="1:24" x14ac:dyDescent="0.2">
      <c r="A62">
        <v>12</v>
      </c>
      <c r="B62">
        <f>IF(B10=Double!B10,Double!B62,HS!B62)</f>
        <v>0.46511154996698972</v>
      </c>
      <c r="C62">
        <f>IF(C10=Double!C10,Double!C62,HS!C62)</f>
        <v>0.69688756298685139</v>
      </c>
      <c r="D62">
        <f>IF(D10=Double!D10,Double!D62,HS!D62)</f>
        <v>0.71814562984669383</v>
      </c>
      <c r="E62">
        <f>IF(E10=Double!E10,Double!E62,HS!E62)</f>
        <v>0.73988409640896491</v>
      </c>
      <c r="F62">
        <f>IF(F10=Double!F10,Double!F62,HS!F62)</f>
        <v>0.76183680515696772</v>
      </c>
      <c r="G62">
        <f>IF(G10=Double!G10,Double!G62,HS!G62)</f>
        <v>0.78510076102203563</v>
      </c>
      <c r="H62">
        <f>IF(H10=Double!H10,Double!H62,HS!H62)</f>
        <v>0.6898989901048298</v>
      </c>
      <c r="I62">
        <f>IF(I10=Double!I10,Double!I62,HS!I62)</f>
        <v>0.63407272606568921</v>
      </c>
      <c r="J62">
        <f>IF(J10=Double!J10,Double!J62,HS!J62)</f>
        <v>0.57189527866267531</v>
      </c>
      <c r="K62">
        <f>IF(K10=Double!K10,Double!K62,HS!K62)</f>
        <v>0.5006145085468714</v>
      </c>
    </row>
    <row r="63" spans="1:24" x14ac:dyDescent="0.2">
      <c r="A63">
        <v>13</v>
      </c>
      <c r="B63">
        <f>IF(B11=Double!B11,Double!B63,HS!B63)</f>
        <v>0.43247938433349753</v>
      </c>
      <c r="C63">
        <f>IF(C11=Double!C11,Double!C63,HS!C63)</f>
        <v>0.6424863112337188</v>
      </c>
      <c r="D63">
        <f>IF(D11=Double!D11,Double!D63,HS!D63)</f>
        <v>0.66062641671097955</v>
      </c>
      <c r="E63">
        <f>IF(E11=Double!E11,Double!E63,HS!E63)</f>
        <v>0.67919664325472762</v>
      </c>
      <c r="F63">
        <f>IF(F11=Double!F11,Double!F63,HS!F63)</f>
        <v>0.69777470214431192</v>
      </c>
      <c r="G63">
        <f>IF(G11=Double!G11,Double!G63,HS!G63)</f>
        <v>0.72000068531665129</v>
      </c>
      <c r="H63">
        <f>IF(H11=Double!H11,Double!H63,HS!H63)</f>
        <v>0.64954323497228628</v>
      </c>
      <c r="I63">
        <f>IF(I11=Double!I11,Double!I63,HS!I63)</f>
        <v>0.59642022725781352</v>
      </c>
      <c r="J63">
        <f>IF(J11=Double!J11,Double!J63,HS!J63)</f>
        <v>0.53675294644199134</v>
      </c>
      <c r="K63">
        <f>IF(K11=Double!K11,Double!K63,HS!K63)</f>
        <v>0.4679823429133792</v>
      </c>
    </row>
    <row r="64" spans="1:24" x14ac:dyDescent="0.2">
      <c r="A64">
        <v>14</v>
      </c>
      <c r="B64">
        <f>IF(B12=Double!B12,Double!B64,HS!B64)</f>
        <v>0.39984721870000534</v>
      </c>
      <c r="C64">
        <f>IF(C12=Double!C12,Double!C64,HS!C64)</f>
        <v>0.58808505948058631</v>
      </c>
      <c r="D64">
        <f>IF(D12=Double!D12,Double!D64,HS!D64)</f>
        <v>0.60310720357526515</v>
      </c>
      <c r="E64">
        <f>IF(E12=Double!E12,Double!E64,HS!E64)</f>
        <v>0.61850919010049021</v>
      </c>
      <c r="F64">
        <f>IF(F12=Double!F12,Double!F64,HS!F64)</f>
        <v>0.63371259913165623</v>
      </c>
      <c r="G64">
        <f>IF(G12=Double!G12,Double!G64,HS!G64)</f>
        <v>0.65490060961126717</v>
      </c>
      <c r="H64">
        <f>IF(H12=Double!H12,Double!H64,HS!H64)</f>
        <v>0.60918747983974264</v>
      </c>
      <c r="I64">
        <f>IF(I12=Double!I12,Double!I64,HS!I64)</f>
        <v>0.55876772844993794</v>
      </c>
      <c r="J64">
        <f>IF(J12=Double!J12,Double!J64,HS!J64)</f>
        <v>0.50161061422130748</v>
      </c>
      <c r="K64">
        <f>IF(K12=Double!K12,Double!K64,HS!K64)</f>
        <v>0.43535017727988706</v>
      </c>
    </row>
    <row r="65" spans="1:11" x14ac:dyDescent="0.2">
      <c r="A65">
        <v>15</v>
      </c>
      <c r="B65">
        <f>IF(B13=Double!B13,Double!B65,HS!B65)</f>
        <v>0.3672150530665132</v>
      </c>
      <c r="C65">
        <f>IF(C13=Double!C13,Double!C65,HS!C65)</f>
        <v>0.53368380772745383</v>
      </c>
      <c r="D65">
        <f>IF(D13=Double!D13,Double!D65,HS!D65)</f>
        <v>0.54558799043955075</v>
      </c>
      <c r="E65">
        <f>IF(E13=Double!E13,Double!E65,HS!E65)</f>
        <v>0.55782173694625292</v>
      </c>
      <c r="F65">
        <f>IF(F13=Double!F13,Double!F65,HS!F65)</f>
        <v>0.56965049611900043</v>
      </c>
      <c r="G65">
        <f>IF(G13=Double!G13,Double!G65,HS!G65)</f>
        <v>0.58980053390588283</v>
      </c>
      <c r="H65">
        <f>IF(H13=Double!H13,Double!H65,HS!H65)</f>
        <v>0.56883172470719912</v>
      </c>
      <c r="I65">
        <f>IF(I13=Double!I13,Double!I65,HS!I65)</f>
        <v>0.52111522964206236</v>
      </c>
      <c r="J65">
        <f>IF(J13=Double!J13,Double!J65,HS!J65)</f>
        <v>0.46646828200062368</v>
      </c>
      <c r="K65">
        <f>IF(K13=Double!K13,Double!K65,HS!K65)</f>
        <v>0.40271801164639481</v>
      </c>
    </row>
    <row r="66" spans="1:11" x14ac:dyDescent="0.2">
      <c r="A66">
        <v>16</v>
      </c>
      <c r="B66">
        <f>IF(B14=Double!B14,Double!B66,HS!B66)</f>
        <v>0.334582887433021</v>
      </c>
      <c r="C66">
        <f>IF(C14=Double!C14,Double!C66,HS!C66)</f>
        <v>0.47928255597432129</v>
      </c>
      <c r="D66">
        <f>IF(D14=Double!D14,Double!D66,HS!D66)</f>
        <v>0.48806877730383641</v>
      </c>
      <c r="E66">
        <f>IF(E14=Double!E14,Double!E66,HS!E66)</f>
        <v>0.49713428379201546</v>
      </c>
      <c r="F66">
        <f>IF(F14=Double!F14,Double!F66,HS!F66)</f>
        <v>0.50558839310634462</v>
      </c>
      <c r="G66">
        <f>IF(G14=Double!G14,Double!G66,HS!G66)</f>
        <v>0.5247004582004986</v>
      </c>
      <c r="H66">
        <f>IF(H14=Double!H14,Double!H66,HS!H66)</f>
        <v>0.52847596957465548</v>
      </c>
      <c r="I66">
        <f>IF(I14=Double!I14,Double!I66,HS!I66)</f>
        <v>0.48346273083418678</v>
      </c>
      <c r="J66">
        <f>IF(J14=Double!J14,Double!J66,HS!J66)</f>
        <v>0.43132594977993971</v>
      </c>
      <c r="K66">
        <f>IF(K14=Double!K14,Double!K66,HS!K66)</f>
        <v>0.37008584601290268</v>
      </c>
    </row>
    <row r="67" spans="1:11" x14ac:dyDescent="0.2">
      <c r="A67">
        <v>17</v>
      </c>
      <c r="B67">
        <f>IF(B15=Double!B15,Double!B67,HS!B67)</f>
        <v>0.30195072179952875</v>
      </c>
      <c r="C67">
        <f>IF(C15=Double!C15,Double!C67,HS!C67)</f>
        <v>0.42488130422118875</v>
      </c>
      <c r="D67">
        <f>IF(D15=Double!D15,Double!D67,HS!D67)</f>
        <v>0.43054956416812201</v>
      </c>
      <c r="E67">
        <f>IF(E15=Double!E15,Double!E67,HS!E67)</f>
        <v>0.43644683063777806</v>
      </c>
      <c r="F67">
        <f>IF(F15=Double!F15,Double!F67,HS!F67)</f>
        <v>0.44152629009368882</v>
      </c>
      <c r="G67">
        <f>IF(G15=Double!G15,Double!G67,HS!G67)</f>
        <v>0.45960038249511437</v>
      </c>
      <c r="H67">
        <f>IF(H15=Double!H15,Double!H67,HS!H67)</f>
        <v>0.48812021444211184</v>
      </c>
      <c r="I67">
        <f>IF(I15=Double!I15,Double!I67,HS!I67)</f>
        <v>0.4458102320263112</v>
      </c>
      <c r="J67">
        <f>IF(J15=Double!J15,Double!J67,HS!J67)</f>
        <v>0.39618361755925585</v>
      </c>
      <c r="K67">
        <f>IF(K15=Double!K15,Double!K67,HS!K67)</f>
        <v>0.33745368037941048</v>
      </c>
    </row>
    <row r="68" spans="1:11" x14ac:dyDescent="0.2">
      <c r="A68">
        <v>18</v>
      </c>
      <c r="B68">
        <f>IF(B16=Double!B16,Double!B68,HS!B68)</f>
        <v>0.2521763502394806</v>
      </c>
      <c r="C68">
        <f>IF(C16=Double!C16,Double!C68,HS!C68)</f>
        <v>0.34897095407917395</v>
      </c>
      <c r="D68">
        <f>IF(D16=Double!D16,Double!D68,HS!D68)</f>
        <v>0.35225589136915536</v>
      </c>
      <c r="E68">
        <f>IF(E16=Double!E16,Double!E68,HS!E68)</f>
        <v>0.35568403350667943</v>
      </c>
      <c r="F68">
        <f>IF(F16=Double!F16,Double!F68,HS!F68)</f>
        <v>0.35865629703940993</v>
      </c>
      <c r="G68">
        <f>IF(G16=Double!G16,Double!G68,HS!G68)</f>
        <v>0.36904827963536913</v>
      </c>
      <c r="H68">
        <f>IF(H16=Double!H16,Double!H68,HS!H68)</f>
        <v>0.39106196795660841</v>
      </c>
      <c r="I68">
        <f>IF(I16=Double!I16,Double!I68,HS!I68)</f>
        <v>0.38837826484164018</v>
      </c>
      <c r="J68">
        <f>IF(J16=Double!J16,Double!J68,HS!J68)</f>
        <v>0.34258044818689626</v>
      </c>
      <c r="K68">
        <f>IF(K16=Double!K16,Double!K68,HS!K68)</f>
        <v>0.28767930881936227</v>
      </c>
    </row>
    <row r="69" spans="1:11" x14ac:dyDescent="0.2">
      <c r="A69">
        <v>19</v>
      </c>
      <c r="B69">
        <f>IF(B17=Double!B17,Double!B69,HS!B69)</f>
        <v>0.18525977275287642</v>
      </c>
      <c r="C69">
        <f>IF(C17=Double!C17,Double!C69,HS!C69)</f>
        <v>0.25230562695643682</v>
      </c>
      <c r="D69">
        <f>IF(D17=Double!D17,Double!D69,HS!D69)</f>
        <v>0.25388801450022797</v>
      </c>
      <c r="E69">
        <f>IF(E17=Double!E17,Double!E69,HS!E69)</f>
        <v>0.25554614799201109</v>
      </c>
      <c r="F69">
        <f>IF(F17=Double!F17,Double!F69,HS!F69)</f>
        <v>0.25697841394350773</v>
      </c>
      <c r="G69">
        <f>IF(G17=Double!G17,Double!G69,HS!G69)</f>
        <v>0.26214747233405306</v>
      </c>
      <c r="H69">
        <f>IF(H17=Double!H17,Double!H69,HS!H69)</f>
        <v>0.27280418869802692</v>
      </c>
      <c r="I69">
        <f>IF(I17=Double!I17,Double!I69,HS!I69)</f>
        <v>0.27566387070029214</v>
      </c>
      <c r="J69">
        <f>IF(J17=Double!J17,Double!J69,HS!J69)</f>
        <v>0.27051644166286098</v>
      </c>
      <c r="K69">
        <f>IF(K17=Double!K17,Double!K69,HS!K69)</f>
        <v>0.22076273133275809</v>
      </c>
    </row>
    <row r="70" spans="1:11" x14ac:dyDescent="0.2">
      <c r="A70">
        <v>20</v>
      </c>
      <c r="B70">
        <f>IF(B18=Double!B18,Double!B70,HS!B70)</f>
        <v>0.1012009893397162</v>
      </c>
      <c r="C70">
        <f>IF(C18=Double!C18,Double!C70,HS!C70)</f>
        <v>0.13569331007600618</v>
      </c>
      <c r="D70">
        <f>IF(D18=Double!D18,Double!D70,HS!D70)</f>
        <v>0.13620005496949994</v>
      </c>
      <c r="E70">
        <f>IF(E18=Double!E18,Double!E70,HS!E70)</f>
        <v>0.13673342968706456</v>
      </c>
      <c r="F70">
        <f>IF(F18=Double!F18,Double!F70,HS!F70)</f>
        <v>0.1371928963992739</v>
      </c>
      <c r="G70">
        <f>IF(G18=Double!G18,Double!G70,HS!G70)</f>
        <v>0.13889796059116616</v>
      </c>
      <c r="H70">
        <f>IF(H18=Double!H18,Double!H70,HS!H70)</f>
        <v>0.14245019937915746</v>
      </c>
      <c r="I70">
        <f>IF(I18=Double!I18,Double!I70,HS!I70)</f>
        <v>0.14317000818214867</v>
      </c>
      <c r="J70">
        <f>IF(J18=Double!J18,Double!J70,HS!J70)</f>
        <v>0.14448863940726833</v>
      </c>
      <c r="K70">
        <f>IF(K18=Double!K18,Double!K70,HS!K70)</f>
        <v>0.13670394791959786</v>
      </c>
    </row>
    <row r="71" spans="1:11" x14ac:dyDescent="0.2">
      <c r="A71">
        <v>21</v>
      </c>
      <c r="B71">
        <f>IF(B19=Double!B19,Double!B71,HS!B71)</f>
        <v>0</v>
      </c>
      <c r="C71">
        <f>IF(C19=Double!C19,Double!C71,HS!C71)</f>
        <v>0</v>
      </c>
      <c r="D71">
        <f>IF(D19=Double!D19,Double!D71,HS!D71)</f>
        <v>0</v>
      </c>
      <c r="E71">
        <f>IF(E19=Double!E19,Double!E71,HS!E71)</f>
        <v>0</v>
      </c>
      <c r="F71">
        <f>IF(F19=Double!F19,Double!F71,HS!F71)</f>
        <v>0</v>
      </c>
      <c r="G71">
        <f>IF(G19=Double!G19,Double!G71,HS!G71)</f>
        <v>0</v>
      </c>
      <c r="H71">
        <f>IF(H19=Double!H19,Double!H71,HS!H71)</f>
        <v>0</v>
      </c>
      <c r="I71">
        <f>IF(I19=Double!I19,Double!I71,HS!I71)</f>
        <v>0</v>
      </c>
      <c r="J71">
        <f>IF(J19=Double!J19,Double!J71,HS!J71)</f>
        <v>0</v>
      </c>
      <c r="K71">
        <f>IF(K19=Double!K19,Double!K71,HS!K71)</f>
        <v>0</v>
      </c>
    </row>
    <row r="72" spans="1:11" x14ac:dyDescent="0.2">
      <c r="A72">
        <v>22</v>
      </c>
      <c r="B72">
        <f>IF(B20=Double!B20,Double!B72,HS!B72)</f>
        <v>0</v>
      </c>
      <c r="C72">
        <f>IF(C20=Double!C20,Double!C72,HS!C72)</f>
        <v>0</v>
      </c>
      <c r="D72">
        <f>IF(D20=Double!D20,Double!D72,HS!D72)</f>
        <v>0</v>
      </c>
      <c r="E72">
        <f>IF(E20=Double!E20,Double!E72,HS!E72)</f>
        <v>0</v>
      </c>
      <c r="F72">
        <f>IF(F20=Double!F20,Double!F72,HS!F72)</f>
        <v>0</v>
      </c>
      <c r="G72">
        <f>IF(G20=Double!G20,Double!G72,HS!G72)</f>
        <v>0</v>
      </c>
      <c r="H72">
        <f>IF(H20=Double!H20,Double!H72,HS!H72)</f>
        <v>0</v>
      </c>
      <c r="I72">
        <f>IF(I20=Double!I20,Double!I72,HS!I72)</f>
        <v>0</v>
      </c>
      <c r="J72">
        <f>IF(J20=Double!J20,Double!J72,HS!J72)</f>
        <v>0</v>
      </c>
      <c r="K72">
        <f>IF(K20=Double!K20,Double!K72,HS!K72)</f>
        <v>0</v>
      </c>
    </row>
    <row r="73" spans="1:11" x14ac:dyDescent="0.2">
      <c r="A73">
        <v>23</v>
      </c>
      <c r="B73">
        <f>IF(B21=Double!B21,Double!B73,HS!B73)</f>
        <v>0</v>
      </c>
      <c r="C73">
        <f>IF(C21=Double!C21,Double!C73,HS!C73)</f>
        <v>0</v>
      </c>
      <c r="D73">
        <f>IF(D21=Double!D21,Double!D73,HS!D73)</f>
        <v>0</v>
      </c>
      <c r="E73">
        <f>IF(E21=Double!E21,Double!E73,HS!E73)</f>
        <v>0</v>
      </c>
      <c r="F73">
        <f>IF(F21=Double!F21,Double!F73,HS!F73)</f>
        <v>0</v>
      </c>
      <c r="G73">
        <f>IF(G21=Double!G21,Double!G73,HS!G73)</f>
        <v>0</v>
      </c>
      <c r="H73">
        <f>IF(H21=Double!H21,Double!H73,HS!H73)</f>
        <v>0</v>
      </c>
      <c r="I73">
        <f>IF(I21=Double!I21,Double!I73,HS!I73)</f>
        <v>0</v>
      </c>
      <c r="J73">
        <f>IF(J21=Double!J21,Double!J73,HS!J73)</f>
        <v>0</v>
      </c>
      <c r="K73">
        <f>IF(K21=Double!K21,Double!K73,HS!K73)</f>
        <v>0</v>
      </c>
    </row>
    <row r="74" spans="1:11" x14ac:dyDescent="0.2">
      <c r="A74">
        <v>24</v>
      </c>
      <c r="B74">
        <f>IF(B22=Double!B22,Double!B74,HS!B74)</f>
        <v>0</v>
      </c>
      <c r="C74">
        <f>IF(C22=Double!C22,Double!C74,HS!C74)</f>
        <v>0</v>
      </c>
      <c r="D74">
        <f>IF(D22=Double!D22,Double!D74,HS!D74)</f>
        <v>0</v>
      </c>
      <c r="E74">
        <f>IF(E22=Double!E22,Double!E74,HS!E74)</f>
        <v>0</v>
      </c>
      <c r="F74">
        <f>IF(F22=Double!F22,Double!F74,HS!F74)</f>
        <v>0</v>
      </c>
      <c r="G74">
        <f>IF(G22=Double!G22,Double!G74,HS!G74)</f>
        <v>0</v>
      </c>
      <c r="H74">
        <f>IF(H22=Double!H22,Double!H74,HS!H74)</f>
        <v>0</v>
      </c>
      <c r="I74">
        <f>IF(I22=Double!I22,Double!I74,HS!I74)</f>
        <v>0</v>
      </c>
      <c r="J74">
        <f>IF(J22=Double!J22,Double!J74,HS!J74)</f>
        <v>0</v>
      </c>
      <c r="K74">
        <f>IF(K22=Double!K22,Double!K74,HS!K74)</f>
        <v>0</v>
      </c>
    </row>
    <row r="75" spans="1:11" x14ac:dyDescent="0.2">
      <c r="A75">
        <v>25</v>
      </c>
      <c r="B75">
        <f>IF(B23=Double!B23,Double!B75,HS!B75)</f>
        <v>0</v>
      </c>
      <c r="C75">
        <f>IF(C23=Double!C23,Double!C75,HS!C75)</f>
        <v>0</v>
      </c>
      <c r="D75">
        <f>IF(D23=Double!D23,Double!D75,HS!D75)</f>
        <v>0</v>
      </c>
      <c r="E75">
        <f>IF(E23=Double!E23,Double!E75,HS!E75)</f>
        <v>0</v>
      </c>
      <c r="F75">
        <f>IF(F23=Double!F23,Double!F75,HS!F75)</f>
        <v>0</v>
      </c>
      <c r="G75">
        <f>IF(G23=Double!G23,Double!G75,HS!G75)</f>
        <v>0</v>
      </c>
      <c r="H75">
        <f>IF(H23=Double!H23,Double!H75,HS!H75)</f>
        <v>0</v>
      </c>
      <c r="I75">
        <f>IF(I23=Double!I23,Double!I75,HS!I75)</f>
        <v>0</v>
      </c>
      <c r="J75">
        <f>IF(J23=Double!J23,Double!J75,HS!J75)</f>
        <v>0</v>
      </c>
      <c r="K75">
        <f>IF(K23=Double!K23,Double!K75,HS!K75)</f>
        <v>0</v>
      </c>
    </row>
    <row r="76" spans="1:11" x14ac:dyDescent="0.2">
      <c r="A76">
        <v>26</v>
      </c>
      <c r="B76">
        <f>IF(B24=Double!B24,Double!B76,HS!B76)</f>
        <v>0</v>
      </c>
      <c r="C76">
        <f>IF(C24=Double!C24,Double!C76,HS!C76)</f>
        <v>0</v>
      </c>
      <c r="D76">
        <f>IF(D24=Double!D24,Double!D76,HS!D76)</f>
        <v>0</v>
      </c>
      <c r="E76">
        <f>IF(E24=Double!E24,Double!E76,HS!E76)</f>
        <v>0</v>
      </c>
      <c r="F76">
        <f>IF(F24=Double!F24,Double!F76,HS!F76)</f>
        <v>0</v>
      </c>
      <c r="G76">
        <f>IF(G24=Double!G24,Double!G76,HS!G76)</f>
        <v>0</v>
      </c>
      <c r="H76">
        <f>IF(H24=Double!H24,Double!H76,HS!H76)</f>
        <v>0</v>
      </c>
      <c r="I76">
        <f>IF(I24=Double!I24,Double!I76,HS!I76)</f>
        <v>0</v>
      </c>
      <c r="J76">
        <f>IF(J24=Double!J24,Double!J76,HS!J76)</f>
        <v>0</v>
      </c>
      <c r="K76">
        <f>IF(K24=Double!K24,Double!K76,HS!K76)</f>
        <v>0</v>
      </c>
    </row>
    <row r="77" spans="1:11" x14ac:dyDescent="0.2">
      <c r="A77">
        <v>27</v>
      </c>
      <c r="B77">
        <f>IF(B25=Double!B25,Double!B77,HS!B77)</f>
        <v>0</v>
      </c>
      <c r="C77">
        <f>IF(C25=Double!C25,Double!C77,HS!C77)</f>
        <v>0</v>
      </c>
      <c r="D77">
        <f>IF(D25=Double!D25,Double!D77,HS!D77)</f>
        <v>0</v>
      </c>
      <c r="E77">
        <f>IF(E25=Double!E25,Double!E77,HS!E77)</f>
        <v>0</v>
      </c>
      <c r="F77">
        <f>IF(F25=Double!F25,Double!F77,HS!F77)</f>
        <v>0</v>
      </c>
      <c r="G77">
        <f>IF(G25=Double!G25,Double!G77,HS!G77)</f>
        <v>0</v>
      </c>
      <c r="H77">
        <f>IF(H25=Double!H25,Double!H77,HS!H77)</f>
        <v>0</v>
      </c>
      <c r="I77">
        <f>IF(I25=Double!I25,Double!I77,HS!I77)</f>
        <v>0</v>
      </c>
      <c r="J77">
        <f>IF(J25=Double!J25,Double!J77,HS!J77)</f>
        <v>0</v>
      </c>
      <c r="K77">
        <f>IF(K25=Double!K25,Double!K77,HS!K77)</f>
        <v>0</v>
      </c>
    </row>
    <row r="78" spans="1:11" x14ac:dyDescent="0.2">
      <c r="A78">
        <v>28</v>
      </c>
      <c r="B78">
        <f>IF(B26=Double!B26,Double!B78,HS!B78)</f>
        <v>0</v>
      </c>
      <c r="C78">
        <f>IF(C26=Double!C26,Double!C78,HS!C78)</f>
        <v>0</v>
      </c>
      <c r="D78">
        <f>IF(D26=Double!D26,Double!D78,HS!D78)</f>
        <v>0</v>
      </c>
      <c r="E78">
        <f>IF(E26=Double!E26,Double!E78,HS!E78)</f>
        <v>0</v>
      </c>
      <c r="F78">
        <f>IF(F26=Double!F26,Double!F78,HS!F78)</f>
        <v>0</v>
      </c>
      <c r="G78">
        <f>IF(G26=Double!G26,Double!G78,HS!G78)</f>
        <v>0</v>
      </c>
      <c r="H78">
        <f>IF(H26=Double!H26,Double!H78,HS!H78)</f>
        <v>0</v>
      </c>
      <c r="I78">
        <f>IF(I26=Double!I26,Double!I78,HS!I78)</f>
        <v>0</v>
      </c>
      <c r="J78">
        <f>IF(J26=Double!J26,Double!J78,HS!J78)</f>
        <v>0</v>
      </c>
      <c r="K78">
        <f>IF(K26=Double!K26,Double!K78,HS!K78)</f>
        <v>0</v>
      </c>
    </row>
    <row r="79" spans="1:11" x14ac:dyDescent="0.2">
      <c r="A79">
        <v>29</v>
      </c>
      <c r="B79">
        <f>IF(B27=Double!B27,Double!B79,HS!B79)</f>
        <v>0</v>
      </c>
      <c r="C79">
        <f>IF(C27=Double!C27,Double!C79,HS!C79)</f>
        <v>0</v>
      </c>
      <c r="D79">
        <f>IF(D27=Double!D27,Double!D79,HS!D79)</f>
        <v>0</v>
      </c>
      <c r="E79">
        <f>IF(E27=Double!E27,Double!E79,HS!E79)</f>
        <v>0</v>
      </c>
      <c r="F79">
        <f>IF(F27=Double!F27,Double!F79,HS!F79)</f>
        <v>0</v>
      </c>
      <c r="G79">
        <f>IF(G27=Double!G27,Double!G79,HS!G79)</f>
        <v>0</v>
      </c>
      <c r="H79">
        <f>IF(H27=Double!H27,Double!H79,HS!H79)</f>
        <v>0</v>
      </c>
      <c r="I79">
        <f>IF(I27=Double!I27,Double!I79,HS!I79)</f>
        <v>0</v>
      </c>
      <c r="J79">
        <f>IF(J27=Double!J27,Double!J79,HS!J79)</f>
        <v>0</v>
      </c>
      <c r="K79">
        <f>IF(K27=Double!K27,Double!K79,HS!K79)</f>
        <v>0</v>
      </c>
    </row>
    <row r="80" spans="1:11" x14ac:dyDescent="0.2">
      <c r="A80">
        <v>30</v>
      </c>
      <c r="B80">
        <f>IF(B28=Double!B28,Double!B80,HS!B80)</f>
        <v>0</v>
      </c>
      <c r="C80">
        <f>IF(C28=Double!C28,Double!C80,HS!C80)</f>
        <v>0</v>
      </c>
      <c r="D80">
        <f>IF(D28=Double!D28,Double!D80,HS!D80)</f>
        <v>0</v>
      </c>
      <c r="E80">
        <f>IF(E28=Double!E28,Double!E80,HS!E80)</f>
        <v>0</v>
      </c>
      <c r="F80">
        <f>IF(F28=Double!F28,Double!F80,HS!F80)</f>
        <v>0</v>
      </c>
      <c r="G80">
        <f>IF(G28=Double!G28,Double!G80,HS!G80)</f>
        <v>0</v>
      </c>
      <c r="H80">
        <f>IF(H28=Double!H28,Double!H80,HS!H80)</f>
        <v>0</v>
      </c>
      <c r="I80">
        <f>IF(I28=Double!I28,Double!I80,HS!I80)</f>
        <v>0</v>
      </c>
      <c r="J80">
        <f>IF(J28=Double!J28,Double!J80,HS!J80)</f>
        <v>0</v>
      </c>
      <c r="K80">
        <f>IF(K28=Double!K28,Double!K80,HS!K80)</f>
        <v>0</v>
      </c>
    </row>
    <row r="81" spans="1:11" x14ac:dyDescent="0.2">
      <c r="A81">
        <v>31</v>
      </c>
      <c r="B81">
        <f>IF(B29=Double!B29,Double!B81,HS!B81)</f>
        <v>0</v>
      </c>
      <c r="C81">
        <f>IF(C29=Double!C29,Double!C81,HS!C81)</f>
        <v>0</v>
      </c>
      <c r="D81">
        <f>IF(D29=Double!D29,Double!D81,HS!D81)</f>
        <v>0</v>
      </c>
      <c r="E81">
        <f>IF(E29=Double!E29,Double!E81,HS!E81)</f>
        <v>0</v>
      </c>
      <c r="F81">
        <f>IF(F29=Double!F29,Double!F81,HS!F81)</f>
        <v>0</v>
      </c>
      <c r="G81">
        <f>IF(G29=Double!G29,Double!G81,HS!G81)</f>
        <v>0</v>
      </c>
      <c r="H81">
        <f>IF(H29=Double!H29,Double!H81,HS!H81)</f>
        <v>0</v>
      </c>
      <c r="I81">
        <f>IF(I29=Double!I29,Double!I81,HS!I81)</f>
        <v>0</v>
      </c>
      <c r="J81">
        <f>IF(J29=Double!J29,Double!J81,HS!J81)</f>
        <v>0</v>
      </c>
      <c r="K81">
        <f>IF(K29=Double!K29,Double!K81,HS!K81)</f>
        <v>0</v>
      </c>
    </row>
    <row r="83" spans="1:11" x14ac:dyDescent="0.2">
      <c r="A83" t="s">
        <v>4</v>
      </c>
      <c r="B83">
        <v>1</v>
      </c>
      <c r="C83">
        <v>2</v>
      </c>
      <c r="D83">
        <v>3</v>
      </c>
      <c r="E83">
        <v>4</v>
      </c>
      <c r="F83">
        <v>5</v>
      </c>
      <c r="G83">
        <v>6</v>
      </c>
      <c r="H83">
        <v>7</v>
      </c>
      <c r="I83">
        <v>8</v>
      </c>
      <c r="J83">
        <v>9</v>
      </c>
      <c r="K83">
        <v>10</v>
      </c>
    </row>
    <row r="84" spans="1:11" x14ac:dyDescent="0.2">
      <c r="A84">
        <v>12</v>
      </c>
      <c r="B84">
        <f>IF(B32=Double!B32,Double!B84,HS!B84)</f>
        <v>0.59564021250095844</v>
      </c>
      <c r="C84">
        <f>IF(C32=Double!C32,Double!C84,HS!C84)</f>
        <v>0.91449256999938144</v>
      </c>
      <c r="D84">
        <f>IF(D32=Double!D32,Double!D84,HS!D84)</f>
        <v>0.9482224823895512</v>
      </c>
      <c r="E84">
        <f>IF(E32=Double!E32,Double!E84,HS!E84)</f>
        <v>0.98263390902591441</v>
      </c>
      <c r="F84">
        <f>IF(F32=Double!F32,Double!F84,HS!F84)</f>
        <v>1.0180852172075907</v>
      </c>
      <c r="G84">
        <f>IF(G32=Double!G32,Double!G84,HS!G84)</f>
        <v>1.0455010638435729</v>
      </c>
      <c r="H84">
        <f>IF(H32=Double!H32,Double!H84,HS!H84)</f>
        <v>0.85132201063500423</v>
      </c>
      <c r="I84">
        <f>IF(I32=Double!I32,Double!I84,HS!I84)</f>
        <v>0.78468272129719163</v>
      </c>
      <c r="J84">
        <f>IF(J32=Double!J32,Double!J84,HS!J84)</f>
        <v>0.71246460754541086</v>
      </c>
      <c r="K84">
        <f>IF(K32=Double!K32,Double!K84,HS!K84)</f>
        <v>0.63114317108084017</v>
      </c>
    </row>
    <row r="85" spans="1:11" x14ac:dyDescent="0.2">
      <c r="A85">
        <v>13</v>
      </c>
      <c r="B85">
        <f>IF(B33=Double!B33,Double!B85,HS!B85)</f>
        <v>0.59564021250095844</v>
      </c>
      <c r="C85">
        <f>IF(C33=Double!C33,Double!C85,HS!C85)</f>
        <v>0.91449256999938133</v>
      </c>
      <c r="D85">
        <f>IF(D33=Double!D33,Double!D85,HS!D85)</f>
        <v>0.94822248238955142</v>
      </c>
      <c r="E85">
        <f>IF(E33=Double!E33,Double!E85,HS!E85)</f>
        <v>0.98263390902591441</v>
      </c>
      <c r="F85">
        <f>IF(F33=Double!F33,Double!F85,HS!F85)</f>
        <v>1.0180852172075907</v>
      </c>
      <c r="G85">
        <f>IF(G33=Double!G33,Double!G85,HS!G85)</f>
        <v>1.0455010638435727</v>
      </c>
      <c r="H85">
        <f>IF(H33=Double!H33,Double!H85,HS!H85)</f>
        <v>0.85132201063500423</v>
      </c>
      <c r="I85">
        <f>IF(I33=Double!I33,Double!I85,HS!I85)</f>
        <v>0.78468272129719152</v>
      </c>
      <c r="J85">
        <f>IF(J33=Double!J33,Double!J85,HS!J85)</f>
        <v>0.71246460754541074</v>
      </c>
      <c r="K85">
        <f>IF(K33=Double!K33,Double!K85,HS!K85)</f>
        <v>0.63114317108084017</v>
      </c>
    </row>
    <row r="86" spans="1:11" x14ac:dyDescent="0.2">
      <c r="A86">
        <v>14</v>
      </c>
      <c r="B86">
        <f>IF(B34=Double!B34,Double!B86,HS!B86)</f>
        <v>0.59564021250095844</v>
      </c>
      <c r="C86">
        <f>IF(C34=Double!C34,Double!C86,HS!C86)</f>
        <v>0.91449256999938133</v>
      </c>
      <c r="D86">
        <f>IF(D34=Double!D34,Double!D86,HS!D86)</f>
        <v>0.94822248238955142</v>
      </c>
      <c r="E86">
        <f>IF(E34=Double!E34,Double!E86,HS!E86)</f>
        <v>0.98263390902591441</v>
      </c>
      <c r="F86">
        <f>IF(F34=Double!F34,Double!F86,HS!F86)</f>
        <v>1.0180852172075909</v>
      </c>
      <c r="G86">
        <f>IF(G34=Double!G34,Double!G86,HS!G86)</f>
        <v>1.0455010638435729</v>
      </c>
      <c r="H86">
        <f>IF(H34=Double!H34,Double!H86,HS!H86)</f>
        <v>0.85132201063500423</v>
      </c>
      <c r="I86">
        <f>IF(I34=Double!I34,Double!I86,HS!I86)</f>
        <v>0.78468272129719152</v>
      </c>
      <c r="J86">
        <f>IF(J34=Double!J34,Double!J86,HS!J86)</f>
        <v>0.71246460754541074</v>
      </c>
      <c r="K86">
        <f>IF(K34=Double!K34,Double!K86,HS!K86)</f>
        <v>0.63114317108084017</v>
      </c>
    </row>
    <row r="87" spans="1:11" x14ac:dyDescent="0.2">
      <c r="A87">
        <v>15</v>
      </c>
      <c r="B87">
        <f>IF(B35=Double!B35,Double!B87,HS!B87)</f>
        <v>0.59564021250095844</v>
      </c>
      <c r="C87">
        <f>IF(C35=Double!C35,Double!C87,HS!C87)</f>
        <v>0.91449256999938133</v>
      </c>
      <c r="D87">
        <f>IF(D35=Double!D35,Double!D87,HS!D87)</f>
        <v>0.94822248238955142</v>
      </c>
      <c r="E87">
        <f>IF(E35=Double!E35,Double!E87,HS!E87)</f>
        <v>0.98263390902591463</v>
      </c>
      <c r="F87">
        <f>IF(F35=Double!F35,Double!F87,HS!F87)</f>
        <v>1.0180852172075909</v>
      </c>
      <c r="G87">
        <f>IF(G35=Double!G35,Double!G87,HS!G87)</f>
        <v>1.0455010638435727</v>
      </c>
      <c r="H87">
        <f>IF(H35=Double!H35,Double!H87,HS!H87)</f>
        <v>0.85132201063500446</v>
      </c>
      <c r="I87">
        <f>IF(I35=Double!I35,Double!I87,HS!I87)</f>
        <v>0.78468272129719152</v>
      </c>
      <c r="J87">
        <f>IF(J35=Double!J35,Double!J87,HS!J87)</f>
        <v>0.71246460754541086</v>
      </c>
      <c r="K87">
        <f>IF(K35=Double!K35,Double!K87,HS!K87)</f>
        <v>0.63114317108084017</v>
      </c>
    </row>
    <row r="88" spans="1:11" x14ac:dyDescent="0.2">
      <c r="A88">
        <v>16</v>
      </c>
      <c r="B88">
        <f>IF(B36=Double!B36,Double!B88,HS!B88)</f>
        <v>0.59564021250095844</v>
      </c>
      <c r="C88">
        <f>IF(C36=Double!C36,Double!C88,HS!C88)</f>
        <v>0.91449256999938133</v>
      </c>
      <c r="D88">
        <f>IF(D36=Double!D36,Double!D88,HS!D88)</f>
        <v>0.94822248238955142</v>
      </c>
      <c r="E88">
        <f>IF(E36=Double!E36,Double!E88,HS!E88)</f>
        <v>0.98263390902591441</v>
      </c>
      <c r="F88">
        <f>IF(F36=Double!F36,Double!F88,HS!F88)</f>
        <v>1.0180852172075909</v>
      </c>
      <c r="G88">
        <f>IF(G36=Double!G36,Double!G88,HS!G88)</f>
        <v>1.0455010638435727</v>
      </c>
      <c r="H88">
        <f>IF(H36=Double!H36,Double!H88,HS!H88)</f>
        <v>0.85132201063500446</v>
      </c>
      <c r="I88">
        <f>IF(I36=Double!I36,Double!I88,HS!I88)</f>
        <v>0.78468272129719152</v>
      </c>
      <c r="J88">
        <f>IF(J36=Double!J36,Double!J88,HS!J88)</f>
        <v>0.71246460754541074</v>
      </c>
      <c r="K88">
        <f>IF(K36=Double!K36,Double!K88,HS!K88)</f>
        <v>0.63114317108084017</v>
      </c>
    </row>
    <row r="89" spans="1:11" x14ac:dyDescent="0.2">
      <c r="A89">
        <v>17</v>
      </c>
      <c r="B89">
        <f>IF(B37=Double!B37,Double!B89,HS!B89)</f>
        <v>0.59564021250095844</v>
      </c>
      <c r="C89">
        <f>IF(C37=Double!C37,Double!C89,HS!C89)</f>
        <v>0.91449256999938133</v>
      </c>
      <c r="D89">
        <f>IF(D37=Double!D37,Double!D89,HS!D89)</f>
        <v>0.94822248238955131</v>
      </c>
      <c r="E89">
        <f>IF(E37=Double!E37,Double!E89,HS!E89)</f>
        <v>0.98263390902591441</v>
      </c>
      <c r="F89">
        <f>IF(F37=Double!F37,Double!F89,HS!F89)</f>
        <v>1.0180852172075907</v>
      </c>
      <c r="G89">
        <f>IF(G37=Double!G37,Double!G89,HS!G89)</f>
        <v>1.0455010638435729</v>
      </c>
      <c r="H89">
        <f>IF(H37=Double!H37,Double!H89,HS!H89)</f>
        <v>0.85132201063500434</v>
      </c>
      <c r="I89">
        <f>IF(I37=Double!I37,Double!I89,HS!I89)</f>
        <v>0.78468272129719152</v>
      </c>
      <c r="J89">
        <f>IF(J37=Double!J37,Double!J89,HS!J89)</f>
        <v>0.71246460754541086</v>
      </c>
      <c r="K89">
        <f>IF(K37=Double!K37,Double!K89,HS!K89)</f>
        <v>0.63114317108084017</v>
      </c>
    </row>
    <row r="90" spans="1:11" x14ac:dyDescent="0.2">
      <c r="A90">
        <v>18</v>
      </c>
      <c r="B90">
        <f>IF(B38=Double!B38,Double!B90,HS!B90)</f>
        <v>0.6470668302806265</v>
      </c>
      <c r="C90">
        <f>IF(C38=Double!C38,Double!C90,HS!C90)</f>
        <v>0.97901986516602868</v>
      </c>
      <c r="D90">
        <f>IF(D38=Double!D38,Double!D90,HS!D90)</f>
        <v>1.0105458613793081</v>
      </c>
      <c r="E90">
        <f>IF(E38=Double!E38,Double!E90,HS!E90)</f>
        <v>1.0428599409564983</v>
      </c>
      <c r="F90">
        <f>IF(F38=Double!F38,Double!F90,HS!F90)</f>
        <v>1.0745088873324604</v>
      </c>
      <c r="G90">
        <f>IF(G38=Double!G38,Double!G90,HS!G90)</f>
        <v>1.1218571453066557</v>
      </c>
      <c r="H90">
        <f>IF(H38=Double!H38,Double!H90,HS!H90)</f>
        <v>1.0214294846938834</v>
      </c>
      <c r="I90">
        <f>IF(I38=Double!I38,Double!I90,HS!I90)</f>
        <v>0.84402112642757776</v>
      </c>
      <c r="J90">
        <f>IF(J38=Double!J38,Double!J90,HS!J90)</f>
        <v>0.76784711900043823</v>
      </c>
      <c r="K90">
        <f>IF(K38=Double!K38,Double!K90,HS!K90)</f>
        <v>0.68256978886050823</v>
      </c>
    </row>
    <row r="91" spans="1:11" x14ac:dyDescent="0.2">
      <c r="A91">
        <v>19</v>
      </c>
      <c r="B91">
        <f>IF(B39=Double!B39,Double!B91,HS!B91)</f>
        <v>0.43495775366292722</v>
      </c>
      <c r="C91">
        <f>IF(C39=Double!C39,Double!C91,HS!C91)</f>
        <v>0.62832462629779118</v>
      </c>
      <c r="D91">
        <f>IF(D39=Double!D39,Double!D91,HS!D91)</f>
        <v>0.63939119964802815</v>
      </c>
      <c r="E91">
        <f>IF(E39=Double!E39,Double!E91,HS!E91)</f>
        <v>0.65089625584534427</v>
      </c>
      <c r="F91">
        <f>IF(F39=Double!F39,Double!F91,HS!F91)</f>
        <v>0.66090624012336407</v>
      </c>
      <c r="G91">
        <f>IF(G39=Double!G39,Double!G91,HS!G91)</f>
        <v>0.69485524745855443</v>
      </c>
      <c r="H91">
        <f>IF(H39=Double!H39,Double!H91,HS!H91)</f>
        <v>0.76867556518077984</v>
      </c>
      <c r="I91">
        <f>IF(I39=Double!I39,Double!I91,HS!I91)</f>
        <v>0.73264356191876234</v>
      </c>
      <c r="J91">
        <f>IF(J39=Double!J39,Double!J91,HS!J91)</f>
        <v>0.46841604240622936</v>
      </c>
      <c r="K91">
        <f>IF(K39=Double!K39,Double!K91,HS!K91)</f>
        <v>0.43495775366292727</v>
      </c>
    </row>
    <row r="92" spans="1:11" x14ac:dyDescent="0.2">
      <c r="A92">
        <v>20</v>
      </c>
      <c r="B92">
        <f>IF(B40=Double!B40,Double!B92,HS!B92)</f>
        <v>0.54638209218554123</v>
      </c>
      <c r="C92">
        <f>IF(C40=Double!C40,Double!C92,HS!C92)</f>
        <v>0.75798005972279903</v>
      </c>
      <c r="D92">
        <f>IF(D40=Double!D40,Double!D92,HS!D92)</f>
        <v>0.7649717369497322</v>
      </c>
      <c r="E92">
        <f>IF(E40=Double!E40,Double!E92,HS!E92)</f>
        <v>0.77228266898215236</v>
      </c>
      <c r="F92">
        <f>IF(F40=Double!F40,Double!F92,HS!F92)</f>
        <v>0.77860586403751975</v>
      </c>
      <c r="G92">
        <f>IF(G40=Double!G40,Double!G92,HS!G92)</f>
        <v>0.80112182632876472</v>
      </c>
      <c r="H92">
        <f>IF(H40=Double!H40,Double!H92,HS!H92)</f>
        <v>0.84730093057265166</v>
      </c>
      <c r="I92">
        <f>IF(I40=Double!I40,Double!I92,HS!I92)</f>
        <v>0.86121010636793238</v>
      </c>
      <c r="J92">
        <f>IF(J40=Double!J40,Double!J92,HS!J92)</f>
        <v>0.81918071466135212</v>
      </c>
      <c r="K92">
        <f>IF(K40=Double!K40,Double!K92,HS!K92)</f>
        <v>0.54638209218554135</v>
      </c>
    </row>
    <row r="93" spans="1:11" x14ac:dyDescent="0.2">
      <c r="A93">
        <v>21</v>
      </c>
      <c r="B93">
        <f>IF(B41=Double!B41,Double!B93,HS!B93)</f>
        <v>0.65780643070815525</v>
      </c>
      <c r="C93">
        <f>IF(C41=Double!C41,Double!C93,HS!C93)</f>
        <v>0.88200651549404019</v>
      </c>
      <c r="D93">
        <f>IF(D41=Double!D41,Double!D93,HS!D93)</f>
        <v>0.8853003573017495</v>
      </c>
      <c r="E93">
        <f>IF(E41=Double!E41,Double!E93,HS!E93)</f>
        <v>0.88876729296591961</v>
      </c>
      <c r="F93">
        <f>IF(F41=Double!F41,Double!F93,HS!F93)</f>
        <v>0.89175382659528035</v>
      </c>
      <c r="G93">
        <f>IF(G41=Double!G41,Double!G93,HS!G93)</f>
        <v>0.90283674384257995</v>
      </c>
      <c r="H93">
        <f>IF(H41=Double!H41,Double!H93,HS!H93)</f>
        <v>0.92592629596452347</v>
      </c>
      <c r="I93">
        <f>IF(I41=Double!I41,Double!I93,HS!I93)</f>
        <v>0.93060505318396625</v>
      </c>
      <c r="J93">
        <f>IF(J41=Double!J41,Double!J93,HS!J93)</f>
        <v>0.93917615614724415</v>
      </c>
      <c r="K93">
        <f>IF(K41=Double!K41,Double!K93,HS!K93)</f>
        <v>0.88857566147738609</v>
      </c>
    </row>
    <row r="94" spans="1:11" x14ac:dyDescent="0.2">
      <c r="A94">
        <v>22</v>
      </c>
      <c r="B94">
        <f>IF(B42=Double!B42,Double!B94,HS!B94)</f>
        <v>0.46511154996698972</v>
      </c>
      <c r="C94">
        <f>IF(C42=Double!C42,Double!C94,HS!C94)</f>
        <v>0.69688756298685139</v>
      </c>
      <c r="D94">
        <f>IF(D42=Double!D42,Double!D94,HS!D94)</f>
        <v>0.71814562984669383</v>
      </c>
      <c r="E94">
        <f>IF(E42=Double!E42,Double!E94,HS!E94)</f>
        <v>0.73988409640896491</v>
      </c>
      <c r="F94">
        <f>IF(F42=Double!F42,Double!F94,HS!F94)</f>
        <v>0.76183680515696772</v>
      </c>
      <c r="G94">
        <f>IF(G42=Double!G42,Double!G94,HS!G94)</f>
        <v>0.78510076102203563</v>
      </c>
      <c r="H94">
        <f>IF(H42=Double!H42,Double!H94,HS!H94)</f>
        <v>0.6898989901048298</v>
      </c>
      <c r="I94">
        <f>IF(I42=Double!I42,Double!I94,HS!I94)</f>
        <v>0.63407272606568921</v>
      </c>
      <c r="J94">
        <f>IF(J42=Double!J42,Double!J94,HS!J94)</f>
        <v>0.57189527866267531</v>
      </c>
      <c r="K94">
        <f>IF(K42=Double!K42,Double!K94,HS!K94)</f>
        <v>0.5006145085468714</v>
      </c>
    </row>
    <row r="95" spans="1:11" x14ac:dyDescent="0.2">
      <c r="A95">
        <v>23</v>
      </c>
      <c r="B95">
        <f>IF(B43=Double!B43,Double!B95,HS!B95)</f>
        <v>0.43247938433349753</v>
      </c>
      <c r="C95">
        <f>IF(C43=Double!C43,Double!C95,HS!C95)</f>
        <v>0.6424863112337188</v>
      </c>
      <c r="D95">
        <f>IF(D43=Double!D43,Double!D95,HS!D95)</f>
        <v>0.66062641671097955</v>
      </c>
      <c r="E95">
        <f>IF(E43=Double!E43,Double!E95,HS!E95)</f>
        <v>0.67919664325472762</v>
      </c>
      <c r="F95">
        <f>IF(F43=Double!F43,Double!F95,HS!F95)</f>
        <v>0.69777470214431192</v>
      </c>
      <c r="G95">
        <f>IF(G43=Double!G43,Double!G95,HS!G95)</f>
        <v>0.72000068531665129</v>
      </c>
      <c r="H95">
        <f>IF(H43=Double!H43,Double!H95,HS!H95)</f>
        <v>0.64954323497228628</v>
      </c>
      <c r="I95">
        <f>IF(I43=Double!I43,Double!I95,HS!I95)</f>
        <v>0.59642022725781352</v>
      </c>
      <c r="J95">
        <f>IF(J43=Double!J43,Double!J95,HS!J95)</f>
        <v>0.53675294644199134</v>
      </c>
      <c r="K95">
        <f>IF(K43=Double!K43,Double!K95,HS!K95)</f>
        <v>0.4679823429133792</v>
      </c>
    </row>
    <row r="96" spans="1:11" x14ac:dyDescent="0.2">
      <c r="A96">
        <v>24</v>
      </c>
      <c r="B96">
        <f>IF(B44=Double!B44,Double!B96,HS!B96)</f>
        <v>0.39984721870000534</v>
      </c>
      <c r="C96">
        <f>IF(C44=Double!C44,Double!C96,HS!C96)</f>
        <v>0.58808505948058631</v>
      </c>
      <c r="D96">
        <f>IF(D44=Double!D44,Double!D96,HS!D96)</f>
        <v>0.60310720357526515</v>
      </c>
      <c r="E96">
        <f>IF(E44=Double!E44,Double!E96,HS!E96)</f>
        <v>0.61850919010049021</v>
      </c>
      <c r="F96">
        <f>IF(F44=Double!F44,Double!F96,HS!F96)</f>
        <v>0.63371259913165623</v>
      </c>
      <c r="G96">
        <f>IF(G44=Double!G44,Double!G96,HS!G96)</f>
        <v>0.65490060961126717</v>
      </c>
      <c r="H96">
        <f>IF(H44=Double!H44,Double!H96,HS!H96)</f>
        <v>0.60918747983974264</v>
      </c>
      <c r="I96">
        <f>IF(I44=Double!I44,Double!I96,HS!I96)</f>
        <v>0.55876772844993794</v>
      </c>
      <c r="J96">
        <f>IF(J44=Double!J44,Double!J96,HS!J96)</f>
        <v>0.50161061422130748</v>
      </c>
      <c r="K96">
        <f>IF(K44=Double!K44,Double!K96,HS!K96)</f>
        <v>0.43535017727988706</v>
      </c>
    </row>
    <row r="97" spans="1:11" x14ac:dyDescent="0.2">
      <c r="A97">
        <v>25</v>
      </c>
      <c r="B97">
        <f>IF(B45=Double!B45,Double!B97,HS!B97)</f>
        <v>0.3672150530665132</v>
      </c>
      <c r="C97">
        <f>IF(C45=Double!C45,Double!C97,HS!C97)</f>
        <v>0.53368380772745383</v>
      </c>
      <c r="D97">
        <f>IF(D45=Double!D45,Double!D97,HS!D97)</f>
        <v>0.54558799043955075</v>
      </c>
      <c r="E97">
        <f>IF(E45=Double!E45,Double!E97,HS!E97)</f>
        <v>0.55782173694625292</v>
      </c>
      <c r="F97">
        <f>IF(F45=Double!F45,Double!F97,HS!F97)</f>
        <v>0.56965049611900043</v>
      </c>
      <c r="G97">
        <f>IF(G45=Double!G45,Double!G97,HS!G97)</f>
        <v>0.58980053390588283</v>
      </c>
      <c r="H97">
        <f>IF(H45=Double!H45,Double!H97,HS!H97)</f>
        <v>0.56883172470719912</v>
      </c>
      <c r="I97">
        <f>IF(I45=Double!I45,Double!I97,HS!I97)</f>
        <v>0.52111522964206236</v>
      </c>
      <c r="J97">
        <f>IF(J45=Double!J45,Double!J97,HS!J97)</f>
        <v>0.46646828200062368</v>
      </c>
      <c r="K97">
        <f>IF(K45=Double!K45,Double!K97,HS!K97)</f>
        <v>0.40271801164639481</v>
      </c>
    </row>
    <row r="98" spans="1:11" x14ac:dyDescent="0.2">
      <c r="A98">
        <v>26</v>
      </c>
      <c r="B98">
        <f>IF(B46=Double!B46,Double!B98,HS!B98)</f>
        <v>0.334582887433021</v>
      </c>
      <c r="C98">
        <f>IF(C46=Double!C46,Double!C98,HS!C98)</f>
        <v>0.47928255597432129</v>
      </c>
      <c r="D98">
        <f>IF(D46=Double!D46,Double!D98,HS!D98)</f>
        <v>0.48806877730383641</v>
      </c>
      <c r="E98">
        <f>IF(E46=Double!E46,Double!E98,HS!E98)</f>
        <v>0.49713428379201546</v>
      </c>
      <c r="F98">
        <f>IF(F46=Double!F46,Double!F98,HS!F98)</f>
        <v>0.50558839310634462</v>
      </c>
      <c r="G98">
        <f>IF(G46=Double!G46,Double!G98,HS!G98)</f>
        <v>0.5247004582004986</v>
      </c>
      <c r="H98">
        <f>IF(H46=Double!H46,Double!H98,HS!H98)</f>
        <v>0.52847596957465548</v>
      </c>
      <c r="I98">
        <f>IF(I46=Double!I46,Double!I98,HS!I98)</f>
        <v>0.48346273083418678</v>
      </c>
      <c r="J98">
        <f>IF(J46=Double!J46,Double!J98,HS!J98)</f>
        <v>0.43132594977993971</v>
      </c>
      <c r="K98">
        <f>IF(K46=Double!K46,Double!K98,HS!K98)</f>
        <v>0.37008584601290268</v>
      </c>
    </row>
    <row r="99" spans="1:11" x14ac:dyDescent="0.2">
      <c r="A99">
        <v>27</v>
      </c>
      <c r="B99">
        <f>IF(B47=Double!B47,Double!B99,HS!B99)</f>
        <v>0.30195072179952875</v>
      </c>
      <c r="C99">
        <f>IF(C47=Double!C47,Double!C99,HS!C99)</f>
        <v>0.42488130422118875</v>
      </c>
      <c r="D99">
        <f>IF(D47=Double!D47,Double!D99,HS!D99)</f>
        <v>0.43054956416812201</v>
      </c>
      <c r="E99">
        <f>IF(E47=Double!E47,Double!E99,HS!E99)</f>
        <v>0.43644683063777806</v>
      </c>
      <c r="F99">
        <f>IF(F47=Double!F47,Double!F99,HS!F99)</f>
        <v>0.44152629009368882</v>
      </c>
      <c r="G99">
        <f>IF(G47=Double!G47,Double!G99,HS!G99)</f>
        <v>0.45960038249511437</v>
      </c>
      <c r="H99">
        <f>IF(H47=Double!H47,Double!H99,HS!H99)</f>
        <v>0.48812021444211184</v>
      </c>
      <c r="I99">
        <f>IF(I47=Double!I47,Double!I99,HS!I99)</f>
        <v>0.4458102320263112</v>
      </c>
      <c r="J99">
        <f>IF(J47=Double!J47,Double!J99,HS!J99)</f>
        <v>0.39618361755925585</v>
      </c>
      <c r="K99">
        <f>IF(K47=Double!K47,Double!K99,HS!K99)</f>
        <v>0.33745368037941048</v>
      </c>
    </row>
    <row r="100" spans="1:11" x14ac:dyDescent="0.2">
      <c r="A100">
        <v>28</v>
      </c>
      <c r="B100">
        <f>IF(B48=Double!B48,Double!B100,HS!B100)</f>
        <v>0.2521763502394806</v>
      </c>
      <c r="C100">
        <f>IF(C48=Double!C48,Double!C100,HS!C100)</f>
        <v>0.34897095407917395</v>
      </c>
      <c r="D100">
        <f>IF(D48=Double!D48,Double!D100,HS!D100)</f>
        <v>0.35225589136915536</v>
      </c>
      <c r="E100">
        <f>IF(E48=Double!E48,Double!E100,HS!E100)</f>
        <v>0.35568403350667943</v>
      </c>
      <c r="F100">
        <f>IF(F48=Double!F48,Double!F100,HS!F100)</f>
        <v>0.35865629703940993</v>
      </c>
      <c r="G100">
        <f>IF(G48=Double!G48,Double!G100,HS!G100)</f>
        <v>0.36904827963536913</v>
      </c>
      <c r="H100">
        <f>IF(H48=Double!H48,Double!H100,HS!H100)</f>
        <v>0.39106196795660841</v>
      </c>
      <c r="I100">
        <f>IF(I48=Double!I48,Double!I100,HS!I100)</f>
        <v>0.38837826484164018</v>
      </c>
      <c r="J100">
        <f>IF(J48=Double!J48,Double!J100,HS!J100)</f>
        <v>0.34258044818689626</v>
      </c>
      <c r="K100">
        <f>IF(K48=Double!K48,Double!K100,HS!K100)</f>
        <v>0.28767930881936227</v>
      </c>
    </row>
    <row r="101" spans="1:11" x14ac:dyDescent="0.2">
      <c r="A101">
        <v>29</v>
      </c>
      <c r="B101">
        <f>IF(B49=Double!B49,Double!B101,HS!B101)</f>
        <v>0.18525977275287642</v>
      </c>
      <c r="C101">
        <f>IF(C49=Double!C49,Double!C101,HS!C101)</f>
        <v>0.25230562695643682</v>
      </c>
      <c r="D101">
        <f>IF(D49=Double!D49,Double!D101,HS!D101)</f>
        <v>0.25388801450022797</v>
      </c>
      <c r="E101">
        <f>IF(E49=Double!E49,Double!E101,HS!E101)</f>
        <v>0.25554614799201109</v>
      </c>
      <c r="F101">
        <f>IF(F49=Double!F49,Double!F101,HS!F101)</f>
        <v>0.25697841394350773</v>
      </c>
      <c r="G101">
        <f>IF(G49=Double!G49,Double!G101,HS!G101)</f>
        <v>0.26214747233405306</v>
      </c>
      <c r="H101">
        <f>IF(H49=Double!H49,Double!H101,HS!H101)</f>
        <v>0.27280418869802692</v>
      </c>
      <c r="I101">
        <f>IF(I49=Double!I49,Double!I101,HS!I101)</f>
        <v>0.27566387070029214</v>
      </c>
      <c r="J101">
        <f>IF(J49=Double!J49,Double!J101,HS!J101)</f>
        <v>0.27051644166286098</v>
      </c>
      <c r="K101">
        <f>IF(K49=Double!K49,Double!K101,HS!K101)</f>
        <v>0.22076273133275809</v>
      </c>
    </row>
    <row r="102" spans="1:11" x14ac:dyDescent="0.2">
      <c r="A102">
        <v>30</v>
      </c>
      <c r="B102">
        <f>IF(B50=Double!B50,Double!B102,HS!B102)</f>
        <v>0.1012009893397162</v>
      </c>
      <c r="C102">
        <f>IF(C50=Double!C50,Double!C102,HS!C102)</f>
        <v>0.13569331007600618</v>
      </c>
      <c r="D102">
        <f>IF(D50=Double!D50,Double!D102,HS!D102)</f>
        <v>0.13620005496949994</v>
      </c>
      <c r="E102">
        <f>IF(E50=Double!E50,Double!E102,HS!E102)</f>
        <v>0.13673342968706456</v>
      </c>
      <c r="F102">
        <f>IF(F50=Double!F50,Double!F102,HS!F102)</f>
        <v>0.1371928963992739</v>
      </c>
      <c r="G102">
        <f>IF(G50=Double!G50,Double!G102,HS!G102)</f>
        <v>0.13889796059116616</v>
      </c>
      <c r="H102">
        <f>IF(H50=Double!H50,Double!H102,HS!H102)</f>
        <v>0.14245019937915746</v>
      </c>
      <c r="I102">
        <f>IF(I50=Double!I50,Double!I102,HS!I102)</f>
        <v>0.14317000818214867</v>
      </c>
      <c r="J102">
        <f>IF(J50=Double!J50,Double!J102,HS!J102)</f>
        <v>0.14448863940726833</v>
      </c>
      <c r="K102">
        <f>IF(K50=Double!K50,Double!K102,HS!K102)</f>
        <v>0.13670394791959786</v>
      </c>
    </row>
    <row r="103" spans="1:11" x14ac:dyDescent="0.2">
      <c r="A103">
        <v>31</v>
      </c>
      <c r="B103">
        <f>IF(B51=Double!B51,Double!B103,HS!B103)</f>
        <v>0</v>
      </c>
      <c r="C103">
        <f>IF(C51=Double!C51,Double!C103,HS!C103)</f>
        <v>0</v>
      </c>
      <c r="D103">
        <f>IF(D51=Double!D51,Double!D103,HS!D103)</f>
        <v>0</v>
      </c>
      <c r="E103">
        <f>IF(E51=Double!E51,Double!E103,HS!E103)</f>
        <v>0</v>
      </c>
      <c r="F103">
        <f>IF(F51=Double!F51,Double!F103,HS!F103)</f>
        <v>0</v>
      </c>
      <c r="G103">
        <f>IF(G51=Double!G51,Double!G103,HS!G103)</f>
        <v>0</v>
      </c>
      <c r="H103">
        <f>IF(H51=Double!H51,Double!H103,HS!H103)</f>
        <v>0</v>
      </c>
      <c r="I103">
        <f>IF(I51=Double!I51,Double!I103,HS!I103)</f>
        <v>0</v>
      </c>
      <c r="J103">
        <f>IF(J51=Double!J51,Double!J103,HS!J103)</f>
        <v>0</v>
      </c>
      <c r="K103">
        <f>IF(K51=Double!K51,Double!K103,HS!K103)</f>
        <v>0</v>
      </c>
    </row>
    <row r="104" spans="1:11" x14ac:dyDescent="0.2">
      <c r="A104" s="436" t="s">
        <v>132</v>
      </c>
      <c r="B104" s="436"/>
      <c r="C104" s="436"/>
      <c r="D104" s="436"/>
      <c r="E104" s="436"/>
      <c r="F104" s="436"/>
      <c r="G104" s="436"/>
      <c r="H104" s="436"/>
      <c r="I104" s="436"/>
      <c r="J104" s="436"/>
      <c r="K104" s="436"/>
    </row>
    <row r="105" spans="1:11" x14ac:dyDescent="0.2">
      <c r="A105" t="s">
        <v>7</v>
      </c>
      <c r="B105">
        <v>1</v>
      </c>
      <c r="C105">
        <v>2</v>
      </c>
      <c r="D105">
        <v>3</v>
      </c>
      <c r="E105">
        <v>4</v>
      </c>
      <c r="F105">
        <v>5</v>
      </c>
      <c r="G105">
        <v>6</v>
      </c>
      <c r="H105">
        <v>7</v>
      </c>
      <c r="I105">
        <v>8</v>
      </c>
      <c r="J105">
        <v>9</v>
      </c>
      <c r="K105">
        <v>10</v>
      </c>
    </row>
    <row r="106" spans="1:11" x14ac:dyDescent="0.2">
      <c r="A106">
        <v>4</v>
      </c>
      <c r="B106">
        <f>IF(B2=Double!B2,Double!B106,HS!B106)</f>
        <v>-1.5757818467646019</v>
      </c>
      <c r="C106">
        <f>IF(C2=Double!C2,Double!C106,HS!C106)</f>
        <v>-1.5757818467646019</v>
      </c>
      <c r="D106">
        <f>IF(D2=Double!D2,Double!D106,HS!D106)</f>
        <v>-1.5757818467646019</v>
      </c>
      <c r="E106">
        <f>IF(E2=Double!E2,Double!E106,HS!E106)</f>
        <v>-1.5757818467646019</v>
      </c>
      <c r="F106">
        <f>IF(F2=Double!F2,Double!F106,HS!F106)</f>
        <v>-1.5757818467646019</v>
      </c>
      <c r="G106">
        <f>IF(G2=Double!G2,Double!G106,HS!G106)</f>
        <v>-1.5757818467646019</v>
      </c>
      <c r="H106">
        <f>IF(H2=Double!H2,Double!H106,HS!H106)</f>
        <v>-1.5757818467646019</v>
      </c>
      <c r="I106">
        <f>IF(I2=Double!I2,Double!I106,HS!I106)</f>
        <v>-1.5757818467646019</v>
      </c>
      <c r="J106">
        <f>IF(J2=Double!J2,Double!J106,HS!J106)</f>
        <v>-1.5757818467646019</v>
      </c>
      <c r="K106">
        <f>IF(K2=Double!K2,Double!K106,HS!K106)</f>
        <v>-1.5757818467646019</v>
      </c>
    </row>
    <row r="107" spans="1:11" x14ac:dyDescent="0.2">
      <c r="A107">
        <v>5</v>
      </c>
      <c r="B107">
        <f>IF(B3=Double!B3,Double!B107,HS!B107)</f>
        <v>-1.5757818467646019</v>
      </c>
      <c r="C107">
        <f>IF(C3=Double!C3,Double!C107,HS!C107)</f>
        <v>-1.5757818467646019</v>
      </c>
      <c r="D107">
        <f>IF(D3=Double!D3,Double!D107,HS!D107)</f>
        <v>-1.5757818467646019</v>
      </c>
      <c r="E107">
        <f>IF(E3=Double!E3,Double!E107,HS!E107)</f>
        <v>-1.5757818467646019</v>
      </c>
      <c r="F107">
        <f>IF(F3=Double!F3,Double!F107,HS!F107)</f>
        <v>-1.5757818467646019</v>
      </c>
      <c r="G107">
        <f>IF(G3=Double!G3,Double!G107,HS!G107)</f>
        <v>-1.5757818467646019</v>
      </c>
      <c r="H107">
        <f>IF(H3=Double!H3,Double!H107,HS!H107)</f>
        <v>-1.5757818467646019</v>
      </c>
      <c r="I107">
        <f>IF(I3=Double!I3,Double!I107,HS!I107)</f>
        <v>-1.5757818467646019</v>
      </c>
      <c r="J107">
        <f>IF(J3=Double!J3,Double!J107,HS!J107)</f>
        <v>-1.5757818467646019</v>
      </c>
      <c r="K107">
        <f>IF(K3=Double!K3,Double!K107,HS!K107)</f>
        <v>-1.5757818467646019</v>
      </c>
    </row>
    <row r="108" spans="1:11" x14ac:dyDescent="0.2">
      <c r="A108">
        <v>6</v>
      </c>
      <c r="B108">
        <f>IF(B4=Double!B4,Double!B108,HS!B108)</f>
        <v>-1.5586396408380458</v>
      </c>
      <c r="C108">
        <f>IF(C4=Double!C4,Double!C108,HS!C108)</f>
        <v>-1.532503662256079</v>
      </c>
      <c r="D108">
        <f>IF(D4=Double!D4,Double!D108,HS!D108)</f>
        <v>-1.5301203395991274</v>
      </c>
      <c r="E108">
        <f>IF(E4=Double!E4,Double!E108,HS!E108)</f>
        <v>-1.5276512152669954</v>
      </c>
      <c r="F108">
        <f>IF(F4=Double!F4,Double!F108,HS!F108)</f>
        <v>-1.525544019343815</v>
      </c>
      <c r="G108">
        <f>IF(G4=Double!G4,Double!G108,HS!G108)</f>
        <v>-1.5178619095383488</v>
      </c>
      <c r="H108">
        <f>IF(H4=Double!H4,Double!H108,HS!H108)</f>
        <v>-1.5113557659125907</v>
      </c>
      <c r="I108">
        <f>IF(I4=Double!I4,Double!I108,HS!I108)</f>
        <v>-1.5509820452134231</v>
      </c>
      <c r="J108">
        <f>IF(J4=Double!J4,Double!J108,HS!J108)</f>
        <v>-1.5548108430257344</v>
      </c>
      <c r="K108">
        <f>IF(K4=Double!K4,Double!K108,HS!K108)</f>
        <v>-1.5586396408380458</v>
      </c>
    </row>
    <row r="109" spans="1:11" x14ac:dyDescent="0.2">
      <c r="A109">
        <v>7</v>
      </c>
      <c r="B109">
        <f>IF(B5=Double!B5,Double!B109,HS!B109)</f>
        <v>-1.472928611205266</v>
      </c>
      <c r="C109">
        <f>IF(C5=Double!C5,Double!C109,HS!C109)</f>
        <v>-1.3386359472412663</v>
      </c>
      <c r="D109">
        <f>IF(D5=Double!D5,Double!D109,HS!D109)</f>
        <v>-1.3274001068672687</v>
      </c>
      <c r="E109">
        <f>IF(E5=Double!E5,Double!E109,HS!E109)</f>
        <v>-1.315753600893</v>
      </c>
      <c r="F109">
        <f>IF(F5=Double!F5,Double!F109,HS!F109)</f>
        <v>-1.3057848196190449</v>
      </c>
      <c r="G109">
        <f>IF(G5=Double!G5,Double!G109,HS!G109)</f>
        <v>-1.2698334561917657</v>
      </c>
      <c r="H109">
        <f>IF(H5=Double!H5,Double!H109,HS!H109)</f>
        <v>-1.2324519097314677</v>
      </c>
      <c r="I109">
        <f>IF(I5=Double!I5,Double!I109,HS!I109)</f>
        <v>-1.3965004120520308</v>
      </c>
      <c r="J109">
        <f>IF(J5=Double!J5,Double!J109,HS!J109)</f>
        <v>-1.4524659909185891</v>
      </c>
      <c r="K109">
        <f>IF(K5=Double!K5,Double!K109,HS!K109)</f>
        <v>-1.4729286112052657</v>
      </c>
    </row>
    <row r="110" spans="1:11" x14ac:dyDescent="0.2">
      <c r="A110">
        <v>8</v>
      </c>
      <c r="B110">
        <f>IF(B6=Double!B6,Double!B110,HS!B110)</f>
        <v>-1.3700753756459298</v>
      </c>
      <c r="C110">
        <f>IF(C6=Double!C6,Double!C110,HS!C110)</f>
        <v>-1.1923908650521611</v>
      </c>
      <c r="D110">
        <f>IF(D6=Double!D6,Double!D110,HS!D110)</f>
        <v>-1.1821217007601508</v>
      </c>
      <c r="E110">
        <f>IF(E6=Double!E6,Double!E110,HS!E110)</f>
        <v>-1.1714477830708365</v>
      </c>
      <c r="F110">
        <f>IF(F6=Double!F6,Double!F110,HS!F110)</f>
        <v>-1.1622077975834337</v>
      </c>
      <c r="G110">
        <f>IF(G6=Double!G6,Double!G110,HS!G110)</f>
        <v>-1.1301699967576586</v>
      </c>
      <c r="H110">
        <f>IF(H6=Double!H6,Double!H110,HS!H110)</f>
        <v>-1.0711314877268561</v>
      </c>
      <c r="I110">
        <f>IF(I6=Double!I6,Double!I110,HS!I110)</f>
        <v>-1.1307914342973484</v>
      </c>
      <c r="J110">
        <f>IF(J6=Double!J6,Double!J110,HS!J110)</f>
        <v>-1.3036878428414618</v>
      </c>
      <c r="K110">
        <f>IF(K6=Double!K6,Double!K110,HS!K110)</f>
        <v>-1.3700753756459298</v>
      </c>
    </row>
    <row r="111" spans="1:11" x14ac:dyDescent="0.2">
      <c r="A111">
        <v>9</v>
      </c>
      <c r="B111">
        <f>IF(B7=Double!B7,Double!B111,HS!B111)</f>
        <v>-0.57933468405491317</v>
      </c>
      <c r="C111">
        <f>IF(C7=Double!C7,Double!C111,HS!C111)</f>
        <v>-0.47296850799930379</v>
      </c>
      <c r="D111">
        <f>IF(D7=Double!D7,Double!D111,HS!D111)</f>
        <v>-1.0205935634387413</v>
      </c>
      <c r="E111">
        <f>IF(E7=Double!E7,Double!E111,HS!E111)</f>
        <v>-1.0113220206464297</v>
      </c>
      <c r="F111">
        <f>IF(F7=Double!F7,Double!F111,HS!F111)</f>
        <v>-1.0033241634726571</v>
      </c>
      <c r="G111">
        <f>IF(G7=Double!G7,Double!G111,HS!G111)</f>
        <v>-0.97485808847527222</v>
      </c>
      <c r="H111">
        <f>IF(H7=Double!H7,Double!H111,HS!H111)</f>
        <v>-0.36292586807283833</v>
      </c>
      <c r="I111">
        <f>IF(I7=Double!I7,Double!I111,HS!I111)</f>
        <v>-0.39271659089901562</v>
      </c>
      <c r="J111">
        <f>IF(J7=Double!J7,Double!J111,HS!J111)</f>
        <v>-0.44112297012360069</v>
      </c>
      <c r="K111">
        <f>IF(K7=Double!K7,Double!K111,HS!K111)</f>
        <v>-0.54988410919942199</v>
      </c>
    </row>
    <row r="112" spans="1:11" x14ac:dyDescent="0.2">
      <c r="A112">
        <v>10</v>
      </c>
      <c r="B112">
        <f>IF(B8=Double!B8,Double!B112,HS!B112)</f>
        <v>-0.51971754456469177</v>
      </c>
      <c r="C112">
        <f>IF(C8=Double!C8,Double!C112,HS!C112)</f>
        <v>-0.85103178353717812</v>
      </c>
      <c r="D112">
        <f>IF(D8=Double!D8,Double!D112,HS!D112)</f>
        <v>-0.84384328890976379</v>
      </c>
      <c r="E112">
        <f>IF(E8=Double!E8,Double!E112,HS!E112)</f>
        <v>-0.83634589828741379</v>
      </c>
      <c r="F112">
        <f>IF(F8=Double!F8,Double!F112,HS!F112)</f>
        <v>-0.82988803869487504</v>
      </c>
      <c r="G112">
        <f>IF(G8=Double!G8,Double!G112,HS!G112)</f>
        <v>-0.80669875371777267</v>
      </c>
      <c r="H112">
        <f>IF(H8=Double!H8,Double!H112,HS!H112)</f>
        <v>-0.76752220540680138</v>
      </c>
      <c r="I112">
        <f>IF(I8=Double!I8,Double!I112,HS!I112)</f>
        <v>-0.80767276141362832</v>
      </c>
      <c r="J112">
        <f>IF(J8=Double!J8,Double!J112,HS!J112)</f>
        <v>-0.85334348220532463</v>
      </c>
      <c r="K112">
        <f>IF(K8=Double!K8,Double!K112,HS!K112)</f>
        <v>-0.4391161443290561</v>
      </c>
    </row>
    <row r="113" spans="1:11" x14ac:dyDescent="0.2">
      <c r="A113">
        <v>11</v>
      </c>
      <c r="B113">
        <f>IF(B9=Double!B9,Double!B113,HS!B113)</f>
        <v>-0.44074979780503526</v>
      </c>
      <c r="C113">
        <f>IF(C9=Double!C9,Double!C113,HS!C113)</f>
        <v>-0.79657325222673514</v>
      </c>
      <c r="D113">
        <f>IF(D9=Double!D9,Double!D113,HS!D113)</f>
        <v>-0.79090499227980193</v>
      </c>
      <c r="E113">
        <f>IF(E9=Double!E9,Double!E113,HS!E113)</f>
        <v>-0.78500772581014577</v>
      </c>
      <c r="F113">
        <f>IF(F9=Double!F9,Double!F113,HS!F113)</f>
        <v>-0.77992826635423507</v>
      </c>
      <c r="G113">
        <f>IF(G9=Double!G9,Double!G113,HS!G113)</f>
        <v>-0.76185417395280952</v>
      </c>
      <c r="H113">
        <f>IF(H9=Double!H9,Double!H113,HS!H113)</f>
        <v>-0.73333434200581205</v>
      </c>
      <c r="I113">
        <f>IF(I9=Double!I9,Double!I113,HS!I113)</f>
        <v>-0.7756443244216128</v>
      </c>
      <c r="J113">
        <f>IF(J9=Double!J9,Double!J113,HS!J113)</f>
        <v>-0.82527093888866809</v>
      </c>
      <c r="K113">
        <f>IF(K9=Double!K9,Double!K113,HS!K113)</f>
        <v>-0.41340283543922207</v>
      </c>
    </row>
    <row r="114" spans="1:11" x14ac:dyDescent="0.2">
      <c r="A114">
        <v>12</v>
      </c>
      <c r="B114">
        <f>IF(B10=Double!B10,Double!B114,HS!B114)</f>
        <v>-1.4136744618203487</v>
      </c>
      <c r="C114">
        <f>IF(C10=Double!C10,Double!C114,HS!C114)</f>
        <v>-1.2907438793986887</v>
      </c>
      <c r="D114">
        <f>IF(D10=Double!D10,Double!D114,HS!D114)</f>
        <v>-1.2850756194517556</v>
      </c>
      <c r="E114">
        <f>IF(E10=Double!E10,Double!E114,HS!E114)</f>
        <v>-1.2791783529820995</v>
      </c>
      <c r="F114">
        <f>IF(F10=Double!F10,Double!F114,HS!F114)</f>
        <v>-1.2740988935261888</v>
      </c>
      <c r="G114">
        <f>IF(G10=Double!G10,Double!G114,HS!G114)</f>
        <v>-1.2560248011247632</v>
      </c>
      <c r="H114">
        <f>IF(H10=Double!H10,Double!H114,HS!H114)</f>
        <v>-1.2275049691777657</v>
      </c>
      <c r="I114">
        <f>IF(I10=Double!I10,Double!I114,HS!I114)</f>
        <v>-1.2698149515935666</v>
      </c>
      <c r="J114">
        <f>IF(J10=Double!J10,Double!J114,HS!J114)</f>
        <v>-1.3194415660606218</v>
      </c>
      <c r="K114">
        <f>IF(K10=Double!K10,Double!K114,HS!K114)</f>
        <v>-1.3781715032404673</v>
      </c>
    </row>
    <row r="115" spans="1:11" x14ac:dyDescent="0.2">
      <c r="A115">
        <v>13</v>
      </c>
      <c r="B115">
        <f>IF(B11=Double!B11,Double!B115,HS!B115)</f>
        <v>-1.446306627453841</v>
      </c>
      <c r="C115">
        <f>IF(C11=Double!C11,Double!C115,HS!C115)</f>
        <v>-1.323376045032181</v>
      </c>
      <c r="D115">
        <f>IF(D11=Double!D11,Double!D115,HS!D115)</f>
        <v>-1.3177077850852479</v>
      </c>
      <c r="E115">
        <f>IF(E11=Double!E11,Double!E115,HS!E115)</f>
        <v>-1.3118105186155917</v>
      </c>
      <c r="F115">
        <f>IF(F11=Double!F11,Double!F115,HS!F115)</f>
        <v>-1.306731059159681</v>
      </c>
      <c r="G115">
        <f>IF(G11=Double!G11,Double!G115,HS!G115)</f>
        <v>-1.2886569667582555</v>
      </c>
      <c r="H115">
        <f>IF(H11=Double!H11,Double!H115,HS!H115)</f>
        <v>-1.260137134811258</v>
      </c>
      <c r="I115">
        <f>IF(I11=Double!I11,Double!I115,HS!I115)</f>
        <v>-1.3024471172270586</v>
      </c>
      <c r="J115">
        <f>IF(J11=Double!J11,Double!J115,HS!J115)</f>
        <v>-1.352073731694114</v>
      </c>
      <c r="K115">
        <f>IF(K11=Double!K11,Double!K115,HS!K115)</f>
        <v>-1.4108036688739594</v>
      </c>
    </row>
    <row r="116" spans="1:11" x14ac:dyDescent="0.2">
      <c r="A116">
        <v>14</v>
      </c>
      <c r="B116">
        <f>IF(B12=Double!B12,Double!B116,HS!B116)</f>
        <v>-1.4789387930873332</v>
      </c>
      <c r="C116">
        <f>IF(C12=Double!C12,Double!C116,HS!C116)</f>
        <v>-1.3560082106656732</v>
      </c>
      <c r="D116">
        <f>IF(D12=Double!D12,Double!D116,HS!D116)</f>
        <v>-1.3503399507187399</v>
      </c>
      <c r="E116">
        <f>IF(E12=Double!E12,Double!E116,HS!E116)</f>
        <v>-1.344442684249084</v>
      </c>
      <c r="F116">
        <f>IF(F12=Double!F12,Double!F116,HS!F116)</f>
        <v>-1.3393632247931733</v>
      </c>
      <c r="G116">
        <f>IF(G12=Double!G12,Double!G116,HS!G116)</f>
        <v>-1.3212891323917475</v>
      </c>
      <c r="H116">
        <f>IF(H12=Double!H12,Double!H116,HS!H116)</f>
        <v>-1.29276930044475</v>
      </c>
      <c r="I116">
        <f>IF(I12=Double!I12,Double!I116,HS!I116)</f>
        <v>-1.3350792828605509</v>
      </c>
      <c r="J116">
        <f>IF(J12=Double!J12,Double!J116,HS!J116)</f>
        <v>-1.3847058973276061</v>
      </c>
      <c r="K116">
        <f>IF(K12=Double!K12,Double!K116,HS!K116)</f>
        <v>-1.4434358345074514</v>
      </c>
    </row>
    <row r="117" spans="1:11" x14ac:dyDescent="0.2">
      <c r="A117">
        <v>15</v>
      </c>
      <c r="B117">
        <f>IF(B13=Double!B13,Double!B117,HS!B117)</f>
        <v>-1.5115709587208255</v>
      </c>
      <c r="C117">
        <f>IF(C13=Double!C13,Double!C117,HS!C117)</f>
        <v>-1.3886403762991655</v>
      </c>
      <c r="D117">
        <f>IF(D13=Double!D13,Double!D117,HS!D117)</f>
        <v>-1.3829721163522322</v>
      </c>
      <c r="E117">
        <f>IF(E13=Double!E13,Double!E117,HS!E117)</f>
        <v>-1.377074849882576</v>
      </c>
      <c r="F117">
        <f>IF(F13=Double!F13,Double!F117,HS!F117)</f>
        <v>-1.3719953904266653</v>
      </c>
      <c r="G117">
        <f>IF(G13=Double!G13,Double!G117,HS!G117)</f>
        <v>-1.3539212980252398</v>
      </c>
      <c r="H117">
        <f>IF(H13=Double!H13,Double!H117,HS!H117)</f>
        <v>-1.3254014660782423</v>
      </c>
      <c r="I117">
        <f>IF(I13=Double!I13,Double!I117,HS!I117)</f>
        <v>-1.3677114484940429</v>
      </c>
      <c r="J117">
        <f>IF(J13=Double!J13,Double!J117,HS!J117)</f>
        <v>-1.4173380629610983</v>
      </c>
      <c r="K117">
        <f>IF(K13=Double!K13,Double!K117,HS!K117)</f>
        <v>-1.4760680001409436</v>
      </c>
    </row>
    <row r="118" spans="1:11" x14ac:dyDescent="0.2">
      <c r="A118">
        <v>16</v>
      </c>
      <c r="B118">
        <f>IF(B14=Double!B14,Double!B118,HS!B118)</f>
        <v>-1.5442031243543175</v>
      </c>
      <c r="C118">
        <f>IF(C14=Double!C14,Double!C118,HS!C118)</f>
        <v>-1.4212725419326575</v>
      </c>
      <c r="D118">
        <f>IF(D14=Double!D14,Double!D118,HS!D118)</f>
        <v>-1.4156042819857244</v>
      </c>
      <c r="E118">
        <f>IF(E14=Double!E14,Double!E118,HS!E118)</f>
        <v>-1.4097070155160685</v>
      </c>
      <c r="F118">
        <f>IF(F14=Double!F14,Double!F118,HS!F118)</f>
        <v>-1.4046275560601575</v>
      </c>
      <c r="G118">
        <f>IF(G14=Double!G14,Double!G118,HS!G118)</f>
        <v>-1.3865534636587318</v>
      </c>
      <c r="H118">
        <f>IF(H14=Double!H14,Double!H118,HS!H118)</f>
        <v>-1.3580336317117345</v>
      </c>
      <c r="I118">
        <f>IF(I14=Double!I14,Double!I118,HS!I118)</f>
        <v>-1.4003436141275354</v>
      </c>
      <c r="J118">
        <f>IF(J14=Double!J14,Double!J118,HS!J118)</f>
        <v>-1.4499702285945903</v>
      </c>
      <c r="K118">
        <f>IF(K14=Double!K14,Double!K118,HS!K118)</f>
        <v>-1.5087001657744359</v>
      </c>
    </row>
    <row r="119" spans="1:11" x14ac:dyDescent="0.2">
      <c r="A119">
        <v>17</v>
      </c>
      <c r="B119">
        <f>IF(B15=Double!B15,Double!B119,HS!B119)</f>
        <v>-1.5939774959143658</v>
      </c>
      <c r="C119">
        <f>IF(C15=Double!C15,Double!C119,HS!C119)</f>
        <v>-1.4971828920746726</v>
      </c>
      <c r="D119">
        <f>IF(D15=Double!D15,Double!D119,HS!D119)</f>
        <v>-1.4938979547846909</v>
      </c>
      <c r="E119">
        <f>IF(E15=Double!E15,Double!E119,HS!E119)</f>
        <v>-1.4904698126471669</v>
      </c>
      <c r="F119">
        <f>IF(F15=Double!F15,Double!F119,HS!F119)</f>
        <v>-1.4874975491144364</v>
      </c>
      <c r="G119">
        <f>IF(G15=Double!G15,Double!G119,HS!G119)</f>
        <v>-1.4771055665184771</v>
      </c>
      <c r="H119">
        <f>IF(H15=Double!H15,Double!H119,HS!H119)</f>
        <v>-1.4550918781972377</v>
      </c>
      <c r="I119">
        <f>IF(I15=Double!I15,Double!I119,HS!I119)</f>
        <v>-1.4577755813122062</v>
      </c>
      <c r="J119">
        <f>IF(J15=Double!J15,Double!J119,HS!J119)</f>
        <v>-1.5035733979669499</v>
      </c>
      <c r="K119">
        <f>IF(K15=Double!K15,Double!K119,HS!K119)</f>
        <v>-1.5584745373344842</v>
      </c>
    </row>
    <row r="120" spans="1:11" x14ac:dyDescent="0.2">
      <c r="A120">
        <v>18</v>
      </c>
      <c r="B120">
        <f>IF(B16=Double!B16,Double!B120,HS!B120)</f>
        <v>-1.6608940734009698</v>
      </c>
      <c r="C120">
        <f>IF(C16=Double!C16,Double!C120,HS!C120)</f>
        <v>-1.5938482191974095</v>
      </c>
      <c r="D120">
        <f>IF(D16=Double!D16,Double!D120,HS!D120)</f>
        <v>-1.5922658316536182</v>
      </c>
      <c r="E120">
        <f>IF(E16=Double!E16,Double!E120,HS!E120)</f>
        <v>-1.5906076981618353</v>
      </c>
      <c r="F120">
        <f>IF(F16=Double!F16,Double!F120,HS!F120)</f>
        <v>-1.5891754322103384</v>
      </c>
      <c r="G120">
        <f>IF(G16=Double!G16,Double!G120,HS!G120)</f>
        <v>-1.5840063738197934</v>
      </c>
      <c r="H120">
        <f>IF(H16=Double!H16,Double!H120,HS!H120)</f>
        <v>-1.5733496574558192</v>
      </c>
      <c r="I120">
        <f>IF(I16=Double!I16,Double!I120,HS!I120)</f>
        <v>-1.5704899754535542</v>
      </c>
      <c r="J120">
        <f>IF(J16=Double!J16,Double!J120,HS!J120)</f>
        <v>-1.5756374044909853</v>
      </c>
      <c r="K120">
        <f>IF(K16=Double!K16,Double!K120,HS!K120)</f>
        <v>-1.6253911148210882</v>
      </c>
    </row>
    <row r="121" spans="1:11" x14ac:dyDescent="0.2">
      <c r="A121">
        <v>19</v>
      </c>
      <c r="B121">
        <f>IF(B17=Double!B17,Double!B121,HS!B121)</f>
        <v>-1.7449528568141301</v>
      </c>
      <c r="C121">
        <f>IF(C17=Double!C17,Double!C121,HS!C121)</f>
        <v>-1.7104605360778402</v>
      </c>
      <c r="D121">
        <f>IF(D17=Double!D17,Double!D121,HS!D121)</f>
        <v>-1.7099537911843465</v>
      </c>
      <c r="E121">
        <f>IF(E17=Double!E17,Double!E121,HS!E121)</f>
        <v>-1.7094204164667819</v>
      </c>
      <c r="F121">
        <f>IF(F17=Double!F17,Double!F121,HS!F121)</f>
        <v>-1.7089609497545726</v>
      </c>
      <c r="G121">
        <f>IF(G17=Double!G17,Double!G121,HS!G121)</f>
        <v>-1.7072558855626803</v>
      </c>
      <c r="H121">
        <f>IF(H17=Double!H17,Double!H121,HS!H121)</f>
        <v>-1.7037036467746889</v>
      </c>
      <c r="I121">
        <f>IF(I17=Double!I17,Double!I121,HS!I121)</f>
        <v>-1.7029838379716977</v>
      </c>
      <c r="J121">
        <f>IF(J17=Double!J17,Double!J121,HS!J121)</f>
        <v>-1.7016652067465781</v>
      </c>
      <c r="K121">
        <f>IF(K17=Double!K17,Double!K121,HS!K121)</f>
        <v>-1.7094498982342485</v>
      </c>
    </row>
    <row r="122" spans="1:11" x14ac:dyDescent="0.2">
      <c r="A122">
        <v>20</v>
      </c>
      <c r="B122">
        <f>IF(B18=Double!B18,Double!B122,HS!B122)</f>
        <v>-1.8461538461538463</v>
      </c>
      <c r="C122">
        <f>IF(C18=Double!C18,Double!C122,HS!C122)</f>
        <v>-1.8461538461538463</v>
      </c>
      <c r="D122">
        <f>IF(D18=Double!D18,Double!D122,HS!D122)</f>
        <v>-1.8461538461538463</v>
      </c>
      <c r="E122">
        <f>IF(E18=Double!E18,Double!E122,HS!E122)</f>
        <v>-1.8461538461538463</v>
      </c>
      <c r="F122">
        <f>IF(F18=Double!F18,Double!F122,HS!F122)</f>
        <v>-1.8461538461538463</v>
      </c>
      <c r="G122">
        <f>IF(G18=Double!G18,Double!G122,HS!G122)</f>
        <v>-1.8461538461538463</v>
      </c>
      <c r="H122">
        <f>IF(H18=Double!H18,Double!H122,HS!H122)</f>
        <v>-1.8461538461538463</v>
      </c>
      <c r="I122">
        <f>IF(I18=Double!I18,Double!I122,HS!I122)</f>
        <v>-1.8461538461538463</v>
      </c>
      <c r="J122">
        <f>IF(J18=Double!J18,Double!J122,HS!J122)</f>
        <v>-1.8461538461538463</v>
      </c>
      <c r="K122">
        <f>IF(K18=Double!K18,Double!K122,HS!K122)</f>
        <v>-1.8461538461538463</v>
      </c>
    </row>
    <row r="123" spans="1:11" x14ac:dyDescent="0.2">
      <c r="A123">
        <v>21</v>
      </c>
      <c r="B123">
        <f>IF(B19=Double!B19,Double!B123,HS!B123)</f>
        <v>-2</v>
      </c>
      <c r="C123">
        <f>IF(C19=Double!C19,Double!C123,HS!C123)</f>
        <v>-2</v>
      </c>
      <c r="D123">
        <f>IF(D19=Double!D19,Double!D123,HS!D123)</f>
        <v>-2</v>
      </c>
      <c r="E123">
        <f>IF(E19=Double!E19,Double!E123,HS!E123)</f>
        <v>-2</v>
      </c>
      <c r="F123">
        <f>IF(F19=Double!F19,Double!F123,HS!F123)</f>
        <v>-2</v>
      </c>
      <c r="G123">
        <f>IF(G19=Double!G19,Double!G123,HS!G123)</f>
        <v>-2</v>
      </c>
      <c r="H123">
        <f>IF(H19=Double!H19,Double!H123,HS!H123)</f>
        <v>-2</v>
      </c>
      <c r="I123">
        <f>IF(I19=Double!I19,Double!I123,HS!I123)</f>
        <v>-2</v>
      </c>
      <c r="J123">
        <f>IF(J19=Double!J19,Double!J123,HS!J123)</f>
        <v>-2</v>
      </c>
      <c r="K123">
        <f>IF(K19=Double!K19,Double!K123,HS!K123)</f>
        <v>-2</v>
      </c>
    </row>
    <row r="124" spans="1:11" x14ac:dyDescent="0.2">
      <c r="A124">
        <v>22</v>
      </c>
      <c r="B124">
        <f>IF(B20=Double!B20,Double!B124,HS!B124)</f>
        <v>-1</v>
      </c>
      <c r="C124">
        <f>IF(C20=Double!C20,Double!C124,HS!C124)</f>
        <v>-1</v>
      </c>
      <c r="D124">
        <f>IF(D20=Double!D20,Double!D124,HS!D124)</f>
        <v>-1</v>
      </c>
      <c r="E124">
        <f>IF(E20=Double!E20,Double!E124,HS!E124)</f>
        <v>-1</v>
      </c>
      <c r="F124">
        <f>IF(F20=Double!F20,Double!F124,HS!F124)</f>
        <v>-1</v>
      </c>
      <c r="G124">
        <f>IF(G20=Double!G20,Double!G124,HS!G124)</f>
        <v>-1</v>
      </c>
      <c r="H124">
        <f>IF(H20=Double!H20,Double!H124,HS!H124)</f>
        <v>-1</v>
      </c>
      <c r="I124">
        <f>IF(I20=Double!I20,Double!I124,HS!I124)</f>
        <v>-1</v>
      </c>
      <c r="J124">
        <f>IF(J20=Double!J20,Double!J124,HS!J124)</f>
        <v>-1</v>
      </c>
      <c r="K124">
        <f>IF(K20=Double!K20,Double!K124,HS!K124)</f>
        <v>-1</v>
      </c>
    </row>
    <row r="125" spans="1:11" x14ac:dyDescent="0.2">
      <c r="A125">
        <v>23</v>
      </c>
      <c r="B125">
        <f>IF(B21=Double!B21,Double!B125,HS!B125)</f>
        <v>-1</v>
      </c>
      <c r="C125">
        <f>IF(C21=Double!C21,Double!C125,HS!C125)</f>
        <v>-1</v>
      </c>
      <c r="D125">
        <f>IF(D21=Double!D21,Double!D125,HS!D125)</f>
        <v>-1</v>
      </c>
      <c r="E125">
        <f>IF(E21=Double!E21,Double!E125,HS!E125)</f>
        <v>-1</v>
      </c>
      <c r="F125">
        <f>IF(F21=Double!F21,Double!F125,HS!F125)</f>
        <v>-1</v>
      </c>
      <c r="G125">
        <f>IF(G21=Double!G21,Double!G125,HS!G125)</f>
        <v>-1</v>
      </c>
      <c r="H125">
        <f>IF(H21=Double!H21,Double!H125,HS!H125)</f>
        <v>-1</v>
      </c>
      <c r="I125">
        <f>IF(I21=Double!I21,Double!I125,HS!I125)</f>
        <v>-1</v>
      </c>
      <c r="J125">
        <f>IF(J21=Double!J21,Double!J125,HS!J125)</f>
        <v>-1</v>
      </c>
      <c r="K125">
        <f>IF(K21=Double!K21,Double!K125,HS!K125)</f>
        <v>-1</v>
      </c>
    </row>
    <row r="126" spans="1:11" x14ac:dyDescent="0.2">
      <c r="A126">
        <v>24</v>
      </c>
      <c r="B126">
        <f>IF(B22=Double!B22,Double!B126,HS!B126)</f>
        <v>-1</v>
      </c>
      <c r="C126">
        <f>IF(C22=Double!C22,Double!C126,HS!C126)</f>
        <v>-1</v>
      </c>
      <c r="D126">
        <f>IF(D22=Double!D22,Double!D126,HS!D126)</f>
        <v>-1</v>
      </c>
      <c r="E126">
        <f>IF(E22=Double!E22,Double!E126,HS!E126)</f>
        <v>-1</v>
      </c>
      <c r="F126">
        <f>IF(F22=Double!F22,Double!F126,HS!F126)</f>
        <v>-1</v>
      </c>
      <c r="G126">
        <f>IF(G22=Double!G22,Double!G126,HS!G126)</f>
        <v>-1</v>
      </c>
      <c r="H126">
        <f>IF(H22=Double!H22,Double!H126,HS!H126)</f>
        <v>-1</v>
      </c>
      <c r="I126">
        <f>IF(I22=Double!I22,Double!I126,HS!I126)</f>
        <v>-1</v>
      </c>
      <c r="J126">
        <f>IF(J22=Double!J22,Double!J126,HS!J126)</f>
        <v>-1</v>
      </c>
      <c r="K126">
        <f>IF(K22=Double!K22,Double!K126,HS!K126)</f>
        <v>-1</v>
      </c>
    </row>
    <row r="127" spans="1:11" x14ac:dyDescent="0.2">
      <c r="A127">
        <v>25</v>
      </c>
      <c r="B127">
        <f>IF(B23=Double!B23,Double!B127,HS!B127)</f>
        <v>-1</v>
      </c>
      <c r="C127">
        <f>IF(C23=Double!C23,Double!C127,HS!C127)</f>
        <v>-1</v>
      </c>
      <c r="D127">
        <f>IF(D23=Double!D23,Double!D127,HS!D127)</f>
        <v>-1</v>
      </c>
      <c r="E127">
        <f>IF(E23=Double!E23,Double!E127,HS!E127)</f>
        <v>-1</v>
      </c>
      <c r="F127">
        <f>IF(F23=Double!F23,Double!F127,HS!F127)</f>
        <v>-1</v>
      </c>
      <c r="G127">
        <f>IF(G23=Double!G23,Double!G127,HS!G127)</f>
        <v>-1</v>
      </c>
      <c r="H127">
        <f>IF(H23=Double!H23,Double!H127,HS!H127)</f>
        <v>-1</v>
      </c>
      <c r="I127">
        <f>IF(I23=Double!I23,Double!I127,HS!I127)</f>
        <v>-1</v>
      </c>
      <c r="J127">
        <f>IF(J23=Double!J23,Double!J127,HS!J127)</f>
        <v>-1</v>
      </c>
      <c r="K127">
        <f>IF(K23=Double!K23,Double!K127,HS!K127)</f>
        <v>-1</v>
      </c>
    </row>
    <row r="128" spans="1:11" x14ac:dyDescent="0.2">
      <c r="A128">
        <v>26</v>
      </c>
      <c r="B128">
        <f>IF(B24=Double!B24,Double!B128,HS!B128)</f>
        <v>-1</v>
      </c>
      <c r="C128">
        <f>IF(C24=Double!C24,Double!C128,HS!C128)</f>
        <v>-1</v>
      </c>
      <c r="D128">
        <f>IF(D24=Double!D24,Double!D128,HS!D128)</f>
        <v>-1</v>
      </c>
      <c r="E128">
        <f>IF(E24=Double!E24,Double!E128,HS!E128)</f>
        <v>-1</v>
      </c>
      <c r="F128">
        <f>IF(F24=Double!F24,Double!F128,HS!F128)</f>
        <v>-1</v>
      </c>
      <c r="G128">
        <f>IF(G24=Double!G24,Double!G128,HS!G128)</f>
        <v>-1</v>
      </c>
      <c r="H128">
        <f>IF(H24=Double!H24,Double!H128,HS!H128)</f>
        <v>-1</v>
      </c>
      <c r="I128">
        <f>IF(I24=Double!I24,Double!I128,HS!I128)</f>
        <v>-1</v>
      </c>
      <c r="J128">
        <f>IF(J24=Double!J24,Double!J128,HS!J128)</f>
        <v>-1</v>
      </c>
      <c r="K128">
        <f>IF(K24=Double!K24,Double!K128,HS!K128)</f>
        <v>-1</v>
      </c>
    </row>
    <row r="129" spans="1:11" x14ac:dyDescent="0.2">
      <c r="A129">
        <v>27</v>
      </c>
      <c r="B129">
        <f>IF(B25=Double!B25,Double!B129,HS!B129)</f>
        <v>-1</v>
      </c>
      <c r="C129">
        <f>IF(C25=Double!C25,Double!C129,HS!C129)</f>
        <v>-1</v>
      </c>
      <c r="D129">
        <f>IF(D25=Double!D25,Double!D129,HS!D129)</f>
        <v>-1</v>
      </c>
      <c r="E129">
        <f>IF(E25=Double!E25,Double!E129,HS!E129)</f>
        <v>-1</v>
      </c>
      <c r="F129">
        <f>IF(F25=Double!F25,Double!F129,HS!F129)</f>
        <v>-1</v>
      </c>
      <c r="G129">
        <f>IF(G25=Double!G25,Double!G129,HS!G129)</f>
        <v>-1</v>
      </c>
      <c r="H129">
        <f>IF(H25=Double!H25,Double!H129,HS!H129)</f>
        <v>-1</v>
      </c>
      <c r="I129">
        <f>IF(I25=Double!I25,Double!I129,HS!I129)</f>
        <v>-1</v>
      </c>
      <c r="J129">
        <f>IF(J25=Double!J25,Double!J129,HS!J129)</f>
        <v>-1</v>
      </c>
      <c r="K129">
        <f>IF(K25=Double!K25,Double!K129,HS!K129)</f>
        <v>-1</v>
      </c>
    </row>
    <row r="130" spans="1:11" x14ac:dyDescent="0.2">
      <c r="A130">
        <v>28</v>
      </c>
      <c r="B130">
        <f>IF(B26=Double!B26,Double!B130,HS!B130)</f>
        <v>-1</v>
      </c>
      <c r="C130">
        <f>IF(C26=Double!C26,Double!C130,HS!C130)</f>
        <v>-1</v>
      </c>
      <c r="D130">
        <f>IF(D26=Double!D26,Double!D130,HS!D130)</f>
        <v>-1</v>
      </c>
      <c r="E130">
        <f>IF(E26=Double!E26,Double!E130,HS!E130)</f>
        <v>-1</v>
      </c>
      <c r="F130">
        <f>IF(F26=Double!F26,Double!F130,HS!F130)</f>
        <v>-1</v>
      </c>
      <c r="G130">
        <f>IF(G26=Double!G26,Double!G130,HS!G130)</f>
        <v>-1</v>
      </c>
      <c r="H130">
        <f>IF(H26=Double!H26,Double!H130,HS!H130)</f>
        <v>-1</v>
      </c>
      <c r="I130">
        <f>IF(I26=Double!I26,Double!I130,HS!I130)</f>
        <v>-1</v>
      </c>
      <c r="J130">
        <f>IF(J26=Double!J26,Double!J130,HS!J130)</f>
        <v>-1</v>
      </c>
      <c r="K130">
        <f>IF(K26=Double!K26,Double!K130,HS!K130)</f>
        <v>-1</v>
      </c>
    </row>
    <row r="131" spans="1:11" x14ac:dyDescent="0.2">
      <c r="A131">
        <v>29</v>
      </c>
      <c r="B131">
        <f>IF(B27=Double!B27,Double!B131,HS!B131)</f>
        <v>-1</v>
      </c>
      <c r="C131">
        <f>IF(C27=Double!C27,Double!C131,HS!C131)</f>
        <v>-1</v>
      </c>
      <c r="D131">
        <f>IF(D27=Double!D27,Double!D131,HS!D131)</f>
        <v>-1</v>
      </c>
      <c r="E131">
        <f>IF(E27=Double!E27,Double!E131,HS!E131)</f>
        <v>-1</v>
      </c>
      <c r="F131">
        <f>IF(F27=Double!F27,Double!F131,HS!F131)</f>
        <v>-1</v>
      </c>
      <c r="G131">
        <f>IF(G27=Double!G27,Double!G131,HS!G131)</f>
        <v>-1</v>
      </c>
      <c r="H131">
        <f>IF(H27=Double!H27,Double!H131,HS!H131)</f>
        <v>-1</v>
      </c>
      <c r="I131">
        <f>IF(I27=Double!I27,Double!I131,HS!I131)</f>
        <v>-1</v>
      </c>
      <c r="J131">
        <f>IF(J27=Double!J27,Double!J131,HS!J131)</f>
        <v>-1</v>
      </c>
      <c r="K131">
        <f>IF(K27=Double!K27,Double!K131,HS!K131)</f>
        <v>-1</v>
      </c>
    </row>
    <row r="132" spans="1:11" x14ac:dyDescent="0.2">
      <c r="A132">
        <v>30</v>
      </c>
      <c r="B132">
        <f>IF(B28=Double!B28,Double!B132,HS!B132)</f>
        <v>-1</v>
      </c>
      <c r="C132">
        <f>IF(C28=Double!C28,Double!C132,HS!C132)</f>
        <v>-1</v>
      </c>
      <c r="D132">
        <f>IF(D28=Double!D28,Double!D132,HS!D132)</f>
        <v>-1</v>
      </c>
      <c r="E132">
        <f>IF(E28=Double!E28,Double!E132,HS!E132)</f>
        <v>-1</v>
      </c>
      <c r="F132">
        <f>IF(F28=Double!F28,Double!F132,HS!F132)</f>
        <v>-1</v>
      </c>
      <c r="G132">
        <f>IF(G28=Double!G28,Double!G132,HS!G132)</f>
        <v>-1</v>
      </c>
      <c r="H132">
        <f>IF(H28=Double!H28,Double!H132,HS!H132)</f>
        <v>-1</v>
      </c>
      <c r="I132">
        <f>IF(I28=Double!I28,Double!I132,HS!I132)</f>
        <v>-1</v>
      </c>
      <c r="J132">
        <f>IF(J28=Double!J28,Double!J132,HS!J132)</f>
        <v>-1</v>
      </c>
      <c r="K132">
        <f>IF(K28=Double!K28,Double!K132,HS!K132)</f>
        <v>-1</v>
      </c>
    </row>
    <row r="133" spans="1:11" x14ac:dyDescent="0.2">
      <c r="A133">
        <v>31</v>
      </c>
      <c r="B133">
        <f>IF(B29=Double!B29,Double!B133,HS!B133)</f>
        <v>-1</v>
      </c>
      <c r="C133">
        <f>IF(C29=Double!C29,Double!C133,HS!C133)</f>
        <v>-1</v>
      </c>
      <c r="D133">
        <f>IF(D29=Double!D29,Double!D133,HS!D133)</f>
        <v>-1</v>
      </c>
      <c r="E133">
        <f>IF(E29=Double!E29,Double!E133,HS!E133)</f>
        <v>-1</v>
      </c>
      <c r="F133">
        <f>IF(F29=Double!F29,Double!F133,HS!F133)</f>
        <v>-1</v>
      </c>
      <c r="G133">
        <f>IF(G29=Double!G29,Double!G133,HS!G133)</f>
        <v>-1</v>
      </c>
      <c r="H133">
        <f>IF(H29=Double!H29,Double!H133,HS!H133)</f>
        <v>-1</v>
      </c>
      <c r="I133">
        <f>IF(I29=Double!I29,Double!I133,HS!I133)</f>
        <v>-1</v>
      </c>
      <c r="J133">
        <f>IF(J29=Double!J29,Double!J133,HS!J133)</f>
        <v>-1</v>
      </c>
      <c r="K133">
        <f>IF(K29=Double!K29,Double!K133,HS!K133)</f>
        <v>-1</v>
      </c>
    </row>
    <row r="135" spans="1:11" x14ac:dyDescent="0.2">
      <c r="A135" t="s">
        <v>4</v>
      </c>
      <c r="B135">
        <v>1</v>
      </c>
      <c r="C135">
        <v>2</v>
      </c>
      <c r="D135">
        <v>3</v>
      </c>
      <c r="E135">
        <v>4</v>
      </c>
      <c r="F135">
        <v>5</v>
      </c>
      <c r="G135">
        <v>6</v>
      </c>
      <c r="H135">
        <v>7</v>
      </c>
      <c r="I135">
        <v>8</v>
      </c>
      <c r="J135">
        <v>9</v>
      </c>
      <c r="K135">
        <v>10</v>
      </c>
    </row>
    <row r="136" spans="1:11" x14ac:dyDescent="0.2">
      <c r="A136">
        <v>12</v>
      </c>
      <c r="B136">
        <f>IF(B32=Double!B32,Double!B136,HS!B136)</f>
        <v>-1.2831457992863802</v>
      </c>
      <c r="C136">
        <f>IF(C32=Double!C32,Double!C136,HS!C136)</f>
        <v>-1.1602152168647202</v>
      </c>
      <c r="D136">
        <f>IF(D32=Double!D32,Double!D136,HS!D136)</f>
        <v>-1.1545469569177869</v>
      </c>
      <c r="E136">
        <f>IF(E32=Double!E32,Double!E136,HS!E136)</f>
        <v>-1.1486496904481307</v>
      </c>
      <c r="F136">
        <f>IF(F32=Double!F32,Double!F136,HS!F136)</f>
        <v>-1.14357023099222</v>
      </c>
      <c r="G136">
        <f>IF(G32=Double!G32,Double!G136,HS!G136)</f>
        <v>-1.1254961385907947</v>
      </c>
      <c r="H136">
        <f>IF(H32=Double!H32,Double!H136,HS!H136)</f>
        <v>-1.096976306643797</v>
      </c>
      <c r="I136">
        <f>IF(I32=Double!I32,Double!I136,HS!I136)</f>
        <v>-1.1392862890595978</v>
      </c>
      <c r="J136">
        <f>IF(J32=Double!J32,Double!J136,HS!J136)</f>
        <v>-1.188912903526653</v>
      </c>
      <c r="K136">
        <f>IF(K32=Double!K32,Double!K136,HS!K136)</f>
        <v>-1.2476428407064986</v>
      </c>
    </row>
    <row r="137" spans="1:11" x14ac:dyDescent="0.2">
      <c r="A137">
        <v>13</v>
      </c>
      <c r="B137">
        <f>IF(B33=Double!B33,Double!B137,HS!B137)</f>
        <v>-1.2831457992863802</v>
      </c>
      <c r="C137">
        <f>IF(C33=Double!C33,Double!C137,HS!C137)</f>
        <v>-1.1602152168647202</v>
      </c>
      <c r="D137">
        <f>IF(D33=Double!D33,Double!D137,HS!D137)</f>
        <v>-1.1545469569177869</v>
      </c>
      <c r="E137">
        <f>IF(E33=Double!E33,Double!E137,HS!E137)</f>
        <v>-1.1486496904481309</v>
      </c>
      <c r="F137">
        <f>IF(F33=Double!F33,Double!F137,HS!F137)</f>
        <v>-1.1435702309922202</v>
      </c>
      <c r="G137">
        <f>IF(G33=Double!G33,Double!G137,HS!G137)</f>
        <v>-1.1254961385907944</v>
      </c>
      <c r="H137">
        <f>IF(H33=Double!H33,Double!H137,HS!H137)</f>
        <v>-1.096976306643797</v>
      </c>
      <c r="I137">
        <f>IF(I33=Double!I33,Double!I137,HS!I137)</f>
        <v>-1.1392862890595978</v>
      </c>
      <c r="J137">
        <f>IF(J33=Double!J33,Double!J137,HS!J137)</f>
        <v>-1.188912903526653</v>
      </c>
      <c r="K137">
        <f>IF(K33=Double!K33,Double!K137,HS!K137)</f>
        <v>-1.2476428407064986</v>
      </c>
    </row>
    <row r="138" spans="1:11" x14ac:dyDescent="0.2">
      <c r="A138">
        <v>14</v>
      </c>
      <c r="B138">
        <f>IF(B34=Double!B34,Double!B138,HS!B138)</f>
        <v>-1.2831457992863802</v>
      </c>
      <c r="C138">
        <f>IF(C34=Double!C34,Double!C138,HS!C138)</f>
        <v>-1.1602152168647202</v>
      </c>
      <c r="D138">
        <f>IF(D34=Double!D34,Double!D138,HS!D138)</f>
        <v>-1.1545469569177869</v>
      </c>
      <c r="E138">
        <f>IF(E34=Double!E34,Double!E138,HS!E138)</f>
        <v>-1.1486496904481309</v>
      </c>
      <c r="F138">
        <f>IF(F34=Double!F34,Double!F138,HS!F138)</f>
        <v>-1.14357023099222</v>
      </c>
      <c r="G138">
        <f>IF(G34=Double!G34,Double!G138,HS!G138)</f>
        <v>-1.1254961385907944</v>
      </c>
      <c r="H138">
        <f>IF(H34=Double!H34,Double!H138,HS!H138)</f>
        <v>-1.096976306643797</v>
      </c>
      <c r="I138">
        <f>IF(I34=Double!I34,Double!I138,HS!I138)</f>
        <v>-1.1392862890595978</v>
      </c>
      <c r="J138">
        <f>IF(J34=Double!J34,Double!J138,HS!J138)</f>
        <v>-1.188912903526653</v>
      </c>
      <c r="K138">
        <f>IF(K34=Double!K34,Double!K138,HS!K138)</f>
        <v>-1.2476428407064986</v>
      </c>
    </row>
    <row r="139" spans="1:11" x14ac:dyDescent="0.2">
      <c r="A139">
        <v>15</v>
      </c>
      <c r="B139">
        <f>IF(B35=Double!B35,Double!B139,HS!B139)</f>
        <v>-1.2831457992863802</v>
      </c>
      <c r="C139">
        <f>IF(C35=Double!C35,Double!C139,HS!C139)</f>
        <v>-1.1602152168647202</v>
      </c>
      <c r="D139">
        <f>IF(D35=Double!D35,Double!D139,HS!D139)</f>
        <v>-1.1545469569177869</v>
      </c>
      <c r="E139">
        <f>IF(E35=Double!E35,Double!E139,HS!E139)</f>
        <v>-1.1486496904481309</v>
      </c>
      <c r="F139">
        <f>IF(F35=Double!F35,Double!F139,HS!F139)</f>
        <v>-1.14357023099222</v>
      </c>
      <c r="G139">
        <f>IF(G35=Double!G35,Double!G139,HS!G139)</f>
        <v>-1.1254961385907944</v>
      </c>
      <c r="H139">
        <f>IF(H35=Double!H35,Double!H139,HS!H139)</f>
        <v>-1.096976306643797</v>
      </c>
      <c r="I139">
        <f>IF(I35=Double!I35,Double!I139,HS!I139)</f>
        <v>-1.1392862890595978</v>
      </c>
      <c r="J139">
        <f>IF(J35=Double!J35,Double!J139,HS!J139)</f>
        <v>-1.188912903526653</v>
      </c>
      <c r="K139">
        <f>IF(K35=Double!K35,Double!K139,HS!K139)</f>
        <v>-1.2476428407064986</v>
      </c>
    </row>
    <row r="140" spans="1:11" x14ac:dyDescent="0.2">
      <c r="A140">
        <v>16</v>
      </c>
      <c r="B140">
        <f>IF(B36=Double!B36,Double!B140,HS!B140)</f>
        <v>-1.2831457992863802</v>
      </c>
      <c r="C140">
        <f>IF(C36=Double!C36,Double!C140,HS!C140)</f>
        <v>-1.16021521686472</v>
      </c>
      <c r="D140">
        <f>IF(D36=Double!D36,Double!D140,HS!D140)</f>
        <v>-1.1545469569177869</v>
      </c>
      <c r="E140">
        <f>IF(E36=Double!E36,Double!E140,HS!E140)</f>
        <v>-1.1486496904481309</v>
      </c>
      <c r="F140">
        <f>IF(F36=Double!F36,Double!F140,HS!F140)</f>
        <v>-1.14357023099222</v>
      </c>
      <c r="G140">
        <f>IF(G36=Double!G36,Double!G140,HS!G140)</f>
        <v>-1.1254961385907944</v>
      </c>
      <c r="H140">
        <f>IF(H36=Double!H36,Double!H140,HS!H140)</f>
        <v>-1.096976306643797</v>
      </c>
      <c r="I140">
        <f>IF(I36=Double!I36,Double!I140,HS!I140)</f>
        <v>-1.1392862890595978</v>
      </c>
      <c r="J140">
        <f>IF(J36=Double!J36,Double!J140,HS!J140)</f>
        <v>-1.188912903526653</v>
      </c>
      <c r="K140">
        <f>IF(K36=Double!K36,Double!K140,HS!K140)</f>
        <v>-1.2476428407064986</v>
      </c>
    </row>
    <row r="141" spans="1:11" x14ac:dyDescent="0.2">
      <c r="A141">
        <v>17</v>
      </c>
      <c r="B141">
        <f>IF(B37=Double!B37,Double!B141,HS!B141)</f>
        <v>-1.2317191815067121</v>
      </c>
      <c r="C141">
        <f>IF(C37=Double!C37,Double!C141,HS!C141)</f>
        <v>-1.0303806633391521</v>
      </c>
      <c r="D141">
        <f>IF(D37=Double!D37,Double!D141,HS!D141)</f>
        <v>-1.0175624354213635</v>
      </c>
      <c r="E141">
        <f>IF(E37=Double!E37,Double!E141,HS!E141)</f>
        <v>-1.0042577959553116</v>
      </c>
      <c r="F141">
        <f>IF(F37=Double!F37,Double!F141,HS!F141)</f>
        <v>-0.99285674872985985</v>
      </c>
      <c r="G141">
        <f>IF(G37=Double!G37,Double!G141,HS!G141)</f>
        <v>-0.95173632691203536</v>
      </c>
      <c r="H141">
        <f>IF(H37=Double!H37,Double!H141,HS!H141)</f>
        <v>-0.90369806408776343</v>
      </c>
      <c r="I141">
        <f>IF(I37=Double!I37,Double!I141,HS!I141)</f>
        <v>-1.0648868844060613</v>
      </c>
      <c r="J141">
        <f>IF(J37=Double!J37,Double!J141,HS!J141)</f>
        <v>-1.1259998923100507</v>
      </c>
      <c r="K141">
        <f>IF(K37=Double!K37,Double!K141,HS!K141)</f>
        <v>-1.1962162229268303</v>
      </c>
    </row>
    <row r="142" spans="1:11" x14ac:dyDescent="0.2">
      <c r="A142">
        <v>18</v>
      </c>
      <c r="B142">
        <f>IF(B38=Double!B38,Double!B142,HS!B142)</f>
        <v>-1.1802925637270441</v>
      </c>
      <c r="C142">
        <f>IF(C38=Double!C38,Double!C142,HS!C142)</f>
        <v>-0.96811573239698545</v>
      </c>
      <c r="D142">
        <f>IF(D38=Double!D38,Double!D142,HS!D142)</f>
        <v>-0.95733982321148137</v>
      </c>
      <c r="E142">
        <f>IF(E38=Double!E38,Double!E142,HS!E142)</f>
        <v>-0.94613253080460236</v>
      </c>
      <c r="F142">
        <f>IF(F38=Double!F38,Double!F142,HS!F142)</f>
        <v>-0.93643307860499025</v>
      </c>
      <c r="G142">
        <f>IF(G38=Double!G38,Double!G142,HS!G142)</f>
        <v>-0.90269021358732282</v>
      </c>
      <c r="H142">
        <f>IF(H38=Double!H38,Double!H142,HS!H142)</f>
        <v>-0.84009946576852912</v>
      </c>
      <c r="I142">
        <f>IF(I38=Double!I38,Double!I142,HS!I142)</f>
        <v>-0.89903960353603019</v>
      </c>
      <c r="J142">
        <f>IF(J38=Double!J38,Double!J142,HS!J142)</f>
        <v>-1.0706173808550237</v>
      </c>
      <c r="K142">
        <f>IF(K38=Double!K38,Double!K142,HS!K142)</f>
        <v>-1.1447896051471624</v>
      </c>
    </row>
    <row r="143" spans="1:11" x14ac:dyDescent="0.2">
      <c r="A143">
        <v>19</v>
      </c>
      <c r="B143">
        <f>IF(B39=Double!B39,Double!B143,HS!B143)</f>
        <v>-0.45361790781445882</v>
      </c>
      <c r="C143">
        <f>IF(C39=Double!C39,Double!C143,HS!C143)</f>
        <v>-0.24201994027720117</v>
      </c>
      <c r="D143">
        <f>IF(D39=Double!D39,Double!D143,HS!D143)</f>
        <v>-0.23502826305026803</v>
      </c>
      <c r="E143">
        <f>IF(E39=Double!E39,Double!E143,HS!E143)</f>
        <v>-0.22771733101784777</v>
      </c>
      <c r="F143">
        <f>IF(F39=Double!F39,Double!F143,HS!F143)</f>
        <v>-0.22139413596248042</v>
      </c>
      <c r="G143">
        <f>IF(G39=Double!G39,Double!G143,HS!G143)</f>
        <v>-0.19887817367123536</v>
      </c>
      <c r="H143">
        <f>IF(H39=Double!H39,Double!H143,HS!H143)</f>
        <v>-0.15269906942734846</v>
      </c>
      <c r="I143">
        <f>IF(I39=Double!I39,Double!I143,HS!I143)</f>
        <v>-0.13878989363206784</v>
      </c>
      <c r="J143">
        <f>IF(J39=Double!J39,Double!J143,HS!J143)</f>
        <v>-0.18081928533864794</v>
      </c>
      <c r="K143">
        <f>IF(K39=Double!K39,Double!K143,HS!K143)</f>
        <v>-0.45361790781445882</v>
      </c>
    </row>
    <row r="144" spans="1:11" x14ac:dyDescent="0.2">
      <c r="A144">
        <v>20</v>
      </c>
      <c r="B144">
        <f>IF(B40=Double!B40,Double!B144,HS!B144)</f>
        <v>-0.3421935692918448</v>
      </c>
      <c r="C144">
        <f>IF(C40=Double!C40,Double!C144,HS!C144)</f>
        <v>-0.11799348450596005</v>
      </c>
      <c r="D144">
        <f>IF(D40=Double!D40,Double!D144,HS!D144)</f>
        <v>-0.11469964269825067</v>
      </c>
      <c r="E144">
        <f>IF(E40=Double!E40,Double!E144,HS!E144)</f>
        <v>-0.11123270703408057</v>
      </c>
      <c r="F144">
        <f>IF(F40=Double!F40,Double!F144,HS!F144)</f>
        <v>-0.10824617340471979</v>
      </c>
      <c r="G144">
        <f>IF(G40=Double!G40,Double!G144,HS!G144)</f>
        <v>-9.7163256157420136E-2</v>
      </c>
      <c r="H144">
        <f>IF(H40=Double!H40,Double!H144,HS!H144)</f>
        <v>-7.4073704035476681E-2</v>
      </c>
      <c r="I144">
        <f>IF(I40=Double!I40,Double!I144,HS!I144)</f>
        <v>-6.939494681603392E-2</v>
      </c>
      <c r="J144">
        <f>IF(J40=Double!J40,Double!J144,HS!J144)</f>
        <v>-6.0823843852755924E-2</v>
      </c>
      <c r="K144">
        <f>IF(K40=Double!K40,Double!K144,HS!K144)</f>
        <v>-0.11142433852261402</v>
      </c>
    </row>
    <row r="145" spans="1:11" x14ac:dyDescent="0.2">
      <c r="A145">
        <v>21</v>
      </c>
      <c r="B145">
        <f>IF(B41=Double!B41,Double!B145,HS!B145)</f>
        <v>0</v>
      </c>
      <c r="C145">
        <f>IF(C41=Double!C41,Double!C145,HS!C145)</f>
        <v>0</v>
      </c>
      <c r="D145">
        <f>IF(D41=Double!D41,Double!D145,HS!D145)</f>
        <v>0</v>
      </c>
      <c r="E145">
        <f>IF(E41=Double!E41,Double!E145,HS!E145)</f>
        <v>0</v>
      </c>
      <c r="F145">
        <f>IF(F41=Double!F41,Double!F145,HS!F145)</f>
        <v>0</v>
      </c>
      <c r="G145">
        <f>IF(G41=Double!G41,Double!G145,HS!G145)</f>
        <v>0</v>
      </c>
      <c r="H145">
        <f>IF(H41=Double!H41,Double!H145,HS!H145)</f>
        <v>0</v>
      </c>
      <c r="I145">
        <f>IF(I41=Double!I41,Double!I145,HS!I145)</f>
        <v>0</v>
      </c>
      <c r="J145">
        <f>IF(J41=Double!J41,Double!J145,HS!J145)</f>
        <v>0</v>
      </c>
      <c r="K145">
        <f>IF(K41=Double!K41,Double!K145,HS!K145)</f>
        <v>0</v>
      </c>
    </row>
    <row r="146" spans="1:11" x14ac:dyDescent="0.2">
      <c r="A146">
        <v>22</v>
      </c>
      <c r="B146">
        <f>IF(B42=Double!B42,Double!B146,HS!B146)</f>
        <v>-1.4136744618203487</v>
      </c>
      <c r="C146">
        <f>IF(C42=Double!C42,Double!C146,HS!C146)</f>
        <v>-1.2907438793986887</v>
      </c>
      <c r="D146">
        <f>IF(D42=Double!D42,Double!D146,HS!D146)</f>
        <v>-1.2850756194517556</v>
      </c>
      <c r="E146">
        <f>IF(E42=Double!E42,Double!E146,HS!E146)</f>
        <v>-1.2791783529820995</v>
      </c>
      <c r="F146">
        <f>IF(F42=Double!F42,Double!F146,HS!F146)</f>
        <v>-1.2740988935261888</v>
      </c>
      <c r="G146">
        <f>IF(G42=Double!G42,Double!G146,HS!G146)</f>
        <v>-1.2560248011247632</v>
      </c>
      <c r="H146">
        <f>IF(H42=Double!H42,Double!H146,HS!H146)</f>
        <v>-1.2275049691777657</v>
      </c>
      <c r="I146">
        <f>IF(I42=Double!I42,Double!I146,HS!I146)</f>
        <v>-1.2698149515935666</v>
      </c>
      <c r="J146">
        <f>IF(J42=Double!J42,Double!J146,HS!J146)</f>
        <v>-1.3194415660606218</v>
      </c>
      <c r="K146">
        <f>IF(K42=Double!K42,Double!K146,HS!K146)</f>
        <v>-1.3781715032404673</v>
      </c>
    </row>
    <row r="147" spans="1:11" x14ac:dyDescent="0.2">
      <c r="A147">
        <v>23</v>
      </c>
      <c r="B147">
        <f>IF(B43=Double!B43,Double!B147,HS!B147)</f>
        <v>-1.446306627453841</v>
      </c>
      <c r="C147">
        <f>IF(C43=Double!C43,Double!C147,HS!C147)</f>
        <v>-1.323376045032181</v>
      </c>
      <c r="D147">
        <f>IF(D43=Double!D43,Double!D147,HS!D147)</f>
        <v>-1.3177077850852479</v>
      </c>
      <c r="E147">
        <f>IF(E43=Double!E43,Double!E147,HS!E147)</f>
        <v>-1.3118105186155917</v>
      </c>
      <c r="F147">
        <f>IF(F43=Double!F43,Double!F147,HS!F147)</f>
        <v>-1.306731059159681</v>
      </c>
      <c r="G147">
        <f>IF(G43=Double!G43,Double!G147,HS!G147)</f>
        <v>-1.2886569667582555</v>
      </c>
      <c r="H147">
        <f>IF(H43=Double!H43,Double!H147,HS!H147)</f>
        <v>-1.260137134811258</v>
      </c>
      <c r="I147">
        <f>IF(I43=Double!I43,Double!I147,HS!I147)</f>
        <v>-1.3024471172270586</v>
      </c>
      <c r="J147">
        <f>IF(J43=Double!J43,Double!J147,HS!J147)</f>
        <v>-1.352073731694114</v>
      </c>
      <c r="K147">
        <f>IF(K43=Double!K43,Double!K147,HS!K147)</f>
        <v>-1.4108036688739594</v>
      </c>
    </row>
    <row r="148" spans="1:11" x14ac:dyDescent="0.2">
      <c r="A148">
        <v>24</v>
      </c>
      <c r="B148">
        <f>IF(B44=Double!B44,Double!B148,HS!B148)</f>
        <v>-1.4789387930873332</v>
      </c>
      <c r="C148">
        <f>IF(C44=Double!C44,Double!C148,HS!C148)</f>
        <v>-1.3560082106656732</v>
      </c>
      <c r="D148">
        <f>IF(D44=Double!D44,Double!D148,HS!D148)</f>
        <v>-1.3503399507187399</v>
      </c>
      <c r="E148">
        <f>IF(E44=Double!E44,Double!E148,HS!E148)</f>
        <v>-1.344442684249084</v>
      </c>
      <c r="F148">
        <f>IF(F44=Double!F44,Double!F148,HS!F148)</f>
        <v>-1.3393632247931733</v>
      </c>
      <c r="G148">
        <f>IF(G44=Double!G44,Double!G148,HS!G148)</f>
        <v>-1.3212891323917475</v>
      </c>
      <c r="H148">
        <f>IF(H44=Double!H44,Double!H148,HS!H148)</f>
        <v>-1.29276930044475</v>
      </c>
      <c r="I148">
        <f>IF(I44=Double!I44,Double!I148,HS!I148)</f>
        <v>-1.3350792828605509</v>
      </c>
      <c r="J148">
        <f>IF(J44=Double!J44,Double!J148,HS!J148)</f>
        <v>-1.3847058973276061</v>
      </c>
      <c r="K148">
        <f>IF(K44=Double!K44,Double!K148,HS!K148)</f>
        <v>-1.4434358345074514</v>
      </c>
    </row>
    <row r="149" spans="1:11" x14ac:dyDescent="0.2">
      <c r="A149">
        <v>25</v>
      </c>
      <c r="B149">
        <f>IF(B45=Double!B45,Double!B149,HS!B149)</f>
        <v>-1.5115709587208255</v>
      </c>
      <c r="C149">
        <f>IF(C45=Double!C45,Double!C149,HS!C149)</f>
        <v>-1.3886403762991655</v>
      </c>
      <c r="D149">
        <f>IF(D45=Double!D45,Double!D149,HS!D149)</f>
        <v>-1.3829721163522322</v>
      </c>
      <c r="E149">
        <f>IF(E45=Double!E45,Double!E149,HS!E149)</f>
        <v>-1.377074849882576</v>
      </c>
      <c r="F149">
        <f>IF(F45=Double!F45,Double!F149,HS!F149)</f>
        <v>-1.3719953904266653</v>
      </c>
      <c r="G149">
        <f>IF(G45=Double!G45,Double!G149,HS!G149)</f>
        <v>-1.3539212980252398</v>
      </c>
      <c r="H149">
        <f>IF(H45=Double!H45,Double!H149,HS!H149)</f>
        <v>-1.3254014660782423</v>
      </c>
      <c r="I149">
        <f>IF(I45=Double!I45,Double!I149,HS!I149)</f>
        <v>-1.3677114484940429</v>
      </c>
      <c r="J149">
        <f>IF(J45=Double!J45,Double!J149,HS!J149)</f>
        <v>-1.4173380629610983</v>
      </c>
      <c r="K149">
        <f>IF(K45=Double!K45,Double!K149,HS!K149)</f>
        <v>-1.4760680001409436</v>
      </c>
    </row>
    <row r="150" spans="1:11" x14ac:dyDescent="0.2">
      <c r="A150">
        <v>26</v>
      </c>
      <c r="B150">
        <f>IF(B46=Double!B46,Double!B150,HS!B150)</f>
        <v>-1.5442031243543175</v>
      </c>
      <c r="C150">
        <f>IF(C46=Double!C46,Double!C150,HS!C150)</f>
        <v>-1.4212725419326575</v>
      </c>
      <c r="D150">
        <f>IF(D46=Double!D46,Double!D150,HS!D150)</f>
        <v>-1.4156042819857244</v>
      </c>
      <c r="E150">
        <f>IF(E46=Double!E46,Double!E150,HS!E150)</f>
        <v>-1.4097070155160685</v>
      </c>
      <c r="F150">
        <f>IF(F46=Double!F46,Double!F150,HS!F150)</f>
        <v>-1.4046275560601575</v>
      </c>
      <c r="G150">
        <f>IF(G46=Double!G46,Double!G150,HS!G150)</f>
        <v>-1.3865534636587318</v>
      </c>
      <c r="H150">
        <f>IF(H46=Double!H46,Double!H150,HS!H150)</f>
        <v>-1.3580336317117345</v>
      </c>
      <c r="I150">
        <f>IF(I46=Double!I46,Double!I150,HS!I150)</f>
        <v>-1.4003436141275354</v>
      </c>
      <c r="J150">
        <f>IF(J46=Double!J46,Double!J150,HS!J150)</f>
        <v>-1.4499702285945903</v>
      </c>
      <c r="K150">
        <f>IF(K46=Double!K46,Double!K150,HS!K150)</f>
        <v>-1.5087001657744359</v>
      </c>
    </row>
    <row r="151" spans="1:11" x14ac:dyDescent="0.2">
      <c r="A151">
        <v>27</v>
      </c>
      <c r="B151">
        <f>IF(B47=Double!B47,Double!B151,HS!B151)</f>
        <v>-1.5939774959143658</v>
      </c>
      <c r="C151">
        <f>IF(C47=Double!C47,Double!C151,HS!C151)</f>
        <v>-1.4971828920746726</v>
      </c>
      <c r="D151">
        <f>IF(D47=Double!D47,Double!D151,HS!D151)</f>
        <v>-1.4938979547846909</v>
      </c>
      <c r="E151">
        <f>IF(E47=Double!E47,Double!E151,HS!E151)</f>
        <v>-1.4904698126471669</v>
      </c>
      <c r="F151">
        <f>IF(F47=Double!F47,Double!F151,HS!F151)</f>
        <v>-1.4874975491144364</v>
      </c>
      <c r="G151">
        <f>IF(G47=Double!G47,Double!G151,HS!G151)</f>
        <v>-1.4771055665184771</v>
      </c>
      <c r="H151">
        <f>IF(H47=Double!H47,Double!H151,HS!H151)</f>
        <v>-1.4550918781972377</v>
      </c>
      <c r="I151">
        <f>IF(I47=Double!I47,Double!I151,HS!I151)</f>
        <v>-1.4577755813122062</v>
      </c>
      <c r="J151">
        <f>IF(J47=Double!J47,Double!J151,HS!J151)</f>
        <v>-1.5035733979669499</v>
      </c>
      <c r="K151">
        <f>IF(K47=Double!K47,Double!K151,HS!K151)</f>
        <v>-1.5584745373344842</v>
      </c>
    </row>
    <row r="152" spans="1:11" x14ac:dyDescent="0.2">
      <c r="A152">
        <v>28</v>
      </c>
      <c r="B152">
        <f>IF(B48=Double!B48,Double!B152,HS!B152)</f>
        <v>-1.6608940734009698</v>
      </c>
      <c r="C152">
        <f>IF(C48=Double!C48,Double!C152,HS!C152)</f>
        <v>-1.5938482191974095</v>
      </c>
      <c r="D152">
        <f>IF(D48=Double!D48,Double!D152,HS!D152)</f>
        <v>-1.5922658316536182</v>
      </c>
      <c r="E152">
        <f>IF(E48=Double!E48,Double!E152,HS!E152)</f>
        <v>-1.5906076981618353</v>
      </c>
      <c r="F152">
        <f>IF(F48=Double!F48,Double!F152,HS!F152)</f>
        <v>-1.5891754322103384</v>
      </c>
      <c r="G152">
        <f>IF(G48=Double!G48,Double!G152,HS!G152)</f>
        <v>-1.5840063738197934</v>
      </c>
      <c r="H152">
        <f>IF(H48=Double!H48,Double!H152,HS!H152)</f>
        <v>-1.5733496574558192</v>
      </c>
      <c r="I152">
        <f>IF(I48=Double!I48,Double!I152,HS!I152)</f>
        <v>-1.5704899754535542</v>
      </c>
      <c r="J152">
        <f>IF(J48=Double!J48,Double!J152,HS!J152)</f>
        <v>-1.5756374044909853</v>
      </c>
      <c r="K152">
        <f>IF(K48=Double!K48,Double!K152,HS!K152)</f>
        <v>-1.6253911148210882</v>
      </c>
    </row>
    <row r="153" spans="1:11" x14ac:dyDescent="0.2">
      <c r="A153">
        <v>29</v>
      </c>
      <c r="B153">
        <f>IF(B49=Double!B49,Double!B153,HS!B153)</f>
        <v>-1.7449528568141301</v>
      </c>
      <c r="C153">
        <f>IF(C49=Double!C49,Double!C153,HS!C153)</f>
        <v>-1.7104605360778402</v>
      </c>
      <c r="D153">
        <f>IF(D49=Double!D49,Double!D153,HS!D153)</f>
        <v>-1.7099537911843465</v>
      </c>
      <c r="E153">
        <f>IF(E49=Double!E49,Double!E153,HS!E153)</f>
        <v>-1.7094204164667819</v>
      </c>
      <c r="F153">
        <f>IF(F49=Double!F49,Double!F153,HS!F153)</f>
        <v>-1.7089609497545726</v>
      </c>
      <c r="G153">
        <f>IF(G49=Double!G49,Double!G153,HS!G153)</f>
        <v>-1.7072558855626803</v>
      </c>
      <c r="H153">
        <f>IF(H49=Double!H49,Double!H153,HS!H153)</f>
        <v>-1.7037036467746889</v>
      </c>
      <c r="I153">
        <f>IF(I49=Double!I49,Double!I153,HS!I153)</f>
        <v>-1.7029838379716977</v>
      </c>
      <c r="J153">
        <f>IF(J49=Double!J49,Double!J153,HS!J153)</f>
        <v>-1.7016652067465781</v>
      </c>
      <c r="K153">
        <f>IF(K49=Double!K49,Double!K153,HS!K153)</f>
        <v>-1.7094498982342485</v>
      </c>
    </row>
    <row r="154" spans="1:11" x14ac:dyDescent="0.2">
      <c r="A154">
        <v>30</v>
      </c>
      <c r="B154">
        <f>IF(B50=Double!B50,Double!B154,HS!B154)</f>
        <v>-1.8461538461538463</v>
      </c>
      <c r="C154">
        <f>IF(C50=Double!C50,Double!C154,HS!C154)</f>
        <v>-1.8461538461538463</v>
      </c>
      <c r="D154">
        <f>IF(D50=Double!D50,Double!D154,HS!D154)</f>
        <v>-1.8461538461538463</v>
      </c>
      <c r="E154">
        <f>IF(E50=Double!E50,Double!E154,HS!E154)</f>
        <v>-1.8461538461538463</v>
      </c>
      <c r="F154">
        <f>IF(F50=Double!F50,Double!F154,HS!F154)</f>
        <v>-1.8461538461538463</v>
      </c>
      <c r="G154">
        <f>IF(G50=Double!G50,Double!G154,HS!G154)</f>
        <v>-1.8461538461538463</v>
      </c>
      <c r="H154">
        <f>IF(H50=Double!H50,Double!H154,HS!H154)</f>
        <v>-1.8461538461538463</v>
      </c>
      <c r="I154">
        <f>IF(I50=Double!I50,Double!I154,HS!I154)</f>
        <v>-1.8461538461538463</v>
      </c>
      <c r="J154">
        <f>IF(J50=Double!J50,Double!J154,HS!J154)</f>
        <v>-1.8461538461538463</v>
      </c>
      <c r="K154">
        <f>IF(K50=Double!K50,Double!K154,HS!K154)</f>
        <v>-1.8461538461538463</v>
      </c>
    </row>
    <row r="155" spans="1:11" x14ac:dyDescent="0.2">
      <c r="A155">
        <v>31</v>
      </c>
      <c r="B155">
        <f>IF(B51=Double!B51,Double!B155,HS!B155)</f>
        <v>-2</v>
      </c>
      <c r="C155">
        <f>IF(C51=Double!C51,Double!C155,HS!C155)</f>
        <v>-2</v>
      </c>
      <c r="D155">
        <f>IF(D51=Double!D51,Double!D155,HS!D155)</f>
        <v>-2</v>
      </c>
      <c r="E155">
        <f>IF(E51=Double!E51,Double!E155,HS!E155)</f>
        <v>-2</v>
      </c>
      <c r="F155">
        <f>IF(F51=Double!F51,Double!F155,HS!F155)</f>
        <v>-2</v>
      </c>
      <c r="G155">
        <f>IF(G51=Double!G51,Double!G155,HS!G155)</f>
        <v>-2</v>
      </c>
      <c r="H155">
        <f>IF(H51=Double!H51,Double!H155,HS!H155)</f>
        <v>-2</v>
      </c>
      <c r="I155">
        <f>IF(I51=Double!I51,Double!I155,HS!I155)</f>
        <v>-2</v>
      </c>
      <c r="J155">
        <f>IF(J51=Double!J51,Double!J155,HS!J155)</f>
        <v>-2</v>
      </c>
      <c r="K155">
        <f>IF(K51=Double!K51,Double!K155,HS!K155)</f>
        <v>-2</v>
      </c>
    </row>
  </sheetData>
  <sheetProtection sheet="1" objects="1" scenarios="1"/>
  <mergeCells count="2">
    <mergeCell ref="A52:K52"/>
    <mergeCell ref="A104:K104"/>
  </mergeCells>
  <phoneticPr fontId="16" type="noConversion"/>
  <conditionalFormatting sqref="O32:X51 O2:X29">
    <cfRule type="containsText" dxfId="792" priority="16" operator="containsText" text="S">
      <formula>NOT(ISERROR(SEARCH("S",O2)))</formula>
    </cfRule>
    <cfRule type="containsText" dxfId="791" priority="17" operator="containsText" text="H">
      <formula>NOT(ISERROR(SEARCH("H",O2)))</formula>
    </cfRule>
  </conditionalFormatting>
  <conditionalFormatting sqref="O32:X51 O2:X29">
    <cfRule type="containsText" dxfId="790" priority="13" operator="containsText" text="D">
      <formula>NOT(ISERROR(SEARCH("D",O2)))</formula>
    </cfRule>
  </conditionalFormatting>
  <pageMargins left="0.7" right="0.7" top="0.75" bottom="0.75" header="0.3" footer="0.3"/>
  <pageSetup paperSize="9" orientation="landscape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8"/>
  <dimension ref="A1:K155"/>
  <sheetViews>
    <sheetView workbookViewId="0">
      <selection activeCell="D34" sqref="D34"/>
    </sheetView>
  </sheetViews>
  <sheetFormatPr baseColWidth="10" defaultColWidth="8.83203125" defaultRowHeight="16" x14ac:dyDescent="0.2"/>
  <sheetData>
    <row r="1" spans="1:11" x14ac:dyDescent="0.2">
      <c r="A1" t="s">
        <v>7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</row>
    <row r="2" spans="1:11" x14ac:dyDescent="0.2">
      <c r="A2">
        <v>4</v>
      </c>
      <c r="B2">
        <v>-0.5</v>
      </c>
      <c r="C2">
        <v>-0.5</v>
      </c>
      <c r="D2">
        <v>-0.5</v>
      </c>
      <c r="E2">
        <v>-0.5</v>
      </c>
      <c r="F2">
        <v>-0.5</v>
      </c>
      <c r="G2">
        <v>-0.5</v>
      </c>
      <c r="H2">
        <v>-0.5</v>
      </c>
      <c r="I2">
        <v>-0.5</v>
      </c>
      <c r="J2">
        <v>-0.5</v>
      </c>
      <c r="K2">
        <v>-0.5</v>
      </c>
    </row>
    <row r="3" spans="1:11" x14ac:dyDescent="0.2">
      <c r="A3">
        <v>5</v>
      </c>
      <c r="B3">
        <v>-0.5</v>
      </c>
      <c r="C3">
        <v>-0.5</v>
      </c>
      <c r="D3">
        <v>-0.5</v>
      </c>
      <c r="E3">
        <v>-0.5</v>
      </c>
      <c r="F3">
        <v>-0.5</v>
      </c>
      <c r="G3">
        <v>-0.5</v>
      </c>
      <c r="H3">
        <v>-0.5</v>
      </c>
      <c r="I3">
        <v>-0.5</v>
      </c>
      <c r="J3">
        <v>-0.5</v>
      </c>
      <c r="K3">
        <v>-0.5</v>
      </c>
    </row>
    <row r="4" spans="1:11" x14ac:dyDescent="0.2">
      <c r="A4">
        <v>6</v>
      </c>
      <c r="B4">
        <v>-0.5</v>
      </c>
      <c r="C4">
        <v>-0.5</v>
      </c>
      <c r="D4">
        <v>-0.5</v>
      </c>
      <c r="E4">
        <v>-0.5</v>
      </c>
      <c r="F4">
        <v>-0.5</v>
      </c>
      <c r="G4">
        <v>-0.5</v>
      </c>
      <c r="H4">
        <v>-0.5</v>
      </c>
      <c r="I4">
        <v>-0.5</v>
      </c>
      <c r="J4">
        <v>-0.5</v>
      </c>
      <c r="K4">
        <v>-0.5</v>
      </c>
    </row>
    <row r="5" spans="1:11" x14ac:dyDescent="0.2">
      <c r="A5">
        <v>7</v>
      </c>
      <c r="B5">
        <v>-0.5</v>
      </c>
      <c r="C5">
        <v>-0.5</v>
      </c>
      <c r="D5">
        <v>-0.5</v>
      </c>
      <c r="E5">
        <v>-0.5</v>
      </c>
      <c r="F5">
        <v>-0.5</v>
      </c>
      <c r="G5">
        <v>-0.5</v>
      </c>
      <c r="H5">
        <v>-0.5</v>
      </c>
      <c r="I5">
        <v>-0.5</v>
      </c>
      <c r="J5">
        <v>-0.5</v>
      </c>
      <c r="K5">
        <v>-0.5</v>
      </c>
    </row>
    <row r="6" spans="1:11" x14ac:dyDescent="0.2">
      <c r="A6">
        <v>8</v>
      </c>
      <c r="B6">
        <v>-0.5</v>
      </c>
      <c r="C6">
        <v>-0.5</v>
      </c>
      <c r="D6">
        <v>-0.5</v>
      </c>
      <c r="E6">
        <v>-0.5</v>
      </c>
      <c r="F6">
        <v>-0.5</v>
      </c>
      <c r="G6">
        <v>-0.5</v>
      </c>
      <c r="H6">
        <v>-0.5</v>
      </c>
      <c r="I6">
        <v>-0.5</v>
      </c>
      <c r="J6">
        <v>-0.5</v>
      </c>
      <c r="K6">
        <v>-0.5</v>
      </c>
    </row>
    <row r="7" spans="1:11" x14ac:dyDescent="0.2">
      <c r="A7">
        <v>9</v>
      </c>
      <c r="B7">
        <v>-0.5</v>
      </c>
      <c r="C7">
        <v>-0.5</v>
      </c>
      <c r="D7">
        <v>-0.5</v>
      </c>
      <c r="E7">
        <v>-0.5</v>
      </c>
      <c r="F7">
        <v>-0.5</v>
      </c>
      <c r="G7">
        <v>-0.5</v>
      </c>
      <c r="H7">
        <v>-0.5</v>
      </c>
      <c r="I7">
        <v>-0.5</v>
      </c>
      <c r="J7">
        <v>-0.5</v>
      </c>
      <c r="K7">
        <v>-0.5</v>
      </c>
    </row>
    <row r="8" spans="1:11" x14ac:dyDescent="0.2">
      <c r="A8">
        <v>10</v>
      </c>
      <c r="B8">
        <v>-0.5</v>
      </c>
      <c r="C8">
        <v>-0.5</v>
      </c>
      <c r="D8">
        <v>-0.5</v>
      </c>
      <c r="E8">
        <v>-0.5</v>
      </c>
      <c r="F8">
        <v>-0.5</v>
      </c>
      <c r="G8">
        <v>-0.5</v>
      </c>
      <c r="H8">
        <v>-0.5</v>
      </c>
      <c r="I8">
        <v>-0.5</v>
      </c>
      <c r="J8">
        <v>-0.5</v>
      </c>
      <c r="K8">
        <v>-0.5</v>
      </c>
    </row>
    <row r="9" spans="1:11" x14ac:dyDescent="0.2">
      <c r="A9">
        <v>11</v>
      </c>
      <c r="B9">
        <v>-0.5</v>
      </c>
      <c r="C9">
        <v>-0.5</v>
      </c>
      <c r="D9">
        <v>-0.5</v>
      </c>
      <c r="E9">
        <v>-0.5</v>
      </c>
      <c r="F9">
        <v>-0.5</v>
      </c>
      <c r="G9">
        <v>-0.5</v>
      </c>
      <c r="H9">
        <v>-0.5</v>
      </c>
      <c r="I9">
        <v>-0.5</v>
      </c>
      <c r="J9">
        <v>-0.5</v>
      </c>
      <c r="K9">
        <v>-0.5</v>
      </c>
    </row>
    <row r="10" spans="1:11" x14ac:dyDescent="0.2">
      <c r="A10">
        <v>12</v>
      </c>
      <c r="B10">
        <v>-0.5</v>
      </c>
      <c r="C10">
        <v>-0.5</v>
      </c>
      <c r="D10">
        <v>-0.5</v>
      </c>
      <c r="E10">
        <v>-0.5</v>
      </c>
      <c r="F10">
        <v>-0.5</v>
      </c>
      <c r="G10">
        <v>-0.5</v>
      </c>
      <c r="H10">
        <v>-0.5</v>
      </c>
      <c r="I10">
        <v>-0.5</v>
      </c>
      <c r="J10">
        <v>-0.5</v>
      </c>
      <c r="K10">
        <v>-0.5</v>
      </c>
    </row>
    <row r="11" spans="1:11" x14ac:dyDescent="0.2">
      <c r="A11">
        <v>13</v>
      </c>
      <c r="B11">
        <v>-0.5</v>
      </c>
      <c r="C11">
        <v>-0.5</v>
      </c>
      <c r="D11">
        <v>-0.5</v>
      </c>
      <c r="E11">
        <v>-0.5</v>
      </c>
      <c r="F11">
        <v>-0.5</v>
      </c>
      <c r="G11">
        <v>-0.5</v>
      </c>
      <c r="H11">
        <v>-0.5</v>
      </c>
      <c r="I11">
        <v>-0.5</v>
      </c>
      <c r="J11">
        <v>-0.5</v>
      </c>
      <c r="K11">
        <v>-0.5</v>
      </c>
    </row>
    <row r="12" spans="1:11" x14ac:dyDescent="0.2">
      <c r="A12">
        <v>14</v>
      </c>
      <c r="B12">
        <v>-0.5</v>
      </c>
      <c r="C12">
        <v>-0.5</v>
      </c>
      <c r="D12">
        <v>-0.5</v>
      </c>
      <c r="E12">
        <v>-0.5</v>
      </c>
      <c r="F12">
        <v>-0.5</v>
      </c>
      <c r="G12">
        <v>-0.5</v>
      </c>
      <c r="H12">
        <v>-0.5</v>
      </c>
      <c r="I12">
        <v>-0.5</v>
      </c>
      <c r="J12">
        <v>-0.5</v>
      </c>
      <c r="K12">
        <v>-0.5</v>
      </c>
    </row>
    <row r="13" spans="1:11" x14ac:dyDescent="0.2">
      <c r="A13">
        <v>15</v>
      </c>
      <c r="B13">
        <v>-0.5</v>
      </c>
      <c r="C13">
        <v>-0.5</v>
      </c>
      <c r="D13">
        <v>-0.5</v>
      </c>
      <c r="E13">
        <v>-0.5</v>
      </c>
      <c r="F13">
        <v>-0.5</v>
      </c>
      <c r="G13">
        <v>-0.5</v>
      </c>
      <c r="H13">
        <v>-0.5</v>
      </c>
      <c r="I13">
        <v>-0.5</v>
      </c>
      <c r="J13">
        <v>-0.5</v>
      </c>
      <c r="K13">
        <v>-0.5</v>
      </c>
    </row>
    <row r="14" spans="1:11" x14ac:dyDescent="0.2">
      <c r="A14">
        <v>16</v>
      </c>
      <c r="B14">
        <v>-0.5</v>
      </c>
      <c r="C14">
        <v>-0.5</v>
      </c>
      <c r="D14">
        <v>-0.5</v>
      </c>
      <c r="E14">
        <v>-0.5</v>
      </c>
      <c r="F14">
        <v>-0.5</v>
      </c>
      <c r="G14">
        <v>-0.5</v>
      </c>
      <c r="H14">
        <v>-0.5</v>
      </c>
      <c r="I14">
        <v>-0.5</v>
      </c>
      <c r="J14">
        <v>-0.5</v>
      </c>
      <c r="K14">
        <v>-0.5</v>
      </c>
    </row>
    <row r="15" spans="1:11" x14ac:dyDescent="0.2">
      <c r="A15">
        <v>17</v>
      </c>
      <c r="B15">
        <v>-0.5</v>
      </c>
      <c r="C15">
        <v>-0.5</v>
      </c>
      <c r="D15">
        <v>-0.5</v>
      </c>
      <c r="E15">
        <v>-0.5</v>
      </c>
      <c r="F15">
        <v>-0.5</v>
      </c>
      <c r="G15">
        <v>-0.5</v>
      </c>
      <c r="H15">
        <v>-0.5</v>
      </c>
      <c r="I15">
        <v>-0.5</v>
      </c>
      <c r="J15">
        <v>-0.5</v>
      </c>
      <c r="K15">
        <v>-0.5</v>
      </c>
    </row>
    <row r="16" spans="1:11" x14ac:dyDescent="0.2">
      <c r="A16">
        <v>18</v>
      </c>
      <c r="B16">
        <v>-0.5</v>
      </c>
      <c r="C16">
        <v>-0.5</v>
      </c>
      <c r="D16">
        <v>-0.5</v>
      </c>
      <c r="E16">
        <v>-0.5</v>
      </c>
      <c r="F16">
        <v>-0.5</v>
      </c>
      <c r="G16">
        <v>-0.5</v>
      </c>
      <c r="H16">
        <v>-0.5</v>
      </c>
      <c r="I16">
        <v>-0.5</v>
      </c>
      <c r="J16">
        <v>-0.5</v>
      </c>
      <c r="K16">
        <v>-0.5</v>
      </c>
    </row>
    <row r="17" spans="1:11" x14ac:dyDescent="0.2">
      <c r="A17">
        <v>19</v>
      </c>
      <c r="B17">
        <v>-0.5</v>
      </c>
      <c r="C17">
        <v>-0.5</v>
      </c>
      <c r="D17">
        <v>-0.5</v>
      </c>
      <c r="E17">
        <v>-0.5</v>
      </c>
      <c r="F17">
        <v>-0.5</v>
      </c>
      <c r="G17">
        <v>-0.5</v>
      </c>
      <c r="H17">
        <v>-0.5</v>
      </c>
      <c r="I17">
        <v>-0.5</v>
      </c>
      <c r="J17">
        <v>-0.5</v>
      </c>
      <c r="K17">
        <v>-0.5</v>
      </c>
    </row>
    <row r="18" spans="1:11" x14ac:dyDescent="0.2">
      <c r="A18">
        <v>20</v>
      </c>
      <c r="B18">
        <v>-0.5</v>
      </c>
      <c r="C18">
        <v>-0.5</v>
      </c>
      <c r="D18">
        <v>-0.5</v>
      </c>
      <c r="E18">
        <v>-0.5</v>
      </c>
      <c r="F18">
        <v>-0.5</v>
      </c>
      <c r="G18">
        <v>-0.5</v>
      </c>
      <c r="H18">
        <v>-0.5</v>
      </c>
      <c r="I18">
        <v>-0.5</v>
      </c>
      <c r="J18">
        <v>-0.5</v>
      </c>
      <c r="K18">
        <v>-0.5</v>
      </c>
    </row>
    <row r="19" spans="1:11" x14ac:dyDescent="0.2">
      <c r="A19">
        <v>21</v>
      </c>
      <c r="B19">
        <v>-0.5</v>
      </c>
      <c r="C19">
        <v>-0.5</v>
      </c>
      <c r="D19">
        <v>-0.5</v>
      </c>
      <c r="E19">
        <v>-0.5</v>
      </c>
      <c r="F19">
        <v>-0.5</v>
      </c>
      <c r="G19">
        <v>-0.5</v>
      </c>
      <c r="H19">
        <v>-0.5</v>
      </c>
      <c r="I19">
        <v>-0.5</v>
      </c>
      <c r="J19">
        <v>-0.5</v>
      </c>
      <c r="K19">
        <v>-0.5</v>
      </c>
    </row>
    <row r="20" spans="1:11" x14ac:dyDescent="0.2">
      <c r="A20">
        <v>22</v>
      </c>
      <c r="B20">
        <v>-0.5</v>
      </c>
      <c r="C20">
        <v>-0.5</v>
      </c>
      <c r="D20">
        <v>-0.5</v>
      </c>
      <c r="E20">
        <v>-0.5</v>
      </c>
      <c r="F20">
        <v>-0.5</v>
      </c>
      <c r="G20">
        <v>-0.5</v>
      </c>
      <c r="H20">
        <v>-0.5</v>
      </c>
      <c r="I20">
        <v>-0.5</v>
      </c>
      <c r="J20">
        <v>-0.5</v>
      </c>
      <c r="K20">
        <v>-0.5</v>
      </c>
    </row>
    <row r="21" spans="1:11" x14ac:dyDescent="0.2">
      <c r="A21">
        <v>23</v>
      </c>
      <c r="B21">
        <v>-0.5</v>
      </c>
      <c r="C21">
        <v>-0.5</v>
      </c>
      <c r="D21">
        <v>-0.5</v>
      </c>
      <c r="E21">
        <v>-0.5</v>
      </c>
      <c r="F21">
        <v>-0.5</v>
      </c>
      <c r="G21">
        <v>-0.5</v>
      </c>
      <c r="H21">
        <v>-0.5</v>
      </c>
      <c r="I21">
        <v>-0.5</v>
      </c>
      <c r="J21">
        <v>-0.5</v>
      </c>
      <c r="K21">
        <v>-0.5</v>
      </c>
    </row>
    <row r="22" spans="1:11" x14ac:dyDescent="0.2">
      <c r="A22">
        <v>24</v>
      </c>
      <c r="B22">
        <v>-0.5</v>
      </c>
      <c r="C22">
        <v>-0.5</v>
      </c>
      <c r="D22">
        <v>-0.5</v>
      </c>
      <c r="E22">
        <v>-0.5</v>
      </c>
      <c r="F22">
        <v>-0.5</v>
      </c>
      <c r="G22">
        <v>-0.5</v>
      </c>
      <c r="H22">
        <v>-0.5</v>
      </c>
      <c r="I22">
        <v>-0.5</v>
      </c>
      <c r="J22">
        <v>-0.5</v>
      </c>
      <c r="K22">
        <v>-0.5</v>
      </c>
    </row>
    <row r="23" spans="1:11" x14ac:dyDescent="0.2">
      <c r="A23">
        <v>25</v>
      </c>
      <c r="B23">
        <v>-0.5</v>
      </c>
      <c r="C23">
        <v>-0.5</v>
      </c>
      <c r="D23">
        <v>-0.5</v>
      </c>
      <c r="E23">
        <v>-0.5</v>
      </c>
      <c r="F23">
        <v>-0.5</v>
      </c>
      <c r="G23">
        <v>-0.5</v>
      </c>
      <c r="H23">
        <v>-0.5</v>
      </c>
      <c r="I23">
        <v>-0.5</v>
      </c>
      <c r="J23">
        <v>-0.5</v>
      </c>
      <c r="K23">
        <v>-0.5</v>
      </c>
    </row>
    <row r="24" spans="1:11" x14ac:dyDescent="0.2">
      <c r="A24">
        <v>26</v>
      </c>
      <c r="B24">
        <v>-0.5</v>
      </c>
      <c r="C24">
        <v>-0.5</v>
      </c>
      <c r="D24">
        <v>-0.5</v>
      </c>
      <c r="E24">
        <v>-0.5</v>
      </c>
      <c r="F24">
        <v>-0.5</v>
      </c>
      <c r="G24">
        <v>-0.5</v>
      </c>
      <c r="H24">
        <v>-0.5</v>
      </c>
      <c r="I24">
        <v>-0.5</v>
      </c>
      <c r="J24">
        <v>-0.5</v>
      </c>
      <c r="K24">
        <v>-0.5</v>
      </c>
    </row>
    <row r="25" spans="1:11" x14ac:dyDescent="0.2">
      <c r="A25">
        <v>27</v>
      </c>
      <c r="B25">
        <v>-0.5</v>
      </c>
      <c r="C25">
        <v>-0.5</v>
      </c>
      <c r="D25">
        <v>-0.5</v>
      </c>
      <c r="E25">
        <v>-0.5</v>
      </c>
      <c r="F25">
        <v>-0.5</v>
      </c>
      <c r="G25">
        <v>-0.5</v>
      </c>
      <c r="H25">
        <v>-0.5</v>
      </c>
      <c r="I25">
        <v>-0.5</v>
      </c>
      <c r="J25">
        <v>-0.5</v>
      </c>
      <c r="K25">
        <v>-0.5</v>
      </c>
    </row>
    <row r="26" spans="1:11" x14ac:dyDescent="0.2">
      <c r="A26">
        <v>28</v>
      </c>
      <c r="B26">
        <v>-0.5</v>
      </c>
      <c r="C26">
        <v>-0.5</v>
      </c>
      <c r="D26">
        <v>-0.5</v>
      </c>
      <c r="E26">
        <v>-0.5</v>
      </c>
      <c r="F26">
        <v>-0.5</v>
      </c>
      <c r="G26">
        <v>-0.5</v>
      </c>
      <c r="H26">
        <v>-0.5</v>
      </c>
      <c r="I26">
        <v>-0.5</v>
      </c>
      <c r="J26">
        <v>-0.5</v>
      </c>
      <c r="K26">
        <v>-0.5</v>
      </c>
    </row>
    <row r="27" spans="1:11" x14ac:dyDescent="0.2">
      <c r="A27">
        <v>29</v>
      </c>
      <c r="B27">
        <v>-0.5</v>
      </c>
      <c r="C27">
        <v>-0.5</v>
      </c>
      <c r="D27">
        <v>-0.5</v>
      </c>
      <c r="E27">
        <v>-0.5</v>
      </c>
      <c r="F27">
        <v>-0.5</v>
      </c>
      <c r="G27">
        <v>-0.5</v>
      </c>
      <c r="H27">
        <v>-0.5</v>
      </c>
      <c r="I27">
        <v>-0.5</v>
      </c>
      <c r="J27">
        <v>-0.5</v>
      </c>
      <c r="K27">
        <v>-0.5</v>
      </c>
    </row>
    <row r="28" spans="1:11" x14ac:dyDescent="0.2">
      <c r="A28">
        <v>30</v>
      </c>
      <c r="B28">
        <v>-0.5</v>
      </c>
      <c r="C28">
        <v>-0.5</v>
      </c>
      <c r="D28">
        <v>-0.5</v>
      </c>
      <c r="E28">
        <v>-0.5</v>
      </c>
      <c r="F28">
        <v>-0.5</v>
      </c>
      <c r="G28">
        <v>-0.5</v>
      </c>
      <c r="H28">
        <v>-0.5</v>
      </c>
      <c r="I28">
        <v>-0.5</v>
      </c>
      <c r="J28">
        <v>-0.5</v>
      </c>
      <c r="K28">
        <v>-0.5</v>
      </c>
    </row>
    <row r="29" spans="1:11" x14ac:dyDescent="0.2">
      <c r="A29">
        <v>31</v>
      </c>
      <c r="B29">
        <v>-0.5</v>
      </c>
      <c r="C29">
        <v>-0.5</v>
      </c>
      <c r="D29">
        <v>-0.5</v>
      </c>
      <c r="E29">
        <v>-0.5</v>
      </c>
      <c r="F29">
        <v>-0.5</v>
      </c>
      <c r="G29">
        <v>-0.5</v>
      </c>
      <c r="H29">
        <v>-0.5</v>
      </c>
      <c r="I29">
        <v>-0.5</v>
      </c>
      <c r="J29">
        <v>-0.5</v>
      </c>
      <c r="K29">
        <v>-0.5</v>
      </c>
    </row>
    <row r="31" spans="1:11" x14ac:dyDescent="0.2">
      <c r="A31" t="s">
        <v>4</v>
      </c>
      <c r="B31">
        <v>1</v>
      </c>
      <c r="C31">
        <v>2</v>
      </c>
      <c r="D31">
        <v>3</v>
      </c>
      <c r="E31">
        <v>4</v>
      </c>
      <c r="F31">
        <v>5</v>
      </c>
      <c r="G31">
        <v>6</v>
      </c>
      <c r="H31">
        <v>7</v>
      </c>
      <c r="I31">
        <v>8</v>
      </c>
      <c r="J31">
        <v>9</v>
      </c>
      <c r="K31">
        <v>10</v>
      </c>
    </row>
    <row r="32" spans="1:11" x14ac:dyDescent="0.2">
      <c r="A32">
        <v>12</v>
      </c>
      <c r="B32">
        <v>-0.5</v>
      </c>
      <c r="C32">
        <v>-0.5</v>
      </c>
      <c r="D32">
        <v>-0.5</v>
      </c>
      <c r="E32">
        <v>-0.5</v>
      </c>
      <c r="F32">
        <v>-0.5</v>
      </c>
      <c r="G32">
        <v>-0.5</v>
      </c>
      <c r="H32">
        <v>-0.5</v>
      </c>
      <c r="I32">
        <v>-0.5</v>
      </c>
      <c r="J32">
        <v>-0.5</v>
      </c>
      <c r="K32">
        <v>-0.5</v>
      </c>
    </row>
    <row r="33" spans="1:11" x14ac:dyDescent="0.2">
      <c r="A33">
        <v>13</v>
      </c>
      <c r="B33">
        <v>-0.5</v>
      </c>
      <c r="C33">
        <v>-0.5</v>
      </c>
      <c r="D33">
        <v>-0.5</v>
      </c>
      <c r="E33">
        <v>-0.5</v>
      </c>
      <c r="F33">
        <v>-0.5</v>
      </c>
      <c r="G33">
        <v>-0.5</v>
      </c>
      <c r="H33">
        <v>-0.5</v>
      </c>
      <c r="I33">
        <v>-0.5</v>
      </c>
      <c r="J33">
        <v>-0.5</v>
      </c>
      <c r="K33">
        <v>-0.5</v>
      </c>
    </row>
    <row r="34" spans="1:11" x14ac:dyDescent="0.2">
      <c r="A34">
        <v>14</v>
      </c>
      <c r="B34">
        <v>-0.5</v>
      </c>
      <c r="C34">
        <v>-0.5</v>
      </c>
      <c r="D34">
        <v>-0.5</v>
      </c>
      <c r="E34">
        <v>-0.5</v>
      </c>
      <c r="F34">
        <v>-0.5</v>
      </c>
      <c r="G34">
        <v>-0.5</v>
      </c>
      <c r="H34">
        <v>-0.5</v>
      </c>
      <c r="I34">
        <v>-0.5</v>
      </c>
      <c r="J34">
        <v>-0.5</v>
      </c>
      <c r="K34">
        <v>-0.5</v>
      </c>
    </row>
    <row r="35" spans="1:11" x14ac:dyDescent="0.2">
      <c r="A35">
        <v>15</v>
      </c>
      <c r="B35">
        <v>-0.5</v>
      </c>
      <c r="C35">
        <v>-0.5</v>
      </c>
      <c r="D35">
        <v>-0.5</v>
      </c>
      <c r="E35">
        <v>-0.5</v>
      </c>
      <c r="F35">
        <v>-0.5</v>
      </c>
      <c r="G35">
        <v>-0.5</v>
      </c>
      <c r="H35">
        <v>-0.5</v>
      </c>
      <c r="I35">
        <v>-0.5</v>
      </c>
      <c r="J35">
        <v>-0.5</v>
      </c>
      <c r="K35">
        <v>-0.5</v>
      </c>
    </row>
    <row r="36" spans="1:11" x14ac:dyDescent="0.2">
      <c r="A36">
        <v>16</v>
      </c>
      <c r="B36">
        <v>-0.5</v>
      </c>
      <c r="C36">
        <v>-0.5</v>
      </c>
      <c r="D36">
        <v>-0.5</v>
      </c>
      <c r="E36">
        <v>-0.5</v>
      </c>
      <c r="F36">
        <v>-0.5</v>
      </c>
      <c r="G36">
        <v>-0.5</v>
      </c>
      <c r="H36">
        <v>-0.5</v>
      </c>
      <c r="I36">
        <v>-0.5</v>
      </c>
      <c r="J36">
        <v>-0.5</v>
      </c>
      <c r="K36">
        <v>-0.5</v>
      </c>
    </row>
    <row r="37" spans="1:11" x14ac:dyDescent="0.2">
      <c r="A37">
        <v>17</v>
      </c>
      <c r="B37">
        <v>-0.5</v>
      </c>
      <c r="C37">
        <v>-0.5</v>
      </c>
      <c r="D37">
        <v>-0.5</v>
      </c>
      <c r="E37">
        <v>-0.5</v>
      </c>
      <c r="F37">
        <v>-0.5</v>
      </c>
      <c r="G37">
        <v>-0.5</v>
      </c>
      <c r="H37">
        <v>-0.5</v>
      </c>
      <c r="I37">
        <v>-0.5</v>
      </c>
      <c r="J37">
        <v>-0.5</v>
      </c>
      <c r="K37">
        <v>-0.5</v>
      </c>
    </row>
    <row r="38" spans="1:11" x14ac:dyDescent="0.2">
      <c r="A38">
        <v>18</v>
      </c>
      <c r="B38">
        <v>-0.5</v>
      </c>
      <c r="C38">
        <v>-0.5</v>
      </c>
      <c r="D38">
        <v>-0.5</v>
      </c>
      <c r="E38">
        <v>-0.5</v>
      </c>
      <c r="F38">
        <v>-0.5</v>
      </c>
      <c r="G38">
        <v>-0.5</v>
      </c>
      <c r="H38">
        <v>-0.5</v>
      </c>
      <c r="I38">
        <v>-0.5</v>
      </c>
      <c r="J38">
        <v>-0.5</v>
      </c>
      <c r="K38">
        <v>-0.5</v>
      </c>
    </row>
    <row r="39" spans="1:11" x14ac:dyDescent="0.2">
      <c r="A39">
        <v>19</v>
      </c>
      <c r="B39">
        <v>-0.5</v>
      </c>
      <c r="C39">
        <v>-0.5</v>
      </c>
      <c r="D39">
        <v>-0.5</v>
      </c>
      <c r="E39">
        <v>-0.5</v>
      </c>
      <c r="F39">
        <v>-0.5</v>
      </c>
      <c r="G39">
        <v>-0.5</v>
      </c>
      <c r="H39">
        <v>-0.5</v>
      </c>
      <c r="I39">
        <v>-0.5</v>
      </c>
      <c r="J39">
        <v>-0.5</v>
      </c>
      <c r="K39">
        <v>-0.5</v>
      </c>
    </row>
    <row r="40" spans="1:11" x14ac:dyDescent="0.2">
      <c r="A40">
        <v>20</v>
      </c>
      <c r="B40">
        <v>-0.5</v>
      </c>
      <c r="C40">
        <v>-0.5</v>
      </c>
      <c r="D40">
        <v>-0.5</v>
      </c>
      <c r="E40">
        <v>-0.5</v>
      </c>
      <c r="F40">
        <v>-0.5</v>
      </c>
      <c r="G40">
        <v>-0.5</v>
      </c>
      <c r="H40">
        <v>-0.5</v>
      </c>
      <c r="I40">
        <v>-0.5</v>
      </c>
      <c r="J40">
        <v>-0.5</v>
      </c>
      <c r="K40">
        <v>-0.5</v>
      </c>
    </row>
    <row r="41" spans="1:11" x14ac:dyDescent="0.2">
      <c r="A41">
        <v>21</v>
      </c>
      <c r="B41">
        <v>-0.5</v>
      </c>
      <c r="C41">
        <v>-0.5</v>
      </c>
      <c r="D41">
        <v>-0.5</v>
      </c>
      <c r="E41">
        <v>-0.5</v>
      </c>
      <c r="F41">
        <v>-0.5</v>
      </c>
      <c r="G41">
        <v>-0.5</v>
      </c>
      <c r="H41">
        <v>-0.5</v>
      </c>
      <c r="I41">
        <v>-0.5</v>
      </c>
      <c r="J41">
        <v>-0.5</v>
      </c>
      <c r="K41">
        <v>-0.5</v>
      </c>
    </row>
    <row r="42" spans="1:11" x14ac:dyDescent="0.2">
      <c r="A42">
        <v>22</v>
      </c>
      <c r="B42">
        <v>-0.5</v>
      </c>
      <c r="C42">
        <v>-0.5</v>
      </c>
      <c r="D42">
        <v>-0.5</v>
      </c>
      <c r="E42">
        <v>-0.5</v>
      </c>
      <c r="F42">
        <v>-0.5</v>
      </c>
      <c r="G42">
        <v>-0.5</v>
      </c>
      <c r="H42">
        <v>-0.5</v>
      </c>
      <c r="I42">
        <v>-0.5</v>
      </c>
      <c r="J42">
        <v>-0.5</v>
      </c>
      <c r="K42">
        <v>-0.5</v>
      </c>
    </row>
    <row r="43" spans="1:11" x14ac:dyDescent="0.2">
      <c r="A43">
        <v>23</v>
      </c>
      <c r="B43">
        <v>-0.5</v>
      </c>
      <c r="C43">
        <v>-0.5</v>
      </c>
      <c r="D43">
        <v>-0.5</v>
      </c>
      <c r="E43">
        <v>-0.5</v>
      </c>
      <c r="F43">
        <v>-0.5</v>
      </c>
      <c r="G43">
        <v>-0.5</v>
      </c>
      <c r="H43">
        <v>-0.5</v>
      </c>
      <c r="I43">
        <v>-0.5</v>
      </c>
      <c r="J43">
        <v>-0.5</v>
      </c>
      <c r="K43">
        <v>-0.5</v>
      </c>
    </row>
    <row r="44" spans="1:11" x14ac:dyDescent="0.2">
      <c r="A44">
        <v>24</v>
      </c>
      <c r="B44">
        <v>-0.5</v>
      </c>
      <c r="C44">
        <v>-0.5</v>
      </c>
      <c r="D44">
        <v>-0.5</v>
      </c>
      <c r="E44">
        <v>-0.5</v>
      </c>
      <c r="F44">
        <v>-0.5</v>
      </c>
      <c r="G44">
        <v>-0.5</v>
      </c>
      <c r="H44">
        <v>-0.5</v>
      </c>
      <c r="I44">
        <v>-0.5</v>
      </c>
      <c r="J44">
        <v>-0.5</v>
      </c>
      <c r="K44">
        <v>-0.5</v>
      </c>
    </row>
    <row r="45" spans="1:11" x14ac:dyDescent="0.2">
      <c r="A45">
        <v>25</v>
      </c>
      <c r="B45">
        <v>-0.5</v>
      </c>
      <c r="C45">
        <v>-0.5</v>
      </c>
      <c r="D45">
        <v>-0.5</v>
      </c>
      <c r="E45">
        <v>-0.5</v>
      </c>
      <c r="F45">
        <v>-0.5</v>
      </c>
      <c r="G45">
        <v>-0.5</v>
      </c>
      <c r="H45">
        <v>-0.5</v>
      </c>
      <c r="I45">
        <v>-0.5</v>
      </c>
      <c r="J45">
        <v>-0.5</v>
      </c>
      <c r="K45">
        <v>-0.5</v>
      </c>
    </row>
    <row r="46" spans="1:11" x14ac:dyDescent="0.2">
      <c r="A46">
        <v>26</v>
      </c>
      <c r="B46">
        <v>-0.5</v>
      </c>
      <c r="C46">
        <v>-0.5</v>
      </c>
      <c r="D46">
        <v>-0.5</v>
      </c>
      <c r="E46">
        <v>-0.5</v>
      </c>
      <c r="F46">
        <v>-0.5</v>
      </c>
      <c r="G46">
        <v>-0.5</v>
      </c>
      <c r="H46">
        <v>-0.5</v>
      </c>
      <c r="I46">
        <v>-0.5</v>
      </c>
      <c r="J46">
        <v>-0.5</v>
      </c>
      <c r="K46">
        <v>-0.5</v>
      </c>
    </row>
    <row r="47" spans="1:11" x14ac:dyDescent="0.2">
      <c r="A47">
        <v>27</v>
      </c>
      <c r="B47">
        <v>-0.5</v>
      </c>
      <c r="C47">
        <v>-0.5</v>
      </c>
      <c r="D47">
        <v>-0.5</v>
      </c>
      <c r="E47">
        <v>-0.5</v>
      </c>
      <c r="F47">
        <v>-0.5</v>
      </c>
      <c r="G47">
        <v>-0.5</v>
      </c>
      <c r="H47">
        <v>-0.5</v>
      </c>
      <c r="I47">
        <v>-0.5</v>
      </c>
      <c r="J47">
        <v>-0.5</v>
      </c>
      <c r="K47">
        <v>-0.5</v>
      </c>
    </row>
    <row r="48" spans="1:11" x14ac:dyDescent="0.2">
      <c r="A48">
        <v>28</v>
      </c>
      <c r="B48">
        <v>-0.5</v>
      </c>
      <c r="C48">
        <v>-0.5</v>
      </c>
      <c r="D48">
        <v>-0.5</v>
      </c>
      <c r="E48">
        <v>-0.5</v>
      </c>
      <c r="F48">
        <v>-0.5</v>
      </c>
      <c r="G48">
        <v>-0.5</v>
      </c>
      <c r="H48">
        <v>-0.5</v>
      </c>
      <c r="I48">
        <v>-0.5</v>
      </c>
      <c r="J48">
        <v>-0.5</v>
      </c>
      <c r="K48">
        <v>-0.5</v>
      </c>
    </row>
    <row r="49" spans="1:11" x14ac:dyDescent="0.2">
      <c r="A49">
        <v>29</v>
      </c>
      <c r="B49">
        <v>-0.5</v>
      </c>
      <c r="C49">
        <v>-0.5</v>
      </c>
      <c r="D49">
        <v>-0.5</v>
      </c>
      <c r="E49">
        <v>-0.5</v>
      </c>
      <c r="F49">
        <v>-0.5</v>
      </c>
      <c r="G49">
        <v>-0.5</v>
      </c>
      <c r="H49">
        <v>-0.5</v>
      </c>
      <c r="I49">
        <v>-0.5</v>
      </c>
      <c r="J49">
        <v>-0.5</v>
      </c>
      <c r="K49">
        <v>-0.5</v>
      </c>
    </row>
    <row r="50" spans="1:11" x14ac:dyDescent="0.2">
      <c r="A50">
        <v>30</v>
      </c>
      <c r="B50">
        <v>-0.5</v>
      </c>
      <c r="C50">
        <v>-0.5</v>
      </c>
      <c r="D50">
        <v>-0.5</v>
      </c>
      <c r="E50">
        <v>-0.5</v>
      </c>
      <c r="F50">
        <v>-0.5</v>
      </c>
      <c r="G50">
        <v>-0.5</v>
      </c>
      <c r="H50">
        <v>-0.5</v>
      </c>
      <c r="I50">
        <v>-0.5</v>
      </c>
      <c r="J50">
        <v>-0.5</v>
      </c>
      <c r="K50">
        <v>-0.5</v>
      </c>
    </row>
    <row r="51" spans="1:11" x14ac:dyDescent="0.2">
      <c r="A51">
        <v>31</v>
      </c>
      <c r="B51">
        <v>-0.5</v>
      </c>
      <c r="C51">
        <v>-0.5</v>
      </c>
      <c r="D51">
        <v>-0.5</v>
      </c>
      <c r="E51">
        <v>-0.5</v>
      </c>
      <c r="F51">
        <v>-0.5</v>
      </c>
      <c r="G51">
        <v>-0.5</v>
      </c>
      <c r="H51">
        <v>-0.5</v>
      </c>
      <c r="I51">
        <v>-0.5</v>
      </c>
      <c r="J51">
        <v>-0.5</v>
      </c>
      <c r="K51">
        <v>-0.5</v>
      </c>
    </row>
    <row r="52" spans="1:11" x14ac:dyDescent="0.2">
      <c r="A52" s="436" t="s">
        <v>127</v>
      </c>
      <c r="B52" s="436"/>
      <c r="C52" s="436"/>
      <c r="D52" s="436"/>
      <c r="E52" s="436"/>
      <c r="F52" s="436"/>
      <c r="G52" s="436"/>
      <c r="H52" s="436"/>
      <c r="I52" s="436"/>
      <c r="J52" s="436"/>
      <c r="K52" s="436"/>
    </row>
    <row r="53" spans="1:11" x14ac:dyDescent="0.2">
      <c r="A53" t="s">
        <v>7</v>
      </c>
      <c r="B53">
        <v>1</v>
      </c>
      <c r="C53">
        <v>2</v>
      </c>
      <c r="D53">
        <v>3</v>
      </c>
      <c r="E53">
        <v>4</v>
      </c>
      <c r="F53">
        <v>5</v>
      </c>
      <c r="G53">
        <v>6</v>
      </c>
      <c r="H53">
        <v>7</v>
      </c>
      <c r="I53">
        <v>8</v>
      </c>
      <c r="J53">
        <v>9</v>
      </c>
      <c r="K53">
        <v>10</v>
      </c>
    </row>
    <row r="54" spans="1:11" x14ac:dyDescent="0.2">
      <c r="A54">
        <v>4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</row>
    <row r="55" spans="1:11" x14ac:dyDescent="0.2">
      <c r="A55">
        <v>5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</row>
    <row r="56" spans="1:11" x14ac:dyDescent="0.2">
      <c r="A56">
        <v>6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</row>
    <row r="57" spans="1:11" x14ac:dyDescent="0.2">
      <c r="A57">
        <v>7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</row>
    <row r="58" spans="1:11" x14ac:dyDescent="0.2">
      <c r="A58">
        <v>8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</row>
    <row r="59" spans="1:11" x14ac:dyDescent="0.2">
      <c r="A59">
        <v>9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</row>
    <row r="60" spans="1:11" x14ac:dyDescent="0.2">
      <c r="A60">
        <v>10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</row>
    <row r="61" spans="1:11" x14ac:dyDescent="0.2">
      <c r="A61">
        <v>11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</row>
    <row r="62" spans="1:11" x14ac:dyDescent="0.2">
      <c r="A62">
        <v>12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</row>
    <row r="63" spans="1:11" x14ac:dyDescent="0.2">
      <c r="A63">
        <v>13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</row>
    <row r="64" spans="1:11" x14ac:dyDescent="0.2">
      <c r="A64">
        <v>14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</row>
    <row r="65" spans="1:11" x14ac:dyDescent="0.2">
      <c r="A65">
        <v>15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</row>
    <row r="66" spans="1:11" x14ac:dyDescent="0.2">
      <c r="A66">
        <v>16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</row>
    <row r="67" spans="1:11" x14ac:dyDescent="0.2">
      <c r="A67">
        <v>17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</row>
    <row r="68" spans="1:11" x14ac:dyDescent="0.2">
      <c r="A68">
        <v>18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</row>
    <row r="69" spans="1:11" x14ac:dyDescent="0.2">
      <c r="A69">
        <v>19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</row>
    <row r="70" spans="1:11" x14ac:dyDescent="0.2">
      <c r="A70">
        <v>20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</row>
    <row r="71" spans="1:11" x14ac:dyDescent="0.2">
      <c r="A71">
        <v>21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</row>
    <row r="72" spans="1:11" x14ac:dyDescent="0.2">
      <c r="A72">
        <v>22</v>
      </c>
      <c r="B72">
        <f>IF(B20=Stand!B20,Stand!B72,Hit!B72)</f>
        <v>0</v>
      </c>
      <c r="C72">
        <f>IF(C20=Stand!C20,Stand!C72,Hit!C72)</f>
        <v>0</v>
      </c>
      <c r="D72">
        <f>IF(D20=Stand!D20,Stand!D72,Hit!D72)</f>
        <v>0</v>
      </c>
      <c r="E72">
        <f>IF(E20=Stand!E20,Stand!E72,Hit!E72)</f>
        <v>0</v>
      </c>
      <c r="F72">
        <f>IF(F20=Stand!F20,Stand!F72,Hit!F72)</f>
        <v>0</v>
      </c>
      <c r="G72">
        <f>IF(G20=Stand!G20,Stand!G72,Hit!G72)</f>
        <v>0</v>
      </c>
      <c r="H72">
        <f>IF(H20=Stand!H20,Stand!H72,Hit!H72)</f>
        <v>0</v>
      </c>
      <c r="I72">
        <f>IF(I20=Stand!I20,Stand!I72,Hit!I72)</f>
        <v>0</v>
      </c>
      <c r="J72">
        <f>IF(J20=Stand!J20,Stand!J72,Hit!J72)</f>
        <v>0</v>
      </c>
      <c r="K72">
        <f>IF(K20=Stand!K20,Stand!K72,Hit!K72)</f>
        <v>0</v>
      </c>
    </row>
    <row r="73" spans="1:11" x14ac:dyDescent="0.2">
      <c r="A73">
        <v>23</v>
      </c>
      <c r="B73">
        <f>IF(B21=Stand!B21,Stand!B73,Hit!B73)</f>
        <v>0</v>
      </c>
      <c r="C73">
        <f>IF(C21=Stand!C21,Stand!C73,Hit!C73)</f>
        <v>0</v>
      </c>
      <c r="D73">
        <f>IF(D21=Stand!D21,Stand!D73,Hit!D73)</f>
        <v>0</v>
      </c>
      <c r="E73">
        <f>IF(E21=Stand!E21,Stand!E73,Hit!E73)</f>
        <v>0</v>
      </c>
      <c r="F73">
        <f>IF(F21=Stand!F21,Stand!F73,Hit!F73)</f>
        <v>0</v>
      </c>
      <c r="G73">
        <f>IF(G21=Stand!G21,Stand!G73,Hit!G73)</f>
        <v>0</v>
      </c>
      <c r="H73">
        <f>IF(H21=Stand!H21,Stand!H73,Hit!H73)</f>
        <v>0</v>
      </c>
      <c r="I73">
        <f>IF(I21=Stand!I21,Stand!I73,Hit!I73)</f>
        <v>0</v>
      </c>
      <c r="J73">
        <f>IF(J21=Stand!J21,Stand!J73,Hit!J73)</f>
        <v>0</v>
      </c>
      <c r="K73">
        <f>IF(K21=Stand!K21,Stand!K73,Hit!K73)</f>
        <v>0</v>
      </c>
    </row>
    <row r="74" spans="1:11" x14ac:dyDescent="0.2">
      <c r="A74">
        <v>24</v>
      </c>
      <c r="B74">
        <f>IF(B22=Stand!B22,Stand!B74,Hit!B74)</f>
        <v>0</v>
      </c>
      <c r="C74">
        <f>IF(C22=Stand!C22,Stand!C74,Hit!C74)</f>
        <v>0</v>
      </c>
      <c r="D74">
        <f>IF(D22=Stand!D22,Stand!D74,Hit!D74)</f>
        <v>0</v>
      </c>
      <c r="E74">
        <f>IF(E22=Stand!E22,Stand!E74,Hit!E74)</f>
        <v>0</v>
      </c>
      <c r="F74">
        <f>IF(F22=Stand!F22,Stand!F74,Hit!F74)</f>
        <v>0</v>
      </c>
      <c r="G74">
        <f>IF(G22=Stand!G22,Stand!G74,Hit!G74)</f>
        <v>0</v>
      </c>
      <c r="H74">
        <f>IF(H22=Stand!H22,Stand!H74,Hit!H74)</f>
        <v>0</v>
      </c>
      <c r="I74">
        <f>IF(I22=Stand!I22,Stand!I74,Hit!I74)</f>
        <v>0</v>
      </c>
      <c r="J74">
        <f>IF(J22=Stand!J22,Stand!J74,Hit!J74)</f>
        <v>0</v>
      </c>
      <c r="K74">
        <f>IF(K22=Stand!K22,Stand!K74,Hit!K74)</f>
        <v>0</v>
      </c>
    </row>
    <row r="75" spans="1:11" x14ac:dyDescent="0.2">
      <c r="A75">
        <v>25</v>
      </c>
      <c r="B75">
        <f>IF(B23=Stand!B23,Stand!B75,Hit!B75)</f>
        <v>0</v>
      </c>
      <c r="C75">
        <f>IF(C23=Stand!C23,Stand!C75,Hit!C75)</f>
        <v>0</v>
      </c>
      <c r="D75">
        <f>IF(D23=Stand!D23,Stand!D75,Hit!D75)</f>
        <v>0</v>
      </c>
      <c r="E75">
        <f>IF(E23=Stand!E23,Stand!E75,Hit!E75)</f>
        <v>0</v>
      </c>
      <c r="F75">
        <f>IF(F23=Stand!F23,Stand!F75,Hit!F75)</f>
        <v>0</v>
      </c>
      <c r="G75">
        <f>IF(G23=Stand!G23,Stand!G75,Hit!G75)</f>
        <v>0</v>
      </c>
      <c r="H75">
        <f>IF(H23=Stand!H23,Stand!H75,Hit!H75)</f>
        <v>0</v>
      </c>
      <c r="I75">
        <f>IF(I23=Stand!I23,Stand!I75,Hit!I75)</f>
        <v>0</v>
      </c>
      <c r="J75">
        <f>IF(J23=Stand!J23,Stand!J75,Hit!J75)</f>
        <v>0</v>
      </c>
      <c r="K75">
        <f>IF(K23=Stand!K23,Stand!K75,Hit!K75)</f>
        <v>0</v>
      </c>
    </row>
    <row r="76" spans="1:11" x14ac:dyDescent="0.2">
      <c r="A76">
        <v>26</v>
      </c>
      <c r="B76">
        <f>IF(B24=Stand!B24,Stand!B76,Hit!B76)</f>
        <v>0</v>
      </c>
      <c r="C76">
        <f>IF(C24=Stand!C24,Stand!C76,Hit!C76)</f>
        <v>0</v>
      </c>
      <c r="D76">
        <f>IF(D24=Stand!D24,Stand!D76,Hit!D76)</f>
        <v>0</v>
      </c>
      <c r="E76">
        <f>IF(E24=Stand!E24,Stand!E76,Hit!E76)</f>
        <v>0</v>
      </c>
      <c r="F76">
        <f>IF(F24=Stand!F24,Stand!F76,Hit!F76)</f>
        <v>0</v>
      </c>
      <c r="G76">
        <f>IF(G24=Stand!G24,Stand!G76,Hit!G76)</f>
        <v>0</v>
      </c>
      <c r="H76">
        <f>IF(H24=Stand!H24,Stand!H76,Hit!H76)</f>
        <v>0</v>
      </c>
      <c r="I76">
        <f>IF(I24=Stand!I24,Stand!I76,Hit!I76)</f>
        <v>0</v>
      </c>
      <c r="J76">
        <f>IF(J24=Stand!J24,Stand!J76,Hit!J76)</f>
        <v>0</v>
      </c>
      <c r="K76">
        <f>IF(K24=Stand!K24,Stand!K76,Hit!K76)</f>
        <v>0</v>
      </c>
    </row>
    <row r="77" spans="1:11" x14ac:dyDescent="0.2">
      <c r="A77">
        <v>27</v>
      </c>
      <c r="B77">
        <f>IF(B25=Stand!B25,Stand!B77,Hit!B77)</f>
        <v>0</v>
      </c>
      <c r="C77">
        <f>IF(C25=Stand!C25,Stand!C77,Hit!C77)</f>
        <v>0</v>
      </c>
      <c r="D77">
        <f>IF(D25=Stand!D25,Stand!D77,Hit!D77)</f>
        <v>0</v>
      </c>
      <c r="E77">
        <f>IF(E25=Stand!E25,Stand!E77,Hit!E77)</f>
        <v>0</v>
      </c>
      <c r="F77">
        <f>IF(F25=Stand!F25,Stand!F77,Hit!F77)</f>
        <v>0</v>
      </c>
      <c r="G77">
        <f>IF(G25=Stand!G25,Stand!G77,Hit!G77)</f>
        <v>0</v>
      </c>
      <c r="H77">
        <f>IF(H25=Stand!H25,Stand!H77,Hit!H77)</f>
        <v>0</v>
      </c>
      <c r="I77">
        <f>IF(I25=Stand!I25,Stand!I77,Hit!I77)</f>
        <v>0</v>
      </c>
      <c r="J77">
        <f>IF(J25=Stand!J25,Stand!J77,Hit!J77)</f>
        <v>0</v>
      </c>
      <c r="K77">
        <f>IF(K25=Stand!K25,Stand!K77,Hit!K77)</f>
        <v>0</v>
      </c>
    </row>
    <row r="78" spans="1:11" x14ac:dyDescent="0.2">
      <c r="A78">
        <v>28</v>
      </c>
      <c r="B78">
        <f>IF(B26=Stand!B26,Stand!B78,Hit!B78)</f>
        <v>0</v>
      </c>
      <c r="C78">
        <f>IF(C26=Stand!C26,Stand!C78,Hit!C78)</f>
        <v>0</v>
      </c>
      <c r="D78">
        <f>IF(D26=Stand!D26,Stand!D78,Hit!D78)</f>
        <v>0</v>
      </c>
      <c r="E78">
        <f>IF(E26=Stand!E26,Stand!E78,Hit!E78)</f>
        <v>0</v>
      </c>
      <c r="F78">
        <f>IF(F26=Stand!F26,Stand!F78,Hit!F78)</f>
        <v>0</v>
      </c>
      <c r="G78">
        <f>IF(G26=Stand!G26,Stand!G78,Hit!G78)</f>
        <v>0</v>
      </c>
      <c r="H78">
        <f>IF(H26=Stand!H26,Stand!H78,Hit!H78)</f>
        <v>0</v>
      </c>
      <c r="I78">
        <f>IF(I26=Stand!I26,Stand!I78,Hit!I78)</f>
        <v>0</v>
      </c>
      <c r="J78">
        <f>IF(J26=Stand!J26,Stand!J78,Hit!J78)</f>
        <v>0</v>
      </c>
      <c r="K78">
        <f>IF(K26=Stand!K26,Stand!K78,Hit!K78)</f>
        <v>0</v>
      </c>
    </row>
    <row r="79" spans="1:11" x14ac:dyDescent="0.2">
      <c r="A79">
        <v>29</v>
      </c>
      <c r="B79">
        <f>IF(B27=Stand!B27,Stand!B79,Hit!B79)</f>
        <v>0</v>
      </c>
      <c r="C79">
        <f>IF(C27=Stand!C27,Stand!C79,Hit!C79)</f>
        <v>0</v>
      </c>
      <c r="D79">
        <f>IF(D27=Stand!D27,Stand!D79,Hit!D79)</f>
        <v>0</v>
      </c>
      <c r="E79">
        <f>IF(E27=Stand!E27,Stand!E79,Hit!E79)</f>
        <v>0</v>
      </c>
      <c r="F79">
        <f>IF(F27=Stand!F27,Stand!F79,Hit!F79)</f>
        <v>0</v>
      </c>
      <c r="G79">
        <f>IF(G27=Stand!G27,Stand!G79,Hit!G79)</f>
        <v>0</v>
      </c>
      <c r="H79">
        <f>IF(H27=Stand!H27,Stand!H79,Hit!H79)</f>
        <v>0</v>
      </c>
      <c r="I79">
        <f>IF(I27=Stand!I27,Stand!I79,Hit!I79)</f>
        <v>0</v>
      </c>
      <c r="J79">
        <f>IF(J27=Stand!J27,Stand!J79,Hit!J79)</f>
        <v>0</v>
      </c>
      <c r="K79">
        <f>IF(K27=Stand!K27,Stand!K79,Hit!K79)</f>
        <v>0</v>
      </c>
    </row>
    <row r="80" spans="1:11" x14ac:dyDescent="0.2">
      <c r="A80">
        <v>30</v>
      </c>
      <c r="B80">
        <f>IF(B28=Stand!B28,Stand!B80,Hit!B80)</f>
        <v>0</v>
      </c>
      <c r="C80">
        <f>IF(C28=Stand!C28,Stand!C80,Hit!C80)</f>
        <v>0</v>
      </c>
      <c r="D80">
        <f>IF(D28=Stand!D28,Stand!D80,Hit!D80)</f>
        <v>0</v>
      </c>
      <c r="E80">
        <f>IF(E28=Stand!E28,Stand!E80,Hit!E80)</f>
        <v>0</v>
      </c>
      <c r="F80">
        <f>IF(F28=Stand!F28,Stand!F80,Hit!F80)</f>
        <v>0</v>
      </c>
      <c r="G80">
        <f>IF(G28=Stand!G28,Stand!G80,Hit!G80)</f>
        <v>0</v>
      </c>
      <c r="H80">
        <f>IF(H28=Stand!H28,Stand!H80,Hit!H80)</f>
        <v>0</v>
      </c>
      <c r="I80">
        <f>IF(I28=Stand!I28,Stand!I80,Hit!I80)</f>
        <v>0</v>
      </c>
      <c r="J80">
        <f>IF(J28=Stand!J28,Stand!J80,Hit!J80)</f>
        <v>0</v>
      </c>
      <c r="K80">
        <f>IF(K28=Stand!K28,Stand!K80,Hit!K80)</f>
        <v>0</v>
      </c>
    </row>
    <row r="81" spans="1:11" x14ac:dyDescent="0.2">
      <c r="A81">
        <v>31</v>
      </c>
      <c r="B81">
        <f>IF(B29=Stand!B29,Stand!B81,Hit!B81)</f>
        <v>0</v>
      </c>
      <c r="C81">
        <f>IF(C29=Stand!C29,Stand!C81,Hit!C81)</f>
        <v>0</v>
      </c>
      <c r="D81">
        <f>IF(D29=Stand!D29,Stand!D81,Hit!D81)</f>
        <v>0</v>
      </c>
      <c r="E81">
        <f>IF(E29=Stand!E29,Stand!E81,Hit!E81)</f>
        <v>0</v>
      </c>
      <c r="F81">
        <f>IF(F29=Stand!F29,Stand!F81,Hit!F81)</f>
        <v>0</v>
      </c>
      <c r="G81">
        <f>IF(G29=Stand!G29,Stand!G81,Hit!G81)</f>
        <v>0</v>
      </c>
      <c r="H81">
        <f>IF(H29=Stand!H29,Stand!H81,Hit!H81)</f>
        <v>0</v>
      </c>
      <c r="I81">
        <f>IF(I29=Stand!I29,Stand!I81,Hit!I81)</f>
        <v>0</v>
      </c>
      <c r="J81">
        <f>IF(J29=Stand!J29,Stand!J81,Hit!J81)</f>
        <v>0</v>
      </c>
      <c r="K81">
        <f>IF(K29=Stand!K29,Stand!K81,Hit!K81)</f>
        <v>0</v>
      </c>
    </row>
    <row r="83" spans="1:11" x14ac:dyDescent="0.2">
      <c r="A83" t="s">
        <v>4</v>
      </c>
      <c r="B83">
        <v>1</v>
      </c>
      <c r="C83">
        <v>2</v>
      </c>
      <c r="D83">
        <v>3</v>
      </c>
      <c r="E83">
        <v>4</v>
      </c>
      <c r="F83">
        <v>5</v>
      </c>
      <c r="G83">
        <v>6</v>
      </c>
      <c r="H83">
        <v>7</v>
      </c>
      <c r="I83">
        <v>8</v>
      </c>
      <c r="J83">
        <v>9</v>
      </c>
      <c r="K83">
        <v>10</v>
      </c>
    </row>
    <row r="84" spans="1:11" x14ac:dyDescent="0.2">
      <c r="A84">
        <v>12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</row>
    <row r="85" spans="1:11" x14ac:dyDescent="0.2">
      <c r="A85">
        <v>13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</row>
    <row r="86" spans="1:11" x14ac:dyDescent="0.2">
      <c r="A86">
        <v>14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</row>
    <row r="87" spans="1:11" x14ac:dyDescent="0.2">
      <c r="A87">
        <v>15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</row>
    <row r="88" spans="1:11" x14ac:dyDescent="0.2">
      <c r="A88">
        <v>16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</row>
    <row r="89" spans="1:11" x14ac:dyDescent="0.2">
      <c r="A89">
        <v>17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</row>
    <row r="90" spans="1:11" x14ac:dyDescent="0.2">
      <c r="A90">
        <v>18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</row>
    <row r="91" spans="1:11" x14ac:dyDescent="0.2">
      <c r="A91">
        <v>19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</row>
    <row r="92" spans="1:11" x14ac:dyDescent="0.2">
      <c r="A92">
        <v>20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</row>
    <row r="93" spans="1:11" x14ac:dyDescent="0.2">
      <c r="A93">
        <v>21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</row>
    <row r="94" spans="1:11" x14ac:dyDescent="0.2">
      <c r="A94">
        <v>22</v>
      </c>
      <c r="B94">
        <f>B62</f>
        <v>0</v>
      </c>
      <c r="C94">
        <f t="shared" ref="C94:K94" si="0">C62</f>
        <v>0</v>
      </c>
      <c r="D94">
        <f t="shared" si="0"/>
        <v>0</v>
      </c>
      <c r="E94">
        <f t="shared" si="0"/>
        <v>0</v>
      </c>
      <c r="F94">
        <f t="shared" si="0"/>
        <v>0</v>
      </c>
      <c r="G94">
        <f t="shared" si="0"/>
        <v>0</v>
      </c>
      <c r="H94">
        <f t="shared" si="0"/>
        <v>0</v>
      </c>
      <c r="I94">
        <f t="shared" si="0"/>
        <v>0</v>
      </c>
      <c r="J94">
        <f t="shared" si="0"/>
        <v>0</v>
      </c>
      <c r="K94">
        <f t="shared" si="0"/>
        <v>0</v>
      </c>
    </row>
    <row r="95" spans="1:11" x14ac:dyDescent="0.2">
      <c r="A95">
        <v>23</v>
      </c>
      <c r="B95">
        <f t="shared" ref="B95:K103" si="1">B63</f>
        <v>0</v>
      </c>
      <c r="C95">
        <f t="shared" si="1"/>
        <v>0</v>
      </c>
      <c r="D95">
        <f t="shared" si="1"/>
        <v>0</v>
      </c>
      <c r="E95">
        <f t="shared" si="1"/>
        <v>0</v>
      </c>
      <c r="F95">
        <f t="shared" si="1"/>
        <v>0</v>
      </c>
      <c r="G95">
        <f t="shared" si="1"/>
        <v>0</v>
      </c>
      <c r="H95">
        <f t="shared" si="1"/>
        <v>0</v>
      </c>
      <c r="I95">
        <f t="shared" si="1"/>
        <v>0</v>
      </c>
      <c r="J95">
        <f t="shared" si="1"/>
        <v>0</v>
      </c>
      <c r="K95">
        <f t="shared" si="1"/>
        <v>0</v>
      </c>
    </row>
    <row r="96" spans="1:11" x14ac:dyDescent="0.2">
      <c r="A96">
        <v>24</v>
      </c>
      <c r="B96">
        <f t="shared" si="1"/>
        <v>0</v>
      </c>
      <c r="C96">
        <f t="shared" si="1"/>
        <v>0</v>
      </c>
      <c r="D96">
        <f t="shared" si="1"/>
        <v>0</v>
      </c>
      <c r="E96">
        <f t="shared" si="1"/>
        <v>0</v>
      </c>
      <c r="F96">
        <f t="shared" si="1"/>
        <v>0</v>
      </c>
      <c r="G96">
        <f t="shared" si="1"/>
        <v>0</v>
      </c>
      <c r="H96">
        <f t="shared" si="1"/>
        <v>0</v>
      </c>
      <c r="I96">
        <f t="shared" si="1"/>
        <v>0</v>
      </c>
      <c r="J96">
        <f t="shared" si="1"/>
        <v>0</v>
      </c>
      <c r="K96">
        <f t="shared" si="1"/>
        <v>0</v>
      </c>
    </row>
    <row r="97" spans="1:11" x14ac:dyDescent="0.2">
      <c r="A97">
        <v>25</v>
      </c>
      <c r="B97">
        <f t="shared" si="1"/>
        <v>0</v>
      </c>
      <c r="C97">
        <f t="shared" si="1"/>
        <v>0</v>
      </c>
      <c r="D97">
        <f t="shared" si="1"/>
        <v>0</v>
      </c>
      <c r="E97">
        <f t="shared" si="1"/>
        <v>0</v>
      </c>
      <c r="F97">
        <f t="shared" si="1"/>
        <v>0</v>
      </c>
      <c r="G97">
        <f t="shared" si="1"/>
        <v>0</v>
      </c>
      <c r="H97">
        <f t="shared" si="1"/>
        <v>0</v>
      </c>
      <c r="I97">
        <f t="shared" si="1"/>
        <v>0</v>
      </c>
      <c r="J97">
        <f t="shared" si="1"/>
        <v>0</v>
      </c>
      <c r="K97">
        <f t="shared" si="1"/>
        <v>0</v>
      </c>
    </row>
    <row r="98" spans="1:11" x14ac:dyDescent="0.2">
      <c r="A98">
        <v>26</v>
      </c>
      <c r="B98">
        <f t="shared" si="1"/>
        <v>0</v>
      </c>
      <c r="C98">
        <f t="shared" si="1"/>
        <v>0</v>
      </c>
      <c r="D98">
        <f t="shared" si="1"/>
        <v>0</v>
      </c>
      <c r="E98">
        <f t="shared" si="1"/>
        <v>0</v>
      </c>
      <c r="F98">
        <f t="shared" si="1"/>
        <v>0</v>
      </c>
      <c r="G98">
        <f t="shared" si="1"/>
        <v>0</v>
      </c>
      <c r="H98">
        <f t="shared" si="1"/>
        <v>0</v>
      </c>
      <c r="I98">
        <f t="shared" si="1"/>
        <v>0</v>
      </c>
      <c r="J98">
        <f t="shared" si="1"/>
        <v>0</v>
      </c>
      <c r="K98">
        <f t="shared" si="1"/>
        <v>0</v>
      </c>
    </row>
    <row r="99" spans="1:11" x14ac:dyDescent="0.2">
      <c r="A99">
        <v>27</v>
      </c>
      <c r="B99">
        <f t="shared" si="1"/>
        <v>0</v>
      </c>
      <c r="C99">
        <f t="shared" si="1"/>
        <v>0</v>
      </c>
      <c r="D99">
        <f t="shared" si="1"/>
        <v>0</v>
      </c>
      <c r="E99">
        <f t="shared" si="1"/>
        <v>0</v>
      </c>
      <c r="F99">
        <f t="shared" si="1"/>
        <v>0</v>
      </c>
      <c r="G99">
        <f t="shared" si="1"/>
        <v>0</v>
      </c>
      <c r="H99">
        <f t="shared" si="1"/>
        <v>0</v>
      </c>
      <c r="I99">
        <f t="shared" si="1"/>
        <v>0</v>
      </c>
      <c r="J99">
        <f t="shared" si="1"/>
        <v>0</v>
      </c>
      <c r="K99">
        <f t="shared" si="1"/>
        <v>0</v>
      </c>
    </row>
    <row r="100" spans="1:11" x14ac:dyDescent="0.2">
      <c r="A100">
        <v>28</v>
      </c>
      <c r="B100">
        <f t="shared" si="1"/>
        <v>0</v>
      </c>
      <c r="C100">
        <f t="shared" si="1"/>
        <v>0</v>
      </c>
      <c r="D100">
        <f t="shared" si="1"/>
        <v>0</v>
      </c>
      <c r="E100">
        <f t="shared" si="1"/>
        <v>0</v>
      </c>
      <c r="F100">
        <f t="shared" si="1"/>
        <v>0</v>
      </c>
      <c r="G100">
        <f t="shared" si="1"/>
        <v>0</v>
      </c>
      <c r="H100">
        <f t="shared" si="1"/>
        <v>0</v>
      </c>
      <c r="I100">
        <f t="shared" si="1"/>
        <v>0</v>
      </c>
      <c r="J100">
        <f t="shared" si="1"/>
        <v>0</v>
      </c>
      <c r="K100">
        <f t="shared" si="1"/>
        <v>0</v>
      </c>
    </row>
    <row r="101" spans="1:11" x14ac:dyDescent="0.2">
      <c r="A101">
        <v>29</v>
      </c>
      <c r="B101">
        <f t="shared" si="1"/>
        <v>0</v>
      </c>
      <c r="C101">
        <f t="shared" si="1"/>
        <v>0</v>
      </c>
      <c r="D101">
        <f t="shared" si="1"/>
        <v>0</v>
      </c>
      <c r="E101">
        <f t="shared" si="1"/>
        <v>0</v>
      </c>
      <c r="F101">
        <f t="shared" si="1"/>
        <v>0</v>
      </c>
      <c r="G101">
        <f t="shared" si="1"/>
        <v>0</v>
      </c>
      <c r="H101">
        <f t="shared" si="1"/>
        <v>0</v>
      </c>
      <c r="I101">
        <f t="shared" si="1"/>
        <v>0</v>
      </c>
      <c r="J101">
        <f t="shared" si="1"/>
        <v>0</v>
      </c>
      <c r="K101">
        <f t="shared" si="1"/>
        <v>0</v>
      </c>
    </row>
    <row r="102" spans="1:11" x14ac:dyDescent="0.2">
      <c r="A102">
        <v>30</v>
      </c>
      <c r="B102">
        <f t="shared" si="1"/>
        <v>0</v>
      </c>
      <c r="C102">
        <f t="shared" si="1"/>
        <v>0</v>
      </c>
      <c r="D102">
        <f t="shared" si="1"/>
        <v>0</v>
      </c>
      <c r="E102">
        <f t="shared" si="1"/>
        <v>0</v>
      </c>
      <c r="F102">
        <f t="shared" si="1"/>
        <v>0</v>
      </c>
      <c r="G102">
        <f t="shared" si="1"/>
        <v>0</v>
      </c>
      <c r="H102">
        <f t="shared" si="1"/>
        <v>0</v>
      </c>
      <c r="I102">
        <f t="shared" si="1"/>
        <v>0</v>
      </c>
      <c r="J102">
        <f t="shared" si="1"/>
        <v>0</v>
      </c>
      <c r="K102">
        <f t="shared" si="1"/>
        <v>0</v>
      </c>
    </row>
    <row r="103" spans="1:11" x14ac:dyDescent="0.2">
      <c r="A103">
        <v>31</v>
      </c>
      <c r="B103">
        <f t="shared" si="1"/>
        <v>0</v>
      </c>
      <c r="C103">
        <f t="shared" si="1"/>
        <v>0</v>
      </c>
      <c r="D103">
        <f t="shared" si="1"/>
        <v>0</v>
      </c>
      <c r="E103">
        <f t="shared" si="1"/>
        <v>0</v>
      </c>
      <c r="F103">
        <f t="shared" si="1"/>
        <v>0</v>
      </c>
      <c r="G103">
        <f t="shared" si="1"/>
        <v>0</v>
      </c>
      <c r="H103">
        <f t="shared" si="1"/>
        <v>0</v>
      </c>
      <c r="I103">
        <f t="shared" si="1"/>
        <v>0</v>
      </c>
      <c r="J103">
        <f t="shared" si="1"/>
        <v>0</v>
      </c>
      <c r="K103">
        <f t="shared" si="1"/>
        <v>0</v>
      </c>
    </row>
    <row r="104" spans="1:11" x14ac:dyDescent="0.2">
      <c r="A104" s="436" t="s">
        <v>132</v>
      </c>
      <c r="B104" s="436"/>
      <c r="C104" s="436"/>
      <c r="D104" s="436"/>
      <c r="E104" s="436"/>
      <c r="F104" s="436"/>
      <c r="G104" s="436"/>
      <c r="H104" s="436"/>
      <c r="I104" s="436"/>
      <c r="J104" s="436"/>
      <c r="K104" s="436"/>
    </row>
    <row r="105" spans="1:11" x14ac:dyDescent="0.2">
      <c r="A105" t="s">
        <v>7</v>
      </c>
      <c r="B105">
        <v>1</v>
      </c>
      <c r="C105">
        <v>2</v>
      </c>
      <c r="D105">
        <v>3</v>
      </c>
      <c r="E105">
        <v>4</v>
      </c>
      <c r="F105">
        <v>5</v>
      </c>
      <c r="G105">
        <v>6</v>
      </c>
      <c r="H105">
        <v>7</v>
      </c>
      <c r="I105">
        <v>8</v>
      </c>
      <c r="J105">
        <v>9</v>
      </c>
      <c r="K105">
        <v>10</v>
      </c>
    </row>
    <row r="106" spans="1:11" x14ac:dyDescent="0.2">
      <c r="A106">
        <v>4</v>
      </c>
      <c r="B106">
        <v>-0.5</v>
      </c>
      <c r="C106">
        <v>-0.5</v>
      </c>
      <c r="D106">
        <v>-0.5</v>
      </c>
      <c r="E106">
        <v>-0.5</v>
      </c>
      <c r="F106">
        <v>-0.5</v>
      </c>
      <c r="G106">
        <v>-0.5</v>
      </c>
      <c r="H106">
        <v>-0.5</v>
      </c>
      <c r="I106">
        <v>-0.5</v>
      </c>
      <c r="J106">
        <v>-0.5</v>
      </c>
      <c r="K106">
        <v>-0.5</v>
      </c>
    </row>
    <row r="107" spans="1:11" x14ac:dyDescent="0.2">
      <c r="A107">
        <v>5</v>
      </c>
      <c r="B107">
        <v>-0.5</v>
      </c>
      <c r="C107">
        <v>-0.5</v>
      </c>
      <c r="D107">
        <v>-0.5</v>
      </c>
      <c r="E107">
        <v>-0.5</v>
      </c>
      <c r="F107">
        <v>-0.5</v>
      </c>
      <c r="G107">
        <v>-0.5</v>
      </c>
      <c r="H107">
        <v>-0.5</v>
      </c>
      <c r="I107">
        <v>-0.5</v>
      </c>
      <c r="J107">
        <v>-0.5</v>
      </c>
      <c r="K107">
        <v>-0.5</v>
      </c>
    </row>
    <row r="108" spans="1:11" x14ac:dyDescent="0.2">
      <c r="A108">
        <v>6</v>
      </c>
      <c r="B108">
        <v>-0.5</v>
      </c>
      <c r="C108">
        <v>-0.5</v>
      </c>
      <c r="D108">
        <v>-0.5</v>
      </c>
      <c r="E108">
        <v>-0.5</v>
      </c>
      <c r="F108">
        <v>-0.5</v>
      </c>
      <c r="G108">
        <v>-0.5</v>
      </c>
      <c r="H108">
        <v>-0.5</v>
      </c>
      <c r="I108">
        <v>-0.5</v>
      </c>
      <c r="J108">
        <v>-0.5</v>
      </c>
      <c r="K108">
        <v>-0.5</v>
      </c>
    </row>
    <row r="109" spans="1:11" x14ac:dyDescent="0.2">
      <c r="A109">
        <v>7</v>
      </c>
      <c r="B109">
        <v>-0.5</v>
      </c>
      <c r="C109">
        <v>-0.5</v>
      </c>
      <c r="D109">
        <v>-0.5</v>
      </c>
      <c r="E109">
        <v>-0.5</v>
      </c>
      <c r="F109">
        <v>-0.5</v>
      </c>
      <c r="G109">
        <v>-0.5</v>
      </c>
      <c r="H109">
        <v>-0.5</v>
      </c>
      <c r="I109">
        <v>-0.5</v>
      </c>
      <c r="J109">
        <v>-0.5</v>
      </c>
      <c r="K109">
        <v>-0.5</v>
      </c>
    </row>
    <row r="110" spans="1:11" x14ac:dyDescent="0.2">
      <c r="A110">
        <v>8</v>
      </c>
      <c r="B110">
        <v>-0.5</v>
      </c>
      <c r="C110">
        <v>-0.5</v>
      </c>
      <c r="D110">
        <v>-0.5</v>
      </c>
      <c r="E110">
        <v>-0.5</v>
      </c>
      <c r="F110">
        <v>-0.5</v>
      </c>
      <c r="G110">
        <v>-0.5</v>
      </c>
      <c r="H110">
        <v>-0.5</v>
      </c>
      <c r="I110">
        <v>-0.5</v>
      </c>
      <c r="J110">
        <v>-0.5</v>
      </c>
      <c r="K110">
        <v>-0.5</v>
      </c>
    </row>
    <row r="111" spans="1:11" x14ac:dyDescent="0.2">
      <c r="A111">
        <v>9</v>
      </c>
      <c r="B111">
        <v>-0.5</v>
      </c>
      <c r="C111">
        <v>-0.5</v>
      </c>
      <c r="D111">
        <v>-0.5</v>
      </c>
      <c r="E111">
        <v>-0.5</v>
      </c>
      <c r="F111">
        <v>-0.5</v>
      </c>
      <c r="G111">
        <v>-0.5</v>
      </c>
      <c r="H111">
        <v>-0.5</v>
      </c>
      <c r="I111">
        <v>-0.5</v>
      </c>
      <c r="J111">
        <v>-0.5</v>
      </c>
      <c r="K111">
        <v>-0.5</v>
      </c>
    </row>
    <row r="112" spans="1:11" x14ac:dyDescent="0.2">
      <c r="A112">
        <v>10</v>
      </c>
      <c r="B112">
        <v>-0.5</v>
      </c>
      <c r="C112">
        <v>-0.5</v>
      </c>
      <c r="D112">
        <v>-0.5</v>
      </c>
      <c r="E112">
        <v>-0.5</v>
      </c>
      <c r="F112">
        <v>-0.5</v>
      </c>
      <c r="G112">
        <v>-0.5</v>
      </c>
      <c r="H112">
        <v>-0.5</v>
      </c>
      <c r="I112">
        <v>-0.5</v>
      </c>
      <c r="J112">
        <v>-0.5</v>
      </c>
      <c r="K112">
        <v>-0.5</v>
      </c>
    </row>
    <row r="113" spans="1:11" x14ac:dyDescent="0.2">
      <c r="A113">
        <v>11</v>
      </c>
      <c r="B113">
        <v>-0.5</v>
      </c>
      <c r="C113">
        <v>-0.5</v>
      </c>
      <c r="D113">
        <v>-0.5</v>
      </c>
      <c r="E113">
        <v>-0.5</v>
      </c>
      <c r="F113">
        <v>-0.5</v>
      </c>
      <c r="G113">
        <v>-0.5</v>
      </c>
      <c r="H113">
        <v>-0.5</v>
      </c>
      <c r="I113">
        <v>-0.5</v>
      </c>
      <c r="J113">
        <v>-0.5</v>
      </c>
      <c r="K113">
        <v>-0.5</v>
      </c>
    </row>
    <row r="114" spans="1:11" x14ac:dyDescent="0.2">
      <c r="A114">
        <v>12</v>
      </c>
      <c r="B114">
        <v>-0.5</v>
      </c>
      <c r="C114">
        <v>-0.5</v>
      </c>
      <c r="D114">
        <v>-0.5</v>
      </c>
      <c r="E114">
        <v>-0.5</v>
      </c>
      <c r="F114">
        <v>-0.5</v>
      </c>
      <c r="G114">
        <v>-0.5</v>
      </c>
      <c r="H114">
        <v>-0.5</v>
      </c>
      <c r="I114">
        <v>-0.5</v>
      </c>
      <c r="J114">
        <v>-0.5</v>
      </c>
      <c r="K114">
        <v>-0.5</v>
      </c>
    </row>
    <row r="115" spans="1:11" x14ac:dyDescent="0.2">
      <c r="A115">
        <v>13</v>
      </c>
      <c r="B115">
        <v>-0.5</v>
      </c>
      <c r="C115">
        <v>-0.5</v>
      </c>
      <c r="D115">
        <v>-0.5</v>
      </c>
      <c r="E115">
        <v>-0.5</v>
      </c>
      <c r="F115">
        <v>-0.5</v>
      </c>
      <c r="G115">
        <v>-0.5</v>
      </c>
      <c r="H115">
        <v>-0.5</v>
      </c>
      <c r="I115">
        <v>-0.5</v>
      </c>
      <c r="J115">
        <v>-0.5</v>
      </c>
      <c r="K115">
        <v>-0.5</v>
      </c>
    </row>
    <row r="116" spans="1:11" x14ac:dyDescent="0.2">
      <c r="A116">
        <v>14</v>
      </c>
      <c r="B116">
        <v>-0.5</v>
      </c>
      <c r="C116">
        <v>-0.5</v>
      </c>
      <c r="D116">
        <v>-0.5</v>
      </c>
      <c r="E116">
        <v>-0.5</v>
      </c>
      <c r="F116">
        <v>-0.5</v>
      </c>
      <c r="G116">
        <v>-0.5</v>
      </c>
      <c r="H116">
        <v>-0.5</v>
      </c>
      <c r="I116">
        <v>-0.5</v>
      </c>
      <c r="J116">
        <v>-0.5</v>
      </c>
      <c r="K116">
        <v>-0.5</v>
      </c>
    </row>
    <row r="117" spans="1:11" x14ac:dyDescent="0.2">
      <c r="A117">
        <v>15</v>
      </c>
      <c r="B117">
        <v>-0.5</v>
      </c>
      <c r="C117">
        <v>-0.5</v>
      </c>
      <c r="D117">
        <v>-0.5</v>
      </c>
      <c r="E117">
        <v>-0.5</v>
      </c>
      <c r="F117">
        <v>-0.5</v>
      </c>
      <c r="G117">
        <v>-0.5</v>
      </c>
      <c r="H117">
        <v>-0.5</v>
      </c>
      <c r="I117">
        <v>-0.5</v>
      </c>
      <c r="J117">
        <v>-0.5</v>
      </c>
      <c r="K117">
        <v>-0.5</v>
      </c>
    </row>
    <row r="118" spans="1:11" x14ac:dyDescent="0.2">
      <c r="A118">
        <v>16</v>
      </c>
      <c r="B118">
        <v>-0.5</v>
      </c>
      <c r="C118">
        <v>-0.5</v>
      </c>
      <c r="D118">
        <v>-0.5</v>
      </c>
      <c r="E118">
        <v>-0.5</v>
      </c>
      <c r="F118">
        <v>-0.5</v>
      </c>
      <c r="G118">
        <v>-0.5</v>
      </c>
      <c r="H118">
        <v>-0.5</v>
      </c>
      <c r="I118">
        <v>-0.5</v>
      </c>
      <c r="J118">
        <v>-0.5</v>
      </c>
      <c r="K118">
        <v>-0.5</v>
      </c>
    </row>
    <row r="119" spans="1:11" x14ac:dyDescent="0.2">
      <c r="A119">
        <v>17</v>
      </c>
      <c r="B119">
        <v>-0.5</v>
      </c>
      <c r="C119">
        <v>-0.5</v>
      </c>
      <c r="D119">
        <v>-0.5</v>
      </c>
      <c r="E119">
        <v>-0.5</v>
      </c>
      <c r="F119">
        <v>-0.5</v>
      </c>
      <c r="G119">
        <v>-0.5</v>
      </c>
      <c r="H119">
        <v>-0.5</v>
      </c>
      <c r="I119">
        <v>-0.5</v>
      </c>
      <c r="J119">
        <v>-0.5</v>
      </c>
      <c r="K119">
        <v>-0.5</v>
      </c>
    </row>
    <row r="120" spans="1:11" x14ac:dyDescent="0.2">
      <c r="A120">
        <v>18</v>
      </c>
      <c r="B120">
        <v>-0.5</v>
      </c>
      <c r="C120">
        <v>-0.5</v>
      </c>
      <c r="D120">
        <v>-0.5</v>
      </c>
      <c r="E120">
        <v>-0.5</v>
      </c>
      <c r="F120">
        <v>-0.5</v>
      </c>
      <c r="G120">
        <v>-0.5</v>
      </c>
      <c r="H120">
        <v>-0.5</v>
      </c>
      <c r="I120">
        <v>-0.5</v>
      </c>
      <c r="J120">
        <v>-0.5</v>
      </c>
      <c r="K120">
        <v>-0.5</v>
      </c>
    </row>
    <row r="121" spans="1:11" x14ac:dyDescent="0.2">
      <c r="A121">
        <v>19</v>
      </c>
      <c r="B121">
        <v>-0.5</v>
      </c>
      <c r="C121">
        <v>-0.5</v>
      </c>
      <c r="D121">
        <v>-0.5</v>
      </c>
      <c r="E121">
        <v>-0.5</v>
      </c>
      <c r="F121">
        <v>-0.5</v>
      </c>
      <c r="G121">
        <v>-0.5</v>
      </c>
      <c r="H121">
        <v>-0.5</v>
      </c>
      <c r="I121">
        <v>-0.5</v>
      </c>
      <c r="J121">
        <v>-0.5</v>
      </c>
      <c r="K121">
        <v>-0.5</v>
      </c>
    </row>
    <row r="122" spans="1:11" x14ac:dyDescent="0.2">
      <c r="A122">
        <v>20</v>
      </c>
      <c r="B122">
        <v>-0.5</v>
      </c>
      <c r="C122">
        <v>-0.5</v>
      </c>
      <c r="D122">
        <v>-0.5</v>
      </c>
      <c r="E122">
        <v>-0.5</v>
      </c>
      <c r="F122">
        <v>-0.5</v>
      </c>
      <c r="G122">
        <v>-0.5</v>
      </c>
      <c r="H122">
        <v>-0.5</v>
      </c>
      <c r="I122">
        <v>-0.5</v>
      </c>
      <c r="J122">
        <v>-0.5</v>
      </c>
      <c r="K122">
        <v>-0.5</v>
      </c>
    </row>
    <row r="123" spans="1:11" x14ac:dyDescent="0.2">
      <c r="A123">
        <v>21</v>
      </c>
      <c r="B123">
        <v>-0.5</v>
      </c>
      <c r="C123">
        <v>-0.5</v>
      </c>
      <c r="D123">
        <v>-0.5</v>
      </c>
      <c r="E123">
        <v>-0.5</v>
      </c>
      <c r="F123">
        <v>-0.5</v>
      </c>
      <c r="G123">
        <v>-0.5</v>
      </c>
      <c r="H123">
        <v>-0.5</v>
      </c>
      <c r="I123">
        <v>-0.5</v>
      </c>
      <c r="J123">
        <v>-0.5</v>
      </c>
      <c r="K123">
        <v>-0.5</v>
      </c>
    </row>
    <row r="124" spans="1:11" x14ac:dyDescent="0.2">
      <c r="A124">
        <v>22</v>
      </c>
      <c r="B124">
        <v>-0.5</v>
      </c>
      <c r="C124">
        <v>-0.5</v>
      </c>
      <c r="D124">
        <v>-0.5</v>
      </c>
      <c r="E124">
        <v>-0.5</v>
      </c>
      <c r="F124">
        <v>-0.5</v>
      </c>
      <c r="G124">
        <v>-0.5</v>
      </c>
      <c r="H124">
        <v>-0.5</v>
      </c>
      <c r="I124">
        <v>-0.5</v>
      </c>
      <c r="J124">
        <v>-0.5</v>
      </c>
      <c r="K124">
        <v>-0.5</v>
      </c>
    </row>
    <row r="125" spans="1:11" x14ac:dyDescent="0.2">
      <c r="A125">
        <v>23</v>
      </c>
      <c r="B125">
        <v>-0.5</v>
      </c>
      <c r="C125">
        <v>-0.5</v>
      </c>
      <c r="D125">
        <v>-0.5</v>
      </c>
      <c r="E125">
        <v>-0.5</v>
      </c>
      <c r="F125">
        <v>-0.5</v>
      </c>
      <c r="G125">
        <v>-0.5</v>
      </c>
      <c r="H125">
        <v>-0.5</v>
      </c>
      <c r="I125">
        <v>-0.5</v>
      </c>
      <c r="J125">
        <v>-0.5</v>
      </c>
      <c r="K125">
        <v>-0.5</v>
      </c>
    </row>
    <row r="126" spans="1:11" x14ac:dyDescent="0.2">
      <c r="A126">
        <v>24</v>
      </c>
      <c r="B126">
        <v>-0.5</v>
      </c>
      <c r="C126">
        <v>-0.5</v>
      </c>
      <c r="D126">
        <v>-0.5</v>
      </c>
      <c r="E126">
        <v>-0.5</v>
      </c>
      <c r="F126">
        <v>-0.5</v>
      </c>
      <c r="G126">
        <v>-0.5</v>
      </c>
      <c r="H126">
        <v>-0.5</v>
      </c>
      <c r="I126">
        <v>-0.5</v>
      </c>
      <c r="J126">
        <v>-0.5</v>
      </c>
      <c r="K126">
        <v>-0.5</v>
      </c>
    </row>
    <row r="127" spans="1:11" x14ac:dyDescent="0.2">
      <c r="A127">
        <v>25</v>
      </c>
      <c r="B127">
        <v>-0.5</v>
      </c>
      <c r="C127">
        <v>-0.5</v>
      </c>
      <c r="D127">
        <v>-0.5</v>
      </c>
      <c r="E127">
        <v>-0.5</v>
      </c>
      <c r="F127">
        <v>-0.5</v>
      </c>
      <c r="G127">
        <v>-0.5</v>
      </c>
      <c r="H127">
        <v>-0.5</v>
      </c>
      <c r="I127">
        <v>-0.5</v>
      </c>
      <c r="J127">
        <v>-0.5</v>
      </c>
      <c r="K127">
        <v>-0.5</v>
      </c>
    </row>
    <row r="128" spans="1:11" x14ac:dyDescent="0.2">
      <c r="A128">
        <v>26</v>
      </c>
      <c r="B128">
        <v>-0.5</v>
      </c>
      <c r="C128">
        <v>-0.5</v>
      </c>
      <c r="D128">
        <v>-0.5</v>
      </c>
      <c r="E128">
        <v>-0.5</v>
      </c>
      <c r="F128">
        <v>-0.5</v>
      </c>
      <c r="G128">
        <v>-0.5</v>
      </c>
      <c r="H128">
        <v>-0.5</v>
      </c>
      <c r="I128">
        <v>-0.5</v>
      </c>
      <c r="J128">
        <v>-0.5</v>
      </c>
      <c r="K128">
        <v>-0.5</v>
      </c>
    </row>
    <row r="129" spans="1:11" x14ac:dyDescent="0.2">
      <c r="A129">
        <v>27</v>
      </c>
      <c r="B129">
        <v>-0.5</v>
      </c>
      <c r="C129">
        <v>-0.5</v>
      </c>
      <c r="D129">
        <v>-0.5</v>
      </c>
      <c r="E129">
        <v>-0.5</v>
      </c>
      <c r="F129">
        <v>-0.5</v>
      </c>
      <c r="G129">
        <v>-0.5</v>
      </c>
      <c r="H129">
        <v>-0.5</v>
      </c>
      <c r="I129">
        <v>-0.5</v>
      </c>
      <c r="J129">
        <v>-0.5</v>
      </c>
      <c r="K129">
        <v>-0.5</v>
      </c>
    </row>
    <row r="130" spans="1:11" x14ac:dyDescent="0.2">
      <c r="A130">
        <v>28</v>
      </c>
      <c r="B130">
        <v>-0.5</v>
      </c>
      <c r="C130">
        <v>-0.5</v>
      </c>
      <c r="D130">
        <v>-0.5</v>
      </c>
      <c r="E130">
        <v>-0.5</v>
      </c>
      <c r="F130">
        <v>-0.5</v>
      </c>
      <c r="G130">
        <v>-0.5</v>
      </c>
      <c r="H130">
        <v>-0.5</v>
      </c>
      <c r="I130">
        <v>-0.5</v>
      </c>
      <c r="J130">
        <v>-0.5</v>
      </c>
      <c r="K130">
        <v>-0.5</v>
      </c>
    </row>
    <row r="131" spans="1:11" x14ac:dyDescent="0.2">
      <c r="A131">
        <v>29</v>
      </c>
      <c r="B131">
        <v>-0.5</v>
      </c>
      <c r="C131">
        <v>-0.5</v>
      </c>
      <c r="D131">
        <v>-0.5</v>
      </c>
      <c r="E131">
        <v>-0.5</v>
      </c>
      <c r="F131">
        <v>-0.5</v>
      </c>
      <c r="G131">
        <v>-0.5</v>
      </c>
      <c r="H131">
        <v>-0.5</v>
      </c>
      <c r="I131">
        <v>-0.5</v>
      </c>
      <c r="J131">
        <v>-0.5</v>
      </c>
      <c r="K131">
        <v>-0.5</v>
      </c>
    </row>
    <row r="132" spans="1:11" x14ac:dyDescent="0.2">
      <c r="A132">
        <v>30</v>
      </c>
      <c r="B132">
        <v>-0.5</v>
      </c>
      <c r="C132">
        <v>-0.5</v>
      </c>
      <c r="D132">
        <v>-0.5</v>
      </c>
      <c r="E132">
        <v>-0.5</v>
      </c>
      <c r="F132">
        <v>-0.5</v>
      </c>
      <c r="G132">
        <v>-0.5</v>
      </c>
      <c r="H132">
        <v>-0.5</v>
      </c>
      <c r="I132">
        <v>-0.5</v>
      </c>
      <c r="J132">
        <v>-0.5</v>
      </c>
      <c r="K132">
        <v>-0.5</v>
      </c>
    </row>
    <row r="133" spans="1:11" x14ac:dyDescent="0.2">
      <c r="A133">
        <v>31</v>
      </c>
      <c r="B133">
        <v>-0.5</v>
      </c>
      <c r="C133">
        <v>-0.5</v>
      </c>
      <c r="D133">
        <v>-0.5</v>
      </c>
      <c r="E133">
        <v>-0.5</v>
      </c>
      <c r="F133">
        <v>-0.5</v>
      </c>
      <c r="G133">
        <v>-0.5</v>
      </c>
      <c r="H133">
        <v>-0.5</v>
      </c>
      <c r="I133">
        <v>-0.5</v>
      </c>
      <c r="J133">
        <v>-0.5</v>
      </c>
      <c r="K133">
        <v>-0.5</v>
      </c>
    </row>
    <row r="135" spans="1:11" x14ac:dyDescent="0.2">
      <c r="A135" t="s">
        <v>4</v>
      </c>
      <c r="B135">
        <v>1</v>
      </c>
      <c r="C135">
        <v>2</v>
      </c>
      <c r="D135">
        <v>3</v>
      </c>
      <c r="E135">
        <v>4</v>
      </c>
      <c r="F135">
        <v>5</v>
      </c>
      <c r="G135">
        <v>6</v>
      </c>
      <c r="H135">
        <v>7</v>
      </c>
      <c r="I135">
        <v>8</v>
      </c>
      <c r="J135">
        <v>9</v>
      </c>
      <c r="K135">
        <v>10</v>
      </c>
    </row>
    <row r="136" spans="1:11" x14ac:dyDescent="0.2">
      <c r="A136">
        <v>12</v>
      </c>
      <c r="B136">
        <v>-0.5</v>
      </c>
      <c r="C136">
        <v>-0.5</v>
      </c>
      <c r="D136">
        <v>-0.5</v>
      </c>
      <c r="E136">
        <v>-0.5</v>
      </c>
      <c r="F136">
        <v>-0.5</v>
      </c>
      <c r="G136">
        <v>-0.5</v>
      </c>
      <c r="H136">
        <v>-0.5</v>
      </c>
      <c r="I136">
        <v>-0.5</v>
      </c>
      <c r="J136">
        <v>-0.5</v>
      </c>
      <c r="K136">
        <v>-0.5</v>
      </c>
    </row>
    <row r="137" spans="1:11" x14ac:dyDescent="0.2">
      <c r="A137">
        <v>13</v>
      </c>
      <c r="B137">
        <v>-0.5</v>
      </c>
      <c r="C137">
        <v>-0.5</v>
      </c>
      <c r="D137">
        <v>-0.5</v>
      </c>
      <c r="E137">
        <v>-0.5</v>
      </c>
      <c r="F137">
        <v>-0.5</v>
      </c>
      <c r="G137">
        <v>-0.5</v>
      </c>
      <c r="H137">
        <v>-0.5</v>
      </c>
      <c r="I137">
        <v>-0.5</v>
      </c>
      <c r="J137">
        <v>-0.5</v>
      </c>
      <c r="K137">
        <v>-0.5</v>
      </c>
    </row>
    <row r="138" spans="1:11" x14ac:dyDescent="0.2">
      <c r="A138">
        <v>14</v>
      </c>
      <c r="B138">
        <v>-0.5</v>
      </c>
      <c r="C138">
        <v>-0.5</v>
      </c>
      <c r="D138">
        <v>-0.5</v>
      </c>
      <c r="E138">
        <v>-0.5</v>
      </c>
      <c r="F138">
        <v>-0.5</v>
      </c>
      <c r="G138">
        <v>-0.5</v>
      </c>
      <c r="H138">
        <v>-0.5</v>
      </c>
      <c r="I138">
        <v>-0.5</v>
      </c>
      <c r="J138">
        <v>-0.5</v>
      </c>
      <c r="K138">
        <v>-0.5</v>
      </c>
    </row>
    <row r="139" spans="1:11" x14ac:dyDescent="0.2">
      <c r="A139">
        <v>15</v>
      </c>
      <c r="B139">
        <v>-0.5</v>
      </c>
      <c r="C139">
        <v>-0.5</v>
      </c>
      <c r="D139">
        <v>-0.5</v>
      </c>
      <c r="E139">
        <v>-0.5</v>
      </c>
      <c r="F139">
        <v>-0.5</v>
      </c>
      <c r="G139">
        <v>-0.5</v>
      </c>
      <c r="H139">
        <v>-0.5</v>
      </c>
      <c r="I139">
        <v>-0.5</v>
      </c>
      <c r="J139">
        <v>-0.5</v>
      </c>
      <c r="K139">
        <v>-0.5</v>
      </c>
    </row>
    <row r="140" spans="1:11" x14ac:dyDescent="0.2">
      <c r="A140">
        <v>16</v>
      </c>
      <c r="B140">
        <v>-0.5</v>
      </c>
      <c r="C140">
        <v>-0.5</v>
      </c>
      <c r="D140">
        <v>-0.5</v>
      </c>
      <c r="E140">
        <v>-0.5</v>
      </c>
      <c r="F140">
        <v>-0.5</v>
      </c>
      <c r="G140">
        <v>-0.5</v>
      </c>
      <c r="H140">
        <v>-0.5</v>
      </c>
      <c r="I140">
        <v>-0.5</v>
      </c>
      <c r="J140">
        <v>-0.5</v>
      </c>
      <c r="K140">
        <v>-0.5</v>
      </c>
    </row>
    <row r="141" spans="1:11" x14ac:dyDescent="0.2">
      <c r="A141">
        <v>17</v>
      </c>
      <c r="B141">
        <v>-0.5</v>
      </c>
      <c r="C141">
        <v>-0.5</v>
      </c>
      <c r="D141">
        <v>-0.5</v>
      </c>
      <c r="E141">
        <v>-0.5</v>
      </c>
      <c r="F141">
        <v>-0.5</v>
      </c>
      <c r="G141">
        <v>-0.5</v>
      </c>
      <c r="H141">
        <v>-0.5</v>
      </c>
      <c r="I141">
        <v>-0.5</v>
      </c>
      <c r="J141">
        <v>-0.5</v>
      </c>
      <c r="K141">
        <v>-0.5</v>
      </c>
    </row>
    <row r="142" spans="1:11" x14ac:dyDescent="0.2">
      <c r="A142">
        <v>18</v>
      </c>
      <c r="B142">
        <v>-0.5</v>
      </c>
      <c r="C142">
        <v>-0.5</v>
      </c>
      <c r="D142">
        <v>-0.5</v>
      </c>
      <c r="E142">
        <v>-0.5</v>
      </c>
      <c r="F142">
        <v>-0.5</v>
      </c>
      <c r="G142">
        <v>-0.5</v>
      </c>
      <c r="H142">
        <v>-0.5</v>
      </c>
      <c r="I142">
        <v>-0.5</v>
      </c>
      <c r="J142">
        <v>-0.5</v>
      </c>
      <c r="K142">
        <v>-0.5</v>
      </c>
    </row>
    <row r="143" spans="1:11" x14ac:dyDescent="0.2">
      <c r="A143">
        <v>19</v>
      </c>
      <c r="B143">
        <v>-0.5</v>
      </c>
      <c r="C143">
        <v>-0.5</v>
      </c>
      <c r="D143">
        <v>-0.5</v>
      </c>
      <c r="E143">
        <v>-0.5</v>
      </c>
      <c r="F143">
        <v>-0.5</v>
      </c>
      <c r="G143">
        <v>-0.5</v>
      </c>
      <c r="H143">
        <v>-0.5</v>
      </c>
      <c r="I143">
        <v>-0.5</v>
      </c>
      <c r="J143">
        <v>-0.5</v>
      </c>
      <c r="K143">
        <v>-0.5</v>
      </c>
    </row>
    <row r="144" spans="1:11" x14ac:dyDescent="0.2">
      <c r="A144">
        <v>20</v>
      </c>
      <c r="B144">
        <v>-0.5</v>
      </c>
      <c r="C144">
        <v>-0.5</v>
      </c>
      <c r="D144">
        <v>-0.5</v>
      </c>
      <c r="E144">
        <v>-0.5</v>
      </c>
      <c r="F144">
        <v>-0.5</v>
      </c>
      <c r="G144">
        <v>-0.5</v>
      </c>
      <c r="H144">
        <v>-0.5</v>
      </c>
      <c r="I144">
        <v>-0.5</v>
      </c>
      <c r="J144">
        <v>-0.5</v>
      </c>
      <c r="K144">
        <v>-0.5</v>
      </c>
    </row>
    <row r="145" spans="1:11" x14ac:dyDescent="0.2">
      <c r="A145">
        <v>21</v>
      </c>
      <c r="B145">
        <v>-0.5</v>
      </c>
      <c r="C145">
        <v>-0.5</v>
      </c>
      <c r="D145">
        <v>-0.5</v>
      </c>
      <c r="E145">
        <v>-0.5</v>
      </c>
      <c r="F145">
        <v>-0.5</v>
      </c>
      <c r="G145">
        <v>-0.5</v>
      </c>
      <c r="H145">
        <v>-0.5</v>
      </c>
      <c r="I145">
        <v>-0.5</v>
      </c>
      <c r="J145">
        <v>-0.5</v>
      </c>
      <c r="K145">
        <v>-0.5</v>
      </c>
    </row>
    <row r="146" spans="1:11" x14ac:dyDescent="0.2">
      <c r="A146">
        <v>22</v>
      </c>
      <c r="B146">
        <v>-0.5</v>
      </c>
      <c r="C146">
        <v>-0.5</v>
      </c>
      <c r="D146">
        <v>-0.5</v>
      </c>
      <c r="E146">
        <v>-0.5</v>
      </c>
      <c r="F146">
        <v>-0.5</v>
      </c>
      <c r="G146">
        <v>-0.5</v>
      </c>
      <c r="H146">
        <v>-0.5</v>
      </c>
      <c r="I146">
        <v>-0.5</v>
      </c>
      <c r="J146">
        <v>-0.5</v>
      </c>
      <c r="K146">
        <v>-0.5</v>
      </c>
    </row>
    <row r="147" spans="1:11" x14ac:dyDescent="0.2">
      <c r="A147">
        <v>23</v>
      </c>
      <c r="B147">
        <v>-0.5</v>
      </c>
      <c r="C147">
        <v>-0.5</v>
      </c>
      <c r="D147">
        <v>-0.5</v>
      </c>
      <c r="E147">
        <v>-0.5</v>
      </c>
      <c r="F147">
        <v>-0.5</v>
      </c>
      <c r="G147">
        <v>-0.5</v>
      </c>
      <c r="H147">
        <v>-0.5</v>
      </c>
      <c r="I147">
        <v>-0.5</v>
      </c>
      <c r="J147">
        <v>-0.5</v>
      </c>
      <c r="K147">
        <v>-0.5</v>
      </c>
    </row>
    <row r="148" spans="1:11" x14ac:dyDescent="0.2">
      <c r="A148">
        <v>24</v>
      </c>
      <c r="B148">
        <v>-0.5</v>
      </c>
      <c r="C148">
        <v>-0.5</v>
      </c>
      <c r="D148">
        <v>-0.5</v>
      </c>
      <c r="E148">
        <v>-0.5</v>
      </c>
      <c r="F148">
        <v>-0.5</v>
      </c>
      <c r="G148">
        <v>-0.5</v>
      </c>
      <c r="H148">
        <v>-0.5</v>
      </c>
      <c r="I148">
        <v>-0.5</v>
      </c>
      <c r="J148">
        <v>-0.5</v>
      </c>
      <c r="K148">
        <v>-0.5</v>
      </c>
    </row>
    <row r="149" spans="1:11" x14ac:dyDescent="0.2">
      <c r="A149">
        <v>25</v>
      </c>
      <c r="B149">
        <v>-0.5</v>
      </c>
      <c r="C149">
        <v>-0.5</v>
      </c>
      <c r="D149">
        <v>-0.5</v>
      </c>
      <c r="E149">
        <v>-0.5</v>
      </c>
      <c r="F149">
        <v>-0.5</v>
      </c>
      <c r="G149">
        <v>-0.5</v>
      </c>
      <c r="H149">
        <v>-0.5</v>
      </c>
      <c r="I149">
        <v>-0.5</v>
      </c>
      <c r="J149">
        <v>-0.5</v>
      </c>
      <c r="K149">
        <v>-0.5</v>
      </c>
    </row>
    <row r="150" spans="1:11" x14ac:dyDescent="0.2">
      <c r="A150">
        <v>26</v>
      </c>
      <c r="B150">
        <v>-0.5</v>
      </c>
      <c r="C150">
        <v>-0.5</v>
      </c>
      <c r="D150">
        <v>-0.5</v>
      </c>
      <c r="E150">
        <v>-0.5</v>
      </c>
      <c r="F150">
        <v>-0.5</v>
      </c>
      <c r="G150">
        <v>-0.5</v>
      </c>
      <c r="H150">
        <v>-0.5</v>
      </c>
      <c r="I150">
        <v>-0.5</v>
      </c>
      <c r="J150">
        <v>-0.5</v>
      </c>
      <c r="K150">
        <v>-0.5</v>
      </c>
    </row>
    <row r="151" spans="1:11" x14ac:dyDescent="0.2">
      <c r="A151">
        <v>27</v>
      </c>
      <c r="B151">
        <v>-0.5</v>
      </c>
      <c r="C151">
        <v>-0.5</v>
      </c>
      <c r="D151">
        <v>-0.5</v>
      </c>
      <c r="E151">
        <v>-0.5</v>
      </c>
      <c r="F151">
        <v>-0.5</v>
      </c>
      <c r="G151">
        <v>-0.5</v>
      </c>
      <c r="H151">
        <v>-0.5</v>
      </c>
      <c r="I151">
        <v>-0.5</v>
      </c>
      <c r="J151">
        <v>-0.5</v>
      </c>
      <c r="K151">
        <v>-0.5</v>
      </c>
    </row>
    <row r="152" spans="1:11" x14ac:dyDescent="0.2">
      <c r="A152">
        <v>28</v>
      </c>
      <c r="B152">
        <v>-0.5</v>
      </c>
      <c r="C152">
        <v>-0.5</v>
      </c>
      <c r="D152">
        <v>-0.5</v>
      </c>
      <c r="E152">
        <v>-0.5</v>
      </c>
      <c r="F152">
        <v>-0.5</v>
      </c>
      <c r="G152">
        <v>-0.5</v>
      </c>
      <c r="H152">
        <v>-0.5</v>
      </c>
      <c r="I152">
        <v>-0.5</v>
      </c>
      <c r="J152">
        <v>-0.5</v>
      </c>
      <c r="K152">
        <v>-0.5</v>
      </c>
    </row>
    <row r="153" spans="1:11" x14ac:dyDescent="0.2">
      <c r="A153">
        <v>29</v>
      </c>
      <c r="B153">
        <v>-0.5</v>
      </c>
      <c r="C153">
        <v>-0.5</v>
      </c>
      <c r="D153">
        <v>-0.5</v>
      </c>
      <c r="E153">
        <v>-0.5</v>
      </c>
      <c r="F153">
        <v>-0.5</v>
      </c>
      <c r="G153">
        <v>-0.5</v>
      </c>
      <c r="H153">
        <v>-0.5</v>
      </c>
      <c r="I153">
        <v>-0.5</v>
      </c>
      <c r="J153">
        <v>-0.5</v>
      </c>
      <c r="K153">
        <v>-0.5</v>
      </c>
    </row>
    <row r="154" spans="1:11" x14ac:dyDescent="0.2">
      <c r="A154">
        <v>30</v>
      </c>
      <c r="B154">
        <v>-0.5</v>
      </c>
      <c r="C154">
        <v>-0.5</v>
      </c>
      <c r="D154">
        <v>-0.5</v>
      </c>
      <c r="E154">
        <v>-0.5</v>
      </c>
      <c r="F154">
        <v>-0.5</v>
      </c>
      <c r="G154">
        <v>-0.5</v>
      </c>
      <c r="H154">
        <v>-0.5</v>
      </c>
      <c r="I154">
        <v>-0.5</v>
      </c>
      <c r="J154">
        <v>-0.5</v>
      </c>
      <c r="K154">
        <v>-0.5</v>
      </c>
    </row>
    <row r="155" spans="1:11" x14ac:dyDescent="0.2">
      <c r="A155">
        <v>31</v>
      </c>
      <c r="B155">
        <v>-0.5</v>
      </c>
      <c r="C155">
        <v>-0.5</v>
      </c>
      <c r="D155">
        <v>-0.5</v>
      </c>
      <c r="E155">
        <v>-0.5</v>
      </c>
      <c r="F155">
        <v>-0.5</v>
      </c>
      <c r="G155">
        <v>-0.5</v>
      </c>
      <c r="H155">
        <v>-0.5</v>
      </c>
      <c r="I155">
        <v>-0.5</v>
      </c>
      <c r="J155">
        <v>-0.5</v>
      </c>
      <c r="K155">
        <v>-0.5</v>
      </c>
    </row>
  </sheetData>
  <sheetProtection sheet="1" objects="1" scenarios="1"/>
  <mergeCells count="2">
    <mergeCell ref="A52:K52"/>
    <mergeCell ref="A104:K104"/>
  </mergeCells>
  <phoneticPr fontId="16" type="noConversion"/>
  <pageMargins left="0.7" right="0.7" top="0.75" bottom="0.75" header="0.3" footer="0.3"/>
  <pageSetup paperSize="9" orientation="landscape" horizontalDpi="0" verticalDpi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9"/>
  <dimension ref="A1:X155"/>
  <sheetViews>
    <sheetView topLeftCell="A123" workbookViewId="0">
      <selection activeCell="O32" sqref="O32"/>
    </sheetView>
  </sheetViews>
  <sheetFormatPr baseColWidth="10" defaultColWidth="8.83203125" defaultRowHeight="16" x14ac:dyDescent="0.2"/>
  <cols>
    <col min="12" max="12" width="4.83203125" customWidth="1"/>
    <col min="13" max="13" width="4.6640625" customWidth="1"/>
    <col min="14" max="24" width="4" style="31" customWidth="1"/>
  </cols>
  <sheetData>
    <row r="1" spans="1:24" x14ac:dyDescent="0.2">
      <c r="A1" t="s">
        <v>7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N1" s="31" t="s">
        <v>7</v>
      </c>
      <c r="O1" s="31">
        <v>1</v>
      </c>
      <c r="P1" s="31">
        <v>2</v>
      </c>
      <c r="Q1" s="31">
        <v>3</v>
      </c>
      <c r="R1" s="31">
        <v>4</v>
      </c>
      <c r="S1" s="31">
        <v>5</v>
      </c>
      <c r="T1" s="31">
        <v>6</v>
      </c>
      <c r="U1" s="31">
        <v>7</v>
      </c>
      <c r="V1" s="31">
        <v>8</v>
      </c>
      <c r="W1" s="31">
        <v>9</v>
      </c>
      <c r="X1" s="31">
        <v>10</v>
      </c>
    </row>
    <row r="2" spans="1:24" x14ac:dyDescent="0.2">
      <c r="A2">
        <v>4</v>
      </c>
      <c r="B2">
        <f>IF(AND(Rules!$B$9=Rules!$D$9,Rules!$B$8=Rules!$D$8),MAX(Hit!B2,Stand!B2,Double!B2,Surrender!B2),MAX(Hit!B2,Stand!B2,Double!B2))</f>
        <v>-0.38538530661686632</v>
      </c>
      <c r="C2">
        <f>IF(Rules!$B$8=Rules!$D$8,MAX(Hit!C2,Stand!C2,Double!C2,Surrender!C2),MAX(Hit!C2,Stand!C2,Double!C2))</f>
        <v>-0.11491332761892138</v>
      </c>
      <c r="D2">
        <f>IF(Rules!$B$8=Rules!$D$8,MAX(Hit!D2,Stand!D2,Double!D2,Surrender!D2),MAX(Hit!D2,Stand!D2,Double!D2))</f>
        <v>-8.261331429974432E-2</v>
      </c>
      <c r="E2">
        <f>IF(Rules!$B$8=Rules!$D$8,MAX(Hit!E2,Stand!E2,Double!E2,Surrender!E2),MAX(Hit!E2,Stand!E2,Double!E2))</f>
        <v>-4.9367420106916929E-2</v>
      </c>
      <c r="F2">
        <f>IF(Rules!$B$8=Rules!$D$8,MAX(Hit!F2,Stand!F2,Double!F2,Surrender!F2),MAX(Hit!F2,Stand!F2,Double!F2))</f>
        <v>-1.2379926519926553E-2</v>
      </c>
      <c r="G2">
        <f>IF(Rules!$B$8=Rules!$D$8,MAX(Hit!G2,Stand!G2,Double!G2,Surrender!G2),MAX(Hit!G2,Stand!G2,Double!G2))</f>
        <v>1.1130417280979743E-2</v>
      </c>
      <c r="H2">
        <f>IF(Rules!$B$8=Rules!$D$8,MAX(Hit!H2,Stand!H2,Double!H2,Surrender!H2),MAX(Hit!H2,Stand!H2,Double!H2))</f>
        <v>-8.8279201058463694E-2</v>
      </c>
      <c r="I2">
        <f>IF(Rules!$B$8=Rules!$D$8,MAX(Hit!I2,Stand!I2,Double!I2,Surrender!I2),MAX(Hit!I2,Stand!I2,Double!I2))</f>
        <v>-0.15933415266020512</v>
      </c>
      <c r="J2">
        <f>IF(Rules!$B$8=Rules!$D$8,MAX(Hit!J2,Stand!J2,Double!J2,Surrender!J2),MAX(Hit!J2,Stand!J2,Double!J2))</f>
        <v>-0.24066617915336552</v>
      </c>
      <c r="K2">
        <f>IF(Rules!$B$8=Rules!$D$8,MAX(Hit!K2,Stand!K2,Double!K2,Surrender!K2),MAX(Hit!K2,Stand!K2,Double!K2))</f>
        <v>-0.33509986436351102</v>
      </c>
      <c r="N2" s="31">
        <v>4</v>
      </c>
      <c r="O2" s="31" t="str">
        <f>IF(B2=Surrender!B2,"R",HSD!O2)</f>
        <v>H</v>
      </c>
      <c r="P2" s="31" t="str">
        <f>IF(C2=Surrender!C2,"R",HSD!P2)</f>
        <v>H</v>
      </c>
      <c r="Q2" s="31" t="str">
        <f>IF(D2=Surrender!D2,"R",HSD!Q2)</f>
        <v>H</v>
      </c>
      <c r="R2" s="31" t="str">
        <f>IF(E2=Surrender!E2,"R",HSD!R2)</f>
        <v>H</v>
      </c>
      <c r="S2" s="31" t="str">
        <f>IF(F2=Surrender!F2,"R",HSD!S2)</f>
        <v>H</v>
      </c>
      <c r="T2" s="31" t="str">
        <f>IF(G2=Surrender!G2,"R",HSD!T2)</f>
        <v>H</v>
      </c>
      <c r="U2" s="31" t="str">
        <f>IF(H2=Surrender!H2,"R",HSD!U2)</f>
        <v>H</v>
      </c>
      <c r="V2" s="31" t="str">
        <f>IF(I2=Surrender!I2,"R",HSD!V2)</f>
        <v>H</v>
      </c>
      <c r="W2" s="31" t="str">
        <f>IF(J2=Surrender!J2,"R",HSD!W2)</f>
        <v>H</v>
      </c>
      <c r="X2" s="31" t="str">
        <f>IF(K2=Surrender!K2,"R",HSD!X2)</f>
        <v>H</v>
      </c>
    </row>
    <row r="3" spans="1:24" x14ac:dyDescent="0.2">
      <c r="A3">
        <v>5</v>
      </c>
      <c r="B3">
        <f>IF(AND(Rules!$B$9=Rules!$D$9,Rules!$B$8=Rules!$D$8),MAX(Hit!B3,Stand!B3,Double!B3,Surrender!B3),MAX(Hit!B3,Stand!B3,Double!B3))</f>
        <v>-0.40632230211141918</v>
      </c>
      <c r="C3">
        <f>IF(Rules!$B$8=Rules!$D$8,MAX(Hit!C3,Stand!C3,Double!C3,Surrender!C3),MAX(Hit!C3,Stand!C3,Double!C3))</f>
        <v>-0.12821556706374751</v>
      </c>
      <c r="D3">
        <f>IF(Rules!$B$8=Rules!$D$8,MAX(Hit!D3,Stand!D3,Double!D3,Surrender!D3),MAX(Hit!D3,Stand!D3,Double!D3))</f>
        <v>-9.5310227261489827E-2</v>
      </c>
      <c r="E3">
        <f>IF(Rules!$B$8=Rules!$D$8,MAX(Hit!E3,Stand!E3,Double!E3,Surrender!E3),MAX(Hit!E3,Stand!E3,Double!E3))</f>
        <v>-6.1479464199694266E-2</v>
      </c>
      <c r="F3">
        <f>IF(Rules!$B$8=Rules!$D$8,MAX(Hit!F3,Stand!F3,Double!F3,Surrender!F3),MAX(Hit!F3,Stand!F3,Double!F3))</f>
        <v>-2.3978970391859797E-2</v>
      </c>
      <c r="G3">
        <f>IF(Rules!$B$8=Rules!$D$8,MAX(Hit!G3,Stand!G3,Double!G3,Surrender!G3),MAX(Hit!G3,Stand!G3,Double!G3))</f>
        <v>-1.1863378384402296E-3</v>
      </c>
      <c r="H3">
        <f>IF(Rules!$B$8=Rules!$D$8,MAX(Hit!H3,Stand!H3,Double!H3,Surrender!H3),MAX(Hit!H3,Stand!H3,Double!H3))</f>
        <v>-0.11944744188414852</v>
      </c>
      <c r="I3">
        <f>IF(Rules!$B$8=Rules!$D$8,MAX(Hit!I3,Stand!I3,Double!I3,Surrender!I3),MAX(Hit!I3,Stand!I3,Double!I3))</f>
        <v>-0.18809330390318521</v>
      </c>
      <c r="J3">
        <f>IF(Rules!$B$8=Rules!$D$8,MAX(Hit!J3,Stand!J3,Double!J3,Surrender!J3),MAX(Hit!J3,Stand!J3,Double!J3))</f>
        <v>-0.2666150533579591</v>
      </c>
      <c r="K3">
        <f>IF(Rules!$B$8=Rules!$D$8,MAX(Hit!K3,Stand!K3,Double!K3,Surrender!K3),MAX(Hit!K3,Stand!K3,Double!K3))</f>
        <v>-0.3577434525808979</v>
      </c>
      <c r="N3" s="31">
        <v>5</v>
      </c>
      <c r="O3" s="31" t="str">
        <f>IF(B3=Surrender!B3,"R",HSD!O3)</f>
        <v>H</v>
      </c>
      <c r="P3" s="31" t="str">
        <f>IF(C3=Surrender!C3,"R",HSD!P3)</f>
        <v>H</v>
      </c>
      <c r="Q3" s="31" t="str">
        <f>IF(D3=Surrender!D3,"R",HSD!Q3)</f>
        <v>H</v>
      </c>
      <c r="R3" s="31" t="str">
        <f>IF(E3=Surrender!E3,"R",HSD!R3)</f>
        <v>H</v>
      </c>
      <c r="S3" s="31" t="str">
        <f>IF(F3=Surrender!F3,"R",HSD!S3)</f>
        <v>H</v>
      </c>
      <c r="T3" s="31" t="str">
        <f>IF(G3=Surrender!G3,"R",HSD!T3)</f>
        <v>H</v>
      </c>
      <c r="U3" s="31" t="str">
        <f>IF(H3=Surrender!H3,"R",HSD!U3)</f>
        <v>H</v>
      </c>
      <c r="V3" s="31" t="str">
        <f>IF(I3=Surrender!I3,"R",HSD!V3)</f>
        <v>H</v>
      </c>
      <c r="W3" s="31" t="str">
        <f>IF(J3=Surrender!J3,"R",HSD!W3)</f>
        <v>H</v>
      </c>
      <c r="X3" s="31" t="str">
        <f>IF(K3=Surrender!K3,"R",HSD!X3)</f>
        <v>H</v>
      </c>
    </row>
    <row r="4" spans="1:24" x14ac:dyDescent="0.2">
      <c r="A4">
        <v>6</v>
      </c>
      <c r="B4">
        <f>IF(AND(Rules!$B$9=Rules!$D$9,Rules!$B$8=Rules!$D$8),MAX(Hit!B4,Stand!B4,Double!B4,Surrender!B4),MAX(Hit!B4,Stand!B4,Double!B4))</f>
        <v>-0.4196869034710109</v>
      </c>
      <c r="C4">
        <f>IF(Rules!$B$8=Rules!$D$8,MAX(Hit!C4,Stand!C4,Double!C4,Surrender!C4),MAX(Hit!C4,Stand!C4,Double!C4))</f>
        <v>-0.14075911746001996</v>
      </c>
      <c r="D4">
        <f>IF(Rules!$B$8=Rules!$D$8,MAX(Hit!D4,Stand!D4,Double!D4,Surrender!D4),MAX(Hit!D4,Stand!D4,Double!D4))</f>
        <v>-0.10729107800860832</v>
      </c>
      <c r="E4">
        <f>IF(Rules!$B$8=Rules!$D$8,MAX(Hit!E4,Stand!E4,Double!E4,Surrender!E4),MAX(Hit!E4,Stand!E4,Double!E4))</f>
        <v>-7.2917141926387333E-2</v>
      </c>
      <c r="F4">
        <f>IF(Rules!$B$8=Rules!$D$8,MAX(Hit!F4,Stand!F4,Double!F4,Surrender!F4),MAX(Hit!F4,Stand!F4,Double!F4))</f>
        <v>-3.4915973330102358E-2</v>
      </c>
      <c r="G4">
        <f>IF(Rules!$B$8=Rules!$D$8,MAX(Hit!G4,Stand!G4,Double!G4,Surrender!G4),MAX(Hit!G4,Stand!G4,Double!G4))</f>
        <v>-1.3005835529874346E-2</v>
      </c>
      <c r="H4">
        <f>IF(Rules!$B$8=Rules!$D$8,MAX(Hit!H4,Stand!H4,Double!H4,Surrender!H4),MAX(Hit!H4,Stand!H4,Double!H4))</f>
        <v>-0.15193270723669947</v>
      </c>
      <c r="I4">
        <f>IF(Rules!$B$8=Rules!$D$8,MAX(Hit!I4,Stand!I4,Double!I4,Surrender!I4),MAX(Hit!I4,Stand!I4,Double!I4))</f>
        <v>-0.21724188132078476</v>
      </c>
      <c r="J4">
        <f>IF(Rules!$B$8=Rules!$D$8,MAX(Hit!J4,Stand!J4,Double!J4,Surrender!J4),MAX(Hit!J4,Stand!J4,Double!J4))</f>
        <v>-0.29264070019772603</v>
      </c>
      <c r="K4">
        <f>IF(Rules!$B$8=Rules!$D$8,MAX(Hit!K4,Stand!K4,Double!K4,Surrender!K4),MAX(Hit!K4,Stand!K4,Double!K4))</f>
        <v>-0.38050766229289545</v>
      </c>
      <c r="N4" s="31">
        <v>6</v>
      </c>
      <c r="O4" s="31" t="str">
        <f>IF(B4=Surrender!B4,"R",HSD!O4)</f>
        <v>H</v>
      </c>
      <c r="P4" s="31" t="str">
        <f>IF(C4=Surrender!C4,"R",HSD!P4)</f>
        <v>H</v>
      </c>
      <c r="Q4" s="31" t="str">
        <f>IF(D4=Surrender!D4,"R",HSD!Q4)</f>
        <v>H</v>
      </c>
      <c r="R4" s="31" t="str">
        <f>IF(E4=Surrender!E4,"R",HSD!R4)</f>
        <v>H</v>
      </c>
      <c r="S4" s="31" t="str">
        <f>IF(F4=Surrender!F4,"R",HSD!S4)</f>
        <v>H</v>
      </c>
      <c r="T4" s="31" t="str">
        <f>IF(G4=Surrender!G4,"R",HSD!T4)</f>
        <v>H</v>
      </c>
      <c r="U4" s="31" t="str">
        <f>IF(H4=Surrender!H4,"R",HSD!U4)</f>
        <v>H</v>
      </c>
      <c r="V4" s="31" t="str">
        <f>IF(I4=Surrender!I4,"R",HSD!V4)</f>
        <v>H</v>
      </c>
      <c r="W4" s="31" t="str">
        <f>IF(J4=Surrender!J4,"R",HSD!W4)</f>
        <v>H</v>
      </c>
      <c r="X4" s="31" t="str">
        <f>IF(K4=Surrender!K4,"R",HSD!X4)</f>
        <v>H</v>
      </c>
    </row>
    <row r="5" spans="1:24" x14ac:dyDescent="0.2">
      <c r="A5">
        <v>7</v>
      </c>
      <c r="B5">
        <f>IF(AND(Rules!$B$9=Rules!$D$9,Rules!$B$8=Rules!$D$8),MAX(Hit!B5,Stand!B5,Double!B5,Surrender!B5),MAX(Hit!B5,Stand!B5,Double!B5))</f>
        <v>-0.39971038372569107</v>
      </c>
      <c r="C5">
        <f>IF(Rules!$B$8=Rules!$D$8,MAX(Hit!C5,Stand!C5,Double!C5,Surrender!C5),MAX(Hit!C5,Stand!C5,Double!C5))</f>
        <v>-0.10918342786661635</v>
      </c>
      <c r="D5">
        <f>IF(Rules!$B$8=Rules!$D$8,MAX(Hit!D5,Stand!D5,Double!D5,Surrender!D5),MAX(Hit!D5,Stand!D5,Double!D5))</f>
        <v>-7.6582981904463526E-2</v>
      </c>
      <c r="E5">
        <f>IF(Rules!$B$8=Rules!$D$8,MAX(Hit!E5,Stand!E5,Double!E5,Surrender!E5),MAX(Hit!E5,Stand!E5,Double!E5))</f>
        <v>-4.302179400434189E-2</v>
      </c>
      <c r="F5">
        <f>IF(Rules!$B$8=Rules!$D$8,MAX(Hit!F5,Stand!F5,Double!F5,Surrender!F5),MAX(Hit!F5,Stand!F5,Double!F5))</f>
        <v>-7.271360902941058E-3</v>
      </c>
      <c r="G5">
        <f>IF(Rules!$B$8=Rules!$D$8,MAX(Hit!G5,Stand!G5,Double!G5,Surrender!G5),MAX(Hit!G5,Stand!G5,Double!G5))</f>
        <v>2.9185342353860819E-2</v>
      </c>
      <c r="H5">
        <f>IF(Rules!$B$8=Rules!$D$8,MAX(Hit!H5,Stand!H5,Double!H5,Surrender!H5),MAX(Hit!H5,Stand!H5,Double!H5))</f>
        <v>-6.8807799580427792E-2</v>
      </c>
      <c r="I5">
        <f>IF(Rules!$B$8=Rules!$D$8,MAX(Hit!I5,Stand!I5,Double!I5,Surrender!I5),MAX(Hit!I5,Stand!I5,Double!I5))</f>
        <v>-0.21060476872434969</v>
      </c>
      <c r="J5">
        <f>IF(Rules!$B$8=Rules!$D$8,MAX(Hit!J5,Stand!J5,Double!J5,Surrender!J5),MAX(Hit!J5,Stand!J5,Double!J5))</f>
        <v>-0.28536544048687673</v>
      </c>
      <c r="K5">
        <f>IF(Rules!$B$8=Rules!$D$8,MAX(Hit!K5,Stand!K5,Double!K5,Surrender!K5),MAX(Hit!K5,Stand!K5,Double!K5))</f>
        <v>-0.36507789921394673</v>
      </c>
      <c r="N5" s="31">
        <v>7</v>
      </c>
      <c r="O5" s="31" t="str">
        <f>IF(B5=Surrender!B5,"R",HSD!O5)</f>
        <v>H</v>
      </c>
      <c r="P5" s="31" t="str">
        <f>IF(C5=Surrender!C5,"R",HSD!P5)</f>
        <v>H</v>
      </c>
      <c r="Q5" s="31" t="str">
        <f>IF(D5=Surrender!D5,"R",HSD!Q5)</f>
        <v>H</v>
      </c>
      <c r="R5" s="31" t="str">
        <f>IF(E5=Surrender!E5,"R",HSD!R5)</f>
        <v>H</v>
      </c>
      <c r="S5" s="31" t="str">
        <f>IF(F5=Surrender!F5,"R",HSD!S5)</f>
        <v>H</v>
      </c>
      <c r="T5" s="31" t="str">
        <f>IF(G5=Surrender!G5,"R",HSD!T5)</f>
        <v>H</v>
      </c>
      <c r="U5" s="31" t="str">
        <f>IF(H5=Surrender!H5,"R",HSD!U5)</f>
        <v>H</v>
      </c>
      <c r="V5" s="31" t="str">
        <f>IF(I5=Surrender!I5,"R",HSD!V5)</f>
        <v>H</v>
      </c>
      <c r="W5" s="31" t="str">
        <f>IF(J5=Surrender!J5,"R",HSD!W5)</f>
        <v>H</v>
      </c>
      <c r="X5" s="31" t="str">
        <f>IF(K5=Surrender!K5,"R",HSD!X5)</f>
        <v>H</v>
      </c>
    </row>
    <row r="6" spans="1:24" x14ac:dyDescent="0.2">
      <c r="A6">
        <v>8</v>
      </c>
      <c r="B6">
        <f>IF(AND(Rules!$B$9=Rules!$D$9,Rules!$B$8=Rules!$D$8),MAX(Hit!B6,Stand!B6,Double!B6,Surrender!B6),MAX(Hit!B6,Stand!B6,Double!B6))</f>
        <v>-0.33034033459070078</v>
      </c>
      <c r="C6">
        <f>IF(Rules!$B$8=Rules!$D$8,MAX(Hit!C6,Stand!C6,Double!C6,Surrender!C6),MAX(Hit!C6,Stand!C6,Double!C6))</f>
        <v>-2.1798188008805668E-2</v>
      </c>
      <c r="D6">
        <f>IF(Rules!$B$8=Rules!$D$8,MAX(Hit!D6,Stand!D6,Double!D6,Surrender!D6),MAX(Hit!D6,Stand!D6,Double!D6))</f>
        <v>8.0052625306547553E-3</v>
      </c>
      <c r="E6">
        <f>IF(Rules!$B$8=Rules!$D$8,MAX(Hit!E6,Stand!E6,Double!E6,Surrender!E6),MAX(Hit!E6,Stand!E6,Double!E6))</f>
        <v>3.8784473277208804E-2</v>
      </c>
      <c r="F6">
        <f>IF(Rules!$B$8=Rules!$D$8,MAX(Hit!F6,Stand!F6,Double!F6,Surrender!F6),MAX(Hit!F6,Stand!F6,Double!F6))</f>
        <v>7.0804635983033687E-2</v>
      </c>
      <c r="G6">
        <f>IF(Rules!$B$8=Rules!$D$8,MAX(Hit!G6,Stand!G6,Double!G6,Surrender!G6),MAX(Hit!G6,Stand!G6,Double!G6))</f>
        <v>0.11496015009622315</v>
      </c>
      <c r="H6">
        <f>IF(Rules!$B$8=Rules!$D$8,MAX(Hit!H6,Stand!H6,Double!H6,Surrender!H6),MAX(Hit!H6,Stand!H6,Double!H6))</f>
        <v>8.2207439363742862E-2</v>
      </c>
      <c r="I6">
        <f>IF(Rules!$B$8=Rules!$D$8,MAX(Hit!I6,Stand!I6,Double!I6,Surrender!I6),MAX(Hit!I6,Stand!I6,Double!I6))</f>
        <v>-5.9898275658656276E-2</v>
      </c>
      <c r="J6">
        <f>IF(Rules!$B$8=Rules!$D$8,MAX(Hit!J6,Stand!J6,Double!J6,Surrender!J6),MAX(Hit!J6,Stand!J6,Double!J6))</f>
        <v>-0.21018633199821768</v>
      </c>
      <c r="K6">
        <f>IF(Rules!$B$8=Rules!$D$8,MAX(Hit!K6,Stand!K6,Double!K6,Surrender!K6),MAX(Hit!K6,Stand!K6,Double!K6))</f>
        <v>-0.30177738614031369</v>
      </c>
      <c r="N6" s="31">
        <v>8</v>
      </c>
      <c r="O6" s="31" t="str">
        <f>IF(B6=Surrender!B6,"R",HSD!O6)</f>
        <v>H</v>
      </c>
      <c r="P6" s="31" t="str">
        <f>IF(C6=Surrender!C6,"R",HSD!P6)</f>
        <v>H</v>
      </c>
      <c r="Q6" s="31" t="str">
        <f>IF(D6=Surrender!D6,"R",HSD!Q6)</f>
        <v>H</v>
      </c>
      <c r="R6" s="31" t="str">
        <f>IF(E6=Surrender!E6,"R",HSD!R6)</f>
        <v>H</v>
      </c>
      <c r="S6" s="31" t="str">
        <f>IF(F6=Surrender!F6,"R",HSD!S6)</f>
        <v>H</v>
      </c>
      <c r="T6" s="31" t="str">
        <f>IF(G6=Surrender!G6,"R",HSD!T6)</f>
        <v>H</v>
      </c>
      <c r="U6" s="31" t="str">
        <f>IF(H6=Surrender!H6,"R",HSD!U6)</f>
        <v>H</v>
      </c>
      <c r="V6" s="31" t="str">
        <f>IF(I6=Surrender!I6,"R",HSD!V6)</f>
        <v>H</v>
      </c>
      <c r="W6" s="31" t="str">
        <f>IF(J6=Surrender!J6,"R",HSD!W6)</f>
        <v>H</v>
      </c>
      <c r="X6" s="31" t="str">
        <f>IF(K6=Surrender!K6,"R",HSD!X6)</f>
        <v>H</v>
      </c>
    </row>
    <row r="7" spans="1:24" x14ac:dyDescent="0.2">
      <c r="A7">
        <v>9</v>
      </c>
      <c r="B7">
        <f>IF(AND(Rules!$B$9=Rules!$D$9,Rules!$B$8=Rules!$D$8),MAX(Hit!B7,Stand!B7,Double!B7,Surrender!B7),MAX(Hit!B7,Stand!B7,Double!B7))</f>
        <v>-0.25192476177072082</v>
      </c>
      <c r="C7">
        <f>IF(Rules!$B$8=Rules!$D$8,MAX(Hit!C7,Stand!C7,Double!C7,Surrender!C7),MAX(Hit!C7,Stand!C7,Double!C7))</f>
        <v>7.4446037576340551E-2</v>
      </c>
      <c r="D7">
        <f>IF(Rules!$B$8=Rules!$D$8,MAX(Hit!D7,Stand!D7,Double!D7,Surrender!D7),MAX(Hit!D7,Stand!D7,Double!D7))</f>
        <v>0.12081635332999674</v>
      </c>
      <c r="E7">
        <f>IF(Rules!$B$8=Rules!$D$8,MAX(Hit!E7,Stand!E7,Double!E7,Surrender!E7),MAX(Hit!E7,Stand!E7,Double!E7))</f>
        <v>0.18194893405242163</v>
      </c>
      <c r="F7">
        <f>IF(Rules!$B$8=Rules!$D$8,MAX(Hit!F7,Stand!F7,Double!F7,Surrender!F7),MAX(Hit!F7,Stand!F7,Double!F7))</f>
        <v>0.2430572248730361</v>
      </c>
      <c r="G7">
        <f>IF(Rules!$B$8=Rules!$D$8,MAX(Hit!G7,Stand!G7,Double!G7,Surrender!G7),MAX(Hit!G7,Stand!G7,Double!G7))</f>
        <v>0.31705474570166675</v>
      </c>
      <c r="H7">
        <f>IF(Rules!$B$8=Rules!$D$8,MAX(Hit!H7,Stand!H7,Double!H7,Surrender!H7),MAX(Hit!H7,Stand!H7,Double!H7))</f>
        <v>0.17186785993695267</v>
      </c>
      <c r="I7">
        <f>IF(Rules!$B$8=Rules!$D$8,MAX(Hit!I7,Stand!I7,Double!I7,Surrender!I7),MAX(Hit!I7,Stand!I7,Double!I7))</f>
        <v>9.8376217435392543E-2</v>
      </c>
      <c r="J7">
        <f>IF(Rules!$B$8=Rules!$D$8,MAX(Hit!J7,Stand!J7,Double!J7,Surrender!J7),MAX(Hit!J7,Stand!J7,Double!J7))</f>
        <v>-5.2178053462651766E-2</v>
      </c>
      <c r="K7">
        <f>IF(Rules!$B$8=Rules!$D$8,MAX(Hit!K7,Stand!K7,Double!K7,Surrender!K7),MAX(Hit!K7,Stand!K7,Double!K7))</f>
        <v>-0.21343169035706566</v>
      </c>
      <c r="N7" s="31">
        <v>9</v>
      </c>
      <c r="O7" s="31" t="str">
        <f>IF(B7=Surrender!B7,"R",HSD!O7)</f>
        <v>H</v>
      </c>
      <c r="P7" s="31" t="str">
        <f>IF(C7=Surrender!C7,"R",HSD!P7)</f>
        <v>H</v>
      </c>
      <c r="Q7" s="31" t="str">
        <f>IF(D7=Surrender!D7,"R",HSD!Q7)</f>
        <v>D</v>
      </c>
      <c r="R7" s="31" t="str">
        <f>IF(E7=Surrender!E7,"R",HSD!R7)</f>
        <v>D</v>
      </c>
      <c r="S7" s="31" t="str">
        <f>IF(F7=Surrender!F7,"R",HSD!S7)</f>
        <v>D</v>
      </c>
      <c r="T7" s="31" t="str">
        <f>IF(G7=Surrender!G7,"R",HSD!T7)</f>
        <v>D</v>
      </c>
      <c r="U7" s="31" t="str">
        <f>IF(H7=Surrender!H7,"R",HSD!U7)</f>
        <v>H</v>
      </c>
      <c r="V7" s="31" t="str">
        <f>IF(I7=Surrender!I7,"R",HSD!V7)</f>
        <v>H</v>
      </c>
      <c r="W7" s="31" t="str">
        <f>IF(J7=Surrender!J7,"R",HSD!W7)</f>
        <v>H</v>
      </c>
      <c r="X7" s="31" t="str">
        <f>IF(K7=Surrender!K7,"R",HSD!X7)</f>
        <v>H</v>
      </c>
    </row>
    <row r="8" spans="1:24" x14ac:dyDescent="0.2">
      <c r="A8">
        <v>10</v>
      </c>
      <c r="B8">
        <f>IF(AND(Rules!$B$9=Rules!$D$9,Rules!$B$8=Rules!$D$8),MAX(Hit!B8,Stand!B8,Double!B8,Surrender!B8),MAX(Hit!B8,Stand!B8,Double!B8))</f>
        <v>-0.14666789263035868</v>
      </c>
      <c r="C8">
        <f>IF(Rules!$B$8=Rules!$D$8,MAX(Hit!C8,Stand!C8,Double!C8,Surrender!C8),MAX(Hit!C8,Stand!C8,Double!C8))</f>
        <v>0.35893941244229921</v>
      </c>
      <c r="D8">
        <f>IF(Rules!$B$8=Rules!$D$8,MAX(Hit!D8,Stand!D8,Double!D8,Surrender!D8),MAX(Hit!D8,Stand!D8,Double!D8))</f>
        <v>0.40932067017593943</v>
      </c>
      <c r="E8">
        <f>IF(Rules!$B$8=Rules!$D$8,MAX(Hit!E8,Stand!E8,Double!E8,Surrender!E8),MAX(Hit!E8,Stand!E8,Double!E8))</f>
        <v>0.46094024379435394</v>
      </c>
      <c r="F8">
        <f>IF(Rules!$B$8=Rules!$D$8,MAX(Hit!F8,Stand!F8,Double!F8,Surrender!F8),MAX(Hit!F8,Stand!F8,Double!F8))</f>
        <v>0.51251710900326763</v>
      </c>
      <c r="G8">
        <f>IF(Rules!$B$8=Rules!$D$8,MAX(Hit!G8,Stand!G8,Double!G8,Surrender!G8),MAX(Hit!G8,Stand!G8,Double!G8))</f>
        <v>0.57559016859776846</v>
      </c>
      <c r="H8">
        <f>IF(Rules!$B$8=Rules!$D$8,MAX(Hit!H8,Stand!H8,Double!H8,Surrender!H8),MAX(Hit!H8,Stand!H8,Double!H8))</f>
        <v>0.39241245528243768</v>
      </c>
      <c r="I8">
        <f>IF(Rules!$B$8=Rules!$D$8,MAX(Hit!I8,Stand!I8,Double!I8,Surrender!I8),MAX(Hit!I8,Stand!I8,Double!I8))</f>
        <v>0.28663571688628381</v>
      </c>
      <c r="J8">
        <f>IF(Rules!$B$8=Rules!$D$8,MAX(Hit!J8,Stand!J8,Double!J8,Surrender!J8),MAX(Hit!J8,Stand!J8,Double!J8))</f>
        <v>0.14432836838077101</v>
      </c>
      <c r="K8">
        <f>IF(Rules!$B$8=Rules!$D$8,MAX(Hit!K8,Stand!K8,Double!K8,Surrender!K8),MAX(Hit!K8,Stand!K8,Double!K8))</f>
        <v>-4.4990260383612951E-2</v>
      </c>
      <c r="N8" s="31">
        <v>10</v>
      </c>
      <c r="O8" s="31" t="str">
        <f>IF(B8=Surrender!B8,"R",HSD!O8)</f>
        <v>H</v>
      </c>
      <c r="P8" s="31" t="str">
        <f>IF(C8=Surrender!C8,"R",HSD!P8)</f>
        <v>D</v>
      </c>
      <c r="Q8" s="31" t="str">
        <f>IF(D8=Surrender!D8,"R",HSD!Q8)</f>
        <v>D</v>
      </c>
      <c r="R8" s="31" t="str">
        <f>IF(E8=Surrender!E8,"R",HSD!R8)</f>
        <v>D</v>
      </c>
      <c r="S8" s="31" t="str">
        <f>IF(F8=Surrender!F8,"R",HSD!S8)</f>
        <v>D</v>
      </c>
      <c r="T8" s="31" t="str">
        <f>IF(G8=Surrender!G8,"R",HSD!T8)</f>
        <v>D</v>
      </c>
      <c r="U8" s="31" t="str">
        <f>IF(H8=Surrender!H8,"R",HSD!U8)</f>
        <v>D</v>
      </c>
      <c r="V8" s="31" t="str">
        <f>IF(I8=Surrender!I8,"R",HSD!V8)</f>
        <v>D</v>
      </c>
      <c r="W8" s="31" t="str">
        <f>IF(J8=Surrender!J8,"R",HSD!W8)</f>
        <v>D</v>
      </c>
      <c r="X8" s="31" t="str">
        <f>IF(K8=Surrender!K8,"R",HSD!X8)</f>
        <v>H</v>
      </c>
    </row>
    <row r="9" spans="1:24" x14ac:dyDescent="0.2">
      <c r="A9">
        <v>11</v>
      </c>
      <c r="B9">
        <f>IF(AND(Rules!$B$9=Rules!$D$9,Rules!$B$8=Rules!$D$8),MAX(Hit!B9,Stand!B9,Double!B9,Surrender!B9),MAX(Hit!B9,Stand!B9,Double!B9))</f>
        <v>-4.1986836980868192E-2</v>
      </c>
      <c r="C9">
        <f>IF(Rules!$B$8=Rules!$D$8,MAX(Hit!C9,Stand!C9,Double!C9,Surrender!C9),MAX(Hit!C9,Stand!C9,Double!C9))</f>
        <v>0.47064092333946905</v>
      </c>
      <c r="D9">
        <f>IF(Rules!$B$8=Rules!$D$8,MAX(Hit!D9,Stand!D9,Double!D9,Surrender!D9),MAX(Hit!D9,Stand!D9,Double!D9))</f>
        <v>0.51779525312221697</v>
      </c>
      <c r="E9">
        <f>IF(Rules!$B$8=Rules!$D$8,MAX(Hit!E9,Stand!E9,Double!E9,Surrender!E9),MAX(Hit!E9,Stand!E9,Double!E9))</f>
        <v>0.56604055041797596</v>
      </c>
      <c r="F9">
        <f>IF(Rules!$B$8=Rules!$D$8,MAX(Hit!F9,Stand!F9,Double!F9,Surrender!F9),MAX(Hit!F9,Stand!F9,Double!F9))</f>
        <v>0.6146990179090277</v>
      </c>
      <c r="G9">
        <f>IF(Rules!$B$8=Rules!$D$8,MAX(Hit!G9,Stand!G9,Double!G9,Surrender!G9),MAX(Hit!G9,Stand!G9,Double!G9))</f>
        <v>0.66738009490756944</v>
      </c>
      <c r="H9">
        <f>IF(Rules!$B$8=Rules!$D$8,MAX(Hit!H9,Stand!H9,Double!H9,Surrender!H9),MAX(Hit!H9,Stand!H9,Double!H9))</f>
        <v>0.46288894886429077</v>
      </c>
      <c r="I9">
        <f>IF(Rules!$B$8=Rules!$D$8,MAX(Hit!I9,Stand!I9,Double!I9,Surrender!I9),MAX(Hit!I9,Stand!I9,Double!I9))</f>
        <v>0.35069259087031507</v>
      </c>
      <c r="J9">
        <f>IF(Rules!$B$8=Rules!$D$8,MAX(Hit!J9,Stand!J9,Double!J9,Surrender!J9),MAX(Hit!J9,Stand!J9,Double!J9))</f>
        <v>0.2277834231524547</v>
      </c>
      <c r="K9">
        <f>IF(Rules!$B$8=Rules!$D$8,MAX(Hit!K9,Stand!K9,Double!K9,Surrender!K9),MAX(Hit!K9,Stand!K9,Double!K9))</f>
        <v>5.9690795265877561E-2</v>
      </c>
      <c r="N9" s="31">
        <v>11</v>
      </c>
      <c r="O9" s="31" t="str">
        <f>IF(B9=Surrender!B9,"R",HSD!O9)</f>
        <v>H</v>
      </c>
      <c r="P9" s="31" t="str">
        <f>IF(C9=Surrender!C9,"R",HSD!P9)</f>
        <v>D</v>
      </c>
      <c r="Q9" s="31" t="str">
        <f>IF(D9=Surrender!D9,"R",HSD!Q9)</f>
        <v>D</v>
      </c>
      <c r="R9" s="31" t="str">
        <f>IF(E9=Surrender!E9,"R",HSD!R9)</f>
        <v>D</v>
      </c>
      <c r="S9" s="31" t="str">
        <f>IF(F9=Surrender!F9,"R",HSD!S9)</f>
        <v>D</v>
      </c>
      <c r="T9" s="31" t="str">
        <f>IF(G9=Surrender!G9,"R",HSD!T9)</f>
        <v>D</v>
      </c>
      <c r="U9" s="31" t="str">
        <f>IF(H9=Surrender!H9,"R",HSD!U9)</f>
        <v>D</v>
      </c>
      <c r="V9" s="31" t="str">
        <f>IF(I9=Surrender!I9,"R",HSD!V9)</f>
        <v>D</v>
      </c>
      <c r="W9" s="31" t="str">
        <f>IF(J9=Surrender!J9,"R",HSD!W9)</f>
        <v>D</v>
      </c>
      <c r="X9" s="31" t="str">
        <f>IF(K9=Surrender!K9,"R",HSD!X9)</f>
        <v>H</v>
      </c>
    </row>
    <row r="10" spans="1:24" x14ac:dyDescent="0.2">
      <c r="A10">
        <v>12</v>
      </c>
      <c r="B10">
        <f>IF(AND(Rules!$B$9=Rules!$D$9,Rules!$B$8=Rules!$D$8),MAX(Hit!B10,Stand!B10,Double!B10,Surrender!B10),MAX(Hit!B10,Stand!B10,Double!B10))</f>
        <v>-0.4656605837768395</v>
      </c>
      <c r="C10">
        <f>IF(Rules!$B$8=Rules!$D$8,MAX(Hit!C10,Stand!C10,Double!C10,Surrender!C10),MAX(Hit!C10,Stand!C10,Double!C10))</f>
        <v>-0.25338998596663803</v>
      </c>
      <c r="D10">
        <f>IF(Rules!$B$8=Rules!$D$8,MAX(Hit!D10,Stand!D10,Double!D10,Surrender!D10),MAX(Hit!D10,Stand!D10,Double!D10))</f>
        <v>-0.23369089979808655</v>
      </c>
      <c r="E10">
        <f>IF(Rules!$B$8=Rules!$D$8,MAX(Hit!E10,Stand!E10,Double!E10,Surrender!E10),MAX(Hit!E10,Stand!E10,Double!E10))</f>
        <v>-0.21106310899491437</v>
      </c>
      <c r="F10">
        <f>IF(Rules!$B$8=Rules!$D$8,MAX(Hit!F10,Stand!F10,Double!F10,Surrender!F10),MAX(Hit!F10,Stand!F10,Double!F10))</f>
        <v>-0.16719266083547546</v>
      </c>
      <c r="G10">
        <f>IF(Rules!$B$8=Rules!$D$8,MAX(Hit!G10,Stand!G10,Double!G10,Surrender!G10),MAX(Hit!G10,Stand!G10,Double!G10))</f>
        <v>-0.15369901583000456</v>
      </c>
      <c r="H10">
        <f>IF(Rules!$B$8=Rules!$D$8,MAX(Hit!H10,Stand!H10,Double!H10,Surrender!H10),MAX(Hit!H10,Stand!H10,Double!H10))</f>
        <v>-0.21284771451731427</v>
      </c>
      <c r="I10">
        <f>IF(Rules!$B$8=Rules!$D$8,MAX(Hit!I10,Stand!I10,Double!I10,Surrender!I10),MAX(Hit!I10,Stand!I10,Double!I10))</f>
        <v>-0.2715748050242861</v>
      </c>
      <c r="J10">
        <f>IF(Rules!$B$8=Rules!$D$8,MAX(Hit!J10,Stand!J10,Double!J10,Surrender!J10),MAX(Hit!J10,Stand!J10,Double!J10))</f>
        <v>-0.34001328060893565</v>
      </c>
      <c r="K10">
        <f>IF(Rules!$B$8=Rules!$D$8,MAX(Hit!K10,Stand!K10,Double!K10,Surrender!K10),MAX(Hit!K10,Stand!K10,Double!K10))</f>
        <v>-0.42069618899826788</v>
      </c>
      <c r="N10" s="31">
        <v>12</v>
      </c>
      <c r="O10" s="31" t="str">
        <f>IF(B10=Surrender!B10,"R",HSD!O10)</f>
        <v>H</v>
      </c>
      <c r="P10" s="31" t="str">
        <f>IF(C10=Surrender!C10,"R",HSD!P10)</f>
        <v>H</v>
      </c>
      <c r="Q10" s="31" t="str">
        <f>IF(D10=Surrender!D10,"R",HSD!Q10)</f>
        <v>H</v>
      </c>
      <c r="R10" s="31" t="str">
        <f>IF(E10=Surrender!E10,"R",HSD!R10)</f>
        <v>S</v>
      </c>
      <c r="S10" s="31" t="str">
        <f>IF(F10=Surrender!F10,"R",HSD!S10)</f>
        <v>S</v>
      </c>
      <c r="T10" s="31" t="str">
        <f>IF(G10=Surrender!G10,"R",HSD!T10)</f>
        <v>S</v>
      </c>
      <c r="U10" s="31" t="str">
        <f>IF(H10=Surrender!H10,"R",HSD!U10)</f>
        <v>H</v>
      </c>
      <c r="V10" s="31" t="str">
        <f>IF(I10=Surrender!I10,"R",HSD!V10)</f>
        <v>H</v>
      </c>
      <c r="W10" s="31" t="str">
        <f>IF(J10=Surrender!J10,"R",HSD!W10)</f>
        <v>H</v>
      </c>
      <c r="X10" s="31" t="str">
        <f>IF(K10=Surrender!K10,"R",HSD!X10)</f>
        <v>H</v>
      </c>
    </row>
    <row r="11" spans="1:24" x14ac:dyDescent="0.2">
      <c r="A11">
        <v>13</v>
      </c>
      <c r="B11">
        <f>IF(AND(Rules!$B$9=Rules!$D$9,Rules!$B$8=Rules!$D$8),MAX(Hit!B11,Stand!B11,Double!B11,Surrender!B11),MAX(Hit!B11,Stand!B11,Double!B11))</f>
        <v>-0.50382768493563668</v>
      </c>
      <c r="C11">
        <f>IF(Rules!$B$8=Rules!$D$8,MAX(Hit!C11,Stand!C11,Double!C11,Surrender!C11),MAX(Hit!C11,Stand!C11,Double!C11))</f>
        <v>-0.29278372720927737</v>
      </c>
      <c r="D11">
        <f>IF(Rules!$B$8=Rules!$D$8,MAX(Hit!D11,Stand!D11,Double!D11,Surrender!D11),MAX(Hit!D11,Stand!D11,Double!D11))</f>
        <v>-0.2522502292357135</v>
      </c>
      <c r="E11">
        <f>IF(Rules!$B$8=Rules!$D$8,MAX(Hit!E11,Stand!E11,Double!E11,Surrender!E11),MAX(Hit!E11,Stand!E11,Double!E11))</f>
        <v>-0.21106310899491437</v>
      </c>
      <c r="F11">
        <f>IF(Rules!$B$8=Rules!$D$8,MAX(Hit!F11,Stand!F11,Double!F11,Surrender!F11),MAX(Hit!F11,Stand!F11,Double!F11))</f>
        <v>-0.16719266083547546</v>
      </c>
      <c r="G11">
        <f>IF(Rules!$B$8=Rules!$D$8,MAX(Hit!G11,Stand!G11,Double!G11,Surrender!G11),MAX(Hit!G11,Stand!G11,Double!G11))</f>
        <v>-0.15369901583000456</v>
      </c>
      <c r="H11">
        <f>IF(Rules!$B$8=Rules!$D$8,MAX(Hit!H11,Stand!H11,Double!H11,Surrender!H11),MAX(Hit!H11,Stand!H11,Double!H11))</f>
        <v>-0.26907287776607752</v>
      </c>
      <c r="I11">
        <f>IF(Rules!$B$8=Rules!$D$8,MAX(Hit!I11,Stand!I11,Double!I11,Surrender!I11),MAX(Hit!I11,Stand!I11,Double!I11))</f>
        <v>-0.32360517609397998</v>
      </c>
      <c r="J11">
        <f>IF(Rules!$B$8=Rules!$D$8,MAX(Hit!J11,Stand!J11,Double!J11,Surrender!J11),MAX(Hit!J11,Stand!J11,Double!J11))</f>
        <v>-0.3871551891368688</v>
      </c>
      <c r="K11">
        <f>IF(Rules!$B$8=Rules!$D$8,MAX(Hit!K11,Stand!K11,Double!K11,Surrender!K11),MAX(Hit!K11,Stand!K11,Double!K11))</f>
        <v>-0.46207503264124877</v>
      </c>
      <c r="N11" s="31">
        <v>13</v>
      </c>
      <c r="O11" s="31" t="str">
        <f>IF(B11=Surrender!B11,"R",HSD!O11)</f>
        <v>H</v>
      </c>
      <c r="P11" s="31" t="str">
        <f>IF(C11=Surrender!C11,"R",HSD!P11)</f>
        <v>S</v>
      </c>
      <c r="Q11" s="31" t="str">
        <f>IF(D11=Surrender!D11,"R",HSD!Q11)</f>
        <v>S</v>
      </c>
      <c r="R11" s="31" t="str">
        <f>IF(E11=Surrender!E11,"R",HSD!R11)</f>
        <v>S</v>
      </c>
      <c r="S11" s="31" t="str">
        <f>IF(F11=Surrender!F11,"R",HSD!S11)</f>
        <v>S</v>
      </c>
      <c r="T11" s="31" t="str">
        <f>IF(G11=Surrender!G11,"R",HSD!T11)</f>
        <v>S</v>
      </c>
      <c r="U11" s="31" t="str">
        <f>IF(H11=Surrender!H11,"R",HSD!U11)</f>
        <v>H</v>
      </c>
      <c r="V11" s="31" t="str">
        <f>IF(I11=Surrender!I11,"R",HSD!V11)</f>
        <v>H</v>
      </c>
      <c r="W11" s="31" t="str">
        <f>IF(J11=Surrender!J11,"R",HSD!W11)</f>
        <v>H</v>
      </c>
      <c r="X11" s="31" t="str">
        <f>IF(K11=Surrender!K11,"R",HSD!X11)</f>
        <v>H</v>
      </c>
    </row>
    <row r="12" spans="1:24" x14ac:dyDescent="0.2">
      <c r="A12">
        <v>14</v>
      </c>
      <c r="B12">
        <f>IF(AND(Rules!$B$9=Rules!$D$9,Rules!$B$8=Rules!$D$8),MAX(Hit!B12,Stand!B12,Double!B12,Surrender!B12),MAX(Hit!B12,Stand!B12,Double!B12))</f>
        <v>-0.53926856458309125</v>
      </c>
      <c r="C12">
        <f>IF(Rules!$B$8=Rules!$D$8,MAX(Hit!C12,Stand!C12,Double!C12,Surrender!C12),MAX(Hit!C12,Stand!C12,Double!C12))</f>
        <v>-0.29278372720927737</v>
      </c>
      <c r="D12">
        <f>IF(Rules!$B$8=Rules!$D$8,MAX(Hit!D12,Stand!D12,Double!D12,Surrender!D12),MAX(Hit!D12,Stand!D12,Double!D12))</f>
        <v>-0.2522502292357135</v>
      </c>
      <c r="E12">
        <f>IF(Rules!$B$8=Rules!$D$8,MAX(Hit!E12,Stand!E12,Double!E12,Surrender!E12),MAX(Hit!E12,Stand!E12,Double!E12))</f>
        <v>-0.21106310899491437</v>
      </c>
      <c r="F12">
        <f>IF(Rules!$B$8=Rules!$D$8,MAX(Hit!F12,Stand!F12,Double!F12,Surrender!F12),MAX(Hit!F12,Stand!F12,Double!F12))</f>
        <v>-0.16719266083547546</v>
      </c>
      <c r="G12">
        <f>IF(Rules!$B$8=Rules!$D$8,MAX(Hit!G12,Stand!G12,Double!G12,Surrender!G12),MAX(Hit!G12,Stand!G12,Double!G12))</f>
        <v>-0.15369901583000456</v>
      </c>
      <c r="H12">
        <f>IF(Rules!$B$8=Rules!$D$8,MAX(Hit!H12,Stand!H12,Double!H12,Surrender!H12),MAX(Hit!H12,Stand!H12,Double!H12))</f>
        <v>-0.3212819579256434</v>
      </c>
      <c r="I12">
        <f>IF(Rules!$B$8=Rules!$D$8,MAX(Hit!I12,Stand!I12,Double!I12,Surrender!I12),MAX(Hit!I12,Stand!I12,Double!I12))</f>
        <v>-0.37191909208726714</v>
      </c>
      <c r="J12">
        <f>IF(Rules!$B$8=Rules!$D$8,MAX(Hit!J12,Stand!J12,Double!J12,Surrender!J12),MAX(Hit!J12,Stand!J12,Double!J12))</f>
        <v>-0.43092981848423534</v>
      </c>
      <c r="K12">
        <f>IF(Rules!$B$8=Rules!$D$8,MAX(Hit!K12,Stand!K12,Double!K12,Surrender!K12),MAX(Hit!K12,Stand!K12,Double!K12))</f>
        <v>-0.50049824459544534</v>
      </c>
      <c r="N12" s="31">
        <v>14</v>
      </c>
      <c r="O12" s="31" t="str">
        <f>IF(B12=Surrender!B12,"R",HSD!O12)</f>
        <v>H</v>
      </c>
      <c r="P12" s="31" t="str">
        <f>IF(C12=Surrender!C12,"R",HSD!P12)</f>
        <v>S</v>
      </c>
      <c r="Q12" s="31" t="str">
        <f>IF(D12=Surrender!D12,"R",HSD!Q12)</f>
        <v>S</v>
      </c>
      <c r="R12" s="31" t="str">
        <f>IF(E12=Surrender!E12,"R",HSD!R12)</f>
        <v>S</v>
      </c>
      <c r="S12" s="31" t="str">
        <f>IF(F12=Surrender!F12,"R",HSD!S12)</f>
        <v>S</v>
      </c>
      <c r="T12" s="31" t="str">
        <f>IF(G12=Surrender!G12,"R",HSD!T12)</f>
        <v>S</v>
      </c>
      <c r="U12" s="31" t="str">
        <f>IF(H12=Surrender!H12,"R",HSD!U12)</f>
        <v>H</v>
      </c>
      <c r="V12" s="31" t="str">
        <f>IF(I12=Surrender!I12,"R",HSD!V12)</f>
        <v>H</v>
      </c>
      <c r="W12" s="31" t="str">
        <f>IF(J12=Surrender!J12,"R",HSD!W12)</f>
        <v>H</v>
      </c>
      <c r="X12" s="31" t="str">
        <f>IF(K12=Surrender!K12,"R",HSD!X12)</f>
        <v>H</v>
      </c>
    </row>
    <row r="13" spans="1:24" x14ac:dyDescent="0.2">
      <c r="A13">
        <v>15</v>
      </c>
      <c r="B13">
        <f>IF(AND(Rules!$B$9=Rules!$D$9,Rules!$B$8=Rules!$D$8),MAX(Hit!B13,Stand!B13,Double!B13,Surrender!B13),MAX(Hit!B13,Stand!B13,Double!B13))</f>
        <v>-0.57217795282715611</v>
      </c>
      <c r="C13">
        <f>IF(Rules!$B$8=Rules!$D$8,MAX(Hit!C13,Stand!C13,Double!C13,Surrender!C13),MAX(Hit!C13,Stand!C13,Double!C13))</f>
        <v>-0.29278372720927737</v>
      </c>
      <c r="D13">
        <f>IF(Rules!$B$8=Rules!$D$8,MAX(Hit!D13,Stand!D13,Double!D13,Surrender!D13),MAX(Hit!D13,Stand!D13,Double!D13))</f>
        <v>-0.2522502292357135</v>
      </c>
      <c r="E13">
        <f>IF(Rules!$B$8=Rules!$D$8,MAX(Hit!E13,Stand!E13,Double!E13,Surrender!E13),MAX(Hit!E13,Stand!E13,Double!E13))</f>
        <v>-0.21106310899491437</v>
      </c>
      <c r="F13">
        <f>IF(Rules!$B$8=Rules!$D$8,MAX(Hit!F13,Stand!F13,Double!F13,Surrender!F13),MAX(Hit!F13,Stand!F13,Double!F13))</f>
        <v>-0.16719266083547546</v>
      </c>
      <c r="G13">
        <f>IF(Rules!$B$8=Rules!$D$8,MAX(Hit!G13,Stand!G13,Double!G13,Surrender!G13),MAX(Hit!G13,Stand!G13,Double!G13))</f>
        <v>-0.15369901583000456</v>
      </c>
      <c r="H13">
        <f>IF(Rules!$B$8=Rules!$D$8,MAX(Hit!H13,Stand!H13,Double!H13,Surrender!H13),MAX(Hit!H13,Stand!H13,Double!H13))</f>
        <v>-0.36976181807381175</v>
      </c>
      <c r="I13">
        <f>IF(Rules!$B$8=Rules!$D$8,MAX(Hit!I13,Stand!I13,Double!I13,Surrender!I13),MAX(Hit!I13,Stand!I13,Double!I13))</f>
        <v>-0.41678201408103377</v>
      </c>
      <c r="J13">
        <f>IF(Rules!$B$8=Rules!$D$8,MAX(Hit!J13,Stand!J13,Double!J13,Surrender!J13),MAX(Hit!J13,Stand!J13,Double!J13))</f>
        <v>-0.47157768859250421</v>
      </c>
      <c r="K13">
        <f>IF(Rules!$B$8=Rules!$D$8,MAX(Hit!K13,Stand!K13,Double!K13,Surrender!K13),MAX(Hit!K13,Stand!K13,Double!K13))</f>
        <v>-0.53617694141005634</v>
      </c>
      <c r="N13" s="31">
        <v>15</v>
      </c>
      <c r="O13" s="31" t="str">
        <f>IF(B13=Surrender!B13,"R",HSD!O13)</f>
        <v>H</v>
      </c>
      <c r="P13" s="31" t="str">
        <f>IF(C13=Surrender!C13,"R",HSD!P13)</f>
        <v>S</v>
      </c>
      <c r="Q13" s="31" t="str">
        <f>IF(D13=Surrender!D13,"R",HSD!Q13)</f>
        <v>S</v>
      </c>
      <c r="R13" s="31" t="str">
        <f>IF(E13=Surrender!E13,"R",HSD!R13)</f>
        <v>S</v>
      </c>
      <c r="S13" s="31" t="str">
        <f>IF(F13=Surrender!F13,"R",HSD!S13)</f>
        <v>S</v>
      </c>
      <c r="T13" s="31" t="str">
        <f>IF(G13=Surrender!G13,"R",HSD!T13)</f>
        <v>S</v>
      </c>
      <c r="U13" s="31" t="str">
        <f>IF(H13=Surrender!H13,"R",HSD!U13)</f>
        <v>H</v>
      </c>
      <c r="V13" s="31" t="str">
        <f>IF(I13=Surrender!I13,"R",HSD!V13)</f>
        <v>H</v>
      </c>
      <c r="W13" s="31" t="str">
        <f>IF(J13=Surrender!J13,"R",HSD!W13)</f>
        <v>H</v>
      </c>
      <c r="X13" s="31" t="str">
        <f>IF(K13=Surrender!K13,"R",HSD!X13)</f>
        <v>H</v>
      </c>
    </row>
    <row r="14" spans="1:24" x14ac:dyDescent="0.2">
      <c r="A14">
        <v>16</v>
      </c>
      <c r="B14">
        <f>IF(AND(Rules!$B$9=Rules!$D$9,Rules!$B$8=Rules!$D$8),MAX(Hit!B14,Stand!B14,Double!B14,Surrender!B14),MAX(Hit!B14,Stand!B14,Double!B14))</f>
        <v>-0.57578184676460165</v>
      </c>
      <c r="C14">
        <f>IF(Rules!$B$8=Rules!$D$8,MAX(Hit!C14,Stand!C14,Double!C14,Surrender!C14),MAX(Hit!C14,Stand!C14,Double!C14))</f>
        <v>-0.29278372720927737</v>
      </c>
      <c r="D14">
        <f>IF(Rules!$B$8=Rules!$D$8,MAX(Hit!D14,Stand!D14,Double!D14,Surrender!D14),MAX(Hit!D14,Stand!D14,Double!D14))</f>
        <v>-0.2522502292357135</v>
      </c>
      <c r="E14">
        <f>IF(Rules!$B$8=Rules!$D$8,MAX(Hit!E14,Stand!E14,Double!E14,Surrender!E14),MAX(Hit!E14,Stand!E14,Double!E14))</f>
        <v>-0.21106310899491437</v>
      </c>
      <c r="F14">
        <f>IF(Rules!$B$8=Rules!$D$8,MAX(Hit!F14,Stand!F14,Double!F14,Surrender!F14),MAX(Hit!F14,Stand!F14,Double!F14))</f>
        <v>-0.16719266083547546</v>
      </c>
      <c r="G14">
        <f>IF(Rules!$B$8=Rules!$D$8,MAX(Hit!G14,Stand!G14,Double!G14,Surrender!G14),MAX(Hit!G14,Stand!G14,Double!G14))</f>
        <v>-0.15369901583000456</v>
      </c>
      <c r="H14">
        <f>IF(Rules!$B$8=Rules!$D$8,MAX(Hit!H14,Stand!H14,Double!H14,Surrender!H14),MAX(Hit!H14,Stand!H14,Double!H14))</f>
        <v>-0.41477883106853947</v>
      </c>
      <c r="I14">
        <f>IF(Rules!$B$8=Rules!$D$8,MAX(Hit!I14,Stand!I14,Double!I14,Surrender!I14),MAX(Hit!I14,Stand!I14,Double!I14))</f>
        <v>-0.45844044164667419</v>
      </c>
      <c r="J14">
        <f>IF(Rules!$B$8=Rules!$D$8,MAX(Hit!J14,Stand!J14,Double!J14,Surrender!J14),MAX(Hit!J14,Stand!J14,Double!J14))</f>
        <v>-0.50932213940732529</v>
      </c>
      <c r="K14">
        <f>IF(Rules!$B$8=Rules!$D$8,MAX(Hit!K14,Stand!K14,Double!K14,Surrender!K14),MAX(Hit!K14,Stand!K14,Double!K14))</f>
        <v>-0.56930715988076663</v>
      </c>
      <c r="N14" s="31">
        <v>16</v>
      </c>
      <c r="O14" s="31" t="str">
        <f>IF(B14=Surrender!B14,"R",HSD!O14)</f>
        <v>S</v>
      </c>
      <c r="P14" s="31" t="str">
        <f>IF(C14=Surrender!C14,"R",HSD!P14)</f>
        <v>S</v>
      </c>
      <c r="Q14" s="31" t="str">
        <f>IF(D14=Surrender!D14,"R",HSD!Q14)</f>
        <v>S</v>
      </c>
      <c r="R14" s="31" t="str">
        <f>IF(E14=Surrender!E14,"R",HSD!R14)</f>
        <v>S</v>
      </c>
      <c r="S14" s="31" t="str">
        <f>IF(F14=Surrender!F14,"R",HSD!S14)</f>
        <v>S</v>
      </c>
      <c r="T14" s="31" t="str">
        <f>IF(G14=Surrender!G14,"R",HSD!T14)</f>
        <v>S</v>
      </c>
      <c r="U14" s="31" t="str">
        <f>IF(H14=Surrender!H14,"R",HSD!U14)</f>
        <v>H</v>
      </c>
      <c r="V14" s="31" t="str">
        <f>IF(I14=Surrender!I14,"R",HSD!V14)</f>
        <v>H</v>
      </c>
      <c r="W14" s="31" t="str">
        <f>IF(J14=Surrender!J14,"R",HSD!W14)</f>
        <v>H</v>
      </c>
      <c r="X14" s="31" t="str">
        <f>IF(K14=Surrender!K14,"R",HSD!X14)</f>
        <v>H</v>
      </c>
    </row>
    <row r="15" spans="1:24" x14ac:dyDescent="0.2">
      <c r="A15">
        <v>17</v>
      </c>
      <c r="B15">
        <f>IF(AND(Rules!$B$9=Rules!$D$9,Rules!$B$8=Rules!$D$8),MAX(Hit!B15,Stand!B15,Double!B15,Surrender!B15),MAX(Hit!B15,Stand!B15,Double!B15))</f>
        <v>-0.46435750824198774</v>
      </c>
      <c r="C15">
        <f>IF(Rules!$B$8=Rules!$D$8,MAX(Hit!C15,Stand!C15,Double!C15,Surrender!C15),MAX(Hit!C15,Stand!C15,Double!C15))</f>
        <v>-0.15297458768154204</v>
      </c>
      <c r="D15">
        <f>IF(Rules!$B$8=Rules!$D$8,MAX(Hit!D15,Stand!D15,Double!D15,Surrender!D15),MAX(Hit!D15,Stand!D15,Double!D15))</f>
        <v>-0.11721624142457354</v>
      </c>
      <c r="E15">
        <f>IF(Rules!$B$8=Rules!$D$8,MAX(Hit!E15,Stand!E15,Double!E15,Surrender!E15),MAX(Hit!E15,Stand!E15,Double!E15))</f>
        <v>-8.0573373145316152E-2</v>
      </c>
      <c r="F15">
        <f>IF(Rules!$B$8=Rules!$D$8,MAX(Hit!F15,Stand!F15,Double!F15,Surrender!F15),MAX(Hit!F15,Stand!F15,Double!F15))</f>
        <v>-4.4941375564924613E-2</v>
      </c>
      <c r="G15">
        <f>IF(Rules!$B$8=Rules!$D$8,MAX(Hit!G15,Stand!G15,Double!G15,Surrender!G15),MAX(Hit!G15,Stand!G15,Double!G15))</f>
        <v>1.1739160673341797E-2</v>
      </c>
      <c r="H15">
        <f>IF(Rules!$B$8=Rules!$D$8,MAX(Hit!H15,Stand!H15,Double!H15,Surrender!H15),MAX(Hit!H15,Stand!H15,Double!H15))</f>
        <v>-0.10680898948269474</v>
      </c>
      <c r="I15">
        <f>IF(Rules!$B$8=Rules!$D$8,MAX(Hit!I15,Stand!I15,Double!I15,Surrender!I15),MAX(Hit!I15,Stand!I15,Double!I15))</f>
        <v>-0.38195097104844722</v>
      </c>
      <c r="J15">
        <f>IF(Rules!$B$8=Rules!$D$8,MAX(Hit!J15,Stand!J15,Double!J15,Surrender!J15),MAX(Hit!J15,Stand!J15,Double!J15))</f>
        <v>-0.42315423964521748</v>
      </c>
      <c r="K15">
        <f>IF(Rules!$B$8=Rules!$D$8,MAX(Hit!K15,Stand!K15,Double!K15,Surrender!K15),MAX(Hit!K15,Stand!K15,Double!K15))</f>
        <v>-0.46435750824198757</v>
      </c>
      <c r="N15" s="31">
        <v>17</v>
      </c>
      <c r="O15" s="31" t="str">
        <f>IF(B15=Surrender!B15,"R",HSD!O15)</f>
        <v>S</v>
      </c>
      <c r="P15" s="31" t="str">
        <f>IF(C15=Surrender!C15,"R",HSD!P15)</f>
        <v>S</v>
      </c>
      <c r="Q15" s="31" t="str">
        <f>IF(D15=Surrender!D15,"R",HSD!Q15)</f>
        <v>S</v>
      </c>
      <c r="R15" s="31" t="str">
        <f>IF(E15=Surrender!E15,"R",HSD!R15)</f>
        <v>S</v>
      </c>
      <c r="S15" s="31" t="str">
        <f>IF(F15=Surrender!F15,"R",HSD!S15)</f>
        <v>S</v>
      </c>
      <c r="T15" s="31" t="str">
        <f>IF(G15=Surrender!G15,"R",HSD!T15)</f>
        <v>S</v>
      </c>
      <c r="U15" s="31" t="str">
        <f>IF(H15=Surrender!H15,"R",HSD!U15)</f>
        <v>S</v>
      </c>
      <c r="V15" s="31" t="str">
        <f>IF(I15=Surrender!I15,"R",HSD!V15)</f>
        <v>S</v>
      </c>
      <c r="W15" s="31" t="str">
        <f>IF(J15=Surrender!J15,"R",HSD!W15)</f>
        <v>S</v>
      </c>
      <c r="X15" s="31" t="str">
        <f>IF(K15=Surrender!K15,"R",HSD!X15)</f>
        <v>S</v>
      </c>
    </row>
    <row r="16" spans="1:24" x14ac:dyDescent="0.2">
      <c r="A16">
        <v>18</v>
      </c>
      <c r="B16">
        <f>IF(AND(Rules!$B$9=Rules!$D$9,Rules!$B$8=Rules!$D$8),MAX(Hit!B16,Stand!B16,Double!B16,Surrender!B16),MAX(Hit!B16,Stand!B16,Double!B16))</f>
        <v>-0.24150883119675959</v>
      </c>
      <c r="C16">
        <f>IF(Rules!$B$8=Rules!$D$8,MAX(Hit!C16,Stand!C16,Double!C16,Surrender!C16),MAX(Hit!C16,Stand!C16,Double!C16))</f>
        <v>0.12174190222088777</v>
      </c>
      <c r="D16">
        <f>IF(Rules!$B$8=Rules!$D$8,MAX(Hit!D16,Stand!D16,Double!D16,Surrender!D16),MAX(Hit!D16,Stand!D16,Double!D16))</f>
        <v>0.14830007284131125</v>
      </c>
      <c r="E16">
        <f>IF(Rules!$B$8=Rules!$D$8,MAX(Hit!E16,Stand!E16,Double!E16,Surrender!E16),MAX(Hit!E16,Stand!E16,Double!E16))</f>
        <v>0.17585443719748528</v>
      </c>
      <c r="F16">
        <f>IF(Rules!$B$8=Rules!$D$8,MAX(Hit!F16,Stand!F16,Double!F16,Surrender!F16),MAX(Hit!F16,Stand!F16,Double!F16))</f>
        <v>0.19956119497617708</v>
      </c>
      <c r="G16">
        <f>IF(Rules!$B$8=Rules!$D$8,MAX(Hit!G16,Stand!G16,Double!G16,Surrender!G16),MAX(Hit!G16,Stand!G16,Double!G16))</f>
        <v>0.28344391604689845</v>
      </c>
      <c r="H16">
        <f>IF(Rules!$B$8=Rules!$D$8,MAX(Hit!H16,Stand!H16,Double!H16,Surrender!H16),MAX(Hit!H16,Stand!H16,Double!H16))</f>
        <v>0.39955416733655175</v>
      </c>
      <c r="I16">
        <f>IF(Rules!$B$8=Rules!$D$8,MAX(Hit!I16,Stand!I16,Double!I16,Surrender!I16),MAX(Hit!I16,Stand!I16,Double!I16))</f>
        <v>0.10595134861912359</v>
      </c>
      <c r="J16">
        <f>IF(Rules!$B$8=Rules!$D$8,MAX(Hit!J16,Stand!J16,Double!J16,Surrender!J16),MAX(Hit!J16,Stand!J16,Double!J16))</f>
        <v>-0.18316335667343342</v>
      </c>
      <c r="K16">
        <f>IF(Rules!$B$8=Rules!$D$8,MAX(Hit!K16,Stand!K16,Double!K16,Surrender!K16),MAX(Hit!K16,Stand!K16,Double!K16))</f>
        <v>-0.24150883119675953</v>
      </c>
      <c r="N16" s="31">
        <v>18</v>
      </c>
      <c r="O16" s="31" t="str">
        <f>IF(B16=Surrender!B16,"R",HSD!O16)</f>
        <v>S</v>
      </c>
      <c r="P16" s="31" t="str">
        <f>IF(C16=Surrender!C16,"R",HSD!P16)</f>
        <v>S</v>
      </c>
      <c r="Q16" s="31" t="str">
        <f>IF(D16=Surrender!D16,"R",HSD!Q16)</f>
        <v>S</v>
      </c>
      <c r="R16" s="31" t="str">
        <f>IF(E16=Surrender!E16,"R",HSD!R16)</f>
        <v>S</v>
      </c>
      <c r="S16" s="31" t="str">
        <f>IF(F16=Surrender!F16,"R",HSD!S16)</f>
        <v>S</v>
      </c>
      <c r="T16" s="31" t="str">
        <f>IF(G16=Surrender!G16,"R",HSD!T16)</f>
        <v>S</v>
      </c>
      <c r="U16" s="31" t="str">
        <f>IF(H16=Surrender!H16,"R",HSD!U16)</f>
        <v>S</v>
      </c>
      <c r="V16" s="31" t="str">
        <f>IF(I16=Surrender!I16,"R",HSD!V16)</f>
        <v>S</v>
      </c>
      <c r="W16" s="31" t="str">
        <f>IF(J16=Surrender!J16,"R",HSD!W16)</f>
        <v>S</v>
      </c>
      <c r="X16" s="31" t="str">
        <f>IF(K16=Surrender!K16,"R",HSD!X16)</f>
        <v>S</v>
      </c>
    </row>
    <row r="17" spans="1:24" x14ac:dyDescent="0.2">
      <c r="A17">
        <v>19</v>
      </c>
      <c r="B17">
        <f>IF(AND(Rules!$B$9=Rules!$D$9,Rules!$B$8=Rules!$D$8),MAX(Hit!B17,Stand!B17,Double!B17,Surrender!B17),MAX(Hit!B17,Stand!B17,Double!B17))</f>
        <v>-1.8660154151531605E-2</v>
      </c>
      <c r="C17">
        <f>IF(Rules!$B$8=Rules!$D$8,MAX(Hit!C17,Stand!C17,Double!C17,Surrender!C17),MAX(Hit!C17,Stand!C17,Double!C17))</f>
        <v>0.38630468602058998</v>
      </c>
      <c r="D17">
        <f>IF(Rules!$B$8=Rules!$D$8,MAX(Hit!D17,Stand!D17,Double!D17,Surrender!D17),MAX(Hit!D17,Stand!D17,Double!D17))</f>
        <v>0.40436293659776018</v>
      </c>
      <c r="E17">
        <f>IF(Rules!$B$8=Rules!$D$8,MAX(Hit!E17,Stand!E17,Double!E17,Surrender!E17),MAX(Hit!E17,Stand!E17,Double!E17))</f>
        <v>0.42317892482749647</v>
      </c>
      <c r="F17">
        <f>IF(Rules!$B$8=Rules!$D$8,MAX(Hit!F17,Stand!F17,Double!F17,Surrender!F17),MAX(Hit!F17,Stand!F17,Double!F17))</f>
        <v>0.43951210416088371</v>
      </c>
      <c r="G17">
        <f>IF(Rules!$B$8=Rules!$D$8,MAX(Hit!G17,Stand!G17,Double!G17,Surrender!G17),MAX(Hit!G17,Stand!G17,Double!G17))</f>
        <v>0.49597707378731903</v>
      </c>
      <c r="H17">
        <f>IF(Rules!$B$8=Rules!$D$8,MAX(Hit!H17,Stand!H17,Double!H17,Surrender!H17),MAX(Hit!H17,Stand!H17,Double!H17))</f>
        <v>0.61597649575343139</v>
      </c>
      <c r="I17">
        <f>IF(Rules!$B$8=Rules!$D$8,MAX(Hit!I17,Stand!I17,Double!I17,Surrender!I17),MAX(Hit!I17,Stand!I17,Double!I17))</f>
        <v>0.59385366828669439</v>
      </c>
      <c r="J17">
        <f>IF(Rules!$B$8=Rules!$D$8,MAX(Hit!J17,Stand!J17,Double!J17,Surrender!J17),MAX(Hit!J17,Stand!J17,Double!J17))</f>
        <v>0.28759675706758142</v>
      </c>
      <c r="K17">
        <f>IF(Rules!$B$8=Rules!$D$8,MAX(Hit!K17,Stand!K17,Double!K17,Surrender!K17),MAX(Hit!K17,Stand!K17,Double!K17))</f>
        <v>-1.8660154151531549E-2</v>
      </c>
      <c r="N17" s="31">
        <v>19</v>
      </c>
      <c r="O17" s="31" t="str">
        <f>IF(B17=Surrender!B17,"R",HSD!O17)</f>
        <v>S</v>
      </c>
      <c r="P17" s="31" t="str">
        <f>IF(C17=Surrender!C17,"R",HSD!P17)</f>
        <v>S</v>
      </c>
      <c r="Q17" s="31" t="str">
        <f>IF(D17=Surrender!D17,"R",HSD!Q17)</f>
        <v>S</v>
      </c>
      <c r="R17" s="31" t="str">
        <f>IF(E17=Surrender!E17,"R",HSD!R17)</f>
        <v>S</v>
      </c>
      <c r="S17" s="31" t="str">
        <f>IF(F17=Surrender!F17,"R",HSD!S17)</f>
        <v>S</v>
      </c>
      <c r="T17" s="31" t="str">
        <f>IF(G17=Surrender!G17,"R",HSD!T17)</f>
        <v>S</v>
      </c>
      <c r="U17" s="31" t="str">
        <f>IF(H17=Surrender!H17,"R",HSD!U17)</f>
        <v>S</v>
      </c>
      <c r="V17" s="31" t="str">
        <f>IF(I17=Surrender!I17,"R",HSD!V17)</f>
        <v>S</v>
      </c>
      <c r="W17" s="31" t="str">
        <f>IF(J17=Surrender!J17,"R",HSD!W17)</f>
        <v>S</v>
      </c>
      <c r="X17" s="31" t="str">
        <f>IF(K17=Surrender!K17,"R",HSD!X17)</f>
        <v>S</v>
      </c>
    </row>
    <row r="18" spans="1:24" x14ac:dyDescent="0.2">
      <c r="A18">
        <v>20</v>
      </c>
      <c r="B18">
        <f>IF(AND(Rules!$B$9=Rules!$D$9,Rules!$B$8=Rules!$D$8),MAX(Hit!B18,Stand!B18,Double!B18,Surrender!B18),MAX(Hit!B18,Stand!B18,Double!B18))</f>
        <v>0.20418852289369643</v>
      </c>
      <c r="C18">
        <f>IF(Rules!$B$8=Rules!$D$8,MAX(Hit!C18,Stand!C18,Double!C18,Surrender!C18),MAX(Hit!C18,Stand!C18,Double!C18))</f>
        <v>0.63998657521683899</v>
      </c>
      <c r="D18">
        <f>IF(Rules!$B$8=Rules!$D$8,MAX(Hit!D18,Stand!D18,Double!D18,Surrender!D18),MAX(Hit!D18,Stand!D18,Double!D18))</f>
        <v>0.65027209425148147</v>
      </c>
      <c r="E18">
        <f>IF(Rules!$B$8=Rules!$D$8,MAX(Hit!E18,Stand!E18,Double!E18,Surrender!E18),MAX(Hit!E18,Stand!E18,Double!E18))</f>
        <v>0.66104996194807175</v>
      </c>
      <c r="F18">
        <f>IF(Rules!$B$8=Rules!$D$8,MAX(Hit!F18,Stand!F18,Double!F18,Surrender!F18),MAX(Hit!F18,Stand!F18,Double!F18))</f>
        <v>0.67035969063279999</v>
      </c>
      <c r="G18">
        <f>IF(Rules!$B$8=Rules!$D$8,MAX(Hit!G18,Stand!G18,Double!G18,Surrender!G18),MAX(Hit!G18,Stand!G18,Double!G18))</f>
        <v>0.70395857017134456</v>
      </c>
      <c r="H18">
        <f>IF(Rules!$B$8=Rules!$D$8,MAX(Hit!H18,Stand!H18,Double!H18,Surrender!H18),MAX(Hit!H18,Stand!H18,Double!H18))</f>
        <v>0.77322722653717502</v>
      </c>
      <c r="I18">
        <f>IF(Rules!$B$8=Rules!$D$8,MAX(Hit!I18,Stand!I18,Double!I18,Surrender!I18),MAX(Hit!I18,Stand!I18,Double!I18))</f>
        <v>0.79181515955189852</v>
      </c>
      <c r="J18">
        <f>IF(Rules!$B$8=Rules!$D$8,MAX(Hit!J18,Stand!J18,Double!J18,Surrender!J18),MAX(Hit!J18,Stand!J18,Double!J18))</f>
        <v>0.75835687080859615</v>
      </c>
      <c r="K18">
        <f>IF(Rules!$B$8=Rules!$D$8,MAX(Hit!K18,Stand!K18,Double!K18,Surrender!K18),MAX(Hit!K18,Stand!K18,Double!K18))</f>
        <v>0.43495775366292733</v>
      </c>
      <c r="N18" s="31">
        <v>20</v>
      </c>
      <c r="O18" s="31" t="str">
        <f>IF(B18=Surrender!B18,"R",HSD!O18)</f>
        <v>S</v>
      </c>
      <c r="P18" s="31" t="str">
        <f>IF(C18=Surrender!C18,"R",HSD!P18)</f>
        <v>S</v>
      </c>
      <c r="Q18" s="31" t="str">
        <f>IF(D18=Surrender!D18,"R",HSD!Q18)</f>
        <v>S</v>
      </c>
      <c r="R18" s="31" t="str">
        <f>IF(E18=Surrender!E18,"R",HSD!R18)</f>
        <v>S</v>
      </c>
      <c r="S18" s="31" t="str">
        <f>IF(F18=Surrender!F18,"R",HSD!S18)</f>
        <v>S</v>
      </c>
      <c r="T18" s="31" t="str">
        <f>IF(G18=Surrender!G18,"R",HSD!T18)</f>
        <v>S</v>
      </c>
      <c r="U18" s="31" t="str">
        <f>IF(H18=Surrender!H18,"R",HSD!U18)</f>
        <v>S</v>
      </c>
      <c r="V18" s="31" t="str">
        <f>IF(I18=Surrender!I18,"R",HSD!V18)</f>
        <v>S</v>
      </c>
      <c r="W18" s="31" t="str">
        <f>IF(J18=Surrender!J18,"R",HSD!W18)</f>
        <v>S</v>
      </c>
      <c r="X18" s="31" t="str">
        <f>IF(K18=Surrender!K18,"R",HSD!X18)</f>
        <v>S</v>
      </c>
    </row>
    <row r="19" spans="1:24" x14ac:dyDescent="0.2">
      <c r="A19">
        <v>21</v>
      </c>
      <c r="B19">
        <f>IF(AND(Rules!$B$9=Rules!$D$9,Rules!$B$8=Rules!$D$8),MAX(Hit!B19,Stand!B19,Double!B19,Surrender!B19),MAX(Hit!B19,Stand!B19,Double!B19))</f>
        <v>0.65780643070815525</v>
      </c>
      <c r="C19">
        <f>IF(Rules!$B$8=Rules!$D$8,MAX(Hit!C19,Stand!C19,Double!C19,Surrender!C19),MAX(Hit!C19,Stand!C19,Double!C19))</f>
        <v>0.88200651549404019</v>
      </c>
      <c r="D19">
        <f>IF(Rules!$B$8=Rules!$D$8,MAX(Hit!D19,Stand!D19,Double!D19,Surrender!D19),MAX(Hit!D19,Stand!D19,Double!D19))</f>
        <v>0.8853003573017495</v>
      </c>
      <c r="E19">
        <f>IF(Rules!$B$8=Rules!$D$8,MAX(Hit!E19,Stand!E19,Double!E19,Surrender!E19),MAX(Hit!E19,Stand!E19,Double!E19))</f>
        <v>0.88876729296591961</v>
      </c>
      <c r="F19">
        <f>IF(Rules!$B$8=Rules!$D$8,MAX(Hit!F19,Stand!F19,Double!F19,Surrender!F19),MAX(Hit!F19,Stand!F19,Double!F19))</f>
        <v>0.89175382659528035</v>
      </c>
      <c r="G19">
        <f>IF(Rules!$B$8=Rules!$D$8,MAX(Hit!G19,Stand!G19,Double!G19,Surrender!G19),MAX(Hit!G19,Stand!G19,Double!G19))</f>
        <v>0.90283674384257995</v>
      </c>
      <c r="H19">
        <f>IF(Rules!$B$8=Rules!$D$8,MAX(Hit!H19,Stand!H19,Double!H19,Surrender!H19),MAX(Hit!H19,Stand!H19,Double!H19))</f>
        <v>0.92592629596452347</v>
      </c>
      <c r="I19">
        <f>IF(Rules!$B$8=Rules!$D$8,MAX(Hit!I19,Stand!I19,Double!I19,Surrender!I19),MAX(Hit!I19,Stand!I19,Double!I19))</f>
        <v>0.93060505318396625</v>
      </c>
      <c r="J19">
        <f>IF(Rules!$B$8=Rules!$D$8,MAX(Hit!J19,Stand!J19,Double!J19,Surrender!J19),MAX(Hit!J19,Stand!J19,Double!J19))</f>
        <v>0.93917615614724415</v>
      </c>
      <c r="K19">
        <f>IF(Rules!$B$8=Rules!$D$8,MAX(Hit!K19,Stand!K19,Double!K19,Surrender!K19),MAX(Hit!K19,Stand!K19,Double!K19))</f>
        <v>0.88857566147738609</v>
      </c>
      <c r="N19" s="31">
        <v>21</v>
      </c>
      <c r="O19" s="31" t="str">
        <f>IF(B19=Surrender!B19,"R",HSD!O19)</f>
        <v>S</v>
      </c>
      <c r="P19" s="31" t="str">
        <f>IF(C19=Surrender!C19,"R",HSD!P19)</f>
        <v>S</v>
      </c>
      <c r="Q19" s="31" t="str">
        <f>IF(D19=Surrender!D19,"R",HSD!Q19)</f>
        <v>S</v>
      </c>
      <c r="R19" s="31" t="str">
        <f>IF(E19=Surrender!E19,"R",HSD!R19)</f>
        <v>S</v>
      </c>
      <c r="S19" s="31" t="str">
        <f>IF(F19=Surrender!F19,"R",HSD!S19)</f>
        <v>S</v>
      </c>
      <c r="T19" s="31" t="str">
        <f>IF(G19=Surrender!G19,"R",HSD!T19)</f>
        <v>S</v>
      </c>
      <c r="U19" s="31" t="str">
        <f>IF(H19=Surrender!H19,"R",HSD!U19)</f>
        <v>S</v>
      </c>
      <c r="V19" s="31" t="str">
        <f>IF(I19=Surrender!I19,"R",HSD!V19)</f>
        <v>S</v>
      </c>
      <c r="W19" s="31" t="str">
        <f>IF(J19=Surrender!J19,"R",HSD!W19)</f>
        <v>S</v>
      </c>
      <c r="X19" s="31" t="str">
        <f>IF(K19=Surrender!K19,"R",HSD!X19)</f>
        <v>S</v>
      </c>
    </row>
    <row r="20" spans="1:24" x14ac:dyDescent="0.2">
      <c r="A20">
        <v>22</v>
      </c>
      <c r="B20">
        <f>IF(AND(Rules!$B$9=Rules!$D$9,Rules!$B$8=Rules!$D$8),MAX(Hit!B20,Stand!B20,Double!B20,Surrender!B20),MAX(Hit!B20,Stand!B20,Double!B20))</f>
        <v>-1</v>
      </c>
      <c r="C20">
        <f>IF(Rules!$B$8=Rules!$D$8,MAX(Hit!C20,Stand!C20,Double!C20,Surrender!C20),MAX(Hit!C20,Stand!C20,Double!C20))</f>
        <v>-1</v>
      </c>
      <c r="D20">
        <f>IF(Rules!$B$8=Rules!$D$8,MAX(Hit!D20,Stand!D20,Double!D20,Surrender!D20),MAX(Hit!D20,Stand!D20,Double!D20))</f>
        <v>-1</v>
      </c>
      <c r="E20">
        <f>IF(Rules!$B$8=Rules!$D$8,MAX(Hit!E20,Stand!E20,Double!E20,Surrender!E20),MAX(Hit!E20,Stand!E20,Double!E20))</f>
        <v>-1</v>
      </c>
      <c r="F20">
        <f>IF(Rules!$B$8=Rules!$D$8,MAX(Hit!F20,Stand!F20,Double!F20,Surrender!F20),MAX(Hit!F20,Stand!F20,Double!F20))</f>
        <v>-1</v>
      </c>
      <c r="G20">
        <f>IF(Rules!$B$8=Rules!$D$8,MAX(Hit!G20,Stand!G20,Double!G20,Surrender!G20),MAX(Hit!G20,Stand!G20,Double!G20))</f>
        <v>-1</v>
      </c>
      <c r="H20">
        <f>IF(Rules!$B$8=Rules!$D$8,MAX(Hit!H20,Stand!H20,Double!H20,Surrender!H20),MAX(Hit!H20,Stand!H20,Double!H20))</f>
        <v>-1</v>
      </c>
      <c r="I20">
        <f>IF(Rules!$B$8=Rules!$D$8,MAX(Hit!I20,Stand!I20,Double!I20,Surrender!I20),MAX(Hit!I20,Stand!I20,Double!I20))</f>
        <v>-1</v>
      </c>
      <c r="J20">
        <f>IF(Rules!$B$8=Rules!$D$8,MAX(Hit!J20,Stand!J20,Double!J20,Surrender!J20),MAX(Hit!J20,Stand!J20,Double!J20))</f>
        <v>-1</v>
      </c>
      <c r="K20">
        <f>IF(Rules!$B$8=Rules!$D$8,MAX(Hit!K20,Stand!K20,Double!K20,Surrender!K20),MAX(Hit!K20,Stand!K20,Double!K20))</f>
        <v>-1</v>
      </c>
      <c r="N20" s="31">
        <v>22</v>
      </c>
      <c r="O20" s="31" t="str">
        <f>IF(B20=Surrender!B20,"R",HSD!O20)</f>
        <v>S</v>
      </c>
      <c r="P20" s="31" t="str">
        <f>IF(C20=Surrender!C20,"R",HSD!P20)</f>
        <v>S</v>
      </c>
      <c r="Q20" s="31" t="str">
        <f>IF(D20=Surrender!D20,"R",HSD!Q20)</f>
        <v>S</v>
      </c>
      <c r="R20" s="31" t="str">
        <f>IF(E20=Surrender!E20,"R",HSD!R20)</f>
        <v>S</v>
      </c>
      <c r="S20" s="31" t="str">
        <f>IF(F20=Surrender!F20,"R",HSD!S20)</f>
        <v>S</v>
      </c>
      <c r="T20" s="31" t="str">
        <f>IF(G20=Surrender!G20,"R",HSD!T20)</f>
        <v>S</v>
      </c>
      <c r="U20" s="31" t="str">
        <f>IF(H20=Surrender!H20,"R",HSD!U20)</f>
        <v>S</v>
      </c>
      <c r="V20" s="31" t="str">
        <f>IF(I20=Surrender!I20,"R",HSD!V20)</f>
        <v>S</v>
      </c>
      <c r="W20" s="31" t="str">
        <f>IF(J20=Surrender!J20,"R",HSD!W20)</f>
        <v>S</v>
      </c>
      <c r="X20" s="31" t="str">
        <f>IF(K20=Surrender!K20,"R",HSD!X20)</f>
        <v>S</v>
      </c>
    </row>
    <row r="21" spans="1:24" x14ac:dyDescent="0.2">
      <c r="A21">
        <v>23</v>
      </c>
      <c r="B21">
        <f>IF(AND(Rules!$B$9=Rules!$D$9,Rules!$B$8=Rules!$D$8),MAX(Hit!B21,Stand!B21,Double!B21,Surrender!B21),MAX(Hit!B21,Stand!B21,Double!B21))</f>
        <v>-1</v>
      </c>
      <c r="C21">
        <f>IF(Rules!$B$8=Rules!$D$8,MAX(Hit!C21,Stand!C21,Double!C21,Surrender!C21),MAX(Hit!C21,Stand!C21,Double!C21))</f>
        <v>-1</v>
      </c>
      <c r="D21">
        <f>IF(Rules!$B$8=Rules!$D$8,MAX(Hit!D21,Stand!D21,Double!D21,Surrender!D21),MAX(Hit!D21,Stand!D21,Double!D21))</f>
        <v>-1</v>
      </c>
      <c r="E21">
        <f>IF(Rules!$B$8=Rules!$D$8,MAX(Hit!E21,Stand!E21,Double!E21,Surrender!E21),MAX(Hit!E21,Stand!E21,Double!E21))</f>
        <v>-1</v>
      </c>
      <c r="F21">
        <f>IF(Rules!$B$8=Rules!$D$8,MAX(Hit!F21,Stand!F21,Double!F21,Surrender!F21),MAX(Hit!F21,Stand!F21,Double!F21))</f>
        <v>-1</v>
      </c>
      <c r="G21">
        <f>IF(Rules!$B$8=Rules!$D$8,MAX(Hit!G21,Stand!G21,Double!G21,Surrender!G21),MAX(Hit!G21,Stand!G21,Double!G21))</f>
        <v>-1</v>
      </c>
      <c r="H21">
        <f>IF(Rules!$B$8=Rules!$D$8,MAX(Hit!H21,Stand!H21,Double!H21,Surrender!H21),MAX(Hit!H21,Stand!H21,Double!H21))</f>
        <v>-1</v>
      </c>
      <c r="I21">
        <f>IF(Rules!$B$8=Rules!$D$8,MAX(Hit!I21,Stand!I21,Double!I21,Surrender!I21),MAX(Hit!I21,Stand!I21,Double!I21))</f>
        <v>-1</v>
      </c>
      <c r="J21">
        <f>IF(Rules!$B$8=Rules!$D$8,MAX(Hit!J21,Stand!J21,Double!J21,Surrender!J21),MAX(Hit!J21,Stand!J21,Double!J21))</f>
        <v>-1</v>
      </c>
      <c r="K21">
        <f>IF(Rules!$B$8=Rules!$D$8,MAX(Hit!K21,Stand!K21,Double!K21,Surrender!K21),MAX(Hit!K21,Stand!K21,Double!K21))</f>
        <v>-1</v>
      </c>
      <c r="N21" s="31">
        <v>23</v>
      </c>
      <c r="O21" s="31" t="str">
        <f>IF(B21=Surrender!B21,"R",HSD!O21)</f>
        <v>S</v>
      </c>
      <c r="P21" s="31" t="str">
        <f>IF(C21=Surrender!C21,"R",HSD!P21)</f>
        <v>S</v>
      </c>
      <c r="Q21" s="31" t="str">
        <f>IF(D21=Surrender!D21,"R",HSD!Q21)</f>
        <v>S</v>
      </c>
      <c r="R21" s="31" t="str">
        <f>IF(E21=Surrender!E21,"R",HSD!R21)</f>
        <v>S</v>
      </c>
      <c r="S21" s="31" t="str">
        <f>IF(F21=Surrender!F21,"R",HSD!S21)</f>
        <v>S</v>
      </c>
      <c r="T21" s="31" t="str">
        <f>IF(G21=Surrender!G21,"R",HSD!T21)</f>
        <v>S</v>
      </c>
      <c r="U21" s="31" t="str">
        <f>IF(H21=Surrender!H21,"R",HSD!U21)</f>
        <v>S</v>
      </c>
      <c r="V21" s="31" t="str">
        <f>IF(I21=Surrender!I21,"R",HSD!V21)</f>
        <v>S</v>
      </c>
      <c r="W21" s="31" t="str">
        <f>IF(J21=Surrender!J21,"R",HSD!W21)</f>
        <v>S</v>
      </c>
      <c r="X21" s="31" t="str">
        <f>IF(K21=Surrender!K21,"R",HSD!X21)</f>
        <v>S</v>
      </c>
    </row>
    <row r="22" spans="1:24" x14ac:dyDescent="0.2">
      <c r="A22">
        <v>24</v>
      </c>
      <c r="B22">
        <f>IF(AND(Rules!$B$9=Rules!$D$9,Rules!$B$8=Rules!$D$8),MAX(Hit!B22,Stand!B22,Double!B22,Surrender!B22),MAX(Hit!B22,Stand!B22,Double!B22))</f>
        <v>-1</v>
      </c>
      <c r="C22">
        <f>IF(Rules!$B$8=Rules!$D$8,MAX(Hit!C22,Stand!C22,Double!C22,Surrender!C22),MAX(Hit!C22,Stand!C22,Double!C22))</f>
        <v>-1</v>
      </c>
      <c r="D22">
        <f>IF(Rules!$B$8=Rules!$D$8,MAX(Hit!D22,Stand!D22,Double!D22,Surrender!D22),MAX(Hit!D22,Stand!D22,Double!D22))</f>
        <v>-1</v>
      </c>
      <c r="E22">
        <f>IF(Rules!$B$8=Rules!$D$8,MAX(Hit!E22,Stand!E22,Double!E22,Surrender!E22),MAX(Hit!E22,Stand!E22,Double!E22))</f>
        <v>-1</v>
      </c>
      <c r="F22">
        <f>IF(Rules!$B$8=Rules!$D$8,MAX(Hit!F22,Stand!F22,Double!F22,Surrender!F22),MAX(Hit!F22,Stand!F22,Double!F22))</f>
        <v>-1</v>
      </c>
      <c r="G22">
        <f>IF(Rules!$B$8=Rules!$D$8,MAX(Hit!G22,Stand!G22,Double!G22,Surrender!G22),MAX(Hit!G22,Stand!G22,Double!G22))</f>
        <v>-1</v>
      </c>
      <c r="H22">
        <f>IF(Rules!$B$8=Rules!$D$8,MAX(Hit!H22,Stand!H22,Double!H22,Surrender!H22),MAX(Hit!H22,Stand!H22,Double!H22))</f>
        <v>-1</v>
      </c>
      <c r="I22">
        <f>IF(Rules!$B$8=Rules!$D$8,MAX(Hit!I22,Stand!I22,Double!I22,Surrender!I22),MAX(Hit!I22,Stand!I22,Double!I22))</f>
        <v>-1</v>
      </c>
      <c r="J22">
        <f>IF(Rules!$B$8=Rules!$D$8,MAX(Hit!J22,Stand!J22,Double!J22,Surrender!J22),MAX(Hit!J22,Stand!J22,Double!J22))</f>
        <v>-1</v>
      </c>
      <c r="K22">
        <f>IF(Rules!$B$8=Rules!$D$8,MAX(Hit!K22,Stand!K22,Double!K22,Surrender!K22),MAX(Hit!K22,Stand!K22,Double!K22))</f>
        <v>-1</v>
      </c>
      <c r="N22" s="31">
        <v>24</v>
      </c>
      <c r="O22" s="31" t="str">
        <f>IF(B22=Surrender!B22,"R",HSD!O22)</f>
        <v>S</v>
      </c>
      <c r="P22" s="31" t="str">
        <f>IF(C22=Surrender!C22,"R",HSD!P22)</f>
        <v>S</v>
      </c>
      <c r="Q22" s="31" t="str">
        <f>IF(D22=Surrender!D22,"R",HSD!Q22)</f>
        <v>S</v>
      </c>
      <c r="R22" s="31" t="str">
        <f>IF(E22=Surrender!E22,"R",HSD!R22)</f>
        <v>S</v>
      </c>
      <c r="S22" s="31" t="str">
        <f>IF(F22=Surrender!F22,"R",HSD!S22)</f>
        <v>S</v>
      </c>
      <c r="T22" s="31" t="str">
        <f>IF(G22=Surrender!G22,"R",HSD!T22)</f>
        <v>S</v>
      </c>
      <c r="U22" s="31" t="str">
        <f>IF(H22=Surrender!H22,"R",HSD!U22)</f>
        <v>S</v>
      </c>
      <c r="V22" s="31" t="str">
        <f>IF(I22=Surrender!I22,"R",HSD!V22)</f>
        <v>S</v>
      </c>
      <c r="W22" s="31" t="str">
        <f>IF(J22=Surrender!J22,"R",HSD!W22)</f>
        <v>S</v>
      </c>
      <c r="X22" s="31" t="str">
        <f>IF(K22=Surrender!K22,"R",HSD!X22)</f>
        <v>S</v>
      </c>
    </row>
    <row r="23" spans="1:24" x14ac:dyDescent="0.2">
      <c r="A23">
        <v>25</v>
      </c>
      <c r="B23">
        <f>IF(AND(Rules!$B$9=Rules!$D$9,Rules!$B$8=Rules!$D$8),MAX(Hit!B23,Stand!B23,Double!B23,Surrender!B23),MAX(Hit!B23,Stand!B23,Double!B23))</f>
        <v>-1</v>
      </c>
      <c r="C23">
        <f>IF(Rules!$B$8=Rules!$D$8,MAX(Hit!C23,Stand!C23,Double!C23,Surrender!C23),MAX(Hit!C23,Stand!C23,Double!C23))</f>
        <v>-1</v>
      </c>
      <c r="D23">
        <f>IF(Rules!$B$8=Rules!$D$8,MAX(Hit!D23,Stand!D23,Double!D23,Surrender!D23),MAX(Hit!D23,Stand!D23,Double!D23))</f>
        <v>-1</v>
      </c>
      <c r="E23">
        <f>IF(Rules!$B$8=Rules!$D$8,MAX(Hit!E23,Stand!E23,Double!E23,Surrender!E23),MAX(Hit!E23,Stand!E23,Double!E23))</f>
        <v>-1</v>
      </c>
      <c r="F23">
        <f>IF(Rules!$B$8=Rules!$D$8,MAX(Hit!F23,Stand!F23,Double!F23,Surrender!F23),MAX(Hit!F23,Stand!F23,Double!F23))</f>
        <v>-1</v>
      </c>
      <c r="G23">
        <f>IF(Rules!$B$8=Rules!$D$8,MAX(Hit!G23,Stand!G23,Double!G23,Surrender!G23),MAX(Hit!G23,Stand!G23,Double!G23))</f>
        <v>-1</v>
      </c>
      <c r="H23">
        <f>IF(Rules!$B$8=Rules!$D$8,MAX(Hit!H23,Stand!H23,Double!H23,Surrender!H23),MAX(Hit!H23,Stand!H23,Double!H23))</f>
        <v>-1</v>
      </c>
      <c r="I23">
        <f>IF(Rules!$B$8=Rules!$D$8,MAX(Hit!I23,Stand!I23,Double!I23,Surrender!I23),MAX(Hit!I23,Stand!I23,Double!I23))</f>
        <v>-1</v>
      </c>
      <c r="J23">
        <f>IF(Rules!$B$8=Rules!$D$8,MAX(Hit!J23,Stand!J23,Double!J23,Surrender!J23),MAX(Hit!J23,Stand!J23,Double!J23))</f>
        <v>-1</v>
      </c>
      <c r="K23">
        <f>IF(Rules!$B$8=Rules!$D$8,MAX(Hit!K23,Stand!K23,Double!K23,Surrender!K23),MAX(Hit!K23,Stand!K23,Double!K23))</f>
        <v>-1</v>
      </c>
      <c r="N23" s="31">
        <v>25</v>
      </c>
      <c r="O23" s="31" t="str">
        <f>IF(B23=Surrender!B23,"R",HSD!O23)</f>
        <v>S</v>
      </c>
      <c r="P23" s="31" t="str">
        <f>IF(C23=Surrender!C23,"R",HSD!P23)</f>
        <v>S</v>
      </c>
      <c r="Q23" s="31" t="str">
        <f>IF(D23=Surrender!D23,"R",HSD!Q23)</f>
        <v>S</v>
      </c>
      <c r="R23" s="31" t="str">
        <f>IF(E23=Surrender!E23,"R",HSD!R23)</f>
        <v>S</v>
      </c>
      <c r="S23" s="31" t="str">
        <f>IF(F23=Surrender!F23,"R",HSD!S23)</f>
        <v>S</v>
      </c>
      <c r="T23" s="31" t="str">
        <f>IF(G23=Surrender!G23,"R",HSD!T23)</f>
        <v>S</v>
      </c>
      <c r="U23" s="31" t="str">
        <f>IF(H23=Surrender!H23,"R",HSD!U23)</f>
        <v>S</v>
      </c>
      <c r="V23" s="31" t="str">
        <f>IF(I23=Surrender!I23,"R",HSD!V23)</f>
        <v>S</v>
      </c>
      <c r="W23" s="31" t="str">
        <f>IF(J23=Surrender!J23,"R",HSD!W23)</f>
        <v>S</v>
      </c>
      <c r="X23" s="31" t="str">
        <f>IF(K23=Surrender!K23,"R",HSD!X23)</f>
        <v>S</v>
      </c>
    </row>
    <row r="24" spans="1:24" x14ac:dyDescent="0.2">
      <c r="A24">
        <v>26</v>
      </c>
      <c r="B24">
        <f>IF(AND(Rules!$B$9=Rules!$D$9,Rules!$B$8=Rules!$D$8),MAX(Hit!B24,Stand!B24,Double!B24,Surrender!B24),MAX(Hit!B24,Stand!B24,Double!B24))</f>
        <v>-1</v>
      </c>
      <c r="C24">
        <f>IF(Rules!$B$8=Rules!$D$8,MAX(Hit!C24,Stand!C24,Double!C24,Surrender!C24),MAX(Hit!C24,Stand!C24,Double!C24))</f>
        <v>-1</v>
      </c>
      <c r="D24">
        <f>IF(Rules!$B$8=Rules!$D$8,MAX(Hit!D24,Stand!D24,Double!D24,Surrender!D24),MAX(Hit!D24,Stand!D24,Double!D24))</f>
        <v>-1</v>
      </c>
      <c r="E24">
        <f>IF(Rules!$B$8=Rules!$D$8,MAX(Hit!E24,Stand!E24,Double!E24,Surrender!E24),MAX(Hit!E24,Stand!E24,Double!E24))</f>
        <v>-1</v>
      </c>
      <c r="F24">
        <f>IF(Rules!$B$8=Rules!$D$8,MAX(Hit!F24,Stand!F24,Double!F24,Surrender!F24),MAX(Hit!F24,Stand!F24,Double!F24))</f>
        <v>-1</v>
      </c>
      <c r="G24">
        <f>IF(Rules!$B$8=Rules!$D$8,MAX(Hit!G24,Stand!G24,Double!G24,Surrender!G24),MAX(Hit!G24,Stand!G24,Double!G24))</f>
        <v>-1</v>
      </c>
      <c r="H24">
        <f>IF(Rules!$B$8=Rules!$D$8,MAX(Hit!H24,Stand!H24,Double!H24,Surrender!H24),MAX(Hit!H24,Stand!H24,Double!H24))</f>
        <v>-1</v>
      </c>
      <c r="I24">
        <f>IF(Rules!$B$8=Rules!$D$8,MAX(Hit!I24,Stand!I24,Double!I24,Surrender!I24),MAX(Hit!I24,Stand!I24,Double!I24))</f>
        <v>-1</v>
      </c>
      <c r="J24">
        <f>IF(Rules!$B$8=Rules!$D$8,MAX(Hit!J24,Stand!J24,Double!J24,Surrender!J24),MAX(Hit!J24,Stand!J24,Double!J24))</f>
        <v>-1</v>
      </c>
      <c r="K24">
        <f>IF(Rules!$B$8=Rules!$D$8,MAX(Hit!K24,Stand!K24,Double!K24,Surrender!K24),MAX(Hit!K24,Stand!K24,Double!K24))</f>
        <v>-1</v>
      </c>
      <c r="N24" s="31">
        <v>26</v>
      </c>
      <c r="O24" s="31" t="str">
        <f>IF(B24=Surrender!B24,"R",HSD!O24)</f>
        <v>S</v>
      </c>
      <c r="P24" s="31" t="str">
        <f>IF(C24=Surrender!C24,"R",HSD!P24)</f>
        <v>S</v>
      </c>
      <c r="Q24" s="31" t="str">
        <f>IF(D24=Surrender!D24,"R",HSD!Q24)</f>
        <v>S</v>
      </c>
      <c r="R24" s="31" t="str">
        <f>IF(E24=Surrender!E24,"R",HSD!R24)</f>
        <v>S</v>
      </c>
      <c r="S24" s="31" t="str">
        <f>IF(F24=Surrender!F24,"R",HSD!S24)</f>
        <v>S</v>
      </c>
      <c r="T24" s="31" t="str">
        <f>IF(G24=Surrender!G24,"R",HSD!T24)</f>
        <v>S</v>
      </c>
      <c r="U24" s="31" t="str">
        <f>IF(H24=Surrender!H24,"R",HSD!U24)</f>
        <v>S</v>
      </c>
      <c r="V24" s="31" t="str">
        <f>IF(I24=Surrender!I24,"R",HSD!V24)</f>
        <v>S</v>
      </c>
      <c r="W24" s="31" t="str">
        <f>IF(J24=Surrender!J24,"R",HSD!W24)</f>
        <v>S</v>
      </c>
      <c r="X24" s="31" t="str">
        <f>IF(K24=Surrender!K24,"R",HSD!X24)</f>
        <v>S</v>
      </c>
    </row>
    <row r="25" spans="1:24" x14ac:dyDescent="0.2">
      <c r="A25">
        <v>27</v>
      </c>
      <c r="B25">
        <f>IF(AND(Rules!$B$9=Rules!$D$9,Rules!$B$8=Rules!$D$8),MAX(Hit!B25,Stand!B25,Double!B25,Surrender!B25),MAX(Hit!B25,Stand!B25,Double!B25))</f>
        <v>-1</v>
      </c>
      <c r="C25">
        <f>IF(Rules!$B$8=Rules!$D$8,MAX(Hit!C25,Stand!C25,Double!C25,Surrender!C25),MAX(Hit!C25,Stand!C25,Double!C25))</f>
        <v>-1</v>
      </c>
      <c r="D25">
        <f>IF(Rules!$B$8=Rules!$D$8,MAX(Hit!D25,Stand!D25,Double!D25,Surrender!D25),MAX(Hit!D25,Stand!D25,Double!D25))</f>
        <v>-1</v>
      </c>
      <c r="E25">
        <f>IF(Rules!$B$8=Rules!$D$8,MAX(Hit!E25,Stand!E25,Double!E25,Surrender!E25),MAX(Hit!E25,Stand!E25,Double!E25))</f>
        <v>-1</v>
      </c>
      <c r="F25">
        <f>IF(Rules!$B$8=Rules!$D$8,MAX(Hit!F25,Stand!F25,Double!F25,Surrender!F25),MAX(Hit!F25,Stand!F25,Double!F25))</f>
        <v>-1</v>
      </c>
      <c r="G25">
        <f>IF(Rules!$B$8=Rules!$D$8,MAX(Hit!G25,Stand!G25,Double!G25,Surrender!G25),MAX(Hit!G25,Stand!G25,Double!G25))</f>
        <v>-1</v>
      </c>
      <c r="H25">
        <f>IF(Rules!$B$8=Rules!$D$8,MAX(Hit!H25,Stand!H25,Double!H25,Surrender!H25),MAX(Hit!H25,Stand!H25,Double!H25))</f>
        <v>-1</v>
      </c>
      <c r="I25">
        <f>IF(Rules!$B$8=Rules!$D$8,MAX(Hit!I25,Stand!I25,Double!I25,Surrender!I25),MAX(Hit!I25,Stand!I25,Double!I25))</f>
        <v>-1</v>
      </c>
      <c r="J25">
        <f>IF(Rules!$B$8=Rules!$D$8,MAX(Hit!J25,Stand!J25,Double!J25,Surrender!J25),MAX(Hit!J25,Stand!J25,Double!J25))</f>
        <v>-1</v>
      </c>
      <c r="K25">
        <f>IF(Rules!$B$8=Rules!$D$8,MAX(Hit!K25,Stand!K25,Double!K25,Surrender!K25),MAX(Hit!K25,Stand!K25,Double!K25))</f>
        <v>-1</v>
      </c>
      <c r="N25" s="31">
        <v>27</v>
      </c>
      <c r="O25" s="31" t="str">
        <f>IF(B25=Surrender!B25,"R",HSD!O25)</f>
        <v>S</v>
      </c>
      <c r="P25" s="31" t="str">
        <f>IF(C25=Surrender!C25,"R",HSD!P25)</f>
        <v>S</v>
      </c>
      <c r="Q25" s="31" t="str">
        <f>IF(D25=Surrender!D25,"R",HSD!Q25)</f>
        <v>S</v>
      </c>
      <c r="R25" s="31" t="str">
        <f>IF(E25=Surrender!E25,"R",HSD!R25)</f>
        <v>S</v>
      </c>
      <c r="S25" s="31" t="str">
        <f>IF(F25=Surrender!F25,"R",HSD!S25)</f>
        <v>S</v>
      </c>
      <c r="T25" s="31" t="str">
        <f>IF(G25=Surrender!G25,"R",HSD!T25)</f>
        <v>S</v>
      </c>
      <c r="U25" s="31" t="str">
        <f>IF(H25=Surrender!H25,"R",HSD!U25)</f>
        <v>S</v>
      </c>
      <c r="V25" s="31" t="str">
        <f>IF(I25=Surrender!I25,"R",HSD!V25)</f>
        <v>S</v>
      </c>
      <c r="W25" s="31" t="str">
        <f>IF(J25=Surrender!J25,"R",HSD!W25)</f>
        <v>S</v>
      </c>
      <c r="X25" s="31" t="str">
        <f>IF(K25=Surrender!K25,"R",HSD!X25)</f>
        <v>S</v>
      </c>
    </row>
    <row r="26" spans="1:24" x14ac:dyDescent="0.2">
      <c r="A26">
        <v>28</v>
      </c>
      <c r="B26">
        <f>IF(AND(Rules!$B$9=Rules!$D$9,Rules!$B$8=Rules!$D$8),MAX(Hit!B26,Stand!B26,Double!B26,Surrender!B26),MAX(Hit!B26,Stand!B26,Double!B26))</f>
        <v>-1</v>
      </c>
      <c r="C26">
        <f>IF(Rules!$B$8=Rules!$D$8,MAX(Hit!C26,Stand!C26,Double!C26,Surrender!C26),MAX(Hit!C26,Stand!C26,Double!C26))</f>
        <v>-1</v>
      </c>
      <c r="D26">
        <f>IF(Rules!$B$8=Rules!$D$8,MAX(Hit!D26,Stand!D26,Double!D26,Surrender!D26),MAX(Hit!D26,Stand!D26,Double!D26))</f>
        <v>-1</v>
      </c>
      <c r="E26">
        <f>IF(Rules!$B$8=Rules!$D$8,MAX(Hit!E26,Stand!E26,Double!E26,Surrender!E26),MAX(Hit!E26,Stand!E26,Double!E26))</f>
        <v>-1</v>
      </c>
      <c r="F26">
        <f>IF(Rules!$B$8=Rules!$D$8,MAX(Hit!F26,Stand!F26,Double!F26,Surrender!F26),MAX(Hit!F26,Stand!F26,Double!F26))</f>
        <v>-1</v>
      </c>
      <c r="G26">
        <f>IF(Rules!$B$8=Rules!$D$8,MAX(Hit!G26,Stand!G26,Double!G26,Surrender!G26),MAX(Hit!G26,Stand!G26,Double!G26))</f>
        <v>-1</v>
      </c>
      <c r="H26">
        <f>IF(Rules!$B$8=Rules!$D$8,MAX(Hit!H26,Stand!H26,Double!H26,Surrender!H26),MAX(Hit!H26,Stand!H26,Double!H26))</f>
        <v>-1</v>
      </c>
      <c r="I26">
        <f>IF(Rules!$B$8=Rules!$D$8,MAX(Hit!I26,Stand!I26,Double!I26,Surrender!I26),MAX(Hit!I26,Stand!I26,Double!I26))</f>
        <v>-1</v>
      </c>
      <c r="J26">
        <f>IF(Rules!$B$8=Rules!$D$8,MAX(Hit!J26,Stand!J26,Double!J26,Surrender!J26),MAX(Hit!J26,Stand!J26,Double!J26))</f>
        <v>-1</v>
      </c>
      <c r="K26">
        <f>IF(Rules!$B$8=Rules!$D$8,MAX(Hit!K26,Stand!K26,Double!K26,Surrender!K26),MAX(Hit!K26,Stand!K26,Double!K26))</f>
        <v>-1</v>
      </c>
      <c r="N26" s="31">
        <v>28</v>
      </c>
      <c r="O26" s="31" t="str">
        <f>IF(B26=Surrender!B26,"R",HSD!O26)</f>
        <v>S</v>
      </c>
      <c r="P26" s="31" t="str">
        <f>IF(C26=Surrender!C26,"R",HSD!P26)</f>
        <v>S</v>
      </c>
      <c r="Q26" s="31" t="str">
        <f>IF(D26=Surrender!D26,"R",HSD!Q26)</f>
        <v>S</v>
      </c>
      <c r="R26" s="31" t="str">
        <f>IF(E26=Surrender!E26,"R",HSD!R26)</f>
        <v>S</v>
      </c>
      <c r="S26" s="31" t="str">
        <f>IF(F26=Surrender!F26,"R",HSD!S26)</f>
        <v>S</v>
      </c>
      <c r="T26" s="31" t="str">
        <f>IF(G26=Surrender!G26,"R",HSD!T26)</f>
        <v>S</v>
      </c>
      <c r="U26" s="31" t="str">
        <f>IF(H26=Surrender!H26,"R",HSD!U26)</f>
        <v>S</v>
      </c>
      <c r="V26" s="31" t="str">
        <f>IF(I26=Surrender!I26,"R",HSD!V26)</f>
        <v>S</v>
      </c>
      <c r="W26" s="31" t="str">
        <f>IF(J26=Surrender!J26,"R",HSD!W26)</f>
        <v>S</v>
      </c>
      <c r="X26" s="31" t="str">
        <f>IF(K26=Surrender!K26,"R",HSD!X26)</f>
        <v>S</v>
      </c>
    </row>
    <row r="27" spans="1:24" x14ac:dyDescent="0.2">
      <c r="A27">
        <v>29</v>
      </c>
      <c r="B27">
        <f>IF(AND(Rules!$B$9=Rules!$D$9,Rules!$B$8=Rules!$D$8),MAX(Hit!B27,Stand!B27,Double!B27,Surrender!B27),MAX(Hit!B27,Stand!B27,Double!B27))</f>
        <v>-1</v>
      </c>
      <c r="C27">
        <f>IF(Rules!$B$8=Rules!$D$8,MAX(Hit!C27,Stand!C27,Double!C27,Surrender!C27),MAX(Hit!C27,Stand!C27,Double!C27))</f>
        <v>-1</v>
      </c>
      <c r="D27">
        <f>IF(Rules!$B$8=Rules!$D$8,MAX(Hit!D27,Stand!D27,Double!D27,Surrender!D27),MAX(Hit!D27,Stand!D27,Double!D27))</f>
        <v>-1</v>
      </c>
      <c r="E27">
        <f>IF(Rules!$B$8=Rules!$D$8,MAX(Hit!E27,Stand!E27,Double!E27,Surrender!E27),MAX(Hit!E27,Stand!E27,Double!E27))</f>
        <v>-1</v>
      </c>
      <c r="F27">
        <f>IF(Rules!$B$8=Rules!$D$8,MAX(Hit!F27,Stand!F27,Double!F27,Surrender!F27),MAX(Hit!F27,Stand!F27,Double!F27))</f>
        <v>-1</v>
      </c>
      <c r="G27">
        <f>IF(Rules!$B$8=Rules!$D$8,MAX(Hit!G27,Stand!G27,Double!G27,Surrender!G27),MAX(Hit!G27,Stand!G27,Double!G27))</f>
        <v>-1</v>
      </c>
      <c r="H27">
        <f>IF(Rules!$B$8=Rules!$D$8,MAX(Hit!H27,Stand!H27,Double!H27,Surrender!H27),MAX(Hit!H27,Stand!H27,Double!H27))</f>
        <v>-1</v>
      </c>
      <c r="I27">
        <f>IF(Rules!$B$8=Rules!$D$8,MAX(Hit!I27,Stand!I27,Double!I27,Surrender!I27),MAX(Hit!I27,Stand!I27,Double!I27))</f>
        <v>-1</v>
      </c>
      <c r="J27">
        <f>IF(Rules!$B$8=Rules!$D$8,MAX(Hit!J27,Stand!J27,Double!J27,Surrender!J27),MAX(Hit!J27,Stand!J27,Double!J27))</f>
        <v>-1</v>
      </c>
      <c r="K27">
        <f>IF(Rules!$B$8=Rules!$D$8,MAX(Hit!K27,Stand!K27,Double!K27,Surrender!K27),MAX(Hit!K27,Stand!K27,Double!K27))</f>
        <v>-1</v>
      </c>
      <c r="N27" s="31">
        <v>29</v>
      </c>
      <c r="O27" s="31" t="str">
        <f>IF(B27=Surrender!B27,"R",HSD!O27)</f>
        <v>S</v>
      </c>
      <c r="P27" s="31" t="str">
        <f>IF(C27=Surrender!C27,"R",HSD!P27)</f>
        <v>S</v>
      </c>
      <c r="Q27" s="31" t="str">
        <f>IF(D27=Surrender!D27,"R",HSD!Q27)</f>
        <v>S</v>
      </c>
      <c r="R27" s="31" t="str">
        <f>IF(E27=Surrender!E27,"R",HSD!R27)</f>
        <v>S</v>
      </c>
      <c r="S27" s="31" t="str">
        <f>IF(F27=Surrender!F27,"R",HSD!S27)</f>
        <v>S</v>
      </c>
      <c r="T27" s="31" t="str">
        <f>IF(G27=Surrender!G27,"R",HSD!T27)</f>
        <v>S</v>
      </c>
      <c r="U27" s="31" t="str">
        <f>IF(H27=Surrender!H27,"R",HSD!U27)</f>
        <v>S</v>
      </c>
      <c r="V27" s="31" t="str">
        <f>IF(I27=Surrender!I27,"R",HSD!V27)</f>
        <v>S</v>
      </c>
      <c r="W27" s="31" t="str">
        <f>IF(J27=Surrender!J27,"R",HSD!W27)</f>
        <v>S</v>
      </c>
      <c r="X27" s="31" t="str">
        <f>IF(K27=Surrender!K27,"R",HSD!X27)</f>
        <v>S</v>
      </c>
    </row>
    <row r="28" spans="1:24" x14ac:dyDescent="0.2">
      <c r="A28">
        <v>30</v>
      </c>
      <c r="B28">
        <f>IF(AND(Rules!$B$9=Rules!$D$9,Rules!$B$8=Rules!$D$8),MAX(Hit!B28,Stand!B28,Double!B28,Surrender!B28),MAX(Hit!B28,Stand!B28,Double!B28))</f>
        <v>-1</v>
      </c>
      <c r="C28">
        <f>IF(Rules!$B$8=Rules!$D$8,MAX(Hit!C28,Stand!C28,Double!C28,Surrender!C28),MAX(Hit!C28,Stand!C28,Double!C28))</f>
        <v>-1</v>
      </c>
      <c r="D28">
        <f>IF(Rules!$B$8=Rules!$D$8,MAX(Hit!D28,Stand!D28,Double!D28,Surrender!D28),MAX(Hit!D28,Stand!D28,Double!D28))</f>
        <v>-1</v>
      </c>
      <c r="E28">
        <f>IF(Rules!$B$8=Rules!$D$8,MAX(Hit!E28,Stand!E28,Double!E28,Surrender!E28),MAX(Hit!E28,Stand!E28,Double!E28))</f>
        <v>-1</v>
      </c>
      <c r="F28">
        <f>IF(Rules!$B$8=Rules!$D$8,MAX(Hit!F28,Stand!F28,Double!F28,Surrender!F28),MAX(Hit!F28,Stand!F28,Double!F28))</f>
        <v>-1</v>
      </c>
      <c r="G28">
        <f>IF(Rules!$B$8=Rules!$D$8,MAX(Hit!G28,Stand!G28,Double!G28,Surrender!G28),MAX(Hit!G28,Stand!G28,Double!G28))</f>
        <v>-1</v>
      </c>
      <c r="H28">
        <f>IF(Rules!$B$8=Rules!$D$8,MAX(Hit!H28,Stand!H28,Double!H28,Surrender!H28),MAX(Hit!H28,Stand!H28,Double!H28))</f>
        <v>-1</v>
      </c>
      <c r="I28">
        <f>IF(Rules!$B$8=Rules!$D$8,MAX(Hit!I28,Stand!I28,Double!I28,Surrender!I28),MAX(Hit!I28,Stand!I28,Double!I28))</f>
        <v>-1</v>
      </c>
      <c r="J28">
        <f>IF(Rules!$B$8=Rules!$D$8,MAX(Hit!J28,Stand!J28,Double!J28,Surrender!J28),MAX(Hit!J28,Stand!J28,Double!J28))</f>
        <v>-1</v>
      </c>
      <c r="K28">
        <f>IF(Rules!$B$8=Rules!$D$8,MAX(Hit!K28,Stand!K28,Double!K28,Surrender!K28),MAX(Hit!K28,Stand!K28,Double!K28))</f>
        <v>-1</v>
      </c>
      <c r="N28" s="31">
        <v>30</v>
      </c>
      <c r="O28" s="31" t="str">
        <f>IF(B28=Surrender!B28,"R",HSD!O28)</f>
        <v>S</v>
      </c>
      <c r="P28" s="31" t="str">
        <f>IF(C28=Surrender!C28,"R",HSD!P28)</f>
        <v>S</v>
      </c>
      <c r="Q28" s="31" t="str">
        <f>IF(D28=Surrender!D28,"R",HSD!Q28)</f>
        <v>S</v>
      </c>
      <c r="R28" s="31" t="str">
        <f>IF(E28=Surrender!E28,"R",HSD!R28)</f>
        <v>S</v>
      </c>
      <c r="S28" s="31" t="str">
        <f>IF(F28=Surrender!F28,"R",HSD!S28)</f>
        <v>S</v>
      </c>
      <c r="T28" s="31" t="str">
        <f>IF(G28=Surrender!G28,"R",HSD!T28)</f>
        <v>S</v>
      </c>
      <c r="U28" s="31" t="str">
        <f>IF(H28=Surrender!H28,"R",HSD!U28)</f>
        <v>S</v>
      </c>
      <c r="V28" s="31" t="str">
        <f>IF(I28=Surrender!I28,"R",HSD!V28)</f>
        <v>S</v>
      </c>
      <c r="W28" s="31" t="str">
        <f>IF(J28=Surrender!J28,"R",HSD!W28)</f>
        <v>S</v>
      </c>
      <c r="X28" s="31" t="str">
        <f>IF(K28=Surrender!K28,"R",HSD!X28)</f>
        <v>S</v>
      </c>
    </row>
    <row r="29" spans="1:24" x14ac:dyDescent="0.2">
      <c r="A29">
        <v>31</v>
      </c>
      <c r="B29">
        <f>IF(AND(Rules!$B$9=Rules!$D$9,Rules!$B$8=Rules!$D$8),MAX(Hit!B29,Stand!B29,Double!B29,Surrender!B29),MAX(Hit!B29,Stand!B29,Double!B29))</f>
        <v>-1</v>
      </c>
      <c r="C29">
        <f>IF(Rules!$B$8=Rules!$D$8,MAX(Hit!C29,Stand!C29,Double!C29,Surrender!C29),MAX(Hit!C29,Stand!C29,Double!C29))</f>
        <v>-1</v>
      </c>
      <c r="D29">
        <f>IF(Rules!$B$8=Rules!$D$8,MAX(Hit!D29,Stand!D29,Double!D29,Surrender!D29),MAX(Hit!D29,Stand!D29,Double!D29))</f>
        <v>-1</v>
      </c>
      <c r="E29">
        <f>IF(Rules!$B$8=Rules!$D$8,MAX(Hit!E29,Stand!E29,Double!E29,Surrender!E29),MAX(Hit!E29,Stand!E29,Double!E29))</f>
        <v>-1</v>
      </c>
      <c r="F29">
        <f>IF(Rules!$B$8=Rules!$D$8,MAX(Hit!F29,Stand!F29,Double!F29,Surrender!F29),MAX(Hit!F29,Stand!F29,Double!F29))</f>
        <v>-1</v>
      </c>
      <c r="G29">
        <f>IF(Rules!$B$8=Rules!$D$8,MAX(Hit!G29,Stand!G29,Double!G29,Surrender!G29),MAX(Hit!G29,Stand!G29,Double!G29))</f>
        <v>-1</v>
      </c>
      <c r="H29">
        <f>IF(Rules!$B$8=Rules!$D$8,MAX(Hit!H29,Stand!H29,Double!H29,Surrender!H29),MAX(Hit!H29,Stand!H29,Double!H29))</f>
        <v>-1</v>
      </c>
      <c r="I29">
        <f>IF(Rules!$B$8=Rules!$D$8,MAX(Hit!I29,Stand!I29,Double!I29,Surrender!I29),MAX(Hit!I29,Stand!I29,Double!I29))</f>
        <v>-1</v>
      </c>
      <c r="J29">
        <f>IF(Rules!$B$8=Rules!$D$8,MAX(Hit!J29,Stand!J29,Double!J29,Surrender!J29),MAX(Hit!J29,Stand!J29,Double!J29))</f>
        <v>-1</v>
      </c>
      <c r="K29">
        <f>IF(Rules!$B$8=Rules!$D$8,MAX(Hit!K29,Stand!K29,Double!K29,Surrender!K29),MAX(Hit!K29,Stand!K29,Double!K29))</f>
        <v>-1</v>
      </c>
      <c r="N29" s="31">
        <v>31</v>
      </c>
      <c r="O29" s="31" t="str">
        <f>IF(B29=Surrender!B29,"R",HSD!O29)</f>
        <v>S</v>
      </c>
      <c r="P29" s="31" t="str">
        <f>IF(C29=Surrender!C29,"R",HSD!P29)</f>
        <v>S</v>
      </c>
      <c r="Q29" s="31" t="str">
        <f>IF(D29=Surrender!D29,"R",HSD!Q29)</f>
        <v>S</v>
      </c>
      <c r="R29" s="31" t="str">
        <f>IF(E29=Surrender!E29,"R",HSD!R29)</f>
        <v>S</v>
      </c>
      <c r="S29" s="31" t="str">
        <f>IF(F29=Surrender!F29,"R",HSD!S29)</f>
        <v>S</v>
      </c>
      <c r="T29" s="31" t="str">
        <f>IF(G29=Surrender!G29,"R",HSD!T29)</f>
        <v>S</v>
      </c>
      <c r="U29" s="31" t="str">
        <f>IF(H29=Surrender!H29,"R",HSD!U29)</f>
        <v>S</v>
      </c>
      <c r="V29" s="31" t="str">
        <f>IF(I29=Surrender!I29,"R",HSD!V29)</f>
        <v>S</v>
      </c>
      <c r="W29" s="31" t="str">
        <f>IF(J29=Surrender!J29,"R",HSD!W29)</f>
        <v>S</v>
      </c>
      <c r="X29" s="31" t="str">
        <f>IF(K29=Surrender!K29,"R",HSD!X29)</f>
        <v>S</v>
      </c>
    </row>
    <row r="31" spans="1:24" x14ac:dyDescent="0.2">
      <c r="A31" t="s">
        <v>4</v>
      </c>
      <c r="B31">
        <v>1</v>
      </c>
      <c r="C31">
        <v>2</v>
      </c>
      <c r="D31">
        <v>3</v>
      </c>
      <c r="E31">
        <v>4</v>
      </c>
      <c r="F31">
        <v>5</v>
      </c>
      <c r="G31">
        <v>6</v>
      </c>
      <c r="H31">
        <v>7</v>
      </c>
      <c r="I31">
        <v>8</v>
      </c>
      <c r="J31">
        <v>9</v>
      </c>
      <c r="K31">
        <v>10</v>
      </c>
      <c r="N31" s="31" t="s">
        <v>4</v>
      </c>
      <c r="O31" s="31">
        <v>1</v>
      </c>
      <c r="P31" s="31">
        <v>2</v>
      </c>
      <c r="Q31" s="31">
        <v>3</v>
      </c>
      <c r="R31" s="31">
        <v>4</v>
      </c>
      <c r="S31" s="31">
        <v>5</v>
      </c>
      <c r="T31" s="31">
        <v>6</v>
      </c>
      <c r="U31" s="31">
        <v>7</v>
      </c>
      <c r="V31" s="31">
        <v>8</v>
      </c>
      <c r="W31" s="31">
        <v>9</v>
      </c>
      <c r="X31" s="31">
        <v>10</v>
      </c>
    </row>
    <row r="32" spans="1:24" x14ac:dyDescent="0.2">
      <c r="A32">
        <v>12</v>
      </c>
      <c r="B32">
        <f>IF(AND(Rules!$B$9=Rules!$D$9,Rules!$B$8=Rules!$D$8),MAX(Hit!B32,Stand!B32,Double!B32,Surrender!B32),MAX(Hit!B32,Stand!B32,Double!B32))</f>
        <v>-0.2052135310715586</v>
      </c>
      <c r="C32">
        <f>IF(Rules!$B$8=Rules!$D$8,MAX(Hit!C32,Stand!C32,Double!C32,Surrender!C32),MAX(Hit!C32,Stand!C32,Double!C32))</f>
        <v>8.1836216051656099E-2</v>
      </c>
      <c r="D32">
        <f>IF(Rules!$B$8=Rules!$D$8,MAX(Hit!D32,Stand!D32,Double!D32,Surrender!D32),MAX(Hit!D32,Stand!D32,Double!D32))</f>
        <v>0.10350704654207785</v>
      </c>
      <c r="E32">
        <f>IF(Rules!$B$8=Rules!$D$8,MAX(Hit!E32,Stand!E32,Double!E32,Surrender!E32),MAX(Hit!E32,Stand!E32,Double!E32))</f>
        <v>0.12659562809256975</v>
      </c>
      <c r="F32">
        <f>IF(Rules!$B$8=Rules!$D$8,MAX(Hit!F32,Stand!F32,Double!F32,Surrender!F32),MAX(Hit!F32,Stand!F32,Double!F32))</f>
        <v>0.15648238458465505</v>
      </c>
      <c r="G32">
        <f>IF(Rules!$B$8=Rules!$D$8,MAX(Hit!G32,Stand!G32,Double!G32,Surrender!G32),MAX(Hit!G32,Stand!G32,Double!G32))</f>
        <v>0.18595361333225541</v>
      </c>
      <c r="H32">
        <f>IF(Rules!$B$8=Rules!$D$8,MAX(Hit!H32,Stand!H32,Double!H32,Surrender!H32),MAX(Hit!H32,Stand!H32,Double!H32))</f>
        <v>0.16547293077063502</v>
      </c>
      <c r="I32">
        <f>IF(Rules!$B$8=Rules!$D$8,MAX(Hit!I32,Stand!I32,Double!I32,Surrender!I32),MAX(Hit!I32,Stand!I32,Double!I32))</f>
        <v>9.5115020927032348E-2</v>
      </c>
      <c r="J32">
        <f>IF(Rules!$B$8=Rules!$D$8,MAX(Hit!J32,Stand!J32,Double!J32,Surrender!J32),MAX(Hit!J32,Stand!J32,Double!J32))</f>
        <v>6.5790841226834318E-5</v>
      </c>
      <c r="K32">
        <f>IF(Rules!$B$8=Rules!$D$8,MAX(Hit!K32,Stand!K32,Double!K32,Surrender!K32),MAX(Hit!K32,Stand!K32,Double!K32))</f>
        <v>-0.12808280155666146</v>
      </c>
      <c r="N32" s="31">
        <v>12</v>
      </c>
      <c r="O32" s="31" t="str">
        <f>IF(B32=Surrender!B32,"R",HSD!O32)</f>
        <v>H</v>
      </c>
      <c r="P32" s="31" t="str">
        <f>IF(C32=Surrender!C32,"R",HSD!P32)</f>
        <v>H</v>
      </c>
      <c r="Q32" s="31" t="str">
        <f>IF(D32=Surrender!D32,"R",HSD!Q32)</f>
        <v>H</v>
      </c>
      <c r="R32" s="31" t="str">
        <f>IF(E32=Surrender!E32,"R",HSD!R32)</f>
        <v>H</v>
      </c>
      <c r="S32" s="31" t="str">
        <f>IF(F32=Surrender!F32,"R",HSD!S32)</f>
        <v>H</v>
      </c>
      <c r="T32" s="31" t="str">
        <f>IF(G32=Surrender!G32,"R",HSD!T32)</f>
        <v>H</v>
      </c>
      <c r="U32" s="31" t="str">
        <f>IF(H32=Surrender!H32,"R",HSD!U32)</f>
        <v>H</v>
      </c>
      <c r="V32" s="31" t="str">
        <f>IF(I32=Surrender!I32,"R",HSD!V32)</f>
        <v>H</v>
      </c>
      <c r="W32" s="31" t="str">
        <f>IF(J32=Surrender!J32,"R",HSD!W32)</f>
        <v>H</v>
      </c>
      <c r="X32" s="31" t="str">
        <f>IF(K32=Surrender!K32,"R",HSD!X32)</f>
        <v>H</v>
      </c>
    </row>
    <row r="33" spans="1:24" x14ac:dyDescent="0.2">
      <c r="A33">
        <v>13</v>
      </c>
      <c r="B33">
        <f>IF(AND(Rules!$B$9=Rules!$D$9,Rules!$B$8=Rules!$D$8),MAX(Hit!B33,Stand!B33,Double!B33,Surrender!B33),MAX(Hit!B33,Stand!B33,Double!B33))</f>
        <v>-0.2347217780244493</v>
      </c>
      <c r="C33">
        <f>IF(Rules!$B$8=Rules!$D$8,MAX(Hit!C33,Stand!C33,Double!C33,Surrender!C33),MAX(Hit!C33,Stand!C33,Double!C33))</f>
        <v>4.6636132695309557E-2</v>
      </c>
      <c r="D33">
        <f>IF(Rules!$B$8=Rules!$D$8,MAX(Hit!D33,Stand!D33,Double!D33,Surrender!D33),MAX(Hit!D33,Stand!D33,Double!D33))</f>
        <v>7.4118813392744121E-2</v>
      </c>
      <c r="E33">
        <f>IF(Rules!$B$8=Rules!$D$8,MAX(Hit!E33,Stand!E33,Double!E33,Surrender!E33),MAX(Hit!E33,Stand!E33,Double!E33))</f>
        <v>0.10247714687203517</v>
      </c>
      <c r="F33">
        <f>IF(Rules!$B$8=Rules!$D$8,MAX(Hit!F33,Stand!F33,Double!F33,Surrender!F33),MAX(Hit!F33,Stand!F33,Double!F33))</f>
        <v>0.13336273848321714</v>
      </c>
      <c r="G33">
        <f>IF(Rules!$B$8=Rules!$D$8,MAX(Hit!G33,Stand!G33,Double!G33,Surrender!G33),MAX(Hit!G33,Stand!G33,Double!G33))</f>
        <v>0.16169271124923684</v>
      </c>
      <c r="H33">
        <f>IF(Rules!$B$8=Rules!$D$8,MAX(Hit!H33,Stand!H33,Double!H33,Surrender!H33),MAX(Hit!H33,Stand!H33,Double!H33))</f>
        <v>0.12238569517899199</v>
      </c>
      <c r="I33">
        <f>IF(Rules!$B$8=Rules!$D$8,MAX(Hit!I33,Stand!I33,Double!I33,Surrender!I33),MAX(Hit!I33,Stand!I33,Double!I33))</f>
        <v>5.4057070196311383E-2</v>
      </c>
      <c r="J33">
        <f>IF(Rules!$B$8=Rules!$D$8,MAX(Hit!J33,Stand!J33,Double!J33,Surrender!J33),MAX(Hit!J33,Stand!J33,Double!J33))</f>
        <v>-3.7694688127479961E-2</v>
      </c>
      <c r="K33">
        <f>IF(Rules!$B$8=Rules!$D$8,MAX(Hit!K33,Stand!K33,Double!K33,Surrender!K33),MAX(Hit!K33,Stand!K33,Double!K33))</f>
        <v>-0.16080628455762785</v>
      </c>
      <c r="N33" s="31">
        <v>13</v>
      </c>
      <c r="O33" s="31" t="str">
        <f>IF(B33=Surrender!B33,"R",HSD!O33)</f>
        <v>H</v>
      </c>
      <c r="P33" s="31" t="str">
        <f>IF(C33=Surrender!C33,"R",HSD!P33)</f>
        <v>H</v>
      </c>
      <c r="Q33" s="31" t="str">
        <f>IF(D33=Surrender!D33,"R",HSD!Q33)</f>
        <v>H</v>
      </c>
      <c r="R33" s="31" t="str">
        <f>IF(E33=Surrender!E33,"R",HSD!R33)</f>
        <v>H</v>
      </c>
      <c r="S33" s="31" t="str">
        <f>IF(F33=Surrender!F33,"R",HSD!S33)</f>
        <v>H</v>
      </c>
      <c r="T33" s="31" t="str">
        <f>IF(G33=Surrender!G33,"R",HSD!T33)</f>
        <v>H</v>
      </c>
      <c r="U33" s="31" t="str">
        <f>IF(H33=Surrender!H33,"R",HSD!U33)</f>
        <v>H</v>
      </c>
      <c r="V33" s="31" t="str">
        <f>IF(I33=Surrender!I33,"R",HSD!V33)</f>
        <v>H</v>
      </c>
      <c r="W33" s="31" t="str">
        <f>IF(J33=Surrender!J33,"R",HSD!W33)</f>
        <v>H</v>
      </c>
      <c r="X33" s="31" t="str">
        <f>IF(K33=Surrender!K33,"R",HSD!X33)</f>
        <v>H</v>
      </c>
    </row>
    <row r="34" spans="1:24" x14ac:dyDescent="0.2">
      <c r="A34">
        <v>14</v>
      </c>
      <c r="B34">
        <f>IF(AND(Rules!$B$9=Rules!$D$9,Rules!$B$8=Rules!$D$8),MAX(Hit!B34,Stand!B34,Double!B34,Surrender!B34),MAX(Hit!B34,Stand!B34,Double!B34))</f>
        <v>-0.26406959413166398</v>
      </c>
      <c r="C34">
        <f>IF(Rules!$B$8=Rules!$D$8,MAX(Hit!C34,Stand!C34,Double!C34,Surrender!C34),MAX(Hit!C34,Stand!C34,Double!C34))</f>
        <v>2.2391856987839076E-2</v>
      </c>
      <c r="D34">
        <f>IF(Rules!$B$8=Rules!$D$8,MAX(Hit!D34,Stand!D34,Double!D34,Surrender!D34),MAX(Hit!D34,Stand!D34,Double!D34))</f>
        <v>5.0806738919282862E-2</v>
      </c>
      <c r="E34">
        <f>IF(Rules!$B$8=Rules!$D$8,MAX(Hit!E34,Stand!E34,Double!E34,Surrender!E34),MAX(Hit!E34,Stand!E34,Double!E34))</f>
        <v>8.0081414310110191E-2</v>
      </c>
      <c r="F34">
        <f>IF(Rules!$B$8=Rules!$D$8,MAX(Hit!F34,Stand!F34,Double!F34,Surrender!F34),MAX(Hit!F34,Stand!F34,Double!F34))</f>
        <v>0.11189449567473911</v>
      </c>
      <c r="G34">
        <f>IF(Rules!$B$8=Rules!$D$8,MAX(Hit!G34,Stand!G34,Double!G34,Surrender!G34),MAX(Hit!G34,Stand!G34,Double!G34))</f>
        <v>0.13916473074357671</v>
      </c>
      <c r="H34">
        <f>IF(Rules!$B$8=Rules!$D$8,MAX(Hit!H34,Stand!H34,Double!H34,Surrender!H34),MAX(Hit!H34,Stand!H34,Double!H34))</f>
        <v>7.9507488494468218E-2</v>
      </c>
      <c r="I34">
        <f>IF(Rules!$B$8=Rules!$D$8,MAX(Hit!I34,Stand!I34,Double!I34,Surrender!I34),MAX(Hit!I34,Stand!I34,Double!I34))</f>
        <v>1.3277219463208506E-2</v>
      </c>
      <c r="J34">
        <f>IF(Rules!$B$8=Rules!$D$8,MAX(Hit!J34,Stand!J34,Double!J34,Surrender!J34),MAX(Hit!J34,Stand!J34,Double!J34))</f>
        <v>-7.5163189441683903E-2</v>
      </c>
      <c r="K34">
        <f>IF(Rules!$B$8=Rules!$D$8,MAX(Hit!K34,Stand!K34,Double!K34,Surrender!K34),MAX(Hit!K34,Stand!K34,Double!K34))</f>
        <v>-0.19330354140765696</v>
      </c>
      <c r="N34" s="31">
        <v>14</v>
      </c>
      <c r="O34" s="31" t="str">
        <f>IF(B34=Surrender!B34,"R",HSD!O34)</f>
        <v>H</v>
      </c>
      <c r="P34" s="31" t="str">
        <f>IF(C34=Surrender!C34,"R",HSD!P34)</f>
        <v>H</v>
      </c>
      <c r="Q34" s="31" t="str">
        <f>IF(D34=Surrender!D34,"R",HSD!Q34)</f>
        <v>H</v>
      </c>
      <c r="R34" s="31" t="str">
        <f>IF(E34=Surrender!E34,"R",HSD!R34)</f>
        <v>H</v>
      </c>
      <c r="S34" s="31" t="str">
        <f>IF(F34=Surrender!F34,"R",HSD!S34)</f>
        <v>H</v>
      </c>
      <c r="T34" s="31" t="str">
        <f>IF(G34=Surrender!G34,"R",HSD!T34)</f>
        <v>H</v>
      </c>
      <c r="U34" s="31" t="str">
        <f>IF(H34=Surrender!H34,"R",HSD!U34)</f>
        <v>H</v>
      </c>
      <c r="V34" s="31" t="str">
        <f>IF(I34=Surrender!I34,"R",HSD!V34)</f>
        <v>H</v>
      </c>
      <c r="W34" s="31" t="str">
        <f>IF(J34=Surrender!J34,"R",HSD!W34)</f>
        <v>H</v>
      </c>
      <c r="X34" s="31" t="str">
        <f>IF(K34=Surrender!K34,"R",HSD!X34)</f>
        <v>H</v>
      </c>
    </row>
    <row r="35" spans="1:24" x14ac:dyDescent="0.2">
      <c r="A35">
        <v>15</v>
      </c>
      <c r="B35">
        <f>IF(AND(Rules!$B$9=Rules!$D$9,Rules!$B$8=Rules!$D$8),MAX(Hit!B35,Stand!B35,Double!B35,Surrender!B35),MAX(Hit!B35,Stand!B35,Double!B35))</f>
        <v>-0.29312934580507016</v>
      </c>
      <c r="C35">
        <f>IF(Rules!$B$8=Rules!$D$8,MAX(Hit!C35,Stand!C35,Double!C35,Surrender!C35),MAX(Hit!C35,Stand!C35,Double!C35))</f>
        <v>-1.2068474052642775E-4</v>
      </c>
      <c r="D35">
        <f>IF(Rules!$B$8=Rules!$D$8,MAX(Hit!D35,Stand!D35,Double!D35,Surrender!D35),MAX(Hit!D35,Stand!D35,Double!D35))</f>
        <v>2.9159812622497394E-2</v>
      </c>
      <c r="E35">
        <f>IF(Rules!$B$8=Rules!$D$8,MAX(Hit!E35,Stand!E35,Double!E35,Surrender!E35),MAX(Hit!E35,Stand!E35,Double!E35))</f>
        <v>5.9285376931179856E-2</v>
      </c>
      <c r="F35">
        <f>IF(Rules!$B$8=Rules!$D$8,MAX(Hit!F35,Stand!F35,Double!F35,Surrender!F35),MAX(Hit!F35,Stand!F35,Double!F35))</f>
        <v>9.1959698781152371E-2</v>
      </c>
      <c r="G35">
        <f>IF(Rules!$B$8=Rules!$D$8,MAX(Hit!G35,Stand!G35,Double!G35,Surrender!G35),MAX(Hit!G35,Stand!G35,Double!G35))</f>
        <v>0.11824589170260662</v>
      </c>
      <c r="H35">
        <f>IF(Rules!$B$8=Rules!$D$8,MAX(Hit!H35,Stand!H35,Double!H35,Surrender!H35),MAX(Hit!H35,Stand!H35,Double!H35))</f>
        <v>3.7028282279269284E-2</v>
      </c>
      <c r="I35">
        <f>IF(Rules!$B$8=Rules!$D$8,MAX(Hit!I35,Stand!I35,Double!I35,Surrender!I35),MAX(Hit!I35,Stand!I35,Double!I35))</f>
        <v>-2.7054780502901651E-2</v>
      </c>
      <c r="J35">
        <f>IF(Rules!$B$8=Rules!$D$8,MAX(Hit!J35,Stand!J35,Double!J35,Surrender!J35),MAX(Hit!J35,Stand!J35,Double!J35))</f>
        <v>-0.11218876868994296</v>
      </c>
      <c r="K35">
        <f>IF(Rules!$B$8=Rules!$D$8,MAX(Hit!K35,Stand!K35,Double!K35,Surrender!K35),MAX(Hit!K35,Stand!K35,Double!K35))</f>
        <v>-0.22543993358238781</v>
      </c>
      <c r="N35" s="31">
        <v>15</v>
      </c>
      <c r="O35" s="31" t="str">
        <f>IF(B35=Surrender!B35,"R",HSD!O35)</f>
        <v>H</v>
      </c>
      <c r="P35" s="31" t="str">
        <f>IF(C35=Surrender!C35,"R",HSD!P35)</f>
        <v>H</v>
      </c>
      <c r="Q35" s="31" t="str">
        <f>IF(D35=Surrender!D35,"R",HSD!Q35)</f>
        <v>H</v>
      </c>
      <c r="R35" s="31" t="str">
        <f>IF(E35=Surrender!E35,"R",HSD!R35)</f>
        <v>H</v>
      </c>
      <c r="S35" s="31" t="str">
        <f>IF(F35=Surrender!F35,"R",HSD!S35)</f>
        <v>H</v>
      </c>
      <c r="T35" s="31" t="str">
        <f>IF(G35=Surrender!G35,"R",HSD!T35)</f>
        <v>H</v>
      </c>
      <c r="U35" s="31" t="str">
        <f>IF(H35=Surrender!H35,"R",HSD!U35)</f>
        <v>H</v>
      </c>
      <c r="V35" s="31" t="str">
        <f>IF(I35=Surrender!I35,"R",HSD!V35)</f>
        <v>H</v>
      </c>
      <c r="W35" s="31" t="str">
        <f>IF(J35=Surrender!J35,"R",HSD!W35)</f>
        <v>H</v>
      </c>
      <c r="X35" s="31" t="str">
        <f>IF(K35=Surrender!K35,"R",HSD!X35)</f>
        <v>H</v>
      </c>
    </row>
    <row r="36" spans="1:24" x14ac:dyDescent="0.2">
      <c r="A36">
        <v>16</v>
      </c>
      <c r="B36">
        <f>IF(AND(Rules!$B$9=Rules!$D$9,Rules!$B$8=Rules!$D$8),MAX(Hit!B36,Stand!B36,Double!B36,Surrender!B36),MAX(Hit!B36,Stand!B36,Double!B36))</f>
        <v>-0.31409107314591789</v>
      </c>
      <c r="C36">
        <f>IF(Rules!$B$8=Rules!$D$8,MAX(Hit!C36,Stand!C36,Double!C36,Surrender!C36),MAX(Hit!C36,Stand!C36,Double!C36))</f>
        <v>-2.1025187774008636E-2</v>
      </c>
      <c r="D36">
        <f>IF(Rules!$B$8=Rules!$D$8,MAX(Hit!D36,Stand!D36,Double!D36,Surrender!D36),MAX(Hit!D36,Stand!D36,Double!D36))</f>
        <v>9.0590953469109059E-3</v>
      </c>
      <c r="E36">
        <f>IF(Rules!$B$8=Rules!$D$8,MAX(Hit!E36,Stand!E36,Double!E36,Surrender!E36),MAX(Hit!E36,Stand!E36,Double!E36))</f>
        <v>3.9974770793601691E-2</v>
      </c>
      <c r="F36">
        <f>IF(Rules!$B$8=Rules!$D$8,MAX(Hit!F36,Stand!F36,Double!F36,Surrender!F36),MAX(Hit!F36,Stand!F36,Double!F36))</f>
        <v>7.3448815951393243E-2</v>
      </c>
      <c r="G36">
        <f>IF(Rules!$B$8=Rules!$D$8,MAX(Hit!G36,Stand!G36,Double!G36,Surrender!G36),MAX(Hit!G36,Stand!G36,Double!G36))</f>
        <v>9.8821255450277243E-2</v>
      </c>
      <c r="H36">
        <f>IF(Rules!$B$8=Rules!$D$8,MAX(Hit!H36,Stand!H36,Double!H36,Surrender!H36),MAX(Hit!H36,Stand!H36,Double!H36))</f>
        <v>-4.8901571730158577E-3</v>
      </c>
      <c r="I36">
        <f>IF(Rules!$B$8=Rules!$D$8,MAX(Hit!I36,Stand!I36,Double!I36,Surrender!I36),MAX(Hit!I36,Stand!I36,Double!I36))</f>
        <v>-6.6794847920094075E-2</v>
      </c>
      <c r="J36">
        <f>IF(Rules!$B$8=Rules!$D$8,MAX(Hit!J36,Stand!J36,Double!J36,Surrender!J36),MAX(Hit!J36,Stand!J36,Double!J36))</f>
        <v>-0.14864353463007479</v>
      </c>
      <c r="K36">
        <f>IF(Rules!$B$8=Rules!$D$8,MAX(Hit!K36,Stand!K36,Double!K36,Surrender!K36),MAX(Hit!K36,Stand!K36,Double!K36))</f>
        <v>-0.25710121084742421</v>
      </c>
      <c r="N36" s="31">
        <v>16</v>
      </c>
      <c r="O36" s="31" t="str">
        <f>IF(B36=Surrender!B36,"R",HSD!O36)</f>
        <v>H</v>
      </c>
      <c r="P36" s="31" t="str">
        <f>IF(C36=Surrender!C36,"R",HSD!P36)</f>
        <v>H</v>
      </c>
      <c r="Q36" s="31" t="str">
        <f>IF(D36=Surrender!D36,"R",HSD!Q36)</f>
        <v>H</v>
      </c>
      <c r="R36" s="31" t="str">
        <f>IF(E36=Surrender!E36,"R",HSD!R36)</f>
        <v>H</v>
      </c>
      <c r="S36" s="31" t="str">
        <f>IF(F36=Surrender!F36,"R",HSD!S36)</f>
        <v>H</v>
      </c>
      <c r="T36" s="31" t="str">
        <f>IF(G36=Surrender!G36,"R",HSD!T36)</f>
        <v>H</v>
      </c>
      <c r="U36" s="31" t="str">
        <f>IF(H36=Surrender!H36,"R",HSD!U36)</f>
        <v>H</v>
      </c>
      <c r="V36" s="31" t="str">
        <f>IF(I36=Surrender!I36,"R",HSD!V36)</f>
        <v>H</v>
      </c>
      <c r="W36" s="31" t="str">
        <f>IF(J36=Surrender!J36,"R",HSD!W36)</f>
        <v>H</v>
      </c>
      <c r="X36" s="31" t="str">
        <f>IF(K36=Surrender!K36,"R",HSD!X36)</f>
        <v>H</v>
      </c>
    </row>
    <row r="37" spans="1:24" x14ac:dyDescent="0.2">
      <c r="A37">
        <v>17</v>
      </c>
      <c r="B37">
        <f>IF(AND(Rules!$B$9=Rules!$D$9,Rules!$B$8=Rules!$D$8),MAX(Hit!B37,Stand!B37,Double!B37,Surrender!B37),MAX(Hit!B37,Stand!B37,Double!B37))</f>
        <v>-0.30094774596936275</v>
      </c>
      <c r="C37">
        <f>IF(Rules!$B$8=Rules!$D$8,MAX(Hit!C37,Stand!C37,Double!C37,Surrender!C37),MAX(Hit!C37,Stand!C37,Double!C37))</f>
        <v>-4.9104358288915018E-4</v>
      </c>
      <c r="D37">
        <f>IF(Rules!$B$8=Rules!$D$8,MAX(Hit!D37,Stand!D37,Double!D37,Surrender!D37),MAX(Hit!D37,Stand!D37,Double!D37))</f>
        <v>2.8975282965620561E-2</v>
      </c>
      <c r="E37">
        <f>IF(Rules!$B$8=Rules!$D$8,MAX(Hit!E37,Stand!E37,Double!E37,Surrender!E37),MAX(Hit!E37,Stand!E37,Double!E37))</f>
        <v>5.9326275337164336E-2</v>
      </c>
      <c r="F37">
        <f>IF(Rules!$B$8=Rules!$D$8,MAX(Hit!F37,Stand!F37,Double!F37,Surrender!F37),MAX(Hit!F37,Stand!F37,Double!F37))</f>
        <v>9.118907768677427E-2</v>
      </c>
      <c r="G37">
        <f>IF(Rules!$B$8=Rules!$D$8,MAX(Hit!G37,Stand!G37,Double!G37,Surrender!G37),MAX(Hit!G37,Stand!G37,Double!G37))</f>
        <v>0.12805214364549894</v>
      </c>
      <c r="H37">
        <f>IF(Rules!$B$8=Rules!$D$8,MAX(Hit!H37,Stand!H37,Double!H37,Surrender!H37),MAX(Hit!H37,Stand!H37,Double!H37))</f>
        <v>5.3823463716116689E-2</v>
      </c>
      <c r="I37">
        <f>IF(Rules!$B$8=Rules!$D$8,MAX(Hit!I37,Stand!I37,Double!I37,Surrender!I37),MAX(Hit!I37,Stand!I37,Double!I37))</f>
        <v>-7.2915398729642075E-2</v>
      </c>
      <c r="J37">
        <f>IF(Rules!$B$8=Rules!$D$8,MAX(Hit!J37,Stand!J37,Double!J37,Surrender!J37),MAX(Hit!J37,Stand!J37,Double!J37))</f>
        <v>-0.14978689218213331</v>
      </c>
      <c r="K37">
        <f>IF(Rules!$B$8=Rules!$D$8,MAX(Hit!K37,Stand!K37,Double!K37,Surrender!K37),MAX(Hit!K37,Stand!K37,Double!K37))</f>
        <v>-0.24941602102444038</v>
      </c>
      <c r="N37" s="31">
        <v>17</v>
      </c>
      <c r="O37" s="31" t="str">
        <f>IF(B37=Surrender!B37,"R",HSD!O37)</f>
        <v>H</v>
      </c>
      <c r="P37" s="31" t="str">
        <f>IF(C37=Surrender!C37,"R",HSD!P37)</f>
        <v>H</v>
      </c>
      <c r="Q37" s="31" t="str">
        <f>IF(D37=Surrender!D37,"R",HSD!Q37)</f>
        <v>H</v>
      </c>
      <c r="R37" s="31" t="str">
        <f>IF(E37=Surrender!E37,"R",HSD!R37)</f>
        <v>H</v>
      </c>
      <c r="S37" s="31" t="str">
        <f>IF(F37=Surrender!F37,"R",HSD!S37)</f>
        <v>H</v>
      </c>
      <c r="T37" s="31" t="str">
        <f>IF(G37=Surrender!G37,"R",HSD!T37)</f>
        <v>H</v>
      </c>
      <c r="U37" s="31" t="str">
        <f>IF(H37=Surrender!H37,"R",HSD!U37)</f>
        <v>H</v>
      </c>
      <c r="V37" s="31" t="str">
        <f>IF(I37=Surrender!I37,"R",HSD!V37)</f>
        <v>H</v>
      </c>
      <c r="W37" s="31" t="str">
        <f>IF(J37=Surrender!J37,"R",HSD!W37)</f>
        <v>H</v>
      </c>
      <c r="X37" s="31" t="str">
        <f>IF(K37=Surrender!K37,"R",HSD!X37)</f>
        <v>H</v>
      </c>
    </row>
    <row r="38" spans="1:24" x14ac:dyDescent="0.2">
      <c r="A38">
        <v>18</v>
      </c>
      <c r="B38">
        <f>IF(AND(Rules!$B$9=Rules!$D$9,Rules!$B$8=Rules!$D$8),MAX(Hit!B38,Stand!B38,Double!B38,Surrender!B38),MAX(Hit!B38,Stand!B38,Double!B38))</f>
        <v>-0.24150883119675959</v>
      </c>
      <c r="C38">
        <f>IF(Rules!$B$8=Rules!$D$8,MAX(Hit!C38,Stand!C38,Double!C38,Surrender!C38),MAX(Hit!C38,Stand!C38,Double!C38))</f>
        <v>0.12174190222088777</v>
      </c>
      <c r="D38">
        <f>IF(Rules!$B$8=Rules!$D$8,MAX(Hit!D38,Stand!D38,Double!D38,Surrender!D38),MAX(Hit!D38,Stand!D38,Double!D38))</f>
        <v>0.14830007284131125</v>
      </c>
      <c r="E38">
        <f>IF(Rules!$B$8=Rules!$D$8,MAX(Hit!E38,Stand!E38,Double!E38,Surrender!E38),MAX(Hit!E38,Stand!E38,Double!E38))</f>
        <v>0.17585443719748528</v>
      </c>
      <c r="F38">
        <f>IF(Rules!$B$8=Rules!$D$8,MAX(Hit!F38,Stand!F38,Double!F38,Surrender!F38),MAX(Hit!F38,Stand!F38,Double!F38))</f>
        <v>0.19956119497617708</v>
      </c>
      <c r="G38">
        <f>IF(Rules!$B$8=Rules!$D$8,MAX(Hit!G38,Stand!G38,Double!G38,Surrender!G38),MAX(Hit!G38,Stand!G38,Double!G38))</f>
        <v>0.28344391604689845</v>
      </c>
      <c r="H38">
        <f>IF(Rules!$B$8=Rules!$D$8,MAX(Hit!H38,Stand!H38,Double!H38,Surrender!H38),MAX(Hit!H38,Stand!H38,Double!H38))</f>
        <v>0.39955416733655175</v>
      </c>
      <c r="I38">
        <f>IF(Rules!$B$8=Rules!$D$8,MAX(Hit!I38,Stand!I38,Double!I38,Surrender!I38),MAX(Hit!I38,Stand!I38,Double!I38))</f>
        <v>0.10595134861912359</v>
      </c>
      <c r="J38">
        <f>IF(Rules!$B$8=Rules!$D$8,MAX(Hit!J38,Stand!J38,Double!J38,Surrender!J38),MAX(Hit!J38,Stand!J38,Double!J38))</f>
        <v>-0.10074430758041532</v>
      </c>
      <c r="K38">
        <f>IF(Rules!$B$8=Rules!$D$8,MAX(Hit!K38,Stand!K38,Double!K38,Surrender!K38),MAX(Hit!K38,Stand!K38,Double!K38))</f>
        <v>-0.20109793381277147</v>
      </c>
      <c r="N38" s="31">
        <v>18</v>
      </c>
      <c r="O38" s="31" t="str">
        <f>IF(B38=Surrender!B38,"R",HSD!O38)</f>
        <v>S</v>
      </c>
      <c r="P38" s="31" t="str">
        <f>IF(C38=Surrender!C38,"R",HSD!P38)</f>
        <v>S</v>
      </c>
      <c r="Q38" s="31" t="str">
        <f>IF(D38=Surrender!D38,"R",HSD!Q38)</f>
        <v>S</v>
      </c>
      <c r="R38" s="31" t="str">
        <f>IF(E38=Surrender!E38,"R",HSD!R38)</f>
        <v>S</v>
      </c>
      <c r="S38" s="31" t="str">
        <f>IF(F38=Surrender!F38,"R",HSD!S38)</f>
        <v>S</v>
      </c>
      <c r="T38" s="31" t="str">
        <f>IF(G38=Surrender!G38,"R",HSD!T38)</f>
        <v>S</v>
      </c>
      <c r="U38" s="31" t="str">
        <f>IF(H38=Surrender!H38,"R",HSD!U38)</f>
        <v>S</v>
      </c>
      <c r="V38" s="31" t="str">
        <f>IF(I38=Surrender!I38,"R",HSD!V38)</f>
        <v>S</v>
      </c>
      <c r="W38" s="31" t="str">
        <f>IF(J38=Surrender!J38,"R",HSD!W38)</f>
        <v>H</v>
      </c>
      <c r="X38" s="31" t="str">
        <f>IF(K38=Surrender!K38,"R",HSD!X38)</f>
        <v>H</v>
      </c>
    </row>
    <row r="39" spans="1:24" x14ac:dyDescent="0.2">
      <c r="A39">
        <v>19</v>
      </c>
      <c r="B39">
        <f>IF(AND(Rules!$B$9=Rules!$D$9,Rules!$B$8=Rules!$D$8),MAX(Hit!B39,Stand!B39,Double!B39,Surrender!B39),MAX(Hit!B39,Stand!B39,Double!B39))</f>
        <v>-1.8660154151531605E-2</v>
      </c>
      <c r="C39">
        <f>IF(Rules!$B$8=Rules!$D$8,MAX(Hit!C39,Stand!C39,Double!C39,Surrender!C39),MAX(Hit!C39,Stand!C39,Double!C39))</f>
        <v>0.38630468602058998</v>
      </c>
      <c r="D39">
        <f>IF(Rules!$B$8=Rules!$D$8,MAX(Hit!D39,Stand!D39,Double!D39,Surrender!D39),MAX(Hit!D39,Stand!D39,Double!D39))</f>
        <v>0.40436293659776018</v>
      </c>
      <c r="E39">
        <f>IF(Rules!$B$8=Rules!$D$8,MAX(Hit!E39,Stand!E39,Double!E39,Surrender!E39),MAX(Hit!E39,Stand!E39,Double!E39))</f>
        <v>0.42317892482749647</v>
      </c>
      <c r="F39">
        <f>IF(Rules!$B$8=Rules!$D$8,MAX(Hit!F39,Stand!F39,Double!F39,Surrender!F39),MAX(Hit!F39,Stand!F39,Double!F39))</f>
        <v>0.43951210416088371</v>
      </c>
      <c r="G39">
        <f>IF(Rules!$B$8=Rules!$D$8,MAX(Hit!G39,Stand!G39,Double!G39,Surrender!G39),MAX(Hit!G39,Stand!G39,Double!G39))</f>
        <v>0.49597707378731903</v>
      </c>
      <c r="H39">
        <f>IF(Rules!$B$8=Rules!$D$8,MAX(Hit!H39,Stand!H39,Double!H39,Surrender!H39),MAX(Hit!H39,Stand!H39,Double!H39))</f>
        <v>0.61597649575343139</v>
      </c>
      <c r="I39">
        <f>IF(Rules!$B$8=Rules!$D$8,MAX(Hit!I39,Stand!I39,Double!I39,Surrender!I39),MAX(Hit!I39,Stand!I39,Double!I39))</f>
        <v>0.59385366828669439</v>
      </c>
      <c r="J39">
        <f>IF(Rules!$B$8=Rules!$D$8,MAX(Hit!J39,Stand!J39,Double!J39,Surrender!J39),MAX(Hit!J39,Stand!J39,Double!J39))</f>
        <v>0.28759675706758142</v>
      </c>
      <c r="K39">
        <f>IF(Rules!$B$8=Rules!$D$8,MAX(Hit!K39,Stand!K39,Double!K39,Surrender!K39),MAX(Hit!K39,Stand!K39,Double!K39))</f>
        <v>-1.8660154151531549E-2</v>
      </c>
      <c r="N39" s="31">
        <v>19</v>
      </c>
      <c r="O39" s="31" t="str">
        <f>IF(B39=Surrender!B39,"R",HSD!O39)</f>
        <v>S</v>
      </c>
      <c r="P39" s="31" t="str">
        <f>IF(C39=Surrender!C39,"R",HSD!P39)</f>
        <v>S</v>
      </c>
      <c r="Q39" s="31" t="str">
        <f>IF(D39=Surrender!D39,"R",HSD!Q39)</f>
        <v>S</v>
      </c>
      <c r="R39" s="31" t="str">
        <f>IF(E39=Surrender!E39,"R",HSD!R39)</f>
        <v>S</v>
      </c>
      <c r="S39" s="31" t="str">
        <f>IF(F39=Surrender!F39,"R",HSD!S39)</f>
        <v>S</v>
      </c>
      <c r="T39" s="31" t="str">
        <f>IF(G39=Surrender!G39,"R",HSD!T39)</f>
        <v>S</v>
      </c>
      <c r="U39" s="31" t="str">
        <f>IF(H39=Surrender!H39,"R",HSD!U39)</f>
        <v>S</v>
      </c>
      <c r="V39" s="31" t="str">
        <f>IF(I39=Surrender!I39,"R",HSD!V39)</f>
        <v>S</v>
      </c>
      <c r="W39" s="31" t="str">
        <f>IF(J39=Surrender!J39,"R",HSD!W39)</f>
        <v>S</v>
      </c>
      <c r="X39" s="31" t="str">
        <f>IF(K39=Surrender!K39,"R",HSD!X39)</f>
        <v>S</v>
      </c>
    </row>
    <row r="40" spans="1:24" x14ac:dyDescent="0.2">
      <c r="A40">
        <v>20</v>
      </c>
      <c r="B40">
        <f>IF(AND(Rules!$B$9=Rules!$D$9,Rules!$B$8=Rules!$D$8),MAX(Hit!B40,Stand!B40,Double!B40,Surrender!B40),MAX(Hit!B40,Stand!B40,Double!B40))</f>
        <v>0.20418852289369643</v>
      </c>
      <c r="C40">
        <f>IF(Rules!$B$8=Rules!$D$8,MAX(Hit!C40,Stand!C40,Double!C40,Surrender!C40),MAX(Hit!C40,Stand!C40,Double!C40))</f>
        <v>0.63998657521683899</v>
      </c>
      <c r="D40">
        <f>IF(Rules!$B$8=Rules!$D$8,MAX(Hit!D40,Stand!D40,Double!D40,Surrender!D40),MAX(Hit!D40,Stand!D40,Double!D40))</f>
        <v>0.65027209425148147</v>
      </c>
      <c r="E40">
        <f>IF(Rules!$B$8=Rules!$D$8,MAX(Hit!E40,Stand!E40,Double!E40,Surrender!E40),MAX(Hit!E40,Stand!E40,Double!E40))</f>
        <v>0.66104996194807175</v>
      </c>
      <c r="F40">
        <f>IF(Rules!$B$8=Rules!$D$8,MAX(Hit!F40,Stand!F40,Double!F40,Surrender!F40),MAX(Hit!F40,Stand!F40,Double!F40))</f>
        <v>0.67035969063279999</v>
      </c>
      <c r="G40">
        <f>IF(Rules!$B$8=Rules!$D$8,MAX(Hit!G40,Stand!G40,Double!G40,Surrender!G40),MAX(Hit!G40,Stand!G40,Double!G40))</f>
        <v>0.70395857017134456</v>
      </c>
      <c r="H40">
        <f>IF(Rules!$B$8=Rules!$D$8,MAX(Hit!H40,Stand!H40,Double!H40,Surrender!H40),MAX(Hit!H40,Stand!H40,Double!H40))</f>
        <v>0.77322722653717502</v>
      </c>
      <c r="I40">
        <f>IF(Rules!$B$8=Rules!$D$8,MAX(Hit!I40,Stand!I40,Double!I40,Surrender!I40),MAX(Hit!I40,Stand!I40,Double!I40))</f>
        <v>0.79181515955189852</v>
      </c>
      <c r="J40">
        <f>IF(Rules!$B$8=Rules!$D$8,MAX(Hit!J40,Stand!J40,Double!J40,Surrender!J40),MAX(Hit!J40,Stand!J40,Double!J40))</f>
        <v>0.75835687080859615</v>
      </c>
      <c r="K40">
        <f>IF(Rules!$B$8=Rules!$D$8,MAX(Hit!K40,Stand!K40,Double!K40,Surrender!K40),MAX(Hit!K40,Stand!K40,Double!K40))</f>
        <v>0.43495775366292733</v>
      </c>
      <c r="N40" s="31">
        <v>20</v>
      </c>
      <c r="O40" s="31" t="str">
        <f>IF(B40=Surrender!B40,"R",HSD!O40)</f>
        <v>S</v>
      </c>
      <c r="P40" s="31" t="str">
        <f>IF(C40=Surrender!C40,"R",HSD!P40)</f>
        <v>S</v>
      </c>
      <c r="Q40" s="31" t="str">
        <f>IF(D40=Surrender!D40,"R",HSD!Q40)</f>
        <v>S</v>
      </c>
      <c r="R40" s="31" t="str">
        <f>IF(E40=Surrender!E40,"R",HSD!R40)</f>
        <v>S</v>
      </c>
      <c r="S40" s="31" t="str">
        <f>IF(F40=Surrender!F40,"R",HSD!S40)</f>
        <v>S</v>
      </c>
      <c r="T40" s="31" t="str">
        <f>IF(G40=Surrender!G40,"R",HSD!T40)</f>
        <v>S</v>
      </c>
      <c r="U40" s="31" t="str">
        <f>IF(H40=Surrender!H40,"R",HSD!U40)</f>
        <v>S</v>
      </c>
      <c r="V40" s="31" t="str">
        <f>IF(I40=Surrender!I40,"R",HSD!V40)</f>
        <v>S</v>
      </c>
      <c r="W40" s="31" t="str">
        <f>IF(J40=Surrender!J40,"R",HSD!W40)</f>
        <v>S</v>
      </c>
      <c r="X40" s="31" t="str">
        <f>IF(K40=Surrender!K40,"R",HSD!X40)</f>
        <v>S</v>
      </c>
    </row>
    <row r="41" spans="1:24" x14ac:dyDescent="0.2">
      <c r="A41">
        <v>21</v>
      </c>
      <c r="B41">
        <f>IF(AND(Rules!$B$9=Rules!$D$9,Rules!$B$8=Rules!$D$8),MAX(Hit!B41,Stand!B41,Double!B41,Surrender!B41),MAX(Hit!B41,Stand!B41,Double!B41))</f>
        <v>0.65780643070815525</v>
      </c>
      <c r="C41">
        <f>IF(Rules!$B$8=Rules!$D$8,MAX(Hit!C41,Stand!C41,Double!C41,Surrender!C41),MAX(Hit!C41,Stand!C41,Double!C41))</f>
        <v>0.88200651549404019</v>
      </c>
      <c r="D41">
        <f>IF(Rules!$B$8=Rules!$D$8,MAX(Hit!D41,Stand!D41,Double!D41,Surrender!D41),MAX(Hit!D41,Stand!D41,Double!D41))</f>
        <v>0.8853003573017495</v>
      </c>
      <c r="E41">
        <f>IF(Rules!$B$8=Rules!$D$8,MAX(Hit!E41,Stand!E41,Double!E41,Surrender!E41),MAX(Hit!E41,Stand!E41,Double!E41))</f>
        <v>0.88876729296591961</v>
      </c>
      <c r="F41">
        <f>IF(Rules!$B$8=Rules!$D$8,MAX(Hit!F41,Stand!F41,Double!F41,Surrender!F41),MAX(Hit!F41,Stand!F41,Double!F41))</f>
        <v>0.89175382659528035</v>
      </c>
      <c r="G41">
        <f>IF(Rules!$B$8=Rules!$D$8,MAX(Hit!G41,Stand!G41,Double!G41,Surrender!G41),MAX(Hit!G41,Stand!G41,Double!G41))</f>
        <v>0.90283674384257995</v>
      </c>
      <c r="H41">
        <f>IF(Rules!$B$8=Rules!$D$8,MAX(Hit!H41,Stand!H41,Double!H41,Surrender!H41),MAX(Hit!H41,Stand!H41,Double!H41))</f>
        <v>0.92592629596452347</v>
      </c>
      <c r="I41">
        <f>IF(Rules!$B$8=Rules!$D$8,MAX(Hit!I41,Stand!I41,Double!I41,Surrender!I41),MAX(Hit!I41,Stand!I41,Double!I41))</f>
        <v>0.93060505318396625</v>
      </c>
      <c r="J41">
        <f>IF(Rules!$B$8=Rules!$D$8,MAX(Hit!J41,Stand!J41,Double!J41,Surrender!J41),MAX(Hit!J41,Stand!J41,Double!J41))</f>
        <v>0.93917615614724415</v>
      </c>
      <c r="K41">
        <f>IF(Rules!$B$8=Rules!$D$8,MAX(Hit!K41,Stand!K41,Double!K41,Surrender!K41),MAX(Hit!K41,Stand!K41,Double!K41))</f>
        <v>0.88857566147738609</v>
      </c>
      <c r="N41" s="31">
        <v>21</v>
      </c>
      <c r="O41" s="31" t="str">
        <f>IF(B41=Surrender!B41,"R",HSD!O41)</f>
        <v>S</v>
      </c>
      <c r="P41" s="31" t="str">
        <f>IF(C41=Surrender!C41,"R",HSD!P41)</f>
        <v>S</v>
      </c>
      <c r="Q41" s="31" t="str">
        <f>IF(D41=Surrender!D41,"R",HSD!Q41)</f>
        <v>S</v>
      </c>
      <c r="R41" s="31" t="str">
        <f>IF(E41=Surrender!E41,"R",HSD!R41)</f>
        <v>S</v>
      </c>
      <c r="S41" s="31" t="str">
        <f>IF(F41=Surrender!F41,"R",HSD!S41)</f>
        <v>S</v>
      </c>
      <c r="T41" s="31" t="str">
        <f>IF(G41=Surrender!G41,"R",HSD!T41)</f>
        <v>S</v>
      </c>
      <c r="U41" s="31" t="str">
        <f>IF(H41=Surrender!H41,"R",HSD!U41)</f>
        <v>S</v>
      </c>
      <c r="V41" s="31" t="str">
        <f>IF(I41=Surrender!I41,"R",HSD!V41)</f>
        <v>S</v>
      </c>
      <c r="W41" s="31" t="str">
        <f>IF(J41=Surrender!J41,"R",HSD!W41)</f>
        <v>S</v>
      </c>
      <c r="X41" s="31" t="str">
        <f>IF(K41=Surrender!K41,"R",HSD!X41)</f>
        <v>S</v>
      </c>
    </row>
    <row r="42" spans="1:24" x14ac:dyDescent="0.2">
      <c r="A42">
        <v>22</v>
      </c>
      <c r="B42">
        <f>IF(AND(Rules!$B$9=Rules!$D$9,Rules!$B$8=Rules!$D$8),MAX(Hit!B42,Stand!B42,Double!B42,Surrender!B42),MAX(Hit!B42,Stand!B42,Double!B42))</f>
        <v>-0.4656605837768395</v>
      </c>
      <c r="C42">
        <f>IF(Rules!$B$8=Rules!$D$8,MAX(Hit!C42,Stand!C42,Double!C42,Surrender!C42),MAX(Hit!C42,Stand!C42,Double!C42))</f>
        <v>-0.25338998596663803</v>
      </c>
      <c r="D42">
        <f>IF(Rules!$B$8=Rules!$D$8,MAX(Hit!D42,Stand!D42,Double!D42,Surrender!D42),MAX(Hit!D42,Stand!D42,Double!D42))</f>
        <v>-0.23369089979808655</v>
      </c>
      <c r="E42">
        <f>IF(Rules!$B$8=Rules!$D$8,MAX(Hit!E42,Stand!E42,Double!E42,Surrender!E42),MAX(Hit!E42,Stand!E42,Double!E42))</f>
        <v>-0.21106310899491437</v>
      </c>
      <c r="F42">
        <f>IF(Rules!$B$8=Rules!$D$8,MAX(Hit!F42,Stand!F42,Double!F42,Surrender!F42),MAX(Hit!F42,Stand!F42,Double!F42))</f>
        <v>-0.16719266083547546</v>
      </c>
      <c r="G42">
        <f>IF(Rules!$B$8=Rules!$D$8,MAX(Hit!G42,Stand!G42,Double!G42,Surrender!G42),MAX(Hit!G42,Stand!G42,Double!G42))</f>
        <v>-0.15369901583000456</v>
      </c>
      <c r="H42">
        <f>IF(Rules!$B$8=Rules!$D$8,MAX(Hit!H42,Stand!H42,Double!H42,Surrender!H42),MAX(Hit!H42,Stand!H42,Double!H42))</f>
        <v>-0.21284771451731427</v>
      </c>
      <c r="I42">
        <f>IF(Rules!$B$8=Rules!$D$8,MAX(Hit!I42,Stand!I42,Double!I42,Surrender!I42),MAX(Hit!I42,Stand!I42,Double!I42))</f>
        <v>-0.2715748050242861</v>
      </c>
      <c r="J42">
        <f>IF(Rules!$B$8=Rules!$D$8,MAX(Hit!J42,Stand!J42,Double!J42,Surrender!J42),MAX(Hit!J42,Stand!J42,Double!J42))</f>
        <v>-0.34001328060893565</v>
      </c>
      <c r="K42">
        <f>IF(Rules!$B$8=Rules!$D$8,MAX(Hit!K42,Stand!K42,Double!K42,Surrender!K42),MAX(Hit!K42,Stand!K42,Double!K42))</f>
        <v>-0.42069618899826788</v>
      </c>
      <c r="N42" s="31">
        <v>22</v>
      </c>
      <c r="O42" s="31" t="str">
        <f>IF(B42=Surrender!B42,"R",HSD!O42)</f>
        <v>H</v>
      </c>
      <c r="P42" s="31" t="str">
        <f>IF(C42=Surrender!C42,"R",HSD!P42)</f>
        <v>H</v>
      </c>
      <c r="Q42" s="31" t="str">
        <f>IF(D42=Surrender!D42,"R",HSD!Q42)</f>
        <v>H</v>
      </c>
      <c r="R42" s="31" t="str">
        <f>IF(E42=Surrender!E42,"R",HSD!R42)</f>
        <v>S</v>
      </c>
      <c r="S42" s="31" t="str">
        <f>IF(F42=Surrender!F42,"R",HSD!S42)</f>
        <v>S</v>
      </c>
      <c r="T42" s="31" t="str">
        <f>IF(G42=Surrender!G42,"R",HSD!T42)</f>
        <v>S</v>
      </c>
      <c r="U42" s="31" t="str">
        <f>IF(H42=Surrender!H42,"R",HSD!U42)</f>
        <v>H</v>
      </c>
      <c r="V42" s="31" t="str">
        <f>IF(I42=Surrender!I42,"R",HSD!V42)</f>
        <v>H</v>
      </c>
      <c r="W42" s="31" t="str">
        <f>IF(J42=Surrender!J42,"R",HSD!W42)</f>
        <v>H</v>
      </c>
      <c r="X42" s="31" t="str">
        <f>IF(K42=Surrender!K42,"R",HSD!X42)</f>
        <v>H</v>
      </c>
    </row>
    <row r="43" spans="1:24" x14ac:dyDescent="0.2">
      <c r="A43">
        <v>23</v>
      </c>
      <c r="B43">
        <f>IF(AND(Rules!$B$9=Rules!$D$9,Rules!$B$8=Rules!$D$8),MAX(Hit!B43,Stand!B43,Double!B43,Surrender!B43),MAX(Hit!B43,Stand!B43,Double!B43))</f>
        <v>-0.50382768493563668</v>
      </c>
      <c r="C43">
        <f>IF(Rules!$B$8=Rules!$D$8,MAX(Hit!C43,Stand!C43,Double!C43,Surrender!C43),MAX(Hit!C43,Stand!C43,Double!C43))</f>
        <v>-0.29278372720927737</v>
      </c>
      <c r="D43">
        <f>IF(Rules!$B$8=Rules!$D$8,MAX(Hit!D43,Stand!D43,Double!D43,Surrender!D43),MAX(Hit!D43,Stand!D43,Double!D43))</f>
        <v>-0.2522502292357135</v>
      </c>
      <c r="E43">
        <f>IF(Rules!$B$8=Rules!$D$8,MAX(Hit!E43,Stand!E43,Double!E43,Surrender!E43),MAX(Hit!E43,Stand!E43,Double!E43))</f>
        <v>-0.21106310899491437</v>
      </c>
      <c r="F43">
        <f>IF(Rules!$B$8=Rules!$D$8,MAX(Hit!F43,Stand!F43,Double!F43,Surrender!F43),MAX(Hit!F43,Stand!F43,Double!F43))</f>
        <v>-0.16719266083547546</v>
      </c>
      <c r="G43">
        <f>IF(Rules!$B$8=Rules!$D$8,MAX(Hit!G43,Stand!G43,Double!G43,Surrender!G43),MAX(Hit!G43,Stand!G43,Double!G43))</f>
        <v>-0.15369901583000456</v>
      </c>
      <c r="H43">
        <f>IF(Rules!$B$8=Rules!$D$8,MAX(Hit!H43,Stand!H43,Double!H43,Surrender!H43),MAX(Hit!H43,Stand!H43,Double!H43))</f>
        <v>-0.26907287776607752</v>
      </c>
      <c r="I43">
        <f>IF(Rules!$B$8=Rules!$D$8,MAX(Hit!I43,Stand!I43,Double!I43,Surrender!I43),MAX(Hit!I43,Stand!I43,Double!I43))</f>
        <v>-0.32360517609397998</v>
      </c>
      <c r="J43">
        <f>IF(Rules!$B$8=Rules!$D$8,MAX(Hit!J43,Stand!J43,Double!J43,Surrender!J43),MAX(Hit!J43,Stand!J43,Double!J43))</f>
        <v>-0.3871551891368688</v>
      </c>
      <c r="K43">
        <f>IF(Rules!$B$8=Rules!$D$8,MAX(Hit!K43,Stand!K43,Double!K43,Surrender!K43),MAX(Hit!K43,Stand!K43,Double!K43))</f>
        <v>-0.46207503264124877</v>
      </c>
      <c r="N43" s="31">
        <v>23</v>
      </c>
      <c r="O43" s="31" t="str">
        <f>IF(B43=Surrender!B43,"R",HSD!O43)</f>
        <v>H</v>
      </c>
      <c r="P43" s="31" t="str">
        <f>IF(C43=Surrender!C43,"R",HSD!P43)</f>
        <v>S</v>
      </c>
      <c r="Q43" s="31" t="str">
        <f>IF(D43=Surrender!D43,"R",HSD!Q43)</f>
        <v>S</v>
      </c>
      <c r="R43" s="31" t="str">
        <f>IF(E43=Surrender!E43,"R",HSD!R43)</f>
        <v>S</v>
      </c>
      <c r="S43" s="31" t="str">
        <f>IF(F43=Surrender!F43,"R",HSD!S43)</f>
        <v>S</v>
      </c>
      <c r="T43" s="31" t="str">
        <f>IF(G43=Surrender!G43,"R",HSD!T43)</f>
        <v>S</v>
      </c>
      <c r="U43" s="31" t="str">
        <f>IF(H43=Surrender!H43,"R",HSD!U43)</f>
        <v>H</v>
      </c>
      <c r="V43" s="31" t="str">
        <f>IF(I43=Surrender!I43,"R",HSD!V43)</f>
        <v>H</v>
      </c>
      <c r="W43" s="31" t="str">
        <f>IF(J43=Surrender!J43,"R",HSD!W43)</f>
        <v>H</v>
      </c>
      <c r="X43" s="31" t="str">
        <f>IF(K43=Surrender!K43,"R",HSD!X43)</f>
        <v>H</v>
      </c>
    </row>
    <row r="44" spans="1:24" x14ac:dyDescent="0.2">
      <c r="A44">
        <v>24</v>
      </c>
      <c r="B44">
        <f>IF(AND(Rules!$B$9=Rules!$D$9,Rules!$B$8=Rules!$D$8),MAX(Hit!B44,Stand!B44,Double!B44,Surrender!B44),MAX(Hit!B44,Stand!B44,Double!B44))</f>
        <v>-0.53926856458309125</v>
      </c>
      <c r="C44">
        <f>IF(Rules!$B$8=Rules!$D$8,MAX(Hit!C44,Stand!C44,Double!C44,Surrender!C44),MAX(Hit!C44,Stand!C44,Double!C44))</f>
        <v>-0.29278372720927737</v>
      </c>
      <c r="D44">
        <f>IF(Rules!$B$8=Rules!$D$8,MAX(Hit!D44,Stand!D44,Double!D44,Surrender!D44),MAX(Hit!D44,Stand!D44,Double!D44))</f>
        <v>-0.2522502292357135</v>
      </c>
      <c r="E44">
        <f>IF(Rules!$B$8=Rules!$D$8,MAX(Hit!E44,Stand!E44,Double!E44,Surrender!E44),MAX(Hit!E44,Stand!E44,Double!E44))</f>
        <v>-0.21106310899491437</v>
      </c>
      <c r="F44">
        <f>IF(Rules!$B$8=Rules!$D$8,MAX(Hit!F44,Stand!F44,Double!F44,Surrender!F44),MAX(Hit!F44,Stand!F44,Double!F44))</f>
        <v>-0.16719266083547546</v>
      </c>
      <c r="G44">
        <f>IF(Rules!$B$8=Rules!$D$8,MAX(Hit!G44,Stand!G44,Double!G44,Surrender!G44),MAX(Hit!G44,Stand!G44,Double!G44))</f>
        <v>-0.15369901583000456</v>
      </c>
      <c r="H44">
        <f>IF(Rules!$B$8=Rules!$D$8,MAX(Hit!H44,Stand!H44,Double!H44,Surrender!H44),MAX(Hit!H44,Stand!H44,Double!H44))</f>
        <v>-0.3212819579256434</v>
      </c>
      <c r="I44">
        <f>IF(Rules!$B$8=Rules!$D$8,MAX(Hit!I44,Stand!I44,Double!I44,Surrender!I44),MAX(Hit!I44,Stand!I44,Double!I44))</f>
        <v>-0.37191909208726714</v>
      </c>
      <c r="J44">
        <f>IF(Rules!$B$8=Rules!$D$8,MAX(Hit!J44,Stand!J44,Double!J44,Surrender!J44),MAX(Hit!J44,Stand!J44,Double!J44))</f>
        <v>-0.43092981848423534</v>
      </c>
      <c r="K44">
        <f>IF(Rules!$B$8=Rules!$D$8,MAX(Hit!K44,Stand!K44,Double!K44,Surrender!K44),MAX(Hit!K44,Stand!K44,Double!K44))</f>
        <v>-0.50049824459544534</v>
      </c>
      <c r="N44" s="31">
        <v>24</v>
      </c>
      <c r="O44" s="31" t="str">
        <f>IF(B44=Surrender!B44,"R",HSD!O44)</f>
        <v>H</v>
      </c>
      <c r="P44" s="31" t="str">
        <f>IF(C44=Surrender!C44,"R",HSD!P44)</f>
        <v>S</v>
      </c>
      <c r="Q44" s="31" t="str">
        <f>IF(D44=Surrender!D44,"R",HSD!Q44)</f>
        <v>S</v>
      </c>
      <c r="R44" s="31" t="str">
        <f>IF(E44=Surrender!E44,"R",HSD!R44)</f>
        <v>S</v>
      </c>
      <c r="S44" s="31" t="str">
        <f>IF(F44=Surrender!F44,"R",HSD!S44)</f>
        <v>S</v>
      </c>
      <c r="T44" s="31" t="str">
        <f>IF(G44=Surrender!G44,"R",HSD!T44)</f>
        <v>S</v>
      </c>
      <c r="U44" s="31" t="str">
        <f>IF(H44=Surrender!H44,"R",HSD!U44)</f>
        <v>H</v>
      </c>
      <c r="V44" s="31" t="str">
        <f>IF(I44=Surrender!I44,"R",HSD!V44)</f>
        <v>H</v>
      </c>
      <c r="W44" s="31" t="str">
        <f>IF(J44=Surrender!J44,"R",HSD!W44)</f>
        <v>H</v>
      </c>
      <c r="X44" s="31" t="str">
        <f>IF(K44=Surrender!K44,"R",HSD!X44)</f>
        <v>H</v>
      </c>
    </row>
    <row r="45" spans="1:24" x14ac:dyDescent="0.2">
      <c r="A45">
        <v>25</v>
      </c>
      <c r="B45">
        <f>IF(AND(Rules!$B$9=Rules!$D$9,Rules!$B$8=Rules!$D$8),MAX(Hit!B45,Stand!B45,Double!B45,Surrender!B45),MAX(Hit!B45,Stand!B45,Double!B45))</f>
        <v>-0.57217795282715611</v>
      </c>
      <c r="C45">
        <f>IF(Rules!$B$8=Rules!$D$8,MAX(Hit!C45,Stand!C45,Double!C45,Surrender!C45),MAX(Hit!C45,Stand!C45,Double!C45))</f>
        <v>-0.29278372720927737</v>
      </c>
      <c r="D45">
        <f>IF(Rules!$B$8=Rules!$D$8,MAX(Hit!D45,Stand!D45,Double!D45,Surrender!D45),MAX(Hit!D45,Stand!D45,Double!D45))</f>
        <v>-0.2522502292357135</v>
      </c>
      <c r="E45">
        <f>IF(Rules!$B$8=Rules!$D$8,MAX(Hit!E45,Stand!E45,Double!E45,Surrender!E45),MAX(Hit!E45,Stand!E45,Double!E45))</f>
        <v>-0.21106310899491437</v>
      </c>
      <c r="F45">
        <f>IF(Rules!$B$8=Rules!$D$8,MAX(Hit!F45,Stand!F45,Double!F45,Surrender!F45),MAX(Hit!F45,Stand!F45,Double!F45))</f>
        <v>-0.16719266083547546</v>
      </c>
      <c r="G45">
        <f>IF(Rules!$B$8=Rules!$D$8,MAX(Hit!G45,Stand!G45,Double!G45,Surrender!G45),MAX(Hit!G45,Stand!G45,Double!G45))</f>
        <v>-0.15369901583000456</v>
      </c>
      <c r="H45">
        <f>IF(Rules!$B$8=Rules!$D$8,MAX(Hit!H45,Stand!H45,Double!H45,Surrender!H45),MAX(Hit!H45,Stand!H45,Double!H45))</f>
        <v>-0.36976181807381175</v>
      </c>
      <c r="I45">
        <f>IF(Rules!$B$8=Rules!$D$8,MAX(Hit!I45,Stand!I45,Double!I45,Surrender!I45),MAX(Hit!I45,Stand!I45,Double!I45))</f>
        <v>-0.41678201408103377</v>
      </c>
      <c r="J45">
        <f>IF(Rules!$B$8=Rules!$D$8,MAX(Hit!J45,Stand!J45,Double!J45,Surrender!J45),MAX(Hit!J45,Stand!J45,Double!J45))</f>
        <v>-0.47157768859250421</v>
      </c>
      <c r="K45">
        <f>IF(Rules!$B$8=Rules!$D$8,MAX(Hit!K45,Stand!K45,Double!K45,Surrender!K45),MAX(Hit!K45,Stand!K45,Double!K45))</f>
        <v>-0.53617694141005634</v>
      </c>
      <c r="N45" s="31">
        <v>25</v>
      </c>
      <c r="O45" s="31" t="str">
        <f>IF(B45=Surrender!B45,"R",HSD!O45)</f>
        <v>H</v>
      </c>
      <c r="P45" s="31" t="str">
        <f>IF(C45=Surrender!C45,"R",HSD!P45)</f>
        <v>S</v>
      </c>
      <c r="Q45" s="31" t="str">
        <f>IF(D45=Surrender!D45,"R",HSD!Q45)</f>
        <v>S</v>
      </c>
      <c r="R45" s="31" t="str">
        <f>IF(E45=Surrender!E45,"R",HSD!R45)</f>
        <v>S</v>
      </c>
      <c r="S45" s="31" t="str">
        <f>IF(F45=Surrender!F45,"R",HSD!S45)</f>
        <v>S</v>
      </c>
      <c r="T45" s="31" t="str">
        <f>IF(G45=Surrender!G45,"R",HSD!T45)</f>
        <v>S</v>
      </c>
      <c r="U45" s="31" t="str">
        <f>IF(H45=Surrender!H45,"R",HSD!U45)</f>
        <v>H</v>
      </c>
      <c r="V45" s="31" t="str">
        <f>IF(I45=Surrender!I45,"R",HSD!V45)</f>
        <v>H</v>
      </c>
      <c r="W45" s="31" t="str">
        <f>IF(J45=Surrender!J45,"R",HSD!W45)</f>
        <v>H</v>
      </c>
      <c r="X45" s="31" t="str">
        <f>IF(K45=Surrender!K45,"R",HSD!X45)</f>
        <v>H</v>
      </c>
    </row>
    <row r="46" spans="1:24" x14ac:dyDescent="0.2">
      <c r="A46">
        <v>26</v>
      </c>
      <c r="B46">
        <f>IF(AND(Rules!$B$9=Rules!$D$9,Rules!$B$8=Rules!$D$8),MAX(Hit!B46,Stand!B46,Double!B46,Surrender!B46),MAX(Hit!B46,Stand!B46,Double!B46))</f>
        <v>-0.57578184676460165</v>
      </c>
      <c r="C46">
        <f>IF(Rules!$B$8=Rules!$D$8,MAX(Hit!C46,Stand!C46,Double!C46,Surrender!C46),MAX(Hit!C46,Stand!C46,Double!C46))</f>
        <v>-0.29278372720927737</v>
      </c>
      <c r="D46">
        <f>IF(Rules!$B$8=Rules!$D$8,MAX(Hit!D46,Stand!D46,Double!D46,Surrender!D46),MAX(Hit!D46,Stand!D46,Double!D46))</f>
        <v>-0.2522502292357135</v>
      </c>
      <c r="E46">
        <f>IF(Rules!$B$8=Rules!$D$8,MAX(Hit!E46,Stand!E46,Double!E46,Surrender!E46),MAX(Hit!E46,Stand!E46,Double!E46))</f>
        <v>-0.21106310899491437</v>
      </c>
      <c r="F46">
        <f>IF(Rules!$B$8=Rules!$D$8,MAX(Hit!F46,Stand!F46,Double!F46,Surrender!F46),MAX(Hit!F46,Stand!F46,Double!F46))</f>
        <v>-0.16719266083547546</v>
      </c>
      <c r="G46">
        <f>IF(Rules!$B$8=Rules!$D$8,MAX(Hit!G46,Stand!G46,Double!G46,Surrender!G46),MAX(Hit!G46,Stand!G46,Double!G46))</f>
        <v>-0.15369901583000456</v>
      </c>
      <c r="H46">
        <f>IF(Rules!$B$8=Rules!$D$8,MAX(Hit!H46,Stand!H46,Double!H46,Surrender!H46),MAX(Hit!H46,Stand!H46,Double!H46))</f>
        <v>-0.41477883106853947</v>
      </c>
      <c r="I46">
        <f>IF(Rules!$B$8=Rules!$D$8,MAX(Hit!I46,Stand!I46,Double!I46,Surrender!I46),MAX(Hit!I46,Stand!I46,Double!I46))</f>
        <v>-0.45844044164667419</v>
      </c>
      <c r="J46">
        <f>IF(Rules!$B$8=Rules!$D$8,MAX(Hit!J46,Stand!J46,Double!J46,Surrender!J46),MAX(Hit!J46,Stand!J46,Double!J46))</f>
        <v>-0.50932213940732529</v>
      </c>
      <c r="K46">
        <f>IF(Rules!$B$8=Rules!$D$8,MAX(Hit!K46,Stand!K46,Double!K46,Surrender!K46),MAX(Hit!K46,Stand!K46,Double!K46))</f>
        <v>-0.56930715988076663</v>
      </c>
      <c r="N46" s="31">
        <v>26</v>
      </c>
      <c r="O46" s="31" t="str">
        <f>IF(B46=Surrender!B46,"R",HSD!O46)</f>
        <v>S</v>
      </c>
      <c r="P46" s="31" t="str">
        <f>IF(C46=Surrender!C46,"R",HSD!P46)</f>
        <v>S</v>
      </c>
      <c r="Q46" s="31" t="str">
        <f>IF(D46=Surrender!D46,"R",HSD!Q46)</f>
        <v>S</v>
      </c>
      <c r="R46" s="31" t="str">
        <f>IF(E46=Surrender!E46,"R",HSD!R46)</f>
        <v>S</v>
      </c>
      <c r="S46" s="31" t="str">
        <f>IF(F46=Surrender!F46,"R",HSD!S46)</f>
        <v>S</v>
      </c>
      <c r="T46" s="31" t="str">
        <f>IF(G46=Surrender!G46,"R",HSD!T46)</f>
        <v>S</v>
      </c>
      <c r="U46" s="31" t="str">
        <f>IF(H46=Surrender!H46,"R",HSD!U46)</f>
        <v>H</v>
      </c>
      <c r="V46" s="31" t="str">
        <f>IF(I46=Surrender!I46,"R",HSD!V46)</f>
        <v>H</v>
      </c>
      <c r="W46" s="31" t="str">
        <f>IF(J46=Surrender!J46,"R",HSD!W46)</f>
        <v>H</v>
      </c>
      <c r="X46" s="31" t="str">
        <f>IF(K46=Surrender!K46,"R",HSD!X46)</f>
        <v>H</v>
      </c>
    </row>
    <row r="47" spans="1:24" x14ac:dyDescent="0.2">
      <c r="A47">
        <v>27</v>
      </c>
      <c r="B47">
        <f>IF(AND(Rules!$B$9=Rules!$D$9,Rules!$B$8=Rules!$D$8),MAX(Hit!B47,Stand!B47,Double!B47,Surrender!B47),MAX(Hit!B47,Stand!B47,Double!B47))</f>
        <v>-0.46435750824198774</v>
      </c>
      <c r="C47">
        <f>IF(Rules!$B$8=Rules!$D$8,MAX(Hit!C47,Stand!C47,Double!C47,Surrender!C47),MAX(Hit!C47,Stand!C47,Double!C47))</f>
        <v>-0.15297458768154204</v>
      </c>
      <c r="D47">
        <f>IF(Rules!$B$8=Rules!$D$8,MAX(Hit!D47,Stand!D47,Double!D47,Surrender!D47),MAX(Hit!D47,Stand!D47,Double!D47))</f>
        <v>-0.11721624142457354</v>
      </c>
      <c r="E47">
        <f>IF(Rules!$B$8=Rules!$D$8,MAX(Hit!E47,Stand!E47,Double!E47,Surrender!E47),MAX(Hit!E47,Stand!E47,Double!E47))</f>
        <v>-8.0573373145316152E-2</v>
      </c>
      <c r="F47">
        <f>IF(Rules!$B$8=Rules!$D$8,MAX(Hit!F47,Stand!F47,Double!F47,Surrender!F47),MAX(Hit!F47,Stand!F47,Double!F47))</f>
        <v>-4.4941375564924613E-2</v>
      </c>
      <c r="G47">
        <f>IF(Rules!$B$8=Rules!$D$8,MAX(Hit!G47,Stand!G47,Double!G47,Surrender!G47),MAX(Hit!G47,Stand!G47,Double!G47))</f>
        <v>1.1739160673341797E-2</v>
      </c>
      <c r="H47">
        <f>IF(Rules!$B$8=Rules!$D$8,MAX(Hit!H47,Stand!H47,Double!H47,Surrender!H47),MAX(Hit!H47,Stand!H47,Double!H47))</f>
        <v>-0.10680898948269474</v>
      </c>
      <c r="I47">
        <f>IF(Rules!$B$8=Rules!$D$8,MAX(Hit!I47,Stand!I47,Double!I47,Surrender!I47),MAX(Hit!I47,Stand!I47,Double!I47))</f>
        <v>-0.38195097104844722</v>
      </c>
      <c r="J47">
        <f>IF(Rules!$B$8=Rules!$D$8,MAX(Hit!J47,Stand!J47,Double!J47,Surrender!J47),MAX(Hit!J47,Stand!J47,Double!J47))</f>
        <v>-0.42315423964521748</v>
      </c>
      <c r="K47">
        <f>IF(Rules!$B$8=Rules!$D$8,MAX(Hit!K47,Stand!K47,Double!K47,Surrender!K47),MAX(Hit!K47,Stand!K47,Double!K47))</f>
        <v>-0.46435750824198757</v>
      </c>
      <c r="N47" s="31">
        <v>27</v>
      </c>
      <c r="O47" s="31" t="str">
        <f>IF(B47=Surrender!B47,"R",HSD!O47)</f>
        <v>S</v>
      </c>
      <c r="P47" s="31" t="str">
        <f>IF(C47=Surrender!C47,"R",HSD!P47)</f>
        <v>S</v>
      </c>
      <c r="Q47" s="31" t="str">
        <f>IF(D47=Surrender!D47,"R",HSD!Q47)</f>
        <v>S</v>
      </c>
      <c r="R47" s="31" t="str">
        <f>IF(E47=Surrender!E47,"R",HSD!R47)</f>
        <v>S</v>
      </c>
      <c r="S47" s="31" t="str">
        <f>IF(F47=Surrender!F47,"R",HSD!S47)</f>
        <v>S</v>
      </c>
      <c r="T47" s="31" t="str">
        <f>IF(G47=Surrender!G47,"R",HSD!T47)</f>
        <v>S</v>
      </c>
      <c r="U47" s="31" t="str">
        <f>IF(H47=Surrender!H47,"R",HSD!U47)</f>
        <v>S</v>
      </c>
      <c r="V47" s="31" t="str">
        <f>IF(I47=Surrender!I47,"R",HSD!V47)</f>
        <v>S</v>
      </c>
      <c r="W47" s="31" t="str">
        <f>IF(J47=Surrender!J47,"R",HSD!W47)</f>
        <v>S</v>
      </c>
      <c r="X47" s="31" t="str">
        <f>IF(K47=Surrender!K47,"R",HSD!X47)</f>
        <v>S</v>
      </c>
    </row>
    <row r="48" spans="1:24" x14ac:dyDescent="0.2">
      <c r="A48">
        <v>28</v>
      </c>
      <c r="B48">
        <f>IF(AND(Rules!$B$9=Rules!$D$9,Rules!$B$8=Rules!$D$8),MAX(Hit!B48,Stand!B48,Double!B48,Surrender!B48),MAX(Hit!B48,Stand!B48,Double!B48))</f>
        <v>-0.24150883119675959</v>
      </c>
      <c r="C48">
        <f>IF(Rules!$B$8=Rules!$D$8,MAX(Hit!C48,Stand!C48,Double!C48,Surrender!C48),MAX(Hit!C48,Stand!C48,Double!C48))</f>
        <v>0.12174190222088777</v>
      </c>
      <c r="D48">
        <f>IF(Rules!$B$8=Rules!$D$8,MAX(Hit!D48,Stand!D48,Double!D48,Surrender!D48),MAX(Hit!D48,Stand!D48,Double!D48))</f>
        <v>0.14830007284131125</v>
      </c>
      <c r="E48">
        <f>IF(Rules!$B$8=Rules!$D$8,MAX(Hit!E48,Stand!E48,Double!E48,Surrender!E48),MAX(Hit!E48,Stand!E48,Double!E48))</f>
        <v>0.17585443719748528</v>
      </c>
      <c r="F48">
        <f>IF(Rules!$B$8=Rules!$D$8,MAX(Hit!F48,Stand!F48,Double!F48,Surrender!F48),MAX(Hit!F48,Stand!F48,Double!F48))</f>
        <v>0.19956119497617708</v>
      </c>
      <c r="G48">
        <f>IF(Rules!$B$8=Rules!$D$8,MAX(Hit!G48,Stand!G48,Double!G48,Surrender!G48),MAX(Hit!G48,Stand!G48,Double!G48))</f>
        <v>0.28344391604689845</v>
      </c>
      <c r="H48">
        <f>IF(Rules!$B$8=Rules!$D$8,MAX(Hit!H48,Stand!H48,Double!H48,Surrender!H48),MAX(Hit!H48,Stand!H48,Double!H48))</f>
        <v>0.39955416733655175</v>
      </c>
      <c r="I48">
        <f>IF(Rules!$B$8=Rules!$D$8,MAX(Hit!I48,Stand!I48,Double!I48,Surrender!I48),MAX(Hit!I48,Stand!I48,Double!I48))</f>
        <v>0.10595134861912359</v>
      </c>
      <c r="J48">
        <f>IF(Rules!$B$8=Rules!$D$8,MAX(Hit!J48,Stand!J48,Double!J48,Surrender!J48),MAX(Hit!J48,Stand!J48,Double!J48))</f>
        <v>-0.18316335667343342</v>
      </c>
      <c r="K48">
        <f>IF(Rules!$B$8=Rules!$D$8,MAX(Hit!K48,Stand!K48,Double!K48,Surrender!K48),MAX(Hit!K48,Stand!K48,Double!K48))</f>
        <v>-0.24150883119675953</v>
      </c>
      <c r="N48" s="31">
        <v>28</v>
      </c>
      <c r="O48" s="31" t="str">
        <f>IF(B48=Surrender!B48,"R",HSD!O48)</f>
        <v>S</v>
      </c>
      <c r="P48" s="31" t="str">
        <f>IF(C48=Surrender!C48,"R",HSD!P48)</f>
        <v>S</v>
      </c>
      <c r="Q48" s="31" t="str">
        <f>IF(D48=Surrender!D48,"R",HSD!Q48)</f>
        <v>S</v>
      </c>
      <c r="R48" s="31" t="str">
        <f>IF(E48=Surrender!E48,"R",HSD!R48)</f>
        <v>S</v>
      </c>
      <c r="S48" s="31" t="str">
        <f>IF(F48=Surrender!F48,"R",HSD!S48)</f>
        <v>S</v>
      </c>
      <c r="T48" s="31" t="str">
        <f>IF(G48=Surrender!G48,"R",HSD!T48)</f>
        <v>S</v>
      </c>
      <c r="U48" s="31" t="str">
        <f>IF(H48=Surrender!H48,"R",HSD!U48)</f>
        <v>S</v>
      </c>
      <c r="V48" s="31" t="str">
        <f>IF(I48=Surrender!I48,"R",HSD!V48)</f>
        <v>S</v>
      </c>
      <c r="W48" s="31" t="str">
        <f>IF(J48=Surrender!J48,"R",HSD!W48)</f>
        <v>S</v>
      </c>
      <c r="X48" s="31" t="str">
        <f>IF(K48=Surrender!K48,"R",HSD!X48)</f>
        <v>S</v>
      </c>
    </row>
    <row r="49" spans="1:24" x14ac:dyDescent="0.2">
      <c r="A49">
        <v>29</v>
      </c>
      <c r="B49">
        <f>IF(AND(Rules!$B$9=Rules!$D$9,Rules!$B$8=Rules!$D$8),MAX(Hit!B49,Stand!B49,Double!B49,Surrender!B49),MAX(Hit!B49,Stand!B49,Double!B49))</f>
        <v>-1.8660154151531605E-2</v>
      </c>
      <c r="C49">
        <f>IF(Rules!$B$8=Rules!$D$8,MAX(Hit!C49,Stand!C49,Double!C49,Surrender!C49),MAX(Hit!C49,Stand!C49,Double!C49))</f>
        <v>0.38630468602058998</v>
      </c>
      <c r="D49">
        <f>IF(Rules!$B$8=Rules!$D$8,MAX(Hit!D49,Stand!D49,Double!D49,Surrender!D49),MAX(Hit!D49,Stand!D49,Double!D49))</f>
        <v>0.40436293659776018</v>
      </c>
      <c r="E49">
        <f>IF(Rules!$B$8=Rules!$D$8,MAX(Hit!E49,Stand!E49,Double!E49,Surrender!E49),MAX(Hit!E49,Stand!E49,Double!E49))</f>
        <v>0.42317892482749647</v>
      </c>
      <c r="F49">
        <f>IF(Rules!$B$8=Rules!$D$8,MAX(Hit!F49,Stand!F49,Double!F49,Surrender!F49),MAX(Hit!F49,Stand!F49,Double!F49))</f>
        <v>0.43951210416088371</v>
      </c>
      <c r="G49">
        <f>IF(Rules!$B$8=Rules!$D$8,MAX(Hit!G49,Stand!G49,Double!G49,Surrender!G49),MAX(Hit!G49,Stand!G49,Double!G49))</f>
        <v>0.49597707378731903</v>
      </c>
      <c r="H49">
        <f>IF(Rules!$B$8=Rules!$D$8,MAX(Hit!H49,Stand!H49,Double!H49,Surrender!H49),MAX(Hit!H49,Stand!H49,Double!H49))</f>
        <v>0.61597649575343139</v>
      </c>
      <c r="I49">
        <f>IF(Rules!$B$8=Rules!$D$8,MAX(Hit!I49,Stand!I49,Double!I49,Surrender!I49),MAX(Hit!I49,Stand!I49,Double!I49))</f>
        <v>0.59385366828669439</v>
      </c>
      <c r="J49">
        <f>IF(Rules!$B$8=Rules!$D$8,MAX(Hit!J49,Stand!J49,Double!J49,Surrender!J49),MAX(Hit!J49,Stand!J49,Double!J49))</f>
        <v>0.28759675706758142</v>
      </c>
      <c r="K49">
        <f>IF(Rules!$B$8=Rules!$D$8,MAX(Hit!K49,Stand!K49,Double!K49,Surrender!K49),MAX(Hit!K49,Stand!K49,Double!K49))</f>
        <v>-1.8660154151531549E-2</v>
      </c>
      <c r="N49" s="31">
        <v>29</v>
      </c>
      <c r="O49" s="31" t="str">
        <f>IF(B49=Surrender!B49,"R",HSD!O49)</f>
        <v>S</v>
      </c>
      <c r="P49" s="31" t="str">
        <f>IF(C49=Surrender!C49,"R",HSD!P49)</f>
        <v>S</v>
      </c>
      <c r="Q49" s="31" t="str">
        <f>IF(D49=Surrender!D49,"R",HSD!Q49)</f>
        <v>S</v>
      </c>
      <c r="R49" s="31" t="str">
        <f>IF(E49=Surrender!E49,"R",HSD!R49)</f>
        <v>S</v>
      </c>
      <c r="S49" s="31" t="str">
        <f>IF(F49=Surrender!F49,"R",HSD!S49)</f>
        <v>S</v>
      </c>
      <c r="T49" s="31" t="str">
        <f>IF(G49=Surrender!G49,"R",HSD!T49)</f>
        <v>S</v>
      </c>
      <c r="U49" s="31" t="str">
        <f>IF(H49=Surrender!H49,"R",HSD!U49)</f>
        <v>S</v>
      </c>
      <c r="V49" s="31" t="str">
        <f>IF(I49=Surrender!I49,"R",HSD!V49)</f>
        <v>S</v>
      </c>
      <c r="W49" s="31" t="str">
        <f>IF(J49=Surrender!J49,"R",HSD!W49)</f>
        <v>S</v>
      </c>
      <c r="X49" s="31" t="str">
        <f>IF(K49=Surrender!K49,"R",HSD!X49)</f>
        <v>S</v>
      </c>
    </row>
    <row r="50" spans="1:24" x14ac:dyDescent="0.2">
      <c r="A50">
        <v>30</v>
      </c>
      <c r="B50">
        <f>IF(AND(Rules!$B$9=Rules!$D$9,Rules!$B$8=Rules!$D$8),MAX(Hit!B50,Stand!B50,Double!B50,Surrender!B50),MAX(Hit!B50,Stand!B50,Double!B50))</f>
        <v>0.20418852289369643</v>
      </c>
      <c r="C50">
        <f>IF(Rules!$B$8=Rules!$D$8,MAX(Hit!C50,Stand!C50,Double!C50,Surrender!C50),MAX(Hit!C50,Stand!C50,Double!C50))</f>
        <v>0.63998657521683899</v>
      </c>
      <c r="D50">
        <f>IF(Rules!$B$8=Rules!$D$8,MAX(Hit!D50,Stand!D50,Double!D50,Surrender!D50),MAX(Hit!D50,Stand!D50,Double!D50))</f>
        <v>0.65027209425148147</v>
      </c>
      <c r="E50">
        <f>IF(Rules!$B$8=Rules!$D$8,MAX(Hit!E50,Stand!E50,Double!E50,Surrender!E50),MAX(Hit!E50,Stand!E50,Double!E50))</f>
        <v>0.66104996194807175</v>
      </c>
      <c r="F50">
        <f>IF(Rules!$B$8=Rules!$D$8,MAX(Hit!F50,Stand!F50,Double!F50,Surrender!F50),MAX(Hit!F50,Stand!F50,Double!F50))</f>
        <v>0.67035969063279999</v>
      </c>
      <c r="G50">
        <f>IF(Rules!$B$8=Rules!$D$8,MAX(Hit!G50,Stand!G50,Double!G50,Surrender!G50),MAX(Hit!G50,Stand!G50,Double!G50))</f>
        <v>0.70395857017134456</v>
      </c>
      <c r="H50">
        <f>IF(Rules!$B$8=Rules!$D$8,MAX(Hit!H50,Stand!H50,Double!H50,Surrender!H50),MAX(Hit!H50,Stand!H50,Double!H50))</f>
        <v>0.77322722653717502</v>
      </c>
      <c r="I50">
        <f>IF(Rules!$B$8=Rules!$D$8,MAX(Hit!I50,Stand!I50,Double!I50,Surrender!I50),MAX(Hit!I50,Stand!I50,Double!I50))</f>
        <v>0.79181515955189852</v>
      </c>
      <c r="J50">
        <f>IF(Rules!$B$8=Rules!$D$8,MAX(Hit!J50,Stand!J50,Double!J50,Surrender!J50),MAX(Hit!J50,Stand!J50,Double!J50))</f>
        <v>0.75835687080859615</v>
      </c>
      <c r="K50">
        <f>IF(Rules!$B$8=Rules!$D$8,MAX(Hit!K50,Stand!K50,Double!K50,Surrender!K50),MAX(Hit!K50,Stand!K50,Double!K50))</f>
        <v>0.43495775366292733</v>
      </c>
      <c r="N50" s="31">
        <v>30</v>
      </c>
      <c r="O50" s="31" t="str">
        <f>IF(B50=Surrender!B50,"R",HSD!O50)</f>
        <v>S</v>
      </c>
      <c r="P50" s="31" t="str">
        <f>IF(C50=Surrender!C50,"R",HSD!P50)</f>
        <v>S</v>
      </c>
      <c r="Q50" s="31" t="str">
        <f>IF(D50=Surrender!D50,"R",HSD!Q50)</f>
        <v>S</v>
      </c>
      <c r="R50" s="31" t="str">
        <f>IF(E50=Surrender!E50,"R",HSD!R50)</f>
        <v>S</v>
      </c>
      <c r="S50" s="31" t="str">
        <f>IF(F50=Surrender!F50,"R",HSD!S50)</f>
        <v>S</v>
      </c>
      <c r="T50" s="31" t="str">
        <f>IF(G50=Surrender!G50,"R",HSD!T50)</f>
        <v>S</v>
      </c>
      <c r="U50" s="31" t="str">
        <f>IF(H50=Surrender!H50,"R",HSD!U50)</f>
        <v>S</v>
      </c>
      <c r="V50" s="31" t="str">
        <f>IF(I50=Surrender!I50,"R",HSD!V50)</f>
        <v>S</v>
      </c>
      <c r="W50" s="31" t="str">
        <f>IF(J50=Surrender!J50,"R",HSD!W50)</f>
        <v>S</v>
      </c>
      <c r="X50" s="31" t="str">
        <f>IF(K50=Surrender!K50,"R",HSD!X50)</f>
        <v>S</v>
      </c>
    </row>
    <row r="51" spans="1:24" x14ac:dyDescent="0.2">
      <c r="A51">
        <v>31</v>
      </c>
      <c r="B51">
        <f>IF(AND(Rules!$B$9=Rules!$D$9,Rules!$B$8=Rules!$D$8),MAX(Hit!B51,Stand!B51,Double!B51,Surrender!B51),MAX(Hit!B51,Stand!B51,Double!B51))</f>
        <v>0.65780643070815525</v>
      </c>
      <c r="C51">
        <f>IF(Rules!$B$8=Rules!$D$8,MAX(Hit!C51,Stand!C51,Double!C51,Surrender!C51),MAX(Hit!C51,Stand!C51,Double!C51))</f>
        <v>0.88200651549404019</v>
      </c>
      <c r="D51">
        <f>IF(Rules!$B$8=Rules!$D$8,MAX(Hit!D51,Stand!D51,Double!D51,Surrender!D51),MAX(Hit!D51,Stand!D51,Double!D51))</f>
        <v>0.8853003573017495</v>
      </c>
      <c r="E51">
        <f>IF(Rules!$B$8=Rules!$D$8,MAX(Hit!E51,Stand!E51,Double!E51,Surrender!E51),MAX(Hit!E51,Stand!E51,Double!E51))</f>
        <v>0.88876729296591961</v>
      </c>
      <c r="F51">
        <f>IF(Rules!$B$8=Rules!$D$8,MAX(Hit!F51,Stand!F51,Double!F51,Surrender!F51),MAX(Hit!F51,Stand!F51,Double!F51))</f>
        <v>0.89175382659528035</v>
      </c>
      <c r="G51">
        <f>IF(Rules!$B$8=Rules!$D$8,MAX(Hit!G51,Stand!G51,Double!G51,Surrender!G51),MAX(Hit!G51,Stand!G51,Double!G51))</f>
        <v>0.90283674384257995</v>
      </c>
      <c r="H51">
        <f>IF(Rules!$B$8=Rules!$D$8,MAX(Hit!H51,Stand!H51,Double!H51,Surrender!H51),MAX(Hit!H51,Stand!H51,Double!H51))</f>
        <v>0.92592629596452347</v>
      </c>
      <c r="I51">
        <f>IF(Rules!$B$8=Rules!$D$8,MAX(Hit!I51,Stand!I51,Double!I51,Surrender!I51),MAX(Hit!I51,Stand!I51,Double!I51))</f>
        <v>0.93060505318396625</v>
      </c>
      <c r="J51">
        <f>IF(Rules!$B$8=Rules!$D$8,MAX(Hit!J51,Stand!J51,Double!J51,Surrender!J51),MAX(Hit!J51,Stand!J51,Double!J51))</f>
        <v>0.93917615614724415</v>
      </c>
      <c r="K51">
        <f>IF(Rules!$B$8=Rules!$D$8,MAX(Hit!K51,Stand!K51,Double!K51,Surrender!K51),MAX(Hit!K51,Stand!K51,Double!K51))</f>
        <v>0.88857566147738609</v>
      </c>
      <c r="N51" s="31">
        <v>31</v>
      </c>
      <c r="O51" s="31" t="str">
        <f>IF(B51=Surrender!B51,"R",HSD!O51)</f>
        <v>S</v>
      </c>
      <c r="P51" s="31" t="str">
        <f>IF(C51=Surrender!C51,"R",HSD!P51)</f>
        <v>S</v>
      </c>
      <c r="Q51" s="31" t="str">
        <f>IF(D51=Surrender!D51,"R",HSD!Q51)</f>
        <v>S</v>
      </c>
      <c r="R51" s="31" t="str">
        <f>IF(E51=Surrender!E51,"R",HSD!R51)</f>
        <v>S</v>
      </c>
      <c r="S51" s="31" t="str">
        <f>IF(F51=Surrender!F51,"R",HSD!S51)</f>
        <v>S</v>
      </c>
      <c r="T51" s="31" t="str">
        <f>IF(G51=Surrender!G51,"R",HSD!T51)</f>
        <v>S</v>
      </c>
      <c r="U51" s="31" t="str">
        <f>IF(H51=Surrender!H51,"R",HSD!U51)</f>
        <v>S</v>
      </c>
      <c r="V51" s="31" t="str">
        <f>IF(I51=Surrender!I51,"R",HSD!V51)</f>
        <v>S</v>
      </c>
      <c r="W51" s="31" t="str">
        <f>IF(J51=Surrender!J51,"R",HSD!W51)</f>
        <v>S</v>
      </c>
      <c r="X51" s="31" t="str">
        <f>IF(K51=Surrender!K51,"R",HSD!X51)</f>
        <v>S</v>
      </c>
    </row>
    <row r="52" spans="1:24" x14ac:dyDescent="0.2">
      <c r="A52" s="436" t="s">
        <v>127</v>
      </c>
      <c r="B52" s="436"/>
      <c r="C52" s="436"/>
      <c r="D52" s="436"/>
      <c r="E52" s="436"/>
      <c r="F52" s="436"/>
      <c r="G52" s="436"/>
      <c r="H52" s="436"/>
      <c r="I52" s="436"/>
      <c r="J52" s="436"/>
      <c r="K52" s="436"/>
    </row>
    <row r="53" spans="1:24" x14ac:dyDescent="0.2">
      <c r="A53" t="s">
        <v>7</v>
      </c>
      <c r="B53">
        <v>1</v>
      </c>
      <c r="C53">
        <v>2</v>
      </c>
      <c r="D53">
        <v>3</v>
      </c>
      <c r="E53">
        <v>4</v>
      </c>
      <c r="F53">
        <v>5</v>
      </c>
      <c r="G53">
        <v>6</v>
      </c>
      <c r="H53">
        <v>7</v>
      </c>
      <c r="I53">
        <v>8</v>
      </c>
      <c r="J53">
        <v>9</v>
      </c>
      <c r="K53">
        <v>10</v>
      </c>
    </row>
    <row r="54" spans="1:24" x14ac:dyDescent="0.2">
      <c r="A54">
        <v>4</v>
      </c>
      <c r="B54">
        <f>IF(B2=Surrender!B2,Surrender!B54,HSD!B54)</f>
        <v>0.42421815323539841</v>
      </c>
      <c r="C54">
        <f>IF(C2=Surrender!C2,Surrender!C54,HSD!C54)</f>
        <v>0.70721627279072274</v>
      </c>
      <c r="D54">
        <f>IF(D2=Surrender!D2,Surrender!D54,HSD!D54)</f>
        <v>0.74774977076428661</v>
      </c>
      <c r="E54">
        <f>IF(E2=Surrender!E2,Surrender!E54,HSD!E54)</f>
        <v>0.78893689100508568</v>
      </c>
      <c r="F54">
        <f>IF(F2=Surrender!F2,Surrender!F54,HSD!F54)</f>
        <v>0.83280733916452498</v>
      </c>
      <c r="G54">
        <f>IF(G2=Surrender!G2,Surrender!G54,HSD!G54)</f>
        <v>0.84630098416999544</v>
      </c>
      <c r="H54">
        <f>IF(H2=Surrender!H2,Surrender!H54,HSD!H54)</f>
        <v>0.52462481672306671</v>
      </c>
      <c r="I54">
        <f>IF(I2=Surrender!I2,Surrender!I54,HSD!I54)</f>
        <v>0.48948248450238285</v>
      </c>
      <c r="J54">
        <f>IF(J2=Surrender!J2,Surrender!J54,HSD!J54)</f>
        <v>0.45685031886889066</v>
      </c>
      <c r="K54">
        <f>IF(K2=Surrender!K2,Surrender!K54,HSD!K54)</f>
        <v>0.42421815323539852</v>
      </c>
    </row>
    <row r="55" spans="1:24" x14ac:dyDescent="0.2">
      <c r="A55">
        <v>5</v>
      </c>
      <c r="B55">
        <f>IF(B3=Surrender!B3,Surrender!B55,HSD!B55)</f>
        <v>0.42421815323539841</v>
      </c>
      <c r="C55">
        <f>IF(C3=Surrender!C3,Surrender!C55,HSD!C55)</f>
        <v>0.70721627279072274</v>
      </c>
      <c r="D55">
        <f>IF(D3=Surrender!D3,Surrender!D55,HSD!D55)</f>
        <v>0.74774977076428661</v>
      </c>
      <c r="E55">
        <f>IF(E3=Surrender!E3,Surrender!E55,HSD!E55)</f>
        <v>0.78893689100508568</v>
      </c>
      <c r="F55">
        <f>IF(F3=Surrender!F3,Surrender!F55,HSD!F55)</f>
        <v>0.83280733916452498</v>
      </c>
      <c r="G55">
        <f>IF(G3=Surrender!G3,Surrender!G55,HSD!G55)</f>
        <v>0.84630098416999544</v>
      </c>
      <c r="H55">
        <f>IF(H3=Surrender!H3,Surrender!H55,HSD!H55)</f>
        <v>0.52462481672306671</v>
      </c>
      <c r="I55">
        <f>IF(I3=Surrender!I3,Surrender!I55,HSD!I55)</f>
        <v>0.48948248450238285</v>
      </c>
      <c r="J55">
        <f>IF(J3=Surrender!J3,Surrender!J55,HSD!J55)</f>
        <v>0.45685031886889066</v>
      </c>
      <c r="K55">
        <f>IF(K3=Surrender!K3,Surrender!K55,HSD!K55)</f>
        <v>0.42421815323539852</v>
      </c>
    </row>
    <row r="56" spans="1:24" x14ac:dyDescent="0.2">
      <c r="A56">
        <v>6</v>
      </c>
      <c r="B56">
        <f>IF(B4=Surrender!B4,Surrender!B56,HSD!B56)</f>
        <v>0.42421815323539841</v>
      </c>
      <c r="C56">
        <f>IF(C4=Surrender!C4,Surrender!C56,HSD!C56)</f>
        <v>0.70721627279072274</v>
      </c>
      <c r="D56">
        <f>IF(D4=Surrender!D4,Surrender!D56,HSD!D56)</f>
        <v>0.74774977076428661</v>
      </c>
      <c r="E56">
        <f>IF(E4=Surrender!E4,Surrender!E56,HSD!E56)</f>
        <v>0.78893689100508568</v>
      </c>
      <c r="F56">
        <f>IF(F4=Surrender!F4,Surrender!F56,HSD!F56)</f>
        <v>0.83280733916452498</v>
      </c>
      <c r="G56">
        <f>IF(G4=Surrender!G4,Surrender!G56,HSD!G56)</f>
        <v>0.84630098416999544</v>
      </c>
      <c r="H56">
        <f>IF(H4=Surrender!H4,Surrender!H56,HSD!H56)</f>
        <v>0.52462481672306671</v>
      </c>
      <c r="I56">
        <f>IF(I4=Surrender!I4,Surrender!I56,HSD!I56)</f>
        <v>0.48948248450238285</v>
      </c>
      <c r="J56">
        <f>IF(J4=Surrender!J4,Surrender!J56,HSD!J56)</f>
        <v>0.45685031886889066</v>
      </c>
      <c r="K56">
        <f>IF(K4=Surrender!K4,Surrender!K56,HSD!K56)</f>
        <v>0.42421815323539852</v>
      </c>
    </row>
    <row r="57" spans="1:24" x14ac:dyDescent="0.2">
      <c r="A57">
        <v>7</v>
      </c>
      <c r="B57">
        <f>IF(B5=Surrender!B5,Surrender!B57,HSD!B57)</f>
        <v>0.44136035916195437</v>
      </c>
      <c r="C57">
        <f>IF(C5=Surrender!C5,Surrender!C57,HSD!C57)</f>
        <v>0.72872537117960512</v>
      </c>
      <c r="D57">
        <f>IF(D5=Surrender!D5,Surrender!D57,HSD!D57)</f>
        <v>0.76852423042753892</v>
      </c>
      <c r="E57">
        <f>IF(E5=Surrender!E5,Surrender!E57,HSD!E57)</f>
        <v>0.80901223498194696</v>
      </c>
      <c r="F57">
        <f>IF(F5=Surrender!F5,Surrender!F57,HSD!F57)</f>
        <v>0.85161522920614818</v>
      </c>
      <c r="G57">
        <f>IF(G5=Surrender!G5,Surrender!G57,HSD!G57)</f>
        <v>0.87175301132435645</v>
      </c>
      <c r="H57">
        <f>IF(H5=Surrender!H5,Surrender!H57,HSD!H57)</f>
        <v>0.58132730807602651</v>
      </c>
      <c r="I57">
        <f>IF(I5=Surrender!I5,Surrender!I57,HSD!I57)</f>
        <v>0.5092619528791783</v>
      </c>
      <c r="J57">
        <f>IF(J5=Surrender!J5,Surrender!J57,HSD!J57)</f>
        <v>0.47531115602056634</v>
      </c>
      <c r="K57">
        <f>IF(K5=Surrender!K5,Surrender!K57,HSD!K57)</f>
        <v>0.44136035916195454</v>
      </c>
    </row>
    <row r="58" spans="1:24" x14ac:dyDescent="0.2">
      <c r="A58">
        <v>8</v>
      </c>
      <c r="B58">
        <f>IF(B6=Surrender!B6,Surrender!B58,HSD!B58)</f>
        <v>0.52707138879473447</v>
      </c>
      <c r="C58">
        <f>IF(C6=Surrender!C6,Surrender!C58,HSD!C58)</f>
        <v>0.83551674171585688</v>
      </c>
      <c r="D58">
        <f>IF(D6=Surrender!D6,Surrender!D58,HSD!D58)</f>
        <v>0.8716962731505089</v>
      </c>
      <c r="E58">
        <f>IF(E6=Surrender!E6,Surrender!E58,HSD!E58)</f>
        <v>0.90868869927296181</v>
      </c>
      <c r="F58">
        <f>IF(F6=Surrender!F6,Surrender!F58,HSD!F58)</f>
        <v>0.94565467941426418</v>
      </c>
      <c r="G58">
        <f>IF(G6=Surrender!G6,Surrender!G58,HSD!G58)</f>
        <v>0.98990982438337127</v>
      </c>
      <c r="H58">
        <f>IF(H6=Surrender!H6,Surrender!H58,HSD!H58)</f>
        <v>0.82933680626094375</v>
      </c>
      <c r="I58">
        <f>IF(I6=Surrender!I6,Surrender!I58,HSD!I58)</f>
        <v>0.64366225334303695</v>
      </c>
      <c r="J58">
        <f>IF(J6=Surrender!J6,Surrender!J58,HSD!J58)</f>
        <v>0.56761534177894479</v>
      </c>
      <c r="K58">
        <f>IF(K6=Surrender!K6,Surrender!K58,HSD!K58)</f>
        <v>0.52707138879473447</v>
      </c>
    </row>
    <row r="59" spans="1:24" x14ac:dyDescent="0.2">
      <c r="A59">
        <v>9</v>
      </c>
      <c r="B59">
        <f>IF(B7=Surrender!B7,Surrender!B59,HSD!B59)</f>
        <v>0.32740992228419225</v>
      </c>
      <c r="C59">
        <f>IF(C7=Surrender!C7,Surrender!C59,HSD!C59)</f>
        <v>0.49692057067091661</v>
      </c>
      <c r="D59">
        <f>IF(D7=Surrender!D7,Surrender!D59,HSD!D59)</f>
        <v>0.99208763175540482</v>
      </c>
      <c r="E59">
        <f>IF(E7=Surrender!E7,Surrender!E59,HSD!E59)</f>
        <v>1.0249392295743802</v>
      </c>
      <c r="F59">
        <f>IF(F7=Surrender!F7,Surrender!F59,HSD!F59)</f>
        <v>1.0578017640707118</v>
      </c>
      <c r="G59">
        <f>IF(G7=Surrender!G7,Surrender!G59,HSD!G59)</f>
        <v>1.0971053737455863</v>
      </c>
      <c r="H59">
        <f>IF(H7=Surrender!H7,Surrender!H59,HSD!H59)</f>
        <v>0.53479372800979086</v>
      </c>
      <c r="I59">
        <f>IF(I7=Surrender!I7,Surrender!I59,HSD!I59)</f>
        <v>0.4910928083344081</v>
      </c>
      <c r="J59">
        <f>IF(J7=Surrender!J7,Surrender!J59,HSD!J59)</f>
        <v>0.38894491666094894</v>
      </c>
      <c r="K59">
        <f>IF(K7=Surrender!K7,Surrender!K59,HSD!K59)</f>
        <v>0.33645241884235633</v>
      </c>
    </row>
    <row r="60" spans="1:24" x14ac:dyDescent="0.2">
      <c r="A60">
        <v>10</v>
      </c>
      <c r="B60">
        <f>IF(B8=Surrender!B8,Surrender!B60,HSD!B60)</f>
        <v>0.37304965193433309</v>
      </c>
      <c r="C60">
        <f>IF(C8=Surrender!C8,Surrender!C60,HSD!C60)</f>
        <v>1.1011257653812758</v>
      </c>
      <c r="D60">
        <f>IF(D8=Surrender!D8,Surrender!D60,HSD!D60)</f>
        <v>1.1287287215745923</v>
      </c>
      <c r="E60">
        <f>IF(E8=Surrender!E8,Surrender!E60,HSD!E60)</f>
        <v>1.1570097044780419</v>
      </c>
      <c r="F60">
        <f>IF(F8=Surrender!F8,Surrender!F60,HSD!F60)</f>
        <v>1.1852554608023249</v>
      </c>
      <c r="G60">
        <f>IF(G8=Surrender!G8,Surrender!G60,HSD!G60)</f>
        <v>1.2199493719560808</v>
      </c>
      <c r="H60">
        <f>IF(H8=Surrender!H8,Surrender!H60,HSD!H60)</f>
        <v>1.1213167131939819</v>
      </c>
      <c r="I60">
        <f>IF(I8=Surrender!I8,Surrender!I60,HSD!I60)</f>
        <v>1.0692068124279952</v>
      </c>
      <c r="J60">
        <f>IF(J8=Surrender!J8,Surrender!J60,HSD!J60)</f>
        <v>0.98512101765013715</v>
      </c>
      <c r="K60">
        <f>IF(K8=Surrender!K8,Surrender!K60,HSD!K60)</f>
        <v>0.39412588394544312</v>
      </c>
    </row>
    <row r="61" spans="1:24" x14ac:dyDescent="0.2">
      <c r="A61">
        <v>11</v>
      </c>
      <c r="B61">
        <f>IF(B9=Surrender!B9,Surrender!B61,HSD!B61)</f>
        <v>0.39876296082416712</v>
      </c>
      <c r="C61">
        <f>IF(C9=Surrender!C9,Surrender!C61,HSD!C61)</f>
        <v>1.1583687449680025</v>
      </c>
      <c r="D61">
        <f>IF(D9=Surrender!D9,Surrender!D61,HSD!D61)</f>
        <v>1.1842650078909081</v>
      </c>
      <c r="E61">
        <f>IF(E9=Surrender!E9,Surrender!E61,HSD!E61)</f>
        <v>1.210771838624396</v>
      </c>
      <c r="F61">
        <f>IF(F9=Surrender!F9,Surrender!F61,HSD!F61)</f>
        <v>1.2374775973674452</v>
      </c>
      <c r="G61">
        <f>IF(G9=Surrender!G9,Surrender!G61,HSD!G61)</f>
        <v>1.2668947185009185</v>
      </c>
      <c r="H61">
        <f>IF(H9=Surrender!H9,Surrender!H61,HSD!H61)</f>
        <v>1.1576053433748457</v>
      </c>
      <c r="I61">
        <f>IF(I9=Surrender!I9,Surrender!I61,HSD!I61)</f>
        <v>1.1012352494200111</v>
      </c>
      <c r="J61">
        <f>IF(J9=Surrender!J9,Surrender!J61,HSD!J61)</f>
        <v>1.0405035291051643</v>
      </c>
      <c r="K61">
        <f>IF(K9=Surrender!K9,Surrender!K61,HSD!K61)</f>
        <v>0.47309363070509958</v>
      </c>
    </row>
    <row r="62" spans="1:24" x14ac:dyDescent="0.2">
      <c r="A62">
        <v>12</v>
      </c>
      <c r="B62">
        <f>IF(B10=Surrender!B10,Surrender!B62,HSD!B62)</f>
        <v>0.46511154996698972</v>
      </c>
      <c r="C62">
        <f>IF(C10=Surrender!C10,Surrender!C62,HSD!C62)</f>
        <v>0.69688756298685139</v>
      </c>
      <c r="D62">
        <f>IF(D10=Surrender!D10,Surrender!D62,HSD!D62)</f>
        <v>0.71814562984669383</v>
      </c>
      <c r="E62">
        <f>IF(E10=Surrender!E10,Surrender!E62,HSD!E62)</f>
        <v>0.73988409640896491</v>
      </c>
      <c r="F62">
        <f>IF(F10=Surrender!F10,Surrender!F62,HSD!F62)</f>
        <v>0.76183680515696772</v>
      </c>
      <c r="G62">
        <f>IF(G10=Surrender!G10,Surrender!G62,HSD!G62)</f>
        <v>0.78510076102203563</v>
      </c>
      <c r="H62">
        <f>IF(H10=Surrender!H10,Surrender!H62,HSD!H62)</f>
        <v>0.6898989901048298</v>
      </c>
      <c r="I62">
        <f>IF(I10=Surrender!I10,Surrender!I62,HSD!I62)</f>
        <v>0.63407272606568921</v>
      </c>
      <c r="J62">
        <f>IF(J10=Surrender!J10,Surrender!J62,HSD!J62)</f>
        <v>0.57189527866267531</v>
      </c>
      <c r="K62">
        <f>IF(K10=Surrender!K10,Surrender!K62,HSD!K62)</f>
        <v>0.5006145085468714</v>
      </c>
    </row>
    <row r="63" spans="1:24" x14ac:dyDescent="0.2">
      <c r="A63">
        <v>13</v>
      </c>
      <c r="B63">
        <f>IF(B11=Surrender!B11,Surrender!B63,HSD!B63)</f>
        <v>0.43247938433349753</v>
      </c>
      <c r="C63">
        <f>IF(C11=Surrender!C11,Surrender!C63,HSD!C63)</f>
        <v>0.6424863112337188</v>
      </c>
      <c r="D63">
        <f>IF(D11=Surrender!D11,Surrender!D63,HSD!D63)</f>
        <v>0.66062641671097955</v>
      </c>
      <c r="E63">
        <f>IF(E11=Surrender!E11,Surrender!E63,HSD!E63)</f>
        <v>0.67919664325472762</v>
      </c>
      <c r="F63">
        <f>IF(F11=Surrender!F11,Surrender!F63,HSD!F63)</f>
        <v>0.69777470214431192</v>
      </c>
      <c r="G63">
        <f>IF(G11=Surrender!G11,Surrender!G63,HSD!G63)</f>
        <v>0.72000068531665129</v>
      </c>
      <c r="H63">
        <f>IF(H11=Surrender!H11,Surrender!H63,HSD!H63)</f>
        <v>0.64954323497228628</v>
      </c>
      <c r="I63">
        <f>IF(I11=Surrender!I11,Surrender!I63,HSD!I63)</f>
        <v>0.59642022725781352</v>
      </c>
      <c r="J63">
        <f>IF(J11=Surrender!J11,Surrender!J63,HSD!J63)</f>
        <v>0.53675294644199134</v>
      </c>
      <c r="K63">
        <f>IF(K11=Surrender!K11,Surrender!K63,HSD!K63)</f>
        <v>0.4679823429133792</v>
      </c>
    </row>
    <row r="64" spans="1:24" x14ac:dyDescent="0.2">
      <c r="A64">
        <v>14</v>
      </c>
      <c r="B64">
        <f>IF(B12=Surrender!B12,Surrender!B64,HSD!B64)</f>
        <v>0.39984721870000534</v>
      </c>
      <c r="C64">
        <f>IF(C12=Surrender!C12,Surrender!C64,HSD!C64)</f>
        <v>0.58808505948058631</v>
      </c>
      <c r="D64">
        <f>IF(D12=Surrender!D12,Surrender!D64,HSD!D64)</f>
        <v>0.60310720357526515</v>
      </c>
      <c r="E64">
        <f>IF(E12=Surrender!E12,Surrender!E64,HSD!E64)</f>
        <v>0.61850919010049021</v>
      </c>
      <c r="F64">
        <f>IF(F12=Surrender!F12,Surrender!F64,HSD!F64)</f>
        <v>0.63371259913165623</v>
      </c>
      <c r="G64">
        <f>IF(G12=Surrender!G12,Surrender!G64,HSD!G64)</f>
        <v>0.65490060961126717</v>
      </c>
      <c r="H64">
        <f>IF(H12=Surrender!H12,Surrender!H64,HSD!H64)</f>
        <v>0.60918747983974264</v>
      </c>
      <c r="I64">
        <f>IF(I12=Surrender!I12,Surrender!I64,HSD!I64)</f>
        <v>0.55876772844993794</v>
      </c>
      <c r="J64">
        <f>IF(J12=Surrender!J12,Surrender!J64,HSD!J64)</f>
        <v>0.50161061422130748</v>
      </c>
      <c r="K64">
        <f>IF(K12=Surrender!K12,Surrender!K64,HSD!K64)</f>
        <v>0.43535017727988706</v>
      </c>
    </row>
    <row r="65" spans="1:11" x14ac:dyDescent="0.2">
      <c r="A65">
        <v>15</v>
      </c>
      <c r="B65">
        <f>IF(B13=Surrender!B13,Surrender!B65,HSD!B65)</f>
        <v>0.3672150530665132</v>
      </c>
      <c r="C65">
        <f>IF(C13=Surrender!C13,Surrender!C65,HSD!C65)</f>
        <v>0.53368380772745383</v>
      </c>
      <c r="D65">
        <f>IF(D13=Surrender!D13,Surrender!D65,HSD!D65)</f>
        <v>0.54558799043955075</v>
      </c>
      <c r="E65">
        <f>IF(E13=Surrender!E13,Surrender!E65,HSD!E65)</f>
        <v>0.55782173694625292</v>
      </c>
      <c r="F65">
        <f>IF(F13=Surrender!F13,Surrender!F65,HSD!F65)</f>
        <v>0.56965049611900043</v>
      </c>
      <c r="G65">
        <f>IF(G13=Surrender!G13,Surrender!G65,HSD!G65)</f>
        <v>0.58980053390588283</v>
      </c>
      <c r="H65">
        <f>IF(H13=Surrender!H13,Surrender!H65,HSD!H65)</f>
        <v>0.56883172470719912</v>
      </c>
      <c r="I65">
        <f>IF(I13=Surrender!I13,Surrender!I65,HSD!I65)</f>
        <v>0.52111522964206236</v>
      </c>
      <c r="J65">
        <f>IF(J13=Surrender!J13,Surrender!J65,HSD!J65)</f>
        <v>0.46646828200062368</v>
      </c>
      <c r="K65">
        <f>IF(K13=Surrender!K13,Surrender!K65,HSD!K65)</f>
        <v>0.40271801164639481</v>
      </c>
    </row>
    <row r="66" spans="1:11" x14ac:dyDescent="0.2">
      <c r="A66">
        <v>16</v>
      </c>
      <c r="B66">
        <f>IF(B14=Surrender!B14,Surrender!B66,HSD!B66)</f>
        <v>0.334582887433021</v>
      </c>
      <c r="C66">
        <f>IF(C14=Surrender!C14,Surrender!C66,HSD!C66)</f>
        <v>0.47928255597432129</v>
      </c>
      <c r="D66">
        <f>IF(D14=Surrender!D14,Surrender!D66,HSD!D66)</f>
        <v>0.48806877730383641</v>
      </c>
      <c r="E66">
        <f>IF(E14=Surrender!E14,Surrender!E66,HSD!E66)</f>
        <v>0.49713428379201546</v>
      </c>
      <c r="F66">
        <f>IF(F14=Surrender!F14,Surrender!F66,HSD!F66)</f>
        <v>0.50558839310634462</v>
      </c>
      <c r="G66">
        <f>IF(G14=Surrender!G14,Surrender!G66,HSD!G66)</f>
        <v>0.5247004582004986</v>
      </c>
      <c r="H66">
        <f>IF(H14=Surrender!H14,Surrender!H66,HSD!H66)</f>
        <v>0.52847596957465548</v>
      </c>
      <c r="I66">
        <f>IF(I14=Surrender!I14,Surrender!I66,HSD!I66)</f>
        <v>0.48346273083418678</v>
      </c>
      <c r="J66">
        <f>IF(J14=Surrender!J14,Surrender!J66,HSD!J66)</f>
        <v>0.43132594977993971</v>
      </c>
      <c r="K66">
        <f>IF(K14=Surrender!K14,Surrender!K66,HSD!K66)</f>
        <v>0.37008584601290268</v>
      </c>
    </row>
    <row r="67" spans="1:11" x14ac:dyDescent="0.2">
      <c r="A67">
        <v>17</v>
      </c>
      <c r="B67">
        <f>IF(B15=Surrender!B15,Surrender!B67,HSD!B67)</f>
        <v>0.30195072179952875</v>
      </c>
      <c r="C67">
        <f>IF(C15=Surrender!C15,Surrender!C67,HSD!C67)</f>
        <v>0.42488130422118875</v>
      </c>
      <c r="D67">
        <f>IF(D15=Surrender!D15,Surrender!D67,HSD!D67)</f>
        <v>0.43054956416812201</v>
      </c>
      <c r="E67">
        <f>IF(E15=Surrender!E15,Surrender!E67,HSD!E67)</f>
        <v>0.43644683063777806</v>
      </c>
      <c r="F67">
        <f>IF(F15=Surrender!F15,Surrender!F67,HSD!F67)</f>
        <v>0.44152629009368882</v>
      </c>
      <c r="G67">
        <f>IF(G15=Surrender!G15,Surrender!G67,HSD!G67)</f>
        <v>0.45960038249511437</v>
      </c>
      <c r="H67">
        <f>IF(H15=Surrender!H15,Surrender!H67,HSD!H67)</f>
        <v>0.48812021444211184</v>
      </c>
      <c r="I67">
        <f>IF(I15=Surrender!I15,Surrender!I67,HSD!I67)</f>
        <v>0.4458102320263112</v>
      </c>
      <c r="J67">
        <f>IF(J15=Surrender!J15,Surrender!J67,HSD!J67)</f>
        <v>0.39618361755925585</v>
      </c>
      <c r="K67">
        <f>IF(K15=Surrender!K15,Surrender!K67,HSD!K67)</f>
        <v>0.33745368037941048</v>
      </c>
    </row>
    <row r="68" spans="1:11" x14ac:dyDescent="0.2">
      <c r="A68">
        <v>18</v>
      </c>
      <c r="B68">
        <f>IF(B16=Surrender!B16,Surrender!B68,HSD!B68)</f>
        <v>0.2521763502394806</v>
      </c>
      <c r="C68">
        <f>IF(C16=Surrender!C16,Surrender!C68,HSD!C68)</f>
        <v>0.34897095407917395</v>
      </c>
      <c r="D68">
        <f>IF(D16=Surrender!D16,Surrender!D68,HSD!D68)</f>
        <v>0.35225589136915536</v>
      </c>
      <c r="E68">
        <f>IF(E16=Surrender!E16,Surrender!E68,HSD!E68)</f>
        <v>0.35568403350667943</v>
      </c>
      <c r="F68">
        <f>IF(F16=Surrender!F16,Surrender!F68,HSD!F68)</f>
        <v>0.35865629703940993</v>
      </c>
      <c r="G68">
        <f>IF(G16=Surrender!G16,Surrender!G68,HSD!G68)</f>
        <v>0.36904827963536913</v>
      </c>
      <c r="H68">
        <f>IF(H16=Surrender!H16,Surrender!H68,HSD!H68)</f>
        <v>0.39106196795660841</v>
      </c>
      <c r="I68">
        <f>IF(I16=Surrender!I16,Surrender!I68,HSD!I68)</f>
        <v>0.38837826484164018</v>
      </c>
      <c r="J68">
        <f>IF(J16=Surrender!J16,Surrender!J68,HSD!J68)</f>
        <v>0.34258044818689626</v>
      </c>
      <c r="K68">
        <f>IF(K16=Surrender!K16,Surrender!K68,HSD!K68)</f>
        <v>0.28767930881936227</v>
      </c>
    </row>
    <row r="69" spans="1:11" x14ac:dyDescent="0.2">
      <c r="A69">
        <v>19</v>
      </c>
      <c r="B69">
        <f>IF(B17=Surrender!B17,Surrender!B69,HSD!B69)</f>
        <v>0.18525977275287642</v>
      </c>
      <c r="C69">
        <f>IF(C17=Surrender!C17,Surrender!C69,HSD!C69)</f>
        <v>0.25230562695643682</v>
      </c>
      <c r="D69">
        <f>IF(D17=Surrender!D17,Surrender!D69,HSD!D69)</f>
        <v>0.25388801450022797</v>
      </c>
      <c r="E69">
        <f>IF(E17=Surrender!E17,Surrender!E69,HSD!E69)</f>
        <v>0.25554614799201109</v>
      </c>
      <c r="F69">
        <f>IF(F17=Surrender!F17,Surrender!F69,HSD!F69)</f>
        <v>0.25697841394350773</v>
      </c>
      <c r="G69">
        <f>IF(G17=Surrender!G17,Surrender!G69,HSD!G69)</f>
        <v>0.26214747233405306</v>
      </c>
      <c r="H69">
        <f>IF(H17=Surrender!H17,Surrender!H69,HSD!H69)</f>
        <v>0.27280418869802692</v>
      </c>
      <c r="I69">
        <f>IF(I17=Surrender!I17,Surrender!I69,HSD!I69)</f>
        <v>0.27566387070029214</v>
      </c>
      <c r="J69">
        <f>IF(J17=Surrender!J17,Surrender!J69,HSD!J69)</f>
        <v>0.27051644166286098</v>
      </c>
      <c r="K69">
        <f>IF(K17=Surrender!K17,Surrender!K69,HSD!K69)</f>
        <v>0.22076273133275809</v>
      </c>
    </row>
    <row r="70" spans="1:11" x14ac:dyDescent="0.2">
      <c r="A70">
        <v>20</v>
      </c>
      <c r="B70">
        <f>IF(B18=Surrender!B18,Surrender!B70,HSD!B70)</f>
        <v>0.1012009893397162</v>
      </c>
      <c r="C70">
        <f>IF(C18=Surrender!C18,Surrender!C70,HSD!C70)</f>
        <v>0.13569331007600618</v>
      </c>
      <c r="D70">
        <f>IF(D18=Surrender!D18,Surrender!D70,HSD!D70)</f>
        <v>0.13620005496949994</v>
      </c>
      <c r="E70">
        <f>IF(E18=Surrender!E18,Surrender!E70,HSD!E70)</f>
        <v>0.13673342968706456</v>
      </c>
      <c r="F70">
        <f>IF(F18=Surrender!F18,Surrender!F70,HSD!F70)</f>
        <v>0.1371928963992739</v>
      </c>
      <c r="G70">
        <f>IF(G18=Surrender!G18,Surrender!G70,HSD!G70)</f>
        <v>0.13889796059116616</v>
      </c>
      <c r="H70">
        <f>IF(H18=Surrender!H18,Surrender!H70,HSD!H70)</f>
        <v>0.14245019937915746</v>
      </c>
      <c r="I70">
        <f>IF(I18=Surrender!I18,Surrender!I70,HSD!I70)</f>
        <v>0.14317000818214867</v>
      </c>
      <c r="J70">
        <f>IF(J18=Surrender!J18,Surrender!J70,HSD!J70)</f>
        <v>0.14448863940726833</v>
      </c>
      <c r="K70">
        <f>IF(K18=Surrender!K18,Surrender!K70,HSD!K70)</f>
        <v>0.13670394791959786</v>
      </c>
    </row>
    <row r="71" spans="1:11" x14ac:dyDescent="0.2">
      <c r="A71">
        <v>21</v>
      </c>
      <c r="B71">
        <f>IF(B19=Surrender!B19,Surrender!B71,HSD!B71)</f>
        <v>0</v>
      </c>
      <c r="C71">
        <f>IF(C19=Surrender!C19,Surrender!C71,HSD!C71)</f>
        <v>0</v>
      </c>
      <c r="D71">
        <f>IF(D19=Surrender!D19,Surrender!D71,HSD!D71)</f>
        <v>0</v>
      </c>
      <c r="E71">
        <f>IF(E19=Surrender!E19,Surrender!E71,HSD!E71)</f>
        <v>0</v>
      </c>
      <c r="F71">
        <f>IF(F19=Surrender!F19,Surrender!F71,HSD!F71)</f>
        <v>0</v>
      </c>
      <c r="G71">
        <f>IF(G19=Surrender!G19,Surrender!G71,HSD!G71)</f>
        <v>0</v>
      </c>
      <c r="H71">
        <f>IF(H19=Surrender!H19,Surrender!H71,HSD!H71)</f>
        <v>0</v>
      </c>
      <c r="I71">
        <f>IF(I19=Surrender!I19,Surrender!I71,HSD!I71)</f>
        <v>0</v>
      </c>
      <c r="J71">
        <f>IF(J19=Surrender!J19,Surrender!J71,HSD!J71)</f>
        <v>0</v>
      </c>
      <c r="K71">
        <f>IF(K19=Surrender!K19,Surrender!K71,HSD!K71)</f>
        <v>0</v>
      </c>
    </row>
    <row r="72" spans="1:11" x14ac:dyDescent="0.2">
      <c r="A72">
        <v>22</v>
      </c>
      <c r="B72">
        <f>IF(B20=Surrender!B20,Surrender!B72,HSD!B72)</f>
        <v>0</v>
      </c>
      <c r="C72">
        <f>IF(C20=Surrender!C20,Surrender!C72,HSD!C72)</f>
        <v>0</v>
      </c>
      <c r="D72">
        <f>IF(D20=Surrender!D20,Surrender!D72,HSD!D72)</f>
        <v>0</v>
      </c>
      <c r="E72">
        <f>IF(E20=Surrender!E20,Surrender!E72,HSD!E72)</f>
        <v>0</v>
      </c>
      <c r="F72">
        <f>IF(F20=Surrender!F20,Surrender!F72,HSD!F72)</f>
        <v>0</v>
      </c>
      <c r="G72">
        <f>IF(G20=Surrender!G20,Surrender!G72,HSD!G72)</f>
        <v>0</v>
      </c>
      <c r="H72">
        <f>IF(H20=Surrender!H20,Surrender!H72,HSD!H72)</f>
        <v>0</v>
      </c>
      <c r="I72">
        <f>IF(I20=Surrender!I20,Surrender!I72,HSD!I72)</f>
        <v>0</v>
      </c>
      <c r="J72">
        <f>IF(J20=Surrender!J20,Surrender!J72,HSD!J72)</f>
        <v>0</v>
      </c>
      <c r="K72">
        <f>IF(K20=Surrender!K20,Surrender!K72,HSD!K72)</f>
        <v>0</v>
      </c>
    </row>
    <row r="73" spans="1:11" x14ac:dyDescent="0.2">
      <c r="A73">
        <v>23</v>
      </c>
      <c r="B73">
        <f>IF(B21=Surrender!B21,Surrender!B73,HSD!B73)</f>
        <v>0</v>
      </c>
      <c r="C73">
        <f>IF(C21=Surrender!C21,Surrender!C73,HSD!C73)</f>
        <v>0</v>
      </c>
      <c r="D73">
        <f>IF(D21=Surrender!D21,Surrender!D73,HSD!D73)</f>
        <v>0</v>
      </c>
      <c r="E73">
        <f>IF(E21=Surrender!E21,Surrender!E73,HSD!E73)</f>
        <v>0</v>
      </c>
      <c r="F73">
        <f>IF(F21=Surrender!F21,Surrender!F73,HSD!F73)</f>
        <v>0</v>
      </c>
      <c r="G73">
        <f>IF(G21=Surrender!G21,Surrender!G73,HSD!G73)</f>
        <v>0</v>
      </c>
      <c r="H73">
        <f>IF(H21=Surrender!H21,Surrender!H73,HSD!H73)</f>
        <v>0</v>
      </c>
      <c r="I73">
        <f>IF(I21=Surrender!I21,Surrender!I73,HSD!I73)</f>
        <v>0</v>
      </c>
      <c r="J73">
        <f>IF(J21=Surrender!J21,Surrender!J73,HSD!J73)</f>
        <v>0</v>
      </c>
      <c r="K73">
        <f>IF(K21=Surrender!K21,Surrender!K73,HSD!K73)</f>
        <v>0</v>
      </c>
    </row>
    <row r="74" spans="1:11" x14ac:dyDescent="0.2">
      <c r="A74">
        <v>24</v>
      </c>
      <c r="B74">
        <f>IF(B22=Surrender!B22,Surrender!B74,HSD!B74)</f>
        <v>0</v>
      </c>
      <c r="C74">
        <f>IF(C22=Surrender!C22,Surrender!C74,HSD!C74)</f>
        <v>0</v>
      </c>
      <c r="D74">
        <f>IF(D22=Surrender!D22,Surrender!D74,HSD!D74)</f>
        <v>0</v>
      </c>
      <c r="E74">
        <f>IF(E22=Surrender!E22,Surrender!E74,HSD!E74)</f>
        <v>0</v>
      </c>
      <c r="F74">
        <f>IF(F22=Surrender!F22,Surrender!F74,HSD!F74)</f>
        <v>0</v>
      </c>
      <c r="G74">
        <f>IF(G22=Surrender!G22,Surrender!G74,HSD!G74)</f>
        <v>0</v>
      </c>
      <c r="H74">
        <f>IF(H22=Surrender!H22,Surrender!H74,HSD!H74)</f>
        <v>0</v>
      </c>
      <c r="I74">
        <f>IF(I22=Surrender!I22,Surrender!I74,HSD!I74)</f>
        <v>0</v>
      </c>
      <c r="J74">
        <f>IF(J22=Surrender!J22,Surrender!J74,HSD!J74)</f>
        <v>0</v>
      </c>
      <c r="K74">
        <f>IF(K22=Surrender!K22,Surrender!K74,HSD!K74)</f>
        <v>0</v>
      </c>
    </row>
    <row r="75" spans="1:11" x14ac:dyDescent="0.2">
      <c r="A75">
        <v>25</v>
      </c>
      <c r="B75">
        <f>IF(B23=Surrender!B23,Surrender!B75,HSD!B75)</f>
        <v>0</v>
      </c>
      <c r="C75">
        <f>IF(C23=Surrender!C23,Surrender!C75,HSD!C75)</f>
        <v>0</v>
      </c>
      <c r="D75">
        <f>IF(D23=Surrender!D23,Surrender!D75,HSD!D75)</f>
        <v>0</v>
      </c>
      <c r="E75">
        <f>IF(E23=Surrender!E23,Surrender!E75,HSD!E75)</f>
        <v>0</v>
      </c>
      <c r="F75">
        <f>IF(F23=Surrender!F23,Surrender!F75,HSD!F75)</f>
        <v>0</v>
      </c>
      <c r="G75">
        <f>IF(G23=Surrender!G23,Surrender!G75,HSD!G75)</f>
        <v>0</v>
      </c>
      <c r="H75">
        <f>IF(H23=Surrender!H23,Surrender!H75,HSD!H75)</f>
        <v>0</v>
      </c>
      <c r="I75">
        <f>IF(I23=Surrender!I23,Surrender!I75,HSD!I75)</f>
        <v>0</v>
      </c>
      <c r="J75">
        <f>IF(J23=Surrender!J23,Surrender!J75,HSD!J75)</f>
        <v>0</v>
      </c>
      <c r="K75">
        <f>IF(K23=Surrender!K23,Surrender!K75,HSD!K75)</f>
        <v>0</v>
      </c>
    </row>
    <row r="76" spans="1:11" x14ac:dyDescent="0.2">
      <c r="A76">
        <v>26</v>
      </c>
      <c r="B76">
        <f>IF(B24=Surrender!B24,Surrender!B76,HSD!B76)</f>
        <v>0</v>
      </c>
      <c r="C76">
        <f>IF(C24=Surrender!C24,Surrender!C76,HSD!C76)</f>
        <v>0</v>
      </c>
      <c r="D76">
        <f>IF(D24=Surrender!D24,Surrender!D76,HSD!D76)</f>
        <v>0</v>
      </c>
      <c r="E76">
        <f>IF(E24=Surrender!E24,Surrender!E76,HSD!E76)</f>
        <v>0</v>
      </c>
      <c r="F76">
        <f>IF(F24=Surrender!F24,Surrender!F76,HSD!F76)</f>
        <v>0</v>
      </c>
      <c r="G76">
        <f>IF(G24=Surrender!G24,Surrender!G76,HSD!G76)</f>
        <v>0</v>
      </c>
      <c r="H76">
        <f>IF(H24=Surrender!H24,Surrender!H76,HSD!H76)</f>
        <v>0</v>
      </c>
      <c r="I76">
        <f>IF(I24=Surrender!I24,Surrender!I76,HSD!I76)</f>
        <v>0</v>
      </c>
      <c r="J76">
        <f>IF(J24=Surrender!J24,Surrender!J76,HSD!J76)</f>
        <v>0</v>
      </c>
      <c r="K76">
        <f>IF(K24=Surrender!K24,Surrender!K76,HSD!K76)</f>
        <v>0</v>
      </c>
    </row>
    <row r="77" spans="1:11" x14ac:dyDescent="0.2">
      <c r="A77">
        <v>27</v>
      </c>
      <c r="B77">
        <f>IF(B25=Surrender!B25,Surrender!B77,HSD!B77)</f>
        <v>0</v>
      </c>
      <c r="C77">
        <f>IF(C25=Surrender!C25,Surrender!C77,HSD!C77)</f>
        <v>0</v>
      </c>
      <c r="D77">
        <f>IF(D25=Surrender!D25,Surrender!D77,HSD!D77)</f>
        <v>0</v>
      </c>
      <c r="E77">
        <f>IF(E25=Surrender!E25,Surrender!E77,HSD!E77)</f>
        <v>0</v>
      </c>
      <c r="F77">
        <f>IF(F25=Surrender!F25,Surrender!F77,HSD!F77)</f>
        <v>0</v>
      </c>
      <c r="G77">
        <f>IF(G25=Surrender!G25,Surrender!G77,HSD!G77)</f>
        <v>0</v>
      </c>
      <c r="H77">
        <f>IF(H25=Surrender!H25,Surrender!H77,HSD!H77)</f>
        <v>0</v>
      </c>
      <c r="I77">
        <f>IF(I25=Surrender!I25,Surrender!I77,HSD!I77)</f>
        <v>0</v>
      </c>
      <c r="J77">
        <f>IF(J25=Surrender!J25,Surrender!J77,HSD!J77)</f>
        <v>0</v>
      </c>
      <c r="K77">
        <f>IF(K25=Surrender!K25,Surrender!K77,HSD!K77)</f>
        <v>0</v>
      </c>
    </row>
    <row r="78" spans="1:11" x14ac:dyDescent="0.2">
      <c r="A78">
        <v>28</v>
      </c>
      <c r="B78">
        <f>IF(B26=Surrender!B26,Surrender!B78,HSD!B78)</f>
        <v>0</v>
      </c>
      <c r="C78">
        <f>IF(C26=Surrender!C26,Surrender!C78,HSD!C78)</f>
        <v>0</v>
      </c>
      <c r="D78">
        <f>IF(D26=Surrender!D26,Surrender!D78,HSD!D78)</f>
        <v>0</v>
      </c>
      <c r="E78">
        <f>IF(E26=Surrender!E26,Surrender!E78,HSD!E78)</f>
        <v>0</v>
      </c>
      <c r="F78">
        <f>IF(F26=Surrender!F26,Surrender!F78,HSD!F78)</f>
        <v>0</v>
      </c>
      <c r="G78">
        <f>IF(G26=Surrender!G26,Surrender!G78,HSD!G78)</f>
        <v>0</v>
      </c>
      <c r="H78">
        <f>IF(H26=Surrender!H26,Surrender!H78,HSD!H78)</f>
        <v>0</v>
      </c>
      <c r="I78">
        <f>IF(I26=Surrender!I26,Surrender!I78,HSD!I78)</f>
        <v>0</v>
      </c>
      <c r="J78">
        <f>IF(J26=Surrender!J26,Surrender!J78,HSD!J78)</f>
        <v>0</v>
      </c>
      <c r="K78">
        <f>IF(K26=Surrender!K26,Surrender!K78,HSD!K78)</f>
        <v>0</v>
      </c>
    </row>
    <row r="79" spans="1:11" x14ac:dyDescent="0.2">
      <c r="A79">
        <v>29</v>
      </c>
      <c r="B79">
        <f>IF(B27=Surrender!B27,Surrender!B79,HSD!B79)</f>
        <v>0</v>
      </c>
      <c r="C79">
        <f>IF(C27=Surrender!C27,Surrender!C79,HSD!C79)</f>
        <v>0</v>
      </c>
      <c r="D79">
        <f>IF(D27=Surrender!D27,Surrender!D79,HSD!D79)</f>
        <v>0</v>
      </c>
      <c r="E79">
        <f>IF(E27=Surrender!E27,Surrender!E79,HSD!E79)</f>
        <v>0</v>
      </c>
      <c r="F79">
        <f>IF(F27=Surrender!F27,Surrender!F79,HSD!F79)</f>
        <v>0</v>
      </c>
      <c r="G79">
        <f>IF(G27=Surrender!G27,Surrender!G79,HSD!G79)</f>
        <v>0</v>
      </c>
      <c r="H79">
        <f>IF(H27=Surrender!H27,Surrender!H79,HSD!H79)</f>
        <v>0</v>
      </c>
      <c r="I79">
        <f>IF(I27=Surrender!I27,Surrender!I79,HSD!I79)</f>
        <v>0</v>
      </c>
      <c r="J79">
        <f>IF(J27=Surrender!J27,Surrender!J79,HSD!J79)</f>
        <v>0</v>
      </c>
      <c r="K79">
        <f>IF(K27=Surrender!K27,Surrender!K79,HSD!K79)</f>
        <v>0</v>
      </c>
    </row>
    <row r="80" spans="1:11" x14ac:dyDescent="0.2">
      <c r="A80">
        <v>30</v>
      </c>
      <c r="B80">
        <f>IF(B28=Surrender!B28,Surrender!B80,HSD!B80)</f>
        <v>0</v>
      </c>
      <c r="C80">
        <f>IF(C28=Surrender!C28,Surrender!C80,HSD!C80)</f>
        <v>0</v>
      </c>
      <c r="D80">
        <f>IF(D28=Surrender!D28,Surrender!D80,HSD!D80)</f>
        <v>0</v>
      </c>
      <c r="E80">
        <f>IF(E28=Surrender!E28,Surrender!E80,HSD!E80)</f>
        <v>0</v>
      </c>
      <c r="F80">
        <f>IF(F28=Surrender!F28,Surrender!F80,HSD!F80)</f>
        <v>0</v>
      </c>
      <c r="G80">
        <f>IF(G28=Surrender!G28,Surrender!G80,HSD!G80)</f>
        <v>0</v>
      </c>
      <c r="H80">
        <f>IF(H28=Surrender!H28,Surrender!H80,HSD!H80)</f>
        <v>0</v>
      </c>
      <c r="I80">
        <f>IF(I28=Surrender!I28,Surrender!I80,HSD!I80)</f>
        <v>0</v>
      </c>
      <c r="J80">
        <f>IF(J28=Surrender!J28,Surrender!J80,HSD!J80)</f>
        <v>0</v>
      </c>
      <c r="K80">
        <f>IF(K28=Surrender!K28,Surrender!K80,HSD!K80)</f>
        <v>0</v>
      </c>
    </row>
    <row r="81" spans="1:11" x14ac:dyDescent="0.2">
      <c r="A81">
        <v>31</v>
      </c>
      <c r="B81">
        <f>IF(B29=Surrender!B29,Surrender!B81,HSD!B81)</f>
        <v>0</v>
      </c>
      <c r="C81">
        <f>IF(C29=Surrender!C29,Surrender!C81,HSD!C81)</f>
        <v>0</v>
      </c>
      <c r="D81">
        <f>IF(D29=Surrender!D29,Surrender!D81,HSD!D81)</f>
        <v>0</v>
      </c>
      <c r="E81">
        <f>IF(E29=Surrender!E29,Surrender!E81,HSD!E81)</f>
        <v>0</v>
      </c>
      <c r="F81">
        <f>IF(F29=Surrender!F29,Surrender!F81,HSD!F81)</f>
        <v>0</v>
      </c>
      <c r="G81">
        <f>IF(G29=Surrender!G29,Surrender!G81,HSD!G81)</f>
        <v>0</v>
      </c>
      <c r="H81">
        <f>IF(H29=Surrender!H29,Surrender!H81,HSD!H81)</f>
        <v>0</v>
      </c>
      <c r="I81">
        <f>IF(I29=Surrender!I29,Surrender!I81,HSD!I81)</f>
        <v>0</v>
      </c>
      <c r="J81">
        <f>IF(J29=Surrender!J29,Surrender!J81,HSD!J81)</f>
        <v>0</v>
      </c>
      <c r="K81">
        <f>IF(K29=Surrender!K29,Surrender!K81,HSD!K81)</f>
        <v>0</v>
      </c>
    </row>
    <row r="83" spans="1:11" x14ac:dyDescent="0.2">
      <c r="A83" t="s">
        <v>4</v>
      </c>
      <c r="B83">
        <v>1</v>
      </c>
      <c r="C83">
        <v>2</v>
      </c>
      <c r="D83">
        <v>3</v>
      </c>
      <c r="E83">
        <v>4</v>
      </c>
      <c r="F83">
        <v>5</v>
      </c>
      <c r="G83">
        <v>6</v>
      </c>
      <c r="H83">
        <v>7</v>
      </c>
      <c r="I83">
        <v>8</v>
      </c>
      <c r="J83">
        <v>9</v>
      </c>
      <c r="K83">
        <v>10</v>
      </c>
    </row>
    <row r="84" spans="1:11" x14ac:dyDescent="0.2">
      <c r="A84">
        <v>12</v>
      </c>
      <c r="B84">
        <f>IF(B32=Surrender!B32,Surrender!B84,HSD!B84)</f>
        <v>0.59564021250095844</v>
      </c>
      <c r="C84">
        <f>IF(C32=Surrender!C32,Surrender!C84,HSD!C84)</f>
        <v>0.91449256999938144</v>
      </c>
      <c r="D84">
        <f>IF(D32=Surrender!D32,Surrender!D84,HSD!D84)</f>
        <v>0.9482224823895512</v>
      </c>
      <c r="E84">
        <f>IF(E32=Surrender!E32,Surrender!E84,HSD!E84)</f>
        <v>0.98263390902591441</v>
      </c>
      <c r="F84">
        <f>IF(F32=Surrender!F32,Surrender!F84,HSD!F84)</f>
        <v>1.0180852172075907</v>
      </c>
      <c r="G84">
        <f>IF(G32=Surrender!G32,Surrender!G84,HSD!G84)</f>
        <v>1.0455010638435729</v>
      </c>
      <c r="H84">
        <f>IF(H32=Surrender!H32,Surrender!H84,HSD!H84)</f>
        <v>0.85132201063500423</v>
      </c>
      <c r="I84">
        <f>IF(I32=Surrender!I32,Surrender!I84,HSD!I84)</f>
        <v>0.78468272129719163</v>
      </c>
      <c r="J84">
        <f>IF(J32=Surrender!J32,Surrender!J84,HSD!J84)</f>
        <v>0.71246460754541086</v>
      </c>
      <c r="K84">
        <f>IF(K32=Surrender!K32,Surrender!K84,HSD!K84)</f>
        <v>0.63114317108084017</v>
      </c>
    </row>
    <row r="85" spans="1:11" x14ac:dyDescent="0.2">
      <c r="A85">
        <v>13</v>
      </c>
      <c r="B85">
        <f>IF(B33=Surrender!B33,Surrender!B85,HSD!B85)</f>
        <v>0.59564021250095844</v>
      </c>
      <c r="C85">
        <f>IF(C33=Surrender!C33,Surrender!C85,HSD!C85)</f>
        <v>0.91449256999938133</v>
      </c>
      <c r="D85">
        <f>IF(D33=Surrender!D33,Surrender!D85,HSD!D85)</f>
        <v>0.94822248238955142</v>
      </c>
      <c r="E85">
        <f>IF(E33=Surrender!E33,Surrender!E85,HSD!E85)</f>
        <v>0.98263390902591441</v>
      </c>
      <c r="F85">
        <f>IF(F33=Surrender!F33,Surrender!F85,HSD!F85)</f>
        <v>1.0180852172075907</v>
      </c>
      <c r="G85">
        <f>IF(G33=Surrender!G33,Surrender!G85,HSD!G85)</f>
        <v>1.0455010638435727</v>
      </c>
      <c r="H85">
        <f>IF(H33=Surrender!H33,Surrender!H85,HSD!H85)</f>
        <v>0.85132201063500423</v>
      </c>
      <c r="I85">
        <f>IF(I33=Surrender!I33,Surrender!I85,HSD!I85)</f>
        <v>0.78468272129719152</v>
      </c>
      <c r="J85">
        <f>IF(J33=Surrender!J33,Surrender!J85,HSD!J85)</f>
        <v>0.71246460754541074</v>
      </c>
      <c r="K85">
        <f>IF(K33=Surrender!K33,Surrender!K85,HSD!K85)</f>
        <v>0.63114317108084017</v>
      </c>
    </row>
    <row r="86" spans="1:11" x14ac:dyDescent="0.2">
      <c r="A86">
        <v>14</v>
      </c>
      <c r="B86">
        <f>IF(B34=Surrender!B34,Surrender!B86,HSD!B86)</f>
        <v>0.59564021250095844</v>
      </c>
      <c r="C86">
        <f>IF(C34=Surrender!C34,Surrender!C86,HSD!C86)</f>
        <v>0.91449256999938133</v>
      </c>
      <c r="D86">
        <f>IF(D34=Surrender!D34,Surrender!D86,HSD!D86)</f>
        <v>0.94822248238955142</v>
      </c>
      <c r="E86">
        <f>IF(E34=Surrender!E34,Surrender!E86,HSD!E86)</f>
        <v>0.98263390902591441</v>
      </c>
      <c r="F86">
        <f>IF(F34=Surrender!F34,Surrender!F86,HSD!F86)</f>
        <v>1.0180852172075909</v>
      </c>
      <c r="G86">
        <f>IF(G34=Surrender!G34,Surrender!G86,HSD!G86)</f>
        <v>1.0455010638435729</v>
      </c>
      <c r="H86">
        <f>IF(H34=Surrender!H34,Surrender!H86,HSD!H86)</f>
        <v>0.85132201063500423</v>
      </c>
      <c r="I86">
        <f>IF(I34=Surrender!I34,Surrender!I86,HSD!I86)</f>
        <v>0.78468272129719152</v>
      </c>
      <c r="J86">
        <f>IF(J34=Surrender!J34,Surrender!J86,HSD!J86)</f>
        <v>0.71246460754541074</v>
      </c>
      <c r="K86">
        <f>IF(K34=Surrender!K34,Surrender!K86,HSD!K86)</f>
        <v>0.63114317108084017</v>
      </c>
    </row>
    <row r="87" spans="1:11" x14ac:dyDescent="0.2">
      <c r="A87">
        <v>15</v>
      </c>
      <c r="B87">
        <f>IF(B35=Surrender!B35,Surrender!B87,HSD!B87)</f>
        <v>0.59564021250095844</v>
      </c>
      <c r="C87">
        <f>IF(C35=Surrender!C35,Surrender!C87,HSD!C87)</f>
        <v>0.91449256999938133</v>
      </c>
      <c r="D87">
        <f>IF(D35=Surrender!D35,Surrender!D87,HSD!D87)</f>
        <v>0.94822248238955142</v>
      </c>
      <c r="E87">
        <f>IF(E35=Surrender!E35,Surrender!E87,HSD!E87)</f>
        <v>0.98263390902591463</v>
      </c>
      <c r="F87">
        <f>IF(F35=Surrender!F35,Surrender!F87,HSD!F87)</f>
        <v>1.0180852172075909</v>
      </c>
      <c r="G87">
        <f>IF(G35=Surrender!G35,Surrender!G87,HSD!G87)</f>
        <v>1.0455010638435727</v>
      </c>
      <c r="H87">
        <f>IF(H35=Surrender!H35,Surrender!H87,HSD!H87)</f>
        <v>0.85132201063500446</v>
      </c>
      <c r="I87">
        <f>IF(I35=Surrender!I35,Surrender!I87,HSD!I87)</f>
        <v>0.78468272129719152</v>
      </c>
      <c r="J87">
        <f>IF(J35=Surrender!J35,Surrender!J87,HSD!J87)</f>
        <v>0.71246460754541086</v>
      </c>
      <c r="K87">
        <f>IF(K35=Surrender!K35,Surrender!K87,HSD!K87)</f>
        <v>0.63114317108084017</v>
      </c>
    </row>
    <row r="88" spans="1:11" x14ac:dyDescent="0.2">
      <c r="A88">
        <v>16</v>
      </c>
      <c r="B88">
        <f>IF(B36=Surrender!B36,Surrender!B88,HSD!B88)</f>
        <v>0.59564021250095844</v>
      </c>
      <c r="C88">
        <f>IF(C36=Surrender!C36,Surrender!C88,HSD!C88)</f>
        <v>0.91449256999938133</v>
      </c>
      <c r="D88">
        <f>IF(D36=Surrender!D36,Surrender!D88,HSD!D88)</f>
        <v>0.94822248238955142</v>
      </c>
      <c r="E88">
        <f>IF(E36=Surrender!E36,Surrender!E88,HSD!E88)</f>
        <v>0.98263390902591441</v>
      </c>
      <c r="F88">
        <f>IF(F36=Surrender!F36,Surrender!F88,HSD!F88)</f>
        <v>1.0180852172075909</v>
      </c>
      <c r="G88">
        <f>IF(G36=Surrender!G36,Surrender!G88,HSD!G88)</f>
        <v>1.0455010638435727</v>
      </c>
      <c r="H88">
        <f>IF(H36=Surrender!H36,Surrender!H88,HSD!H88)</f>
        <v>0.85132201063500446</v>
      </c>
      <c r="I88">
        <f>IF(I36=Surrender!I36,Surrender!I88,HSD!I88)</f>
        <v>0.78468272129719152</v>
      </c>
      <c r="J88">
        <f>IF(J36=Surrender!J36,Surrender!J88,HSD!J88)</f>
        <v>0.71246460754541074</v>
      </c>
      <c r="K88">
        <f>IF(K36=Surrender!K36,Surrender!K88,HSD!K88)</f>
        <v>0.63114317108084017</v>
      </c>
    </row>
    <row r="89" spans="1:11" x14ac:dyDescent="0.2">
      <c r="A89">
        <v>17</v>
      </c>
      <c r="B89">
        <f>IF(B37=Surrender!B37,Surrender!B89,HSD!B89)</f>
        <v>0.59564021250095844</v>
      </c>
      <c r="C89">
        <f>IF(C37=Surrender!C37,Surrender!C89,HSD!C89)</f>
        <v>0.91449256999938133</v>
      </c>
      <c r="D89">
        <f>IF(D37=Surrender!D37,Surrender!D89,HSD!D89)</f>
        <v>0.94822248238955131</v>
      </c>
      <c r="E89">
        <f>IF(E37=Surrender!E37,Surrender!E89,HSD!E89)</f>
        <v>0.98263390902591441</v>
      </c>
      <c r="F89">
        <f>IF(F37=Surrender!F37,Surrender!F89,HSD!F89)</f>
        <v>1.0180852172075907</v>
      </c>
      <c r="G89">
        <f>IF(G37=Surrender!G37,Surrender!G89,HSD!G89)</f>
        <v>1.0455010638435729</v>
      </c>
      <c r="H89">
        <f>IF(H37=Surrender!H37,Surrender!H89,HSD!H89)</f>
        <v>0.85132201063500434</v>
      </c>
      <c r="I89">
        <f>IF(I37=Surrender!I37,Surrender!I89,HSD!I89)</f>
        <v>0.78468272129719152</v>
      </c>
      <c r="J89">
        <f>IF(J37=Surrender!J37,Surrender!J89,HSD!J89)</f>
        <v>0.71246460754541086</v>
      </c>
      <c r="K89">
        <f>IF(K37=Surrender!K37,Surrender!K89,HSD!K89)</f>
        <v>0.63114317108084017</v>
      </c>
    </row>
    <row r="90" spans="1:11" x14ac:dyDescent="0.2">
      <c r="A90">
        <v>18</v>
      </c>
      <c r="B90">
        <f>IF(B38=Surrender!B38,Surrender!B90,HSD!B90)</f>
        <v>0.6470668302806265</v>
      </c>
      <c r="C90">
        <f>IF(C38=Surrender!C38,Surrender!C90,HSD!C90)</f>
        <v>0.97901986516602868</v>
      </c>
      <c r="D90">
        <f>IF(D38=Surrender!D38,Surrender!D90,HSD!D90)</f>
        <v>1.0105458613793081</v>
      </c>
      <c r="E90">
        <f>IF(E38=Surrender!E38,Surrender!E90,HSD!E90)</f>
        <v>1.0428599409564983</v>
      </c>
      <c r="F90">
        <f>IF(F38=Surrender!F38,Surrender!F90,HSD!F90)</f>
        <v>1.0745088873324604</v>
      </c>
      <c r="G90">
        <f>IF(G38=Surrender!G38,Surrender!G90,HSD!G90)</f>
        <v>1.1218571453066557</v>
      </c>
      <c r="H90">
        <f>IF(H38=Surrender!H38,Surrender!H90,HSD!H90)</f>
        <v>1.0214294846938834</v>
      </c>
      <c r="I90">
        <f>IF(I38=Surrender!I38,Surrender!I90,HSD!I90)</f>
        <v>0.84402112642757776</v>
      </c>
      <c r="J90">
        <f>IF(J38=Surrender!J38,Surrender!J90,HSD!J90)</f>
        <v>0.76784711900043823</v>
      </c>
      <c r="K90">
        <f>IF(K38=Surrender!K38,Surrender!K90,HSD!K90)</f>
        <v>0.68256978886050823</v>
      </c>
    </row>
    <row r="91" spans="1:11" x14ac:dyDescent="0.2">
      <c r="A91">
        <v>19</v>
      </c>
      <c r="B91">
        <f>IF(B39=Surrender!B39,Surrender!B91,HSD!B91)</f>
        <v>0.43495775366292722</v>
      </c>
      <c r="C91">
        <f>IF(C39=Surrender!C39,Surrender!C91,HSD!C91)</f>
        <v>0.62832462629779118</v>
      </c>
      <c r="D91">
        <f>IF(D39=Surrender!D39,Surrender!D91,HSD!D91)</f>
        <v>0.63939119964802815</v>
      </c>
      <c r="E91">
        <f>IF(E39=Surrender!E39,Surrender!E91,HSD!E91)</f>
        <v>0.65089625584534427</v>
      </c>
      <c r="F91">
        <f>IF(F39=Surrender!F39,Surrender!F91,HSD!F91)</f>
        <v>0.66090624012336407</v>
      </c>
      <c r="G91">
        <f>IF(G39=Surrender!G39,Surrender!G91,HSD!G91)</f>
        <v>0.69485524745855443</v>
      </c>
      <c r="H91">
        <f>IF(H39=Surrender!H39,Surrender!H91,HSD!H91)</f>
        <v>0.76867556518077984</v>
      </c>
      <c r="I91">
        <f>IF(I39=Surrender!I39,Surrender!I91,HSD!I91)</f>
        <v>0.73264356191876234</v>
      </c>
      <c r="J91">
        <f>IF(J39=Surrender!J39,Surrender!J91,HSD!J91)</f>
        <v>0.46841604240622936</v>
      </c>
      <c r="K91">
        <f>IF(K39=Surrender!K39,Surrender!K91,HSD!K91)</f>
        <v>0.43495775366292727</v>
      </c>
    </row>
    <row r="92" spans="1:11" x14ac:dyDescent="0.2">
      <c r="A92">
        <v>20</v>
      </c>
      <c r="B92">
        <f>IF(B40=Surrender!B40,Surrender!B92,HSD!B92)</f>
        <v>0.54638209218554123</v>
      </c>
      <c r="C92">
        <f>IF(C40=Surrender!C40,Surrender!C92,HSD!C92)</f>
        <v>0.75798005972279903</v>
      </c>
      <c r="D92">
        <f>IF(D40=Surrender!D40,Surrender!D92,HSD!D92)</f>
        <v>0.7649717369497322</v>
      </c>
      <c r="E92">
        <f>IF(E40=Surrender!E40,Surrender!E92,HSD!E92)</f>
        <v>0.77228266898215236</v>
      </c>
      <c r="F92">
        <f>IF(F40=Surrender!F40,Surrender!F92,HSD!F92)</f>
        <v>0.77860586403751975</v>
      </c>
      <c r="G92">
        <f>IF(G40=Surrender!G40,Surrender!G92,HSD!G92)</f>
        <v>0.80112182632876472</v>
      </c>
      <c r="H92">
        <f>IF(H40=Surrender!H40,Surrender!H92,HSD!H92)</f>
        <v>0.84730093057265166</v>
      </c>
      <c r="I92">
        <f>IF(I40=Surrender!I40,Surrender!I92,HSD!I92)</f>
        <v>0.86121010636793238</v>
      </c>
      <c r="J92">
        <f>IF(J40=Surrender!J40,Surrender!J92,HSD!J92)</f>
        <v>0.81918071466135212</v>
      </c>
      <c r="K92">
        <f>IF(K40=Surrender!K40,Surrender!K92,HSD!K92)</f>
        <v>0.54638209218554135</v>
      </c>
    </row>
    <row r="93" spans="1:11" x14ac:dyDescent="0.2">
      <c r="A93">
        <v>21</v>
      </c>
      <c r="B93">
        <f>IF(B41=Surrender!B41,Surrender!B93,HSD!B93)</f>
        <v>0.65780643070815525</v>
      </c>
      <c r="C93">
        <f>IF(C41=Surrender!C41,Surrender!C93,HSD!C93)</f>
        <v>0.88200651549404019</v>
      </c>
      <c r="D93">
        <f>IF(D41=Surrender!D41,Surrender!D93,HSD!D93)</f>
        <v>0.8853003573017495</v>
      </c>
      <c r="E93">
        <f>IF(E41=Surrender!E41,Surrender!E93,HSD!E93)</f>
        <v>0.88876729296591961</v>
      </c>
      <c r="F93">
        <f>IF(F41=Surrender!F41,Surrender!F93,HSD!F93)</f>
        <v>0.89175382659528035</v>
      </c>
      <c r="G93">
        <f>IF(G41=Surrender!G41,Surrender!G93,HSD!G93)</f>
        <v>0.90283674384257995</v>
      </c>
      <c r="H93">
        <f>IF(H41=Surrender!H41,Surrender!H93,HSD!H93)</f>
        <v>0.92592629596452347</v>
      </c>
      <c r="I93">
        <f>IF(I41=Surrender!I41,Surrender!I93,HSD!I93)</f>
        <v>0.93060505318396625</v>
      </c>
      <c r="J93">
        <f>IF(J41=Surrender!J41,Surrender!J93,HSD!J93)</f>
        <v>0.93917615614724415</v>
      </c>
      <c r="K93">
        <f>IF(K41=Surrender!K41,Surrender!K93,HSD!K93)</f>
        <v>0.88857566147738609</v>
      </c>
    </row>
    <row r="94" spans="1:11" x14ac:dyDescent="0.2">
      <c r="A94">
        <v>22</v>
      </c>
      <c r="B94">
        <f>IF(B42=Surrender!B42,Surrender!B94,HSD!B94)</f>
        <v>0.46511154996698972</v>
      </c>
      <c r="C94">
        <f>IF(C42=Surrender!C42,Surrender!C94,HSD!C94)</f>
        <v>0.69688756298685139</v>
      </c>
      <c r="D94">
        <f>IF(D42=Surrender!D42,Surrender!D94,HSD!D94)</f>
        <v>0.71814562984669383</v>
      </c>
      <c r="E94">
        <f>IF(E42=Surrender!E42,Surrender!E94,HSD!E94)</f>
        <v>0.73988409640896491</v>
      </c>
      <c r="F94">
        <f>IF(F42=Surrender!F42,Surrender!F94,HSD!F94)</f>
        <v>0.76183680515696772</v>
      </c>
      <c r="G94">
        <f>IF(G42=Surrender!G42,Surrender!G94,HSD!G94)</f>
        <v>0.78510076102203563</v>
      </c>
      <c r="H94">
        <f>IF(H42=Surrender!H42,Surrender!H94,HSD!H94)</f>
        <v>0.6898989901048298</v>
      </c>
      <c r="I94">
        <f>IF(I42=Surrender!I42,Surrender!I94,HSD!I94)</f>
        <v>0.63407272606568921</v>
      </c>
      <c r="J94">
        <f>IF(J42=Surrender!J42,Surrender!J94,HSD!J94)</f>
        <v>0.57189527866267531</v>
      </c>
      <c r="K94">
        <f>IF(K42=Surrender!K42,Surrender!K94,HSD!K94)</f>
        <v>0.5006145085468714</v>
      </c>
    </row>
    <row r="95" spans="1:11" x14ac:dyDescent="0.2">
      <c r="A95">
        <v>23</v>
      </c>
      <c r="B95">
        <f>IF(B43=Surrender!B43,Surrender!B95,HSD!B95)</f>
        <v>0.43247938433349753</v>
      </c>
      <c r="C95">
        <f>IF(C43=Surrender!C43,Surrender!C95,HSD!C95)</f>
        <v>0.6424863112337188</v>
      </c>
      <c r="D95">
        <f>IF(D43=Surrender!D43,Surrender!D95,HSD!D95)</f>
        <v>0.66062641671097955</v>
      </c>
      <c r="E95">
        <f>IF(E43=Surrender!E43,Surrender!E95,HSD!E95)</f>
        <v>0.67919664325472762</v>
      </c>
      <c r="F95">
        <f>IF(F43=Surrender!F43,Surrender!F95,HSD!F95)</f>
        <v>0.69777470214431192</v>
      </c>
      <c r="G95">
        <f>IF(G43=Surrender!G43,Surrender!G95,HSD!G95)</f>
        <v>0.72000068531665129</v>
      </c>
      <c r="H95">
        <f>IF(H43=Surrender!H43,Surrender!H95,HSD!H95)</f>
        <v>0.64954323497228628</v>
      </c>
      <c r="I95">
        <f>IF(I43=Surrender!I43,Surrender!I95,HSD!I95)</f>
        <v>0.59642022725781352</v>
      </c>
      <c r="J95">
        <f>IF(J43=Surrender!J43,Surrender!J95,HSD!J95)</f>
        <v>0.53675294644199134</v>
      </c>
      <c r="K95">
        <f>IF(K43=Surrender!K43,Surrender!K95,HSD!K95)</f>
        <v>0.4679823429133792</v>
      </c>
    </row>
    <row r="96" spans="1:11" x14ac:dyDescent="0.2">
      <c r="A96">
        <v>24</v>
      </c>
      <c r="B96">
        <f>IF(B44=Surrender!B44,Surrender!B96,HSD!B96)</f>
        <v>0.39984721870000534</v>
      </c>
      <c r="C96">
        <f>IF(C44=Surrender!C44,Surrender!C96,HSD!C96)</f>
        <v>0.58808505948058631</v>
      </c>
      <c r="D96">
        <f>IF(D44=Surrender!D44,Surrender!D96,HSD!D96)</f>
        <v>0.60310720357526515</v>
      </c>
      <c r="E96">
        <f>IF(E44=Surrender!E44,Surrender!E96,HSD!E96)</f>
        <v>0.61850919010049021</v>
      </c>
      <c r="F96">
        <f>IF(F44=Surrender!F44,Surrender!F96,HSD!F96)</f>
        <v>0.63371259913165623</v>
      </c>
      <c r="G96">
        <f>IF(G44=Surrender!G44,Surrender!G96,HSD!G96)</f>
        <v>0.65490060961126717</v>
      </c>
      <c r="H96">
        <f>IF(H44=Surrender!H44,Surrender!H96,HSD!H96)</f>
        <v>0.60918747983974264</v>
      </c>
      <c r="I96">
        <f>IF(I44=Surrender!I44,Surrender!I96,HSD!I96)</f>
        <v>0.55876772844993794</v>
      </c>
      <c r="J96">
        <f>IF(J44=Surrender!J44,Surrender!J96,HSD!J96)</f>
        <v>0.50161061422130748</v>
      </c>
      <c r="K96">
        <f>IF(K44=Surrender!K44,Surrender!K96,HSD!K96)</f>
        <v>0.43535017727988706</v>
      </c>
    </row>
    <row r="97" spans="1:11" x14ac:dyDescent="0.2">
      <c r="A97">
        <v>25</v>
      </c>
      <c r="B97">
        <f>IF(B45=Surrender!B45,Surrender!B97,HSD!B97)</f>
        <v>0.3672150530665132</v>
      </c>
      <c r="C97">
        <f>IF(C45=Surrender!C45,Surrender!C97,HSD!C97)</f>
        <v>0.53368380772745383</v>
      </c>
      <c r="D97">
        <f>IF(D45=Surrender!D45,Surrender!D97,HSD!D97)</f>
        <v>0.54558799043955075</v>
      </c>
      <c r="E97">
        <f>IF(E45=Surrender!E45,Surrender!E97,HSD!E97)</f>
        <v>0.55782173694625292</v>
      </c>
      <c r="F97">
        <f>IF(F45=Surrender!F45,Surrender!F97,HSD!F97)</f>
        <v>0.56965049611900043</v>
      </c>
      <c r="G97">
        <f>IF(G45=Surrender!G45,Surrender!G97,HSD!G97)</f>
        <v>0.58980053390588283</v>
      </c>
      <c r="H97">
        <f>IF(H45=Surrender!H45,Surrender!H97,HSD!H97)</f>
        <v>0.56883172470719912</v>
      </c>
      <c r="I97">
        <f>IF(I45=Surrender!I45,Surrender!I97,HSD!I97)</f>
        <v>0.52111522964206236</v>
      </c>
      <c r="J97">
        <f>IF(J45=Surrender!J45,Surrender!J97,HSD!J97)</f>
        <v>0.46646828200062368</v>
      </c>
      <c r="K97">
        <f>IF(K45=Surrender!K45,Surrender!K97,HSD!K97)</f>
        <v>0.40271801164639481</v>
      </c>
    </row>
    <row r="98" spans="1:11" x14ac:dyDescent="0.2">
      <c r="A98">
        <v>26</v>
      </c>
      <c r="B98">
        <f>IF(B46=Surrender!B46,Surrender!B98,HSD!B98)</f>
        <v>0.334582887433021</v>
      </c>
      <c r="C98">
        <f>IF(C46=Surrender!C46,Surrender!C98,HSD!C98)</f>
        <v>0.47928255597432129</v>
      </c>
      <c r="D98">
        <f>IF(D46=Surrender!D46,Surrender!D98,HSD!D98)</f>
        <v>0.48806877730383641</v>
      </c>
      <c r="E98">
        <f>IF(E46=Surrender!E46,Surrender!E98,HSD!E98)</f>
        <v>0.49713428379201546</v>
      </c>
      <c r="F98">
        <f>IF(F46=Surrender!F46,Surrender!F98,HSD!F98)</f>
        <v>0.50558839310634462</v>
      </c>
      <c r="G98">
        <f>IF(G46=Surrender!G46,Surrender!G98,HSD!G98)</f>
        <v>0.5247004582004986</v>
      </c>
      <c r="H98">
        <f>IF(H46=Surrender!H46,Surrender!H98,HSD!H98)</f>
        <v>0.52847596957465548</v>
      </c>
      <c r="I98">
        <f>IF(I46=Surrender!I46,Surrender!I98,HSD!I98)</f>
        <v>0.48346273083418678</v>
      </c>
      <c r="J98">
        <f>IF(J46=Surrender!J46,Surrender!J98,HSD!J98)</f>
        <v>0.43132594977993971</v>
      </c>
      <c r="K98">
        <f>IF(K46=Surrender!K46,Surrender!K98,HSD!K98)</f>
        <v>0.37008584601290268</v>
      </c>
    </row>
    <row r="99" spans="1:11" x14ac:dyDescent="0.2">
      <c r="A99">
        <v>27</v>
      </c>
      <c r="B99">
        <f>IF(B47=Surrender!B47,Surrender!B99,HSD!B99)</f>
        <v>0.30195072179952875</v>
      </c>
      <c r="C99">
        <f>IF(C47=Surrender!C47,Surrender!C99,HSD!C99)</f>
        <v>0.42488130422118875</v>
      </c>
      <c r="D99">
        <f>IF(D47=Surrender!D47,Surrender!D99,HSD!D99)</f>
        <v>0.43054956416812201</v>
      </c>
      <c r="E99">
        <f>IF(E47=Surrender!E47,Surrender!E99,HSD!E99)</f>
        <v>0.43644683063777806</v>
      </c>
      <c r="F99">
        <f>IF(F47=Surrender!F47,Surrender!F99,HSD!F99)</f>
        <v>0.44152629009368882</v>
      </c>
      <c r="G99">
        <f>IF(G47=Surrender!G47,Surrender!G99,HSD!G99)</f>
        <v>0.45960038249511437</v>
      </c>
      <c r="H99">
        <f>IF(H47=Surrender!H47,Surrender!H99,HSD!H99)</f>
        <v>0.48812021444211184</v>
      </c>
      <c r="I99">
        <f>IF(I47=Surrender!I47,Surrender!I99,HSD!I99)</f>
        <v>0.4458102320263112</v>
      </c>
      <c r="J99">
        <f>IF(J47=Surrender!J47,Surrender!J99,HSD!J99)</f>
        <v>0.39618361755925585</v>
      </c>
      <c r="K99">
        <f>IF(K47=Surrender!K47,Surrender!K99,HSD!K99)</f>
        <v>0.33745368037941048</v>
      </c>
    </row>
    <row r="100" spans="1:11" x14ac:dyDescent="0.2">
      <c r="A100">
        <v>28</v>
      </c>
      <c r="B100">
        <f>IF(B48=Surrender!B48,Surrender!B100,HSD!B100)</f>
        <v>0.2521763502394806</v>
      </c>
      <c r="C100">
        <f>IF(C48=Surrender!C48,Surrender!C100,HSD!C100)</f>
        <v>0.34897095407917395</v>
      </c>
      <c r="D100">
        <f>IF(D48=Surrender!D48,Surrender!D100,HSD!D100)</f>
        <v>0.35225589136915536</v>
      </c>
      <c r="E100">
        <f>IF(E48=Surrender!E48,Surrender!E100,HSD!E100)</f>
        <v>0.35568403350667943</v>
      </c>
      <c r="F100">
        <f>IF(F48=Surrender!F48,Surrender!F100,HSD!F100)</f>
        <v>0.35865629703940993</v>
      </c>
      <c r="G100">
        <f>IF(G48=Surrender!G48,Surrender!G100,HSD!G100)</f>
        <v>0.36904827963536913</v>
      </c>
      <c r="H100">
        <f>IF(H48=Surrender!H48,Surrender!H100,HSD!H100)</f>
        <v>0.39106196795660841</v>
      </c>
      <c r="I100">
        <f>IF(I48=Surrender!I48,Surrender!I100,HSD!I100)</f>
        <v>0.38837826484164018</v>
      </c>
      <c r="J100">
        <f>IF(J48=Surrender!J48,Surrender!J100,HSD!J100)</f>
        <v>0.34258044818689626</v>
      </c>
      <c r="K100">
        <f>IF(K48=Surrender!K48,Surrender!K100,HSD!K100)</f>
        <v>0.28767930881936227</v>
      </c>
    </row>
    <row r="101" spans="1:11" x14ac:dyDescent="0.2">
      <c r="A101">
        <v>29</v>
      </c>
      <c r="B101">
        <f>IF(B49=Surrender!B49,Surrender!B101,HSD!B101)</f>
        <v>0.18525977275287642</v>
      </c>
      <c r="C101">
        <f>IF(C49=Surrender!C49,Surrender!C101,HSD!C101)</f>
        <v>0.25230562695643682</v>
      </c>
      <c r="D101">
        <f>IF(D49=Surrender!D49,Surrender!D101,HSD!D101)</f>
        <v>0.25388801450022797</v>
      </c>
      <c r="E101">
        <f>IF(E49=Surrender!E49,Surrender!E101,HSD!E101)</f>
        <v>0.25554614799201109</v>
      </c>
      <c r="F101">
        <f>IF(F49=Surrender!F49,Surrender!F101,HSD!F101)</f>
        <v>0.25697841394350773</v>
      </c>
      <c r="G101">
        <f>IF(G49=Surrender!G49,Surrender!G101,HSD!G101)</f>
        <v>0.26214747233405306</v>
      </c>
      <c r="H101">
        <f>IF(H49=Surrender!H49,Surrender!H101,HSD!H101)</f>
        <v>0.27280418869802692</v>
      </c>
      <c r="I101">
        <f>IF(I49=Surrender!I49,Surrender!I101,HSD!I101)</f>
        <v>0.27566387070029214</v>
      </c>
      <c r="J101">
        <f>IF(J49=Surrender!J49,Surrender!J101,HSD!J101)</f>
        <v>0.27051644166286098</v>
      </c>
      <c r="K101">
        <f>IF(K49=Surrender!K49,Surrender!K101,HSD!K101)</f>
        <v>0.22076273133275809</v>
      </c>
    </row>
    <row r="102" spans="1:11" x14ac:dyDescent="0.2">
      <c r="A102">
        <v>30</v>
      </c>
      <c r="B102">
        <f>IF(B50=Surrender!B50,Surrender!B102,HSD!B102)</f>
        <v>0.1012009893397162</v>
      </c>
      <c r="C102">
        <f>IF(C50=Surrender!C50,Surrender!C102,HSD!C102)</f>
        <v>0.13569331007600618</v>
      </c>
      <c r="D102">
        <f>IF(D50=Surrender!D50,Surrender!D102,HSD!D102)</f>
        <v>0.13620005496949994</v>
      </c>
      <c r="E102">
        <f>IF(E50=Surrender!E50,Surrender!E102,HSD!E102)</f>
        <v>0.13673342968706456</v>
      </c>
      <c r="F102">
        <f>IF(F50=Surrender!F50,Surrender!F102,HSD!F102)</f>
        <v>0.1371928963992739</v>
      </c>
      <c r="G102">
        <f>IF(G50=Surrender!G50,Surrender!G102,HSD!G102)</f>
        <v>0.13889796059116616</v>
      </c>
      <c r="H102">
        <f>IF(H50=Surrender!H50,Surrender!H102,HSD!H102)</f>
        <v>0.14245019937915746</v>
      </c>
      <c r="I102">
        <f>IF(I50=Surrender!I50,Surrender!I102,HSD!I102)</f>
        <v>0.14317000818214867</v>
      </c>
      <c r="J102">
        <f>IF(J50=Surrender!J50,Surrender!J102,HSD!J102)</f>
        <v>0.14448863940726833</v>
      </c>
      <c r="K102">
        <f>IF(K50=Surrender!K50,Surrender!K102,HSD!K102)</f>
        <v>0.13670394791959786</v>
      </c>
    </row>
    <row r="103" spans="1:11" x14ac:dyDescent="0.2">
      <c r="A103">
        <v>31</v>
      </c>
      <c r="B103">
        <f>IF(B51=Surrender!B51,Surrender!B103,HSD!B103)</f>
        <v>0</v>
      </c>
      <c r="C103">
        <f>IF(C51=Surrender!C51,Surrender!C103,HSD!C103)</f>
        <v>0</v>
      </c>
      <c r="D103">
        <f>IF(D51=Surrender!D51,Surrender!D103,HSD!D103)</f>
        <v>0</v>
      </c>
      <c r="E103">
        <f>IF(E51=Surrender!E51,Surrender!E103,HSD!E103)</f>
        <v>0</v>
      </c>
      <c r="F103">
        <f>IF(F51=Surrender!F51,Surrender!F103,HSD!F103)</f>
        <v>0</v>
      </c>
      <c r="G103">
        <f>IF(G51=Surrender!G51,Surrender!G103,HSD!G103)</f>
        <v>0</v>
      </c>
      <c r="H103">
        <f>IF(H51=Surrender!H51,Surrender!H103,HSD!H103)</f>
        <v>0</v>
      </c>
      <c r="I103">
        <f>IF(I51=Surrender!I51,Surrender!I103,HSD!I103)</f>
        <v>0</v>
      </c>
      <c r="J103">
        <f>IF(J51=Surrender!J51,Surrender!J103,HSD!J103)</f>
        <v>0</v>
      </c>
      <c r="K103">
        <f>IF(K51=Surrender!K51,Surrender!K103,HSD!K103)</f>
        <v>0</v>
      </c>
    </row>
    <row r="104" spans="1:11" x14ac:dyDescent="0.2">
      <c r="A104" s="436" t="s">
        <v>132</v>
      </c>
      <c r="B104" s="436"/>
      <c r="C104" s="436"/>
      <c r="D104" s="436"/>
      <c r="E104" s="436"/>
      <c r="F104" s="436"/>
      <c r="G104" s="436"/>
      <c r="H104" s="436"/>
      <c r="I104" s="436"/>
      <c r="J104" s="436"/>
      <c r="K104" s="436"/>
    </row>
    <row r="105" spans="1:11" x14ac:dyDescent="0.2">
      <c r="A105" t="s">
        <v>7</v>
      </c>
      <c r="B105">
        <v>1</v>
      </c>
      <c r="C105">
        <v>2</v>
      </c>
      <c r="D105">
        <v>3</v>
      </c>
      <c r="E105">
        <v>4</v>
      </c>
      <c r="F105">
        <v>5</v>
      </c>
      <c r="G105">
        <v>6</v>
      </c>
      <c r="H105">
        <v>7</v>
      </c>
      <c r="I105">
        <v>8</v>
      </c>
      <c r="J105">
        <v>9</v>
      </c>
      <c r="K105">
        <v>10</v>
      </c>
    </row>
    <row r="106" spans="1:11" x14ac:dyDescent="0.2">
      <c r="A106">
        <v>4</v>
      </c>
      <c r="B106">
        <f>IF(B2=Surrender!B2,Surrender!B106,HSD!B106)</f>
        <v>-1.5757818467646019</v>
      </c>
      <c r="C106">
        <f>IF(C2=Surrender!C2,Surrender!C106,HSD!C106)</f>
        <v>-1.5757818467646019</v>
      </c>
      <c r="D106">
        <f>IF(D2=Surrender!D2,Surrender!D106,HSD!D106)</f>
        <v>-1.5757818467646019</v>
      </c>
      <c r="E106">
        <f>IF(E2=Surrender!E2,Surrender!E106,HSD!E106)</f>
        <v>-1.5757818467646019</v>
      </c>
      <c r="F106">
        <f>IF(F2=Surrender!F2,Surrender!F106,HSD!F106)</f>
        <v>-1.5757818467646019</v>
      </c>
      <c r="G106">
        <f>IF(G2=Surrender!G2,Surrender!G106,HSD!G106)</f>
        <v>-1.5757818467646019</v>
      </c>
      <c r="H106">
        <f>IF(H2=Surrender!H2,Surrender!H106,HSD!H106)</f>
        <v>-1.5757818467646019</v>
      </c>
      <c r="I106">
        <f>IF(I2=Surrender!I2,Surrender!I106,HSD!I106)</f>
        <v>-1.5757818467646019</v>
      </c>
      <c r="J106">
        <f>IF(J2=Surrender!J2,Surrender!J106,HSD!J106)</f>
        <v>-1.5757818467646019</v>
      </c>
      <c r="K106">
        <f>IF(K2=Surrender!K2,Surrender!K106,HSD!K106)</f>
        <v>-1.5757818467646019</v>
      </c>
    </row>
    <row r="107" spans="1:11" x14ac:dyDescent="0.2">
      <c r="A107">
        <v>5</v>
      </c>
      <c r="B107">
        <f>IF(B3=Surrender!B3,Surrender!B107,HSD!B107)</f>
        <v>-1.5757818467646019</v>
      </c>
      <c r="C107">
        <f>IF(C3=Surrender!C3,Surrender!C107,HSD!C107)</f>
        <v>-1.5757818467646019</v>
      </c>
      <c r="D107">
        <f>IF(D3=Surrender!D3,Surrender!D107,HSD!D107)</f>
        <v>-1.5757818467646019</v>
      </c>
      <c r="E107">
        <f>IF(E3=Surrender!E3,Surrender!E107,HSD!E107)</f>
        <v>-1.5757818467646019</v>
      </c>
      <c r="F107">
        <f>IF(F3=Surrender!F3,Surrender!F107,HSD!F107)</f>
        <v>-1.5757818467646019</v>
      </c>
      <c r="G107">
        <f>IF(G3=Surrender!G3,Surrender!G107,HSD!G107)</f>
        <v>-1.5757818467646019</v>
      </c>
      <c r="H107">
        <f>IF(H3=Surrender!H3,Surrender!H107,HSD!H107)</f>
        <v>-1.5757818467646019</v>
      </c>
      <c r="I107">
        <f>IF(I3=Surrender!I3,Surrender!I107,HSD!I107)</f>
        <v>-1.5757818467646019</v>
      </c>
      <c r="J107">
        <f>IF(J3=Surrender!J3,Surrender!J107,HSD!J107)</f>
        <v>-1.5757818467646019</v>
      </c>
      <c r="K107">
        <f>IF(K3=Surrender!K3,Surrender!K107,HSD!K107)</f>
        <v>-1.5757818467646019</v>
      </c>
    </row>
    <row r="108" spans="1:11" x14ac:dyDescent="0.2">
      <c r="A108">
        <v>6</v>
      </c>
      <c r="B108">
        <f>IF(B4=Surrender!B4,Surrender!B108,HSD!B108)</f>
        <v>-1.5586396408380458</v>
      </c>
      <c r="C108">
        <f>IF(C4=Surrender!C4,Surrender!C108,HSD!C108)</f>
        <v>-1.532503662256079</v>
      </c>
      <c r="D108">
        <f>IF(D4=Surrender!D4,Surrender!D108,HSD!D108)</f>
        <v>-1.5301203395991274</v>
      </c>
      <c r="E108">
        <f>IF(E4=Surrender!E4,Surrender!E108,HSD!E108)</f>
        <v>-1.5276512152669954</v>
      </c>
      <c r="F108">
        <f>IF(F4=Surrender!F4,Surrender!F108,HSD!F108)</f>
        <v>-1.525544019343815</v>
      </c>
      <c r="G108">
        <f>IF(G4=Surrender!G4,Surrender!G108,HSD!G108)</f>
        <v>-1.5178619095383488</v>
      </c>
      <c r="H108">
        <f>IF(H4=Surrender!H4,Surrender!H108,HSD!H108)</f>
        <v>-1.5113557659125907</v>
      </c>
      <c r="I108">
        <f>IF(I4=Surrender!I4,Surrender!I108,HSD!I108)</f>
        <v>-1.5509820452134231</v>
      </c>
      <c r="J108">
        <f>IF(J4=Surrender!J4,Surrender!J108,HSD!J108)</f>
        <v>-1.5548108430257344</v>
      </c>
      <c r="K108">
        <f>IF(K4=Surrender!K4,Surrender!K108,HSD!K108)</f>
        <v>-1.5586396408380458</v>
      </c>
    </row>
    <row r="109" spans="1:11" x14ac:dyDescent="0.2">
      <c r="A109">
        <v>7</v>
      </c>
      <c r="B109">
        <f>IF(B5=Surrender!B5,Surrender!B109,HSD!B109)</f>
        <v>-1.472928611205266</v>
      </c>
      <c r="C109">
        <f>IF(C5=Surrender!C5,Surrender!C109,HSD!C109)</f>
        <v>-1.3386359472412663</v>
      </c>
      <c r="D109">
        <f>IF(D5=Surrender!D5,Surrender!D109,HSD!D109)</f>
        <v>-1.3274001068672687</v>
      </c>
      <c r="E109">
        <f>IF(E5=Surrender!E5,Surrender!E109,HSD!E109)</f>
        <v>-1.315753600893</v>
      </c>
      <c r="F109">
        <f>IF(F5=Surrender!F5,Surrender!F109,HSD!F109)</f>
        <v>-1.3057848196190449</v>
      </c>
      <c r="G109">
        <f>IF(G5=Surrender!G5,Surrender!G109,HSD!G109)</f>
        <v>-1.2698334561917657</v>
      </c>
      <c r="H109">
        <f>IF(H5=Surrender!H5,Surrender!H109,HSD!H109)</f>
        <v>-1.2324519097314677</v>
      </c>
      <c r="I109">
        <f>IF(I5=Surrender!I5,Surrender!I109,HSD!I109)</f>
        <v>-1.3965004120520308</v>
      </c>
      <c r="J109">
        <f>IF(J5=Surrender!J5,Surrender!J109,HSD!J109)</f>
        <v>-1.4524659909185891</v>
      </c>
      <c r="K109">
        <f>IF(K5=Surrender!K5,Surrender!K109,HSD!K109)</f>
        <v>-1.4729286112052657</v>
      </c>
    </row>
    <row r="110" spans="1:11" x14ac:dyDescent="0.2">
      <c r="A110">
        <v>8</v>
      </c>
      <c r="B110">
        <f>IF(B6=Surrender!B6,Surrender!B110,HSD!B110)</f>
        <v>-1.3700753756459298</v>
      </c>
      <c r="C110">
        <f>IF(C6=Surrender!C6,Surrender!C110,HSD!C110)</f>
        <v>-1.1923908650521611</v>
      </c>
      <c r="D110">
        <f>IF(D6=Surrender!D6,Surrender!D110,HSD!D110)</f>
        <v>-1.1821217007601508</v>
      </c>
      <c r="E110">
        <f>IF(E6=Surrender!E6,Surrender!E110,HSD!E110)</f>
        <v>-1.1714477830708365</v>
      </c>
      <c r="F110">
        <f>IF(F6=Surrender!F6,Surrender!F110,HSD!F110)</f>
        <v>-1.1622077975834337</v>
      </c>
      <c r="G110">
        <f>IF(G6=Surrender!G6,Surrender!G110,HSD!G110)</f>
        <v>-1.1301699967576586</v>
      </c>
      <c r="H110">
        <f>IF(H6=Surrender!H6,Surrender!H110,HSD!H110)</f>
        <v>-1.0711314877268561</v>
      </c>
      <c r="I110">
        <f>IF(I6=Surrender!I6,Surrender!I110,HSD!I110)</f>
        <v>-1.1307914342973484</v>
      </c>
      <c r="J110">
        <f>IF(J6=Surrender!J6,Surrender!J110,HSD!J110)</f>
        <v>-1.3036878428414618</v>
      </c>
      <c r="K110">
        <f>IF(K6=Surrender!K6,Surrender!K110,HSD!K110)</f>
        <v>-1.3700753756459298</v>
      </c>
    </row>
    <row r="111" spans="1:11" x14ac:dyDescent="0.2">
      <c r="A111">
        <v>9</v>
      </c>
      <c r="B111">
        <f>IF(B7=Surrender!B7,Surrender!B111,HSD!B111)</f>
        <v>-0.57933468405491317</v>
      </c>
      <c r="C111">
        <f>IF(C7=Surrender!C7,Surrender!C111,HSD!C111)</f>
        <v>-0.47296850799930379</v>
      </c>
      <c r="D111">
        <f>IF(D7=Surrender!D7,Surrender!D111,HSD!D111)</f>
        <v>-1.0205935634387413</v>
      </c>
      <c r="E111">
        <f>IF(E7=Surrender!E7,Surrender!E111,HSD!E111)</f>
        <v>-1.0113220206464297</v>
      </c>
      <c r="F111">
        <f>IF(F7=Surrender!F7,Surrender!F111,HSD!F111)</f>
        <v>-1.0033241634726571</v>
      </c>
      <c r="G111">
        <f>IF(G7=Surrender!G7,Surrender!G111,HSD!G111)</f>
        <v>-0.97485808847527222</v>
      </c>
      <c r="H111">
        <f>IF(H7=Surrender!H7,Surrender!H111,HSD!H111)</f>
        <v>-0.36292586807283833</v>
      </c>
      <c r="I111">
        <f>IF(I7=Surrender!I7,Surrender!I111,HSD!I111)</f>
        <v>-0.39271659089901562</v>
      </c>
      <c r="J111">
        <f>IF(J7=Surrender!J7,Surrender!J111,HSD!J111)</f>
        <v>-0.44112297012360069</v>
      </c>
      <c r="K111">
        <f>IF(K7=Surrender!K7,Surrender!K111,HSD!K111)</f>
        <v>-0.54988410919942199</v>
      </c>
    </row>
    <row r="112" spans="1:11" x14ac:dyDescent="0.2">
      <c r="A112">
        <v>10</v>
      </c>
      <c r="B112">
        <f>IF(B8=Surrender!B8,Surrender!B112,HSD!B112)</f>
        <v>-0.51971754456469177</v>
      </c>
      <c r="C112">
        <f>IF(C8=Surrender!C8,Surrender!C112,HSD!C112)</f>
        <v>-0.85103178353717812</v>
      </c>
      <c r="D112">
        <f>IF(D8=Surrender!D8,Surrender!D112,HSD!D112)</f>
        <v>-0.84384328890976379</v>
      </c>
      <c r="E112">
        <f>IF(E8=Surrender!E8,Surrender!E112,HSD!E112)</f>
        <v>-0.83634589828741379</v>
      </c>
      <c r="F112">
        <f>IF(F8=Surrender!F8,Surrender!F112,HSD!F112)</f>
        <v>-0.82988803869487504</v>
      </c>
      <c r="G112">
        <f>IF(G8=Surrender!G8,Surrender!G112,HSD!G112)</f>
        <v>-0.80669875371777267</v>
      </c>
      <c r="H112">
        <f>IF(H8=Surrender!H8,Surrender!H112,HSD!H112)</f>
        <v>-0.76752220540680138</v>
      </c>
      <c r="I112">
        <f>IF(I8=Surrender!I8,Surrender!I112,HSD!I112)</f>
        <v>-0.80767276141362832</v>
      </c>
      <c r="J112">
        <f>IF(J8=Surrender!J8,Surrender!J112,HSD!J112)</f>
        <v>-0.85334348220532463</v>
      </c>
      <c r="K112">
        <f>IF(K8=Surrender!K8,Surrender!K112,HSD!K112)</f>
        <v>-0.4391161443290561</v>
      </c>
    </row>
    <row r="113" spans="1:11" x14ac:dyDescent="0.2">
      <c r="A113">
        <v>11</v>
      </c>
      <c r="B113">
        <f>IF(B9=Surrender!B9,Surrender!B113,HSD!B113)</f>
        <v>-0.44074979780503526</v>
      </c>
      <c r="C113">
        <f>IF(C9=Surrender!C9,Surrender!C113,HSD!C113)</f>
        <v>-0.79657325222673514</v>
      </c>
      <c r="D113">
        <f>IF(D9=Surrender!D9,Surrender!D113,HSD!D113)</f>
        <v>-0.79090499227980193</v>
      </c>
      <c r="E113">
        <f>IF(E9=Surrender!E9,Surrender!E113,HSD!E113)</f>
        <v>-0.78500772581014577</v>
      </c>
      <c r="F113">
        <f>IF(F9=Surrender!F9,Surrender!F113,HSD!F113)</f>
        <v>-0.77992826635423507</v>
      </c>
      <c r="G113">
        <f>IF(G9=Surrender!G9,Surrender!G113,HSD!G113)</f>
        <v>-0.76185417395280952</v>
      </c>
      <c r="H113">
        <f>IF(H9=Surrender!H9,Surrender!H113,HSD!H113)</f>
        <v>-0.73333434200581205</v>
      </c>
      <c r="I113">
        <f>IF(I9=Surrender!I9,Surrender!I113,HSD!I113)</f>
        <v>-0.7756443244216128</v>
      </c>
      <c r="J113">
        <f>IF(J9=Surrender!J9,Surrender!J113,HSD!J113)</f>
        <v>-0.82527093888866809</v>
      </c>
      <c r="K113">
        <f>IF(K9=Surrender!K9,Surrender!K113,HSD!K113)</f>
        <v>-0.41340283543922207</v>
      </c>
    </row>
    <row r="114" spans="1:11" x14ac:dyDescent="0.2">
      <c r="A114">
        <v>12</v>
      </c>
      <c r="B114">
        <f>IF(B10=Surrender!B10,Surrender!B114,HSD!B114)</f>
        <v>-1.4136744618203487</v>
      </c>
      <c r="C114">
        <f>IF(C10=Surrender!C10,Surrender!C114,HSD!C114)</f>
        <v>-1.2907438793986887</v>
      </c>
      <c r="D114">
        <f>IF(D10=Surrender!D10,Surrender!D114,HSD!D114)</f>
        <v>-1.2850756194517556</v>
      </c>
      <c r="E114">
        <f>IF(E10=Surrender!E10,Surrender!E114,HSD!E114)</f>
        <v>-1.2791783529820995</v>
      </c>
      <c r="F114">
        <f>IF(F10=Surrender!F10,Surrender!F114,HSD!F114)</f>
        <v>-1.2740988935261888</v>
      </c>
      <c r="G114">
        <f>IF(G10=Surrender!G10,Surrender!G114,HSD!G114)</f>
        <v>-1.2560248011247632</v>
      </c>
      <c r="H114">
        <f>IF(H10=Surrender!H10,Surrender!H114,HSD!H114)</f>
        <v>-1.2275049691777657</v>
      </c>
      <c r="I114">
        <f>IF(I10=Surrender!I10,Surrender!I114,HSD!I114)</f>
        <v>-1.2698149515935666</v>
      </c>
      <c r="J114">
        <f>IF(J10=Surrender!J10,Surrender!J114,HSD!J114)</f>
        <v>-1.3194415660606218</v>
      </c>
      <c r="K114">
        <f>IF(K10=Surrender!K10,Surrender!K114,HSD!K114)</f>
        <v>-1.3781715032404673</v>
      </c>
    </row>
    <row r="115" spans="1:11" x14ac:dyDescent="0.2">
      <c r="A115">
        <v>13</v>
      </c>
      <c r="B115">
        <f>IF(B11=Surrender!B11,Surrender!B115,HSD!B115)</f>
        <v>-1.446306627453841</v>
      </c>
      <c r="C115">
        <f>IF(C11=Surrender!C11,Surrender!C115,HSD!C115)</f>
        <v>-1.323376045032181</v>
      </c>
      <c r="D115">
        <f>IF(D11=Surrender!D11,Surrender!D115,HSD!D115)</f>
        <v>-1.3177077850852479</v>
      </c>
      <c r="E115">
        <f>IF(E11=Surrender!E11,Surrender!E115,HSD!E115)</f>
        <v>-1.3118105186155917</v>
      </c>
      <c r="F115">
        <f>IF(F11=Surrender!F11,Surrender!F115,HSD!F115)</f>
        <v>-1.306731059159681</v>
      </c>
      <c r="G115">
        <f>IF(G11=Surrender!G11,Surrender!G115,HSD!G115)</f>
        <v>-1.2886569667582555</v>
      </c>
      <c r="H115">
        <f>IF(H11=Surrender!H11,Surrender!H115,HSD!H115)</f>
        <v>-1.260137134811258</v>
      </c>
      <c r="I115">
        <f>IF(I11=Surrender!I11,Surrender!I115,HSD!I115)</f>
        <v>-1.3024471172270586</v>
      </c>
      <c r="J115">
        <f>IF(J11=Surrender!J11,Surrender!J115,HSD!J115)</f>
        <v>-1.352073731694114</v>
      </c>
      <c r="K115">
        <f>IF(K11=Surrender!K11,Surrender!K115,HSD!K115)</f>
        <v>-1.4108036688739594</v>
      </c>
    </row>
    <row r="116" spans="1:11" x14ac:dyDescent="0.2">
      <c r="A116">
        <v>14</v>
      </c>
      <c r="B116">
        <f>IF(B12=Surrender!B12,Surrender!B116,HSD!B116)</f>
        <v>-1.4789387930873332</v>
      </c>
      <c r="C116">
        <f>IF(C12=Surrender!C12,Surrender!C116,HSD!C116)</f>
        <v>-1.3560082106656732</v>
      </c>
      <c r="D116">
        <f>IF(D12=Surrender!D12,Surrender!D116,HSD!D116)</f>
        <v>-1.3503399507187399</v>
      </c>
      <c r="E116">
        <f>IF(E12=Surrender!E12,Surrender!E116,HSD!E116)</f>
        <v>-1.344442684249084</v>
      </c>
      <c r="F116">
        <f>IF(F12=Surrender!F12,Surrender!F116,HSD!F116)</f>
        <v>-1.3393632247931733</v>
      </c>
      <c r="G116">
        <f>IF(G12=Surrender!G12,Surrender!G116,HSD!G116)</f>
        <v>-1.3212891323917475</v>
      </c>
      <c r="H116">
        <f>IF(H12=Surrender!H12,Surrender!H116,HSD!H116)</f>
        <v>-1.29276930044475</v>
      </c>
      <c r="I116">
        <f>IF(I12=Surrender!I12,Surrender!I116,HSD!I116)</f>
        <v>-1.3350792828605509</v>
      </c>
      <c r="J116">
        <f>IF(J12=Surrender!J12,Surrender!J116,HSD!J116)</f>
        <v>-1.3847058973276061</v>
      </c>
      <c r="K116">
        <f>IF(K12=Surrender!K12,Surrender!K116,HSD!K116)</f>
        <v>-1.4434358345074514</v>
      </c>
    </row>
    <row r="117" spans="1:11" x14ac:dyDescent="0.2">
      <c r="A117">
        <v>15</v>
      </c>
      <c r="B117">
        <f>IF(B13=Surrender!B13,Surrender!B117,HSD!B117)</f>
        <v>-1.5115709587208255</v>
      </c>
      <c r="C117">
        <f>IF(C13=Surrender!C13,Surrender!C117,HSD!C117)</f>
        <v>-1.3886403762991655</v>
      </c>
      <c r="D117">
        <f>IF(D13=Surrender!D13,Surrender!D117,HSD!D117)</f>
        <v>-1.3829721163522322</v>
      </c>
      <c r="E117">
        <f>IF(E13=Surrender!E13,Surrender!E117,HSD!E117)</f>
        <v>-1.377074849882576</v>
      </c>
      <c r="F117">
        <f>IF(F13=Surrender!F13,Surrender!F117,HSD!F117)</f>
        <v>-1.3719953904266653</v>
      </c>
      <c r="G117">
        <f>IF(G13=Surrender!G13,Surrender!G117,HSD!G117)</f>
        <v>-1.3539212980252398</v>
      </c>
      <c r="H117">
        <f>IF(H13=Surrender!H13,Surrender!H117,HSD!H117)</f>
        <v>-1.3254014660782423</v>
      </c>
      <c r="I117">
        <f>IF(I13=Surrender!I13,Surrender!I117,HSD!I117)</f>
        <v>-1.3677114484940429</v>
      </c>
      <c r="J117">
        <f>IF(J13=Surrender!J13,Surrender!J117,HSD!J117)</f>
        <v>-1.4173380629610983</v>
      </c>
      <c r="K117">
        <f>IF(K13=Surrender!K13,Surrender!K117,HSD!K117)</f>
        <v>-1.4760680001409436</v>
      </c>
    </row>
    <row r="118" spans="1:11" x14ac:dyDescent="0.2">
      <c r="A118">
        <v>16</v>
      </c>
      <c r="B118">
        <f>IF(B14=Surrender!B14,Surrender!B118,HSD!B118)</f>
        <v>-1.5442031243543175</v>
      </c>
      <c r="C118">
        <f>IF(C14=Surrender!C14,Surrender!C118,HSD!C118)</f>
        <v>-1.4212725419326575</v>
      </c>
      <c r="D118">
        <f>IF(D14=Surrender!D14,Surrender!D118,HSD!D118)</f>
        <v>-1.4156042819857244</v>
      </c>
      <c r="E118">
        <f>IF(E14=Surrender!E14,Surrender!E118,HSD!E118)</f>
        <v>-1.4097070155160685</v>
      </c>
      <c r="F118">
        <f>IF(F14=Surrender!F14,Surrender!F118,HSD!F118)</f>
        <v>-1.4046275560601575</v>
      </c>
      <c r="G118">
        <f>IF(G14=Surrender!G14,Surrender!G118,HSD!G118)</f>
        <v>-1.3865534636587318</v>
      </c>
      <c r="H118">
        <f>IF(H14=Surrender!H14,Surrender!H118,HSD!H118)</f>
        <v>-1.3580336317117345</v>
      </c>
      <c r="I118">
        <f>IF(I14=Surrender!I14,Surrender!I118,HSD!I118)</f>
        <v>-1.4003436141275354</v>
      </c>
      <c r="J118">
        <f>IF(J14=Surrender!J14,Surrender!J118,HSD!J118)</f>
        <v>-1.4499702285945903</v>
      </c>
      <c r="K118">
        <f>IF(K14=Surrender!K14,Surrender!K118,HSD!K118)</f>
        <v>-1.5087001657744359</v>
      </c>
    </row>
    <row r="119" spans="1:11" x14ac:dyDescent="0.2">
      <c r="A119">
        <v>17</v>
      </c>
      <c r="B119">
        <f>IF(B15=Surrender!B15,Surrender!B119,HSD!B119)</f>
        <v>-1.5939774959143658</v>
      </c>
      <c r="C119">
        <f>IF(C15=Surrender!C15,Surrender!C119,HSD!C119)</f>
        <v>-1.4971828920746726</v>
      </c>
      <c r="D119">
        <f>IF(D15=Surrender!D15,Surrender!D119,HSD!D119)</f>
        <v>-1.4938979547846909</v>
      </c>
      <c r="E119">
        <f>IF(E15=Surrender!E15,Surrender!E119,HSD!E119)</f>
        <v>-1.4904698126471669</v>
      </c>
      <c r="F119">
        <f>IF(F15=Surrender!F15,Surrender!F119,HSD!F119)</f>
        <v>-1.4874975491144364</v>
      </c>
      <c r="G119">
        <f>IF(G15=Surrender!G15,Surrender!G119,HSD!G119)</f>
        <v>-1.4771055665184771</v>
      </c>
      <c r="H119">
        <f>IF(H15=Surrender!H15,Surrender!H119,HSD!H119)</f>
        <v>-1.4550918781972377</v>
      </c>
      <c r="I119">
        <f>IF(I15=Surrender!I15,Surrender!I119,HSD!I119)</f>
        <v>-1.4577755813122062</v>
      </c>
      <c r="J119">
        <f>IF(J15=Surrender!J15,Surrender!J119,HSD!J119)</f>
        <v>-1.5035733979669499</v>
      </c>
      <c r="K119">
        <f>IF(K15=Surrender!K15,Surrender!K119,HSD!K119)</f>
        <v>-1.5584745373344842</v>
      </c>
    </row>
    <row r="120" spans="1:11" x14ac:dyDescent="0.2">
      <c r="A120">
        <v>18</v>
      </c>
      <c r="B120">
        <f>IF(B16=Surrender!B16,Surrender!B120,HSD!B120)</f>
        <v>-1.6608940734009698</v>
      </c>
      <c r="C120">
        <f>IF(C16=Surrender!C16,Surrender!C120,HSD!C120)</f>
        <v>-1.5938482191974095</v>
      </c>
      <c r="D120">
        <f>IF(D16=Surrender!D16,Surrender!D120,HSD!D120)</f>
        <v>-1.5922658316536182</v>
      </c>
      <c r="E120">
        <f>IF(E16=Surrender!E16,Surrender!E120,HSD!E120)</f>
        <v>-1.5906076981618353</v>
      </c>
      <c r="F120">
        <f>IF(F16=Surrender!F16,Surrender!F120,HSD!F120)</f>
        <v>-1.5891754322103384</v>
      </c>
      <c r="G120">
        <f>IF(G16=Surrender!G16,Surrender!G120,HSD!G120)</f>
        <v>-1.5840063738197934</v>
      </c>
      <c r="H120">
        <f>IF(H16=Surrender!H16,Surrender!H120,HSD!H120)</f>
        <v>-1.5733496574558192</v>
      </c>
      <c r="I120">
        <f>IF(I16=Surrender!I16,Surrender!I120,HSD!I120)</f>
        <v>-1.5704899754535542</v>
      </c>
      <c r="J120">
        <f>IF(J16=Surrender!J16,Surrender!J120,HSD!J120)</f>
        <v>-1.5756374044909853</v>
      </c>
      <c r="K120">
        <f>IF(K16=Surrender!K16,Surrender!K120,HSD!K120)</f>
        <v>-1.6253911148210882</v>
      </c>
    </row>
    <row r="121" spans="1:11" x14ac:dyDescent="0.2">
      <c r="A121">
        <v>19</v>
      </c>
      <c r="B121">
        <f>IF(B17=Surrender!B17,Surrender!B121,HSD!B121)</f>
        <v>-1.7449528568141301</v>
      </c>
      <c r="C121">
        <f>IF(C17=Surrender!C17,Surrender!C121,HSD!C121)</f>
        <v>-1.7104605360778402</v>
      </c>
      <c r="D121">
        <f>IF(D17=Surrender!D17,Surrender!D121,HSD!D121)</f>
        <v>-1.7099537911843465</v>
      </c>
      <c r="E121">
        <f>IF(E17=Surrender!E17,Surrender!E121,HSD!E121)</f>
        <v>-1.7094204164667819</v>
      </c>
      <c r="F121">
        <f>IF(F17=Surrender!F17,Surrender!F121,HSD!F121)</f>
        <v>-1.7089609497545726</v>
      </c>
      <c r="G121">
        <f>IF(G17=Surrender!G17,Surrender!G121,HSD!G121)</f>
        <v>-1.7072558855626803</v>
      </c>
      <c r="H121">
        <f>IF(H17=Surrender!H17,Surrender!H121,HSD!H121)</f>
        <v>-1.7037036467746889</v>
      </c>
      <c r="I121">
        <f>IF(I17=Surrender!I17,Surrender!I121,HSD!I121)</f>
        <v>-1.7029838379716977</v>
      </c>
      <c r="J121">
        <f>IF(J17=Surrender!J17,Surrender!J121,HSD!J121)</f>
        <v>-1.7016652067465781</v>
      </c>
      <c r="K121">
        <f>IF(K17=Surrender!K17,Surrender!K121,HSD!K121)</f>
        <v>-1.7094498982342485</v>
      </c>
    </row>
    <row r="122" spans="1:11" x14ac:dyDescent="0.2">
      <c r="A122">
        <v>20</v>
      </c>
      <c r="B122">
        <f>IF(B18=Surrender!B18,Surrender!B122,HSD!B122)</f>
        <v>-1.8461538461538463</v>
      </c>
      <c r="C122">
        <f>IF(C18=Surrender!C18,Surrender!C122,HSD!C122)</f>
        <v>-1.8461538461538463</v>
      </c>
      <c r="D122">
        <f>IF(D18=Surrender!D18,Surrender!D122,HSD!D122)</f>
        <v>-1.8461538461538463</v>
      </c>
      <c r="E122">
        <f>IF(E18=Surrender!E18,Surrender!E122,HSD!E122)</f>
        <v>-1.8461538461538463</v>
      </c>
      <c r="F122">
        <f>IF(F18=Surrender!F18,Surrender!F122,HSD!F122)</f>
        <v>-1.8461538461538463</v>
      </c>
      <c r="G122">
        <f>IF(G18=Surrender!G18,Surrender!G122,HSD!G122)</f>
        <v>-1.8461538461538463</v>
      </c>
      <c r="H122">
        <f>IF(H18=Surrender!H18,Surrender!H122,HSD!H122)</f>
        <v>-1.8461538461538463</v>
      </c>
      <c r="I122">
        <f>IF(I18=Surrender!I18,Surrender!I122,HSD!I122)</f>
        <v>-1.8461538461538463</v>
      </c>
      <c r="J122">
        <f>IF(J18=Surrender!J18,Surrender!J122,HSD!J122)</f>
        <v>-1.8461538461538463</v>
      </c>
      <c r="K122">
        <f>IF(K18=Surrender!K18,Surrender!K122,HSD!K122)</f>
        <v>-1.8461538461538463</v>
      </c>
    </row>
    <row r="123" spans="1:11" x14ac:dyDescent="0.2">
      <c r="A123">
        <v>21</v>
      </c>
      <c r="B123">
        <f>IF(B19=Surrender!B19,Surrender!B123,HSD!B123)</f>
        <v>-2</v>
      </c>
      <c r="C123">
        <f>IF(C19=Surrender!C19,Surrender!C123,HSD!C123)</f>
        <v>-2</v>
      </c>
      <c r="D123">
        <f>IF(D19=Surrender!D19,Surrender!D123,HSD!D123)</f>
        <v>-2</v>
      </c>
      <c r="E123">
        <f>IF(E19=Surrender!E19,Surrender!E123,HSD!E123)</f>
        <v>-2</v>
      </c>
      <c r="F123">
        <f>IF(F19=Surrender!F19,Surrender!F123,HSD!F123)</f>
        <v>-2</v>
      </c>
      <c r="G123">
        <f>IF(G19=Surrender!G19,Surrender!G123,HSD!G123)</f>
        <v>-2</v>
      </c>
      <c r="H123">
        <f>IF(H19=Surrender!H19,Surrender!H123,HSD!H123)</f>
        <v>-2</v>
      </c>
      <c r="I123">
        <f>IF(I19=Surrender!I19,Surrender!I123,HSD!I123)</f>
        <v>-2</v>
      </c>
      <c r="J123">
        <f>IF(J19=Surrender!J19,Surrender!J123,HSD!J123)</f>
        <v>-2</v>
      </c>
      <c r="K123">
        <f>IF(K19=Surrender!K19,Surrender!K123,HSD!K123)</f>
        <v>-2</v>
      </c>
    </row>
    <row r="124" spans="1:11" x14ac:dyDescent="0.2">
      <c r="A124">
        <v>22</v>
      </c>
      <c r="B124">
        <f>IF(B20=Surrender!B20,Surrender!B124,HSD!B124)</f>
        <v>-1</v>
      </c>
      <c r="C124">
        <f>IF(C20=Surrender!C20,Surrender!C124,HSD!C124)</f>
        <v>-1</v>
      </c>
      <c r="D124">
        <f>IF(D20=Surrender!D20,Surrender!D124,HSD!D124)</f>
        <v>-1</v>
      </c>
      <c r="E124">
        <f>IF(E20=Surrender!E20,Surrender!E124,HSD!E124)</f>
        <v>-1</v>
      </c>
      <c r="F124">
        <f>IF(F20=Surrender!F20,Surrender!F124,HSD!F124)</f>
        <v>-1</v>
      </c>
      <c r="G124">
        <f>IF(G20=Surrender!G20,Surrender!G124,HSD!G124)</f>
        <v>-1</v>
      </c>
      <c r="H124">
        <f>IF(H20=Surrender!H20,Surrender!H124,HSD!H124)</f>
        <v>-1</v>
      </c>
      <c r="I124">
        <f>IF(I20=Surrender!I20,Surrender!I124,HSD!I124)</f>
        <v>-1</v>
      </c>
      <c r="J124">
        <f>IF(J20=Surrender!J20,Surrender!J124,HSD!J124)</f>
        <v>-1</v>
      </c>
      <c r="K124">
        <f>IF(K20=Surrender!K20,Surrender!K124,HSD!K124)</f>
        <v>-1</v>
      </c>
    </row>
    <row r="125" spans="1:11" x14ac:dyDescent="0.2">
      <c r="A125">
        <v>23</v>
      </c>
      <c r="B125">
        <f>IF(B21=Surrender!B21,Surrender!B125,HSD!B125)</f>
        <v>-1</v>
      </c>
      <c r="C125">
        <f>IF(C21=Surrender!C21,Surrender!C125,HSD!C125)</f>
        <v>-1</v>
      </c>
      <c r="D125">
        <f>IF(D21=Surrender!D21,Surrender!D125,HSD!D125)</f>
        <v>-1</v>
      </c>
      <c r="E125">
        <f>IF(E21=Surrender!E21,Surrender!E125,HSD!E125)</f>
        <v>-1</v>
      </c>
      <c r="F125">
        <f>IF(F21=Surrender!F21,Surrender!F125,HSD!F125)</f>
        <v>-1</v>
      </c>
      <c r="G125">
        <f>IF(G21=Surrender!G21,Surrender!G125,HSD!G125)</f>
        <v>-1</v>
      </c>
      <c r="H125">
        <f>IF(H21=Surrender!H21,Surrender!H125,HSD!H125)</f>
        <v>-1</v>
      </c>
      <c r="I125">
        <f>IF(I21=Surrender!I21,Surrender!I125,HSD!I125)</f>
        <v>-1</v>
      </c>
      <c r="J125">
        <f>IF(J21=Surrender!J21,Surrender!J125,HSD!J125)</f>
        <v>-1</v>
      </c>
      <c r="K125">
        <f>IF(K21=Surrender!K21,Surrender!K125,HSD!K125)</f>
        <v>-1</v>
      </c>
    </row>
    <row r="126" spans="1:11" x14ac:dyDescent="0.2">
      <c r="A126">
        <v>24</v>
      </c>
      <c r="B126">
        <f>IF(B22=Surrender!B22,Surrender!B126,HSD!B126)</f>
        <v>-1</v>
      </c>
      <c r="C126">
        <f>IF(C22=Surrender!C22,Surrender!C126,HSD!C126)</f>
        <v>-1</v>
      </c>
      <c r="D126">
        <f>IF(D22=Surrender!D22,Surrender!D126,HSD!D126)</f>
        <v>-1</v>
      </c>
      <c r="E126">
        <f>IF(E22=Surrender!E22,Surrender!E126,HSD!E126)</f>
        <v>-1</v>
      </c>
      <c r="F126">
        <f>IF(F22=Surrender!F22,Surrender!F126,HSD!F126)</f>
        <v>-1</v>
      </c>
      <c r="G126">
        <f>IF(G22=Surrender!G22,Surrender!G126,HSD!G126)</f>
        <v>-1</v>
      </c>
      <c r="H126">
        <f>IF(H22=Surrender!H22,Surrender!H126,HSD!H126)</f>
        <v>-1</v>
      </c>
      <c r="I126">
        <f>IF(I22=Surrender!I22,Surrender!I126,HSD!I126)</f>
        <v>-1</v>
      </c>
      <c r="J126">
        <f>IF(J22=Surrender!J22,Surrender!J126,HSD!J126)</f>
        <v>-1</v>
      </c>
      <c r="K126">
        <f>IF(K22=Surrender!K22,Surrender!K126,HSD!K126)</f>
        <v>-1</v>
      </c>
    </row>
    <row r="127" spans="1:11" x14ac:dyDescent="0.2">
      <c r="A127">
        <v>25</v>
      </c>
      <c r="B127">
        <f>IF(B23=Surrender!B23,Surrender!B127,HSD!B127)</f>
        <v>-1</v>
      </c>
      <c r="C127">
        <f>IF(C23=Surrender!C23,Surrender!C127,HSD!C127)</f>
        <v>-1</v>
      </c>
      <c r="D127">
        <f>IF(D23=Surrender!D23,Surrender!D127,HSD!D127)</f>
        <v>-1</v>
      </c>
      <c r="E127">
        <f>IF(E23=Surrender!E23,Surrender!E127,HSD!E127)</f>
        <v>-1</v>
      </c>
      <c r="F127">
        <f>IF(F23=Surrender!F23,Surrender!F127,HSD!F127)</f>
        <v>-1</v>
      </c>
      <c r="G127">
        <f>IF(G23=Surrender!G23,Surrender!G127,HSD!G127)</f>
        <v>-1</v>
      </c>
      <c r="H127">
        <f>IF(H23=Surrender!H23,Surrender!H127,HSD!H127)</f>
        <v>-1</v>
      </c>
      <c r="I127">
        <f>IF(I23=Surrender!I23,Surrender!I127,HSD!I127)</f>
        <v>-1</v>
      </c>
      <c r="J127">
        <f>IF(J23=Surrender!J23,Surrender!J127,HSD!J127)</f>
        <v>-1</v>
      </c>
      <c r="K127">
        <f>IF(K23=Surrender!K23,Surrender!K127,HSD!K127)</f>
        <v>-1</v>
      </c>
    </row>
    <row r="128" spans="1:11" x14ac:dyDescent="0.2">
      <c r="A128">
        <v>26</v>
      </c>
      <c r="B128">
        <f>IF(B24=Surrender!B24,Surrender!B128,HSD!B128)</f>
        <v>-1</v>
      </c>
      <c r="C128">
        <f>IF(C24=Surrender!C24,Surrender!C128,HSD!C128)</f>
        <v>-1</v>
      </c>
      <c r="D128">
        <f>IF(D24=Surrender!D24,Surrender!D128,HSD!D128)</f>
        <v>-1</v>
      </c>
      <c r="E128">
        <f>IF(E24=Surrender!E24,Surrender!E128,HSD!E128)</f>
        <v>-1</v>
      </c>
      <c r="F128">
        <f>IF(F24=Surrender!F24,Surrender!F128,HSD!F128)</f>
        <v>-1</v>
      </c>
      <c r="G128">
        <f>IF(G24=Surrender!G24,Surrender!G128,HSD!G128)</f>
        <v>-1</v>
      </c>
      <c r="H128">
        <f>IF(H24=Surrender!H24,Surrender!H128,HSD!H128)</f>
        <v>-1</v>
      </c>
      <c r="I128">
        <f>IF(I24=Surrender!I24,Surrender!I128,HSD!I128)</f>
        <v>-1</v>
      </c>
      <c r="J128">
        <f>IF(J24=Surrender!J24,Surrender!J128,HSD!J128)</f>
        <v>-1</v>
      </c>
      <c r="K128">
        <f>IF(K24=Surrender!K24,Surrender!K128,HSD!K128)</f>
        <v>-1</v>
      </c>
    </row>
    <row r="129" spans="1:11" x14ac:dyDescent="0.2">
      <c r="A129">
        <v>27</v>
      </c>
      <c r="B129">
        <f>IF(B25=Surrender!B25,Surrender!B129,HSD!B129)</f>
        <v>-1</v>
      </c>
      <c r="C129">
        <f>IF(C25=Surrender!C25,Surrender!C129,HSD!C129)</f>
        <v>-1</v>
      </c>
      <c r="D129">
        <f>IF(D25=Surrender!D25,Surrender!D129,HSD!D129)</f>
        <v>-1</v>
      </c>
      <c r="E129">
        <f>IF(E25=Surrender!E25,Surrender!E129,HSD!E129)</f>
        <v>-1</v>
      </c>
      <c r="F129">
        <f>IF(F25=Surrender!F25,Surrender!F129,HSD!F129)</f>
        <v>-1</v>
      </c>
      <c r="G129">
        <f>IF(G25=Surrender!G25,Surrender!G129,HSD!G129)</f>
        <v>-1</v>
      </c>
      <c r="H129">
        <f>IF(H25=Surrender!H25,Surrender!H129,HSD!H129)</f>
        <v>-1</v>
      </c>
      <c r="I129">
        <f>IF(I25=Surrender!I25,Surrender!I129,HSD!I129)</f>
        <v>-1</v>
      </c>
      <c r="J129">
        <f>IF(J25=Surrender!J25,Surrender!J129,HSD!J129)</f>
        <v>-1</v>
      </c>
      <c r="K129">
        <f>IF(K25=Surrender!K25,Surrender!K129,HSD!K129)</f>
        <v>-1</v>
      </c>
    </row>
    <row r="130" spans="1:11" x14ac:dyDescent="0.2">
      <c r="A130">
        <v>28</v>
      </c>
      <c r="B130">
        <f>IF(B26=Surrender!B26,Surrender!B130,HSD!B130)</f>
        <v>-1</v>
      </c>
      <c r="C130">
        <f>IF(C26=Surrender!C26,Surrender!C130,HSD!C130)</f>
        <v>-1</v>
      </c>
      <c r="D130">
        <f>IF(D26=Surrender!D26,Surrender!D130,HSD!D130)</f>
        <v>-1</v>
      </c>
      <c r="E130">
        <f>IF(E26=Surrender!E26,Surrender!E130,HSD!E130)</f>
        <v>-1</v>
      </c>
      <c r="F130">
        <f>IF(F26=Surrender!F26,Surrender!F130,HSD!F130)</f>
        <v>-1</v>
      </c>
      <c r="G130">
        <f>IF(G26=Surrender!G26,Surrender!G130,HSD!G130)</f>
        <v>-1</v>
      </c>
      <c r="H130">
        <f>IF(H26=Surrender!H26,Surrender!H130,HSD!H130)</f>
        <v>-1</v>
      </c>
      <c r="I130">
        <f>IF(I26=Surrender!I26,Surrender!I130,HSD!I130)</f>
        <v>-1</v>
      </c>
      <c r="J130">
        <f>IF(J26=Surrender!J26,Surrender!J130,HSD!J130)</f>
        <v>-1</v>
      </c>
      <c r="K130">
        <f>IF(K26=Surrender!K26,Surrender!K130,HSD!K130)</f>
        <v>-1</v>
      </c>
    </row>
    <row r="131" spans="1:11" x14ac:dyDescent="0.2">
      <c r="A131">
        <v>29</v>
      </c>
      <c r="B131">
        <f>IF(B27=Surrender!B27,Surrender!B131,HSD!B131)</f>
        <v>-1</v>
      </c>
      <c r="C131">
        <f>IF(C27=Surrender!C27,Surrender!C131,HSD!C131)</f>
        <v>-1</v>
      </c>
      <c r="D131">
        <f>IF(D27=Surrender!D27,Surrender!D131,HSD!D131)</f>
        <v>-1</v>
      </c>
      <c r="E131">
        <f>IF(E27=Surrender!E27,Surrender!E131,HSD!E131)</f>
        <v>-1</v>
      </c>
      <c r="F131">
        <f>IF(F27=Surrender!F27,Surrender!F131,HSD!F131)</f>
        <v>-1</v>
      </c>
      <c r="G131">
        <f>IF(G27=Surrender!G27,Surrender!G131,HSD!G131)</f>
        <v>-1</v>
      </c>
      <c r="H131">
        <f>IF(H27=Surrender!H27,Surrender!H131,HSD!H131)</f>
        <v>-1</v>
      </c>
      <c r="I131">
        <f>IF(I27=Surrender!I27,Surrender!I131,HSD!I131)</f>
        <v>-1</v>
      </c>
      <c r="J131">
        <f>IF(J27=Surrender!J27,Surrender!J131,HSD!J131)</f>
        <v>-1</v>
      </c>
      <c r="K131">
        <f>IF(K27=Surrender!K27,Surrender!K131,HSD!K131)</f>
        <v>-1</v>
      </c>
    </row>
    <row r="132" spans="1:11" x14ac:dyDescent="0.2">
      <c r="A132">
        <v>30</v>
      </c>
      <c r="B132">
        <f>IF(B28=Surrender!B28,Surrender!B132,HSD!B132)</f>
        <v>-1</v>
      </c>
      <c r="C132">
        <f>IF(C28=Surrender!C28,Surrender!C132,HSD!C132)</f>
        <v>-1</v>
      </c>
      <c r="D132">
        <f>IF(D28=Surrender!D28,Surrender!D132,HSD!D132)</f>
        <v>-1</v>
      </c>
      <c r="E132">
        <f>IF(E28=Surrender!E28,Surrender!E132,HSD!E132)</f>
        <v>-1</v>
      </c>
      <c r="F132">
        <f>IF(F28=Surrender!F28,Surrender!F132,HSD!F132)</f>
        <v>-1</v>
      </c>
      <c r="G132">
        <f>IF(G28=Surrender!G28,Surrender!G132,HSD!G132)</f>
        <v>-1</v>
      </c>
      <c r="H132">
        <f>IF(H28=Surrender!H28,Surrender!H132,HSD!H132)</f>
        <v>-1</v>
      </c>
      <c r="I132">
        <f>IF(I28=Surrender!I28,Surrender!I132,HSD!I132)</f>
        <v>-1</v>
      </c>
      <c r="J132">
        <f>IF(J28=Surrender!J28,Surrender!J132,HSD!J132)</f>
        <v>-1</v>
      </c>
      <c r="K132">
        <f>IF(K28=Surrender!K28,Surrender!K132,HSD!K132)</f>
        <v>-1</v>
      </c>
    </row>
    <row r="133" spans="1:11" x14ac:dyDescent="0.2">
      <c r="A133">
        <v>31</v>
      </c>
      <c r="B133">
        <f>IF(B29=Surrender!B29,Surrender!B133,HSD!B133)</f>
        <v>-1</v>
      </c>
      <c r="C133">
        <f>IF(C29=Surrender!C29,Surrender!C133,HSD!C133)</f>
        <v>-1</v>
      </c>
      <c r="D133">
        <f>IF(D29=Surrender!D29,Surrender!D133,HSD!D133)</f>
        <v>-1</v>
      </c>
      <c r="E133">
        <f>IF(E29=Surrender!E29,Surrender!E133,HSD!E133)</f>
        <v>-1</v>
      </c>
      <c r="F133">
        <f>IF(F29=Surrender!F29,Surrender!F133,HSD!F133)</f>
        <v>-1</v>
      </c>
      <c r="G133">
        <f>IF(G29=Surrender!G29,Surrender!G133,HSD!G133)</f>
        <v>-1</v>
      </c>
      <c r="H133">
        <f>IF(H29=Surrender!H29,Surrender!H133,HSD!H133)</f>
        <v>-1</v>
      </c>
      <c r="I133">
        <f>IF(I29=Surrender!I29,Surrender!I133,HSD!I133)</f>
        <v>-1</v>
      </c>
      <c r="J133">
        <f>IF(J29=Surrender!J29,Surrender!J133,HSD!J133)</f>
        <v>-1</v>
      </c>
      <c r="K133">
        <f>IF(K29=Surrender!K29,Surrender!K133,HSD!K133)</f>
        <v>-1</v>
      </c>
    </row>
    <row r="135" spans="1:11" x14ac:dyDescent="0.2">
      <c r="A135" t="s">
        <v>4</v>
      </c>
      <c r="B135">
        <v>1</v>
      </c>
      <c r="C135">
        <v>2</v>
      </c>
      <c r="D135">
        <v>3</v>
      </c>
      <c r="E135">
        <v>4</v>
      </c>
      <c r="F135">
        <v>5</v>
      </c>
      <c r="G135">
        <v>6</v>
      </c>
      <c r="H135">
        <v>7</v>
      </c>
      <c r="I135">
        <v>8</v>
      </c>
      <c r="J135">
        <v>9</v>
      </c>
      <c r="K135">
        <v>10</v>
      </c>
    </row>
    <row r="136" spans="1:11" x14ac:dyDescent="0.2">
      <c r="A136">
        <v>12</v>
      </c>
      <c r="B136">
        <f>IF(B32=Surrender!B32,Surrender!B136,HSD!B136)</f>
        <v>-1.2831457992863802</v>
      </c>
      <c r="C136">
        <f>IF(C32=Surrender!C32,Surrender!C136,HSD!C136)</f>
        <v>-1.1602152168647202</v>
      </c>
      <c r="D136">
        <f>IF(D32=Surrender!D32,Surrender!D136,HSD!D136)</f>
        <v>-1.1545469569177869</v>
      </c>
      <c r="E136">
        <f>IF(E32=Surrender!E32,Surrender!E136,HSD!E136)</f>
        <v>-1.1486496904481307</v>
      </c>
      <c r="F136">
        <f>IF(F32=Surrender!F32,Surrender!F136,HSD!F136)</f>
        <v>-1.14357023099222</v>
      </c>
      <c r="G136">
        <f>IF(G32=Surrender!G32,Surrender!G136,HSD!G136)</f>
        <v>-1.1254961385907947</v>
      </c>
      <c r="H136">
        <f>IF(H32=Surrender!H32,Surrender!H136,HSD!H136)</f>
        <v>-1.096976306643797</v>
      </c>
      <c r="I136">
        <f>IF(I32=Surrender!I32,Surrender!I136,HSD!I136)</f>
        <v>-1.1392862890595978</v>
      </c>
      <c r="J136">
        <f>IF(J32=Surrender!J32,Surrender!J136,HSD!J136)</f>
        <v>-1.188912903526653</v>
      </c>
      <c r="K136">
        <f>IF(K32=Surrender!K32,Surrender!K136,HSD!K136)</f>
        <v>-1.2476428407064986</v>
      </c>
    </row>
    <row r="137" spans="1:11" x14ac:dyDescent="0.2">
      <c r="A137">
        <v>13</v>
      </c>
      <c r="B137">
        <f>IF(B33=Surrender!B33,Surrender!B137,HSD!B137)</f>
        <v>-1.2831457992863802</v>
      </c>
      <c r="C137">
        <f>IF(C33=Surrender!C33,Surrender!C137,HSD!C137)</f>
        <v>-1.1602152168647202</v>
      </c>
      <c r="D137">
        <f>IF(D33=Surrender!D33,Surrender!D137,HSD!D137)</f>
        <v>-1.1545469569177869</v>
      </c>
      <c r="E137">
        <f>IF(E33=Surrender!E33,Surrender!E137,HSD!E137)</f>
        <v>-1.1486496904481309</v>
      </c>
      <c r="F137">
        <f>IF(F33=Surrender!F33,Surrender!F137,HSD!F137)</f>
        <v>-1.1435702309922202</v>
      </c>
      <c r="G137">
        <f>IF(G33=Surrender!G33,Surrender!G137,HSD!G137)</f>
        <v>-1.1254961385907944</v>
      </c>
      <c r="H137">
        <f>IF(H33=Surrender!H33,Surrender!H137,HSD!H137)</f>
        <v>-1.096976306643797</v>
      </c>
      <c r="I137">
        <f>IF(I33=Surrender!I33,Surrender!I137,HSD!I137)</f>
        <v>-1.1392862890595978</v>
      </c>
      <c r="J137">
        <f>IF(J33=Surrender!J33,Surrender!J137,HSD!J137)</f>
        <v>-1.188912903526653</v>
      </c>
      <c r="K137">
        <f>IF(K33=Surrender!K33,Surrender!K137,HSD!K137)</f>
        <v>-1.2476428407064986</v>
      </c>
    </row>
    <row r="138" spans="1:11" x14ac:dyDescent="0.2">
      <c r="A138">
        <v>14</v>
      </c>
      <c r="B138">
        <f>IF(B34=Surrender!B34,Surrender!B138,HSD!B138)</f>
        <v>-1.2831457992863802</v>
      </c>
      <c r="C138">
        <f>IF(C34=Surrender!C34,Surrender!C138,HSD!C138)</f>
        <v>-1.1602152168647202</v>
      </c>
      <c r="D138">
        <f>IF(D34=Surrender!D34,Surrender!D138,HSD!D138)</f>
        <v>-1.1545469569177869</v>
      </c>
      <c r="E138">
        <f>IF(E34=Surrender!E34,Surrender!E138,HSD!E138)</f>
        <v>-1.1486496904481309</v>
      </c>
      <c r="F138">
        <f>IF(F34=Surrender!F34,Surrender!F138,HSD!F138)</f>
        <v>-1.14357023099222</v>
      </c>
      <c r="G138">
        <f>IF(G34=Surrender!G34,Surrender!G138,HSD!G138)</f>
        <v>-1.1254961385907944</v>
      </c>
      <c r="H138">
        <f>IF(H34=Surrender!H34,Surrender!H138,HSD!H138)</f>
        <v>-1.096976306643797</v>
      </c>
      <c r="I138">
        <f>IF(I34=Surrender!I34,Surrender!I138,HSD!I138)</f>
        <v>-1.1392862890595978</v>
      </c>
      <c r="J138">
        <f>IF(J34=Surrender!J34,Surrender!J138,HSD!J138)</f>
        <v>-1.188912903526653</v>
      </c>
      <c r="K138">
        <f>IF(K34=Surrender!K34,Surrender!K138,HSD!K138)</f>
        <v>-1.2476428407064986</v>
      </c>
    </row>
    <row r="139" spans="1:11" x14ac:dyDescent="0.2">
      <c r="A139">
        <v>15</v>
      </c>
      <c r="B139">
        <f>IF(B35=Surrender!B35,Surrender!B139,HSD!B139)</f>
        <v>-1.2831457992863802</v>
      </c>
      <c r="C139">
        <f>IF(C35=Surrender!C35,Surrender!C139,HSD!C139)</f>
        <v>-1.1602152168647202</v>
      </c>
      <c r="D139">
        <f>IF(D35=Surrender!D35,Surrender!D139,HSD!D139)</f>
        <v>-1.1545469569177869</v>
      </c>
      <c r="E139">
        <f>IF(E35=Surrender!E35,Surrender!E139,HSD!E139)</f>
        <v>-1.1486496904481309</v>
      </c>
      <c r="F139">
        <f>IF(F35=Surrender!F35,Surrender!F139,HSD!F139)</f>
        <v>-1.14357023099222</v>
      </c>
      <c r="G139">
        <f>IF(G35=Surrender!G35,Surrender!G139,HSD!G139)</f>
        <v>-1.1254961385907944</v>
      </c>
      <c r="H139">
        <f>IF(H35=Surrender!H35,Surrender!H139,HSD!H139)</f>
        <v>-1.096976306643797</v>
      </c>
      <c r="I139">
        <f>IF(I35=Surrender!I35,Surrender!I139,HSD!I139)</f>
        <v>-1.1392862890595978</v>
      </c>
      <c r="J139">
        <f>IF(J35=Surrender!J35,Surrender!J139,HSD!J139)</f>
        <v>-1.188912903526653</v>
      </c>
      <c r="K139">
        <f>IF(K35=Surrender!K35,Surrender!K139,HSD!K139)</f>
        <v>-1.2476428407064986</v>
      </c>
    </row>
    <row r="140" spans="1:11" x14ac:dyDescent="0.2">
      <c r="A140">
        <v>16</v>
      </c>
      <c r="B140">
        <f>IF(B36=Surrender!B36,Surrender!B140,HSD!B140)</f>
        <v>-1.2831457992863802</v>
      </c>
      <c r="C140">
        <f>IF(C36=Surrender!C36,Surrender!C140,HSD!C140)</f>
        <v>-1.16021521686472</v>
      </c>
      <c r="D140">
        <f>IF(D36=Surrender!D36,Surrender!D140,HSD!D140)</f>
        <v>-1.1545469569177869</v>
      </c>
      <c r="E140">
        <f>IF(E36=Surrender!E36,Surrender!E140,HSD!E140)</f>
        <v>-1.1486496904481309</v>
      </c>
      <c r="F140">
        <f>IF(F36=Surrender!F36,Surrender!F140,HSD!F140)</f>
        <v>-1.14357023099222</v>
      </c>
      <c r="G140">
        <f>IF(G36=Surrender!G36,Surrender!G140,HSD!G140)</f>
        <v>-1.1254961385907944</v>
      </c>
      <c r="H140">
        <f>IF(H36=Surrender!H36,Surrender!H140,HSD!H140)</f>
        <v>-1.096976306643797</v>
      </c>
      <c r="I140">
        <f>IF(I36=Surrender!I36,Surrender!I140,HSD!I140)</f>
        <v>-1.1392862890595978</v>
      </c>
      <c r="J140">
        <f>IF(J36=Surrender!J36,Surrender!J140,HSD!J140)</f>
        <v>-1.188912903526653</v>
      </c>
      <c r="K140">
        <f>IF(K36=Surrender!K36,Surrender!K140,HSD!K140)</f>
        <v>-1.2476428407064986</v>
      </c>
    </row>
    <row r="141" spans="1:11" x14ac:dyDescent="0.2">
      <c r="A141">
        <v>17</v>
      </c>
      <c r="B141">
        <f>IF(B37=Surrender!B37,Surrender!B141,HSD!B141)</f>
        <v>-1.2317191815067121</v>
      </c>
      <c r="C141">
        <f>IF(C37=Surrender!C37,Surrender!C141,HSD!C141)</f>
        <v>-1.0303806633391521</v>
      </c>
      <c r="D141">
        <f>IF(D37=Surrender!D37,Surrender!D141,HSD!D141)</f>
        <v>-1.0175624354213635</v>
      </c>
      <c r="E141">
        <f>IF(E37=Surrender!E37,Surrender!E141,HSD!E141)</f>
        <v>-1.0042577959553116</v>
      </c>
      <c r="F141">
        <f>IF(F37=Surrender!F37,Surrender!F141,HSD!F141)</f>
        <v>-0.99285674872985985</v>
      </c>
      <c r="G141">
        <f>IF(G37=Surrender!G37,Surrender!G141,HSD!G141)</f>
        <v>-0.95173632691203536</v>
      </c>
      <c r="H141">
        <f>IF(H37=Surrender!H37,Surrender!H141,HSD!H141)</f>
        <v>-0.90369806408776343</v>
      </c>
      <c r="I141">
        <f>IF(I37=Surrender!I37,Surrender!I141,HSD!I141)</f>
        <v>-1.0648868844060613</v>
      </c>
      <c r="J141">
        <f>IF(J37=Surrender!J37,Surrender!J141,HSD!J141)</f>
        <v>-1.1259998923100507</v>
      </c>
      <c r="K141">
        <f>IF(K37=Surrender!K37,Surrender!K141,HSD!K141)</f>
        <v>-1.1962162229268303</v>
      </c>
    </row>
    <row r="142" spans="1:11" x14ac:dyDescent="0.2">
      <c r="A142">
        <v>18</v>
      </c>
      <c r="B142">
        <f>IF(B38=Surrender!B38,Surrender!B142,HSD!B142)</f>
        <v>-1.1802925637270441</v>
      </c>
      <c r="C142">
        <f>IF(C38=Surrender!C38,Surrender!C142,HSD!C142)</f>
        <v>-0.96811573239698545</v>
      </c>
      <c r="D142">
        <f>IF(D38=Surrender!D38,Surrender!D142,HSD!D142)</f>
        <v>-0.95733982321148137</v>
      </c>
      <c r="E142">
        <f>IF(E38=Surrender!E38,Surrender!E142,HSD!E142)</f>
        <v>-0.94613253080460236</v>
      </c>
      <c r="F142">
        <f>IF(F38=Surrender!F38,Surrender!F142,HSD!F142)</f>
        <v>-0.93643307860499025</v>
      </c>
      <c r="G142">
        <f>IF(G38=Surrender!G38,Surrender!G142,HSD!G142)</f>
        <v>-0.90269021358732282</v>
      </c>
      <c r="H142">
        <f>IF(H38=Surrender!H38,Surrender!H142,HSD!H142)</f>
        <v>-0.84009946576852912</v>
      </c>
      <c r="I142">
        <f>IF(I38=Surrender!I38,Surrender!I142,HSD!I142)</f>
        <v>-0.89903960353603019</v>
      </c>
      <c r="J142">
        <f>IF(J38=Surrender!J38,Surrender!J142,HSD!J142)</f>
        <v>-1.0706173808550237</v>
      </c>
      <c r="K142">
        <f>IF(K38=Surrender!K38,Surrender!K142,HSD!K142)</f>
        <v>-1.1447896051471624</v>
      </c>
    </row>
    <row r="143" spans="1:11" x14ac:dyDescent="0.2">
      <c r="A143">
        <v>19</v>
      </c>
      <c r="B143">
        <f>IF(B39=Surrender!B39,Surrender!B143,HSD!B143)</f>
        <v>-0.45361790781445882</v>
      </c>
      <c r="C143">
        <f>IF(C39=Surrender!C39,Surrender!C143,HSD!C143)</f>
        <v>-0.24201994027720117</v>
      </c>
      <c r="D143">
        <f>IF(D39=Surrender!D39,Surrender!D143,HSD!D143)</f>
        <v>-0.23502826305026803</v>
      </c>
      <c r="E143">
        <f>IF(E39=Surrender!E39,Surrender!E143,HSD!E143)</f>
        <v>-0.22771733101784777</v>
      </c>
      <c r="F143">
        <f>IF(F39=Surrender!F39,Surrender!F143,HSD!F143)</f>
        <v>-0.22139413596248042</v>
      </c>
      <c r="G143">
        <f>IF(G39=Surrender!G39,Surrender!G143,HSD!G143)</f>
        <v>-0.19887817367123536</v>
      </c>
      <c r="H143">
        <f>IF(H39=Surrender!H39,Surrender!H143,HSD!H143)</f>
        <v>-0.15269906942734846</v>
      </c>
      <c r="I143">
        <f>IF(I39=Surrender!I39,Surrender!I143,HSD!I143)</f>
        <v>-0.13878989363206784</v>
      </c>
      <c r="J143">
        <f>IF(J39=Surrender!J39,Surrender!J143,HSD!J143)</f>
        <v>-0.18081928533864794</v>
      </c>
      <c r="K143">
        <f>IF(K39=Surrender!K39,Surrender!K143,HSD!K143)</f>
        <v>-0.45361790781445882</v>
      </c>
    </row>
    <row r="144" spans="1:11" x14ac:dyDescent="0.2">
      <c r="A144">
        <v>20</v>
      </c>
      <c r="B144">
        <f>IF(B40=Surrender!B40,Surrender!B144,HSD!B144)</f>
        <v>-0.3421935692918448</v>
      </c>
      <c r="C144">
        <f>IF(C40=Surrender!C40,Surrender!C144,HSD!C144)</f>
        <v>-0.11799348450596005</v>
      </c>
      <c r="D144">
        <f>IF(D40=Surrender!D40,Surrender!D144,HSD!D144)</f>
        <v>-0.11469964269825067</v>
      </c>
      <c r="E144">
        <f>IF(E40=Surrender!E40,Surrender!E144,HSD!E144)</f>
        <v>-0.11123270703408057</v>
      </c>
      <c r="F144">
        <f>IF(F40=Surrender!F40,Surrender!F144,HSD!F144)</f>
        <v>-0.10824617340471979</v>
      </c>
      <c r="G144">
        <f>IF(G40=Surrender!G40,Surrender!G144,HSD!G144)</f>
        <v>-9.7163256157420136E-2</v>
      </c>
      <c r="H144">
        <f>IF(H40=Surrender!H40,Surrender!H144,HSD!H144)</f>
        <v>-7.4073704035476681E-2</v>
      </c>
      <c r="I144">
        <f>IF(I40=Surrender!I40,Surrender!I144,HSD!I144)</f>
        <v>-6.939494681603392E-2</v>
      </c>
      <c r="J144">
        <f>IF(J40=Surrender!J40,Surrender!J144,HSD!J144)</f>
        <v>-6.0823843852755924E-2</v>
      </c>
      <c r="K144">
        <f>IF(K40=Surrender!K40,Surrender!K144,HSD!K144)</f>
        <v>-0.11142433852261402</v>
      </c>
    </row>
    <row r="145" spans="1:11" x14ac:dyDescent="0.2">
      <c r="A145">
        <v>21</v>
      </c>
      <c r="B145">
        <f>IF(B41=Surrender!B41,Surrender!B145,HSD!B145)</f>
        <v>0</v>
      </c>
      <c r="C145">
        <f>IF(C41=Surrender!C41,Surrender!C145,HSD!C145)</f>
        <v>0</v>
      </c>
      <c r="D145">
        <f>IF(D41=Surrender!D41,Surrender!D145,HSD!D145)</f>
        <v>0</v>
      </c>
      <c r="E145">
        <f>IF(E41=Surrender!E41,Surrender!E145,HSD!E145)</f>
        <v>0</v>
      </c>
      <c r="F145">
        <f>IF(F41=Surrender!F41,Surrender!F145,HSD!F145)</f>
        <v>0</v>
      </c>
      <c r="G145">
        <f>IF(G41=Surrender!G41,Surrender!G145,HSD!G145)</f>
        <v>0</v>
      </c>
      <c r="H145">
        <f>IF(H41=Surrender!H41,Surrender!H145,HSD!H145)</f>
        <v>0</v>
      </c>
      <c r="I145">
        <f>IF(I41=Surrender!I41,Surrender!I145,HSD!I145)</f>
        <v>0</v>
      </c>
      <c r="J145">
        <f>IF(J41=Surrender!J41,Surrender!J145,HSD!J145)</f>
        <v>0</v>
      </c>
      <c r="K145">
        <f>IF(K41=Surrender!K41,Surrender!K145,HSD!K145)</f>
        <v>0</v>
      </c>
    </row>
    <row r="146" spans="1:11" x14ac:dyDescent="0.2">
      <c r="A146">
        <v>22</v>
      </c>
      <c r="B146">
        <f>IF(B42=Surrender!B42,Surrender!B146,HSD!B146)</f>
        <v>-1.4136744618203487</v>
      </c>
      <c r="C146">
        <f>IF(C42=Surrender!C42,Surrender!C146,HSD!C146)</f>
        <v>-1.2907438793986887</v>
      </c>
      <c r="D146">
        <f>IF(D42=Surrender!D42,Surrender!D146,HSD!D146)</f>
        <v>-1.2850756194517556</v>
      </c>
      <c r="E146">
        <f>IF(E42=Surrender!E42,Surrender!E146,HSD!E146)</f>
        <v>-1.2791783529820995</v>
      </c>
      <c r="F146">
        <f>IF(F42=Surrender!F42,Surrender!F146,HSD!F146)</f>
        <v>-1.2740988935261888</v>
      </c>
      <c r="G146">
        <f>IF(G42=Surrender!G42,Surrender!G146,HSD!G146)</f>
        <v>-1.2560248011247632</v>
      </c>
      <c r="H146">
        <f>IF(H42=Surrender!H42,Surrender!H146,HSD!H146)</f>
        <v>-1.2275049691777657</v>
      </c>
      <c r="I146">
        <f>IF(I42=Surrender!I42,Surrender!I146,HSD!I146)</f>
        <v>-1.2698149515935666</v>
      </c>
      <c r="J146">
        <f>IF(J42=Surrender!J42,Surrender!J146,HSD!J146)</f>
        <v>-1.3194415660606218</v>
      </c>
      <c r="K146">
        <f>IF(K42=Surrender!K42,Surrender!K146,HSD!K146)</f>
        <v>-1.3781715032404673</v>
      </c>
    </row>
    <row r="147" spans="1:11" x14ac:dyDescent="0.2">
      <c r="A147">
        <v>23</v>
      </c>
      <c r="B147">
        <f>IF(B43=Surrender!B43,Surrender!B147,HSD!B147)</f>
        <v>-1.446306627453841</v>
      </c>
      <c r="C147">
        <f>IF(C43=Surrender!C43,Surrender!C147,HSD!C147)</f>
        <v>-1.323376045032181</v>
      </c>
      <c r="D147">
        <f>IF(D43=Surrender!D43,Surrender!D147,HSD!D147)</f>
        <v>-1.3177077850852479</v>
      </c>
      <c r="E147">
        <f>IF(E43=Surrender!E43,Surrender!E147,HSD!E147)</f>
        <v>-1.3118105186155917</v>
      </c>
      <c r="F147">
        <f>IF(F43=Surrender!F43,Surrender!F147,HSD!F147)</f>
        <v>-1.306731059159681</v>
      </c>
      <c r="G147">
        <f>IF(G43=Surrender!G43,Surrender!G147,HSD!G147)</f>
        <v>-1.2886569667582555</v>
      </c>
      <c r="H147">
        <f>IF(H43=Surrender!H43,Surrender!H147,HSD!H147)</f>
        <v>-1.260137134811258</v>
      </c>
      <c r="I147">
        <f>IF(I43=Surrender!I43,Surrender!I147,HSD!I147)</f>
        <v>-1.3024471172270586</v>
      </c>
      <c r="J147">
        <f>IF(J43=Surrender!J43,Surrender!J147,HSD!J147)</f>
        <v>-1.352073731694114</v>
      </c>
      <c r="K147">
        <f>IF(K43=Surrender!K43,Surrender!K147,HSD!K147)</f>
        <v>-1.4108036688739594</v>
      </c>
    </row>
    <row r="148" spans="1:11" x14ac:dyDescent="0.2">
      <c r="A148">
        <v>24</v>
      </c>
      <c r="B148">
        <f>IF(B44=Surrender!B44,Surrender!B148,HSD!B148)</f>
        <v>-1.4789387930873332</v>
      </c>
      <c r="C148">
        <f>IF(C44=Surrender!C44,Surrender!C148,HSD!C148)</f>
        <v>-1.3560082106656732</v>
      </c>
      <c r="D148">
        <f>IF(D44=Surrender!D44,Surrender!D148,HSD!D148)</f>
        <v>-1.3503399507187399</v>
      </c>
      <c r="E148">
        <f>IF(E44=Surrender!E44,Surrender!E148,HSD!E148)</f>
        <v>-1.344442684249084</v>
      </c>
      <c r="F148">
        <f>IF(F44=Surrender!F44,Surrender!F148,HSD!F148)</f>
        <v>-1.3393632247931733</v>
      </c>
      <c r="G148">
        <f>IF(G44=Surrender!G44,Surrender!G148,HSD!G148)</f>
        <v>-1.3212891323917475</v>
      </c>
      <c r="H148">
        <f>IF(H44=Surrender!H44,Surrender!H148,HSD!H148)</f>
        <v>-1.29276930044475</v>
      </c>
      <c r="I148">
        <f>IF(I44=Surrender!I44,Surrender!I148,HSD!I148)</f>
        <v>-1.3350792828605509</v>
      </c>
      <c r="J148">
        <f>IF(J44=Surrender!J44,Surrender!J148,HSD!J148)</f>
        <v>-1.3847058973276061</v>
      </c>
      <c r="K148">
        <f>IF(K44=Surrender!K44,Surrender!K148,HSD!K148)</f>
        <v>-1.4434358345074514</v>
      </c>
    </row>
    <row r="149" spans="1:11" x14ac:dyDescent="0.2">
      <c r="A149">
        <v>25</v>
      </c>
      <c r="B149">
        <f>IF(B45=Surrender!B45,Surrender!B149,HSD!B149)</f>
        <v>-1.5115709587208255</v>
      </c>
      <c r="C149">
        <f>IF(C45=Surrender!C45,Surrender!C149,HSD!C149)</f>
        <v>-1.3886403762991655</v>
      </c>
      <c r="D149">
        <f>IF(D45=Surrender!D45,Surrender!D149,HSD!D149)</f>
        <v>-1.3829721163522322</v>
      </c>
      <c r="E149">
        <f>IF(E45=Surrender!E45,Surrender!E149,HSD!E149)</f>
        <v>-1.377074849882576</v>
      </c>
      <c r="F149">
        <f>IF(F45=Surrender!F45,Surrender!F149,HSD!F149)</f>
        <v>-1.3719953904266653</v>
      </c>
      <c r="G149">
        <f>IF(G45=Surrender!G45,Surrender!G149,HSD!G149)</f>
        <v>-1.3539212980252398</v>
      </c>
      <c r="H149">
        <f>IF(H45=Surrender!H45,Surrender!H149,HSD!H149)</f>
        <v>-1.3254014660782423</v>
      </c>
      <c r="I149">
        <f>IF(I45=Surrender!I45,Surrender!I149,HSD!I149)</f>
        <v>-1.3677114484940429</v>
      </c>
      <c r="J149">
        <f>IF(J45=Surrender!J45,Surrender!J149,HSD!J149)</f>
        <v>-1.4173380629610983</v>
      </c>
      <c r="K149">
        <f>IF(K45=Surrender!K45,Surrender!K149,HSD!K149)</f>
        <v>-1.4760680001409436</v>
      </c>
    </row>
    <row r="150" spans="1:11" x14ac:dyDescent="0.2">
      <c r="A150">
        <v>26</v>
      </c>
      <c r="B150">
        <f>IF(B46=Surrender!B46,Surrender!B150,HSD!B150)</f>
        <v>-1.5442031243543175</v>
      </c>
      <c r="C150">
        <f>IF(C46=Surrender!C46,Surrender!C150,HSD!C150)</f>
        <v>-1.4212725419326575</v>
      </c>
      <c r="D150">
        <f>IF(D46=Surrender!D46,Surrender!D150,HSD!D150)</f>
        <v>-1.4156042819857244</v>
      </c>
      <c r="E150">
        <f>IF(E46=Surrender!E46,Surrender!E150,HSD!E150)</f>
        <v>-1.4097070155160685</v>
      </c>
      <c r="F150">
        <f>IF(F46=Surrender!F46,Surrender!F150,HSD!F150)</f>
        <v>-1.4046275560601575</v>
      </c>
      <c r="G150">
        <f>IF(G46=Surrender!G46,Surrender!G150,HSD!G150)</f>
        <v>-1.3865534636587318</v>
      </c>
      <c r="H150">
        <f>IF(H46=Surrender!H46,Surrender!H150,HSD!H150)</f>
        <v>-1.3580336317117345</v>
      </c>
      <c r="I150">
        <f>IF(I46=Surrender!I46,Surrender!I150,HSD!I150)</f>
        <v>-1.4003436141275354</v>
      </c>
      <c r="J150">
        <f>IF(J46=Surrender!J46,Surrender!J150,HSD!J150)</f>
        <v>-1.4499702285945903</v>
      </c>
      <c r="K150">
        <f>IF(K46=Surrender!K46,Surrender!K150,HSD!K150)</f>
        <v>-1.5087001657744359</v>
      </c>
    </row>
    <row r="151" spans="1:11" x14ac:dyDescent="0.2">
      <c r="A151">
        <v>27</v>
      </c>
      <c r="B151">
        <f>IF(B47=Surrender!B47,Surrender!B151,HSD!B151)</f>
        <v>-1.5939774959143658</v>
      </c>
      <c r="C151">
        <f>IF(C47=Surrender!C47,Surrender!C151,HSD!C151)</f>
        <v>-1.4971828920746726</v>
      </c>
      <c r="D151">
        <f>IF(D47=Surrender!D47,Surrender!D151,HSD!D151)</f>
        <v>-1.4938979547846909</v>
      </c>
      <c r="E151">
        <f>IF(E47=Surrender!E47,Surrender!E151,HSD!E151)</f>
        <v>-1.4904698126471669</v>
      </c>
      <c r="F151">
        <f>IF(F47=Surrender!F47,Surrender!F151,HSD!F151)</f>
        <v>-1.4874975491144364</v>
      </c>
      <c r="G151">
        <f>IF(G47=Surrender!G47,Surrender!G151,HSD!G151)</f>
        <v>-1.4771055665184771</v>
      </c>
      <c r="H151">
        <f>IF(H47=Surrender!H47,Surrender!H151,HSD!H151)</f>
        <v>-1.4550918781972377</v>
      </c>
      <c r="I151">
        <f>IF(I47=Surrender!I47,Surrender!I151,HSD!I151)</f>
        <v>-1.4577755813122062</v>
      </c>
      <c r="J151">
        <f>IF(J47=Surrender!J47,Surrender!J151,HSD!J151)</f>
        <v>-1.5035733979669499</v>
      </c>
      <c r="K151">
        <f>IF(K47=Surrender!K47,Surrender!K151,HSD!K151)</f>
        <v>-1.5584745373344842</v>
      </c>
    </row>
    <row r="152" spans="1:11" x14ac:dyDescent="0.2">
      <c r="A152">
        <v>28</v>
      </c>
      <c r="B152">
        <f>IF(B48=Surrender!B48,Surrender!B152,HSD!B152)</f>
        <v>-1.6608940734009698</v>
      </c>
      <c r="C152">
        <f>IF(C48=Surrender!C48,Surrender!C152,HSD!C152)</f>
        <v>-1.5938482191974095</v>
      </c>
      <c r="D152">
        <f>IF(D48=Surrender!D48,Surrender!D152,HSD!D152)</f>
        <v>-1.5922658316536182</v>
      </c>
      <c r="E152">
        <f>IF(E48=Surrender!E48,Surrender!E152,HSD!E152)</f>
        <v>-1.5906076981618353</v>
      </c>
      <c r="F152">
        <f>IF(F48=Surrender!F48,Surrender!F152,HSD!F152)</f>
        <v>-1.5891754322103384</v>
      </c>
      <c r="G152">
        <f>IF(G48=Surrender!G48,Surrender!G152,HSD!G152)</f>
        <v>-1.5840063738197934</v>
      </c>
      <c r="H152">
        <f>IF(H48=Surrender!H48,Surrender!H152,HSD!H152)</f>
        <v>-1.5733496574558192</v>
      </c>
      <c r="I152">
        <f>IF(I48=Surrender!I48,Surrender!I152,HSD!I152)</f>
        <v>-1.5704899754535542</v>
      </c>
      <c r="J152">
        <f>IF(J48=Surrender!J48,Surrender!J152,HSD!J152)</f>
        <v>-1.5756374044909853</v>
      </c>
      <c r="K152">
        <f>IF(K48=Surrender!K48,Surrender!K152,HSD!K152)</f>
        <v>-1.6253911148210882</v>
      </c>
    </row>
    <row r="153" spans="1:11" x14ac:dyDescent="0.2">
      <c r="A153">
        <v>29</v>
      </c>
      <c r="B153">
        <f>IF(B49=Surrender!B49,Surrender!B153,HSD!B153)</f>
        <v>-1.7449528568141301</v>
      </c>
      <c r="C153">
        <f>IF(C49=Surrender!C49,Surrender!C153,HSD!C153)</f>
        <v>-1.7104605360778402</v>
      </c>
      <c r="D153">
        <f>IF(D49=Surrender!D49,Surrender!D153,HSD!D153)</f>
        <v>-1.7099537911843465</v>
      </c>
      <c r="E153">
        <f>IF(E49=Surrender!E49,Surrender!E153,HSD!E153)</f>
        <v>-1.7094204164667819</v>
      </c>
      <c r="F153">
        <f>IF(F49=Surrender!F49,Surrender!F153,HSD!F153)</f>
        <v>-1.7089609497545726</v>
      </c>
      <c r="G153">
        <f>IF(G49=Surrender!G49,Surrender!G153,HSD!G153)</f>
        <v>-1.7072558855626803</v>
      </c>
      <c r="H153">
        <f>IF(H49=Surrender!H49,Surrender!H153,HSD!H153)</f>
        <v>-1.7037036467746889</v>
      </c>
      <c r="I153">
        <f>IF(I49=Surrender!I49,Surrender!I153,HSD!I153)</f>
        <v>-1.7029838379716977</v>
      </c>
      <c r="J153">
        <f>IF(J49=Surrender!J49,Surrender!J153,HSD!J153)</f>
        <v>-1.7016652067465781</v>
      </c>
      <c r="K153">
        <f>IF(K49=Surrender!K49,Surrender!K153,HSD!K153)</f>
        <v>-1.7094498982342485</v>
      </c>
    </row>
    <row r="154" spans="1:11" x14ac:dyDescent="0.2">
      <c r="A154">
        <v>30</v>
      </c>
      <c r="B154">
        <f>IF(B50=Surrender!B50,Surrender!B154,HSD!B154)</f>
        <v>-1.8461538461538463</v>
      </c>
      <c r="C154">
        <f>IF(C50=Surrender!C50,Surrender!C154,HSD!C154)</f>
        <v>-1.8461538461538463</v>
      </c>
      <c r="D154">
        <f>IF(D50=Surrender!D50,Surrender!D154,HSD!D154)</f>
        <v>-1.8461538461538463</v>
      </c>
      <c r="E154">
        <f>IF(E50=Surrender!E50,Surrender!E154,HSD!E154)</f>
        <v>-1.8461538461538463</v>
      </c>
      <c r="F154">
        <f>IF(F50=Surrender!F50,Surrender!F154,HSD!F154)</f>
        <v>-1.8461538461538463</v>
      </c>
      <c r="G154">
        <f>IF(G50=Surrender!G50,Surrender!G154,HSD!G154)</f>
        <v>-1.8461538461538463</v>
      </c>
      <c r="H154">
        <f>IF(H50=Surrender!H50,Surrender!H154,HSD!H154)</f>
        <v>-1.8461538461538463</v>
      </c>
      <c r="I154">
        <f>IF(I50=Surrender!I50,Surrender!I154,HSD!I154)</f>
        <v>-1.8461538461538463</v>
      </c>
      <c r="J154">
        <f>IF(J50=Surrender!J50,Surrender!J154,HSD!J154)</f>
        <v>-1.8461538461538463</v>
      </c>
      <c r="K154">
        <f>IF(K50=Surrender!K50,Surrender!K154,HSD!K154)</f>
        <v>-1.8461538461538463</v>
      </c>
    </row>
    <row r="155" spans="1:11" x14ac:dyDescent="0.2">
      <c r="A155">
        <v>31</v>
      </c>
      <c r="B155">
        <f>IF(B51=Surrender!B51,Surrender!B155,HSD!B155)</f>
        <v>-2</v>
      </c>
      <c r="C155">
        <f>IF(C51=Surrender!C51,Surrender!C155,HSD!C155)</f>
        <v>-2</v>
      </c>
      <c r="D155">
        <f>IF(D51=Surrender!D51,Surrender!D155,HSD!D155)</f>
        <v>-2</v>
      </c>
      <c r="E155">
        <f>IF(E51=Surrender!E51,Surrender!E155,HSD!E155)</f>
        <v>-2</v>
      </c>
      <c r="F155">
        <f>IF(F51=Surrender!F51,Surrender!F155,HSD!F155)</f>
        <v>-2</v>
      </c>
      <c r="G155">
        <f>IF(G51=Surrender!G51,Surrender!G155,HSD!G155)</f>
        <v>-2</v>
      </c>
      <c r="H155">
        <f>IF(H51=Surrender!H51,Surrender!H155,HSD!H155)</f>
        <v>-2</v>
      </c>
      <c r="I155">
        <f>IF(I51=Surrender!I51,Surrender!I155,HSD!I155)</f>
        <v>-2</v>
      </c>
      <c r="J155">
        <f>IF(J51=Surrender!J51,Surrender!J155,HSD!J155)</f>
        <v>-2</v>
      </c>
      <c r="K155">
        <f>IF(K51=Surrender!K51,Surrender!K155,HSD!K155)</f>
        <v>-2</v>
      </c>
    </row>
  </sheetData>
  <sheetProtection sheet="1" objects="1" scenarios="1"/>
  <mergeCells count="2">
    <mergeCell ref="A52:K52"/>
    <mergeCell ref="A104:K104"/>
  </mergeCells>
  <phoneticPr fontId="16" type="noConversion"/>
  <conditionalFormatting sqref="O32:X51 O2:X29">
    <cfRule type="containsText" dxfId="789" priority="14" operator="containsText" text="S">
      <formula>NOT(ISERROR(SEARCH("S",O2)))</formula>
    </cfRule>
    <cfRule type="containsText" dxfId="788" priority="15" operator="containsText" text="H">
      <formula>NOT(ISERROR(SEARCH("H",O2)))</formula>
    </cfRule>
  </conditionalFormatting>
  <conditionalFormatting sqref="O32:X51 O2:X29">
    <cfRule type="containsText" dxfId="787" priority="13" operator="containsText" text="D">
      <formula>NOT(ISERROR(SEARCH("D",O2)))</formula>
    </cfRule>
  </conditionalFormatting>
  <conditionalFormatting sqref="O32:X51 O2:X29">
    <cfRule type="containsText" dxfId="786" priority="9" operator="containsText" text="R">
      <formula>NOT(ISERROR(SEARCH("R",O2)))</formula>
    </cfRule>
  </conditionalFormatting>
  <pageMargins left="0.7" right="0.7" top="0.75" bottom="0.75" header="0.3" footer="0.3"/>
  <pageSetup paperSize="9" orientation="landscape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0"/>
  <dimension ref="A1:X115"/>
  <sheetViews>
    <sheetView topLeftCell="A88" workbookViewId="0">
      <selection activeCell="J107" sqref="J107"/>
    </sheetView>
  </sheetViews>
  <sheetFormatPr baseColWidth="10" defaultColWidth="8.83203125" defaultRowHeight="16" x14ac:dyDescent="0.2"/>
  <cols>
    <col min="2" max="2" width="8.83203125" customWidth="1"/>
    <col min="14" max="14" width="3.83203125" style="289" customWidth="1"/>
    <col min="15" max="24" width="3.83203125" customWidth="1"/>
  </cols>
  <sheetData>
    <row r="1" spans="1:24" ht="17" thickBot="1" x14ac:dyDescent="0.25">
      <c r="A1" s="441" t="s">
        <v>73</v>
      </c>
      <c r="B1" s="442"/>
      <c r="C1" s="442"/>
      <c r="D1" s="442"/>
      <c r="E1" s="442"/>
      <c r="F1" s="442"/>
      <c r="G1" s="442"/>
      <c r="H1" s="442"/>
      <c r="I1" s="442"/>
      <c r="J1" s="442"/>
      <c r="K1" s="443"/>
      <c r="N1" s="312"/>
      <c r="O1" s="311">
        <v>1</v>
      </c>
      <c r="P1" s="148">
        <v>2</v>
      </c>
      <c r="Q1" s="148">
        <v>3</v>
      </c>
      <c r="R1" s="148">
        <v>4</v>
      </c>
      <c r="S1" s="148">
        <v>5</v>
      </c>
      <c r="T1" s="148">
        <v>6</v>
      </c>
      <c r="U1" s="148">
        <v>7</v>
      </c>
      <c r="V1" s="148">
        <v>8</v>
      </c>
      <c r="W1" s="148">
        <v>9</v>
      </c>
      <c r="X1" s="150">
        <v>10</v>
      </c>
    </row>
    <row r="2" spans="1:24" ht="17" thickBot="1" x14ac:dyDescent="0.25">
      <c r="A2" s="103" t="s">
        <v>7</v>
      </c>
      <c r="B2" s="115">
        <v>1</v>
      </c>
      <c r="C2" s="116">
        <v>2</v>
      </c>
      <c r="D2" s="116">
        <v>3</v>
      </c>
      <c r="E2" s="116">
        <v>4</v>
      </c>
      <c r="F2" s="116">
        <v>5</v>
      </c>
      <c r="G2" s="116">
        <v>6</v>
      </c>
      <c r="H2" s="116">
        <v>7</v>
      </c>
      <c r="I2" s="116">
        <v>8</v>
      </c>
      <c r="J2" s="116">
        <v>9</v>
      </c>
      <c r="K2" s="104">
        <v>10</v>
      </c>
      <c r="N2" s="313">
        <v>1</v>
      </c>
      <c r="O2" s="54">
        <f>IF(B68=HSDR!B32,HSDR!O32,IF(B68=B42,2,IF(B68=B29,3,IF(B68=B16,4,IF(B68=B3,5)))))</f>
        <v>2</v>
      </c>
      <c r="P2" s="321">
        <f>IF(C68=HSDR!C32,HSDR!P32,IF(C68=C42,2,IF(C68=C29,3,IF(C68=C16,4,IF(C68=C3,5)))))</f>
        <v>2</v>
      </c>
      <c r="Q2" s="321">
        <f>IF(D68=HSDR!D32,HSDR!Q32,IF(D68=D42,2,IF(D68=D29,3,IF(D68=D16,4,IF(D68=D3,5)))))</f>
        <v>2</v>
      </c>
      <c r="R2" s="321">
        <f>IF(E68=HSDR!E32,HSDR!R32,IF(E68=E42,2,IF(E68=E29,3,IF(E68=E16,4,IF(E68=E3,5)))))</f>
        <v>2</v>
      </c>
      <c r="S2" s="321">
        <f>IF(F68=HSDR!F32,HSDR!S32,IF(F68=F42,2,IF(F68=F29,3,IF(F68=F16,4,IF(F68=F3,5)))))</f>
        <v>2</v>
      </c>
      <c r="T2" s="321">
        <f>IF(G68=HSDR!G32,HSDR!T32,IF(G68=G42,2,IF(G68=G29,3,IF(G68=G16,4,IF(G68=G3,5)))))</f>
        <v>2</v>
      </c>
      <c r="U2" s="321">
        <f>IF(H68=HSDR!H32,HSDR!U32,IF(H68=H42,2,IF(H68=H29,3,IF(H68=H16,4,IF(H68=H3,5)))))</f>
        <v>2</v>
      </c>
      <c r="V2" s="321">
        <f>IF(I68=HSDR!I32,HSDR!V32,IF(I68=I42,2,IF(I68=I29,3,IF(I68=I16,4,IF(I68=I3,5)))))</f>
        <v>2</v>
      </c>
      <c r="W2" s="321">
        <f>IF(J68=HSDR!J32,HSDR!W32,IF(J68=J42,2,IF(J68=J29,3,IF(J68=J16,4,IF(J68=J3,5)))))</f>
        <v>2</v>
      </c>
      <c r="X2" s="322">
        <f>IF(K68=HSDR!K32,HSDR!X32,IF(K68=K42,2,IF(K68=K29,3,IF(K68=K16,4,IF(K68=K3,5)))))</f>
        <v>2</v>
      </c>
    </row>
    <row r="3" spans="1:24" x14ac:dyDescent="0.2">
      <c r="A3" s="262" t="s">
        <v>22</v>
      </c>
      <c r="B3" s="107">
        <f>(IF(Rules!$B$13=Rules!$E$13,
SUM(Stand!B32*Inittialize!$F$2,Stand!B33*Inittialize!$F$3,Stand!B34*Inittialize!$F$4,Stand!B35*Inittialize!$F$5,Stand!B36*Inittialize!$F$6,Stand!B37*Inittialize!$F$7,Stand!B38*Inittialize!$F$8,Stand!B39*Inittialize!$F$9,Stand!B40*Inittialize!$F$10,Stand!B41*Inittialize!$F$11),
IF(Rules!$B$10=Rules!$D$10,SUM(HSD!B32*Inittialize!$F$2,HSD!B33*Inittialize!$F$3,HSD!B34*Inittialize!$F$4,HSD!B35*Inittialize!$F$5,HSD!B36*Inittialize!$F$6,HSD!B37*Inittialize!$F$7,HSD!B38*Inittialize!$F$8,HSD!B39*Inittialize!$F$9,HSD!B40*Inittialize!$F$10,HSD!B41*Inittialize!$F$11),
SUM(HS!B32*Inittialize!$F$2,HS!B33*Inittialize!$F$3,HS!B34*Inittialize!$F$4,HS!B35*Inittialize!$F$5,HS!B36*Inittialize!$F$6,HS!B37*Inittialize!$F$7,HS!B38*Inittialize!$F$8,HS!B39*Inittialize!$F$9,HS!B40*Inittialize!$F$10,HS!B42*Inittialize!$F$11))
)+B16)</f>
        <v>-0.29539287757191157</v>
      </c>
      <c r="C3" s="108">
        <f>(IF(Rules!$B$13=Rules!$E$13,
SUM(Stand!C32*Inittialize!$F$2,Stand!C33*Inittialize!$F$3,Stand!C34*Inittialize!$F$4,Stand!C35*Inittialize!$F$5,Stand!C36*Inittialize!$F$6,Stand!C37*Inittialize!$F$7,Stand!C38*Inittialize!$F$8,Stand!C39*Inittialize!$F$9,Stand!C40*Inittialize!$F$10,Stand!C41*Inittialize!$F$11),
IF(Rules!$B$10=Rules!$D$10,SUM(HSD!C32*Inittialize!$F$2,HSD!C33*Inittialize!$F$3,HSD!C34*Inittialize!$F$4,HSD!C35*Inittialize!$F$5,HSD!C36*Inittialize!$F$6,HSD!C37*Inittialize!$F$7,HSD!C38*Inittialize!$F$8,HSD!C39*Inittialize!$F$9,HSD!C40*Inittialize!$F$10,HSD!C41*Inittialize!$F$11),
SUM(HS!C32*Inittialize!$F$2,HS!C33*Inittialize!$F$3,HS!C34*Inittialize!$F$4,HS!C35*Inittialize!$F$5,HS!C36*Inittialize!$F$6,HS!C37*Inittialize!$F$7,HS!C38*Inittialize!$F$8,HS!C39*Inittialize!$F$9,HS!C40*Inittialize!$F$10,HS!C42*Inittialize!$F$11))
)+C16)</f>
        <v>1.1766023083486727</v>
      </c>
      <c r="D3" s="108">
        <f>(IF(Rules!$B$13=Rules!$E$13,
SUM(Stand!D32*Inittialize!$F$2,Stand!D33*Inittialize!$F$3,Stand!D34*Inittialize!$F$4,Stand!D35*Inittialize!$F$5,Stand!D36*Inittialize!$F$6,Stand!D37*Inittialize!$F$7,Stand!D38*Inittialize!$F$8,Stand!D39*Inittialize!$F$9,Stand!D40*Inittialize!$F$10,Stand!D41*Inittialize!$F$11),
IF(Rules!$B$10=Rules!$D$10,SUM(HSD!D32*Inittialize!$F$2,HSD!D33*Inittialize!$F$3,HSD!D34*Inittialize!$F$4,HSD!D35*Inittialize!$F$5,HSD!D36*Inittialize!$F$6,HSD!D37*Inittialize!$F$7,HSD!D38*Inittialize!$F$8,HSD!D39*Inittialize!$F$9,HSD!D40*Inittialize!$F$10,HSD!D41*Inittialize!$F$11),
SUM(HS!D32*Inittialize!$F$2,HS!D33*Inittialize!$F$3,HS!D34*Inittialize!$F$4,HS!D35*Inittialize!$F$5,HS!D36*Inittialize!$F$6,HS!D37*Inittialize!$F$7,HS!D38*Inittialize!$F$8,HS!D39*Inittialize!$F$9,HS!D40*Inittialize!$F$10,HS!D42*Inittialize!$F$11))
)+D16)</f>
        <v>1.2944881328055424</v>
      </c>
      <c r="E3" s="108">
        <f>(IF(Rules!$B$13=Rules!$E$13,
SUM(Stand!E32*Inittialize!$F$2,Stand!E33*Inittialize!$F$3,Stand!E34*Inittialize!$F$4,Stand!E35*Inittialize!$F$5,Stand!E36*Inittialize!$F$6,Stand!E37*Inittialize!$F$7,Stand!E38*Inittialize!$F$8,Stand!E39*Inittialize!$F$9,Stand!E40*Inittialize!$F$10,Stand!E41*Inittialize!$F$11),
IF(Rules!$B$10=Rules!$D$10,SUM(HSD!E32*Inittialize!$F$2,HSD!E33*Inittialize!$F$3,HSD!E34*Inittialize!$F$4,HSD!E35*Inittialize!$F$5,HSD!E36*Inittialize!$F$6,HSD!E37*Inittialize!$F$7,HSD!E38*Inittialize!$F$8,HSD!E39*Inittialize!$F$9,HSD!E40*Inittialize!$F$10,HSD!E41*Inittialize!$F$11),
SUM(HS!E32*Inittialize!$F$2,HS!E33*Inittialize!$F$3,HS!E34*Inittialize!$F$4,HS!E35*Inittialize!$F$5,HS!E36*Inittialize!$F$6,HS!E37*Inittialize!$F$7,HS!E38*Inittialize!$F$8,HS!E39*Inittialize!$F$9,HS!E40*Inittialize!$F$10,HS!E42*Inittialize!$F$11))
)+E16)</f>
        <v>1.41510137604494</v>
      </c>
      <c r="F3" s="108">
        <f>(IF(Rules!$B$13=Rules!$E$13,
SUM(Stand!F32*Inittialize!$F$2,Stand!F33*Inittialize!$F$3,Stand!F34*Inittialize!$F$4,Stand!F35*Inittialize!$F$5,Stand!F36*Inittialize!$F$6,Stand!F37*Inittialize!$F$7,Stand!F38*Inittialize!$F$8,Stand!F39*Inittialize!$F$9,Stand!F40*Inittialize!$F$10,Stand!F41*Inittialize!$F$11),
IF(Rules!$B$10=Rules!$D$10,SUM(HSD!F32*Inittialize!$F$2,HSD!F33*Inittialize!$F$3,HSD!F34*Inittialize!$F$4,HSD!F35*Inittialize!$F$5,HSD!F36*Inittialize!$F$6,HSD!F37*Inittialize!$F$7,HSD!F38*Inittialize!$F$8,HSD!F39*Inittialize!$F$9,HSD!F40*Inittialize!$F$10,HSD!F41*Inittialize!$F$11),
SUM(HS!F32*Inittialize!$F$2,HS!F33*Inittialize!$F$3,HS!F34*Inittialize!$F$4,HS!F35*Inittialize!$F$5,HS!F36*Inittialize!$F$6,HS!F37*Inittialize!$F$7,HS!F38*Inittialize!$F$8,HS!F39*Inittialize!$F$9,HS!F40*Inittialize!$F$10,HS!F42*Inittialize!$F$11))
)+F16)</f>
        <v>1.5367475447725694</v>
      </c>
      <c r="G3" s="108">
        <f>(IF(Rules!$B$13=Rules!$E$13,
SUM(Stand!G32*Inittialize!$F$2,Stand!G33*Inittialize!$F$3,Stand!G34*Inittialize!$F$4,Stand!G35*Inittialize!$F$5,Stand!G36*Inittialize!$F$6,Stand!G37*Inittialize!$F$7,Stand!G38*Inittialize!$F$8,Stand!G39*Inittialize!$F$9,Stand!G40*Inittialize!$F$10,Stand!G41*Inittialize!$F$11),
IF(Rules!$B$10=Rules!$D$10,SUM(HSD!G32*Inittialize!$F$2,HSD!G33*Inittialize!$F$3,HSD!G34*Inittialize!$F$4,HSD!G35*Inittialize!$F$5,HSD!G36*Inittialize!$F$6,HSD!G37*Inittialize!$F$7,HSD!G38*Inittialize!$F$8,HSD!G39*Inittialize!$F$9,HSD!G40*Inittialize!$F$10,HSD!G41*Inittialize!$F$11),
SUM(HS!G32*Inittialize!$F$2,HS!G33*Inittialize!$F$3,HS!G34*Inittialize!$F$4,HS!G35*Inittialize!$F$5,HS!G36*Inittialize!$F$6,HS!G37*Inittialize!$F$7,HS!G38*Inittialize!$F$8,HS!G39*Inittialize!$F$9,HS!G40*Inittialize!$F$10,HS!G42*Inittialize!$F$11))
)+G16)</f>
        <v>1.6684502372689236</v>
      </c>
      <c r="H3" s="108">
        <f>(IF(Rules!$B$13=Rules!$E$13,
SUM(Stand!H32*Inittialize!$F$2,Stand!H33*Inittialize!$F$3,Stand!H34*Inittialize!$F$4,Stand!H35*Inittialize!$F$5,Stand!H36*Inittialize!$F$6,Stand!H37*Inittialize!$F$7,Stand!H38*Inittialize!$F$8,Stand!H39*Inittialize!$F$9,Stand!H40*Inittialize!$F$10,Stand!H41*Inittialize!$F$11),
IF(Rules!$B$10=Rules!$D$10,SUM(HSD!H32*Inittialize!$F$2,HSD!H33*Inittialize!$F$3,HSD!H34*Inittialize!$F$4,HSD!H35*Inittialize!$F$5,HSD!H36*Inittialize!$F$6,HSD!H37*Inittialize!$F$7,HSD!H38*Inittialize!$F$8,HSD!H39*Inittialize!$F$9,HSD!H40*Inittialize!$F$10,HSD!H41*Inittialize!$F$11),
SUM(HS!H32*Inittialize!$F$2,HS!H33*Inittialize!$F$3,HS!H34*Inittialize!$F$4,HS!H35*Inittialize!$F$5,HS!H36*Inittialize!$F$6,HS!H37*Inittialize!$F$7,HS!H38*Inittialize!$F$8,HS!H39*Inittialize!$F$9,HS!H40*Inittialize!$F$10,HS!H42*Inittialize!$F$11))
)+H16)</f>
        <v>1.1572223721607269</v>
      </c>
      <c r="I3" s="108">
        <f>(IF(Rules!$B$13=Rules!$E$13,
SUM(Stand!I32*Inittialize!$F$2,Stand!I33*Inittialize!$F$3,Stand!I34*Inittialize!$F$4,Stand!I35*Inittialize!$F$5,Stand!I36*Inittialize!$F$6,Stand!I37*Inittialize!$F$7,Stand!I38*Inittialize!$F$8,Stand!I39*Inittialize!$F$9,Stand!I40*Inittialize!$F$10,Stand!I41*Inittialize!$F$11),
IF(Rules!$B$10=Rules!$D$10,SUM(HSD!I32*Inittialize!$F$2,HSD!I33*Inittialize!$F$3,HSD!I34*Inittialize!$F$4,HSD!I35*Inittialize!$F$5,HSD!I36*Inittialize!$F$6,HSD!I37*Inittialize!$F$7,HSD!I38*Inittialize!$F$8,HSD!I39*Inittialize!$F$9,HSD!I40*Inittialize!$F$10,HSD!I41*Inittialize!$F$11),
SUM(HS!I32*Inittialize!$F$2,HS!I33*Inittialize!$F$3,HS!I34*Inittialize!$F$4,HS!I35*Inittialize!$F$5,HS!I36*Inittialize!$F$6,HS!I37*Inittialize!$F$7,HS!I38*Inittialize!$F$8,HS!I39*Inittialize!$F$9,HS!I40*Inittialize!$F$10,HS!I42*Inittialize!$F$11))
)+I16)</f>
        <v>0.8767314771757877</v>
      </c>
      <c r="J3" s="108">
        <f>(IF(Rules!$B$13=Rules!$E$13,
SUM(Stand!J32*Inittialize!$F$2,Stand!J33*Inittialize!$F$3,Stand!J34*Inittialize!$F$4,Stand!J35*Inittialize!$F$5,Stand!J36*Inittialize!$F$6,Stand!J37*Inittialize!$F$7,Stand!J38*Inittialize!$F$8,Stand!J39*Inittialize!$F$9,Stand!J40*Inittialize!$F$10,Stand!J41*Inittialize!$F$11),
IF(Rules!$B$10=Rules!$D$10,SUM(HSD!J32*Inittialize!$F$2,HSD!J33*Inittialize!$F$3,HSD!J34*Inittialize!$F$4,HSD!J35*Inittialize!$F$5,HSD!J36*Inittialize!$F$6,HSD!J37*Inittialize!$F$7,HSD!J38*Inittialize!$F$8,HSD!J39*Inittialize!$F$9,HSD!J40*Inittialize!$F$10,HSD!J41*Inittialize!$F$11),
SUM(HS!J32*Inittialize!$F$2,HS!J33*Inittialize!$F$3,HS!J34*Inittialize!$F$4,HS!J35*Inittialize!$F$5,HS!J36*Inittialize!$F$6,HS!J37*Inittialize!$F$7,HS!J38*Inittialize!$F$8,HS!J39*Inittialize!$F$9,HS!J40*Inittialize!$F$10,HS!J42*Inittialize!$F$11))
)+J16)</f>
        <v>0.56945855788113675</v>
      </c>
      <c r="K3" s="57">
        <f>(IF(Rules!$B$13=Rules!$E$13,
SUM(Stand!K32*Inittialize!$F$2,Stand!K33*Inittialize!$F$3,Stand!K34*Inittialize!$F$4,Stand!K35*Inittialize!$F$5,Stand!K36*Inittialize!$F$6,Stand!K37*Inittialize!$F$7,Stand!K38*Inittialize!$F$8,Stand!K39*Inittialize!$F$9,Stand!K40*Inittialize!$F$10,Stand!K41*Inittialize!$F$11),
IF(Rules!$B$10=Rules!$D$10,SUM(HSD!K32*Inittialize!$F$2,HSD!K33*Inittialize!$F$3,HSD!K34*Inittialize!$F$4,HSD!K35*Inittialize!$F$5,HSD!K36*Inittialize!$F$6,HSD!K37*Inittialize!$F$7,HSD!K38*Inittialize!$F$8,HSD!K39*Inittialize!$F$9,HSD!K40*Inittialize!$F$10,HSD!K41*Inittialize!$F$11),
SUM(HS!K32*Inittialize!$F$2,HS!K33*Inittialize!$F$3,HS!K34*Inittialize!$F$4,HS!K35*Inittialize!$F$5,HS!K36*Inittialize!$F$6,HS!K37*Inittialize!$F$7,HS!K38*Inittialize!$F$8,HS!K39*Inittialize!$F$9,HS!K40*Inittialize!$F$10,HS!K42*Inittialize!$F$11))
)+K16)</f>
        <v>0.14839410467660935</v>
      </c>
      <c r="N3" s="314">
        <v>2</v>
      </c>
      <c r="O3" s="58" t="str">
        <f>IF(B69=HSDR!B2,HSDR!O2,IF(B69=B43,2,IF(B69=B30,3,IF(B69=B17,4,IF(B69=B4,5)))))</f>
        <v>H</v>
      </c>
      <c r="P3" s="318" t="str">
        <f>IF(C69=HSDR!C2,HSDR!P2,IF(C69=C43,2,IF(C69=C30,3,IF(C69=C17,4,IF(C69=C4,5)))))</f>
        <v>H</v>
      </c>
      <c r="Q3" s="318" t="str">
        <f>IF(D69=HSDR!D2,HSDR!Q2,IF(D69=D43,2,IF(D69=D30,3,IF(D69=D17,4,IF(D69=D4,5)))))</f>
        <v>H</v>
      </c>
      <c r="R3" s="318">
        <f>IF(E69=HSDR!E2,HSDR!R2,IF(E69=E43,2,IF(E69=E30,3,IF(E69=E17,4,IF(E69=E4,5)))))</f>
        <v>2</v>
      </c>
      <c r="S3" s="318">
        <f>IF(F69=HSDR!F2,HSDR!S2,IF(F69=F43,2,IF(F69=F30,3,IF(F69=F17,4,IF(F69=F4,5)))))</f>
        <v>2</v>
      </c>
      <c r="T3" s="318">
        <f>IF(G69=HSDR!G2,HSDR!T2,IF(G69=G43,2,IF(G69=G30,3,IF(G69=G17,4,IF(G69=G4,5)))))</f>
        <v>2</v>
      </c>
      <c r="U3" s="318">
        <f>IF(H69=HSDR!H2,HSDR!U2,IF(H69=H43,2,IF(H69=H30,3,IF(H69=H17,4,IF(H69=H4,5)))))</f>
        <v>2</v>
      </c>
      <c r="V3" s="318" t="str">
        <f>IF(I69=HSDR!I2,HSDR!V2,IF(I69=I43,2,IF(I69=I30,3,IF(I69=I17,4,IF(I69=I4,5)))))</f>
        <v>H</v>
      </c>
      <c r="W3" s="318" t="str">
        <f>IF(J69=HSDR!J2,HSDR!W2,IF(J69=J43,2,IF(J69=J30,3,IF(J69=J17,4,IF(J69=J4,5)))))</f>
        <v>H</v>
      </c>
      <c r="X3" s="308" t="str">
        <f>IF(K69=HSDR!K2,HSDR!X2,IF(K69=K43,2,IF(K69=K30,3,IF(K69=K17,4,IF(K69=K4,5)))))</f>
        <v>H</v>
      </c>
    </row>
    <row r="4" spans="1:24" x14ac:dyDescent="0.2">
      <c r="A4" s="98">
        <v>2</v>
      </c>
      <c r="B4" s="93">
        <f>(IF(Rules!$B$10=Rules!$D$10,
SUM(HSD!B33*Inittialize!$F$2,HSD!B2*Inittialize!$F$3,HSD!B3*Inittialize!$F$4,HSD!B4*Inittialize!$F$5,HSD!B5*Inittialize!$F$6,HSD!B6*Inittialize!$F$7,HSD!B7*Inittialize!$F$8,HSD!B8*Inittialize!$F$9,HSD!B9*Inittialize!$F$10,HSD!B10*Inittialize!$F$11),
SUM(HS!B33*Inittialize!$F$2,HS!B2*Inittialize!$F$3,HS!B3*Inittialize!$F$4,HS!B4*Inittialize!$F$5,HS!B5*Inittialize!$F$6,HS!B6*Inittialize!$F$7,HS!B7*Inittialize!$F$8,HS!B8*Inittialize!$F$9,HS!B9*Inittialize!$F$10,HS!B10*Inittialize!$F$11)
)+B17)</f>
        <v>-1.7228418596267092</v>
      </c>
      <c r="C4" s="1">
        <f>(IF(Rules!$B$10=Rules!$D$10,
SUM(HSD!C33*Inittialize!$F$2,HSD!C2*Inittialize!$F$3,HSD!C3*Inittialize!$F$4,HSD!C4*Inittialize!$F$5,HSD!C5*Inittialize!$F$6,HSD!C6*Inittialize!$F$7,HSD!C7*Inittialize!$F$8,HSD!C8*Inittialize!$F$9,HSD!C9*Inittialize!$F$10,HSD!C10*Inittialize!$F$11),
SUM(HS!C33*Inittialize!$F$2,HS!C2*Inittialize!$F$3,HS!C3*Inittialize!$F$4,HS!C4*Inittialize!$F$5,HS!C5*Inittialize!$F$6,HS!C6*Inittialize!$F$7,HS!C7*Inittialize!$F$8,HS!C8*Inittialize!$F$9,HS!C9*Inittialize!$F$10,HS!C10*Inittialize!$F$11)
)+C17)</f>
        <v>-0.37942179159474537</v>
      </c>
      <c r="D4" s="1">
        <f>(IF(Rules!$B$10=Rules!$D$10,
SUM(HSD!D33*Inittialize!$F$2,HSD!D2*Inittialize!$F$3,HSD!D3*Inittialize!$F$4,HSD!D4*Inittialize!$F$5,HSD!D5*Inittialize!$F$6,HSD!D6*Inittialize!$F$7,HSD!D7*Inittialize!$F$8,HSD!D8*Inittialize!$F$9,HSD!D9*Inittialize!$F$10,HSD!D10*Inittialize!$F$11),
SUM(HS!D33*Inittialize!$F$2,HS!D2*Inittialize!$F$3,HS!D3*Inittialize!$F$4,HS!D4*Inittialize!$F$5,HS!D5*Inittialize!$F$6,HS!D6*Inittialize!$F$7,HS!D7*Inittialize!$F$8,HS!D8*Inittialize!$F$9,HS!D9*Inittialize!$F$10,HS!D10*Inittialize!$F$11)
)+D17)</f>
        <v>-0.24875353073205991</v>
      </c>
      <c r="E4" s="1">
        <f>(IF(Rules!$B$10=Rules!$D$10,
SUM(HSD!E33*Inittialize!$F$2,HSD!E2*Inittialize!$F$3,HSD!E3*Inittialize!$F$4,HSD!E4*Inittialize!$F$5,HSD!E5*Inittialize!$F$6,HSD!E6*Inittialize!$F$7,HSD!E7*Inittialize!$F$8,HSD!E8*Inittialize!$F$9,HSD!E9*Inittialize!$F$10,HSD!E10*Inittialize!$F$11),
SUM(HS!E33*Inittialize!$F$2,HS!E2*Inittialize!$F$3,HS!E3*Inittialize!$F$4,HS!E4*Inittialize!$F$5,HS!E5*Inittialize!$F$6,HS!E6*Inittialize!$F$7,HS!E7*Inittialize!$F$8,HS!E8*Inittialize!$F$9,HS!E9*Inittialize!$F$10,HS!E10*Inittialize!$F$11)
)+E17)</f>
        <v>-0.11050206067917206</v>
      </c>
      <c r="F4" s="1">
        <f>(IF(Rules!$B$10=Rules!$D$10,
SUM(HSD!F33*Inittialize!$F$2,HSD!F2*Inittialize!$F$3,HSD!F3*Inittialize!$F$4,HSD!F4*Inittialize!$F$5,HSD!F5*Inittialize!$F$6,HSD!F6*Inittialize!$F$7,HSD!F7*Inittialize!$F$8,HSD!F8*Inittialize!$F$9,HSD!F9*Inittialize!$F$10,HSD!F10*Inittialize!$F$11),
SUM(HS!F33*Inittialize!$F$2,HS!F2*Inittialize!$F$3,HS!F3*Inittialize!$F$4,HS!F4*Inittialize!$F$5,HS!F5*Inittialize!$F$6,HS!F6*Inittialize!$F$7,HS!F7*Inittialize!$F$8,HS!F8*Inittialize!$F$9,HS!F9*Inittialize!$F$10,HS!F10*Inittialize!$F$11)
)+F17)</f>
        <v>6.8650161423917E-2</v>
      </c>
      <c r="G4" s="1">
        <f>(IF(Rules!$B$10=Rules!$D$10,
SUM(HSD!G33*Inittialize!$F$2,HSD!G2*Inittialize!$F$3,HSD!G3*Inittialize!$F$4,HSD!G4*Inittialize!$F$5,HSD!G5*Inittialize!$F$6,HSD!G6*Inittialize!$F$7,HSD!G7*Inittialize!$F$8,HSD!G8*Inittialize!$F$9,HSD!G9*Inittialize!$F$10,HSD!G10*Inittialize!$F$11),
SUM(HS!G33*Inittialize!$F$2,HS!G2*Inittialize!$F$3,HS!G3*Inittialize!$F$4,HS!G4*Inittialize!$F$5,HS!G5*Inittialize!$F$6,HS!G6*Inittialize!$F$7,HS!G7*Inittialize!$F$8,HS!G8*Inittialize!$F$9,HS!G9*Inittialize!$F$10,HS!G10*Inittialize!$F$11)
)+G17)</f>
        <v>0.19441705973150591</v>
      </c>
      <c r="H4" s="1">
        <f>(IF(Rules!$B$10=Rules!$D$10,
SUM(HSD!H33*Inittialize!$F$2,HSD!H2*Inittialize!$F$3,HSD!H3*Inittialize!$F$4,HSD!H4*Inittialize!$F$5,HSD!H5*Inittialize!$F$6,HSD!H6*Inittialize!$F$7,HSD!H7*Inittialize!$F$8,HSD!H8*Inittialize!$F$9,HSD!H9*Inittialize!$F$10,HSD!H10*Inittialize!$F$11),
SUM(HS!H33*Inittialize!$F$2,HS!H2*Inittialize!$F$3,HS!H3*Inittialize!$F$4,HS!H4*Inittialize!$F$5,HS!H5*Inittialize!$F$6,HS!H6*Inittialize!$F$7,HS!H7*Inittialize!$F$8,HS!H8*Inittialize!$F$9,HS!H9*Inittialize!$F$10,HS!H10*Inittialize!$F$11)
)+H17)</f>
        <v>-0.13628510687931125</v>
      </c>
      <c r="I4" s="1">
        <f>(IF(Rules!$B$10=Rules!$D$10,
SUM(HSD!I33*Inittialize!$F$2,HSD!I2*Inittialize!$F$3,HSD!I3*Inittialize!$F$4,HSD!I4*Inittialize!$F$5,HSD!I5*Inittialize!$F$6,HSD!I6*Inittialize!$F$7,HSD!I7*Inittialize!$F$8,HSD!I8*Inittialize!$F$9,HSD!I9*Inittialize!$F$10,HSD!I10*Inittialize!$F$11),
SUM(HS!I33*Inittialize!$F$2,HS!I2*Inittialize!$F$3,HS!I3*Inittialize!$F$4,HS!I4*Inittialize!$F$5,HS!I5*Inittialize!$F$6,HS!I6*Inittialize!$F$7,HS!I7*Inittialize!$F$8,HS!I8*Inittialize!$F$9,HS!I9*Inittialize!$F$10,HS!I10*Inittialize!$F$11)
)+I17)</f>
        <v>-0.51580863887563599</v>
      </c>
      <c r="J4" s="1">
        <f>(IF(Rules!$B$10=Rules!$D$10,
SUM(HSD!J33*Inittialize!$F$2,HSD!J2*Inittialize!$F$3,HSD!J3*Inittialize!$F$4,HSD!J4*Inittialize!$F$5,HSD!J5*Inittialize!$F$6,HSD!J6*Inittialize!$F$7,HSD!J7*Inittialize!$F$8,HSD!J8*Inittialize!$F$9,HSD!J9*Inittialize!$F$10,HSD!J10*Inittialize!$F$11),
SUM(HS!J33*Inittialize!$F$2,HS!J2*Inittialize!$F$3,HS!J3*Inittialize!$F$4,HS!J4*Inittialize!$F$5,HS!J5*Inittialize!$F$6,HS!J6*Inittialize!$F$7,HS!J7*Inittialize!$F$8,HS!J8*Inittialize!$F$9,HS!J9*Inittialize!$F$10,HS!J10*Inittialize!$F$11)
)+J17)</f>
        <v>-0.95023571526754225</v>
      </c>
      <c r="K4" s="9">
        <f>(IF(Rules!$B$10=Rules!$D$10,
SUM(HSD!K33*Inittialize!$F$2,HSD!K2*Inittialize!$F$3,HSD!K3*Inittialize!$F$4,HSD!K4*Inittialize!$F$5,HSD!K5*Inittialize!$F$6,HSD!K6*Inittialize!$F$7,HSD!K7*Inittialize!$F$8,HSD!K8*Inittialize!$F$9,HSD!K9*Inittialize!$F$10,HSD!K10*Inittialize!$F$11),
SUM(HS!K33*Inittialize!$F$2,HS!K2*Inittialize!$F$3,HS!K3*Inittialize!$F$4,HS!K4*Inittialize!$F$5,HS!K5*Inittialize!$F$6,HS!K6*Inittialize!$F$7,HS!K7*Inittialize!$F$8,HS!K8*Inittialize!$F$9,HS!K9*Inittialize!$F$10,HS!K10*Inittialize!$F$11)
)+K17)</f>
        <v>-1.4548186386988715</v>
      </c>
      <c r="N4" s="314">
        <v>3</v>
      </c>
      <c r="O4" s="58" t="str">
        <f>IF(B70=HSDR!B4,HSDR!O4,IF(B70=B44,2,IF(B70=B31,3,IF(B70=B18,4,IF(B70=B5,5)))))</f>
        <v>H</v>
      </c>
      <c r="P4" s="318" t="str">
        <f>IF(C70=HSDR!C4,HSDR!P4,IF(C70=C44,2,IF(C70=C31,3,IF(C70=C18,4,IF(C70=C5,5)))))</f>
        <v>H</v>
      </c>
      <c r="Q4" s="318" t="str">
        <f>IF(D70=HSDR!D4,HSDR!Q4,IF(D70=D44,2,IF(D70=D31,3,IF(D70=D18,4,IF(D70=D5,5)))))</f>
        <v>H</v>
      </c>
      <c r="R4" s="318">
        <f>IF(E70=HSDR!E4,HSDR!R4,IF(E70=E44,2,IF(E70=E31,3,IF(E70=E18,4,IF(E70=E5,5)))))</f>
        <v>2</v>
      </c>
      <c r="S4" s="318">
        <f>IF(F70=HSDR!F4,HSDR!S4,IF(F70=F44,2,IF(F70=F31,3,IF(F70=F18,4,IF(F70=F5,5)))))</f>
        <v>2</v>
      </c>
      <c r="T4" s="318">
        <f>IF(G70=HSDR!G4,HSDR!T4,IF(G70=G44,2,IF(G70=G31,3,IF(G70=G18,4,IF(G70=G5,5)))))</f>
        <v>2</v>
      </c>
      <c r="U4" s="318">
        <f>IF(H70=HSDR!H4,HSDR!U4,IF(H70=H44,2,IF(H70=H31,3,IF(H70=H18,4,IF(H70=H5,5)))))</f>
        <v>2</v>
      </c>
      <c r="V4" s="318" t="str">
        <f>IF(I70=HSDR!I4,HSDR!V4,IF(I70=I44,2,IF(I70=I31,3,IF(I70=I18,4,IF(I70=I5,5)))))</f>
        <v>H</v>
      </c>
      <c r="W4" s="318" t="str">
        <f>IF(J70=HSDR!J4,HSDR!W4,IF(J70=J44,2,IF(J70=J31,3,IF(J70=J18,4,IF(J70=J5,5)))))</f>
        <v>H</v>
      </c>
      <c r="X4" s="308" t="str">
        <f>IF(K70=HSDR!K4,HSDR!X4,IF(K70=K44,2,IF(K70=K31,3,IF(K70=K18,4,IF(K70=K5,5)))))</f>
        <v>H</v>
      </c>
    </row>
    <row r="5" spans="1:24" x14ac:dyDescent="0.2">
      <c r="A5" s="98">
        <v>3</v>
      </c>
      <c r="B5" s="93">
        <f>(IF(Rules!$B$10=Rules!$D$10,
SUM(HSD!B34*Inittialize!$F$2,HSD!B3*Inittialize!$F$3,HSD!B4*Inittialize!$F$4,HSD!B5*Inittialize!$F$5,HSD!B6*Inittialize!$F$6,HSD!B7*Inittialize!$F$7,HSD!B8*Inittialize!$F$8,HSD!B9*Inittialize!$F$9,HSD!B10*Inittialize!$F$10,HSD!B11*Inittialize!$F$11),
SUM(HS!B34*Inittialize!$F$2,HS!B3*Inittialize!$F$3,HS!B4*Inittialize!$F$4,HS!B5*Inittialize!$F$5,HS!B6*Inittialize!$F$6,HS!B7*Inittialize!$F$7,HS!B8*Inittialize!$F$8,HS!B9*Inittialize!$F$9,HS!B10*Inittialize!$F$10,HS!B11*Inittialize!$F$11)
)+B18)</f>
        <v>-1.823723204973777</v>
      </c>
      <c r="C5" s="1">
        <f>(IF(Rules!$B$10=Rules!$D$10,
SUM(HSD!C34*Inittialize!$F$2,HSD!C3*Inittialize!$F$3,HSD!C4*Inittialize!$F$4,HSD!C5*Inittialize!$F$5,HSD!C6*Inittialize!$F$6,HSD!C7*Inittialize!$F$7,HSD!C8*Inittialize!$F$8,HSD!C9*Inittialize!$F$9,HSD!C10*Inittialize!$F$10,HSD!C11*Inittialize!$F$11),
SUM(HS!C34*Inittialize!$F$2,HS!C3*Inittialize!$F$3,HS!C4*Inittialize!$F$4,HS!C5*Inittialize!$F$5,HS!C6*Inittialize!$F$6,HS!C7*Inittialize!$F$7,HS!C8*Inittialize!$F$8,HS!C9*Inittialize!$F$9,HS!C10*Inittialize!$F$10,HS!C11*Inittialize!$F$11)
)+C18)</f>
        <v>-0.50261252198926254</v>
      </c>
      <c r="D5" s="1">
        <f>(IF(Rules!$B$10=Rules!$D$10,
SUM(HSD!D34*Inittialize!$F$2,HSD!D3*Inittialize!$F$3,HSD!D4*Inittialize!$F$4,HSD!D5*Inittialize!$F$5,HSD!D6*Inittialize!$F$6,HSD!D7*Inittialize!$F$7,HSD!D8*Inittialize!$F$8,HSD!D9*Inittialize!$F$9,HSD!D10*Inittialize!$F$10,HSD!D11*Inittialize!$F$11),
SUM(HS!D34*Inittialize!$F$2,HS!D3*Inittialize!$F$3,HS!D4*Inittialize!$F$4,HS!D5*Inittialize!$F$5,HS!D6*Inittialize!$F$6,HS!D7*Inittialize!$F$7,HS!D8*Inittialize!$F$8,HS!D9*Inittialize!$F$9,HS!D10*Inittialize!$F$10,HS!D11*Inittialize!$F$11)
)+D18)</f>
        <v>-0.34437929139448731</v>
      </c>
      <c r="E5" s="1">
        <f>(IF(Rules!$B$10=Rules!$D$10,
SUM(HSD!E34*Inittialize!$F$2,HSD!E3*Inittialize!$F$3,HSD!E4*Inittialize!$F$4,HSD!E5*Inittialize!$F$5,HSD!E6*Inittialize!$F$6,HSD!E7*Inittialize!$F$7,HSD!E8*Inittialize!$F$8,HSD!E9*Inittialize!$F$9,HSD!E10*Inittialize!$F$10,HSD!E11*Inittialize!$F$11),
SUM(HS!E34*Inittialize!$F$2,HS!E3*Inittialize!$F$3,HS!E4*Inittialize!$F$4,HS!E5*Inittialize!$F$5,HS!E6*Inittialize!$F$6,HS!E7*Inittialize!$F$7,HS!E8*Inittialize!$F$8,HS!E9*Inittialize!$F$9,HS!E10*Inittialize!$F$10,HS!E11*Inittialize!$F$11)
)+E18)</f>
        <v>-0.18130645354452685</v>
      </c>
      <c r="F5" s="1">
        <f>(IF(Rules!$B$10=Rules!$D$10,
SUM(HSD!F34*Inittialize!$F$2,HSD!F3*Inittialize!$F$3,HSD!F4*Inittialize!$F$4,HSD!F5*Inittialize!$F$5,HSD!F6*Inittialize!$F$6,HSD!F7*Inittialize!$F$7,HSD!F8*Inittialize!$F$8,HSD!F9*Inittialize!$F$9,HSD!F10*Inittialize!$F$10,HSD!F11*Inittialize!$F$11),
SUM(HS!F34*Inittialize!$F$2,HS!F3*Inittialize!$F$3,HS!F4*Inittialize!$F$4,HS!F5*Inittialize!$F$5,HS!F6*Inittialize!$F$6,HS!F7*Inittialize!$F$7,HS!F8*Inittialize!$F$8,HS!F9*Inittialize!$F$9,HS!F10*Inittialize!$F$10,HS!F11*Inittialize!$F$11)
)+F18)</f>
        <v>8.4978560698355243E-4</v>
      </c>
      <c r="G5" s="1">
        <f>(IF(Rules!$B$10=Rules!$D$10,
SUM(HSD!G34*Inittialize!$F$2,HSD!G3*Inittialize!$F$3,HSD!G4*Inittialize!$F$4,HSD!G5*Inittialize!$F$5,HSD!G6*Inittialize!$F$6,HSD!G7*Inittialize!$F$7,HSD!G8*Inittialize!$F$8,HSD!G9*Inittialize!$F$9,HSD!G10*Inittialize!$F$10,HSD!G11*Inittialize!$F$11),
SUM(HS!G34*Inittialize!$F$2,HS!G3*Inittialize!$F$3,HS!G4*Inittialize!$F$4,HS!G5*Inittialize!$F$5,HS!G6*Inittialize!$F$6,HS!G7*Inittialize!$F$7,HS!G8*Inittialize!$F$8,HS!G9*Inittialize!$F$9,HS!G10*Inittialize!$F$10,HS!G11*Inittialize!$F$11)
)+G18)</f>
        <v>0.12235651603279656</v>
      </c>
      <c r="H5" s="1">
        <f>(IF(Rules!$B$10=Rules!$D$10,
SUM(HSD!H34*Inittialize!$F$2,HSD!H3*Inittialize!$F$3,HSD!H4*Inittialize!$F$4,HSD!H5*Inittialize!$F$5,HSD!H6*Inittialize!$F$6,HSD!H7*Inittialize!$F$7,HSD!H8*Inittialize!$F$8,HSD!H9*Inittialize!$F$9,HSD!H10*Inittialize!$F$10,HSD!H11*Inittialize!$F$11),
SUM(HS!H34*Inittialize!$F$2,HS!H3*Inittialize!$F$3,HS!H4*Inittialize!$F$4,HS!H5*Inittialize!$F$5,HS!H6*Inittialize!$F$6,HS!H7*Inittialize!$F$7,HS!H8*Inittialize!$F$8,HS!H9*Inittialize!$F$9,HS!H10*Inittialize!$F$10,HS!H11*Inittialize!$F$11)
)+H18)</f>
        <v>-0.28718794270178327</v>
      </c>
      <c r="I5" s="1">
        <f>(IF(Rules!$B$10=Rules!$D$10,
SUM(HSD!I34*Inittialize!$F$2,HSD!I3*Inittialize!$F$3,HSD!I4*Inittialize!$F$4,HSD!I5*Inittialize!$F$5,HSD!I6*Inittialize!$F$6,HSD!I7*Inittialize!$F$7,HSD!I8*Inittialize!$F$8,HSD!I9*Inittialize!$F$9,HSD!I10*Inittialize!$F$10,HSD!I11*Inittialize!$F$11),
SUM(HS!I34*Inittialize!$F$2,HS!I3*Inittialize!$F$3,HS!I4*Inittialize!$F$4,HS!I5*Inittialize!$F$5,HS!I6*Inittialize!$F$6,HS!I7*Inittialize!$F$7,HS!I8*Inittialize!$F$8,HS!I9*Inittialize!$F$9,HS!I10*Inittialize!$F$10,HS!I11*Inittialize!$F$11)
)+I18)</f>
        <v>-0.65470940325100502</v>
      </c>
      <c r="J5" s="1">
        <f>(IF(Rules!$B$10=Rules!$D$10,
SUM(HSD!J34*Inittialize!$F$2,HSD!J3*Inittialize!$F$3,HSD!J4*Inittialize!$F$4,HSD!J5*Inittialize!$F$5,HSD!J6*Inittialize!$F$6,HSD!J7*Inittialize!$F$7,HSD!J8*Inittialize!$F$8,HSD!J9*Inittialize!$F$9,HSD!J10*Inittialize!$F$10,HSD!J11*Inittialize!$F$11),
SUM(HS!J34*Inittialize!$F$2,HS!J3*Inittialize!$F$3,HS!J4*Inittialize!$F$4,HS!J5*Inittialize!$F$5,HS!J6*Inittialize!$F$6,HS!J7*Inittialize!$F$7,HS!J8*Inittialize!$F$8,HS!J9*Inittialize!$F$9,HS!J10*Inittialize!$F$10,HS!J11*Inittialize!$F$11)
)+J18)</f>
        <v>-1.0753831140681218</v>
      </c>
      <c r="K5" s="9">
        <f>(IF(Rules!$B$10=Rules!$D$10,
SUM(HSD!K34*Inittialize!$F$2,HSD!K3*Inittialize!$F$3,HSD!K4*Inittialize!$F$4,HSD!K5*Inittialize!$F$5,HSD!K6*Inittialize!$F$6,HSD!K7*Inittialize!$F$7,HSD!K8*Inittialize!$F$8,HSD!K9*Inittialize!$F$9,HSD!K10*Inittialize!$F$10,HSD!K11*Inittialize!$F$11),
SUM(HS!K34*Inittialize!$F$2,HS!K3*Inittialize!$F$3,HS!K4*Inittialize!$F$4,HS!K5*Inittialize!$F$5,HS!K6*Inittialize!$F$6,HS!K7*Inittialize!$F$7,HS!K8*Inittialize!$F$8,HS!K9*Inittialize!$F$9,HS!K10*Inittialize!$F$10,HS!K11*Inittialize!$F$11)
)+K18)</f>
        <v>-1.5638990064129903</v>
      </c>
      <c r="N5" s="314">
        <v>4</v>
      </c>
      <c r="O5" s="58" t="str">
        <f>IF(B71=HSDR!B6,HSDR!O6,IF(B71=B45,2,IF(B71=B32,3,IF(B71=B19,4,IF(B71=B6,5)))))</f>
        <v>H</v>
      </c>
      <c r="P5" s="318" t="str">
        <f>IF(C71=HSDR!C6,HSDR!P6,IF(C71=C45,2,IF(C71=C32,3,IF(C71=C19,4,IF(C71=C6,5)))))</f>
        <v>H</v>
      </c>
      <c r="Q5" s="318" t="str">
        <f>IF(D71=HSDR!D6,HSDR!Q6,IF(D71=D45,2,IF(D71=D32,3,IF(D71=D19,4,IF(D71=D6,5)))))</f>
        <v>H</v>
      </c>
      <c r="R5" s="318" t="str">
        <f>IF(E71=HSDR!E6,HSDR!R6,IF(E71=E45,2,IF(E71=E32,3,IF(E71=E19,4,IF(E71=E6,5)))))</f>
        <v>H</v>
      </c>
      <c r="S5" s="318" t="str">
        <f>IF(F71=HSDR!F6,HSDR!S6,IF(F71=F45,2,IF(F71=F32,3,IF(F71=F19,4,IF(F71=F6,5)))))</f>
        <v>H</v>
      </c>
      <c r="T5" s="318" t="str">
        <f>IF(G71=HSDR!G6,HSDR!T6,IF(G71=G45,2,IF(G71=G32,3,IF(G71=G19,4,IF(G71=G6,5)))))</f>
        <v>H</v>
      </c>
      <c r="U5" s="318" t="str">
        <f>IF(H71=HSDR!H6,HSDR!U6,IF(H71=H45,2,IF(H71=H32,3,IF(H71=H19,4,IF(H71=H6,5)))))</f>
        <v>H</v>
      </c>
      <c r="V5" s="318" t="str">
        <f>IF(I71=HSDR!I6,HSDR!V6,IF(I71=I45,2,IF(I71=I32,3,IF(I71=I19,4,IF(I71=I6,5)))))</f>
        <v>H</v>
      </c>
      <c r="W5" s="318" t="str">
        <f>IF(J71=HSDR!J6,HSDR!W6,IF(J71=J45,2,IF(J71=J32,3,IF(J71=J19,4,IF(J71=J6,5)))))</f>
        <v>H</v>
      </c>
      <c r="X5" s="308" t="str">
        <f>IF(K71=HSDR!K6,HSDR!X6,IF(K71=K45,2,IF(K71=K32,3,IF(K71=K19,4,IF(K71=K6,5)))))</f>
        <v>H</v>
      </c>
    </row>
    <row r="6" spans="1:24" x14ac:dyDescent="0.2">
      <c r="A6" s="98">
        <v>4</v>
      </c>
      <c r="B6" s="93">
        <f>(IF(Rules!$B$10=Rules!$D$10,
SUM(HSD!B35*Inittialize!$F$2,HSD!B4*Inittialize!$F$3,HSD!B5*Inittialize!$F$4,HSD!B6*Inittialize!$F$5,HSD!B7*Inittialize!$F$6,HSD!B8*Inittialize!$F$7,HSD!B9*Inittialize!$F$8,HSD!B10*Inittialize!$F$9,HSD!B11*Inittialize!$F$10,HSD!B12*Inittialize!$F$11),
SUM(HS!B35*Inittialize!$F$2,HS!B4*Inittialize!$F$3,HS!B5*Inittialize!$F$4,HS!B6*Inittialize!$F$5,HS!B7*Inittialize!$F$6,HS!B8*Inittialize!$F$7,HS!B9*Inittialize!$F$8,HS!B10*Inittialize!$F$9,HS!B11*Inittialize!$F$10,HS!B12*Inittialize!$F$11)
)+B19)</f>
        <v>-1.9269265330843317</v>
      </c>
      <c r="C6" s="1">
        <f>(IF(Rules!$B$10=Rules!$D$10,
SUM(HSD!C35*Inittialize!$F$2,HSD!C4*Inittialize!$F$3,HSD!C5*Inittialize!$F$4,HSD!C6*Inittialize!$F$5,HSD!C7*Inittialize!$F$6,HSD!C8*Inittialize!$F$7,HSD!C9*Inittialize!$F$8,HSD!C10*Inittialize!$F$9,HSD!C11*Inittialize!$F$10,HSD!C12*Inittialize!$F$11),
SUM(HS!C35*Inittialize!$F$2,HS!C4*Inittialize!$F$3,HS!C5*Inittialize!$F$4,HS!C6*Inittialize!$F$5,HS!C7*Inittialize!$F$6,HS!C8*Inittialize!$F$7,HS!C9*Inittialize!$F$8,HS!C10*Inittialize!$F$9,HS!C11*Inittialize!$F$10,HS!C12*Inittialize!$F$11)
)+C19)</f>
        <v>-0.57456663809460695</v>
      </c>
      <c r="D6" s="1">
        <f>(IF(Rules!$B$10=Rules!$D$10,
SUM(HSD!D35*Inittialize!$F$2,HSD!D4*Inittialize!$F$3,HSD!D5*Inittialize!$F$4,HSD!D6*Inittialize!$F$5,HSD!D7*Inittialize!$F$6,HSD!D8*Inittialize!$F$7,HSD!D9*Inittialize!$F$8,HSD!D10*Inittialize!$F$9,HSD!D11*Inittialize!$F$10,HSD!D12*Inittialize!$F$11),
SUM(HS!D35*Inittialize!$F$2,HS!D4*Inittialize!$F$3,HS!D5*Inittialize!$F$4,HS!D6*Inittialize!$F$5,HS!D7*Inittialize!$F$6,HS!D8*Inittialize!$F$7,HS!D9*Inittialize!$F$8,HS!D10*Inittialize!$F$9,HS!D11*Inittialize!$F$10,HS!D12*Inittialize!$F$11)
)+D19)</f>
        <v>-0.41306657149872161</v>
      </c>
      <c r="E6" s="1">
        <f>(IF(Rules!$B$10=Rules!$D$10,
SUM(HSD!E35*Inittialize!$F$2,HSD!E4*Inittialize!$F$3,HSD!E5*Inittialize!$F$4,HSD!E6*Inittialize!$F$5,HSD!E7*Inittialize!$F$6,HSD!E8*Inittialize!$F$7,HSD!E9*Inittialize!$F$8,HSD!E10*Inittialize!$F$9,HSD!E11*Inittialize!$F$10,HSD!E12*Inittialize!$F$11),
SUM(HS!E35*Inittialize!$F$2,HS!E4*Inittialize!$F$3,HS!E5*Inittialize!$F$4,HS!E6*Inittialize!$F$5,HS!E7*Inittialize!$F$6,HS!E8*Inittialize!$F$7,HS!E9*Inittialize!$F$8,HS!E10*Inittialize!$F$9,HS!E11*Inittialize!$F$10,HS!E12*Inittialize!$F$11)
)+E19)</f>
        <v>-0.24683710053458463</v>
      </c>
      <c r="F6" s="1">
        <f>(IF(Rules!$B$10=Rules!$D$10,
SUM(HSD!F35*Inittialize!$F$2,HSD!F4*Inittialize!$F$3,HSD!F5*Inittialize!$F$4,HSD!F6*Inittialize!$F$5,HSD!F7*Inittialize!$F$6,HSD!F8*Inittialize!$F$7,HSD!F9*Inittialize!$F$8,HSD!F10*Inittialize!$F$9,HSD!F11*Inittialize!$F$10,HSD!F12*Inittialize!$F$11),
SUM(HS!F35*Inittialize!$F$2,HS!F4*Inittialize!$F$3,HS!F5*Inittialize!$F$4,HS!F6*Inittialize!$F$5,HS!F7*Inittialize!$F$6,HS!F8*Inittialize!$F$7,HS!F9*Inittialize!$F$8,HS!F10*Inittialize!$F$9,HS!F11*Inittialize!$F$10,HS!F12*Inittialize!$F$11)
)+F19)</f>
        <v>-6.1899632599632763E-2</v>
      </c>
      <c r="G6" s="1">
        <f>(IF(Rules!$B$10=Rules!$D$10,
SUM(HSD!G35*Inittialize!$F$2,HSD!G4*Inittialize!$F$3,HSD!G5*Inittialize!$F$4,HSD!G6*Inittialize!$F$5,HSD!G7*Inittialize!$F$6,HSD!G8*Inittialize!$F$7,HSD!G9*Inittialize!$F$8,HSD!G10*Inittialize!$F$9,HSD!G11*Inittialize!$F$10,HSD!G12*Inittialize!$F$11),
SUM(HS!G35*Inittialize!$F$2,HS!G4*Inittialize!$F$3,HS!G5*Inittialize!$F$4,HS!G6*Inittialize!$F$5,HS!G7*Inittialize!$F$6,HS!G8*Inittialize!$F$7,HS!G9*Inittialize!$F$8,HS!G10*Inittialize!$F$9,HS!G11*Inittialize!$F$10,HS!G12*Inittialize!$F$11)
)+G19)</f>
        <v>5.5652086404898715E-2</v>
      </c>
      <c r="H6" s="1">
        <f>(IF(Rules!$B$10=Rules!$D$10,
SUM(HSD!H35*Inittialize!$F$2,HSD!H4*Inittialize!$F$3,HSD!H5*Inittialize!$F$4,HSD!H6*Inittialize!$F$5,HSD!H7*Inittialize!$F$6,HSD!H8*Inittialize!$F$7,HSD!H9*Inittialize!$F$8,HSD!H10*Inittialize!$F$9,HSD!H11*Inittialize!$F$10,HSD!H12*Inittialize!$F$11),
SUM(HS!H35*Inittialize!$F$2,HS!H4*Inittialize!$F$3,HS!H5*Inittialize!$F$4,HS!H6*Inittialize!$F$5,HS!H7*Inittialize!$F$6,HS!H8*Inittialize!$F$7,HS!H9*Inittialize!$F$8,HS!H10*Inittialize!$F$9,HS!H11*Inittialize!$F$10,HS!H12*Inittialize!$F$11)
)+H19)</f>
        <v>-0.44139600529231848</v>
      </c>
      <c r="I6" s="1">
        <f>(IF(Rules!$B$10=Rules!$D$10,
SUM(HSD!I35*Inittialize!$F$2,HSD!I4*Inittialize!$F$3,HSD!I5*Inittialize!$F$4,HSD!I6*Inittialize!$F$5,HSD!I7*Inittialize!$F$6,HSD!I8*Inittialize!$F$7,HSD!I9*Inittialize!$F$8,HSD!I10*Inittialize!$F$9,HSD!I11*Inittialize!$F$10,HSD!I12*Inittialize!$F$11),
SUM(HS!I35*Inittialize!$F$2,HS!I4*Inittialize!$F$3,HS!I5*Inittialize!$F$4,HS!I6*Inittialize!$F$5,HS!I7*Inittialize!$F$6,HS!I8*Inittialize!$F$7,HS!I9*Inittialize!$F$8,HS!I10*Inittialize!$F$9,HS!I11*Inittialize!$F$10,HS!I12*Inittialize!$F$11)
)+I19)</f>
        <v>-0.7966707633010256</v>
      </c>
      <c r="J6" s="1">
        <f>(IF(Rules!$B$10=Rules!$D$10,
SUM(HSD!J35*Inittialize!$F$2,HSD!J4*Inittialize!$F$3,HSD!J5*Inittialize!$F$4,HSD!J6*Inittialize!$F$5,HSD!J7*Inittialize!$F$6,HSD!J8*Inittialize!$F$7,HSD!J9*Inittialize!$F$8,HSD!J10*Inittialize!$F$9,HSD!J11*Inittialize!$F$10,HSD!J12*Inittialize!$F$11),
SUM(HS!J35*Inittialize!$F$2,HS!J4*Inittialize!$F$3,HS!J5*Inittialize!$F$4,HS!J6*Inittialize!$F$5,HS!J7*Inittialize!$F$6,HS!J8*Inittialize!$F$7,HS!J9*Inittialize!$F$8,HS!J10*Inittialize!$F$9,HS!J11*Inittialize!$F$10,HS!J12*Inittialize!$F$11)
)+J19)</f>
        <v>-1.2033308957668276</v>
      </c>
      <c r="K6" s="9">
        <f>(IF(Rules!$B$10=Rules!$D$10,
SUM(HSD!K35*Inittialize!$F$2,HSD!K4*Inittialize!$F$3,HSD!K5*Inittialize!$F$4,HSD!K6*Inittialize!$F$5,HSD!K7*Inittialize!$F$6,HSD!K8*Inittialize!$F$7,HSD!K9*Inittialize!$F$8,HSD!K10*Inittialize!$F$9,HSD!K11*Inittialize!$F$10,HSD!K12*Inittialize!$F$11),
SUM(HS!K35*Inittialize!$F$2,HS!K4*Inittialize!$F$3,HS!K5*Inittialize!$F$4,HS!K6*Inittialize!$F$5,HS!K7*Inittialize!$F$6,HS!K8*Inittialize!$F$7,HS!K9*Inittialize!$F$8,HS!K10*Inittialize!$F$9,HS!K11*Inittialize!$F$10,HS!K12*Inittialize!$F$11)
)+K19)</f>
        <v>-1.6754993218175551</v>
      </c>
      <c r="N6" s="314">
        <v>5</v>
      </c>
      <c r="O6" s="58" t="str">
        <f>IF(B72=HSDR!B8,HSDR!O8,IF(B72=B46,2,IF(B72=B33,3,IF(B72=B20,4,IF(B72=B7,5)))))</f>
        <v>H</v>
      </c>
      <c r="P6" s="318" t="str">
        <f>IF(C72=HSDR!C8,HSDR!P8,IF(C72=C46,2,IF(C72=C33,3,IF(C72=C20,4,IF(C72=C7,5)))))</f>
        <v>D</v>
      </c>
      <c r="Q6" s="318" t="str">
        <f>IF(D72=HSDR!D8,HSDR!Q8,IF(D72=D46,2,IF(D72=D33,3,IF(D72=D20,4,IF(D72=D7,5)))))</f>
        <v>D</v>
      </c>
      <c r="R6" s="318" t="str">
        <f>IF(E72=HSDR!E8,HSDR!R8,IF(E72=E46,2,IF(E72=E33,3,IF(E72=E20,4,IF(E72=E7,5)))))</f>
        <v>D</v>
      </c>
      <c r="S6" s="318" t="str">
        <f>IF(F72=HSDR!F8,HSDR!S8,IF(F72=F46,2,IF(F72=F33,3,IF(F72=F20,4,IF(F72=F7,5)))))</f>
        <v>D</v>
      </c>
      <c r="T6" s="318" t="str">
        <f>IF(G72=HSDR!G8,HSDR!T8,IF(G72=G46,2,IF(G72=G33,3,IF(G72=G20,4,IF(G72=G7,5)))))</f>
        <v>D</v>
      </c>
      <c r="U6" s="318" t="str">
        <f>IF(H72=HSDR!H8,HSDR!U8,IF(H72=H46,2,IF(H72=H33,3,IF(H72=H20,4,IF(H72=H7,5)))))</f>
        <v>D</v>
      </c>
      <c r="V6" s="318" t="str">
        <f>IF(I72=HSDR!I8,HSDR!V8,IF(I72=I46,2,IF(I72=I33,3,IF(I72=I20,4,IF(I72=I7,5)))))</f>
        <v>D</v>
      </c>
      <c r="W6" s="318" t="str">
        <f>IF(J72=HSDR!J8,HSDR!W8,IF(J72=J46,2,IF(J72=J33,3,IF(J72=J20,4,IF(J72=J7,5)))))</f>
        <v>D</v>
      </c>
      <c r="X6" s="308" t="str">
        <f>IF(K72=HSDR!K8,HSDR!X8,IF(K72=K46,2,IF(K72=K33,3,IF(K72=K20,4,IF(K72=K7,5)))))</f>
        <v>H</v>
      </c>
    </row>
    <row r="7" spans="1:24" x14ac:dyDescent="0.2">
      <c r="A7" s="98">
        <v>5</v>
      </c>
      <c r="B7" s="93">
        <f>(IF(Rules!$B$10=Rules!$D$10,
SUM(HSD!B36*Inittialize!$F$2,HSD!B5*Inittialize!$F$3,HSD!B6*Inittialize!$F$4,HSD!B7*Inittialize!$F$5,HSD!B8*Inittialize!$F$6,HSD!B9*Inittialize!$F$7,HSD!B10*Inittialize!$F$8,HSD!B11*Inittialize!$F$9,HSD!B12*Inittialize!$F$10,HSD!B13*Inittialize!$F$11),
SUM(HS!B36*Inittialize!$F$2,HS!B5*Inittialize!$F$3,HS!B6*Inittialize!$F$4,HS!B7*Inittialize!$F$5,HS!B8*Inittialize!$F$6,HS!B9*Inittialize!$F$7,HS!B10*Inittialize!$F$8,HS!B11*Inittialize!$F$9,HS!B12*Inittialize!$F$10,HS!B13*Inittialize!$F$11)
)+B20)</f>
        <v>-2.031611510557096</v>
      </c>
      <c r="C7" s="1">
        <f>(IF(Rules!$B$10=Rules!$D$10,
SUM(HSD!C36*Inittialize!$F$2,HSD!C5*Inittialize!$F$3,HSD!C6*Inittialize!$F$4,HSD!C7*Inittialize!$F$5,HSD!C8*Inittialize!$F$6,HSD!C9*Inittialize!$F$7,HSD!C10*Inittialize!$F$8,HSD!C11*Inittialize!$F$9,HSD!C12*Inittialize!$F$10,HSD!C13*Inittialize!$F$11),
SUM(HS!C36*Inittialize!$F$2,HS!C5*Inittialize!$F$3,HS!C6*Inittialize!$F$4,HS!C7*Inittialize!$F$5,HS!C8*Inittialize!$F$6,HS!C9*Inittialize!$F$7,HS!C10*Inittialize!$F$8,HS!C11*Inittialize!$F$9,HS!C12*Inittialize!$F$10,HS!C13*Inittialize!$F$11)
)+C20)</f>
        <v>-0.64107783531873752</v>
      </c>
      <c r="D7" s="1">
        <f>(IF(Rules!$B$10=Rules!$D$10,
SUM(HSD!D36*Inittialize!$F$2,HSD!D5*Inittialize!$F$3,HSD!D6*Inittialize!$F$4,HSD!D7*Inittialize!$F$5,HSD!D8*Inittialize!$F$6,HSD!D9*Inittialize!$F$7,HSD!D10*Inittialize!$F$8,HSD!D11*Inittialize!$F$9,HSD!D12*Inittialize!$F$10,HSD!D13*Inittialize!$F$11),
SUM(HS!D36*Inittialize!$F$2,HS!D5*Inittialize!$F$3,HS!D6*Inittialize!$F$4,HS!D7*Inittialize!$F$5,HS!D8*Inittialize!$F$6,HS!D9*Inittialize!$F$7,HS!D10*Inittialize!$F$8,HS!D11*Inittialize!$F$9,HS!D12*Inittialize!$F$10,HS!D13*Inittialize!$F$11)
)+D20)</f>
        <v>-0.47655113630744916</v>
      </c>
      <c r="E7" s="1">
        <f>(IF(Rules!$B$10=Rules!$D$10,
SUM(HSD!E36*Inittialize!$F$2,HSD!E5*Inittialize!$F$3,HSD!E6*Inittialize!$F$4,HSD!E7*Inittialize!$F$5,HSD!E8*Inittialize!$F$6,HSD!E9*Inittialize!$F$7,HSD!E10*Inittialize!$F$8,HSD!E11*Inittialize!$F$9,HSD!E12*Inittialize!$F$10,HSD!E13*Inittialize!$F$11),
SUM(HS!E36*Inittialize!$F$2,HS!E5*Inittialize!$F$3,HS!E6*Inittialize!$F$4,HS!E7*Inittialize!$F$5,HS!E8*Inittialize!$F$6,HS!E9*Inittialize!$F$7,HS!E10*Inittialize!$F$8,HS!E11*Inittialize!$F$9,HS!E12*Inittialize!$F$10,HS!E13*Inittialize!$F$11)
)+E20)</f>
        <v>-0.30739732099847134</v>
      </c>
      <c r="F7" s="1">
        <f>(IF(Rules!$B$10=Rules!$D$10,
SUM(HSD!F36*Inittialize!$F$2,HSD!F5*Inittialize!$F$3,HSD!F6*Inittialize!$F$4,HSD!F7*Inittialize!$F$5,HSD!F8*Inittialize!$F$6,HSD!F9*Inittialize!$F$7,HSD!F10*Inittialize!$F$8,HSD!F11*Inittialize!$F$9,HSD!F12*Inittialize!$F$10,HSD!F13*Inittialize!$F$11),
SUM(HS!F36*Inittialize!$F$2,HS!F5*Inittialize!$F$3,HS!F6*Inittialize!$F$4,HS!F7*Inittialize!$F$5,HS!F8*Inittialize!$F$6,HS!F9*Inittialize!$F$7,HS!F10*Inittialize!$F$8,HS!F11*Inittialize!$F$9,HS!F12*Inittialize!$F$10,HS!F13*Inittialize!$F$11)
)+F20)</f>
        <v>-0.11989485195929898</v>
      </c>
      <c r="G7" s="1">
        <f>(IF(Rules!$B$10=Rules!$D$10,
SUM(HSD!G36*Inittialize!$F$2,HSD!G5*Inittialize!$F$3,HSD!G6*Inittialize!$F$4,HSD!G7*Inittialize!$F$5,HSD!G8*Inittialize!$F$6,HSD!G9*Inittialize!$F$7,HSD!G10*Inittialize!$F$8,HSD!G11*Inittialize!$F$9,HSD!G12*Inittialize!$F$10,HSD!G13*Inittialize!$F$11),
SUM(HS!G36*Inittialize!$F$2,HS!G5*Inittialize!$F$3,HS!G6*Inittialize!$F$4,HS!G7*Inittialize!$F$5,HS!G8*Inittialize!$F$6,HS!G9*Inittialize!$F$7,HS!G10*Inittialize!$F$8,HS!G11*Inittialize!$F$9,HS!G12*Inittialize!$F$10,HS!G13*Inittialize!$F$11)
)+G20)</f>
        <v>-5.9316891922011478E-3</v>
      </c>
      <c r="H7" s="1">
        <f>(IF(Rules!$B$10=Rules!$D$10,
SUM(HSD!H36*Inittialize!$F$2,HSD!H5*Inittialize!$F$3,HSD!H6*Inittialize!$F$4,HSD!H7*Inittialize!$F$5,HSD!H8*Inittialize!$F$6,HSD!H9*Inittialize!$F$7,HSD!H10*Inittialize!$F$8,HSD!H11*Inittialize!$F$9,HSD!H12*Inittialize!$F$10,HSD!H13*Inittialize!$F$11),
SUM(HS!H36*Inittialize!$F$2,HS!H5*Inittialize!$F$3,HS!H6*Inittialize!$F$4,HS!H7*Inittialize!$F$5,HS!H8*Inittialize!$F$6,HS!H9*Inittialize!$F$7,HS!H10*Inittialize!$F$8,HS!H11*Inittialize!$F$9,HS!H12*Inittialize!$F$10,HS!H13*Inittialize!$F$11)
)+H20)</f>
        <v>-0.59723720942074254</v>
      </c>
      <c r="I7" s="1">
        <f>(IF(Rules!$B$10=Rules!$D$10,
SUM(HSD!I36*Inittialize!$F$2,HSD!I5*Inittialize!$F$3,HSD!I6*Inittialize!$F$4,HSD!I7*Inittialize!$F$5,HSD!I8*Inittialize!$F$6,HSD!I9*Inittialize!$F$7,HSD!I10*Inittialize!$F$8,HSD!I11*Inittialize!$F$9,HSD!I12*Inittialize!$F$10,HSD!I13*Inittialize!$F$11),
SUM(HS!I36*Inittialize!$F$2,HS!I5*Inittialize!$F$3,HS!I6*Inittialize!$F$4,HS!I7*Inittialize!$F$5,HS!I8*Inittialize!$F$6,HS!I9*Inittialize!$F$7,HS!I10*Inittialize!$F$8,HS!I11*Inittialize!$F$9,HS!I12*Inittialize!$F$10,HS!I13*Inittialize!$F$11)
)+I20)</f>
        <v>-0.94046651951592608</v>
      </c>
      <c r="J7" s="1">
        <f>(IF(Rules!$B$10=Rules!$D$10,
SUM(HSD!J36*Inittialize!$F$2,HSD!J5*Inittialize!$F$3,HSD!J6*Inittialize!$F$4,HSD!J7*Inittialize!$F$5,HSD!J8*Inittialize!$F$6,HSD!J9*Inittialize!$F$7,HSD!J10*Inittialize!$F$8,HSD!J11*Inittialize!$F$9,HSD!J12*Inittialize!$F$10,HSD!J13*Inittialize!$F$11),
SUM(HS!J36*Inittialize!$F$2,HS!J5*Inittialize!$F$3,HS!J6*Inittialize!$F$4,HS!J7*Inittialize!$F$5,HS!J8*Inittialize!$F$6,HS!J9*Inittialize!$F$7,HS!J10*Inittialize!$F$8,HS!J11*Inittialize!$F$9,HS!J12*Inittialize!$F$10,HS!J13*Inittialize!$F$11)
)+J20)</f>
        <v>-1.3330752667897956</v>
      </c>
      <c r="K7" s="9">
        <f>(IF(Rules!$B$10=Rules!$D$10,
SUM(HSD!K36*Inittialize!$F$2,HSD!K5*Inittialize!$F$3,HSD!K6*Inittialize!$F$4,HSD!K7*Inittialize!$F$5,HSD!K8*Inittialize!$F$6,HSD!K9*Inittialize!$F$7,HSD!K10*Inittialize!$F$8,HSD!K11*Inittialize!$F$9,HSD!K12*Inittialize!$F$10,HSD!K13*Inittialize!$F$11),
SUM(HS!K36*Inittialize!$F$2,HS!K5*Inittialize!$F$3,HS!K6*Inittialize!$F$4,HS!K7*Inittialize!$F$5,HS!K8*Inittialize!$F$6,HS!K9*Inittialize!$F$7,HS!K10*Inittialize!$F$8,HS!K11*Inittialize!$F$9,HS!K12*Inittialize!$F$10,HS!K13*Inittialize!$F$11)
)+K20)</f>
        <v>-1.7887172629044894</v>
      </c>
      <c r="N7" s="314">
        <v>6</v>
      </c>
      <c r="O7" s="58" t="str">
        <f>IF(B73=HSDR!B10,HSDR!O10,IF(B73=B47,2,IF(B73=B34,3,IF(B73=B21,4,IF(B73=B8,5)))))</f>
        <v>H</v>
      </c>
      <c r="P7" s="318" t="str">
        <f>IF(C73=HSDR!C10,HSDR!P10,IF(C73=C47,2,IF(C73=C34,3,IF(C73=C21,4,IF(C73=C8,5)))))</f>
        <v>H</v>
      </c>
      <c r="Q7" s="318">
        <f>IF(D73=HSDR!D10,HSDR!Q10,IF(D73=D47,2,IF(D73=D34,3,IF(D73=D21,4,IF(D73=D8,5)))))</f>
        <v>2</v>
      </c>
      <c r="R7" s="318">
        <f>IF(E73=HSDR!E10,HSDR!R10,IF(E73=E47,2,IF(E73=E34,3,IF(E73=E21,4,IF(E73=E8,5)))))</f>
        <v>2</v>
      </c>
      <c r="S7" s="318">
        <f>IF(F73=HSDR!F10,HSDR!S10,IF(F73=F47,2,IF(F73=F34,3,IF(F73=F21,4,IF(F73=F8,5)))))</f>
        <v>2</v>
      </c>
      <c r="T7" s="318">
        <f>IF(G73=HSDR!G10,HSDR!T10,IF(G73=G47,2,IF(G73=G34,3,IF(G73=G21,4,IF(G73=G8,5)))))</f>
        <v>2</v>
      </c>
      <c r="U7" s="318" t="str">
        <f>IF(H73=HSDR!H10,HSDR!U10,IF(H73=H47,2,IF(H73=H34,3,IF(H73=H21,4,IF(H73=H8,5)))))</f>
        <v>H</v>
      </c>
      <c r="V7" s="318" t="str">
        <f>IF(I73=HSDR!I10,HSDR!V10,IF(I73=I47,2,IF(I73=I34,3,IF(I73=I21,4,IF(I73=I8,5)))))</f>
        <v>H</v>
      </c>
      <c r="W7" s="318" t="str">
        <f>IF(J73=HSDR!J10,HSDR!W10,IF(J73=J47,2,IF(J73=J34,3,IF(J73=J21,4,IF(J73=J8,5)))))</f>
        <v>H</v>
      </c>
      <c r="X7" s="308" t="str">
        <f>IF(K73=HSDR!K10,HSDR!X10,IF(K73=K47,2,IF(K73=K34,3,IF(K73=K21,4,IF(K73=K8,5)))))</f>
        <v>H</v>
      </c>
    </row>
    <row r="8" spans="1:24" x14ac:dyDescent="0.2">
      <c r="A8" s="98">
        <v>6</v>
      </c>
      <c r="B8" s="93">
        <f>(IF(Rules!$B$10=Rules!$D$10,
SUM(HSD!B37*Inittialize!$F$2,HSD!B6*Inittialize!$F$3,HSD!B7*Inittialize!$F$4,HSD!B8*Inittialize!$F$5,HSD!B9*Inittialize!$F$6,HSD!B10*Inittialize!$F$7,HSD!B11*Inittialize!$F$8,HSD!B12*Inittialize!$F$9,HSD!B13*Inittialize!$F$10,HSD!B14*Inittialize!$F$11),
SUM(HS!B37*Inittialize!$F$2,HS!B6*Inittialize!$F$3,HS!B7*Inittialize!$F$4,HS!B8*Inittialize!$F$5,HS!B9*Inittialize!$F$6,HS!B10*Inittialize!$F$7,HS!B11*Inittialize!$F$8,HS!B12*Inittialize!$F$9,HS!B13*Inittialize!$F$10,HS!B14*Inittialize!$F$11)
)+B21)</f>
        <v>-2.0984345173550545</v>
      </c>
      <c r="C8" s="1">
        <f>(IF(Rules!$B$10=Rules!$D$10,
SUM(HSD!C37*Inittialize!$F$2,HSD!C6*Inittialize!$F$3,HSD!C7*Inittialize!$F$4,HSD!C8*Inittialize!$F$5,HSD!C9*Inittialize!$F$6,HSD!C10*Inittialize!$F$7,HSD!C11*Inittialize!$F$8,HSD!C12*Inittialize!$F$9,HSD!C13*Inittialize!$F$10,HSD!C14*Inittialize!$F$11),
SUM(HS!C37*Inittialize!$F$2,HS!C6*Inittialize!$F$3,HS!C7*Inittialize!$F$4,HS!C8*Inittialize!$F$5,HS!C9*Inittialize!$F$6,HS!C10*Inittialize!$F$7,HS!C11*Inittialize!$F$8,HS!C12*Inittialize!$F$9,HS!C13*Inittialize!$F$10,HS!C14*Inittialize!$F$11)
)+C21)</f>
        <v>-0.70379558730009983</v>
      </c>
      <c r="D8" s="1">
        <f>(IF(Rules!$B$10=Rules!$D$10,
SUM(HSD!D37*Inittialize!$F$2,HSD!D6*Inittialize!$F$3,HSD!D7*Inittialize!$F$4,HSD!D8*Inittialize!$F$5,HSD!D9*Inittialize!$F$6,HSD!D10*Inittialize!$F$7,HSD!D11*Inittialize!$F$8,HSD!D12*Inittialize!$F$9,HSD!D13*Inittialize!$F$10,HSD!D14*Inittialize!$F$11),
SUM(HS!D37*Inittialize!$F$2,HS!D6*Inittialize!$F$3,HS!D7*Inittialize!$F$4,HS!D8*Inittialize!$F$5,HS!D9*Inittialize!$F$6,HS!D10*Inittialize!$F$7,HS!D11*Inittialize!$F$8,HS!D12*Inittialize!$F$9,HS!D13*Inittialize!$F$10,HS!D14*Inittialize!$F$11)
)+D21)</f>
        <v>-0.53645539004304155</v>
      </c>
      <c r="E8" s="1">
        <f>(IF(Rules!$B$10=Rules!$D$10,
SUM(HSD!E37*Inittialize!$F$2,HSD!E6*Inittialize!$F$3,HSD!E7*Inittialize!$F$4,HSD!E8*Inittialize!$F$5,HSD!E9*Inittialize!$F$6,HSD!E10*Inittialize!$F$7,HSD!E11*Inittialize!$F$8,HSD!E12*Inittialize!$F$9,HSD!E13*Inittialize!$F$10,HSD!E14*Inittialize!$F$11),
SUM(HS!E37*Inittialize!$F$2,HS!E6*Inittialize!$F$3,HS!E7*Inittialize!$F$4,HS!E8*Inittialize!$F$5,HS!E9*Inittialize!$F$6,HS!E10*Inittialize!$F$7,HS!E11*Inittialize!$F$8,HS!E12*Inittialize!$F$9,HS!E13*Inittialize!$F$10,HS!E14*Inittialize!$F$11)
)+E21)</f>
        <v>-0.36458570963193665</v>
      </c>
      <c r="F8" s="1">
        <f>(IF(Rules!$B$10=Rules!$D$10,
SUM(HSD!F37*Inittialize!$F$2,HSD!F6*Inittialize!$F$3,HSD!F7*Inittialize!$F$4,HSD!F8*Inittialize!$F$5,HSD!F9*Inittialize!$F$6,HSD!F10*Inittialize!$F$7,HSD!F11*Inittialize!$F$8,HSD!F12*Inittialize!$F$9,HSD!F13*Inittialize!$F$10,HSD!F14*Inittialize!$F$11),
SUM(HS!F37*Inittialize!$F$2,HS!F6*Inittialize!$F$3,HS!F7*Inittialize!$F$4,HS!F8*Inittialize!$F$5,HS!F9*Inittialize!$F$6,HS!F10*Inittialize!$F$7,HS!F11*Inittialize!$F$8,HS!F12*Inittialize!$F$9,HS!F13*Inittialize!$F$10,HS!F14*Inittialize!$F$11)
)+F21)</f>
        <v>-0.17457986665051178</v>
      </c>
      <c r="G8" s="1">
        <f>(IF(Rules!$B$10=Rules!$D$10,
SUM(HSD!G37*Inittialize!$F$2,HSD!G6*Inittialize!$F$3,HSD!G7*Inittialize!$F$4,HSD!G8*Inittialize!$F$5,HSD!G9*Inittialize!$F$6,HSD!G10*Inittialize!$F$7,HSD!G11*Inittialize!$F$8,HSD!G12*Inittialize!$F$9,HSD!G13*Inittialize!$F$10,HSD!G14*Inittialize!$F$11),
SUM(HS!G37*Inittialize!$F$2,HS!G6*Inittialize!$F$3,HS!G7*Inittialize!$F$4,HS!G8*Inittialize!$F$5,HS!G9*Inittialize!$F$6,HS!G10*Inittialize!$F$7,HS!G11*Inittialize!$F$8,HS!G12*Inittialize!$F$9,HS!G13*Inittialize!$F$10,HS!G14*Inittialize!$F$11)
)+G21)</f>
        <v>-6.5029177649371731E-2</v>
      </c>
      <c r="H8" s="1">
        <f>(IF(Rules!$B$10=Rules!$D$10,
SUM(HSD!H37*Inittialize!$F$2,HSD!H6*Inittialize!$F$3,HSD!H7*Inittialize!$F$4,HSD!H8*Inittialize!$F$5,HSD!H9*Inittialize!$F$6,HSD!H10*Inittialize!$F$7,HSD!H11*Inittialize!$F$8,HSD!H12*Inittialize!$F$9,HSD!H13*Inittialize!$F$10,HSD!H14*Inittialize!$F$11),
SUM(HS!H37*Inittialize!$F$2,HS!H6*Inittialize!$F$3,HS!H7*Inittialize!$F$4,HS!H8*Inittialize!$F$5,HS!H9*Inittialize!$F$6,HS!H10*Inittialize!$F$7,HS!H11*Inittialize!$F$8,HS!H12*Inittialize!$F$9,HS!H13*Inittialize!$F$10,HS!H14*Inittialize!$F$11)
)+H21)</f>
        <v>-0.75966353618349736</v>
      </c>
      <c r="I8" s="1">
        <f>(IF(Rules!$B$10=Rules!$D$10,
SUM(HSD!I37*Inittialize!$F$2,HSD!I6*Inittialize!$F$3,HSD!I7*Inittialize!$F$4,HSD!I8*Inittialize!$F$5,HSD!I9*Inittialize!$F$6,HSD!I10*Inittialize!$F$7,HSD!I11*Inittialize!$F$8,HSD!I12*Inittialize!$F$9,HSD!I13*Inittialize!$F$10,HSD!I14*Inittialize!$F$11),
SUM(HS!I37*Inittialize!$F$2,HS!I6*Inittialize!$F$3,HS!I7*Inittialize!$F$4,HS!I8*Inittialize!$F$5,HS!I9*Inittialize!$F$6,HS!I10*Inittialize!$F$7,HS!I11*Inittialize!$F$8,HS!I12*Inittialize!$F$9,HS!I13*Inittialize!$F$10,HS!I14*Inittialize!$F$11)
)+I21)</f>
        <v>-1.0862094066039238</v>
      </c>
      <c r="J8" s="1">
        <f>(IF(Rules!$B$10=Rules!$D$10,
SUM(HSD!J37*Inittialize!$F$2,HSD!J6*Inittialize!$F$3,HSD!J7*Inittialize!$F$4,HSD!J8*Inittialize!$F$5,HSD!J9*Inittialize!$F$6,HSD!J10*Inittialize!$F$7,HSD!J11*Inittialize!$F$8,HSD!J12*Inittialize!$F$9,HSD!J13*Inittialize!$F$10,HSD!J14*Inittialize!$F$11),
SUM(HS!J37*Inittialize!$F$2,HS!J6*Inittialize!$F$3,HS!J7*Inittialize!$F$4,HS!J8*Inittialize!$F$5,HS!J9*Inittialize!$F$6,HS!J10*Inittialize!$F$7,HS!J11*Inittialize!$F$8,HS!J12*Inittialize!$F$9,HS!J13*Inittialize!$F$10,HS!J14*Inittialize!$F$11)
)+J21)</f>
        <v>-1.4632035009886302</v>
      </c>
      <c r="K8" s="9">
        <f>(IF(Rules!$B$10=Rules!$D$10,
SUM(HSD!K37*Inittialize!$F$2,HSD!K6*Inittialize!$F$3,HSD!K7*Inittialize!$F$4,HSD!K8*Inittialize!$F$5,HSD!K9*Inittialize!$F$6,HSD!K10*Inittialize!$F$7,HSD!K11*Inittialize!$F$8,HSD!K12*Inittialize!$F$9,HSD!K13*Inittialize!$F$10,HSD!K14*Inittialize!$F$11),
SUM(HS!K37*Inittialize!$F$2,HS!K6*Inittialize!$F$3,HS!K7*Inittialize!$F$4,HS!K8*Inittialize!$F$5,HS!K9*Inittialize!$F$6,HS!K10*Inittialize!$F$7,HS!K11*Inittialize!$F$8,HS!K12*Inittialize!$F$9,HS!K13*Inittialize!$F$10,HS!K14*Inittialize!$F$11)
)+K21)</f>
        <v>-1.9025383114644772</v>
      </c>
      <c r="N8" s="314">
        <v>7</v>
      </c>
      <c r="O8" s="58" t="str">
        <f>IF(B74=HSDR!B12,HSDR!O12,IF(B74=B48,2,IF(B74=B35,3,IF(B74=B22,4,IF(B74=B9,5)))))</f>
        <v>H</v>
      </c>
      <c r="P8" s="318">
        <f>IF(C74=HSDR!C12,HSDR!P12,IF(C74=C48,2,IF(C74=C35,3,IF(C74=C22,4,IF(C74=C9,5)))))</f>
        <v>2</v>
      </c>
      <c r="Q8" s="318">
        <f>IF(D74=HSDR!D12,HSDR!Q12,IF(D74=D48,2,IF(D74=D35,3,IF(D74=D22,4,IF(D74=D9,5)))))</f>
        <v>2</v>
      </c>
      <c r="R8" s="318">
        <f>IF(E74=HSDR!E12,HSDR!R12,IF(E74=E48,2,IF(E74=E35,3,IF(E74=E22,4,IF(E74=E9,5)))))</f>
        <v>2</v>
      </c>
      <c r="S8" s="318">
        <f>IF(F74=HSDR!F12,HSDR!S12,IF(F74=F48,2,IF(F74=F35,3,IF(F74=F22,4,IF(F74=F9,5)))))</f>
        <v>2</v>
      </c>
      <c r="T8" s="318">
        <f>IF(G74=HSDR!G12,HSDR!T12,IF(G74=G48,2,IF(G74=G35,3,IF(G74=G22,4,IF(G74=G9,5)))))</f>
        <v>2</v>
      </c>
      <c r="U8" s="318">
        <f>IF(H74=HSDR!H12,HSDR!U12,IF(H74=H48,2,IF(H74=H35,3,IF(H74=H22,4,IF(H74=H9,5)))))</f>
        <v>2</v>
      </c>
      <c r="V8" s="318" t="str">
        <f>IF(I74=HSDR!I12,HSDR!V12,IF(I74=I48,2,IF(I74=I35,3,IF(I74=I22,4,IF(I74=I9,5)))))</f>
        <v>H</v>
      </c>
      <c r="W8" s="318" t="str">
        <f>IF(J74=HSDR!J12,HSDR!W12,IF(J74=J48,2,IF(J74=J35,3,IF(J74=J22,4,IF(J74=J9,5)))))</f>
        <v>H</v>
      </c>
      <c r="X8" s="308" t="str">
        <f>IF(K74=HSDR!K12,HSDR!X12,IF(K74=K48,2,IF(K74=K35,3,IF(K74=K22,4,IF(K74=K9,5)))))</f>
        <v>H</v>
      </c>
    </row>
    <row r="9" spans="1:24" x14ac:dyDescent="0.2">
      <c r="A9" s="98">
        <v>7</v>
      </c>
      <c r="B9" s="93">
        <f>(IF(Rules!$B$10=Rules!$D$10,
SUM(HSD!B38*Inittialize!$F$2,HSD!B7*Inittialize!$F$3,HSD!B8*Inittialize!$F$4,HSD!B9*Inittialize!$F$5,HSD!B10*Inittialize!$F$6,HSD!B11*Inittialize!$F$7,HSD!B12*Inittialize!$F$8,HSD!B13*Inittialize!$F$9,HSD!B14*Inittialize!$F$10,HSD!B15*Inittialize!$F$11),
SUM(HS!B38*Inittialize!$F$2,HS!B7*Inittialize!$F$3,HS!B8*Inittialize!$F$4,HS!B9*Inittialize!$F$5,HS!B10*Inittialize!$F$6,HS!B11*Inittialize!$F$7,HS!B12*Inittialize!$F$8,HS!B13*Inittialize!$F$9,HS!B14*Inittialize!$F$10,HS!B15*Inittialize!$F$11)
)+B22)</f>
        <v>-1.998551918628455</v>
      </c>
      <c r="C9" s="1">
        <f>(IF(Rules!$B$10=Rules!$D$10,
SUM(HSD!C38*Inittialize!$F$2,HSD!C7*Inittialize!$F$3,HSD!C8*Inittialize!$F$4,HSD!C9*Inittialize!$F$5,HSD!C10*Inittialize!$F$6,HSD!C11*Inittialize!$F$7,HSD!C12*Inittialize!$F$8,HSD!C13*Inittialize!$F$9,HSD!C14*Inittialize!$F$10,HSD!C15*Inittialize!$F$11),
SUM(HS!C38*Inittialize!$F$2,HS!C7*Inittialize!$F$3,HS!C8*Inittialize!$F$4,HS!C9*Inittialize!$F$5,HS!C10*Inittialize!$F$6,HS!C11*Inittialize!$F$7,HS!C12*Inittialize!$F$8,HS!C13*Inittialize!$F$9,HS!C14*Inittialize!$F$10,HS!C15*Inittialize!$F$11)
)+C22)</f>
        <v>-0.54591713933308172</v>
      </c>
      <c r="D9" s="1">
        <f>(IF(Rules!$B$10=Rules!$D$10,
SUM(HSD!D38*Inittialize!$F$2,HSD!D7*Inittialize!$F$3,HSD!D8*Inittialize!$F$4,HSD!D9*Inittialize!$F$5,HSD!D10*Inittialize!$F$6,HSD!D11*Inittialize!$F$7,HSD!D12*Inittialize!$F$8,HSD!D13*Inittialize!$F$9,HSD!D14*Inittialize!$F$10,HSD!D15*Inittialize!$F$11),
SUM(HS!D38*Inittialize!$F$2,HS!D7*Inittialize!$F$3,HS!D8*Inittialize!$F$4,HS!D9*Inittialize!$F$5,HS!D10*Inittialize!$F$6,HS!D11*Inittialize!$F$7,HS!D12*Inittialize!$F$8,HS!D13*Inittialize!$F$9,HS!D14*Inittialize!$F$10,HS!D15*Inittialize!$F$11)
)+D22)</f>
        <v>-0.38291490952231766</v>
      </c>
      <c r="E9" s="1">
        <f>(IF(Rules!$B$10=Rules!$D$10,
SUM(HSD!E38*Inittialize!$F$2,HSD!E7*Inittialize!$F$3,HSD!E8*Inittialize!$F$4,HSD!E9*Inittialize!$F$5,HSD!E10*Inittialize!$F$6,HSD!E11*Inittialize!$F$7,HSD!E12*Inittialize!$F$8,HSD!E13*Inittialize!$F$9,HSD!E14*Inittialize!$F$10,HSD!E15*Inittialize!$F$11),
SUM(HS!E38*Inittialize!$F$2,HS!E7*Inittialize!$F$3,HS!E8*Inittialize!$F$4,HS!E9*Inittialize!$F$5,HS!E10*Inittialize!$F$6,HS!E11*Inittialize!$F$7,HS!E12*Inittialize!$F$8,HS!E13*Inittialize!$F$9,HS!E14*Inittialize!$F$10,HS!E15*Inittialize!$F$11)
)+E22)</f>
        <v>-0.21510897002170945</v>
      </c>
      <c r="F9" s="1">
        <f>(IF(Rules!$B$10=Rules!$D$10,
SUM(HSD!F38*Inittialize!$F$2,HSD!F7*Inittialize!$F$3,HSD!F8*Inittialize!$F$4,HSD!F9*Inittialize!$F$5,HSD!F10*Inittialize!$F$6,HSD!F11*Inittialize!$F$7,HSD!F12*Inittialize!$F$8,HSD!F13*Inittialize!$F$9,HSD!F14*Inittialize!$F$10,HSD!F15*Inittialize!$F$11),
SUM(HS!F38*Inittialize!$F$2,HS!F7*Inittialize!$F$3,HS!F8*Inittialize!$F$4,HS!F9*Inittialize!$F$5,HS!F10*Inittialize!$F$6,HS!F11*Inittialize!$F$7,HS!F12*Inittialize!$F$8,HS!F13*Inittialize!$F$9,HS!F14*Inittialize!$F$10,HS!F15*Inittialize!$F$11)
)+F22)</f>
        <v>-3.6356804514705292E-2</v>
      </c>
      <c r="G9" s="1">
        <f>(IF(Rules!$B$10=Rules!$D$10,
SUM(HSD!G38*Inittialize!$F$2,HSD!G7*Inittialize!$F$3,HSD!G8*Inittialize!$F$4,HSD!G9*Inittialize!$F$5,HSD!G10*Inittialize!$F$6,HSD!G11*Inittialize!$F$7,HSD!G12*Inittialize!$F$8,HSD!G13*Inittialize!$F$9,HSD!G14*Inittialize!$F$10,HSD!G15*Inittialize!$F$11),
SUM(HS!G38*Inittialize!$F$2,HS!G7*Inittialize!$F$3,HS!G8*Inittialize!$F$4,HS!G9*Inittialize!$F$5,HS!G10*Inittialize!$F$6,HS!G11*Inittialize!$F$7,HS!G12*Inittialize!$F$8,HS!G13*Inittialize!$F$9,HS!G14*Inittialize!$F$10,HS!G15*Inittialize!$F$11)
)+G22)</f>
        <v>0.14592671176930411</v>
      </c>
      <c r="H9" s="1">
        <f>(IF(Rules!$B$10=Rules!$D$10,
SUM(HSD!H38*Inittialize!$F$2,HSD!H7*Inittialize!$F$3,HSD!H8*Inittialize!$F$4,HSD!H9*Inittialize!$F$5,HSD!H10*Inittialize!$F$6,HSD!H11*Inittialize!$F$7,HSD!H12*Inittialize!$F$8,HSD!H13*Inittialize!$F$9,HSD!H14*Inittialize!$F$10,HSD!H15*Inittialize!$F$11),
SUM(HS!H38*Inittialize!$F$2,HS!H7*Inittialize!$F$3,HS!H8*Inittialize!$F$4,HS!H9*Inittialize!$F$5,HS!H10*Inittialize!$F$6,HS!H11*Inittialize!$F$7,HS!H12*Inittialize!$F$8,HS!H13*Inittialize!$F$9,HS!H14*Inittialize!$F$10,HS!H15*Inittialize!$F$11)
)+H22)</f>
        <v>-0.34403899790213899</v>
      </c>
      <c r="I9" s="1">
        <f>(IF(Rules!$B$10=Rules!$D$10,
SUM(HSD!I38*Inittialize!$F$2,HSD!I7*Inittialize!$F$3,HSD!I8*Inittialize!$F$4,HSD!I9*Inittialize!$F$5,HSD!I10*Inittialize!$F$6,HSD!I11*Inittialize!$F$7,HSD!I12*Inittialize!$F$8,HSD!I13*Inittialize!$F$9,HSD!I14*Inittialize!$F$10,HSD!I15*Inittialize!$F$11),
SUM(HS!I38*Inittialize!$F$2,HS!I7*Inittialize!$F$3,HS!I8*Inittialize!$F$4,HS!I9*Inittialize!$F$5,HS!I10*Inittialize!$F$6,HS!I11*Inittialize!$F$7,HS!I12*Inittialize!$F$8,HS!I13*Inittialize!$F$9,HS!I14*Inittialize!$F$10,HS!I15*Inittialize!$F$11)
)+I22)</f>
        <v>-1.0530238436217485</v>
      </c>
      <c r="J9" s="1">
        <f>(IF(Rules!$B$10=Rules!$D$10,
SUM(HSD!J38*Inittialize!$F$2,HSD!J7*Inittialize!$F$3,HSD!J8*Inittialize!$F$4,HSD!J9*Inittialize!$F$5,HSD!J10*Inittialize!$F$6,HSD!J11*Inittialize!$F$7,HSD!J12*Inittialize!$F$8,HSD!J13*Inittialize!$F$9,HSD!J14*Inittialize!$F$10,HSD!J15*Inittialize!$F$11),
SUM(HS!J38*Inittialize!$F$2,HS!J7*Inittialize!$F$3,HS!J8*Inittialize!$F$4,HS!J9*Inittialize!$F$5,HS!J10*Inittialize!$F$6,HS!J11*Inittialize!$F$7,HS!J12*Inittialize!$F$8,HS!J13*Inittialize!$F$9,HS!J14*Inittialize!$F$10,HS!J15*Inittialize!$F$11)
)+J22)</f>
        <v>-1.4268272024343838</v>
      </c>
      <c r="K9" s="9">
        <f>(IF(Rules!$B$10=Rules!$D$10,
SUM(HSD!K38*Inittialize!$F$2,HSD!K7*Inittialize!$F$3,HSD!K8*Inittialize!$F$4,HSD!K9*Inittialize!$F$5,HSD!K10*Inittialize!$F$6,HSD!K11*Inittialize!$F$7,HSD!K12*Inittialize!$F$8,HSD!K13*Inittialize!$F$9,HSD!K14*Inittialize!$F$10,HSD!K15*Inittialize!$F$11),
SUM(HS!K38*Inittialize!$F$2,HS!K7*Inittialize!$F$3,HS!K8*Inittialize!$F$4,HS!K9*Inittialize!$F$5,HS!K10*Inittialize!$F$6,HS!K11*Inittialize!$F$7,HS!K12*Inittialize!$F$8,HS!K13*Inittialize!$F$9,HS!K14*Inittialize!$F$10,HS!K15*Inittialize!$F$11)
)+K22)</f>
        <v>-1.8253894960697337</v>
      </c>
      <c r="N9" s="314">
        <v>8</v>
      </c>
      <c r="O9" s="58" t="str">
        <f>IF(B75=HSDR!B14,HSDR!O14,IF(B75=B49,2,IF(B75=B36,3,IF(B75=B23,4,IF(B75=B10,5)))))</f>
        <v>S</v>
      </c>
      <c r="P9" s="318">
        <f>IF(C75=HSDR!C14,HSDR!P14,IF(C75=C49,2,IF(C75=C36,3,IF(C75=C23,4,IF(C75=C10,5)))))</f>
        <v>2</v>
      </c>
      <c r="Q9" s="318">
        <f>IF(D75=HSDR!D14,HSDR!Q14,IF(D75=D49,2,IF(D75=D36,3,IF(D75=D23,4,IF(D75=D10,5)))))</f>
        <v>2</v>
      </c>
      <c r="R9" s="318">
        <f>IF(E75=HSDR!E14,HSDR!R14,IF(E75=E49,2,IF(E75=E36,3,IF(E75=E23,4,IF(E75=E10,5)))))</f>
        <v>2</v>
      </c>
      <c r="S9" s="318">
        <f>IF(F75=HSDR!F14,HSDR!S14,IF(F75=F49,2,IF(F75=F36,3,IF(F75=F23,4,IF(F75=F10,5)))))</f>
        <v>2</v>
      </c>
      <c r="T9" s="318">
        <f>IF(G75=HSDR!G14,HSDR!T14,IF(G75=G49,2,IF(G75=G36,3,IF(G75=G23,4,IF(G75=G10,5)))))</f>
        <v>2</v>
      </c>
      <c r="U9" s="318">
        <f>IF(H75=HSDR!H14,HSDR!U14,IF(H75=H49,2,IF(H75=H36,3,IF(H75=H23,4,IF(H75=H10,5)))))</f>
        <v>2</v>
      </c>
      <c r="V9" s="318">
        <f>IF(I75=HSDR!I14,HSDR!V14,IF(I75=I49,2,IF(I75=I36,3,IF(I75=I23,4,IF(I75=I10,5)))))</f>
        <v>2</v>
      </c>
      <c r="W9" s="318">
        <f>IF(J75=HSDR!J14,HSDR!W14,IF(J75=J49,2,IF(J75=J36,3,IF(J75=J23,4,IF(J75=J10,5)))))</f>
        <v>2</v>
      </c>
      <c r="X9" s="308" t="str">
        <f>IF(K75=HSDR!K14,HSDR!X14,IF(K75=K49,2,IF(K75=K36,3,IF(K75=K23,4,IF(K75=K10,5)))))</f>
        <v>H</v>
      </c>
    </row>
    <row r="10" spans="1:24" x14ac:dyDescent="0.2">
      <c r="A10" s="98">
        <v>8</v>
      </c>
      <c r="B10" s="93">
        <f>(IF(Rules!$B$10=Rules!$D$10,
SUM(HSD!B39*Inittialize!$F$2,HSD!B8*Inittialize!$F$3,HSD!B9*Inittialize!$F$4,HSD!B10*Inittialize!$F$5,HSD!B11*Inittialize!$F$6,HSD!B12*Inittialize!$F$7,HSD!B13*Inittialize!$F$8,HSD!B14*Inittialize!$F$9,HSD!B15*Inittialize!$F$10,HSD!B16*Inittialize!$F$11),
SUM(HS!B39*Inittialize!$F$2,HS!B8*Inittialize!$F$3,HS!B9*Inittialize!$F$4,HS!B10*Inittialize!$F$5,HS!B11*Inittialize!$F$6,HS!B12*Inittialize!$F$7,HS!B13*Inittialize!$F$8,HS!B14*Inittialize!$F$9,HS!B15*Inittialize!$F$10,HS!B16*Inittialize!$F$11)
)+B23)</f>
        <v>-1.6517016729535039</v>
      </c>
      <c r="C10" s="1">
        <f>(IF(Rules!$B$10=Rules!$D$10,
SUM(HSD!C39*Inittialize!$F$2,HSD!C8*Inittialize!$F$3,HSD!C9*Inittialize!$F$4,HSD!C10*Inittialize!$F$5,HSD!C11*Inittialize!$F$6,HSD!C12*Inittialize!$F$7,HSD!C13*Inittialize!$F$8,HSD!C14*Inittialize!$F$9,HSD!C15*Inittialize!$F$10,HSD!C16*Inittialize!$F$11),
SUM(HS!C39*Inittialize!$F$2,HS!C8*Inittialize!$F$3,HS!C9*Inittialize!$F$4,HS!C10*Inittialize!$F$5,HS!C11*Inittialize!$F$6,HS!C12*Inittialize!$F$7,HS!C13*Inittialize!$F$8,HS!C14*Inittialize!$F$9,HS!C15*Inittialize!$F$10,HS!C16*Inittialize!$F$11)
)+C23)</f>
        <v>-0.10899094004402834</v>
      </c>
      <c r="D10" s="1">
        <f>(IF(Rules!$B$10=Rules!$D$10,
SUM(HSD!D39*Inittialize!$F$2,HSD!D8*Inittialize!$F$3,HSD!D9*Inittialize!$F$4,HSD!D10*Inittialize!$F$5,HSD!D11*Inittialize!$F$6,HSD!D12*Inittialize!$F$7,HSD!D13*Inittialize!$F$8,HSD!D14*Inittialize!$F$9,HSD!D15*Inittialize!$F$10,HSD!D16*Inittialize!$F$11),
SUM(HS!D39*Inittialize!$F$2,HS!D8*Inittialize!$F$3,HS!D9*Inittialize!$F$4,HS!D10*Inittialize!$F$5,HS!D11*Inittialize!$F$6,HS!D12*Inittialize!$F$7,HS!D13*Inittialize!$F$8,HS!D14*Inittialize!$F$9,HS!D15*Inittialize!$F$10,HS!D16*Inittialize!$F$11)
)+D23)</f>
        <v>4.0026312653273777E-2</v>
      </c>
      <c r="E10" s="1">
        <f>(IF(Rules!$B$10=Rules!$D$10,
SUM(HSD!E39*Inittialize!$F$2,HSD!E8*Inittialize!$F$3,HSD!E9*Inittialize!$F$4,HSD!E10*Inittialize!$F$5,HSD!E11*Inittialize!$F$6,HSD!E12*Inittialize!$F$7,HSD!E13*Inittialize!$F$8,HSD!E14*Inittialize!$F$9,HSD!E15*Inittialize!$F$10,HSD!E16*Inittialize!$F$11),
SUM(HS!E39*Inittialize!$F$2,HS!E8*Inittialize!$F$3,HS!E9*Inittialize!$F$4,HS!E10*Inittialize!$F$5,HS!E11*Inittialize!$F$6,HS!E12*Inittialize!$F$7,HS!E13*Inittialize!$F$8,HS!E14*Inittialize!$F$9,HS!E15*Inittialize!$F$10,HS!E16*Inittialize!$F$11)
)+E23)</f>
        <v>0.19392236638604401</v>
      </c>
      <c r="F10" s="1">
        <f>(IF(Rules!$B$10=Rules!$D$10,
SUM(HSD!F39*Inittialize!$F$2,HSD!F8*Inittialize!$F$3,HSD!F9*Inittialize!$F$4,HSD!F10*Inittialize!$F$5,HSD!F11*Inittialize!$F$6,HSD!F12*Inittialize!$F$7,HSD!F13*Inittialize!$F$8,HSD!F14*Inittialize!$F$9,HSD!F15*Inittialize!$F$10,HSD!F16*Inittialize!$F$11),
SUM(HS!F39*Inittialize!$F$2,HS!F8*Inittialize!$F$3,HS!F9*Inittialize!$F$4,HS!F10*Inittialize!$F$5,HS!F11*Inittialize!$F$6,HS!F12*Inittialize!$F$7,HS!F13*Inittialize!$F$8,HS!F14*Inittialize!$F$9,HS!F15*Inittialize!$F$10,HS!F16*Inittialize!$F$11)
)+F23)</f>
        <v>0.35402317991516841</v>
      </c>
      <c r="G10" s="1">
        <f>(IF(Rules!$B$10=Rules!$D$10,
SUM(HSD!G39*Inittialize!$F$2,HSD!G8*Inittialize!$F$3,HSD!G9*Inittialize!$F$4,HSD!G10*Inittialize!$F$5,HSD!G11*Inittialize!$F$6,HSD!G12*Inittialize!$F$7,HSD!G13*Inittialize!$F$8,HSD!G14*Inittialize!$F$9,HSD!G15*Inittialize!$F$10,HSD!G16*Inittialize!$F$11),
SUM(HS!G39*Inittialize!$F$2,HS!G8*Inittialize!$F$3,HS!G9*Inittialize!$F$4,HS!G10*Inittialize!$F$5,HS!G11*Inittialize!$F$6,HS!G12*Inittialize!$F$7,HS!G13*Inittialize!$F$8,HS!G14*Inittialize!$F$9,HS!G15*Inittialize!$F$10,HS!G16*Inittialize!$F$11)
)+G23)</f>
        <v>0.57480075048111579</v>
      </c>
      <c r="H10" s="1">
        <f>(IF(Rules!$B$10=Rules!$D$10,
SUM(HSD!H39*Inittialize!$F$2,HSD!H8*Inittialize!$F$3,HSD!H9*Inittialize!$F$4,HSD!H10*Inittialize!$F$5,HSD!H11*Inittialize!$F$6,HSD!H12*Inittialize!$F$7,HSD!H13*Inittialize!$F$8,HSD!H14*Inittialize!$F$9,HSD!H15*Inittialize!$F$10,HSD!H16*Inittialize!$F$11),
SUM(HS!H39*Inittialize!$F$2,HS!H8*Inittialize!$F$3,HS!H9*Inittialize!$F$4,HS!H10*Inittialize!$F$5,HS!H11*Inittialize!$F$6,HS!H12*Inittialize!$F$7,HS!H13*Inittialize!$F$8,HS!H14*Inittialize!$F$9,HS!H15*Inittialize!$F$10,HS!H16*Inittialize!$F$11)
)+H23)</f>
        <v>0.41103719681871431</v>
      </c>
      <c r="I10" s="1">
        <f>(IF(Rules!$B$10=Rules!$D$10,
SUM(HSD!I39*Inittialize!$F$2,HSD!I8*Inittialize!$F$3,HSD!I9*Inittialize!$F$4,HSD!I10*Inittialize!$F$5,HSD!I11*Inittialize!$F$6,HSD!I12*Inittialize!$F$7,HSD!I13*Inittialize!$F$8,HSD!I14*Inittialize!$F$9,HSD!I15*Inittialize!$F$10,HSD!I16*Inittialize!$F$11),
SUM(HS!I39*Inittialize!$F$2,HS!I8*Inittialize!$F$3,HS!I9*Inittialize!$F$4,HS!I10*Inittialize!$F$5,HS!I11*Inittialize!$F$6,HS!I12*Inittialize!$F$7,HS!I13*Inittialize!$F$8,HS!I14*Inittialize!$F$9,HS!I15*Inittialize!$F$10,HS!I16*Inittialize!$F$11)
)+I23)</f>
        <v>-0.29949137829328137</v>
      </c>
      <c r="J10" s="1">
        <f>(IF(Rules!$B$10=Rules!$D$10,
SUM(HSD!J39*Inittialize!$F$2,HSD!J8*Inittialize!$F$3,HSD!J9*Inittialize!$F$4,HSD!J10*Inittialize!$F$5,HSD!J11*Inittialize!$F$6,HSD!J12*Inittialize!$F$7,HSD!J13*Inittialize!$F$8,HSD!J14*Inittialize!$F$9,HSD!J15*Inittialize!$F$10,HSD!J16*Inittialize!$F$11),
SUM(HS!J39*Inittialize!$F$2,HS!J8*Inittialize!$F$3,HS!J9*Inittialize!$F$4,HS!J10*Inittialize!$F$5,HS!J11*Inittialize!$F$6,HS!J12*Inittialize!$F$7,HS!J13*Inittialize!$F$8,HS!J14*Inittialize!$F$9,HS!J15*Inittialize!$F$10,HS!J16*Inittialize!$F$11)
)+J23)</f>
        <v>-1.0509316599910883</v>
      </c>
      <c r="K10" s="9">
        <f>(IF(Rules!$B$10=Rules!$D$10,
SUM(HSD!K39*Inittialize!$F$2,HSD!K8*Inittialize!$F$3,HSD!K9*Inittialize!$F$4,HSD!K10*Inittialize!$F$5,HSD!K11*Inittialize!$F$6,HSD!K12*Inittialize!$F$7,HSD!K13*Inittialize!$F$8,HSD!K14*Inittialize!$F$9,HSD!K15*Inittialize!$F$10,HSD!K16*Inittialize!$F$11),
SUM(HS!K39*Inittialize!$F$2,HS!K8*Inittialize!$F$3,HS!K9*Inittialize!$F$4,HS!K10*Inittialize!$F$5,HS!K11*Inittialize!$F$6,HS!K12*Inittialize!$F$7,HS!K13*Inittialize!$F$8,HS!K14*Inittialize!$F$9,HS!K15*Inittialize!$F$10,HS!K16*Inittialize!$F$11)
)+K23)</f>
        <v>-1.5088869307015684</v>
      </c>
      <c r="N10" s="314">
        <v>9</v>
      </c>
      <c r="O10" s="58" t="str">
        <f>IF(B76=HSDR!B16,HSDR!O16,IF(B76=B50,2,IF(B76=B37,3,IF(B76=B24,4,IF(B76=B11,5)))))</f>
        <v>S</v>
      </c>
      <c r="P10" s="318">
        <f>IF(C76=HSDR!C16,HSDR!P16,IF(C76=C50,2,IF(C76=C37,3,IF(C76=C24,4,IF(C76=C11,5)))))</f>
        <v>2</v>
      </c>
      <c r="Q10" s="318">
        <f>IF(D76=HSDR!D16,HSDR!Q16,IF(D76=D50,2,IF(D76=D37,3,IF(D76=D24,4,IF(D76=D11,5)))))</f>
        <v>2</v>
      </c>
      <c r="R10" s="318">
        <f>IF(E76=HSDR!E16,HSDR!R16,IF(E76=E50,2,IF(E76=E37,3,IF(E76=E24,4,IF(E76=E11,5)))))</f>
        <v>2</v>
      </c>
      <c r="S10" s="318">
        <f>IF(F76=HSDR!F16,HSDR!S16,IF(F76=F50,2,IF(F76=F37,3,IF(F76=F24,4,IF(F76=F11,5)))))</f>
        <v>2</v>
      </c>
      <c r="T10" s="318">
        <f>IF(G76=HSDR!G16,HSDR!T16,IF(G76=G50,2,IF(G76=G37,3,IF(G76=G24,4,IF(G76=G11,5)))))</f>
        <v>2</v>
      </c>
      <c r="U10" s="318" t="str">
        <f>IF(H76=HSDR!H16,HSDR!U16,IF(H76=H50,2,IF(H76=H37,3,IF(H76=H24,4,IF(H76=H11,5)))))</f>
        <v>S</v>
      </c>
      <c r="V10" s="318">
        <f>IF(I76=HSDR!I16,HSDR!V16,IF(I76=I50,2,IF(I76=I37,3,IF(I76=I24,4,IF(I76=I11,5)))))</f>
        <v>2</v>
      </c>
      <c r="W10" s="318">
        <f>IF(J76=HSDR!J16,HSDR!W16,IF(J76=J50,2,IF(J76=J37,3,IF(J76=J24,4,IF(J76=J11,5)))))</f>
        <v>2</v>
      </c>
      <c r="X10" s="308" t="str">
        <f>IF(K76=HSDR!K16,HSDR!X16,IF(K76=K50,2,IF(K76=K37,3,IF(K76=K24,4,IF(K76=K11,5)))))</f>
        <v>S</v>
      </c>
    </row>
    <row r="11" spans="1:24" ht="17" thickBot="1" x14ac:dyDescent="0.25">
      <c r="A11" s="98">
        <v>9</v>
      </c>
      <c r="B11" s="93">
        <f>(IF(Rules!$B$10=Rules!$D$10,
SUM(HSD!B40*Inittialize!$F$2,HSD!B9*Inittialize!$F$3,HSD!B10*Inittialize!$F$4,HSD!B11*Inittialize!$F$5,HSD!B12*Inittialize!$F$6,HSD!B13*Inittialize!$F$7,HSD!B14*Inittialize!$F$8,HSD!B15*Inittialize!$F$9,HSD!B16*Inittialize!$F$10,HSD!B17*Inittialize!$F$11),
SUM(HS!B40*Inittialize!$F$2,HS!B9*Inittialize!$F$3,HS!B10*Inittialize!$F$4,HS!B11*Inittialize!$F$5,HS!B12*Inittialize!$F$6,HS!B13*Inittialize!$F$7,HS!B14*Inittialize!$F$8,HS!B15*Inittialize!$F$9,HS!B16*Inittialize!$F$10,HS!B17*Inittialize!$F$11)
)+B24)</f>
        <v>-1.2596238088536038</v>
      </c>
      <c r="C11" s="1">
        <f>(IF(Rules!$B$10=Rules!$D$10,
SUM(HSD!C40*Inittialize!$F$2,HSD!C9*Inittialize!$F$3,HSD!C10*Inittialize!$F$4,HSD!C11*Inittialize!$F$5,HSD!C12*Inittialize!$F$6,HSD!C13*Inittialize!$F$7,HSD!C14*Inittialize!$F$8,HSD!C15*Inittialize!$F$9,HSD!C16*Inittialize!$F$10,HSD!C17*Inittialize!$F$11),
SUM(HS!C40*Inittialize!$F$2,HS!C9*Inittialize!$F$3,HS!C10*Inittialize!$F$4,HS!C11*Inittialize!$F$5,HS!C12*Inittialize!$F$6,HS!C13*Inittialize!$F$7,HS!C14*Inittialize!$F$8,HS!C15*Inittialize!$F$9,HS!C16*Inittialize!$F$10,HS!C17*Inittialize!$F$11)
)+C24)</f>
        <v>0.37223018788170276</v>
      </c>
      <c r="D11" s="1">
        <f>(IF(Rules!$B$10=Rules!$D$10,
SUM(HSD!D40*Inittialize!$F$2,HSD!D9*Inittialize!$F$3,HSD!D10*Inittialize!$F$4,HSD!D11*Inittialize!$F$5,HSD!D12*Inittialize!$F$6,HSD!D13*Inittialize!$F$7,HSD!D14*Inittialize!$F$8,HSD!D15*Inittialize!$F$9,HSD!D16*Inittialize!$F$10,HSD!D17*Inittialize!$F$11),
SUM(HS!D40*Inittialize!$F$2,HS!D9*Inittialize!$F$3,HS!D10*Inittialize!$F$4,HS!D11*Inittialize!$F$5,HS!D12*Inittialize!$F$6,HS!D13*Inittialize!$F$7,HS!D14*Inittialize!$F$8,HS!D15*Inittialize!$F$9,HS!D16*Inittialize!$F$10,HS!D17*Inittialize!$F$11)
)+D24)</f>
        <v>0.50632350869438425</v>
      </c>
      <c r="E11" s="1">
        <f>(IF(Rules!$B$10=Rules!$D$10,
SUM(HSD!E40*Inittialize!$F$2,HSD!E9*Inittialize!$F$3,HSD!E10*Inittialize!$F$4,HSD!E11*Inittialize!$F$5,HSD!E12*Inittialize!$F$6,HSD!E13*Inittialize!$F$7,HSD!E14*Inittialize!$F$8,HSD!E15*Inittialize!$F$9,HSD!E16*Inittialize!$F$10,HSD!E17*Inittialize!$F$11),
SUM(HS!E40*Inittialize!$F$2,HS!E9*Inittialize!$F$3,HS!E10*Inittialize!$F$4,HS!E11*Inittialize!$F$5,HS!E12*Inittialize!$F$6,HS!E13*Inittialize!$F$7,HS!E14*Inittialize!$F$8,HS!E15*Inittialize!$F$9,HS!E16*Inittialize!$F$10,HS!E17*Inittialize!$F$11)
)+E24)</f>
        <v>0.64490440597870891</v>
      </c>
      <c r="F11" s="1">
        <f>(IF(Rules!$B$10=Rules!$D$10,
SUM(HSD!F40*Inittialize!$F$2,HSD!F9*Inittialize!$F$3,HSD!F10*Inittialize!$F$4,HSD!F11*Inittialize!$F$5,HSD!F12*Inittialize!$F$6,HSD!F13*Inittialize!$F$7,HSD!F14*Inittialize!$F$8,HSD!F15*Inittialize!$F$9,HSD!F16*Inittialize!$F$10,HSD!F17*Inittialize!$F$11),
SUM(HS!F40*Inittialize!$F$2,HS!F9*Inittialize!$F$3,HS!F10*Inittialize!$F$4,HS!F11*Inittialize!$F$5,HS!F12*Inittialize!$F$6,HS!F13*Inittialize!$F$7,HS!F14*Inittialize!$F$8,HS!F15*Inittialize!$F$9,HS!F16*Inittialize!$F$10,HS!F17*Inittialize!$F$11)
)+F24)</f>
        <v>0.79015928133258617</v>
      </c>
      <c r="G11" s="1">
        <f>(IF(Rules!$B$10=Rules!$D$10,
SUM(HSD!G40*Inittialize!$F$2,HSD!G9*Inittialize!$F$3,HSD!G10*Inittialize!$F$4,HSD!G11*Inittialize!$F$5,HSD!G12*Inittialize!$F$6,HSD!G13*Inittialize!$F$7,HSD!G14*Inittialize!$F$8,HSD!G15*Inittialize!$F$9,HSD!G16*Inittialize!$F$10,HSD!G17*Inittialize!$F$11),
SUM(HS!G40*Inittialize!$F$2,HS!G9*Inittialize!$F$3,HS!G10*Inittialize!$F$4,HS!G11*Inittialize!$F$5,HS!G12*Inittialize!$F$6,HS!G13*Inittialize!$F$7,HS!G14*Inittialize!$F$8,HS!G15*Inittialize!$F$9,HS!G16*Inittialize!$F$10,HS!G17*Inittialize!$F$11)
)+G24)</f>
        <v>0.98009419628639349</v>
      </c>
      <c r="H11" s="1">
        <f>(IF(Rules!$B$10=Rules!$D$10,
SUM(HSD!H40*Inittialize!$F$2,HSD!H9*Inittialize!$F$3,HSD!H10*Inittialize!$F$4,HSD!H11*Inittialize!$F$5,HSD!H12*Inittialize!$F$6,HSD!H13*Inittialize!$F$7,HSD!H14*Inittialize!$F$8,HSD!H15*Inittialize!$F$9,HSD!H16*Inittialize!$F$10,HSD!H17*Inittialize!$F$11),
SUM(HS!H40*Inittialize!$F$2,HS!H9*Inittialize!$F$3,HS!H10*Inittialize!$F$4,HS!H11*Inittialize!$F$5,HS!H12*Inittialize!$F$6,HS!H13*Inittialize!$F$7,HS!H14*Inittialize!$F$8,HS!H15*Inittialize!$F$9,HS!H16*Inittialize!$F$10,HS!H17*Inittialize!$F$11)
)+H24)</f>
        <v>0.8593392996847633</v>
      </c>
      <c r="I11" s="1">
        <f>(IF(Rules!$B$10=Rules!$D$10,
SUM(HSD!I40*Inittialize!$F$2,HSD!I9*Inittialize!$F$3,HSD!I10*Inittialize!$F$4,HSD!I11*Inittialize!$F$5,HSD!I12*Inittialize!$F$6,HSD!I13*Inittialize!$F$7,HSD!I14*Inittialize!$F$8,HSD!I15*Inittialize!$F$9,HSD!I16*Inittialize!$F$10,HSD!I17*Inittialize!$F$11),
SUM(HS!I40*Inittialize!$F$2,HS!I9*Inittialize!$F$3,HS!I10*Inittialize!$F$4,HS!I11*Inittialize!$F$5,HS!I12*Inittialize!$F$6,HS!I13*Inittialize!$F$7,HS!I14*Inittialize!$F$8,HS!I15*Inittialize!$F$9,HS!I16*Inittialize!$F$10,HS!I17*Inittialize!$F$11)
)+I24)</f>
        <v>0.49188108717696272</v>
      </c>
      <c r="J11" s="1">
        <f>(IF(Rules!$B$10=Rules!$D$10,
SUM(HSD!J40*Inittialize!$F$2,HSD!J9*Inittialize!$F$3,HSD!J10*Inittialize!$F$4,HSD!J11*Inittialize!$F$5,HSD!J12*Inittialize!$F$6,HSD!J13*Inittialize!$F$7,HSD!J14*Inittialize!$F$8,HSD!J15*Inittialize!$F$9,HSD!J16*Inittialize!$F$10,HSD!J17*Inittialize!$F$11),
SUM(HS!J40*Inittialize!$F$2,HS!J9*Inittialize!$F$3,HS!J10*Inittialize!$F$4,HS!J11*Inittialize!$F$5,HS!J12*Inittialize!$F$6,HS!J13*Inittialize!$F$7,HS!J14*Inittialize!$F$8,HS!J15*Inittialize!$F$9,HS!J16*Inittialize!$F$10,HS!J17*Inittialize!$F$11)
)+J24)</f>
        <v>-0.26089026731325882</v>
      </c>
      <c r="K11" s="9">
        <f>(IF(Rules!$B$10=Rules!$D$10,
SUM(HSD!K40*Inittialize!$F$2,HSD!K9*Inittialize!$F$3,HSD!K10*Inittialize!$F$4,HSD!K11*Inittialize!$F$5,HSD!K12*Inittialize!$F$6,HSD!K13*Inittialize!$F$7,HSD!K14*Inittialize!$F$8,HSD!K15*Inittialize!$F$9,HSD!K16*Inittialize!$F$10,HSD!K17*Inittialize!$F$11),
SUM(HS!K40*Inittialize!$F$2,HS!K9*Inittialize!$F$3,HS!K10*Inittialize!$F$4,HS!K11*Inittialize!$F$5,HS!K12*Inittialize!$F$6,HS!K13*Inittialize!$F$7,HS!K14*Inittialize!$F$8,HS!K15*Inittialize!$F$9,HS!K16*Inittialize!$F$10,HS!K17*Inittialize!$F$11)
)+K24)</f>
        <v>-1.0671584517853283</v>
      </c>
      <c r="N11" s="315">
        <v>10</v>
      </c>
      <c r="O11" s="59" t="str">
        <f>IF(B77=HSDR!B18,HSDR!O18,IF(B77=B51,2,IF(B77=B38,3,IF(B77=B25,4,IF(B77=B12,5)))))</f>
        <v>S</v>
      </c>
      <c r="P11" s="309" t="str">
        <f>IF(C77=HSDR!C18,HSDR!P18,IF(C77=C51,2,IF(C77=C38,3,IF(C77=C25,4,IF(C77=C12,5)))))</f>
        <v>S</v>
      </c>
      <c r="Q11" s="309" t="str">
        <f>IF(D77=HSDR!D18,HSDR!Q18,IF(D77=D51,2,IF(D77=D38,3,IF(D77=D25,4,IF(D77=D12,5)))))</f>
        <v>S</v>
      </c>
      <c r="R11" s="309" t="str">
        <f>IF(E77=HSDR!E18,HSDR!R18,IF(E77=E51,2,IF(E77=E38,3,IF(E77=E25,4,IF(E77=E12,5)))))</f>
        <v>S</v>
      </c>
      <c r="S11" s="309" t="str">
        <f>IF(F77=HSDR!F18,HSDR!S18,IF(F77=F51,2,IF(F77=F38,3,IF(F77=F25,4,IF(F77=F12,5)))))</f>
        <v>S</v>
      </c>
      <c r="T11" s="309" t="str">
        <f>IF(G77=HSDR!G18,HSDR!T18,IF(G77=G51,2,IF(G77=G38,3,IF(G77=G25,4,IF(G77=G12,5)))))</f>
        <v>S</v>
      </c>
      <c r="U11" s="309" t="str">
        <f>IF(H77=HSDR!H18,HSDR!U18,IF(H77=H51,2,IF(H77=H38,3,IF(H77=H25,4,IF(H77=H12,5)))))</f>
        <v>S</v>
      </c>
      <c r="V11" s="309" t="str">
        <f>IF(I77=HSDR!I18,HSDR!V18,IF(I77=I51,2,IF(I77=I38,3,IF(I77=I25,4,IF(I77=I12,5)))))</f>
        <v>S</v>
      </c>
      <c r="W11" s="309" t="str">
        <f>IF(J77=HSDR!J18,HSDR!W18,IF(J77=J51,2,IF(J77=J38,3,IF(J77=J25,4,IF(J77=J12,5)))))</f>
        <v>S</v>
      </c>
      <c r="X11" s="310" t="str">
        <f>IF(K77=HSDR!K18,HSDR!X18,IF(K77=K51,2,IF(K77=K38,3,IF(K77=K25,4,IF(K77=K12,5)))))</f>
        <v>S</v>
      </c>
    </row>
    <row r="12" spans="1:24" ht="17" thickBot="1" x14ac:dyDescent="0.25">
      <c r="A12" s="99">
        <v>10</v>
      </c>
      <c r="B12" s="94">
        <f>(IF(Rules!$B$10=Rules!$D$10,
SUM(HSD!B41*Inittialize!$F$2,HSD!B10*Inittialize!$F$3,HSD!B11*Inittialize!$F$4,HSD!B12*Inittialize!$F$5,HSD!B13*Inittialize!$F$6,HSD!B14*Inittialize!$F$7,HSD!B15*Inittialize!$F$8,HSD!B16*Inittialize!$F$9,HSD!B17*Inittialize!$F$10,HSD!B18*Inittialize!$F$11),
SUM(HS!B41*Inittialize!$F$2,HS!B10*Inittialize!$F$3,HS!B11*Inittialize!$F$4,HS!B12*Inittialize!$F$5,HS!B13*Inittialize!$F$6,HS!B14*Inittialize!$F$7,HS!B15*Inittialize!$F$8,HS!B16*Inittialize!$F$9,HS!B17*Inittialize!$F$10,HS!B18*Inittialize!$F$11)
)+B25)</f>
        <v>-0.73333946315179332</v>
      </c>
      <c r="C12" s="109">
        <f>(IF(Rules!$B$10=Rules!$D$10,
SUM(HSD!C41*Inittialize!$F$2,HSD!C10*Inittialize!$F$3,HSD!C11*Inittialize!$F$4,HSD!C12*Inittialize!$F$5,HSD!C13*Inittialize!$F$6,HSD!C14*Inittialize!$F$7,HSD!C15*Inittialize!$F$8,HSD!C16*Inittialize!$F$9,HSD!C17*Inittialize!$F$10,HSD!C18*Inittialize!$F$11),
SUM(HS!C41*Inittialize!$F$2,HS!C10*Inittialize!$F$3,HS!C11*Inittialize!$F$4,HS!C12*Inittialize!$F$5,HS!C13*Inittialize!$F$6,HS!C14*Inittialize!$F$7,HS!C15*Inittialize!$F$8,HS!C16*Inittialize!$F$9,HS!C17*Inittialize!$F$10,HS!C18*Inittialize!$F$11)
)+C25)</f>
        <v>0.91249997004522476</v>
      </c>
      <c r="D12" s="109">
        <f>(IF(Rules!$B$10=Rules!$D$10,
SUM(HSD!D41*Inittialize!$F$2,HSD!D10*Inittialize!$F$3,HSD!D11*Inittialize!$F$4,HSD!D12*Inittialize!$F$5,HSD!D13*Inittialize!$F$6,HSD!D14*Inittialize!$F$7,HSD!D15*Inittialize!$F$8,HSD!D16*Inittialize!$F$9,HSD!D17*Inittialize!$F$10,HSD!D18*Inittialize!$F$11),
SUM(HS!D41*Inittialize!$F$2,HS!D10*Inittialize!$F$3,HS!D11*Inittialize!$F$4,HS!D12*Inittialize!$F$5,HS!D13*Inittialize!$F$6,HS!D14*Inittialize!$F$7,HS!D15*Inittialize!$F$8,HS!D16*Inittialize!$F$9,HS!D17*Inittialize!$F$10,HS!D18*Inittialize!$F$11)
)+D25)</f>
        <v>1.0304398790697049</v>
      </c>
      <c r="E12" s="109">
        <f>(IF(Rules!$B$10=Rules!$D$10,
SUM(HSD!E41*Inittialize!$F$2,HSD!E10*Inittialize!$F$3,HSD!E11*Inittialize!$F$4,HSD!E12*Inittialize!$F$5,HSD!E13*Inittialize!$F$6,HSD!E14*Inittialize!$F$7,HSD!E15*Inittialize!$F$8,HSD!E16*Inittialize!$F$9,HSD!E17*Inittialize!$F$10,HSD!E18*Inittialize!$F$11),
SUM(HS!E41*Inittialize!$F$2,HS!E10*Inittialize!$F$3,HS!E11*Inittialize!$F$4,HS!E12*Inittialize!$F$5,HS!E13*Inittialize!$F$6,HS!E14*Inittialize!$F$7,HS!E15*Inittialize!$F$8,HS!E16*Inittialize!$F$9,HS!E17*Inittialize!$F$10,HS!E18*Inittialize!$F$11)
)+E25)</f>
        <v>1.1523506094858849</v>
      </c>
      <c r="F12" s="109">
        <f>(IF(Rules!$B$10=Rules!$D$10,
SUM(HSD!F41*Inittialize!$F$2,HSD!F10*Inittialize!$F$3,HSD!F11*Inittialize!$F$4,HSD!F12*Inittialize!$F$5,HSD!F13*Inittialize!$F$6,HSD!F14*Inittialize!$F$7,HSD!F15*Inittialize!$F$8,HSD!F16*Inittialize!$F$9,HSD!F17*Inittialize!$F$10,HSD!F18*Inittialize!$F$11),
SUM(HS!F41*Inittialize!$F$2,HS!F10*Inittialize!$F$3,HS!F11*Inittialize!$F$4,HS!F12*Inittialize!$F$5,HS!F13*Inittialize!$F$6,HS!F14*Inittialize!$F$7,HS!F15*Inittialize!$F$8,HS!F16*Inittialize!$F$9,HS!F17*Inittialize!$F$10,HS!F18*Inittialize!$F$11)
)+F25)</f>
        <v>1.2812927725081691</v>
      </c>
      <c r="G12" s="109">
        <f>(IF(Rules!$B$10=Rules!$D$10,
SUM(HSD!G41*Inittialize!$F$2,HSD!G10*Inittialize!$F$3,HSD!G11*Inittialize!$F$4,HSD!G12*Inittialize!$F$5,HSD!G13*Inittialize!$F$6,HSD!G14*Inittialize!$F$7,HSD!G15*Inittialize!$F$8,HSD!G16*Inittialize!$F$9,HSD!G17*Inittialize!$F$10,HSD!G18*Inittialize!$F$11),
SUM(HS!G41*Inittialize!$F$2,HS!G10*Inittialize!$F$3,HS!G11*Inittialize!$F$4,HS!G12*Inittialize!$F$5,HS!G13*Inittialize!$F$6,HS!G14*Inittialize!$F$7,HS!G15*Inittialize!$F$8,HS!G16*Inittialize!$F$9,HS!G17*Inittialize!$F$10,HS!G18*Inittialize!$F$11)
)+G25)</f>
        <v>1.4389754214944213</v>
      </c>
      <c r="H12" s="109">
        <f>(IF(Rules!$B$10=Rules!$D$10,
SUM(HSD!H41*Inittialize!$F$2,HSD!H10*Inittialize!$F$3,HSD!H11*Inittialize!$F$4,HSD!H12*Inittialize!$F$5,HSD!H13*Inittialize!$F$6,HSD!H14*Inittialize!$F$7,HSD!H15*Inittialize!$F$8,HSD!H16*Inittialize!$F$9,HSD!H17*Inittialize!$F$10,HSD!H18*Inittialize!$F$11),
SUM(HS!H41*Inittialize!$F$2,HS!H10*Inittialize!$F$3,HS!H11*Inittialize!$F$4,HS!H12*Inittialize!$F$5,HS!H13*Inittialize!$F$6,HS!H14*Inittialize!$F$7,HS!H15*Inittialize!$F$8,HS!H16*Inittialize!$F$9,HS!H17*Inittialize!$F$10,HS!H18*Inittialize!$F$11)
)+H25)</f>
        <v>1.284543721680433</v>
      </c>
      <c r="I12" s="109">
        <f>(IF(Rules!$B$10=Rules!$D$10,
SUM(HSD!I41*Inittialize!$F$2,HSD!I10*Inittialize!$F$3,HSD!I11*Inittialize!$F$4,HSD!I12*Inittialize!$F$5,HSD!I13*Inittialize!$F$6,HSD!I14*Inittialize!$F$7,HSD!I15*Inittialize!$F$8,HSD!I16*Inittialize!$F$9,HSD!I17*Inittialize!$F$10,HSD!I18*Inittialize!$F$11),
SUM(HS!I41*Inittialize!$F$2,HS!I10*Inittialize!$F$3,HS!I11*Inittialize!$F$4,HS!I12*Inittialize!$F$5,HS!I13*Inittialize!$F$6,HS!I14*Inittialize!$F$7,HS!I15*Inittialize!$F$8,HS!I16*Inittialize!$F$9,HS!I17*Inittialize!$F$10,HS!I18*Inittialize!$F$11)
)+I25)</f>
        <v>0.98976854165988071</v>
      </c>
      <c r="J12" s="109">
        <f>(IF(Rules!$B$10=Rules!$D$10,
SUM(HSD!J41*Inittialize!$F$2,HSD!J10*Inittialize!$F$3,HSD!J11*Inittialize!$F$4,HSD!J12*Inittialize!$F$5,HSD!J13*Inittialize!$F$6,HSD!J14*Inittialize!$F$7,HSD!J15*Inittialize!$F$8,HSD!J16*Inittialize!$F$9,HSD!J17*Inittialize!$F$10,HSD!J18*Inittialize!$F$11),
SUM(HS!J41*Inittialize!$F$2,HS!J10*Inittialize!$F$3,HS!J11*Inittialize!$F$4,HS!J12*Inittialize!$F$5,HS!J13*Inittialize!$F$6,HS!J14*Inittialize!$F$7,HS!J15*Inittialize!$F$8,HS!J16*Inittialize!$F$9,HS!J17*Inittialize!$F$10,HS!J18*Inittialize!$F$11)
)+J25)</f>
        <v>0.58264795534641911</v>
      </c>
      <c r="K12" s="10">
        <f>(IF(Rules!$B$10=Rules!$D$10,
SUM(HSD!K41*Inittialize!$F$2,HSD!K10*Inittialize!$F$3,HSD!K11*Inittialize!$F$4,HSD!K12*Inittialize!$F$5,HSD!K13*Inittialize!$F$6,HSD!K14*Inittialize!$F$7,HSD!K15*Inittialize!$F$8,HSD!K16*Inittialize!$F$9,HSD!K17*Inittialize!$F$10,HSD!K18*Inittialize!$F$11),
SUM(HS!K41*Inittialize!$F$2,HS!K10*Inittialize!$F$3,HS!K11*Inittialize!$F$4,HS!K12*Inittialize!$F$5,HS!K13*Inittialize!$F$6,HS!K14*Inittialize!$F$7,HS!K15*Inittialize!$F$8,HS!K16*Inittialize!$F$9,HS!K17*Inittialize!$F$10,HS!K18*Inittialize!$F$11)
)+K25)</f>
        <v>-0.22495130191806476</v>
      </c>
    </row>
    <row r="13" spans="1:24" ht="17" thickBot="1" x14ac:dyDescent="0.25"/>
    <row r="14" spans="1:24" ht="17" thickBot="1" x14ac:dyDescent="0.25">
      <c r="A14" s="441" t="s">
        <v>74</v>
      </c>
      <c r="B14" s="442"/>
      <c r="C14" s="442"/>
      <c r="D14" s="442"/>
      <c r="E14" s="442"/>
      <c r="F14" s="442"/>
      <c r="G14" s="442"/>
      <c r="H14" s="442"/>
      <c r="I14" s="442"/>
      <c r="J14" s="442"/>
      <c r="K14" s="443"/>
    </row>
    <row r="15" spans="1:24" ht="17" thickBot="1" x14ac:dyDescent="0.25">
      <c r="A15" s="102" t="s">
        <v>7</v>
      </c>
      <c r="B15" s="115">
        <v>1</v>
      </c>
      <c r="C15" s="116">
        <v>2</v>
      </c>
      <c r="D15" s="116">
        <v>3</v>
      </c>
      <c r="E15" s="116">
        <v>4</v>
      </c>
      <c r="F15" s="116">
        <v>5</v>
      </c>
      <c r="G15" s="116">
        <v>6</v>
      </c>
      <c r="H15" s="116">
        <v>7</v>
      </c>
      <c r="I15" s="116">
        <v>8</v>
      </c>
      <c r="J15" s="116">
        <v>9</v>
      </c>
      <c r="K15" s="104">
        <v>10</v>
      </c>
    </row>
    <row r="16" spans="1:24" x14ac:dyDescent="0.2">
      <c r="A16" s="100" t="s">
        <v>22</v>
      </c>
      <c r="B16" s="107">
        <f>(IF(Rules!$B$13=Rules!$E$13,
SUM(Stand!B32*Inittialize!$F$2,Stand!B33*Inittialize!$F$3,Stand!B34*Inittialize!$F$4,Stand!B35*Inittialize!$F$5,Stand!B36*Inittialize!$F$6,Stand!B37*Inittialize!$F$7,Stand!B38*Inittialize!$F$8,Stand!B39*Inittialize!$F$9,Stand!B40*Inittialize!$F$10,Stand!B41*Inittialize!$F$11),
IF(Rules!$B$10=Rules!$D$10,SUM(HSD!B32*Inittialize!$F$2,HSD!B33*Inittialize!$F$3,HSD!B34*Inittialize!$F$4,HSD!B35*Inittialize!$F$5,HSD!B36*Inittialize!$F$6,HSD!B37*Inittialize!$F$7,HSD!B38*Inittialize!$F$8,HSD!B39*Inittialize!$F$9,HSD!B40*Inittialize!$F$10,HSD!B41*Inittialize!$F$11),
SUM(HS!B32*Inittialize!$F$2,HS!B33*Inittialize!$F$3,HS!B34*Inittialize!$F$4,HS!B35*Inittialize!$F$5,HS!B36*Inittialize!$F$6,HS!B37*Inittialize!$F$7,HS!B38*Inittialize!$F$8,HS!B39*Inittialize!$F$9,HS!B40*Inittialize!$F$10,HS!B42*Inittialize!$F$11))
)+B29)</f>
        <v>-0.23631430205752924</v>
      </c>
      <c r="C16" s="108">
        <f>(IF(Rules!$B$13=Rules!$E$13,
SUM(Stand!C32*Inittialize!$F$2,Stand!C33*Inittialize!$F$3,Stand!C34*Inittialize!$F$4,Stand!C35*Inittialize!$F$5,Stand!C36*Inittialize!$F$6,Stand!C37*Inittialize!$F$7,Stand!C38*Inittialize!$F$8,Stand!C39*Inittialize!$F$9,Stand!C40*Inittialize!$F$10,Stand!C41*Inittialize!$F$11),
IF(Rules!$B$10=Rules!$D$10,SUM(HSD!C32*Inittialize!$F$2,HSD!C33*Inittialize!$F$3,HSD!C34*Inittialize!$F$4,HSD!C35*Inittialize!$F$5,HSD!C36*Inittialize!$F$6,HSD!C37*Inittialize!$F$7,HSD!C38*Inittialize!$F$8,HSD!C39*Inittialize!$F$9,HSD!C40*Inittialize!$F$10,HSD!C41*Inittialize!$F$11),
SUM(HS!C32*Inittialize!$F$2,HS!C33*Inittialize!$F$3,HS!C34*Inittialize!$F$4,HS!C35*Inittialize!$F$5,HS!C36*Inittialize!$F$6,HS!C37*Inittialize!$F$7,HS!C38*Inittialize!$F$8,HS!C39*Inittialize!$F$9,HS!C40*Inittialize!$F$10,HS!C42*Inittialize!$F$11))
)+C29)</f>
        <v>0.94128184667893811</v>
      </c>
      <c r="D16" s="108">
        <f>(IF(Rules!$B$13=Rules!$E$13,
SUM(Stand!D32*Inittialize!$F$2,Stand!D33*Inittialize!$F$3,Stand!D34*Inittialize!$F$4,Stand!D35*Inittialize!$F$5,Stand!D36*Inittialize!$F$6,Stand!D37*Inittialize!$F$7,Stand!D38*Inittialize!$F$8,Stand!D39*Inittialize!$F$9,Stand!D40*Inittialize!$F$10,Stand!D41*Inittialize!$F$11),
IF(Rules!$B$10=Rules!$D$10,SUM(HSD!D32*Inittialize!$F$2,HSD!D33*Inittialize!$F$3,HSD!D34*Inittialize!$F$4,HSD!D35*Inittialize!$F$5,HSD!D36*Inittialize!$F$6,HSD!D37*Inittialize!$F$7,HSD!D38*Inittialize!$F$8,HSD!D39*Inittialize!$F$9,HSD!D40*Inittialize!$F$10,HSD!D41*Inittialize!$F$11),
SUM(HS!D32*Inittialize!$F$2,HS!D33*Inittialize!$F$3,HS!D34*Inittialize!$F$4,HS!D35*Inittialize!$F$5,HS!D36*Inittialize!$F$6,HS!D37*Inittialize!$F$7,HS!D38*Inittialize!$F$8,HS!D39*Inittialize!$F$9,HS!D40*Inittialize!$F$10,HS!D42*Inittialize!$F$11))
)+D29)</f>
        <v>1.0355905062444339</v>
      </c>
      <c r="E16" s="108">
        <f>(IF(Rules!$B$13=Rules!$E$13,
SUM(Stand!E32*Inittialize!$F$2,Stand!E33*Inittialize!$F$3,Stand!E34*Inittialize!$F$4,Stand!E35*Inittialize!$F$5,Stand!E36*Inittialize!$F$6,Stand!E37*Inittialize!$F$7,Stand!E38*Inittialize!$F$8,Stand!E39*Inittialize!$F$9,Stand!E40*Inittialize!$F$10,Stand!E41*Inittialize!$F$11),
IF(Rules!$B$10=Rules!$D$10,SUM(HSD!E32*Inittialize!$F$2,HSD!E33*Inittialize!$F$3,HSD!E34*Inittialize!$F$4,HSD!E35*Inittialize!$F$5,HSD!E36*Inittialize!$F$6,HSD!E37*Inittialize!$F$7,HSD!E38*Inittialize!$F$8,HSD!E39*Inittialize!$F$9,HSD!E40*Inittialize!$F$10,HSD!E41*Inittialize!$F$11),
SUM(HS!E32*Inittialize!$F$2,HS!E33*Inittialize!$F$3,HS!E34*Inittialize!$F$4,HS!E35*Inittialize!$F$5,HS!E36*Inittialize!$F$6,HS!E37*Inittialize!$F$7,HS!E38*Inittialize!$F$8,HS!E39*Inittialize!$F$9,HS!E40*Inittialize!$F$10,HS!E42*Inittialize!$F$11))
)+E29)</f>
        <v>1.1320811008359519</v>
      </c>
      <c r="F16" s="108">
        <f>(IF(Rules!$B$13=Rules!$E$13,
SUM(Stand!F32*Inittialize!$F$2,Stand!F33*Inittialize!$F$3,Stand!F34*Inittialize!$F$4,Stand!F35*Inittialize!$F$5,Stand!F36*Inittialize!$F$6,Stand!F37*Inittialize!$F$7,Stand!F38*Inittialize!$F$8,Stand!F39*Inittialize!$F$9,Stand!F40*Inittialize!$F$10,Stand!F41*Inittialize!$F$11),
IF(Rules!$B$10=Rules!$D$10,SUM(HSD!F32*Inittialize!$F$2,HSD!F33*Inittialize!$F$3,HSD!F34*Inittialize!$F$4,HSD!F35*Inittialize!$F$5,HSD!F36*Inittialize!$F$6,HSD!F37*Inittialize!$F$7,HSD!F38*Inittialize!$F$8,HSD!F39*Inittialize!$F$9,HSD!F40*Inittialize!$F$10,HSD!F41*Inittialize!$F$11),
SUM(HS!F32*Inittialize!$F$2,HS!F33*Inittialize!$F$3,HS!F34*Inittialize!$F$4,HS!F35*Inittialize!$F$5,HS!F36*Inittialize!$F$6,HS!F37*Inittialize!$F$7,HS!F38*Inittialize!$F$8,HS!F39*Inittialize!$F$9,HS!F40*Inittialize!$F$10,HS!F42*Inittialize!$F$11))
)+F29)</f>
        <v>1.2293980358180554</v>
      </c>
      <c r="G16" s="108">
        <f>(IF(Rules!$B$13=Rules!$E$13,
SUM(Stand!G32*Inittialize!$F$2,Stand!G33*Inittialize!$F$3,Stand!G34*Inittialize!$F$4,Stand!G35*Inittialize!$F$5,Stand!G36*Inittialize!$F$6,Stand!G37*Inittialize!$F$7,Stand!G38*Inittialize!$F$8,Stand!G39*Inittialize!$F$9,Stand!G40*Inittialize!$F$10,Stand!G41*Inittialize!$F$11),
IF(Rules!$B$10=Rules!$D$10,SUM(HSD!G32*Inittialize!$F$2,HSD!G33*Inittialize!$F$3,HSD!G34*Inittialize!$F$4,HSD!G35*Inittialize!$F$5,HSD!G36*Inittialize!$F$6,HSD!G37*Inittialize!$F$7,HSD!G38*Inittialize!$F$8,HSD!G39*Inittialize!$F$9,HSD!G40*Inittialize!$F$10,HSD!G41*Inittialize!$F$11),
SUM(HS!G32*Inittialize!$F$2,HS!G33*Inittialize!$F$3,HS!G34*Inittialize!$F$4,HS!G35*Inittialize!$F$5,HS!G36*Inittialize!$F$6,HS!G37*Inittialize!$F$7,HS!G38*Inittialize!$F$8,HS!G39*Inittialize!$F$9,HS!G40*Inittialize!$F$10,HS!G42*Inittialize!$F$11))
)+G29)</f>
        <v>1.3347601898151389</v>
      </c>
      <c r="H16" s="108">
        <f>(IF(Rules!$B$13=Rules!$E$13,
SUM(Stand!H32*Inittialize!$F$2,Stand!H33*Inittialize!$F$3,Stand!H34*Inittialize!$F$4,Stand!H35*Inittialize!$F$5,Stand!H36*Inittialize!$F$6,Stand!H37*Inittialize!$F$7,Stand!H38*Inittialize!$F$8,Stand!H39*Inittialize!$F$9,Stand!H40*Inittialize!$F$10,Stand!H41*Inittialize!$F$11),
IF(Rules!$B$10=Rules!$D$10,SUM(HSD!H32*Inittialize!$F$2,HSD!H33*Inittialize!$F$3,HSD!H34*Inittialize!$F$4,HSD!H35*Inittialize!$F$5,HSD!H36*Inittialize!$F$6,HSD!H37*Inittialize!$F$7,HSD!H38*Inittialize!$F$8,HSD!H39*Inittialize!$F$9,HSD!H40*Inittialize!$F$10,HSD!H41*Inittialize!$F$11),
SUM(HS!H32*Inittialize!$F$2,HS!H33*Inittialize!$F$3,HS!H34*Inittialize!$F$4,HS!H35*Inittialize!$F$5,HS!H36*Inittialize!$F$6,HS!H37*Inittialize!$F$7,HS!H38*Inittialize!$F$8,HS!H39*Inittialize!$F$9,HS!H40*Inittialize!$F$10,HS!H42*Inittialize!$F$11))
)+H29)</f>
        <v>0.92577789772858154</v>
      </c>
      <c r="I16" s="108">
        <f>(IF(Rules!$B$13=Rules!$E$13,
SUM(Stand!I32*Inittialize!$F$2,Stand!I33*Inittialize!$F$3,Stand!I34*Inittialize!$F$4,Stand!I35*Inittialize!$F$5,Stand!I36*Inittialize!$F$6,Stand!I37*Inittialize!$F$7,Stand!I38*Inittialize!$F$8,Stand!I39*Inittialize!$F$9,Stand!I40*Inittialize!$F$10,Stand!I41*Inittialize!$F$11),
IF(Rules!$B$10=Rules!$D$10,SUM(HSD!I32*Inittialize!$F$2,HSD!I33*Inittialize!$F$3,HSD!I34*Inittialize!$F$4,HSD!I35*Inittialize!$F$5,HSD!I36*Inittialize!$F$6,HSD!I37*Inittialize!$F$7,HSD!I38*Inittialize!$F$8,HSD!I39*Inittialize!$F$9,HSD!I40*Inittialize!$F$10,HSD!I41*Inittialize!$F$11),
SUM(HS!I32*Inittialize!$F$2,HS!I33*Inittialize!$F$3,HS!I34*Inittialize!$F$4,HS!I35*Inittialize!$F$5,HS!I36*Inittialize!$F$6,HS!I37*Inittialize!$F$7,HS!I38*Inittialize!$F$8,HS!I39*Inittialize!$F$9,HS!I40*Inittialize!$F$10,HS!I42*Inittialize!$F$11))
)+I29)</f>
        <v>0.70138518174063014</v>
      </c>
      <c r="J16" s="108">
        <f>(IF(Rules!$B$13=Rules!$E$13,
SUM(Stand!J32*Inittialize!$F$2,Stand!J33*Inittialize!$F$3,Stand!J34*Inittialize!$F$4,Stand!J35*Inittialize!$F$5,Stand!J36*Inittialize!$F$6,Stand!J37*Inittialize!$F$7,Stand!J38*Inittialize!$F$8,Stand!J39*Inittialize!$F$9,Stand!J40*Inittialize!$F$10,Stand!J41*Inittialize!$F$11),
IF(Rules!$B$10=Rules!$D$10,SUM(HSD!J32*Inittialize!$F$2,HSD!J33*Inittialize!$F$3,HSD!J34*Inittialize!$F$4,HSD!J35*Inittialize!$F$5,HSD!J36*Inittialize!$F$6,HSD!J37*Inittialize!$F$7,HSD!J38*Inittialize!$F$8,HSD!J39*Inittialize!$F$9,HSD!J40*Inittialize!$F$10,HSD!J41*Inittialize!$F$11),
SUM(HS!J32*Inittialize!$F$2,HS!J33*Inittialize!$F$3,HS!J34*Inittialize!$F$4,HS!J35*Inittialize!$F$5,HS!J36*Inittialize!$F$6,HS!J37*Inittialize!$F$7,HS!J38*Inittialize!$F$8,HS!J39*Inittialize!$F$9,HS!J40*Inittialize!$F$10,HS!J42*Inittialize!$F$11))
)+J29)</f>
        <v>0.4555668463049094</v>
      </c>
      <c r="K16" s="57">
        <f>(IF(Rules!$B$13=Rules!$E$13,
SUM(Stand!K32*Inittialize!$F$2,Stand!K33*Inittialize!$F$3,Stand!K34*Inittialize!$F$4,Stand!K35*Inittialize!$F$5,Stand!K36*Inittialize!$F$6,Stand!K37*Inittialize!$F$7,Stand!K38*Inittialize!$F$8,Stand!K39*Inittialize!$F$9,Stand!K40*Inittialize!$F$10,Stand!K41*Inittialize!$F$11),
IF(Rules!$B$10=Rules!$D$10,SUM(HSD!K32*Inittialize!$F$2,HSD!K33*Inittialize!$F$3,HSD!K34*Inittialize!$F$4,HSD!K35*Inittialize!$F$5,HSD!K36*Inittialize!$F$6,HSD!K37*Inittialize!$F$7,HSD!K38*Inittialize!$F$8,HSD!K39*Inittialize!$F$9,HSD!K40*Inittialize!$F$10,HSD!K41*Inittialize!$F$11),
SUM(HS!K32*Inittialize!$F$2,HS!K33*Inittialize!$F$3,HS!K34*Inittialize!$F$4,HS!K35*Inittialize!$F$5,HS!K36*Inittialize!$F$6,HS!K37*Inittialize!$F$7,HS!K38*Inittialize!$F$8,HS!K39*Inittialize!$F$9,HS!K40*Inittialize!$F$10,HS!K42*Inittialize!$F$11))
)+K29)</f>
        <v>0.11871528374128748</v>
      </c>
    </row>
    <row r="17" spans="1:11" x14ac:dyDescent="0.2">
      <c r="A17" s="98">
        <v>2</v>
      </c>
      <c r="B17" s="93">
        <f>(IF(Rules!$B$10=Rules!$D$10,
SUM(HSD!B33*Inittialize!$F$2,HSD!B2*Inittialize!$F$3,HSD!B3*Inittialize!$F$4,HSD!B4*Inittialize!$F$5,HSD!B5*Inittialize!$F$6,HSD!B6*Inittialize!$F$7,HSD!B7*Inittialize!$F$8,HSD!B8*Inittialize!$F$9,HSD!B9*Inittialize!$F$10,HSD!B10*Inittialize!$F$11),
SUM(HS!B33*Inittialize!$F$2,HS!B2*Inittialize!$F$3,HS!B3*Inittialize!$F$4,HS!B4*Inittialize!$F$5,HS!B5*Inittialize!$F$6,HS!B6*Inittialize!$F$7,HS!B7*Inittialize!$F$8,HS!B8*Inittialize!$F$9,HS!B9*Inittialize!$F$10,HS!B10*Inittialize!$F$11)
)+B30)</f>
        <v>-1.3782734877013674</v>
      </c>
      <c r="C17" s="1">
        <f>(IF(Rules!$B$10=Rules!$D$10,
SUM(HSD!C33*Inittialize!$F$2,HSD!C2*Inittialize!$F$3,HSD!C3*Inittialize!$F$4,HSD!C4*Inittialize!$F$5,HSD!C5*Inittialize!$F$6,HSD!C6*Inittialize!$F$7,HSD!C7*Inittialize!$F$8,HSD!C8*Inittialize!$F$9,HSD!C9*Inittialize!$F$10,HSD!C10*Inittialize!$F$11),
SUM(HS!C33*Inittialize!$F$2,HS!C2*Inittialize!$F$3,HS!C3*Inittialize!$F$4,HS!C4*Inittialize!$F$5,HS!C5*Inittialize!$F$6,HS!C6*Inittialize!$F$7,HS!C7*Inittialize!$F$8,HS!C8*Inittialize!$F$9,HS!C9*Inittialize!$F$10,HS!C10*Inittialize!$F$11)
)+C30)</f>
        <v>-0.3035374332757963</v>
      </c>
      <c r="D17" s="1">
        <f>(IF(Rules!$B$10=Rules!$D$10,
SUM(HSD!D33*Inittialize!$F$2,HSD!D2*Inittialize!$F$3,HSD!D3*Inittialize!$F$4,HSD!D4*Inittialize!$F$5,HSD!D5*Inittialize!$F$6,HSD!D6*Inittialize!$F$7,HSD!D7*Inittialize!$F$8,HSD!D8*Inittialize!$F$9,HSD!D9*Inittialize!$F$10,HSD!D10*Inittialize!$F$11),
SUM(HS!D33*Inittialize!$F$2,HS!D2*Inittialize!$F$3,HS!D3*Inittialize!$F$4,HS!D4*Inittialize!$F$5,HS!D5*Inittialize!$F$6,HS!D6*Inittialize!$F$7,HS!D7*Inittialize!$F$8,HS!D8*Inittialize!$F$9,HS!D9*Inittialize!$F$10,HS!D10*Inittialize!$F$11)
)+D30)</f>
        <v>-0.19900282458564794</v>
      </c>
      <c r="E17" s="1">
        <f>(IF(Rules!$B$10=Rules!$D$10,
SUM(HSD!E33*Inittialize!$F$2,HSD!E2*Inittialize!$F$3,HSD!E3*Inittialize!$F$4,HSD!E4*Inittialize!$F$5,HSD!E5*Inittialize!$F$6,HSD!E6*Inittialize!$F$7,HSD!E7*Inittialize!$F$8,HSD!E8*Inittialize!$F$9,HSD!E9*Inittialize!$F$10,HSD!E10*Inittialize!$F$11),
SUM(HS!E33*Inittialize!$F$2,HS!E2*Inittialize!$F$3,HS!E3*Inittialize!$F$4,HS!E4*Inittialize!$F$5,HS!E5*Inittialize!$F$6,HS!E6*Inittialize!$F$7,HS!E7*Inittialize!$F$8,HS!E8*Inittialize!$F$9,HS!E9*Inittialize!$F$10,HS!E10*Inittialize!$F$11)
)+E30)</f>
        <v>-8.8401648543337652E-2</v>
      </c>
      <c r="F17" s="1">
        <f>(IF(Rules!$B$10=Rules!$D$10,
SUM(HSD!F33*Inittialize!$F$2,HSD!F2*Inittialize!$F$3,HSD!F3*Inittialize!$F$4,HSD!F4*Inittialize!$F$5,HSD!F5*Inittialize!$F$6,HSD!F6*Inittialize!$F$7,HSD!F7*Inittialize!$F$8,HSD!F8*Inittialize!$F$9,HSD!F9*Inittialize!$F$10,HSD!F10*Inittialize!$F$11),
SUM(HS!F33*Inittialize!$F$2,HS!F2*Inittialize!$F$3,HS!F3*Inittialize!$F$4,HS!F4*Inittialize!$F$5,HS!F5*Inittialize!$F$6,HS!F6*Inittialize!$F$7,HS!F7*Inittialize!$F$8,HS!F8*Inittialize!$F$9,HS!F9*Inittialize!$F$10,HS!F10*Inittialize!$F$11)
)+F30)</f>
        <v>5.4920129139133606E-2</v>
      </c>
      <c r="G17" s="1">
        <f>(IF(Rules!$B$10=Rules!$D$10,
SUM(HSD!G33*Inittialize!$F$2,HSD!G2*Inittialize!$F$3,HSD!G3*Inittialize!$F$4,HSD!G4*Inittialize!$F$5,HSD!G5*Inittialize!$F$6,HSD!G6*Inittialize!$F$7,HSD!G7*Inittialize!$F$8,HSD!G8*Inittialize!$F$9,HSD!G9*Inittialize!$F$10,HSD!G10*Inittialize!$F$11),
SUM(HS!G33*Inittialize!$F$2,HS!G2*Inittialize!$F$3,HS!G3*Inittialize!$F$4,HS!G4*Inittialize!$F$5,HS!G5*Inittialize!$F$6,HS!G6*Inittialize!$F$7,HS!G7*Inittialize!$F$8,HS!G8*Inittialize!$F$9,HS!G9*Inittialize!$F$10,HS!G10*Inittialize!$F$11)
)+G30)</f>
        <v>0.15553364778520473</v>
      </c>
      <c r="H17" s="1">
        <f>(IF(Rules!$B$10=Rules!$D$10,
SUM(HSD!H33*Inittialize!$F$2,HSD!H2*Inittialize!$F$3,HSD!H3*Inittialize!$F$4,HSD!H4*Inittialize!$F$5,HSD!H5*Inittialize!$F$6,HSD!H6*Inittialize!$F$7,HSD!H7*Inittialize!$F$8,HSD!H8*Inittialize!$F$9,HSD!H9*Inittialize!$F$10,HSD!H10*Inittialize!$F$11),
SUM(HS!H33*Inittialize!$F$2,HS!H2*Inittialize!$F$3,HS!H3*Inittialize!$F$4,HS!H4*Inittialize!$F$5,HS!H5*Inittialize!$F$6,HS!H6*Inittialize!$F$7,HS!H7*Inittialize!$F$8,HS!H8*Inittialize!$F$9,HS!H9*Inittialize!$F$10,HS!H10*Inittialize!$F$11)
)+H30)</f>
        <v>-0.109028085503449</v>
      </c>
      <c r="I17" s="1">
        <f>(IF(Rules!$B$10=Rules!$D$10,
SUM(HSD!I33*Inittialize!$F$2,HSD!I2*Inittialize!$F$3,HSD!I3*Inittialize!$F$4,HSD!I4*Inittialize!$F$5,HSD!I5*Inittialize!$F$6,HSD!I6*Inittialize!$F$7,HSD!I7*Inittialize!$F$8,HSD!I8*Inittialize!$F$9,HSD!I9*Inittialize!$F$10,HSD!I10*Inittialize!$F$11),
SUM(HS!I33*Inittialize!$F$2,HS!I2*Inittialize!$F$3,HS!I3*Inittialize!$F$4,HS!I4*Inittialize!$F$5,HS!I5*Inittialize!$F$6,HS!I6*Inittialize!$F$7,HS!I7*Inittialize!$F$8,HS!I8*Inittialize!$F$9,HS!I9*Inittialize!$F$10,HS!I10*Inittialize!$F$11)
)+I30)</f>
        <v>-0.41264691110050877</v>
      </c>
      <c r="J17" s="1">
        <f>(IF(Rules!$B$10=Rules!$D$10,
SUM(HSD!J33*Inittialize!$F$2,HSD!J2*Inittialize!$F$3,HSD!J3*Inittialize!$F$4,HSD!J4*Inittialize!$F$5,HSD!J5*Inittialize!$F$6,HSD!J6*Inittialize!$F$7,HSD!J7*Inittialize!$F$8,HSD!J8*Inittialize!$F$9,HSD!J9*Inittialize!$F$10,HSD!J10*Inittialize!$F$11),
SUM(HS!J33*Inittialize!$F$2,HS!J2*Inittialize!$F$3,HS!J3*Inittialize!$F$4,HS!J4*Inittialize!$F$5,HS!J5*Inittialize!$F$6,HS!J6*Inittialize!$F$7,HS!J7*Inittialize!$F$8,HS!J8*Inittialize!$F$9,HS!J9*Inittialize!$F$10,HS!J10*Inittialize!$F$11)
)+J30)</f>
        <v>-0.7601885722140338</v>
      </c>
      <c r="K17" s="9">
        <f>(IF(Rules!$B$10=Rules!$D$10,
SUM(HSD!K33*Inittialize!$F$2,HSD!K2*Inittialize!$F$3,HSD!K3*Inittialize!$F$4,HSD!K4*Inittialize!$F$5,HSD!K5*Inittialize!$F$6,HSD!K6*Inittialize!$F$7,HSD!K7*Inittialize!$F$8,HSD!K8*Inittialize!$F$9,HSD!K9*Inittialize!$F$10,HSD!K10*Inittialize!$F$11),
SUM(HS!K33*Inittialize!$F$2,HS!K2*Inittialize!$F$3,HS!K3*Inittialize!$F$4,HS!K4*Inittialize!$F$5,HS!K5*Inittialize!$F$6,HS!K6*Inittialize!$F$7,HS!K7*Inittialize!$F$8,HS!K8*Inittialize!$F$9,HS!K9*Inittialize!$F$10,HS!K10*Inittialize!$F$11)
)+K30)</f>
        <v>-1.1638549109590972</v>
      </c>
    </row>
    <row r="18" spans="1:11" x14ac:dyDescent="0.2">
      <c r="A18" s="98">
        <v>3</v>
      </c>
      <c r="B18" s="93">
        <f>(IF(Rules!$B$10=Rules!$D$10,
SUM(HSD!B34*Inittialize!$F$2,HSD!B3*Inittialize!$F$3,HSD!B4*Inittialize!$F$4,HSD!B5*Inittialize!$F$5,HSD!B6*Inittialize!$F$6,HSD!B7*Inittialize!$F$7,HSD!B8*Inittialize!$F$8,HSD!B9*Inittialize!$F$9,HSD!B10*Inittialize!$F$10,HSD!B11*Inittialize!$F$11),
SUM(HS!B34*Inittialize!$F$2,HS!B3*Inittialize!$F$3,HS!B4*Inittialize!$F$4,HS!B5*Inittialize!$F$5,HS!B6*Inittialize!$F$6,HS!B7*Inittialize!$F$7,HS!B8*Inittialize!$F$8,HS!B9*Inittialize!$F$9,HS!B10*Inittialize!$F$10,HS!B11*Inittialize!$F$11)
)+B31)</f>
        <v>-1.4589785639790216</v>
      </c>
      <c r="C18" s="1">
        <f>(IF(Rules!$B$10=Rules!$D$10,
SUM(HSD!C34*Inittialize!$F$2,HSD!C3*Inittialize!$F$3,HSD!C4*Inittialize!$F$4,HSD!C5*Inittialize!$F$5,HSD!C6*Inittialize!$F$6,HSD!C7*Inittialize!$F$7,HSD!C8*Inittialize!$F$8,HSD!C9*Inittialize!$F$9,HSD!C10*Inittialize!$F$10,HSD!C11*Inittialize!$F$11),
SUM(HS!C34*Inittialize!$F$2,HS!C3*Inittialize!$F$3,HS!C4*Inittialize!$F$4,HS!C5*Inittialize!$F$5,HS!C6*Inittialize!$F$6,HS!C7*Inittialize!$F$7,HS!C8*Inittialize!$F$8,HS!C9*Inittialize!$F$9,HS!C10*Inittialize!$F$10,HS!C11*Inittialize!$F$11)
)+C31)</f>
        <v>-0.40209001759141005</v>
      </c>
      <c r="D18" s="1">
        <f>(IF(Rules!$B$10=Rules!$D$10,
SUM(HSD!D34*Inittialize!$F$2,HSD!D3*Inittialize!$F$3,HSD!D4*Inittialize!$F$4,HSD!D5*Inittialize!$F$5,HSD!D6*Inittialize!$F$6,HSD!D7*Inittialize!$F$7,HSD!D8*Inittialize!$F$8,HSD!D9*Inittialize!$F$9,HSD!D10*Inittialize!$F$10,HSD!D11*Inittialize!$F$11),
SUM(HS!D34*Inittialize!$F$2,HS!D3*Inittialize!$F$3,HS!D4*Inittialize!$F$4,HS!D5*Inittialize!$F$5,HS!D6*Inittialize!$F$6,HS!D7*Inittialize!$F$7,HS!D8*Inittialize!$F$8,HS!D9*Inittialize!$F$9,HS!D10*Inittialize!$F$10,HS!D11*Inittialize!$F$11)
)+D31)</f>
        <v>-0.27550343311558984</v>
      </c>
      <c r="E18" s="1">
        <f>(IF(Rules!$B$10=Rules!$D$10,
SUM(HSD!E34*Inittialize!$F$2,HSD!E3*Inittialize!$F$3,HSD!E4*Inittialize!$F$4,HSD!E5*Inittialize!$F$5,HSD!E6*Inittialize!$F$6,HSD!E7*Inittialize!$F$7,HSD!E8*Inittialize!$F$8,HSD!E9*Inittialize!$F$9,HSD!E10*Inittialize!$F$10,HSD!E11*Inittialize!$F$11),
SUM(HS!E34*Inittialize!$F$2,HS!E3*Inittialize!$F$3,HS!E4*Inittialize!$F$4,HS!E5*Inittialize!$F$5,HS!E6*Inittialize!$F$6,HS!E7*Inittialize!$F$7,HS!E8*Inittialize!$F$8,HS!E9*Inittialize!$F$9,HS!E10*Inittialize!$F$10,HS!E11*Inittialize!$F$11)
)+E31)</f>
        <v>-0.14504516283562147</v>
      </c>
      <c r="F18" s="1">
        <f>(IF(Rules!$B$10=Rules!$D$10,
SUM(HSD!F34*Inittialize!$F$2,HSD!F3*Inittialize!$F$3,HSD!F4*Inittialize!$F$4,HSD!F5*Inittialize!$F$5,HSD!F6*Inittialize!$F$6,HSD!F7*Inittialize!$F$7,HSD!F8*Inittialize!$F$8,HSD!F9*Inittialize!$F$9,HSD!F10*Inittialize!$F$10,HSD!F11*Inittialize!$F$11),
SUM(HS!F34*Inittialize!$F$2,HS!F3*Inittialize!$F$3,HS!F4*Inittialize!$F$4,HS!F5*Inittialize!$F$5,HS!F6*Inittialize!$F$6,HS!F7*Inittialize!$F$7,HS!F8*Inittialize!$F$8,HS!F9*Inittialize!$F$9,HS!F10*Inittialize!$F$10,HS!F11*Inittialize!$F$11)
)+F31)</f>
        <v>6.7982848558684195E-4</v>
      </c>
      <c r="G18" s="1">
        <f>(IF(Rules!$B$10=Rules!$D$10,
SUM(HSD!G34*Inittialize!$F$2,HSD!G3*Inittialize!$F$3,HSD!G4*Inittialize!$F$4,HSD!G5*Inittialize!$F$5,HSD!G6*Inittialize!$F$6,HSD!G7*Inittialize!$F$7,HSD!G8*Inittialize!$F$8,HSD!G9*Inittialize!$F$9,HSD!G10*Inittialize!$F$10,HSD!G11*Inittialize!$F$11),
SUM(HS!G34*Inittialize!$F$2,HS!G3*Inittialize!$F$3,HS!G4*Inittialize!$F$4,HS!G5*Inittialize!$F$5,HS!G6*Inittialize!$F$6,HS!G7*Inittialize!$F$7,HS!G8*Inittialize!$F$8,HS!G9*Inittialize!$F$9,HS!G10*Inittialize!$F$10,HS!G11*Inittialize!$F$11)
)+G31)</f>
        <v>9.7885212826237245E-2</v>
      </c>
      <c r="H18" s="1">
        <f>(IF(Rules!$B$10=Rules!$D$10,
SUM(HSD!H34*Inittialize!$F$2,HSD!H3*Inittialize!$F$3,HSD!H4*Inittialize!$F$4,HSD!H5*Inittialize!$F$5,HSD!H6*Inittialize!$F$6,HSD!H7*Inittialize!$F$7,HSD!H8*Inittialize!$F$8,HSD!H9*Inittialize!$F$9,HSD!H10*Inittialize!$F$10,HSD!H11*Inittialize!$F$11),
SUM(HS!H34*Inittialize!$F$2,HS!H3*Inittialize!$F$3,HS!H4*Inittialize!$F$4,HS!H5*Inittialize!$F$5,HS!H6*Inittialize!$F$6,HS!H7*Inittialize!$F$7,HS!H8*Inittialize!$F$8,HS!H9*Inittialize!$F$9,HS!H10*Inittialize!$F$10,HS!H11*Inittialize!$F$11)
)+H31)</f>
        <v>-0.22975035416142664</v>
      </c>
      <c r="I18" s="1">
        <f>(IF(Rules!$B$10=Rules!$D$10,
SUM(HSD!I34*Inittialize!$F$2,HSD!I3*Inittialize!$F$3,HSD!I4*Inittialize!$F$4,HSD!I5*Inittialize!$F$5,HSD!I6*Inittialize!$F$6,HSD!I7*Inittialize!$F$7,HSD!I8*Inittialize!$F$8,HSD!I9*Inittialize!$F$9,HSD!I10*Inittialize!$F$10,HSD!I11*Inittialize!$F$11),
SUM(HS!I34*Inittialize!$F$2,HS!I3*Inittialize!$F$3,HS!I4*Inittialize!$F$4,HS!I5*Inittialize!$F$5,HS!I6*Inittialize!$F$6,HS!I7*Inittialize!$F$7,HS!I8*Inittialize!$F$8,HS!I9*Inittialize!$F$9,HS!I10*Inittialize!$F$10,HS!I11*Inittialize!$F$11)
)+I31)</f>
        <v>-0.52376752260080406</v>
      </c>
      <c r="J18" s="1">
        <f>(IF(Rules!$B$10=Rules!$D$10,
SUM(HSD!J34*Inittialize!$F$2,HSD!J3*Inittialize!$F$3,HSD!J4*Inittialize!$F$4,HSD!J5*Inittialize!$F$5,HSD!J6*Inittialize!$F$6,HSD!J7*Inittialize!$F$7,HSD!J8*Inittialize!$F$8,HSD!J9*Inittialize!$F$9,HSD!J10*Inittialize!$F$10,HSD!J11*Inittialize!$F$11),
SUM(HS!J34*Inittialize!$F$2,HS!J3*Inittialize!$F$3,HS!J4*Inittialize!$F$4,HS!J5*Inittialize!$F$5,HS!J6*Inittialize!$F$6,HS!J7*Inittialize!$F$7,HS!J8*Inittialize!$F$8,HS!J9*Inittialize!$F$9,HS!J10*Inittialize!$F$10,HS!J11*Inittialize!$F$11)
)+J31)</f>
        <v>-0.86030649125449743</v>
      </c>
      <c r="K18" s="9">
        <f>(IF(Rules!$B$10=Rules!$D$10,
SUM(HSD!K34*Inittialize!$F$2,HSD!K3*Inittialize!$F$3,HSD!K4*Inittialize!$F$4,HSD!K5*Inittialize!$F$5,HSD!K6*Inittialize!$F$6,HSD!K7*Inittialize!$F$7,HSD!K8*Inittialize!$F$8,HSD!K9*Inittialize!$F$9,HSD!K10*Inittialize!$F$10,HSD!K11*Inittialize!$F$11),
SUM(HS!K34*Inittialize!$F$2,HS!K3*Inittialize!$F$3,HS!K4*Inittialize!$F$4,HS!K5*Inittialize!$F$5,HS!K6*Inittialize!$F$6,HS!K7*Inittialize!$F$7,HS!K8*Inittialize!$F$8,HS!K9*Inittialize!$F$9,HS!K10*Inittialize!$F$10,HS!K11*Inittialize!$F$11)
)+K31)</f>
        <v>-1.2511192051303923</v>
      </c>
    </row>
    <row r="19" spans="1:11" x14ac:dyDescent="0.2">
      <c r="A19" s="98">
        <v>4</v>
      </c>
      <c r="B19" s="93">
        <f>(IF(Rules!$B$10=Rules!$D$10,
SUM(HSD!B35*Inittialize!$F$2,HSD!B4*Inittialize!$F$3,HSD!B5*Inittialize!$F$4,HSD!B6*Inittialize!$F$5,HSD!B7*Inittialize!$F$6,HSD!B8*Inittialize!$F$7,HSD!B9*Inittialize!$F$8,HSD!B10*Inittialize!$F$9,HSD!B11*Inittialize!$F$10,HSD!B12*Inittialize!$F$11),
SUM(HS!B35*Inittialize!$F$2,HS!B4*Inittialize!$F$3,HS!B5*Inittialize!$F$4,HS!B6*Inittialize!$F$5,HS!B7*Inittialize!$F$6,HS!B8*Inittialize!$F$7,HS!B9*Inittialize!$F$8,HS!B10*Inittialize!$F$9,HS!B11*Inittialize!$F$10,HS!B12*Inittialize!$F$11)
)+B32)</f>
        <v>-1.5415412264674653</v>
      </c>
      <c r="C19" s="1">
        <f>(IF(Rules!$B$10=Rules!$D$10,
SUM(HSD!C35*Inittialize!$F$2,HSD!C4*Inittialize!$F$3,HSD!C5*Inittialize!$F$4,HSD!C6*Inittialize!$F$5,HSD!C7*Inittialize!$F$6,HSD!C8*Inittialize!$F$7,HSD!C9*Inittialize!$F$8,HSD!C10*Inittialize!$F$9,HSD!C11*Inittialize!$F$10,HSD!C12*Inittialize!$F$11),
SUM(HS!C35*Inittialize!$F$2,HS!C4*Inittialize!$F$3,HS!C5*Inittialize!$F$4,HS!C6*Inittialize!$F$5,HS!C7*Inittialize!$F$6,HS!C8*Inittialize!$F$7,HS!C9*Inittialize!$F$8,HS!C10*Inittialize!$F$9,HS!C11*Inittialize!$F$10,HS!C12*Inittialize!$F$11)
)+C32)</f>
        <v>-0.45965331047568553</v>
      </c>
      <c r="D19" s="1">
        <f>(IF(Rules!$B$10=Rules!$D$10,
SUM(HSD!D35*Inittialize!$F$2,HSD!D4*Inittialize!$F$3,HSD!D5*Inittialize!$F$4,HSD!D6*Inittialize!$F$5,HSD!D7*Inittialize!$F$6,HSD!D8*Inittialize!$F$7,HSD!D9*Inittialize!$F$8,HSD!D10*Inittialize!$F$9,HSD!D11*Inittialize!$F$10,HSD!D12*Inittialize!$F$11),
SUM(HS!D35*Inittialize!$F$2,HS!D4*Inittialize!$F$3,HS!D5*Inittialize!$F$4,HS!D6*Inittialize!$F$5,HS!D7*Inittialize!$F$6,HS!D8*Inittialize!$F$7,HS!D9*Inittialize!$F$8,HS!D10*Inittialize!$F$9,HS!D11*Inittialize!$F$10,HS!D12*Inittialize!$F$11)
)+D32)</f>
        <v>-0.33045325719897728</v>
      </c>
      <c r="E19" s="1">
        <f>(IF(Rules!$B$10=Rules!$D$10,
SUM(HSD!E35*Inittialize!$F$2,HSD!E4*Inittialize!$F$3,HSD!E5*Inittialize!$F$4,HSD!E6*Inittialize!$F$5,HSD!E7*Inittialize!$F$6,HSD!E8*Inittialize!$F$7,HSD!E9*Inittialize!$F$8,HSD!E10*Inittialize!$F$9,HSD!E11*Inittialize!$F$10,HSD!E12*Inittialize!$F$11),
SUM(HS!E35*Inittialize!$F$2,HS!E4*Inittialize!$F$3,HS!E5*Inittialize!$F$4,HS!E6*Inittialize!$F$5,HS!E7*Inittialize!$F$6,HS!E8*Inittialize!$F$7,HS!E9*Inittialize!$F$8,HS!E10*Inittialize!$F$9,HS!E11*Inittialize!$F$10,HS!E12*Inittialize!$F$11)
)+E32)</f>
        <v>-0.19746968042766772</v>
      </c>
      <c r="F19" s="1">
        <f>(IF(Rules!$B$10=Rules!$D$10,
SUM(HSD!F35*Inittialize!$F$2,HSD!F4*Inittialize!$F$3,HSD!F5*Inittialize!$F$4,HSD!F6*Inittialize!$F$5,HSD!F7*Inittialize!$F$6,HSD!F8*Inittialize!$F$7,HSD!F9*Inittialize!$F$8,HSD!F10*Inittialize!$F$9,HSD!F11*Inittialize!$F$10,HSD!F12*Inittialize!$F$11),
SUM(HS!F35*Inittialize!$F$2,HS!F4*Inittialize!$F$3,HS!F5*Inittialize!$F$4,HS!F6*Inittialize!$F$5,HS!F7*Inittialize!$F$6,HS!F8*Inittialize!$F$7,HS!F9*Inittialize!$F$8,HS!F10*Inittialize!$F$9,HS!F11*Inittialize!$F$10,HS!F12*Inittialize!$F$11)
)+F32)</f>
        <v>-4.9519706079706211E-2</v>
      </c>
      <c r="G19" s="1">
        <f>(IF(Rules!$B$10=Rules!$D$10,
SUM(HSD!G35*Inittialize!$F$2,HSD!G4*Inittialize!$F$3,HSD!G5*Inittialize!$F$4,HSD!G6*Inittialize!$F$5,HSD!G7*Inittialize!$F$6,HSD!G8*Inittialize!$F$7,HSD!G9*Inittialize!$F$8,HSD!G10*Inittialize!$F$9,HSD!G11*Inittialize!$F$10,HSD!G12*Inittialize!$F$11),
SUM(HS!G35*Inittialize!$F$2,HS!G4*Inittialize!$F$3,HS!G5*Inittialize!$F$4,HS!G6*Inittialize!$F$5,HS!G7*Inittialize!$F$6,HS!G8*Inittialize!$F$7,HS!G9*Inittialize!$F$8,HS!G10*Inittialize!$F$9,HS!G11*Inittialize!$F$10,HS!G12*Inittialize!$F$11)
)+G32)</f>
        <v>4.4521669123918972E-2</v>
      </c>
      <c r="H19" s="1">
        <f>(IF(Rules!$B$10=Rules!$D$10,
SUM(HSD!H35*Inittialize!$F$2,HSD!H4*Inittialize!$F$3,HSD!H5*Inittialize!$F$4,HSD!H6*Inittialize!$F$5,HSD!H7*Inittialize!$F$6,HSD!H8*Inittialize!$F$7,HSD!H9*Inittialize!$F$8,HSD!H10*Inittialize!$F$9,HSD!H11*Inittialize!$F$10,HSD!H12*Inittialize!$F$11),
SUM(HS!H35*Inittialize!$F$2,HS!H4*Inittialize!$F$3,HS!H5*Inittialize!$F$4,HS!H6*Inittialize!$F$5,HS!H7*Inittialize!$F$6,HS!H8*Inittialize!$F$7,HS!H9*Inittialize!$F$8,HS!H10*Inittialize!$F$9,HS!H11*Inittialize!$F$10,HS!H12*Inittialize!$F$11)
)+H32)</f>
        <v>-0.35311680423385478</v>
      </c>
      <c r="I19" s="1">
        <f>(IF(Rules!$B$10=Rules!$D$10,
SUM(HSD!I35*Inittialize!$F$2,HSD!I4*Inittialize!$F$3,HSD!I5*Inittialize!$F$4,HSD!I6*Inittialize!$F$5,HSD!I7*Inittialize!$F$6,HSD!I8*Inittialize!$F$7,HSD!I9*Inittialize!$F$8,HSD!I10*Inittialize!$F$9,HSD!I11*Inittialize!$F$10,HSD!I12*Inittialize!$F$11),
SUM(HS!I35*Inittialize!$F$2,HS!I4*Inittialize!$F$3,HS!I5*Inittialize!$F$4,HS!I6*Inittialize!$F$5,HS!I7*Inittialize!$F$6,HS!I8*Inittialize!$F$7,HS!I9*Inittialize!$F$8,HS!I10*Inittialize!$F$9,HS!I11*Inittialize!$F$10,HS!I12*Inittialize!$F$11)
)+I32)</f>
        <v>-0.63733661064082048</v>
      </c>
      <c r="J19" s="1">
        <f>(IF(Rules!$B$10=Rules!$D$10,
SUM(HSD!J35*Inittialize!$F$2,HSD!J4*Inittialize!$F$3,HSD!J5*Inittialize!$F$4,HSD!J6*Inittialize!$F$5,HSD!J7*Inittialize!$F$6,HSD!J8*Inittialize!$F$7,HSD!J9*Inittialize!$F$8,HSD!J10*Inittialize!$F$9,HSD!J11*Inittialize!$F$10,HSD!J12*Inittialize!$F$11),
SUM(HS!J35*Inittialize!$F$2,HS!J4*Inittialize!$F$3,HS!J5*Inittialize!$F$4,HS!J6*Inittialize!$F$5,HS!J7*Inittialize!$F$6,HS!J8*Inittialize!$F$7,HS!J9*Inittialize!$F$8,HS!J10*Inittialize!$F$9,HS!J11*Inittialize!$F$10,HS!J12*Inittialize!$F$11)
)+J32)</f>
        <v>-0.96266471661346209</v>
      </c>
      <c r="K19" s="9">
        <f>(IF(Rules!$B$10=Rules!$D$10,
SUM(HSD!K35*Inittialize!$F$2,HSD!K4*Inittialize!$F$3,HSD!K5*Inittialize!$F$4,HSD!K6*Inittialize!$F$5,HSD!K7*Inittialize!$F$6,HSD!K8*Inittialize!$F$7,HSD!K9*Inittialize!$F$8,HSD!K10*Inittialize!$F$9,HSD!K11*Inittialize!$F$10,HSD!K12*Inittialize!$F$11),
SUM(HS!K35*Inittialize!$F$2,HS!K4*Inittialize!$F$3,HS!K5*Inittialize!$F$4,HS!K6*Inittialize!$F$5,HS!K7*Inittialize!$F$6,HS!K8*Inittialize!$F$7,HS!K9*Inittialize!$F$8,HS!K10*Inittialize!$F$9,HS!K11*Inittialize!$F$10,HS!K12*Inittialize!$F$11)
)+K32)</f>
        <v>-1.3403994574540441</v>
      </c>
    </row>
    <row r="20" spans="1:11" x14ac:dyDescent="0.2">
      <c r="A20" s="98">
        <v>5</v>
      </c>
      <c r="B20" s="93">
        <f>(IF(Rules!$B$10=Rules!$D$10,
SUM(HSD!B36*Inittialize!$F$2,HSD!B5*Inittialize!$F$3,HSD!B6*Inittialize!$F$4,HSD!B7*Inittialize!$F$5,HSD!B8*Inittialize!$F$6,HSD!B9*Inittialize!$F$7,HSD!B10*Inittialize!$F$8,HSD!B11*Inittialize!$F$9,HSD!B12*Inittialize!$F$10,HSD!B13*Inittialize!$F$11),
SUM(HS!B36*Inittialize!$F$2,HS!B5*Inittialize!$F$3,HS!B6*Inittialize!$F$4,HS!B7*Inittialize!$F$5,HS!B8*Inittialize!$F$6,HS!B9*Inittialize!$F$7,HS!B10*Inittialize!$F$8,HS!B11*Inittialize!$F$9,HS!B12*Inittialize!$F$10,HS!B13*Inittialize!$F$11)
)+B33)</f>
        <v>-1.6252892084456767</v>
      </c>
      <c r="C20" s="1">
        <f>(IF(Rules!$B$10=Rules!$D$10,
SUM(HSD!C36*Inittialize!$F$2,HSD!C5*Inittialize!$F$3,HSD!C6*Inittialize!$F$4,HSD!C7*Inittialize!$F$5,HSD!C8*Inittialize!$F$6,HSD!C9*Inittialize!$F$7,HSD!C10*Inittialize!$F$8,HSD!C11*Inittialize!$F$9,HSD!C12*Inittialize!$F$10,HSD!C13*Inittialize!$F$11),
SUM(HS!C36*Inittialize!$F$2,HS!C5*Inittialize!$F$3,HS!C6*Inittialize!$F$4,HS!C7*Inittialize!$F$5,HS!C8*Inittialize!$F$6,HS!C9*Inittialize!$F$7,HS!C10*Inittialize!$F$8,HS!C11*Inittialize!$F$9,HS!C12*Inittialize!$F$10,HS!C13*Inittialize!$F$11)
)+C33)</f>
        <v>-0.51286226825499004</v>
      </c>
      <c r="D20" s="1">
        <f>(IF(Rules!$B$10=Rules!$D$10,
SUM(HSD!D36*Inittialize!$F$2,HSD!D5*Inittialize!$F$3,HSD!D6*Inittialize!$F$4,HSD!D7*Inittialize!$F$5,HSD!D8*Inittialize!$F$6,HSD!D9*Inittialize!$F$7,HSD!D10*Inittialize!$F$8,HSD!D11*Inittialize!$F$9,HSD!D12*Inittialize!$F$10,HSD!D13*Inittialize!$F$11),
SUM(HS!D36*Inittialize!$F$2,HS!D5*Inittialize!$F$3,HS!D6*Inittialize!$F$4,HS!D7*Inittialize!$F$5,HS!D8*Inittialize!$F$6,HS!D9*Inittialize!$F$7,HS!D10*Inittialize!$F$8,HS!D11*Inittialize!$F$9,HS!D12*Inittialize!$F$10,HS!D13*Inittialize!$F$11)
)+D33)</f>
        <v>-0.38124090904595931</v>
      </c>
      <c r="E20" s="1">
        <f>(IF(Rules!$B$10=Rules!$D$10,
SUM(HSD!E36*Inittialize!$F$2,HSD!E5*Inittialize!$F$3,HSD!E6*Inittialize!$F$4,HSD!E7*Inittialize!$F$5,HSD!E8*Inittialize!$F$6,HSD!E9*Inittialize!$F$7,HSD!E10*Inittialize!$F$8,HSD!E11*Inittialize!$F$9,HSD!E12*Inittialize!$F$10,HSD!E13*Inittialize!$F$11),
SUM(HS!E36*Inittialize!$F$2,HS!E5*Inittialize!$F$3,HS!E6*Inittialize!$F$4,HS!E7*Inittialize!$F$5,HS!E8*Inittialize!$F$6,HS!E9*Inittialize!$F$7,HS!E10*Inittialize!$F$8,HS!E11*Inittialize!$F$9,HS!E12*Inittialize!$F$10,HS!E13*Inittialize!$F$11)
)+E33)</f>
        <v>-0.24591785679877706</v>
      </c>
      <c r="F20" s="1">
        <f>(IF(Rules!$B$10=Rules!$D$10,
SUM(HSD!F36*Inittialize!$F$2,HSD!F5*Inittialize!$F$3,HSD!F6*Inittialize!$F$4,HSD!F7*Inittialize!$F$5,HSD!F8*Inittialize!$F$6,HSD!F9*Inittialize!$F$7,HSD!F10*Inittialize!$F$8,HSD!F11*Inittialize!$F$9,HSD!F12*Inittialize!$F$10,HSD!F13*Inittialize!$F$11),
SUM(HS!F36*Inittialize!$F$2,HS!F5*Inittialize!$F$3,HS!F6*Inittialize!$F$4,HS!F7*Inittialize!$F$5,HS!F8*Inittialize!$F$6,HS!F9*Inittialize!$F$7,HS!F10*Inittialize!$F$8,HS!F11*Inittialize!$F$9,HS!F12*Inittialize!$F$10,HS!F13*Inittialize!$F$11)
)+F33)</f>
        <v>-9.5915881567439187E-2</v>
      </c>
      <c r="G20" s="1">
        <f>(IF(Rules!$B$10=Rules!$D$10,
SUM(HSD!G36*Inittialize!$F$2,HSD!G5*Inittialize!$F$3,HSD!G6*Inittialize!$F$4,HSD!G7*Inittialize!$F$5,HSD!G8*Inittialize!$F$6,HSD!G9*Inittialize!$F$7,HSD!G10*Inittialize!$F$8,HSD!G11*Inittialize!$F$9,HSD!G12*Inittialize!$F$10,HSD!G13*Inittialize!$F$11),
SUM(HS!G36*Inittialize!$F$2,HS!G5*Inittialize!$F$3,HS!G6*Inittialize!$F$4,HS!G7*Inittialize!$F$5,HS!G8*Inittialize!$F$6,HS!G9*Inittialize!$F$7,HS!G10*Inittialize!$F$8,HS!G11*Inittialize!$F$9,HS!G12*Inittialize!$F$10,HS!G13*Inittialize!$F$11)
)+G33)</f>
        <v>-4.7453513537609182E-3</v>
      </c>
      <c r="H20" s="1">
        <f>(IF(Rules!$B$10=Rules!$D$10,
SUM(HSD!H36*Inittialize!$F$2,HSD!H5*Inittialize!$F$3,HSD!H6*Inittialize!$F$4,HSD!H7*Inittialize!$F$5,HSD!H8*Inittialize!$F$6,HSD!H9*Inittialize!$F$7,HSD!H10*Inittialize!$F$8,HSD!H11*Inittialize!$F$9,HSD!H12*Inittialize!$F$10,HSD!H13*Inittialize!$F$11),
SUM(HS!H36*Inittialize!$F$2,HS!H5*Inittialize!$F$3,HS!H6*Inittialize!$F$4,HS!H7*Inittialize!$F$5,HS!H8*Inittialize!$F$6,HS!H9*Inittialize!$F$7,HS!H10*Inittialize!$F$8,HS!H11*Inittialize!$F$9,HS!H12*Inittialize!$F$10,HS!H13*Inittialize!$F$11)
)+H33)</f>
        <v>-0.47778976753659408</v>
      </c>
      <c r="I20" s="1">
        <f>(IF(Rules!$B$10=Rules!$D$10,
SUM(HSD!I36*Inittialize!$F$2,HSD!I5*Inittialize!$F$3,HSD!I6*Inittialize!$F$4,HSD!I7*Inittialize!$F$5,HSD!I8*Inittialize!$F$6,HSD!I9*Inittialize!$F$7,HSD!I10*Inittialize!$F$8,HSD!I11*Inittialize!$F$9,HSD!I12*Inittialize!$F$10,HSD!I13*Inittialize!$F$11),
SUM(HS!I36*Inittialize!$F$2,HS!I5*Inittialize!$F$3,HS!I6*Inittialize!$F$4,HS!I7*Inittialize!$F$5,HS!I8*Inittialize!$F$6,HS!I9*Inittialize!$F$7,HS!I10*Inittialize!$F$8,HS!I11*Inittialize!$F$9,HS!I12*Inittialize!$F$10,HS!I13*Inittialize!$F$11)
)+I33)</f>
        <v>-0.75237321561274084</v>
      </c>
      <c r="J20" s="1">
        <f>(IF(Rules!$B$10=Rules!$D$10,
SUM(HSD!J36*Inittialize!$F$2,HSD!J5*Inittialize!$F$3,HSD!J6*Inittialize!$F$4,HSD!J7*Inittialize!$F$5,HSD!J8*Inittialize!$F$6,HSD!J9*Inittialize!$F$7,HSD!J10*Inittialize!$F$8,HSD!J11*Inittialize!$F$9,HSD!J12*Inittialize!$F$10,HSD!J13*Inittialize!$F$11),
SUM(HS!J36*Inittialize!$F$2,HS!J5*Inittialize!$F$3,HS!J6*Inittialize!$F$4,HS!J7*Inittialize!$F$5,HS!J8*Inittialize!$F$6,HS!J9*Inittialize!$F$7,HS!J10*Inittialize!$F$8,HS!J11*Inittialize!$F$9,HS!J12*Inittialize!$F$10,HS!J13*Inittialize!$F$11)
)+J33)</f>
        <v>-1.0664602134318364</v>
      </c>
      <c r="K20" s="9">
        <f>(IF(Rules!$B$10=Rules!$D$10,
SUM(HSD!K36*Inittialize!$F$2,HSD!K5*Inittialize!$F$3,HSD!K6*Inittialize!$F$4,HSD!K7*Inittialize!$F$5,HSD!K8*Inittialize!$F$6,HSD!K9*Inittialize!$F$7,HSD!K10*Inittialize!$F$8,HSD!K11*Inittialize!$F$9,HSD!K12*Inittialize!$F$10,HSD!K13*Inittialize!$F$11),
SUM(HS!K36*Inittialize!$F$2,HS!K5*Inittialize!$F$3,HS!K6*Inittialize!$F$4,HS!K7*Inittialize!$F$5,HS!K8*Inittialize!$F$6,HS!K9*Inittialize!$F$7,HS!K10*Inittialize!$F$8,HS!K11*Inittialize!$F$9,HS!K12*Inittialize!$F$10,HS!K13*Inittialize!$F$11)
)+K33)</f>
        <v>-1.4309738103235916</v>
      </c>
    </row>
    <row r="21" spans="1:11" x14ac:dyDescent="0.2">
      <c r="A21" s="98">
        <v>6</v>
      </c>
      <c r="B21" s="93">
        <f>(IF(Rules!$B$10=Rules!$D$10,
SUM(HSD!B37*Inittialize!$F$2,HSD!B6*Inittialize!$F$3,HSD!B7*Inittialize!$F$4,HSD!B8*Inittialize!$F$5,HSD!B9*Inittialize!$F$6,HSD!B10*Inittialize!$F$7,HSD!B11*Inittialize!$F$8,HSD!B12*Inittialize!$F$9,HSD!B13*Inittialize!$F$10,HSD!B14*Inittialize!$F$11),
SUM(HS!B37*Inittialize!$F$2,HS!B6*Inittialize!$F$3,HS!B7*Inittialize!$F$4,HS!B8*Inittialize!$F$5,HS!B9*Inittialize!$F$6,HS!B10*Inittialize!$F$7,HS!B11*Inittialize!$F$8,HS!B12*Inittialize!$F$9,HS!B13*Inittialize!$F$10,HS!B14*Inittialize!$F$11)
)+B34)</f>
        <v>-1.6787476138840436</v>
      </c>
      <c r="C21" s="1">
        <f>(IF(Rules!$B$10=Rules!$D$10,
SUM(HSD!C37*Inittialize!$F$2,HSD!C6*Inittialize!$F$3,HSD!C7*Inittialize!$F$4,HSD!C8*Inittialize!$F$5,HSD!C9*Inittialize!$F$6,HSD!C10*Inittialize!$F$7,HSD!C11*Inittialize!$F$8,HSD!C12*Inittialize!$F$9,HSD!C13*Inittialize!$F$10,HSD!C14*Inittialize!$F$11),
SUM(HS!C37*Inittialize!$F$2,HS!C6*Inittialize!$F$3,HS!C7*Inittialize!$F$4,HS!C8*Inittialize!$F$5,HS!C9*Inittialize!$F$6,HS!C10*Inittialize!$F$7,HS!C11*Inittialize!$F$8,HS!C12*Inittialize!$F$9,HS!C13*Inittialize!$F$10,HS!C14*Inittialize!$F$11)
)+C34)</f>
        <v>-0.56303646984007982</v>
      </c>
      <c r="D21" s="1">
        <f>(IF(Rules!$B$10=Rules!$D$10,
SUM(HSD!D37*Inittialize!$F$2,HSD!D6*Inittialize!$F$3,HSD!D7*Inittialize!$F$4,HSD!D8*Inittialize!$F$5,HSD!D9*Inittialize!$F$6,HSD!D10*Inittialize!$F$7,HSD!D11*Inittialize!$F$8,HSD!D12*Inittialize!$F$9,HSD!D13*Inittialize!$F$10,HSD!D14*Inittialize!$F$11),
SUM(HS!D37*Inittialize!$F$2,HS!D6*Inittialize!$F$3,HS!D7*Inittialize!$F$4,HS!D8*Inittialize!$F$5,HS!D9*Inittialize!$F$6,HS!D10*Inittialize!$F$7,HS!D11*Inittialize!$F$8,HS!D12*Inittialize!$F$9,HS!D13*Inittialize!$F$10,HS!D14*Inittialize!$F$11)
)+D34)</f>
        <v>-0.42916431203443328</v>
      </c>
      <c r="E21" s="1">
        <f>(IF(Rules!$B$10=Rules!$D$10,
SUM(HSD!E37*Inittialize!$F$2,HSD!E6*Inittialize!$F$3,HSD!E7*Inittialize!$F$4,HSD!E8*Inittialize!$F$5,HSD!E9*Inittialize!$F$6,HSD!E10*Inittialize!$F$7,HSD!E11*Inittialize!$F$8,HSD!E12*Inittialize!$F$9,HSD!E13*Inittialize!$F$10,HSD!E14*Inittialize!$F$11),
SUM(HS!E37*Inittialize!$F$2,HS!E6*Inittialize!$F$3,HS!E7*Inittialize!$F$4,HS!E8*Inittialize!$F$5,HS!E9*Inittialize!$F$6,HS!E10*Inittialize!$F$7,HS!E11*Inittialize!$F$8,HS!E12*Inittialize!$F$9,HS!E13*Inittialize!$F$10,HS!E14*Inittialize!$F$11)
)+E34)</f>
        <v>-0.29166856770554933</v>
      </c>
      <c r="F21" s="1">
        <f>(IF(Rules!$B$10=Rules!$D$10,
SUM(HSD!F37*Inittialize!$F$2,HSD!F6*Inittialize!$F$3,HSD!F7*Inittialize!$F$4,HSD!F8*Inittialize!$F$5,HSD!F9*Inittialize!$F$6,HSD!F10*Inittialize!$F$7,HSD!F11*Inittialize!$F$8,HSD!F12*Inittialize!$F$9,HSD!F13*Inittialize!$F$10,HSD!F14*Inittialize!$F$11),
SUM(HS!F37*Inittialize!$F$2,HS!F6*Inittialize!$F$3,HS!F7*Inittialize!$F$4,HS!F8*Inittialize!$F$5,HS!F9*Inittialize!$F$6,HS!F10*Inittialize!$F$7,HS!F11*Inittialize!$F$8,HS!F12*Inittialize!$F$9,HS!F13*Inittialize!$F$10,HS!F14*Inittialize!$F$11)
)+F34)</f>
        <v>-0.13966389332040943</v>
      </c>
      <c r="G21" s="1">
        <f>(IF(Rules!$B$10=Rules!$D$10,
SUM(HSD!G37*Inittialize!$F$2,HSD!G6*Inittialize!$F$3,HSD!G7*Inittialize!$F$4,HSD!G8*Inittialize!$F$5,HSD!G9*Inittialize!$F$6,HSD!G10*Inittialize!$F$7,HSD!G11*Inittialize!$F$8,HSD!G12*Inittialize!$F$9,HSD!G13*Inittialize!$F$10,HSD!G14*Inittialize!$F$11),
SUM(HS!G37*Inittialize!$F$2,HS!G6*Inittialize!$F$3,HS!G7*Inittialize!$F$4,HS!G8*Inittialize!$F$5,HS!G9*Inittialize!$F$6,HS!G10*Inittialize!$F$7,HS!G11*Inittialize!$F$8,HS!G12*Inittialize!$F$9,HS!G13*Inittialize!$F$10,HS!G14*Inittialize!$F$11)
)+G34)</f>
        <v>-5.2023342119497384E-2</v>
      </c>
      <c r="H21" s="1">
        <f>(IF(Rules!$B$10=Rules!$D$10,
SUM(HSD!H37*Inittialize!$F$2,HSD!H6*Inittialize!$F$3,HSD!H7*Inittialize!$F$4,HSD!H8*Inittialize!$F$5,HSD!H9*Inittialize!$F$6,HSD!H10*Inittialize!$F$7,HSD!H11*Inittialize!$F$8,HSD!H12*Inittialize!$F$9,HSD!H13*Inittialize!$F$10,HSD!H14*Inittialize!$F$11),
SUM(HS!H37*Inittialize!$F$2,HS!H6*Inittialize!$F$3,HS!H7*Inittialize!$F$4,HS!H8*Inittialize!$F$5,HS!H9*Inittialize!$F$6,HS!H10*Inittialize!$F$7,HS!H11*Inittialize!$F$8,HS!H12*Inittialize!$F$9,HS!H13*Inittialize!$F$10,HS!H14*Inittialize!$F$11)
)+H34)</f>
        <v>-0.60773082894679786</v>
      </c>
      <c r="I21" s="1">
        <f>(IF(Rules!$B$10=Rules!$D$10,
SUM(HSD!I37*Inittialize!$F$2,HSD!I6*Inittialize!$F$3,HSD!I7*Inittialize!$F$4,HSD!I8*Inittialize!$F$5,HSD!I9*Inittialize!$F$6,HSD!I10*Inittialize!$F$7,HSD!I11*Inittialize!$F$8,HSD!I12*Inittialize!$F$9,HSD!I13*Inittialize!$F$10,HSD!I14*Inittialize!$F$11),
SUM(HS!I37*Inittialize!$F$2,HS!I6*Inittialize!$F$3,HS!I7*Inittialize!$F$4,HS!I8*Inittialize!$F$5,HS!I9*Inittialize!$F$6,HS!I10*Inittialize!$F$7,HS!I11*Inittialize!$F$8,HS!I12*Inittialize!$F$9,HS!I13*Inittialize!$F$10,HS!I14*Inittialize!$F$11)
)+I34)</f>
        <v>-0.86896752528313903</v>
      </c>
      <c r="J21" s="1">
        <f>(IF(Rules!$B$10=Rules!$D$10,
SUM(HSD!J37*Inittialize!$F$2,HSD!J6*Inittialize!$F$3,HSD!J7*Inittialize!$F$4,HSD!J8*Inittialize!$F$5,HSD!J9*Inittialize!$F$6,HSD!J10*Inittialize!$F$7,HSD!J11*Inittialize!$F$8,HSD!J12*Inittialize!$F$9,HSD!J13*Inittialize!$F$10,HSD!J14*Inittialize!$F$11),
SUM(HS!J37*Inittialize!$F$2,HS!J6*Inittialize!$F$3,HS!J7*Inittialize!$F$4,HS!J8*Inittialize!$F$5,HS!J9*Inittialize!$F$6,HS!J10*Inittialize!$F$7,HS!J11*Inittialize!$F$8,HS!J12*Inittialize!$F$9,HS!J13*Inittialize!$F$10,HS!J14*Inittialize!$F$11)
)+J34)</f>
        <v>-1.1705628007909041</v>
      </c>
      <c r="K21" s="9">
        <f>(IF(Rules!$B$10=Rules!$D$10,
SUM(HSD!K37*Inittialize!$F$2,HSD!K6*Inittialize!$F$3,HSD!K7*Inittialize!$F$4,HSD!K8*Inittialize!$F$5,HSD!K9*Inittialize!$F$6,HSD!K10*Inittialize!$F$7,HSD!K11*Inittialize!$F$8,HSD!K12*Inittialize!$F$9,HSD!K13*Inittialize!$F$10,HSD!K14*Inittialize!$F$11),
SUM(HS!K37*Inittialize!$F$2,HS!K6*Inittialize!$F$3,HS!K7*Inittialize!$F$4,HS!K8*Inittialize!$F$5,HS!K9*Inittialize!$F$6,HS!K10*Inittialize!$F$7,HS!K11*Inittialize!$F$8,HS!K12*Inittialize!$F$9,HS!K13*Inittialize!$F$10,HS!K14*Inittialize!$F$11)
)+K34)</f>
        <v>-1.5220306491715818</v>
      </c>
    </row>
    <row r="22" spans="1:11" x14ac:dyDescent="0.2">
      <c r="A22" s="98">
        <v>7</v>
      </c>
      <c r="B22" s="93">
        <f>(IF(Rules!$B$10=Rules!$D$10,
SUM(HSD!B38*Inittialize!$F$2,HSD!B7*Inittialize!$F$3,HSD!B8*Inittialize!$F$4,HSD!B9*Inittialize!$F$5,HSD!B10*Inittialize!$F$6,HSD!B11*Inittialize!$F$7,HSD!B12*Inittialize!$F$8,HSD!B13*Inittialize!$F$9,HSD!B14*Inittialize!$F$10,HSD!B15*Inittialize!$F$11),
SUM(HS!B38*Inittialize!$F$2,HS!B7*Inittialize!$F$3,HS!B8*Inittialize!$F$4,HS!B9*Inittialize!$F$5,HS!B10*Inittialize!$F$6,HS!B11*Inittialize!$F$7,HS!B12*Inittialize!$F$8,HS!B13*Inittialize!$F$9,HS!B14*Inittialize!$F$10,HS!B15*Inittialize!$F$11)
)+B35)</f>
        <v>-1.598841534902764</v>
      </c>
      <c r="C22" s="1">
        <f>(IF(Rules!$B$10=Rules!$D$10,
SUM(HSD!C38*Inittialize!$F$2,HSD!C7*Inittialize!$F$3,HSD!C8*Inittialize!$F$4,HSD!C9*Inittialize!$F$5,HSD!C10*Inittialize!$F$6,HSD!C11*Inittialize!$F$7,HSD!C12*Inittialize!$F$8,HSD!C13*Inittialize!$F$9,HSD!C14*Inittialize!$F$10,HSD!C15*Inittialize!$F$11),
SUM(HS!C38*Inittialize!$F$2,HS!C7*Inittialize!$F$3,HS!C8*Inittialize!$F$4,HS!C9*Inittialize!$F$5,HS!C10*Inittialize!$F$6,HS!C11*Inittialize!$F$7,HS!C12*Inittialize!$F$8,HS!C13*Inittialize!$F$9,HS!C14*Inittialize!$F$10,HS!C15*Inittialize!$F$11)
)+C35)</f>
        <v>-0.43673371146646539</v>
      </c>
      <c r="D22" s="1">
        <f>(IF(Rules!$B$10=Rules!$D$10,
SUM(HSD!D38*Inittialize!$F$2,HSD!D7*Inittialize!$F$3,HSD!D8*Inittialize!$F$4,HSD!D9*Inittialize!$F$5,HSD!D10*Inittialize!$F$6,HSD!D11*Inittialize!$F$7,HSD!D12*Inittialize!$F$8,HSD!D13*Inittialize!$F$9,HSD!D14*Inittialize!$F$10,HSD!D15*Inittialize!$F$11),
SUM(HS!D38*Inittialize!$F$2,HS!D7*Inittialize!$F$3,HS!D8*Inittialize!$F$4,HS!D9*Inittialize!$F$5,HS!D10*Inittialize!$F$6,HS!D11*Inittialize!$F$7,HS!D12*Inittialize!$F$8,HS!D13*Inittialize!$F$9,HS!D14*Inittialize!$F$10,HS!D15*Inittialize!$F$11)
)+D35)</f>
        <v>-0.30633192761785411</v>
      </c>
      <c r="E22" s="1">
        <f>(IF(Rules!$B$10=Rules!$D$10,
SUM(HSD!E38*Inittialize!$F$2,HSD!E7*Inittialize!$F$3,HSD!E8*Inittialize!$F$4,HSD!E9*Inittialize!$F$5,HSD!E10*Inittialize!$F$6,HSD!E11*Inittialize!$F$7,HSD!E12*Inittialize!$F$8,HSD!E13*Inittialize!$F$9,HSD!E14*Inittialize!$F$10,HSD!E15*Inittialize!$F$11),
SUM(HS!E38*Inittialize!$F$2,HS!E7*Inittialize!$F$3,HS!E8*Inittialize!$F$4,HS!E9*Inittialize!$F$5,HS!E10*Inittialize!$F$6,HS!E11*Inittialize!$F$7,HS!E12*Inittialize!$F$8,HS!E13*Inittialize!$F$9,HS!E14*Inittialize!$F$10,HS!E15*Inittialize!$F$11)
)+E35)</f>
        <v>-0.17208717601736756</v>
      </c>
      <c r="F22" s="1">
        <f>(IF(Rules!$B$10=Rules!$D$10,
SUM(HSD!F38*Inittialize!$F$2,HSD!F7*Inittialize!$F$3,HSD!F8*Inittialize!$F$4,HSD!F9*Inittialize!$F$5,HSD!F10*Inittialize!$F$6,HSD!F11*Inittialize!$F$7,HSD!F12*Inittialize!$F$8,HSD!F13*Inittialize!$F$9,HSD!F14*Inittialize!$F$10,HSD!F15*Inittialize!$F$11),
SUM(HS!F38*Inittialize!$F$2,HS!F7*Inittialize!$F$3,HS!F8*Inittialize!$F$4,HS!F9*Inittialize!$F$5,HS!F10*Inittialize!$F$6,HS!F11*Inittialize!$F$7,HS!F12*Inittialize!$F$8,HS!F13*Inittialize!$F$9,HS!F14*Inittialize!$F$10,HS!F15*Inittialize!$F$11)
)+F35)</f>
        <v>-2.9085443611764232E-2</v>
      </c>
      <c r="G22" s="1">
        <f>(IF(Rules!$B$10=Rules!$D$10,
SUM(HSD!G38*Inittialize!$F$2,HSD!G7*Inittialize!$F$3,HSD!G8*Inittialize!$F$4,HSD!G9*Inittialize!$F$5,HSD!G10*Inittialize!$F$6,HSD!G11*Inittialize!$F$7,HSD!G12*Inittialize!$F$8,HSD!G13*Inittialize!$F$9,HSD!G14*Inittialize!$F$10,HSD!G15*Inittialize!$F$11),
SUM(HS!G38*Inittialize!$F$2,HS!G7*Inittialize!$F$3,HS!G8*Inittialize!$F$4,HS!G9*Inittialize!$F$5,HS!G10*Inittialize!$F$6,HS!G11*Inittialize!$F$7,HS!G12*Inittialize!$F$8,HS!G13*Inittialize!$F$9,HS!G14*Inittialize!$F$10,HS!G15*Inittialize!$F$11)
)+G35)</f>
        <v>0.11674136941544327</v>
      </c>
      <c r="H22" s="1">
        <f>(IF(Rules!$B$10=Rules!$D$10,
SUM(HSD!H38*Inittialize!$F$2,HSD!H7*Inittialize!$F$3,HSD!H8*Inittialize!$F$4,HSD!H9*Inittialize!$F$5,HSD!H10*Inittialize!$F$6,HSD!H11*Inittialize!$F$7,HSD!H12*Inittialize!$F$8,HSD!H13*Inittialize!$F$9,HSD!H14*Inittialize!$F$10,HSD!H15*Inittialize!$F$11),
SUM(HS!H38*Inittialize!$F$2,HS!H7*Inittialize!$F$3,HS!H8*Inittialize!$F$4,HS!H9*Inittialize!$F$5,HS!H10*Inittialize!$F$6,HS!H11*Inittialize!$F$7,HS!H12*Inittialize!$F$8,HS!H13*Inittialize!$F$9,HS!H14*Inittialize!$F$10,HS!H15*Inittialize!$F$11)
)+H35)</f>
        <v>-0.27523119832171117</v>
      </c>
      <c r="I22" s="1">
        <f>(IF(Rules!$B$10=Rules!$D$10,
SUM(HSD!I38*Inittialize!$F$2,HSD!I7*Inittialize!$F$3,HSD!I8*Inittialize!$F$4,HSD!I9*Inittialize!$F$5,HSD!I10*Inittialize!$F$6,HSD!I11*Inittialize!$F$7,HSD!I12*Inittialize!$F$8,HSD!I13*Inittialize!$F$9,HSD!I14*Inittialize!$F$10,HSD!I15*Inittialize!$F$11),
SUM(HS!I38*Inittialize!$F$2,HS!I7*Inittialize!$F$3,HS!I8*Inittialize!$F$4,HS!I9*Inittialize!$F$5,HS!I10*Inittialize!$F$6,HS!I11*Inittialize!$F$7,HS!I12*Inittialize!$F$8,HS!I13*Inittialize!$F$9,HS!I14*Inittialize!$F$10,HS!I15*Inittialize!$F$11)
)+I35)</f>
        <v>-0.84241907489739876</v>
      </c>
      <c r="J22" s="1">
        <f>(IF(Rules!$B$10=Rules!$D$10,
SUM(HSD!J38*Inittialize!$F$2,HSD!J7*Inittialize!$F$3,HSD!J8*Inittialize!$F$4,HSD!J9*Inittialize!$F$5,HSD!J10*Inittialize!$F$6,HSD!J11*Inittialize!$F$7,HSD!J12*Inittialize!$F$8,HSD!J13*Inittialize!$F$9,HSD!J14*Inittialize!$F$10,HSD!J15*Inittialize!$F$11),
SUM(HS!J38*Inittialize!$F$2,HS!J7*Inittialize!$F$3,HS!J8*Inittialize!$F$4,HS!J9*Inittialize!$F$5,HS!J10*Inittialize!$F$6,HS!J11*Inittialize!$F$7,HS!J12*Inittialize!$F$8,HS!J13*Inittialize!$F$9,HS!J14*Inittialize!$F$10,HS!J15*Inittialize!$F$11)
)+J35)</f>
        <v>-1.1414617619475069</v>
      </c>
      <c r="K22" s="9">
        <f>(IF(Rules!$B$10=Rules!$D$10,
SUM(HSD!K38*Inittialize!$F$2,HSD!K7*Inittialize!$F$3,HSD!K8*Inittialize!$F$4,HSD!K9*Inittialize!$F$5,HSD!K10*Inittialize!$F$6,HSD!K11*Inittialize!$F$7,HSD!K12*Inittialize!$F$8,HSD!K13*Inittialize!$F$9,HSD!K14*Inittialize!$F$10,HSD!K15*Inittialize!$F$11),
SUM(HS!K38*Inittialize!$F$2,HS!K7*Inittialize!$F$3,HS!K8*Inittialize!$F$4,HS!K9*Inittialize!$F$5,HS!K10*Inittialize!$F$6,HS!K11*Inittialize!$F$7,HS!K12*Inittialize!$F$8,HS!K13*Inittialize!$F$9,HS!K14*Inittialize!$F$10,HS!K15*Inittialize!$F$11)
)+K35)</f>
        <v>-1.4603115968557869</v>
      </c>
    </row>
    <row r="23" spans="1:11" x14ac:dyDescent="0.2">
      <c r="A23" s="98">
        <v>8</v>
      </c>
      <c r="B23" s="93">
        <f>(IF(Rules!$B$10=Rules!$D$10,
SUM(HSD!B39*Inittialize!$F$2,HSD!B8*Inittialize!$F$3,HSD!B9*Inittialize!$F$4,HSD!B10*Inittialize!$F$5,HSD!B11*Inittialize!$F$6,HSD!B12*Inittialize!$F$7,HSD!B13*Inittialize!$F$8,HSD!B14*Inittialize!$F$9,HSD!B15*Inittialize!$F$10,HSD!B16*Inittialize!$F$11),
SUM(HS!B39*Inittialize!$F$2,HS!B8*Inittialize!$F$3,HS!B9*Inittialize!$F$4,HS!B10*Inittialize!$F$5,HS!B11*Inittialize!$F$6,HS!B12*Inittialize!$F$7,HS!B13*Inittialize!$F$8,HS!B14*Inittialize!$F$9,HS!B15*Inittialize!$F$10,HS!B16*Inittialize!$F$11)
)+B36)</f>
        <v>-1.3213613383628031</v>
      </c>
      <c r="C23" s="1">
        <f>(IF(Rules!$B$10=Rules!$D$10,
SUM(HSD!C39*Inittialize!$F$2,HSD!C8*Inittialize!$F$3,HSD!C9*Inittialize!$F$4,HSD!C10*Inittialize!$F$5,HSD!C11*Inittialize!$F$6,HSD!C12*Inittialize!$F$7,HSD!C13*Inittialize!$F$8,HSD!C14*Inittialize!$F$9,HSD!C15*Inittialize!$F$10,HSD!C16*Inittialize!$F$11),
SUM(HS!C39*Inittialize!$F$2,HS!C8*Inittialize!$F$3,HS!C9*Inittialize!$F$4,HS!C10*Inittialize!$F$5,HS!C11*Inittialize!$F$6,HS!C12*Inittialize!$F$7,HS!C13*Inittialize!$F$8,HS!C14*Inittialize!$F$9,HS!C15*Inittialize!$F$10,HS!C16*Inittialize!$F$11)
)+C36)</f>
        <v>-8.719275203522267E-2</v>
      </c>
      <c r="D23" s="1">
        <f>(IF(Rules!$B$10=Rules!$D$10,
SUM(HSD!D39*Inittialize!$F$2,HSD!D8*Inittialize!$F$3,HSD!D9*Inittialize!$F$4,HSD!D10*Inittialize!$F$5,HSD!D11*Inittialize!$F$6,HSD!D12*Inittialize!$F$7,HSD!D13*Inittialize!$F$8,HSD!D14*Inittialize!$F$9,HSD!D15*Inittialize!$F$10,HSD!D16*Inittialize!$F$11),
SUM(HS!D39*Inittialize!$F$2,HS!D8*Inittialize!$F$3,HS!D9*Inittialize!$F$4,HS!D10*Inittialize!$F$5,HS!D11*Inittialize!$F$6,HS!D12*Inittialize!$F$7,HS!D13*Inittialize!$F$8,HS!D14*Inittialize!$F$9,HS!D15*Inittialize!$F$10,HS!D16*Inittialize!$F$11)
)+D36)</f>
        <v>3.2021050122619021E-2</v>
      </c>
      <c r="E23" s="1">
        <f>(IF(Rules!$B$10=Rules!$D$10,
SUM(HSD!E39*Inittialize!$F$2,HSD!E8*Inittialize!$F$3,HSD!E9*Inittialize!$F$4,HSD!E10*Inittialize!$F$5,HSD!E11*Inittialize!$F$6,HSD!E12*Inittialize!$F$7,HSD!E13*Inittialize!$F$8,HSD!E14*Inittialize!$F$9,HSD!E15*Inittialize!$F$10,HSD!E16*Inittialize!$F$11),
SUM(HS!E39*Inittialize!$F$2,HS!E8*Inittialize!$F$3,HS!E9*Inittialize!$F$4,HS!E10*Inittialize!$F$5,HS!E11*Inittialize!$F$6,HS!E12*Inittialize!$F$7,HS!E13*Inittialize!$F$8,HS!E14*Inittialize!$F$9,HS!E15*Inittialize!$F$10,HS!E16*Inittialize!$F$11)
)+E36)</f>
        <v>0.15513789310883522</v>
      </c>
      <c r="F23" s="1">
        <f>(IF(Rules!$B$10=Rules!$D$10,
SUM(HSD!F39*Inittialize!$F$2,HSD!F8*Inittialize!$F$3,HSD!F9*Inittialize!$F$4,HSD!F10*Inittialize!$F$5,HSD!F11*Inittialize!$F$6,HSD!F12*Inittialize!$F$7,HSD!F13*Inittialize!$F$8,HSD!F14*Inittialize!$F$9,HSD!F15*Inittialize!$F$10,HSD!F16*Inittialize!$F$11),
SUM(HS!F39*Inittialize!$F$2,HS!F8*Inittialize!$F$3,HS!F9*Inittialize!$F$4,HS!F10*Inittialize!$F$5,HS!F11*Inittialize!$F$6,HS!F12*Inittialize!$F$7,HS!F13*Inittialize!$F$8,HS!F14*Inittialize!$F$9,HS!F15*Inittialize!$F$10,HS!F16*Inittialize!$F$11)
)+F36)</f>
        <v>0.28321854393213475</v>
      </c>
      <c r="G23" s="1">
        <f>(IF(Rules!$B$10=Rules!$D$10,
SUM(HSD!G39*Inittialize!$F$2,HSD!G8*Inittialize!$F$3,HSD!G9*Inittialize!$F$4,HSD!G10*Inittialize!$F$5,HSD!G11*Inittialize!$F$6,HSD!G12*Inittialize!$F$7,HSD!G13*Inittialize!$F$8,HSD!G14*Inittialize!$F$9,HSD!G15*Inittialize!$F$10,HSD!G16*Inittialize!$F$11),
SUM(HS!G39*Inittialize!$F$2,HS!G8*Inittialize!$F$3,HS!G9*Inittialize!$F$4,HS!G10*Inittialize!$F$5,HS!G11*Inittialize!$F$6,HS!G12*Inittialize!$F$7,HS!G13*Inittialize!$F$8,HS!G14*Inittialize!$F$9,HS!G15*Inittialize!$F$10,HS!G16*Inittialize!$F$11)
)+G36)</f>
        <v>0.45984060038489261</v>
      </c>
      <c r="H23" s="1">
        <f>(IF(Rules!$B$10=Rules!$D$10,
SUM(HSD!H39*Inittialize!$F$2,HSD!H8*Inittialize!$F$3,HSD!H9*Inittialize!$F$4,HSD!H10*Inittialize!$F$5,HSD!H11*Inittialize!$F$6,HSD!H12*Inittialize!$F$7,HSD!H13*Inittialize!$F$8,HSD!H14*Inittialize!$F$9,HSD!H15*Inittialize!$F$10,HSD!H16*Inittialize!$F$11),
SUM(HS!H39*Inittialize!$F$2,HS!H8*Inittialize!$F$3,HS!H9*Inittialize!$F$4,HS!H10*Inittialize!$F$5,HS!H11*Inittialize!$F$6,HS!H12*Inittialize!$F$7,HS!H13*Inittialize!$F$8,HS!H14*Inittialize!$F$9,HS!H15*Inittialize!$F$10,HS!H16*Inittialize!$F$11)
)+H36)</f>
        <v>0.32882975745497145</v>
      </c>
      <c r="I23" s="1">
        <f>(IF(Rules!$B$10=Rules!$D$10,
SUM(HSD!I39*Inittialize!$F$2,HSD!I8*Inittialize!$F$3,HSD!I9*Inittialize!$F$4,HSD!I10*Inittialize!$F$5,HSD!I11*Inittialize!$F$6,HSD!I12*Inittialize!$F$7,HSD!I13*Inittialize!$F$8,HSD!I14*Inittialize!$F$9,HSD!I15*Inittialize!$F$10,HSD!I16*Inittialize!$F$11),
SUM(HS!I39*Inittialize!$F$2,HS!I8*Inittialize!$F$3,HS!I9*Inittialize!$F$4,HS!I10*Inittialize!$F$5,HS!I11*Inittialize!$F$6,HS!I12*Inittialize!$F$7,HS!I13*Inittialize!$F$8,HS!I14*Inittialize!$F$9,HS!I15*Inittialize!$F$10,HS!I16*Inittialize!$F$11)
)+I36)</f>
        <v>-0.2395931026346251</v>
      </c>
      <c r="J23" s="1">
        <f>(IF(Rules!$B$10=Rules!$D$10,
SUM(HSD!J39*Inittialize!$F$2,HSD!J8*Inittialize!$F$3,HSD!J9*Inittialize!$F$4,HSD!J10*Inittialize!$F$5,HSD!J11*Inittialize!$F$6,HSD!J12*Inittialize!$F$7,HSD!J13*Inittialize!$F$8,HSD!J14*Inittialize!$F$9,HSD!J15*Inittialize!$F$10,HSD!J16*Inittialize!$F$11),
SUM(HS!J39*Inittialize!$F$2,HS!J8*Inittialize!$F$3,HS!J9*Inittialize!$F$4,HS!J10*Inittialize!$F$5,HS!J11*Inittialize!$F$6,HS!J12*Inittialize!$F$7,HS!J13*Inittialize!$F$8,HS!J14*Inittialize!$F$9,HS!J15*Inittialize!$F$10,HS!J16*Inittialize!$F$11)
)+J36)</f>
        <v>-0.84074532799287072</v>
      </c>
      <c r="K23" s="9">
        <f>(IF(Rules!$B$10=Rules!$D$10,
SUM(HSD!K39*Inittialize!$F$2,HSD!K8*Inittialize!$F$3,HSD!K9*Inittialize!$F$4,HSD!K10*Inittialize!$F$5,HSD!K11*Inittialize!$F$6,HSD!K12*Inittialize!$F$7,HSD!K13*Inittialize!$F$8,HSD!K14*Inittialize!$F$9,HSD!K15*Inittialize!$F$10,HSD!K16*Inittialize!$F$11),
SUM(HS!K39*Inittialize!$F$2,HS!K8*Inittialize!$F$3,HS!K9*Inittialize!$F$4,HS!K10*Inittialize!$F$5,HS!K11*Inittialize!$F$6,HS!K12*Inittialize!$F$7,HS!K13*Inittialize!$F$8,HS!K14*Inittialize!$F$9,HS!K15*Inittialize!$F$10,HS!K16*Inittialize!$F$11)
)+K36)</f>
        <v>-1.2071095445612547</v>
      </c>
    </row>
    <row r="24" spans="1:11" x14ac:dyDescent="0.2">
      <c r="A24" s="98">
        <v>9</v>
      </c>
      <c r="B24" s="93">
        <f>(IF(Rules!$B$10=Rules!$D$10,
SUM(HSD!B40*Inittialize!$F$2,HSD!B9*Inittialize!$F$3,HSD!B10*Inittialize!$F$4,HSD!B11*Inittialize!$F$5,HSD!B12*Inittialize!$F$6,HSD!B13*Inittialize!$F$7,HSD!B14*Inittialize!$F$8,HSD!B15*Inittialize!$F$9,HSD!B16*Inittialize!$F$10,HSD!B17*Inittialize!$F$11),
SUM(HS!B40*Inittialize!$F$2,HS!B9*Inittialize!$F$3,HS!B10*Inittialize!$F$4,HS!B11*Inittialize!$F$5,HS!B12*Inittialize!$F$6,HS!B13*Inittialize!$F$7,HS!B14*Inittialize!$F$8,HS!B15*Inittialize!$F$9,HS!B16*Inittialize!$F$10,HS!B17*Inittialize!$F$11)
)+B37)</f>
        <v>-1.007699047082883</v>
      </c>
      <c r="C24" s="1">
        <f>(IF(Rules!$B$10=Rules!$D$10,
SUM(HSD!C40*Inittialize!$F$2,HSD!C9*Inittialize!$F$3,HSD!C10*Inittialize!$F$4,HSD!C11*Inittialize!$F$5,HSD!C12*Inittialize!$F$6,HSD!C13*Inittialize!$F$7,HSD!C14*Inittialize!$F$8,HSD!C15*Inittialize!$F$9,HSD!C16*Inittialize!$F$10,HSD!C17*Inittialize!$F$11),
SUM(HS!C40*Inittialize!$F$2,HS!C9*Inittialize!$F$3,HS!C10*Inittialize!$F$4,HS!C11*Inittialize!$F$5,HS!C12*Inittialize!$F$6,HS!C13*Inittialize!$F$7,HS!C14*Inittialize!$F$8,HS!C15*Inittialize!$F$9,HS!C16*Inittialize!$F$10,HS!C17*Inittialize!$F$11)
)+C37)</f>
        <v>0.29778415030536221</v>
      </c>
      <c r="D24" s="1">
        <f>(IF(Rules!$B$10=Rules!$D$10,
SUM(HSD!D40*Inittialize!$F$2,HSD!D9*Inittialize!$F$3,HSD!D10*Inittialize!$F$4,HSD!D11*Inittialize!$F$5,HSD!D12*Inittialize!$F$6,HSD!D13*Inittialize!$F$7,HSD!D14*Inittialize!$F$8,HSD!D15*Inittialize!$F$9,HSD!D16*Inittialize!$F$10,HSD!D17*Inittialize!$F$11),
SUM(HS!D40*Inittialize!$F$2,HS!D9*Inittialize!$F$3,HS!D10*Inittialize!$F$4,HS!D11*Inittialize!$F$5,HS!D12*Inittialize!$F$6,HS!D13*Inittialize!$F$7,HS!D14*Inittialize!$F$8,HS!D15*Inittialize!$F$9,HS!D16*Inittialize!$F$10,HS!D17*Inittialize!$F$11)
)+D37)</f>
        <v>0.40505880695550744</v>
      </c>
      <c r="E24" s="1">
        <f>(IF(Rules!$B$10=Rules!$D$10,
SUM(HSD!E40*Inittialize!$F$2,HSD!E9*Inittialize!$F$3,HSD!E10*Inittialize!$F$4,HSD!E11*Inittialize!$F$5,HSD!E12*Inittialize!$F$6,HSD!E13*Inittialize!$F$7,HSD!E14*Inittialize!$F$8,HSD!E15*Inittialize!$F$9,HSD!E16*Inittialize!$F$10,HSD!E17*Inittialize!$F$11),
SUM(HS!E40*Inittialize!$F$2,HS!E9*Inittialize!$F$3,HS!E10*Inittialize!$F$4,HS!E11*Inittialize!$F$5,HS!E12*Inittialize!$F$6,HS!E13*Inittialize!$F$7,HS!E14*Inittialize!$F$8,HS!E15*Inittialize!$F$9,HS!E16*Inittialize!$F$10,HS!E17*Inittialize!$F$11)
)+E37)</f>
        <v>0.5159235247829671</v>
      </c>
      <c r="F24" s="1">
        <f>(IF(Rules!$B$10=Rules!$D$10,
SUM(HSD!F40*Inittialize!$F$2,HSD!F9*Inittialize!$F$3,HSD!F10*Inittialize!$F$4,HSD!F11*Inittialize!$F$5,HSD!F12*Inittialize!$F$6,HSD!F13*Inittialize!$F$7,HSD!F14*Inittialize!$F$8,HSD!F15*Inittialize!$F$9,HSD!F16*Inittialize!$F$10,HSD!F17*Inittialize!$F$11),
SUM(HS!F40*Inittialize!$F$2,HS!F9*Inittialize!$F$3,HS!F10*Inittialize!$F$4,HS!F11*Inittialize!$F$5,HS!F12*Inittialize!$F$6,HS!F13*Inittialize!$F$7,HS!F14*Inittialize!$F$8,HS!F15*Inittialize!$F$9,HS!F16*Inittialize!$F$10,HS!F17*Inittialize!$F$11)
)+F37)</f>
        <v>0.63212742506606889</v>
      </c>
      <c r="G24" s="1">
        <f>(IF(Rules!$B$10=Rules!$D$10,
SUM(HSD!G40*Inittialize!$F$2,HSD!G9*Inittialize!$F$3,HSD!G10*Inittialize!$F$4,HSD!G11*Inittialize!$F$5,HSD!G12*Inittialize!$F$6,HSD!G13*Inittialize!$F$7,HSD!G14*Inittialize!$F$8,HSD!G15*Inittialize!$F$9,HSD!G16*Inittialize!$F$10,HSD!G17*Inittialize!$F$11),
SUM(HS!G40*Inittialize!$F$2,HS!G9*Inittialize!$F$3,HS!G10*Inittialize!$F$4,HS!G11*Inittialize!$F$5,HS!G12*Inittialize!$F$6,HS!G13*Inittialize!$F$7,HS!G14*Inittialize!$F$8,HS!G15*Inittialize!$F$9,HS!G16*Inittialize!$F$10,HS!G17*Inittialize!$F$11)
)+G37)</f>
        <v>0.78407535702911479</v>
      </c>
      <c r="H24" s="1">
        <f>(IF(Rules!$B$10=Rules!$D$10,
SUM(HSD!H40*Inittialize!$F$2,HSD!H9*Inittialize!$F$3,HSD!H10*Inittialize!$F$4,HSD!H11*Inittialize!$F$5,HSD!H12*Inittialize!$F$6,HSD!H13*Inittialize!$F$7,HSD!H14*Inittialize!$F$8,HSD!H15*Inittialize!$F$9,HSD!H16*Inittialize!$F$10,HSD!H17*Inittialize!$F$11),
SUM(HS!H40*Inittialize!$F$2,HS!H9*Inittialize!$F$3,HS!H10*Inittialize!$F$4,HS!H11*Inittialize!$F$5,HS!H12*Inittialize!$F$6,HS!H13*Inittialize!$F$7,HS!H14*Inittialize!$F$8,HS!H15*Inittialize!$F$9,HS!H16*Inittialize!$F$10,HS!H17*Inittialize!$F$11)
)+H37)</f>
        <v>0.68747143974781066</v>
      </c>
      <c r="I24" s="1">
        <f>(IF(Rules!$B$10=Rules!$D$10,
SUM(HSD!I40*Inittialize!$F$2,HSD!I9*Inittialize!$F$3,HSD!I10*Inittialize!$F$4,HSD!I11*Inittialize!$F$5,HSD!I12*Inittialize!$F$6,HSD!I13*Inittialize!$F$7,HSD!I14*Inittialize!$F$8,HSD!I15*Inittialize!$F$9,HSD!I16*Inittialize!$F$10,HSD!I17*Inittialize!$F$11),
SUM(HS!I40*Inittialize!$F$2,HS!I9*Inittialize!$F$3,HS!I10*Inittialize!$F$4,HS!I11*Inittialize!$F$5,HS!I12*Inittialize!$F$6,HS!I13*Inittialize!$F$7,HS!I14*Inittialize!$F$8,HS!I15*Inittialize!$F$9,HS!I16*Inittialize!$F$10,HS!I17*Inittialize!$F$11)
)+I37)</f>
        <v>0.39350486974157017</v>
      </c>
      <c r="J24" s="1">
        <f>(IF(Rules!$B$10=Rules!$D$10,
SUM(HSD!J40*Inittialize!$F$2,HSD!J9*Inittialize!$F$3,HSD!J10*Inittialize!$F$4,HSD!J11*Inittialize!$F$5,HSD!J12*Inittialize!$F$6,HSD!J13*Inittialize!$F$7,HSD!J14*Inittialize!$F$8,HSD!J15*Inittialize!$F$9,HSD!J16*Inittialize!$F$10,HSD!J17*Inittialize!$F$11),
SUM(HS!J40*Inittialize!$F$2,HS!J9*Inittialize!$F$3,HS!J10*Inittialize!$F$4,HS!J11*Inittialize!$F$5,HS!J12*Inittialize!$F$6,HS!J13*Inittialize!$F$7,HS!J14*Inittialize!$F$8,HS!J15*Inittialize!$F$9,HS!J16*Inittialize!$F$10,HS!J17*Inittialize!$F$11)
)+J37)</f>
        <v>-0.20871221385060706</v>
      </c>
      <c r="K24" s="9">
        <f>(IF(Rules!$B$10=Rules!$D$10,
SUM(HSD!K40*Inittialize!$F$2,HSD!K9*Inittialize!$F$3,HSD!K10*Inittialize!$F$4,HSD!K11*Inittialize!$F$5,HSD!K12*Inittialize!$F$6,HSD!K13*Inittialize!$F$7,HSD!K14*Inittialize!$F$8,HSD!K15*Inittialize!$F$9,HSD!K16*Inittialize!$F$10,HSD!K17*Inittialize!$F$11),
SUM(HS!K40*Inittialize!$F$2,HS!K9*Inittialize!$F$3,HS!K10*Inittialize!$F$4,HS!K11*Inittialize!$F$5,HS!K12*Inittialize!$F$6,HS!K13*Inittialize!$F$7,HS!K14*Inittialize!$F$8,HS!K15*Inittialize!$F$9,HS!K16*Inittialize!$F$10,HS!K17*Inittialize!$F$11)
)+K37)</f>
        <v>-0.85372676142826265</v>
      </c>
    </row>
    <row r="25" spans="1:11" ht="17" thickBot="1" x14ac:dyDescent="0.25">
      <c r="A25" s="99">
        <v>10</v>
      </c>
      <c r="B25" s="94">
        <f>(IF(Rules!$B$10=Rules!$D$10,
SUM(HSD!B41*Inittialize!$F$2,HSD!B10*Inittialize!$F$3,HSD!B11*Inittialize!$F$4,HSD!B12*Inittialize!$F$5,HSD!B13*Inittialize!$F$6,HSD!B14*Inittialize!$F$7,HSD!B15*Inittialize!$F$8,HSD!B16*Inittialize!$F$9,HSD!B17*Inittialize!$F$10,HSD!B18*Inittialize!$F$11),
SUM(HS!B41*Inittialize!$F$2,HS!B10*Inittialize!$F$3,HS!B11*Inittialize!$F$4,HS!B12*Inittialize!$F$5,HS!B13*Inittialize!$F$6,HS!B14*Inittialize!$F$7,HS!B15*Inittialize!$F$8,HS!B16*Inittialize!$F$9,HS!B17*Inittialize!$F$10,HS!B18*Inittialize!$F$11)
)+B38)</f>
        <v>-0.5866715705214347</v>
      </c>
      <c r="C25" s="109">
        <f>(IF(Rules!$B$10=Rules!$D$10,
SUM(HSD!C41*Inittialize!$F$2,HSD!C10*Inittialize!$F$3,HSD!C11*Inittialize!$F$4,HSD!C12*Inittialize!$F$5,HSD!C13*Inittialize!$F$6,HSD!C14*Inittialize!$F$7,HSD!C15*Inittialize!$F$8,HSD!C16*Inittialize!$F$9,HSD!C17*Inittialize!$F$10,HSD!C18*Inittialize!$F$11),
SUM(HS!C41*Inittialize!$F$2,HS!C10*Inittialize!$F$3,HS!C11*Inittialize!$F$4,HS!C12*Inittialize!$F$5,HS!C13*Inittialize!$F$6,HS!C14*Inittialize!$F$7,HS!C15*Inittialize!$F$8,HS!C16*Inittialize!$F$9,HS!C17*Inittialize!$F$10,HS!C18*Inittialize!$F$11)
)+C38)</f>
        <v>0.72999997603617983</v>
      </c>
      <c r="D25" s="109">
        <f>(IF(Rules!$B$10=Rules!$D$10,
SUM(HSD!D41*Inittialize!$F$2,HSD!D10*Inittialize!$F$3,HSD!D11*Inittialize!$F$4,HSD!D12*Inittialize!$F$5,HSD!D13*Inittialize!$F$6,HSD!D14*Inittialize!$F$7,HSD!D15*Inittialize!$F$8,HSD!D16*Inittialize!$F$9,HSD!D17*Inittialize!$F$10,HSD!D18*Inittialize!$F$11),
SUM(HS!D41*Inittialize!$F$2,HS!D10*Inittialize!$F$3,HS!D11*Inittialize!$F$4,HS!D12*Inittialize!$F$5,HS!D13*Inittialize!$F$6,HS!D14*Inittialize!$F$7,HS!D15*Inittialize!$F$8,HS!D16*Inittialize!$F$9,HS!D17*Inittialize!$F$10,HS!D18*Inittialize!$F$11)
)+D38)</f>
        <v>0.82435190325576402</v>
      </c>
      <c r="E25" s="109">
        <f>(IF(Rules!$B$10=Rules!$D$10,
SUM(HSD!E41*Inittialize!$F$2,HSD!E10*Inittialize!$F$3,HSD!E11*Inittialize!$F$4,HSD!E12*Inittialize!$F$5,HSD!E13*Inittialize!$F$6,HSD!E14*Inittialize!$F$7,HSD!E15*Inittialize!$F$8,HSD!E16*Inittialize!$F$9,HSD!E17*Inittialize!$F$10,HSD!E18*Inittialize!$F$11),
SUM(HS!E41*Inittialize!$F$2,HS!E10*Inittialize!$F$3,HS!E11*Inittialize!$F$4,HS!E12*Inittialize!$F$5,HS!E13*Inittialize!$F$6,HS!E14*Inittialize!$F$7,HS!E15*Inittialize!$F$8,HS!E16*Inittialize!$F$9,HS!E17*Inittialize!$F$10,HS!E18*Inittialize!$F$11)
)+E38)</f>
        <v>0.92188048758870789</v>
      </c>
      <c r="F25" s="109">
        <f>(IF(Rules!$B$10=Rules!$D$10,
SUM(HSD!F41*Inittialize!$F$2,HSD!F10*Inittialize!$F$3,HSD!F11*Inittialize!$F$4,HSD!F12*Inittialize!$F$5,HSD!F13*Inittialize!$F$6,HSD!F14*Inittialize!$F$7,HSD!F15*Inittialize!$F$8,HSD!F16*Inittialize!$F$9,HSD!F17*Inittialize!$F$10,HSD!F18*Inittialize!$F$11),
SUM(HS!F41*Inittialize!$F$2,HS!F10*Inittialize!$F$3,HS!F11*Inittialize!$F$4,HS!F12*Inittialize!$F$5,HS!F13*Inittialize!$F$6,HS!F14*Inittialize!$F$7,HS!F15*Inittialize!$F$8,HS!F16*Inittialize!$F$9,HS!F17*Inittialize!$F$10,HS!F18*Inittialize!$F$11)
)+F38)</f>
        <v>1.0250342180065353</v>
      </c>
      <c r="G25" s="109">
        <f>(IF(Rules!$B$10=Rules!$D$10,
SUM(HSD!G41*Inittialize!$F$2,HSD!G10*Inittialize!$F$3,HSD!G11*Inittialize!$F$4,HSD!G12*Inittialize!$F$5,HSD!G13*Inittialize!$F$6,HSD!G14*Inittialize!$F$7,HSD!G15*Inittialize!$F$8,HSD!G16*Inittialize!$F$9,HSD!G17*Inittialize!$F$10,HSD!G18*Inittialize!$F$11),
SUM(HS!G41*Inittialize!$F$2,HS!G10*Inittialize!$F$3,HS!G11*Inittialize!$F$4,HS!G12*Inittialize!$F$5,HS!G13*Inittialize!$F$6,HS!G14*Inittialize!$F$7,HS!G15*Inittialize!$F$8,HS!G16*Inittialize!$F$9,HS!G17*Inittialize!$F$10,HS!G18*Inittialize!$F$11)
)+G38)</f>
        <v>1.1511803371955369</v>
      </c>
      <c r="H25" s="109">
        <f>(IF(Rules!$B$10=Rules!$D$10,
SUM(HSD!H41*Inittialize!$F$2,HSD!H10*Inittialize!$F$3,HSD!H11*Inittialize!$F$4,HSD!H12*Inittialize!$F$5,HSD!H13*Inittialize!$F$6,HSD!H14*Inittialize!$F$7,HSD!H15*Inittialize!$F$8,HSD!H16*Inittialize!$F$9,HSD!H17*Inittialize!$F$10,HSD!H18*Inittialize!$F$11),
SUM(HS!H41*Inittialize!$F$2,HS!H10*Inittialize!$F$3,HS!H11*Inittialize!$F$4,HS!H12*Inittialize!$F$5,HS!H13*Inittialize!$F$6,HS!H14*Inittialize!$F$7,HS!H15*Inittialize!$F$8,HS!H16*Inittialize!$F$9,HS!H17*Inittialize!$F$10,HS!H18*Inittialize!$F$11)
)+H38)</f>
        <v>1.0276349773443463</v>
      </c>
      <c r="I25" s="109">
        <f>(IF(Rules!$B$10=Rules!$D$10,
SUM(HSD!I41*Inittialize!$F$2,HSD!I10*Inittialize!$F$3,HSD!I11*Inittialize!$F$4,HSD!I12*Inittialize!$F$5,HSD!I13*Inittialize!$F$6,HSD!I14*Inittialize!$F$7,HSD!I15*Inittialize!$F$8,HSD!I16*Inittialize!$F$9,HSD!I17*Inittialize!$F$10,HSD!I18*Inittialize!$F$11),
SUM(HS!I41*Inittialize!$F$2,HS!I10*Inittialize!$F$3,HS!I11*Inittialize!$F$4,HS!I12*Inittialize!$F$5,HS!I13*Inittialize!$F$6,HS!I14*Inittialize!$F$7,HS!I15*Inittialize!$F$8,HS!I16*Inittialize!$F$9,HS!I17*Inittialize!$F$10,HS!I18*Inittialize!$F$11)
)+I38)</f>
        <v>0.79181483332790459</v>
      </c>
      <c r="J25" s="109">
        <f>(IF(Rules!$B$10=Rules!$D$10,
SUM(HSD!J41*Inittialize!$F$2,HSD!J10*Inittialize!$F$3,HSD!J11*Inittialize!$F$4,HSD!J12*Inittialize!$F$5,HSD!J13*Inittialize!$F$6,HSD!J14*Inittialize!$F$7,HSD!J15*Inittialize!$F$8,HSD!J16*Inittialize!$F$9,HSD!J17*Inittialize!$F$10,HSD!J18*Inittialize!$F$11),
SUM(HS!J41*Inittialize!$F$2,HS!J10*Inittialize!$F$3,HS!J11*Inittialize!$F$4,HS!J12*Inittialize!$F$5,HS!J13*Inittialize!$F$6,HS!J14*Inittialize!$F$7,HS!J15*Inittialize!$F$8,HS!J16*Inittialize!$F$9,HS!J17*Inittialize!$F$10,HS!J18*Inittialize!$F$11)
)+J38)</f>
        <v>0.46611836427713532</v>
      </c>
      <c r="K25" s="10">
        <f>(IF(Rules!$B$10=Rules!$D$10,
SUM(HSD!K41*Inittialize!$F$2,HSD!K10*Inittialize!$F$3,HSD!K11*Inittialize!$F$4,HSD!K12*Inittialize!$F$5,HSD!K13*Inittialize!$F$6,HSD!K14*Inittialize!$F$7,HSD!K15*Inittialize!$F$8,HSD!K16*Inittialize!$F$9,HSD!K17*Inittialize!$F$10,HSD!K18*Inittialize!$F$11),
SUM(HS!K41*Inittialize!$F$2,HS!K10*Inittialize!$F$3,HS!K11*Inittialize!$F$4,HS!K12*Inittialize!$F$5,HS!K13*Inittialize!$F$6,HS!K14*Inittialize!$F$7,HS!K15*Inittialize!$F$8,HS!K16*Inittialize!$F$9,HS!K17*Inittialize!$F$10,HS!K18*Inittialize!$F$11)
)+K38)</f>
        <v>-0.1799610415344518</v>
      </c>
    </row>
    <row r="26" spans="1:11" ht="17" thickBot="1" x14ac:dyDescent="0.25"/>
    <row r="27" spans="1:11" ht="17" thickBot="1" x14ac:dyDescent="0.25">
      <c r="A27" s="441" t="s">
        <v>75</v>
      </c>
      <c r="B27" s="442"/>
      <c r="C27" s="442"/>
      <c r="D27" s="442"/>
      <c r="E27" s="442"/>
      <c r="F27" s="442"/>
      <c r="G27" s="442"/>
      <c r="H27" s="442"/>
      <c r="I27" s="442"/>
      <c r="J27" s="442"/>
      <c r="K27" s="443"/>
    </row>
    <row r="28" spans="1:11" ht="17" thickBot="1" x14ac:dyDescent="0.25">
      <c r="A28" s="102" t="s">
        <v>7</v>
      </c>
      <c r="B28" s="115">
        <v>1</v>
      </c>
      <c r="C28" s="116">
        <v>2</v>
      </c>
      <c r="D28" s="116">
        <v>3</v>
      </c>
      <c r="E28" s="116">
        <v>4</v>
      </c>
      <c r="F28" s="116">
        <v>5</v>
      </c>
      <c r="G28" s="116">
        <v>6</v>
      </c>
      <c r="H28" s="116">
        <v>7</v>
      </c>
      <c r="I28" s="116">
        <v>8</v>
      </c>
      <c r="J28" s="116">
        <v>9</v>
      </c>
      <c r="K28" s="104">
        <v>10</v>
      </c>
    </row>
    <row r="29" spans="1:11" x14ac:dyDescent="0.2">
      <c r="A29" s="100" t="s">
        <v>22</v>
      </c>
      <c r="B29" s="107">
        <f>(IF(Rules!$B$13=Rules!$E$13,
SUM(Stand!B32*Inittialize!$F$2,Stand!B33*Inittialize!$F$3,Stand!B34*Inittialize!$F$4,Stand!B35*Inittialize!$F$5,Stand!B36*Inittialize!$F$6,Stand!B37*Inittialize!$F$7,Stand!B38*Inittialize!$F$8,Stand!B39*Inittialize!$F$9,Stand!B40*Inittialize!$F$10,Stand!B41*Inittialize!$F$11),
IF(Rules!$B$10=Rules!$D$10,SUM(HSD!B32*Inittialize!$F$2,HSD!B33*Inittialize!$F$3,HSD!B34*Inittialize!$F$4,HSD!B35*Inittialize!$F$5,HSD!B36*Inittialize!$F$6,HSD!B37*Inittialize!$F$7,HSD!B38*Inittialize!$F$8,HSD!B39*Inittialize!$F$9,HSD!B40*Inittialize!$F$10,HSD!B41*Inittialize!$F$11),
SUM(HS!B32*Inittialize!$F$2,HS!B33*Inittialize!$F$3,HS!B34*Inittialize!$F$4,HS!B35*Inittialize!$F$5,HS!B36*Inittialize!$F$6,HS!B37*Inittialize!$F$7,HS!B38*Inittialize!$F$8,HS!B39*Inittialize!$F$9,HS!B40*Inittialize!$F$10,HS!B42*Inittialize!$F$11))
)+B42)</f>
        <v>-0.17723572654314693</v>
      </c>
      <c r="C29" s="108">
        <f>(IF(Rules!$B$13=Rules!$E$13,
SUM(Stand!C32*Inittialize!$F$2,Stand!C33*Inittialize!$F$3,Stand!C34*Inittialize!$F$4,Stand!C35*Inittialize!$F$5,Stand!C36*Inittialize!$F$6,Stand!C37*Inittialize!$F$7,Stand!C38*Inittialize!$F$8,Stand!C39*Inittialize!$F$9,Stand!C40*Inittialize!$F$10,Stand!C41*Inittialize!$F$11),
IF(Rules!$B$10=Rules!$D$10,SUM(HSD!C32*Inittialize!$F$2,HSD!C33*Inittialize!$F$3,HSD!C34*Inittialize!$F$4,HSD!C35*Inittialize!$F$5,HSD!C36*Inittialize!$F$6,HSD!C37*Inittialize!$F$7,HSD!C38*Inittialize!$F$8,HSD!C39*Inittialize!$F$9,HSD!C40*Inittialize!$F$10,HSD!C41*Inittialize!$F$11),
SUM(HS!C32*Inittialize!$F$2,HS!C33*Inittialize!$F$3,HS!C34*Inittialize!$F$4,HS!C35*Inittialize!$F$5,HS!C36*Inittialize!$F$6,HS!C37*Inittialize!$F$7,HS!C38*Inittialize!$F$8,HS!C39*Inittialize!$F$9,HS!C40*Inittialize!$F$10,HS!C42*Inittialize!$F$11))
)+C42)</f>
        <v>0.70596138500920358</v>
      </c>
      <c r="D29" s="108">
        <f>(IF(Rules!$B$13=Rules!$E$13,
SUM(Stand!D32*Inittialize!$F$2,Stand!D33*Inittialize!$F$3,Stand!D34*Inittialize!$F$4,Stand!D35*Inittialize!$F$5,Stand!D36*Inittialize!$F$6,Stand!D37*Inittialize!$F$7,Stand!D38*Inittialize!$F$8,Stand!D39*Inittialize!$F$9,Stand!D40*Inittialize!$F$10,Stand!D41*Inittialize!$F$11),
IF(Rules!$B$10=Rules!$D$10,SUM(HSD!D32*Inittialize!$F$2,HSD!D33*Inittialize!$F$3,HSD!D34*Inittialize!$F$4,HSD!D35*Inittialize!$F$5,HSD!D36*Inittialize!$F$6,HSD!D37*Inittialize!$F$7,HSD!D38*Inittialize!$F$8,HSD!D39*Inittialize!$F$9,HSD!D40*Inittialize!$F$10,HSD!D41*Inittialize!$F$11),
SUM(HS!D32*Inittialize!$F$2,HS!D33*Inittialize!$F$3,HS!D34*Inittialize!$F$4,HS!D35*Inittialize!$F$5,HS!D36*Inittialize!$F$6,HS!D37*Inittialize!$F$7,HS!D38*Inittialize!$F$8,HS!D39*Inittialize!$F$9,HS!D40*Inittialize!$F$10,HS!D42*Inittialize!$F$11))
)+D42)</f>
        <v>0.77669287968332545</v>
      </c>
      <c r="E29" s="108">
        <f>(IF(Rules!$B$13=Rules!$E$13,
SUM(Stand!E32*Inittialize!$F$2,Stand!E33*Inittialize!$F$3,Stand!E34*Inittialize!$F$4,Stand!E35*Inittialize!$F$5,Stand!E36*Inittialize!$F$6,Stand!E37*Inittialize!$F$7,Stand!E38*Inittialize!$F$8,Stand!E39*Inittialize!$F$9,Stand!E40*Inittialize!$F$10,Stand!E41*Inittialize!$F$11),
IF(Rules!$B$10=Rules!$D$10,SUM(HSD!E32*Inittialize!$F$2,HSD!E33*Inittialize!$F$3,HSD!E34*Inittialize!$F$4,HSD!E35*Inittialize!$F$5,HSD!E36*Inittialize!$F$6,HSD!E37*Inittialize!$F$7,HSD!E38*Inittialize!$F$8,HSD!E39*Inittialize!$F$9,HSD!E40*Inittialize!$F$10,HSD!E41*Inittialize!$F$11),
SUM(HS!E32*Inittialize!$F$2,HS!E33*Inittialize!$F$3,HS!E34*Inittialize!$F$4,HS!E35*Inittialize!$F$5,HS!E36*Inittialize!$F$6,HS!E37*Inittialize!$F$7,HS!E38*Inittialize!$F$8,HS!E39*Inittialize!$F$9,HS!E40*Inittialize!$F$10,HS!E42*Inittialize!$F$11))
)+E42)</f>
        <v>0.84906082562696394</v>
      </c>
      <c r="F29" s="108">
        <f>(IF(Rules!$B$13=Rules!$E$13,
SUM(Stand!F32*Inittialize!$F$2,Stand!F33*Inittialize!$F$3,Stand!F34*Inittialize!$F$4,Stand!F35*Inittialize!$F$5,Stand!F36*Inittialize!$F$6,Stand!F37*Inittialize!$F$7,Stand!F38*Inittialize!$F$8,Stand!F39*Inittialize!$F$9,Stand!F40*Inittialize!$F$10,Stand!F41*Inittialize!$F$11),
IF(Rules!$B$10=Rules!$D$10,SUM(HSD!F32*Inittialize!$F$2,HSD!F33*Inittialize!$F$3,HSD!F34*Inittialize!$F$4,HSD!F35*Inittialize!$F$5,HSD!F36*Inittialize!$F$6,HSD!F37*Inittialize!$F$7,HSD!F38*Inittialize!$F$8,HSD!F39*Inittialize!$F$9,HSD!F40*Inittialize!$F$10,HSD!F41*Inittialize!$F$11),
SUM(HS!F32*Inittialize!$F$2,HS!F33*Inittialize!$F$3,HS!F34*Inittialize!$F$4,HS!F35*Inittialize!$F$5,HS!F36*Inittialize!$F$6,HS!F37*Inittialize!$F$7,HS!F38*Inittialize!$F$8,HS!F39*Inittialize!$F$9,HS!F40*Inittialize!$F$10,HS!F42*Inittialize!$F$11))
)+F42)</f>
        <v>0.92204852686354155</v>
      </c>
      <c r="G29" s="108">
        <f>(IF(Rules!$B$13=Rules!$E$13,
SUM(Stand!G32*Inittialize!$F$2,Stand!G33*Inittialize!$F$3,Stand!G34*Inittialize!$F$4,Stand!G35*Inittialize!$F$5,Stand!G36*Inittialize!$F$6,Stand!G37*Inittialize!$F$7,Stand!G38*Inittialize!$F$8,Stand!G39*Inittialize!$F$9,Stand!G40*Inittialize!$F$10,Stand!G41*Inittialize!$F$11),
IF(Rules!$B$10=Rules!$D$10,SUM(HSD!G32*Inittialize!$F$2,HSD!G33*Inittialize!$F$3,HSD!G34*Inittialize!$F$4,HSD!G35*Inittialize!$F$5,HSD!G36*Inittialize!$F$6,HSD!G37*Inittialize!$F$7,HSD!G38*Inittialize!$F$8,HSD!G39*Inittialize!$F$9,HSD!G40*Inittialize!$F$10,HSD!G41*Inittialize!$F$11),
SUM(HS!G32*Inittialize!$F$2,HS!G33*Inittialize!$F$3,HS!G34*Inittialize!$F$4,HS!G35*Inittialize!$F$5,HS!G36*Inittialize!$F$6,HS!G37*Inittialize!$F$7,HS!G38*Inittialize!$F$8,HS!G39*Inittialize!$F$9,HS!G40*Inittialize!$F$10,HS!G42*Inittialize!$F$11))
)+G42)</f>
        <v>1.0010701423613542</v>
      </c>
      <c r="H29" s="108">
        <f>(IF(Rules!$B$13=Rules!$E$13,
SUM(Stand!H32*Inittialize!$F$2,Stand!H33*Inittialize!$F$3,Stand!H34*Inittialize!$F$4,Stand!H35*Inittialize!$F$5,Stand!H36*Inittialize!$F$6,Stand!H37*Inittialize!$F$7,Stand!H38*Inittialize!$F$8,Stand!H39*Inittialize!$F$9,Stand!H40*Inittialize!$F$10,Stand!H41*Inittialize!$F$11),
IF(Rules!$B$10=Rules!$D$10,SUM(HSD!H32*Inittialize!$F$2,HSD!H33*Inittialize!$F$3,HSD!H34*Inittialize!$F$4,HSD!H35*Inittialize!$F$5,HSD!H36*Inittialize!$F$6,HSD!H37*Inittialize!$F$7,HSD!H38*Inittialize!$F$8,HSD!H39*Inittialize!$F$9,HSD!H40*Inittialize!$F$10,HSD!H41*Inittialize!$F$11),
SUM(HS!H32*Inittialize!$F$2,HS!H33*Inittialize!$F$3,HS!H34*Inittialize!$F$4,HS!H35*Inittialize!$F$5,HS!H36*Inittialize!$F$6,HS!H37*Inittialize!$F$7,HS!H38*Inittialize!$F$8,HS!H39*Inittialize!$F$9,HS!H40*Inittialize!$F$10,HS!H42*Inittialize!$F$11))
)+H42)</f>
        <v>0.69433342329643621</v>
      </c>
      <c r="I29" s="108">
        <f>(IF(Rules!$B$13=Rules!$E$13,
SUM(Stand!I32*Inittialize!$F$2,Stand!I33*Inittialize!$F$3,Stand!I34*Inittialize!$F$4,Stand!I35*Inittialize!$F$5,Stand!I36*Inittialize!$F$6,Stand!I37*Inittialize!$F$7,Stand!I38*Inittialize!$F$8,Stand!I39*Inittialize!$F$9,Stand!I40*Inittialize!$F$10,Stand!I41*Inittialize!$F$11),
IF(Rules!$B$10=Rules!$D$10,SUM(HSD!I32*Inittialize!$F$2,HSD!I33*Inittialize!$F$3,HSD!I34*Inittialize!$F$4,HSD!I35*Inittialize!$F$5,HSD!I36*Inittialize!$F$6,HSD!I37*Inittialize!$F$7,HSD!I38*Inittialize!$F$8,HSD!I39*Inittialize!$F$9,HSD!I40*Inittialize!$F$10,HSD!I41*Inittialize!$F$11),
SUM(HS!I32*Inittialize!$F$2,HS!I33*Inittialize!$F$3,HS!I34*Inittialize!$F$4,HS!I35*Inittialize!$F$5,HS!I36*Inittialize!$F$6,HS!I37*Inittialize!$F$7,HS!I38*Inittialize!$F$8,HS!I39*Inittialize!$F$9,HS!I40*Inittialize!$F$10,HS!I42*Inittialize!$F$11))
)+I42)</f>
        <v>0.52603888630547257</v>
      </c>
      <c r="J29" s="108">
        <f>(IF(Rules!$B$13=Rules!$E$13,
SUM(Stand!J32*Inittialize!$F$2,Stand!J33*Inittialize!$F$3,Stand!J34*Inittialize!$F$4,Stand!J35*Inittialize!$F$5,Stand!J36*Inittialize!$F$6,Stand!J37*Inittialize!$F$7,Stand!J38*Inittialize!$F$8,Stand!J39*Inittialize!$F$9,Stand!J40*Inittialize!$F$10,Stand!J41*Inittialize!$F$11),
IF(Rules!$B$10=Rules!$D$10,SUM(HSD!J32*Inittialize!$F$2,HSD!J33*Inittialize!$F$3,HSD!J34*Inittialize!$F$4,HSD!J35*Inittialize!$F$5,HSD!J36*Inittialize!$F$6,HSD!J37*Inittialize!$F$7,HSD!J38*Inittialize!$F$8,HSD!J39*Inittialize!$F$9,HSD!J40*Inittialize!$F$10,HSD!J41*Inittialize!$F$11),
SUM(HS!J32*Inittialize!$F$2,HS!J33*Inittialize!$F$3,HS!J34*Inittialize!$F$4,HS!J35*Inittialize!$F$5,HS!J36*Inittialize!$F$6,HS!J37*Inittialize!$F$7,HS!J38*Inittialize!$F$8,HS!J39*Inittialize!$F$9,HS!J40*Inittialize!$F$10,HS!J42*Inittialize!$F$11))
)+J42)</f>
        <v>0.34167513472868205</v>
      </c>
      <c r="K29" s="57">
        <f>(IF(Rules!$B$13=Rules!$E$13,
SUM(Stand!K32*Inittialize!$F$2,Stand!K33*Inittialize!$F$3,Stand!K34*Inittialize!$F$4,Stand!K35*Inittialize!$F$5,Stand!K36*Inittialize!$F$6,Stand!K37*Inittialize!$F$7,Stand!K38*Inittialize!$F$8,Stand!K39*Inittialize!$F$9,Stand!K40*Inittialize!$F$10,Stand!K41*Inittialize!$F$11),
IF(Rules!$B$10=Rules!$D$10,SUM(HSD!K32*Inittialize!$F$2,HSD!K33*Inittialize!$F$3,HSD!K34*Inittialize!$F$4,HSD!K35*Inittialize!$F$5,HSD!K36*Inittialize!$F$6,HSD!K37*Inittialize!$F$7,HSD!K38*Inittialize!$F$8,HSD!K39*Inittialize!$F$9,HSD!K40*Inittialize!$F$10,HSD!K41*Inittialize!$F$11),
SUM(HS!K32*Inittialize!$F$2,HS!K33*Inittialize!$F$3,HS!K34*Inittialize!$F$4,HS!K35*Inittialize!$F$5,HS!K36*Inittialize!$F$6,HS!K37*Inittialize!$F$7,HS!K38*Inittialize!$F$8,HS!K39*Inittialize!$F$9,HS!K40*Inittialize!$F$10,HS!K42*Inittialize!$F$11))
)+K42)</f>
        <v>8.903646280596561E-2</v>
      </c>
    </row>
    <row r="30" spans="1:11" x14ac:dyDescent="0.2">
      <c r="A30" s="98">
        <v>2</v>
      </c>
      <c r="B30" s="93">
        <f>(IF(Rules!$B$10=Rules!$D$10,
SUM(HSD!B33*Inittialize!$F$2,HSD!B2*Inittialize!$F$3,HSD!B3*Inittialize!$F$4,HSD!B4*Inittialize!$F$5,HSD!B5*Inittialize!$F$6,HSD!B6*Inittialize!$F$7,HSD!B7*Inittialize!$F$8,HSD!B8*Inittialize!$F$9,HSD!B9*Inittialize!$F$10,HSD!B10*Inittialize!$F$11),
SUM(HS!B33*Inittialize!$F$2,HS!B2*Inittialize!$F$3,HS!B3*Inittialize!$F$4,HS!B4*Inittialize!$F$5,HS!B5*Inittialize!$F$6,HS!B6*Inittialize!$F$7,HS!B7*Inittialize!$F$8,HS!B8*Inittialize!$F$9,HS!B9*Inittialize!$F$10,HS!B10*Inittialize!$F$11)
)+B43)</f>
        <v>-1.0337051157760255</v>
      </c>
      <c r="C30" s="1">
        <f>(IF(Rules!$B$10=Rules!$D$10,
SUM(HSD!C33*Inittialize!$F$2,HSD!C2*Inittialize!$F$3,HSD!C3*Inittialize!$F$4,HSD!C4*Inittialize!$F$5,HSD!C5*Inittialize!$F$6,HSD!C6*Inittialize!$F$7,HSD!C7*Inittialize!$F$8,HSD!C8*Inittialize!$F$9,HSD!C9*Inittialize!$F$10,HSD!C10*Inittialize!$F$11),
SUM(HS!C33*Inittialize!$F$2,HS!C2*Inittialize!$F$3,HS!C3*Inittialize!$F$4,HS!C4*Inittialize!$F$5,HS!C5*Inittialize!$F$6,HS!C6*Inittialize!$F$7,HS!C7*Inittialize!$F$8,HS!C8*Inittialize!$F$9,HS!C9*Inittialize!$F$10,HS!C10*Inittialize!$F$11)
)+C43)</f>
        <v>-0.22765307495684722</v>
      </c>
      <c r="D30" s="1">
        <f>(IF(Rules!$B$10=Rules!$D$10,
SUM(HSD!D33*Inittialize!$F$2,HSD!D2*Inittialize!$F$3,HSD!D3*Inittialize!$F$4,HSD!D4*Inittialize!$F$5,HSD!D5*Inittialize!$F$6,HSD!D6*Inittialize!$F$7,HSD!D7*Inittialize!$F$8,HSD!D8*Inittialize!$F$9,HSD!D9*Inittialize!$F$10,HSD!D10*Inittialize!$F$11),
SUM(HS!D33*Inittialize!$F$2,HS!D2*Inittialize!$F$3,HS!D3*Inittialize!$F$4,HS!D4*Inittialize!$F$5,HS!D5*Inittialize!$F$6,HS!D6*Inittialize!$F$7,HS!D7*Inittialize!$F$8,HS!D8*Inittialize!$F$9,HS!D9*Inittialize!$F$10,HS!D10*Inittialize!$F$11)
)+D43)</f>
        <v>-0.14925211843923597</v>
      </c>
      <c r="E30" s="1">
        <f>(IF(Rules!$B$10=Rules!$D$10,
SUM(HSD!E33*Inittialize!$F$2,HSD!E2*Inittialize!$F$3,HSD!E3*Inittialize!$F$4,HSD!E4*Inittialize!$F$5,HSD!E5*Inittialize!$F$6,HSD!E6*Inittialize!$F$7,HSD!E7*Inittialize!$F$8,HSD!E8*Inittialize!$F$9,HSD!E9*Inittialize!$F$10,HSD!E10*Inittialize!$F$11),
SUM(HS!E33*Inittialize!$F$2,HS!E2*Inittialize!$F$3,HS!E3*Inittialize!$F$4,HS!E4*Inittialize!$F$5,HS!E5*Inittialize!$F$6,HS!E6*Inittialize!$F$7,HS!E7*Inittialize!$F$8,HS!E8*Inittialize!$F$9,HS!E9*Inittialize!$F$10,HS!E10*Inittialize!$F$11)
)+E43)</f>
        <v>-6.6301236407503239E-2</v>
      </c>
      <c r="F30" s="1">
        <f>(IF(Rules!$B$10=Rules!$D$10,
SUM(HSD!F33*Inittialize!$F$2,HSD!F2*Inittialize!$F$3,HSD!F3*Inittialize!$F$4,HSD!F4*Inittialize!$F$5,HSD!F5*Inittialize!$F$6,HSD!F6*Inittialize!$F$7,HSD!F7*Inittialize!$F$8,HSD!F8*Inittialize!$F$9,HSD!F9*Inittialize!$F$10,HSD!F10*Inittialize!$F$11),
SUM(HS!F33*Inittialize!$F$2,HS!F2*Inittialize!$F$3,HS!F3*Inittialize!$F$4,HS!F4*Inittialize!$F$5,HS!F5*Inittialize!$F$6,HS!F6*Inittialize!$F$7,HS!F7*Inittialize!$F$8,HS!F8*Inittialize!$F$9,HS!F9*Inittialize!$F$10,HS!F10*Inittialize!$F$11)
)+F43)</f>
        <v>4.1190096854350204E-2</v>
      </c>
      <c r="G30" s="1">
        <f>(IF(Rules!$B$10=Rules!$D$10,
SUM(HSD!G33*Inittialize!$F$2,HSD!G2*Inittialize!$F$3,HSD!G3*Inittialize!$F$4,HSD!G4*Inittialize!$F$5,HSD!G5*Inittialize!$F$6,HSD!G6*Inittialize!$F$7,HSD!G7*Inittialize!$F$8,HSD!G8*Inittialize!$F$9,HSD!G9*Inittialize!$F$10,HSD!G10*Inittialize!$F$11),
SUM(HS!G33*Inittialize!$F$2,HS!G2*Inittialize!$F$3,HS!G3*Inittialize!$F$4,HS!G4*Inittialize!$F$5,HS!G5*Inittialize!$F$6,HS!G6*Inittialize!$F$7,HS!G7*Inittialize!$F$8,HS!G8*Inittialize!$F$9,HS!G9*Inittialize!$F$10,HS!G10*Inittialize!$F$11)
)+G43)</f>
        <v>0.11665023583890355</v>
      </c>
      <c r="H30" s="1">
        <f>(IF(Rules!$B$10=Rules!$D$10,
SUM(HSD!H33*Inittialize!$F$2,HSD!H2*Inittialize!$F$3,HSD!H3*Inittialize!$F$4,HSD!H4*Inittialize!$F$5,HSD!H5*Inittialize!$F$6,HSD!H6*Inittialize!$F$7,HSD!H7*Inittialize!$F$8,HSD!H8*Inittialize!$F$9,HSD!H9*Inittialize!$F$10,HSD!H10*Inittialize!$F$11),
SUM(HS!H33*Inittialize!$F$2,HS!H2*Inittialize!$F$3,HS!H3*Inittialize!$F$4,HS!H4*Inittialize!$F$5,HS!H5*Inittialize!$F$6,HS!H6*Inittialize!$F$7,HS!H7*Inittialize!$F$8,HS!H8*Inittialize!$F$9,HS!H9*Inittialize!$F$10,HS!H10*Inittialize!$F$11)
)+H43)</f>
        <v>-8.1771064127586751E-2</v>
      </c>
      <c r="I30" s="1">
        <f>(IF(Rules!$B$10=Rules!$D$10,
SUM(HSD!I33*Inittialize!$F$2,HSD!I2*Inittialize!$F$3,HSD!I3*Inittialize!$F$4,HSD!I4*Inittialize!$F$5,HSD!I5*Inittialize!$F$6,HSD!I6*Inittialize!$F$7,HSD!I7*Inittialize!$F$8,HSD!I8*Inittialize!$F$9,HSD!I9*Inittialize!$F$10,HSD!I10*Inittialize!$F$11),
SUM(HS!I33*Inittialize!$F$2,HS!I2*Inittialize!$F$3,HS!I3*Inittialize!$F$4,HS!I4*Inittialize!$F$5,HS!I5*Inittialize!$F$6,HS!I6*Inittialize!$F$7,HS!I7*Inittialize!$F$8,HS!I8*Inittialize!$F$9,HS!I9*Inittialize!$F$10,HS!I10*Inittialize!$F$11)
)+I43)</f>
        <v>-0.30948518332538155</v>
      </c>
      <c r="J30" s="1">
        <f>(IF(Rules!$B$10=Rules!$D$10,
SUM(HSD!J33*Inittialize!$F$2,HSD!J2*Inittialize!$F$3,HSD!J3*Inittialize!$F$4,HSD!J4*Inittialize!$F$5,HSD!J5*Inittialize!$F$6,HSD!J6*Inittialize!$F$7,HSD!J7*Inittialize!$F$8,HSD!J8*Inittialize!$F$9,HSD!J9*Inittialize!$F$10,HSD!J10*Inittialize!$F$11),
SUM(HS!J33*Inittialize!$F$2,HS!J2*Inittialize!$F$3,HS!J3*Inittialize!$F$4,HS!J4*Inittialize!$F$5,HS!J5*Inittialize!$F$6,HS!J6*Inittialize!$F$7,HS!J7*Inittialize!$F$8,HS!J8*Inittialize!$F$9,HS!J9*Inittialize!$F$10,HS!J10*Inittialize!$F$11)
)+J43)</f>
        <v>-0.57014142916052535</v>
      </c>
      <c r="K30" s="9">
        <f>(IF(Rules!$B$10=Rules!$D$10,
SUM(HSD!K33*Inittialize!$F$2,HSD!K2*Inittialize!$F$3,HSD!K3*Inittialize!$F$4,HSD!K4*Inittialize!$F$5,HSD!K5*Inittialize!$F$6,HSD!K6*Inittialize!$F$7,HSD!K7*Inittialize!$F$8,HSD!K8*Inittialize!$F$9,HSD!K9*Inittialize!$F$10,HSD!K10*Inittialize!$F$11),
SUM(HS!K33*Inittialize!$F$2,HS!K2*Inittialize!$F$3,HS!K3*Inittialize!$F$4,HS!K4*Inittialize!$F$5,HS!K5*Inittialize!$F$6,HS!K6*Inittialize!$F$7,HS!K7*Inittialize!$F$8,HS!K8*Inittialize!$F$9,HS!K9*Inittialize!$F$10,HS!K10*Inittialize!$F$11)
)+K43)</f>
        <v>-0.87289118321932291</v>
      </c>
    </row>
    <row r="31" spans="1:11" x14ac:dyDescent="0.2">
      <c r="A31" s="98">
        <v>3</v>
      </c>
      <c r="B31" s="93">
        <f>(IF(Rules!$B$10=Rules!$D$10,
SUM(HSD!B34*Inittialize!$F$2,HSD!B3*Inittialize!$F$3,HSD!B4*Inittialize!$F$4,HSD!B5*Inittialize!$F$5,HSD!B6*Inittialize!$F$6,HSD!B7*Inittialize!$F$7,HSD!B8*Inittialize!$F$8,HSD!B9*Inittialize!$F$9,HSD!B10*Inittialize!$F$10,HSD!B11*Inittialize!$F$11),
SUM(HS!B34*Inittialize!$F$2,HS!B3*Inittialize!$F$3,HS!B4*Inittialize!$F$4,HS!B5*Inittialize!$F$5,HS!B6*Inittialize!$F$6,HS!B7*Inittialize!$F$7,HS!B8*Inittialize!$F$8,HS!B9*Inittialize!$F$9,HS!B10*Inittialize!$F$10,HS!B11*Inittialize!$F$11)
)+B44)</f>
        <v>-1.0942339229842661</v>
      </c>
      <c r="C31" s="1">
        <f>(IF(Rules!$B$10=Rules!$D$10,
SUM(HSD!C34*Inittialize!$F$2,HSD!C3*Inittialize!$F$3,HSD!C4*Inittialize!$F$4,HSD!C5*Inittialize!$F$5,HSD!C6*Inittialize!$F$6,HSD!C7*Inittialize!$F$7,HSD!C8*Inittialize!$F$8,HSD!C9*Inittialize!$F$9,HSD!C10*Inittialize!$F$10,HSD!C11*Inittialize!$F$11),
SUM(HS!C34*Inittialize!$F$2,HS!C3*Inittialize!$F$3,HS!C4*Inittialize!$F$4,HS!C5*Inittialize!$F$5,HS!C6*Inittialize!$F$6,HS!C7*Inittialize!$F$7,HS!C8*Inittialize!$F$8,HS!C9*Inittialize!$F$9,HS!C10*Inittialize!$F$10,HS!C11*Inittialize!$F$11)
)+C44)</f>
        <v>-0.30156751319355757</v>
      </c>
      <c r="D31" s="1">
        <f>(IF(Rules!$B$10=Rules!$D$10,
SUM(HSD!D34*Inittialize!$F$2,HSD!D3*Inittialize!$F$3,HSD!D4*Inittialize!$F$4,HSD!D5*Inittialize!$F$5,HSD!D6*Inittialize!$F$6,HSD!D7*Inittialize!$F$7,HSD!D8*Inittialize!$F$8,HSD!D9*Inittialize!$F$9,HSD!D10*Inittialize!$F$10,HSD!D11*Inittialize!$F$11),
SUM(HS!D34*Inittialize!$F$2,HS!D3*Inittialize!$F$3,HS!D4*Inittialize!$F$4,HS!D5*Inittialize!$F$5,HS!D6*Inittialize!$F$6,HS!D7*Inittialize!$F$7,HS!D8*Inittialize!$F$8,HS!D9*Inittialize!$F$9,HS!D10*Inittialize!$F$10,HS!D11*Inittialize!$F$11)
)+D44)</f>
        <v>-0.20662757483669236</v>
      </c>
      <c r="E31" s="1">
        <f>(IF(Rules!$B$10=Rules!$D$10,
SUM(HSD!E34*Inittialize!$F$2,HSD!E3*Inittialize!$F$3,HSD!E4*Inittialize!$F$4,HSD!E5*Inittialize!$F$5,HSD!E6*Inittialize!$F$6,HSD!E7*Inittialize!$F$7,HSD!E8*Inittialize!$F$8,HSD!E9*Inittialize!$F$9,HSD!E10*Inittialize!$F$10,HSD!E11*Inittialize!$F$11),
SUM(HS!E34*Inittialize!$F$2,HS!E3*Inittialize!$F$3,HS!E4*Inittialize!$F$4,HS!E5*Inittialize!$F$5,HS!E6*Inittialize!$F$6,HS!E7*Inittialize!$F$7,HS!E8*Inittialize!$F$8,HS!E9*Inittialize!$F$9,HS!E10*Inittialize!$F$10,HS!E11*Inittialize!$F$11)
)+E44)</f>
        <v>-0.1087838721267161</v>
      </c>
      <c r="F31" s="1">
        <f>(IF(Rules!$B$10=Rules!$D$10,
SUM(HSD!F34*Inittialize!$F$2,HSD!F3*Inittialize!$F$3,HSD!F4*Inittialize!$F$4,HSD!F5*Inittialize!$F$5,HSD!F6*Inittialize!$F$6,HSD!F7*Inittialize!$F$7,HSD!F8*Inittialize!$F$8,HSD!F9*Inittialize!$F$9,HSD!F10*Inittialize!$F$10,HSD!F11*Inittialize!$F$11),
SUM(HS!F34*Inittialize!$F$2,HS!F3*Inittialize!$F$3,HS!F4*Inittialize!$F$4,HS!F5*Inittialize!$F$5,HS!F6*Inittialize!$F$6,HS!F7*Inittialize!$F$7,HS!F8*Inittialize!$F$8,HS!F9*Inittialize!$F$9,HS!F10*Inittialize!$F$10,HS!F11*Inittialize!$F$11)
)+F44)</f>
        <v>5.0987136419013146E-4</v>
      </c>
      <c r="G31" s="1">
        <f>(IF(Rules!$B$10=Rules!$D$10,
SUM(HSD!G34*Inittialize!$F$2,HSD!G3*Inittialize!$F$3,HSD!G4*Inittialize!$F$4,HSD!G5*Inittialize!$F$5,HSD!G6*Inittialize!$F$6,HSD!G7*Inittialize!$F$7,HSD!G8*Inittialize!$F$8,HSD!G9*Inittialize!$F$9,HSD!G10*Inittialize!$F$10,HSD!G11*Inittialize!$F$11),
SUM(HS!G34*Inittialize!$F$2,HS!G3*Inittialize!$F$3,HS!G4*Inittialize!$F$4,HS!G5*Inittialize!$F$5,HS!G6*Inittialize!$F$6,HS!G7*Inittialize!$F$7,HS!G8*Inittialize!$F$8,HS!G9*Inittialize!$F$9,HS!G10*Inittialize!$F$10,HS!G11*Inittialize!$F$11)
)+G44)</f>
        <v>7.3413909619677933E-2</v>
      </c>
      <c r="H31" s="1">
        <f>(IF(Rules!$B$10=Rules!$D$10,
SUM(HSD!H34*Inittialize!$F$2,HSD!H3*Inittialize!$F$3,HSD!H4*Inittialize!$F$4,HSD!H5*Inittialize!$F$5,HSD!H6*Inittialize!$F$6,HSD!H7*Inittialize!$F$7,HSD!H8*Inittialize!$F$8,HSD!H9*Inittialize!$F$9,HSD!H10*Inittialize!$F$10,HSD!H11*Inittialize!$F$11),
SUM(HS!H34*Inittialize!$F$2,HS!H3*Inittialize!$F$3,HS!H4*Inittialize!$F$4,HS!H5*Inittialize!$F$5,HS!H6*Inittialize!$F$6,HS!H7*Inittialize!$F$7,HS!H8*Inittialize!$F$8,HS!H9*Inittialize!$F$9,HS!H10*Inittialize!$F$10,HS!H11*Inittialize!$F$11)
)+H44)</f>
        <v>-0.17231276562106998</v>
      </c>
      <c r="I31" s="1">
        <f>(IF(Rules!$B$10=Rules!$D$10,
SUM(HSD!I34*Inittialize!$F$2,HSD!I3*Inittialize!$F$3,HSD!I4*Inittialize!$F$4,HSD!I5*Inittialize!$F$5,HSD!I6*Inittialize!$F$6,HSD!I7*Inittialize!$F$7,HSD!I8*Inittialize!$F$8,HSD!I9*Inittialize!$F$9,HSD!I10*Inittialize!$F$10,HSD!I11*Inittialize!$F$11),
SUM(HS!I34*Inittialize!$F$2,HS!I3*Inittialize!$F$3,HS!I4*Inittialize!$F$4,HS!I5*Inittialize!$F$5,HS!I6*Inittialize!$F$6,HS!I7*Inittialize!$F$7,HS!I8*Inittialize!$F$8,HS!I9*Inittialize!$F$9,HS!I10*Inittialize!$F$10,HS!I11*Inittialize!$F$11)
)+I44)</f>
        <v>-0.39282564195060304</v>
      </c>
      <c r="J31" s="1">
        <f>(IF(Rules!$B$10=Rules!$D$10,
SUM(HSD!J34*Inittialize!$F$2,HSD!J3*Inittialize!$F$3,HSD!J4*Inittialize!$F$4,HSD!J5*Inittialize!$F$5,HSD!J6*Inittialize!$F$6,HSD!J7*Inittialize!$F$7,HSD!J8*Inittialize!$F$8,HSD!J9*Inittialize!$F$9,HSD!J10*Inittialize!$F$10,HSD!J11*Inittialize!$F$11),
SUM(HS!J34*Inittialize!$F$2,HS!J3*Inittialize!$F$3,HS!J4*Inittialize!$F$4,HS!J5*Inittialize!$F$5,HS!J6*Inittialize!$F$6,HS!J7*Inittialize!$F$7,HS!J8*Inittialize!$F$8,HS!J9*Inittialize!$F$9,HS!J10*Inittialize!$F$10,HS!J11*Inittialize!$F$11)
)+J44)</f>
        <v>-0.64522986844087304</v>
      </c>
      <c r="K31" s="9">
        <f>(IF(Rules!$B$10=Rules!$D$10,
SUM(HSD!K34*Inittialize!$F$2,HSD!K3*Inittialize!$F$3,HSD!K4*Inittialize!$F$4,HSD!K5*Inittialize!$F$5,HSD!K6*Inittialize!$F$6,HSD!K7*Inittialize!$F$7,HSD!K8*Inittialize!$F$8,HSD!K9*Inittialize!$F$9,HSD!K10*Inittialize!$F$10,HSD!K11*Inittialize!$F$11),
SUM(HS!K34*Inittialize!$F$2,HS!K3*Inittialize!$F$3,HS!K4*Inittialize!$F$4,HS!K5*Inittialize!$F$5,HS!K6*Inittialize!$F$6,HS!K7*Inittialize!$F$7,HS!K8*Inittialize!$F$8,HS!K9*Inittialize!$F$9,HS!K10*Inittialize!$F$10,HS!K11*Inittialize!$F$11)
)+K44)</f>
        <v>-0.93833940384779424</v>
      </c>
    </row>
    <row r="32" spans="1:11" x14ac:dyDescent="0.2">
      <c r="A32" s="98">
        <v>4</v>
      </c>
      <c r="B32" s="93">
        <f>(IF(Rules!$B$10=Rules!$D$10,
SUM(HSD!B35*Inittialize!$F$2,HSD!B4*Inittialize!$F$3,HSD!B5*Inittialize!$F$4,HSD!B6*Inittialize!$F$5,HSD!B7*Inittialize!$F$6,HSD!B8*Inittialize!$F$7,HSD!B9*Inittialize!$F$8,HSD!B10*Inittialize!$F$9,HSD!B11*Inittialize!$F$10,HSD!B12*Inittialize!$F$11),
SUM(HS!B35*Inittialize!$F$2,HS!B4*Inittialize!$F$3,HS!B5*Inittialize!$F$4,HS!B6*Inittialize!$F$5,HS!B7*Inittialize!$F$6,HS!B8*Inittialize!$F$7,HS!B9*Inittialize!$F$8,HS!B10*Inittialize!$F$9,HS!B11*Inittialize!$F$10,HS!B12*Inittialize!$F$11)
)+B45)</f>
        <v>-1.1561559198505988</v>
      </c>
      <c r="C32" s="1">
        <f>(IF(Rules!$B$10=Rules!$D$10,
SUM(HSD!C35*Inittialize!$F$2,HSD!C4*Inittialize!$F$3,HSD!C5*Inittialize!$F$4,HSD!C6*Inittialize!$F$5,HSD!C7*Inittialize!$F$6,HSD!C8*Inittialize!$F$7,HSD!C9*Inittialize!$F$8,HSD!C10*Inittialize!$F$9,HSD!C11*Inittialize!$F$10,HSD!C12*Inittialize!$F$11),
SUM(HS!C35*Inittialize!$F$2,HS!C4*Inittialize!$F$3,HS!C5*Inittialize!$F$4,HS!C6*Inittialize!$F$5,HS!C7*Inittialize!$F$6,HS!C8*Inittialize!$F$7,HS!C9*Inittialize!$F$8,HS!C10*Inittialize!$F$9,HS!C11*Inittialize!$F$10,HS!C12*Inittialize!$F$11)
)+C45)</f>
        <v>-0.34473998285676416</v>
      </c>
      <c r="D32" s="1">
        <f>(IF(Rules!$B$10=Rules!$D$10,
SUM(HSD!D35*Inittialize!$F$2,HSD!D4*Inittialize!$F$3,HSD!D5*Inittialize!$F$4,HSD!D6*Inittialize!$F$5,HSD!D7*Inittialize!$F$6,HSD!D8*Inittialize!$F$7,HSD!D9*Inittialize!$F$8,HSD!D10*Inittialize!$F$9,HSD!D11*Inittialize!$F$10,HSD!D12*Inittialize!$F$11),
SUM(HS!D35*Inittialize!$F$2,HS!D4*Inittialize!$F$3,HS!D5*Inittialize!$F$4,HS!D6*Inittialize!$F$5,HS!D7*Inittialize!$F$6,HS!D8*Inittialize!$F$7,HS!D9*Inittialize!$F$8,HS!D10*Inittialize!$F$9,HS!D11*Inittialize!$F$10,HS!D12*Inittialize!$F$11)
)+D45)</f>
        <v>-0.24783994289923295</v>
      </c>
      <c r="E32" s="1">
        <f>(IF(Rules!$B$10=Rules!$D$10,
SUM(HSD!E35*Inittialize!$F$2,HSD!E4*Inittialize!$F$3,HSD!E5*Inittialize!$F$4,HSD!E6*Inittialize!$F$5,HSD!E7*Inittialize!$F$6,HSD!E8*Inittialize!$F$7,HSD!E9*Inittialize!$F$8,HSD!E10*Inittialize!$F$9,HSD!E11*Inittialize!$F$10,HSD!E12*Inittialize!$F$11),
SUM(HS!E35*Inittialize!$F$2,HS!E4*Inittialize!$F$3,HS!E5*Inittialize!$F$4,HS!E6*Inittialize!$F$5,HS!E7*Inittialize!$F$6,HS!E8*Inittialize!$F$7,HS!E9*Inittialize!$F$8,HS!E10*Inittialize!$F$9,HS!E11*Inittialize!$F$10,HS!E12*Inittialize!$F$11)
)+E45)</f>
        <v>-0.1481022603207508</v>
      </c>
      <c r="F32" s="1">
        <f>(IF(Rules!$B$10=Rules!$D$10,
SUM(HSD!F35*Inittialize!$F$2,HSD!F4*Inittialize!$F$3,HSD!F5*Inittialize!$F$4,HSD!F6*Inittialize!$F$5,HSD!F7*Inittialize!$F$6,HSD!F8*Inittialize!$F$7,HSD!F9*Inittialize!$F$8,HSD!F10*Inittialize!$F$9,HSD!F11*Inittialize!$F$10,HSD!F12*Inittialize!$F$11),
SUM(HS!F35*Inittialize!$F$2,HS!F4*Inittialize!$F$3,HS!F5*Inittialize!$F$4,HS!F6*Inittialize!$F$5,HS!F7*Inittialize!$F$6,HS!F8*Inittialize!$F$7,HS!F9*Inittialize!$F$8,HS!F10*Inittialize!$F$9,HS!F11*Inittialize!$F$10,HS!F12*Inittialize!$F$11)
)+F45)</f>
        <v>-3.7139779559779658E-2</v>
      </c>
      <c r="G32" s="1">
        <f>(IF(Rules!$B$10=Rules!$D$10,
SUM(HSD!G35*Inittialize!$F$2,HSD!G4*Inittialize!$F$3,HSD!G5*Inittialize!$F$4,HSD!G6*Inittialize!$F$5,HSD!G7*Inittialize!$F$6,HSD!G8*Inittialize!$F$7,HSD!G9*Inittialize!$F$8,HSD!G10*Inittialize!$F$9,HSD!G11*Inittialize!$F$10,HSD!G12*Inittialize!$F$11),
SUM(HS!G35*Inittialize!$F$2,HS!G4*Inittialize!$F$3,HS!G5*Inittialize!$F$4,HS!G6*Inittialize!$F$5,HS!G7*Inittialize!$F$6,HS!G8*Inittialize!$F$7,HS!G9*Inittialize!$F$8,HS!G10*Inittialize!$F$9,HS!G11*Inittialize!$F$10,HS!G12*Inittialize!$F$11)
)+G45)</f>
        <v>3.3391251842939229E-2</v>
      </c>
      <c r="H32" s="1">
        <f>(IF(Rules!$B$10=Rules!$D$10,
SUM(HSD!H35*Inittialize!$F$2,HSD!H4*Inittialize!$F$3,HSD!H5*Inittialize!$F$4,HSD!H6*Inittialize!$F$5,HSD!H7*Inittialize!$F$6,HSD!H8*Inittialize!$F$7,HSD!H9*Inittialize!$F$8,HSD!H10*Inittialize!$F$9,HSD!H11*Inittialize!$F$10,HSD!H12*Inittialize!$F$11),
SUM(HS!H35*Inittialize!$F$2,HS!H4*Inittialize!$F$3,HS!H5*Inittialize!$F$4,HS!H6*Inittialize!$F$5,HS!H7*Inittialize!$F$6,HS!H8*Inittialize!$F$7,HS!H9*Inittialize!$F$8,HS!H10*Inittialize!$F$9,HS!H11*Inittialize!$F$10,HS!H12*Inittialize!$F$11)
)+H45)</f>
        <v>-0.26483760317539107</v>
      </c>
      <c r="I32" s="1">
        <f>(IF(Rules!$B$10=Rules!$D$10,
SUM(HSD!I35*Inittialize!$F$2,HSD!I4*Inittialize!$F$3,HSD!I5*Inittialize!$F$4,HSD!I6*Inittialize!$F$5,HSD!I7*Inittialize!$F$6,HSD!I8*Inittialize!$F$7,HSD!I9*Inittialize!$F$8,HSD!I10*Inittialize!$F$9,HSD!I11*Inittialize!$F$10,HSD!I12*Inittialize!$F$11),
SUM(HS!I35*Inittialize!$F$2,HS!I4*Inittialize!$F$3,HS!I5*Inittialize!$F$4,HS!I6*Inittialize!$F$5,HS!I7*Inittialize!$F$6,HS!I8*Inittialize!$F$7,HS!I9*Inittialize!$F$8,HS!I10*Inittialize!$F$9,HS!I11*Inittialize!$F$10,HS!I12*Inittialize!$F$11)
)+I45)</f>
        <v>-0.47800245798061536</v>
      </c>
      <c r="J32" s="1">
        <f>(IF(Rules!$B$10=Rules!$D$10,
SUM(HSD!J35*Inittialize!$F$2,HSD!J4*Inittialize!$F$3,HSD!J5*Inittialize!$F$4,HSD!J6*Inittialize!$F$5,HSD!J7*Inittialize!$F$6,HSD!J8*Inittialize!$F$7,HSD!J9*Inittialize!$F$8,HSD!J10*Inittialize!$F$9,HSD!J11*Inittialize!$F$10,HSD!J12*Inittialize!$F$11),
SUM(HS!J35*Inittialize!$F$2,HS!J4*Inittialize!$F$3,HS!J5*Inittialize!$F$4,HS!J6*Inittialize!$F$5,HS!J7*Inittialize!$F$6,HS!J8*Inittialize!$F$7,HS!J9*Inittialize!$F$8,HS!J10*Inittialize!$F$9,HS!J11*Inittialize!$F$10,HS!J12*Inittialize!$F$11)
)+J45)</f>
        <v>-0.72199853746009657</v>
      </c>
      <c r="K32" s="9">
        <f>(IF(Rules!$B$10=Rules!$D$10,
SUM(HSD!K35*Inittialize!$F$2,HSD!K4*Inittialize!$F$3,HSD!K5*Inittialize!$F$4,HSD!K6*Inittialize!$F$5,HSD!K7*Inittialize!$F$6,HSD!K8*Inittialize!$F$7,HSD!K9*Inittialize!$F$8,HSD!K10*Inittialize!$F$9,HSD!K11*Inittialize!$F$10,HSD!K12*Inittialize!$F$11),
SUM(HS!K35*Inittialize!$F$2,HS!K4*Inittialize!$F$3,HS!K5*Inittialize!$F$4,HS!K6*Inittialize!$F$5,HS!K7*Inittialize!$F$6,HS!K8*Inittialize!$F$7,HS!K9*Inittialize!$F$8,HS!K10*Inittialize!$F$9,HS!K11*Inittialize!$F$10,HS!K12*Inittialize!$F$11)
)+K45)</f>
        <v>-1.0052995930905331</v>
      </c>
    </row>
    <row r="33" spans="1:11" x14ac:dyDescent="0.2">
      <c r="A33" s="98">
        <v>5</v>
      </c>
      <c r="B33" s="93">
        <f>(IF(Rules!$B$10=Rules!$D$10,
SUM(HSD!B36*Inittialize!$F$2,HSD!B5*Inittialize!$F$3,HSD!B6*Inittialize!$F$4,HSD!B7*Inittialize!$F$5,HSD!B8*Inittialize!$F$6,HSD!B9*Inittialize!$F$7,HSD!B10*Inittialize!$F$8,HSD!B11*Inittialize!$F$9,HSD!B12*Inittialize!$F$10,HSD!B13*Inittialize!$F$11),
SUM(HS!B36*Inittialize!$F$2,HS!B5*Inittialize!$F$3,HS!B6*Inittialize!$F$4,HS!B7*Inittialize!$F$5,HS!B8*Inittialize!$F$6,HS!B9*Inittialize!$F$7,HS!B10*Inittialize!$F$8,HS!B11*Inittialize!$F$9,HS!B12*Inittialize!$F$10,HS!B13*Inittialize!$F$11)
)+B46)</f>
        <v>-1.2189669063342574</v>
      </c>
      <c r="C33" s="1">
        <f>(IF(Rules!$B$10=Rules!$D$10,
SUM(HSD!C36*Inittialize!$F$2,HSD!C5*Inittialize!$F$3,HSD!C6*Inittialize!$F$4,HSD!C7*Inittialize!$F$5,HSD!C8*Inittialize!$F$6,HSD!C9*Inittialize!$F$7,HSD!C10*Inittialize!$F$8,HSD!C11*Inittialize!$F$9,HSD!C12*Inittialize!$F$10,HSD!C13*Inittialize!$F$11),
SUM(HS!C36*Inittialize!$F$2,HS!C5*Inittialize!$F$3,HS!C6*Inittialize!$F$4,HS!C7*Inittialize!$F$5,HS!C8*Inittialize!$F$6,HS!C9*Inittialize!$F$7,HS!C10*Inittialize!$F$8,HS!C11*Inittialize!$F$9,HS!C12*Inittialize!$F$10,HS!C13*Inittialize!$F$11)
)+C46)</f>
        <v>-0.38464670119124256</v>
      </c>
      <c r="D33" s="1">
        <f>(IF(Rules!$B$10=Rules!$D$10,
SUM(HSD!D36*Inittialize!$F$2,HSD!D5*Inittialize!$F$3,HSD!D6*Inittialize!$F$4,HSD!D7*Inittialize!$F$5,HSD!D8*Inittialize!$F$6,HSD!D9*Inittialize!$F$7,HSD!D10*Inittialize!$F$8,HSD!D11*Inittialize!$F$9,HSD!D12*Inittialize!$F$10,HSD!D13*Inittialize!$F$11),
SUM(HS!D36*Inittialize!$F$2,HS!D5*Inittialize!$F$3,HS!D6*Inittialize!$F$4,HS!D7*Inittialize!$F$5,HS!D8*Inittialize!$F$6,HS!D9*Inittialize!$F$7,HS!D10*Inittialize!$F$8,HS!D11*Inittialize!$F$9,HS!D12*Inittialize!$F$10,HS!D13*Inittialize!$F$11)
)+D46)</f>
        <v>-0.28593068178446945</v>
      </c>
      <c r="E33" s="1">
        <f>(IF(Rules!$B$10=Rules!$D$10,
SUM(HSD!E36*Inittialize!$F$2,HSD!E5*Inittialize!$F$3,HSD!E6*Inittialize!$F$4,HSD!E7*Inittialize!$F$5,HSD!E8*Inittialize!$F$6,HSD!E9*Inittialize!$F$7,HSD!E10*Inittialize!$F$8,HSD!E11*Inittialize!$F$9,HSD!E12*Inittialize!$F$10,HSD!E13*Inittialize!$F$11),
SUM(HS!E36*Inittialize!$F$2,HS!E5*Inittialize!$F$3,HS!E6*Inittialize!$F$4,HS!E7*Inittialize!$F$5,HS!E8*Inittialize!$F$6,HS!E9*Inittialize!$F$7,HS!E10*Inittialize!$F$8,HS!E11*Inittialize!$F$9,HS!E12*Inittialize!$F$10,HS!E13*Inittialize!$F$11)
)+E46)</f>
        <v>-0.18443839259908279</v>
      </c>
      <c r="F33" s="1">
        <f>(IF(Rules!$B$10=Rules!$D$10,
SUM(HSD!F36*Inittialize!$F$2,HSD!F5*Inittialize!$F$3,HSD!F6*Inittialize!$F$4,HSD!F7*Inittialize!$F$5,HSD!F8*Inittialize!$F$6,HSD!F9*Inittialize!$F$7,HSD!F10*Inittialize!$F$8,HSD!F11*Inittialize!$F$9,HSD!F12*Inittialize!$F$10,HSD!F13*Inittialize!$F$11),
SUM(HS!F36*Inittialize!$F$2,HS!F5*Inittialize!$F$3,HS!F6*Inittialize!$F$4,HS!F7*Inittialize!$F$5,HS!F8*Inittialize!$F$6,HS!F9*Inittialize!$F$7,HS!F10*Inittialize!$F$8,HS!F11*Inittialize!$F$9,HS!F12*Inittialize!$F$10,HS!F13*Inittialize!$F$11)
)+F46)</f>
        <v>-7.1936911175579391E-2</v>
      </c>
      <c r="G33" s="1">
        <f>(IF(Rules!$B$10=Rules!$D$10,
SUM(HSD!G36*Inittialize!$F$2,HSD!G5*Inittialize!$F$3,HSD!G6*Inittialize!$F$4,HSD!G7*Inittialize!$F$5,HSD!G8*Inittialize!$F$6,HSD!G9*Inittialize!$F$7,HSD!G10*Inittialize!$F$8,HSD!G11*Inittialize!$F$9,HSD!G12*Inittialize!$F$10,HSD!G13*Inittialize!$F$11),
SUM(HS!G36*Inittialize!$F$2,HS!G5*Inittialize!$F$3,HS!G6*Inittialize!$F$4,HS!G7*Inittialize!$F$5,HS!G8*Inittialize!$F$6,HS!G9*Inittialize!$F$7,HS!G10*Inittialize!$F$8,HS!G11*Inittialize!$F$9,HS!G12*Inittialize!$F$10,HS!G13*Inittialize!$F$11)
)+G46)</f>
        <v>-3.5590135153206887E-3</v>
      </c>
      <c r="H33" s="1">
        <f>(IF(Rules!$B$10=Rules!$D$10,
SUM(HSD!H36*Inittialize!$F$2,HSD!H5*Inittialize!$F$3,HSD!H6*Inittialize!$F$4,HSD!H7*Inittialize!$F$5,HSD!H8*Inittialize!$F$6,HSD!H9*Inittialize!$F$7,HSD!H10*Inittialize!$F$8,HSD!H11*Inittialize!$F$9,HSD!H12*Inittialize!$F$10,HSD!H13*Inittialize!$F$11),
SUM(HS!H36*Inittialize!$F$2,HS!H5*Inittialize!$F$3,HS!H6*Inittialize!$F$4,HS!H7*Inittialize!$F$5,HS!H8*Inittialize!$F$6,HS!H9*Inittialize!$F$7,HS!H10*Inittialize!$F$8,HS!H11*Inittialize!$F$9,HS!H12*Inittialize!$F$10,HS!H13*Inittialize!$F$11)
)+H46)</f>
        <v>-0.35834232565244556</v>
      </c>
      <c r="I33" s="1">
        <f>(IF(Rules!$B$10=Rules!$D$10,
SUM(HSD!I36*Inittialize!$F$2,HSD!I5*Inittialize!$F$3,HSD!I6*Inittialize!$F$4,HSD!I7*Inittialize!$F$5,HSD!I8*Inittialize!$F$6,HSD!I9*Inittialize!$F$7,HSD!I10*Inittialize!$F$8,HSD!I11*Inittialize!$F$9,HSD!I12*Inittialize!$F$10,HSD!I13*Inittialize!$F$11),
SUM(HS!I36*Inittialize!$F$2,HS!I5*Inittialize!$F$3,HS!I6*Inittialize!$F$4,HS!I7*Inittialize!$F$5,HS!I8*Inittialize!$F$6,HS!I9*Inittialize!$F$7,HS!I10*Inittialize!$F$8,HS!I11*Inittialize!$F$9,HS!I12*Inittialize!$F$10,HS!I13*Inittialize!$F$11)
)+I46)</f>
        <v>-0.5642799117095556</v>
      </c>
      <c r="J33" s="1">
        <f>(IF(Rules!$B$10=Rules!$D$10,
SUM(HSD!J36*Inittialize!$F$2,HSD!J5*Inittialize!$F$3,HSD!J6*Inittialize!$F$4,HSD!J7*Inittialize!$F$5,HSD!J8*Inittialize!$F$6,HSD!J9*Inittialize!$F$7,HSD!J10*Inittialize!$F$8,HSD!J11*Inittialize!$F$9,HSD!J12*Inittialize!$F$10,HSD!J13*Inittialize!$F$11),
SUM(HS!J36*Inittialize!$F$2,HS!J5*Inittialize!$F$3,HS!J6*Inittialize!$F$4,HS!J7*Inittialize!$F$5,HS!J8*Inittialize!$F$6,HS!J9*Inittialize!$F$7,HS!J10*Inittialize!$F$8,HS!J11*Inittialize!$F$9,HS!J12*Inittialize!$F$10,HS!J13*Inittialize!$F$11)
)+J46)</f>
        <v>-0.79984516007387729</v>
      </c>
      <c r="K33" s="9">
        <f>(IF(Rules!$B$10=Rules!$D$10,
SUM(HSD!K36*Inittialize!$F$2,HSD!K5*Inittialize!$F$3,HSD!K6*Inittialize!$F$4,HSD!K7*Inittialize!$F$5,HSD!K8*Inittialize!$F$6,HSD!K9*Inittialize!$F$7,HSD!K10*Inittialize!$F$8,HSD!K11*Inittialize!$F$9,HSD!K12*Inittialize!$F$10,HSD!K13*Inittialize!$F$11),
SUM(HS!K36*Inittialize!$F$2,HS!K5*Inittialize!$F$3,HS!K6*Inittialize!$F$4,HS!K7*Inittialize!$F$5,HS!K8*Inittialize!$F$6,HS!K9*Inittialize!$F$7,HS!K10*Inittialize!$F$8,HS!K11*Inittialize!$F$9,HS!K12*Inittialize!$F$10,HS!K13*Inittialize!$F$11)
)+K46)</f>
        <v>-1.0732303577426938</v>
      </c>
    </row>
    <row r="34" spans="1:11" x14ac:dyDescent="0.2">
      <c r="A34" s="98">
        <v>6</v>
      </c>
      <c r="B34" s="93">
        <f>(IF(Rules!$B$10=Rules!$D$10,
SUM(HSD!B37*Inittialize!$F$2,HSD!B6*Inittialize!$F$3,HSD!B7*Inittialize!$F$4,HSD!B8*Inittialize!$F$5,HSD!B9*Inittialize!$F$6,HSD!B10*Inittialize!$F$7,HSD!B11*Inittialize!$F$8,HSD!B12*Inittialize!$F$9,HSD!B13*Inittialize!$F$10,HSD!B14*Inittialize!$F$11),
SUM(HS!B37*Inittialize!$F$2,HS!B6*Inittialize!$F$3,HS!B7*Inittialize!$F$4,HS!B8*Inittialize!$F$5,HS!B9*Inittialize!$F$6,HS!B10*Inittialize!$F$7,HS!B11*Inittialize!$F$8,HS!B12*Inittialize!$F$9,HS!B13*Inittialize!$F$10,HS!B14*Inittialize!$F$11)
)+B47)</f>
        <v>-1.2590607104130327</v>
      </c>
      <c r="C34" s="1">
        <f>(IF(Rules!$B$10=Rules!$D$10,
SUM(HSD!C37*Inittialize!$F$2,HSD!C6*Inittialize!$F$3,HSD!C7*Inittialize!$F$4,HSD!C8*Inittialize!$F$5,HSD!C9*Inittialize!$F$6,HSD!C10*Inittialize!$F$7,HSD!C11*Inittialize!$F$8,HSD!C12*Inittialize!$F$9,HSD!C13*Inittialize!$F$10,HSD!C14*Inittialize!$F$11),
SUM(HS!C37*Inittialize!$F$2,HS!C6*Inittialize!$F$3,HS!C7*Inittialize!$F$4,HS!C8*Inittialize!$F$5,HS!C9*Inittialize!$F$6,HS!C10*Inittialize!$F$7,HS!C11*Inittialize!$F$8,HS!C12*Inittialize!$F$9,HS!C13*Inittialize!$F$10,HS!C14*Inittialize!$F$11)
)+C47)</f>
        <v>-0.42227735238005987</v>
      </c>
      <c r="D34" s="1">
        <f>(IF(Rules!$B$10=Rules!$D$10,
SUM(HSD!D37*Inittialize!$F$2,HSD!D6*Inittialize!$F$3,HSD!D7*Inittialize!$F$4,HSD!D8*Inittialize!$F$5,HSD!D9*Inittialize!$F$6,HSD!D10*Inittialize!$F$7,HSD!D11*Inittialize!$F$8,HSD!D12*Inittialize!$F$9,HSD!D13*Inittialize!$F$10,HSD!D14*Inittialize!$F$11),
SUM(HS!D37*Inittialize!$F$2,HS!D6*Inittialize!$F$3,HS!D7*Inittialize!$F$4,HS!D8*Inittialize!$F$5,HS!D9*Inittialize!$F$6,HS!D10*Inittialize!$F$7,HS!D11*Inittialize!$F$8,HS!D12*Inittialize!$F$9,HS!D13*Inittialize!$F$10,HS!D14*Inittialize!$F$11)
)+D47)</f>
        <v>-0.32187323402582496</v>
      </c>
      <c r="E34" s="1">
        <f>(IF(Rules!$B$10=Rules!$D$10,
SUM(HSD!E37*Inittialize!$F$2,HSD!E6*Inittialize!$F$3,HSD!E7*Inittialize!$F$4,HSD!E8*Inittialize!$F$5,HSD!E9*Inittialize!$F$6,HSD!E10*Inittialize!$F$7,HSD!E11*Inittialize!$F$8,HSD!E12*Inittialize!$F$9,HSD!E13*Inittialize!$F$10,HSD!E14*Inittialize!$F$11),
SUM(HS!E37*Inittialize!$F$2,HS!E6*Inittialize!$F$3,HS!E7*Inittialize!$F$4,HS!E8*Inittialize!$F$5,HS!E9*Inittialize!$F$6,HS!E10*Inittialize!$F$7,HS!E11*Inittialize!$F$8,HS!E12*Inittialize!$F$9,HS!E13*Inittialize!$F$10,HS!E14*Inittialize!$F$11)
)+E47)</f>
        <v>-0.21875142577916201</v>
      </c>
      <c r="F34" s="1">
        <f>(IF(Rules!$B$10=Rules!$D$10,
SUM(HSD!F37*Inittialize!$F$2,HSD!F6*Inittialize!$F$3,HSD!F7*Inittialize!$F$4,HSD!F8*Inittialize!$F$5,HSD!F9*Inittialize!$F$6,HSD!F10*Inittialize!$F$7,HSD!F11*Inittialize!$F$8,HSD!F12*Inittialize!$F$9,HSD!F13*Inittialize!$F$10,HSD!F14*Inittialize!$F$11),
SUM(HS!F37*Inittialize!$F$2,HS!F6*Inittialize!$F$3,HS!F7*Inittialize!$F$4,HS!F8*Inittialize!$F$5,HS!F9*Inittialize!$F$6,HS!F10*Inittialize!$F$7,HS!F11*Inittialize!$F$8,HS!F12*Inittialize!$F$9,HS!F13*Inittialize!$F$10,HS!F14*Inittialize!$F$11)
)+F47)</f>
        <v>-0.10474791999030708</v>
      </c>
      <c r="G34" s="1">
        <f>(IF(Rules!$B$10=Rules!$D$10,
SUM(HSD!G37*Inittialize!$F$2,HSD!G6*Inittialize!$F$3,HSD!G7*Inittialize!$F$4,HSD!G8*Inittialize!$F$5,HSD!G9*Inittialize!$F$6,HSD!G10*Inittialize!$F$7,HSD!G11*Inittialize!$F$8,HSD!G12*Inittialize!$F$9,HSD!G13*Inittialize!$F$10,HSD!G14*Inittialize!$F$11),
SUM(HS!G37*Inittialize!$F$2,HS!G6*Inittialize!$F$3,HS!G7*Inittialize!$F$4,HS!G8*Inittialize!$F$5,HS!G9*Inittialize!$F$6,HS!G10*Inittialize!$F$7,HS!G11*Inittialize!$F$8,HS!G12*Inittialize!$F$9,HS!G13*Inittialize!$F$10,HS!G14*Inittialize!$F$11)
)+G47)</f>
        <v>-3.9017506589623038E-2</v>
      </c>
      <c r="H34" s="1">
        <f>(IF(Rules!$B$10=Rules!$D$10,
SUM(HSD!H37*Inittialize!$F$2,HSD!H6*Inittialize!$F$3,HSD!H7*Inittialize!$F$4,HSD!H8*Inittialize!$F$5,HSD!H9*Inittialize!$F$6,HSD!H10*Inittialize!$F$7,HSD!H11*Inittialize!$F$8,HSD!H12*Inittialize!$F$9,HSD!H13*Inittialize!$F$10,HSD!H14*Inittialize!$F$11),
SUM(HS!H37*Inittialize!$F$2,HS!H6*Inittialize!$F$3,HS!H7*Inittialize!$F$4,HS!H8*Inittialize!$F$5,HS!H9*Inittialize!$F$6,HS!H10*Inittialize!$F$7,HS!H11*Inittialize!$F$8,HS!H12*Inittialize!$F$9,HS!H13*Inittialize!$F$10,HS!H14*Inittialize!$F$11)
)+H47)</f>
        <v>-0.45579812171009837</v>
      </c>
      <c r="I34" s="1">
        <f>(IF(Rules!$B$10=Rules!$D$10,
SUM(HSD!I37*Inittialize!$F$2,HSD!I6*Inittialize!$F$3,HSD!I7*Inittialize!$F$4,HSD!I8*Inittialize!$F$5,HSD!I9*Inittialize!$F$6,HSD!I10*Inittialize!$F$7,HSD!I11*Inittialize!$F$8,HSD!I12*Inittialize!$F$9,HSD!I13*Inittialize!$F$10,HSD!I14*Inittialize!$F$11),
SUM(HS!I37*Inittialize!$F$2,HS!I6*Inittialize!$F$3,HS!I7*Inittialize!$F$4,HS!I8*Inittialize!$F$5,HS!I9*Inittialize!$F$6,HS!I10*Inittialize!$F$7,HS!I11*Inittialize!$F$8,HS!I12*Inittialize!$F$9,HS!I13*Inittialize!$F$10,HS!I14*Inittialize!$F$11)
)+I47)</f>
        <v>-0.65172564396235422</v>
      </c>
      <c r="J34" s="1">
        <f>(IF(Rules!$B$10=Rules!$D$10,
SUM(HSD!J37*Inittialize!$F$2,HSD!J6*Inittialize!$F$3,HSD!J7*Inittialize!$F$4,HSD!J8*Inittialize!$F$5,HSD!J9*Inittialize!$F$6,HSD!J10*Inittialize!$F$7,HSD!J11*Inittialize!$F$8,HSD!J12*Inittialize!$F$9,HSD!J13*Inittialize!$F$10,HSD!J14*Inittialize!$F$11),
SUM(HS!J37*Inittialize!$F$2,HS!J6*Inittialize!$F$3,HS!J7*Inittialize!$F$4,HS!J8*Inittialize!$F$5,HS!J9*Inittialize!$F$6,HS!J10*Inittialize!$F$7,HS!J11*Inittialize!$F$8,HS!J12*Inittialize!$F$9,HS!J13*Inittialize!$F$10,HS!J14*Inittialize!$F$11)
)+J47)</f>
        <v>-0.8779221005931781</v>
      </c>
      <c r="K34" s="9">
        <f>(IF(Rules!$B$10=Rules!$D$10,
SUM(HSD!K37*Inittialize!$F$2,HSD!K6*Inittialize!$F$3,HSD!K7*Inittialize!$F$4,HSD!K8*Inittialize!$F$5,HSD!K9*Inittialize!$F$6,HSD!K10*Inittialize!$F$7,HSD!K11*Inittialize!$F$8,HSD!K12*Inittialize!$F$9,HSD!K13*Inittialize!$F$10,HSD!K14*Inittialize!$F$11),
SUM(HS!K37*Inittialize!$F$2,HS!K6*Inittialize!$F$3,HS!K7*Inittialize!$F$4,HS!K8*Inittialize!$F$5,HS!K9*Inittialize!$F$6,HS!K10*Inittialize!$F$7,HS!K11*Inittialize!$F$8,HS!K12*Inittialize!$F$9,HS!K13*Inittialize!$F$10,HS!K14*Inittialize!$F$11)
)+K47)</f>
        <v>-1.1415229868786865</v>
      </c>
    </row>
    <row r="35" spans="1:11" x14ac:dyDescent="0.2">
      <c r="A35" s="98">
        <v>7</v>
      </c>
      <c r="B35" s="93">
        <f>(IF(Rules!$B$10=Rules!$D$10,
SUM(HSD!B38*Inittialize!$F$2,HSD!B7*Inittialize!$F$3,HSD!B8*Inittialize!$F$4,HSD!B9*Inittialize!$F$5,HSD!B10*Inittialize!$F$6,HSD!B11*Inittialize!$F$7,HSD!B12*Inittialize!$F$8,HSD!B13*Inittialize!$F$9,HSD!B14*Inittialize!$F$10,HSD!B15*Inittialize!$F$11),
SUM(HS!B38*Inittialize!$F$2,HS!B7*Inittialize!$F$3,HS!B8*Inittialize!$F$4,HS!B9*Inittialize!$F$5,HS!B10*Inittialize!$F$6,HS!B11*Inittialize!$F$7,HS!B12*Inittialize!$F$8,HS!B13*Inittialize!$F$9,HS!B14*Inittialize!$F$10,HS!B15*Inittialize!$F$11)
)+B48)</f>
        <v>-1.199131151177073</v>
      </c>
      <c r="C35" s="1">
        <f>(IF(Rules!$B$10=Rules!$D$10,
SUM(HSD!C38*Inittialize!$F$2,HSD!C7*Inittialize!$F$3,HSD!C8*Inittialize!$F$4,HSD!C9*Inittialize!$F$5,HSD!C10*Inittialize!$F$6,HSD!C11*Inittialize!$F$7,HSD!C12*Inittialize!$F$8,HSD!C13*Inittialize!$F$9,HSD!C14*Inittialize!$F$10,HSD!C15*Inittialize!$F$11),
SUM(HS!C38*Inittialize!$F$2,HS!C7*Inittialize!$F$3,HS!C8*Inittialize!$F$4,HS!C9*Inittialize!$F$5,HS!C10*Inittialize!$F$6,HS!C11*Inittialize!$F$7,HS!C12*Inittialize!$F$8,HS!C13*Inittialize!$F$9,HS!C14*Inittialize!$F$10,HS!C15*Inittialize!$F$11)
)+C48)</f>
        <v>-0.32755028359984906</v>
      </c>
      <c r="D35" s="1">
        <f>(IF(Rules!$B$10=Rules!$D$10,
SUM(HSD!D38*Inittialize!$F$2,HSD!D7*Inittialize!$F$3,HSD!D8*Inittialize!$F$4,HSD!D9*Inittialize!$F$5,HSD!D10*Inittialize!$F$6,HSD!D11*Inittialize!$F$7,HSD!D12*Inittialize!$F$8,HSD!D13*Inittialize!$F$9,HSD!D14*Inittialize!$F$10,HSD!D15*Inittialize!$F$11),
SUM(HS!D38*Inittialize!$F$2,HS!D7*Inittialize!$F$3,HS!D8*Inittialize!$F$4,HS!D9*Inittialize!$F$5,HS!D10*Inittialize!$F$6,HS!D11*Inittialize!$F$7,HS!D12*Inittialize!$F$8,HS!D13*Inittialize!$F$9,HS!D14*Inittialize!$F$10,HS!D15*Inittialize!$F$11)
)+D48)</f>
        <v>-0.22974894571339058</v>
      </c>
      <c r="E35" s="1">
        <f>(IF(Rules!$B$10=Rules!$D$10,
SUM(HSD!E38*Inittialize!$F$2,HSD!E7*Inittialize!$F$3,HSD!E8*Inittialize!$F$4,HSD!E9*Inittialize!$F$5,HSD!E10*Inittialize!$F$6,HSD!E11*Inittialize!$F$7,HSD!E12*Inittialize!$F$8,HSD!E13*Inittialize!$F$9,HSD!E14*Inittialize!$F$10,HSD!E15*Inittialize!$F$11),
SUM(HS!E38*Inittialize!$F$2,HS!E7*Inittialize!$F$3,HS!E8*Inittialize!$F$4,HS!E9*Inittialize!$F$5,HS!E10*Inittialize!$F$6,HS!E11*Inittialize!$F$7,HS!E12*Inittialize!$F$8,HS!E13*Inittialize!$F$9,HS!E14*Inittialize!$F$10,HS!E15*Inittialize!$F$11)
)+E48)</f>
        <v>-0.12906538201302567</v>
      </c>
      <c r="F35" s="1">
        <f>(IF(Rules!$B$10=Rules!$D$10,
SUM(HSD!F38*Inittialize!$F$2,HSD!F7*Inittialize!$F$3,HSD!F8*Inittialize!$F$4,HSD!F9*Inittialize!$F$5,HSD!F10*Inittialize!$F$6,HSD!F11*Inittialize!$F$7,HSD!F12*Inittialize!$F$8,HSD!F13*Inittialize!$F$9,HSD!F14*Inittialize!$F$10,HSD!F15*Inittialize!$F$11),
SUM(HS!F38*Inittialize!$F$2,HS!F7*Inittialize!$F$3,HS!F8*Inittialize!$F$4,HS!F9*Inittialize!$F$5,HS!F10*Inittialize!$F$6,HS!F11*Inittialize!$F$7,HS!F12*Inittialize!$F$8,HS!F13*Inittialize!$F$9,HS!F14*Inittialize!$F$10,HS!F15*Inittialize!$F$11)
)+F48)</f>
        <v>-2.1814082708823172E-2</v>
      </c>
      <c r="G35" s="1">
        <f>(IF(Rules!$B$10=Rules!$D$10,
SUM(HSD!G38*Inittialize!$F$2,HSD!G7*Inittialize!$F$3,HSD!G8*Inittialize!$F$4,HSD!G9*Inittialize!$F$5,HSD!G10*Inittialize!$F$6,HSD!G11*Inittialize!$F$7,HSD!G12*Inittialize!$F$8,HSD!G13*Inittialize!$F$9,HSD!G14*Inittialize!$F$10,HSD!G15*Inittialize!$F$11),
SUM(HS!G38*Inittialize!$F$2,HS!G7*Inittialize!$F$3,HS!G8*Inittialize!$F$4,HS!G9*Inittialize!$F$5,HS!G10*Inittialize!$F$6,HS!G11*Inittialize!$F$7,HS!G12*Inittialize!$F$8,HS!G13*Inittialize!$F$9,HS!G14*Inittialize!$F$10,HS!G15*Inittialize!$F$11)
)+G48)</f>
        <v>8.7556027061582456E-2</v>
      </c>
      <c r="H35" s="1">
        <f>(IF(Rules!$B$10=Rules!$D$10,
SUM(HSD!H38*Inittialize!$F$2,HSD!H7*Inittialize!$F$3,HSD!H8*Inittialize!$F$4,HSD!H9*Inittialize!$F$5,HSD!H10*Inittialize!$F$6,HSD!H11*Inittialize!$F$7,HSD!H12*Inittialize!$F$8,HSD!H13*Inittialize!$F$9,HSD!H14*Inittialize!$F$10,HSD!H15*Inittialize!$F$11),
SUM(HS!H38*Inittialize!$F$2,HS!H7*Inittialize!$F$3,HS!H8*Inittialize!$F$4,HS!H9*Inittialize!$F$5,HS!H10*Inittialize!$F$6,HS!H11*Inittialize!$F$7,HS!H12*Inittialize!$F$8,HS!H13*Inittialize!$F$9,HS!H14*Inittialize!$F$10,HS!H15*Inittialize!$F$11)
)+H48)</f>
        <v>-0.20642339874128338</v>
      </c>
      <c r="I35" s="1">
        <f>(IF(Rules!$B$10=Rules!$D$10,
SUM(HSD!I38*Inittialize!$F$2,HSD!I7*Inittialize!$F$3,HSD!I8*Inittialize!$F$4,HSD!I9*Inittialize!$F$5,HSD!I10*Inittialize!$F$6,HSD!I11*Inittialize!$F$7,HSD!I12*Inittialize!$F$8,HSD!I13*Inittialize!$F$9,HSD!I14*Inittialize!$F$10,HSD!I15*Inittialize!$F$11),
SUM(HS!I38*Inittialize!$F$2,HS!I7*Inittialize!$F$3,HS!I8*Inittialize!$F$4,HS!I9*Inittialize!$F$5,HS!I10*Inittialize!$F$6,HS!I11*Inittialize!$F$7,HS!I12*Inittialize!$F$8,HS!I13*Inittialize!$F$9,HS!I14*Inittialize!$F$10,HS!I15*Inittialize!$F$11)
)+I48)</f>
        <v>-0.63181430617304901</v>
      </c>
      <c r="J35" s="1">
        <f>(IF(Rules!$B$10=Rules!$D$10,
SUM(HSD!J38*Inittialize!$F$2,HSD!J7*Inittialize!$F$3,HSD!J8*Inittialize!$F$4,HSD!J9*Inittialize!$F$5,HSD!J10*Inittialize!$F$6,HSD!J11*Inittialize!$F$7,HSD!J12*Inittialize!$F$8,HSD!J13*Inittialize!$F$9,HSD!J14*Inittialize!$F$10,HSD!J15*Inittialize!$F$11),
SUM(HS!J38*Inittialize!$F$2,HS!J7*Inittialize!$F$3,HS!J8*Inittialize!$F$4,HS!J9*Inittialize!$F$5,HS!J10*Inittialize!$F$6,HS!J11*Inittialize!$F$7,HS!J12*Inittialize!$F$8,HS!J13*Inittialize!$F$9,HS!J14*Inittialize!$F$10,HS!J15*Inittialize!$F$11)
)+J48)</f>
        <v>-0.85609632146063019</v>
      </c>
      <c r="K35" s="9">
        <f>(IF(Rules!$B$10=Rules!$D$10,
SUM(HSD!K38*Inittialize!$F$2,HSD!K7*Inittialize!$F$3,HSD!K8*Inittialize!$F$4,HSD!K9*Inittialize!$F$5,HSD!K10*Inittialize!$F$6,HSD!K11*Inittialize!$F$7,HSD!K12*Inittialize!$F$8,HSD!K13*Inittialize!$F$9,HSD!K14*Inittialize!$F$10,HSD!K15*Inittialize!$F$11),
SUM(HS!K38*Inittialize!$F$2,HS!K7*Inittialize!$F$3,HS!K8*Inittialize!$F$4,HS!K9*Inittialize!$F$5,HS!K10*Inittialize!$F$6,HS!K11*Inittialize!$F$7,HS!K12*Inittialize!$F$8,HS!K13*Inittialize!$F$9,HS!K14*Inittialize!$F$10,HS!K15*Inittialize!$F$11)
)+K48)</f>
        <v>-1.0952336976418402</v>
      </c>
    </row>
    <row r="36" spans="1:11" x14ac:dyDescent="0.2">
      <c r="A36" s="98">
        <v>8</v>
      </c>
      <c r="B36" s="93">
        <f>(IF(Rules!$B$10=Rules!$D$10,
SUM(HSD!B39*Inittialize!$F$2,HSD!B8*Inittialize!$F$3,HSD!B9*Inittialize!$F$4,HSD!B10*Inittialize!$F$5,HSD!B11*Inittialize!$F$6,HSD!B12*Inittialize!$F$7,HSD!B13*Inittialize!$F$8,HSD!B14*Inittialize!$F$9,HSD!B15*Inittialize!$F$10,HSD!B16*Inittialize!$F$11),
SUM(HS!B39*Inittialize!$F$2,HS!B8*Inittialize!$F$3,HS!B9*Inittialize!$F$4,HS!B10*Inittialize!$F$5,HS!B11*Inittialize!$F$6,HS!B12*Inittialize!$F$7,HS!B13*Inittialize!$F$8,HS!B14*Inittialize!$F$9,HS!B15*Inittialize!$F$10,HS!B16*Inittialize!$F$11)
)+B49)</f>
        <v>-0.99102100377210234</v>
      </c>
      <c r="C36" s="1">
        <f>(IF(Rules!$B$10=Rules!$D$10,
SUM(HSD!C39*Inittialize!$F$2,HSD!C8*Inittialize!$F$3,HSD!C9*Inittialize!$F$4,HSD!C10*Inittialize!$F$5,HSD!C11*Inittialize!$F$6,HSD!C12*Inittialize!$F$7,HSD!C13*Inittialize!$F$8,HSD!C14*Inittialize!$F$9,HSD!C15*Inittialize!$F$10,HSD!C16*Inittialize!$F$11),
SUM(HS!C39*Inittialize!$F$2,HS!C8*Inittialize!$F$3,HS!C9*Inittialize!$F$4,HS!C10*Inittialize!$F$5,HS!C11*Inittialize!$F$6,HS!C12*Inittialize!$F$7,HS!C13*Inittialize!$F$8,HS!C14*Inittialize!$F$9,HS!C15*Inittialize!$F$10,HS!C16*Inittialize!$F$11)
)+C49)</f>
        <v>-6.5394564026416996E-2</v>
      </c>
      <c r="D36" s="1">
        <f>(IF(Rules!$B$10=Rules!$D$10,
SUM(HSD!D39*Inittialize!$F$2,HSD!D8*Inittialize!$F$3,HSD!D9*Inittialize!$F$4,HSD!D10*Inittialize!$F$5,HSD!D11*Inittialize!$F$6,HSD!D12*Inittialize!$F$7,HSD!D13*Inittialize!$F$8,HSD!D14*Inittialize!$F$9,HSD!D15*Inittialize!$F$10,HSD!D16*Inittialize!$F$11),
SUM(HS!D39*Inittialize!$F$2,HS!D8*Inittialize!$F$3,HS!D9*Inittialize!$F$4,HS!D10*Inittialize!$F$5,HS!D11*Inittialize!$F$6,HS!D12*Inittialize!$F$7,HS!D13*Inittialize!$F$8,HS!D14*Inittialize!$F$9,HS!D15*Inittialize!$F$10,HS!D16*Inittialize!$F$11)
)+D49)</f>
        <v>2.4015787591964266E-2</v>
      </c>
      <c r="E36" s="1">
        <f>(IF(Rules!$B$10=Rules!$D$10,
SUM(HSD!E39*Inittialize!$F$2,HSD!E8*Inittialize!$F$3,HSD!E9*Inittialize!$F$4,HSD!E10*Inittialize!$F$5,HSD!E11*Inittialize!$F$6,HSD!E12*Inittialize!$F$7,HSD!E13*Inittialize!$F$8,HSD!E14*Inittialize!$F$9,HSD!E15*Inittialize!$F$10,HSD!E16*Inittialize!$F$11),
SUM(HS!E39*Inittialize!$F$2,HS!E8*Inittialize!$F$3,HS!E9*Inittialize!$F$4,HS!E10*Inittialize!$F$5,HS!E11*Inittialize!$F$6,HS!E12*Inittialize!$F$7,HS!E13*Inittialize!$F$8,HS!E14*Inittialize!$F$9,HS!E15*Inittialize!$F$10,HS!E16*Inittialize!$F$11)
)+E49)</f>
        <v>0.11635341983162642</v>
      </c>
      <c r="F36" s="1">
        <f>(IF(Rules!$B$10=Rules!$D$10,
SUM(HSD!F39*Inittialize!$F$2,HSD!F8*Inittialize!$F$3,HSD!F9*Inittialize!$F$4,HSD!F10*Inittialize!$F$5,HSD!F11*Inittialize!$F$6,HSD!F12*Inittialize!$F$7,HSD!F13*Inittialize!$F$8,HSD!F14*Inittialize!$F$9,HSD!F15*Inittialize!$F$10,HSD!F16*Inittialize!$F$11),
SUM(HS!F39*Inittialize!$F$2,HS!F8*Inittialize!$F$3,HS!F9*Inittialize!$F$4,HS!F10*Inittialize!$F$5,HS!F11*Inittialize!$F$6,HS!F12*Inittialize!$F$7,HS!F13*Inittialize!$F$8,HS!F14*Inittialize!$F$9,HS!F15*Inittialize!$F$10,HS!F16*Inittialize!$F$11)
)+F49)</f>
        <v>0.21241390794910106</v>
      </c>
      <c r="G36" s="1">
        <f>(IF(Rules!$B$10=Rules!$D$10,
SUM(HSD!G39*Inittialize!$F$2,HSD!G8*Inittialize!$F$3,HSD!G9*Inittialize!$F$4,HSD!G10*Inittialize!$F$5,HSD!G11*Inittialize!$F$6,HSD!G12*Inittialize!$F$7,HSD!G13*Inittialize!$F$8,HSD!G14*Inittialize!$F$9,HSD!G15*Inittialize!$F$10,HSD!G16*Inittialize!$F$11),
SUM(HS!G39*Inittialize!$F$2,HS!G8*Inittialize!$F$3,HS!G9*Inittialize!$F$4,HS!G10*Inittialize!$F$5,HS!G11*Inittialize!$F$6,HS!G12*Inittialize!$F$7,HS!G13*Inittialize!$F$8,HS!G14*Inittialize!$F$9,HS!G15*Inittialize!$F$10,HS!G16*Inittialize!$F$11)
)+G49)</f>
        <v>0.34488045028866943</v>
      </c>
      <c r="H36" s="1">
        <f>(IF(Rules!$B$10=Rules!$D$10,
SUM(HSD!H39*Inittialize!$F$2,HSD!H8*Inittialize!$F$3,HSD!H9*Inittialize!$F$4,HSD!H10*Inittialize!$F$5,HSD!H11*Inittialize!$F$6,HSD!H12*Inittialize!$F$7,HSD!H13*Inittialize!$F$8,HSD!H14*Inittialize!$F$9,HSD!H15*Inittialize!$F$10,HSD!H16*Inittialize!$F$11),
SUM(HS!H39*Inittialize!$F$2,HS!H8*Inittialize!$F$3,HS!H9*Inittialize!$F$4,HS!H10*Inittialize!$F$5,HS!H11*Inittialize!$F$6,HS!H12*Inittialize!$F$7,HS!H13*Inittialize!$F$8,HS!H14*Inittialize!$F$9,HS!H15*Inittialize!$F$10,HS!H16*Inittialize!$F$11)
)+H49)</f>
        <v>0.24662231809122859</v>
      </c>
      <c r="I36" s="1">
        <f>(IF(Rules!$B$10=Rules!$D$10,
SUM(HSD!I39*Inittialize!$F$2,HSD!I8*Inittialize!$F$3,HSD!I9*Inittialize!$F$4,HSD!I10*Inittialize!$F$5,HSD!I11*Inittialize!$F$6,HSD!I12*Inittialize!$F$7,HSD!I13*Inittialize!$F$8,HSD!I14*Inittialize!$F$9,HSD!I15*Inittialize!$F$10,HSD!I16*Inittialize!$F$11),
SUM(HS!I39*Inittialize!$F$2,HS!I8*Inittialize!$F$3,HS!I9*Inittialize!$F$4,HS!I10*Inittialize!$F$5,HS!I11*Inittialize!$F$6,HS!I12*Inittialize!$F$7,HS!I13*Inittialize!$F$8,HS!I14*Inittialize!$F$9,HS!I15*Inittialize!$F$10,HS!I16*Inittialize!$F$11)
)+I49)</f>
        <v>-0.17969482697596884</v>
      </c>
      <c r="J36" s="1">
        <f>(IF(Rules!$B$10=Rules!$D$10,
SUM(HSD!J39*Inittialize!$F$2,HSD!J8*Inittialize!$F$3,HSD!J9*Inittialize!$F$4,HSD!J10*Inittialize!$F$5,HSD!J11*Inittialize!$F$6,HSD!J12*Inittialize!$F$7,HSD!J13*Inittialize!$F$8,HSD!J14*Inittialize!$F$9,HSD!J15*Inittialize!$F$10,HSD!J16*Inittialize!$F$11),
SUM(HS!J39*Inittialize!$F$2,HS!J8*Inittialize!$F$3,HS!J9*Inittialize!$F$4,HS!J10*Inittialize!$F$5,HS!J11*Inittialize!$F$6,HS!J12*Inittialize!$F$7,HS!J13*Inittialize!$F$8,HS!J14*Inittialize!$F$9,HS!J15*Inittialize!$F$10,HS!J16*Inittialize!$F$11)
)+J49)</f>
        <v>-0.63055899599465304</v>
      </c>
      <c r="K36" s="9">
        <f>(IF(Rules!$B$10=Rules!$D$10,
SUM(HSD!K39*Inittialize!$F$2,HSD!K8*Inittialize!$F$3,HSD!K9*Inittialize!$F$4,HSD!K10*Inittialize!$F$5,HSD!K11*Inittialize!$F$6,HSD!K12*Inittialize!$F$7,HSD!K13*Inittialize!$F$8,HSD!K14*Inittialize!$F$9,HSD!K15*Inittialize!$F$10,HSD!K16*Inittialize!$F$11),
SUM(HS!K39*Inittialize!$F$2,HS!K8*Inittialize!$F$3,HS!K9*Inittialize!$F$4,HS!K10*Inittialize!$F$5,HS!K11*Inittialize!$F$6,HS!K12*Inittialize!$F$7,HS!K13*Inittialize!$F$8,HS!K14*Inittialize!$F$9,HS!K15*Inittialize!$F$10,HS!K16*Inittialize!$F$11)
)+K49)</f>
        <v>-0.90533215842094106</v>
      </c>
    </row>
    <row r="37" spans="1:11" x14ac:dyDescent="0.2">
      <c r="A37" s="98">
        <v>9</v>
      </c>
      <c r="B37" s="93">
        <f>(IF(Rules!$B$10=Rules!$D$10,
SUM(HSD!B40*Inittialize!$F$2,HSD!B9*Inittialize!$F$3,HSD!B10*Inittialize!$F$4,HSD!B11*Inittialize!$F$5,HSD!B12*Inittialize!$F$6,HSD!B13*Inittialize!$F$7,HSD!B14*Inittialize!$F$8,HSD!B15*Inittialize!$F$9,HSD!B16*Inittialize!$F$10,HSD!B17*Inittialize!$F$11),
SUM(HS!B40*Inittialize!$F$2,HS!B9*Inittialize!$F$3,HS!B10*Inittialize!$F$4,HS!B11*Inittialize!$F$5,HS!B12*Inittialize!$F$6,HS!B13*Inittialize!$F$7,HS!B14*Inittialize!$F$8,HS!B15*Inittialize!$F$9,HS!B16*Inittialize!$F$10,HS!B17*Inittialize!$F$11)
)+B50)</f>
        <v>-0.75577428531216229</v>
      </c>
      <c r="C37" s="1">
        <f>(IF(Rules!$B$10=Rules!$D$10,
SUM(HSD!C40*Inittialize!$F$2,HSD!C9*Inittialize!$F$3,HSD!C10*Inittialize!$F$4,HSD!C11*Inittialize!$F$5,HSD!C12*Inittialize!$F$6,HSD!C13*Inittialize!$F$7,HSD!C14*Inittialize!$F$8,HSD!C15*Inittialize!$F$9,HSD!C16*Inittialize!$F$10,HSD!C17*Inittialize!$F$11),
SUM(HS!C40*Inittialize!$F$2,HS!C9*Inittialize!$F$3,HS!C10*Inittialize!$F$4,HS!C11*Inittialize!$F$5,HS!C12*Inittialize!$F$6,HS!C13*Inittialize!$F$7,HS!C14*Inittialize!$F$8,HS!C15*Inittialize!$F$9,HS!C16*Inittialize!$F$10,HS!C17*Inittialize!$F$11)
)+C50)</f>
        <v>0.22333811272902165</v>
      </c>
      <c r="D37" s="1">
        <f>(IF(Rules!$B$10=Rules!$D$10,
SUM(HSD!D40*Inittialize!$F$2,HSD!D9*Inittialize!$F$3,HSD!D10*Inittialize!$F$4,HSD!D11*Inittialize!$F$5,HSD!D12*Inittialize!$F$6,HSD!D13*Inittialize!$F$7,HSD!D14*Inittialize!$F$8,HSD!D15*Inittialize!$F$9,HSD!D16*Inittialize!$F$10,HSD!D17*Inittialize!$F$11),
SUM(HS!D40*Inittialize!$F$2,HS!D9*Inittialize!$F$3,HS!D10*Inittialize!$F$4,HS!D11*Inittialize!$F$5,HS!D12*Inittialize!$F$6,HS!D13*Inittialize!$F$7,HS!D14*Inittialize!$F$8,HS!D15*Inittialize!$F$9,HS!D16*Inittialize!$F$10,HS!D17*Inittialize!$F$11)
)+D50)</f>
        <v>0.30379410521663058</v>
      </c>
      <c r="E37" s="1">
        <f>(IF(Rules!$B$10=Rules!$D$10,
SUM(HSD!E40*Inittialize!$F$2,HSD!E9*Inittialize!$F$3,HSD!E10*Inittialize!$F$4,HSD!E11*Inittialize!$F$5,HSD!E12*Inittialize!$F$6,HSD!E13*Inittialize!$F$7,HSD!E14*Inittialize!$F$8,HSD!E15*Inittialize!$F$9,HSD!E16*Inittialize!$F$10,HSD!E17*Inittialize!$F$11),
SUM(HS!E40*Inittialize!$F$2,HS!E9*Inittialize!$F$3,HS!E10*Inittialize!$F$4,HS!E11*Inittialize!$F$5,HS!E12*Inittialize!$F$6,HS!E13*Inittialize!$F$7,HS!E14*Inittialize!$F$8,HS!E15*Inittialize!$F$9,HS!E16*Inittialize!$F$10,HS!E17*Inittialize!$F$11)
)+E50)</f>
        <v>0.3869426435872253</v>
      </c>
      <c r="F37" s="1">
        <f>(IF(Rules!$B$10=Rules!$D$10,
SUM(HSD!F40*Inittialize!$F$2,HSD!F9*Inittialize!$F$3,HSD!F10*Inittialize!$F$4,HSD!F11*Inittialize!$F$5,HSD!F12*Inittialize!$F$6,HSD!F13*Inittialize!$F$7,HSD!F14*Inittialize!$F$8,HSD!F15*Inittialize!$F$9,HSD!F16*Inittialize!$F$10,HSD!F17*Inittialize!$F$11),
SUM(HS!F40*Inittialize!$F$2,HS!F9*Inittialize!$F$3,HS!F10*Inittialize!$F$4,HS!F11*Inittialize!$F$5,HS!F12*Inittialize!$F$6,HS!F13*Inittialize!$F$7,HS!F14*Inittialize!$F$8,HS!F15*Inittialize!$F$9,HS!F16*Inittialize!$F$10,HS!F17*Inittialize!$F$11)
)+F50)</f>
        <v>0.47409556879955167</v>
      </c>
      <c r="G37" s="1">
        <f>(IF(Rules!$B$10=Rules!$D$10,
SUM(HSD!G40*Inittialize!$F$2,HSD!G9*Inittialize!$F$3,HSD!G10*Inittialize!$F$4,HSD!G11*Inittialize!$F$5,HSD!G12*Inittialize!$F$6,HSD!G13*Inittialize!$F$7,HSD!G14*Inittialize!$F$8,HSD!G15*Inittialize!$F$9,HSD!G16*Inittialize!$F$10,HSD!G17*Inittialize!$F$11),
SUM(HS!G40*Inittialize!$F$2,HS!G9*Inittialize!$F$3,HS!G10*Inittialize!$F$4,HS!G11*Inittialize!$F$5,HS!G12*Inittialize!$F$6,HS!G13*Inittialize!$F$7,HS!G14*Inittialize!$F$8,HS!G15*Inittialize!$F$9,HS!G16*Inittialize!$F$10,HS!G17*Inittialize!$F$11)
)+G50)</f>
        <v>0.5880565177718361</v>
      </c>
      <c r="H37" s="1">
        <f>(IF(Rules!$B$10=Rules!$D$10,
SUM(HSD!H40*Inittialize!$F$2,HSD!H9*Inittialize!$F$3,HSD!H10*Inittialize!$F$4,HSD!H11*Inittialize!$F$5,HSD!H12*Inittialize!$F$6,HSD!H13*Inittialize!$F$7,HSD!H14*Inittialize!$F$8,HSD!H15*Inittialize!$F$9,HSD!H16*Inittialize!$F$10,HSD!H17*Inittialize!$F$11),
SUM(HS!H40*Inittialize!$F$2,HS!H9*Inittialize!$F$3,HS!H10*Inittialize!$F$4,HS!H11*Inittialize!$F$5,HS!H12*Inittialize!$F$6,HS!H13*Inittialize!$F$7,HS!H14*Inittialize!$F$8,HS!H15*Inittialize!$F$9,HS!H16*Inittialize!$F$10,HS!H17*Inittialize!$F$11)
)+H50)</f>
        <v>0.51560357981085803</v>
      </c>
      <c r="I37" s="1">
        <f>(IF(Rules!$B$10=Rules!$D$10,
SUM(HSD!I40*Inittialize!$F$2,HSD!I9*Inittialize!$F$3,HSD!I10*Inittialize!$F$4,HSD!I11*Inittialize!$F$5,HSD!I12*Inittialize!$F$6,HSD!I13*Inittialize!$F$7,HSD!I14*Inittialize!$F$8,HSD!I15*Inittialize!$F$9,HSD!I16*Inittialize!$F$10,HSD!I17*Inittialize!$F$11),
SUM(HS!I40*Inittialize!$F$2,HS!I9*Inittialize!$F$3,HS!I10*Inittialize!$F$4,HS!I11*Inittialize!$F$5,HS!I12*Inittialize!$F$6,HS!I13*Inittialize!$F$7,HS!I14*Inittialize!$F$8,HS!I15*Inittialize!$F$9,HS!I16*Inittialize!$F$10,HS!I17*Inittialize!$F$11)
)+I50)</f>
        <v>0.29512865230617763</v>
      </c>
      <c r="J37" s="1">
        <f>(IF(Rules!$B$10=Rules!$D$10,
SUM(HSD!J40*Inittialize!$F$2,HSD!J9*Inittialize!$F$3,HSD!J10*Inittialize!$F$4,HSD!J11*Inittialize!$F$5,HSD!J12*Inittialize!$F$6,HSD!J13*Inittialize!$F$7,HSD!J14*Inittialize!$F$8,HSD!J15*Inittialize!$F$9,HSD!J16*Inittialize!$F$10,HSD!J17*Inittialize!$F$11),
SUM(HS!J40*Inittialize!$F$2,HS!J9*Inittialize!$F$3,HS!J10*Inittialize!$F$4,HS!J11*Inittialize!$F$5,HS!J12*Inittialize!$F$6,HS!J13*Inittialize!$F$7,HS!J14*Inittialize!$F$8,HS!J15*Inittialize!$F$9,HS!J16*Inittialize!$F$10,HS!J17*Inittialize!$F$11)
)+J50)</f>
        <v>-0.15653416038795531</v>
      </c>
      <c r="K37" s="9">
        <f>(IF(Rules!$B$10=Rules!$D$10,
SUM(HSD!K40*Inittialize!$F$2,HSD!K9*Inittialize!$F$3,HSD!K10*Inittialize!$F$4,HSD!K11*Inittialize!$F$5,HSD!K12*Inittialize!$F$6,HSD!K13*Inittialize!$F$7,HSD!K14*Inittialize!$F$8,HSD!K15*Inittialize!$F$9,HSD!K16*Inittialize!$F$10,HSD!K17*Inittialize!$F$11),
SUM(HS!K40*Inittialize!$F$2,HS!K9*Inittialize!$F$3,HS!K10*Inittialize!$F$4,HS!K11*Inittialize!$F$5,HS!K12*Inittialize!$F$6,HS!K13*Inittialize!$F$7,HS!K14*Inittialize!$F$8,HS!K15*Inittialize!$F$9,HS!K16*Inittialize!$F$10,HS!K17*Inittialize!$F$11)
)+K50)</f>
        <v>-0.64029507107119699</v>
      </c>
    </row>
    <row r="38" spans="1:11" ht="17" thickBot="1" x14ac:dyDescent="0.25">
      <c r="A38" s="99">
        <v>10</v>
      </c>
      <c r="B38" s="94">
        <f>(IF(Rules!$B$10=Rules!$D$10,
SUM(HSD!B41*Inittialize!$F$2,HSD!B10*Inittialize!$F$3,HSD!B11*Inittialize!$F$4,HSD!B12*Inittialize!$F$5,HSD!B13*Inittialize!$F$6,HSD!B14*Inittialize!$F$7,HSD!B15*Inittialize!$F$8,HSD!B16*Inittialize!$F$9,HSD!B17*Inittialize!$F$10,HSD!B18*Inittialize!$F$11),
SUM(HS!B41*Inittialize!$F$2,HS!B10*Inittialize!$F$3,HS!B11*Inittialize!$F$4,HS!B12*Inittialize!$F$5,HS!B13*Inittialize!$F$6,HS!B14*Inittialize!$F$7,HS!B15*Inittialize!$F$8,HS!B16*Inittialize!$F$9,HS!B17*Inittialize!$F$10,HS!B18*Inittialize!$F$11)
)+B51)</f>
        <v>-0.44000367789107608</v>
      </c>
      <c r="C38" s="109">
        <f>(IF(Rules!$B$10=Rules!$D$10,
SUM(HSD!C41*Inittialize!$F$2,HSD!C10*Inittialize!$F$3,HSD!C11*Inittialize!$F$4,HSD!C12*Inittialize!$F$5,HSD!C13*Inittialize!$F$6,HSD!C14*Inittialize!$F$7,HSD!C15*Inittialize!$F$8,HSD!C16*Inittialize!$F$9,HSD!C17*Inittialize!$F$10,HSD!C18*Inittialize!$F$11),
SUM(HS!C41*Inittialize!$F$2,HS!C10*Inittialize!$F$3,HS!C11*Inittialize!$F$4,HS!C12*Inittialize!$F$5,HS!C13*Inittialize!$F$6,HS!C14*Inittialize!$F$7,HS!C15*Inittialize!$F$8,HS!C16*Inittialize!$F$9,HS!C17*Inittialize!$F$10,HS!C18*Inittialize!$F$11)
)+C51)</f>
        <v>0.5474999820271349</v>
      </c>
      <c r="D38" s="109">
        <f>(IF(Rules!$B$10=Rules!$D$10,
SUM(HSD!D41*Inittialize!$F$2,HSD!D10*Inittialize!$F$3,HSD!D11*Inittialize!$F$4,HSD!D12*Inittialize!$F$5,HSD!D13*Inittialize!$F$6,HSD!D14*Inittialize!$F$7,HSD!D15*Inittialize!$F$8,HSD!D16*Inittialize!$F$9,HSD!D17*Inittialize!$F$10,HSD!D18*Inittialize!$F$11),
SUM(HS!D41*Inittialize!$F$2,HS!D10*Inittialize!$F$3,HS!D11*Inittialize!$F$4,HS!D12*Inittialize!$F$5,HS!D13*Inittialize!$F$6,HS!D14*Inittialize!$F$7,HS!D15*Inittialize!$F$8,HS!D16*Inittialize!$F$9,HS!D17*Inittialize!$F$10,HS!D18*Inittialize!$F$11)
)+D51)</f>
        <v>0.61826392744182301</v>
      </c>
      <c r="E38" s="109">
        <f>(IF(Rules!$B$10=Rules!$D$10,
SUM(HSD!E41*Inittialize!$F$2,HSD!E10*Inittialize!$F$3,HSD!E11*Inittialize!$F$4,HSD!E12*Inittialize!$F$5,HSD!E13*Inittialize!$F$6,HSD!E14*Inittialize!$F$7,HSD!E15*Inittialize!$F$8,HSD!E16*Inittialize!$F$9,HSD!E17*Inittialize!$F$10,HSD!E18*Inittialize!$F$11),
SUM(HS!E41*Inittialize!$F$2,HS!E10*Inittialize!$F$3,HS!E11*Inittialize!$F$4,HS!E12*Inittialize!$F$5,HS!E13*Inittialize!$F$6,HS!E14*Inittialize!$F$7,HS!E15*Inittialize!$F$8,HS!E16*Inittialize!$F$9,HS!E17*Inittialize!$F$10,HS!E18*Inittialize!$F$11)
)+E51)</f>
        <v>0.69141036569153091</v>
      </c>
      <c r="F38" s="109">
        <f>(IF(Rules!$B$10=Rules!$D$10,
SUM(HSD!F41*Inittialize!$F$2,HSD!F10*Inittialize!$F$3,HSD!F11*Inittialize!$F$4,HSD!F12*Inittialize!$F$5,HSD!F13*Inittialize!$F$6,HSD!F14*Inittialize!$F$7,HSD!F15*Inittialize!$F$8,HSD!F16*Inittialize!$F$9,HSD!F17*Inittialize!$F$10,HSD!F18*Inittialize!$F$11),
SUM(HS!F41*Inittialize!$F$2,HS!F10*Inittialize!$F$3,HS!F11*Inittialize!$F$4,HS!F12*Inittialize!$F$5,HS!F13*Inittialize!$F$6,HS!F14*Inittialize!$F$7,HS!F15*Inittialize!$F$8,HS!F16*Inittialize!$F$9,HS!F17*Inittialize!$F$10,HS!F18*Inittialize!$F$11)
)+F51)</f>
        <v>0.76877566350490145</v>
      </c>
      <c r="G38" s="109">
        <f>(IF(Rules!$B$10=Rules!$D$10,
SUM(HSD!G41*Inittialize!$F$2,HSD!G10*Inittialize!$F$3,HSD!G11*Inittialize!$F$4,HSD!G12*Inittialize!$F$5,HSD!G13*Inittialize!$F$6,HSD!G14*Inittialize!$F$7,HSD!G15*Inittialize!$F$8,HSD!G16*Inittialize!$F$9,HSD!G17*Inittialize!$F$10,HSD!G18*Inittialize!$F$11),
SUM(HS!G41*Inittialize!$F$2,HS!G10*Inittialize!$F$3,HS!G11*Inittialize!$F$4,HS!G12*Inittialize!$F$5,HS!G13*Inittialize!$F$6,HS!G14*Inittialize!$F$7,HS!G15*Inittialize!$F$8,HS!G16*Inittialize!$F$9,HS!G17*Inittialize!$F$10,HS!G18*Inittialize!$F$11)
)+G51)</f>
        <v>0.86338525289665269</v>
      </c>
      <c r="H38" s="109">
        <f>(IF(Rules!$B$10=Rules!$D$10,
SUM(HSD!H41*Inittialize!$F$2,HSD!H10*Inittialize!$F$3,HSD!H11*Inittialize!$F$4,HSD!H12*Inittialize!$F$5,HSD!H13*Inittialize!$F$6,HSD!H14*Inittialize!$F$7,HSD!H15*Inittialize!$F$8,HSD!H16*Inittialize!$F$9,HSD!H17*Inittialize!$F$10,HSD!H18*Inittialize!$F$11),
SUM(HS!H41*Inittialize!$F$2,HS!H10*Inittialize!$F$3,HS!H11*Inittialize!$F$4,HS!H12*Inittialize!$F$5,HS!H13*Inittialize!$F$6,HS!H14*Inittialize!$F$7,HS!H15*Inittialize!$F$8,HS!H16*Inittialize!$F$9,HS!H17*Inittialize!$F$10,HS!H18*Inittialize!$F$11)
)+H51)</f>
        <v>0.77072623300825971</v>
      </c>
      <c r="I38" s="109">
        <f>(IF(Rules!$B$10=Rules!$D$10,
SUM(HSD!I41*Inittialize!$F$2,HSD!I10*Inittialize!$F$3,HSD!I11*Inittialize!$F$4,HSD!I12*Inittialize!$F$5,HSD!I13*Inittialize!$F$6,HSD!I14*Inittialize!$F$7,HSD!I15*Inittialize!$F$8,HSD!I16*Inittialize!$F$9,HSD!I17*Inittialize!$F$10,HSD!I18*Inittialize!$F$11),
SUM(HS!I41*Inittialize!$F$2,HS!I10*Inittialize!$F$3,HS!I11*Inittialize!$F$4,HS!I12*Inittialize!$F$5,HS!I13*Inittialize!$F$6,HS!I14*Inittialize!$F$7,HS!I15*Inittialize!$F$8,HS!I16*Inittialize!$F$9,HS!I17*Inittialize!$F$10,HS!I18*Inittialize!$F$11)
)+I51)</f>
        <v>0.59386112499592847</v>
      </c>
      <c r="J38" s="109">
        <f>(IF(Rules!$B$10=Rules!$D$10,
SUM(HSD!J41*Inittialize!$F$2,HSD!J10*Inittialize!$F$3,HSD!J11*Inittialize!$F$4,HSD!J12*Inittialize!$F$5,HSD!J13*Inittialize!$F$6,HSD!J14*Inittialize!$F$7,HSD!J15*Inittialize!$F$8,HSD!J16*Inittialize!$F$9,HSD!J17*Inittialize!$F$10,HSD!J18*Inittialize!$F$11),
SUM(HS!J41*Inittialize!$F$2,HS!J10*Inittialize!$F$3,HS!J11*Inittialize!$F$4,HS!J12*Inittialize!$F$5,HS!J13*Inittialize!$F$6,HS!J14*Inittialize!$F$7,HS!J15*Inittialize!$F$8,HS!J16*Inittialize!$F$9,HS!J17*Inittialize!$F$10,HS!J18*Inittialize!$F$11)
)+J51)</f>
        <v>0.34958877320785148</v>
      </c>
      <c r="K38" s="10">
        <f>(IF(Rules!$B$10=Rules!$D$10,
SUM(HSD!K41*Inittialize!$F$2,HSD!K10*Inittialize!$F$3,HSD!K11*Inittialize!$F$4,HSD!K12*Inittialize!$F$5,HSD!K13*Inittialize!$F$6,HSD!K14*Inittialize!$F$7,HSD!K15*Inittialize!$F$8,HSD!K16*Inittialize!$F$9,HSD!K17*Inittialize!$F$10,HSD!K18*Inittialize!$F$11),
SUM(HS!K41*Inittialize!$F$2,HS!K10*Inittialize!$F$3,HS!K11*Inittialize!$F$4,HS!K12*Inittialize!$F$5,HS!K13*Inittialize!$F$6,HS!K14*Inittialize!$F$7,HS!K15*Inittialize!$F$8,HS!K16*Inittialize!$F$9,HS!K17*Inittialize!$F$10,HS!K18*Inittialize!$F$11)
)+K51)</f>
        <v>-0.13497078115083885</v>
      </c>
    </row>
    <row r="39" spans="1:11" ht="17" thickBot="1" x14ac:dyDescent="0.25"/>
    <row r="40" spans="1:11" ht="17" thickBot="1" x14ac:dyDescent="0.25">
      <c r="A40" s="437" t="s">
        <v>76</v>
      </c>
      <c r="B40" s="405"/>
      <c r="C40" s="405"/>
      <c r="D40" s="405"/>
      <c r="E40" s="405"/>
      <c r="F40" s="405"/>
      <c r="G40" s="405"/>
      <c r="H40" s="405"/>
      <c r="I40" s="405"/>
      <c r="J40" s="405"/>
      <c r="K40" s="406"/>
    </row>
    <row r="41" spans="1:11" ht="17" thickBot="1" x14ac:dyDescent="0.25">
      <c r="A41" s="138" t="s">
        <v>7</v>
      </c>
      <c r="B41" s="115">
        <v>1</v>
      </c>
      <c r="C41" s="116">
        <v>2</v>
      </c>
      <c r="D41" s="116">
        <v>3</v>
      </c>
      <c r="E41" s="116">
        <v>4</v>
      </c>
      <c r="F41" s="116">
        <v>5</v>
      </c>
      <c r="G41" s="116">
        <v>6</v>
      </c>
      <c r="H41" s="116">
        <v>7</v>
      </c>
      <c r="I41" s="116">
        <v>8</v>
      </c>
      <c r="J41" s="116">
        <v>9</v>
      </c>
      <c r="K41" s="104">
        <v>10</v>
      </c>
    </row>
    <row r="42" spans="1:11" x14ac:dyDescent="0.2">
      <c r="A42" s="100" t="s">
        <v>22</v>
      </c>
      <c r="B42" s="107">
        <f>(IF(Rules!$B$13=Rules!$E$13,
SUM(Stand!B32*Inittialize!$F$2,Stand!B33*Inittialize!$F$3,Stand!B34*Inittialize!$F$4,Stand!B35*Inittialize!$F$5,Stand!B36*Inittialize!$F$6,Stand!B37*Inittialize!$F$7,Stand!B38*Inittialize!$F$8,Stand!B39*Inittialize!$F$9,Stand!B40*Inittialize!$F$10,Stand!B41*Inittialize!$F$11),
IF(Rules!$B$10=Rules!$D$10,SUM(HSD!B32*Inittialize!$F$2,HSD!B33*Inittialize!$F$3,HSD!B34*Inittialize!$F$4,HSD!B35*Inittialize!$F$5,HSD!B36*Inittialize!$F$6,HSD!B37*Inittialize!$F$7,HSD!B38*Inittialize!$F$8,HSD!B39*Inittialize!$F$9,HSD!B40*Inittialize!$F$10,HSD!B41*Inittialize!$F$11),
SUM(HS!B32*Inittialize!$F$2,HS!B33*Inittialize!$F$3,HS!B34*Inittialize!$F$4,HS!B35*Inittialize!$F$5,HS!B36*Inittialize!$F$6,HS!B37*Inittialize!$F$7,HS!B38*Inittialize!$F$8,HS!B39*Inittialize!$F$9,HS!B40*Inittialize!$F$10,HS!B42*Inittialize!$F$11))
)*2)</f>
        <v>-0.11815715102876462</v>
      </c>
      <c r="C42" s="108">
        <f>(IF(Rules!$B$13=Rules!$E$13,
SUM(Stand!C32*Inittialize!$F$2,Stand!C33*Inittialize!$F$3,Stand!C34*Inittialize!$F$4,Stand!C35*Inittialize!$F$5,Stand!C36*Inittialize!$F$6,Stand!C37*Inittialize!$F$7,Stand!C38*Inittialize!$F$8,Stand!C39*Inittialize!$F$9,Stand!C40*Inittialize!$F$10,Stand!C41*Inittialize!$F$11),
IF(Rules!$B$10=Rules!$D$10,SUM(HSD!C32*Inittialize!$F$2,HSD!C33*Inittialize!$F$3,HSD!C34*Inittialize!$F$4,HSD!C35*Inittialize!$F$5,HSD!C36*Inittialize!$F$6,HSD!C37*Inittialize!$F$7,HSD!C38*Inittialize!$F$8,HSD!C39*Inittialize!$F$9,HSD!C40*Inittialize!$F$10,HSD!C41*Inittialize!$F$11),
SUM(HS!C32*Inittialize!$F$2,HS!C33*Inittialize!$F$3,HS!C34*Inittialize!$F$4,HS!C35*Inittialize!$F$5,HS!C36*Inittialize!$F$6,HS!C37*Inittialize!$F$7,HS!C38*Inittialize!$F$8,HS!C39*Inittialize!$F$9,HS!C40*Inittialize!$F$10,HS!C42*Inittialize!$F$11))
)*2)</f>
        <v>0.47064092333946905</v>
      </c>
      <c r="D42" s="108">
        <f>(IF(Rules!$B$13=Rules!$E$13,
SUM(Stand!D32*Inittialize!$F$2,Stand!D33*Inittialize!$F$3,Stand!D34*Inittialize!$F$4,Stand!D35*Inittialize!$F$5,Stand!D36*Inittialize!$F$6,Stand!D37*Inittialize!$F$7,Stand!D38*Inittialize!$F$8,Stand!D39*Inittialize!$F$9,Stand!D40*Inittialize!$F$10,Stand!D41*Inittialize!$F$11),
IF(Rules!$B$10=Rules!$D$10,SUM(HSD!D32*Inittialize!$F$2,HSD!D33*Inittialize!$F$3,HSD!D34*Inittialize!$F$4,HSD!D35*Inittialize!$F$5,HSD!D36*Inittialize!$F$6,HSD!D37*Inittialize!$F$7,HSD!D38*Inittialize!$F$8,HSD!D39*Inittialize!$F$9,HSD!D40*Inittialize!$F$10,HSD!D41*Inittialize!$F$11),
SUM(HS!D32*Inittialize!$F$2,HS!D33*Inittialize!$F$3,HS!D34*Inittialize!$F$4,HS!D35*Inittialize!$F$5,HS!D36*Inittialize!$F$6,HS!D37*Inittialize!$F$7,HS!D38*Inittialize!$F$8,HS!D39*Inittialize!$F$9,HS!D40*Inittialize!$F$10,HS!D42*Inittialize!$F$11))
)*2)</f>
        <v>0.51779525312221697</v>
      </c>
      <c r="E42" s="108">
        <f>(IF(Rules!$B$13=Rules!$E$13,
SUM(Stand!E32*Inittialize!$F$2,Stand!E33*Inittialize!$F$3,Stand!E34*Inittialize!$F$4,Stand!E35*Inittialize!$F$5,Stand!E36*Inittialize!$F$6,Stand!E37*Inittialize!$F$7,Stand!E38*Inittialize!$F$8,Stand!E39*Inittialize!$F$9,Stand!E40*Inittialize!$F$10,Stand!E41*Inittialize!$F$11),
IF(Rules!$B$10=Rules!$D$10,SUM(HSD!E32*Inittialize!$F$2,HSD!E33*Inittialize!$F$3,HSD!E34*Inittialize!$F$4,HSD!E35*Inittialize!$F$5,HSD!E36*Inittialize!$F$6,HSD!E37*Inittialize!$F$7,HSD!E38*Inittialize!$F$8,HSD!E39*Inittialize!$F$9,HSD!E40*Inittialize!$F$10,HSD!E41*Inittialize!$F$11),
SUM(HS!E32*Inittialize!$F$2,HS!E33*Inittialize!$F$3,HS!E34*Inittialize!$F$4,HS!E35*Inittialize!$F$5,HS!E36*Inittialize!$F$6,HS!E37*Inittialize!$F$7,HS!E38*Inittialize!$F$8,HS!E39*Inittialize!$F$9,HS!E40*Inittialize!$F$10,HS!E42*Inittialize!$F$11))
)*2)</f>
        <v>0.56604055041797596</v>
      </c>
      <c r="F42" s="108">
        <f>(IF(Rules!$B$13=Rules!$E$13,
SUM(Stand!F32*Inittialize!$F$2,Stand!F33*Inittialize!$F$3,Stand!F34*Inittialize!$F$4,Stand!F35*Inittialize!$F$5,Stand!F36*Inittialize!$F$6,Stand!F37*Inittialize!$F$7,Stand!F38*Inittialize!$F$8,Stand!F39*Inittialize!$F$9,Stand!F40*Inittialize!$F$10,Stand!F41*Inittialize!$F$11),
IF(Rules!$B$10=Rules!$D$10,SUM(HSD!F32*Inittialize!$F$2,HSD!F33*Inittialize!$F$3,HSD!F34*Inittialize!$F$4,HSD!F35*Inittialize!$F$5,HSD!F36*Inittialize!$F$6,HSD!F37*Inittialize!$F$7,HSD!F38*Inittialize!$F$8,HSD!F39*Inittialize!$F$9,HSD!F40*Inittialize!$F$10,HSD!F41*Inittialize!$F$11),
SUM(HS!F32*Inittialize!$F$2,HS!F33*Inittialize!$F$3,HS!F34*Inittialize!$F$4,HS!F35*Inittialize!$F$5,HS!F36*Inittialize!$F$6,HS!F37*Inittialize!$F$7,HS!F38*Inittialize!$F$8,HS!F39*Inittialize!$F$9,HS!F40*Inittialize!$F$10,HS!F42*Inittialize!$F$11))
)*2)</f>
        <v>0.6146990179090277</v>
      </c>
      <c r="G42" s="108">
        <f>(IF(Rules!$B$13=Rules!$E$13,
SUM(Stand!G32*Inittialize!$F$2,Stand!G33*Inittialize!$F$3,Stand!G34*Inittialize!$F$4,Stand!G35*Inittialize!$F$5,Stand!G36*Inittialize!$F$6,Stand!G37*Inittialize!$F$7,Stand!G38*Inittialize!$F$8,Stand!G39*Inittialize!$F$9,Stand!G40*Inittialize!$F$10,Stand!G41*Inittialize!$F$11),
IF(Rules!$B$10=Rules!$D$10,SUM(HSD!G32*Inittialize!$F$2,HSD!G33*Inittialize!$F$3,HSD!G34*Inittialize!$F$4,HSD!G35*Inittialize!$F$5,HSD!G36*Inittialize!$F$6,HSD!G37*Inittialize!$F$7,HSD!G38*Inittialize!$F$8,HSD!G39*Inittialize!$F$9,HSD!G40*Inittialize!$F$10,HSD!G41*Inittialize!$F$11),
SUM(HS!G32*Inittialize!$F$2,HS!G33*Inittialize!$F$3,HS!G34*Inittialize!$F$4,HS!G35*Inittialize!$F$5,HS!G36*Inittialize!$F$6,HS!G37*Inittialize!$F$7,HS!G38*Inittialize!$F$8,HS!G39*Inittialize!$F$9,HS!G40*Inittialize!$F$10,HS!G42*Inittialize!$F$11))
)*2)</f>
        <v>0.66738009490756944</v>
      </c>
      <c r="H42" s="108">
        <f>(IF(Rules!$B$13=Rules!$E$13,
SUM(Stand!H32*Inittialize!$F$2,Stand!H33*Inittialize!$F$3,Stand!H34*Inittialize!$F$4,Stand!H35*Inittialize!$F$5,Stand!H36*Inittialize!$F$6,Stand!H37*Inittialize!$F$7,Stand!H38*Inittialize!$F$8,Stand!H39*Inittialize!$F$9,Stand!H40*Inittialize!$F$10,Stand!H41*Inittialize!$F$11),
IF(Rules!$B$10=Rules!$D$10,SUM(HSD!H32*Inittialize!$F$2,HSD!H33*Inittialize!$F$3,HSD!H34*Inittialize!$F$4,HSD!H35*Inittialize!$F$5,HSD!H36*Inittialize!$F$6,HSD!H37*Inittialize!$F$7,HSD!H38*Inittialize!$F$8,HSD!H39*Inittialize!$F$9,HSD!H40*Inittialize!$F$10,HSD!H41*Inittialize!$F$11),
SUM(HS!H32*Inittialize!$F$2,HS!H33*Inittialize!$F$3,HS!H34*Inittialize!$F$4,HS!H35*Inittialize!$F$5,HS!H36*Inittialize!$F$6,HS!H37*Inittialize!$F$7,HS!H38*Inittialize!$F$8,HS!H39*Inittialize!$F$9,HS!H40*Inittialize!$F$10,HS!H42*Inittialize!$F$11))
)*2)</f>
        <v>0.46288894886429077</v>
      </c>
      <c r="I42" s="108">
        <f>(IF(Rules!$B$13=Rules!$E$13,
SUM(Stand!I32*Inittialize!$F$2,Stand!I33*Inittialize!$F$3,Stand!I34*Inittialize!$F$4,Stand!I35*Inittialize!$F$5,Stand!I36*Inittialize!$F$6,Stand!I37*Inittialize!$F$7,Stand!I38*Inittialize!$F$8,Stand!I39*Inittialize!$F$9,Stand!I40*Inittialize!$F$10,Stand!I41*Inittialize!$F$11),
IF(Rules!$B$10=Rules!$D$10,SUM(HSD!I32*Inittialize!$F$2,HSD!I33*Inittialize!$F$3,HSD!I34*Inittialize!$F$4,HSD!I35*Inittialize!$F$5,HSD!I36*Inittialize!$F$6,HSD!I37*Inittialize!$F$7,HSD!I38*Inittialize!$F$8,HSD!I39*Inittialize!$F$9,HSD!I40*Inittialize!$F$10,HSD!I41*Inittialize!$F$11),
SUM(HS!I32*Inittialize!$F$2,HS!I33*Inittialize!$F$3,HS!I34*Inittialize!$F$4,HS!I35*Inittialize!$F$5,HS!I36*Inittialize!$F$6,HS!I37*Inittialize!$F$7,HS!I38*Inittialize!$F$8,HS!I39*Inittialize!$F$9,HS!I40*Inittialize!$F$10,HS!I42*Inittialize!$F$11))
)*2)</f>
        <v>0.35069259087031507</v>
      </c>
      <c r="J42" s="108">
        <f>(IF(Rules!$B$13=Rules!$E$13,
SUM(Stand!J32*Inittialize!$F$2,Stand!J33*Inittialize!$F$3,Stand!J34*Inittialize!$F$4,Stand!J35*Inittialize!$F$5,Stand!J36*Inittialize!$F$6,Stand!J37*Inittialize!$F$7,Stand!J38*Inittialize!$F$8,Stand!J39*Inittialize!$F$9,Stand!J40*Inittialize!$F$10,Stand!J41*Inittialize!$F$11),
IF(Rules!$B$10=Rules!$D$10,SUM(HSD!J32*Inittialize!$F$2,HSD!J33*Inittialize!$F$3,HSD!J34*Inittialize!$F$4,HSD!J35*Inittialize!$F$5,HSD!J36*Inittialize!$F$6,HSD!J37*Inittialize!$F$7,HSD!J38*Inittialize!$F$8,HSD!J39*Inittialize!$F$9,HSD!J40*Inittialize!$F$10,HSD!J41*Inittialize!$F$11),
SUM(HS!J32*Inittialize!$F$2,HS!J33*Inittialize!$F$3,HS!J34*Inittialize!$F$4,HS!J35*Inittialize!$F$5,HS!J36*Inittialize!$F$6,HS!J37*Inittialize!$F$7,HS!J38*Inittialize!$F$8,HS!J39*Inittialize!$F$9,HS!J40*Inittialize!$F$10,HS!J42*Inittialize!$F$11))
)*2)</f>
        <v>0.2277834231524547</v>
      </c>
      <c r="K42" s="57">
        <f>(IF(Rules!$B$13=Rules!$E$13,
SUM(Stand!K32*Inittialize!$F$2,Stand!K33*Inittialize!$F$3,Stand!K34*Inittialize!$F$4,Stand!K35*Inittialize!$F$5,Stand!K36*Inittialize!$F$6,Stand!K37*Inittialize!$F$7,Stand!K38*Inittialize!$F$8,Stand!K39*Inittialize!$F$9,Stand!K40*Inittialize!$F$10,Stand!K41*Inittialize!$F$11),
IF(Rules!$B$10=Rules!$D$10,SUM(HSD!K32*Inittialize!$F$2,HSD!K33*Inittialize!$F$3,HSD!K34*Inittialize!$F$4,HSD!K35*Inittialize!$F$5,HSD!K36*Inittialize!$F$6,HSD!K37*Inittialize!$F$7,HSD!K38*Inittialize!$F$8,HSD!K39*Inittialize!$F$9,HSD!K40*Inittialize!$F$10,HSD!K41*Inittialize!$F$11),
SUM(HS!K32*Inittialize!$F$2,HS!K33*Inittialize!$F$3,HS!K34*Inittialize!$F$4,HS!K35*Inittialize!$F$5,HS!K36*Inittialize!$F$6,HS!K37*Inittialize!$F$7,HS!K38*Inittialize!$F$8,HS!K39*Inittialize!$F$9,HS!K40*Inittialize!$F$10,HS!K42*Inittialize!$F$11))
)*2)</f>
        <v>5.935764187064374E-2</v>
      </c>
    </row>
    <row r="43" spans="1:11" x14ac:dyDescent="0.2">
      <c r="A43" s="98">
        <v>2</v>
      </c>
      <c r="B43" s="93">
        <f>(IF(Rules!$B$10=Rules!$D$10,
SUM(HSD!B33*Inittialize!$F$2,HSD!B2*Inittialize!$F$3,HSD!B3*Inittialize!$F$4,HSD!B4*Inittialize!$F$5,HSD!B5*Inittialize!$F$6,HSD!B6*Inittialize!$F$7,HSD!B7*Inittialize!$F$8,HSD!B8*Inittialize!$F$9,HSD!B9*Inittialize!$F$10,HSD!B10*Inittialize!$F$11),
SUM(HS!B33*Inittialize!$F$2,HS!B2*Inittialize!$F$3,HS!B3*Inittialize!$F$4,HS!B4*Inittialize!$F$5,HS!B5*Inittialize!$F$6,HS!B6*Inittialize!$F$7,HS!B7*Inittialize!$F$8,HS!B8*Inittialize!$F$9,HS!B9*Inittialize!$F$10,HS!B10*Inittialize!$F$11)
)*2)</f>
        <v>-0.68913674385068369</v>
      </c>
      <c r="C43" s="1">
        <f>(IF(Rules!$B$10=Rules!$D$10,
SUM(HSD!C33*Inittialize!$F$2,HSD!C2*Inittialize!$F$3,HSD!C3*Inittialize!$F$4,HSD!C4*Inittialize!$F$5,HSD!C5*Inittialize!$F$6,HSD!C6*Inittialize!$F$7,HSD!C7*Inittialize!$F$8,HSD!C8*Inittialize!$F$9,HSD!C9*Inittialize!$F$10,HSD!C10*Inittialize!$F$11),
SUM(HS!C33*Inittialize!$F$2,HS!C2*Inittialize!$F$3,HS!C3*Inittialize!$F$4,HS!C4*Inittialize!$F$5,HS!C5*Inittialize!$F$6,HS!C6*Inittialize!$F$7,HS!C7*Inittialize!$F$8,HS!C8*Inittialize!$F$9,HS!C9*Inittialize!$F$10,HS!C10*Inittialize!$F$11)
)*2)</f>
        <v>-0.15176871663789815</v>
      </c>
      <c r="D43" s="1">
        <f>(IF(Rules!$B$10=Rules!$D$10,
SUM(HSD!D33*Inittialize!$F$2,HSD!D2*Inittialize!$F$3,HSD!D3*Inittialize!$F$4,HSD!D4*Inittialize!$F$5,HSD!D5*Inittialize!$F$6,HSD!D6*Inittialize!$F$7,HSD!D7*Inittialize!$F$8,HSD!D8*Inittialize!$F$9,HSD!D9*Inittialize!$F$10,HSD!D10*Inittialize!$F$11),
SUM(HS!D33*Inittialize!$F$2,HS!D2*Inittialize!$F$3,HS!D3*Inittialize!$F$4,HS!D4*Inittialize!$F$5,HS!D5*Inittialize!$F$6,HS!D6*Inittialize!$F$7,HS!D7*Inittialize!$F$8,HS!D8*Inittialize!$F$9,HS!D9*Inittialize!$F$10,HS!D10*Inittialize!$F$11)
)*2)</f>
        <v>-9.9501412292823971E-2</v>
      </c>
      <c r="E43" s="1">
        <f>(IF(Rules!$B$10=Rules!$D$10,
SUM(HSD!E33*Inittialize!$F$2,HSD!E2*Inittialize!$F$3,HSD!E3*Inittialize!$F$4,HSD!E4*Inittialize!$F$5,HSD!E5*Inittialize!$F$6,HSD!E6*Inittialize!$F$7,HSD!E7*Inittialize!$F$8,HSD!E8*Inittialize!$F$9,HSD!E9*Inittialize!$F$10,HSD!E10*Inittialize!$F$11),
SUM(HS!E33*Inittialize!$F$2,HS!E2*Inittialize!$F$3,HS!E3*Inittialize!$F$4,HS!E4*Inittialize!$F$5,HS!E5*Inittialize!$F$6,HS!E6*Inittialize!$F$7,HS!E7*Inittialize!$F$8,HS!E8*Inittialize!$F$9,HS!E9*Inittialize!$F$10,HS!E10*Inittialize!$F$11)
)*2)</f>
        <v>-4.4200824271668826E-2</v>
      </c>
      <c r="F43" s="1">
        <f>(IF(Rules!$B$10=Rules!$D$10,
SUM(HSD!F33*Inittialize!$F$2,HSD!F2*Inittialize!$F$3,HSD!F3*Inittialize!$F$4,HSD!F4*Inittialize!$F$5,HSD!F5*Inittialize!$F$6,HSD!F6*Inittialize!$F$7,HSD!F7*Inittialize!$F$8,HSD!F8*Inittialize!$F$9,HSD!F9*Inittialize!$F$10,HSD!F10*Inittialize!$F$11),
SUM(HS!F33*Inittialize!$F$2,HS!F2*Inittialize!$F$3,HS!F3*Inittialize!$F$4,HS!F4*Inittialize!$F$5,HS!F5*Inittialize!$F$6,HS!F6*Inittialize!$F$7,HS!F7*Inittialize!$F$8,HS!F8*Inittialize!$F$9,HS!F9*Inittialize!$F$10,HS!F10*Inittialize!$F$11)
)*2)</f>
        <v>2.7460064569566803E-2</v>
      </c>
      <c r="G43" s="1">
        <f>(IF(Rules!$B$10=Rules!$D$10,
SUM(HSD!G33*Inittialize!$F$2,HSD!G2*Inittialize!$F$3,HSD!G3*Inittialize!$F$4,HSD!G4*Inittialize!$F$5,HSD!G5*Inittialize!$F$6,HSD!G6*Inittialize!$F$7,HSD!G7*Inittialize!$F$8,HSD!G8*Inittialize!$F$9,HSD!G9*Inittialize!$F$10,HSD!G10*Inittialize!$F$11),
SUM(HS!G33*Inittialize!$F$2,HS!G2*Inittialize!$F$3,HS!G3*Inittialize!$F$4,HS!G4*Inittialize!$F$5,HS!G5*Inittialize!$F$6,HS!G6*Inittialize!$F$7,HS!G7*Inittialize!$F$8,HS!G8*Inittialize!$F$9,HS!G9*Inittialize!$F$10,HS!G10*Inittialize!$F$11)
)*2)</f>
        <v>7.7766823892602366E-2</v>
      </c>
      <c r="H43" s="1">
        <f>(IF(Rules!$B$10=Rules!$D$10,
SUM(HSD!H33*Inittialize!$F$2,HSD!H2*Inittialize!$F$3,HSD!H3*Inittialize!$F$4,HSD!H4*Inittialize!$F$5,HSD!H5*Inittialize!$F$6,HSD!H6*Inittialize!$F$7,HSD!H7*Inittialize!$F$8,HSD!H8*Inittialize!$F$9,HSD!H9*Inittialize!$F$10,HSD!H10*Inittialize!$F$11),
SUM(HS!H33*Inittialize!$F$2,HS!H2*Inittialize!$F$3,HS!H3*Inittialize!$F$4,HS!H4*Inittialize!$F$5,HS!H5*Inittialize!$F$6,HS!H6*Inittialize!$F$7,HS!H7*Inittialize!$F$8,HS!H8*Inittialize!$F$9,HS!H9*Inittialize!$F$10,HS!H10*Inittialize!$F$11)
)*2)</f>
        <v>-5.4514042751724501E-2</v>
      </c>
      <c r="I43" s="1">
        <f>(IF(Rules!$B$10=Rules!$D$10,
SUM(HSD!I33*Inittialize!$F$2,HSD!I2*Inittialize!$F$3,HSD!I3*Inittialize!$F$4,HSD!I4*Inittialize!$F$5,HSD!I5*Inittialize!$F$6,HSD!I6*Inittialize!$F$7,HSD!I7*Inittialize!$F$8,HSD!I8*Inittialize!$F$9,HSD!I9*Inittialize!$F$10,HSD!I10*Inittialize!$F$11),
SUM(HS!I33*Inittialize!$F$2,HS!I2*Inittialize!$F$3,HS!I3*Inittialize!$F$4,HS!I4*Inittialize!$F$5,HS!I5*Inittialize!$F$6,HS!I6*Inittialize!$F$7,HS!I7*Inittialize!$F$8,HS!I8*Inittialize!$F$9,HS!I9*Inittialize!$F$10,HS!I10*Inittialize!$F$11)
)*2)</f>
        <v>-0.20632345555025439</v>
      </c>
      <c r="J43" s="1">
        <f>(IF(Rules!$B$10=Rules!$D$10,
SUM(HSD!J33*Inittialize!$F$2,HSD!J2*Inittialize!$F$3,HSD!J3*Inittialize!$F$4,HSD!J4*Inittialize!$F$5,HSD!J5*Inittialize!$F$6,HSD!J6*Inittialize!$F$7,HSD!J7*Inittialize!$F$8,HSD!J8*Inittialize!$F$9,HSD!J9*Inittialize!$F$10,HSD!J10*Inittialize!$F$11),
SUM(HS!J33*Inittialize!$F$2,HS!J2*Inittialize!$F$3,HS!J3*Inittialize!$F$4,HS!J4*Inittialize!$F$5,HS!J5*Inittialize!$F$6,HS!J6*Inittialize!$F$7,HS!J7*Inittialize!$F$8,HS!J8*Inittialize!$F$9,HS!J9*Inittialize!$F$10,HS!J10*Inittialize!$F$11)
)*2)</f>
        <v>-0.3800942861070169</v>
      </c>
      <c r="K43" s="9">
        <f>(IF(Rules!$B$10=Rules!$D$10,
SUM(HSD!K33*Inittialize!$F$2,HSD!K2*Inittialize!$F$3,HSD!K3*Inittialize!$F$4,HSD!K4*Inittialize!$F$5,HSD!K5*Inittialize!$F$6,HSD!K6*Inittialize!$F$7,HSD!K7*Inittialize!$F$8,HSD!K8*Inittialize!$F$9,HSD!K9*Inittialize!$F$10,HSD!K10*Inittialize!$F$11),
SUM(HS!K33*Inittialize!$F$2,HS!K2*Inittialize!$F$3,HS!K3*Inittialize!$F$4,HS!K4*Inittialize!$F$5,HS!K5*Inittialize!$F$6,HS!K6*Inittialize!$F$7,HS!K7*Inittialize!$F$8,HS!K8*Inittialize!$F$9,HS!K9*Inittialize!$F$10,HS!K10*Inittialize!$F$11)
)*2)</f>
        <v>-0.58192745547954861</v>
      </c>
    </row>
    <row r="44" spans="1:11" x14ac:dyDescent="0.2">
      <c r="A44" s="98">
        <v>3</v>
      </c>
      <c r="B44" s="93">
        <f>(IF(Rules!$B$10=Rules!$D$10,SUM(HSD!B3:B10)+Rules!$B$6*HSD!B11+HSD!B34,SUM(HS!B3:B10)+Rules!$B$6*HS!B11+HS!B34)/(9+Rules!$B$6))*2</f>
        <v>-0.72948928198951069</v>
      </c>
      <c r="C44" s="1">
        <f>(IF(Rules!$B$10=Rules!$D$10,
SUM(HSD!C34*Inittialize!$F$2,HSD!C3*Inittialize!$F$3,HSD!C4*Inittialize!$F$4,HSD!C5*Inittialize!$F$5,HSD!C6*Inittialize!$F$6,HSD!C7*Inittialize!$F$7,HSD!C8*Inittialize!$F$8,HSD!C9*Inittialize!$F$9,HSD!C10*Inittialize!$F$10,HSD!C11*Inittialize!$F$11),
SUM(HS!C34*Inittialize!$F$2,HS!C3*Inittialize!$F$3,HS!C4*Inittialize!$F$4,HS!C5*Inittialize!$F$5,HS!C6*Inittialize!$F$6,HS!C7*Inittialize!$F$7,HS!C8*Inittialize!$F$8,HS!C9*Inittialize!$F$9,HS!C10*Inittialize!$F$10,HS!C11*Inittialize!$F$11)
)*2)</f>
        <v>-0.20104500879570503</v>
      </c>
      <c r="D44" s="1">
        <f>(IF(Rules!$B$10=Rules!$D$10,
SUM(HSD!D34*Inittialize!$F$2,HSD!D3*Inittialize!$F$3,HSD!D4*Inittialize!$F$4,HSD!D5*Inittialize!$F$5,HSD!D6*Inittialize!$F$6,HSD!D7*Inittialize!$F$7,HSD!D8*Inittialize!$F$8,HSD!D9*Inittialize!$F$9,HSD!D10*Inittialize!$F$10,HSD!D11*Inittialize!$F$11),
SUM(HS!D34*Inittialize!$F$2,HS!D3*Inittialize!$F$3,HS!D4*Inittialize!$F$4,HS!D5*Inittialize!$F$5,HS!D6*Inittialize!$F$6,HS!D7*Inittialize!$F$7,HS!D8*Inittialize!$F$8,HS!D9*Inittialize!$F$9,HS!D10*Inittialize!$F$10,HS!D11*Inittialize!$F$11)
)*2)</f>
        <v>-0.13775171655779492</v>
      </c>
      <c r="E44" s="1">
        <f>(IF(Rules!$B$10=Rules!$D$10,
SUM(HSD!E34*Inittialize!$F$2,HSD!E3*Inittialize!$F$3,HSD!E4*Inittialize!$F$4,HSD!E5*Inittialize!$F$5,HSD!E6*Inittialize!$F$6,HSD!E7*Inittialize!$F$7,HSD!E8*Inittialize!$F$8,HSD!E9*Inittialize!$F$9,HSD!E10*Inittialize!$F$10,HSD!E11*Inittialize!$F$11),
SUM(HS!E34*Inittialize!$F$2,HS!E3*Inittialize!$F$3,HS!E4*Inittialize!$F$4,HS!E5*Inittialize!$F$5,HS!E6*Inittialize!$F$6,HS!E7*Inittialize!$F$7,HS!E8*Inittialize!$F$8,HS!E9*Inittialize!$F$9,HS!E10*Inittialize!$F$10,HS!E11*Inittialize!$F$11)
)*2)</f>
        <v>-7.2522581417810733E-2</v>
      </c>
      <c r="F44" s="1">
        <f>(IF(Rules!$B$10=Rules!$D$10,
SUM(HSD!F34*Inittialize!$F$2,HSD!F3*Inittialize!$F$3,HSD!F4*Inittialize!$F$4,HSD!F5*Inittialize!$F$5,HSD!F6*Inittialize!$F$6,HSD!F7*Inittialize!$F$7,HSD!F8*Inittialize!$F$8,HSD!F9*Inittialize!$F$9,HSD!F10*Inittialize!$F$10,HSD!F11*Inittialize!$F$11),
SUM(HS!F34*Inittialize!$F$2,HS!F3*Inittialize!$F$3,HS!F4*Inittialize!$F$4,HS!F5*Inittialize!$F$5,HS!F6*Inittialize!$F$6,HS!F7*Inittialize!$F$7,HS!F8*Inittialize!$F$8,HS!F9*Inittialize!$F$9,HS!F10*Inittialize!$F$10,HS!F11*Inittialize!$F$11)
)*2)</f>
        <v>3.3991424279342097E-4</v>
      </c>
      <c r="G44" s="1">
        <f>(IF(Rules!$B$10=Rules!$D$10,
SUM(HSD!G34*Inittialize!$F$2,HSD!G3*Inittialize!$F$3,HSD!G4*Inittialize!$F$4,HSD!G5*Inittialize!$F$5,HSD!G6*Inittialize!$F$6,HSD!G7*Inittialize!$F$7,HSD!G8*Inittialize!$F$8,HSD!G9*Inittialize!$F$9,HSD!G10*Inittialize!$F$10,HSD!G11*Inittialize!$F$11),
SUM(HS!G34*Inittialize!$F$2,HS!G3*Inittialize!$F$3,HS!G4*Inittialize!$F$4,HS!G5*Inittialize!$F$5,HS!G6*Inittialize!$F$6,HS!G7*Inittialize!$F$7,HS!G8*Inittialize!$F$8,HS!G9*Inittialize!$F$9,HS!G10*Inittialize!$F$10,HS!G11*Inittialize!$F$11)
)*2)</f>
        <v>4.8942606413118622E-2</v>
      </c>
      <c r="H44" s="1">
        <f>(IF(Rules!$B$10=Rules!$D$10,
SUM(HSD!H34*Inittialize!$F$2,HSD!H3*Inittialize!$F$3,HSD!H4*Inittialize!$F$4,HSD!H5*Inittialize!$F$5,HSD!H6*Inittialize!$F$6,HSD!H7*Inittialize!$F$7,HSD!H8*Inittialize!$F$8,HSD!H9*Inittialize!$F$9,HSD!H10*Inittialize!$F$10,HSD!H11*Inittialize!$F$11),
SUM(HS!H34*Inittialize!$F$2,HS!H3*Inittialize!$F$3,HS!H4*Inittialize!$F$4,HS!H5*Inittialize!$F$5,HS!H6*Inittialize!$F$6,HS!H7*Inittialize!$F$7,HS!H8*Inittialize!$F$8,HS!H9*Inittialize!$F$9,HS!H10*Inittialize!$F$10,HS!H11*Inittialize!$F$11)
)*2)</f>
        <v>-0.11487517708071332</v>
      </c>
      <c r="I44" s="1">
        <f>(IF(Rules!$B$10=Rules!$D$10,
SUM(HSD!I34*Inittialize!$F$2,HSD!I3*Inittialize!$F$3,HSD!I4*Inittialize!$F$4,HSD!I5*Inittialize!$F$5,HSD!I6*Inittialize!$F$6,HSD!I7*Inittialize!$F$7,HSD!I8*Inittialize!$F$8,HSD!I9*Inittialize!$F$9,HSD!I10*Inittialize!$F$10,HSD!I11*Inittialize!$F$11),
SUM(HS!I34*Inittialize!$F$2,HS!I3*Inittialize!$F$3,HS!I4*Inittialize!$F$4,HS!I5*Inittialize!$F$5,HS!I6*Inittialize!$F$6,HS!I7*Inittialize!$F$7,HS!I8*Inittialize!$F$8,HS!I9*Inittialize!$F$9,HS!I10*Inittialize!$F$10,HS!I11*Inittialize!$F$11)
)*2)</f>
        <v>-0.26188376130040203</v>
      </c>
      <c r="J44" s="1">
        <f>(IF(Rules!$B$10=Rules!$D$10,
SUM(HSD!J34*Inittialize!$F$2,HSD!J3*Inittialize!$F$3,HSD!J4*Inittialize!$F$4,HSD!J5*Inittialize!$F$5,HSD!J6*Inittialize!$F$6,HSD!J7*Inittialize!$F$7,HSD!J8*Inittialize!$F$8,HSD!J9*Inittialize!$F$9,HSD!J10*Inittialize!$F$10,HSD!J11*Inittialize!$F$11),
SUM(HS!J34*Inittialize!$F$2,HS!J3*Inittialize!$F$3,HS!J4*Inittialize!$F$4,HS!J5*Inittialize!$F$5,HS!J6*Inittialize!$F$6,HS!J7*Inittialize!$F$7,HS!J8*Inittialize!$F$8,HS!J9*Inittialize!$F$9,HS!J10*Inittialize!$F$10,HS!J11*Inittialize!$F$11)
)*2)</f>
        <v>-0.43015324562724871</v>
      </c>
      <c r="K44" s="9">
        <f>(IF(Rules!$B$10=Rules!$D$10,
SUM(HSD!K34*Inittialize!$F$2,HSD!K3*Inittialize!$F$3,HSD!K4*Inittialize!$F$4,HSD!K5*Inittialize!$F$5,HSD!K6*Inittialize!$F$6,HSD!K7*Inittialize!$F$7,HSD!K8*Inittialize!$F$8,HSD!K9*Inittialize!$F$9,HSD!K10*Inittialize!$F$10,HSD!K11*Inittialize!$F$11),
SUM(HS!K34*Inittialize!$F$2,HS!K3*Inittialize!$F$3,HS!K4*Inittialize!$F$4,HS!K5*Inittialize!$F$5,HS!K6*Inittialize!$F$6,HS!K7*Inittialize!$F$7,HS!K8*Inittialize!$F$8,HS!K9*Inittialize!$F$9,HS!K10*Inittialize!$F$10,HS!K11*Inittialize!$F$11)
)*2)</f>
        <v>-0.62555960256519616</v>
      </c>
    </row>
    <row r="45" spans="1:11" x14ac:dyDescent="0.2">
      <c r="A45" s="98">
        <v>4</v>
      </c>
      <c r="B45" s="93">
        <f>(IF(Rules!$B$10=Rules!$D$10,SUM(HSD!B4:B11)+Rules!$B$6*HSD!B12+HSD!B35,SUM(HS!B4:B11)+Rules!$B$6*HS!B12+HS!B35)/(9+Rules!$B$6))*2</f>
        <v>-0.77077061323373264</v>
      </c>
      <c r="C45" s="1">
        <f>(IF(Rules!$B$10=Rules!$D$10,
SUM(HSD!C35*Inittialize!$F$2,HSD!C4*Inittialize!$F$3,HSD!C5*Inittialize!$F$4,HSD!C6*Inittialize!$F$5,HSD!C7*Inittialize!$F$6,HSD!C8*Inittialize!$F$7,HSD!C9*Inittialize!$F$8,HSD!C10*Inittialize!$F$9,HSD!C11*Inittialize!$F$10,HSD!C12*Inittialize!$F$11),
SUM(HS!C35*Inittialize!$F$2,HS!C4*Inittialize!$F$3,HS!C5*Inittialize!$F$4,HS!C6*Inittialize!$F$5,HS!C7*Inittialize!$F$6,HS!C8*Inittialize!$F$7,HS!C9*Inittialize!$F$8,HS!C10*Inittialize!$F$9,HS!C11*Inittialize!$F$10,HS!C12*Inittialize!$F$11)
)*2)</f>
        <v>-0.22982665523784276</v>
      </c>
      <c r="D45" s="1">
        <f>(IF(Rules!$B$10=Rules!$D$10,
SUM(HSD!D35*Inittialize!$F$2,HSD!D4*Inittialize!$F$3,HSD!D5*Inittialize!$F$4,HSD!D6*Inittialize!$F$5,HSD!D7*Inittialize!$F$6,HSD!D8*Inittialize!$F$7,HSD!D9*Inittialize!$F$8,HSD!D10*Inittialize!$F$9,HSD!D11*Inittialize!$F$10,HSD!D12*Inittialize!$F$11),
SUM(HS!D35*Inittialize!$F$2,HS!D4*Inittialize!$F$3,HS!D5*Inittialize!$F$4,HS!D6*Inittialize!$F$5,HS!D7*Inittialize!$F$6,HS!D8*Inittialize!$F$7,HS!D9*Inittialize!$F$8,HS!D10*Inittialize!$F$9,HS!D11*Inittialize!$F$10,HS!D12*Inittialize!$F$11)
)*2)</f>
        <v>-0.16522662859948864</v>
      </c>
      <c r="E45" s="1">
        <f>(IF(Rules!$B$10=Rules!$D$10,
SUM(HSD!E35*Inittialize!$F$2,HSD!E4*Inittialize!$F$3,HSD!E5*Inittialize!$F$4,HSD!E6*Inittialize!$F$5,HSD!E7*Inittialize!$F$6,HSD!E8*Inittialize!$F$7,HSD!E9*Inittialize!$F$8,HSD!E10*Inittialize!$F$9,HSD!E11*Inittialize!$F$10,HSD!E12*Inittialize!$F$11),
SUM(HS!E35*Inittialize!$F$2,HS!E4*Inittialize!$F$3,HS!E5*Inittialize!$F$4,HS!E6*Inittialize!$F$5,HS!E7*Inittialize!$F$6,HS!E8*Inittialize!$F$7,HS!E9*Inittialize!$F$8,HS!E10*Inittialize!$F$9,HS!E11*Inittialize!$F$10,HS!E12*Inittialize!$F$11)
)*2)</f>
        <v>-9.8734840213833858E-2</v>
      </c>
      <c r="F45" s="1">
        <f>(IF(Rules!$B$10=Rules!$D$10,
SUM(HSD!F35*Inittialize!$F$2,HSD!F4*Inittialize!$F$3,HSD!F5*Inittialize!$F$4,HSD!F6*Inittialize!$F$5,HSD!F7*Inittialize!$F$6,HSD!F8*Inittialize!$F$7,HSD!F9*Inittialize!$F$8,HSD!F10*Inittialize!$F$9,HSD!F11*Inittialize!$F$10,HSD!F12*Inittialize!$F$11),
SUM(HS!F35*Inittialize!$F$2,HS!F4*Inittialize!$F$3,HS!F5*Inittialize!$F$4,HS!F6*Inittialize!$F$5,HS!F7*Inittialize!$F$6,HS!F8*Inittialize!$F$7,HS!F9*Inittialize!$F$8,HS!F10*Inittialize!$F$9,HS!F11*Inittialize!$F$10,HS!F12*Inittialize!$F$11)
)*2)</f>
        <v>-2.4759853039853105E-2</v>
      </c>
      <c r="G45" s="1">
        <f>(IF(Rules!$B$10=Rules!$D$10,
SUM(HSD!G35*Inittialize!$F$2,HSD!G4*Inittialize!$F$3,HSD!G5*Inittialize!$F$4,HSD!G6*Inittialize!$F$5,HSD!G7*Inittialize!$F$6,HSD!G8*Inittialize!$F$7,HSD!G9*Inittialize!$F$8,HSD!G10*Inittialize!$F$9,HSD!G11*Inittialize!$F$10,HSD!G12*Inittialize!$F$11),
SUM(HS!G35*Inittialize!$F$2,HS!G4*Inittialize!$F$3,HS!G5*Inittialize!$F$4,HS!G6*Inittialize!$F$5,HS!G7*Inittialize!$F$6,HS!G8*Inittialize!$F$7,HS!G9*Inittialize!$F$8,HS!G10*Inittialize!$F$9,HS!G11*Inittialize!$F$10,HS!G12*Inittialize!$F$11)
)*2)</f>
        <v>2.2260834561959486E-2</v>
      </c>
      <c r="H45" s="1">
        <f>(IF(Rules!$B$10=Rules!$D$10,
SUM(HSD!H35*Inittialize!$F$2,HSD!H4*Inittialize!$F$3,HSD!H5*Inittialize!$F$4,HSD!H6*Inittialize!$F$5,HSD!H7*Inittialize!$F$6,HSD!H8*Inittialize!$F$7,HSD!H9*Inittialize!$F$8,HSD!H10*Inittialize!$F$9,HSD!H11*Inittialize!$F$10,HSD!H12*Inittialize!$F$11),
SUM(HS!H35*Inittialize!$F$2,HS!H4*Inittialize!$F$3,HS!H5*Inittialize!$F$4,HS!H6*Inittialize!$F$5,HS!H7*Inittialize!$F$6,HS!H8*Inittialize!$F$7,HS!H9*Inittialize!$F$8,HS!H10*Inittialize!$F$9,HS!H11*Inittialize!$F$10,HS!H12*Inittialize!$F$11)
)*2)</f>
        <v>-0.17655840211692739</v>
      </c>
      <c r="I45" s="1">
        <f>(IF(Rules!$B$10=Rules!$D$10,
SUM(HSD!I35*Inittialize!$F$2,HSD!I4*Inittialize!$F$3,HSD!I5*Inittialize!$F$4,HSD!I6*Inittialize!$F$5,HSD!I7*Inittialize!$F$6,HSD!I8*Inittialize!$F$7,HSD!I9*Inittialize!$F$8,HSD!I10*Inittialize!$F$9,HSD!I11*Inittialize!$F$10,HSD!I12*Inittialize!$F$11),
SUM(HS!I35*Inittialize!$F$2,HS!I4*Inittialize!$F$3,HS!I5*Inittialize!$F$4,HS!I6*Inittialize!$F$5,HS!I7*Inittialize!$F$6,HS!I8*Inittialize!$F$7,HS!I9*Inittialize!$F$8,HS!I10*Inittialize!$F$9,HS!I11*Inittialize!$F$10,HS!I12*Inittialize!$F$11)
)*2)</f>
        <v>-0.31866830532041024</v>
      </c>
      <c r="J45" s="1">
        <f>(IF(Rules!$B$10=Rules!$D$10,
SUM(HSD!J35*Inittialize!$F$2,HSD!J4*Inittialize!$F$3,HSD!J5*Inittialize!$F$4,HSD!J6*Inittialize!$F$5,HSD!J7*Inittialize!$F$6,HSD!J8*Inittialize!$F$7,HSD!J9*Inittialize!$F$8,HSD!J10*Inittialize!$F$9,HSD!J11*Inittialize!$F$10,HSD!J12*Inittialize!$F$11),
SUM(HS!J35*Inittialize!$F$2,HS!J4*Inittialize!$F$3,HS!J5*Inittialize!$F$4,HS!J6*Inittialize!$F$5,HS!J7*Inittialize!$F$6,HS!J8*Inittialize!$F$7,HS!J9*Inittialize!$F$8,HS!J10*Inittialize!$F$9,HS!J11*Inittialize!$F$10,HS!J12*Inittialize!$F$11)
)*2)</f>
        <v>-0.48133235830673105</v>
      </c>
      <c r="K45" s="9">
        <f>(IF(Rules!$B$10=Rules!$D$10,
SUM(HSD!K35*Inittialize!$F$2,HSD!K4*Inittialize!$F$3,HSD!K5*Inittialize!$F$4,HSD!K6*Inittialize!$F$5,HSD!K7*Inittialize!$F$6,HSD!K8*Inittialize!$F$7,HSD!K9*Inittialize!$F$8,HSD!K10*Inittialize!$F$9,HSD!K11*Inittialize!$F$10,HSD!K12*Inittialize!$F$11),
SUM(HS!K35*Inittialize!$F$2,HS!K4*Inittialize!$F$3,HS!K5*Inittialize!$F$4,HS!K6*Inittialize!$F$5,HS!K7*Inittialize!$F$6,HS!K8*Inittialize!$F$7,HS!K9*Inittialize!$F$8,HS!K10*Inittialize!$F$9,HS!K11*Inittialize!$F$10,HS!K12*Inittialize!$F$11)
)*2)</f>
        <v>-0.67019972872702205</v>
      </c>
    </row>
    <row r="46" spans="1:11" x14ac:dyDescent="0.2">
      <c r="A46" s="98">
        <v>5</v>
      </c>
      <c r="B46" s="93">
        <f>(IF(Rules!$B$10=Rules!$D$10,SUM(HSD!B5:B12)+Rules!$B$6*HSD!B13+HSD!B36,SUM(HS!B5:B12)+Rules!$B$6*HS!B13+HS!B36)/(9+Rules!$B$6))*2</f>
        <v>-0.81264460422283835</v>
      </c>
      <c r="C46" s="1">
        <f>(IF(Rules!$B$10=Rules!$D$10,
SUM(HSD!C36*Inittialize!$F$2,HSD!C5*Inittialize!$F$3,HSD!C6*Inittialize!$F$4,HSD!C7*Inittialize!$F$5,HSD!C8*Inittialize!$F$6,HSD!C9*Inittialize!$F$7,HSD!C10*Inittialize!$F$8,HSD!C11*Inittialize!$F$9,HSD!C12*Inittialize!$F$10,HSD!C13*Inittialize!$F$11),
SUM(HS!C36*Inittialize!$F$2,HS!C5*Inittialize!$F$3,HS!C6*Inittialize!$F$4,HS!C7*Inittialize!$F$5,HS!C8*Inittialize!$F$6,HS!C9*Inittialize!$F$7,HS!C10*Inittialize!$F$8,HS!C11*Inittialize!$F$9,HS!C12*Inittialize!$F$10,HS!C13*Inittialize!$F$11)
)*2)</f>
        <v>-0.25643113412749502</v>
      </c>
      <c r="D46" s="1">
        <f>(IF(Rules!$B$10=Rules!$D$10,
SUM(HSD!D36*Inittialize!$F$2,HSD!D5*Inittialize!$F$3,HSD!D6*Inittialize!$F$4,HSD!D7*Inittialize!$F$5,HSD!D8*Inittialize!$F$6,HSD!D9*Inittialize!$F$7,HSD!D10*Inittialize!$F$8,HSD!D11*Inittialize!$F$9,HSD!D12*Inittialize!$F$10,HSD!D13*Inittialize!$F$11),
SUM(HS!D36*Inittialize!$F$2,HS!D5*Inittialize!$F$3,HS!D6*Inittialize!$F$4,HS!D7*Inittialize!$F$5,HS!D8*Inittialize!$F$6,HS!D9*Inittialize!$F$7,HS!D10*Inittialize!$F$8,HS!D11*Inittialize!$F$9,HS!D12*Inittialize!$F$10,HS!D13*Inittialize!$F$11)
)*2)</f>
        <v>-0.19062045452297965</v>
      </c>
      <c r="E46" s="1">
        <f>(IF(Rules!$B$10=Rules!$D$10,
SUM(HSD!E36*Inittialize!$F$2,HSD!E5*Inittialize!$F$3,HSD!E6*Inittialize!$F$4,HSD!E7*Inittialize!$F$5,HSD!E8*Inittialize!$F$6,HSD!E9*Inittialize!$F$7,HSD!E10*Inittialize!$F$8,HSD!E11*Inittialize!$F$9,HSD!E12*Inittialize!$F$10,HSD!E13*Inittialize!$F$11),
SUM(HS!E36*Inittialize!$F$2,HS!E5*Inittialize!$F$3,HS!E6*Inittialize!$F$4,HS!E7*Inittialize!$F$5,HS!E8*Inittialize!$F$6,HS!E9*Inittialize!$F$7,HS!E10*Inittialize!$F$8,HS!E11*Inittialize!$F$9,HS!E12*Inittialize!$F$10,HS!E13*Inittialize!$F$11)
)*2)</f>
        <v>-0.12295892839938853</v>
      </c>
      <c r="F46" s="1">
        <f>(IF(Rules!$B$10=Rules!$D$10,
SUM(HSD!F36*Inittialize!$F$2,HSD!F5*Inittialize!$F$3,HSD!F6*Inittialize!$F$4,HSD!F7*Inittialize!$F$5,HSD!F8*Inittialize!$F$6,HSD!F9*Inittialize!$F$7,HSD!F10*Inittialize!$F$8,HSD!F11*Inittialize!$F$9,HSD!F12*Inittialize!$F$10,HSD!F13*Inittialize!$F$11),
SUM(HS!F36*Inittialize!$F$2,HS!F5*Inittialize!$F$3,HS!F6*Inittialize!$F$4,HS!F7*Inittialize!$F$5,HS!F8*Inittialize!$F$6,HS!F9*Inittialize!$F$7,HS!F10*Inittialize!$F$8,HS!F11*Inittialize!$F$9,HS!F12*Inittialize!$F$10,HS!F13*Inittialize!$F$11)
)*2)</f>
        <v>-4.7957940783719594E-2</v>
      </c>
      <c r="G46" s="1">
        <f>(IF(Rules!$B$10=Rules!$D$10,
SUM(HSD!G36*Inittialize!$F$2,HSD!G5*Inittialize!$F$3,HSD!G6*Inittialize!$F$4,HSD!G7*Inittialize!$F$5,HSD!G8*Inittialize!$F$6,HSD!G9*Inittialize!$F$7,HSD!G10*Inittialize!$F$8,HSD!G11*Inittialize!$F$9,HSD!G12*Inittialize!$F$10,HSD!G13*Inittialize!$F$11),
SUM(HS!G36*Inittialize!$F$2,HS!G5*Inittialize!$F$3,HS!G6*Inittialize!$F$4,HS!G7*Inittialize!$F$5,HS!G8*Inittialize!$F$6,HS!G9*Inittialize!$F$7,HS!G10*Inittialize!$F$8,HS!G11*Inittialize!$F$9,HS!G12*Inittialize!$F$10,HS!G13*Inittialize!$F$11)
)*2)</f>
        <v>-2.3726756768804591E-3</v>
      </c>
      <c r="H46" s="1">
        <f>(IF(Rules!$B$10=Rules!$D$10,
SUM(HSD!H36*Inittialize!$F$2,HSD!H5*Inittialize!$F$3,HSD!H6*Inittialize!$F$4,HSD!H7*Inittialize!$F$5,HSD!H8*Inittialize!$F$6,HSD!H9*Inittialize!$F$7,HSD!H10*Inittialize!$F$8,HSD!H11*Inittialize!$F$9,HSD!H12*Inittialize!$F$10,HSD!H13*Inittialize!$F$11),
SUM(HS!H36*Inittialize!$F$2,HS!H5*Inittialize!$F$3,HS!H6*Inittialize!$F$4,HS!H7*Inittialize!$F$5,HS!H8*Inittialize!$F$6,HS!H9*Inittialize!$F$7,HS!H10*Inittialize!$F$8,HS!H11*Inittialize!$F$9,HS!H12*Inittialize!$F$10,HS!H13*Inittialize!$F$11)
)*2)</f>
        <v>-0.23889488376829704</v>
      </c>
      <c r="I46" s="1">
        <f>(IF(Rules!$B$10=Rules!$D$10,
SUM(HSD!I36*Inittialize!$F$2,HSD!I5*Inittialize!$F$3,HSD!I6*Inittialize!$F$4,HSD!I7*Inittialize!$F$5,HSD!I8*Inittialize!$F$6,HSD!I9*Inittialize!$F$7,HSD!I10*Inittialize!$F$8,HSD!I11*Inittialize!$F$9,HSD!I12*Inittialize!$F$10,HSD!I13*Inittialize!$F$11),
SUM(HS!I36*Inittialize!$F$2,HS!I5*Inittialize!$F$3,HS!I6*Inittialize!$F$4,HS!I7*Inittialize!$F$5,HS!I8*Inittialize!$F$6,HS!I9*Inittialize!$F$7,HS!I10*Inittialize!$F$8,HS!I11*Inittialize!$F$9,HS!I12*Inittialize!$F$10,HS!I13*Inittialize!$F$11)
)*2)</f>
        <v>-0.37618660780637042</v>
      </c>
      <c r="J46" s="1">
        <f>(IF(Rules!$B$10=Rules!$D$10,
SUM(HSD!J36*Inittialize!$F$2,HSD!J5*Inittialize!$F$3,HSD!J6*Inittialize!$F$4,HSD!J7*Inittialize!$F$5,HSD!J8*Inittialize!$F$6,HSD!J9*Inittialize!$F$7,HSD!J10*Inittialize!$F$8,HSD!J11*Inittialize!$F$9,HSD!J12*Inittialize!$F$10,HSD!J13*Inittialize!$F$11),
SUM(HS!J36*Inittialize!$F$2,HS!J5*Inittialize!$F$3,HS!J6*Inittialize!$F$4,HS!J7*Inittialize!$F$5,HS!J8*Inittialize!$F$6,HS!J9*Inittialize!$F$7,HS!J10*Inittialize!$F$8,HS!J11*Inittialize!$F$9,HS!J12*Inittialize!$F$10,HS!J13*Inittialize!$F$11)
)*2)</f>
        <v>-0.5332301067159182</v>
      </c>
      <c r="K46" s="9">
        <f>(IF(Rules!$B$10=Rules!$D$10,
SUM(HSD!K36*Inittialize!$F$2,HSD!K5*Inittialize!$F$3,HSD!K6*Inittialize!$F$4,HSD!K7*Inittialize!$F$5,HSD!K8*Inittialize!$F$6,HSD!K9*Inittialize!$F$7,HSD!K10*Inittialize!$F$8,HSD!K11*Inittialize!$F$9,HSD!K12*Inittialize!$F$10,HSD!K13*Inittialize!$F$11),
SUM(HS!K36*Inittialize!$F$2,HS!K5*Inittialize!$F$3,HS!K6*Inittialize!$F$4,HS!K7*Inittialize!$F$5,HS!K8*Inittialize!$F$6,HS!K9*Inittialize!$F$7,HS!K10*Inittialize!$F$8,HS!K11*Inittialize!$F$9,HS!K12*Inittialize!$F$10,HS!K13*Inittialize!$F$11)
)*2)</f>
        <v>-0.71548690516179581</v>
      </c>
    </row>
    <row r="47" spans="1:11" x14ac:dyDescent="0.2">
      <c r="A47" s="98">
        <v>6</v>
      </c>
      <c r="B47" s="93">
        <f>(IF(Rules!$B$10=Rules!$D$10,SUM(HSD!B6:B13)+Rules!$B$6*HSD!B14+HSD!B37,SUM(HS!B6:B13)+Rules!$B$6*HS!B14+HS!B37)/(9+Rules!$B$6))*2</f>
        <v>-0.83937380694202168</v>
      </c>
      <c r="C47" s="1">
        <f>(IF(Rules!$B$10=Rules!$D$10,
SUM(HSD!C37*Inittialize!$F$2,HSD!C6*Inittialize!$F$3,HSD!C7*Inittialize!$F$4,HSD!C8*Inittialize!$F$5,HSD!C9*Inittialize!$F$6,HSD!C10*Inittialize!$F$7,HSD!C11*Inittialize!$F$8,HSD!C12*Inittialize!$F$9,HSD!C13*Inittialize!$F$10,HSD!C14*Inittialize!$F$11),
SUM(HS!C37*Inittialize!$F$2,HS!C6*Inittialize!$F$3,HS!C7*Inittialize!$F$4,HS!C8*Inittialize!$F$5,HS!C9*Inittialize!$F$6,HS!C10*Inittialize!$F$7,HS!C11*Inittialize!$F$8,HS!C12*Inittialize!$F$9,HS!C13*Inittialize!$F$10,HS!C14*Inittialize!$F$11)
)*2)</f>
        <v>-0.28151823492003991</v>
      </c>
      <c r="D47" s="1">
        <f>(IF(Rules!$B$10=Rules!$D$10,
SUM(HSD!D37*Inittialize!$F$2,HSD!D6*Inittialize!$F$3,HSD!D7*Inittialize!$F$4,HSD!D8*Inittialize!$F$5,HSD!D9*Inittialize!$F$6,HSD!D10*Inittialize!$F$7,HSD!D11*Inittialize!$F$8,HSD!D12*Inittialize!$F$9,HSD!D13*Inittialize!$F$10,HSD!D14*Inittialize!$F$11),
SUM(HS!D37*Inittialize!$F$2,HS!D6*Inittialize!$F$3,HS!D7*Inittialize!$F$4,HS!D8*Inittialize!$F$5,HS!D9*Inittialize!$F$6,HS!D10*Inittialize!$F$7,HS!D11*Inittialize!$F$8,HS!D12*Inittialize!$F$9,HS!D13*Inittialize!$F$10,HS!D14*Inittialize!$F$11)
)*2)</f>
        <v>-0.21458215601721664</v>
      </c>
      <c r="E47" s="1">
        <f>(IF(Rules!$B$10=Rules!$D$10,
SUM(HSD!E37*Inittialize!$F$2,HSD!E6*Inittialize!$F$3,HSD!E7*Inittialize!$F$4,HSD!E8*Inittialize!$F$5,HSD!E9*Inittialize!$F$6,HSD!E10*Inittialize!$F$7,HSD!E11*Inittialize!$F$8,HSD!E12*Inittialize!$F$9,HSD!E13*Inittialize!$F$10,HSD!E14*Inittialize!$F$11),
SUM(HS!E37*Inittialize!$F$2,HS!E6*Inittialize!$F$3,HS!E7*Inittialize!$F$4,HS!E8*Inittialize!$F$5,HS!E9*Inittialize!$F$6,HS!E10*Inittialize!$F$7,HS!E11*Inittialize!$F$8,HS!E12*Inittialize!$F$9,HS!E13*Inittialize!$F$10,HS!E14*Inittialize!$F$11)
)*2)</f>
        <v>-0.14583428385277467</v>
      </c>
      <c r="F47" s="1">
        <f>(IF(Rules!$B$10=Rules!$D$10,
SUM(HSD!F37*Inittialize!$F$2,HSD!F6*Inittialize!$F$3,HSD!F7*Inittialize!$F$4,HSD!F8*Inittialize!$F$5,HSD!F9*Inittialize!$F$6,HSD!F10*Inittialize!$F$7,HSD!F11*Inittialize!$F$8,HSD!F12*Inittialize!$F$9,HSD!F13*Inittialize!$F$10,HSD!F14*Inittialize!$F$11),
SUM(HS!F37*Inittialize!$F$2,HS!F6*Inittialize!$F$3,HS!F7*Inittialize!$F$4,HS!F8*Inittialize!$F$5,HS!F9*Inittialize!$F$6,HS!F10*Inittialize!$F$7,HS!F11*Inittialize!$F$8,HS!F12*Inittialize!$F$9,HS!F13*Inittialize!$F$10,HS!F14*Inittialize!$F$11)
)*2)</f>
        <v>-6.9831946660204716E-2</v>
      </c>
      <c r="G47" s="1">
        <f>(IF(Rules!$B$10=Rules!$D$10,
SUM(HSD!G37*Inittialize!$F$2,HSD!G6*Inittialize!$F$3,HSD!G7*Inittialize!$F$4,HSD!G8*Inittialize!$F$5,HSD!G9*Inittialize!$F$6,HSD!G10*Inittialize!$F$7,HSD!G11*Inittialize!$F$8,HSD!G12*Inittialize!$F$9,HSD!G13*Inittialize!$F$10,HSD!G14*Inittialize!$F$11),
SUM(HS!G37*Inittialize!$F$2,HS!G6*Inittialize!$F$3,HS!G7*Inittialize!$F$4,HS!G8*Inittialize!$F$5,HS!G9*Inittialize!$F$6,HS!G10*Inittialize!$F$7,HS!G11*Inittialize!$F$8,HS!G12*Inittialize!$F$9,HS!G13*Inittialize!$F$10,HS!G14*Inittialize!$F$11)
)*2)</f>
        <v>-2.6011671059748692E-2</v>
      </c>
      <c r="H47" s="1">
        <f>(IF(Rules!$B$10=Rules!$D$10,
SUM(HSD!H37*Inittialize!$F$2,HSD!H6*Inittialize!$F$3,HSD!H7*Inittialize!$F$4,HSD!H8*Inittialize!$F$5,HSD!H9*Inittialize!$F$6,HSD!H10*Inittialize!$F$7,HSD!H11*Inittialize!$F$8,HSD!H12*Inittialize!$F$9,HSD!H13*Inittialize!$F$10,HSD!H14*Inittialize!$F$11),
SUM(HS!H37*Inittialize!$F$2,HS!H6*Inittialize!$F$3,HS!H7*Inittialize!$F$4,HS!H8*Inittialize!$F$5,HS!H9*Inittialize!$F$6,HS!H10*Inittialize!$F$7,HS!H11*Inittialize!$F$8,HS!H12*Inittialize!$F$9,HS!H13*Inittialize!$F$10,HS!H14*Inittialize!$F$11)
)*2)</f>
        <v>-0.30386541447339893</v>
      </c>
      <c r="I47" s="1">
        <f>(IF(Rules!$B$10=Rules!$D$10,
SUM(HSD!I37*Inittialize!$F$2,HSD!I6*Inittialize!$F$3,HSD!I7*Inittialize!$F$4,HSD!I8*Inittialize!$F$5,HSD!I9*Inittialize!$F$6,HSD!I10*Inittialize!$F$7,HSD!I11*Inittialize!$F$8,HSD!I12*Inittialize!$F$9,HSD!I13*Inittialize!$F$10,HSD!I14*Inittialize!$F$11),
SUM(HS!I37*Inittialize!$F$2,HS!I6*Inittialize!$F$3,HS!I7*Inittialize!$F$4,HS!I8*Inittialize!$F$5,HS!I9*Inittialize!$F$6,HS!I10*Inittialize!$F$7,HS!I11*Inittialize!$F$8,HS!I12*Inittialize!$F$9,HS!I13*Inittialize!$F$10,HS!I14*Inittialize!$F$11)
)*2)</f>
        <v>-0.43448376264156952</v>
      </c>
      <c r="J47" s="1">
        <f>(IF(Rules!$B$10=Rules!$D$10,
SUM(HSD!J37*Inittialize!$F$2,HSD!J6*Inittialize!$F$3,HSD!J7*Inittialize!$F$4,HSD!J8*Inittialize!$F$5,HSD!J9*Inittialize!$F$6,HSD!J10*Inittialize!$F$7,HSD!J11*Inittialize!$F$8,HSD!J12*Inittialize!$F$9,HSD!J13*Inittialize!$F$10,HSD!J14*Inittialize!$F$11),
SUM(HS!J37*Inittialize!$F$2,HS!J6*Inittialize!$F$3,HS!J7*Inittialize!$F$4,HS!J8*Inittialize!$F$5,HS!J9*Inittialize!$F$6,HS!J10*Inittialize!$F$7,HS!J11*Inittialize!$F$8,HS!J12*Inittialize!$F$9,HS!J13*Inittialize!$F$10,HS!J14*Inittialize!$F$11)
)*2)</f>
        <v>-0.58528140039545207</v>
      </c>
      <c r="K47" s="9">
        <f>(IF(Rules!$B$10=Rules!$D$10,
SUM(HSD!K37*Inittialize!$F$2,HSD!K6*Inittialize!$F$3,HSD!K7*Inittialize!$F$4,HSD!K8*Inittialize!$F$5,HSD!K9*Inittialize!$F$6,HSD!K10*Inittialize!$F$7,HSD!K11*Inittialize!$F$8,HSD!K12*Inittialize!$F$9,HSD!K13*Inittialize!$F$10,HSD!K14*Inittialize!$F$11),
SUM(HS!K37*Inittialize!$F$2,HS!K6*Inittialize!$F$3,HS!K7*Inittialize!$F$4,HS!K8*Inittialize!$F$5,HS!K9*Inittialize!$F$6,HS!K10*Inittialize!$F$7,HS!K11*Inittialize!$F$8,HS!K12*Inittialize!$F$9,HS!K13*Inittialize!$F$10,HS!K14*Inittialize!$F$11)
)*2)</f>
        <v>-0.76101532458579091</v>
      </c>
    </row>
    <row r="48" spans="1:11" x14ac:dyDescent="0.2">
      <c r="A48" s="98">
        <v>7</v>
      </c>
      <c r="B48" s="93">
        <f>(IF(Rules!$B$10=Rules!$D$10,SUM(HSD!B7:B14)+Rules!$B$6*HSD!B15+HSD!B38,SUM(HS!B7:B14)+Rules!$B$6*HS!B15+HS!B38)/(9+Rules!$B$6))*2</f>
        <v>-0.79942076745138202</v>
      </c>
      <c r="C48" s="1">
        <f>(IF(Rules!$B$10=Rules!$D$10,
SUM(HSD!C38*Inittialize!$F$2,HSD!C7*Inittialize!$F$3,HSD!C8*Inittialize!$F$4,HSD!C9*Inittialize!$F$5,HSD!C10*Inittialize!$F$6,HSD!C11*Inittialize!$F$7,HSD!C12*Inittialize!$F$8,HSD!C13*Inittialize!$F$9,HSD!C14*Inittialize!$F$10,HSD!C15*Inittialize!$F$11),
SUM(HS!C38*Inittialize!$F$2,HS!C7*Inittialize!$F$3,HS!C8*Inittialize!$F$4,HS!C9*Inittialize!$F$5,HS!C10*Inittialize!$F$6,HS!C11*Inittialize!$F$7,HS!C12*Inittialize!$F$8,HS!C13*Inittialize!$F$9,HS!C14*Inittialize!$F$10,HS!C15*Inittialize!$F$11)
)*2)</f>
        <v>-0.2183668557332327</v>
      </c>
      <c r="D48" s="1">
        <f>(IF(Rules!$B$10=Rules!$D$10,
SUM(HSD!D38*Inittialize!$F$2,HSD!D7*Inittialize!$F$3,HSD!D8*Inittialize!$F$4,HSD!D9*Inittialize!$F$5,HSD!D10*Inittialize!$F$6,HSD!D11*Inittialize!$F$7,HSD!D12*Inittialize!$F$8,HSD!D13*Inittialize!$F$9,HSD!D14*Inittialize!$F$10,HSD!D15*Inittialize!$F$11),
SUM(HS!D38*Inittialize!$F$2,HS!D7*Inittialize!$F$3,HS!D8*Inittialize!$F$4,HS!D9*Inittialize!$F$5,HS!D10*Inittialize!$F$6,HS!D11*Inittialize!$F$7,HS!D12*Inittialize!$F$8,HS!D13*Inittialize!$F$9,HS!D14*Inittialize!$F$10,HS!D15*Inittialize!$F$11)
)*2)</f>
        <v>-0.15316596380892705</v>
      </c>
      <c r="E48" s="1">
        <f>(IF(Rules!$B$10=Rules!$D$10,
SUM(HSD!E38*Inittialize!$F$2,HSD!E7*Inittialize!$F$3,HSD!E8*Inittialize!$F$4,HSD!E9*Inittialize!$F$5,HSD!E10*Inittialize!$F$6,HSD!E11*Inittialize!$F$7,HSD!E12*Inittialize!$F$8,HSD!E13*Inittialize!$F$9,HSD!E14*Inittialize!$F$10,HSD!E15*Inittialize!$F$11),
SUM(HS!E38*Inittialize!$F$2,HS!E7*Inittialize!$F$3,HS!E8*Inittialize!$F$4,HS!E9*Inittialize!$F$5,HS!E10*Inittialize!$F$6,HS!E11*Inittialize!$F$7,HS!E12*Inittialize!$F$8,HS!E13*Inittialize!$F$9,HS!E14*Inittialize!$F$10,HS!E15*Inittialize!$F$11)
)*2)</f>
        <v>-8.604358800868378E-2</v>
      </c>
      <c r="F48" s="1">
        <f>(IF(Rules!$B$10=Rules!$D$10,
SUM(HSD!F38*Inittialize!$F$2,HSD!F7*Inittialize!$F$3,HSD!F8*Inittialize!$F$4,HSD!F9*Inittialize!$F$5,HSD!F10*Inittialize!$F$6,HSD!F11*Inittialize!$F$7,HSD!F12*Inittialize!$F$8,HSD!F13*Inittialize!$F$9,HSD!F14*Inittialize!$F$10,HSD!F15*Inittialize!$F$11),
SUM(HS!F38*Inittialize!$F$2,HS!F7*Inittialize!$F$3,HS!F8*Inittialize!$F$4,HS!F9*Inittialize!$F$5,HS!F10*Inittialize!$F$6,HS!F11*Inittialize!$F$7,HS!F12*Inittialize!$F$8,HS!F13*Inittialize!$F$9,HS!F14*Inittialize!$F$10,HS!F15*Inittialize!$F$11)
)*2)</f>
        <v>-1.4542721805882116E-2</v>
      </c>
      <c r="G48" s="1">
        <f>(IF(Rules!$B$10=Rules!$D$10,
SUM(HSD!G38*Inittialize!$F$2,HSD!G7*Inittialize!$F$3,HSD!G8*Inittialize!$F$4,HSD!G9*Inittialize!$F$5,HSD!G10*Inittialize!$F$6,HSD!G11*Inittialize!$F$7,HSD!G12*Inittialize!$F$8,HSD!G13*Inittialize!$F$9,HSD!G14*Inittialize!$F$10,HSD!G15*Inittialize!$F$11),
SUM(HS!G38*Inittialize!$F$2,HS!G7*Inittialize!$F$3,HS!G8*Inittialize!$F$4,HS!G9*Inittialize!$F$5,HS!G10*Inittialize!$F$6,HS!G11*Inittialize!$F$7,HS!G12*Inittialize!$F$8,HS!G13*Inittialize!$F$9,HS!G14*Inittialize!$F$10,HS!G15*Inittialize!$F$11)
)*2)</f>
        <v>5.8370684707721637E-2</v>
      </c>
      <c r="H48" s="1">
        <f>(IF(Rules!$B$10=Rules!$D$10,
SUM(HSD!H38*Inittialize!$F$2,HSD!H7*Inittialize!$F$3,HSD!H8*Inittialize!$F$4,HSD!H9*Inittialize!$F$5,HSD!H10*Inittialize!$F$6,HSD!H11*Inittialize!$F$7,HSD!H12*Inittialize!$F$8,HSD!H13*Inittialize!$F$9,HSD!H14*Inittialize!$F$10,HSD!H15*Inittialize!$F$11),
SUM(HS!H38*Inittialize!$F$2,HS!H7*Inittialize!$F$3,HS!H8*Inittialize!$F$4,HS!H9*Inittialize!$F$5,HS!H10*Inittialize!$F$6,HS!H11*Inittialize!$F$7,HS!H12*Inittialize!$F$8,HS!H13*Inittialize!$F$9,HS!H14*Inittialize!$F$10,HS!H15*Inittialize!$F$11)
)*2)</f>
        <v>-0.13761559916085558</v>
      </c>
      <c r="I48" s="1">
        <f>(IF(Rules!$B$10=Rules!$D$10,
SUM(HSD!I38*Inittialize!$F$2,HSD!I7*Inittialize!$F$3,HSD!I8*Inittialize!$F$4,HSD!I9*Inittialize!$F$5,HSD!I10*Inittialize!$F$6,HSD!I11*Inittialize!$F$7,HSD!I12*Inittialize!$F$8,HSD!I13*Inittialize!$F$9,HSD!I14*Inittialize!$F$10,HSD!I15*Inittialize!$F$11),
SUM(HS!I38*Inittialize!$F$2,HS!I7*Inittialize!$F$3,HS!I8*Inittialize!$F$4,HS!I9*Inittialize!$F$5,HS!I10*Inittialize!$F$6,HS!I11*Inittialize!$F$7,HS!I12*Inittialize!$F$8,HS!I13*Inittialize!$F$9,HS!I14*Inittialize!$F$10,HS!I15*Inittialize!$F$11)
)*2)</f>
        <v>-0.42120953744869938</v>
      </c>
      <c r="J48" s="1">
        <f>(IF(Rules!$B$10=Rules!$D$10,
SUM(HSD!J38*Inittialize!$F$2,HSD!J7*Inittialize!$F$3,HSD!J8*Inittialize!$F$4,HSD!J9*Inittialize!$F$5,HSD!J10*Inittialize!$F$6,HSD!J11*Inittialize!$F$7,HSD!J12*Inittialize!$F$8,HSD!J13*Inittialize!$F$9,HSD!J14*Inittialize!$F$10,HSD!J15*Inittialize!$F$11),
SUM(HS!J38*Inittialize!$F$2,HS!J7*Inittialize!$F$3,HS!J8*Inittialize!$F$4,HS!J9*Inittialize!$F$5,HS!J10*Inittialize!$F$6,HS!J11*Inittialize!$F$7,HS!J12*Inittialize!$F$8,HS!J13*Inittialize!$F$9,HS!J14*Inittialize!$F$10,HS!J15*Inittialize!$F$11)
)*2)</f>
        <v>-0.57073088097375346</v>
      </c>
      <c r="K48" s="9">
        <f>(IF(Rules!$B$10=Rules!$D$10,
SUM(HSD!K38*Inittialize!$F$2,HSD!K7*Inittialize!$F$3,HSD!K8*Inittialize!$F$4,HSD!K9*Inittialize!$F$5,HSD!K10*Inittialize!$F$6,HSD!K11*Inittialize!$F$7,HSD!K12*Inittialize!$F$8,HSD!K13*Inittialize!$F$9,HSD!K14*Inittialize!$F$10,HSD!K15*Inittialize!$F$11),
SUM(HS!K38*Inittialize!$F$2,HS!K7*Inittialize!$F$3,HS!K8*Inittialize!$F$4,HS!K9*Inittialize!$F$5,HS!K10*Inittialize!$F$6,HS!K11*Inittialize!$F$7,HS!K12*Inittialize!$F$8,HS!K13*Inittialize!$F$9,HS!K14*Inittialize!$F$10,HS!K15*Inittialize!$F$11)
)*2)</f>
        <v>-0.73015579842789347</v>
      </c>
    </row>
    <row r="49" spans="1:11" x14ac:dyDescent="0.2">
      <c r="A49" s="98">
        <v>8</v>
      </c>
      <c r="B49" s="93">
        <f>(IF(Rules!$B$10=Rules!$D$10,SUM(HSD!B8:B15)+Rules!$B$6*HSD!B16+HSD!B39,SUM(HS!B8:B15)+Rules!$B$6*HS!B16+HS!B39)/(9+Rules!$B$6))*2</f>
        <v>-0.66068066918140156</v>
      </c>
      <c r="C49" s="1">
        <f>(IF(Rules!$B$10=Rules!$D$10,
SUM(HSD!C39*Inittialize!$F$2,HSD!C8*Inittialize!$F$3,HSD!C9*Inittialize!$F$4,HSD!C10*Inittialize!$F$5,HSD!C11*Inittialize!$F$6,HSD!C12*Inittialize!$F$7,HSD!C13*Inittialize!$F$8,HSD!C14*Inittialize!$F$9,HSD!C15*Inittialize!$F$10,HSD!C16*Inittialize!$F$11),
SUM(HS!C39*Inittialize!$F$2,HS!C8*Inittialize!$F$3,HS!C9*Inittialize!$F$4,HS!C10*Inittialize!$F$5,HS!C11*Inittialize!$F$6,HS!C12*Inittialize!$F$7,HS!C13*Inittialize!$F$8,HS!C14*Inittialize!$F$9,HS!C15*Inittialize!$F$10,HS!C16*Inittialize!$F$11)
)*2)</f>
        <v>-4.3596376017611335E-2</v>
      </c>
      <c r="D49" s="1">
        <f>(IF(Rules!$B$10=Rules!$D$10,
SUM(HSD!D39*Inittialize!$F$2,HSD!D8*Inittialize!$F$3,HSD!D9*Inittialize!$F$4,HSD!D10*Inittialize!$F$5,HSD!D11*Inittialize!$F$6,HSD!D12*Inittialize!$F$7,HSD!D13*Inittialize!$F$8,HSD!D14*Inittialize!$F$9,HSD!D15*Inittialize!$F$10,HSD!D16*Inittialize!$F$11),
SUM(HS!D39*Inittialize!$F$2,HS!D8*Inittialize!$F$3,HS!D9*Inittialize!$F$4,HS!D10*Inittialize!$F$5,HS!D11*Inittialize!$F$6,HS!D12*Inittialize!$F$7,HS!D13*Inittialize!$F$8,HS!D14*Inittialize!$F$9,HS!D15*Inittialize!$F$10,HS!D16*Inittialize!$F$11)
)*2)</f>
        <v>1.6010525061309511E-2</v>
      </c>
      <c r="E49" s="1">
        <f>(IF(Rules!$B$10=Rules!$D$10,
SUM(HSD!E39*Inittialize!$F$2,HSD!E8*Inittialize!$F$3,HSD!E9*Inittialize!$F$4,HSD!E10*Inittialize!$F$5,HSD!E11*Inittialize!$F$6,HSD!E12*Inittialize!$F$7,HSD!E13*Inittialize!$F$8,HSD!E14*Inittialize!$F$9,HSD!E15*Inittialize!$F$10,HSD!E16*Inittialize!$F$11),
SUM(HS!E39*Inittialize!$F$2,HS!E8*Inittialize!$F$3,HS!E9*Inittialize!$F$4,HS!E10*Inittialize!$F$5,HS!E11*Inittialize!$F$6,HS!E12*Inittialize!$F$7,HS!E13*Inittialize!$F$8,HS!E14*Inittialize!$F$9,HS!E15*Inittialize!$F$10,HS!E16*Inittialize!$F$11)
)*2)</f>
        <v>7.7568946554417609E-2</v>
      </c>
      <c r="F49" s="1">
        <f>(IF(Rules!$B$10=Rules!$D$10,
SUM(HSD!F39*Inittialize!$F$2,HSD!F8*Inittialize!$F$3,HSD!F9*Inittialize!$F$4,HSD!F10*Inittialize!$F$5,HSD!F11*Inittialize!$F$6,HSD!F12*Inittialize!$F$7,HSD!F13*Inittialize!$F$8,HSD!F14*Inittialize!$F$9,HSD!F15*Inittialize!$F$10,HSD!F16*Inittialize!$F$11),
SUM(HS!F39*Inittialize!$F$2,HS!F8*Inittialize!$F$3,HS!F9*Inittialize!$F$4,HS!F10*Inittialize!$F$5,HS!F11*Inittialize!$F$6,HS!F12*Inittialize!$F$7,HS!F13*Inittialize!$F$8,HS!F14*Inittialize!$F$9,HS!F15*Inittialize!$F$10,HS!F16*Inittialize!$F$11)
)*2)</f>
        <v>0.14160927196606737</v>
      </c>
      <c r="G49" s="1">
        <f>(IF(Rules!$B$10=Rules!$D$10,
SUM(HSD!G39*Inittialize!$F$2,HSD!G8*Inittialize!$F$3,HSD!G9*Inittialize!$F$4,HSD!G10*Inittialize!$F$5,HSD!G11*Inittialize!$F$6,HSD!G12*Inittialize!$F$7,HSD!G13*Inittialize!$F$8,HSD!G14*Inittialize!$F$9,HSD!G15*Inittialize!$F$10,HSD!G16*Inittialize!$F$11),
SUM(HS!G39*Inittialize!$F$2,HS!G8*Inittialize!$F$3,HS!G9*Inittialize!$F$4,HS!G10*Inittialize!$F$5,HS!G11*Inittialize!$F$6,HS!G12*Inittialize!$F$7,HS!G13*Inittialize!$F$8,HS!G14*Inittialize!$F$9,HS!G15*Inittialize!$F$10,HS!G16*Inittialize!$F$11)
)*2)</f>
        <v>0.2299203001924463</v>
      </c>
      <c r="H49" s="1">
        <f>(IF(Rules!$B$10=Rules!$D$10,
SUM(HSD!H39*Inittialize!$F$2,HSD!H8*Inittialize!$F$3,HSD!H9*Inittialize!$F$4,HSD!H10*Inittialize!$F$5,HSD!H11*Inittialize!$F$6,HSD!H12*Inittialize!$F$7,HSD!H13*Inittialize!$F$8,HSD!H14*Inittialize!$F$9,HSD!H15*Inittialize!$F$10,HSD!H16*Inittialize!$F$11),
SUM(HS!H39*Inittialize!$F$2,HS!H8*Inittialize!$F$3,HS!H9*Inittialize!$F$4,HS!H10*Inittialize!$F$5,HS!H11*Inittialize!$F$6,HS!H12*Inittialize!$F$7,HS!H13*Inittialize!$F$8,HS!H14*Inittialize!$F$9,HS!H15*Inittialize!$F$10,HS!H16*Inittialize!$F$11)
)*2)</f>
        <v>0.16441487872748572</v>
      </c>
      <c r="I49" s="1">
        <f>(IF(Rules!$B$10=Rules!$D$10,
SUM(HSD!I39*Inittialize!$F$2,HSD!I8*Inittialize!$F$3,HSD!I9*Inittialize!$F$4,HSD!I10*Inittialize!$F$5,HSD!I11*Inittialize!$F$6,HSD!I12*Inittialize!$F$7,HSD!I13*Inittialize!$F$8,HSD!I14*Inittialize!$F$9,HSD!I15*Inittialize!$F$10,HSD!I16*Inittialize!$F$11),
SUM(HS!I39*Inittialize!$F$2,HS!I8*Inittialize!$F$3,HS!I9*Inittialize!$F$4,HS!I10*Inittialize!$F$5,HS!I11*Inittialize!$F$6,HS!I12*Inittialize!$F$7,HS!I13*Inittialize!$F$8,HS!I14*Inittialize!$F$9,HS!I15*Inittialize!$F$10,HS!I16*Inittialize!$F$11)
)*2)</f>
        <v>-0.11979655131731255</v>
      </c>
      <c r="J49" s="1">
        <f>(IF(Rules!$B$10=Rules!$D$10,
SUM(HSD!J39*Inittialize!$F$2,HSD!J8*Inittialize!$F$3,HSD!J9*Inittialize!$F$4,HSD!J10*Inittialize!$F$5,HSD!J11*Inittialize!$F$6,HSD!J12*Inittialize!$F$7,HSD!J13*Inittialize!$F$8,HSD!J14*Inittialize!$F$9,HSD!J15*Inittialize!$F$10,HSD!J16*Inittialize!$F$11),
SUM(HS!J39*Inittialize!$F$2,HS!J8*Inittialize!$F$3,HS!J9*Inittialize!$F$4,HS!J10*Inittialize!$F$5,HS!J11*Inittialize!$F$6,HS!J12*Inittialize!$F$7,HS!J13*Inittialize!$F$8,HS!J14*Inittialize!$F$9,HS!J15*Inittialize!$F$10,HS!J16*Inittialize!$F$11)
)*2)</f>
        <v>-0.42037266399643536</v>
      </c>
      <c r="K49" s="9">
        <f>(IF(Rules!$B$10=Rules!$D$10,
SUM(HSD!K39*Inittialize!$F$2,HSD!K8*Inittialize!$F$3,HSD!K9*Inittialize!$F$4,HSD!K10*Inittialize!$F$5,HSD!K11*Inittialize!$F$6,HSD!K12*Inittialize!$F$7,HSD!K13*Inittialize!$F$8,HSD!K14*Inittialize!$F$9,HSD!K15*Inittialize!$F$10,HSD!K16*Inittialize!$F$11),
SUM(HS!K39*Inittialize!$F$2,HS!K8*Inittialize!$F$3,HS!K9*Inittialize!$F$4,HS!K10*Inittialize!$F$5,HS!K11*Inittialize!$F$6,HS!K12*Inittialize!$F$7,HS!K13*Inittialize!$F$8,HS!K14*Inittialize!$F$9,HS!K15*Inittialize!$F$10,HS!K16*Inittialize!$F$11)
)*2)</f>
        <v>-0.60355477228062737</v>
      </c>
    </row>
    <row r="50" spans="1:11" x14ac:dyDescent="0.2">
      <c r="A50" s="98">
        <v>9</v>
      </c>
      <c r="B50" s="93">
        <f>(IF(Rules!$B$10=Rules!$D$10,SUM(HSD!B9:B16)+Rules!$B$6*HSD!B17+HSD!B40,SUM(HS!B9:B16)+Rules!$B$6*HS!B17+HS!B40)/(9+Rules!$B$6))*2</f>
        <v>-0.50384952354144152</v>
      </c>
      <c r="C50" s="1">
        <f>(IF(Rules!$B$10=Rules!$D$10,
SUM(HSD!C40*Inittialize!$F$2,HSD!C9*Inittialize!$F$3,HSD!C10*Inittialize!$F$4,HSD!C11*Inittialize!$F$5,HSD!C12*Inittialize!$F$6,HSD!C13*Inittialize!$F$7,HSD!C14*Inittialize!$F$8,HSD!C15*Inittialize!$F$9,HSD!C16*Inittialize!$F$10,HSD!C17*Inittialize!$F$11),
SUM(HS!C40*Inittialize!$F$2,HS!C9*Inittialize!$F$3,HS!C10*Inittialize!$F$4,HS!C11*Inittialize!$F$5,HS!C12*Inittialize!$F$6,HS!C13*Inittialize!$F$7,HS!C14*Inittialize!$F$8,HS!C15*Inittialize!$F$9,HS!C16*Inittialize!$F$10,HS!C17*Inittialize!$F$11)
)*2)</f>
        <v>0.1488920751526811</v>
      </c>
      <c r="D50" s="1">
        <f>(IF(Rules!$B$10=Rules!$D$10,
SUM(HSD!D40*Inittialize!$F$2,HSD!D9*Inittialize!$F$3,HSD!D10*Inittialize!$F$4,HSD!D11*Inittialize!$F$5,HSD!D12*Inittialize!$F$6,HSD!D13*Inittialize!$F$7,HSD!D14*Inittialize!$F$8,HSD!D15*Inittialize!$F$9,HSD!D16*Inittialize!$F$10,HSD!D17*Inittialize!$F$11),
SUM(HS!D40*Inittialize!$F$2,HS!D9*Inittialize!$F$3,HS!D10*Inittialize!$F$4,HS!D11*Inittialize!$F$5,HS!D12*Inittialize!$F$6,HS!D13*Inittialize!$F$7,HS!D14*Inittialize!$F$8,HS!D15*Inittialize!$F$9,HS!D16*Inittialize!$F$10,HS!D17*Inittialize!$F$11)
)*2)</f>
        <v>0.20252940347775372</v>
      </c>
      <c r="E50" s="1">
        <f>(IF(Rules!$B$10=Rules!$D$10,
SUM(HSD!E40*Inittialize!$F$2,HSD!E9*Inittialize!$F$3,HSD!E10*Inittialize!$F$4,HSD!E11*Inittialize!$F$5,HSD!E12*Inittialize!$F$6,HSD!E13*Inittialize!$F$7,HSD!E14*Inittialize!$F$8,HSD!E15*Inittialize!$F$9,HSD!E16*Inittialize!$F$10,HSD!E17*Inittialize!$F$11),
SUM(HS!E40*Inittialize!$F$2,HS!E9*Inittialize!$F$3,HS!E10*Inittialize!$F$4,HS!E11*Inittialize!$F$5,HS!E12*Inittialize!$F$6,HS!E13*Inittialize!$F$7,HS!E14*Inittialize!$F$8,HS!E15*Inittialize!$F$9,HS!E16*Inittialize!$F$10,HS!E17*Inittialize!$F$11)
)*2)</f>
        <v>0.25796176239148355</v>
      </c>
      <c r="F50" s="1">
        <f>(IF(Rules!$B$10=Rules!$D$10,
SUM(HSD!F40*Inittialize!$F$2,HSD!F9*Inittialize!$F$3,HSD!F10*Inittialize!$F$4,HSD!F11*Inittialize!$F$5,HSD!F12*Inittialize!$F$6,HSD!F13*Inittialize!$F$7,HSD!F14*Inittialize!$F$8,HSD!F15*Inittialize!$F$9,HSD!F16*Inittialize!$F$10,HSD!F17*Inittialize!$F$11),
SUM(HS!F40*Inittialize!$F$2,HS!F9*Inittialize!$F$3,HS!F10*Inittialize!$F$4,HS!F11*Inittialize!$F$5,HS!F12*Inittialize!$F$6,HS!F13*Inittialize!$F$7,HS!F14*Inittialize!$F$8,HS!F15*Inittialize!$F$9,HS!F16*Inittialize!$F$10,HS!F17*Inittialize!$F$11)
)*2)</f>
        <v>0.31606371253303445</v>
      </c>
      <c r="G50" s="1">
        <f>(IF(Rules!$B$10=Rules!$D$10,
SUM(HSD!G40*Inittialize!$F$2,HSD!G9*Inittialize!$F$3,HSD!G10*Inittialize!$F$4,HSD!G11*Inittialize!$F$5,HSD!G12*Inittialize!$F$6,HSD!G13*Inittialize!$F$7,HSD!G14*Inittialize!$F$8,HSD!G15*Inittialize!$F$9,HSD!G16*Inittialize!$F$10,HSD!G17*Inittialize!$F$11),
SUM(HS!G40*Inittialize!$F$2,HS!G9*Inittialize!$F$3,HS!G10*Inittialize!$F$4,HS!G11*Inittialize!$F$5,HS!G12*Inittialize!$F$6,HS!G13*Inittialize!$F$7,HS!G14*Inittialize!$F$8,HS!G15*Inittialize!$F$9,HS!G16*Inittialize!$F$10,HS!G17*Inittialize!$F$11)
)*2)</f>
        <v>0.3920376785145574</v>
      </c>
      <c r="H50" s="1">
        <f>(IF(Rules!$B$10=Rules!$D$10,
SUM(HSD!H40*Inittialize!$F$2,HSD!H9*Inittialize!$F$3,HSD!H10*Inittialize!$F$4,HSD!H11*Inittialize!$F$5,HSD!H12*Inittialize!$F$6,HSD!H13*Inittialize!$F$7,HSD!H14*Inittialize!$F$8,HSD!H15*Inittialize!$F$9,HSD!H16*Inittialize!$F$10,HSD!H17*Inittialize!$F$11),
SUM(HS!H40*Inittialize!$F$2,HS!H9*Inittialize!$F$3,HS!H10*Inittialize!$F$4,HS!H11*Inittialize!$F$5,HS!H12*Inittialize!$F$6,HS!H13*Inittialize!$F$7,HS!H14*Inittialize!$F$8,HS!H15*Inittialize!$F$9,HS!H16*Inittialize!$F$10,HS!H17*Inittialize!$F$11)
)*2)</f>
        <v>0.34373571987390533</v>
      </c>
      <c r="I50" s="1">
        <f>(IF(Rules!$B$10=Rules!$D$10,
SUM(HSD!I40*Inittialize!$F$2,HSD!I9*Inittialize!$F$3,HSD!I10*Inittialize!$F$4,HSD!I11*Inittialize!$F$5,HSD!I12*Inittialize!$F$6,HSD!I13*Inittialize!$F$7,HSD!I14*Inittialize!$F$8,HSD!I15*Inittialize!$F$9,HSD!I16*Inittialize!$F$10,HSD!I17*Inittialize!$F$11),
SUM(HS!I40*Inittialize!$F$2,HS!I9*Inittialize!$F$3,HS!I10*Inittialize!$F$4,HS!I11*Inittialize!$F$5,HS!I12*Inittialize!$F$6,HS!I13*Inittialize!$F$7,HS!I14*Inittialize!$F$8,HS!I15*Inittialize!$F$9,HS!I16*Inittialize!$F$10,HS!I17*Inittialize!$F$11)
)*2)</f>
        <v>0.19675243487078509</v>
      </c>
      <c r="J50" s="1">
        <f>(IF(Rules!$B$10=Rules!$D$10,
SUM(HSD!J40*Inittialize!$F$2,HSD!J9*Inittialize!$F$3,HSD!J10*Inittialize!$F$4,HSD!J11*Inittialize!$F$5,HSD!J12*Inittialize!$F$6,HSD!J13*Inittialize!$F$7,HSD!J14*Inittialize!$F$8,HSD!J15*Inittialize!$F$9,HSD!J16*Inittialize!$F$10,HSD!J17*Inittialize!$F$11),
SUM(HS!J40*Inittialize!$F$2,HS!J9*Inittialize!$F$3,HS!J10*Inittialize!$F$4,HS!J11*Inittialize!$F$5,HS!J12*Inittialize!$F$6,HS!J13*Inittialize!$F$7,HS!J14*Inittialize!$F$8,HS!J15*Inittialize!$F$9,HS!J16*Inittialize!$F$10,HS!J17*Inittialize!$F$11)
)*2)</f>
        <v>-0.10435610692530353</v>
      </c>
      <c r="K50" s="9">
        <f>(IF(Rules!$B$10=Rules!$D$10,
SUM(HSD!K40*Inittialize!$F$2,HSD!K9*Inittialize!$F$3,HSD!K10*Inittialize!$F$4,HSD!K11*Inittialize!$F$5,HSD!K12*Inittialize!$F$6,HSD!K13*Inittialize!$F$7,HSD!K14*Inittialize!$F$8,HSD!K15*Inittialize!$F$9,HSD!K16*Inittialize!$F$10,HSD!K17*Inittialize!$F$11),
SUM(HS!K40*Inittialize!$F$2,HS!K9*Inittialize!$F$3,HS!K10*Inittialize!$F$4,HS!K11*Inittialize!$F$5,HS!K12*Inittialize!$F$6,HS!K13*Inittialize!$F$7,HS!K14*Inittialize!$F$8,HS!K15*Inittialize!$F$9,HS!K16*Inittialize!$F$10,HS!K17*Inittialize!$F$11)
)*2)</f>
        <v>-0.42686338071413132</v>
      </c>
    </row>
    <row r="51" spans="1:11" ht="17" thickBot="1" x14ac:dyDescent="0.25">
      <c r="A51" s="99">
        <v>10</v>
      </c>
      <c r="B51" s="94">
        <f>(IF(Rules!$B$10=Rules!$D$10,SUM(HSD!B10:B17)+Rules!$B$6*HSD!B18+HSD!B41,SUM(HS!B10:B17)+Rules!$B$6*HS!B18+HS!B41)/(9+Rules!$B$6))*2</f>
        <v>-0.29333578526071741</v>
      </c>
      <c r="C51" s="109">
        <f>(IF(Rules!$B$10=Rules!$D$10,
SUM(HSD!C41*Inittialize!$F$2,HSD!C10*Inittialize!$F$3,HSD!C11*Inittialize!$F$4,HSD!C12*Inittialize!$F$5,HSD!C13*Inittialize!$F$6,HSD!C14*Inittialize!$F$7,HSD!C15*Inittialize!$F$8,HSD!C16*Inittialize!$F$9,HSD!C17*Inittialize!$F$10,HSD!C18*Inittialize!$F$11),
SUM(HS!C41*Inittialize!$F$2,HS!C10*Inittialize!$F$3,HS!C11*Inittialize!$F$4,HS!C12*Inittialize!$F$5,HS!C13*Inittialize!$F$6,HS!C14*Inittialize!$F$7,HS!C15*Inittialize!$F$8,HS!C16*Inittialize!$F$9,HS!C17*Inittialize!$F$10,HS!C18*Inittialize!$F$11)
)*2)</f>
        <v>0.36499998801808992</v>
      </c>
      <c r="D51" s="109">
        <f>(IF(Rules!$B$10=Rules!$D$10,
SUM(HSD!D41*Inittialize!$F$2,HSD!D10*Inittialize!$F$3,HSD!D11*Inittialize!$F$4,HSD!D12*Inittialize!$F$5,HSD!D13*Inittialize!$F$6,HSD!D14*Inittialize!$F$7,HSD!D15*Inittialize!$F$8,HSD!D16*Inittialize!$F$9,HSD!D17*Inittialize!$F$10,HSD!D18*Inittialize!$F$11),
SUM(HS!D41*Inittialize!$F$2,HS!D10*Inittialize!$F$3,HS!D11*Inittialize!$F$4,HS!D12*Inittialize!$F$5,HS!D13*Inittialize!$F$6,HS!D14*Inittialize!$F$7,HS!D15*Inittialize!$F$8,HS!D16*Inittialize!$F$9,HS!D17*Inittialize!$F$10,HS!D18*Inittialize!$F$11)
)*2)</f>
        <v>0.41217595162788201</v>
      </c>
      <c r="E51" s="109">
        <f>(IF(Rules!$B$10=Rules!$D$10,
SUM(HSD!E41*Inittialize!$F$2,HSD!E10*Inittialize!$F$3,HSD!E11*Inittialize!$F$4,HSD!E12*Inittialize!$F$5,HSD!E13*Inittialize!$F$6,HSD!E14*Inittialize!$F$7,HSD!E15*Inittialize!$F$8,HSD!E16*Inittialize!$F$9,HSD!E17*Inittialize!$F$10,HSD!E18*Inittialize!$F$11),
SUM(HS!E41*Inittialize!$F$2,HS!E10*Inittialize!$F$3,HS!E11*Inittialize!$F$4,HS!E12*Inittialize!$F$5,HS!E13*Inittialize!$F$6,HS!E14*Inittialize!$F$7,HS!E15*Inittialize!$F$8,HS!E16*Inittialize!$F$9,HS!E17*Inittialize!$F$10,HS!E18*Inittialize!$F$11)
)*2)</f>
        <v>0.46094024379435394</v>
      </c>
      <c r="F51" s="109">
        <f>(IF(Rules!$B$10=Rules!$D$10,
SUM(HSD!F41*Inittialize!$F$2,HSD!F10*Inittialize!$F$3,HSD!F11*Inittialize!$F$4,HSD!F12*Inittialize!$F$5,HSD!F13*Inittialize!$F$6,HSD!F14*Inittialize!$F$7,HSD!F15*Inittialize!$F$8,HSD!F16*Inittialize!$F$9,HSD!F17*Inittialize!$F$10,HSD!F18*Inittialize!$F$11),
SUM(HS!F41*Inittialize!$F$2,HS!F10*Inittialize!$F$3,HS!F11*Inittialize!$F$4,HS!F12*Inittialize!$F$5,HS!F13*Inittialize!$F$6,HS!F14*Inittialize!$F$7,HS!F15*Inittialize!$F$8,HS!F16*Inittialize!$F$9,HS!F17*Inittialize!$F$10,HS!F18*Inittialize!$F$11)
)*2)</f>
        <v>0.51251710900326763</v>
      </c>
      <c r="G51" s="109">
        <f>(IF(Rules!$B$10=Rules!$D$10,
SUM(HSD!G41*Inittialize!$F$2,HSD!G10*Inittialize!$F$3,HSD!G11*Inittialize!$F$4,HSD!G12*Inittialize!$F$5,HSD!G13*Inittialize!$F$6,HSD!G14*Inittialize!$F$7,HSD!G15*Inittialize!$F$8,HSD!G16*Inittialize!$F$9,HSD!G17*Inittialize!$F$10,HSD!G18*Inittialize!$F$11),
SUM(HS!G41*Inittialize!$F$2,HS!G10*Inittialize!$F$3,HS!G11*Inittialize!$F$4,HS!G12*Inittialize!$F$5,HS!G13*Inittialize!$F$6,HS!G14*Inittialize!$F$7,HS!G15*Inittialize!$F$8,HS!G16*Inittialize!$F$9,HS!G17*Inittialize!$F$10,HS!G18*Inittialize!$F$11)
)*2)</f>
        <v>0.57559016859776846</v>
      </c>
      <c r="H51" s="109">
        <f>(IF(Rules!$B$10=Rules!$D$10,
SUM(HSD!H41*Inittialize!$F$2,HSD!H10*Inittialize!$F$3,HSD!H11*Inittialize!$F$4,HSD!H12*Inittialize!$F$5,HSD!H13*Inittialize!$F$6,HSD!H14*Inittialize!$F$7,HSD!H15*Inittialize!$F$8,HSD!H16*Inittialize!$F$9,HSD!H17*Inittialize!$F$10,HSD!H18*Inittialize!$F$11),
SUM(HS!H41*Inittialize!$F$2,HS!H10*Inittialize!$F$3,HS!H11*Inittialize!$F$4,HS!H12*Inittialize!$F$5,HS!H13*Inittialize!$F$6,HS!H14*Inittialize!$F$7,HS!H15*Inittialize!$F$8,HS!H16*Inittialize!$F$9,HS!H17*Inittialize!$F$10,HS!H18*Inittialize!$F$11)
)*2)</f>
        <v>0.51381748867217314</v>
      </c>
      <c r="I51" s="109">
        <f>(IF(Rules!$B$10=Rules!$D$10,
SUM(HSD!I41*Inittialize!$F$2,HSD!I10*Inittialize!$F$3,HSD!I11*Inittialize!$F$4,HSD!I12*Inittialize!$F$5,HSD!I13*Inittialize!$F$6,HSD!I14*Inittialize!$F$7,HSD!I15*Inittialize!$F$8,HSD!I16*Inittialize!$F$9,HSD!I17*Inittialize!$F$10,HSD!I18*Inittialize!$F$11),
SUM(HS!I41*Inittialize!$F$2,HS!I10*Inittialize!$F$3,HS!I11*Inittialize!$F$4,HS!I12*Inittialize!$F$5,HS!I13*Inittialize!$F$6,HS!I14*Inittialize!$F$7,HS!I15*Inittialize!$F$8,HS!I16*Inittialize!$F$9,HS!I17*Inittialize!$F$10,HS!I18*Inittialize!$F$11)
)*2)</f>
        <v>0.39590741666395229</v>
      </c>
      <c r="J51" s="109">
        <f>(IF(Rules!$B$10=Rules!$D$10,
SUM(HSD!J41*Inittialize!$F$2,HSD!J10*Inittialize!$F$3,HSD!J11*Inittialize!$F$4,HSD!J12*Inittialize!$F$5,HSD!J13*Inittialize!$F$6,HSD!J14*Inittialize!$F$7,HSD!J15*Inittialize!$F$8,HSD!J16*Inittialize!$F$9,HSD!J17*Inittialize!$F$10,HSD!J18*Inittialize!$F$11),
SUM(HS!J41*Inittialize!$F$2,HS!J10*Inittialize!$F$3,HS!J11*Inittialize!$F$4,HS!J12*Inittialize!$F$5,HS!J13*Inittialize!$F$6,HS!J14*Inittialize!$F$7,HS!J15*Inittialize!$F$8,HS!J16*Inittialize!$F$9,HS!J17*Inittialize!$F$10,HS!J18*Inittialize!$F$11)
)*2)</f>
        <v>0.23305918213856766</v>
      </c>
      <c r="K51" s="10">
        <f>(IF(Rules!$B$10=Rules!$D$10,
SUM(HSD!K41*Inittialize!$F$2,HSD!K10*Inittialize!$F$3,HSD!K11*Inittialize!$F$4,HSD!K12*Inittialize!$F$5,HSD!K13*Inittialize!$F$6,HSD!K14*Inittialize!$F$7,HSD!K15*Inittialize!$F$8,HSD!K16*Inittialize!$F$9,HSD!K17*Inittialize!$F$10,HSD!K18*Inittialize!$F$11),
SUM(HS!K41*Inittialize!$F$2,HS!K10*Inittialize!$F$3,HS!K11*Inittialize!$F$4,HS!K12*Inittialize!$F$5,HS!K13*Inittialize!$F$6,HS!K14*Inittialize!$F$7,HS!K15*Inittialize!$F$8,HS!K16*Inittialize!$F$9,HS!K17*Inittialize!$F$10,HS!K18*Inittialize!$F$11)
)*2)</f>
        <v>-8.9980520767225902E-2</v>
      </c>
    </row>
    <row r="52" spans="1:11" ht="17" thickBot="1" x14ac:dyDescent="0.25"/>
    <row r="53" spans="1:11" ht="17" thickBot="1" x14ac:dyDescent="0.25">
      <c r="A53" s="437" t="s">
        <v>203</v>
      </c>
      <c r="B53" s="405"/>
      <c r="C53" s="405"/>
      <c r="D53" s="405"/>
      <c r="E53" s="405"/>
      <c r="F53" s="405"/>
      <c r="G53" s="405"/>
      <c r="H53" s="405"/>
      <c r="I53" s="405"/>
      <c r="J53" s="405"/>
      <c r="K53" s="406"/>
    </row>
    <row r="54" spans="1:11" ht="17" thickBot="1" x14ac:dyDescent="0.25">
      <c r="A54" s="138" t="s">
        <v>7</v>
      </c>
      <c r="B54" s="115">
        <v>1</v>
      </c>
      <c r="C54" s="116">
        <v>2</v>
      </c>
      <c r="D54" s="116">
        <v>3</v>
      </c>
      <c r="E54" s="116">
        <v>4</v>
      </c>
      <c r="F54" s="116">
        <v>5</v>
      </c>
      <c r="G54" s="116">
        <v>6</v>
      </c>
      <c r="H54" s="116">
        <v>7</v>
      </c>
      <c r="I54" s="116">
        <v>8</v>
      </c>
      <c r="J54" s="116">
        <v>9</v>
      </c>
      <c r="K54" s="104">
        <v>10</v>
      </c>
    </row>
    <row r="55" spans="1:11" x14ac:dyDescent="0.2">
      <c r="A55" s="100" t="s">
        <v>22</v>
      </c>
      <c r="B55" s="107">
        <f>(IF(Rules!$B$18=5,MAX(Pair!B3,Pair!B16,Pair!B29,Pair!B42),IF(Rules!$B$18=4,MAX(Pair!B16,Pair!B42,Pair!B29),IF(Rules!$B$18=3,MAX(Pair!B29,Pair!B42),Pair!B42))))</f>
        <v>-0.11815715102876462</v>
      </c>
      <c r="C55" s="108">
        <f>(IF(Rules!$B$18=5,MAX(Pair!C3,Pair!C16,Pair!C29,Pair!C42),IF(Rules!$B$18=4,MAX(Pair!C16,Pair!C42,Pair!C29),IF(Rules!$B$18=3,MAX(Pair!C29,Pair!C42),Pair!C42))))</f>
        <v>0.47064092333946905</v>
      </c>
      <c r="D55" s="108">
        <f>(IF(Rules!$B$18=5,MAX(Pair!D3,Pair!D16,Pair!D29,Pair!D42),IF(Rules!$B$18=4,MAX(Pair!D16,Pair!D42,Pair!D29),IF(Rules!$B$18=3,MAX(Pair!D29,Pair!D42),Pair!D42))))</f>
        <v>0.51779525312221697</v>
      </c>
      <c r="E55" s="108">
        <f>(IF(Rules!$B$18=5,MAX(Pair!E3,Pair!E16,Pair!E29,Pair!E42),IF(Rules!$B$18=4,MAX(Pair!E16,Pair!E42,Pair!E29),IF(Rules!$B$18=3,MAX(Pair!E29,Pair!E42),Pair!E42))))</f>
        <v>0.56604055041797596</v>
      </c>
      <c r="F55" s="108">
        <f>(IF(Rules!$B$18=5,MAX(Pair!F3,Pair!F16,Pair!F29,Pair!F42),IF(Rules!$B$18=4,MAX(Pair!F16,Pair!F42,Pair!F29),IF(Rules!$B$18=3,MAX(Pair!F29,Pair!F42),Pair!F42))))</f>
        <v>0.6146990179090277</v>
      </c>
      <c r="G55" s="108">
        <f>(IF(Rules!$B$18=5,MAX(Pair!G3,Pair!G16,Pair!G29,Pair!G42),IF(Rules!$B$18=4,MAX(Pair!G16,Pair!G42,Pair!G29),IF(Rules!$B$18=3,MAX(Pair!G29,Pair!G42),Pair!G42))))</f>
        <v>0.66738009490756944</v>
      </c>
      <c r="H55" s="108">
        <f>(IF(Rules!$B$18=5,MAX(Pair!H3,Pair!H16,Pair!H29,Pair!H42),IF(Rules!$B$18=4,MAX(Pair!H16,Pair!H42,Pair!H29),IF(Rules!$B$18=3,MAX(Pair!H29,Pair!H42),Pair!H42))))</f>
        <v>0.46288894886429077</v>
      </c>
      <c r="I55" s="108">
        <f>(IF(Rules!$B$18=5,MAX(Pair!I3,Pair!I16,Pair!I29,Pair!I42),IF(Rules!$B$18=4,MAX(Pair!I16,Pair!I42,Pair!I29),IF(Rules!$B$18=3,MAX(Pair!I29,Pair!I42),Pair!I42))))</f>
        <v>0.35069259087031507</v>
      </c>
      <c r="J55" s="108">
        <f>(IF(Rules!$B$18=5,MAX(Pair!J3,Pair!J16,Pair!J29,Pair!J42),IF(Rules!$B$18=4,MAX(Pair!J16,Pair!J42,Pair!J29),IF(Rules!$B$18=3,MAX(Pair!J29,Pair!J42),Pair!J42))))</f>
        <v>0.2277834231524547</v>
      </c>
      <c r="K55" s="57">
        <f>(IF(Rules!$B$18=5,MAX(Pair!K3,Pair!K16,Pair!K29,Pair!K42),IF(Rules!$B$18=4,MAX(Pair!K16,Pair!K42,Pair!K29),IF(Rules!$B$18=3,MAX(Pair!K29,Pair!K42),Pair!K42))))</f>
        <v>5.935764187064374E-2</v>
      </c>
    </row>
    <row r="56" spans="1:11" x14ac:dyDescent="0.2">
      <c r="A56" s="98">
        <v>2</v>
      </c>
      <c r="B56" s="93">
        <f>(IF(Rules!$B$12=5,MAX(Pair!B4,Pair!B17,Pair!B30,Pair!B43),IF(Rules!$B$12=4,MAX(Pair!B17,Pair!B43,Pair!B30),IF(Rules!$B$12=3,MAX(Pair!B30,Pair!B43),Pair!B43))))</f>
        <v>-0.68913674385068369</v>
      </c>
      <c r="C56" s="1">
        <f>(IF(Rules!$B$12=5,MAX(Pair!C4,Pair!C17,Pair!C30,Pair!C43),IF(Rules!$B$12=4,MAX(Pair!C17,Pair!C43,Pair!C30),IF(Rules!$B$12=3,MAX(Pair!C30,Pair!C43),Pair!C43))))</f>
        <v>-0.15176871663789815</v>
      </c>
      <c r="D56" s="1">
        <f>(IF(Rules!$B$12=5,MAX(Pair!D4,Pair!D17,Pair!D30,Pair!D43),IF(Rules!$B$12=4,MAX(Pair!D17,Pair!D43,Pair!D30),IF(Rules!$B$12=3,MAX(Pair!D30,Pair!D43),Pair!D43))))</f>
        <v>-9.9501412292823971E-2</v>
      </c>
      <c r="E56" s="1">
        <f>(IF(Rules!$B$12=5,MAX(Pair!E4,Pair!E17,Pair!E30,Pair!E43),IF(Rules!$B$12=4,MAX(Pair!E17,Pair!E43,Pair!E30),IF(Rules!$B$12=3,MAX(Pair!E30,Pair!E43),Pair!E43))))</f>
        <v>-4.4200824271668826E-2</v>
      </c>
      <c r="F56" s="1">
        <f>(IF(Rules!$B$12=5,MAX(Pair!F4,Pair!F17,Pair!F30,Pair!F43),IF(Rules!$B$12=4,MAX(Pair!F17,Pair!F43,Pair!F30),IF(Rules!$B$12=3,MAX(Pair!F30,Pair!F43),Pair!F43))))</f>
        <v>2.7460064569566803E-2</v>
      </c>
      <c r="G56" s="1">
        <f>(IF(Rules!$B$12=5,MAX(Pair!G4,Pair!G17,Pair!G30,Pair!G43),IF(Rules!$B$12=4,MAX(Pair!G17,Pair!G43,Pair!G30),IF(Rules!$B$12=3,MAX(Pair!G30,Pair!G43),Pair!G43))))</f>
        <v>7.7766823892602366E-2</v>
      </c>
      <c r="H56" s="1">
        <f>(IF(Rules!$B$12=5,MAX(Pair!H4,Pair!H17,Pair!H30,Pair!H43),IF(Rules!$B$12=4,MAX(Pair!H17,Pair!H43,Pair!H30),IF(Rules!$B$12=3,MAX(Pair!H30,Pair!H43),Pair!H43))))</f>
        <v>-5.4514042751724501E-2</v>
      </c>
      <c r="I56" s="1">
        <f>(IF(Rules!$B$12=5,MAX(Pair!I4,Pair!I17,Pair!I30,Pair!I43),IF(Rules!$B$12=4,MAX(Pair!I17,Pair!I43,Pair!I30),IF(Rules!$B$12=3,MAX(Pair!I30,Pair!I43),Pair!I43))))</f>
        <v>-0.20632345555025439</v>
      </c>
      <c r="J56" s="1">
        <f>(IF(Rules!$B$12=5,MAX(Pair!J4,Pair!J17,Pair!J30,Pair!J43),IF(Rules!$B$12=4,MAX(Pair!J17,Pair!J43,Pair!J30),IF(Rules!$B$12=3,MAX(Pair!J30,Pair!J43),Pair!J43))))</f>
        <v>-0.3800942861070169</v>
      </c>
      <c r="K56" s="9">
        <f>(IF(Rules!$B$12=5,MAX(Pair!K4,Pair!K17,Pair!K30,Pair!K43),IF(Rules!$B$12=4,MAX(Pair!K17,Pair!K43,Pair!K30),IF(Rules!$B$12=3,MAX(Pair!K30,Pair!K43),Pair!K43))))</f>
        <v>-0.58192745547954861</v>
      </c>
    </row>
    <row r="57" spans="1:11" x14ac:dyDescent="0.2">
      <c r="A57" s="98">
        <v>3</v>
      </c>
      <c r="B57" s="93">
        <f>(IF(Rules!$B$12=5,MAX(Pair!B5,Pair!B18,Pair!B31,Pair!B44),IF(Rules!$B$12=4,MAX(Pair!B18,Pair!B44,Pair!B31),IF(Rules!$B$12=3,MAX(Pair!B31,Pair!B44),Pair!B44))))</f>
        <v>-0.72948928198951069</v>
      </c>
      <c r="C57" s="1">
        <f>(IF(Rules!$B$12=5,MAX(Pair!C5,Pair!C18,Pair!C31,Pair!C44),IF(Rules!$B$12=4,MAX(Pair!C18,Pair!C44,Pair!C31),IF(Rules!$B$12=3,MAX(Pair!C31,Pair!C44),Pair!C44))))</f>
        <v>-0.20104500879570503</v>
      </c>
      <c r="D57" s="1">
        <f>(IF(Rules!$B$12=5,MAX(Pair!D5,Pair!D18,Pair!D31,Pair!D44),IF(Rules!$B$12=4,MAX(Pair!D18,Pair!D44,Pair!D31),IF(Rules!$B$12=3,MAX(Pair!D31,Pair!D44),Pair!D44))))</f>
        <v>-0.13775171655779492</v>
      </c>
      <c r="E57" s="1">
        <f>(IF(Rules!$B$12=5,MAX(Pair!E5,Pair!E18,Pair!E31,Pair!E44),IF(Rules!$B$12=4,MAX(Pair!E18,Pair!E44,Pair!E31),IF(Rules!$B$12=3,MAX(Pair!E31,Pair!E44),Pair!E44))))</f>
        <v>-7.2522581417810733E-2</v>
      </c>
      <c r="F57" s="1">
        <f>(IF(Rules!$B$12=5,MAX(Pair!F5,Pair!F18,Pair!F31,Pair!F44),IF(Rules!$B$12=4,MAX(Pair!F18,Pair!F44,Pair!F31),IF(Rules!$B$12=3,MAX(Pair!F31,Pair!F44),Pair!F44))))</f>
        <v>3.3991424279342097E-4</v>
      </c>
      <c r="G57" s="1">
        <f>(IF(Rules!$B$12=5,MAX(Pair!G5,Pair!G18,Pair!G31,Pair!G44),IF(Rules!$B$12=4,MAX(Pair!G18,Pair!G44,Pair!G31),IF(Rules!$B$12=3,MAX(Pair!G31,Pair!G44),Pair!G44))))</f>
        <v>4.8942606413118622E-2</v>
      </c>
      <c r="H57" s="1">
        <f>(IF(Rules!$B$12=5,MAX(Pair!H5,Pair!H18,Pair!H31,Pair!H44),IF(Rules!$B$12=4,MAX(Pair!H18,Pair!H44,Pair!H31),IF(Rules!$B$12=3,MAX(Pair!H31,Pair!H44),Pair!H44))))</f>
        <v>-0.11487517708071332</v>
      </c>
      <c r="I57" s="1">
        <f>(IF(Rules!$B$12=5,MAX(Pair!I5,Pair!I18,Pair!I31,Pair!I44),IF(Rules!$B$12=4,MAX(Pair!I18,Pair!I44,Pair!I31),IF(Rules!$B$12=3,MAX(Pair!I31,Pair!I44),Pair!I44))))</f>
        <v>-0.26188376130040203</v>
      </c>
      <c r="J57" s="1">
        <f>(IF(Rules!$B$12=5,MAX(Pair!J5,Pair!J18,Pair!J31,Pair!J44),IF(Rules!$B$12=4,MAX(Pair!J18,Pair!J44,Pair!J31),IF(Rules!$B$12=3,MAX(Pair!J31,Pair!J44),Pair!J44))))</f>
        <v>-0.43015324562724871</v>
      </c>
      <c r="K57" s="9">
        <f>(IF(Rules!$B$12=5,MAX(Pair!K5,Pair!K18,Pair!K31,Pair!K44),IF(Rules!$B$12=4,MAX(Pair!K18,Pair!K44,Pair!K31),IF(Rules!$B$12=3,MAX(Pair!K31,Pair!K44),Pair!K44))))</f>
        <v>-0.62555960256519616</v>
      </c>
    </row>
    <row r="58" spans="1:11" x14ac:dyDescent="0.2">
      <c r="A58" s="98">
        <v>4</v>
      </c>
      <c r="B58" s="93">
        <f>(IF(Rules!$B$12=5,MAX(Pair!B6,Pair!B19,Pair!B32,Pair!B45),IF(Rules!$B$12=4,MAX(Pair!B19,Pair!B45,Pair!B32),IF(Rules!$B$12=3,MAX(Pair!B32,Pair!B45),Pair!B45))))</f>
        <v>-0.77077061323373264</v>
      </c>
      <c r="C58" s="1">
        <f>(IF(Rules!$B$12=5,MAX(Pair!C6,Pair!C19,Pair!C32,Pair!C45),IF(Rules!$B$12=4,MAX(Pair!C19,Pair!C45,Pair!C32),IF(Rules!$B$12=3,MAX(Pair!C32,Pair!C45),Pair!C45))))</f>
        <v>-0.22982665523784276</v>
      </c>
      <c r="D58" s="1">
        <f>(IF(Rules!$B$12=5,MAX(Pair!D6,Pair!D19,Pair!D32,Pair!D45),IF(Rules!$B$12=4,MAX(Pair!D19,Pair!D45,Pair!D32),IF(Rules!$B$12=3,MAX(Pair!D32,Pair!D45),Pair!D45))))</f>
        <v>-0.16522662859948864</v>
      </c>
      <c r="E58" s="1">
        <f>(IF(Rules!$B$12=5,MAX(Pair!E6,Pair!E19,Pair!E32,Pair!E45),IF(Rules!$B$12=4,MAX(Pair!E19,Pair!E45,Pair!E32),IF(Rules!$B$12=3,MAX(Pair!E32,Pair!E45),Pair!E45))))</f>
        <v>-9.8734840213833858E-2</v>
      </c>
      <c r="F58" s="1">
        <f>(IF(Rules!$B$12=5,MAX(Pair!F6,Pair!F19,Pair!F32,Pair!F45),IF(Rules!$B$12=4,MAX(Pair!F19,Pair!F45,Pair!F32),IF(Rules!$B$12=3,MAX(Pair!F32,Pair!F45),Pair!F45))))</f>
        <v>-2.4759853039853105E-2</v>
      </c>
      <c r="G58" s="1">
        <f>(IF(Rules!$B$12=5,MAX(Pair!G6,Pair!G19,Pair!G32,Pair!G45),IF(Rules!$B$12=4,MAX(Pair!G19,Pair!G45,Pair!G32),IF(Rules!$B$12=3,MAX(Pair!G32,Pair!G45),Pair!G45))))</f>
        <v>2.2260834561959486E-2</v>
      </c>
      <c r="H58" s="1">
        <f>(IF(Rules!$B$12=5,MAX(Pair!H6,Pair!H19,Pair!H32,Pair!H45),IF(Rules!$B$12=4,MAX(Pair!H19,Pair!H45,Pair!H32),IF(Rules!$B$12=3,MAX(Pair!H32,Pair!H45),Pair!H45))))</f>
        <v>-0.17655840211692739</v>
      </c>
      <c r="I58" s="1">
        <f>(IF(Rules!$B$12=5,MAX(Pair!I6,Pair!I19,Pair!I32,Pair!I45),IF(Rules!$B$12=4,MAX(Pair!I19,Pair!I45,Pair!I32),IF(Rules!$B$12=3,MAX(Pair!I32,Pair!I45),Pair!I45))))</f>
        <v>-0.31866830532041024</v>
      </c>
      <c r="J58" s="1">
        <f>(IF(Rules!$B$12=5,MAX(Pair!J6,Pair!J19,Pair!J32,Pair!J45),IF(Rules!$B$12=4,MAX(Pair!J19,Pair!J45,Pair!J32),IF(Rules!$B$12=3,MAX(Pair!J32,Pair!J45),Pair!J45))))</f>
        <v>-0.48133235830673105</v>
      </c>
      <c r="K58" s="9">
        <f>(IF(Rules!$B$12=5,MAX(Pair!K6,Pair!K19,Pair!K32,Pair!K45),IF(Rules!$B$12=4,MAX(Pair!K19,Pair!K45,Pair!K32),IF(Rules!$B$12=3,MAX(Pair!K32,Pair!K45),Pair!K45))))</f>
        <v>-0.67019972872702205</v>
      </c>
    </row>
    <row r="59" spans="1:11" x14ac:dyDescent="0.2">
      <c r="A59" s="98">
        <v>5</v>
      </c>
      <c r="B59" s="93">
        <f>(IF(Rules!$B$12=5,MAX(Pair!B7,Pair!B20,Pair!B33,Pair!B46),IF(Rules!$B$12=4,MAX(Pair!B20,Pair!B46,Pair!B33),IF(Rules!$B$12=3,MAX(Pair!B33,Pair!B46),Pair!B46))))</f>
        <v>-0.81264460422283835</v>
      </c>
      <c r="C59" s="1">
        <f>(IF(Rules!$B$12=5,MAX(Pair!C7,Pair!C20,Pair!C33,Pair!C46),IF(Rules!$B$12=4,MAX(Pair!C20,Pair!C46,Pair!C33),IF(Rules!$B$12=3,MAX(Pair!C33,Pair!C46),Pair!C46))))</f>
        <v>-0.25643113412749502</v>
      </c>
      <c r="D59" s="1">
        <f>(IF(Rules!$B$12=5,MAX(Pair!D7,Pair!D20,Pair!D33,Pair!D46),IF(Rules!$B$12=4,MAX(Pair!D20,Pair!D46,Pair!D33),IF(Rules!$B$12=3,MAX(Pair!D33,Pair!D46),Pair!D46))))</f>
        <v>-0.19062045452297965</v>
      </c>
      <c r="E59" s="1">
        <f>(IF(Rules!$B$12=5,MAX(Pair!E7,Pair!E20,Pair!E33,Pair!E46),IF(Rules!$B$12=4,MAX(Pair!E20,Pair!E46,Pair!E33),IF(Rules!$B$12=3,MAX(Pair!E33,Pair!E46),Pair!E46))))</f>
        <v>-0.12295892839938853</v>
      </c>
      <c r="F59" s="1">
        <f>(IF(Rules!$B$12=5,MAX(Pair!F7,Pair!F20,Pair!F33,Pair!F46),IF(Rules!$B$12=4,MAX(Pair!F20,Pair!F46,Pair!F33),IF(Rules!$B$12=3,MAX(Pair!F33,Pair!F46),Pair!F46))))</f>
        <v>-4.7957940783719594E-2</v>
      </c>
      <c r="G59" s="1">
        <f>(IF(Rules!$B$12=5,MAX(Pair!G7,Pair!G20,Pair!G33,Pair!G46),IF(Rules!$B$12=4,MAX(Pair!G20,Pair!G46,Pair!G33),IF(Rules!$B$12=3,MAX(Pair!G33,Pair!G46),Pair!G46))))</f>
        <v>-2.3726756768804591E-3</v>
      </c>
      <c r="H59" s="1">
        <f>(IF(Rules!$B$12=5,MAX(Pair!H7,Pair!H20,Pair!H33,Pair!H46),IF(Rules!$B$12=4,MAX(Pair!H20,Pair!H46,Pair!H33),IF(Rules!$B$12=3,MAX(Pair!H33,Pair!H46),Pair!H46))))</f>
        <v>-0.23889488376829704</v>
      </c>
      <c r="I59" s="1">
        <f>(IF(Rules!$B$12=5,MAX(Pair!I7,Pair!I20,Pair!I33,Pair!I46),IF(Rules!$B$12=4,MAX(Pair!I20,Pair!I46,Pair!I33),IF(Rules!$B$12=3,MAX(Pair!I33,Pair!I46),Pair!I46))))</f>
        <v>-0.37618660780637042</v>
      </c>
      <c r="J59" s="1">
        <f>(IF(Rules!$B$12=5,MAX(Pair!J7,Pair!J20,Pair!J33,Pair!J46),IF(Rules!$B$12=4,MAX(Pair!J20,Pair!J46,Pair!J33),IF(Rules!$B$12=3,MAX(Pair!J33,Pair!J46),Pair!J46))))</f>
        <v>-0.5332301067159182</v>
      </c>
      <c r="K59" s="9">
        <f>(IF(Rules!$B$12=5,MAX(Pair!K7,Pair!K20,Pair!K33,Pair!K46),IF(Rules!$B$12=4,MAX(Pair!K20,Pair!K46,Pair!K33),IF(Rules!$B$12=3,MAX(Pair!K33,Pair!K46),Pair!K46))))</f>
        <v>-0.71548690516179581</v>
      </c>
    </row>
    <row r="60" spans="1:11" x14ac:dyDescent="0.2">
      <c r="A60" s="98">
        <v>6</v>
      </c>
      <c r="B60" s="93">
        <f>(IF(Rules!$B$12=5,MAX(Pair!B8,Pair!B21,Pair!B34,Pair!B47),IF(Rules!$B$12=4,MAX(Pair!B21,Pair!B47,Pair!B34),IF(Rules!$B$12=3,MAX(Pair!B34,Pair!B47),Pair!B47))))</f>
        <v>-0.83937380694202168</v>
      </c>
      <c r="C60" s="1">
        <f>(IF(Rules!$B$12=5,MAX(Pair!C8,Pair!C21,Pair!C34,Pair!C47),IF(Rules!$B$12=4,MAX(Pair!C21,Pair!C47,Pair!C34),IF(Rules!$B$12=3,MAX(Pair!C34,Pair!C47),Pair!C47))))</f>
        <v>-0.28151823492003991</v>
      </c>
      <c r="D60" s="1">
        <f>(IF(Rules!$B$12=5,MAX(Pair!D8,Pair!D21,Pair!D34,Pair!D47),IF(Rules!$B$12=4,MAX(Pair!D21,Pair!D47,Pair!D34),IF(Rules!$B$12=3,MAX(Pair!D34,Pair!D47),Pair!D47))))</f>
        <v>-0.21458215601721664</v>
      </c>
      <c r="E60" s="1">
        <f>(IF(Rules!$B$12=5,MAX(Pair!E8,Pair!E21,Pair!E34,Pair!E47),IF(Rules!$B$12=4,MAX(Pair!E21,Pair!E47,Pair!E34),IF(Rules!$B$12=3,MAX(Pair!E34,Pair!E47),Pair!E47))))</f>
        <v>-0.14583428385277467</v>
      </c>
      <c r="F60" s="1">
        <f>(IF(Rules!$B$12=5,MAX(Pair!F8,Pair!F21,Pair!F34,Pair!F47),IF(Rules!$B$12=4,MAX(Pair!F21,Pair!F47,Pair!F34),IF(Rules!$B$12=3,MAX(Pair!F34,Pair!F47),Pair!F47))))</f>
        <v>-6.9831946660204716E-2</v>
      </c>
      <c r="G60" s="1">
        <f>(IF(Rules!$B$12=5,MAX(Pair!G8,Pair!G21,Pair!G34,Pair!G47),IF(Rules!$B$12=4,MAX(Pair!G21,Pair!G47,Pair!G34),IF(Rules!$B$12=3,MAX(Pair!G34,Pair!G47),Pair!G47))))</f>
        <v>-2.6011671059748692E-2</v>
      </c>
      <c r="H60" s="1">
        <f>(IF(Rules!$B$12=5,MAX(Pair!H8,Pair!H21,Pair!H34,Pair!H47),IF(Rules!$B$12=4,MAX(Pair!H21,Pair!H47,Pair!H34),IF(Rules!$B$12=3,MAX(Pair!H34,Pair!H47),Pair!H47))))</f>
        <v>-0.30386541447339893</v>
      </c>
      <c r="I60" s="1">
        <f>(IF(Rules!$B$12=5,MAX(Pair!I8,Pair!I21,Pair!I34,Pair!I47),IF(Rules!$B$12=4,MAX(Pair!I21,Pair!I47,Pair!I34),IF(Rules!$B$12=3,MAX(Pair!I34,Pair!I47),Pair!I47))))</f>
        <v>-0.43448376264156952</v>
      </c>
      <c r="J60" s="1">
        <f>(IF(Rules!$B$12=5,MAX(Pair!J8,Pair!J21,Pair!J34,Pair!J47),IF(Rules!$B$12=4,MAX(Pair!J21,Pair!J47,Pair!J34),IF(Rules!$B$12=3,MAX(Pair!J34,Pair!J47),Pair!J47))))</f>
        <v>-0.58528140039545207</v>
      </c>
      <c r="K60" s="9">
        <f>(IF(Rules!$B$12=5,MAX(Pair!K8,Pair!K21,Pair!K34,Pair!K47),IF(Rules!$B$12=4,MAX(Pair!K21,Pair!K47,Pair!K34),IF(Rules!$B$12=3,MAX(Pair!K34,Pair!K47),Pair!K47))))</f>
        <v>-0.76101532458579091</v>
      </c>
    </row>
    <row r="61" spans="1:11" x14ac:dyDescent="0.2">
      <c r="A61" s="98">
        <v>7</v>
      </c>
      <c r="B61" s="93">
        <f>(IF(Rules!$B$12=5,MAX(Pair!B9,Pair!B22,Pair!B35,Pair!B48),IF(Rules!$B$12=4,MAX(Pair!B22,Pair!B48,Pair!B35),IF(Rules!$B$12=3,MAX(Pair!B35,Pair!B48),Pair!B48))))</f>
        <v>-0.79942076745138202</v>
      </c>
      <c r="C61" s="1">
        <f>(IF(Rules!$B$12=5,MAX(Pair!C9,Pair!C22,Pair!C35,Pair!C48),IF(Rules!$B$12=4,MAX(Pair!C22,Pair!C48,Pair!C35),IF(Rules!$B$12=3,MAX(Pair!C35,Pair!C48),Pair!C48))))</f>
        <v>-0.2183668557332327</v>
      </c>
      <c r="D61" s="1">
        <f>(IF(Rules!$B$12=5,MAX(Pair!D9,Pair!D22,Pair!D35,Pair!D48),IF(Rules!$B$12=4,MAX(Pair!D22,Pair!D48,Pair!D35),IF(Rules!$B$12=3,MAX(Pair!D35,Pair!D48),Pair!D48))))</f>
        <v>-0.15316596380892705</v>
      </c>
      <c r="E61" s="1">
        <f>(IF(Rules!$B$12=5,MAX(Pair!E9,Pair!E22,Pair!E35,Pair!E48),IF(Rules!$B$12=4,MAX(Pair!E22,Pair!E48,Pair!E35),IF(Rules!$B$12=3,MAX(Pair!E35,Pair!E48),Pair!E48))))</f>
        <v>-8.604358800868378E-2</v>
      </c>
      <c r="F61" s="1">
        <f>(IF(Rules!$B$12=5,MAX(Pair!F9,Pair!F22,Pair!F35,Pair!F48),IF(Rules!$B$12=4,MAX(Pair!F22,Pair!F48,Pair!F35),IF(Rules!$B$12=3,MAX(Pair!F35,Pair!F48),Pair!F48))))</f>
        <v>-1.4542721805882116E-2</v>
      </c>
      <c r="G61" s="1">
        <f>(IF(Rules!$B$12=5,MAX(Pair!G9,Pair!G22,Pair!G35,Pair!G48),IF(Rules!$B$12=4,MAX(Pair!G22,Pair!G48,Pair!G35),IF(Rules!$B$12=3,MAX(Pair!G35,Pair!G48),Pair!G48))))</f>
        <v>5.8370684707721637E-2</v>
      </c>
      <c r="H61" s="1">
        <f>(IF(Rules!$B$12=5,MAX(Pair!H9,Pair!H22,Pair!H35,Pair!H48),IF(Rules!$B$12=4,MAX(Pair!H22,Pair!H48,Pair!H35),IF(Rules!$B$12=3,MAX(Pair!H35,Pair!H48),Pair!H48))))</f>
        <v>-0.13761559916085558</v>
      </c>
      <c r="I61" s="1">
        <f>(IF(Rules!$B$12=5,MAX(Pair!I9,Pair!I22,Pair!I35,Pair!I48),IF(Rules!$B$12=4,MAX(Pair!I22,Pair!I48,Pair!I35),IF(Rules!$B$12=3,MAX(Pair!I35,Pair!I48),Pair!I48))))</f>
        <v>-0.42120953744869938</v>
      </c>
      <c r="J61" s="1">
        <f>(IF(Rules!$B$12=5,MAX(Pair!J9,Pair!J22,Pair!J35,Pair!J48),IF(Rules!$B$12=4,MAX(Pair!J22,Pair!J48,Pair!J35),IF(Rules!$B$12=3,MAX(Pair!J35,Pair!J48),Pair!J48))))</f>
        <v>-0.57073088097375346</v>
      </c>
      <c r="K61" s="9">
        <f>(IF(Rules!$B$12=5,MAX(Pair!K9,Pair!K22,Pair!K35,Pair!K48),IF(Rules!$B$12=4,MAX(Pair!K22,Pair!K48,Pair!K35),IF(Rules!$B$12=3,MAX(Pair!K35,Pair!K48),Pair!K48))))</f>
        <v>-0.73015579842789347</v>
      </c>
    </row>
    <row r="62" spans="1:11" x14ac:dyDescent="0.2">
      <c r="A62" s="98">
        <v>8</v>
      </c>
      <c r="B62" s="93">
        <f>(IF(Rules!$B$12=5,MAX(Pair!B10,Pair!B23,Pair!B36,Pair!B49),IF(Rules!$B$12=4,MAX(Pair!B23,Pair!B49,Pair!B36),IF(Rules!$B$12=3,MAX(Pair!B36,Pair!B49),Pair!B49))))</f>
        <v>-0.66068066918140156</v>
      </c>
      <c r="C62" s="1">
        <f>(IF(Rules!$B$12=5,MAX(Pair!C10,Pair!C23,Pair!C36,Pair!C49),IF(Rules!$B$12=4,MAX(Pair!C23,Pair!C49,Pair!C36),IF(Rules!$B$12=3,MAX(Pair!C36,Pair!C49),Pair!C49))))</f>
        <v>-4.3596376017611335E-2</v>
      </c>
      <c r="D62" s="1">
        <f>(IF(Rules!$B$12=5,MAX(Pair!D10,Pair!D23,Pair!D36,Pair!D49),IF(Rules!$B$12=4,MAX(Pair!D23,Pair!D49,Pair!D36),IF(Rules!$B$12=3,MAX(Pair!D36,Pair!D49),Pair!D49))))</f>
        <v>1.6010525061309511E-2</v>
      </c>
      <c r="E62" s="1">
        <f>(IF(Rules!$B$12=5,MAX(Pair!E10,Pair!E23,Pair!E36,Pair!E49),IF(Rules!$B$12=4,MAX(Pair!E23,Pair!E49,Pair!E36),IF(Rules!$B$12=3,MAX(Pair!E36,Pair!E49),Pair!E49))))</f>
        <v>7.7568946554417609E-2</v>
      </c>
      <c r="F62" s="1">
        <f>(IF(Rules!$B$12=5,MAX(Pair!F10,Pair!F23,Pair!F36,Pair!F49),IF(Rules!$B$12=4,MAX(Pair!F23,Pair!F49,Pair!F36),IF(Rules!$B$12=3,MAX(Pair!F36,Pair!F49),Pair!F49))))</f>
        <v>0.14160927196606737</v>
      </c>
      <c r="G62" s="1">
        <f>(IF(Rules!$B$12=5,MAX(Pair!G10,Pair!G23,Pair!G36,Pair!G49),IF(Rules!$B$12=4,MAX(Pair!G23,Pair!G49,Pair!G36),IF(Rules!$B$12=3,MAX(Pair!G36,Pair!G49),Pair!G49))))</f>
        <v>0.2299203001924463</v>
      </c>
      <c r="H62" s="1">
        <f>(IF(Rules!$B$12=5,MAX(Pair!H10,Pair!H23,Pair!H36,Pair!H49),IF(Rules!$B$12=4,MAX(Pair!H23,Pair!H49,Pair!H36),IF(Rules!$B$12=3,MAX(Pair!H36,Pair!H49),Pair!H49))))</f>
        <v>0.16441487872748572</v>
      </c>
      <c r="I62" s="1">
        <f>(IF(Rules!$B$12=5,MAX(Pair!I10,Pair!I23,Pair!I36,Pair!I49),IF(Rules!$B$12=4,MAX(Pair!I23,Pair!I49,Pair!I36),IF(Rules!$B$12=3,MAX(Pair!I36,Pair!I49),Pair!I49))))</f>
        <v>-0.11979655131731255</v>
      </c>
      <c r="J62" s="1">
        <f>(IF(Rules!$B$12=5,MAX(Pair!J10,Pair!J23,Pair!J36,Pair!J49),IF(Rules!$B$12=4,MAX(Pair!J23,Pair!J49,Pair!J36),IF(Rules!$B$12=3,MAX(Pair!J36,Pair!J49),Pair!J49))))</f>
        <v>-0.42037266399643536</v>
      </c>
      <c r="K62" s="9">
        <f>(IF(Rules!$B$12=5,MAX(Pair!K10,Pair!K23,Pair!K36,Pair!K49),IF(Rules!$B$12=4,MAX(Pair!K23,Pair!K49,Pair!K36),IF(Rules!$B$12=3,MAX(Pair!K36,Pair!K49),Pair!K49))))</f>
        <v>-0.60355477228062737</v>
      </c>
    </row>
    <row r="63" spans="1:11" x14ac:dyDescent="0.2">
      <c r="A63" s="98">
        <v>9</v>
      </c>
      <c r="B63" s="93">
        <f>(IF(Rules!$B$12=5,MAX(Pair!B11,Pair!B24,Pair!B37,Pair!B50),IF(Rules!$B$12=4,MAX(Pair!B24,Pair!B50,Pair!B37),IF(Rules!$B$12=3,MAX(Pair!B37,Pair!B50),Pair!B50))))</f>
        <v>-0.50384952354144152</v>
      </c>
      <c r="C63" s="1">
        <f>(IF(Rules!$B$12=5,MAX(Pair!C11,Pair!C24,Pair!C37,Pair!C50),IF(Rules!$B$12=4,MAX(Pair!C24,Pair!C50,Pair!C37),IF(Rules!$B$12=3,MAX(Pair!C37,Pair!C50),Pair!C50))))</f>
        <v>0.1488920751526811</v>
      </c>
      <c r="D63" s="1">
        <f>(IF(Rules!$B$12=5,MAX(Pair!D11,Pair!D24,Pair!D37,Pair!D50),IF(Rules!$B$12=4,MAX(Pair!D24,Pair!D50,Pair!D37),IF(Rules!$B$12=3,MAX(Pair!D37,Pair!D50),Pair!D50))))</f>
        <v>0.20252940347775372</v>
      </c>
      <c r="E63" s="1">
        <f>(IF(Rules!$B$12=5,MAX(Pair!E11,Pair!E24,Pair!E37,Pair!E50),IF(Rules!$B$12=4,MAX(Pair!E24,Pair!E50,Pair!E37),IF(Rules!$B$12=3,MAX(Pair!E37,Pair!E50),Pair!E50))))</f>
        <v>0.25796176239148355</v>
      </c>
      <c r="F63" s="1">
        <f>(IF(Rules!$B$12=5,MAX(Pair!F11,Pair!F24,Pair!F37,Pair!F50),IF(Rules!$B$12=4,MAX(Pair!F24,Pair!F50,Pair!F37),IF(Rules!$B$12=3,MAX(Pair!F37,Pair!F50),Pair!F50))))</f>
        <v>0.31606371253303445</v>
      </c>
      <c r="G63" s="1">
        <f>(IF(Rules!$B$12=5,MAX(Pair!G11,Pair!G24,Pair!G37,Pair!G50),IF(Rules!$B$12=4,MAX(Pair!G24,Pair!G50,Pair!G37),IF(Rules!$B$12=3,MAX(Pair!G37,Pair!G50),Pair!G50))))</f>
        <v>0.3920376785145574</v>
      </c>
      <c r="H63" s="1">
        <f>(IF(Rules!$B$12=5,MAX(Pair!H11,Pair!H24,Pair!H37,Pair!H50),IF(Rules!$B$12=4,MAX(Pair!H24,Pair!H50,Pair!H37),IF(Rules!$B$12=3,MAX(Pair!H37,Pair!H50),Pair!H50))))</f>
        <v>0.34373571987390533</v>
      </c>
      <c r="I63" s="1">
        <f>(IF(Rules!$B$12=5,MAX(Pair!I11,Pair!I24,Pair!I37,Pair!I50),IF(Rules!$B$12=4,MAX(Pair!I24,Pair!I50,Pair!I37),IF(Rules!$B$12=3,MAX(Pair!I37,Pair!I50),Pair!I50))))</f>
        <v>0.19675243487078509</v>
      </c>
      <c r="J63" s="1">
        <f>(IF(Rules!$B$12=5,MAX(Pair!J11,Pair!J24,Pair!J37,Pair!J50),IF(Rules!$B$12=4,MAX(Pair!J24,Pair!J50,Pair!J37),IF(Rules!$B$12=3,MAX(Pair!J37,Pair!J50),Pair!J50))))</f>
        <v>-0.10435610692530353</v>
      </c>
      <c r="K63" s="9">
        <f>(IF(Rules!$B$12=5,MAX(Pair!K11,Pair!K24,Pair!K37,Pair!K50),IF(Rules!$B$12=4,MAX(Pair!K24,Pair!K50,Pair!K37),IF(Rules!$B$12=3,MAX(Pair!K37,Pair!K50),Pair!K50))))</f>
        <v>-0.42686338071413132</v>
      </c>
    </row>
    <row r="64" spans="1:11" ht="17" thickBot="1" x14ac:dyDescent="0.25">
      <c r="A64" s="99">
        <v>10</v>
      </c>
      <c r="B64" s="94">
        <f>(IF(Rules!$B$12=5,MAX(Pair!B12,Pair!B25,Pair!B38,Pair!B51),IF(Rules!$B$12=4,MAX(Pair!B25,Pair!B51,Pair!B38),IF(Rules!$B$12=3,MAX(Pair!B38,Pair!B51),Pair!B51))))</f>
        <v>-0.29333578526071741</v>
      </c>
      <c r="C64" s="109">
        <f>(IF(Rules!$B$12=5,MAX(Pair!C12,Pair!C25,Pair!C38,Pair!C51),IF(Rules!$B$12=4,MAX(Pair!C25,Pair!C51,Pair!C38),IF(Rules!$B$12=3,MAX(Pair!C38,Pair!C51),Pair!C51))))</f>
        <v>0.36499998801808992</v>
      </c>
      <c r="D64" s="109">
        <f>(IF(Rules!$B$12=5,MAX(Pair!D12,Pair!D25,Pair!D38,Pair!D51),IF(Rules!$B$12=4,MAX(Pair!D25,Pair!D51,Pair!D38),IF(Rules!$B$12=3,MAX(Pair!D38,Pair!D51),Pair!D51))))</f>
        <v>0.41217595162788201</v>
      </c>
      <c r="E64" s="109">
        <f>(IF(Rules!$B$12=5,MAX(Pair!E12,Pair!E25,Pair!E38,Pair!E51),IF(Rules!$B$12=4,MAX(Pair!E25,Pair!E51,Pair!E38),IF(Rules!$B$12=3,MAX(Pair!E38,Pair!E51),Pair!E51))))</f>
        <v>0.46094024379435394</v>
      </c>
      <c r="F64" s="109">
        <f>(IF(Rules!$B$12=5,MAX(Pair!F12,Pair!F25,Pair!F38,Pair!F51),IF(Rules!$B$12=4,MAX(Pair!F25,Pair!F51,Pair!F38),IF(Rules!$B$12=3,MAX(Pair!F38,Pair!F51),Pair!F51))))</f>
        <v>0.51251710900326763</v>
      </c>
      <c r="G64" s="109">
        <f>(IF(Rules!$B$12=5,MAX(Pair!G12,Pair!G25,Pair!G38,Pair!G51),IF(Rules!$B$12=4,MAX(Pair!G25,Pair!G51,Pair!G38),IF(Rules!$B$12=3,MAX(Pair!G38,Pair!G51),Pair!G51))))</f>
        <v>0.57559016859776846</v>
      </c>
      <c r="H64" s="109">
        <f>(IF(Rules!$B$12=5,MAX(Pair!H12,Pair!H25,Pair!H38,Pair!H51),IF(Rules!$B$12=4,MAX(Pair!H25,Pair!H51,Pair!H38),IF(Rules!$B$12=3,MAX(Pair!H38,Pair!H51),Pair!H51))))</f>
        <v>0.51381748867217314</v>
      </c>
      <c r="I64" s="109">
        <f>(IF(Rules!$B$12=5,MAX(Pair!I12,Pair!I25,Pair!I38,Pair!I51),IF(Rules!$B$12=4,MAX(Pair!I25,Pair!I51,Pair!I38),IF(Rules!$B$12=3,MAX(Pair!I38,Pair!I51),Pair!I51))))</f>
        <v>0.39590741666395229</v>
      </c>
      <c r="J64" s="109">
        <f>(IF(Rules!$B$12=5,MAX(Pair!J12,Pair!J25,Pair!J38,Pair!J51),IF(Rules!$B$12=4,MAX(Pair!J25,Pair!J51,Pair!J38),IF(Rules!$B$12=3,MAX(Pair!J38,Pair!J51),Pair!J51))))</f>
        <v>0.23305918213856766</v>
      </c>
      <c r="K64" s="10">
        <f>(IF(Rules!$B$12=5,MAX(Pair!K12,Pair!K25,Pair!K38,Pair!K51),IF(Rules!$B$12=4,MAX(Pair!K25,Pair!K51,Pair!K38),IF(Rules!$B$12=3,MAX(Pair!K38,Pair!K51),Pair!K51))))</f>
        <v>-8.9980520767225902E-2</v>
      </c>
    </row>
    <row r="65" spans="1:11" ht="17" thickBot="1" x14ac:dyDescent="0.25"/>
    <row r="66" spans="1:11" ht="17" thickBot="1" x14ac:dyDescent="0.25">
      <c r="A66" s="438" t="s">
        <v>202</v>
      </c>
      <c r="B66" s="439"/>
      <c r="C66" s="439"/>
      <c r="D66" s="439"/>
      <c r="E66" s="439"/>
      <c r="F66" s="439"/>
      <c r="G66" s="439"/>
      <c r="H66" s="439"/>
      <c r="I66" s="439"/>
      <c r="J66" s="439"/>
      <c r="K66" s="440"/>
    </row>
    <row r="67" spans="1:11" ht="17" thickBot="1" x14ac:dyDescent="0.25">
      <c r="A67" s="298" t="s">
        <v>7</v>
      </c>
      <c r="B67" s="299">
        <v>1</v>
      </c>
      <c r="C67" s="300">
        <v>2</v>
      </c>
      <c r="D67" s="300">
        <v>3</v>
      </c>
      <c r="E67" s="300">
        <v>4</v>
      </c>
      <c r="F67" s="300">
        <v>5</v>
      </c>
      <c r="G67" s="300">
        <v>6</v>
      </c>
      <c r="H67" s="300">
        <v>7</v>
      </c>
      <c r="I67" s="300">
        <v>8</v>
      </c>
      <c r="J67" s="300">
        <v>9</v>
      </c>
      <c r="K67" s="301">
        <v>10</v>
      </c>
    </row>
    <row r="68" spans="1:11" x14ac:dyDescent="0.2">
      <c r="A68" s="302">
        <v>1</v>
      </c>
      <c r="B68" s="303">
        <f>MAX(B55,HSDR!B32)</f>
        <v>-0.11815715102876462</v>
      </c>
      <c r="C68" s="303">
        <f>MAX(C55,HSDR!C32)</f>
        <v>0.47064092333946905</v>
      </c>
      <c r="D68" s="303">
        <f>MAX(D55,HSDR!D32)</f>
        <v>0.51779525312221697</v>
      </c>
      <c r="E68" s="303">
        <f>MAX(E55,HSDR!E32)</f>
        <v>0.56604055041797596</v>
      </c>
      <c r="F68" s="303">
        <f>MAX(F55,HSDR!F32)</f>
        <v>0.6146990179090277</v>
      </c>
      <c r="G68" s="303">
        <f>MAX(G55,HSDR!G32)</f>
        <v>0.66738009490756944</v>
      </c>
      <c r="H68" s="303">
        <f>MAX(H55,HSDR!H32)</f>
        <v>0.46288894886429077</v>
      </c>
      <c r="I68" s="303">
        <f>MAX(I55,HSDR!I32)</f>
        <v>0.35069259087031507</v>
      </c>
      <c r="J68" s="303">
        <f>MAX(J55,HSDR!J32)</f>
        <v>0.2277834231524547</v>
      </c>
      <c r="K68" s="303">
        <f>MAX(K55,HSDR!K32)</f>
        <v>5.935764187064374E-2</v>
      </c>
    </row>
    <row r="69" spans="1:11" x14ac:dyDescent="0.2">
      <c r="A69" s="304">
        <v>2</v>
      </c>
      <c r="B69" s="305">
        <f>MAX(B56,HSDR!B2)</f>
        <v>-0.38538530661686632</v>
      </c>
      <c r="C69" s="305">
        <f>MAX(C56,HSDR!C2)</f>
        <v>-0.11491332761892138</v>
      </c>
      <c r="D69" s="305">
        <f>MAX(D56,HSDR!D2)</f>
        <v>-8.261331429974432E-2</v>
      </c>
      <c r="E69" s="305">
        <f>MAX(E56,HSDR!E2)</f>
        <v>-4.4200824271668826E-2</v>
      </c>
      <c r="F69" s="305">
        <f>MAX(F56,HSDR!F2)</f>
        <v>2.7460064569566803E-2</v>
      </c>
      <c r="G69" s="305">
        <f>MAX(G56,HSDR!G2)</f>
        <v>7.7766823892602366E-2</v>
      </c>
      <c r="H69" s="305">
        <f>MAX(H56,HSDR!H2)</f>
        <v>-5.4514042751724501E-2</v>
      </c>
      <c r="I69" s="305">
        <f>MAX(I56,HSDR!I2)</f>
        <v>-0.15933415266020512</v>
      </c>
      <c r="J69" s="305">
        <f>MAX(J56,HSDR!J2)</f>
        <v>-0.24066617915336552</v>
      </c>
      <c r="K69" s="305">
        <f>MAX(K56,HSDR!K2)</f>
        <v>-0.33509986436351102</v>
      </c>
    </row>
    <row r="70" spans="1:11" x14ac:dyDescent="0.2">
      <c r="A70" s="304">
        <v>3</v>
      </c>
      <c r="B70" s="305">
        <f>MAX(B57,HSDR!B4)</f>
        <v>-0.4196869034710109</v>
      </c>
      <c r="C70" s="305">
        <f>MAX(C57,HSDR!C4)</f>
        <v>-0.14075911746001996</v>
      </c>
      <c r="D70" s="305">
        <f>MAX(D57,HSDR!D4)</f>
        <v>-0.10729107800860832</v>
      </c>
      <c r="E70" s="305">
        <f>MAX(E57,HSDR!E4)</f>
        <v>-7.2522581417810733E-2</v>
      </c>
      <c r="F70" s="305">
        <f>MAX(F57,HSDR!F4)</f>
        <v>3.3991424279342097E-4</v>
      </c>
      <c r="G70" s="305">
        <f>MAX(G57,HSDR!G4)</f>
        <v>4.8942606413118622E-2</v>
      </c>
      <c r="H70" s="305">
        <f>MAX(H57,HSDR!H4)</f>
        <v>-0.11487517708071332</v>
      </c>
      <c r="I70" s="305">
        <f>MAX(I57,HSDR!I4)</f>
        <v>-0.21724188132078476</v>
      </c>
      <c r="J70" s="305">
        <f>MAX(J57,HSDR!J4)</f>
        <v>-0.29264070019772603</v>
      </c>
      <c r="K70" s="305">
        <f>MAX(K57,HSDR!K4)</f>
        <v>-0.38050766229289545</v>
      </c>
    </row>
    <row r="71" spans="1:11" x14ac:dyDescent="0.2">
      <c r="A71" s="304">
        <v>4</v>
      </c>
      <c r="B71" s="305">
        <f>MAX(B58,HSDR!B6)</f>
        <v>-0.33034033459070078</v>
      </c>
      <c r="C71" s="305">
        <f>MAX(C58,HSDR!C6)</f>
        <v>-2.1798188008805668E-2</v>
      </c>
      <c r="D71" s="305">
        <f>MAX(D58,HSDR!D6)</f>
        <v>8.0052625306547553E-3</v>
      </c>
      <c r="E71" s="305">
        <f>MAX(E58,HSDR!E6)</f>
        <v>3.8784473277208804E-2</v>
      </c>
      <c r="F71" s="305">
        <f>MAX(F58,HSDR!F6)</f>
        <v>7.0804635983033687E-2</v>
      </c>
      <c r="G71" s="305">
        <f>MAX(G58,HSDR!G6)</f>
        <v>0.11496015009622315</v>
      </c>
      <c r="H71" s="305">
        <f>MAX(H58,HSDR!H6)</f>
        <v>8.2207439363742862E-2</v>
      </c>
      <c r="I71" s="305">
        <f>MAX(I58,HSDR!I6)</f>
        <v>-5.9898275658656276E-2</v>
      </c>
      <c r="J71" s="305">
        <f>MAX(J58,HSDR!J6)</f>
        <v>-0.21018633199821768</v>
      </c>
      <c r="K71" s="305">
        <f>MAX(K58,HSDR!K6)</f>
        <v>-0.30177738614031369</v>
      </c>
    </row>
    <row r="72" spans="1:11" x14ac:dyDescent="0.2">
      <c r="A72" s="304">
        <v>5</v>
      </c>
      <c r="B72" s="305">
        <f>MAX(B59,HSDR!B8)</f>
        <v>-0.14666789263035868</v>
      </c>
      <c r="C72" s="305">
        <f>MAX(C59,HSDR!C8)</f>
        <v>0.35893941244229921</v>
      </c>
      <c r="D72" s="305">
        <f>MAX(D59,HSDR!D8)</f>
        <v>0.40932067017593943</v>
      </c>
      <c r="E72" s="305">
        <f>MAX(E59,HSDR!E8)</f>
        <v>0.46094024379435394</v>
      </c>
      <c r="F72" s="305">
        <f>MAX(F59,HSDR!F8)</f>
        <v>0.51251710900326763</v>
      </c>
      <c r="G72" s="305">
        <f>MAX(G59,HSDR!G8)</f>
        <v>0.57559016859776846</v>
      </c>
      <c r="H72" s="305">
        <f>MAX(H59,HSDR!H8)</f>
        <v>0.39241245528243768</v>
      </c>
      <c r="I72" s="305">
        <f>MAX(I59,HSDR!I8)</f>
        <v>0.28663571688628381</v>
      </c>
      <c r="J72" s="305">
        <f>MAX(J59,HSDR!J8)</f>
        <v>0.14432836838077101</v>
      </c>
      <c r="K72" s="305">
        <f>MAX(K59,HSDR!K8)</f>
        <v>-4.4990260383612951E-2</v>
      </c>
    </row>
    <row r="73" spans="1:11" x14ac:dyDescent="0.2">
      <c r="A73" s="304">
        <v>6</v>
      </c>
      <c r="B73" s="305">
        <f>MAX(B60,HSDR!B10)</f>
        <v>-0.4656605837768395</v>
      </c>
      <c r="C73" s="305">
        <f>MAX(C60,HSDR!C10)</f>
        <v>-0.25338998596663803</v>
      </c>
      <c r="D73" s="305">
        <f>MAX(D60,HSDR!D10)</f>
        <v>-0.21458215601721664</v>
      </c>
      <c r="E73" s="305">
        <f>MAX(E60,HSDR!E10)</f>
        <v>-0.14583428385277467</v>
      </c>
      <c r="F73" s="305">
        <f>MAX(F60,HSDR!F10)</f>
        <v>-6.9831946660204716E-2</v>
      </c>
      <c r="G73" s="305">
        <f>MAX(G60,HSDR!G10)</f>
        <v>-2.6011671059748692E-2</v>
      </c>
      <c r="H73" s="305">
        <f>MAX(H60,HSDR!H10)</f>
        <v>-0.21284771451731427</v>
      </c>
      <c r="I73" s="305">
        <f>MAX(I60,HSDR!I10)</f>
        <v>-0.2715748050242861</v>
      </c>
      <c r="J73" s="305">
        <f>MAX(J60,HSDR!J10)</f>
        <v>-0.34001328060893565</v>
      </c>
      <c r="K73" s="305">
        <f>MAX(K60,HSDR!K10)</f>
        <v>-0.42069618899826788</v>
      </c>
    </row>
    <row r="74" spans="1:11" x14ac:dyDescent="0.2">
      <c r="A74" s="304">
        <v>7</v>
      </c>
      <c r="B74" s="305">
        <f>MAX(B61,HSDR!B12)</f>
        <v>-0.53926856458309125</v>
      </c>
      <c r="C74" s="305">
        <f>MAX(C61,HSDR!C12)</f>
        <v>-0.2183668557332327</v>
      </c>
      <c r="D74" s="305">
        <f>MAX(D61,HSDR!D12)</f>
        <v>-0.15316596380892705</v>
      </c>
      <c r="E74" s="305">
        <f>MAX(E61,HSDR!E12)</f>
        <v>-8.604358800868378E-2</v>
      </c>
      <c r="F74" s="305">
        <f>MAX(F61,HSDR!F12)</f>
        <v>-1.4542721805882116E-2</v>
      </c>
      <c r="G74" s="305">
        <f>MAX(G61,HSDR!G12)</f>
        <v>5.8370684707721637E-2</v>
      </c>
      <c r="H74" s="305">
        <f>MAX(H61,HSDR!H12)</f>
        <v>-0.13761559916085558</v>
      </c>
      <c r="I74" s="305">
        <f>MAX(I61,HSDR!I12)</f>
        <v>-0.37191909208726714</v>
      </c>
      <c r="J74" s="305">
        <f>MAX(J61,HSDR!J12)</f>
        <v>-0.43092981848423534</v>
      </c>
      <c r="K74" s="305">
        <f>MAX(K61,HSDR!K12)</f>
        <v>-0.50049824459544534</v>
      </c>
    </row>
    <row r="75" spans="1:11" x14ac:dyDescent="0.2">
      <c r="A75" s="304">
        <v>8</v>
      </c>
      <c r="B75" s="305">
        <f>MAX(B62,HSDR!B14)</f>
        <v>-0.57578184676460165</v>
      </c>
      <c r="C75" s="305">
        <f>MAX(C62,HSDR!C14)</f>
        <v>-4.3596376017611335E-2</v>
      </c>
      <c r="D75" s="305">
        <f>MAX(D62,HSDR!D14)</f>
        <v>1.6010525061309511E-2</v>
      </c>
      <c r="E75" s="305">
        <f>MAX(E62,HSDR!E14)</f>
        <v>7.7568946554417609E-2</v>
      </c>
      <c r="F75" s="305">
        <f>MAX(F62,HSDR!F14)</f>
        <v>0.14160927196606737</v>
      </c>
      <c r="G75" s="305">
        <f>MAX(G62,HSDR!G14)</f>
        <v>0.2299203001924463</v>
      </c>
      <c r="H75" s="305">
        <f>MAX(H62,HSDR!H14)</f>
        <v>0.16441487872748572</v>
      </c>
      <c r="I75" s="305">
        <f>MAX(I62,HSDR!I14)</f>
        <v>-0.11979655131731255</v>
      </c>
      <c r="J75" s="305">
        <f>MAX(J62,HSDR!J14)</f>
        <v>-0.42037266399643536</v>
      </c>
      <c r="K75" s="305">
        <f>MAX(K62,HSDR!K14)</f>
        <v>-0.56930715988076663</v>
      </c>
    </row>
    <row r="76" spans="1:11" x14ac:dyDescent="0.2">
      <c r="A76" s="304">
        <v>9</v>
      </c>
      <c r="B76" s="305">
        <f>MAX(B63,HSDR!B16)</f>
        <v>-0.24150883119675959</v>
      </c>
      <c r="C76" s="305">
        <f>MAX(C63,HSDR!C16)</f>
        <v>0.1488920751526811</v>
      </c>
      <c r="D76" s="305">
        <f>MAX(D63,HSDR!D16)</f>
        <v>0.20252940347775372</v>
      </c>
      <c r="E76" s="305">
        <f>MAX(E63,HSDR!E16)</f>
        <v>0.25796176239148355</v>
      </c>
      <c r="F76" s="305">
        <f>MAX(F63,HSDR!F16)</f>
        <v>0.31606371253303445</v>
      </c>
      <c r="G76" s="305">
        <f>MAX(G63,HSDR!G16)</f>
        <v>0.3920376785145574</v>
      </c>
      <c r="H76" s="305">
        <f>MAX(H63,HSDR!H16)</f>
        <v>0.39955416733655175</v>
      </c>
      <c r="I76" s="305">
        <f>MAX(I63,HSDR!I16)</f>
        <v>0.19675243487078509</v>
      </c>
      <c r="J76" s="305">
        <f>MAX(J63,HSDR!J16)</f>
        <v>-0.10435610692530353</v>
      </c>
      <c r="K76" s="305">
        <f>MAX(K63,HSDR!K16)</f>
        <v>-0.24150883119675953</v>
      </c>
    </row>
    <row r="77" spans="1:11" ht="17" thickBot="1" x14ac:dyDescent="0.25">
      <c r="A77" s="306">
        <v>10</v>
      </c>
      <c r="B77" s="307">
        <f>MAX(B64,HSDR!B18)</f>
        <v>0.20418852289369643</v>
      </c>
      <c r="C77" s="307">
        <f>MAX(C64,HSDR!C18)</f>
        <v>0.63998657521683899</v>
      </c>
      <c r="D77" s="307">
        <f>MAX(D64,HSDR!D18)</f>
        <v>0.65027209425148147</v>
      </c>
      <c r="E77" s="307">
        <f>MAX(E64,HSDR!E18)</f>
        <v>0.66104996194807175</v>
      </c>
      <c r="F77" s="307">
        <f>MAX(F64,HSDR!F18)</f>
        <v>0.67035969063279999</v>
      </c>
      <c r="G77" s="307">
        <f>MAX(G64,HSDR!G18)</f>
        <v>0.70395857017134456</v>
      </c>
      <c r="H77" s="307">
        <f>MAX(H64,HSDR!H18)</f>
        <v>0.77322722653717502</v>
      </c>
      <c r="I77" s="307">
        <f>MAX(I64,HSDR!I18)</f>
        <v>0.79181515955189852</v>
      </c>
      <c r="J77" s="307">
        <f>MAX(J64,HSDR!J18)</f>
        <v>0.75835687080859615</v>
      </c>
      <c r="K77" s="307">
        <f>MAX(K64,HSDR!K18)</f>
        <v>0.43495775366292733</v>
      </c>
    </row>
    <row r="78" spans="1:11" ht="17" thickBot="1" x14ac:dyDescent="0.25"/>
    <row r="79" spans="1:11" ht="17" thickBot="1" x14ac:dyDescent="0.25">
      <c r="A79" s="292" t="s">
        <v>7</v>
      </c>
      <c r="B79" s="293">
        <v>1</v>
      </c>
      <c r="C79" s="294">
        <v>2</v>
      </c>
      <c r="D79" s="294">
        <v>3</v>
      </c>
      <c r="E79" s="294">
        <v>4</v>
      </c>
      <c r="F79" s="294">
        <v>5</v>
      </c>
      <c r="G79" s="294">
        <v>6</v>
      </c>
      <c r="H79" s="294">
        <v>7</v>
      </c>
      <c r="I79" s="294">
        <v>8</v>
      </c>
      <c r="J79" s="294">
        <v>9</v>
      </c>
      <c r="K79" s="295">
        <v>10</v>
      </c>
    </row>
    <row r="80" spans="1:11" x14ac:dyDescent="0.2">
      <c r="A80" s="96">
        <v>1</v>
      </c>
      <c r="B80" s="107">
        <f>IF(B68=B42,2,IF(B68=B29,3,IF(B68=B16,4,IF(B68=B3,5,HSDR!O32))))</f>
        <v>2</v>
      </c>
      <c r="C80" s="136">
        <f>IF(C68=C42,2,IF(C68=C29,3,IF(C68=C16,4,IF(C68=C3,5,HSDR!P32))))</f>
        <v>2</v>
      </c>
      <c r="D80" s="136">
        <f>IF(D68=D42,2,IF(D68=D29,3,IF(D68=D16,4,IF(D68=D3,5,HSDR!Q32))))</f>
        <v>2</v>
      </c>
      <c r="E80" s="136">
        <f>IF(E68=E42,2,IF(E68=E29,3,IF(E68=E16,4,IF(E68=E3,5,HSDR!R32))))</f>
        <v>2</v>
      </c>
      <c r="F80" s="136">
        <f>IF(F68=F42,2,IF(F68=F29,3,IF(F68=F16,4,IF(F68=F3,5,HSDR!S32))))</f>
        <v>2</v>
      </c>
      <c r="G80" s="136">
        <f>IF(G68=G42,2,IF(G68=G29,3,IF(G68=G16,4,IF(G68=G3,5,HSDR!T32))))</f>
        <v>2</v>
      </c>
      <c r="H80" s="136">
        <f>IF(H68=H42,2,IF(H68=H29,3,IF(H68=H16,4,IF(H68=H3,5,HSDR!U32))))</f>
        <v>2</v>
      </c>
      <c r="I80" s="136">
        <f>IF(I68=I42,2,IF(I68=I29,3,IF(I68=I16,4,IF(I68=I3,5,HSDR!V32))))</f>
        <v>2</v>
      </c>
      <c r="J80" s="136">
        <f>IF(J68=J42,2,IF(J68=J29,3,IF(J68=J16,4,IF(J68=J3,5,HSDR!W32))))</f>
        <v>2</v>
      </c>
      <c r="K80" s="155">
        <f>IF(K68=K42,2,IF(K68=K29,3,IF(K68=K16,4,IF(K68=K3,5,HSDR!X32))))</f>
        <v>2</v>
      </c>
    </row>
    <row r="81" spans="1:11" x14ac:dyDescent="0.2">
      <c r="A81" s="97">
        <v>2</v>
      </c>
      <c r="B81" s="28" t="str">
        <f>IF(B69=B43,2,IF(B69=B30,3,IF(B69=B17,4,IF(B69=B4,5,HSDR!O2))))</f>
        <v>H</v>
      </c>
      <c r="C81" s="22" t="str">
        <f>IF(C69=C43,2,IF(C69=C30,3,IF(C69=C17,4,IF(C69=C4,5,HSDR!P2))))</f>
        <v>H</v>
      </c>
      <c r="D81" s="22" t="str">
        <f>IF(D69=D43,2,IF(D69=D30,3,IF(D69=D17,4,IF(D69=D4,5,HSDR!Q2))))</f>
        <v>H</v>
      </c>
      <c r="E81" s="22">
        <f>IF(E69=E43,2,IF(E69=E30,3,IF(E69=E17,4,IF(E69=E4,5,HSDR!R2))))</f>
        <v>2</v>
      </c>
      <c r="F81" s="22">
        <f>IF(F69=F43,2,IF(F69=F30,3,IF(F69=F17,4,IF(F69=F4,5,HSDR!S2))))</f>
        <v>2</v>
      </c>
      <c r="G81" s="22">
        <f>IF(G69=G43,2,IF(G69=G30,3,IF(G69=G17,4,IF(G69=G4,5,HSDR!T2))))</f>
        <v>2</v>
      </c>
      <c r="H81" s="22">
        <f>IF(H69=H43,2,IF(H69=H30,3,IF(H69=H17,4,IF(H69=H4,5,HSDR!U2))))</f>
        <v>2</v>
      </c>
      <c r="I81" s="22" t="str">
        <f>IF(I69=I43,2,IF(I69=I30,3,IF(I69=I17,4,IF(I69=I4,5,HSDR!V2))))</f>
        <v>H</v>
      </c>
      <c r="J81" s="22" t="str">
        <f>IF(J69=J43,2,IF(J69=J30,3,IF(J69=J17,4,IF(J69=J4,5,HSDR!W2))))</f>
        <v>H</v>
      </c>
      <c r="K81" s="296" t="str">
        <f>IF(K69=K43,2,IF(K69=K30,3,IF(K69=K17,4,IF(K69=K4,5,HSDR!X2))))</f>
        <v>H</v>
      </c>
    </row>
    <row r="82" spans="1:11" x14ac:dyDescent="0.2">
      <c r="A82" s="97">
        <v>3</v>
      </c>
      <c r="B82" s="28" t="str">
        <f>IF(B70=B44,2,IF(B70=B31,3,IF(B70=B18,4,IF(B70=B5,5,HSDR!O4))))</f>
        <v>H</v>
      </c>
      <c r="C82" s="22" t="str">
        <f>IF(C70=C44,2,IF(C70=C31,3,IF(C70=C18,4,IF(C70=C5,5,HSDR!P4))))</f>
        <v>H</v>
      </c>
      <c r="D82" s="22" t="str">
        <f>IF(D70=D44,2,IF(D70=D31,3,IF(D70=D18,4,IF(D70=D5,5,HSDR!Q4))))</f>
        <v>H</v>
      </c>
      <c r="E82" s="22">
        <f>IF(E70=E44,2,IF(E70=E31,3,IF(E70=E18,4,IF(E70=E5,5,HSDR!R4))))</f>
        <v>2</v>
      </c>
      <c r="F82" s="22">
        <f>IF(F70=F44,2,IF(F70=F31,3,IF(F70=F18,4,IF(F70=F5,5,HSDR!S4))))</f>
        <v>2</v>
      </c>
      <c r="G82" s="22">
        <f>IF(G70=G44,2,IF(G70=G31,3,IF(G70=G18,4,IF(G70=G5,5,HSDR!T4))))</f>
        <v>2</v>
      </c>
      <c r="H82" s="22">
        <f>IF(H70=H44,2,IF(H70=H31,3,IF(H70=H18,4,IF(H70=H5,5,HSDR!U4))))</f>
        <v>2</v>
      </c>
      <c r="I82" s="22" t="str">
        <f>IF(I70=I44,2,IF(I70=I31,3,IF(I70=I18,4,IF(I70=I5,5,HSDR!V4))))</f>
        <v>H</v>
      </c>
      <c r="J82" s="22" t="str">
        <f>IF(J70=J44,2,IF(J70=J31,3,IF(J70=J18,4,IF(J70=J5,5,HSDR!W4))))</f>
        <v>H</v>
      </c>
      <c r="K82" s="296" t="str">
        <f>IF(K70=K44,2,IF(K70=K31,3,IF(K70=K18,4,IF(K70=K5,5,HSDR!X4))))</f>
        <v>H</v>
      </c>
    </row>
    <row r="83" spans="1:11" x14ac:dyDescent="0.2">
      <c r="A83" s="97">
        <v>4</v>
      </c>
      <c r="B83" s="28" t="str">
        <f>IF(B71=B45,2,IF(B71=B32,3,IF(B71=B19,4,IF(B71=B6,5,HSDR!O6))))</f>
        <v>H</v>
      </c>
      <c r="C83" s="22" t="str">
        <f>IF(C71=C45,2,IF(C71=C32,3,IF(C71=C19,4,IF(C71=C6,5,HSDR!P6))))</f>
        <v>H</v>
      </c>
      <c r="D83" s="22" t="str">
        <f>IF(D71=D45,2,IF(D71=D32,3,IF(D71=D19,4,IF(D71=D6,5,HSDR!Q6))))</f>
        <v>H</v>
      </c>
      <c r="E83" s="22" t="str">
        <f>IF(E71=E45,2,IF(E71=E32,3,IF(E71=E19,4,IF(E71=E6,5,HSDR!R6))))</f>
        <v>H</v>
      </c>
      <c r="F83" s="22" t="str">
        <f>IF(F71=F45,2,IF(F71=F32,3,IF(F71=F19,4,IF(F71=F6,5,HSDR!S6))))</f>
        <v>H</v>
      </c>
      <c r="G83" s="22" t="str">
        <f>IF(G71=G45,2,IF(G71=G32,3,IF(G71=G19,4,IF(G71=G6,5,HSDR!T6))))</f>
        <v>H</v>
      </c>
      <c r="H83" s="22" t="str">
        <f>IF(H71=H45,2,IF(H71=H32,3,IF(H71=H19,4,IF(H71=H6,5,HSDR!U6))))</f>
        <v>H</v>
      </c>
      <c r="I83" s="22" t="str">
        <f>IF(I71=I45,2,IF(I71=I32,3,IF(I71=I19,4,IF(I71=I6,5,HSDR!V6))))</f>
        <v>H</v>
      </c>
      <c r="J83" s="22" t="str">
        <f>IF(J71=J45,2,IF(J71=J32,3,IF(J71=J19,4,IF(J71=J6,5,HSDR!W6))))</f>
        <v>H</v>
      </c>
      <c r="K83" s="296" t="str">
        <f>IF(K71=K45,2,IF(K71=K32,3,IF(K71=K19,4,IF(K71=K6,5,HSDR!X6))))</f>
        <v>H</v>
      </c>
    </row>
    <row r="84" spans="1:11" x14ac:dyDescent="0.2">
      <c r="A84" s="97">
        <v>5</v>
      </c>
      <c r="B84" s="28" t="str">
        <f>IF(B72=B46,2,IF(B72=B33,3,IF(B72=B20,4,IF(B72=B7,5,HSDR!O8))))</f>
        <v>H</v>
      </c>
      <c r="C84" s="22" t="str">
        <f>IF(C72=C46,2,IF(C72=C33,3,IF(C72=C20,4,IF(C72=C7,5,HSDR!P8))))</f>
        <v>D</v>
      </c>
      <c r="D84" s="22" t="str">
        <f>IF(D72=D46,2,IF(D72=D33,3,IF(D72=D20,4,IF(D72=D7,5,HSDR!Q8))))</f>
        <v>D</v>
      </c>
      <c r="E84" s="22" t="str">
        <f>IF(E72=E46,2,IF(E72=E33,3,IF(E72=E20,4,IF(E72=E7,5,HSDR!R8))))</f>
        <v>D</v>
      </c>
      <c r="F84" s="22" t="str">
        <f>IF(F72=F46,2,IF(F72=F33,3,IF(F72=F20,4,IF(F72=F7,5,HSDR!S8))))</f>
        <v>D</v>
      </c>
      <c r="G84" s="22" t="str">
        <f>IF(G72=G46,2,IF(G72=G33,3,IF(G72=G20,4,IF(G72=G7,5,HSDR!T8))))</f>
        <v>D</v>
      </c>
      <c r="H84" s="22" t="str">
        <f>IF(H72=H46,2,IF(H72=H33,3,IF(H72=H20,4,IF(H72=H7,5,HSDR!U8))))</f>
        <v>D</v>
      </c>
      <c r="I84" s="22" t="str">
        <f>IF(I72=I46,2,IF(I72=I33,3,IF(I72=I20,4,IF(I72=I7,5,HSDR!V8))))</f>
        <v>D</v>
      </c>
      <c r="J84" s="22" t="str">
        <f>IF(J72=J46,2,IF(J72=J33,3,IF(J72=J20,4,IF(J72=J7,5,HSDR!W8))))</f>
        <v>D</v>
      </c>
      <c r="K84" s="296" t="str">
        <f>IF(K72=K46,2,IF(K72=K33,3,IF(K72=K20,4,IF(K72=K7,5,HSDR!X8))))</f>
        <v>H</v>
      </c>
    </row>
    <row r="85" spans="1:11" x14ac:dyDescent="0.2">
      <c r="A85" s="97">
        <v>6</v>
      </c>
      <c r="B85" s="28" t="str">
        <f>IF(B73=B47,2,IF(B73=B34,3,IF(B73=B21,4,IF(B73=B8,5,HSDR!O10))))</f>
        <v>H</v>
      </c>
      <c r="C85" s="22" t="str">
        <f>IF(C73=C47,2,IF(C73=C34,3,IF(C73=C21,4,IF(C73=C8,5,HSDR!P10))))</f>
        <v>H</v>
      </c>
      <c r="D85" s="22">
        <f>IF(D73=D47,2,IF(D73=D34,3,IF(D73=D21,4,IF(D73=D8,5,HSDR!Q10))))</f>
        <v>2</v>
      </c>
      <c r="E85" s="22">
        <f>IF(E73=E47,2,IF(E73=E34,3,IF(E73=E21,4,IF(E73=E8,5,HSDR!R10))))</f>
        <v>2</v>
      </c>
      <c r="F85" s="22">
        <f>IF(F73=F47,2,IF(F73=F34,3,IF(F73=F21,4,IF(F73=F8,5,HSDR!S10))))</f>
        <v>2</v>
      </c>
      <c r="G85" s="22">
        <f>IF(G73=G47,2,IF(G73=G34,3,IF(G73=G21,4,IF(G73=G8,5,HSDR!T10))))</f>
        <v>2</v>
      </c>
      <c r="H85" s="22" t="str">
        <f>IF(H73=H47,2,IF(H73=H34,3,IF(H73=H21,4,IF(H73=H8,5,HSDR!U10))))</f>
        <v>H</v>
      </c>
      <c r="I85" s="22" t="str">
        <f>IF(I73=I47,2,IF(I73=I34,3,IF(I73=I21,4,IF(I73=I8,5,HSDR!V10))))</f>
        <v>H</v>
      </c>
      <c r="J85" s="22" t="str">
        <f>IF(J73=J47,2,IF(J73=J34,3,IF(J73=J21,4,IF(J73=J8,5,HSDR!W10))))</f>
        <v>H</v>
      </c>
      <c r="K85" s="296" t="str">
        <f>IF(K73=K47,2,IF(K73=K34,3,IF(K73=K21,4,IF(K73=K8,5,HSDR!X10))))</f>
        <v>H</v>
      </c>
    </row>
    <row r="86" spans="1:11" x14ac:dyDescent="0.2">
      <c r="A86" s="97">
        <v>7</v>
      </c>
      <c r="B86" s="28" t="str">
        <f>IF(B74=B48,2,IF(B74=B35,3,IF(B74=B22,4,IF(B74=B9,5,HSDR!O12))))</f>
        <v>H</v>
      </c>
      <c r="C86" s="22">
        <f>IF(C74=C48,2,IF(C74=C35,3,IF(C74=C22,4,IF(C74=C9,5,HSDR!P12))))</f>
        <v>2</v>
      </c>
      <c r="D86" s="22">
        <f>IF(D74=D48,2,IF(D74=D35,3,IF(D74=D22,4,IF(D74=D9,5,HSDR!Q12))))</f>
        <v>2</v>
      </c>
      <c r="E86" s="22">
        <f>IF(E74=E48,2,IF(E74=E35,3,IF(E74=E22,4,IF(E74=E9,5,HSDR!R12))))</f>
        <v>2</v>
      </c>
      <c r="F86" s="22">
        <f>IF(F74=F48,2,IF(F74=F35,3,IF(F74=F22,4,IF(F74=F9,5,HSDR!S12))))</f>
        <v>2</v>
      </c>
      <c r="G86" s="22">
        <f>IF(G74=G48,2,IF(G74=G35,3,IF(G74=G22,4,IF(G74=G9,5,HSDR!T12))))</f>
        <v>2</v>
      </c>
      <c r="H86" s="22">
        <f>IF(H74=H48,2,IF(H74=H35,3,IF(H74=H22,4,IF(H74=H9,5,HSDR!U12))))</f>
        <v>2</v>
      </c>
      <c r="I86" s="22" t="str">
        <f>IF(I74=I48,2,IF(I74=I35,3,IF(I74=I22,4,IF(I74=I9,5,HSDR!V12))))</f>
        <v>H</v>
      </c>
      <c r="J86" s="22" t="str">
        <f>IF(J74=J48,2,IF(J74=J35,3,IF(J74=J22,4,IF(J74=J9,5,HSDR!W12))))</f>
        <v>H</v>
      </c>
      <c r="K86" s="296" t="str">
        <f>IF(K74=K48,2,IF(K74=K35,3,IF(K74=K22,4,IF(K74=K9,5,HSDR!X12))))</f>
        <v>H</v>
      </c>
    </row>
    <row r="87" spans="1:11" x14ac:dyDescent="0.2">
      <c r="A87" s="97">
        <v>8</v>
      </c>
      <c r="B87" s="28" t="str">
        <f>IF(B75=B49,2,IF(B75=B36,3,IF(B75=B23,4,IF(B75=B10,5,HSDR!O14))))</f>
        <v>S</v>
      </c>
      <c r="C87" s="22">
        <f>IF(C75=C49,2,IF(C75=C36,3,IF(C75=C23,4,IF(C75=C10,5,HSDR!P14))))</f>
        <v>2</v>
      </c>
      <c r="D87" s="22">
        <f>IF(D75=D49,2,IF(D75=D36,3,IF(D75=D23,4,IF(D75=D10,5,HSDR!Q14))))</f>
        <v>2</v>
      </c>
      <c r="E87" s="22">
        <f>IF(E75=E49,2,IF(E75=E36,3,IF(E75=E23,4,IF(E75=E10,5,HSDR!R14))))</f>
        <v>2</v>
      </c>
      <c r="F87" s="22">
        <f>IF(F75=F49,2,IF(F75=F36,3,IF(F75=F23,4,IF(F75=F10,5,HSDR!S14))))</f>
        <v>2</v>
      </c>
      <c r="G87" s="22">
        <f>IF(G75=G49,2,IF(G75=G36,3,IF(G75=G23,4,IF(G75=G10,5,HSDR!T14))))</f>
        <v>2</v>
      </c>
      <c r="H87" s="22">
        <f>IF(H75=H49,2,IF(H75=H36,3,IF(H75=H23,4,IF(H75=H10,5,HSDR!U14))))</f>
        <v>2</v>
      </c>
      <c r="I87" s="22">
        <f>IF(I75=I49,2,IF(I75=I36,3,IF(I75=I23,4,IF(I75=I10,5,HSDR!V14))))</f>
        <v>2</v>
      </c>
      <c r="J87" s="22">
        <f>IF(J75=J49,2,IF(J75=J36,3,IF(J75=J23,4,IF(J75=J10,5,HSDR!W14))))</f>
        <v>2</v>
      </c>
      <c r="K87" s="296" t="str">
        <f>IF(K75=K49,2,IF(K75=K36,3,IF(K75=K23,4,IF(K75=K10,5,HSDR!X14))))</f>
        <v>H</v>
      </c>
    </row>
    <row r="88" spans="1:11" x14ac:dyDescent="0.2">
      <c r="A88" s="97">
        <v>9</v>
      </c>
      <c r="B88" s="28" t="str">
        <f>IF(B76=B50,2,IF(B76=B37,3,IF(B76=B24,4,IF(B76=B11,5,HSDR!O16))))</f>
        <v>S</v>
      </c>
      <c r="C88" s="22">
        <f>IF(C76=C50,2,IF(C76=C37,3,IF(C76=C24,4,IF(C76=C11,5,HSDR!P16))))</f>
        <v>2</v>
      </c>
      <c r="D88" s="22">
        <f>IF(D76=D50,2,IF(D76=D37,3,IF(D76=D24,4,IF(D76=D11,5,HSDR!Q16))))</f>
        <v>2</v>
      </c>
      <c r="E88" s="22">
        <f>IF(E76=E50,2,IF(E76=E37,3,IF(E76=E24,4,IF(E76=E11,5,HSDR!R16))))</f>
        <v>2</v>
      </c>
      <c r="F88" s="22">
        <f>IF(F76=F50,2,IF(F76=F37,3,IF(F76=F24,4,IF(F76=F11,5,HSDR!S16))))</f>
        <v>2</v>
      </c>
      <c r="G88" s="22">
        <f>IF(G76=G50,2,IF(G76=G37,3,IF(G76=G24,4,IF(G76=G11,5,HSDR!T16))))</f>
        <v>2</v>
      </c>
      <c r="H88" s="22" t="str">
        <f>IF(H76=H50,2,IF(H76=H37,3,IF(H76=H24,4,IF(H76=H11,5,HSDR!U16))))</f>
        <v>S</v>
      </c>
      <c r="I88" s="22">
        <f>IF(I76=I50,2,IF(I76=I37,3,IF(I76=I24,4,IF(I76=I11,5,HSDR!V16))))</f>
        <v>2</v>
      </c>
      <c r="J88" s="22">
        <f>IF(J76=J50,2,IF(J76=J37,3,IF(J76=J24,4,IF(J76=J11,5,HSDR!W16))))</f>
        <v>2</v>
      </c>
      <c r="K88" s="296" t="str">
        <f>IF(K76=K50,2,IF(K76=K37,3,IF(K76=K24,4,IF(K76=K11,5,HSDR!X16))))</f>
        <v>S</v>
      </c>
    </row>
    <row r="89" spans="1:11" ht="17" thickBot="1" x14ac:dyDescent="0.25">
      <c r="A89" s="129">
        <v>10</v>
      </c>
      <c r="B89" s="105" t="str">
        <f>IF(B77=B51,2,IF(B77=B38,3,IF(B77=B25,4,IF(B77=B12,5,HSDR!O18))))</f>
        <v>S</v>
      </c>
      <c r="C89" s="127" t="str">
        <f>IF(C77=C51,2,IF(C77=C38,3,IF(C77=C25,4,IF(C77=C12,5,HSDR!P18))))</f>
        <v>S</v>
      </c>
      <c r="D89" s="127" t="str">
        <f>IF(D77=D51,2,IF(D77=D38,3,IF(D77=D25,4,IF(D77=D12,5,HSDR!Q18))))</f>
        <v>S</v>
      </c>
      <c r="E89" s="127" t="str">
        <f>IF(E77=E51,2,IF(E77=E38,3,IF(E77=E25,4,IF(E77=E12,5,HSDR!R18))))</f>
        <v>S</v>
      </c>
      <c r="F89" s="127" t="str">
        <f>IF(F77=F51,2,IF(F77=F38,3,IF(F77=F25,4,IF(F77=F12,5,HSDR!S18))))</f>
        <v>S</v>
      </c>
      <c r="G89" s="127" t="str">
        <f>IF(G77=G51,2,IF(G77=G38,3,IF(G77=G25,4,IF(G77=G12,5,HSDR!T18))))</f>
        <v>S</v>
      </c>
      <c r="H89" s="127" t="str">
        <f>IF(H77=H51,2,IF(H77=H38,3,IF(H77=H25,4,IF(H77=H12,5,HSDR!U18))))</f>
        <v>S</v>
      </c>
      <c r="I89" s="127" t="str">
        <f>IF(I77=I51,2,IF(I77=I38,3,IF(I77=I25,4,IF(I77=I12,5,HSDR!V18))))</f>
        <v>S</v>
      </c>
      <c r="J89" s="127" t="str">
        <f>IF(J77=J51,2,IF(J77=J38,3,IF(J77=J25,4,IF(J77=J12,5,HSDR!W18))))</f>
        <v>S</v>
      </c>
      <c r="K89" s="297" t="str">
        <f>IF(K77=K51,2,IF(K77=K38,3,IF(K77=K25,4,IF(K77=K12,5,HSDR!X18))))</f>
        <v>S</v>
      </c>
    </row>
    <row r="90" spans="1:11" ht="17" thickBot="1" x14ac:dyDescent="0.25"/>
    <row r="91" spans="1:11" ht="17" thickBot="1" x14ac:dyDescent="0.25">
      <c r="A91" s="437" t="s">
        <v>127</v>
      </c>
      <c r="B91" s="405"/>
      <c r="C91" s="405"/>
      <c r="D91" s="405"/>
      <c r="E91" s="405"/>
      <c r="F91" s="405"/>
      <c r="G91" s="405"/>
      <c r="H91" s="405"/>
      <c r="I91" s="405"/>
      <c r="J91" s="405"/>
      <c r="K91" s="406"/>
    </row>
    <row r="92" spans="1:11" ht="17" thickBot="1" x14ac:dyDescent="0.25">
      <c r="A92" s="138" t="s">
        <v>7</v>
      </c>
      <c r="B92" s="115">
        <v>1</v>
      </c>
      <c r="C92" s="116">
        <v>2</v>
      </c>
      <c r="D92" s="116">
        <v>3</v>
      </c>
      <c r="E92" s="116">
        <v>4</v>
      </c>
      <c r="F92" s="116">
        <v>5</v>
      </c>
      <c r="G92" s="116">
        <v>6</v>
      </c>
      <c r="H92" s="116">
        <v>7</v>
      </c>
      <c r="I92" s="116">
        <v>8</v>
      </c>
      <c r="J92" s="116">
        <v>9</v>
      </c>
      <c r="K92" s="104">
        <v>10</v>
      </c>
    </row>
    <row r="93" spans="1:11" ht="16" customHeight="1" x14ac:dyDescent="0.2">
      <c r="A93" s="100" t="s">
        <v>22</v>
      </c>
      <c r="B93" s="357">
        <f>IF(B68=HSDR!B32,HSDR!B84,
IF(Rules!$B$13=Rules!$E$13,
SUM(Stand!B84*Inittialize!$F$2,Stand!B85*Inittialize!$F$3,Stand!B86*Inittialize!$F$4,Stand!B87*Inittialize!$F$5,Stand!B88*Inittialize!$F$6,Stand!B89*Inittialize!$F$7,Stand!B90*Inittialize!$F$8,Stand!B91*Inittialize!$F$9,Stand!B92*Inittialize!$F$10,Stand!B93*Inittialize!$F$11),
IF(Rules!$B$10=Rules!$D$10,SUM(HSD!B84*Inittialize!$F$2,HSD!B85*Inittialize!$F$3,HSD!B86*Inittialize!$F$4,HSD!B87*Inittialize!$F$5,HSD!B88*Inittialize!$F$6,HSD!B89*Inittialize!$F$7,HSD!B90*Inittialize!$F$8,HSD!B91*Inittialize!$F$9,HSD!B92*Inittialize!$F$10,HSD!B93*Inittialize!$F$11),
SUM(HS!B84*Inittialize!$F$2,HS!B85*Inittialize!$F$3,HS!B86*Inittialize!$F$4,HS!B87*Inittialize!$F$5,HS!B88*Inittialize!$F$6,HS!B89*Inittialize!$F$7,HS!B90*Inittialize!$F$8,HS!B91*Inittialize!$F$9,HS!B92*Inittialize!$F$10,HS!B93*Inittialize!$F$11))
)*IF(B68=B42,2,IF(B68=B29,3,IF(B68=B16,4,IF(B68=B3,5)))
))</f>
        <v>0.80134668361963057</v>
      </c>
      <c r="C93" s="108">
        <f>IF(C68=HSDR!C32,HSDR!C84,
(IF(Rules!$B$13=Rules!$E$13,
SUM(Stand!C84*Inittialize!$F$2,Stand!C85*Inittialize!$F$3,Stand!C86*Inittialize!$F$4,Stand!C87*Inittialize!$F$5,Stand!C88*Inittialize!$F$6,Stand!C89*Inittialize!$F$7,Stand!C90*Inittialize!$F$8,Stand!C91*Inittialize!$F$9,Stand!C92*Inittialize!$F$10,Stand!C93*Inittialize!$F$11),
IF(Rules!$B$10=Rules!$D$10,SUM(HSD!C84*Inittialize!$F$2,HSD!C85*Inittialize!$F$3,HSD!C86*Inittialize!$F$4,HSD!C87*Inittialize!$F$5,HSD!C88*Inittialize!$F$6,HSD!C89*Inittialize!$F$7,HSD!C90*Inittialize!$F$8,HSD!C91*Inittialize!$F$9,HSD!C92*Inittialize!$F$10,HSD!C93*Inittialize!$F$11),
SUM(HS!C84*Inittialize!$F$2,HS!C85*Inittialize!$F$3,HS!C86*Inittialize!$F$4,HS!C87*Inittialize!$F$5,HS!C88*Inittialize!$F$6,HS!C89*Inittialize!$F$7,HS!C90*Inittialize!$F$8,HS!C91*Inittialize!$F$9,HS!C92*Inittialize!$F$10,HS!C93*Inittialize!$F$11))
)*IF(C68=C42,2,IF(C68=C29,3,IF(C68=C16,4,IF(C68=C3,5))))
))</f>
        <v>1.1583687449680025</v>
      </c>
      <c r="D93" s="108">
        <f>IF(D68=HSDR!D32,HSDR!D84,
(IF(Rules!$B$13=Rules!$E$13,
SUM(Stand!D84*Inittialize!$F$2,Stand!D85*Inittialize!$F$3,Stand!D86*Inittialize!$F$4,Stand!D87*Inittialize!$F$5,Stand!D88*Inittialize!$F$6,Stand!D89*Inittialize!$F$7,Stand!D90*Inittialize!$F$8,Stand!D91*Inittialize!$F$9,Stand!D92*Inittialize!$F$10,Stand!D93*Inittialize!$F$11),
IF(Rules!$B$10=Rules!$D$10,SUM(HSD!D84*Inittialize!$F$2,HSD!D85*Inittialize!$F$3,HSD!D86*Inittialize!$F$4,HSD!D87*Inittialize!$F$5,HSD!D88*Inittialize!$F$6,HSD!D89*Inittialize!$F$7,HSD!D90*Inittialize!$F$8,HSD!D91*Inittialize!$F$9,HSD!D92*Inittialize!$F$10,HSD!D93*Inittialize!$F$11),
SUM(HS!D84*Inittialize!$F$2,HS!D85*Inittialize!$F$3,HS!D86*Inittialize!$F$4,HS!D87*Inittialize!$F$5,HS!D88*Inittialize!$F$6,HS!D89*Inittialize!$F$7,HS!D90*Inittialize!$F$8,HS!D91*Inittialize!$F$9,HS!D92*Inittialize!$F$10,HS!D93*Inittialize!$F$11))
)*IF(D68=D42,2,IF(D68=D29,3,IF(D68=D16,4,IF(D68=D3,5))))
))</f>
        <v>1.1842650078909081</v>
      </c>
      <c r="E93" s="108">
        <f>IF(E68=HSDR!E32,HSDR!E84,
(IF(Rules!$B$13=Rules!$E$13,
SUM(Stand!E84*Inittialize!$F$2,Stand!E85*Inittialize!$F$3,Stand!E86*Inittialize!$F$4,Stand!E87*Inittialize!$F$5,Stand!E88*Inittialize!$F$6,Stand!E89*Inittialize!$F$7,Stand!E90*Inittialize!$F$8,Stand!E91*Inittialize!$F$9,Stand!E92*Inittialize!$F$10,Stand!E93*Inittialize!$F$11),
IF(Rules!$B$10=Rules!$D$10,SUM(HSD!E84*Inittialize!$F$2,HSD!E85*Inittialize!$F$3,HSD!E86*Inittialize!$F$4,HSD!E87*Inittialize!$F$5,HSD!E88*Inittialize!$F$6,HSD!E89*Inittialize!$F$7,HSD!E90*Inittialize!$F$8,HSD!E91*Inittialize!$F$9,HSD!E92*Inittialize!$F$10,HSD!E93*Inittialize!$F$11),
SUM(HS!E84*Inittialize!$F$2,HS!E85*Inittialize!$F$3,HS!E86*Inittialize!$F$4,HS!E87*Inittialize!$F$5,HS!E88*Inittialize!$F$6,HS!E89*Inittialize!$F$7,HS!E90*Inittialize!$F$8,HS!E91*Inittialize!$F$9,HS!E92*Inittialize!$F$10,HS!E93*Inittialize!$F$11))
)*IF(E68=E42,2,IF(E68=E29,3,IF(E68=E16,4,IF(E68=E3,5))))
))</f>
        <v>1.210771838624396</v>
      </c>
      <c r="F93" s="108">
        <f>IF(F68=HSDR!F32,HSDR!F84,
(IF(Rules!$B$13=Rules!$E$13,
SUM(Stand!F84*Inittialize!$F$2,Stand!F85*Inittialize!$F$3,Stand!F86*Inittialize!$F$4,Stand!F87*Inittialize!$F$5,Stand!F88*Inittialize!$F$6,Stand!F89*Inittialize!$F$7,Stand!F90*Inittialize!$F$8,Stand!F91*Inittialize!$F$9,Stand!F92*Inittialize!$F$10,Stand!F93*Inittialize!$F$11),
IF(Rules!$B$10=Rules!$D$10,SUM(HSD!F84*Inittialize!$F$2,HSD!F85*Inittialize!$F$3,HSD!F86*Inittialize!$F$4,HSD!F87*Inittialize!$F$5,HSD!F88*Inittialize!$F$6,HSD!F89*Inittialize!$F$7,HSD!F90*Inittialize!$F$8,HSD!F91*Inittialize!$F$9,HSD!F92*Inittialize!$F$10,HSD!F93*Inittialize!$F$11),
SUM(HS!F84*Inittialize!$F$2,HS!F85*Inittialize!$F$3,HS!F86*Inittialize!$F$4,HS!F87*Inittialize!$F$5,HS!F88*Inittialize!$F$6,HS!F89*Inittialize!$F$7,HS!F90*Inittialize!$F$8,HS!F91*Inittialize!$F$9,HS!F92*Inittialize!$F$10,HS!F93*Inittialize!$F$11))
)*IF(F68=F42,2,IF(F68=F29,3,IF(F68=F16,4,IF(F68=F3,5))))
))</f>
        <v>1.237477597367445</v>
      </c>
      <c r="G93" s="108">
        <f>IF(G68=HSDR!G32,HSDR!G84,
(IF(Rules!$B$13=Rules!$E$13,
SUM(Stand!G84*Inittialize!$F$2,Stand!G85*Inittialize!$F$3,Stand!G86*Inittialize!$F$4,Stand!G87*Inittialize!$F$5,Stand!G88*Inittialize!$F$6,Stand!G89*Inittialize!$F$7,Stand!G90*Inittialize!$F$8,Stand!G91*Inittialize!$F$9,Stand!G92*Inittialize!$F$10,Stand!G93*Inittialize!$F$11),
IF(Rules!$B$10=Rules!$D$10,SUM(HSD!G84*Inittialize!$F$2,HSD!G85*Inittialize!$F$3,HSD!G86*Inittialize!$F$4,HSD!G87*Inittialize!$F$5,HSD!G88*Inittialize!$F$6,HSD!G89*Inittialize!$F$7,HSD!G90*Inittialize!$F$8,HSD!G91*Inittialize!$F$9,HSD!G92*Inittialize!$F$10,HSD!G93*Inittialize!$F$11),
SUM(HS!G84*Inittialize!$F$2,HS!G85*Inittialize!$F$3,HS!G86*Inittialize!$F$4,HS!G87*Inittialize!$F$5,HS!G88*Inittialize!$F$6,HS!G89*Inittialize!$F$7,HS!G90*Inittialize!$F$8,HS!G91*Inittialize!$F$9,HS!G92*Inittialize!$F$10,HS!G93*Inittialize!$F$11))
)*IF(G68=G42,2,IF(G68=G29,3,IF(G68=G16,4,IF(G68=G3,5))))
))</f>
        <v>1.2668947185009185</v>
      </c>
      <c r="H93" s="108">
        <f>IF(H68=HSDR!H32,HSDR!H84,
(IF(Rules!$B$13=Rules!$E$13,
SUM(Stand!H84*Inittialize!$F$2,Stand!H85*Inittialize!$F$3,Stand!H86*Inittialize!$F$4,Stand!H87*Inittialize!$F$5,Stand!H88*Inittialize!$F$6,Stand!H89*Inittialize!$F$7,Stand!H90*Inittialize!$F$8,Stand!H91*Inittialize!$F$9,Stand!H92*Inittialize!$F$10,Stand!H93*Inittialize!$F$11),
IF(Rules!$B$10=Rules!$D$10,SUM(HSD!H84*Inittialize!$F$2,HSD!H85*Inittialize!$F$3,HSD!H86*Inittialize!$F$4,HSD!H87*Inittialize!$F$5,HSD!H88*Inittialize!$F$6,HSD!H89*Inittialize!$F$7,HSD!H90*Inittialize!$F$8,HSD!H91*Inittialize!$F$9,HSD!H92*Inittialize!$F$10,HSD!H93*Inittialize!$F$11),
SUM(HS!H84*Inittialize!$F$2,HS!H85*Inittialize!$F$3,HS!H86*Inittialize!$F$4,HS!H87*Inittialize!$F$5,HS!H88*Inittialize!$F$6,HS!H89*Inittialize!$F$7,HS!H90*Inittialize!$F$8,HS!H91*Inittialize!$F$9,HS!H92*Inittialize!$F$10,HS!H93*Inittialize!$F$11))
)*IF(H68=H42,2,IF(H68=H29,3,IF(H68=H16,4,IF(H68=H3,5))))
))</f>
        <v>1.1576053433748457</v>
      </c>
      <c r="I93" s="108">
        <f>IF(I68=HSDR!I32,HSDR!I84,
(IF(Rules!$B$13=Rules!$E$13,
SUM(Stand!I84*Inittialize!$F$2,Stand!I85*Inittialize!$F$3,Stand!I86*Inittialize!$F$4,Stand!I87*Inittialize!$F$5,Stand!I88*Inittialize!$F$6,Stand!I89*Inittialize!$F$7,Stand!I90*Inittialize!$F$8,Stand!I91*Inittialize!$F$9,Stand!I92*Inittialize!$F$10,Stand!I93*Inittialize!$F$11),
IF(Rules!$B$10=Rules!$D$10,SUM(HSD!I84*Inittialize!$F$2,HSD!I85*Inittialize!$F$3,HSD!I86*Inittialize!$F$4,HSD!I87*Inittialize!$F$5,HSD!I88*Inittialize!$F$6,HSD!I89*Inittialize!$F$7,HSD!I90*Inittialize!$F$8,HSD!I91*Inittialize!$F$9,HSD!I92*Inittialize!$F$10,HSD!I93*Inittialize!$F$11),
SUM(HS!I84*Inittialize!$F$2,HS!I85*Inittialize!$F$3,HS!I86*Inittialize!$F$4,HS!I87*Inittialize!$F$5,HS!I88*Inittialize!$F$6,HS!I89*Inittialize!$F$7,HS!I90*Inittialize!$F$8,HS!I91*Inittialize!$F$9,HS!I92*Inittialize!$F$10,HS!I93*Inittialize!$F$11))
)*IF(I68=I42,2,IF(I68=I29,3,IF(I68=I16,4,IF(I68=I3,5))))
))</f>
        <v>1.1012352494200108</v>
      </c>
      <c r="J93" s="108">
        <f>IF(J68=HSDR!J32,HSDR!J84,
(IF(Rules!$B$13=Rules!$E$13,
SUM(Stand!J84*Inittialize!$F$2,Stand!J85*Inittialize!$F$3,Stand!J86*Inittialize!$F$4,Stand!J87*Inittialize!$F$5,Stand!J88*Inittialize!$F$6,Stand!J89*Inittialize!$F$7,Stand!J90*Inittialize!$F$8,Stand!J91*Inittialize!$F$9,Stand!J92*Inittialize!$F$10,Stand!J93*Inittialize!$F$11),
IF(Rules!$B$10=Rules!$D$10,SUM(HSD!J84*Inittialize!$F$2,HSD!J85*Inittialize!$F$3,HSD!J86*Inittialize!$F$4,HSD!J87*Inittialize!$F$5,HSD!J88*Inittialize!$F$6,HSD!J89*Inittialize!$F$7,HSD!J90*Inittialize!$F$8,HSD!J91*Inittialize!$F$9,HSD!J92*Inittialize!$F$10,HSD!J93*Inittialize!$F$11),
SUM(HS!J84*Inittialize!$F$2,HS!J85*Inittialize!$F$3,HS!J86*Inittialize!$F$4,HS!J87*Inittialize!$F$5,HS!J88*Inittialize!$F$6,HS!J89*Inittialize!$F$7,HS!J90*Inittialize!$F$8,HS!J91*Inittialize!$F$9,HS!J92*Inittialize!$F$10,HS!J93*Inittialize!$F$11))
)*IF(J68=J42,2,IF(J68=J29,3,IF(J68=J16,4,IF(J68=J3,5))))
))</f>
        <v>1.0405035291051643</v>
      </c>
      <c r="K93" s="57">
        <f>IF(K68=HSDR!K32,HSDR!K84,
(IF(Rules!$B$13=Rules!$E$13,
SUM(Stand!K84*Inittialize!$F$2,Stand!K85*Inittialize!$F$3,Stand!K86*Inittialize!$F$4,Stand!K87*Inittialize!$F$5,Stand!K88*Inittialize!$F$6,Stand!K89*Inittialize!$F$7,Stand!K90*Inittialize!$F$8,Stand!K91*Inittialize!$F$9,Stand!K92*Inittialize!$F$10,Stand!K93*Inittialize!$F$11),
IF(Rules!$B$10=Rules!$D$10,SUM(HSD!K84*Inittialize!$F$2,HSD!K85*Inittialize!$F$3,HSD!K86*Inittialize!$F$4,HSD!K87*Inittialize!$F$5,HSD!K88*Inittialize!$F$6,HSD!K89*Inittialize!$F$7,HSD!K90*Inittialize!$F$8,HSD!K91*Inittialize!$F$9,HSD!K92*Inittialize!$F$10,HSD!K93*Inittialize!$F$11),
SUM(HS!K84*Inittialize!$F$2,HS!K85*Inittialize!$F$3,HS!K86*Inittialize!$F$4,HS!K87*Inittialize!$F$5,HS!K88*Inittialize!$F$6,HS!K89*Inittialize!$F$7,HS!K90*Inittialize!$F$8,HS!K91*Inittialize!$F$9,HS!K92*Inittialize!$F$10,HS!K93*Inittialize!$F$11))
)*IF(K68=K42,2,IF(K68=K29,3,IF(K68=K16,4,IF(K68=K3,5))))
))</f>
        <v>0.94335851793915726</v>
      </c>
    </row>
    <row r="94" spans="1:11" x14ac:dyDescent="0.2">
      <c r="A94" s="98">
        <v>2</v>
      </c>
      <c r="B94" s="93">
        <f>IF(B69=HSDR!B2,HSDR!B54,
IF(Rules!$B$10=Rules!$D$10,
SUM(HSD!B85*Inittialize!$F$2,HSD!B54*Inittialize!$F$3,HSD!B55*Inittialize!$F$4,HSD!B56*Inittialize!$F$5,HSD!B57*Inittialize!$F$6,HSD!B58*Inittialize!$F$7,HSD!B59*Inittialize!$F$8,HSD!B60*Inittialize!$F$9,HSD!B61*Inittialize!$F$10,HSD!B62*Inittialize!$F$11),
SUM(HS!B85*Inittialize!$F$2,HS!B54*Inittialize!$F$3,HS!B55*Inittialize!$F$4,HS!B56*Inittialize!$F$5,HS!B57*Inittialize!$F$6,HS!B58*Inittialize!$F$7,HS!B59*Inittialize!$F$8,HS!B60*Inittialize!$F$9,HS!B61*Inittialize!$F$10,HS!B62*Inittialize!$F$11)
)*IF(B69=B43,2,IF(B69=B30,3,IF(B69=B17,4,IF(B69=B4,5)))))</f>
        <v>0.42421815323539841</v>
      </c>
      <c r="C94" s="1">
        <f>IF(C69=HSDR!C2,HSDR!C54,
IF(Rules!$B$10=Rules!$D$10,
SUM(HSD!C85*Inittialize!$F$2,HSD!C54*Inittialize!$F$3,HSD!C55*Inittialize!$F$4,HSD!C56*Inittialize!$F$5,HSD!C57*Inittialize!$F$6,HSD!C58*Inittialize!$F$7,HSD!C59*Inittialize!$F$8,HSD!C60*Inittialize!$F$9,HSD!C61*Inittialize!$F$10,HSD!C62*Inittialize!$F$11),
SUM(HS!C85*Inittialize!$F$2,HS!C54*Inittialize!$F$3,HS!C55*Inittialize!$F$4,HS!C56*Inittialize!$F$5,HS!C57*Inittialize!$F$6,HS!C58*Inittialize!$F$7,HS!C59*Inittialize!$F$8,HS!C60*Inittialize!$F$9,HS!C61*Inittialize!$F$10,HS!C62*Inittialize!$F$11)
)*IF(C69=C43,2,IF(C69=C30,3,IF(C69=C17,4,IF(C69=C4,5)))))</f>
        <v>0.70721627279072274</v>
      </c>
      <c r="D94" s="1">
        <f>IF(D69=HSDR!D2,HSDR!D54,
IF(Rules!$B$10=Rules!$D$10,
SUM(HSD!D85*Inittialize!$F$2,HSD!D54*Inittialize!$F$3,HSD!D55*Inittialize!$F$4,HSD!D56*Inittialize!$F$5,HSD!D57*Inittialize!$F$6,HSD!D58*Inittialize!$F$7,HSD!D59*Inittialize!$F$8,HSD!D60*Inittialize!$F$9,HSD!D61*Inittialize!$F$10,HSD!D62*Inittialize!$F$11),
SUM(HS!D85*Inittialize!$F$2,HS!D54*Inittialize!$F$3,HS!D55*Inittialize!$F$4,HS!D56*Inittialize!$F$5,HS!D57*Inittialize!$F$6,HS!D58*Inittialize!$F$7,HS!D59*Inittialize!$F$8,HS!D60*Inittialize!$F$9,HS!D61*Inittialize!$F$10,HS!D62*Inittialize!$F$11)
)*IF(D69=D43,2,IF(D69=D30,3,IF(D69=D17,4,IF(D69=D4,5)))))</f>
        <v>0.74774977076428661</v>
      </c>
      <c r="E94" s="1">
        <f>IF(E69=HSDR!E2,HSDR!E54,
IF(Rules!$B$10=Rules!$D$10,
SUM(HSD!E85*Inittialize!$F$2,HSD!E54*Inittialize!$F$3,HSD!E55*Inittialize!$F$4,HSD!E56*Inittialize!$F$5,HSD!E57*Inittialize!$F$6,HSD!E58*Inittialize!$F$7,HSD!E59*Inittialize!$F$8,HSD!E60*Inittialize!$F$9,HSD!E61*Inittialize!$F$10,HSD!E62*Inittialize!$F$11),
SUM(HS!E85*Inittialize!$F$2,HS!E54*Inittialize!$F$3,HS!E55*Inittialize!$F$4,HS!E56*Inittialize!$F$5,HS!E57*Inittialize!$F$6,HS!E58*Inittialize!$F$7,HS!E59*Inittialize!$F$8,HS!E60*Inittialize!$F$9,HS!E61*Inittialize!$F$10,HS!E62*Inittialize!$F$11)
)*IF(E69=E43,2,IF(E69=E30,3,IF(E69=E17,4,IF(E69=E4,5)))))</f>
        <v>0.9396370954344988</v>
      </c>
      <c r="F94" s="1">
        <f>IF(F69=HSDR!F2,HSDR!F54,
IF(Rules!$B$10=Rules!$D$10,
SUM(HSD!F85*Inittialize!$F$2,HSD!F54*Inittialize!$F$3,HSD!F55*Inittialize!$F$4,HSD!F56*Inittialize!$F$5,HSD!F57*Inittialize!$F$6,HSD!F58*Inittialize!$F$7,HSD!F59*Inittialize!$F$8,HSD!F60*Inittialize!$F$9,HSD!F61*Inittialize!$F$10,HSD!F62*Inittialize!$F$11),
SUM(HS!F85*Inittialize!$F$2,HS!F54*Inittialize!$F$3,HS!F55*Inittialize!$F$4,HS!F56*Inittialize!$F$5,HS!F57*Inittialize!$F$6,HS!F58*Inittialize!$F$7,HS!F59*Inittialize!$F$8,HS!F60*Inittialize!$F$9,HS!F61*Inittialize!$F$10,HS!F62*Inittialize!$F$11)
)*IF(F69=F43,2,IF(F69=F30,3,IF(F69=F17,4,IF(F69=F4,5)))))</f>
        <v>0.976862049602782</v>
      </c>
      <c r="G94" s="1">
        <f>IF(G69=HSDR!G2,HSDR!G54,
IF(Rules!$B$10=Rules!$D$10,
SUM(HSD!G85*Inittialize!$F$2,HSD!G54*Inittialize!$F$3,HSD!G55*Inittialize!$F$4,HSD!G56*Inittialize!$F$5,HSD!G57*Inittialize!$F$6,HSD!G58*Inittialize!$F$7,HSD!G59*Inittialize!$F$8,HSD!G60*Inittialize!$F$9,HSD!G61*Inittialize!$F$10,HSD!G62*Inittialize!$F$11),
SUM(HS!G85*Inittialize!$F$2,HS!G54*Inittialize!$F$3,HS!G55*Inittialize!$F$4,HS!G56*Inittialize!$F$5,HS!G57*Inittialize!$F$6,HS!G58*Inittialize!$F$7,HS!G59*Inittialize!$F$8,HS!G60*Inittialize!$F$9,HS!G61*Inittialize!$F$10,HS!G62*Inittialize!$F$11)
)*IF(G69=G43,2,IF(G69=G30,3,IF(G69=G17,4,IF(G69=G4,5)))))</f>
        <v>1.0023982760327859</v>
      </c>
      <c r="H94" s="1">
        <f>IF(H69=HSDR!H2,HSDR!H54,
IF(Rules!$B$10=Rules!$D$10,
SUM(HSD!H85*Inittialize!$F$2,HSD!H54*Inittialize!$F$3,HSD!H55*Inittialize!$F$4,HSD!H56*Inittialize!$F$5,HSD!H57*Inittialize!$F$6,HSD!H58*Inittialize!$F$7,HSD!H59*Inittialize!$F$8,HSD!H60*Inittialize!$F$9,HSD!H61*Inittialize!$F$10,HSD!H62*Inittialize!$F$11),
SUM(HS!H85*Inittialize!$F$2,HS!H54*Inittialize!$F$3,HS!H55*Inittialize!$F$4,HS!H56*Inittialize!$F$5,HS!H57*Inittialize!$F$6,HS!H58*Inittialize!$F$7,HS!H59*Inittialize!$F$8,HS!H60*Inittialize!$F$9,HS!H61*Inittialize!$F$10,HS!H62*Inittialize!$F$11)
)*IF(H69=H43,2,IF(H69=H30,3,IF(H69=H17,4,IF(H69=H4,5)))))</f>
        <v>0.87689915685837294</v>
      </c>
      <c r="I94" s="1">
        <f>IF(I69=HSDR!I2,HSDR!I54,
IF(Rules!$B$10=Rules!$D$10,
SUM(HSD!I85*Inittialize!$F$2,HSD!I54*Inittialize!$F$3,HSD!I55*Inittialize!$F$4,HSD!I56*Inittialize!$F$5,HSD!I57*Inittialize!$F$6,HSD!I58*Inittialize!$F$7,HSD!I59*Inittialize!$F$8,HSD!I60*Inittialize!$F$9,HSD!I61*Inittialize!$F$10,HSD!I62*Inittialize!$F$11),
SUM(HS!I85*Inittialize!$F$2,HS!I54*Inittialize!$F$3,HS!I55*Inittialize!$F$4,HS!I56*Inittialize!$F$5,HS!I57*Inittialize!$F$6,HS!I58*Inittialize!$F$7,HS!I59*Inittialize!$F$8,HS!I60*Inittialize!$F$9,HS!I61*Inittialize!$F$10,HS!I62*Inittialize!$F$11)
)*IF(I69=I43,2,IF(I69=I30,3,IF(I69=I17,4,IF(I69=I4,5)))))</f>
        <v>0.48948248450238285</v>
      </c>
      <c r="J94" s="1">
        <f>IF(J69=HSDR!J2,HSDR!J54,
IF(Rules!$B$10=Rules!$D$10,
SUM(HSD!J85*Inittialize!$F$2,HSD!J54*Inittialize!$F$3,HSD!J55*Inittialize!$F$4,HSD!J56*Inittialize!$F$5,HSD!J57*Inittialize!$F$6,HSD!J58*Inittialize!$F$7,HSD!J59*Inittialize!$F$8,HSD!J60*Inittialize!$F$9,HSD!J61*Inittialize!$F$10,HSD!J62*Inittialize!$F$11),
SUM(HS!J85*Inittialize!$F$2,HS!J54*Inittialize!$F$3,HS!J55*Inittialize!$F$4,HS!J56*Inittialize!$F$5,HS!J57*Inittialize!$F$6,HS!J58*Inittialize!$F$7,HS!J59*Inittialize!$F$8,HS!J60*Inittialize!$F$9,HS!J61*Inittialize!$F$10,HS!J62*Inittialize!$F$11)
)*IF(J69=J43,2,IF(J69=J30,3,IF(J69=J17,4,IF(J69=J4,5)))))</f>
        <v>0.45685031886889066</v>
      </c>
      <c r="K94" s="9">
        <f>IF(K69=HSDR!K2,HSDR!K54,
IF(Rules!$B$10=Rules!$D$10,
SUM(HSD!K85*Inittialize!$F$2,HSD!K54*Inittialize!$F$3,HSD!K55*Inittialize!$F$4,HSD!K56*Inittialize!$F$5,HSD!K57*Inittialize!$F$6,HSD!K58*Inittialize!$F$7,HSD!K59*Inittialize!$F$8,HSD!K60*Inittialize!$F$9,HSD!K61*Inittialize!$F$10,HSD!K62*Inittialize!$F$11),
SUM(HS!K85*Inittialize!$F$2,HS!K54*Inittialize!$F$3,HS!K55*Inittialize!$F$4,HS!K56*Inittialize!$F$5,HS!K57*Inittialize!$F$6,HS!K58*Inittialize!$F$7,HS!K59*Inittialize!$F$8,HS!K60*Inittialize!$F$9,HS!K61*Inittialize!$F$10,HS!K62*Inittialize!$F$11)
)*IF(K69=K43,2,IF(K69=K30,3,IF(K69=K17,4,IF(K69=K4,5)))))</f>
        <v>0.42421815323539852</v>
      </c>
    </row>
    <row r="95" spans="1:11" x14ac:dyDescent="0.2">
      <c r="A95" s="98">
        <v>3</v>
      </c>
      <c r="B95" s="93">
        <f>IF(B70=HSDR!B4,HSDR!B56,
IF(Rules!$B$10=Rules!$D$10,
SUM(HSD!B86*Inittialize!$F$2,HSD!B55*Inittialize!$F$3,HSD!B56*Inittialize!$F$4,HSD!B57*Inittialize!$F$5,HSD!B58*Inittialize!$F$6,HSD!B59*Inittialize!$F$7,HSD!B60*Inittialize!$F$8,HSD!B61*Inittialize!$F$9,HSD!B62*Inittialize!$F$10,HSD!B63*Inittialize!$F$11),
SUM(HS!B86*Inittialize!$F$2,HS!B55*Inittialize!$F$3,HS!B56*Inittialize!$F$4,HS!B57*Inittialize!$F$5,HS!B58*Inittialize!$F$6,HS!B59*Inittialize!$F$7,HS!B60*Inittialize!$F$8,HS!B61*Inittialize!$F$9,HS!B62*Inittialize!$F$10,HS!B63*Inittialize!$F$11)
)*IF(B70=B44,2,IF(B70=B31,3,IF(B70=B18,4,IF(B70=B5,5)))))</f>
        <v>0.42421815323539841</v>
      </c>
      <c r="C95" s="1">
        <f>IF(C70=HSDR!C4,HSDR!C56,
IF(Rules!$B$10=Rules!$D$10,
SUM(HSD!C86*Inittialize!$F$2,HSD!C55*Inittialize!$F$3,HSD!C56*Inittialize!$F$4,HSD!C57*Inittialize!$F$5,HSD!C58*Inittialize!$F$6,HSD!C59*Inittialize!$F$7,HSD!C60*Inittialize!$F$8,HSD!C61*Inittialize!$F$9,HSD!C62*Inittialize!$F$10,HSD!C63*Inittialize!$F$11),
SUM(HS!C86*Inittialize!$F$2,HS!C55*Inittialize!$F$3,HS!C56*Inittialize!$F$4,HS!C57*Inittialize!$F$5,HS!C58*Inittialize!$F$6,HS!C59*Inittialize!$F$7,HS!C60*Inittialize!$F$8,HS!C61*Inittialize!$F$9,HS!C62*Inittialize!$F$10,HS!C63*Inittialize!$F$11)
)*IF(C70=C44,2,IF(C70=C31,3,IF(C70=C18,4,IF(C70=C5,5)))))</f>
        <v>0.70721627279072274</v>
      </c>
      <c r="D95" s="1">
        <f>IF(D70=HSDR!D4,HSDR!D56,
IF(Rules!$B$10=Rules!$D$10,
SUM(HSD!D86*Inittialize!$F$2,HSD!D55*Inittialize!$F$3,HSD!D56*Inittialize!$F$4,HSD!D57*Inittialize!$F$5,HSD!D58*Inittialize!$F$6,HSD!D59*Inittialize!$F$7,HSD!D60*Inittialize!$F$8,HSD!D61*Inittialize!$F$9,HSD!D62*Inittialize!$F$10,HSD!D63*Inittialize!$F$11),
SUM(HS!D86*Inittialize!$F$2,HS!D55*Inittialize!$F$3,HS!D56*Inittialize!$F$4,HS!D57*Inittialize!$F$5,HS!D58*Inittialize!$F$6,HS!D59*Inittialize!$F$7,HS!D60*Inittialize!$F$8,HS!D61*Inittialize!$F$9,HS!D62*Inittialize!$F$10,HS!D63*Inittialize!$F$11)
)*IF(D70=D44,2,IF(D70=D31,3,IF(D70=D18,4,IF(D70=D5,5)))))</f>
        <v>0.74774977076428661</v>
      </c>
      <c r="E95" s="1">
        <f>IF(E70=HSDR!E4,HSDR!E56,
IF(Rules!$B$10=Rules!$D$10,
SUM(HSD!E86*Inittialize!$F$2,HSD!E55*Inittialize!$F$3,HSD!E56*Inittialize!$F$4,HSD!E57*Inittialize!$F$5,HSD!E58*Inittialize!$F$6,HSD!E59*Inittialize!$F$7,HSD!E60*Inittialize!$F$8,HSD!E61*Inittialize!$F$9,HSD!E62*Inittialize!$F$10,HSD!E63*Inittialize!$F$11),
SUM(HS!E86*Inittialize!$F$2,HS!E55*Inittialize!$F$3,HS!E56*Inittialize!$F$4,HS!E57*Inittialize!$F$5,HS!E58*Inittialize!$F$6,HS!E59*Inittialize!$F$7,HS!E60*Inittialize!$F$8,HS!E61*Inittialize!$F$9,HS!E62*Inittialize!$F$10,HS!E63*Inittialize!$F$11)
)*IF(E70=E44,2,IF(E70=E31,3,IF(E70=E18,4,IF(E70=E5,5)))))</f>
        <v>0.92829316798518713</v>
      </c>
      <c r="F95" s="1">
        <f>IF(F70=HSDR!F4,HSDR!F56,
IF(Rules!$B$10=Rules!$D$10,
SUM(HSD!F86*Inittialize!$F$2,HSD!F55*Inittialize!$F$3,HSD!F56*Inittialize!$F$4,HSD!F57*Inittialize!$F$5,HSD!F58*Inittialize!$F$6,HSD!F59*Inittialize!$F$7,HSD!F60*Inittialize!$F$8,HSD!F61*Inittialize!$F$9,HSD!F62*Inittialize!$F$10,HSD!F63*Inittialize!$F$11),
SUM(HS!F86*Inittialize!$F$2,HS!F55*Inittialize!$F$3,HS!F56*Inittialize!$F$4,HS!F57*Inittialize!$F$5,HS!F58*Inittialize!$F$6,HS!F59*Inittialize!$F$7,HS!F60*Inittialize!$F$8,HS!F61*Inittialize!$F$9,HS!F62*Inittialize!$F$10,HS!F63*Inittialize!$F$11)
)*IF(F70=F44,2,IF(F70=F31,3,IF(F70=F18,4,IF(F70=F5,5)))))</f>
        <v>0.96601756172135267</v>
      </c>
      <c r="G95" s="1">
        <f>IF(G70=HSDR!G4,HSDR!G56,
IF(Rules!$B$10=Rules!$D$10,
SUM(HSD!G86*Inittialize!$F$2,HSD!G55*Inittialize!$F$3,HSD!G56*Inittialize!$F$4,HSD!G57*Inittialize!$F$5,HSD!G58*Inittialize!$F$6,HSD!G59*Inittialize!$F$7,HSD!G60*Inittialize!$F$8,HSD!G61*Inittialize!$F$9,HSD!G62*Inittialize!$F$10,HSD!G63*Inittialize!$F$11),
SUM(HS!G86*Inittialize!$F$2,HS!G55*Inittialize!$F$3,HS!G56*Inittialize!$F$4,HS!G57*Inittialize!$F$5,HS!G58*Inittialize!$F$6,HS!G59*Inittialize!$F$7,HS!G60*Inittialize!$F$8,HS!G61*Inittialize!$F$9,HS!G62*Inittialize!$F$10,HS!G63*Inittialize!$F$11)
)*IF(G70=G44,2,IF(G70=G31,3,IF(G70=G18,4,IF(G70=G5,5)))))</f>
        <v>0.99065744330429117</v>
      </c>
      <c r="H95" s="1">
        <f>IF(H70=HSDR!H4,HSDR!H56,
IF(Rules!$B$10=Rules!$D$10,
SUM(HSD!H86*Inittialize!$F$2,HSD!H55*Inittialize!$F$3,HSD!H56*Inittialize!$F$4,HSD!H57*Inittialize!$F$5,HSD!H58*Inittialize!$F$6,HSD!H59*Inittialize!$F$7,HSD!H60*Inittialize!$F$8,HSD!H61*Inittialize!$F$9,HSD!H62*Inittialize!$F$10,HSD!H63*Inittialize!$F$11),
SUM(HS!H86*Inittialize!$F$2,HS!H55*Inittialize!$F$3,HS!H56*Inittialize!$F$4,HS!H57*Inittialize!$F$5,HS!H58*Inittialize!$F$6,HS!H59*Inittialize!$F$7,HS!H60*Inittialize!$F$8,HS!H61*Inittialize!$F$9,HS!H62*Inittialize!$F$10,HS!H63*Inittialize!$F$11)
)*IF(H70=H44,2,IF(H70=H31,3,IF(H70=H18,4,IF(H70=H5,5)))))</f>
        <v>0.849646840032666</v>
      </c>
      <c r="I95" s="1">
        <f>IF(I70=HSDR!I4,HSDR!I56,
IF(Rules!$B$10=Rules!$D$10,
SUM(HSD!I86*Inittialize!$F$2,HSD!I55*Inittialize!$F$3,HSD!I56*Inittialize!$F$4,HSD!I57*Inittialize!$F$5,HSD!I58*Inittialize!$F$6,HSD!I59*Inittialize!$F$7,HSD!I60*Inittialize!$F$8,HSD!I61*Inittialize!$F$9,HSD!I62*Inittialize!$F$10,HSD!I63*Inittialize!$F$11),
SUM(HS!I86*Inittialize!$F$2,HS!I55*Inittialize!$F$3,HS!I56*Inittialize!$F$4,HS!I57*Inittialize!$F$5,HS!I58*Inittialize!$F$6,HS!I59*Inittialize!$F$7,HS!I60*Inittialize!$F$8,HS!I61*Inittialize!$F$9,HS!I62*Inittialize!$F$10,HS!I63*Inittialize!$F$11)
)*IF(I70=I44,2,IF(I70=I31,3,IF(I70=I18,4,IF(I70=I5,5)))))</f>
        <v>0.48948248450238285</v>
      </c>
      <c r="J95" s="1">
        <f>IF(J70=HSDR!J4,HSDR!J56,
IF(Rules!$B$10=Rules!$D$10,
SUM(HSD!J86*Inittialize!$F$2,HSD!J55*Inittialize!$F$3,HSD!J56*Inittialize!$F$4,HSD!J57*Inittialize!$F$5,HSD!J58*Inittialize!$F$6,HSD!J59*Inittialize!$F$7,HSD!J60*Inittialize!$F$8,HSD!J61*Inittialize!$F$9,HSD!J62*Inittialize!$F$10,HSD!J63*Inittialize!$F$11),
SUM(HS!J86*Inittialize!$F$2,HS!J55*Inittialize!$F$3,HS!J56*Inittialize!$F$4,HS!J57*Inittialize!$F$5,HS!J58*Inittialize!$F$6,HS!J59*Inittialize!$F$7,HS!J60*Inittialize!$F$8,HS!J61*Inittialize!$F$9,HS!J62*Inittialize!$F$10,HS!J63*Inittialize!$F$11)
)*IF(J70=J44,2,IF(J70=J31,3,IF(J70=J18,4,IF(J70=J5,5)))))</f>
        <v>0.45685031886889066</v>
      </c>
      <c r="K95" s="9">
        <f>IF(K70=HSDR!K4,HSDR!K56,
IF(Rules!$B$10=Rules!$D$10,
SUM(HSD!K86*Inittialize!$F$2,HSD!K55*Inittialize!$F$3,HSD!K56*Inittialize!$F$4,HSD!K57*Inittialize!$F$5,HSD!K58*Inittialize!$F$6,HSD!K59*Inittialize!$F$7,HSD!K60*Inittialize!$F$8,HSD!K61*Inittialize!$F$9,HSD!K62*Inittialize!$F$10,HSD!K63*Inittialize!$F$11),
SUM(HS!K86*Inittialize!$F$2,HS!K55*Inittialize!$F$3,HS!K56*Inittialize!$F$4,HS!K57*Inittialize!$F$5,HS!K58*Inittialize!$F$6,HS!K59*Inittialize!$F$7,HS!K60*Inittialize!$F$8,HS!K61*Inittialize!$F$9,HS!K62*Inittialize!$F$10,HS!K63*Inittialize!$F$11)
)*IF(K70=K44,2,IF(K70=K31,3,IF(K70=K18,4,IF(K70=K5,5)))))</f>
        <v>0.42421815323539852</v>
      </c>
    </row>
    <row r="96" spans="1:11" x14ac:dyDescent="0.2">
      <c r="A96" s="98">
        <v>4</v>
      </c>
      <c r="B96" s="93">
        <f>IF(B71=HSDR!B6,HSDR!B58,
IF(Rules!$B$10=Rules!$D$10,
SUM(HSD!B87*Inittialize!$F$2,HSD!B56*Inittialize!$F$3,HSD!B57*Inittialize!$F$4,HSD!B58*Inittialize!$F$5,HSD!B59*Inittialize!$F$6,HSD!B60*Inittialize!$F$7,HSD!B61*Inittialize!$F$8,HSD!B62*Inittialize!$F$9,HSD!B63*Inittialize!$F$10,HSD!B64*Inittialize!$F$11),
SUM(HS!B87*Inittialize!$F$2,HS!B56*Inittialize!$F$3,HS!B57*Inittialize!$F$4,HS!B58*Inittialize!$F$5,HS!B59*Inittialize!$F$6,HS!B60*Inittialize!$F$7,HS!B61*Inittialize!$F$8,HS!B62*Inittialize!$F$9,HS!B63*Inittialize!$F$10,HS!B64*Inittialize!$F$11)
)*IF(B71=B45,2,IF(B71=B32,3,IF(B71=B19,4,IF(B71=B6,5)))))</f>
        <v>0.52707138879473447</v>
      </c>
      <c r="C96" s="1">
        <f>IF(C71=HSDR!C6,HSDR!C58,
IF(Rules!$B$10=Rules!$D$10,
SUM(HSD!C87*Inittialize!$F$2,HSD!C56*Inittialize!$F$3,HSD!C57*Inittialize!$F$4,HSD!C58*Inittialize!$F$5,HSD!C59*Inittialize!$F$6,HSD!C60*Inittialize!$F$7,HSD!C61*Inittialize!$F$8,HSD!C62*Inittialize!$F$9,HSD!C63*Inittialize!$F$10,HSD!C64*Inittialize!$F$11),
SUM(HS!C87*Inittialize!$F$2,HS!C56*Inittialize!$F$3,HS!C57*Inittialize!$F$4,HS!C58*Inittialize!$F$5,HS!C59*Inittialize!$F$6,HS!C60*Inittialize!$F$7,HS!C61*Inittialize!$F$8,HS!C62*Inittialize!$F$9,HS!C63*Inittialize!$F$10,HS!C64*Inittialize!$F$11)
)*IF(C71=C45,2,IF(C71=C32,3,IF(C71=C19,4,IF(C71=C6,5)))))</f>
        <v>0.83551674171585688</v>
      </c>
      <c r="D96" s="1">
        <f>IF(D71=HSDR!D6,HSDR!D58,
IF(Rules!$B$10=Rules!$D$10,
SUM(HSD!D87*Inittialize!$F$2,HSD!D56*Inittialize!$F$3,HSD!D57*Inittialize!$F$4,HSD!D58*Inittialize!$F$5,HSD!D59*Inittialize!$F$6,HSD!D60*Inittialize!$F$7,HSD!D61*Inittialize!$F$8,HSD!D62*Inittialize!$F$9,HSD!D63*Inittialize!$F$10,HSD!D64*Inittialize!$F$11),
SUM(HS!D87*Inittialize!$F$2,HS!D56*Inittialize!$F$3,HS!D57*Inittialize!$F$4,HS!D58*Inittialize!$F$5,HS!D59*Inittialize!$F$6,HS!D60*Inittialize!$F$7,HS!D61*Inittialize!$F$8,HS!D62*Inittialize!$F$9,HS!D63*Inittialize!$F$10,HS!D64*Inittialize!$F$11)
)*IF(D71=D45,2,IF(D71=D32,3,IF(D71=D19,4,IF(D71=D6,5)))))</f>
        <v>0.8716962731505089</v>
      </c>
      <c r="E96" s="1">
        <f>IF(E71=HSDR!E6,HSDR!E58,
IF(Rules!$B$10=Rules!$D$10,
SUM(HSD!E87*Inittialize!$F$2,HSD!E56*Inittialize!$F$3,HSD!E57*Inittialize!$F$4,HSD!E58*Inittialize!$F$5,HSD!E59*Inittialize!$F$6,HSD!E60*Inittialize!$F$7,HSD!E61*Inittialize!$F$8,HSD!E62*Inittialize!$F$9,HSD!E63*Inittialize!$F$10,HSD!E64*Inittialize!$F$11),
SUM(HS!E87*Inittialize!$F$2,HS!E56*Inittialize!$F$3,HS!E57*Inittialize!$F$4,HS!E58*Inittialize!$F$5,HS!E59*Inittialize!$F$6,HS!E60*Inittialize!$F$7,HS!E61*Inittialize!$F$8,HS!E62*Inittialize!$F$9,HS!E63*Inittialize!$F$10,HS!E64*Inittialize!$F$11)
)*IF(E71=E45,2,IF(E71=E32,3,IF(E71=E19,4,IF(E71=E6,5)))))</f>
        <v>0.90868869927296181</v>
      </c>
      <c r="F96" s="1">
        <f>IF(F71=HSDR!F6,HSDR!F58,
IF(Rules!$B$10=Rules!$D$10,
SUM(HSD!F87*Inittialize!$F$2,HSD!F56*Inittialize!$F$3,HSD!F57*Inittialize!$F$4,HSD!F58*Inittialize!$F$5,HSD!F59*Inittialize!$F$6,HSD!F60*Inittialize!$F$7,HSD!F61*Inittialize!$F$8,HSD!F62*Inittialize!$F$9,HSD!F63*Inittialize!$F$10,HSD!F64*Inittialize!$F$11),
SUM(HS!F87*Inittialize!$F$2,HS!F56*Inittialize!$F$3,HS!F57*Inittialize!$F$4,HS!F58*Inittialize!$F$5,HS!F59*Inittialize!$F$6,HS!F60*Inittialize!$F$7,HS!F61*Inittialize!$F$8,HS!F62*Inittialize!$F$9,HS!F63*Inittialize!$F$10,HS!F64*Inittialize!$F$11)
)*IF(F71=F45,2,IF(F71=F32,3,IF(F71=F19,4,IF(F71=F6,5)))))</f>
        <v>0.94565467941426418</v>
      </c>
      <c r="G96" s="1">
        <f>IF(G71=HSDR!G6,HSDR!G58,
IF(Rules!$B$10=Rules!$D$10,
SUM(HSD!G87*Inittialize!$F$2,HSD!G56*Inittialize!$F$3,HSD!G57*Inittialize!$F$4,HSD!G58*Inittialize!$F$5,HSD!G59*Inittialize!$F$6,HSD!G60*Inittialize!$F$7,HSD!G61*Inittialize!$F$8,HSD!G62*Inittialize!$F$9,HSD!G63*Inittialize!$F$10,HSD!G64*Inittialize!$F$11),
SUM(HS!G87*Inittialize!$F$2,HS!G56*Inittialize!$F$3,HS!G57*Inittialize!$F$4,HS!G58*Inittialize!$F$5,HS!G59*Inittialize!$F$6,HS!G60*Inittialize!$F$7,HS!G61*Inittialize!$F$8,HS!G62*Inittialize!$F$9,HS!G63*Inittialize!$F$10,HS!G64*Inittialize!$F$11)
)*IF(G71=G45,2,IF(G71=G32,3,IF(G71=G19,4,IF(G71=G6,5)))))</f>
        <v>0.98990982438337127</v>
      </c>
      <c r="H96" s="1">
        <f>IF(H71=HSDR!H6,HSDR!H58,
IF(Rules!$B$10=Rules!$D$10,
SUM(HSD!H87*Inittialize!$F$2,HSD!H56*Inittialize!$F$3,HSD!H57*Inittialize!$F$4,HSD!H58*Inittialize!$F$5,HSD!H59*Inittialize!$F$6,HSD!H60*Inittialize!$F$7,HSD!H61*Inittialize!$F$8,HSD!H62*Inittialize!$F$9,HSD!H63*Inittialize!$F$10,HSD!H64*Inittialize!$F$11),
SUM(HS!H87*Inittialize!$F$2,HS!H56*Inittialize!$F$3,HS!H57*Inittialize!$F$4,HS!H58*Inittialize!$F$5,HS!H59*Inittialize!$F$6,HS!H60*Inittialize!$F$7,HS!H61*Inittialize!$F$8,HS!H62*Inittialize!$F$9,HS!H63*Inittialize!$F$10,HS!H64*Inittialize!$F$11)
)*IF(H71=H45,2,IF(H71=H32,3,IF(H71=H19,4,IF(H71=H6,5)))))</f>
        <v>0.82933680626094375</v>
      </c>
      <c r="I96" s="1">
        <f>IF(I71=HSDR!I6,HSDR!I58,
IF(Rules!$B$10=Rules!$D$10,
SUM(HSD!I87*Inittialize!$F$2,HSD!I56*Inittialize!$F$3,HSD!I57*Inittialize!$F$4,HSD!I58*Inittialize!$F$5,HSD!I59*Inittialize!$F$6,HSD!I60*Inittialize!$F$7,HSD!I61*Inittialize!$F$8,HSD!I62*Inittialize!$F$9,HSD!I63*Inittialize!$F$10,HSD!I64*Inittialize!$F$11),
SUM(HS!I87*Inittialize!$F$2,HS!I56*Inittialize!$F$3,HS!I57*Inittialize!$F$4,HS!I58*Inittialize!$F$5,HS!I59*Inittialize!$F$6,HS!I60*Inittialize!$F$7,HS!I61*Inittialize!$F$8,HS!I62*Inittialize!$F$9,HS!I63*Inittialize!$F$10,HS!I64*Inittialize!$F$11)
)*IF(I71=I45,2,IF(I71=I32,3,IF(I71=I19,4,IF(I71=I6,5)))))</f>
        <v>0.64366225334303695</v>
      </c>
      <c r="J96" s="1">
        <f>IF(J71=HSDR!J6,HSDR!J58,
IF(Rules!$B$10=Rules!$D$10,
SUM(HSD!J87*Inittialize!$F$2,HSD!J56*Inittialize!$F$3,HSD!J57*Inittialize!$F$4,HSD!J58*Inittialize!$F$5,HSD!J59*Inittialize!$F$6,HSD!J60*Inittialize!$F$7,HSD!J61*Inittialize!$F$8,HSD!J62*Inittialize!$F$9,HSD!J63*Inittialize!$F$10,HSD!J64*Inittialize!$F$11),
SUM(HS!J87*Inittialize!$F$2,HS!J56*Inittialize!$F$3,HS!J57*Inittialize!$F$4,HS!J58*Inittialize!$F$5,HS!J59*Inittialize!$F$6,HS!J60*Inittialize!$F$7,HS!J61*Inittialize!$F$8,HS!J62*Inittialize!$F$9,HS!J63*Inittialize!$F$10,HS!J64*Inittialize!$F$11)
)*IF(J71=J45,2,IF(J71=J32,3,IF(J71=J19,4,IF(J71=J6,5)))))</f>
        <v>0.56761534177894479</v>
      </c>
      <c r="K96" s="9">
        <f>IF(K71=HSDR!K6,HSDR!K58,
IF(Rules!$B$10=Rules!$D$10,
SUM(HSD!K87*Inittialize!$F$2,HSD!K56*Inittialize!$F$3,HSD!K57*Inittialize!$F$4,HSD!K58*Inittialize!$F$5,HSD!K59*Inittialize!$F$6,HSD!K60*Inittialize!$F$7,HSD!K61*Inittialize!$F$8,HSD!K62*Inittialize!$F$9,HSD!K63*Inittialize!$F$10,HSD!K64*Inittialize!$F$11),
SUM(HS!K87*Inittialize!$F$2,HS!K56*Inittialize!$F$3,HS!K57*Inittialize!$F$4,HS!K58*Inittialize!$F$5,HS!K59*Inittialize!$F$6,HS!K60*Inittialize!$F$7,HS!K61*Inittialize!$F$8,HS!K62*Inittialize!$F$9,HS!K63*Inittialize!$F$10,HS!K64*Inittialize!$F$11)
)*IF(K71=K45,2,IF(K71=K32,3,IF(K71=K19,4,IF(K71=K6,5)))))</f>
        <v>0.52707138879473447</v>
      </c>
    </row>
    <row r="97" spans="1:11" x14ac:dyDescent="0.2">
      <c r="A97" s="98">
        <v>5</v>
      </c>
      <c r="B97" s="93">
        <f>IF(B72=HSDR!B8,HSDR!B60,
IF(Rules!$B$10=Rules!$D$10,
SUM(HSD!B88*Inittialize!$F$2,HSD!B57*Inittialize!$F$3,HSD!B58*Inittialize!$F$4,HSD!B59*Inittialize!$F$5,HSD!B60*Inittialize!$F$6,HSD!B61*Inittialize!$F$7,HSD!B62*Inittialize!$F$8,HSD!B63*Inittialize!$F$9,HSD!B64*Inittialize!$F$10,HSD!B65*Inittialize!$F$11),
SUM(HS!B88*Inittialize!$F$2,HS!B57*Inittialize!$F$3,HS!B58*Inittialize!$F$4,HS!B59*Inittialize!$F$5,HS!B60*Inittialize!$F$6,HS!B61*Inittialize!$F$7,HS!B62*Inittialize!$F$8,HS!B63*Inittialize!$F$9,HS!B64*Inittialize!$F$10,HS!B65*Inittialize!$F$11)
)*IF(B72=B46,2,IF(B72=B33,3,IF(B72=B20,4,IF(B72=B7,5)))))</f>
        <v>0.37304965193433309</v>
      </c>
      <c r="C97" s="1">
        <f>IF(C72=HSDR!C8,HSDR!C60,
IF(Rules!$B$10=Rules!$D$10,
SUM(HSD!C88*Inittialize!$F$2,HSD!C57*Inittialize!$F$3,HSD!C58*Inittialize!$F$4,HSD!C59*Inittialize!$F$5,HSD!C60*Inittialize!$F$6,HSD!C61*Inittialize!$F$7,HSD!C62*Inittialize!$F$8,HSD!C63*Inittialize!$F$9,HSD!C64*Inittialize!$F$10,HSD!C65*Inittialize!$F$11),
SUM(HS!C88*Inittialize!$F$2,HS!C57*Inittialize!$F$3,HS!C58*Inittialize!$F$4,HS!C59*Inittialize!$F$5,HS!C60*Inittialize!$F$6,HS!C61*Inittialize!$F$7,HS!C62*Inittialize!$F$8,HS!C63*Inittialize!$F$9,HS!C64*Inittialize!$F$10,HS!C65*Inittialize!$F$11)
)*IF(C72=C46,2,IF(C72=C33,3,IF(C72=C20,4,IF(C72=C7,5)))))</f>
        <v>1.1011257653812758</v>
      </c>
      <c r="D97" s="1">
        <f>IF(D72=HSDR!D8,HSDR!D60,
IF(Rules!$B$10=Rules!$D$10,
SUM(HSD!D88*Inittialize!$F$2,HSD!D57*Inittialize!$F$3,HSD!D58*Inittialize!$F$4,HSD!D59*Inittialize!$F$5,HSD!D60*Inittialize!$F$6,HSD!D61*Inittialize!$F$7,HSD!D62*Inittialize!$F$8,HSD!D63*Inittialize!$F$9,HSD!D64*Inittialize!$F$10,HSD!D65*Inittialize!$F$11),
SUM(HS!D88*Inittialize!$F$2,HS!D57*Inittialize!$F$3,HS!D58*Inittialize!$F$4,HS!D59*Inittialize!$F$5,HS!D60*Inittialize!$F$6,HS!D61*Inittialize!$F$7,HS!D62*Inittialize!$F$8,HS!D63*Inittialize!$F$9,HS!D64*Inittialize!$F$10,HS!D65*Inittialize!$F$11)
)*IF(D72=D46,2,IF(D72=D33,3,IF(D72=D20,4,IF(D72=D7,5)))))</f>
        <v>1.1287287215745923</v>
      </c>
      <c r="E97" s="1">
        <f>IF(E72=HSDR!E8,HSDR!E60,
IF(Rules!$B$10=Rules!$D$10,
SUM(HSD!E88*Inittialize!$F$2,HSD!E57*Inittialize!$F$3,HSD!E58*Inittialize!$F$4,HSD!E59*Inittialize!$F$5,HSD!E60*Inittialize!$F$6,HSD!E61*Inittialize!$F$7,HSD!E62*Inittialize!$F$8,HSD!E63*Inittialize!$F$9,HSD!E64*Inittialize!$F$10,HSD!E65*Inittialize!$F$11),
SUM(HS!E88*Inittialize!$F$2,HS!E57*Inittialize!$F$3,HS!E58*Inittialize!$F$4,HS!E59*Inittialize!$F$5,HS!E60*Inittialize!$F$6,HS!E61*Inittialize!$F$7,HS!E62*Inittialize!$F$8,HS!E63*Inittialize!$F$9,HS!E64*Inittialize!$F$10,HS!E65*Inittialize!$F$11)
)*IF(E72=E46,2,IF(E72=E33,3,IF(E72=E20,4,IF(E72=E7,5)))))</f>
        <v>1.1570097044780419</v>
      </c>
      <c r="F97" s="1">
        <f>IF(F72=HSDR!F8,HSDR!F60,
IF(Rules!$B$10=Rules!$D$10,
SUM(HSD!F88*Inittialize!$F$2,HSD!F57*Inittialize!$F$3,HSD!F58*Inittialize!$F$4,HSD!F59*Inittialize!$F$5,HSD!F60*Inittialize!$F$6,HSD!F61*Inittialize!$F$7,HSD!F62*Inittialize!$F$8,HSD!F63*Inittialize!$F$9,HSD!F64*Inittialize!$F$10,HSD!F65*Inittialize!$F$11),
SUM(HS!F88*Inittialize!$F$2,HS!F57*Inittialize!$F$3,HS!F58*Inittialize!$F$4,HS!F59*Inittialize!$F$5,HS!F60*Inittialize!$F$6,HS!F61*Inittialize!$F$7,HS!F62*Inittialize!$F$8,HS!F63*Inittialize!$F$9,HS!F64*Inittialize!$F$10,HS!F65*Inittialize!$F$11)
)*IF(F72=F46,2,IF(F72=F33,3,IF(F72=F20,4,IF(F72=F7,5)))))</f>
        <v>1.1852554608023249</v>
      </c>
      <c r="G97" s="1">
        <f>IF(G72=HSDR!G8,HSDR!G60,
IF(Rules!$B$10=Rules!$D$10,
SUM(HSD!G88*Inittialize!$F$2,HSD!G57*Inittialize!$F$3,HSD!G58*Inittialize!$F$4,HSD!G59*Inittialize!$F$5,HSD!G60*Inittialize!$F$6,HSD!G61*Inittialize!$F$7,HSD!G62*Inittialize!$F$8,HSD!G63*Inittialize!$F$9,HSD!G64*Inittialize!$F$10,HSD!G65*Inittialize!$F$11),
SUM(HS!G88*Inittialize!$F$2,HS!G57*Inittialize!$F$3,HS!G58*Inittialize!$F$4,HS!G59*Inittialize!$F$5,HS!G60*Inittialize!$F$6,HS!G61*Inittialize!$F$7,HS!G62*Inittialize!$F$8,HS!G63*Inittialize!$F$9,HS!G64*Inittialize!$F$10,HS!G65*Inittialize!$F$11)
)*IF(G72=G46,2,IF(G72=G33,3,IF(G72=G20,4,IF(G72=G7,5)))))</f>
        <v>1.2199493719560808</v>
      </c>
      <c r="H97" s="1">
        <f>IF(H72=HSDR!H8,HSDR!H60,
IF(Rules!$B$10=Rules!$D$10,
SUM(HSD!H88*Inittialize!$F$2,HSD!H57*Inittialize!$F$3,HSD!H58*Inittialize!$F$4,HSD!H59*Inittialize!$F$5,HSD!H60*Inittialize!$F$6,HSD!H61*Inittialize!$F$7,HSD!H62*Inittialize!$F$8,HSD!H63*Inittialize!$F$9,HSD!H64*Inittialize!$F$10,HSD!H65*Inittialize!$F$11),
SUM(HS!H88*Inittialize!$F$2,HS!H57*Inittialize!$F$3,HS!H58*Inittialize!$F$4,HS!H59*Inittialize!$F$5,HS!H60*Inittialize!$F$6,HS!H61*Inittialize!$F$7,HS!H62*Inittialize!$F$8,HS!H63*Inittialize!$F$9,HS!H64*Inittialize!$F$10,HS!H65*Inittialize!$F$11)
)*IF(H72=H46,2,IF(H72=H33,3,IF(H72=H20,4,IF(H72=H7,5)))))</f>
        <v>1.1213167131939819</v>
      </c>
      <c r="I97" s="1">
        <f>IF(I72=HSDR!I8,HSDR!I60,
IF(Rules!$B$10=Rules!$D$10,
SUM(HSD!I88*Inittialize!$F$2,HSD!I57*Inittialize!$F$3,HSD!I58*Inittialize!$F$4,HSD!I59*Inittialize!$F$5,HSD!I60*Inittialize!$F$6,HSD!I61*Inittialize!$F$7,HSD!I62*Inittialize!$F$8,HSD!I63*Inittialize!$F$9,HSD!I64*Inittialize!$F$10,HSD!I65*Inittialize!$F$11),
SUM(HS!I88*Inittialize!$F$2,HS!I57*Inittialize!$F$3,HS!I58*Inittialize!$F$4,HS!I59*Inittialize!$F$5,HS!I60*Inittialize!$F$6,HS!I61*Inittialize!$F$7,HS!I62*Inittialize!$F$8,HS!I63*Inittialize!$F$9,HS!I64*Inittialize!$F$10,HS!I65*Inittialize!$F$11)
)*IF(I72=I46,2,IF(I72=I33,3,IF(I72=I20,4,IF(I72=I7,5)))))</f>
        <v>1.0692068124279952</v>
      </c>
      <c r="J97" s="1">
        <f>IF(J72=HSDR!J8,HSDR!J60,
IF(Rules!$B$10=Rules!$D$10,
SUM(HSD!J88*Inittialize!$F$2,HSD!J57*Inittialize!$F$3,HSD!J58*Inittialize!$F$4,HSD!J59*Inittialize!$F$5,HSD!J60*Inittialize!$F$6,HSD!J61*Inittialize!$F$7,HSD!J62*Inittialize!$F$8,HSD!J63*Inittialize!$F$9,HSD!J64*Inittialize!$F$10,HSD!J65*Inittialize!$F$11),
SUM(HS!J88*Inittialize!$F$2,HS!J57*Inittialize!$F$3,HS!J58*Inittialize!$F$4,HS!J59*Inittialize!$F$5,HS!J60*Inittialize!$F$6,HS!J61*Inittialize!$F$7,HS!J62*Inittialize!$F$8,HS!J63*Inittialize!$F$9,HS!J64*Inittialize!$F$10,HS!J65*Inittialize!$F$11)
)*IF(J72=J46,2,IF(J72=J33,3,IF(J72=J20,4,IF(J72=J7,5)))))</f>
        <v>0.98512101765013715</v>
      </c>
      <c r="K97" s="9">
        <f>IF(K72=HSDR!K8,HSDR!K60,
IF(Rules!$B$10=Rules!$D$10,
SUM(HSD!K88*Inittialize!$F$2,HSD!K57*Inittialize!$F$3,HSD!K58*Inittialize!$F$4,HSD!K59*Inittialize!$F$5,HSD!K60*Inittialize!$F$6,HSD!K61*Inittialize!$F$7,HSD!K62*Inittialize!$F$8,HSD!K63*Inittialize!$F$9,HSD!K64*Inittialize!$F$10,HSD!K65*Inittialize!$F$11),
SUM(HS!K88*Inittialize!$F$2,HS!K57*Inittialize!$F$3,HS!K58*Inittialize!$F$4,HS!K59*Inittialize!$F$5,HS!K60*Inittialize!$F$6,HS!K61*Inittialize!$F$7,HS!K62*Inittialize!$F$8,HS!K63*Inittialize!$F$9,HS!K64*Inittialize!$F$10,HS!K65*Inittialize!$F$11)
)*IF(K72=K46,2,IF(K72=K33,3,IF(K72=K20,4,IF(K72=K7,5)))))</f>
        <v>0.39412588394544312</v>
      </c>
    </row>
    <row r="98" spans="1:11" x14ac:dyDescent="0.2">
      <c r="A98" s="98">
        <v>6</v>
      </c>
      <c r="B98" s="93">
        <f>IF(B73=HSDR!B10,HSDR!B62,
IF(Rules!$B$10=Rules!$D$10,
SUM(HSD!B89*Inittialize!$F$2,HSD!B58*Inittialize!$F$3,HSD!B59*Inittialize!$F$4,HSD!B60*Inittialize!$F$5,HSD!B61*Inittialize!$F$6,HSD!B62*Inittialize!$F$7,HSD!B63*Inittialize!$F$8,HSD!B64*Inittialize!$F$9,HSD!B65*Inittialize!$F$10,HSD!B66*Inittialize!$F$11),
SUM(HS!B89*Inittialize!$F$2,HS!B58*Inittialize!$F$3,HS!B59*Inittialize!$F$4,HS!B60*Inittialize!$F$5,HS!B61*Inittialize!$F$6,HS!B62*Inittialize!$F$7,HS!B63*Inittialize!$F$8,HS!B64*Inittialize!$F$9,HS!B65*Inittialize!$F$10,HS!B66*Inittialize!$F$11)
)*IF(B73=B47,2,IF(B73=B34,3,IF(B73=B21,4,IF(B73=B8,5)))))</f>
        <v>0.46511154996698972</v>
      </c>
      <c r="C98" s="1">
        <f>IF(C73=HSDR!C10,HSDR!C62,
IF(Rules!$B$10=Rules!$D$10,
SUM(HSD!C89*Inittialize!$F$2,HSD!C58*Inittialize!$F$3,HSD!C59*Inittialize!$F$4,HSD!C60*Inittialize!$F$5,HSD!C61*Inittialize!$F$6,HSD!C62*Inittialize!$F$7,HSD!C63*Inittialize!$F$8,HSD!C64*Inittialize!$F$9,HSD!C65*Inittialize!$F$10,HSD!C66*Inittialize!$F$11),
SUM(HS!C89*Inittialize!$F$2,HS!C58*Inittialize!$F$3,HS!C59*Inittialize!$F$4,HS!C60*Inittialize!$F$5,HS!C61*Inittialize!$F$6,HS!C62*Inittialize!$F$7,HS!C63*Inittialize!$F$8,HS!C64*Inittialize!$F$9,HS!C65*Inittialize!$F$10,HS!C66*Inittialize!$F$11)
)*IF(C73=C47,2,IF(C73=C34,3,IF(C73=C21,4,IF(C73=C8,5)))))</f>
        <v>0.69688756298685139</v>
      </c>
      <c r="D98" s="1">
        <f>IF(D73=HSDR!D10,HSDR!D62,
IF(Rules!$B$10=Rules!$D$10,
SUM(HSD!D89*Inittialize!$F$2,HSD!D58*Inittialize!$F$3,HSD!D59*Inittialize!$F$4,HSD!D60*Inittialize!$F$5,HSD!D61*Inittialize!$F$6,HSD!D62*Inittialize!$F$7,HSD!D63*Inittialize!$F$8,HSD!D64*Inittialize!$F$9,HSD!D65*Inittialize!$F$10,HSD!D66*Inittialize!$F$11),
SUM(HS!D89*Inittialize!$F$2,HS!D58*Inittialize!$F$3,HS!D59*Inittialize!$F$4,HS!D60*Inittialize!$F$5,HS!D61*Inittialize!$F$6,HS!D62*Inittialize!$F$7,HS!D63*Inittialize!$F$8,HS!D64*Inittialize!$F$9,HS!D65*Inittialize!$F$10,HS!D66*Inittialize!$F$11)
)*IF(D73=D47,2,IF(D73=D34,3,IF(D73=D21,4,IF(D73=D8,5)))))</f>
        <v>0.85861112923726712</v>
      </c>
      <c r="E98" s="1">
        <f>IF(E73=HSDR!E10,HSDR!E62,
IF(Rules!$B$10=Rules!$D$10,
SUM(HSD!E89*Inittialize!$F$2,HSD!E58*Inittialize!$F$3,HSD!E59*Inittialize!$F$4,HSD!E60*Inittialize!$F$5,HSD!E61*Inittialize!$F$6,HSD!E62*Inittialize!$F$7,HSD!E63*Inittialize!$F$8,HSD!E64*Inittialize!$F$9,HSD!E65*Inittialize!$F$10,HSD!E66*Inittialize!$F$11),
SUM(HS!E89*Inittialize!$F$2,HS!E58*Inittialize!$F$3,HS!E59*Inittialize!$F$4,HS!E60*Inittialize!$F$5,HS!E61*Inittialize!$F$6,HS!E62*Inittialize!$F$7,HS!E63*Inittialize!$F$8,HS!E64*Inittialize!$F$9,HS!E65*Inittialize!$F$10,HS!E66*Inittialize!$F$11)
)*IF(E73=E47,2,IF(E73=E34,3,IF(E73=E21,4,IF(E73=E8,5)))))</f>
        <v>0.89913457589304446</v>
      </c>
      <c r="F98" s="1">
        <f>IF(F73=HSDR!F10,HSDR!F62,
IF(Rules!$B$10=Rules!$D$10,
SUM(HSD!F89*Inittialize!$F$2,HSD!F58*Inittialize!$F$3,HSD!F59*Inittialize!$F$4,HSD!F60*Inittialize!$F$5,HSD!F61*Inittialize!$F$6,HSD!F62*Inittialize!$F$7,HSD!F63*Inittialize!$F$8,HSD!F64*Inittialize!$F$9,HSD!F65*Inittialize!$F$10,HSD!F66*Inittialize!$F$11),
SUM(HS!F89*Inittialize!$F$2,HS!F58*Inittialize!$F$3,HS!F59*Inittialize!$F$4,HS!F60*Inittialize!$F$5,HS!F61*Inittialize!$F$6,HS!F62*Inittialize!$F$7,HS!F63*Inittialize!$F$8,HS!F64*Inittialize!$F$9,HS!F65*Inittialize!$F$10,HS!F66*Inittialize!$F$11)
)*IF(F73=F47,2,IF(F73=F34,3,IF(F73=F21,4,IF(F73=F8,5)))))</f>
        <v>0.93816167607316348</v>
      </c>
      <c r="G98" s="1">
        <f>IF(G73=HSDR!G10,HSDR!G62,
IF(Rules!$B$10=Rules!$D$10,
SUM(HSD!G89*Inittialize!$F$2,HSD!G58*Inittialize!$F$3,HSD!G59*Inittialize!$F$4,HSD!G60*Inittialize!$F$5,HSD!G61*Inittialize!$F$6,HSD!G62*Inittialize!$F$7,HSD!G63*Inittialize!$F$8,HSD!G64*Inittialize!$F$9,HSD!G65*Inittialize!$F$10,HSD!G66*Inittialize!$F$11),
SUM(HS!G89*Inittialize!$F$2,HS!G58*Inittialize!$F$3,HS!G59*Inittialize!$F$4,HS!G60*Inittialize!$F$5,HS!G61*Inittialize!$F$6,HS!G62*Inittialize!$F$7,HS!G63*Inittialize!$F$8,HS!G64*Inittialize!$F$9,HS!G65*Inittialize!$F$10,HS!G66*Inittialize!$F$11)
)*IF(G73=G47,2,IF(G73=G34,3,IF(G73=G21,4,IF(G73=G8,5)))))</f>
        <v>0.96024747214030381</v>
      </c>
      <c r="H98" s="1">
        <f>IF(H73=HSDR!H10,HSDR!H62,
IF(Rules!$B$10=Rules!$D$10,
SUM(HSD!H89*Inittialize!$F$2,HSD!H58*Inittialize!$F$3,HSD!H59*Inittialize!$F$4,HSD!H60*Inittialize!$F$5,HSD!H61*Inittialize!$F$6,HSD!H62*Inittialize!$F$7,HSD!H63*Inittialize!$F$8,HSD!H64*Inittialize!$F$9,HSD!H65*Inittialize!$F$10,HSD!H66*Inittialize!$F$11),
SUM(HS!H89*Inittialize!$F$2,HS!H58*Inittialize!$F$3,HS!H59*Inittialize!$F$4,HS!H60*Inittialize!$F$5,HS!H61*Inittialize!$F$6,HS!H62*Inittialize!$F$7,HS!H63*Inittialize!$F$8,HS!H64*Inittialize!$F$9,HS!H65*Inittialize!$F$10,HS!H66*Inittialize!$F$11)
)*IF(H73=H47,2,IF(H73=H34,3,IF(H73=H21,4,IF(H73=H8,5)))))</f>
        <v>0.6898989901048298</v>
      </c>
      <c r="I98" s="1">
        <f>IF(I73=HSDR!I10,HSDR!I62,
IF(Rules!$B$10=Rules!$D$10,
SUM(HSD!I89*Inittialize!$F$2,HSD!I58*Inittialize!$F$3,HSD!I59*Inittialize!$F$4,HSD!I60*Inittialize!$F$5,HSD!I61*Inittialize!$F$6,HSD!I62*Inittialize!$F$7,HSD!I63*Inittialize!$F$8,HSD!I64*Inittialize!$F$9,HSD!I65*Inittialize!$F$10,HSD!I66*Inittialize!$F$11),
SUM(HS!I89*Inittialize!$F$2,HS!I58*Inittialize!$F$3,HS!I59*Inittialize!$F$4,HS!I60*Inittialize!$F$5,HS!I61*Inittialize!$F$6,HS!I62*Inittialize!$F$7,HS!I63*Inittialize!$F$8,HS!I64*Inittialize!$F$9,HS!I65*Inittialize!$F$10,HS!I66*Inittialize!$F$11)
)*IF(I73=I47,2,IF(I73=I34,3,IF(I73=I21,4,IF(I73=I8,5)))))</f>
        <v>0.63407272606568921</v>
      </c>
      <c r="J98" s="1">
        <f>IF(J73=HSDR!J10,HSDR!J62,
IF(Rules!$B$10=Rules!$D$10,
SUM(HSD!J89*Inittialize!$F$2,HSD!J58*Inittialize!$F$3,HSD!J59*Inittialize!$F$4,HSD!J60*Inittialize!$F$5,HSD!J61*Inittialize!$F$6,HSD!J62*Inittialize!$F$7,HSD!J63*Inittialize!$F$8,HSD!J64*Inittialize!$F$9,HSD!J65*Inittialize!$F$10,HSD!J66*Inittialize!$F$11),
SUM(HS!J89*Inittialize!$F$2,HS!J58*Inittialize!$F$3,HS!J59*Inittialize!$F$4,HS!J60*Inittialize!$F$5,HS!J61*Inittialize!$F$6,HS!J62*Inittialize!$F$7,HS!J63*Inittialize!$F$8,HS!J64*Inittialize!$F$9,HS!J65*Inittialize!$F$10,HS!J66*Inittialize!$F$11)
)*IF(J73=J47,2,IF(J73=J34,3,IF(J73=J21,4,IF(J73=J8,5)))))</f>
        <v>0.57189527866267531</v>
      </c>
      <c r="K98" s="9">
        <f>IF(K73=HSDR!K10,HSDR!K62,
IF(Rules!$B$10=Rules!$D$10,
SUM(HSD!K89*Inittialize!$F$2,HSD!K58*Inittialize!$F$3,HSD!K59*Inittialize!$F$4,HSD!K60*Inittialize!$F$5,HSD!K61*Inittialize!$F$6,HSD!K62*Inittialize!$F$7,HSD!K63*Inittialize!$F$8,HSD!K64*Inittialize!$F$9,HSD!K65*Inittialize!$F$10,HSD!K66*Inittialize!$F$11),
SUM(HS!K89*Inittialize!$F$2,HS!K58*Inittialize!$F$3,HS!K59*Inittialize!$F$4,HS!K60*Inittialize!$F$5,HS!K61*Inittialize!$F$6,HS!K62*Inittialize!$F$7,HS!K63*Inittialize!$F$8,HS!K64*Inittialize!$F$9,HS!K65*Inittialize!$F$10,HS!K66*Inittialize!$F$11)
)*IF(K73=K47,2,IF(K73=K34,3,IF(K73=K21,4,IF(K73=K8,5)))))</f>
        <v>0.5006145085468714</v>
      </c>
    </row>
    <row r="99" spans="1:11" x14ac:dyDescent="0.2">
      <c r="A99" s="98">
        <v>7</v>
      </c>
      <c r="B99" s="93">
        <f>IF(B74=HSDR!B12,HSDR!B64,
IF(Rules!$B$10=Rules!$D$10,
SUM(HSD!B90*Inittialize!$F$2,HSD!B59*Inittialize!$F$3,HSD!B60*Inittialize!$F$4,HSD!B61*Inittialize!$F$5,HSD!B62*Inittialize!$F$6,HSD!B63*Inittialize!$F$7,HSD!B64*Inittialize!$F$8,HSD!B65*Inittialize!$F$9,HSD!B66*Inittialize!$F$10,HSD!B67*Inittialize!$F$11),
SUM(HS!B90*Inittialize!$F$2,HS!B59*Inittialize!$F$3,HS!B60*Inittialize!$F$4,HS!B61*Inittialize!$F$5,HS!B62*Inittialize!$F$6,HS!B63*Inittialize!$F$7,HS!B64*Inittialize!$F$8,HS!B65*Inittialize!$F$9,HS!B66*Inittialize!$F$10,HS!B67*Inittialize!$F$11)
)*IF(B74=B48,2,IF(B74=B35,3,IF(B74=B22,4,IF(B74=B9,5)))))</f>
        <v>0.39984721870000534</v>
      </c>
      <c r="C99" s="1">
        <f>IF(C74=HSDR!C12,HSDR!C64,
IF(Rules!$B$10=Rules!$D$10,
SUM(HSD!C90*Inittialize!$F$2,HSD!C59*Inittialize!$F$3,HSD!C60*Inittialize!$F$4,HSD!C61*Inittialize!$F$5,HSD!C62*Inittialize!$F$6,HSD!C63*Inittialize!$F$7,HSD!C64*Inittialize!$F$8,HSD!C65*Inittialize!$F$9,HSD!C66*Inittialize!$F$10,HSD!C67*Inittialize!$F$11),
SUM(HS!C90*Inittialize!$F$2,HS!C59*Inittialize!$F$3,HS!C60*Inittialize!$F$4,HS!C61*Inittialize!$F$5,HS!C62*Inittialize!$F$6,HS!C63*Inittialize!$F$7,HS!C64*Inittialize!$F$8,HS!C65*Inittialize!$F$9,HS!C66*Inittialize!$F$10,HS!C67*Inittialize!$F$11)
)*IF(C74=C48,2,IF(C74=C35,3,IF(C74=C22,4,IF(C74=C9,5)))))</f>
        <v>0.81486145512095542</v>
      </c>
      <c r="D99" s="1">
        <f>IF(D74=HSDR!D12,HSDR!D64,
IF(Rules!$B$10=Rules!$D$10,
SUM(HSD!D90*Inittialize!$F$2,HSD!D59*Inittialize!$F$3,HSD!D60*Inittialize!$F$4,HSD!D61*Inittialize!$F$5,HSD!D62*Inittialize!$F$6,HSD!D63*Inittialize!$F$7,HSD!D64*Inittialize!$F$8,HSD!D65*Inittialize!$F$9,HSD!D66*Inittialize!$F$10,HSD!D67*Inittialize!$F$11),
SUM(HS!D90*Inittialize!$F$2,HS!D59*Inittialize!$F$3,HS!D60*Inittialize!$F$4,HS!D61*Inittialize!$F$5,HS!D62*Inittialize!$F$6,HS!D63*Inittialize!$F$7,HS!D64*Inittialize!$F$8,HS!D65*Inittialize!$F$9,HS!D66*Inittialize!$F$10,HS!D67*Inittialize!$F$11)
)*IF(D74=D48,2,IF(D74=D35,3,IF(D74=D22,4,IF(D74=D9,5)))))</f>
        <v>0.84997031549795721</v>
      </c>
      <c r="E99" s="1">
        <f>IF(E74=HSDR!E12,HSDR!E64,
IF(Rules!$B$10=Rules!$D$10,
SUM(HSD!E90*Inittialize!$F$2,HSD!E59*Inittialize!$F$3,HSD!E60*Inittialize!$F$4,HSD!E61*Inittialize!$F$5,HSD!E62*Inittialize!$F$6,HSD!E63*Inittialize!$F$7,HSD!E64*Inittialize!$F$8,HSD!E65*Inittialize!$F$9,HSD!E66*Inittialize!$F$10,HSD!E67*Inittialize!$F$11),
SUM(HS!E90*Inittialize!$F$2,HS!E59*Inittialize!$F$3,HS!E60*Inittialize!$F$4,HS!E61*Inittialize!$F$5,HS!E62*Inittialize!$F$6,HS!E63*Inittialize!$F$7,HS!E64*Inittialize!$F$8,HS!E65*Inittialize!$F$9,HS!E66*Inittialize!$F$10,HS!E67*Inittialize!$F$11)
)*IF(E74=E48,2,IF(E74=E35,3,IF(E74=E22,4,IF(E74=E9,5)))))</f>
        <v>0.89042446127318731</v>
      </c>
      <c r="F99" s="1">
        <f>IF(F74=HSDR!F12,HSDR!F64,
IF(Rules!$B$10=Rules!$D$10,
SUM(HSD!F90*Inittialize!$F$2,HSD!F59*Inittialize!$F$3,HSD!F60*Inittialize!$F$4,HSD!F61*Inittialize!$F$5,HSD!F62*Inittialize!$F$6,HSD!F63*Inittialize!$F$7,HSD!F64*Inittialize!$F$8,HSD!F65*Inittialize!$F$9,HSD!F66*Inittialize!$F$10,HSD!F67*Inittialize!$F$11),
SUM(HS!F90*Inittialize!$F$2,HS!F59*Inittialize!$F$3,HS!F60*Inittialize!$F$4,HS!F61*Inittialize!$F$5,HS!F62*Inittialize!$F$6,HS!F63*Inittialize!$F$7,HS!F64*Inittialize!$F$8,HS!F65*Inittialize!$F$9,HS!F66*Inittialize!$F$10,HS!F67*Inittialize!$F$11)
)*IF(F74=F48,2,IF(F74=F35,3,IF(F74=F22,4,IF(F74=F9,5)))))</f>
        <v>0.92955686660208148</v>
      </c>
      <c r="G99" s="1">
        <f>IF(G74=HSDR!G12,HSDR!G64,
IF(Rules!$B$10=Rules!$D$10,
SUM(HSD!G90*Inittialize!$F$2,HSD!G59*Inittialize!$F$3,HSD!G60*Inittialize!$F$4,HSD!G61*Inittialize!$F$5,HSD!G62*Inittialize!$F$6,HSD!G63*Inittialize!$F$7,HSD!G64*Inittialize!$F$8,HSD!G65*Inittialize!$F$9,HSD!G66*Inittialize!$F$10,HSD!G67*Inittialize!$F$11),
SUM(HS!G90*Inittialize!$F$2,HS!G59*Inittialize!$F$3,HS!G60*Inittialize!$F$4,HS!G61*Inittialize!$F$5,HS!G62*Inittialize!$F$6,HS!G63*Inittialize!$F$7,HS!G64*Inittialize!$F$8,HS!G65*Inittialize!$F$9,HS!G66*Inittialize!$F$10,HS!G67*Inittialize!$F$11)
)*IF(G74=G48,2,IF(G74=G35,3,IF(G74=G22,4,IF(G74=G9,5)))))</f>
        <v>0.95462992485296416</v>
      </c>
      <c r="H99" s="1">
        <f>IF(H74=HSDR!H12,HSDR!H64,
IF(Rules!$B$10=Rules!$D$10,
SUM(HSD!H90*Inittialize!$F$2,HSD!H59*Inittialize!$F$3,HSD!H60*Inittialize!$F$4,HSD!H61*Inittialize!$F$5,HSD!H62*Inittialize!$F$6,HSD!H63*Inittialize!$F$7,HSD!H64*Inittialize!$F$8,HSD!H65*Inittialize!$F$9,HSD!H66*Inittialize!$F$10,HSD!H67*Inittialize!$F$11),
SUM(HS!H90*Inittialize!$F$2,HS!H59*Inittialize!$F$3,HS!H60*Inittialize!$F$4,HS!H61*Inittialize!$F$5,HS!H62*Inittialize!$F$6,HS!H63*Inittialize!$F$7,HS!H64*Inittialize!$F$8,HS!H65*Inittialize!$F$9,HS!H66*Inittialize!$F$10,HS!H67*Inittialize!$F$11)
)*IF(H74=H48,2,IF(H74=H35,3,IF(H74=H22,4,IF(H74=H9,5)))))</f>
        <v>0.75851234839713855</v>
      </c>
      <c r="I99" s="1">
        <f>IF(I74=HSDR!I12,HSDR!I64,
IF(Rules!$B$10=Rules!$D$10,
SUM(HSD!I90*Inittialize!$F$2,HSD!I59*Inittialize!$F$3,HSD!I60*Inittialize!$F$4,HSD!I61*Inittialize!$F$5,HSD!I62*Inittialize!$F$6,HSD!I63*Inittialize!$F$7,HSD!I64*Inittialize!$F$8,HSD!I65*Inittialize!$F$9,HSD!I66*Inittialize!$F$10,HSD!I67*Inittialize!$F$11),
SUM(HS!I90*Inittialize!$F$2,HS!I59*Inittialize!$F$3,HS!I60*Inittialize!$F$4,HS!I61*Inittialize!$F$5,HS!I62*Inittialize!$F$6,HS!I63*Inittialize!$F$7,HS!I64*Inittialize!$F$8,HS!I65*Inittialize!$F$9,HS!I66*Inittialize!$F$10,HS!I67*Inittialize!$F$11)
)*IF(I74=I48,2,IF(I74=I35,3,IF(I74=I22,4,IF(I74=I9,5)))))</f>
        <v>0.55876772844993794</v>
      </c>
      <c r="J99" s="1">
        <f>IF(J74=HSDR!J12,HSDR!J64,
IF(Rules!$B$10=Rules!$D$10,
SUM(HSD!J90*Inittialize!$F$2,HSD!J59*Inittialize!$F$3,HSD!J60*Inittialize!$F$4,HSD!J61*Inittialize!$F$5,HSD!J62*Inittialize!$F$6,HSD!J63*Inittialize!$F$7,HSD!J64*Inittialize!$F$8,HSD!J65*Inittialize!$F$9,HSD!J66*Inittialize!$F$10,HSD!J67*Inittialize!$F$11),
SUM(HS!J90*Inittialize!$F$2,HS!J59*Inittialize!$F$3,HS!J60*Inittialize!$F$4,HS!J61*Inittialize!$F$5,HS!J62*Inittialize!$F$6,HS!J63*Inittialize!$F$7,HS!J64*Inittialize!$F$8,HS!J65*Inittialize!$F$9,HS!J66*Inittialize!$F$10,HS!J67*Inittialize!$F$11)
)*IF(J74=J48,2,IF(J74=J35,3,IF(J74=J22,4,IF(J74=J9,5)))))</f>
        <v>0.50161061422130748</v>
      </c>
      <c r="K99" s="9">
        <f>IF(K74=HSDR!K12,HSDR!K64,
IF(Rules!$B$10=Rules!$D$10,
SUM(HSD!K90*Inittialize!$F$2,HSD!K59*Inittialize!$F$3,HSD!K60*Inittialize!$F$4,HSD!K61*Inittialize!$F$5,HSD!K62*Inittialize!$F$6,HSD!K63*Inittialize!$F$7,HSD!K64*Inittialize!$F$8,HSD!K65*Inittialize!$F$9,HSD!K66*Inittialize!$F$10,HSD!K67*Inittialize!$F$11),
SUM(HS!K90*Inittialize!$F$2,HS!K59*Inittialize!$F$3,HS!K60*Inittialize!$F$4,HS!K61*Inittialize!$F$5,HS!K62*Inittialize!$F$6,HS!K63*Inittialize!$F$7,HS!K64*Inittialize!$F$8,HS!K65*Inittialize!$F$9,HS!K66*Inittialize!$F$10,HS!K67*Inittialize!$F$11)
)*IF(K74=K48,2,IF(K74=K35,3,IF(K74=K22,4,IF(K74=K9,5)))))</f>
        <v>0.43535017727988706</v>
      </c>
    </row>
    <row r="100" spans="1:11" x14ac:dyDescent="0.2">
      <c r="A100" s="98">
        <v>8</v>
      </c>
      <c r="B100" s="93">
        <f>IF(B75=HSDR!B14,HSDR!B66,
IF(Rules!$B$10=Rules!$D$10,
SUM(HSD!B91*Inittialize!$F$2,HSD!B60*Inittialize!$F$3,HSD!B61*Inittialize!$F$4,HSD!B62*Inittialize!$F$5,HSD!B63*Inittialize!$F$6,HSD!B64*Inittialize!$F$7,HSD!B65*Inittialize!$F$8,HSD!B66*Inittialize!$F$9,HSD!B67*Inittialize!$F$10,HSD!B68*Inittialize!$F$11),
SUM(HS!B91*Inittialize!$F$2,HS!B60*Inittialize!$F$3,HS!B61*Inittialize!$F$4,HS!B62*Inittialize!$F$5,HS!B63*Inittialize!$F$6,HS!B64*Inittialize!$F$7,HS!B65*Inittialize!$F$8,HS!B66*Inittialize!$F$9,HS!B67*Inittialize!$F$10,HS!B68*Inittialize!$F$11)
)*IF(B75=B49,2,IF(B75=B36,3,IF(B75=B23,4,IF(B75=B10,5)))))</f>
        <v>0.334582887433021</v>
      </c>
      <c r="C100" s="1">
        <f>IF(C75=HSDR!C14,HSDR!C66,
IF(Rules!$B$10=Rules!$D$10,
SUM(HSD!C91*Inittialize!$F$2,HSD!C60*Inittialize!$F$3,HSD!C61*Inittialize!$F$4,HSD!C62*Inittialize!$F$5,HSD!C63*Inittialize!$F$6,HSD!C64*Inittialize!$F$7,HSD!C65*Inittialize!$F$8,HSD!C66*Inittialize!$F$9,HSD!C67*Inittialize!$F$10,HSD!C68*Inittialize!$F$11),
SUM(HS!C91*Inittialize!$F$2,HS!C60*Inittialize!$F$3,HS!C61*Inittialize!$F$4,HS!C62*Inittialize!$F$5,HS!C63*Inittialize!$F$6,HS!C64*Inittialize!$F$7,HS!C65*Inittialize!$F$8,HS!C66*Inittialize!$F$9,HS!C67*Inittialize!$F$10,HS!C68*Inittialize!$F$11)
)*IF(C75=C49,2,IF(C75=C36,3,IF(C75=C23,4,IF(C75=C10,5)))))</f>
        <v>0.89960475884558322</v>
      </c>
      <c r="D100" s="1">
        <f>IF(D75=HSDR!D14,HSDR!D66,
IF(Rules!$B$10=Rules!$D$10,
SUM(HSD!D91*Inittialize!$F$2,HSD!D60*Inittialize!$F$3,HSD!D61*Inittialize!$F$4,HSD!D62*Inittialize!$F$5,HSD!D63*Inittialize!$F$6,HSD!D64*Inittialize!$F$7,HSD!D65*Inittialize!$F$8,HSD!D66*Inittialize!$F$9,HSD!D67*Inittialize!$F$10,HSD!D68*Inittialize!$F$11),
SUM(HS!D91*Inittialize!$F$2,HS!D60*Inittialize!$F$3,HS!D61*Inittialize!$F$4,HS!D62*Inittialize!$F$5,HS!D63*Inittialize!$F$6,HS!D64*Inittialize!$F$7,HS!D65*Inittialize!$F$8,HS!D66*Inittialize!$F$9,HS!D67*Inittialize!$F$10,HS!D68*Inittialize!$F$11)
)*IF(D75=D49,2,IF(D75=D36,3,IF(D75=D23,4,IF(D75=D10,5)))))</f>
        <v>0.93195285498137381</v>
      </c>
      <c r="E100" s="1">
        <f>IF(E75=HSDR!E14,HSDR!E66,
IF(Rules!$B$10=Rules!$D$10,
SUM(HSD!E91*Inittialize!$F$2,HSD!E60*Inittialize!$F$3,HSD!E61*Inittialize!$F$4,HSD!E62*Inittialize!$F$5,HSD!E63*Inittialize!$F$6,HSD!E64*Inittialize!$F$7,HSD!E65*Inittialize!$F$8,HSD!E66*Inittialize!$F$9,HSD!E67*Inittialize!$F$10,HSD!E68*Inittialize!$F$11),
SUM(HS!E91*Inittialize!$F$2,HS!E60*Inittialize!$F$3,HS!E61*Inittialize!$F$4,HS!E62*Inittialize!$F$5,HS!E63*Inittialize!$F$6,HS!E64*Inittialize!$F$7,HS!E65*Inittialize!$F$8,HS!E66*Inittialize!$F$9,HS!E67*Inittialize!$F$10,HS!E68*Inittialize!$F$11)
)*IF(E75=E49,2,IF(E75=E36,3,IF(E75=E23,4,IF(E75=E10,5)))))</f>
        <v>0.96945083474159777</v>
      </c>
      <c r="F100" s="1">
        <f>IF(F75=HSDR!F14,HSDR!F66,
IF(Rules!$B$10=Rules!$D$10,
SUM(HSD!F91*Inittialize!$F$2,HSD!F60*Inittialize!$F$3,HSD!F61*Inittialize!$F$4,HSD!F62*Inittialize!$F$5,HSD!F63*Inittialize!$F$6,HSD!F64*Inittialize!$F$7,HSD!F65*Inittialize!$F$8,HSD!F66*Inittialize!$F$9,HSD!F67*Inittialize!$F$10,HSD!F68*Inittialize!$F$11),
SUM(HS!F91*Inittialize!$F$2,HS!F60*Inittialize!$F$3,HS!F61*Inittialize!$F$4,HS!F62*Inittialize!$F$5,HS!F63*Inittialize!$F$6,HS!F64*Inittialize!$F$7,HS!F65*Inittialize!$F$8,HS!F66*Inittialize!$F$9,HS!F67*Inittialize!$F$10,HS!F68*Inittialize!$F$11)
)*IF(F75=F49,2,IF(F75=F36,3,IF(F75=F23,4,IF(F75=F10,5)))))</f>
        <v>1.0038945547866274</v>
      </c>
      <c r="G100" s="1">
        <f>IF(G75=HSDR!G14,HSDR!G66,
IF(Rules!$B$10=Rules!$D$10,
SUM(HSD!G91*Inittialize!$F$2,HSD!G60*Inittialize!$F$3,HSD!G61*Inittialize!$F$4,HSD!G62*Inittialize!$F$5,HSD!G63*Inittialize!$F$6,HSD!G64*Inittialize!$F$7,HSD!G65*Inittialize!$F$8,HSD!G66*Inittialize!$F$9,HSD!G67*Inittialize!$F$10,HSD!G68*Inittialize!$F$11),
SUM(HS!G91*Inittialize!$F$2,HS!G60*Inittialize!$F$3,HS!G61*Inittialize!$F$4,HS!G62*Inittialize!$F$5,HS!G63*Inittialize!$F$6,HS!G64*Inittialize!$F$7,HS!G65*Inittialize!$F$8,HS!G66*Inittialize!$F$9,HS!G67*Inittialize!$F$10,HS!G68*Inittialize!$F$11)
)*IF(G75=G49,2,IF(G75=G36,3,IF(G75=G23,4,IF(G75=G10,5)))))</f>
        <v>1.0510053722385257</v>
      </c>
      <c r="H100" s="1">
        <f>IF(H75=HSDR!H14,HSDR!H66,
IF(Rules!$B$10=Rules!$D$10,
SUM(HSD!H91*Inittialize!$F$2,HSD!H60*Inittialize!$F$3,HSD!H61*Inittialize!$F$4,HSD!H62*Inittialize!$F$5,HSD!H63*Inittialize!$F$6,HSD!H64*Inittialize!$F$7,HSD!H65*Inittialize!$F$8,HSD!H66*Inittialize!$F$9,HSD!H67*Inittialize!$F$10,HSD!H68*Inittialize!$F$11),
SUM(HS!H91*Inittialize!$F$2,HS!H60*Inittialize!$F$3,HS!H61*Inittialize!$F$4,HS!H62*Inittialize!$F$5,HS!H63*Inittialize!$F$6,HS!H64*Inittialize!$F$7,HS!H65*Inittialize!$F$8,HS!H66*Inittialize!$F$9,HS!H67*Inittialize!$F$10,HS!H68*Inittialize!$F$11)
)*IF(H75=H49,2,IF(H75=H36,3,IF(H75=H23,4,IF(H75=H10,5)))))</f>
        <v>0.96460164355924705</v>
      </c>
      <c r="I100" s="1">
        <f>IF(I75=HSDR!I14,HSDR!I66,
IF(Rules!$B$10=Rules!$D$10,
SUM(HSD!I91*Inittialize!$F$2,HSD!I60*Inittialize!$F$3,HSD!I61*Inittialize!$F$4,HSD!I62*Inittialize!$F$5,HSD!I63*Inittialize!$F$6,HSD!I64*Inittialize!$F$7,HSD!I65*Inittialize!$F$8,HSD!I66*Inittialize!$F$9,HSD!I67*Inittialize!$F$10,HSD!I68*Inittialize!$F$11),
SUM(HS!I91*Inittialize!$F$2,HS!I60*Inittialize!$F$3,HS!I61*Inittialize!$F$4,HS!I62*Inittialize!$F$5,HS!I63*Inittialize!$F$6,HS!I64*Inittialize!$F$7,HS!I65*Inittialize!$F$8,HS!I66*Inittialize!$F$9,HS!I67*Inittialize!$F$10,HS!I68*Inittialize!$F$11)
)*IF(I75=I49,2,IF(I75=I36,3,IF(I75=I23,4,IF(I75=I10,5)))))</f>
        <v>0.76828949499913368</v>
      </c>
      <c r="J100" s="1">
        <f>IF(J75=HSDR!J14,HSDR!J66,
IF(Rules!$B$10=Rules!$D$10,
SUM(HSD!J91*Inittialize!$F$2,HSD!J60*Inittialize!$F$3,HSD!J61*Inittialize!$F$4,HSD!J62*Inittialize!$F$5,HSD!J63*Inittialize!$F$6,HSD!J64*Inittialize!$F$7,HSD!J65*Inittialize!$F$8,HSD!J66*Inittialize!$F$9,HSD!J67*Inittialize!$F$10,HSD!J68*Inittialize!$F$11),
SUM(HS!J91*Inittialize!$F$2,HS!J60*Inittialize!$F$3,HS!J61*Inittialize!$F$4,HS!J62*Inittialize!$F$5,HS!J63*Inittialize!$F$6,HS!J64*Inittialize!$F$7,HS!J65*Inittialize!$F$8,HS!J66*Inittialize!$F$9,HS!J67*Inittialize!$F$10,HS!J68*Inittialize!$F$11)
)*IF(J75=J49,2,IF(J75=J36,3,IF(J75=J23,4,IF(J75=J10,5)))))</f>
        <v>0.67362306723520604</v>
      </c>
      <c r="K100" s="9">
        <f>IF(K75=HSDR!K14,HSDR!K66,
IF(Rules!$B$10=Rules!$D$10,
SUM(HSD!K91*Inittialize!$F$2,HSD!K60*Inittialize!$F$3,HSD!K61*Inittialize!$F$4,HSD!K62*Inittialize!$F$5,HSD!K63*Inittialize!$F$6,HSD!K64*Inittialize!$F$7,HSD!K65*Inittialize!$F$8,HSD!K66*Inittialize!$F$9,HSD!K67*Inittialize!$F$10,HSD!K68*Inittialize!$F$11),
SUM(HS!K91*Inittialize!$F$2,HS!K60*Inittialize!$F$3,HS!K61*Inittialize!$F$4,HS!K62*Inittialize!$F$5,HS!K63*Inittialize!$F$6,HS!K64*Inittialize!$F$7,HS!K65*Inittialize!$F$8,HS!K66*Inittialize!$F$9,HS!K67*Inittialize!$F$10,HS!K68*Inittialize!$F$11)
)*IF(K75=K49,2,IF(K75=K36,3,IF(K75=K23,4,IF(K75=K10,5)))))</f>
        <v>0.37008584601290268</v>
      </c>
    </row>
    <row r="101" spans="1:11" x14ac:dyDescent="0.2">
      <c r="A101" s="98">
        <v>9</v>
      </c>
      <c r="B101" s="93">
        <f>IF(B76=HSDR!B16,HSDR!B68,
IF(Rules!$B$10=Rules!$D$10,
SUM(HSD!B92*Inittialize!$F$2,HSD!B61*Inittialize!$F$3,HSD!B62*Inittialize!$F$4,HSD!B63*Inittialize!$F$5,HSD!B64*Inittialize!$F$6,HSD!B65*Inittialize!$F$7,HSD!B66*Inittialize!$F$8,HSD!B67*Inittialize!$F$9,HSD!B68*Inittialize!$F$10,HSD!B69*Inittialize!$F$11),
SUM(HS!B92*Inittialize!$F$2,HS!B61*Inittialize!$F$3,HS!B62*Inittialize!$F$4,HS!B63*Inittialize!$F$5,HS!B64*Inittialize!$F$6,HS!B65*Inittialize!$F$7,HS!B66*Inittialize!$F$8,HS!B67*Inittialize!$F$9,HS!B68*Inittialize!$F$10,HS!B69*Inittialize!$F$11)
)*IF(B76=B50,2,IF(B76=B37,3,IF(B76=B24,4,IF(B76=B11,5)))))</f>
        <v>0.2521763502394806</v>
      </c>
      <c r="C101" s="1">
        <f>IF(C76=HSDR!C16,HSDR!C68,
IF(Rules!$B$10=Rules!$D$10,
SUM(HSD!C92*Inittialize!$F$2,HSD!C61*Inittialize!$F$3,HSD!C62*Inittialize!$F$4,HSD!C63*Inittialize!$F$5,HSD!C64*Inittialize!$F$6,HSD!C65*Inittialize!$F$7,HSD!C66*Inittialize!$F$8,HSD!C67*Inittialize!$F$9,HSD!C68*Inittialize!$F$10,HSD!C69*Inittialize!$F$11),
SUM(HS!C92*Inittialize!$F$2,HS!C61*Inittialize!$F$3,HS!C62*Inittialize!$F$4,HS!C63*Inittialize!$F$5,HS!C64*Inittialize!$F$6,HS!C65*Inittialize!$F$7,HS!C66*Inittialize!$F$8,HS!C67*Inittialize!$F$9,HS!C68*Inittialize!$F$10,HS!C69*Inittialize!$F$11)
)*IF(C76=C50,2,IF(C76=C37,3,IF(C76=C24,4,IF(C76=C11,5)))))</f>
        <v>0.9938411413418331</v>
      </c>
      <c r="D101" s="1">
        <f>IF(D76=HSDR!D16,HSDR!D68,
IF(Rules!$B$10=Rules!$D$10,
SUM(HSD!D92*Inittialize!$F$2,HSD!D61*Inittialize!$F$3,HSD!D62*Inittialize!$F$4,HSD!D63*Inittialize!$F$5,HSD!D64*Inittialize!$F$6,HSD!D65*Inittialize!$F$7,HSD!D66*Inittialize!$F$8,HSD!D67*Inittialize!$F$9,HSD!D68*Inittialize!$F$10,HSD!D69*Inittialize!$F$11),
SUM(HS!D92*Inittialize!$F$2,HS!D61*Inittialize!$F$3,HS!D62*Inittialize!$F$4,HS!D63*Inittialize!$F$5,HS!D64*Inittialize!$F$6,HS!D65*Inittialize!$F$7,HS!D66*Inittialize!$F$8,HS!D67*Inittialize!$F$9,HS!D68*Inittialize!$F$10,HS!D69*Inittialize!$F$11)
)*IF(D76=D50,2,IF(D76=D37,3,IF(D76=D24,4,IF(D76=D11,5)))))</f>
        <v>1.0232133128784804</v>
      </c>
      <c r="E101" s="1">
        <f>IF(E76=HSDR!E16,HSDR!E68,
IF(Rules!$B$10=Rules!$D$10,
SUM(HSD!E92*Inittialize!$F$2,HSD!E61*Inittialize!$F$3,HSD!E62*Inittialize!$F$4,HSD!E63*Inittialize!$F$5,HSD!E64*Inittialize!$F$6,HSD!E65*Inittialize!$F$7,HSD!E66*Inittialize!$F$8,HSD!E67*Inittialize!$F$9,HSD!E68*Inittialize!$F$10,HSD!E69*Inittialize!$F$11),
SUM(HS!E92*Inittialize!$F$2,HS!E61*Inittialize!$F$3,HS!E62*Inittialize!$F$4,HS!E63*Inittialize!$F$5,HS!E64*Inittialize!$F$6,HS!E65*Inittialize!$F$7,HS!E66*Inittialize!$F$8,HS!E67*Inittialize!$F$9,HS!E68*Inittialize!$F$10,HS!E69*Inittialize!$F$11)
)*IF(E76=E50,2,IF(E76=E37,3,IF(E76=E24,4,IF(E76=E11,5)))))</f>
        <v>1.0573880716989426</v>
      </c>
      <c r="F101" s="1">
        <f>IF(F76=HSDR!F16,HSDR!F68,
IF(Rules!$B$10=Rules!$D$10,
SUM(HSD!F92*Inittialize!$F$2,HSD!F61*Inittialize!$F$3,HSD!F62*Inittialize!$F$4,HSD!F63*Inittialize!$F$5,HSD!F64*Inittialize!$F$6,HSD!F65*Inittialize!$F$7,HSD!F66*Inittialize!$F$8,HSD!F67*Inittialize!$F$9,HSD!F68*Inittialize!$F$10,HSD!F69*Inittialize!$F$11),
SUM(HS!F92*Inittialize!$F$2,HS!F61*Inittialize!$F$3,HS!F62*Inittialize!$F$4,HS!F63*Inittialize!$F$5,HS!F64*Inittialize!$F$6,HS!F65*Inittialize!$F$7,HS!F66*Inittialize!$F$8,HS!F67*Inittialize!$F$9,HS!F68*Inittialize!$F$10,HS!F69*Inittialize!$F$11)
)*IF(F76=F50,2,IF(F76=F37,3,IF(F76=F24,4,IF(F76=F11,5)))))</f>
        <v>1.0889302454709364</v>
      </c>
      <c r="G101" s="1">
        <f>IF(G76=HSDR!G16,HSDR!G68,
IF(Rules!$B$10=Rules!$D$10,
SUM(HSD!G92*Inittialize!$F$2,HSD!G61*Inittialize!$F$3,HSD!G62*Inittialize!$F$4,HSD!G63*Inittialize!$F$5,HSD!G64*Inittialize!$F$6,HSD!G65*Inittialize!$F$7,HSD!G66*Inittialize!$F$8,HSD!G67*Inittialize!$F$9,HSD!G68*Inittialize!$F$10,HSD!G69*Inittialize!$F$11),
SUM(HS!G92*Inittialize!$F$2,HS!G61*Inittialize!$F$3,HS!G62*Inittialize!$F$4,HS!G63*Inittialize!$F$5,HS!G64*Inittialize!$F$6,HS!G65*Inittialize!$F$7,HS!G66*Inittialize!$F$8,HS!G67*Inittialize!$F$9,HS!G68*Inittialize!$F$10,HS!G69*Inittialize!$F$11)
)*IF(G76=G50,2,IF(G76=G37,3,IF(G76=G24,4,IF(G76=G11,5)))))</f>
        <v>1.1294587379248879</v>
      </c>
      <c r="H101" s="1">
        <f>IF(H76=HSDR!H16,HSDR!H68,
IF(Rules!$B$10=Rules!$D$10,
SUM(HSD!H92*Inittialize!$F$2,HSD!H61*Inittialize!$F$3,HSD!H62*Inittialize!$F$4,HSD!H63*Inittialize!$F$5,HSD!H64*Inittialize!$F$6,HSD!H65*Inittialize!$F$7,HSD!H66*Inittialize!$F$8,HSD!H67*Inittialize!$F$9,HSD!H68*Inittialize!$F$10,HSD!H69*Inittialize!$F$11),
SUM(HS!H92*Inittialize!$F$2,HS!H61*Inittialize!$F$3,HS!H62*Inittialize!$F$4,HS!H63*Inittialize!$F$5,HS!H64*Inittialize!$F$6,HS!H65*Inittialize!$F$7,HS!H66*Inittialize!$F$8,HS!H67*Inittialize!$F$9,HS!H68*Inittialize!$F$10,HS!H69*Inittialize!$F$11)
)*IF(H76=H50,2,IF(H76=H37,3,IF(H76=H24,4,IF(H76=H11,5)))))</f>
        <v>0.39106196795660841</v>
      </c>
      <c r="I101" s="1">
        <f>IF(I76=HSDR!I16,HSDR!I68,
IF(Rules!$B$10=Rules!$D$10,
SUM(HSD!I92*Inittialize!$F$2,HSD!I61*Inittialize!$F$3,HSD!I62*Inittialize!$F$4,HSD!I63*Inittialize!$F$5,HSD!I64*Inittialize!$F$6,HSD!I65*Inittialize!$F$7,HSD!I66*Inittialize!$F$8,HSD!I67*Inittialize!$F$9,HSD!I68*Inittialize!$F$10,HSD!I69*Inittialize!$F$11),
SUM(HS!I92*Inittialize!$F$2,HS!I61*Inittialize!$F$3,HS!I62*Inittialize!$F$4,HS!I63*Inittialize!$F$5,HS!I64*Inittialize!$F$6,HS!I65*Inittialize!$F$7,HS!I66*Inittialize!$F$8,HS!I67*Inittialize!$F$9,HS!I68*Inittialize!$F$10,HS!I69*Inittialize!$F$11)
)*IF(I76=I50,2,IF(I76=I37,3,IF(I76=I24,4,IF(I76=I11,5)))))</f>
        <v>0.98218561666881632</v>
      </c>
      <c r="J101" s="1">
        <f>IF(J76=HSDR!J16,HSDR!J68,
IF(Rules!$B$10=Rules!$D$10,
SUM(HSD!J92*Inittialize!$F$2,HSD!J61*Inittialize!$F$3,HSD!J62*Inittialize!$F$4,HSD!J63*Inittialize!$F$5,HSD!J64*Inittialize!$F$6,HSD!J65*Inittialize!$F$7,HSD!J66*Inittialize!$F$8,HSD!J67*Inittialize!$F$9,HSD!J68*Inittialize!$F$10,HSD!J69*Inittialize!$F$11),
SUM(HS!J92*Inittialize!$F$2,HS!J61*Inittialize!$F$3,HS!J62*Inittialize!$F$4,HS!J63*Inittialize!$F$5,HS!J64*Inittialize!$F$6,HS!J65*Inittialize!$F$7,HS!J66*Inittialize!$F$8,HS!J67*Inittialize!$F$9,HS!J68*Inittialize!$F$10,HS!J69*Inittialize!$F$11)
)*IF(J76=J50,2,IF(J76=J37,3,IF(J76=J24,4,IF(J76=J11,5)))))</f>
        <v>0.77788983332189798</v>
      </c>
      <c r="K101" s="9">
        <f>IF(K76=HSDR!K16,HSDR!K68,
IF(Rules!$B$10=Rules!$D$10,
SUM(HSD!K92*Inittialize!$F$2,HSD!K61*Inittialize!$F$3,HSD!K62*Inittialize!$F$4,HSD!K63*Inittialize!$F$5,HSD!K64*Inittialize!$F$6,HSD!K65*Inittialize!$F$7,HSD!K66*Inittialize!$F$8,HSD!K67*Inittialize!$F$9,HSD!K68*Inittialize!$F$10,HSD!K69*Inittialize!$F$11),
SUM(HS!K92*Inittialize!$F$2,HS!K61*Inittialize!$F$3,HS!K62*Inittialize!$F$4,HS!K63*Inittialize!$F$5,HS!K64*Inittialize!$F$6,HS!K65*Inittialize!$F$7,HS!K66*Inittialize!$F$8,HS!K67*Inittialize!$F$9,HS!K68*Inittialize!$F$10,HS!K69*Inittialize!$F$11)
)*IF(K76=K50,2,IF(K76=K37,3,IF(K76=K24,4,IF(K76=K11,5)))))</f>
        <v>0.28767930881936227</v>
      </c>
    </row>
    <row r="102" spans="1:11" ht="17" thickBot="1" x14ac:dyDescent="0.25">
      <c r="A102" s="99">
        <v>10</v>
      </c>
      <c r="B102" s="94">
        <f>IF(B77=HSDR!B18,HSDR!B70,
IF(Rules!$B$10=Rules!$D$10,
SUM(HSD!B93*Inittialize!$F$2,HSD!B62*Inittialize!$F$3,HSD!B63*Inittialize!$F$4,HSD!B64*Inittialize!$F$5,HSD!B65*Inittialize!$F$6,HSD!B66*Inittialize!$F$7,HSD!B67*Inittialize!$F$8,HSD!B68*Inittialize!$F$9,HSD!B69*Inittialize!$F$10,HSD!B70*Inittialize!$F$11),
SUM(HS!B93*Inittialize!$F$2,HS!B62*Inittialize!$F$3,HS!B63*Inittialize!$F$4,HS!B64*Inittialize!$F$5,HS!B65*Inittialize!$F$6,HS!B66*Inittialize!$F$7,HS!B67*Inittialize!$F$8,HS!B68*Inittialize!$F$9,HS!B69*Inittialize!$F$10,HS!B70*Inittialize!$F$11)
)*IF(B77=B51,2,IF(B77=B38,3,IF(B77=B25,4,IF(B77=B12,5)))))</f>
        <v>0.1012009893397162</v>
      </c>
      <c r="C102" s="109">
        <f>IF(C77=HSDR!C18,HSDR!C70,
IF(Rules!$B$10=Rules!$D$10,
SUM(HSD!C93*Inittialize!$F$2,HSD!C62*Inittialize!$F$3,HSD!C63*Inittialize!$F$4,HSD!C64*Inittialize!$F$5,HSD!C65*Inittialize!$F$6,HSD!C66*Inittialize!$F$7,HSD!C67*Inittialize!$F$8,HSD!C68*Inittialize!$F$9,HSD!C69*Inittialize!$F$10,HSD!C70*Inittialize!$F$11),
SUM(HS!C93*Inittialize!$F$2,HS!C62*Inittialize!$F$3,HS!C63*Inittialize!$F$4,HS!C64*Inittialize!$F$5,HS!C65*Inittialize!$F$6,HS!C66*Inittialize!$F$7,HS!C67*Inittialize!$F$8,HS!C68*Inittialize!$F$9,HS!C69*Inittialize!$F$10,HS!C70*Inittialize!$F$11)
)*IF(C77=C51,2,IF(C77=C38,3,IF(C77=C25,4,IF(C77=C12,5)))))</f>
        <v>0.13569331007600618</v>
      </c>
      <c r="D102" s="109">
        <f>IF(D77=HSDR!D18,HSDR!D70,
IF(Rules!$B$10=Rules!$D$10,
SUM(HSD!D93*Inittialize!$F$2,HSD!D62*Inittialize!$F$3,HSD!D63*Inittialize!$F$4,HSD!D64*Inittialize!$F$5,HSD!D65*Inittialize!$F$6,HSD!D66*Inittialize!$F$7,HSD!D67*Inittialize!$F$8,HSD!D68*Inittialize!$F$9,HSD!D69*Inittialize!$F$10,HSD!D70*Inittialize!$F$11),
SUM(HS!D93*Inittialize!$F$2,HS!D62*Inittialize!$F$3,HS!D63*Inittialize!$F$4,HS!D64*Inittialize!$F$5,HS!D65*Inittialize!$F$6,HS!D66*Inittialize!$F$7,HS!D67*Inittialize!$F$8,HS!D68*Inittialize!$F$9,HS!D69*Inittialize!$F$10,HS!D70*Inittialize!$F$11)
)*IF(D77=D51,2,IF(D77=D38,3,IF(D77=D25,4,IF(D77=D12,5)))))</f>
        <v>0.13620005496949994</v>
      </c>
      <c r="E102" s="109">
        <f>IF(E77=HSDR!E18,HSDR!E70,
IF(Rules!$B$10=Rules!$D$10,
SUM(HSD!E93*Inittialize!$F$2,HSD!E62*Inittialize!$F$3,HSD!E63*Inittialize!$F$4,HSD!E64*Inittialize!$F$5,HSD!E65*Inittialize!$F$6,HSD!E66*Inittialize!$F$7,HSD!E67*Inittialize!$F$8,HSD!E68*Inittialize!$F$9,HSD!E69*Inittialize!$F$10,HSD!E70*Inittialize!$F$11),
SUM(HS!E93*Inittialize!$F$2,HS!E62*Inittialize!$F$3,HS!E63*Inittialize!$F$4,HS!E64*Inittialize!$F$5,HS!E65*Inittialize!$F$6,HS!E66*Inittialize!$F$7,HS!E67*Inittialize!$F$8,HS!E68*Inittialize!$F$9,HS!E69*Inittialize!$F$10,HS!E70*Inittialize!$F$11)
)*IF(E77=E51,2,IF(E77=E38,3,IF(E77=E25,4,IF(E77=E12,5)))))</f>
        <v>0.13673342968706456</v>
      </c>
      <c r="F102" s="109">
        <f>IF(F77=HSDR!F18,HSDR!F70,
IF(Rules!$B$10=Rules!$D$10,
SUM(HSD!F93*Inittialize!$F$2,HSD!F62*Inittialize!$F$3,HSD!F63*Inittialize!$F$4,HSD!F64*Inittialize!$F$5,HSD!F65*Inittialize!$F$6,HSD!F66*Inittialize!$F$7,HSD!F67*Inittialize!$F$8,HSD!F68*Inittialize!$F$9,HSD!F69*Inittialize!$F$10,HSD!F70*Inittialize!$F$11),
SUM(HS!F93*Inittialize!$F$2,HS!F62*Inittialize!$F$3,HS!F63*Inittialize!$F$4,HS!F64*Inittialize!$F$5,HS!F65*Inittialize!$F$6,HS!F66*Inittialize!$F$7,HS!F67*Inittialize!$F$8,HS!F68*Inittialize!$F$9,HS!F69*Inittialize!$F$10,HS!F70*Inittialize!$F$11)
)*IF(F77=F51,2,IF(F77=F38,3,IF(F77=F25,4,IF(F77=F12,5)))))</f>
        <v>0.1371928963992739</v>
      </c>
      <c r="G102" s="109">
        <f>IF(G77=HSDR!G18,HSDR!G70,
IF(Rules!$B$10=Rules!$D$10,
SUM(HSD!G93*Inittialize!$F$2,HSD!G62*Inittialize!$F$3,HSD!G63*Inittialize!$F$4,HSD!G64*Inittialize!$F$5,HSD!G65*Inittialize!$F$6,HSD!G66*Inittialize!$F$7,HSD!G67*Inittialize!$F$8,HSD!G68*Inittialize!$F$9,HSD!G69*Inittialize!$F$10,HSD!G70*Inittialize!$F$11),
SUM(HS!G93*Inittialize!$F$2,HS!G62*Inittialize!$F$3,HS!G63*Inittialize!$F$4,HS!G64*Inittialize!$F$5,HS!G65*Inittialize!$F$6,HS!G66*Inittialize!$F$7,HS!G67*Inittialize!$F$8,HS!G68*Inittialize!$F$9,HS!G69*Inittialize!$F$10,HS!G70*Inittialize!$F$11)
)*IF(G77=G51,2,IF(G77=G38,3,IF(G77=G25,4,IF(G77=G12,5)))))</f>
        <v>0.13889796059116616</v>
      </c>
      <c r="H102" s="109">
        <f>IF(H77=HSDR!H18,HSDR!H70,
IF(Rules!$B$10=Rules!$D$10,
SUM(HSD!H93*Inittialize!$F$2,HSD!H62*Inittialize!$F$3,HSD!H63*Inittialize!$F$4,HSD!H64*Inittialize!$F$5,HSD!H65*Inittialize!$F$6,HSD!H66*Inittialize!$F$7,HSD!H67*Inittialize!$F$8,HSD!H68*Inittialize!$F$9,HSD!H69*Inittialize!$F$10,HSD!H70*Inittialize!$F$11),
SUM(HS!H93*Inittialize!$F$2,HS!H62*Inittialize!$F$3,HS!H63*Inittialize!$F$4,HS!H64*Inittialize!$F$5,HS!H65*Inittialize!$F$6,HS!H66*Inittialize!$F$7,HS!H67*Inittialize!$F$8,HS!H68*Inittialize!$F$9,HS!H69*Inittialize!$F$10,HS!H70*Inittialize!$F$11)
)*IF(H77=H51,2,IF(H77=H38,3,IF(H77=H25,4,IF(H77=H12,5)))))</f>
        <v>0.14245019937915746</v>
      </c>
      <c r="I102" s="109">
        <f>IF(I77=HSDR!I18,HSDR!I70,
IF(Rules!$B$10=Rules!$D$10,
SUM(HSD!I93*Inittialize!$F$2,HSD!I62*Inittialize!$F$3,HSD!I63*Inittialize!$F$4,HSD!I64*Inittialize!$F$5,HSD!I65*Inittialize!$F$6,HSD!I66*Inittialize!$F$7,HSD!I67*Inittialize!$F$8,HSD!I68*Inittialize!$F$9,HSD!I69*Inittialize!$F$10,HSD!I70*Inittialize!$F$11),
SUM(HS!I93*Inittialize!$F$2,HS!I62*Inittialize!$F$3,HS!I63*Inittialize!$F$4,HS!I64*Inittialize!$F$5,HS!I65*Inittialize!$F$6,HS!I66*Inittialize!$F$7,HS!I67*Inittialize!$F$8,HS!I68*Inittialize!$F$9,HS!I69*Inittialize!$F$10,HS!I70*Inittialize!$F$11)
)*IF(I77=I51,2,IF(I77=I38,3,IF(I77=I25,4,IF(I77=I12,5)))))</f>
        <v>0.14317000818214867</v>
      </c>
      <c r="J102" s="109">
        <f>IF(J77=HSDR!J18,HSDR!J70,
IF(Rules!$B$10=Rules!$D$10,
SUM(HSD!J93*Inittialize!$F$2,HSD!J62*Inittialize!$F$3,HSD!J63*Inittialize!$F$4,HSD!J64*Inittialize!$F$5,HSD!J65*Inittialize!$F$6,HSD!J66*Inittialize!$F$7,HSD!J67*Inittialize!$F$8,HSD!J68*Inittialize!$F$9,HSD!J69*Inittialize!$F$10,HSD!J70*Inittialize!$F$11),
SUM(HS!J93*Inittialize!$F$2,HS!J62*Inittialize!$F$3,HS!J63*Inittialize!$F$4,HS!J64*Inittialize!$F$5,HS!J65*Inittialize!$F$6,HS!J66*Inittialize!$F$7,HS!J67*Inittialize!$F$8,HS!J68*Inittialize!$F$9,HS!J69*Inittialize!$F$10,HS!J70*Inittialize!$F$11)
)*IF(J77=J51,2,IF(J77=J38,3,IF(J77=J25,4,IF(J77=J12,5)))))</f>
        <v>0.14448863940726833</v>
      </c>
      <c r="K102" s="10">
        <f>IF(K77=HSDR!K18,HSDR!K70,
IF(Rules!$B$10=Rules!$D$10,
SUM(HSD!K93*Inittialize!$F$2,HSD!K62*Inittialize!$F$3,HSD!K63*Inittialize!$F$4,HSD!K64*Inittialize!$F$5,HSD!K65*Inittialize!$F$6,HSD!K66*Inittialize!$F$7,HSD!K67*Inittialize!$F$8,HSD!K68*Inittialize!$F$9,HSD!K69*Inittialize!$F$10,HSD!K70*Inittialize!$F$11),
SUM(HS!K93*Inittialize!$F$2,HS!K62*Inittialize!$F$3,HS!K63*Inittialize!$F$4,HS!K64*Inittialize!$F$5,HS!K65*Inittialize!$F$6,HS!K66*Inittialize!$F$7,HS!K67*Inittialize!$F$8,HS!K68*Inittialize!$F$9,HS!K69*Inittialize!$F$10,HS!K70*Inittialize!$F$11)
)*IF(K77=K51,2,IF(K77=K38,3,IF(K77=K25,4,IF(K77=K12,5)))))</f>
        <v>0.13670394791959786</v>
      </c>
    </row>
    <row r="103" spans="1:11" ht="17" thickBot="1" x14ac:dyDescent="0.25"/>
    <row r="104" spans="1:11" ht="17" thickBot="1" x14ac:dyDescent="0.25">
      <c r="A104" s="437" t="s">
        <v>132</v>
      </c>
      <c r="B104" s="405"/>
      <c r="C104" s="405"/>
      <c r="D104" s="405"/>
      <c r="E104" s="405"/>
      <c r="F104" s="405"/>
      <c r="G104" s="405"/>
      <c r="H104" s="405"/>
      <c r="I104" s="405"/>
      <c r="J104" s="405"/>
      <c r="K104" s="406"/>
    </row>
    <row r="105" spans="1:11" ht="17" thickBot="1" x14ac:dyDescent="0.25">
      <c r="A105" s="138" t="s">
        <v>7</v>
      </c>
      <c r="B105" s="115">
        <v>1</v>
      </c>
      <c r="C105" s="116">
        <v>2</v>
      </c>
      <c r="D105" s="116">
        <v>3</v>
      </c>
      <c r="E105" s="116">
        <v>4</v>
      </c>
      <c r="F105" s="116">
        <v>5</v>
      </c>
      <c r="G105" s="116">
        <v>6</v>
      </c>
      <c r="H105" s="116">
        <v>7</v>
      </c>
      <c r="I105" s="116">
        <v>8</v>
      </c>
      <c r="J105" s="116">
        <v>9</v>
      </c>
      <c r="K105" s="104">
        <v>10</v>
      </c>
    </row>
    <row r="106" spans="1:11" x14ac:dyDescent="0.2">
      <c r="A106" s="100" t="s">
        <v>22</v>
      </c>
      <c r="B106" s="107">
        <f>IF(B68=HSDR!B32,HSDR!B84,IF(Rules!$B$13=Rules!$E$13,
SUM(Stand!B136*Inittialize!$F$2,Stand!B137*Inittialize!$F$3,Stand!B138*Inittialize!$F$4,Stand!B139*Inittialize!$F$5,Stand!B140*Inittialize!$F$6,Stand!B141*Inittialize!$F$7,Stand!B142*Inittialize!$F$8,Stand!B143*Inittialize!$F$9,Stand!B144*Inittialize!$F$10,Stand!B145*Inittialize!$F$11),
IF(Rules!$B$10=Rules!$D$10,SUM(HSD!B136*Inittialize!$F$2,HSD!B137*Inittialize!$F$3,HSD!B138*Inittialize!$F$4,HSD!B139*Inittialize!$F$5,HSD!B140*Inittialize!$F$6,HSD!B141*Inittialize!$F$7,HSD!B142*Inittialize!$F$8,HSD!B143*Inittialize!$F$9,HSD!B144*Inittialize!$F$10,HSD!B145*Inittialize!$F$11),
SUM(HS!B136*Inittialize!$F$2,HS!B137*Inittialize!$F$3,HS!B138*Inittialize!$F$4,HS!B139*Inittialize!$F$5,HS!B140*Inittialize!$F$6,HS!B141*Inittialize!$F$7,HS!B142*Inittialize!$F$8,HS!B143*Inittialize!$F$9,HS!B144*Inittialize!$F$10,HS!B145*Inittialize!$F$11))
)*IF(B68=B42,2,IF(B68=B29,3,IF(B68=B16,4,IF(B68=B3,5,HSDR!O32)))))</f>
        <v>-0.91950383464839502</v>
      </c>
      <c r="C106" s="108">
        <f>IF(C68=HSDR!C32,HSDR!C84,IF(Rules!$B$13=Rules!$E$13,
SUM(Stand!C136*Inittialize!$F$2,Stand!C137*Inittialize!$F$3,Stand!C138*Inittialize!$F$4,Stand!C139*Inittialize!$F$5,Stand!C140*Inittialize!$F$6,Stand!C141*Inittialize!$F$7,Stand!C142*Inittialize!$F$8,Stand!C143*Inittialize!$F$9,Stand!C144*Inittialize!$F$10,Stand!C145*Inittialize!$F$11),
IF(Rules!$B$10=Rules!$D$10,SUM(HSD!C136*Inittialize!$F$2,HSD!C137*Inittialize!$F$3,HSD!C138*Inittialize!$F$4,HSD!C139*Inittialize!$F$5,HSD!C140*Inittialize!$F$6,HSD!C141*Inittialize!$F$7,HSD!C142*Inittialize!$F$8,HSD!C143*Inittialize!$F$9,HSD!C144*Inittialize!$F$10,HSD!C145*Inittialize!$F$11),
SUM(HS!C136*Inittialize!$F$2,HS!C137*Inittialize!$F$3,HS!C138*Inittialize!$F$4,HS!C139*Inittialize!$F$5,HS!C140*Inittialize!$F$6,HS!C141*Inittialize!$F$7,HS!C142*Inittialize!$F$8,HS!C143*Inittialize!$F$9,HS!C144*Inittialize!$F$10,HS!C145*Inittialize!$F$11))
)*IF(C68=C42,2,IF(C68=C29,3,IF(C68=C16,4,IF(C68=C3,5,HSDR!P32)))))</f>
        <v>-0.79657325222673503</v>
      </c>
      <c r="D106" s="108">
        <f>IF(D68=HSDR!D32,HSDR!D84,IF(Rules!$B$13=Rules!$E$13,
SUM(Stand!D136*Inittialize!$F$2,Stand!D137*Inittialize!$F$3,Stand!D138*Inittialize!$F$4,Stand!D139*Inittialize!$F$5,Stand!D140*Inittialize!$F$6,Stand!D141*Inittialize!$F$7,Stand!D142*Inittialize!$F$8,Stand!D143*Inittialize!$F$9,Stand!D144*Inittialize!$F$10,Stand!D145*Inittialize!$F$11),
IF(Rules!$B$10=Rules!$D$10,SUM(HSD!D136*Inittialize!$F$2,HSD!D137*Inittialize!$F$3,HSD!D138*Inittialize!$F$4,HSD!D139*Inittialize!$F$5,HSD!D140*Inittialize!$F$6,HSD!D141*Inittialize!$F$7,HSD!D142*Inittialize!$F$8,HSD!D143*Inittialize!$F$9,HSD!D144*Inittialize!$F$10,HSD!D145*Inittialize!$F$11),
SUM(HS!D136*Inittialize!$F$2,HS!D137*Inittialize!$F$3,HS!D138*Inittialize!$F$4,HS!D139*Inittialize!$F$5,HS!D140*Inittialize!$F$6,HS!D141*Inittialize!$F$7,HS!D142*Inittialize!$F$8,HS!D143*Inittialize!$F$9,HS!D144*Inittialize!$F$10,HS!D145*Inittialize!$F$11))
)*IF(D68=D42,2,IF(D68=D29,3,IF(D68=D16,4,IF(D68=D3,5,HSDR!Q32)))))</f>
        <v>-0.79090499227980193</v>
      </c>
      <c r="E106" s="108">
        <f>IF(E68=HSDR!E32,HSDR!E84,IF(Rules!$B$13=Rules!$E$13,
SUM(Stand!E136*Inittialize!$F$2,Stand!E137*Inittialize!$F$3,Stand!E138*Inittialize!$F$4,Stand!E139*Inittialize!$F$5,Stand!E140*Inittialize!$F$6,Stand!E141*Inittialize!$F$7,Stand!E142*Inittialize!$F$8,Stand!E143*Inittialize!$F$9,Stand!E144*Inittialize!$F$10,Stand!E145*Inittialize!$F$11),
IF(Rules!$B$10=Rules!$D$10,SUM(HSD!E136*Inittialize!$F$2,HSD!E137*Inittialize!$F$3,HSD!E138*Inittialize!$F$4,HSD!E139*Inittialize!$F$5,HSD!E140*Inittialize!$F$6,HSD!E141*Inittialize!$F$7,HSD!E142*Inittialize!$F$8,HSD!E143*Inittialize!$F$9,HSD!E144*Inittialize!$F$10,HSD!E145*Inittialize!$F$11),
SUM(HS!E136*Inittialize!$F$2,HS!E137*Inittialize!$F$3,HS!E138*Inittialize!$F$4,HS!E139*Inittialize!$F$5,HS!E140*Inittialize!$F$6,HS!E141*Inittialize!$F$7,HS!E142*Inittialize!$F$8,HS!E143*Inittialize!$F$9,HS!E144*Inittialize!$F$10,HS!E145*Inittialize!$F$11))
)*IF(E68=E42,2,IF(E68=E29,3,IF(E68=E16,4,IF(E68=E3,5,HSDR!R32)))))</f>
        <v>-0.78500772581014577</v>
      </c>
      <c r="F106" s="108">
        <f>IF(F68=HSDR!F32,HSDR!F84,IF(Rules!$B$13=Rules!$E$13,
SUM(Stand!F136*Inittialize!$F$2,Stand!F137*Inittialize!$F$3,Stand!F138*Inittialize!$F$4,Stand!F139*Inittialize!$F$5,Stand!F140*Inittialize!$F$6,Stand!F141*Inittialize!$F$7,Stand!F142*Inittialize!$F$8,Stand!F143*Inittialize!$F$9,Stand!F144*Inittialize!$F$10,Stand!F145*Inittialize!$F$11),
IF(Rules!$B$10=Rules!$D$10,SUM(HSD!F136*Inittialize!$F$2,HSD!F137*Inittialize!$F$3,HSD!F138*Inittialize!$F$4,HSD!F139*Inittialize!$F$5,HSD!F140*Inittialize!$F$6,HSD!F141*Inittialize!$F$7,HSD!F142*Inittialize!$F$8,HSD!F143*Inittialize!$F$9,HSD!F144*Inittialize!$F$10,HSD!F145*Inittialize!$F$11),
SUM(HS!F136*Inittialize!$F$2,HS!F137*Inittialize!$F$3,HS!F138*Inittialize!$F$4,HS!F139*Inittialize!$F$5,HS!F140*Inittialize!$F$6,HS!F141*Inittialize!$F$7,HS!F142*Inittialize!$F$8,HS!F143*Inittialize!$F$9,HS!F144*Inittialize!$F$10,HS!F145*Inittialize!$F$11))
)*IF(F68=F42,2,IF(F68=F29,3,IF(F68=F16,4,IF(F68=F3,5,HSDR!S32)))))</f>
        <v>-0.77992826635423507</v>
      </c>
      <c r="G106" s="108">
        <f>IF(G68=HSDR!G32,HSDR!G84,IF(Rules!$B$13=Rules!$E$13,
SUM(Stand!G136*Inittialize!$F$2,Stand!G137*Inittialize!$F$3,Stand!G138*Inittialize!$F$4,Stand!G139*Inittialize!$F$5,Stand!G140*Inittialize!$F$6,Stand!G141*Inittialize!$F$7,Stand!G142*Inittialize!$F$8,Stand!G143*Inittialize!$F$9,Stand!G144*Inittialize!$F$10,Stand!G145*Inittialize!$F$11),
IF(Rules!$B$10=Rules!$D$10,SUM(HSD!G136*Inittialize!$F$2,HSD!G137*Inittialize!$F$3,HSD!G138*Inittialize!$F$4,HSD!G139*Inittialize!$F$5,HSD!G140*Inittialize!$F$6,HSD!G141*Inittialize!$F$7,HSD!G142*Inittialize!$F$8,HSD!G143*Inittialize!$F$9,HSD!G144*Inittialize!$F$10,HSD!G145*Inittialize!$F$11),
SUM(HS!G136*Inittialize!$F$2,HS!G137*Inittialize!$F$3,HS!G138*Inittialize!$F$4,HS!G139*Inittialize!$F$5,HS!G140*Inittialize!$F$6,HS!G141*Inittialize!$F$7,HS!G142*Inittialize!$F$8,HS!G143*Inittialize!$F$9,HS!G144*Inittialize!$F$10,HS!G145*Inittialize!$F$11))
)*IF(G68=G42,2,IF(G68=G29,3,IF(G68=G16,4,IF(G68=G3,5,HSDR!T32)))))</f>
        <v>-0.76185417395280952</v>
      </c>
      <c r="H106" s="108">
        <f>IF(H68=HSDR!H32,HSDR!H84,IF(Rules!$B$13=Rules!$E$13,
SUM(Stand!H136*Inittialize!$F$2,Stand!H137*Inittialize!$F$3,Stand!H138*Inittialize!$F$4,Stand!H139*Inittialize!$F$5,Stand!H140*Inittialize!$F$6,Stand!H141*Inittialize!$F$7,Stand!H142*Inittialize!$F$8,Stand!H143*Inittialize!$F$9,Stand!H144*Inittialize!$F$10,Stand!H145*Inittialize!$F$11),
IF(Rules!$B$10=Rules!$D$10,SUM(HSD!H136*Inittialize!$F$2,HSD!H137*Inittialize!$F$3,HSD!H138*Inittialize!$F$4,HSD!H139*Inittialize!$F$5,HSD!H140*Inittialize!$F$6,HSD!H141*Inittialize!$F$7,HSD!H142*Inittialize!$F$8,HSD!H143*Inittialize!$F$9,HSD!H144*Inittialize!$F$10,HSD!H145*Inittialize!$F$11),
SUM(HS!H136*Inittialize!$F$2,HS!H137*Inittialize!$F$3,HS!H138*Inittialize!$F$4,HS!H139*Inittialize!$F$5,HS!H140*Inittialize!$F$6,HS!H141*Inittialize!$F$7,HS!H142*Inittialize!$F$8,HS!H143*Inittialize!$F$9,HS!H144*Inittialize!$F$10,HS!H145*Inittialize!$F$11))
)*IF(H68=H42,2,IF(H68=H29,3,IF(H68=H16,4,IF(H68=H3,5,HSDR!U32)))))</f>
        <v>-0.73333434200581205</v>
      </c>
      <c r="I106" s="108">
        <f>IF(I68=HSDR!I32,HSDR!I84,IF(Rules!$B$13=Rules!$E$13,
SUM(Stand!I136*Inittialize!$F$2,Stand!I137*Inittialize!$F$3,Stand!I138*Inittialize!$F$4,Stand!I139*Inittialize!$F$5,Stand!I140*Inittialize!$F$6,Stand!I141*Inittialize!$F$7,Stand!I142*Inittialize!$F$8,Stand!I143*Inittialize!$F$9,Stand!I144*Inittialize!$F$10,Stand!I145*Inittialize!$F$11),
IF(Rules!$B$10=Rules!$D$10,SUM(HSD!I136*Inittialize!$F$2,HSD!I137*Inittialize!$F$3,HSD!I138*Inittialize!$F$4,HSD!I139*Inittialize!$F$5,HSD!I140*Inittialize!$F$6,HSD!I141*Inittialize!$F$7,HSD!I142*Inittialize!$F$8,HSD!I143*Inittialize!$F$9,HSD!I144*Inittialize!$F$10,HSD!I145*Inittialize!$F$11),
SUM(HS!I136*Inittialize!$F$2,HS!I137*Inittialize!$F$3,HS!I138*Inittialize!$F$4,HS!I139*Inittialize!$F$5,HS!I140*Inittialize!$F$6,HS!I141*Inittialize!$F$7,HS!I142*Inittialize!$F$8,HS!I143*Inittialize!$F$9,HS!I144*Inittialize!$F$10,HS!I145*Inittialize!$F$11))
)*IF(I68=I42,2,IF(I68=I29,3,IF(I68=I16,4,IF(I68=I3,5,HSDR!V32)))))</f>
        <v>-0.77564432442161269</v>
      </c>
      <c r="J106" s="108">
        <f>IF(J68=HSDR!J32,HSDR!J84,IF(Rules!$B$13=Rules!$E$13,
SUM(Stand!J136*Inittialize!$F$2,Stand!J137*Inittialize!$F$3,Stand!J138*Inittialize!$F$4,Stand!J139*Inittialize!$F$5,Stand!J140*Inittialize!$F$6,Stand!J141*Inittialize!$F$7,Stand!J142*Inittialize!$F$8,Stand!J143*Inittialize!$F$9,Stand!J144*Inittialize!$F$10,Stand!J145*Inittialize!$F$11),
IF(Rules!$B$10=Rules!$D$10,SUM(HSD!J136*Inittialize!$F$2,HSD!J137*Inittialize!$F$3,HSD!J138*Inittialize!$F$4,HSD!J139*Inittialize!$F$5,HSD!J140*Inittialize!$F$6,HSD!J141*Inittialize!$F$7,HSD!J142*Inittialize!$F$8,HSD!J143*Inittialize!$F$9,HSD!J144*Inittialize!$F$10,HSD!J145*Inittialize!$F$11),
SUM(HS!J136*Inittialize!$F$2,HS!J137*Inittialize!$F$3,HS!J138*Inittialize!$F$4,HS!J139*Inittialize!$F$5,HS!J140*Inittialize!$F$6,HS!J141*Inittialize!$F$7,HS!J142*Inittialize!$F$8,HS!J143*Inittialize!$F$9,HS!J144*Inittialize!$F$10,HS!J145*Inittialize!$F$11))
)*IF(J68=J42,2,IF(J68=J29,3,IF(J68=J16,4,IF(J68=J3,5,HSDR!W32)))))</f>
        <v>-0.82527093888866809</v>
      </c>
      <c r="K106" s="57">
        <f>IF(K68=HSDR!K32,HSDR!K84,IF(Rules!$B$13=Rules!$E$13,
SUM(Stand!K136*Inittialize!$F$2,Stand!K137*Inittialize!$F$3,Stand!K138*Inittialize!$F$4,Stand!K139*Inittialize!$F$5,Stand!K140*Inittialize!$F$6,Stand!K141*Inittialize!$F$7,Stand!K142*Inittialize!$F$8,Stand!K143*Inittialize!$F$9,Stand!K144*Inittialize!$F$10,Stand!K145*Inittialize!$F$11),
IF(Rules!$B$10=Rules!$D$10,SUM(HSD!K136*Inittialize!$F$2,HSD!K137*Inittialize!$F$3,HSD!K138*Inittialize!$F$4,HSD!K139*Inittialize!$F$5,HSD!K140*Inittialize!$F$6,HSD!K141*Inittialize!$F$7,HSD!K142*Inittialize!$F$8,HSD!K143*Inittialize!$F$9,HSD!K144*Inittialize!$F$10,HSD!K145*Inittialize!$F$11),
SUM(HS!K136*Inittialize!$F$2,HS!K137*Inittialize!$F$3,HS!K138*Inittialize!$F$4,HS!K139*Inittialize!$F$5,HS!K140*Inittialize!$F$6,HS!K141*Inittialize!$F$7,HS!K142*Inittialize!$F$8,HS!K143*Inittialize!$F$9,HS!K144*Inittialize!$F$10,HS!K145*Inittialize!$F$11))
)*IF(K68=K42,2,IF(K68=K29,3,IF(K68=K16,4,IF(K68=K3,5,HSDR!X32)))))</f>
        <v>-0.88400087606851341</v>
      </c>
    </row>
    <row r="107" spans="1:11" x14ac:dyDescent="0.2">
      <c r="A107" s="98">
        <v>2</v>
      </c>
      <c r="B107" s="93">
        <f>IF(B69=HSDR!B2,HSDR!B106,IF(Rules!$B$10=Rules!$D$10,
SUM(HSD!B137*Inittialize!$F$2,HSD!B106*Inittialize!$F$3,HSD!B107*Inittialize!$F$4,HSD!B108*Inittialize!$F$5,HSD!B109*Inittialize!$F$6,HSD!B110*Inittialize!$F$7,HSD!B111*Inittialize!$F$8,HSD!B112*Inittialize!$F$9,HSD!B113*Inittialize!$F$10,HSD!B114*Inittialize!$F$11),
SUM(HS!B137*Inittialize!$F$2,HS!B106*Inittialize!$F$3,HS!B107*Inittialize!$F$4,HS!B108*Inittialize!$F$5,HS!B109*Inittialize!$F$6,HS!B110*Inittialize!$F$7,HS!B111*Inittialize!$F$8,HS!B112*Inittialize!$F$9,HS!B113*Inittialize!$F$10,HS!B114*Inittialize!$F$11)
)*IF(B69=B43,2,IF(B69=B30,3,IF(B69=B17,4,IF(B69=B4,5)))))</f>
        <v>-1.5757818467646019</v>
      </c>
      <c r="C107" s="1">
        <f>IF(C69=HSDR!C2,HSDR!C106,IF(Rules!$B$10=Rules!$D$10,
SUM(HSD!C137*Inittialize!$F$2,HSD!C106*Inittialize!$F$3,HSD!C107*Inittialize!$F$4,HSD!C108*Inittialize!$F$5,HSD!C109*Inittialize!$F$6,HSD!C110*Inittialize!$F$7,HSD!C111*Inittialize!$F$8,HSD!C112*Inittialize!$F$9,HSD!C113*Inittialize!$F$10,HSD!C114*Inittialize!$F$11),
SUM(HS!C137*Inittialize!$F$2,HS!C106*Inittialize!$F$3,HS!C107*Inittialize!$F$4,HS!C108*Inittialize!$F$5,HS!C109*Inittialize!$F$6,HS!C110*Inittialize!$F$7,HS!C111*Inittialize!$F$8,HS!C112*Inittialize!$F$9,HS!C113*Inittialize!$F$10,HS!C114*Inittialize!$F$11)
)*IF(C69=C43,2,IF(C69=C30,3,IF(C69=C17,4,IF(C69=C4,5)))))</f>
        <v>-1.5757818467646019</v>
      </c>
      <c r="D107" s="1">
        <f>IF(D69=HSDR!D2,HSDR!D106,IF(Rules!$B$10=Rules!$D$10,
SUM(HSD!D137*Inittialize!$F$2,HSD!D106*Inittialize!$F$3,HSD!D107*Inittialize!$F$4,HSD!D108*Inittialize!$F$5,HSD!D109*Inittialize!$F$6,HSD!D110*Inittialize!$F$7,HSD!D111*Inittialize!$F$8,HSD!D112*Inittialize!$F$9,HSD!D113*Inittialize!$F$10,HSD!D114*Inittialize!$F$11),
SUM(HS!D137*Inittialize!$F$2,HS!D106*Inittialize!$F$3,HS!D107*Inittialize!$F$4,HS!D108*Inittialize!$F$5,HS!D109*Inittialize!$F$6,HS!D110*Inittialize!$F$7,HS!D111*Inittialize!$F$8,HS!D112*Inittialize!$F$9,HS!D113*Inittialize!$F$10,HS!D114*Inittialize!$F$11)
)*IF(D69=D43,2,IF(D69=D30,3,IF(D69=D17,4,IF(D69=D4,5)))))</f>
        <v>-1.5757818467646019</v>
      </c>
      <c r="E107" s="1">
        <f>IF(E69=HSDR!E2,HSDR!E106,IF(Rules!$B$10=Rules!$D$10,
SUM(HSD!E137*Inittialize!$F$2,HSD!E106*Inittialize!$F$3,HSD!E107*Inittialize!$F$4,HSD!E108*Inittialize!$F$5,HSD!E109*Inittialize!$F$6,HSD!E110*Inittialize!$F$7,HSD!E111*Inittialize!$F$8,HSD!E112*Inittialize!$F$9,HSD!E113*Inittialize!$F$10,HSD!E114*Inittialize!$F$11),
SUM(HS!E137*Inittialize!$F$2,HS!E106*Inittialize!$F$3,HS!E107*Inittialize!$F$4,HS!E108*Inittialize!$F$5,HS!E109*Inittialize!$F$6,HS!E110*Inittialize!$F$7,HS!E111*Inittialize!$F$8,HS!E112*Inittialize!$F$9,HS!E113*Inittialize!$F$10,HS!E114*Inittialize!$F$11)
)*IF(E69=E43,2,IF(E69=E30,3,IF(E69=E17,4,IF(E69=E4,5)))))</f>
        <v>-1.233795673947496</v>
      </c>
      <c r="F107" s="1">
        <f>IF(F69=HSDR!F2,HSDR!F106,IF(Rules!$B$10=Rules!$D$10,
SUM(HSD!F137*Inittialize!$F$2,HSD!F106*Inittialize!$F$3,HSD!F107*Inittialize!$F$4,HSD!F108*Inittialize!$F$5,HSD!F109*Inittialize!$F$6,HSD!F110*Inittialize!$F$7,HSD!F111*Inittialize!$F$8,HSD!F112*Inittialize!$F$9,HSD!F113*Inittialize!$F$10,HSD!F114*Inittialize!$F$11),
SUM(HS!F137*Inittialize!$F$2,HS!F106*Inittialize!$F$3,HS!F107*Inittialize!$F$4,HS!F108*Inittialize!$F$5,HS!F109*Inittialize!$F$6,HS!F110*Inittialize!$F$7,HS!F111*Inittialize!$F$8,HS!F112*Inittialize!$F$9,HS!F113*Inittialize!$F$10,HS!F114*Inittialize!$F$11)
)*IF(F69=F43,2,IF(F69=F30,3,IF(F69=F17,4,IF(F69=F4,5)))))</f>
        <v>-1.2294260823600434</v>
      </c>
      <c r="G107" s="1">
        <f>IF(G69=HSDR!G2,HSDR!G106,IF(Rules!$B$10=Rules!$D$10,
SUM(HSD!G137*Inittialize!$F$2,HSD!G106*Inittialize!$F$3,HSD!G107*Inittialize!$F$4,HSD!G108*Inittialize!$F$5,HSD!G109*Inittialize!$F$6,HSD!G110*Inittialize!$F$7,HSD!G111*Inittialize!$F$8,HSD!G112*Inittialize!$F$9,HSD!G113*Inittialize!$F$10,HSD!G114*Inittialize!$F$11),
SUM(HS!G137*Inittialize!$F$2,HS!G106*Inittialize!$F$3,HS!G107*Inittialize!$F$4,HS!G108*Inittialize!$F$5,HS!G109*Inittialize!$F$6,HS!G110*Inittialize!$F$7,HS!G111*Inittialize!$F$8,HS!G112*Inittialize!$F$9,HS!G113*Inittialize!$F$10,HS!G114*Inittialize!$F$11)
)*IF(G69=G43,2,IF(G69=G30,3,IF(G69=G17,4,IF(G69=G4,5)))))</f>
        <v>-1.2139033364678189</v>
      </c>
      <c r="H107" s="1">
        <f>IF(H69=HSDR!H2,HSDR!H106,IF(Rules!$B$10=Rules!$D$10,
SUM(HSD!H137*Inittialize!$F$2,HSD!H106*Inittialize!$F$3,HSD!H107*Inittialize!$F$4,HSD!H108*Inittialize!$F$5,HSD!H109*Inittialize!$F$6,HSD!H110*Inittialize!$F$7,HSD!H111*Inittialize!$F$8,HSD!H112*Inittialize!$F$9,HSD!H113*Inittialize!$F$10,HSD!H114*Inittialize!$F$11),
SUM(HS!H137*Inittialize!$F$2,HS!H106*Inittialize!$F$3,HS!H107*Inittialize!$F$4,HS!H108*Inittialize!$F$5,HS!H109*Inittialize!$F$6,HS!H110*Inittialize!$F$7,HS!H111*Inittialize!$F$8,HS!H112*Inittialize!$F$9,HS!H113*Inittialize!$F$10,HS!H114*Inittialize!$F$11)
)*IF(H69=H43,2,IF(H69=H30,3,IF(H69=H17,4,IF(H69=H4,5)))))</f>
        <v>-0.93141319961009761</v>
      </c>
      <c r="I107" s="1">
        <f>IF(I69=HSDR!I2,HSDR!I106,IF(Rules!$B$10=Rules!$D$10,
SUM(HSD!I137*Inittialize!$F$2,HSD!I106*Inittialize!$F$3,HSD!I107*Inittialize!$F$4,HSD!I108*Inittialize!$F$5,HSD!I109*Inittialize!$F$6,HSD!I110*Inittialize!$F$7,HSD!I111*Inittialize!$F$8,HSD!I112*Inittialize!$F$9,HSD!I113*Inittialize!$F$10,HSD!I114*Inittialize!$F$11),
SUM(HS!I137*Inittialize!$F$2,HS!I106*Inittialize!$F$3,HS!I107*Inittialize!$F$4,HS!I108*Inittialize!$F$5,HS!I109*Inittialize!$F$6,HS!I110*Inittialize!$F$7,HS!I111*Inittialize!$F$8,HS!I112*Inittialize!$F$9,HS!I113*Inittialize!$F$10,HS!I114*Inittialize!$F$11)
)*IF(I69=I43,2,IF(I69=I30,3,IF(I69=I17,4,IF(I69=I4,5)))))</f>
        <v>-1.5757818467646019</v>
      </c>
      <c r="J107" s="1">
        <f>IF(J69=HSDR!J2,HSDR!J106,IF(Rules!$B$10=Rules!$D$10,
SUM(HSD!J137*Inittialize!$F$2,HSD!J106*Inittialize!$F$3,HSD!J107*Inittialize!$F$4,HSD!J108*Inittialize!$F$5,HSD!J109*Inittialize!$F$6,HSD!J110*Inittialize!$F$7,HSD!J111*Inittialize!$F$8,HSD!J112*Inittialize!$F$9,HSD!J113*Inittialize!$F$10,HSD!J114*Inittialize!$F$11),
SUM(HS!J137*Inittialize!$F$2,HS!J106*Inittialize!$F$3,HS!J107*Inittialize!$F$4,HS!J108*Inittialize!$F$5,HS!J109*Inittialize!$F$6,HS!J110*Inittialize!$F$7,HS!J111*Inittialize!$F$8,HS!J112*Inittialize!$F$9,HS!J113*Inittialize!$F$10,HS!J114*Inittialize!$F$11)
)*IF(J69=J43,2,IF(J69=J30,3,IF(J69=J17,4,IF(J69=J4,5)))))</f>
        <v>-1.5757818467646019</v>
      </c>
      <c r="K107" s="9">
        <f>IF(K69=HSDR!K2,HSDR!K106,IF(Rules!$B$10=Rules!$D$10,
SUM(HSD!K137*Inittialize!$F$2,HSD!K106*Inittialize!$F$3,HSD!K107*Inittialize!$F$4,HSD!K108*Inittialize!$F$5,HSD!K109*Inittialize!$F$6,HSD!K110*Inittialize!$F$7,HSD!K111*Inittialize!$F$8,HSD!K112*Inittialize!$F$9,HSD!K113*Inittialize!$F$10,HSD!K114*Inittialize!$F$11),
SUM(HS!K137*Inittialize!$F$2,HS!K106*Inittialize!$F$3,HS!K107*Inittialize!$F$4,HS!K108*Inittialize!$F$5,HS!K109*Inittialize!$F$6,HS!K110*Inittialize!$F$7,HS!K111*Inittialize!$F$8,HS!K112*Inittialize!$F$9,HS!K113*Inittialize!$F$10,HS!K114*Inittialize!$F$11)
)*IF(K69=K43,2,IF(K69=K30,3,IF(K69=K17,4,IF(K69=K4,5)))))</f>
        <v>-1.5757818467646019</v>
      </c>
    </row>
    <row r="108" spans="1:11" x14ac:dyDescent="0.2">
      <c r="A108" s="98">
        <v>3</v>
      </c>
      <c r="B108" s="93">
        <f>IF(B70=HSDR!B4,HSDR!B108,IF(Rules!$B$10=Rules!$D$10,
SUM(HSD!B138*Inittialize!$F$2,HSD!B107*Inittialize!$F$3,HSD!B108*Inittialize!$F$4,HSD!B109*Inittialize!$F$5,HSD!B110*Inittialize!$F$6,HSD!B111*Inittialize!$F$7,HSD!B112*Inittialize!$F$8,HSD!B113*Inittialize!$F$9,HSD!B114*Inittialize!$F$10,HSD!B115*Inittialize!$F$11),
SUM(HS!B138*Inittialize!$F$2,HS!B107*Inittialize!$F$3,HS!B108*Inittialize!$F$4,HS!B109*Inittialize!$F$5,HS!B110*Inittialize!$F$6,HS!B111*Inittialize!$F$7,HS!B112*Inittialize!$F$8,HS!B113*Inittialize!$F$9,HS!B114*Inittialize!$F$10,HS!B115*Inittialize!$F$11)
)*IF(B70=B44,2,IF(B70=B31,3,IF(B70=B18,4,IF(B70=B5,5)))))</f>
        <v>-1.5586396408380458</v>
      </c>
      <c r="C108" s="1">
        <f>IF(C70=HSDR!C4,HSDR!C108,IF(Rules!$B$10=Rules!$D$10,
SUM(HSD!C138*Inittialize!$F$2,HSD!C107*Inittialize!$F$3,HSD!C108*Inittialize!$F$4,HSD!C109*Inittialize!$F$5,HSD!C110*Inittialize!$F$6,HSD!C111*Inittialize!$F$7,HSD!C112*Inittialize!$F$8,HSD!C113*Inittialize!$F$9,HSD!C114*Inittialize!$F$10,HSD!C115*Inittialize!$F$11),
SUM(HS!C138*Inittialize!$F$2,HS!C107*Inittialize!$F$3,HS!C108*Inittialize!$F$4,HS!C109*Inittialize!$F$5,HS!C110*Inittialize!$F$6,HS!C111*Inittialize!$F$7,HS!C112*Inittialize!$F$8,HS!C113*Inittialize!$F$9,HS!C114*Inittialize!$F$10,HS!C115*Inittialize!$F$11)
)*IF(C70=C44,2,IF(C70=C31,3,IF(C70=C18,4,IF(C70=C5,5)))))</f>
        <v>-1.532503662256079</v>
      </c>
      <c r="D108" s="1">
        <f>IF(D70=HSDR!D4,HSDR!D108,IF(Rules!$B$10=Rules!$D$10,
SUM(HSD!D138*Inittialize!$F$2,HSD!D107*Inittialize!$F$3,HSD!D108*Inittialize!$F$4,HSD!D109*Inittialize!$F$5,HSD!D110*Inittialize!$F$6,HSD!D111*Inittialize!$F$7,HSD!D112*Inittialize!$F$8,HSD!D113*Inittialize!$F$9,HSD!D114*Inittialize!$F$10,HSD!D115*Inittialize!$F$11),
SUM(HS!D138*Inittialize!$F$2,HS!D107*Inittialize!$F$3,HS!D108*Inittialize!$F$4,HS!D109*Inittialize!$F$5,HS!D110*Inittialize!$F$6,HS!D111*Inittialize!$F$7,HS!D112*Inittialize!$F$8,HS!D113*Inittialize!$F$9,HS!D114*Inittialize!$F$10,HS!D115*Inittialize!$F$11)
)*IF(D70=D44,2,IF(D70=D31,3,IF(D70=D18,4,IF(D70=D5,5)))))</f>
        <v>-1.5301203395991274</v>
      </c>
      <c r="E108" s="1">
        <f>IF(E70=HSDR!E4,HSDR!E108,IF(Rules!$B$10=Rules!$D$10,
SUM(HSD!E138*Inittialize!$F$2,HSD!E107*Inittialize!$F$3,HSD!E108*Inittialize!$F$4,HSD!E109*Inittialize!$F$5,HSD!E110*Inittialize!$F$6,HSD!E111*Inittialize!$F$7,HSD!E112*Inittialize!$F$8,HSD!E113*Inittialize!$F$9,HSD!E114*Inittialize!$F$10,HSD!E115*Inittialize!$F$11),
SUM(HS!E138*Inittialize!$F$2,HS!E107*Inittialize!$F$3,HS!E108*Inittialize!$F$4,HS!E109*Inittialize!$F$5,HS!E110*Inittialize!$F$6,HS!E111*Inittialize!$F$7,HS!E112*Inittialize!$F$8,HS!E113*Inittialize!$F$9,HS!E114*Inittialize!$F$10,HS!E115*Inittialize!$F$11)
)*IF(E70=E44,2,IF(E70=E31,3,IF(E70=E18,4,IF(E70=E5,5)))))</f>
        <v>-1.2592355852064572</v>
      </c>
      <c r="F108" s="1">
        <f>IF(F70=HSDR!F4,HSDR!F108,IF(Rules!$B$10=Rules!$D$10,
SUM(HSD!F138*Inittialize!$F$2,HSD!F107*Inittialize!$F$3,HSD!F108*Inittialize!$F$4,HSD!F109*Inittialize!$F$5,HSD!F110*Inittialize!$F$6,HSD!F111*Inittialize!$F$7,HSD!F112*Inittialize!$F$8,HSD!F113*Inittialize!$F$9,HSD!F114*Inittialize!$F$10,HSD!F115*Inittialize!$F$11),
SUM(HS!F138*Inittialize!$F$2,HS!F107*Inittialize!$F$3,HS!F108*Inittialize!$F$4,HS!F109*Inittialize!$F$5,HS!F110*Inittialize!$F$6,HS!F111*Inittialize!$F$7,HS!F112*Inittialize!$F$8,HS!F113*Inittialize!$F$9,HS!F114*Inittialize!$F$10,HS!F115*Inittialize!$F$11)
)*IF(F70=F44,2,IF(F70=F31,3,IF(F70=F18,4,IF(F70=F5,5)))))</f>
        <v>-1.2551816937596973</v>
      </c>
      <c r="G108" s="1">
        <f>IF(G70=HSDR!G4,HSDR!G108,IF(Rules!$B$10=Rules!$D$10,
SUM(HSD!G138*Inittialize!$F$2,HSD!G107*Inittialize!$F$3,HSD!G108*Inittialize!$F$4,HSD!G109*Inittialize!$F$5,HSD!G110*Inittialize!$F$6,HSD!G111*Inittialize!$F$7,HSD!G112*Inittialize!$F$8,HSD!G113*Inittialize!$F$9,HSD!G114*Inittialize!$F$10,HSD!G115*Inittialize!$F$11),
SUM(HS!G138*Inittialize!$F$2,HS!G107*Inittialize!$F$3,HS!G108*Inittialize!$F$4,HS!G109*Inittialize!$F$5,HS!G110*Inittialize!$F$6,HS!G111*Inittialize!$F$7,HS!G112*Inittialize!$F$8,HS!G113*Inittialize!$F$9,HS!G114*Inittialize!$F$10,HS!G115*Inittialize!$F$11)
)*IF(G70=G44,2,IF(G70=G31,3,IF(G70=G18,4,IF(G70=G5,5)))))</f>
        <v>-1.2407797451889642</v>
      </c>
      <c r="H108" s="1">
        <f>IF(H70=HSDR!H4,HSDR!H108,IF(Rules!$B$10=Rules!$D$10,
SUM(HSD!H138*Inittialize!$F$2,HSD!H107*Inittialize!$F$3,HSD!H108*Inittialize!$F$4,HSD!H109*Inittialize!$F$5,HSD!H110*Inittialize!$F$6,HSD!H111*Inittialize!$F$7,HSD!H112*Inittialize!$F$8,HSD!H113*Inittialize!$F$9,HSD!H114*Inittialize!$F$10,HSD!H115*Inittialize!$F$11),
SUM(HS!H138*Inittialize!$F$2,HS!H107*Inittialize!$F$3,HS!H108*Inittialize!$F$4,HS!H109*Inittialize!$F$5,HS!H110*Inittialize!$F$6,HS!H111*Inittialize!$F$7,HS!H112*Inittialize!$F$8,HS!H113*Inittialize!$F$9,HS!H114*Inittialize!$F$10,HS!H115*Inittialize!$F$11)
)*IF(H70=H44,2,IF(H70=H31,3,IF(H70=H18,4,IF(H70=H5,5)))))</f>
        <v>-0.96452201711337948</v>
      </c>
      <c r="I108" s="1">
        <f>IF(I70=HSDR!I4,HSDR!I108,IF(Rules!$B$10=Rules!$D$10,
SUM(HSD!I138*Inittialize!$F$2,HSD!I107*Inittialize!$F$3,HSD!I108*Inittialize!$F$4,HSD!I109*Inittialize!$F$5,HSD!I110*Inittialize!$F$6,HSD!I111*Inittialize!$F$7,HSD!I112*Inittialize!$F$8,HSD!I113*Inittialize!$F$9,HSD!I114*Inittialize!$F$10,HSD!I115*Inittialize!$F$11),
SUM(HS!I138*Inittialize!$F$2,HS!I107*Inittialize!$F$3,HS!I108*Inittialize!$F$4,HS!I109*Inittialize!$F$5,HS!I110*Inittialize!$F$6,HS!I111*Inittialize!$F$7,HS!I112*Inittialize!$F$8,HS!I113*Inittialize!$F$9,HS!I114*Inittialize!$F$10,HS!I115*Inittialize!$F$11)
)*IF(I70=I44,2,IF(I70=I31,3,IF(I70=I18,4,IF(I70=I5,5)))))</f>
        <v>-1.5509820452134231</v>
      </c>
      <c r="J108" s="1">
        <f>IF(J70=HSDR!J4,HSDR!J108,IF(Rules!$B$10=Rules!$D$10,
SUM(HSD!J138*Inittialize!$F$2,HSD!J107*Inittialize!$F$3,HSD!J108*Inittialize!$F$4,HSD!J109*Inittialize!$F$5,HSD!J110*Inittialize!$F$6,HSD!J111*Inittialize!$F$7,HSD!J112*Inittialize!$F$8,HSD!J113*Inittialize!$F$9,HSD!J114*Inittialize!$F$10,HSD!J115*Inittialize!$F$11),
SUM(HS!J138*Inittialize!$F$2,HS!J107*Inittialize!$F$3,HS!J108*Inittialize!$F$4,HS!J109*Inittialize!$F$5,HS!J110*Inittialize!$F$6,HS!J111*Inittialize!$F$7,HS!J112*Inittialize!$F$8,HS!J113*Inittialize!$F$9,HS!J114*Inittialize!$F$10,HS!J115*Inittialize!$F$11)
)*IF(J70=J44,2,IF(J70=J31,3,IF(J70=J18,4,IF(J70=J5,5)))))</f>
        <v>-1.5548108430257344</v>
      </c>
      <c r="K108" s="9">
        <f>IF(K70=HSDR!K4,HSDR!K108,IF(Rules!$B$10=Rules!$D$10,
SUM(HSD!K138*Inittialize!$F$2,HSD!K107*Inittialize!$F$3,HSD!K108*Inittialize!$F$4,HSD!K109*Inittialize!$F$5,HSD!K110*Inittialize!$F$6,HSD!K111*Inittialize!$F$7,HSD!K112*Inittialize!$F$8,HSD!K113*Inittialize!$F$9,HSD!K114*Inittialize!$F$10,HSD!K115*Inittialize!$F$11),
SUM(HS!K138*Inittialize!$F$2,HS!K107*Inittialize!$F$3,HS!K108*Inittialize!$F$4,HS!K109*Inittialize!$F$5,HS!K110*Inittialize!$F$6,HS!K111*Inittialize!$F$7,HS!K112*Inittialize!$F$8,HS!K113*Inittialize!$F$9,HS!K114*Inittialize!$F$10,HS!K115*Inittialize!$F$11)
)*IF(K70=K44,2,IF(K70=K31,3,IF(K70=K18,4,IF(K70=K5,5)))))</f>
        <v>-1.5586396408380458</v>
      </c>
    </row>
    <row r="109" spans="1:11" x14ac:dyDescent="0.2">
      <c r="A109" s="98">
        <v>4</v>
      </c>
      <c r="B109" s="93">
        <f>IF(B71=HSDR!B6,HSDR!B110,IF(Rules!$B$10=Rules!$D$10,
SUM(HSD!B139*Inittialize!$F$2,HSD!B108*Inittialize!$F$3,HSD!B109*Inittialize!$F$4,HSD!B110*Inittialize!$F$5,HSD!B111*Inittialize!$F$6,HSD!B112*Inittialize!$F$7,HSD!B113*Inittialize!$F$8,HSD!B114*Inittialize!$F$9,HSD!B115*Inittialize!$F$10,HSD!B116*Inittialize!$F$11),
SUM(HS!B139*Inittialize!$F$2,HS!B108*Inittialize!$F$3,HS!B109*Inittialize!$F$4,HS!B110*Inittialize!$F$5,HS!B111*Inittialize!$F$6,HS!B112*Inittialize!$F$7,HS!B113*Inittialize!$F$8,HS!B114*Inittialize!$F$9,HS!B115*Inittialize!$F$10,HS!B116*Inittialize!$F$11)
)*IF(B71=B45,2,IF(B71=B32,3,IF(B71=B19,4,IF(B71=B6,5)))))</f>
        <v>-1.3700753756459298</v>
      </c>
      <c r="C109" s="1">
        <f>IF(C71=HSDR!C6,HSDR!C110,IF(Rules!$B$10=Rules!$D$10,
SUM(HSD!C139*Inittialize!$F$2,HSD!C108*Inittialize!$F$3,HSD!C109*Inittialize!$F$4,HSD!C110*Inittialize!$F$5,HSD!C111*Inittialize!$F$6,HSD!C112*Inittialize!$F$7,HSD!C113*Inittialize!$F$8,HSD!C114*Inittialize!$F$9,HSD!C115*Inittialize!$F$10,HSD!C116*Inittialize!$F$11),
SUM(HS!C139*Inittialize!$F$2,HS!C108*Inittialize!$F$3,HS!C109*Inittialize!$F$4,HS!C110*Inittialize!$F$5,HS!C111*Inittialize!$F$6,HS!C112*Inittialize!$F$7,HS!C113*Inittialize!$F$8,HS!C114*Inittialize!$F$9,HS!C115*Inittialize!$F$10,HS!C116*Inittialize!$F$11)
)*IF(C71=C45,2,IF(C71=C32,3,IF(C71=C19,4,IF(C71=C6,5)))))</f>
        <v>-1.1923908650521611</v>
      </c>
      <c r="D109" s="1">
        <f>IF(D71=HSDR!D6,HSDR!D110,IF(Rules!$B$10=Rules!$D$10,
SUM(HSD!D139*Inittialize!$F$2,HSD!D108*Inittialize!$F$3,HSD!D109*Inittialize!$F$4,HSD!D110*Inittialize!$F$5,HSD!D111*Inittialize!$F$6,HSD!D112*Inittialize!$F$7,HSD!D113*Inittialize!$F$8,HSD!D114*Inittialize!$F$9,HSD!D115*Inittialize!$F$10,HSD!D116*Inittialize!$F$11),
SUM(HS!D139*Inittialize!$F$2,HS!D108*Inittialize!$F$3,HS!D109*Inittialize!$F$4,HS!D110*Inittialize!$F$5,HS!D111*Inittialize!$F$6,HS!D112*Inittialize!$F$7,HS!D113*Inittialize!$F$8,HS!D114*Inittialize!$F$9,HS!D115*Inittialize!$F$10,HS!D116*Inittialize!$F$11)
)*IF(D71=D45,2,IF(D71=D32,3,IF(D71=D19,4,IF(D71=D6,5)))))</f>
        <v>-1.1821217007601508</v>
      </c>
      <c r="E109" s="1">
        <f>IF(E71=HSDR!E6,HSDR!E110,IF(Rules!$B$10=Rules!$D$10,
SUM(HSD!E139*Inittialize!$F$2,HSD!E108*Inittialize!$F$3,HSD!E109*Inittialize!$F$4,HSD!E110*Inittialize!$F$5,HSD!E111*Inittialize!$F$6,HSD!E112*Inittialize!$F$7,HSD!E113*Inittialize!$F$8,HSD!E114*Inittialize!$F$9,HSD!E115*Inittialize!$F$10,HSD!E116*Inittialize!$F$11),
SUM(HS!E139*Inittialize!$F$2,HS!E108*Inittialize!$F$3,HS!E109*Inittialize!$F$4,HS!E110*Inittialize!$F$5,HS!E111*Inittialize!$F$6,HS!E112*Inittialize!$F$7,HS!E113*Inittialize!$F$8,HS!E114*Inittialize!$F$9,HS!E115*Inittialize!$F$10,HS!E116*Inittialize!$F$11)
)*IF(E71=E45,2,IF(E71=E32,3,IF(E71=E19,4,IF(E71=E6,5)))))</f>
        <v>-1.1714477830708365</v>
      </c>
      <c r="F109" s="1">
        <f>IF(F71=HSDR!F6,HSDR!F110,IF(Rules!$B$10=Rules!$D$10,
SUM(HSD!F139*Inittialize!$F$2,HSD!F108*Inittialize!$F$3,HSD!F109*Inittialize!$F$4,HSD!F110*Inittialize!$F$5,HSD!F111*Inittialize!$F$6,HSD!F112*Inittialize!$F$7,HSD!F113*Inittialize!$F$8,HSD!F114*Inittialize!$F$9,HSD!F115*Inittialize!$F$10,HSD!F116*Inittialize!$F$11),
SUM(HS!F139*Inittialize!$F$2,HS!F108*Inittialize!$F$3,HS!F109*Inittialize!$F$4,HS!F110*Inittialize!$F$5,HS!F111*Inittialize!$F$6,HS!F112*Inittialize!$F$7,HS!F113*Inittialize!$F$8,HS!F114*Inittialize!$F$9,HS!F115*Inittialize!$F$10,HS!F116*Inittialize!$F$11)
)*IF(F71=F45,2,IF(F71=F32,3,IF(F71=F19,4,IF(F71=F6,5)))))</f>
        <v>-1.1622077975834337</v>
      </c>
      <c r="G109" s="1">
        <f>IF(G71=HSDR!G6,HSDR!G110,IF(Rules!$B$10=Rules!$D$10,
SUM(HSD!G139*Inittialize!$F$2,HSD!G108*Inittialize!$F$3,HSD!G109*Inittialize!$F$4,HSD!G110*Inittialize!$F$5,HSD!G111*Inittialize!$F$6,HSD!G112*Inittialize!$F$7,HSD!G113*Inittialize!$F$8,HSD!G114*Inittialize!$F$9,HSD!G115*Inittialize!$F$10,HSD!G116*Inittialize!$F$11),
SUM(HS!G139*Inittialize!$F$2,HS!G108*Inittialize!$F$3,HS!G109*Inittialize!$F$4,HS!G110*Inittialize!$F$5,HS!G111*Inittialize!$F$6,HS!G112*Inittialize!$F$7,HS!G113*Inittialize!$F$8,HS!G114*Inittialize!$F$9,HS!G115*Inittialize!$F$10,HS!G116*Inittialize!$F$11)
)*IF(G71=G45,2,IF(G71=G32,3,IF(G71=G19,4,IF(G71=G6,5)))))</f>
        <v>-1.1301699967576586</v>
      </c>
      <c r="H109" s="1">
        <f>IF(H71=HSDR!H6,HSDR!H110,IF(Rules!$B$10=Rules!$D$10,
SUM(HSD!H139*Inittialize!$F$2,HSD!H108*Inittialize!$F$3,HSD!H109*Inittialize!$F$4,HSD!H110*Inittialize!$F$5,HSD!H111*Inittialize!$F$6,HSD!H112*Inittialize!$F$7,HSD!H113*Inittialize!$F$8,HSD!H114*Inittialize!$F$9,HSD!H115*Inittialize!$F$10,HSD!H116*Inittialize!$F$11),
SUM(HS!H139*Inittialize!$F$2,HS!H108*Inittialize!$F$3,HS!H109*Inittialize!$F$4,HS!H110*Inittialize!$F$5,HS!H111*Inittialize!$F$6,HS!H112*Inittialize!$F$7,HS!H113*Inittialize!$F$8,HS!H114*Inittialize!$F$9,HS!H115*Inittialize!$F$10,HS!H116*Inittialize!$F$11)
)*IF(H71=H45,2,IF(H71=H32,3,IF(H71=H19,4,IF(H71=H6,5)))))</f>
        <v>-1.0711314877268561</v>
      </c>
      <c r="I109" s="1">
        <f>IF(I71=HSDR!I6,HSDR!I110,IF(Rules!$B$10=Rules!$D$10,
SUM(HSD!I139*Inittialize!$F$2,HSD!I108*Inittialize!$F$3,HSD!I109*Inittialize!$F$4,HSD!I110*Inittialize!$F$5,HSD!I111*Inittialize!$F$6,HSD!I112*Inittialize!$F$7,HSD!I113*Inittialize!$F$8,HSD!I114*Inittialize!$F$9,HSD!I115*Inittialize!$F$10,HSD!I116*Inittialize!$F$11),
SUM(HS!I139*Inittialize!$F$2,HS!I108*Inittialize!$F$3,HS!I109*Inittialize!$F$4,HS!I110*Inittialize!$F$5,HS!I111*Inittialize!$F$6,HS!I112*Inittialize!$F$7,HS!I113*Inittialize!$F$8,HS!I114*Inittialize!$F$9,HS!I115*Inittialize!$F$10,HS!I116*Inittialize!$F$11)
)*IF(I71=I45,2,IF(I71=I32,3,IF(I71=I19,4,IF(I71=I6,5)))))</f>
        <v>-1.1307914342973484</v>
      </c>
      <c r="J109" s="1">
        <f>IF(J71=HSDR!J6,HSDR!J110,IF(Rules!$B$10=Rules!$D$10,
SUM(HSD!J139*Inittialize!$F$2,HSD!J108*Inittialize!$F$3,HSD!J109*Inittialize!$F$4,HSD!J110*Inittialize!$F$5,HSD!J111*Inittialize!$F$6,HSD!J112*Inittialize!$F$7,HSD!J113*Inittialize!$F$8,HSD!J114*Inittialize!$F$9,HSD!J115*Inittialize!$F$10,HSD!J116*Inittialize!$F$11),
SUM(HS!J139*Inittialize!$F$2,HS!J108*Inittialize!$F$3,HS!J109*Inittialize!$F$4,HS!J110*Inittialize!$F$5,HS!J111*Inittialize!$F$6,HS!J112*Inittialize!$F$7,HS!J113*Inittialize!$F$8,HS!J114*Inittialize!$F$9,HS!J115*Inittialize!$F$10,HS!J116*Inittialize!$F$11)
)*IF(J71=J45,2,IF(J71=J32,3,IF(J71=J19,4,IF(J71=J6,5)))))</f>
        <v>-1.3036878428414618</v>
      </c>
      <c r="K109" s="9">
        <f>IF(K71=HSDR!K6,HSDR!K110,IF(Rules!$B$10=Rules!$D$10,
SUM(HSD!K139*Inittialize!$F$2,HSD!K108*Inittialize!$F$3,HSD!K109*Inittialize!$F$4,HSD!K110*Inittialize!$F$5,HSD!K111*Inittialize!$F$6,HSD!K112*Inittialize!$F$7,HSD!K113*Inittialize!$F$8,HSD!K114*Inittialize!$F$9,HSD!K115*Inittialize!$F$10,HSD!K116*Inittialize!$F$11),
SUM(HS!K139*Inittialize!$F$2,HS!K108*Inittialize!$F$3,HS!K109*Inittialize!$F$4,HS!K110*Inittialize!$F$5,HS!K111*Inittialize!$F$6,HS!K112*Inittialize!$F$7,HS!K113*Inittialize!$F$8,HS!K114*Inittialize!$F$9,HS!K115*Inittialize!$F$10,HS!K116*Inittialize!$F$11)
)*IF(K71=K45,2,IF(K71=K32,3,IF(K71=K19,4,IF(K71=K6,5)))))</f>
        <v>-1.3700753756459298</v>
      </c>
    </row>
    <row r="110" spans="1:11" x14ac:dyDescent="0.2">
      <c r="A110" s="98">
        <v>5</v>
      </c>
      <c r="B110" s="93">
        <f>IF(B72=HSDR!B8,HSDR!B112,IF(Rules!$B$10=Rules!$D$10,
SUM(HSD!B140*Inittialize!$F$2,HSD!B109*Inittialize!$F$3,HSD!B110*Inittialize!$F$4,HSD!B111*Inittialize!$F$5,HSD!B112*Inittialize!$F$6,HSD!B113*Inittialize!$F$7,HSD!B114*Inittialize!$F$8,HSD!B115*Inittialize!$F$9,HSD!B116*Inittialize!$F$10,HSD!B117*Inittialize!$F$11),
SUM(HS!B140*Inittialize!$F$2,HS!B109*Inittialize!$F$3,HS!B110*Inittialize!$F$4,HS!B111*Inittialize!$F$5,HS!B112*Inittialize!$F$6,HS!B113*Inittialize!$F$7,HS!B114*Inittialize!$F$8,HS!B115*Inittialize!$F$9,HS!B116*Inittialize!$F$10,HS!B117*Inittialize!$F$11)
)*IF(B72=B46,2,IF(B72=B33,3,IF(B72=B20,4,IF(B72=B7,5)))))</f>
        <v>-0.51971754456469177</v>
      </c>
      <c r="C110" s="1">
        <f>IF(C72=HSDR!C8,HSDR!C112,IF(Rules!$B$10=Rules!$D$10,
SUM(HSD!C140*Inittialize!$F$2,HSD!C109*Inittialize!$F$3,HSD!C110*Inittialize!$F$4,HSD!C111*Inittialize!$F$5,HSD!C112*Inittialize!$F$6,HSD!C113*Inittialize!$F$7,HSD!C114*Inittialize!$F$8,HSD!C115*Inittialize!$F$9,HSD!C116*Inittialize!$F$10,HSD!C117*Inittialize!$F$11),
SUM(HS!C140*Inittialize!$F$2,HS!C109*Inittialize!$F$3,HS!C110*Inittialize!$F$4,HS!C111*Inittialize!$F$5,HS!C112*Inittialize!$F$6,HS!C113*Inittialize!$F$7,HS!C114*Inittialize!$F$8,HS!C115*Inittialize!$F$9,HS!C116*Inittialize!$F$10,HS!C117*Inittialize!$F$11)
)*IF(C72=C46,2,IF(C72=C33,3,IF(C72=C20,4,IF(C72=C7,5)))))</f>
        <v>-0.85103178353717812</v>
      </c>
      <c r="D110" s="1">
        <f>IF(D72=HSDR!D8,HSDR!D112,IF(Rules!$B$10=Rules!$D$10,
SUM(HSD!D140*Inittialize!$F$2,HSD!D109*Inittialize!$F$3,HSD!D110*Inittialize!$F$4,HSD!D111*Inittialize!$F$5,HSD!D112*Inittialize!$F$6,HSD!D113*Inittialize!$F$7,HSD!D114*Inittialize!$F$8,HSD!D115*Inittialize!$F$9,HSD!D116*Inittialize!$F$10,HSD!D117*Inittialize!$F$11),
SUM(HS!D140*Inittialize!$F$2,HS!D109*Inittialize!$F$3,HS!D110*Inittialize!$F$4,HS!D111*Inittialize!$F$5,HS!D112*Inittialize!$F$6,HS!D113*Inittialize!$F$7,HS!D114*Inittialize!$F$8,HS!D115*Inittialize!$F$9,HS!D116*Inittialize!$F$10,HS!D117*Inittialize!$F$11)
)*IF(D72=D46,2,IF(D72=D33,3,IF(D72=D20,4,IF(D72=D7,5)))))</f>
        <v>-0.84384328890976379</v>
      </c>
      <c r="E110" s="1">
        <f>IF(E72=HSDR!E8,HSDR!E112,IF(Rules!$B$10=Rules!$D$10,
SUM(HSD!E140*Inittialize!$F$2,HSD!E109*Inittialize!$F$3,HSD!E110*Inittialize!$F$4,HSD!E111*Inittialize!$F$5,HSD!E112*Inittialize!$F$6,HSD!E113*Inittialize!$F$7,HSD!E114*Inittialize!$F$8,HSD!E115*Inittialize!$F$9,HSD!E116*Inittialize!$F$10,HSD!E117*Inittialize!$F$11),
SUM(HS!E140*Inittialize!$F$2,HS!E109*Inittialize!$F$3,HS!E110*Inittialize!$F$4,HS!E111*Inittialize!$F$5,HS!E112*Inittialize!$F$6,HS!E113*Inittialize!$F$7,HS!E114*Inittialize!$F$8,HS!E115*Inittialize!$F$9,HS!E116*Inittialize!$F$10,HS!E117*Inittialize!$F$11)
)*IF(E72=E46,2,IF(E72=E33,3,IF(E72=E20,4,IF(E72=E7,5)))))</f>
        <v>-0.83634589828741379</v>
      </c>
      <c r="F110" s="1">
        <f>IF(F72=HSDR!F8,HSDR!F112,IF(Rules!$B$10=Rules!$D$10,
SUM(HSD!F140*Inittialize!$F$2,HSD!F109*Inittialize!$F$3,HSD!F110*Inittialize!$F$4,HSD!F111*Inittialize!$F$5,HSD!F112*Inittialize!$F$6,HSD!F113*Inittialize!$F$7,HSD!F114*Inittialize!$F$8,HSD!F115*Inittialize!$F$9,HSD!F116*Inittialize!$F$10,HSD!F117*Inittialize!$F$11),
SUM(HS!F140*Inittialize!$F$2,HS!F109*Inittialize!$F$3,HS!F110*Inittialize!$F$4,HS!F111*Inittialize!$F$5,HS!F112*Inittialize!$F$6,HS!F113*Inittialize!$F$7,HS!F114*Inittialize!$F$8,HS!F115*Inittialize!$F$9,HS!F116*Inittialize!$F$10,HS!F117*Inittialize!$F$11)
)*IF(F72=F46,2,IF(F72=F33,3,IF(F72=F20,4,IF(F72=F7,5)))))</f>
        <v>-0.82988803869487504</v>
      </c>
      <c r="G110" s="1">
        <f>IF(G72=HSDR!G8,HSDR!G112,IF(Rules!$B$10=Rules!$D$10,
SUM(HSD!G140*Inittialize!$F$2,HSD!G109*Inittialize!$F$3,HSD!G110*Inittialize!$F$4,HSD!G111*Inittialize!$F$5,HSD!G112*Inittialize!$F$6,HSD!G113*Inittialize!$F$7,HSD!G114*Inittialize!$F$8,HSD!G115*Inittialize!$F$9,HSD!G116*Inittialize!$F$10,HSD!G117*Inittialize!$F$11),
SUM(HS!G140*Inittialize!$F$2,HS!G109*Inittialize!$F$3,HS!G110*Inittialize!$F$4,HS!G111*Inittialize!$F$5,HS!G112*Inittialize!$F$6,HS!G113*Inittialize!$F$7,HS!G114*Inittialize!$F$8,HS!G115*Inittialize!$F$9,HS!G116*Inittialize!$F$10,HS!G117*Inittialize!$F$11)
)*IF(G72=G46,2,IF(G72=G33,3,IF(G72=G20,4,IF(G72=G7,5)))))</f>
        <v>-0.80669875371777267</v>
      </c>
      <c r="H110" s="1">
        <f>IF(H72=HSDR!H8,HSDR!H112,IF(Rules!$B$10=Rules!$D$10,
SUM(HSD!H140*Inittialize!$F$2,HSD!H109*Inittialize!$F$3,HSD!H110*Inittialize!$F$4,HSD!H111*Inittialize!$F$5,HSD!H112*Inittialize!$F$6,HSD!H113*Inittialize!$F$7,HSD!H114*Inittialize!$F$8,HSD!H115*Inittialize!$F$9,HSD!H116*Inittialize!$F$10,HSD!H117*Inittialize!$F$11),
SUM(HS!H140*Inittialize!$F$2,HS!H109*Inittialize!$F$3,HS!H110*Inittialize!$F$4,HS!H111*Inittialize!$F$5,HS!H112*Inittialize!$F$6,HS!H113*Inittialize!$F$7,HS!H114*Inittialize!$F$8,HS!H115*Inittialize!$F$9,HS!H116*Inittialize!$F$10,HS!H117*Inittialize!$F$11)
)*IF(H72=H46,2,IF(H72=H33,3,IF(H72=H20,4,IF(H72=H7,5)))))</f>
        <v>-0.76752220540680138</v>
      </c>
      <c r="I110" s="1">
        <f>IF(I72=HSDR!I8,HSDR!I112,IF(Rules!$B$10=Rules!$D$10,
SUM(HSD!I140*Inittialize!$F$2,HSD!I109*Inittialize!$F$3,HSD!I110*Inittialize!$F$4,HSD!I111*Inittialize!$F$5,HSD!I112*Inittialize!$F$6,HSD!I113*Inittialize!$F$7,HSD!I114*Inittialize!$F$8,HSD!I115*Inittialize!$F$9,HSD!I116*Inittialize!$F$10,HSD!I117*Inittialize!$F$11),
SUM(HS!I140*Inittialize!$F$2,HS!I109*Inittialize!$F$3,HS!I110*Inittialize!$F$4,HS!I111*Inittialize!$F$5,HS!I112*Inittialize!$F$6,HS!I113*Inittialize!$F$7,HS!I114*Inittialize!$F$8,HS!I115*Inittialize!$F$9,HS!I116*Inittialize!$F$10,HS!I117*Inittialize!$F$11)
)*IF(I72=I46,2,IF(I72=I33,3,IF(I72=I20,4,IF(I72=I7,5)))))</f>
        <v>-0.80767276141362832</v>
      </c>
      <c r="J110" s="1">
        <f>IF(J72=HSDR!J8,HSDR!J112,IF(Rules!$B$10=Rules!$D$10,
SUM(HSD!J140*Inittialize!$F$2,HSD!J109*Inittialize!$F$3,HSD!J110*Inittialize!$F$4,HSD!J111*Inittialize!$F$5,HSD!J112*Inittialize!$F$6,HSD!J113*Inittialize!$F$7,HSD!J114*Inittialize!$F$8,HSD!J115*Inittialize!$F$9,HSD!J116*Inittialize!$F$10,HSD!J117*Inittialize!$F$11),
SUM(HS!J140*Inittialize!$F$2,HS!J109*Inittialize!$F$3,HS!J110*Inittialize!$F$4,HS!J111*Inittialize!$F$5,HS!J112*Inittialize!$F$6,HS!J113*Inittialize!$F$7,HS!J114*Inittialize!$F$8,HS!J115*Inittialize!$F$9,HS!J116*Inittialize!$F$10,HS!J117*Inittialize!$F$11)
)*IF(J72=J46,2,IF(J72=J33,3,IF(J72=J20,4,IF(J72=J7,5)))))</f>
        <v>-0.85334348220532463</v>
      </c>
      <c r="K110" s="9">
        <f>IF(K72=HSDR!K8,HSDR!K112,IF(Rules!$B$10=Rules!$D$10,
SUM(HSD!K140*Inittialize!$F$2,HSD!K109*Inittialize!$F$3,HSD!K110*Inittialize!$F$4,HSD!K111*Inittialize!$F$5,HSD!K112*Inittialize!$F$6,HSD!K113*Inittialize!$F$7,HSD!K114*Inittialize!$F$8,HSD!K115*Inittialize!$F$9,HSD!K116*Inittialize!$F$10,HSD!K117*Inittialize!$F$11),
SUM(HS!K140*Inittialize!$F$2,HS!K109*Inittialize!$F$3,HS!K110*Inittialize!$F$4,HS!K111*Inittialize!$F$5,HS!K112*Inittialize!$F$6,HS!K113*Inittialize!$F$7,HS!K114*Inittialize!$F$8,HS!K115*Inittialize!$F$9,HS!K116*Inittialize!$F$10,HS!K117*Inittialize!$F$11)
)*IF(K72=K46,2,IF(K72=K33,3,IF(K72=K20,4,IF(K72=K7,5)))))</f>
        <v>-0.4391161443290561</v>
      </c>
    </row>
    <row r="111" spans="1:11" x14ac:dyDescent="0.2">
      <c r="A111" s="98">
        <v>6</v>
      </c>
      <c r="B111" s="93">
        <f>IF(B73=HSDR!B10,HSDR!B114,IF(Rules!$B$10=Rules!$D$10,
SUM(HSD!B141*Inittialize!$F$2,HSD!B110*Inittialize!$F$3,HSD!B111*Inittialize!$F$4,HSD!B112*Inittialize!$F$5,HSD!B113*Inittialize!$F$6,HSD!B114*Inittialize!$F$7,HSD!B115*Inittialize!$F$8,HSD!B116*Inittialize!$F$9,HSD!B117*Inittialize!$F$10,HSD!B118*Inittialize!$F$11),
SUM(HS!B141*Inittialize!$F$2,HS!B110*Inittialize!$F$3,HS!B111*Inittialize!$F$4,HS!B112*Inittialize!$F$5,HS!B113*Inittialize!$F$6,HS!B114*Inittialize!$F$7,HS!B115*Inittialize!$F$8,HS!B116*Inittialize!$F$9,HS!B117*Inittialize!$F$10,HS!B118*Inittialize!$F$11)
)*IF(B73=B47,2,IF(B73=B34,3,IF(B73=B21,4,IF(B73=B8,5)))))</f>
        <v>-1.4136744618203487</v>
      </c>
      <c r="C111" s="1">
        <f>IF(C73=HSDR!C10,HSDR!C114,IF(Rules!$B$10=Rules!$D$10,
SUM(HSD!C141*Inittialize!$F$2,HSD!C110*Inittialize!$F$3,HSD!C111*Inittialize!$F$4,HSD!C112*Inittialize!$F$5,HSD!C113*Inittialize!$F$6,HSD!C114*Inittialize!$F$7,HSD!C115*Inittialize!$F$8,HSD!C116*Inittialize!$F$9,HSD!C117*Inittialize!$F$10,HSD!C118*Inittialize!$F$11),
SUM(HS!C141*Inittialize!$F$2,HS!C110*Inittialize!$F$3,HS!C111*Inittialize!$F$4,HS!C112*Inittialize!$F$5,HS!C113*Inittialize!$F$6,HS!C114*Inittialize!$F$7,HS!C115*Inittialize!$F$8,HS!C116*Inittialize!$F$9,HS!C117*Inittialize!$F$10,HS!C118*Inittialize!$F$11)
)*IF(C73=C47,2,IF(C73=C34,3,IF(C73=C21,4,IF(C73=C8,5)))))</f>
        <v>-1.2907438793986887</v>
      </c>
      <c r="D111" s="1">
        <f>IF(D73=HSDR!D10,HSDR!D114,IF(Rules!$B$10=Rules!$D$10,
SUM(HSD!D141*Inittialize!$F$2,HSD!D110*Inittialize!$F$3,HSD!D111*Inittialize!$F$4,HSD!D112*Inittialize!$F$5,HSD!D113*Inittialize!$F$6,HSD!D114*Inittialize!$F$7,HSD!D115*Inittialize!$F$8,HSD!D116*Inittialize!$F$9,HSD!D117*Inittialize!$F$10,HSD!D118*Inittialize!$F$11),
SUM(HS!D141*Inittialize!$F$2,HS!D110*Inittialize!$F$3,HS!D111*Inittialize!$F$4,HS!D112*Inittialize!$F$5,HS!D113*Inittialize!$F$6,HS!D114*Inittialize!$F$7,HS!D115*Inittialize!$F$8,HS!D116*Inittialize!$F$9,HS!D117*Inittialize!$F$10,HS!D118*Inittialize!$F$11)
)*IF(D73=D47,2,IF(D73=D34,3,IF(D73=D21,4,IF(D73=D8,5)))))</f>
        <v>-1.2981962094859989</v>
      </c>
      <c r="E111" s="1">
        <f>IF(E73=HSDR!E10,HSDR!E114,IF(Rules!$B$10=Rules!$D$10,
SUM(HSD!E141*Inittialize!$F$2,HSD!E110*Inittialize!$F$3,HSD!E111*Inittialize!$F$4,HSD!E112*Inittialize!$F$5,HSD!E113*Inittialize!$F$6,HSD!E114*Inittialize!$F$7,HSD!E115*Inittialize!$F$8,HSD!E116*Inittialize!$F$9,HSD!E117*Inittialize!$F$10,HSD!E118*Inittialize!$F$11),
SUM(HS!E141*Inittialize!$F$2,HS!E110*Inittialize!$F$3,HS!E111*Inittialize!$F$4,HS!E112*Inittialize!$F$5,HS!E113*Inittialize!$F$6,HS!E114*Inittialize!$F$7,HS!E115*Inittialize!$F$8,HS!E116*Inittialize!$F$9,HS!E117*Inittialize!$F$10,HS!E118*Inittialize!$F$11)
)*IF(E73=E47,2,IF(E73=E34,3,IF(E73=E21,4,IF(E73=E8,5)))))</f>
        <v>-1.3258537501902028</v>
      </c>
      <c r="F111" s="1">
        <f>IF(F73=HSDR!F10,HSDR!F114,IF(Rules!$B$10=Rules!$D$10,
SUM(HSD!F141*Inittialize!$F$2,HSD!F110*Inittialize!$F$3,HSD!F111*Inittialize!$F$4,HSD!F112*Inittialize!$F$5,HSD!F113*Inittialize!$F$6,HSD!F114*Inittialize!$F$7,HSD!F115*Inittialize!$F$8,HSD!F116*Inittialize!$F$9,HSD!F117*Inittialize!$F$10,HSD!F118*Inittialize!$F$11),
SUM(HS!F141*Inittialize!$F$2,HS!F110*Inittialize!$F$3,HS!F111*Inittialize!$F$4,HS!F112*Inittialize!$F$5,HS!F113*Inittialize!$F$6,HS!F114*Inittialize!$F$7,HS!F115*Inittialize!$F$8,HS!F116*Inittialize!$F$9,HS!F117*Inittialize!$F$10,HS!F118*Inittialize!$F$11)
)*IF(F73=F47,2,IF(F73=F34,3,IF(F73=F21,4,IF(F73=F8,5)))))</f>
        <v>-1.3226649484466504</v>
      </c>
      <c r="G111" s="1">
        <f>IF(G73=HSDR!G10,HSDR!G114,IF(Rules!$B$10=Rules!$D$10,
SUM(HSD!G141*Inittialize!$F$2,HSD!G110*Inittialize!$F$3,HSD!G111*Inittialize!$F$4,HSD!G112*Inittialize!$F$5,HSD!G113*Inittialize!$F$6,HSD!G114*Inittialize!$F$7,HSD!G115*Inittialize!$F$8,HSD!G116*Inittialize!$F$9,HSD!G117*Inittialize!$F$10,HSD!G118*Inittialize!$F$11),
SUM(HS!G141*Inittialize!$F$2,HS!G110*Inittialize!$F$3,HS!G111*Inittialize!$F$4,HS!G112*Inittialize!$F$5,HS!G113*Inittialize!$F$6,HS!G114*Inittialize!$F$7,HS!G115*Inittialize!$F$8,HS!G116*Inittialize!$F$9,HS!G117*Inittialize!$F$10,HS!G118*Inittialize!$F$11)
)*IF(G73=G47,2,IF(G73=G34,3,IF(G73=G21,4,IF(G73=G8,5)))))</f>
        <v>-1.311322479541126</v>
      </c>
      <c r="H111" s="1">
        <f>IF(H73=HSDR!H10,HSDR!H114,IF(Rules!$B$10=Rules!$D$10,
SUM(HSD!H141*Inittialize!$F$2,HSD!H110*Inittialize!$F$3,HSD!H111*Inittialize!$F$4,HSD!H112*Inittialize!$F$5,HSD!H113*Inittialize!$F$6,HSD!H114*Inittialize!$F$7,HSD!H115*Inittialize!$F$8,HSD!H116*Inittialize!$F$9,HSD!H117*Inittialize!$F$10,HSD!H118*Inittialize!$F$11),
SUM(HS!H141*Inittialize!$F$2,HS!H110*Inittialize!$F$3,HS!H111*Inittialize!$F$4,HS!H112*Inittialize!$F$5,HS!H113*Inittialize!$F$6,HS!H114*Inittialize!$F$7,HS!H115*Inittialize!$F$8,HS!H116*Inittialize!$F$9,HS!H117*Inittialize!$F$10,HS!H118*Inittialize!$F$11)
)*IF(H73=H47,2,IF(H73=H34,3,IF(H73=H21,4,IF(H73=H8,5)))))</f>
        <v>-1.2275049691777657</v>
      </c>
      <c r="I111" s="1">
        <f>IF(I73=HSDR!I10,HSDR!I114,IF(Rules!$B$10=Rules!$D$10,
SUM(HSD!I141*Inittialize!$F$2,HSD!I110*Inittialize!$F$3,HSD!I111*Inittialize!$F$4,HSD!I112*Inittialize!$F$5,HSD!I113*Inittialize!$F$6,HSD!I114*Inittialize!$F$7,HSD!I115*Inittialize!$F$8,HSD!I116*Inittialize!$F$9,HSD!I117*Inittialize!$F$10,HSD!I118*Inittialize!$F$11),
SUM(HS!I141*Inittialize!$F$2,HS!I110*Inittialize!$F$3,HS!I111*Inittialize!$F$4,HS!I112*Inittialize!$F$5,HS!I113*Inittialize!$F$6,HS!I114*Inittialize!$F$7,HS!I115*Inittialize!$F$8,HS!I116*Inittialize!$F$9,HS!I117*Inittialize!$F$10,HS!I118*Inittialize!$F$11)
)*IF(I73=I47,2,IF(I73=I34,3,IF(I73=I21,4,IF(I73=I8,5)))))</f>
        <v>-1.2698149515935666</v>
      </c>
      <c r="J111" s="1">
        <f>IF(J73=HSDR!J10,HSDR!J114,IF(Rules!$B$10=Rules!$D$10,
SUM(HSD!J141*Inittialize!$F$2,HSD!J110*Inittialize!$F$3,HSD!J111*Inittialize!$F$4,HSD!J112*Inittialize!$F$5,HSD!J113*Inittialize!$F$6,HSD!J114*Inittialize!$F$7,HSD!J115*Inittialize!$F$8,HSD!J116*Inittialize!$F$9,HSD!J117*Inittialize!$F$10,HSD!J118*Inittialize!$F$11),
SUM(HS!J141*Inittialize!$F$2,HS!J110*Inittialize!$F$3,HS!J111*Inittialize!$F$4,HS!J112*Inittialize!$F$5,HS!J113*Inittialize!$F$6,HS!J114*Inittialize!$F$7,HS!J115*Inittialize!$F$8,HS!J116*Inittialize!$F$9,HS!J117*Inittialize!$F$10,HS!J118*Inittialize!$F$11)
)*IF(J73=J47,2,IF(J73=J34,3,IF(J73=J21,4,IF(J73=J8,5)))))</f>
        <v>-1.3194415660606218</v>
      </c>
      <c r="K111" s="9">
        <f>IF(K73=HSDR!K10,HSDR!K114,IF(Rules!$B$10=Rules!$D$10,
SUM(HSD!K141*Inittialize!$F$2,HSD!K110*Inittialize!$F$3,HSD!K111*Inittialize!$F$4,HSD!K112*Inittialize!$F$5,HSD!K113*Inittialize!$F$6,HSD!K114*Inittialize!$F$7,HSD!K115*Inittialize!$F$8,HSD!K116*Inittialize!$F$9,HSD!K117*Inittialize!$F$10,HSD!K118*Inittialize!$F$11),
SUM(HS!K141*Inittialize!$F$2,HS!K110*Inittialize!$F$3,HS!K111*Inittialize!$F$4,HS!K112*Inittialize!$F$5,HS!K113*Inittialize!$F$6,HS!K114*Inittialize!$F$7,HS!K115*Inittialize!$F$8,HS!K116*Inittialize!$F$9,HS!K117*Inittialize!$F$10,HS!K118*Inittialize!$F$11)
)*IF(K73=K47,2,IF(K73=K34,3,IF(K73=K21,4,IF(K73=K8,5)))))</f>
        <v>-1.3781715032404673</v>
      </c>
    </row>
    <row r="112" spans="1:11" x14ac:dyDescent="0.2">
      <c r="A112" s="98">
        <v>7</v>
      </c>
      <c r="B112" s="93">
        <f>IF(B74=HSDR!B12,HSDR!B116,IF(Rules!$B$10=Rules!$D$10,
SUM(HSD!B142*Inittialize!$F$2,HSD!B111*Inittialize!$F$3,HSD!B112*Inittialize!$F$4,HSD!B113*Inittialize!$F$5,HSD!B114*Inittialize!$F$6,HSD!B115*Inittialize!$F$7,HSD!B116*Inittialize!$F$8,HSD!B117*Inittialize!$F$9,HSD!B118*Inittialize!$F$10,HSD!B119*Inittialize!$F$11),
SUM(HS!B142*Inittialize!$F$2,HS!B111*Inittialize!$F$3,HS!B112*Inittialize!$F$4,HS!B113*Inittialize!$F$5,HS!B114*Inittialize!$F$6,HS!B115*Inittialize!$F$7,HS!B116*Inittialize!$F$8,HS!B117*Inittialize!$F$9,HS!B118*Inittialize!$F$10,HS!B119*Inittialize!$F$11)
)*IF(B74=B48,2,IF(B74=B35,3,IF(B74=B22,4,IF(B74=B9,5)))))</f>
        <v>-1.4789387930873332</v>
      </c>
      <c r="C112" s="1">
        <f>IF(C74=HSDR!C12,HSDR!C116,IF(Rules!$B$10=Rules!$D$10,
SUM(HSD!C142*Inittialize!$F$2,HSD!C111*Inittialize!$F$3,HSD!C112*Inittialize!$F$4,HSD!C113*Inittialize!$F$5,HSD!C114*Inittialize!$F$6,HSD!C115*Inittialize!$F$7,HSD!C116*Inittialize!$F$8,HSD!C117*Inittialize!$F$9,HSD!C118*Inittialize!$F$10,HSD!C119*Inittialize!$F$11),
SUM(HS!C142*Inittialize!$F$2,HS!C111*Inittialize!$F$3,HS!C112*Inittialize!$F$4,HS!C113*Inittialize!$F$5,HS!C114*Inittialize!$F$6,HS!C115*Inittialize!$F$7,HS!C116*Inittialize!$F$8,HS!C117*Inittialize!$F$9,HS!C118*Inittialize!$F$10,HS!C119*Inittialize!$F$11)
)*IF(C74=C48,2,IF(C74=C35,3,IF(C74=C22,4,IF(C74=C9,5)))))</f>
        <v>-1.1491979894815301</v>
      </c>
      <c r="D112" s="1">
        <f>IF(D74=HSDR!D12,HSDR!D116,IF(Rules!$B$10=Rules!$D$10,
SUM(HSD!D142*Inittialize!$F$2,HSD!D111*Inittialize!$F$3,HSD!D112*Inittialize!$F$4,HSD!D113*Inittialize!$F$5,HSD!D114*Inittialize!$F$6,HSD!D115*Inittialize!$F$7,HSD!D116*Inittialize!$F$8,HSD!D117*Inittialize!$F$9,HSD!D118*Inittialize!$F$10,HSD!D119*Inittialize!$F$11),
SUM(HS!D142*Inittialize!$F$2,HS!D111*Inittialize!$F$3,HS!D112*Inittialize!$F$4,HS!D113*Inittialize!$F$5,HS!D114*Inittialize!$F$6,HS!D115*Inittialize!$F$7,HS!D116*Inittialize!$F$8,HS!D117*Inittialize!$F$9,HS!D118*Inittialize!$F$10,HS!D119*Inittialize!$F$11)
)*IF(D74=D48,2,IF(D74=D35,3,IF(D74=D22,4,IF(D74=D9,5)))))</f>
        <v>-1.1357161627688817</v>
      </c>
      <c r="E112" s="1">
        <f>IF(E74=HSDR!E12,HSDR!E116,IF(Rules!$B$10=Rules!$D$10,
SUM(HSD!E142*Inittialize!$F$2,HSD!E111*Inittialize!$F$3,HSD!E112*Inittialize!$F$4,HSD!E113*Inittialize!$F$5,HSD!E114*Inittialize!$F$6,HSD!E115*Inittialize!$F$7,HSD!E116*Inittialize!$F$8,HSD!E117*Inittialize!$F$9,HSD!E118*Inittialize!$F$10,HSD!E119*Inittialize!$F$11),
SUM(HS!E142*Inittialize!$F$2,HS!E111*Inittialize!$F$3,HS!E112*Inittialize!$F$4,HS!E113*Inittialize!$F$5,HS!E114*Inittialize!$F$6,HS!E115*Inittialize!$F$7,HS!E116*Inittialize!$F$8,HS!E117*Inittialize!$F$9,HS!E118*Inittialize!$F$10,HS!E119*Inittialize!$F$11)
)*IF(E74=E48,2,IF(E74=E35,3,IF(E74=E22,4,IF(E74=E9,5)))))</f>
        <v>-1.1499460105787866</v>
      </c>
      <c r="F112" s="1">
        <f>IF(F74=HSDR!F12,HSDR!F116,IF(Rules!$B$10=Rules!$D$10,
SUM(HSD!F142*Inittialize!$F$2,HSD!F111*Inittialize!$F$3,HSD!F112*Inittialize!$F$4,HSD!F113*Inittialize!$F$5,HSD!F114*Inittialize!$F$6,HSD!F115*Inittialize!$F$7,HSD!F116*Inittialize!$F$8,HSD!F117*Inittialize!$F$9,HSD!F118*Inittialize!$F$10,HSD!F119*Inittialize!$F$11),
SUM(HS!F142*Inittialize!$F$2,HS!F111*Inittialize!$F$3,HS!F112*Inittialize!$F$4,HS!F113*Inittialize!$F$5,HS!F114*Inittialize!$F$6,HS!F115*Inittialize!$F$7,HS!F116*Inittialize!$F$8,HS!F117*Inittialize!$F$9,HS!F118*Inittialize!$F$10,HS!F119*Inittialize!$F$11)
)*IF(F74=F48,2,IF(F74=F35,3,IF(F74=F22,4,IF(F74=F9,5)))))</f>
        <v>-1.1384444674684717</v>
      </c>
      <c r="G112" s="1">
        <f>IF(G74=HSDR!G12,HSDR!G116,IF(Rules!$B$10=Rules!$D$10,
SUM(HSD!G142*Inittialize!$F$2,HSD!G111*Inittialize!$F$3,HSD!G112*Inittialize!$F$4,HSD!G113*Inittialize!$F$5,HSD!G114*Inittialize!$F$6,HSD!G115*Inittialize!$F$7,HSD!G116*Inittialize!$F$8,HSD!G117*Inittialize!$F$9,HSD!G118*Inittialize!$F$10,HSD!G119*Inittialize!$F$11),
SUM(HS!G142*Inittialize!$F$2,HS!G111*Inittialize!$F$3,HS!G112*Inittialize!$F$4,HS!G113*Inittialize!$F$5,HS!G114*Inittialize!$F$6,HS!G115*Inittialize!$F$7,HS!G116*Inittialize!$F$8,HS!G117*Inittialize!$F$9,HS!G118*Inittialize!$F$10,HS!G119*Inittialize!$F$11)
)*IF(G74=G48,2,IF(G74=G35,3,IF(G74=G22,4,IF(G74=G9,5)))))</f>
        <v>-1.0970223527199601</v>
      </c>
      <c r="H112" s="1">
        <f>IF(H74=HSDR!H12,HSDR!H116,IF(Rules!$B$10=Rules!$D$10,
SUM(HSD!H142*Inittialize!$F$2,HSD!H111*Inittialize!$F$3,HSD!H112*Inittialize!$F$4,HSD!H113*Inittialize!$F$5,HSD!H114*Inittialize!$F$6,HSD!H115*Inittialize!$F$7,HSD!H116*Inittialize!$F$8,HSD!H117*Inittialize!$F$9,HSD!H118*Inittialize!$F$10,HSD!H119*Inittialize!$F$11),
SUM(HS!H142*Inittialize!$F$2,HS!H111*Inittialize!$F$3,HS!H112*Inittialize!$F$4,HS!H113*Inittialize!$F$5,HS!H114*Inittialize!$F$6,HS!H115*Inittialize!$F$7,HS!H116*Inittialize!$F$8,HS!H117*Inittialize!$F$9,HS!H118*Inittialize!$F$10,HS!H119*Inittialize!$F$11)
)*IF(H74=H48,2,IF(H74=H35,3,IF(H74=H22,4,IF(H74=H9,5)))))</f>
        <v>-0.89612794755799419</v>
      </c>
      <c r="I112" s="1">
        <f>IF(I74=HSDR!I12,HSDR!I116,IF(Rules!$B$10=Rules!$D$10,
SUM(HSD!I142*Inittialize!$F$2,HSD!I111*Inittialize!$F$3,HSD!I112*Inittialize!$F$4,HSD!I113*Inittialize!$F$5,HSD!I114*Inittialize!$F$6,HSD!I115*Inittialize!$F$7,HSD!I116*Inittialize!$F$8,HSD!I117*Inittialize!$F$9,HSD!I118*Inittialize!$F$10,HSD!I119*Inittialize!$F$11),
SUM(HS!I142*Inittialize!$F$2,HS!I111*Inittialize!$F$3,HS!I112*Inittialize!$F$4,HS!I113*Inittialize!$F$5,HS!I114*Inittialize!$F$6,HS!I115*Inittialize!$F$7,HS!I116*Inittialize!$F$8,HS!I117*Inittialize!$F$9,HS!I118*Inittialize!$F$10,HS!I119*Inittialize!$F$11)
)*IF(I74=I48,2,IF(I74=I35,3,IF(I74=I22,4,IF(I74=I9,5)))))</f>
        <v>-1.3350792828605509</v>
      </c>
      <c r="J112" s="1">
        <f>IF(J74=HSDR!J12,HSDR!J116,IF(Rules!$B$10=Rules!$D$10,
SUM(HSD!J142*Inittialize!$F$2,HSD!J111*Inittialize!$F$3,HSD!J112*Inittialize!$F$4,HSD!J113*Inittialize!$F$5,HSD!J114*Inittialize!$F$6,HSD!J115*Inittialize!$F$7,HSD!J116*Inittialize!$F$8,HSD!J117*Inittialize!$F$9,HSD!J118*Inittialize!$F$10,HSD!J119*Inittialize!$F$11),
SUM(HS!J142*Inittialize!$F$2,HS!J111*Inittialize!$F$3,HS!J112*Inittialize!$F$4,HS!J113*Inittialize!$F$5,HS!J114*Inittialize!$F$6,HS!J115*Inittialize!$F$7,HS!J116*Inittialize!$F$8,HS!J117*Inittialize!$F$9,HS!J118*Inittialize!$F$10,HS!J119*Inittialize!$F$11)
)*IF(J74=J48,2,IF(J74=J35,3,IF(J74=J22,4,IF(J74=J9,5)))))</f>
        <v>-1.3847058973276061</v>
      </c>
      <c r="K112" s="9">
        <f>IF(K74=HSDR!K12,HSDR!K116,IF(Rules!$B$10=Rules!$D$10,
SUM(HSD!K142*Inittialize!$F$2,HSD!K111*Inittialize!$F$3,HSD!K112*Inittialize!$F$4,HSD!K113*Inittialize!$F$5,HSD!K114*Inittialize!$F$6,HSD!K115*Inittialize!$F$7,HSD!K116*Inittialize!$F$8,HSD!K117*Inittialize!$F$9,HSD!K118*Inittialize!$F$10,HSD!K119*Inittialize!$F$11),
SUM(HS!K142*Inittialize!$F$2,HS!K111*Inittialize!$F$3,HS!K112*Inittialize!$F$4,HS!K113*Inittialize!$F$5,HS!K114*Inittialize!$F$6,HS!K115*Inittialize!$F$7,HS!K116*Inittialize!$F$8,HS!K117*Inittialize!$F$9,HS!K118*Inittialize!$F$10,HS!K119*Inittialize!$F$11)
)*IF(K74=K48,2,IF(K74=K35,3,IF(K74=K22,4,IF(K74=K9,5)))))</f>
        <v>-1.4434358345074514</v>
      </c>
    </row>
    <row r="113" spans="1:11" x14ac:dyDescent="0.2">
      <c r="A113" s="98">
        <v>8</v>
      </c>
      <c r="B113" s="93">
        <f>IF(B75=HSDR!B14,HSDR!B118,IF(Rules!$B$10=Rules!$D$10,
SUM(HSD!B143*Inittialize!$F$2,HSD!B112*Inittialize!$F$3,HSD!B113*Inittialize!$F$4,HSD!B114*Inittialize!$F$5,HSD!B115*Inittialize!$F$6,HSD!B116*Inittialize!$F$7,HSD!B117*Inittialize!$F$8,HSD!B118*Inittialize!$F$9,HSD!B119*Inittialize!$F$10,HSD!B120*Inittialize!$F$11),
SUM(HS!B143*Inittialize!$F$2,HS!B112*Inittialize!$F$3,HS!B113*Inittialize!$F$4,HS!B114*Inittialize!$F$5,HS!B115*Inittialize!$F$6,HS!B116*Inittialize!$F$7,HS!B117*Inittialize!$F$8,HS!B118*Inittialize!$F$9,HS!B119*Inittialize!$F$10,HS!B120*Inittialize!$F$11)
)*IF(B75=B49,2,IF(B75=B36,3,IF(B75=B23,4,IF(B75=B10,5)))))</f>
        <v>-1.5442031243543175</v>
      </c>
      <c r="C113" s="1">
        <f>IF(C75=HSDR!C14,HSDR!C118,IF(Rules!$B$10=Rules!$D$10,
SUM(HSD!C143*Inittialize!$F$2,HSD!C112*Inittialize!$F$3,HSD!C113*Inittialize!$F$4,HSD!C114*Inittialize!$F$5,HSD!C115*Inittialize!$F$6,HSD!C116*Inittialize!$F$7,HSD!C117*Inittialize!$F$8,HSD!C118*Inittialize!$F$9,HSD!C119*Inittialize!$F$10,HSD!C120*Inittialize!$F$11),
SUM(HS!C143*Inittialize!$F$2,HS!C112*Inittialize!$F$3,HS!C113*Inittialize!$F$4,HS!C114*Inittialize!$F$5,HS!C115*Inittialize!$F$6,HS!C116*Inittialize!$F$7,HS!C117*Inittialize!$F$8,HS!C118*Inittialize!$F$9,HS!C119*Inittialize!$F$10,HS!C120*Inittialize!$F$11)
)*IF(C75=C49,2,IF(C75=C36,3,IF(C75=C23,4,IF(C75=C10,5)))))</f>
        <v>-1.05140250965904</v>
      </c>
      <c r="D113" s="1">
        <f>IF(D75=HSDR!D14,HSDR!D118,IF(Rules!$B$10=Rules!$D$10,
SUM(HSD!D143*Inittialize!$F$2,HSD!D112*Inittialize!$F$3,HSD!D113*Inittialize!$F$4,HSD!D114*Inittialize!$F$5,HSD!D115*Inittialize!$F$6,HSD!D116*Inittialize!$F$7,HSD!D117*Inittialize!$F$8,HSD!D118*Inittialize!$F$9,HSD!D119*Inittialize!$F$10,HSD!D120*Inittialize!$F$11),
SUM(HS!D143*Inittialize!$F$2,HS!D112*Inittialize!$F$3,HS!D113*Inittialize!$F$4,HS!D114*Inittialize!$F$5,HS!D115*Inittialize!$F$6,HS!D116*Inittialize!$F$7,HS!D117*Inittialize!$F$8,HS!D118*Inittialize!$F$9,HS!D119*Inittialize!$F$10,HS!D120*Inittialize!$F$11)
)*IF(D75=D49,2,IF(D75=D36,3,IF(D75=D23,4,IF(D75=D10,5)))))</f>
        <v>-1.0396412642506361</v>
      </c>
      <c r="E113" s="1">
        <f>IF(E75=HSDR!E14,HSDR!E118,IF(Rules!$B$10=Rules!$D$10,
SUM(HSD!E143*Inittialize!$F$2,HSD!E112*Inittialize!$F$3,HSD!E113*Inittialize!$F$4,HSD!E114*Inittialize!$F$5,HSD!E115*Inittialize!$F$6,HSD!E116*Inittialize!$F$7,HSD!E117*Inittialize!$F$8,HSD!E118*Inittialize!$F$9,HSD!E119*Inittialize!$F$10,HSD!E120*Inittialize!$F$11),
SUM(HS!E143*Inittialize!$F$2,HS!E112*Inittialize!$F$3,HS!E113*Inittialize!$F$4,HS!E114*Inittialize!$F$5,HS!E115*Inittialize!$F$6,HS!E116*Inittialize!$F$7,HS!E117*Inittialize!$F$8,HS!E118*Inittialize!$F$9,HS!E119*Inittialize!$F$10,HS!E120*Inittialize!$F$11)
)*IF(E75=E49,2,IF(E75=E36,3,IF(E75=E23,4,IF(E75=E10,5)))))</f>
        <v>-1.0537393161914792</v>
      </c>
      <c r="F113" s="1">
        <f>IF(F75=HSDR!F14,HSDR!F118,IF(Rules!$B$10=Rules!$D$10,
SUM(HSD!F143*Inittialize!$F$2,HSD!F112*Inittialize!$F$3,HSD!F113*Inittialize!$F$4,HSD!F114*Inittialize!$F$5,HSD!F115*Inittialize!$F$6,HSD!F116*Inittialize!$F$7,HSD!F117*Inittialize!$F$8,HSD!F118*Inittialize!$F$9,HSD!F119*Inittialize!$F$10,HSD!F120*Inittialize!$F$11),
SUM(HS!F143*Inittialize!$F$2,HS!F112*Inittialize!$F$3,HS!F113*Inittialize!$F$4,HS!F114*Inittialize!$F$5,HS!F115*Inittialize!$F$6,HS!F116*Inittialize!$F$7,HS!F117*Inittialize!$F$8,HS!F118*Inittialize!$F$9,HS!F119*Inittialize!$F$10,HS!F120*Inittialize!$F$11)
)*IF(F75=F49,2,IF(F75=F36,3,IF(F75=F23,4,IF(F75=F10,5)))))</f>
        <v>-1.0436118446234266</v>
      </c>
      <c r="G113" s="1">
        <f>IF(G75=HSDR!G14,HSDR!G118,IF(Rules!$B$10=Rules!$D$10,
SUM(HSD!G143*Inittialize!$F$2,HSD!G112*Inittialize!$F$3,HSD!G113*Inittialize!$F$4,HSD!G114*Inittialize!$F$5,HSD!G115*Inittialize!$F$6,HSD!G116*Inittialize!$F$7,HSD!G117*Inittialize!$F$8,HSD!G118*Inittialize!$F$9,HSD!G119*Inittialize!$F$10,HSD!G120*Inittialize!$F$11),
SUM(HS!G143*Inittialize!$F$2,HS!G112*Inittialize!$F$3,HS!G113*Inittialize!$F$4,HS!G114*Inittialize!$F$5,HS!G115*Inittialize!$F$6,HS!G116*Inittialize!$F$7,HS!G117*Inittialize!$F$8,HS!G118*Inittialize!$F$9,HS!G119*Inittialize!$F$10,HS!G120*Inittialize!$F$11)
)*IF(G75=G49,2,IF(G75=G36,3,IF(G75=G23,4,IF(G75=G10,5)))))</f>
        <v>-1.0083999378454569</v>
      </c>
      <c r="H113" s="1">
        <f>IF(H75=HSDR!H14,HSDR!H118,IF(Rules!$B$10=Rules!$D$10,
SUM(HSD!H143*Inittialize!$F$2,HSD!H112*Inittialize!$F$3,HSD!H113*Inittialize!$F$4,HSD!H114*Inittialize!$F$5,HSD!H115*Inittialize!$F$6,HSD!H116*Inittialize!$F$7,HSD!H117*Inittialize!$F$8,HSD!H118*Inittialize!$F$9,HSD!H119*Inittialize!$F$10,HSD!H120*Inittialize!$F$11),
SUM(HS!H143*Inittialize!$F$2,HS!H112*Inittialize!$F$3,HS!H113*Inittialize!$F$4,HS!H114*Inittialize!$F$5,HS!H115*Inittialize!$F$6,HS!H116*Inittialize!$F$7,HS!H117*Inittialize!$F$8,HS!H118*Inittialize!$F$9,HS!H119*Inittialize!$F$10,HS!H120*Inittialize!$F$11)
)*IF(H75=H49,2,IF(H75=H36,3,IF(H75=H23,4,IF(H75=H10,5)))))</f>
        <v>-0.80018676483176154</v>
      </c>
      <c r="I113" s="1">
        <f>IF(I75=HSDR!I14,HSDR!I118,IF(Rules!$B$10=Rules!$D$10,
SUM(HSD!I143*Inittialize!$F$2,HSD!I112*Inittialize!$F$3,HSD!I113*Inittialize!$F$4,HSD!I114*Inittialize!$F$5,HSD!I115*Inittialize!$F$6,HSD!I116*Inittialize!$F$7,HSD!I117*Inittialize!$F$8,HSD!I118*Inittialize!$F$9,HSD!I119*Inittialize!$F$10,HSD!I120*Inittialize!$F$11),
SUM(HS!I143*Inittialize!$F$2,HS!I112*Inittialize!$F$3,HS!I113*Inittialize!$F$4,HS!I114*Inittialize!$F$5,HS!I115*Inittialize!$F$6,HS!I116*Inittialize!$F$7,HS!I117*Inittialize!$F$8,HS!I118*Inittialize!$F$9,HS!I119*Inittialize!$F$10,HS!I120*Inittialize!$F$11)
)*IF(I75=I49,2,IF(I75=I36,3,IF(I75=I23,4,IF(I75=I10,5)))))</f>
        <v>-0.88808604631644616</v>
      </c>
      <c r="J113" s="1">
        <f>IF(J75=HSDR!J14,HSDR!J118,IF(Rules!$B$10=Rules!$D$10,
SUM(HSD!J143*Inittialize!$F$2,HSD!J112*Inittialize!$F$3,HSD!J113*Inittialize!$F$4,HSD!J114*Inittialize!$F$5,HSD!J115*Inittialize!$F$6,HSD!J116*Inittialize!$F$7,HSD!J117*Inittialize!$F$8,HSD!J118*Inittialize!$F$9,HSD!J119*Inittialize!$F$10,HSD!J120*Inittialize!$F$11),
SUM(HS!J143*Inittialize!$F$2,HS!J112*Inittialize!$F$3,HS!J113*Inittialize!$F$4,HS!J114*Inittialize!$F$5,HS!J115*Inittialize!$F$6,HS!J116*Inittialize!$F$7,HS!J117*Inittialize!$F$8,HS!J118*Inittialize!$F$9,HS!J119*Inittialize!$F$10,HS!J120*Inittialize!$F$11)
)*IF(J75=J49,2,IF(J75=J36,3,IF(J75=J23,4,IF(J75=J10,5)))))</f>
        <v>-1.0939957312316413</v>
      </c>
      <c r="K113" s="9">
        <f>IF(K75=HSDR!K14,HSDR!K118,IF(Rules!$B$10=Rules!$D$10,
SUM(HSD!K143*Inittialize!$F$2,HSD!K112*Inittialize!$F$3,HSD!K113*Inittialize!$F$4,HSD!K114*Inittialize!$F$5,HSD!K115*Inittialize!$F$6,HSD!K116*Inittialize!$F$7,HSD!K117*Inittialize!$F$8,HSD!K118*Inittialize!$F$9,HSD!K119*Inittialize!$F$10,HSD!K120*Inittialize!$F$11),
SUM(HS!K143*Inittialize!$F$2,HS!K112*Inittialize!$F$3,HS!K113*Inittialize!$F$4,HS!K114*Inittialize!$F$5,HS!K115*Inittialize!$F$6,HS!K116*Inittialize!$F$7,HS!K117*Inittialize!$F$8,HS!K118*Inittialize!$F$9,HS!K119*Inittialize!$F$10,HS!K120*Inittialize!$F$11)
)*IF(K75=K49,2,IF(K75=K36,3,IF(K75=K23,4,IF(K75=K10,5)))))</f>
        <v>-1.5087001657744359</v>
      </c>
    </row>
    <row r="114" spans="1:11" x14ac:dyDescent="0.2">
      <c r="A114" s="98">
        <v>9</v>
      </c>
      <c r="B114" s="93">
        <f>IF(B76=HSDR!B16,HSDR!B120,IF(Rules!$B$10=Rules!$D$10,
SUM(HSD!B144*Inittialize!$F$2,HSD!B113*Inittialize!$F$3,HSD!B114*Inittialize!$F$4,HSD!B115*Inittialize!$F$5,HSD!B116*Inittialize!$F$6,HSD!B117*Inittialize!$F$7,HSD!B118*Inittialize!$F$8,HSD!B119*Inittialize!$F$9,HSD!B120*Inittialize!$F$10,HSD!B121*Inittialize!$F$11),
SUM(HS!B144*Inittialize!$F$2,HS!B113*Inittialize!$F$3,HS!B114*Inittialize!$F$4,HS!B115*Inittialize!$F$5,HS!B116*Inittialize!$F$6,HS!B117*Inittialize!$F$7,HS!B118*Inittialize!$F$8,HS!B119*Inittialize!$F$9,HS!B120*Inittialize!$F$10,HS!B121*Inittialize!$F$11)
)*IF(B76=B50,2,IF(B76=B37,3,IF(B76=B24,4,IF(B76=B11,5)))))</f>
        <v>-1.6608940734009698</v>
      </c>
      <c r="C114" s="1">
        <f>IF(C76=HSDR!C16,HSDR!C120,IF(Rules!$B$10=Rules!$D$10,
SUM(HSD!C144*Inittialize!$F$2,HSD!C113*Inittialize!$F$3,HSD!C114*Inittialize!$F$4,HSD!C115*Inittialize!$F$5,HSD!C116*Inittialize!$F$6,HSD!C117*Inittialize!$F$7,HSD!C118*Inittialize!$F$8,HSD!C119*Inittialize!$F$9,HSD!C120*Inittialize!$F$10,HSD!C121*Inittialize!$F$11),
SUM(HS!C144*Inittialize!$F$2,HS!C113*Inittialize!$F$3,HS!C114*Inittialize!$F$4,HS!C115*Inittialize!$F$5,HS!C116*Inittialize!$F$6,HS!C117*Inittialize!$F$7,HS!C118*Inittialize!$F$8,HS!C119*Inittialize!$F$9,HS!C120*Inittialize!$F$10,HS!C121*Inittialize!$F$11)
)*IF(C76=C50,2,IF(C76=C37,3,IF(C76=C24,4,IF(C76=C11,5)))))</f>
        <v>-0.94593701599860758</v>
      </c>
      <c r="D114" s="1">
        <f>IF(D76=HSDR!D16,HSDR!D120,IF(Rules!$B$10=Rules!$D$10,
SUM(HSD!D144*Inittialize!$F$2,HSD!D113*Inittialize!$F$3,HSD!D114*Inittialize!$F$4,HSD!D115*Inittialize!$F$5,HSD!D116*Inittialize!$F$6,HSD!D117*Inittialize!$F$7,HSD!D118*Inittialize!$F$8,HSD!D119*Inittialize!$F$9,HSD!D120*Inittialize!$F$10,HSD!D121*Inittialize!$F$11),
SUM(HS!D144*Inittialize!$F$2,HS!D113*Inittialize!$F$3,HS!D114*Inittialize!$F$4,HS!D115*Inittialize!$F$5,HS!D116*Inittialize!$F$6,HS!D117*Inittialize!$F$7,HS!D118*Inittialize!$F$8,HS!D119*Inittialize!$F$9,HS!D120*Inittialize!$F$10,HS!D121*Inittialize!$F$11)
)*IF(D76=D50,2,IF(D76=D37,3,IF(D76=D24,4,IF(D76=D11,5)))))</f>
        <v>-0.93613624810926055</v>
      </c>
      <c r="E114" s="1">
        <f>IF(E76=HSDR!E16,HSDR!E120,IF(Rules!$B$10=Rules!$D$10,
SUM(HSD!E144*Inittialize!$F$2,HSD!E113*Inittialize!$F$3,HSD!E114*Inittialize!$F$4,HSD!E115*Inittialize!$F$5,HSD!E116*Inittialize!$F$6,HSD!E117*Inittialize!$F$7,HSD!E118*Inittialize!$F$8,HSD!E119*Inittialize!$F$9,HSD!E120*Inittialize!$F$10,HSD!E121*Inittialize!$F$11),
SUM(HS!E144*Inittialize!$F$2,HS!E113*Inittialize!$F$3,HS!E114*Inittialize!$F$4,HS!E115*Inittialize!$F$5,HS!E116*Inittialize!$F$6,HS!E117*Inittialize!$F$7,HS!E118*Inittialize!$F$8,HS!E119*Inittialize!$F$9,HS!E120*Inittialize!$F$10,HS!E121*Inittialize!$F$11)
)*IF(E76=E50,2,IF(E76=E37,3,IF(E76=E24,4,IF(E76=E11,5)))))</f>
        <v>-0.95049324211147157</v>
      </c>
      <c r="F114" s="1">
        <f>IF(F76=HSDR!F16,HSDR!F120,IF(Rules!$B$10=Rules!$D$10,
SUM(HSD!F144*Inittialize!$F$2,HSD!F113*Inittialize!$F$3,HSD!F114*Inittialize!$F$4,HSD!F115*Inittialize!$F$5,HSD!F116*Inittialize!$F$6,HSD!F117*Inittialize!$F$7,HSD!F118*Inittialize!$F$8,HSD!F119*Inittialize!$F$9,HSD!F120*Inittialize!$F$10,HSD!F121*Inittialize!$F$11),
SUM(HS!F144*Inittialize!$F$2,HS!F113*Inittialize!$F$3,HS!F114*Inittialize!$F$4,HS!F115*Inittialize!$F$5,HS!F116*Inittialize!$F$6,HS!F117*Inittialize!$F$7,HS!F118*Inittialize!$F$8,HS!F119*Inittialize!$F$9,HS!F120*Inittialize!$F$10,HS!F121*Inittialize!$F$11)
)*IF(F76=F50,2,IF(F76=F37,3,IF(F76=F24,4,IF(F76=F11,5)))))</f>
        <v>-0.94210465728724424</v>
      </c>
      <c r="G114" s="1">
        <f>IF(G76=HSDR!G16,HSDR!G120,IF(Rules!$B$10=Rules!$D$10,
SUM(HSD!G144*Inittialize!$F$2,HSD!G113*Inittialize!$F$3,HSD!G114*Inittialize!$F$4,HSD!G115*Inittialize!$F$5,HSD!G116*Inittialize!$F$6,HSD!G117*Inittialize!$F$7,HSD!G118*Inittialize!$F$8,HSD!G119*Inittialize!$F$9,HSD!G120*Inittialize!$F$10,HSD!G121*Inittialize!$F$11),
SUM(HS!G144*Inittialize!$F$2,HS!G113*Inittialize!$F$3,HS!G114*Inittialize!$F$4,HS!G115*Inittialize!$F$5,HS!G116*Inittialize!$F$6,HS!G117*Inittialize!$F$7,HS!G118*Inittialize!$F$8,HS!G119*Inittialize!$F$9,HS!G120*Inittialize!$F$10,HS!G121*Inittialize!$F$11)
)*IF(G76=G50,2,IF(G76=G37,3,IF(G76=G24,4,IF(G76=G11,5)))))</f>
        <v>-0.91224826748974974</v>
      </c>
      <c r="H114" s="1">
        <f>IF(H76=HSDR!H16,HSDR!H120,IF(Rules!$B$10=Rules!$D$10,
SUM(HSD!H144*Inittialize!$F$2,HSD!H113*Inittialize!$F$3,HSD!H114*Inittialize!$F$4,HSD!H115*Inittialize!$F$5,HSD!H116*Inittialize!$F$6,HSD!H117*Inittialize!$F$7,HSD!H118*Inittialize!$F$8,HSD!H119*Inittialize!$F$9,HSD!H120*Inittialize!$F$10,HSD!H121*Inittialize!$F$11),
SUM(HS!H144*Inittialize!$F$2,HS!H113*Inittialize!$F$3,HS!H114*Inittialize!$F$4,HS!H115*Inittialize!$F$5,HS!H116*Inittialize!$F$6,HS!H117*Inittialize!$F$7,HS!H118*Inittialize!$F$8,HS!H119*Inittialize!$F$9,HS!H120*Inittialize!$F$10,HS!H121*Inittialize!$F$11)
)*IF(H76=H50,2,IF(H76=H37,3,IF(H76=H24,4,IF(H76=H11,5)))))</f>
        <v>-1.5733496574558192</v>
      </c>
      <c r="I114" s="1">
        <f>IF(I76=HSDR!I16,HSDR!I120,IF(Rules!$B$10=Rules!$D$10,
SUM(HSD!I144*Inittialize!$F$2,HSD!I113*Inittialize!$F$3,HSD!I114*Inittialize!$F$4,HSD!I115*Inittialize!$F$5,HSD!I116*Inittialize!$F$6,HSD!I117*Inittialize!$F$7,HSD!I118*Inittialize!$F$8,HSD!I119*Inittialize!$F$9,HSD!I120*Inittialize!$F$10,HSD!I121*Inittialize!$F$11),
SUM(HS!I144*Inittialize!$F$2,HS!I113*Inittialize!$F$3,HS!I114*Inittialize!$F$4,HS!I115*Inittialize!$F$5,HS!I116*Inittialize!$F$6,HS!I117*Inittialize!$F$7,HS!I118*Inittialize!$F$8,HS!I119*Inittialize!$F$9,HS!I120*Inittialize!$F$10,HS!I121*Inittialize!$F$11)
)*IF(I76=I50,2,IF(I76=I37,3,IF(I76=I24,4,IF(I76=I11,5)))))</f>
        <v>-0.78543318179803123</v>
      </c>
      <c r="J114" s="1">
        <f>IF(J76=HSDR!J16,HSDR!J120,IF(Rules!$B$10=Rules!$D$10,
SUM(HSD!J144*Inittialize!$F$2,HSD!J113*Inittialize!$F$3,HSD!J114*Inittialize!$F$4,HSD!J115*Inittialize!$F$5,HSD!J116*Inittialize!$F$6,HSD!J117*Inittialize!$F$7,HSD!J118*Inittialize!$F$8,HSD!J119*Inittialize!$F$9,HSD!J120*Inittialize!$F$10,HSD!J121*Inittialize!$F$11),
SUM(HS!J144*Inittialize!$F$2,HS!J113*Inittialize!$F$3,HS!J114*Inittialize!$F$4,HS!J115*Inittialize!$F$5,HS!J116*Inittialize!$F$6,HS!J117*Inittialize!$F$7,HS!J118*Inittialize!$F$8,HS!J119*Inittialize!$F$9,HS!J120*Inittialize!$F$10,HS!J121*Inittialize!$F$11)
)*IF(J76=J50,2,IF(J76=J37,3,IF(J76=J24,4,IF(J76=J11,5)))))</f>
        <v>-0.88224594024720138</v>
      </c>
      <c r="K114" s="9">
        <f>IF(K76=HSDR!K16,HSDR!K120,IF(Rules!$B$10=Rules!$D$10,
SUM(HSD!K144*Inittialize!$F$2,HSD!K113*Inittialize!$F$3,HSD!K114*Inittialize!$F$4,HSD!K115*Inittialize!$F$5,HSD!K116*Inittialize!$F$6,HSD!K117*Inittialize!$F$7,HSD!K118*Inittialize!$F$8,HSD!K119*Inittialize!$F$9,HSD!K120*Inittialize!$F$10,HSD!K121*Inittialize!$F$11),
SUM(HS!K144*Inittialize!$F$2,HS!K113*Inittialize!$F$3,HS!K114*Inittialize!$F$4,HS!K115*Inittialize!$F$5,HS!K116*Inittialize!$F$6,HS!K117*Inittialize!$F$7,HS!K118*Inittialize!$F$8,HS!K119*Inittialize!$F$9,HS!K120*Inittialize!$F$10,HS!K121*Inittialize!$F$11)
)*IF(K76=K50,2,IF(K76=K37,3,IF(K76=K24,4,IF(K76=K11,5)))))</f>
        <v>-1.6253911148210882</v>
      </c>
    </row>
    <row r="115" spans="1:11" ht="17" thickBot="1" x14ac:dyDescent="0.25">
      <c r="A115" s="99">
        <v>10</v>
      </c>
      <c r="B115" s="94">
        <f>IF(B77=HSDR!B18,HSDR!B122,IF(Rules!$B$10=Rules!$D$10,
SUM(HSD!B145*Inittialize!$F$2,HSD!B114*Inittialize!$F$3,HSD!B115*Inittialize!$F$4,HSD!B116*Inittialize!$F$5,HSD!B117*Inittialize!$F$6,HSD!B118*Inittialize!$F$7,HSD!B119*Inittialize!$F$8,HSD!B120*Inittialize!$F$9,HSD!B121*Inittialize!$F$10,HSD!B122*Inittialize!$F$11),
SUM(HS!B145*Inittialize!$F$2,HS!B114*Inittialize!$F$3,HS!B115*Inittialize!$F$4,HS!B116*Inittialize!$F$5,HS!B117*Inittialize!$F$6,HS!B118*Inittialize!$F$7,HS!B119*Inittialize!$F$8,HS!B120*Inittialize!$F$9,HS!B121*Inittialize!$F$10,HS!B122*Inittialize!$F$11)
)*IF(B77=B51,2,IF(B77=B38,3,IF(B77=B25,4,IF(B77=B12,5)))))</f>
        <v>-1.8461538461538463</v>
      </c>
      <c r="C115" s="109">
        <f>IF(C77=HSDR!C18,HSDR!C122,IF(Rules!$B$10=Rules!$D$10,
SUM(HSD!C145*Inittialize!$F$2,HSD!C114*Inittialize!$F$3,HSD!C115*Inittialize!$F$4,HSD!C116*Inittialize!$F$5,HSD!C117*Inittialize!$F$6,HSD!C118*Inittialize!$F$7,HSD!C119*Inittialize!$F$8,HSD!C120*Inittialize!$F$9,HSD!C121*Inittialize!$F$10,HSD!C122*Inittialize!$F$11),
SUM(HS!C145*Inittialize!$F$2,HS!C114*Inittialize!$F$3,HS!C115*Inittialize!$F$4,HS!C116*Inittialize!$F$5,HS!C117*Inittialize!$F$6,HS!C118*Inittialize!$F$7,HS!C119*Inittialize!$F$8,HS!C120*Inittialize!$F$9,HS!C121*Inittialize!$F$10,HS!C122*Inittialize!$F$11)
)*IF(C77=C51,2,IF(C77=C38,3,IF(C77=C25,4,IF(C77=C12,5)))))</f>
        <v>-1.8461538461538463</v>
      </c>
      <c r="D115" s="109">
        <f>IF(D77=HSDR!D18,HSDR!D122,IF(Rules!$B$10=Rules!$D$10,
SUM(HSD!D145*Inittialize!$F$2,HSD!D114*Inittialize!$F$3,HSD!D115*Inittialize!$F$4,HSD!D116*Inittialize!$F$5,HSD!D117*Inittialize!$F$6,HSD!D118*Inittialize!$F$7,HSD!D119*Inittialize!$F$8,HSD!D120*Inittialize!$F$9,HSD!D121*Inittialize!$F$10,HSD!D122*Inittialize!$F$11),
SUM(HS!D145*Inittialize!$F$2,HS!D114*Inittialize!$F$3,HS!D115*Inittialize!$F$4,HS!D116*Inittialize!$F$5,HS!D117*Inittialize!$F$6,HS!D118*Inittialize!$F$7,HS!D119*Inittialize!$F$8,HS!D120*Inittialize!$F$9,HS!D121*Inittialize!$F$10,HS!D122*Inittialize!$F$11)
)*IF(D77=D51,2,IF(D77=D38,3,IF(D77=D25,4,IF(D77=D12,5)))))</f>
        <v>-1.8461538461538463</v>
      </c>
      <c r="E115" s="109">
        <f>IF(E77=HSDR!E18,HSDR!E122,IF(Rules!$B$10=Rules!$D$10,
SUM(HSD!E145*Inittialize!$F$2,HSD!E114*Inittialize!$F$3,HSD!E115*Inittialize!$F$4,HSD!E116*Inittialize!$F$5,HSD!E117*Inittialize!$F$6,HSD!E118*Inittialize!$F$7,HSD!E119*Inittialize!$F$8,HSD!E120*Inittialize!$F$9,HSD!E121*Inittialize!$F$10,HSD!E122*Inittialize!$F$11),
SUM(HS!E145*Inittialize!$F$2,HS!E114*Inittialize!$F$3,HS!E115*Inittialize!$F$4,HS!E116*Inittialize!$F$5,HS!E117*Inittialize!$F$6,HS!E118*Inittialize!$F$7,HS!E119*Inittialize!$F$8,HS!E120*Inittialize!$F$9,HS!E121*Inittialize!$F$10,HS!E122*Inittialize!$F$11)
)*IF(E77=E51,2,IF(E77=E38,3,IF(E77=E25,4,IF(E77=E12,5)))))</f>
        <v>-1.8461538461538463</v>
      </c>
      <c r="F115" s="109">
        <f>IF(F77=HSDR!F18,HSDR!F122,IF(Rules!$B$10=Rules!$D$10,
SUM(HSD!F145*Inittialize!$F$2,HSD!F114*Inittialize!$F$3,HSD!F115*Inittialize!$F$4,HSD!F116*Inittialize!$F$5,HSD!F117*Inittialize!$F$6,HSD!F118*Inittialize!$F$7,HSD!F119*Inittialize!$F$8,HSD!F120*Inittialize!$F$9,HSD!F121*Inittialize!$F$10,HSD!F122*Inittialize!$F$11),
SUM(HS!F145*Inittialize!$F$2,HS!F114*Inittialize!$F$3,HS!F115*Inittialize!$F$4,HS!F116*Inittialize!$F$5,HS!F117*Inittialize!$F$6,HS!F118*Inittialize!$F$7,HS!F119*Inittialize!$F$8,HS!F120*Inittialize!$F$9,HS!F121*Inittialize!$F$10,HS!F122*Inittialize!$F$11)
)*IF(F77=F51,2,IF(F77=F38,3,IF(F77=F25,4,IF(F77=F12,5)))))</f>
        <v>-1.8461538461538463</v>
      </c>
      <c r="G115" s="109">
        <f>IF(G77=HSDR!G18,HSDR!G122,IF(Rules!$B$10=Rules!$D$10,
SUM(HSD!G145*Inittialize!$F$2,HSD!G114*Inittialize!$F$3,HSD!G115*Inittialize!$F$4,HSD!G116*Inittialize!$F$5,HSD!G117*Inittialize!$F$6,HSD!G118*Inittialize!$F$7,HSD!G119*Inittialize!$F$8,HSD!G120*Inittialize!$F$9,HSD!G121*Inittialize!$F$10,HSD!G122*Inittialize!$F$11),
SUM(HS!G145*Inittialize!$F$2,HS!G114*Inittialize!$F$3,HS!G115*Inittialize!$F$4,HS!G116*Inittialize!$F$5,HS!G117*Inittialize!$F$6,HS!G118*Inittialize!$F$7,HS!G119*Inittialize!$F$8,HS!G120*Inittialize!$F$9,HS!G121*Inittialize!$F$10,HS!G122*Inittialize!$F$11)
)*IF(G77=G51,2,IF(G77=G38,3,IF(G77=G25,4,IF(G77=G12,5)))))</f>
        <v>-1.8461538461538463</v>
      </c>
      <c r="H115" s="109">
        <f>IF(H77=HSDR!H18,HSDR!H122,IF(Rules!$B$10=Rules!$D$10,
SUM(HSD!H145*Inittialize!$F$2,HSD!H114*Inittialize!$F$3,HSD!H115*Inittialize!$F$4,HSD!H116*Inittialize!$F$5,HSD!H117*Inittialize!$F$6,HSD!H118*Inittialize!$F$7,HSD!H119*Inittialize!$F$8,HSD!H120*Inittialize!$F$9,HSD!H121*Inittialize!$F$10,HSD!H122*Inittialize!$F$11),
SUM(HS!H145*Inittialize!$F$2,HS!H114*Inittialize!$F$3,HS!H115*Inittialize!$F$4,HS!H116*Inittialize!$F$5,HS!H117*Inittialize!$F$6,HS!H118*Inittialize!$F$7,HS!H119*Inittialize!$F$8,HS!H120*Inittialize!$F$9,HS!H121*Inittialize!$F$10,HS!H122*Inittialize!$F$11)
)*IF(H77=H51,2,IF(H77=H38,3,IF(H77=H25,4,IF(H77=H12,5)))))</f>
        <v>-1.8461538461538463</v>
      </c>
      <c r="I115" s="109">
        <f>IF(I77=HSDR!I18,HSDR!I122,IF(Rules!$B$10=Rules!$D$10,
SUM(HSD!I145*Inittialize!$F$2,HSD!I114*Inittialize!$F$3,HSD!I115*Inittialize!$F$4,HSD!I116*Inittialize!$F$5,HSD!I117*Inittialize!$F$6,HSD!I118*Inittialize!$F$7,HSD!I119*Inittialize!$F$8,HSD!I120*Inittialize!$F$9,HSD!I121*Inittialize!$F$10,HSD!I122*Inittialize!$F$11),
SUM(HS!I145*Inittialize!$F$2,HS!I114*Inittialize!$F$3,HS!I115*Inittialize!$F$4,HS!I116*Inittialize!$F$5,HS!I117*Inittialize!$F$6,HS!I118*Inittialize!$F$7,HS!I119*Inittialize!$F$8,HS!I120*Inittialize!$F$9,HS!I121*Inittialize!$F$10,HS!I122*Inittialize!$F$11)
)*IF(I77=I51,2,IF(I77=I38,3,IF(I77=I25,4,IF(I77=I12,5)))))</f>
        <v>-1.8461538461538463</v>
      </c>
      <c r="J115" s="109">
        <f>IF(J77=HSDR!J18,HSDR!J122,IF(Rules!$B$10=Rules!$D$10,
SUM(HSD!J145*Inittialize!$F$2,HSD!J114*Inittialize!$F$3,HSD!J115*Inittialize!$F$4,HSD!J116*Inittialize!$F$5,HSD!J117*Inittialize!$F$6,HSD!J118*Inittialize!$F$7,HSD!J119*Inittialize!$F$8,HSD!J120*Inittialize!$F$9,HSD!J121*Inittialize!$F$10,HSD!J122*Inittialize!$F$11),
SUM(HS!J145*Inittialize!$F$2,HS!J114*Inittialize!$F$3,HS!J115*Inittialize!$F$4,HS!J116*Inittialize!$F$5,HS!J117*Inittialize!$F$6,HS!J118*Inittialize!$F$7,HS!J119*Inittialize!$F$8,HS!J120*Inittialize!$F$9,HS!J121*Inittialize!$F$10,HS!J122*Inittialize!$F$11)
)*IF(J77=J51,2,IF(J77=J38,3,IF(J77=J25,4,IF(J77=J12,5)))))</f>
        <v>-1.8461538461538463</v>
      </c>
      <c r="K115" s="10">
        <f>IF(K77=HSDR!K18,HSDR!K122,IF(Rules!$B$10=Rules!$D$10,
SUM(HSD!K145*Inittialize!$F$2,HSD!K114*Inittialize!$F$3,HSD!K115*Inittialize!$F$4,HSD!K116*Inittialize!$F$5,HSD!K117*Inittialize!$F$6,HSD!K118*Inittialize!$F$7,HSD!K119*Inittialize!$F$8,HSD!K120*Inittialize!$F$9,HSD!K121*Inittialize!$F$10,HSD!K122*Inittialize!$F$11),
SUM(HS!K145*Inittialize!$F$2,HS!K114*Inittialize!$F$3,HS!K115*Inittialize!$F$4,HS!K116*Inittialize!$F$5,HS!K117*Inittialize!$F$6,HS!K118*Inittialize!$F$7,HS!K119*Inittialize!$F$8,HS!K120*Inittialize!$F$9,HS!K121*Inittialize!$F$10,HS!K122*Inittialize!$F$11)
)*IF(K77=K51,2,IF(K77=K38,3,IF(K77=K25,4,IF(K77=K12,5)))))</f>
        <v>-1.8461538461538463</v>
      </c>
    </row>
  </sheetData>
  <sheetProtection sheet="1" objects="1" scenarios="1"/>
  <mergeCells count="8">
    <mergeCell ref="A91:K91"/>
    <mergeCell ref="A104:K104"/>
    <mergeCell ref="A66:K66"/>
    <mergeCell ref="A53:K53"/>
    <mergeCell ref="A1:K1"/>
    <mergeCell ref="A14:K14"/>
    <mergeCell ref="A27:K27"/>
    <mergeCell ref="A40:K40"/>
  </mergeCells>
  <phoneticPr fontId="16" type="noConversion"/>
  <conditionalFormatting sqref="O2:X11">
    <cfRule type="containsText" dxfId="785" priority="8" operator="containsText" text="S">
      <formula>NOT(ISERROR(SEARCH("S",O2)))</formula>
    </cfRule>
    <cfRule type="containsText" dxfId="784" priority="9" operator="containsText" text="H">
      <formula>NOT(ISERROR(SEARCH("H",O2)))</formula>
    </cfRule>
  </conditionalFormatting>
  <conditionalFormatting sqref="O2:X11">
    <cfRule type="containsText" dxfId="783" priority="7" operator="containsText" text="D">
      <formula>NOT(ISERROR(SEARCH("D",O2)))</formula>
    </cfRule>
  </conditionalFormatting>
  <conditionalFormatting sqref="O2:X11">
    <cfRule type="containsText" dxfId="782" priority="6" operator="containsText" text="R">
      <formula>NOT(ISERROR(SEARCH("R",O2)))</formula>
    </cfRule>
  </conditionalFormatting>
  <conditionalFormatting sqref="O3:X11">
    <cfRule type="cellIs" dxfId="781" priority="4" operator="between">
      <formula>2</formula>
      <formula>5</formula>
    </cfRule>
  </conditionalFormatting>
  <conditionalFormatting sqref="B80:K89">
    <cfRule type="colorScale" priority="2">
      <colorScale>
        <cfvo type="num" val="2"/>
        <cfvo type="num" val="5"/>
        <color rgb="FF00B050"/>
        <color rgb="FFFFFF00"/>
      </colorScale>
    </cfRule>
    <cfRule type="containsText" dxfId="780" priority="3" operator="containsText" text="HSDR">
      <formula>NOT(ISERROR(SEARCH("HSDR",B80)))</formula>
    </cfRule>
  </conditionalFormatting>
  <conditionalFormatting sqref="O2:X2">
    <cfRule type="cellIs" dxfId="779" priority="1" operator="between">
      <formula>2</formula>
      <formula>5</formula>
    </cfRule>
  </conditionalFormatting>
  <pageMargins left="0.7" right="0.7" top="0.75" bottom="0.75" header="0.3" footer="0.3"/>
  <pageSetup paperSize="9" orientation="landscape" horizontalDpi="0" verticalDpi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1"/>
  <dimension ref="B1:C3"/>
  <sheetViews>
    <sheetView workbookViewId="0">
      <selection activeCell="C3" sqref="C3"/>
    </sheetView>
  </sheetViews>
  <sheetFormatPr baseColWidth="10" defaultColWidth="8.83203125" defaultRowHeight="16" x14ac:dyDescent="0.2"/>
  <cols>
    <col min="2" max="2" width="17.6640625" bestFit="1" customWidth="1"/>
  </cols>
  <sheetData>
    <row r="1" spans="2:3" x14ac:dyDescent="0.2">
      <c r="B1" s="52" t="s">
        <v>30</v>
      </c>
      <c r="C1" s="1">
        <f>Dealer!J33</f>
        <v>4.7337278106508882E-2</v>
      </c>
    </row>
    <row r="2" spans="2:3" x14ac:dyDescent="0.2">
      <c r="B2" s="52" t="s">
        <v>31</v>
      </c>
      <c r="C2" s="1">
        <f>1-Dealer!J33</f>
        <v>0.9526627218934911</v>
      </c>
    </row>
    <row r="3" spans="2:3" x14ac:dyDescent="0.2">
      <c r="B3" s="1"/>
      <c r="C3" s="1">
        <f>C1*C2</f>
        <v>4.5096460207975919E-2</v>
      </c>
    </row>
  </sheetData>
  <sheetProtection sheet="1" objects="1" scenarios="1"/>
  <phoneticPr fontId="16" type="noConversion"/>
  <pageMargins left="0.7" right="0.7" top="0.75" bottom="0.75" header="0.3" footer="0.3"/>
  <pageSetup paperSize="9" orientation="landscape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Sheet12">
    <pageSetUpPr fitToPage="1"/>
  </sheetPr>
  <dimension ref="A1:M87"/>
  <sheetViews>
    <sheetView topLeftCell="A16" workbookViewId="0">
      <selection activeCell="K19" sqref="K19"/>
    </sheetView>
  </sheetViews>
  <sheetFormatPr baseColWidth="10" defaultColWidth="8.83203125" defaultRowHeight="15" x14ac:dyDescent="0.2"/>
  <cols>
    <col min="1" max="2" width="8.83203125" style="33"/>
    <col min="3" max="3" width="8" style="33" customWidth="1"/>
    <col min="4" max="16384" width="8.83203125" style="33"/>
  </cols>
  <sheetData>
    <row r="1" spans="1:13" ht="25" thickBot="1" x14ac:dyDescent="0.35">
      <c r="A1" s="444" t="s">
        <v>129</v>
      </c>
      <c r="B1" s="445"/>
      <c r="C1" s="445"/>
      <c r="D1" s="445"/>
      <c r="E1" s="445"/>
      <c r="F1" s="445"/>
      <c r="G1" s="445"/>
      <c r="H1" s="445"/>
      <c r="I1" s="445"/>
      <c r="J1" s="445"/>
      <c r="K1" s="446"/>
    </row>
    <row r="2" spans="1:13" x14ac:dyDescent="0.2">
      <c r="A2" s="147" t="s">
        <v>9</v>
      </c>
      <c r="B2" s="147" t="s">
        <v>1</v>
      </c>
      <c r="C2" s="147">
        <v>2</v>
      </c>
      <c r="D2" s="147">
        <v>3</v>
      </c>
      <c r="E2" s="147">
        <v>4</v>
      </c>
      <c r="F2" s="147">
        <v>5</v>
      </c>
      <c r="G2" s="147">
        <v>6</v>
      </c>
      <c r="H2" s="147">
        <v>7</v>
      </c>
      <c r="I2" s="147">
        <v>8</v>
      </c>
      <c r="J2" s="147">
        <v>9</v>
      </c>
      <c r="K2" s="147">
        <v>10</v>
      </c>
    </row>
    <row r="3" spans="1:13" x14ac:dyDescent="0.2">
      <c r="A3" s="32">
        <v>5</v>
      </c>
      <c r="B3" s="34">
        <f>$C71*Inittialize!$A$16*Inittialize!$C$20</f>
        <v>6.3023003396239633E-4</v>
      </c>
      <c r="C3" s="34">
        <f>$C71*Inittialize!$B$16</f>
        <v>9.1033227127901696E-4</v>
      </c>
      <c r="D3" s="34">
        <f>$C71*Inittialize!$C$16</f>
        <v>9.1033227127901696E-4</v>
      </c>
      <c r="E3" s="34">
        <f>$C71*Inittialize!$D$16</f>
        <v>9.1033227127901696E-4</v>
      </c>
      <c r="F3" s="34">
        <f>$C71*Inittialize!$E$16</f>
        <v>9.1033227127901696E-4</v>
      </c>
      <c r="G3" s="34">
        <f>$C71*Inittialize!$F$16</f>
        <v>9.1033227127901696E-4</v>
      </c>
      <c r="H3" s="34">
        <f>$C71*Inittialize!$G$16</f>
        <v>9.1033227127901696E-4</v>
      </c>
      <c r="I3" s="34">
        <f>$C71*Inittialize!$H$16</f>
        <v>9.1033227127901696E-4</v>
      </c>
      <c r="J3" s="34">
        <f>$C71*Inittialize!$I$16</f>
        <v>9.1033227127901696E-4</v>
      </c>
      <c r="K3" s="34">
        <f>$C71*Inittialize!$J$16*Inittialize!$C$21</f>
        <v>3.3612268477994475E-3</v>
      </c>
    </row>
    <row r="4" spans="1:13" x14ac:dyDescent="0.2">
      <c r="A4" s="32">
        <v>6</v>
      </c>
      <c r="B4" s="34">
        <f>$C72*Inittialize!$A$16*Inittialize!$C$20</f>
        <v>6.3023003396239633E-4</v>
      </c>
      <c r="C4" s="34">
        <f>$C72*Inittialize!$B$16</f>
        <v>9.1033227127901696E-4</v>
      </c>
      <c r="D4" s="34">
        <f>$C72*Inittialize!$C$16</f>
        <v>9.1033227127901696E-4</v>
      </c>
      <c r="E4" s="34">
        <f>$C72*Inittialize!$D$16</f>
        <v>9.1033227127901696E-4</v>
      </c>
      <c r="F4" s="34">
        <f>$C72*Inittialize!$E$16</f>
        <v>9.1033227127901696E-4</v>
      </c>
      <c r="G4" s="34">
        <f>$C72*Inittialize!$F$16</f>
        <v>9.1033227127901696E-4</v>
      </c>
      <c r="H4" s="34">
        <f>$C72*Inittialize!$G$16</f>
        <v>9.1033227127901696E-4</v>
      </c>
      <c r="I4" s="34">
        <f>$C72*Inittialize!$H$16</f>
        <v>9.1033227127901696E-4</v>
      </c>
      <c r="J4" s="34">
        <f>$C72*Inittialize!$I$16</f>
        <v>9.1033227127901696E-4</v>
      </c>
      <c r="K4" s="34">
        <f>$C72*Inittialize!$J$16*Inittialize!$C$21</f>
        <v>3.3612268477994475E-3</v>
      </c>
    </row>
    <row r="5" spans="1:13" x14ac:dyDescent="0.2">
      <c r="A5" s="32">
        <v>7</v>
      </c>
      <c r="B5" s="34">
        <f>$C73*Inittialize!$A$16*Inittialize!$C$20</f>
        <v>1.2604600679247927E-3</v>
      </c>
      <c r="C5" s="34">
        <f>$C73*Inittialize!$B$16</f>
        <v>1.8206645425580339E-3</v>
      </c>
      <c r="D5" s="34">
        <f>$C73*Inittialize!$C$16</f>
        <v>1.8206645425580339E-3</v>
      </c>
      <c r="E5" s="34">
        <f>$C73*Inittialize!$D$16</f>
        <v>1.8206645425580339E-3</v>
      </c>
      <c r="F5" s="34">
        <f>$C73*Inittialize!$E$16</f>
        <v>1.8206645425580339E-3</v>
      </c>
      <c r="G5" s="34">
        <f>$C73*Inittialize!$F$16</f>
        <v>1.8206645425580339E-3</v>
      </c>
      <c r="H5" s="34">
        <f>$C73*Inittialize!$G$16</f>
        <v>1.8206645425580339E-3</v>
      </c>
      <c r="I5" s="34">
        <f>$C73*Inittialize!$H$16</f>
        <v>1.8206645425580339E-3</v>
      </c>
      <c r="J5" s="34">
        <f>$C73*Inittialize!$I$16</f>
        <v>1.8206645425580339E-3</v>
      </c>
      <c r="K5" s="34">
        <f>$C73*Inittialize!$J$16*Inittialize!$C$21</f>
        <v>6.7224536955988951E-3</v>
      </c>
    </row>
    <row r="6" spans="1:13" x14ac:dyDescent="0.2">
      <c r="A6" s="32">
        <v>8</v>
      </c>
      <c r="B6" s="34">
        <f>$C74*Inittialize!$A$16*Inittialize!$C$20</f>
        <v>1.2604600679247927E-3</v>
      </c>
      <c r="C6" s="34">
        <f>$C74*Inittialize!$B$16</f>
        <v>1.8206645425580339E-3</v>
      </c>
      <c r="D6" s="34">
        <f>$C74*Inittialize!$C$16</f>
        <v>1.8206645425580339E-3</v>
      </c>
      <c r="E6" s="34">
        <f>$C74*Inittialize!$D$16</f>
        <v>1.8206645425580339E-3</v>
      </c>
      <c r="F6" s="34">
        <f>$C74*Inittialize!$E$16</f>
        <v>1.8206645425580339E-3</v>
      </c>
      <c r="G6" s="34">
        <f>$C74*Inittialize!$F$16</f>
        <v>1.8206645425580339E-3</v>
      </c>
      <c r="H6" s="34">
        <f>$C74*Inittialize!$G$16</f>
        <v>1.8206645425580339E-3</v>
      </c>
      <c r="I6" s="34">
        <f>$C74*Inittialize!$H$16</f>
        <v>1.8206645425580339E-3</v>
      </c>
      <c r="J6" s="34">
        <f>$C74*Inittialize!$I$16</f>
        <v>1.8206645425580339E-3</v>
      </c>
      <c r="K6" s="34">
        <f>$C74*Inittialize!$J$16*Inittialize!$C$21</f>
        <v>6.7224536955988951E-3</v>
      </c>
    </row>
    <row r="7" spans="1:13" x14ac:dyDescent="0.2">
      <c r="A7" s="32">
        <v>9</v>
      </c>
      <c r="B7" s="34">
        <f>$C75*Inittialize!$A$16*Inittialize!$C$20</f>
        <v>1.8906901018871894E-3</v>
      </c>
      <c r="C7" s="34">
        <f>$C75*Inittialize!$B$16</f>
        <v>2.7309968138370514E-3</v>
      </c>
      <c r="D7" s="34">
        <f>$C75*Inittialize!$C$16</f>
        <v>2.7309968138370514E-3</v>
      </c>
      <c r="E7" s="34">
        <f>$C75*Inittialize!$D$16</f>
        <v>2.7309968138370514E-3</v>
      </c>
      <c r="F7" s="34">
        <f>$C75*Inittialize!$E$16</f>
        <v>2.7309968138370514E-3</v>
      </c>
      <c r="G7" s="34">
        <f>$C75*Inittialize!$F$16</f>
        <v>2.7309968138370514E-3</v>
      </c>
      <c r="H7" s="34">
        <f>$C75*Inittialize!$G$16</f>
        <v>2.7309968138370514E-3</v>
      </c>
      <c r="I7" s="34">
        <f>$C75*Inittialize!$H$16</f>
        <v>2.7309968138370514E-3</v>
      </c>
      <c r="J7" s="34">
        <f>$C75*Inittialize!$I$16</f>
        <v>2.7309968138370514E-3</v>
      </c>
      <c r="K7" s="34">
        <f>$C75*Inittialize!$J$16*Inittialize!$C$21</f>
        <v>1.0083680543398345E-2</v>
      </c>
    </row>
    <row r="8" spans="1:13" x14ac:dyDescent="0.2">
      <c r="A8" s="32">
        <v>10</v>
      </c>
      <c r="B8" s="34">
        <f>$C76*Inittialize!$A$16*Inittialize!$C$20</f>
        <v>1.8906901018871894E-3</v>
      </c>
      <c r="C8" s="34">
        <f>$C76*Inittialize!$B$16</f>
        <v>2.7309968138370514E-3</v>
      </c>
      <c r="D8" s="34">
        <f>$C76*Inittialize!$C$16</f>
        <v>2.7309968138370514E-3</v>
      </c>
      <c r="E8" s="34">
        <f>$C76*Inittialize!$D$16</f>
        <v>2.7309968138370514E-3</v>
      </c>
      <c r="F8" s="34">
        <f>$C76*Inittialize!$E$16</f>
        <v>2.7309968138370514E-3</v>
      </c>
      <c r="G8" s="34">
        <f>$C76*Inittialize!$F$16</f>
        <v>2.7309968138370514E-3</v>
      </c>
      <c r="H8" s="34">
        <f>$C76*Inittialize!$G$16</f>
        <v>2.7309968138370514E-3</v>
      </c>
      <c r="I8" s="34">
        <f>$C76*Inittialize!$H$16</f>
        <v>2.7309968138370514E-3</v>
      </c>
      <c r="J8" s="34">
        <f>$C76*Inittialize!$I$16</f>
        <v>2.7309968138370514E-3</v>
      </c>
      <c r="K8" s="34">
        <f>$C76*Inittialize!$J$16*Inittialize!$C$21</f>
        <v>1.0083680543398345E-2</v>
      </c>
    </row>
    <row r="9" spans="1:13" x14ac:dyDescent="0.2">
      <c r="A9" s="32">
        <v>11</v>
      </c>
      <c r="B9" s="34">
        <f>$C77*Inittialize!$A$16*Inittialize!$C$20</f>
        <v>2.5209201358495858E-3</v>
      </c>
      <c r="C9" s="34">
        <f>$C77*Inittialize!$B$16</f>
        <v>3.6413290851160687E-3</v>
      </c>
      <c r="D9" s="34">
        <f>$C77*Inittialize!$C$16</f>
        <v>3.6413290851160687E-3</v>
      </c>
      <c r="E9" s="34">
        <f>$C77*Inittialize!$D$16</f>
        <v>3.6413290851160687E-3</v>
      </c>
      <c r="F9" s="34">
        <f>$C77*Inittialize!$E$16</f>
        <v>3.6413290851160687E-3</v>
      </c>
      <c r="G9" s="34">
        <f>$C77*Inittialize!$F$16</f>
        <v>3.6413290851160687E-3</v>
      </c>
      <c r="H9" s="34">
        <f>$C77*Inittialize!$G$16</f>
        <v>3.6413290851160687E-3</v>
      </c>
      <c r="I9" s="34">
        <f>$C77*Inittialize!$H$16</f>
        <v>3.6413290851160687E-3</v>
      </c>
      <c r="J9" s="34">
        <f>$C77*Inittialize!$I$16</f>
        <v>3.6413290851160687E-3</v>
      </c>
      <c r="K9" s="34">
        <f>$C77*Inittialize!$J$16*Inittialize!$C$21</f>
        <v>1.3444907391197794E-2</v>
      </c>
    </row>
    <row r="10" spans="1:13" x14ac:dyDescent="0.2">
      <c r="A10" s="32">
        <v>12</v>
      </c>
      <c r="B10" s="34">
        <f>$C78*Inittialize!$A$16*Inittialize!$C$20</f>
        <v>4.4116102377367754E-3</v>
      </c>
      <c r="C10" s="34">
        <f>$C78*Inittialize!$B$16</f>
        <v>6.3723258989531201E-3</v>
      </c>
      <c r="D10" s="34">
        <f>$C78*Inittialize!$C$16</f>
        <v>6.3723258989531201E-3</v>
      </c>
      <c r="E10" s="34">
        <f>$C78*Inittialize!$D$16</f>
        <v>6.3723258989531201E-3</v>
      </c>
      <c r="F10" s="34">
        <f>$C78*Inittialize!$E$16</f>
        <v>6.3723258989531201E-3</v>
      </c>
      <c r="G10" s="34">
        <f>$C78*Inittialize!$F$16</f>
        <v>6.3723258989531201E-3</v>
      </c>
      <c r="H10" s="34">
        <f>$C78*Inittialize!$G$16</f>
        <v>6.3723258989531201E-3</v>
      </c>
      <c r="I10" s="34">
        <f>$C78*Inittialize!$H$16</f>
        <v>6.3723258989531201E-3</v>
      </c>
      <c r="J10" s="34">
        <f>$C78*Inittialize!$I$16</f>
        <v>6.3723258989531201E-3</v>
      </c>
      <c r="K10" s="34">
        <f>$C78*Inittialize!$J$16*Inittialize!$C$21</f>
        <v>2.3528587934596137E-2</v>
      </c>
    </row>
    <row r="11" spans="1:13" x14ac:dyDescent="0.2">
      <c r="A11" s="32">
        <v>13</v>
      </c>
      <c r="B11" s="34">
        <f>$C79*Inittialize!$A$16*Inittialize!$C$20</f>
        <v>4.4116102377367754E-3</v>
      </c>
      <c r="C11" s="34">
        <f>$C79*Inittialize!$B$16</f>
        <v>6.3723258989531201E-3</v>
      </c>
      <c r="D11" s="34">
        <f>$C79*Inittialize!$C$16</f>
        <v>6.3723258989531201E-3</v>
      </c>
      <c r="E11" s="34">
        <f>$C79*Inittialize!$D$16</f>
        <v>6.3723258989531201E-3</v>
      </c>
      <c r="F11" s="34">
        <f>$C79*Inittialize!$E$16</f>
        <v>6.3723258989531201E-3</v>
      </c>
      <c r="G11" s="34">
        <f>$C79*Inittialize!$F$16</f>
        <v>6.3723258989531201E-3</v>
      </c>
      <c r="H11" s="34">
        <f>$C79*Inittialize!$G$16</f>
        <v>6.3723258989531201E-3</v>
      </c>
      <c r="I11" s="34">
        <f>$C79*Inittialize!$H$16</f>
        <v>6.3723258989531201E-3</v>
      </c>
      <c r="J11" s="34">
        <f>$C79*Inittialize!$I$16</f>
        <v>6.3723258989531201E-3</v>
      </c>
      <c r="K11" s="34">
        <f>$C79*Inittialize!$J$16*Inittialize!$C$21</f>
        <v>2.3528587934596137E-2</v>
      </c>
    </row>
    <row r="12" spans="1:13" x14ac:dyDescent="0.2">
      <c r="A12" s="32">
        <v>14</v>
      </c>
      <c r="B12" s="34">
        <f>$C80*Inittialize!$A$16*Inittialize!$C$20</f>
        <v>3.7813802037743789E-3</v>
      </c>
      <c r="C12" s="34">
        <f>$C80*Inittialize!$B$16</f>
        <v>5.4619936276741029E-3</v>
      </c>
      <c r="D12" s="34">
        <f>$C80*Inittialize!$C$16</f>
        <v>5.4619936276741029E-3</v>
      </c>
      <c r="E12" s="34">
        <f>$C80*Inittialize!$D$16</f>
        <v>5.4619936276741029E-3</v>
      </c>
      <c r="F12" s="34">
        <f>$C80*Inittialize!$E$16</f>
        <v>5.4619936276741029E-3</v>
      </c>
      <c r="G12" s="34">
        <f>$C80*Inittialize!$F$16</f>
        <v>5.4619936276741029E-3</v>
      </c>
      <c r="H12" s="34">
        <f>$C80*Inittialize!$G$16</f>
        <v>5.4619936276741029E-3</v>
      </c>
      <c r="I12" s="34">
        <f>$C80*Inittialize!$H$16</f>
        <v>5.4619936276741029E-3</v>
      </c>
      <c r="J12" s="34">
        <f>$C80*Inittialize!$I$16</f>
        <v>5.4619936276741029E-3</v>
      </c>
      <c r="K12" s="34">
        <f>$C80*Inittialize!$J$16*Inittialize!$C$21</f>
        <v>2.016736108679669E-2</v>
      </c>
    </row>
    <row r="13" spans="1:13" x14ac:dyDescent="0.2">
      <c r="A13" s="32">
        <v>15</v>
      </c>
      <c r="B13" s="34">
        <f>$C81*Inittialize!$A$16*Inittialize!$C$20</f>
        <v>3.7813802037743789E-3</v>
      </c>
      <c r="C13" s="34">
        <f>$C81*Inittialize!$B$16</f>
        <v>5.4619936276741029E-3</v>
      </c>
      <c r="D13" s="34">
        <f>$C81*Inittialize!$C$16</f>
        <v>5.4619936276741029E-3</v>
      </c>
      <c r="E13" s="34">
        <f>$C81*Inittialize!$D$16</f>
        <v>5.4619936276741029E-3</v>
      </c>
      <c r="F13" s="34">
        <f>$C81*Inittialize!$E$16</f>
        <v>5.4619936276741029E-3</v>
      </c>
      <c r="G13" s="34">
        <f>$C81*Inittialize!$F$16</f>
        <v>5.4619936276741029E-3</v>
      </c>
      <c r="H13" s="34">
        <f>$C81*Inittialize!$G$16</f>
        <v>5.4619936276741029E-3</v>
      </c>
      <c r="I13" s="34">
        <f>$C81*Inittialize!$H$16</f>
        <v>5.4619936276741029E-3</v>
      </c>
      <c r="J13" s="34">
        <f>$C81*Inittialize!$I$16</f>
        <v>5.4619936276741029E-3</v>
      </c>
      <c r="K13" s="34">
        <f>$C81*Inittialize!$J$16*Inittialize!$C$21</f>
        <v>2.016736108679669E-2</v>
      </c>
    </row>
    <row r="14" spans="1:13" x14ac:dyDescent="0.2">
      <c r="A14" s="32">
        <v>16</v>
      </c>
      <c r="B14" s="34">
        <f>$C82*Inittialize!$A$16*Inittialize!$C$20</f>
        <v>3.1511501698119823E-3</v>
      </c>
      <c r="C14" s="34">
        <f>$C82*Inittialize!$B$16</f>
        <v>4.5516613563950856E-3</v>
      </c>
      <c r="D14" s="34">
        <f>$C82*Inittialize!$C$16</f>
        <v>4.5516613563950856E-3</v>
      </c>
      <c r="E14" s="34">
        <f>$C82*Inittialize!$D$16</f>
        <v>4.5516613563950856E-3</v>
      </c>
      <c r="F14" s="34">
        <f>$C82*Inittialize!$E$16</f>
        <v>4.5516613563950856E-3</v>
      </c>
      <c r="G14" s="34">
        <f>$C82*Inittialize!$F$16</f>
        <v>4.5516613563950856E-3</v>
      </c>
      <c r="H14" s="34">
        <f>$C82*Inittialize!$G$16</f>
        <v>4.5516613563950856E-3</v>
      </c>
      <c r="I14" s="34">
        <f>$C82*Inittialize!$H$16</f>
        <v>4.5516613563950856E-3</v>
      </c>
      <c r="J14" s="34">
        <f>$C82*Inittialize!$I$16</f>
        <v>4.5516613563950856E-3</v>
      </c>
      <c r="K14" s="34">
        <f>$C82*Inittialize!$J$16*Inittialize!$C$21</f>
        <v>1.6806134238997239E-2</v>
      </c>
      <c r="M14" s="122"/>
    </row>
    <row r="15" spans="1:13" x14ac:dyDescent="0.2">
      <c r="A15" s="32">
        <v>17</v>
      </c>
      <c r="B15" s="34">
        <f>$C83*Inittialize!$A$16*Inittialize!$C$20</f>
        <v>3.1511501698119823E-3</v>
      </c>
      <c r="C15" s="34">
        <f>$C83*Inittialize!$B$16</f>
        <v>4.5516613563950856E-3</v>
      </c>
      <c r="D15" s="34">
        <f>$C83*Inittialize!$C$16</f>
        <v>4.5516613563950856E-3</v>
      </c>
      <c r="E15" s="34">
        <f>$C83*Inittialize!$D$16</f>
        <v>4.5516613563950856E-3</v>
      </c>
      <c r="F15" s="34">
        <f>$C83*Inittialize!$E$16</f>
        <v>4.5516613563950856E-3</v>
      </c>
      <c r="G15" s="34">
        <f>$C83*Inittialize!$F$16</f>
        <v>4.5516613563950856E-3</v>
      </c>
      <c r="H15" s="34">
        <f>$C83*Inittialize!$G$16</f>
        <v>4.5516613563950856E-3</v>
      </c>
      <c r="I15" s="34">
        <f>$C83*Inittialize!$H$16</f>
        <v>4.5516613563950856E-3</v>
      </c>
      <c r="J15" s="34">
        <f>$C83*Inittialize!$I$16</f>
        <v>4.5516613563950856E-3</v>
      </c>
      <c r="K15" s="34">
        <f>$C83*Inittialize!$J$16*Inittialize!$C$21</f>
        <v>1.6806134238997239E-2</v>
      </c>
    </row>
    <row r="16" spans="1:13" x14ac:dyDescent="0.2">
      <c r="A16" s="32">
        <v>18</v>
      </c>
      <c r="B16" s="34">
        <f>$C84*Inittialize!$A$16*Inittialize!$C$20</f>
        <v>2.5209201358495853E-3</v>
      </c>
      <c r="C16" s="34">
        <f>$C84*Inittialize!$B$16</f>
        <v>3.6413290851160678E-3</v>
      </c>
      <c r="D16" s="34">
        <f>$C84*Inittialize!$C$16</f>
        <v>3.6413290851160678E-3</v>
      </c>
      <c r="E16" s="34">
        <f>$C84*Inittialize!$D$16</f>
        <v>3.6413290851160678E-3</v>
      </c>
      <c r="F16" s="34">
        <f>$C84*Inittialize!$E$16</f>
        <v>3.6413290851160678E-3</v>
      </c>
      <c r="G16" s="34">
        <f>$C84*Inittialize!$F$16</f>
        <v>3.6413290851160678E-3</v>
      </c>
      <c r="H16" s="34">
        <f>$C84*Inittialize!$G$16</f>
        <v>3.6413290851160678E-3</v>
      </c>
      <c r="I16" s="34">
        <f>$C84*Inittialize!$H$16</f>
        <v>3.6413290851160678E-3</v>
      </c>
      <c r="J16" s="34">
        <f>$C84*Inittialize!$I$16</f>
        <v>3.6413290851160678E-3</v>
      </c>
      <c r="K16" s="34">
        <f>$C84*Inittialize!$J$16*Inittialize!$C$21</f>
        <v>1.344490739119779E-2</v>
      </c>
    </row>
    <row r="17" spans="1:13" x14ac:dyDescent="0.2">
      <c r="A17" s="32">
        <v>19</v>
      </c>
      <c r="B17" s="34">
        <f>$C85*Inittialize!$A$16*Inittialize!$C$20</f>
        <v>2.5209201358495853E-3</v>
      </c>
      <c r="C17" s="34">
        <f>$C85*Inittialize!$B$16</f>
        <v>3.6413290851160678E-3</v>
      </c>
      <c r="D17" s="34">
        <f>$C85*Inittialize!$C$16</f>
        <v>3.6413290851160678E-3</v>
      </c>
      <c r="E17" s="34">
        <f>$C85*Inittialize!$D$16</f>
        <v>3.6413290851160678E-3</v>
      </c>
      <c r="F17" s="34">
        <f>$C85*Inittialize!$E$16</f>
        <v>3.6413290851160678E-3</v>
      </c>
      <c r="G17" s="34">
        <f>$C85*Inittialize!$F$16</f>
        <v>3.6413290851160678E-3</v>
      </c>
      <c r="H17" s="34">
        <f>$C85*Inittialize!$G$16</f>
        <v>3.6413290851160678E-3</v>
      </c>
      <c r="I17" s="34">
        <f>$C85*Inittialize!$H$16</f>
        <v>3.6413290851160678E-3</v>
      </c>
      <c r="J17" s="34">
        <f>$C85*Inittialize!$I$16</f>
        <v>3.6413290851160678E-3</v>
      </c>
      <c r="K17" s="34">
        <f>$C85*Inittialize!$J$16*Inittialize!$C$21</f>
        <v>1.344490739119779E-2</v>
      </c>
      <c r="M17" s="33">
        <f>SUM(B3:K17)</f>
        <v>0.67644690311963807</v>
      </c>
    </row>
    <row r="18" spans="1:13" x14ac:dyDescent="0.2">
      <c r="A18" s="32" t="s">
        <v>4</v>
      </c>
      <c r="B18" s="32" t="s">
        <v>1</v>
      </c>
      <c r="C18" s="35">
        <v>2</v>
      </c>
      <c r="D18" s="35">
        <v>3</v>
      </c>
      <c r="E18" s="35">
        <v>4</v>
      </c>
      <c r="F18" s="35">
        <v>5</v>
      </c>
      <c r="G18" s="35">
        <v>6</v>
      </c>
      <c r="H18" s="35">
        <v>7</v>
      </c>
      <c r="I18" s="35">
        <v>8</v>
      </c>
      <c r="J18" s="35">
        <v>9</v>
      </c>
      <c r="K18" s="35">
        <v>10</v>
      </c>
    </row>
    <row r="19" spans="1:13" x14ac:dyDescent="0.2">
      <c r="A19" s="32">
        <v>13</v>
      </c>
      <c r="B19" s="34">
        <f>2*(Inittialize!$F$2*Inittialize!$F3*Inittialize!A$16)*(Inittialize!$C$20)</f>
        <v>6.3023003396239633E-4</v>
      </c>
      <c r="C19" s="34">
        <f>2*(Inittialize!$F$2*Inittialize!$F3*Inittialize!B$16)</f>
        <v>9.1033227127901696E-4</v>
      </c>
      <c r="D19" s="34">
        <f>2*(Inittialize!$F$2*Inittialize!$F3*Inittialize!C$16)</f>
        <v>9.1033227127901696E-4</v>
      </c>
      <c r="E19" s="34">
        <f>2*(Inittialize!$F$2*Inittialize!$F3*Inittialize!D$16)</f>
        <v>9.1033227127901696E-4</v>
      </c>
      <c r="F19" s="34">
        <f>2*(Inittialize!$F$2*Inittialize!$F3*Inittialize!E$16)</f>
        <v>9.1033227127901696E-4</v>
      </c>
      <c r="G19" s="34">
        <f>2*(Inittialize!$F$2*Inittialize!$F3*Inittialize!F$16)</f>
        <v>9.1033227127901696E-4</v>
      </c>
      <c r="H19" s="34">
        <f>2*(Inittialize!$F$2*Inittialize!$F3*Inittialize!G$16)</f>
        <v>9.1033227127901696E-4</v>
      </c>
      <c r="I19" s="34">
        <f>2*(Inittialize!$F$2*Inittialize!$F3*Inittialize!H$16)</f>
        <v>9.1033227127901696E-4</v>
      </c>
      <c r="J19" s="34">
        <f>2*(Inittialize!$F$2*Inittialize!$F3*Inittialize!I$16)</f>
        <v>9.1033227127901696E-4</v>
      </c>
      <c r="K19" s="34">
        <f>2*(Inittialize!$F$2*Inittialize!$F3*Inittialize!J$16)*Inittialize!$C$21</f>
        <v>3.3612268477994475E-3</v>
      </c>
    </row>
    <row r="20" spans="1:13" x14ac:dyDescent="0.2">
      <c r="A20" s="32">
        <v>14</v>
      </c>
      <c r="B20" s="34">
        <f>2*(Inittialize!$F$2*Inittialize!$F4*Inittialize!A$16)*(Inittialize!$C$20)</f>
        <v>6.3023003396239633E-4</v>
      </c>
      <c r="C20" s="34">
        <f>2*(Inittialize!$F$2*Inittialize!$F4*Inittialize!B$16)</f>
        <v>9.1033227127901696E-4</v>
      </c>
      <c r="D20" s="34">
        <f>2*(Inittialize!$F$2*Inittialize!$F4*Inittialize!C$16)</f>
        <v>9.1033227127901696E-4</v>
      </c>
      <c r="E20" s="34">
        <f>2*(Inittialize!$F$2*Inittialize!$F4*Inittialize!D$16)</f>
        <v>9.1033227127901696E-4</v>
      </c>
      <c r="F20" s="34">
        <f>2*(Inittialize!$F$2*Inittialize!$F4*Inittialize!E$16)</f>
        <v>9.1033227127901696E-4</v>
      </c>
      <c r="G20" s="34">
        <f>2*(Inittialize!$F$2*Inittialize!$F4*Inittialize!F$16)</f>
        <v>9.1033227127901696E-4</v>
      </c>
      <c r="H20" s="34">
        <f>2*(Inittialize!$F$2*Inittialize!$F4*Inittialize!G$16)</f>
        <v>9.1033227127901696E-4</v>
      </c>
      <c r="I20" s="34">
        <f>2*(Inittialize!$F$2*Inittialize!$F4*Inittialize!H$16)</f>
        <v>9.1033227127901696E-4</v>
      </c>
      <c r="J20" s="34">
        <f>2*(Inittialize!$F$2*Inittialize!$F4*Inittialize!I$16)</f>
        <v>9.1033227127901696E-4</v>
      </c>
      <c r="K20" s="34">
        <f>2*(Inittialize!$F$2*Inittialize!$F4*Inittialize!J$16)*Inittialize!$C$21</f>
        <v>3.3612268477994475E-3</v>
      </c>
    </row>
    <row r="21" spans="1:13" x14ac:dyDescent="0.2">
      <c r="A21" s="32">
        <v>15</v>
      </c>
      <c r="B21" s="34">
        <f>2*(Inittialize!$F$2*Inittialize!$F5*Inittialize!A$16)*(Inittialize!$C$20)</f>
        <v>6.3023003396239633E-4</v>
      </c>
      <c r="C21" s="34">
        <f>2*(Inittialize!$F$2*Inittialize!$F5*Inittialize!B$16)</f>
        <v>9.1033227127901696E-4</v>
      </c>
      <c r="D21" s="34">
        <f>2*(Inittialize!$F$2*Inittialize!$F5*Inittialize!C$16)</f>
        <v>9.1033227127901696E-4</v>
      </c>
      <c r="E21" s="34">
        <f>2*(Inittialize!$F$2*Inittialize!$F5*Inittialize!D$16)</f>
        <v>9.1033227127901696E-4</v>
      </c>
      <c r="F21" s="34">
        <f>2*(Inittialize!$F$2*Inittialize!$F5*Inittialize!E$16)</f>
        <v>9.1033227127901696E-4</v>
      </c>
      <c r="G21" s="34">
        <f>2*(Inittialize!$F$2*Inittialize!$F5*Inittialize!F$16)</f>
        <v>9.1033227127901696E-4</v>
      </c>
      <c r="H21" s="34">
        <f>2*(Inittialize!$F$2*Inittialize!$F5*Inittialize!G$16)</f>
        <v>9.1033227127901696E-4</v>
      </c>
      <c r="I21" s="34">
        <f>2*(Inittialize!$F$2*Inittialize!$F5*Inittialize!H$16)</f>
        <v>9.1033227127901696E-4</v>
      </c>
      <c r="J21" s="34">
        <f>2*(Inittialize!$F$2*Inittialize!$F5*Inittialize!I$16)</f>
        <v>9.1033227127901696E-4</v>
      </c>
      <c r="K21" s="34">
        <f>2*(Inittialize!$F$2*Inittialize!$F5*Inittialize!J$16)*Inittialize!$C$21</f>
        <v>3.3612268477994475E-3</v>
      </c>
    </row>
    <row r="22" spans="1:13" x14ac:dyDescent="0.2">
      <c r="A22" s="32">
        <v>16</v>
      </c>
      <c r="B22" s="34">
        <f>2*(Inittialize!$F$2*Inittialize!$F6*Inittialize!A$16)*(Inittialize!$C$20)</f>
        <v>6.3023003396239633E-4</v>
      </c>
      <c r="C22" s="34">
        <f>2*(Inittialize!$F$2*Inittialize!$F6*Inittialize!B$16)</f>
        <v>9.1033227127901696E-4</v>
      </c>
      <c r="D22" s="34">
        <f>2*(Inittialize!$F$2*Inittialize!$F6*Inittialize!C$16)</f>
        <v>9.1033227127901696E-4</v>
      </c>
      <c r="E22" s="34">
        <f>2*(Inittialize!$F$2*Inittialize!$F6*Inittialize!D$16)</f>
        <v>9.1033227127901696E-4</v>
      </c>
      <c r="F22" s="34">
        <f>2*(Inittialize!$F$2*Inittialize!$F6*Inittialize!E$16)</f>
        <v>9.1033227127901696E-4</v>
      </c>
      <c r="G22" s="34">
        <f>2*(Inittialize!$F$2*Inittialize!$F6*Inittialize!F$16)</f>
        <v>9.1033227127901696E-4</v>
      </c>
      <c r="H22" s="34">
        <f>2*(Inittialize!$F$2*Inittialize!$F6*Inittialize!G$16)</f>
        <v>9.1033227127901696E-4</v>
      </c>
      <c r="I22" s="34">
        <f>2*(Inittialize!$F$2*Inittialize!$F6*Inittialize!H$16)</f>
        <v>9.1033227127901696E-4</v>
      </c>
      <c r="J22" s="34">
        <f>2*(Inittialize!$F$2*Inittialize!$F6*Inittialize!I$16)</f>
        <v>9.1033227127901696E-4</v>
      </c>
      <c r="K22" s="34">
        <f>2*(Inittialize!$F$2*Inittialize!$F6*Inittialize!J$16)*Inittialize!$C$21</f>
        <v>3.3612268477994475E-3</v>
      </c>
    </row>
    <row r="23" spans="1:13" x14ac:dyDescent="0.2">
      <c r="A23" s="32">
        <v>17</v>
      </c>
      <c r="B23" s="34">
        <f>2*(Inittialize!$F$2*Inittialize!$F7*Inittialize!A$16)*(Inittialize!$C$20)</f>
        <v>6.3023003396239633E-4</v>
      </c>
      <c r="C23" s="34">
        <f>2*(Inittialize!$F$2*Inittialize!$F7*Inittialize!B$16)</f>
        <v>9.1033227127901696E-4</v>
      </c>
      <c r="D23" s="34">
        <f>2*(Inittialize!$F$2*Inittialize!$F7*Inittialize!C$16)</f>
        <v>9.1033227127901696E-4</v>
      </c>
      <c r="E23" s="34">
        <f>2*(Inittialize!$F$2*Inittialize!$F7*Inittialize!D$16)</f>
        <v>9.1033227127901696E-4</v>
      </c>
      <c r="F23" s="34">
        <f>2*(Inittialize!$F$2*Inittialize!$F7*Inittialize!E$16)</f>
        <v>9.1033227127901696E-4</v>
      </c>
      <c r="G23" s="34">
        <f>2*(Inittialize!$F$2*Inittialize!$F7*Inittialize!F$16)</f>
        <v>9.1033227127901696E-4</v>
      </c>
      <c r="H23" s="34">
        <f>2*(Inittialize!$F$2*Inittialize!$F7*Inittialize!G$16)</f>
        <v>9.1033227127901696E-4</v>
      </c>
      <c r="I23" s="34">
        <f>2*(Inittialize!$F$2*Inittialize!$F7*Inittialize!H$16)</f>
        <v>9.1033227127901696E-4</v>
      </c>
      <c r="J23" s="34">
        <f>2*(Inittialize!$F$2*Inittialize!$F7*Inittialize!I$16)</f>
        <v>9.1033227127901696E-4</v>
      </c>
      <c r="K23" s="34">
        <f>2*(Inittialize!$F$2*Inittialize!$F7*Inittialize!J$16)*Inittialize!$C$21</f>
        <v>3.3612268477994475E-3</v>
      </c>
    </row>
    <row r="24" spans="1:13" x14ac:dyDescent="0.2">
      <c r="A24" s="32">
        <v>18</v>
      </c>
      <c r="B24" s="34">
        <f>2*(Inittialize!$F$2*Inittialize!$F8*Inittialize!A$16)*(Inittialize!$C$20)</f>
        <v>6.3023003396239633E-4</v>
      </c>
      <c r="C24" s="34">
        <f>2*(Inittialize!$F$2*Inittialize!$F8*Inittialize!B$16)</f>
        <v>9.1033227127901696E-4</v>
      </c>
      <c r="D24" s="34">
        <f>2*(Inittialize!$F$2*Inittialize!$F8*Inittialize!C$16)</f>
        <v>9.1033227127901696E-4</v>
      </c>
      <c r="E24" s="34">
        <f>2*(Inittialize!$F$2*Inittialize!$F8*Inittialize!D$16)</f>
        <v>9.1033227127901696E-4</v>
      </c>
      <c r="F24" s="34">
        <f>2*(Inittialize!$F$2*Inittialize!$F8*Inittialize!E$16)</f>
        <v>9.1033227127901696E-4</v>
      </c>
      <c r="G24" s="34">
        <f>2*(Inittialize!$F$2*Inittialize!$F8*Inittialize!F$16)</f>
        <v>9.1033227127901696E-4</v>
      </c>
      <c r="H24" s="34">
        <f>2*(Inittialize!$F$2*Inittialize!$F8*Inittialize!G$16)</f>
        <v>9.1033227127901696E-4</v>
      </c>
      <c r="I24" s="34">
        <f>2*(Inittialize!$F$2*Inittialize!$F8*Inittialize!H$16)</f>
        <v>9.1033227127901696E-4</v>
      </c>
      <c r="J24" s="34">
        <f>2*(Inittialize!$F$2*Inittialize!$F8*Inittialize!I$16)</f>
        <v>9.1033227127901696E-4</v>
      </c>
      <c r="K24" s="34">
        <f>2*(Inittialize!$F$2*Inittialize!$F8*Inittialize!J$16)*Inittialize!$C$21</f>
        <v>3.3612268477994475E-3</v>
      </c>
    </row>
    <row r="25" spans="1:13" x14ac:dyDescent="0.2">
      <c r="A25" s="32">
        <v>19</v>
      </c>
      <c r="B25" s="34">
        <f>2*(Inittialize!$F$2*Inittialize!$F9*Inittialize!A$16)*(Inittialize!$C$20)</f>
        <v>6.3023003396239633E-4</v>
      </c>
      <c r="C25" s="34">
        <f>2*(Inittialize!$F$2*Inittialize!$F9*Inittialize!B$16)</f>
        <v>9.1033227127901696E-4</v>
      </c>
      <c r="D25" s="34">
        <f>2*(Inittialize!$F$2*Inittialize!$F9*Inittialize!C$16)</f>
        <v>9.1033227127901696E-4</v>
      </c>
      <c r="E25" s="34">
        <f>2*(Inittialize!$F$2*Inittialize!$F9*Inittialize!D$16)</f>
        <v>9.1033227127901696E-4</v>
      </c>
      <c r="F25" s="34">
        <f>2*(Inittialize!$F$2*Inittialize!$F9*Inittialize!E$16)</f>
        <v>9.1033227127901696E-4</v>
      </c>
      <c r="G25" s="34">
        <f>2*(Inittialize!$F$2*Inittialize!$F9*Inittialize!F$16)</f>
        <v>9.1033227127901696E-4</v>
      </c>
      <c r="H25" s="34">
        <f>2*(Inittialize!$F$2*Inittialize!$F9*Inittialize!G$16)</f>
        <v>9.1033227127901696E-4</v>
      </c>
      <c r="I25" s="34">
        <f>2*(Inittialize!$F$2*Inittialize!$F9*Inittialize!H$16)</f>
        <v>9.1033227127901696E-4</v>
      </c>
      <c r="J25" s="34">
        <f>2*(Inittialize!$F$2*Inittialize!$F9*Inittialize!I$16)</f>
        <v>9.1033227127901696E-4</v>
      </c>
      <c r="K25" s="34">
        <f>2*(Inittialize!$F$2*Inittialize!$F9*Inittialize!J$16)*Inittialize!$C$21</f>
        <v>3.3612268477994475E-3</v>
      </c>
    </row>
    <row r="26" spans="1:13" x14ac:dyDescent="0.2">
      <c r="A26" s="32">
        <v>20</v>
      </c>
      <c r="B26" s="34">
        <f>2*(Inittialize!$F$2*Inittialize!$F10*Inittialize!A$16)*(Inittialize!$C$20)</f>
        <v>6.3023003396239633E-4</v>
      </c>
      <c r="C26" s="34">
        <f>2*(Inittialize!$F$2*Inittialize!$F10*Inittialize!B$16)</f>
        <v>9.1033227127901696E-4</v>
      </c>
      <c r="D26" s="34">
        <f>2*(Inittialize!$F$2*Inittialize!$F10*Inittialize!C$16)</f>
        <v>9.1033227127901696E-4</v>
      </c>
      <c r="E26" s="34">
        <f>2*(Inittialize!$F$2*Inittialize!$F10*Inittialize!D$16)</f>
        <v>9.1033227127901696E-4</v>
      </c>
      <c r="F26" s="34">
        <f>2*(Inittialize!$F$2*Inittialize!$F10*Inittialize!E$16)</f>
        <v>9.1033227127901696E-4</v>
      </c>
      <c r="G26" s="34">
        <f>2*(Inittialize!$F$2*Inittialize!$F10*Inittialize!F$16)</f>
        <v>9.1033227127901696E-4</v>
      </c>
      <c r="H26" s="34">
        <f>2*(Inittialize!$F$2*Inittialize!$F10*Inittialize!G$16)</f>
        <v>9.1033227127901696E-4</v>
      </c>
      <c r="I26" s="34">
        <f>2*(Inittialize!$F$2*Inittialize!$F10*Inittialize!H$16)</f>
        <v>9.1033227127901696E-4</v>
      </c>
      <c r="J26" s="34">
        <f>2*(Inittialize!$F$2*Inittialize!$F10*Inittialize!I$16)</f>
        <v>9.1033227127901696E-4</v>
      </c>
      <c r="K26" s="34">
        <f>2*(Inittialize!$F$2*Inittialize!$F10*Inittialize!J$16)*Inittialize!$C$21</f>
        <v>3.3612268477994475E-3</v>
      </c>
    </row>
    <row r="27" spans="1:13" x14ac:dyDescent="0.2">
      <c r="A27" s="32">
        <v>21</v>
      </c>
      <c r="B27" s="34">
        <f>2*(Inittialize!$F$2*Inittialize!$F11*Inittialize!A$16)*(Inittialize!$C$20)</f>
        <v>2.5209201358495853E-3</v>
      </c>
      <c r="C27" s="34">
        <f>2*(Inittialize!$F$2*Inittialize!$F11*Inittialize!B$16)</f>
        <v>3.6413290851160678E-3</v>
      </c>
      <c r="D27" s="34">
        <f>2*(Inittialize!$F$2*Inittialize!$F11*Inittialize!C$16)</f>
        <v>3.6413290851160678E-3</v>
      </c>
      <c r="E27" s="34">
        <f>2*(Inittialize!$F$2*Inittialize!$F11*Inittialize!D$16)</f>
        <v>3.6413290851160678E-3</v>
      </c>
      <c r="F27" s="34">
        <f>2*(Inittialize!$F$2*Inittialize!$F11*Inittialize!E$16)</f>
        <v>3.6413290851160678E-3</v>
      </c>
      <c r="G27" s="34">
        <f>2*(Inittialize!$F$2*Inittialize!$F11*Inittialize!F$16)</f>
        <v>3.6413290851160678E-3</v>
      </c>
      <c r="H27" s="34">
        <f>2*(Inittialize!$F$2*Inittialize!$F11*Inittialize!G$16)</f>
        <v>3.6413290851160678E-3</v>
      </c>
      <c r="I27" s="34">
        <f>2*(Inittialize!$F$2*Inittialize!$F11*Inittialize!H$16)</f>
        <v>3.6413290851160678E-3</v>
      </c>
      <c r="J27" s="34">
        <f>2*(Inittialize!$F$2*Inittialize!$F11*Inittialize!I$16)</f>
        <v>3.6413290851160678E-3</v>
      </c>
      <c r="K27" s="34">
        <f>2*(Inittialize!$F$2*Inittialize!$F11*Inittialize!J$16)*Inittialize!$C$21</f>
        <v>1.344490739119779E-2</v>
      </c>
      <c r="M27" s="33">
        <f>SUM(B19:K27)</f>
        <v>0.13528938062392776</v>
      </c>
    </row>
    <row r="28" spans="1:13" x14ac:dyDescent="0.2">
      <c r="A28" s="32" t="s">
        <v>10</v>
      </c>
      <c r="B28" s="32" t="s">
        <v>1</v>
      </c>
      <c r="C28" s="35">
        <v>2</v>
      </c>
      <c r="D28" s="35">
        <v>3</v>
      </c>
      <c r="E28" s="35">
        <v>4</v>
      </c>
      <c r="F28" s="35">
        <v>5</v>
      </c>
      <c r="G28" s="35">
        <v>6</v>
      </c>
      <c r="H28" s="35">
        <v>7</v>
      </c>
      <c r="I28" s="35">
        <v>8</v>
      </c>
      <c r="J28" s="35">
        <v>9</v>
      </c>
      <c r="K28" s="35">
        <v>10</v>
      </c>
    </row>
    <row r="29" spans="1:13" x14ac:dyDescent="0.2">
      <c r="A29" s="32" t="s">
        <v>1</v>
      </c>
      <c r="B29" s="34">
        <f>(Inittialize!$A$16)^2*Inittialize!A16*(Inittialize!$C$20)</f>
        <v>3.1511501698119817E-4</v>
      </c>
      <c r="C29" s="34">
        <f>(Inittialize!$F2^2)*Inittialize!B$16</f>
        <v>4.5516613563950848E-4</v>
      </c>
      <c r="D29" s="34">
        <f>(Inittialize!$F2^2)*Inittialize!C$16</f>
        <v>4.5516613563950848E-4</v>
      </c>
      <c r="E29" s="34">
        <f>(Inittialize!$F2^2)*Inittialize!D$16</f>
        <v>4.5516613563950848E-4</v>
      </c>
      <c r="F29" s="34">
        <f>(Inittialize!$F2^2)*Inittialize!E$16</f>
        <v>4.5516613563950848E-4</v>
      </c>
      <c r="G29" s="34">
        <f>(Inittialize!$F2^2)*Inittialize!F$16</f>
        <v>4.5516613563950848E-4</v>
      </c>
      <c r="H29" s="34">
        <f>(Inittialize!$F2^2)*Inittialize!G$16</f>
        <v>4.5516613563950848E-4</v>
      </c>
      <c r="I29" s="34">
        <f>(Inittialize!$F2^2)*Inittialize!H$16</f>
        <v>4.5516613563950848E-4</v>
      </c>
      <c r="J29" s="34">
        <f>(Inittialize!$F2^2)*Inittialize!I$16</f>
        <v>4.5516613563950848E-4</v>
      </c>
      <c r="K29" s="34">
        <f>(Inittialize!F2)^2*(Inittialize!J$16)*(Inittialize!$C$21)</f>
        <v>1.6806134238997238E-3</v>
      </c>
    </row>
    <row r="30" spans="1:13" x14ac:dyDescent="0.2">
      <c r="A30" s="32">
        <v>2</v>
      </c>
      <c r="B30" s="34">
        <f>(Inittialize!$A$16)^2*Inittialize!F3*(Inittialize!$C$20)</f>
        <v>3.1511501698119817E-4</v>
      </c>
      <c r="C30" s="34">
        <f>(Inittialize!$F3^2)*Inittialize!B$16</f>
        <v>4.5516613563950848E-4</v>
      </c>
      <c r="D30" s="34">
        <f>(Inittialize!$F3^2)*Inittialize!C$16</f>
        <v>4.5516613563950848E-4</v>
      </c>
      <c r="E30" s="34">
        <f>(Inittialize!$F3^2)*Inittialize!D$16</f>
        <v>4.5516613563950848E-4</v>
      </c>
      <c r="F30" s="34">
        <f>(Inittialize!$F3^2)*Inittialize!E$16</f>
        <v>4.5516613563950848E-4</v>
      </c>
      <c r="G30" s="34">
        <f>(Inittialize!$F3^2)*Inittialize!F$16</f>
        <v>4.5516613563950848E-4</v>
      </c>
      <c r="H30" s="34">
        <f>(Inittialize!$F3^2)*Inittialize!G$16</f>
        <v>4.5516613563950848E-4</v>
      </c>
      <c r="I30" s="34">
        <f>(Inittialize!$F3^2)*Inittialize!H$16</f>
        <v>4.5516613563950848E-4</v>
      </c>
      <c r="J30" s="34">
        <f>(Inittialize!$F3^2)*Inittialize!I$16</f>
        <v>4.5516613563950848E-4</v>
      </c>
      <c r="K30" s="34">
        <f>(Inittialize!F3)^2*(Inittialize!J$16)*(Inittialize!$C$21)</f>
        <v>1.6806134238997238E-3</v>
      </c>
    </row>
    <row r="31" spans="1:13" x14ac:dyDescent="0.2">
      <c r="A31" s="32">
        <v>3</v>
      </c>
      <c r="B31" s="34">
        <f>(Inittialize!$A$16)^2*Inittialize!F4*(Inittialize!$C$20)</f>
        <v>3.1511501698119817E-4</v>
      </c>
      <c r="C31" s="34">
        <f>(Inittialize!$F4^2)*Inittialize!B$16</f>
        <v>4.5516613563950848E-4</v>
      </c>
      <c r="D31" s="34">
        <f>(Inittialize!$F4^2)*Inittialize!C$16</f>
        <v>4.5516613563950848E-4</v>
      </c>
      <c r="E31" s="34">
        <f>(Inittialize!$F4^2)*Inittialize!D$16</f>
        <v>4.5516613563950848E-4</v>
      </c>
      <c r="F31" s="34">
        <f>(Inittialize!$F4^2)*Inittialize!E$16</f>
        <v>4.5516613563950848E-4</v>
      </c>
      <c r="G31" s="34">
        <f>(Inittialize!$F4^2)*Inittialize!F$16</f>
        <v>4.5516613563950848E-4</v>
      </c>
      <c r="H31" s="34">
        <f>(Inittialize!$F4^2)*Inittialize!G$16</f>
        <v>4.5516613563950848E-4</v>
      </c>
      <c r="I31" s="34">
        <f>(Inittialize!$F4^2)*Inittialize!H$16</f>
        <v>4.5516613563950848E-4</v>
      </c>
      <c r="J31" s="34">
        <f>(Inittialize!$F4^2)*Inittialize!I$16</f>
        <v>4.5516613563950848E-4</v>
      </c>
      <c r="K31" s="34">
        <f>(Inittialize!F4)^2*(Inittialize!J$16)*(Inittialize!$C$21)</f>
        <v>1.6806134238997238E-3</v>
      </c>
    </row>
    <row r="32" spans="1:13" x14ac:dyDescent="0.2">
      <c r="A32" s="32">
        <v>4</v>
      </c>
      <c r="B32" s="34">
        <f>(Inittialize!$A$16)^2*Inittialize!F5*(Inittialize!$C$20)</f>
        <v>3.1511501698119817E-4</v>
      </c>
      <c r="C32" s="34">
        <f>(Inittialize!$F5^2)*Inittialize!B$16</f>
        <v>4.5516613563950848E-4</v>
      </c>
      <c r="D32" s="34">
        <f>(Inittialize!$F5^2)*Inittialize!C$16</f>
        <v>4.5516613563950848E-4</v>
      </c>
      <c r="E32" s="34">
        <f>(Inittialize!$F5^2)*Inittialize!D$16</f>
        <v>4.5516613563950848E-4</v>
      </c>
      <c r="F32" s="34">
        <f>(Inittialize!$F5^2)*Inittialize!E$16</f>
        <v>4.5516613563950848E-4</v>
      </c>
      <c r="G32" s="34">
        <f>(Inittialize!$F5^2)*Inittialize!F$16</f>
        <v>4.5516613563950848E-4</v>
      </c>
      <c r="H32" s="34">
        <f>(Inittialize!$F5^2)*Inittialize!G$16</f>
        <v>4.5516613563950848E-4</v>
      </c>
      <c r="I32" s="34">
        <f>(Inittialize!$F5^2)*Inittialize!H$16</f>
        <v>4.5516613563950848E-4</v>
      </c>
      <c r="J32" s="34">
        <f>(Inittialize!$F5^2)*Inittialize!I$16</f>
        <v>4.5516613563950848E-4</v>
      </c>
      <c r="K32" s="34">
        <f>(Inittialize!F5)^2*(Inittialize!J$16)*(Inittialize!$C$21)</f>
        <v>1.6806134238997238E-3</v>
      </c>
    </row>
    <row r="33" spans="1:13" x14ac:dyDescent="0.2">
      <c r="A33" s="32">
        <v>5</v>
      </c>
      <c r="B33" s="34">
        <f>(Inittialize!$A$16)^2*Inittialize!F6*(Inittialize!$C$20)</f>
        <v>3.1511501698119817E-4</v>
      </c>
      <c r="C33" s="34">
        <f>(Inittialize!$F6^2)*Inittialize!B$16</f>
        <v>4.5516613563950848E-4</v>
      </c>
      <c r="D33" s="34">
        <f>(Inittialize!$F6^2)*Inittialize!C$16</f>
        <v>4.5516613563950848E-4</v>
      </c>
      <c r="E33" s="34">
        <f>(Inittialize!$F6^2)*Inittialize!D$16</f>
        <v>4.5516613563950848E-4</v>
      </c>
      <c r="F33" s="34">
        <f>(Inittialize!$F6^2)*Inittialize!E$16</f>
        <v>4.5516613563950848E-4</v>
      </c>
      <c r="G33" s="34">
        <f>(Inittialize!$F6^2)*Inittialize!F$16</f>
        <v>4.5516613563950848E-4</v>
      </c>
      <c r="H33" s="34">
        <f>(Inittialize!$F6^2)*Inittialize!G$16</f>
        <v>4.5516613563950848E-4</v>
      </c>
      <c r="I33" s="34">
        <f>(Inittialize!$F6^2)*Inittialize!H$16</f>
        <v>4.5516613563950848E-4</v>
      </c>
      <c r="J33" s="34">
        <f>(Inittialize!$F6^2)*Inittialize!I$16</f>
        <v>4.5516613563950848E-4</v>
      </c>
      <c r="K33" s="34">
        <f>(Inittialize!F6)^2*(Inittialize!J$16)*(Inittialize!$C$21)</f>
        <v>1.6806134238997238E-3</v>
      </c>
    </row>
    <row r="34" spans="1:13" x14ac:dyDescent="0.2">
      <c r="A34" s="32">
        <v>6</v>
      </c>
      <c r="B34" s="34">
        <f>(Inittialize!$A$16)^2*Inittialize!F7*(Inittialize!$C$20)</f>
        <v>3.1511501698119817E-4</v>
      </c>
      <c r="C34" s="34">
        <f>(Inittialize!$F7^2)*Inittialize!B$16</f>
        <v>4.5516613563950848E-4</v>
      </c>
      <c r="D34" s="34">
        <f>(Inittialize!$F7^2)*Inittialize!C$16</f>
        <v>4.5516613563950848E-4</v>
      </c>
      <c r="E34" s="34">
        <f>(Inittialize!$F7^2)*Inittialize!D$16</f>
        <v>4.5516613563950848E-4</v>
      </c>
      <c r="F34" s="34">
        <f>(Inittialize!$F7^2)*Inittialize!E$16</f>
        <v>4.5516613563950848E-4</v>
      </c>
      <c r="G34" s="34">
        <f>(Inittialize!$F7^2)*Inittialize!F$16</f>
        <v>4.5516613563950848E-4</v>
      </c>
      <c r="H34" s="34">
        <f>(Inittialize!$F7^2)*Inittialize!G$16</f>
        <v>4.5516613563950848E-4</v>
      </c>
      <c r="I34" s="34">
        <f>(Inittialize!$F7^2)*Inittialize!H$16</f>
        <v>4.5516613563950848E-4</v>
      </c>
      <c r="J34" s="34">
        <f>(Inittialize!$F7^2)*Inittialize!I$16</f>
        <v>4.5516613563950848E-4</v>
      </c>
      <c r="K34" s="34">
        <f>(Inittialize!F7)^2*(Inittialize!J$16)*(Inittialize!$C$21)</f>
        <v>1.6806134238997238E-3</v>
      </c>
    </row>
    <row r="35" spans="1:13" x14ac:dyDescent="0.2">
      <c r="A35" s="32">
        <v>7</v>
      </c>
      <c r="B35" s="34">
        <f>(Inittialize!$A$16)^2*Inittialize!F8*(Inittialize!$C$20)</f>
        <v>3.1511501698119817E-4</v>
      </c>
      <c r="C35" s="34">
        <f>(Inittialize!$F8^2)*Inittialize!B$16</f>
        <v>4.5516613563950848E-4</v>
      </c>
      <c r="D35" s="34">
        <f>(Inittialize!$F8^2)*Inittialize!C$16</f>
        <v>4.5516613563950848E-4</v>
      </c>
      <c r="E35" s="34">
        <f>(Inittialize!$F8^2)*Inittialize!D$16</f>
        <v>4.5516613563950848E-4</v>
      </c>
      <c r="F35" s="34">
        <f>(Inittialize!$F8^2)*Inittialize!E$16</f>
        <v>4.5516613563950848E-4</v>
      </c>
      <c r="G35" s="34">
        <f>(Inittialize!$F8^2)*Inittialize!F$16</f>
        <v>4.5516613563950848E-4</v>
      </c>
      <c r="H35" s="34">
        <f>(Inittialize!$F8^2)*Inittialize!G$16</f>
        <v>4.5516613563950848E-4</v>
      </c>
      <c r="I35" s="34">
        <f>(Inittialize!$F8^2)*Inittialize!H$16</f>
        <v>4.5516613563950848E-4</v>
      </c>
      <c r="J35" s="34">
        <f>(Inittialize!$F8^2)*Inittialize!I$16</f>
        <v>4.5516613563950848E-4</v>
      </c>
      <c r="K35" s="34">
        <f>(Inittialize!F8)^2*(Inittialize!J$16)*(Inittialize!$C$21)</f>
        <v>1.6806134238997238E-3</v>
      </c>
    </row>
    <row r="36" spans="1:13" x14ac:dyDescent="0.2">
      <c r="A36" s="32">
        <v>8</v>
      </c>
      <c r="B36" s="34">
        <f>(Inittialize!$A$16)^2*Inittialize!F9*(Inittialize!$C$20)</f>
        <v>3.1511501698119817E-4</v>
      </c>
      <c r="C36" s="34">
        <f>(Inittialize!$F9^2)*Inittialize!B$16</f>
        <v>4.5516613563950848E-4</v>
      </c>
      <c r="D36" s="34">
        <f>(Inittialize!$F9^2)*Inittialize!C$16</f>
        <v>4.5516613563950848E-4</v>
      </c>
      <c r="E36" s="34">
        <f>(Inittialize!$F9^2)*Inittialize!D$16</f>
        <v>4.5516613563950848E-4</v>
      </c>
      <c r="F36" s="34">
        <f>(Inittialize!$F9^2)*Inittialize!E$16</f>
        <v>4.5516613563950848E-4</v>
      </c>
      <c r="G36" s="34">
        <f>(Inittialize!$F9^2)*Inittialize!F$16</f>
        <v>4.5516613563950848E-4</v>
      </c>
      <c r="H36" s="34">
        <f>(Inittialize!$F9^2)*Inittialize!G$16</f>
        <v>4.5516613563950848E-4</v>
      </c>
      <c r="I36" s="34">
        <f>(Inittialize!$F9^2)*Inittialize!H$16</f>
        <v>4.5516613563950848E-4</v>
      </c>
      <c r="J36" s="34">
        <f>(Inittialize!$F9^2)*Inittialize!I$16</f>
        <v>4.5516613563950848E-4</v>
      </c>
      <c r="K36" s="34">
        <f>(Inittialize!F9)^2*(Inittialize!J$16)*(Inittialize!$C$21)</f>
        <v>1.6806134238997238E-3</v>
      </c>
    </row>
    <row r="37" spans="1:13" x14ac:dyDescent="0.2">
      <c r="A37" s="32">
        <v>9</v>
      </c>
      <c r="B37" s="34">
        <f>(Inittialize!$A$16)^2*Inittialize!F10*(Inittialize!$C$20)</f>
        <v>3.1511501698119817E-4</v>
      </c>
      <c r="C37" s="34">
        <f>(Inittialize!$F10^2)*Inittialize!B$16</f>
        <v>4.5516613563950848E-4</v>
      </c>
      <c r="D37" s="34">
        <f>(Inittialize!$F10^2)*Inittialize!C$16</f>
        <v>4.5516613563950848E-4</v>
      </c>
      <c r="E37" s="34">
        <f>(Inittialize!$F10^2)*Inittialize!D$16</f>
        <v>4.5516613563950848E-4</v>
      </c>
      <c r="F37" s="34">
        <f>(Inittialize!$F10^2)*Inittialize!E$16</f>
        <v>4.5516613563950848E-4</v>
      </c>
      <c r="G37" s="34">
        <f>(Inittialize!$F10^2)*Inittialize!F$16</f>
        <v>4.5516613563950848E-4</v>
      </c>
      <c r="H37" s="34">
        <f>(Inittialize!$F10^2)*Inittialize!G$16</f>
        <v>4.5516613563950848E-4</v>
      </c>
      <c r="I37" s="34">
        <f>(Inittialize!$F10^2)*Inittialize!H$16</f>
        <v>4.5516613563950848E-4</v>
      </c>
      <c r="J37" s="34">
        <f>(Inittialize!$F10^2)*Inittialize!I$16</f>
        <v>4.5516613563950848E-4</v>
      </c>
      <c r="K37" s="34">
        <f>(Inittialize!F10)^2*(Inittialize!J$16)*(Inittialize!$C$21)</f>
        <v>1.6806134238997238E-3</v>
      </c>
    </row>
    <row r="38" spans="1:13" x14ac:dyDescent="0.2">
      <c r="A38" s="32">
        <v>10</v>
      </c>
      <c r="B38" s="34">
        <f>(Inittialize!F11)^2*(Inittialize!A16)*(Inittialize!$C$20)</f>
        <v>5.0418402716991707E-3</v>
      </c>
      <c r="C38" s="34">
        <f>(Inittialize!$F11^2)*Inittialize!B$16</f>
        <v>7.2826581702321357E-3</v>
      </c>
      <c r="D38" s="34">
        <f>(Inittialize!$F11^2)*Inittialize!C$16</f>
        <v>7.2826581702321357E-3</v>
      </c>
      <c r="E38" s="34">
        <f>(Inittialize!$F11^2)*Inittialize!D$16</f>
        <v>7.2826581702321357E-3</v>
      </c>
      <c r="F38" s="34">
        <f>(Inittialize!$F11^2)*Inittialize!E$16</f>
        <v>7.2826581702321357E-3</v>
      </c>
      <c r="G38" s="34">
        <f>(Inittialize!$F11^2)*Inittialize!F$16</f>
        <v>7.2826581702321357E-3</v>
      </c>
      <c r="H38" s="34">
        <f>(Inittialize!$F11^2)*Inittialize!G$16</f>
        <v>7.2826581702321357E-3</v>
      </c>
      <c r="I38" s="34">
        <f>(Inittialize!$F11^2)*Inittialize!H$16</f>
        <v>7.2826581702321357E-3</v>
      </c>
      <c r="J38" s="34">
        <f>(Inittialize!$F11^2)*Inittialize!I$16</f>
        <v>7.2826581702321357E-3</v>
      </c>
      <c r="K38" s="34">
        <f>(Inittialize!F11)^2*(Inittialize!J$16)*(Inittialize!$C$21)</f>
        <v>2.688981478239558E-2</v>
      </c>
      <c r="M38" s="33">
        <f>SUM(B29:K38)</f>
        <v>0.1409264381499247</v>
      </c>
    </row>
    <row r="39" spans="1:13" x14ac:dyDescent="0.2">
      <c r="B39" s="36"/>
      <c r="C39" s="36"/>
      <c r="D39" s="36"/>
      <c r="E39" s="36"/>
      <c r="F39" s="36"/>
      <c r="G39" s="36"/>
      <c r="H39" s="36"/>
      <c r="I39" s="36"/>
      <c r="J39" s="36"/>
      <c r="K39" s="36"/>
    </row>
    <row r="40" spans="1:13" x14ac:dyDescent="0.2">
      <c r="A40" s="37" t="s">
        <v>11</v>
      </c>
      <c r="B40" s="38"/>
      <c r="C40" s="39">
        <f>2*(1/(9+Rules!$B$6))*(Rules!$B$6/(9+Rules!$B$6))</f>
        <v>4.7337278106508882E-2</v>
      </c>
      <c r="M40" s="33">
        <f>SUM(B3:K17,B19:K27,B29:K38)</f>
        <v>0.95266272189349366</v>
      </c>
    </row>
    <row r="41" spans="1:13" x14ac:dyDescent="0.2">
      <c r="M41" s="33">
        <f>M40+C40</f>
        <v>1.0000000000000024</v>
      </c>
    </row>
    <row r="43" spans="1:13" x14ac:dyDescent="0.2">
      <c r="C43" s="36" t="s">
        <v>12</v>
      </c>
    </row>
    <row r="44" spans="1:13" x14ac:dyDescent="0.2">
      <c r="A44" s="40" t="s">
        <v>13</v>
      </c>
      <c r="B44" s="40"/>
      <c r="C44" s="40">
        <v>2</v>
      </c>
      <c r="D44" s="40">
        <v>3</v>
      </c>
      <c r="E44" s="40">
        <v>4</v>
      </c>
      <c r="F44" s="40">
        <v>5</v>
      </c>
      <c r="G44" s="40">
        <v>6</v>
      </c>
      <c r="H44" s="40">
        <v>7</v>
      </c>
      <c r="I44" s="40">
        <v>8</v>
      </c>
      <c r="J44" s="40">
        <v>9</v>
      </c>
      <c r="K44" s="40">
        <v>10</v>
      </c>
    </row>
    <row r="45" spans="1:13" x14ac:dyDescent="0.2">
      <c r="A45" s="40">
        <v>2</v>
      </c>
      <c r="B45" s="40"/>
      <c r="D45" s="33">
        <f t="shared" ref="D45:K47" si="0">SUM(D$44,$A45)</f>
        <v>5</v>
      </c>
      <c r="E45" s="33">
        <f t="shared" si="0"/>
        <v>6</v>
      </c>
      <c r="F45" s="33">
        <f t="shared" si="0"/>
        <v>7</v>
      </c>
      <c r="G45" s="33">
        <f t="shared" si="0"/>
        <v>8</v>
      </c>
      <c r="H45" s="33">
        <f t="shared" si="0"/>
        <v>9</v>
      </c>
      <c r="I45" s="33">
        <f t="shared" si="0"/>
        <v>10</v>
      </c>
      <c r="J45" s="33">
        <f t="shared" si="0"/>
        <v>11</v>
      </c>
      <c r="K45" s="33">
        <f t="shared" si="0"/>
        <v>12</v>
      </c>
    </row>
    <row r="46" spans="1:13" x14ac:dyDescent="0.2">
      <c r="A46" s="40">
        <v>3</v>
      </c>
      <c r="B46" s="40"/>
      <c r="C46" s="33">
        <f t="shared" ref="C46:E53" si="1">SUM(C$44,$A46)</f>
        <v>5</v>
      </c>
      <c r="E46" s="33">
        <f t="shared" si="0"/>
        <v>7</v>
      </c>
      <c r="F46" s="33">
        <f t="shared" si="0"/>
        <v>8</v>
      </c>
      <c r="G46" s="33">
        <f t="shared" si="0"/>
        <v>9</v>
      </c>
      <c r="H46" s="33">
        <f t="shared" si="0"/>
        <v>10</v>
      </c>
      <c r="I46" s="33">
        <f t="shared" si="0"/>
        <v>11</v>
      </c>
      <c r="J46" s="33">
        <f t="shared" si="0"/>
        <v>12</v>
      </c>
      <c r="K46" s="33">
        <f t="shared" si="0"/>
        <v>13</v>
      </c>
    </row>
    <row r="47" spans="1:13" x14ac:dyDescent="0.2">
      <c r="A47" s="40">
        <v>4</v>
      </c>
      <c r="B47" s="40"/>
      <c r="C47" s="33">
        <f t="shared" si="1"/>
        <v>6</v>
      </c>
      <c r="D47" s="33">
        <f t="shared" si="1"/>
        <v>7</v>
      </c>
      <c r="F47" s="33">
        <f t="shared" si="0"/>
        <v>9</v>
      </c>
      <c r="G47" s="33">
        <f t="shared" si="0"/>
        <v>10</v>
      </c>
      <c r="H47" s="33">
        <f t="shared" si="0"/>
        <v>11</v>
      </c>
      <c r="I47" s="33">
        <f t="shared" si="0"/>
        <v>12</v>
      </c>
      <c r="J47" s="33">
        <f t="shared" si="0"/>
        <v>13</v>
      </c>
      <c r="K47" s="33">
        <f t="shared" si="0"/>
        <v>14</v>
      </c>
    </row>
    <row r="48" spans="1:13" x14ac:dyDescent="0.2">
      <c r="A48" s="40">
        <v>5</v>
      </c>
      <c r="B48" s="40"/>
      <c r="C48" s="33">
        <f t="shared" si="1"/>
        <v>7</v>
      </c>
      <c r="D48" s="33">
        <f t="shared" si="1"/>
        <v>8</v>
      </c>
      <c r="E48" s="33">
        <f t="shared" si="1"/>
        <v>9</v>
      </c>
      <c r="G48" s="33">
        <f>SUM(G$44,$A48)</f>
        <v>11</v>
      </c>
      <c r="H48" s="33">
        <f>SUM(H$44,$A48)</f>
        <v>12</v>
      </c>
      <c r="I48" s="33">
        <f>SUM(I$44,$A48)</f>
        <v>13</v>
      </c>
      <c r="J48" s="33">
        <f>SUM(J$44,$A48)</f>
        <v>14</v>
      </c>
      <c r="K48" s="33">
        <f>SUM(K$44,$A48)</f>
        <v>15</v>
      </c>
    </row>
    <row r="49" spans="1:11" x14ac:dyDescent="0.2">
      <c r="A49" s="40">
        <v>6</v>
      </c>
      <c r="B49" s="40"/>
      <c r="C49" s="33">
        <f t="shared" si="1"/>
        <v>8</v>
      </c>
      <c r="D49" s="33">
        <f t="shared" si="1"/>
        <v>9</v>
      </c>
      <c r="E49" s="33">
        <f t="shared" si="1"/>
        <v>10</v>
      </c>
      <c r="F49" s="33">
        <f>SUM(F$44,$A49)</f>
        <v>11</v>
      </c>
      <c r="H49" s="33">
        <f>SUM(H$44,$A49)</f>
        <v>13</v>
      </c>
      <c r="I49" s="33">
        <f>SUM(I$44,$A49)</f>
        <v>14</v>
      </c>
      <c r="J49" s="33">
        <f>SUM(J$44,$A49)</f>
        <v>15</v>
      </c>
      <c r="K49" s="33">
        <f>SUM(K$44,$A49)</f>
        <v>16</v>
      </c>
    </row>
    <row r="50" spans="1:11" x14ac:dyDescent="0.2">
      <c r="A50" s="40">
        <v>7</v>
      </c>
      <c r="B50" s="40"/>
      <c r="C50" s="33">
        <f t="shared" si="1"/>
        <v>9</v>
      </c>
      <c r="D50" s="33">
        <f t="shared" si="1"/>
        <v>10</v>
      </c>
      <c r="E50" s="33">
        <f t="shared" si="1"/>
        <v>11</v>
      </c>
      <c r="F50" s="33">
        <f>SUM(F$44,$A50)</f>
        <v>12</v>
      </c>
      <c r="G50" s="33">
        <f>SUM(G$44,$A50)</f>
        <v>13</v>
      </c>
      <c r="I50" s="33">
        <f>SUM(I$44,$A50)</f>
        <v>15</v>
      </c>
      <c r="J50" s="33">
        <f>SUM(J$44,$A50)</f>
        <v>16</v>
      </c>
      <c r="K50" s="33">
        <f>SUM(K$44,$A50)</f>
        <v>17</v>
      </c>
    </row>
    <row r="51" spans="1:11" x14ac:dyDescent="0.2">
      <c r="A51" s="40">
        <v>8</v>
      </c>
      <c r="B51" s="40"/>
      <c r="C51" s="33">
        <f t="shared" si="1"/>
        <v>10</v>
      </c>
      <c r="D51" s="33">
        <f t="shared" si="1"/>
        <v>11</v>
      </c>
      <c r="E51" s="33">
        <f t="shared" si="1"/>
        <v>12</v>
      </c>
      <c r="F51" s="33">
        <f>SUM(F$44,$A51)</f>
        <v>13</v>
      </c>
      <c r="G51" s="33">
        <f>SUM(G$44,$A51)</f>
        <v>14</v>
      </c>
      <c r="H51" s="33">
        <f>SUM(H$44,$A51)</f>
        <v>15</v>
      </c>
      <c r="J51" s="33">
        <f>SUM(J$44,$A51)</f>
        <v>17</v>
      </c>
      <c r="K51" s="33">
        <f>SUM(K$44,$A51)</f>
        <v>18</v>
      </c>
    </row>
    <row r="52" spans="1:11" x14ac:dyDescent="0.2">
      <c r="A52" s="40">
        <v>9</v>
      </c>
      <c r="B52" s="40"/>
      <c r="C52" s="33">
        <f t="shared" si="1"/>
        <v>11</v>
      </c>
      <c r="D52" s="33">
        <f t="shared" si="1"/>
        <v>12</v>
      </c>
      <c r="E52" s="33">
        <f t="shared" si="1"/>
        <v>13</v>
      </c>
      <c r="F52" s="33">
        <f>SUM(F$44,$A52)</f>
        <v>14</v>
      </c>
      <c r="G52" s="33">
        <f>SUM(G$44,$A52)</f>
        <v>15</v>
      </c>
      <c r="H52" s="33">
        <f>SUM(H$44,$A52)</f>
        <v>16</v>
      </c>
      <c r="I52" s="33">
        <f>SUM(I$44,$A52)</f>
        <v>17</v>
      </c>
      <c r="K52" s="33">
        <f>SUM(K$44,$A52)</f>
        <v>19</v>
      </c>
    </row>
    <row r="53" spans="1:11" x14ac:dyDescent="0.2">
      <c r="A53" s="40">
        <v>10</v>
      </c>
      <c r="B53" s="40"/>
      <c r="C53" s="33">
        <f t="shared" si="1"/>
        <v>12</v>
      </c>
      <c r="D53" s="33">
        <f t="shared" si="1"/>
        <v>13</v>
      </c>
      <c r="E53" s="33">
        <f t="shared" si="1"/>
        <v>14</v>
      </c>
      <c r="F53" s="33">
        <f>SUM(F$44,$A53)</f>
        <v>15</v>
      </c>
      <c r="G53" s="33">
        <f>SUM(G$44,$A53)</f>
        <v>16</v>
      </c>
      <c r="H53" s="33">
        <f>SUM(H$44,$A53)</f>
        <v>17</v>
      </c>
      <c r="I53" s="33">
        <f>SUM(I$44,$A53)</f>
        <v>18</v>
      </c>
      <c r="J53" s="33">
        <f>SUM(J$44,$A53)</f>
        <v>19</v>
      </c>
    </row>
    <row r="54" spans="1:11" x14ac:dyDescent="0.2">
      <c r="A54" s="40" t="s">
        <v>1</v>
      </c>
      <c r="B54" s="40"/>
    </row>
    <row r="56" spans="1:11" x14ac:dyDescent="0.2">
      <c r="C56" s="36" t="s">
        <v>12</v>
      </c>
    </row>
    <row r="57" spans="1:11" x14ac:dyDescent="0.2">
      <c r="A57" s="40" t="s">
        <v>13</v>
      </c>
      <c r="B57" s="40"/>
      <c r="C57" s="40">
        <v>2</v>
      </c>
      <c r="D57" s="40">
        <v>3</v>
      </c>
      <c r="E57" s="40">
        <v>4</v>
      </c>
      <c r="F57" s="40">
        <v>5</v>
      </c>
      <c r="G57" s="40">
        <v>6</v>
      </c>
      <c r="H57" s="40">
        <v>7</v>
      </c>
      <c r="I57" s="40">
        <v>8</v>
      </c>
      <c r="J57" s="40">
        <v>9</v>
      </c>
      <c r="K57" s="40">
        <v>10</v>
      </c>
    </row>
    <row r="58" spans="1:11" x14ac:dyDescent="0.2">
      <c r="A58" s="40">
        <v>2</v>
      </c>
      <c r="B58" s="40"/>
      <c r="D58" s="33">
        <f>Inittialize!$B16*Inittialize!C16</f>
        <v>5.9171597633136102E-3</v>
      </c>
      <c r="E58" s="33">
        <f>Inittialize!$B16*Inittialize!D16</f>
        <v>5.9171597633136102E-3</v>
      </c>
      <c r="F58" s="33">
        <f>Inittialize!$B16*Inittialize!E16</f>
        <v>5.9171597633136102E-3</v>
      </c>
      <c r="G58" s="33">
        <f>Inittialize!$B16*Inittialize!F16</f>
        <v>5.9171597633136102E-3</v>
      </c>
      <c r="H58" s="33">
        <f>Inittialize!$B16*Inittialize!G16</f>
        <v>5.9171597633136102E-3</v>
      </c>
      <c r="I58" s="33">
        <f>Inittialize!$B16*Inittialize!H16</f>
        <v>5.9171597633136102E-3</v>
      </c>
      <c r="J58" s="33">
        <f>Inittialize!$B16*Inittialize!I16</f>
        <v>5.9171597633136102E-3</v>
      </c>
      <c r="K58" s="33">
        <f>Inittialize!$B16*Inittialize!J16</f>
        <v>2.3668639053254441E-2</v>
      </c>
    </row>
    <row r="59" spans="1:11" x14ac:dyDescent="0.2">
      <c r="A59" s="40">
        <v>3</v>
      </c>
      <c r="B59" s="40"/>
      <c r="C59" s="33">
        <f>Inittialize!$C16*Inittialize!B16</f>
        <v>5.9171597633136102E-3</v>
      </c>
      <c r="E59" s="33">
        <f>Inittialize!$C16*Inittialize!D16</f>
        <v>5.9171597633136102E-3</v>
      </c>
      <c r="F59" s="33">
        <f>Inittialize!$C16*Inittialize!E16</f>
        <v>5.9171597633136102E-3</v>
      </c>
      <c r="G59" s="33">
        <f>Inittialize!$C16*Inittialize!F16</f>
        <v>5.9171597633136102E-3</v>
      </c>
      <c r="H59" s="33">
        <f>Inittialize!$C16*Inittialize!G16</f>
        <v>5.9171597633136102E-3</v>
      </c>
      <c r="I59" s="33">
        <f>Inittialize!$C16*Inittialize!H16</f>
        <v>5.9171597633136102E-3</v>
      </c>
      <c r="J59" s="33">
        <f>Inittialize!$C16*Inittialize!I16</f>
        <v>5.9171597633136102E-3</v>
      </c>
      <c r="K59" s="33">
        <f>Inittialize!$C16*Inittialize!J16</f>
        <v>2.3668639053254441E-2</v>
      </c>
    </row>
    <row r="60" spans="1:11" x14ac:dyDescent="0.2">
      <c r="A60" s="40">
        <v>4</v>
      </c>
      <c r="B60" s="40"/>
      <c r="C60" s="33">
        <f>Inittialize!$D16*Inittialize!B16</f>
        <v>5.9171597633136102E-3</v>
      </c>
      <c r="D60" s="33">
        <f>Inittialize!$D16*Inittialize!C16</f>
        <v>5.9171597633136102E-3</v>
      </c>
      <c r="F60" s="33">
        <f>Inittialize!$D16*Inittialize!E16</f>
        <v>5.9171597633136102E-3</v>
      </c>
      <c r="G60" s="33">
        <f>Inittialize!$D16*Inittialize!F16</f>
        <v>5.9171597633136102E-3</v>
      </c>
      <c r="H60" s="33">
        <f>Inittialize!$D16*Inittialize!G16</f>
        <v>5.9171597633136102E-3</v>
      </c>
      <c r="I60" s="33">
        <f>Inittialize!$D16*Inittialize!H16</f>
        <v>5.9171597633136102E-3</v>
      </c>
      <c r="J60" s="33">
        <f>Inittialize!$D16*Inittialize!I16</f>
        <v>5.9171597633136102E-3</v>
      </c>
      <c r="K60" s="33">
        <f>Inittialize!$D16*Inittialize!J16</f>
        <v>2.3668639053254441E-2</v>
      </c>
    </row>
    <row r="61" spans="1:11" x14ac:dyDescent="0.2">
      <c r="A61" s="40">
        <v>5</v>
      </c>
      <c r="B61" s="40"/>
      <c r="C61" s="33">
        <f>Inittialize!$E16*Inittialize!B16</f>
        <v>5.9171597633136102E-3</v>
      </c>
      <c r="D61" s="33">
        <f>Inittialize!$E16*Inittialize!C16</f>
        <v>5.9171597633136102E-3</v>
      </c>
      <c r="E61" s="33">
        <f>Inittialize!$E16*Inittialize!D16</f>
        <v>5.9171597633136102E-3</v>
      </c>
      <c r="G61" s="33">
        <f>Inittialize!$E16*Inittialize!F16</f>
        <v>5.9171597633136102E-3</v>
      </c>
      <c r="H61" s="33">
        <f>Inittialize!$E16*Inittialize!G16</f>
        <v>5.9171597633136102E-3</v>
      </c>
      <c r="I61" s="33">
        <f>Inittialize!$E16*Inittialize!H16</f>
        <v>5.9171597633136102E-3</v>
      </c>
      <c r="J61" s="33">
        <f>Inittialize!$E16*Inittialize!I16</f>
        <v>5.9171597633136102E-3</v>
      </c>
      <c r="K61" s="33">
        <f>Inittialize!$E16*Inittialize!J16</f>
        <v>2.3668639053254441E-2</v>
      </c>
    </row>
    <row r="62" spans="1:11" x14ac:dyDescent="0.2">
      <c r="A62" s="40">
        <v>6</v>
      </c>
      <c r="B62" s="40"/>
      <c r="C62" s="33">
        <f>Inittialize!$F16*Inittialize!B16</f>
        <v>5.9171597633136102E-3</v>
      </c>
      <c r="D62" s="33">
        <f>Inittialize!$F16*Inittialize!C16</f>
        <v>5.9171597633136102E-3</v>
      </c>
      <c r="E62" s="33">
        <f>Inittialize!$F16*Inittialize!D16</f>
        <v>5.9171597633136102E-3</v>
      </c>
      <c r="F62" s="33">
        <f>Inittialize!$F16*Inittialize!E16</f>
        <v>5.9171597633136102E-3</v>
      </c>
      <c r="H62" s="33">
        <f>Inittialize!$F16*Inittialize!G16</f>
        <v>5.9171597633136102E-3</v>
      </c>
      <c r="I62" s="33">
        <f>Inittialize!$F16*Inittialize!H16</f>
        <v>5.9171597633136102E-3</v>
      </c>
      <c r="J62" s="33">
        <f>Inittialize!$F16*Inittialize!I16</f>
        <v>5.9171597633136102E-3</v>
      </c>
      <c r="K62" s="33">
        <f>Inittialize!$F16*Inittialize!J16</f>
        <v>2.3668639053254441E-2</v>
      </c>
    </row>
    <row r="63" spans="1:11" x14ac:dyDescent="0.2">
      <c r="A63" s="40">
        <v>7</v>
      </c>
      <c r="B63" s="40"/>
      <c r="C63" s="33">
        <f>Inittialize!$G16*Inittialize!B16</f>
        <v>5.9171597633136102E-3</v>
      </c>
      <c r="D63" s="33">
        <f>Inittialize!$G16*Inittialize!C16</f>
        <v>5.9171597633136102E-3</v>
      </c>
      <c r="E63" s="33">
        <f>Inittialize!$G16*Inittialize!D16</f>
        <v>5.9171597633136102E-3</v>
      </c>
      <c r="F63" s="33">
        <f>Inittialize!$G16*Inittialize!E16</f>
        <v>5.9171597633136102E-3</v>
      </c>
      <c r="G63" s="33">
        <f>Inittialize!$G16*Inittialize!F16</f>
        <v>5.9171597633136102E-3</v>
      </c>
      <c r="I63" s="33">
        <f>Inittialize!$G16*Inittialize!H16</f>
        <v>5.9171597633136102E-3</v>
      </c>
      <c r="J63" s="33">
        <f>Inittialize!$G16*Inittialize!I16</f>
        <v>5.9171597633136102E-3</v>
      </c>
      <c r="K63" s="33">
        <f>Inittialize!$G16*Inittialize!J16</f>
        <v>2.3668639053254441E-2</v>
      </c>
    </row>
    <row r="64" spans="1:11" x14ac:dyDescent="0.2">
      <c r="A64" s="40">
        <v>8</v>
      </c>
      <c r="B64" s="40"/>
      <c r="C64" s="33">
        <f>Inittialize!$H16*Inittialize!B16</f>
        <v>5.9171597633136102E-3</v>
      </c>
      <c r="D64" s="33">
        <f>Inittialize!$H16*Inittialize!C16</f>
        <v>5.9171597633136102E-3</v>
      </c>
      <c r="E64" s="33">
        <f>Inittialize!$H16*Inittialize!D16</f>
        <v>5.9171597633136102E-3</v>
      </c>
      <c r="F64" s="33">
        <f>Inittialize!$H16*Inittialize!E16</f>
        <v>5.9171597633136102E-3</v>
      </c>
      <c r="G64" s="33">
        <f>Inittialize!$H16*Inittialize!F16</f>
        <v>5.9171597633136102E-3</v>
      </c>
      <c r="H64" s="33">
        <f>Inittialize!$H16*Inittialize!G16</f>
        <v>5.9171597633136102E-3</v>
      </c>
      <c r="J64" s="33">
        <f>Inittialize!$H16*Inittialize!I16</f>
        <v>5.9171597633136102E-3</v>
      </c>
      <c r="K64" s="33">
        <f>Inittialize!$H16*Inittialize!J16</f>
        <v>2.3668639053254441E-2</v>
      </c>
    </row>
    <row r="65" spans="1:11" x14ac:dyDescent="0.2">
      <c r="A65" s="40">
        <v>9</v>
      </c>
      <c r="B65" s="40"/>
      <c r="C65" s="33">
        <f>(1/(9+Rules!$B$6))^2</f>
        <v>5.9171597633136102E-3</v>
      </c>
      <c r="D65" s="33">
        <f>(1/(9+Rules!$B$6))^2</f>
        <v>5.9171597633136102E-3</v>
      </c>
      <c r="E65" s="33">
        <f>(1/(9+Rules!$B$6))^2</f>
        <v>5.9171597633136102E-3</v>
      </c>
      <c r="F65" s="33">
        <f>(1/(9+Rules!$B$6))^2</f>
        <v>5.9171597633136102E-3</v>
      </c>
      <c r="G65" s="33">
        <f>(1/(9+Rules!$B$6))^2</f>
        <v>5.9171597633136102E-3</v>
      </c>
      <c r="H65" s="33">
        <f>(1/(9+Rules!$B$6))^2</f>
        <v>5.9171597633136102E-3</v>
      </c>
      <c r="I65" s="33">
        <f>(1/(9+Rules!$B$6))^2</f>
        <v>5.9171597633136102E-3</v>
      </c>
      <c r="K65" s="33">
        <f>Inittialize!$I16*Inittialize!J16</f>
        <v>2.3668639053254441E-2</v>
      </c>
    </row>
    <row r="66" spans="1:11" x14ac:dyDescent="0.2">
      <c r="A66" s="40">
        <v>10</v>
      </c>
      <c r="B66" s="40"/>
      <c r="C66" s="33">
        <f>Inittialize!B16*Inittialize!$J16</f>
        <v>2.3668639053254441E-2</v>
      </c>
      <c r="D66" s="33">
        <f>Inittialize!C16*Inittialize!$J16</f>
        <v>2.3668639053254441E-2</v>
      </c>
      <c r="E66" s="33">
        <f>Inittialize!D16*Inittialize!$J16</f>
        <v>2.3668639053254441E-2</v>
      </c>
      <c r="F66" s="33">
        <f>Inittialize!E16*Inittialize!$J16</f>
        <v>2.3668639053254441E-2</v>
      </c>
      <c r="G66" s="33">
        <f>Inittialize!F16*Inittialize!$J16</f>
        <v>2.3668639053254441E-2</v>
      </c>
      <c r="H66" s="33">
        <f>Inittialize!G16*Inittialize!$J16</f>
        <v>2.3668639053254441E-2</v>
      </c>
      <c r="I66" s="33">
        <f>Inittialize!H16*Inittialize!$J16</f>
        <v>2.3668639053254441E-2</v>
      </c>
      <c r="J66" s="33">
        <f>Inittialize!I16*Inittialize!$J16</f>
        <v>2.3668639053254441E-2</v>
      </c>
    </row>
    <row r="67" spans="1:11" x14ac:dyDescent="0.2">
      <c r="A67" s="40" t="s">
        <v>1</v>
      </c>
      <c r="B67" s="40"/>
    </row>
    <row r="69" spans="1:11" x14ac:dyDescent="0.2">
      <c r="A69" s="40"/>
      <c r="B69" s="40"/>
    </row>
    <row r="70" spans="1:11" x14ac:dyDescent="0.2">
      <c r="A70" s="33" t="s">
        <v>9</v>
      </c>
      <c r="C70" s="33" t="s">
        <v>14</v>
      </c>
      <c r="E70" s="33" t="s">
        <v>15</v>
      </c>
    </row>
    <row r="71" spans="1:11" ht="16" x14ac:dyDescent="0.2">
      <c r="A71" s="33">
        <v>5</v>
      </c>
      <c r="C71" s="33">
        <f t="shared" ref="C71:C85" si="2">SUMIF($C$45:$K$53,A71,$C$58:$K$66)</f>
        <v>1.183431952662722E-2</v>
      </c>
      <c r="E71" s="41">
        <f>C71</f>
        <v>1.183431952662722E-2</v>
      </c>
    </row>
    <row r="72" spans="1:11" ht="16" x14ac:dyDescent="0.2">
      <c r="A72" s="33">
        <v>6</v>
      </c>
      <c r="C72" s="33">
        <f t="shared" si="2"/>
        <v>1.183431952662722E-2</v>
      </c>
      <c r="E72" s="41">
        <f t="shared" ref="E72:E85" si="3">C72</f>
        <v>1.183431952662722E-2</v>
      </c>
    </row>
    <row r="73" spans="1:11" ht="16" x14ac:dyDescent="0.2">
      <c r="A73" s="33">
        <v>7</v>
      </c>
      <c r="C73" s="33">
        <f t="shared" si="2"/>
        <v>2.3668639053254441E-2</v>
      </c>
      <c r="E73" s="41">
        <f t="shared" si="3"/>
        <v>2.3668639053254441E-2</v>
      </c>
    </row>
    <row r="74" spans="1:11" ht="16" x14ac:dyDescent="0.2">
      <c r="A74" s="33">
        <v>8</v>
      </c>
      <c r="C74" s="33">
        <f t="shared" si="2"/>
        <v>2.3668639053254441E-2</v>
      </c>
      <c r="E74" s="41">
        <f t="shared" si="3"/>
        <v>2.3668639053254441E-2</v>
      </c>
    </row>
    <row r="75" spans="1:11" ht="16" x14ac:dyDescent="0.2">
      <c r="A75" s="33">
        <v>9</v>
      </c>
      <c r="C75" s="33">
        <f t="shared" si="2"/>
        <v>3.5502958579881665E-2</v>
      </c>
      <c r="E75" s="41">
        <f t="shared" si="3"/>
        <v>3.5502958579881665E-2</v>
      </c>
    </row>
    <row r="76" spans="1:11" ht="16" x14ac:dyDescent="0.2">
      <c r="A76" s="33">
        <v>10</v>
      </c>
      <c r="C76" s="33">
        <f t="shared" si="2"/>
        <v>3.5502958579881665E-2</v>
      </c>
      <c r="E76" s="41">
        <f t="shared" si="3"/>
        <v>3.5502958579881665E-2</v>
      </c>
    </row>
    <row r="77" spans="1:11" ht="16" x14ac:dyDescent="0.2">
      <c r="A77" s="33">
        <v>11</v>
      </c>
      <c r="C77" s="33">
        <f t="shared" si="2"/>
        <v>4.7337278106508889E-2</v>
      </c>
      <c r="E77" s="41">
        <f t="shared" si="3"/>
        <v>4.7337278106508889E-2</v>
      </c>
    </row>
    <row r="78" spans="1:11" ht="16" x14ac:dyDescent="0.2">
      <c r="A78" s="33">
        <v>12</v>
      </c>
      <c r="C78" s="33">
        <f t="shared" si="2"/>
        <v>8.2840236686390553E-2</v>
      </c>
      <c r="E78" s="41">
        <f t="shared" si="3"/>
        <v>8.2840236686390553E-2</v>
      </c>
    </row>
    <row r="79" spans="1:11" ht="16" x14ac:dyDescent="0.2">
      <c r="A79" s="33">
        <v>13</v>
      </c>
      <c r="C79" s="33">
        <f t="shared" si="2"/>
        <v>8.2840236686390553E-2</v>
      </c>
      <c r="E79" s="41">
        <f t="shared" si="3"/>
        <v>8.2840236686390553E-2</v>
      </c>
    </row>
    <row r="80" spans="1:11" ht="16" x14ac:dyDescent="0.2">
      <c r="A80" s="33">
        <v>14</v>
      </c>
      <c r="C80" s="33">
        <f t="shared" si="2"/>
        <v>7.1005917159763329E-2</v>
      </c>
      <c r="E80" s="41">
        <f t="shared" si="3"/>
        <v>7.1005917159763329E-2</v>
      </c>
    </row>
    <row r="81" spans="1:5" ht="16" x14ac:dyDescent="0.2">
      <c r="A81" s="33">
        <v>15</v>
      </c>
      <c r="C81" s="33">
        <f t="shared" si="2"/>
        <v>7.1005917159763329E-2</v>
      </c>
      <c r="E81" s="41">
        <f t="shared" si="3"/>
        <v>7.1005917159763329E-2</v>
      </c>
    </row>
    <row r="82" spans="1:5" ht="16" x14ac:dyDescent="0.2">
      <c r="A82" s="33">
        <v>16</v>
      </c>
      <c r="C82" s="33">
        <f t="shared" si="2"/>
        <v>5.9171597633136105E-2</v>
      </c>
      <c r="E82" s="41">
        <f t="shared" si="3"/>
        <v>5.9171597633136105E-2</v>
      </c>
    </row>
    <row r="83" spans="1:5" ht="16" x14ac:dyDescent="0.2">
      <c r="A83" s="33">
        <v>17</v>
      </c>
      <c r="C83" s="33">
        <f t="shared" si="2"/>
        <v>5.9171597633136105E-2</v>
      </c>
      <c r="E83" s="41">
        <f t="shared" si="3"/>
        <v>5.9171597633136105E-2</v>
      </c>
    </row>
    <row r="84" spans="1:5" ht="16" x14ac:dyDescent="0.2">
      <c r="A84" s="33">
        <v>18</v>
      </c>
      <c r="C84" s="33">
        <f t="shared" si="2"/>
        <v>4.7337278106508882E-2</v>
      </c>
      <c r="E84" s="41">
        <f t="shared" si="3"/>
        <v>4.7337278106508882E-2</v>
      </c>
    </row>
    <row r="85" spans="1:5" ht="16" x14ac:dyDescent="0.2">
      <c r="A85" s="33">
        <v>19</v>
      </c>
      <c r="C85" s="33">
        <f t="shared" si="2"/>
        <v>4.7337278106508882E-2</v>
      </c>
      <c r="E85" s="41">
        <f t="shared" si="3"/>
        <v>4.7337278106508882E-2</v>
      </c>
    </row>
    <row r="87" spans="1:5" x14ac:dyDescent="0.2">
      <c r="C87" s="33">
        <f>SUM(C71:C86)</f>
        <v>0.71005917159763332</v>
      </c>
    </row>
  </sheetData>
  <sheetProtection sheet="1" objects="1" scenarios="1"/>
  <mergeCells count="1">
    <mergeCell ref="A1:K1"/>
  </mergeCells>
  <phoneticPr fontId="16" type="noConversion"/>
  <conditionalFormatting sqref="B3:K17 B29:K39 B19:K27">
    <cfRule type="containsText" dxfId="778" priority="15" operator="containsText" text="R">
      <formula>NOT(ISERROR(SEARCH("R",B3)))</formula>
    </cfRule>
    <cfRule type="containsText" dxfId="777" priority="16" operator="containsText" text="D">
      <formula>NOT(ISERROR(SEARCH("D",B3)))</formula>
    </cfRule>
    <cfRule type="containsText" dxfId="776" priority="17" operator="containsText" text="S">
      <formula>NOT(ISERROR(SEARCH("S",B3)))</formula>
    </cfRule>
    <cfRule type="containsText" dxfId="775" priority="18" operator="containsText" text="H">
      <formula>NOT(ISERROR(SEARCH("H",B3)))</formula>
    </cfRule>
  </conditionalFormatting>
  <conditionalFormatting sqref="B3:K17 B29:K39 B19:K27">
    <cfRule type="containsText" dxfId="774" priority="14" operator="containsText" text="P">
      <formula>NOT(ISERROR(SEARCH("P",B3)))</formula>
    </cfRule>
  </conditionalFormatting>
  <conditionalFormatting sqref="C43">
    <cfRule type="containsText" dxfId="773" priority="10" operator="containsText" text="R">
      <formula>NOT(ISERROR(SEARCH("R",C43)))</formula>
    </cfRule>
    <cfRule type="containsText" dxfId="772" priority="11" operator="containsText" text="D">
      <formula>NOT(ISERROR(SEARCH("D",C43)))</formula>
    </cfRule>
    <cfRule type="containsText" dxfId="771" priority="12" operator="containsText" text="S">
      <formula>NOT(ISERROR(SEARCH("S",C43)))</formula>
    </cfRule>
    <cfRule type="containsText" dxfId="770" priority="13" operator="containsText" text="H">
      <formula>NOT(ISERROR(SEARCH("H",C43)))</formula>
    </cfRule>
  </conditionalFormatting>
  <conditionalFormatting sqref="C43">
    <cfRule type="containsText" dxfId="769" priority="9" operator="containsText" text="P">
      <formula>NOT(ISERROR(SEARCH("P",C43)))</formula>
    </cfRule>
  </conditionalFormatting>
  <conditionalFormatting sqref="C56">
    <cfRule type="containsText" dxfId="768" priority="5" operator="containsText" text="R">
      <formula>NOT(ISERROR(SEARCH("R",C56)))</formula>
    </cfRule>
    <cfRule type="containsText" dxfId="767" priority="6" operator="containsText" text="D">
      <formula>NOT(ISERROR(SEARCH("D",C56)))</formula>
    </cfRule>
    <cfRule type="containsText" dxfId="766" priority="7" operator="containsText" text="S">
      <formula>NOT(ISERROR(SEARCH("S",C56)))</formula>
    </cfRule>
    <cfRule type="containsText" dxfId="765" priority="8" operator="containsText" text="H">
      <formula>NOT(ISERROR(SEARCH("H",C56)))</formula>
    </cfRule>
  </conditionalFormatting>
  <conditionalFormatting sqref="C56">
    <cfRule type="containsText" dxfId="764" priority="4" operator="containsText" text="P">
      <formula>NOT(ISERROR(SEARCH("P",C56)))</formula>
    </cfRule>
  </conditionalFormatting>
  <conditionalFormatting sqref="B3:K17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19:K27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29:K38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25" right="0.25" top="0.75000000000000011" bottom="0.75000000000000011" header="0.30000000000000004" footer="0.30000000000000004"/>
  <pageSetup paperSize="9" scale="39" orientation="landscape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Sheet13"/>
  <dimension ref="A2:AF122"/>
  <sheetViews>
    <sheetView zoomScale="85" workbookViewId="0">
      <selection activeCell="E26" sqref="E26"/>
    </sheetView>
  </sheetViews>
  <sheetFormatPr baseColWidth="10" defaultColWidth="11" defaultRowHeight="16" x14ac:dyDescent="0.2"/>
  <cols>
    <col min="2" max="3" width="12" bestFit="1" customWidth="1"/>
  </cols>
  <sheetData>
    <row r="2" spans="1:18" x14ac:dyDescent="0.2">
      <c r="A2" s="33"/>
      <c r="B2" s="33"/>
      <c r="C2" s="36" t="s">
        <v>12</v>
      </c>
      <c r="D2" s="33"/>
      <c r="E2" s="33"/>
      <c r="F2" s="33"/>
      <c r="G2" s="33"/>
      <c r="H2" s="33"/>
      <c r="I2" s="33"/>
      <c r="J2" s="33"/>
      <c r="K2" s="33"/>
      <c r="N2" t="s">
        <v>89</v>
      </c>
      <c r="O2" t="s">
        <v>14</v>
      </c>
      <c r="Q2" t="s">
        <v>90</v>
      </c>
      <c r="R2" t="s">
        <v>14</v>
      </c>
    </row>
    <row r="3" spans="1:18" x14ac:dyDescent="0.2">
      <c r="A3" s="40" t="s">
        <v>13</v>
      </c>
      <c r="B3" s="40"/>
      <c r="C3" s="40">
        <v>2</v>
      </c>
      <c r="D3" s="40">
        <v>3</v>
      </c>
      <c r="E3" s="40">
        <v>4</v>
      </c>
      <c r="F3" s="40">
        <v>5</v>
      </c>
      <c r="G3" s="40">
        <v>6</v>
      </c>
      <c r="H3" s="40">
        <v>7</v>
      </c>
      <c r="I3" s="40">
        <v>8</v>
      </c>
      <c r="J3" s="40">
        <v>9</v>
      </c>
      <c r="K3" s="40">
        <v>10</v>
      </c>
      <c r="L3" s="40">
        <v>1</v>
      </c>
      <c r="N3" s="33">
        <v>4</v>
      </c>
      <c r="O3">
        <f>SUMIF($C$4:$K$12,N3,$C$17:$K$25)</f>
        <v>5.9171597633136093E-3</v>
      </c>
      <c r="Q3">
        <v>12</v>
      </c>
      <c r="R3">
        <f>SUMIF($L$4:$L$13,Q3,$L$17:$L$26)+SUMIF($C$13:$K$13,Q3,$C$26:$K$26)</f>
        <v>5.9171597633136093E-3</v>
      </c>
    </row>
    <row r="4" spans="1:18" x14ac:dyDescent="0.2">
      <c r="A4" s="40">
        <v>2</v>
      </c>
      <c r="B4" s="40"/>
      <c r="C4" s="33">
        <f>SUM(C$3,$A4)</f>
        <v>4</v>
      </c>
      <c r="D4" s="33">
        <f t="shared" ref="D4:K4" si="0">SUM(D$3,$A4)</f>
        <v>5</v>
      </c>
      <c r="E4" s="33">
        <f t="shared" si="0"/>
        <v>6</v>
      </c>
      <c r="F4" s="33">
        <f t="shared" si="0"/>
        <v>7</v>
      </c>
      <c r="G4" s="33">
        <f t="shared" si="0"/>
        <v>8</v>
      </c>
      <c r="H4" s="33">
        <f t="shared" si="0"/>
        <v>9</v>
      </c>
      <c r="I4" s="33">
        <f t="shared" si="0"/>
        <v>10</v>
      </c>
      <c r="J4" s="33">
        <f t="shared" si="0"/>
        <v>11</v>
      </c>
      <c r="K4" s="33">
        <f t="shared" si="0"/>
        <v>12</v>
      </c>
      <c r="L4" s="33">
        <f>SUM(L$3,$A4)+10</f>
        <v>13</v>
      </c>
      <c r="N4">
        <v>5</v>
      </c>
      <c r="O4">
        <f t="shared" ref="O4:O19" si="1">SUMIF($C$4:$K$12,N4,$C$17:$K$25)</f>
        <v>1.183431952662722E-2</v>
      </c>
      <c r="Q4">
        <v>13</v>
      </c>
      <c r="R4">
        <f>SUMIF($L$4:$L$13,Q4,$L$17:$L$26)+SUMIF($C$13:$K$13,Q4,$C$26:$K$26)</f>
        <v>1.183431952662722E-2</v>
      </c>
    </row>
    <row r="5" spans="1:18" x14ac:dyDescent="0.2">
      <c r="A5" s="40">
        <v>3</v>
      </c>
      <c r="B5" s="40"/>
      <c r="C5" s="33">
        <f t="shared" ref="C5:K12" si="2">SUM(C$3,$A5)</f>
        <v>5</v>
      </c>
      <c r="D5" s="33">
        <f t="shared" si="2"/>
        <v>6</v>
      </c>
      <c r="E5" s="33">
        <f t="shared" si="2"/>
        <v>7</v>
      </c>
      <c r="F5" s="33">
        <f t="shared" si="2"/>
        <v>8</v>
      </c>
      <c r="G5" s="33">
        <f t="shared" si="2"/>
        <v>9</v>
      </c>
      <c r="H5" s="33">
        <f t="shared" si="2"/>
        <v>10</v>
      </c>
      <c r="I5" s="33">
        <f t="shared" si="2"/>
        <v>11</v>
      </c>
      <c r="J5" s="33">
        <f t="shared" si="2"/>
        <v>12</v>
      </c>
      <c r="K5" s="33">
        <f t="shared" si="2"/>
        <v>13</v>
      </c>
      <c r="L5" s="33">
        <f t="shared" ref="L5:L13" si="3">SUM(L$3,$A5)+10</f>
        <v>14</v>
      </c>
      <c r="N5" s="33">
        <v>6</v>
      </c>
      <c r="O5">
        <f t="shared" si="1"/>
        <v>1.7751479289940829E-2</v>
      </c>
      <c r="Q5">
        <v>14</v>
      </c>
      <c r="R5">
        <f t="shared" ref="R5:R12" si="4">SUMIF($L$4:$L$13,Q5,$L$17:$L$26)+SUMIF($C$13:$K$13,Q5,$C$26:$K$26)</f>
        <v>1.183431952662722E-2</v>
      </c>
    </row>
    <row r="6" spans="1:18" x14ac:dyDescent="0.2">
      <c r="A6" s="40">
        <v>4</v>
      </c>
      <c r="B6" s="40"/>
      <c r="C6" s="33">
        <f t="shared" si="2"/>
        <v>6</v>
      </c>
      <c r="D6" s="33">
        <f t="shared" si="2"/>
        <v>7</v>
      </c>
      <c r="E6" s="33">
        <f t="shared" si="2"/>
        <v>8</v>
      </c>
      <c r="F6" s="33">
        <f t="shared" si="2"/>
        <v>9</v>
      </c>
      <c r="G6" s="33">
        <f t="shared" si="2"/>
        <v>10</v>
      </c>
      <c r="H6" s="33">
        <f t="shared" si="2"/>
        <v>11</v>
      </c>
      <c r="I6" s="33">
        <f t="shared" si="2"/>
        <v>12</v>
      </c>
      <c r="J6" s="33">
        <f t="shared" si="2"/>
        <v>13</v>
      </c>
      <c r="K6" s="33">
        <f t="shared" si="2"/>
        <v>14</v>
      </c>
      <c r="L6" s="33">
        <f t="shared" si="3"/>
        <v>15</v>
      </c>
      <c r="N6">
        <v>7</v>
      </c>
      <c r="O6">
        <f t="shared" si="1"/>
        <v>2.3668639053254441E-2</v>
      </c>
      <c r="Q6">
        <v>15</v>
      </c>
      <c r="R6">
        <f t="shared" si="4"/>
        <v>1.183431952662722E-2</v>
      </c>
    </row>
    <row r="7" spans="1:18" x14ac:dyDescent="0.2">
      <c r="A7" s="40">
        <v>5</v>
      </c>
      <c r="B7" s="40"/>
      <c r="C7" s="33">
        <f t="shared" si="2"/>
        <v>7</v>
      </c>
      <c r="D7" s="33">
        <f t="shared" si="2"/>
        <v>8</v>
      </c>
      <c r="E7" s="33">
        <f t="shared" si="2"/>
        <v>9</v>
      </c>
      <c r="F7" s="33">
        <f t="shared" si="2"/>
        <v>10</v>
      </c>
      <c r="G7" s="33">
        <f t="shared" si="2"/>
        <v>11</v>
      </c>
      <c r="H7" s="33">
        <f t="shared" si="2"/>
        <v>12</v>
      </c>
      <c r="I7" s="33">
        <f t="shared" si="2"/>
        <v>13</v>
      </c>
      <c r="J7" s="33">
        <f t="shared" si="2"/>
        <v>14</v>
      </c>
      <c r="K7" s="33">
        <f t="shared" si="2"/>
        <v>15</v>
      </c>
      <c r="L7" s="33">
        <f t="shared" si="3"/>
        <v>16</v>
      </c>
      <c r="N7" s="33">
        <v>8</v>
      </c>
      <c r="O7">
        <f t="shared" si="1"/>
        <v>2.9585798816568053E-2</v>
      </c>
      <c r="Q7">
        <v>16</v>
      </c>
      <c r="R7">
        <f t="shared" si="4"/>
        <v>1.183431952662722E-2</v>
      </c>
    </row>
    <row r="8" spans="1:18" x14ac:dyDescent="0.2">
      <c r="A8" s="40">
        <v>6</v>
      </c>
      <c r="B8" s="40"/>
      <c r="C8" s="33">
        <f t="shared" si="2"/>
        <v>8</v>
      </c>
      <c r="D8" s="33">
        <f t="shared" si="2"/>
        <v>9</v>
      </c>
      <c r="E8" s="33">
        <f t="shared" si="2"/>
        <v>10</v>
      </c>
      <c r="F8" s="33">
        <f t="shared" si="2"/>
        <v>11</v>
      </c>
      <c r="G8" s="33">
        <f t="shared" si="2"/>
        <v>12</v>
      </c>
      <c r="H8" s="33">
        <f t="shared" si="2"/>
        <v>13</v>
      </c>
      <c r="I8" s="33">
        <f t="shared" si="2"/>
        <v>14</v>
      </c>
      <c r="J8" s="33">
        <f t="shared" si="2"/>
        <v>15</v>
      </c>
      <c r="K8" s="33">
        <f t="shared" si="2"/>
        <v>16</v>
      </c>
      <c r="L8" s="33">
        <f t="shared" si="3"/>
        <v>17</v>
      </c>
      <c r="N8">
        <v>9</v>
      </c>
      <c r="O8">
        <f t="shared" si="1"/>
        <v>3.5502958579881665E-2</v>
      </c>
      <c r="Q8">
        <v>17</v>
      </c>
      <c r="R8">
        <f t="shared" si="4"/>
        <v>1.183431952662722E-2</v>
      </c>
    </row>
    <row r="9" spans="1:18" x14ac:dyDescent="0.2">
      <c r="A9" s="40">
        <v>7</v>
      </c>
      <c r="B9" s="40"/>
      <c r="C9" s="33">
        <f t="shared" si="2"/>
        <v>9</v>
      </c>
      <c r="D9" s="33">
        <f t="shared" si="2"/>
        <v>10</v>
      </c>
      <c r="E9" s="33">
        <f t="shared" si="2"/>
        <v>11</v>
      </c>
      <c r="F9" s="33">
        <f t="shared" si="2"/>
        <v>12</v>
      </c>
      <c r="G9" s="33">
        <f t="shared" si="2"/>
        <v>13</v>
      </c>
      <c r="H9" s="33">
        <f t="shared" si="2"/>
        <v>14</v>
      </c>
      <c r="I9" s="33">
        <f t="shared" si="2"/>
        <v>15</v>
      </c>
      <c r="J9" s="33">
        <f t="shared" si="2"/>
        <v>16</v>
      </c>
      <c r="K9" s="33">
        <f t="shared" si="2"/>
        <v>17</v>
      </c>
      <c r="L9" s="33">
        <f t="shared" si="3"/>
        <v>18</v>
      </c>
      <c r="N9" s="33">
        <v>10</v>
      </c>
      <c r="O9">
        <f t="shared" si="1"/>
        <v>4.142011834319527E-2</v>
      </c>
      <c r="Q9">
        <v>18</v>
      </c>
      <c r="R9">
        <f t="shared" si="4"/>
        <v>1.183431952662722E-2</v>
      </c>
    </row>
    <row r="10" spans="1:18" x14ac:dyDescent="0.2">
      <c r="A10" s="40">
        <v>8</v>
      </c>
      <c r="B10" s="40"/>
      <c r="C10" s="33">
        <f t="shared" si="2"/>
        <v>10</v>
      </c>
      <c r="D10" s="33">
        <f t="shared" si="2"/>
        <v>11</v>
      </c>
      <c r="E10" s="33">
        <f t="shared" si="2"/>
        <v>12</v>
      </c>
      <c r="F10" s="33">
        <f t="shared" si="2"/>
        <v>13</v>
      </c>
      <c r="G10" s="33">
        <f t="shared" si="2"/>
        <v>14</v>
      </c>
      <c r="H10" s="33">
        <f t="shared" si="2"/>
        <v>15</v>
      </c>
      <c r="I10" s="33">
        <f t="shared" si="2"/>
        <v>16</v>
      </c>
      <c r="J10" s="33">
        <f t="shared" si="2"/>
        <v>17</v>
      </c>
      <c r="K10" s="33">
        <f t="shared" si="2"/>
        <v>18</v>
      </c>
      <c r="L10" s="33">
        <f t="shared" si="3"/>
        <v>19</v>
      </c>
      <c r="N10">
        <v>11</v>
      </c>
      <c r="O10">
        <f t="shared" si="1"/>
        <v>4.7337278106508889E-2</v>
      </c>
      <c r="Q10">
        <v>19</v>
      </c>
      <c r="R10">
        <f t="shared" si="4"/>
        <v>1.183431952662722E-2</v>
      </c>
    </row>
    <row r="11" spans="1:18" x14ac:dyDescent="0.2">
      <c r="A11" s="40">
        <v>9</v>
      </c>
      <c r="B11" s="40"/>
      <c r="C11" s="33">
        <f t="shared" si="2"/>
        <v>11</v>
      </c>
      <c r="D11" s="33">
        <f t="shared" si="2"/>
        <v>12</v>
      </c>
      <c r="E11" s="33">
        <f t="shared" si="2"/>
        <v>13</v>
      </c>
      <c r="F11" s="33">
        <f t="shared" si="2"/>
        <v>14</v>
      </c>
      <c r="G11" s="33">
        <f t="shared" si="2"/>
        <v>15</v>
      </c>
      <c r="H11" s="33">
        <f t="shared" si="2"/>
        <v>16</v>
      </c>
      <c r="I11" s="33">
        <f t="shared" si="2"/>
        <v>17</v>
      </c>
      <c r="J11" s="33">
        <f t="shared" si="2"/>
        <v>18</v>
      </c>
      <c r="K11" s="33">
        <f t="shared" si="2"/>
        <v>19</v>
      </c>
      <c r="L11" s="33">
        <f t="shared" si="3"/>
        <v>20</v>
      </c>
      <c r="N11" s="33">
        <v>12</v>
      </c>
      <c r="O11">
        <f t="shared" si="1"/>
        <v>8.8757396449704151E-2</v>
      </c>
      <c r="Q11">
        <v>20</v>
      </c>
      <c r="R11">
        <f t="shared" si="4"/>
        <v>1.183431952662722E-2</v>
      </c>
    </row>
    <row r="12" spans="1:18" x14ac:dyDescent="0.2">
      <c r="A12" s="40">
        <v>10</v>
      </c>
      <c r="B12" s="40"/>
      <c r="C12" s="33">
        <f t="shared" si="2"/>
        <v>12</v>
      </c>
      <c r="D12" s="33">
        <f t="shared" si="2"/>
        <v>13</v>
      </c>
      <c r="E12" s="33">
        <f t="shared" si="2"/>
        <v>14</v>
      </c>
      <c r="F12" s="33">
        <f t="shared" si="2"/>
        <v>15</v>
      </c>
      <c r="G12" s="33">
        <f t="shared" si="2"/>
        <v>16</v>
      </c>
      <c r="H12" s="33">
        <f t="shared" si="2"/>
        <v>17</v>
      </c>
      <c r="I12" s="33">
        <f t="shared" si="2"/>
        <v>18</v>
      </c>
      <c r="J12" s="33">
        <f t="shared" si="2"/>
        <v>19</v>
      </c>
      <c r="K12" s="33">
        <f t="shared" si="2"/>
        <v>20</v>
      </c>
      <c r="L12" s="33">
        <f t="shared" si="3"/>
        <v>21</v>
      </c>
      <c r="N12">
        <v>13</v>
      </c>
      <c r="O12">
        <f t="shared" si="1"/>
        <v>8.2840236686390553E-2</v>
      </c>
      <c r="Q12">
        <v>21</v>
      </c>
      <c r="R12">
        <f t="shared" si="4"/>
        <v>4.7337278106508882E-2</v>
      </c>
    </row>
    <row r="13" spans="1:18" x14ac:dyDescent="0.2">
      <c r="A13" s="40">
        <v>1</v>
      </c>
      <c r="B13" s="40"/>
      <c r="C13" s="33">
        <f t="shared" ref="C13:K13" si="5">SUM(C$3,$A13)+10</f>
        <v>13</v>
      </c>
      <c r="D13" s="33">
        <f t="shared" si="5"/>
        <v>14</v>
      </c>
      <c r="E13" s="33">
        <f t="shared" si="5"/>
        <v>15</v>
      </c>
      <c r="F13" s="33">
        <f t="shared" si="5"/>
        <v>16</v>
      </c>
      <c r="G13" s="33">
        <f t="shared" si="5"/>
        <v>17</v>
      </c>
      <c r="H13" s="33">
        <f t="shared" si="5"/>
        <v>18</v>
      </c>
      <c r="I13" s="33">
        <f t="shared" si="5"/>
        <v>19</v>
      </c>
      <c r="J13" s="33">
        <f t="shared" si="5"/>
        <v>20</v>
      </c>
      <c r="K13" s="33">
        <f t="shared" si="5"/>
        <v>21</v>
      </c>
      <c r="L13" s="33">
        <f t="shared" si="3"/>
        <v>12</v>
      </c>
      <c r="N13" s="33">
        <v>14</v>
      </c>
      <c r="O13">
        <f t="shared" si="1"/>
        <v>7.6923076923076941E-2</v>
      </c>
    </row>
    <row r="14" spans="1:18" x14ac:dyDescent="0.2">
      <c r="A14" s="33"/>
      <c r="B14" s="33"/>
      <c r="C14" s="33"/>
      <c r="D14" s="33"/>
      <c r="E14" s="33"/>
      <c r="F14" s="33"/>
      <c r="G14" s="33"/>
      <c r="H14" s="33"/>
      <c r="I14" s="33"/>
      <c r="J14" s="33"/>
      <c r="K14" s="33"/>
      <c r="N14">
        <v>15</v>
      </c>
      <c r="O14">
        <f t="shared" si="1"/>
        <v>7.1005917159763329E-2</v>
      </c>
      <c r="R14">
        <f>SUM(R3:R13)</f>
        <v>0.14792899408284027</v>
      </c>
    </row>
    <row r="15" spans="1:18" x14ac:dyDescent="0.2">
      <c r="A15" s="33"/>
      <c r="B15" s="33"/>
      <c r="C15" s="36" t="s">
        <v>12</v>
      </c>
      <c r="D15" s="33"/>
      <c r="E15" s="33"/>
      <c r="F15" s="33"/>
      <c r="G15" s="33"/>
      <c r="H15" s="33"/>
      <c r="I15" s="33"/>
      <c r="J15" s="33"/>
      <c r="K15" s="33"/>
      <c r="N15" s="33">
        <v>16</v>
      </c>
      <c r="O15">
        <f t="shared" si="1"/>
        <v>6.5088757396449717E-2</v>
      </c>
      <c r="R15">
        <f>R14+O23</f>
        <v>1.0000000000000002</v>
      </c>
    </row>
    <row r="16" spans="1:18" x14ac:dyDescent="0.2">
      <c r="A16" s="40" t="s">
        <v>13</v>
      </c>
      <c r="B16" s="40"/>
      <c r="C16" s="40">
        <v>2</v>
      </c>
      <c r="D16" s="40">
        <v>3</v>
      </c>
      <c r="E16" s="40">
        <v>4</v>
      </c>
      <c r="F16" s="40">
        <v>5</v>
      </c>
      <c r="G16" s="40">
        <v>6</v>
      </c>
      <c r="H16" s="40">
        <v>7</v>
      </c>
      <c r="I16" s="40">
        <v>8</v>
      </c>
      <c r="J16" s="40">
        <v>9</v>
      </c>
      <c r="K16" s="40">
        <v>10</v>
      </c>
      <c r="L16" s="40">
        <v>1</v>
      </c>
      <c r="N16">
        <v>17</v>
      </c>
      <c r="O16">
        <f t="shared" si="1"/>
        <v>5.9171597633136105E-2</v>
      </c>
    </row>
    <row r="17" spans="1:32" x14ac:dyDescent="0.2">
      <c r="A17" s="40">
        <v>2</v>
      </c>
      <c r="B17" s="40"/>
      <c r="C17" s="33">
        <f>1/(9+Rules!$B$6)^2</f>
        <v>5.9171597633136093E-3</v>
      </c>
      <c r="D17" s="33">
        <f>(1/(9+Rules!$B$6))^2</f>
        <v>5.9171597633136102E-3</v>
      </c>
      <c r="E17" s="33">
        <f>(1/(9+Rules!$B$6))^2</f>
        <v>5.9171597633136102E-3</v>
      </c>
      <c r="F17" s="33">
        <f>(1/(9+Rules!$B$6))^2</f>
        <v>5.9171597633136102E-3</v>
      </c>
      <c r="G17" s="33">
        <f>(1/(9+Rules!$B$6))^2</f>
        <v>5.9171597633136102E-3</v>
      </c>
      <c r="H17" s="33">
        <f>(1/(9+Rules!$B$6))^2</f>
        <v>5.9171597633136102E-3</v>
      </c>
      <c r="I17" s="33">
        <f>(1/(9+Rules!$B$6))^2</f>
        <v>5.9171597633136102E-3</v>
      </c>
      <c r="J17" s="33">
        <f>(1/(9+Rules!$B$6))^2</f>
        <v>5.9171597633136102E-3</v>
      </c>
      <c r="K17" s="33">
        <f>(1/(9+Rules!$B$6))*(Rules!$B$6/(9+Rules!$B$6))</f>
        <v>2.3668639053254441E-2</v>
      </c>
      <c r="L17" s="33">
        <f>(1/(9+Rules!$B$6))^2</f>
        <v>5.9171597633136102E-3</v>
      </c>
      <c r="N17" s="33">
        <v>18</v>
      </c>
      <c r="O17">
        <f t="shared" si="1"/>
        <v>5.3254437869822494E-2</v>
      </c>
    </row>
    <row r="18" spans="1:32" x14ac:dyDescent="0.2">
      <c r="A18" s="40">
        <v>3</v>
      </c>
      <c r="B18" s="40"/>
      <c r="C18" s="33">
        <f>(1/(9+Rules!$B$6))^2</f>
        <v>5.9171597633136102E-3</v>
      </c>
      <c r="D18" s="33">
        <f>1/(9+Rules!$B$6)^2</f>
        <v>5.9171597633136093E-3</v>
      </c>
      <c r="E18" s="33">
        <f>(1/(9+Rules!$B$6))^2</f>
        <v>5.9171597633136102E-3</v>
      </c>
      <c r="F18" s="33">
        <f>(1/(9+Rules!$B$6))^2</f>
        <v>5.9171597633136102E-3</v>
      </c>
      <c r="G18" s="33">
        <f>(1/(9+Rules!$B$6))^2</f>
        <v>5.9171597633136102E-3</v>
      </c>
      <c r="H18" s="33">
        <f>(1/(9+Rules!$B$6))^2</f>
        <v>5.9171597633136102E-3</v>
      </c>
      <c r="I18" s="33">
        <f>(1/(9+Rules!$B$6))^2</f>
        <v>5.9171597633136102E-3</v>
      </c>
      <c r="J18" s="33">
        <f>(1/(9+Rules!$B$6))^2</f>
        <v>5.9171597633136102E-3</v>
      </c>
      <c r="K18" s="33">
        <f>(1/(9+Rules!$B$6))*(Rules!$B$6/(9+Rules!$B$6))</f>
        <v>2.3668639053254441E-2</v>
      </c>
      <c r="L18" s="33">
        <f>(1/(9+Rules!$B$6))^2</f>
        <v>5.9171597633136102E-3</v>
      </c>
      <c r="N18">
        <v>19</v>
      </c>
      <c r="O18">
        <f t="shared" si="1"/>
        <v>4.7337278106508882E-2</v>
      </c>
    </row>
    <row r="19" spans="1:32" x14ac:dyDescent="0.2">
      <c r="A19" s="40">
        <v>4</v>
      </c>
      <c r="B19" s="40"/>
      <c r="C19" s="33">
        <f>(1/(9+Rules!$B$6))^2</f>
        <v>5.9171597633136102E-3</v>
      </c>
      <c r="D19" s="33">
        <f>(1/(9+Rules!$B$6))^2</f>
        <v>5.9171597633136102E-3</v>
      </c>
      <c r="E19" s="33">
        <f>1/(9+Rules!$B$6)^2</f>
        <v>5.9171597633136093E-3</v>
      </c>
      <c r="F19" s="33">
        <f>(1/(9+Rules!$B$6))^2</f>
        <v>5.9171597633136102E-3</v>
      </c>
      <c r="G19" s="33">
        <f>(1/(9+Rules!$B$6))^2</f>
        <v>5.9171597633136102E-3</v>
      </c>
      <c r="H19" s="33">
        <f>(1/(9+Rules!$B$6))^2</f>
        <v>5.9171597633136102E-3</v>
      </c>
      <c r="I19" s="33">
        <f>(1/(9+Rules!$B$6))^2</f>
        <v>5.9171597633136102E-3</v>
      </c>
      <c r="J19" s="33">
        <f>(1/(9+Rules!$B$6))^2</f>
        <v>5.9171597633136102E-3</v>
      </c>
      <c r="K19" s="33">
        <f>(1/(9+Rules!$B$6))*(Rules!$B$6/(9+Rules!$B$6))</f>
        <v>2.3668639053254441E-2</v>
      </c>
      <c r="L19" s="33">
        <f>(1/(9+Rules!$B$6))^2</f>
        <v>5.9171597633136102E-3</v>
      </c>
      <c r="N19" s="33">
        <v>20</v>
      </c>
      <c r="O19">
        <f t="shared" si="1"/>
        <v>9.4674556213017763E-2</v>
      </c>
    </row>
    <row r="20" spans="1:32" x14ac:dyDescent="0.2">
      <c r="A20" s="40">
        <v>5</v>
      </c>
      <c r="B20" s="40"/>
      <c r="C20" s="33">
        <f>(1/(9+Rules!$B$6))^2</f>
        <v>5.9171597633136102E-3</v>
      </c>
      <c r="D20" s="33">
        <f>(1/(9+Rules!$B$6))^2</f>
        <v>5.9171597633136102E-3</v>
      </c>
      <c r="E20" s="33">
        <f>(1/(9+Rules!$B$6))^2</f>
        <v>5.9171597633136102E-3</v>
      </c>
      <c r="F20" s="33">
        <f>1/(9+Rules!$B$6)^2</f>
        <v>5.9171597633136093E-3</v>
      </c>
      <c r="G20" s="33">
        <f>(1/(9+Rules!$B$6))^2</f>
        <v>5.9171597633136102E-3</v>
      </c>
      <c r="H20" s="33">
        <f>(1/(9+Rules!$B$6))^2</f>
        <v>5.9171597633136102E-3</v>
      </c>
      <c r="I20" s="33">
        <f>(1/(9+Rules!$B$6))^2</f>
        <v>5.9171597633136102E-3</v>
      </c>
      <c r="J20" s="33">
        <f>(1/(9+Rules!$B$6))^2</f>
        <v>5.9171597633136102E-3</v>
      </c>
      <c r="K20" s="33">
        <f>(1/(9+Rules!$B$6))*(Rules!$B$6/(9+Rules!$B$6))</f>
        <v>2.3668639053254441E-2</v>
      </c>
      <c r="L20" s="33">
        <f>(1/(9+Rules!$B$6))^2</f>
        <v>5.9171597633136102E-3</v>
      </c>
    </row>
    <row r="21" spans="1:32" x14ac:dyDescent="0.2">
      <c r="A21" s="40">
        <v>6</v>
      </c>
      <c r="B21" s="40"/>
      <c r="C21" s="33">
        <f>(1/(9+Rules!$B$6))^2</f>
        <v>5.9171597633136102E-3</v>
      </c>
      <c r="D21" s="33">
        <f>(1/(9+Rules!$B$6))^2</f>
        <v>5.9171597633136102E-3</v>
      </c>
      <c r="E21" s="33">
        <f>(1/(9+Rules!$B$6))^2</f>
        <v>5.9171597633136102E-3</v>
      </c>
      <c r="F21" s="33">
        <f>(1/(9+Rules!$B$6))^2</f>
        <v>5.9171597633136102E-3</v>
      </c>
      <c r="G21" s="33">
        <f>1/(9+Rules!$B$6)^2</f>
        <v>5.9171597633136093E-3</v>
      </c>
      <c r="H21" s="33">
        <f>(1/(9+Rules!$B$6))^2</f>
        <v>5.9171597633136102E-3</v>
      </c>
      <c r="I21" s="33">
        <f>(1/(9+Rules!$B$6))^2</f>
        <v>5.9171597633136102E-3</v>
      </c>
      <c r="J21" s="33">
        <f>(1/(9+Rules!$B$6))^2</f>
        <v>5.9171597633136102E-3</v>
      </c>
      <c r="K21" s="33">
        <f>(1/(9+Rules!$B$6))*(Rules!$B$6/(9+Rules!$B$6))</f>
        <v>2.3668639053254441E-2</v>
      </c>
      <c r="L21" s="33">
        <f>(1/(9+Rules!$B$6))^2</f>
        <v>5.9171597633136102E-3</v>
      </c>
    </row>
    <row r="22" spans="1:32" x14ac:dyDescent="0.2">
      <c r="A22" s="40">
        <v>7</v>
      </c>
      <c r="B22" s="40"/>
      <c r="C22" s="33">
        <f>(1/(9+Rules!$B$6))^2</f>
        <v>5.9171597633136102E-3</v>
      </c>
      <c r="D22" s="33">
        <f>(1/(9+Rules!$B$6))^2</f>
        <v>5.9171597633136102E-3</v>
      </c>
      <c r="E22" s="33">
        <f>(1/(9+Rules!$B$6))^2</f>
        <v>5.9171597633136102E-3</v>
      </c>
      <c r="F22" s="33">
        <f>(1/(9+Rules!$B$6))^2</f>
        <v>5.9171597633136102E-3</v>
      </c>
      <c r="G22" s="33">
        <f>(1/(9+Rules!$B$6))^2</f>
        <v>5.9171597633136102E-3</v>
      </c>
      <c r="H22" s="33">
        <f>1/(9+Rules!$B$6)^2</f>
        <v>5.9171597633136093E-3</v>
      </c>
      <c r="I22" s="33">
        <f>(1/(9+Rules!$B$6))^2</f>
        <v>5.9171597633136102E-3</v>
      </c>
      <c r="J22" s="33">
        <f>(1/(9+Rules!$B$6))^2</f>
        <v>5.9171597633136102E-3</v>
      </c>
      <c r="K22" s="33">
        <f>(1/(9+Rules!$B$6))*(Rules!$B$6/(9+Rules!$B$6))</f>
        <v>2.3668639053254441E-2</v>
      </c>
      <c r="L22" s="33">
        <f>(1/(9+Rules!$B$6))^2</f>
        <v>5.9171597633136102E-3</v>
      </c>
    </row>
    <row r="23" spans="1:32" x14ac:dyDescent="0.2">
      <c r="A23" s="40">
        <v>8</v>
      </c>
      <c r="B23" s="40"/>
      <c r="C23" s="33">
        <f>(1/(9+Rules!$B$6))^2</f>
        <v>5.9171597633136102E-3</v>
      </c>
      <c r="D23" s="33">
        <f>(1/(9+Rules!$B$6))^2</f>
        <v>5.9171597633136102E-3</v>
      </c>
      <c r="E23" s="33">
        <f>(1/(9+Rules!$B$6))^2</f>
        <v>5.9171597633136102E-3</v>
      </c>
      <c r="F23" s="33">
        <f>(1/(9+Rules!$B$6))^2</f>
        <v>5.9171597633136102E-3</v>
      </c>
      <c r="G23" s="33">
        <f>(1/(9+Rules!$B$6))^2</f>
        <v>5.9171597633136102E-3</v>
      </c>
      <c r="H23" s="33">
        <f>(1/(9+Rules!$B$6))^2</f>
        <v>5.9171597633136102E-3</v>
      </c>
      <c r="I23" s="33">
        <f>1/(9+Rules!$B$6)^2</f>
        <v>5.9171597633136093E-3</v>
      </c>
      <c r="J23" s="33">
        <f>(1/(9+Rules!$B$6))^2</f>
        <v>5.9171597633136102E-3</v>
      </c>
      <c r="K23" s="33">
        <f>(1/(9+Rules!$B$6))*(Rules!$B$6/(9+Rules!$B$6))</f>
        <v>2.3668639053254441E-2</v>
      </c>
      <c r="L23" s="33">
        <f>(1/(9+Rules!$B$6))^2</f>
        <v>5.9171597633136102E-3</v>
      </c>
      <c r="O23">
        <f>SUM(O3:O22)</f>
        <v>0.8520710059171599</v>
      </c>
      <c r="S23" t="s">
        <v>96</v>
      </c>
      <c r="T23">
        <f>SUM(O16:O19,R10:R12)</f>
        <v>0.32544378698224863</v>
      </c>
    </row>
    <row r="24" spans="1:32" x14ac:dyDescent="0.2">
      <c r="A24" s="40">
        <v>9</v>
      </c>
      <c r="B24" s="40"/>
      <c r="C24" s="33">
        <f>(1/(9+Rules!$B$6))^2</f>
        <v>5.9171597633136102E-3</v>
      </c>
      <c r="D24" s="33">
        <f>(1/(9+Rules!$B$6))^2</f>
        <v>5.9171597633136102E-3</v>
      </c>
      <c r="E24" s="33">
        <f>(1/(9+Rules!$B$6))^2</f>
        <v>5.9171597633136102E-3</v>
      </c>
      <c r="F24" s="33">
        <f>(1/(9+Rules!$B$6))^2</f>
        <v>5.9171597633136102E-3</v>
      </c>
      <c r="G24" s="33">
        <f>(1/(9+Rules!$B$6))^2</f>
        <v>5.9171597633136102E-3</v>
      </c>
      <c r="H24" s="33">
        <f>(1/(9+Rules!$B$6))^2</f>
        <v>5.9171597633136102E-3</v>
      </c>
      <c r="I24" s="33">
        <f>(1/(9+Rules!$B$6))^2</f>
        <v>5.9171597633136102E-3</v>
      </c>
      <c r="J24" s="33">
        <f>1/(9+Rules!$B$6)^2</f>
        <v>5.9171597633136093E-3</v>
      </c>
      <c r="K24" s="33">
        <f>(1/(9+Rules!$B$6))*(Rules!$B$6/(9+Rules!$B$6))</f>
        <v>2.3668639053254441E-2</v>
      </c>
      <c r="L24" s="33">
        <f>(1/(9+Rules!$B$6))^2</f>
        <v>5.9171597633136102E-3</v>
      </c>
    </row>
    <row r="25" spans="1:32" x14ac:dyDescent="0.2">
      <c r="A25" s="40">
        <v>10</v>
      </c>
      <c r="B25" s="40"/>
      <c r="C25" s="33">
        <f>(1/(9+Rules!$B$6))*(Rules!$B$6/(9+Rules!$B$6))</f>
        <v>2.3668639053254441E-2</v>
      </c>
      <c r="D25" s="33">
        <f>(1/(9+Rules!$B$6))*(Rules!$B$6/(9+Rules!$B$6))</f>
        <v>2.3668639053254441E-2</v>
      </c>
      <c r="E25" s="33">
        <f>(1/(9+Rules!$B$6))*(Rules!$B$6/(9+Rules!$B$6))</f>
        <v>2.3668639053254441E-2</v>
      </c>
      <c r="F25" s="33">
        <f>(1/(9+Rules!$B$6))*(Rules!$B$6/(9+Rules!$B$6))</f>
        <v>2.3668639053254441E-2</v>
      </c>
      <c r="G25" s="33">
        <f>(1/(9+Rules!$B$6))*(Rules!$B$6/(9+Rules!$B$6))</f>
        <v>2.3668639053254441E-2</v>
      </c>
      <c r="H25" s="33">
        <f>(1/(9+Rules!$B$6))*(Rules!$B$6/(9+Rules!$B$6))</f>
        <v>2.3668639053254441E-2</v>
      </c>
      <c r="I25" s="33">
        <f>(1/(9+Rules!$B$6))*(Rules!$B$6/(9+Rules!$B$6))</f>
        <v>2.3668639053254441E-2</v>
      </c>
      <c r="J25" s="33">
        <f>(1/(9+Rules!$B$6))*(Rules!$B$6/(9+Rules!$B$6))</f>
        <v>2.3668639053254441E-2</v>
      </c>
      <c r="K25" s="33">
        <f>(Rules!$B$6/(9+Rules!$B$6))^2</f>
        <v>9.4674556213017763E-2</v>
      </c>
      <c r="L25" s="33">
        <f>(1/(9+Rules!$B$6))*(Rules!$B$6/(9+Rules!$B$6))</f>
        <v>2.3668639053254441E-2</v>
      </c>
    </row>
    <row r="26" spans="1:32" x14ac:dyDescent="0.2">
      <c r="A26" s="40">
        <v>1</v>
      </c>
      <c r="C26" s="33">
        <f>(1/(9+Rules!$B$6))^2</f>
        <v>5.9171597633136102E-3</v>
      </c>
      <c r="D26" s="33">
        <f>(1/(9+Rules!$B$6))^2</f>
        <v>5.9171597633136102E-3</v>
      </c>
      <c r="E26" s="33">
        <f>(1/(9+Rules!$B$6))^2</f>
        <v>5.9171597633136102E-3</v>
      </c>
      <c r="F26" s="33">
        <f>(1/(9+Rules!$B$6))^2</f>
        <v>5.9171597633136102E-3</v>
      </c>
      <c r="G26" s="33">
        <f>(1/(9+Rules!$B$6))^2</f>
        <v>5.9171597633136102E-3</v>
      </c>
      <c r="H26" s="33">
        <f>(1/(9+Rules!$B$6))^2</f>
        <v>5.9171597633136102E-3</v>
      </c>
      <c r="I26" s="33">
        <f>(1/(9+Rules!$B$6))^2</f>
        <v>5.9171597633136102E-3</v>
      </c>
      <c r="J26" s="33">
        <f>(1/(9+Rules!$B$6))^2</f>
        <v>5.9171597633136102E-3</v>
      </c>
      <c r="K26" s="33">
        <f>(1/(9+Rules!$B$6))*(Rules!$B$6/(9+Rules!$B$6))</f>
        <v>2.3668639053254441E-2</v>
      </c>
      <c r="L26" s="33">
        <f>1/(9+Rules!$B$6)^2</f>
        <v>5.9171597633136093E-3</v>
      </c>
    </row>
    <row r="29" spans="1:32" x14ac:dyDescent="0.2">
      <c r="B29" t="s">
        <v>14</v>
      </c>
      <c r="C29">
        <v>5</v>
      </c>
      <c r="D29">
        <v>6</v>
      </c>
      <c r="E29">
        <v>7</v>
      </c>
      <c r="F29">
        <v>8</v>
      </c>
      <c r="G29">
        <v>9</v>
      </c>
      <c r="H29">
        <v>10</v>
      </c>
      <c r="I29">
        <v>11</v>
      </c>
      <c r="J29">
        <v>12</v>
      </c>
      <c r="K29">
        <v>13</v>
      </c>
      <c r="L29">
        <v>14</v>
      </c>
      <c r="M29">
        <v>15</v>
      </c>
      <c r="N29">
        <v>16</v>
      </c>
      <c r="O29">
        <v>17</v>
      </c>
      <c r="P29">
        <v>18</v>
      </c>
      <c r="Q29">
        <v>19</v>
      </c>
      <c r="R29">
        <v>20</v>
      </c>
      <c r="S29">
        <v>21</v>
      </c>
      <c r="T29">
        <v>22</v>
      </c>
      <c r="U29">
        <v>23</v>
      </c>
      <c r="V29">
        <v>24</v>
      </c>
      <c r="W29">
        <v>25</v>
      </c>
      <c r="X29">
        <v>26</v>
      </c>
      <c r="Y29">
        <v>27</v>
      </c>
      <c r="Z29">
        <v>28</v>
      </c>
      <c r="AA29">
        <v>29</v>
      </c>
      <c r="AB29">
        <v>30</v>
      </c>
      <c r="AC29">
        <v>31</v>
      </c>
      <c r="AD29">
        <v>32</v>
      </c>
      <c r="AE29">
        <v>33</v>
      </c>
      <c r="AF29">
        <v>34</v>
      </c>
    </row>
    <row r="30" spans="1:32" x14ac:dyDescent="0.2">
      <c r="A30">
        <v>4</v>
      </c>
      <c r="B30">
        <f>O3</f>
        <v>5.9171597633136093E-3</v>
      </c>
      <c r="C30">
        <f>$B30*1/(9+Rules!$B$6)</f>
        <v>4.5516613563950843E-4</v>
      </c>
      <c r="D30">
        <f>$B30*1/(9+Rules!$B$6)</f>
        <v>4.5516613563950843E-4</v>
      </c>
      <c r="E30">
        <f>$B30*1/(9+Rules!$B$6)</f>
        <v>4.5516613563950843E-4</v>
      </c>
      <c r="F30">
        <f>$B30*1/(9+Rules!$B$6)</f>
        <v>4.5516613563950843E-4</v>
      </c>
      <c r="G30">
        <f>$B30*1/(9+Rules!$B$6)</f>
        <v>4.5516613563950843E-4</v>
      </c>
      <c r="H30">
        <f>$B30*1/(9+Rules!$B$6)</f>
        <v>4.5516613563950843E-4</v>
      </c>
      <c r="I30">
        <f>$B30*1/(9+Rules!$B$6)</f>
        <v>4.5516613563950843E-4</v>
      </c>
      <c r="J30">
        <f>$B30*1/(9+Rules!$B$6)</f>
        <v>4.5516613563950843E-4</v>
      </c>
      <c r="K30">
        <f>$B30*1/(9+Rules!$B$6)</f>
        <v>4.5516613563950843E-4</v>
      </c>
      <c r="L30">
        <f>$B30*Rules!$B$6/(9+Rules!$B$6)</f>
        <v>1.8206645425580337E-3</v>
      </c>
    </row>
    <row r="31" spans="1:32" x14ac:dyDescent="0.2">
      <c r="A31">
        <v>5</v>
      </c>
      <c r="B31">
        <f t="shared" ref="B31:B42" si="6">O4</f>
        <v>1.183431952662722E-2</v>
      </c>
      <c r="D31">
        <f>$B31*1/(9+Rules!$B$6)</f>
        <v>9.1033227127901696E-4</v>
      </c>
      <c r="E31">
        <f>$B31*1/(9+Rules!$B$6)</f>
        <v>9.1033227127901696E-4</v>
      </c>
      <c r="F31">
        <f>$B31*1/(9+Rules!$B$6)</f>
        <v>9.1033227127901696E-4</v>
      </c>
      <c r="G31">
        <f>$B31*1/(9+Rules!$B$6)</f>
        <v>9.1033227127901696E-4</v>
      </c>
      <c r="H31">
        <f>$B31*1/(9+Rules!$B$6)</f>
        <v>9.1033227127901696E-4</v>
      </c>
      <c r="I31">
        <f>$B31*1/(9+Rules!$B$6)</f>
        <v>9.1033227127901696E-4</v>
      </c>
      <c r="J31">
        <f>$B31*1/(9+Rules!$B$6)</f>
        <v>9.1033227127901696E-4</v>
      </c>
      <c r="K31">
        <f>$B31*1/(9+Rules!$B$6)</f>
        <v>9.1033227127901696E-4</v>
      </c>
      <c r="L31">
        <f>$B31*1/(9+Rules!$B$6)</f>
        <v>9.1033227127901696E-4</v>
      </c>
      <c r="M31">
        <f>$B31*Rules!$B$6/(9+Rules!$B$6)</f>
        <v>3.6413290851160678E-3</v>
      </c>
    </row>
    <row r="32" spans="1:32" x14ac:dyDescent="0.2">
      <c r="A32">
        <v>6</v>
      </c>
      <c r="B32">
        <f t="shared" si="6"/>
        <v>1.7751479289940829E-2</v>
      </c>
      <c r="E32">
        <f>$B32*1/(9+Rules!$B$6)</f>
        <v>1.3654984069185253E-3</v>
      </c>
      <c r="F32">
        <f>$B$32*1/(9+Rules!$B$6)</f>
        <v>1.3654984069185253E-3</v>
      </c>
      <c r="G32">
        <f>$B$32*1/(9+Rules!$B$6)</f>
        <v>1.3654984069185253E-3</v>
      </c>
      <c r="H32">
        <f>$B$32*1/(9+Rules!$B$6)</f>
        <v>1.3654984069185253E-3</v>
      </c>
      <c r="I32">
        <f>$B$32*1/(9+Rules!$B$6)</f>
        <v>1.3654984069185253E-3</v>
      </c>
      <c r="J32">
        <f>$B$32*1/(9+Rules!$B$6)</f>
        <v>1.3654984069185253E-3</v>
      </c>
      <c r="K32">
        <f>$B$32*1/(9+Rules!$B$6)</f>
        <v>1.3654984069185253E-3</v>
      </c>
      <c r="L32">
        <f>$B$32*1/(9+Rules!$B$6)</f>
        <v>1.3654984069185253E-3</v>
      </c>
      <c r="M32">
        <f>$B$32*1/(9+Rules!$B$6)</f>
        <v>1.3654984069185253E-3</v>
      </c>
      <c r="N32">
        <f>$B32*Rules!$B$6/(9+Rules!$B$6)</f>
        <v>5.4619936276741011E-3</v>
      </c>
    </row>
    <row r="33" spans="1:28" x14ac:dyDescent="0.2">
      <c r="A33">
        <v>7</v>
      </c>
      <c r="B33">
        <f t="shared" si="6"/>
        <v>2.3668639053254441E-2</v>
      </c>
      <c r="F33">
        <f>$B33*1/(9+Rules!$B$6)</f>
        <v>1.8206645425580339E-3</v>
      </c>
      <c r="G33">
        <f>$B33*1/(9+Rules!$B$6)</f>
        <v>1.8206645425580339E-3</v>
      </c>
      <c r="H33">
        <f>$B33*1/(9+Rules!$B$6)</f>
        <v>1.8206645425580339E-3</v>
      </c>
      <c r="I33">
        <f>$B33*1/(9+Rules!$B$6)</f>
        <v>1.8206645425580339E-3</v>
      </c>
      <c r="J33">
        <f>$B33*1/(9+Rules!$B$6)</f>
        <v>1.8206645425580339E-3</v>
      </c>
      <c r="K33">
        <f>$B33*1/(9+Rules!$B$6)</f>
        <v>1.8206645425580339E-3</v>
      </c>
      <c r="L33">
        <f>$B33*1/(9+Rules!$B$6)</f>
        <v>1.8206645425580339E-3</v>
      </c>
      <c r="M33">
        <f>$B33*1/(9+Rules!$B$6)</f>
        <v>1.8206645425580339E-3</v>
      </c>
      <c r="N33">
        <f>$B33*1/(9+Rules!$B$6)</f>
        <v>1.8206645425580339E-3</v>
      </c>
      <c r="O33">
        <f>$B33*Rules!$B$6/(9+Rules!$B$6)</f>
        <v>7.2826581702321357E-3</v>
      </c>
    </row>
    <row r="34" spans="1:28" x14ac:dyDescent="0.2">
      <c r="A34">
        <v>8</v>
      </c>
      <c r="B34">
        <f t="shared" si="6"/>
        <v>2.9585798816568053E-2</v>
      </c>
      <c r="G34">
        <f>$B34*1/(9+Rules!$B$6)</f>
        <v>2.2758306781975423E-3</v>
      </c>
      <c r="H34">
        <f>$B34*1/(9+Rules!$B$6)</f>
        <v>2.2758306781975423E-3</v>
      </c>
      <c r="I34">
        <f>$B34*1/(9+Rules!$B$6)</f>
        <v>2.2758306781975423E-3</v>
      </c>
      <c r="J34">
        <f>$B34*1/(9+Rules!$B$6)</f>
        <v>2.2758306781975423E-3</v>
      </c>
      <c r="K34">
        <f>$B34*1/(9+Rules!$B$6)</f>
        <v>2.2758306781975423E-3</v>
      </c>
      <c r="L34">
        <f>$B34*1/(9+Rules!$B$6)</f>
        <v>2.2758306781975423E-3</v>
      </c>
      <c r="M34">
        <f>$B34*1/(9+Rules!$B$6)</f>
        <v>2.2758306781975423E-3</v>
      </c>
      <c r="N34">
        <f>$B34*1/(9+Rules!$B$6)</f>
        <v>2.2758306781975423E-3</v>
      </c>
      <c r="O34">
        <f>$B34*1/(9+Rules!$B$6)</f>
        <v>2.2758306781975423E-3</v>
      </c>
      <c r="P34">
        <f>$B34*Rules!$B$6/(9+Rules!$B$6)</f>
        <v>9.1033227127901694E-3</v>
      </c>
    </row>
    <row r="35" spans="1:28" x14ac:dyDescent="0.2">
      <c r="A35">
        <v>9</v>
      </c>
      <c r="B35">
        <f t="shared" si="6"/>
        <v>3.5502958579881665E-2</v>
      </c>
      <c r="H35">
        <f>$B35*1/(9+Rules!$B$6)</f>
        <v>2.730996813837051E-3</v>
      </c>
      <c r="I35">
        <f>$B35*1/(9+Rules!$B$6)</f>
        <v>2.730996813837051E-3</v>
      </c>
      <c r="J35">
        <f>$B35*1/(9+Rules!$B$6)</f>
        <v>2.730996813837051E-3</v>
      </c>
      <c r="K35">
        <f>$B35*1/(9+Rules!$B$6)</f>
        <v>2.730996813837051E-3</v>
      </c>
      <c r="L35">
        <f>$B35*1/(9+Rules!$B$6)</f>
        <v>2.730996813837051E-3</v>
      </c>
      <c r="M35">
        <f>$B35*1/(9+Rules!$B$6)</f>
        <v>2.730996813837051E-3</v>
      </c>
      <c r="N35">
        <f>$B35*1/(9+Rules!$B$6)</f>
        <v>2.730996813837051E-3</v>
      </c>
      <c r="O35">
        <f>$B35*1/(9+Rules!$B$6)</f>
        <v>2.730996813837051E-3</v>
      </c>
      <c r="P35">
        <f>$B35*1/(9+Rules!$B$6)</f>
        <v>2.730996813837051E-3</v>
      </c>
      <c r="Q35">
        <f>$B35*Rules!$B$6/(9+Rules!$B$6)</f>
        <v>1.0923987255348204E-2</v>
      </c>
    </row>
    <row r="36" spans="1:28" x14ac:dyDescent="0.2">
      <c r="A36">
        <v>10</v>
      </c>
      <c r="B36">
        <f t="shared" si="6"/>
        <v>4.142011834319527E-2</v>
      </c>
      <c r="I36">
        <f>$B36*1/(9+Rules!$B$6)</f>
        <v>3.1861629494765592E-3</v>
      </c>
      <c r="J36">
        <f>$B36*1/(9+Rules!$B$6)</f>
        <v>3.1861629494765592E-3</v>
      </c>
      <c r="K36">
        <f>$B36*1/(9+Rules!$B$6)</f>
        <v>3.1861629494765592E-3</v>
      </c>
      <c r="L36">
        <f>$B36*1/(9+Rules!$B$6)</f>
        <v>3.1861629494765592E-3</v>
      </c>
      <c r="M36">
        <f>$B36*1/(9+Rules!$B$6)</f>
        <v>3.1861629494765592E-3</v>
      </c>
      <c r="N36">
        <f>$B36*1/(9+Rules!$B$6)</f>
        <v>3.1861629494765592E-3</v>
      </c>
      <c r="O36">
        <f>$B36*1/(9+Rules!$B$6)</f>
        <v>3.1861629494765592E-3</v>
      </c>
      <c r="P36">
        <f>$B36*1/(9+Rules!$B$6)</f>
        <v>3.1861629494765592E-3</v>
      </c>
      <c r="Q36">
        <f>$B36*1/(9+Rules!$B$6)</f>
        <v>3.1861629494765592E-3</v>
      </c>
      <c r="R36">
        <f>$B36*Rules!$B$6/(9+Rules!$B$6)</f>
        <v>1.2744651797906237E-2</v>
      </c>
    </row>
    <row r="37" spans="1:28" x14ac:dyDescent="0.2">
      <c r="A37">
        <v>11</v>
      </c>
      <c r="B37">
        <f t="shared" si="6"/>
        <v>4.7337278106508889E-2</v>
      </c>
      <c r="J37">
        <f>$B37*1/(9+Rules!$B$6)</f>
        <v>3.6413290851160683E-3</v>
      </c>
      <c r="K37">
        <f>$B37*1/(9+Rules!$B$6)</f>
        <v>3.6413290851160683E-3</v>
      </c>
      <c r="L37">
        <f>$B37*1/(9+Rules!$B$6)</f>
        <v>3.6413290851160683E-3</v>
      </c>
      <c r="M37">
        <f>$B37*1/(9+Rules!$B$6)</f>
        <v>3.6413290851160683E-3</v>
      </c>
      <c r="N37">
        <f>$B37*1/(9+Rules!$B$6)</f>
        <v>3.6413290851160683E-3</v>
      </c>
      <c r="O37">
        <f>$B37*1/(9+Rules!$B$6)</f>
        <v>3.6413290851160683E-3</v>
      </c>
      <c r="P37">
        <f>$B37*1/(9+Rules!$B$6)</f>
        <v>3.6413290851160683E-3</v>
      </c>
      <c r="Q37">
        <f>$B37*1/(9+Rules!$B$6)</f>
        <v>3.6413290851160683E-3</v>
      </c>
      <c r="R37">
        <f>$B37*1/(9+Rules!$B$6)</f>
        <v>3.6413290851160683E-3</v>
      </c>
      <c r="S37">
        <f>$B37*Rules!$B$6/(9+Rules!$B$6)</f>
        <v>1.4565316340464273E-2</v>
      </c>
    </row>
    <row r="38" spans="1:28" x14ac:dyDescent="0.2">
      <c r="A38">
        <v>12</v>
      </c>
      <c r="B38">
        <f t="shared" si="6"/>
        <v>8.8757396449704151E-2</v>
      </c>
      <c r="K38">
        <f>$B38*1/(9+Rules!$B$6)</f>
        <v>6.8274920345926266E-3</v>
      </c>
      <c r="L38">
        <f>$B38*1/(9+Rules!$B$6)</f>
        <v>6.8274920345926266E-3</v>
      </c>
      <c r="M38">
        <f>$B38*1/(9+Rules!$B$6)</f>
        <v>6.8274920345926266E-3</v>
      </c>
      <c r="N38">
        <f>$B38*1/(9+Rules!$B$6)</f>
        <v>6.8274920345926266E-3</v>
      </c>
      <c r="O38">
        <f>$B38*1/(9+Rules!$B$6)</f>
        <v>6.8274920345926266E-3</v>
      </c>
      <c r="P38">
        <f>$B38*1/(9+Rules!$B$6)</f>
        <v>6.8274920345926266E-3</v>
      </c>
      <c r="Q38">
        <f>$B38*1/(9+Rules!$B$6)</f>
        <v>6.8274920345926266E-3</v>
      </c>
      <c r="R38">
        <f>$B38*1/(9+Rules!$B$6)</f>
        <v>6.8274920345926266E-3</v>
      </c>
      <c r="S38">
        <f>$B38*1/(9+Rules!$B$6)</f>
        <v>6.8274920345926266E-3</v>
      </c>
      <c r="T38">
        <f>$B38*Rules!$B$6/(9+Rules!$B$6)</f>
        <v>2.7309968138370506E-2</v>
      </c>
    </row>
    <row r="39" spans="1:28" x14ac:dyDescent="0.2">
      <c r="A39">
        <v>13</v>
      </c>
      <c r="B39">
        <f t="shared" si="6"/>
        <v>8.2840236686390553E-2</v>
      </c>
      <c r="L39">
        <f>$B39*1/(9+Rules!$B$6)</f>
        <v>6.3723258989531193E-3</v>
      </c>
      <c r="M39">
        <f>$B39*1/(9+Rules!$B$6)</f>
        <v>6.3723258989531193E-3</v>
      </c>
      <c r="N39">
        <f>$B39*1/(9+Rules!$B$6)</f>
        <v>6.3723258989531193E-3</v>
      </c>
      <c r="O39">
        <f>$B39*1/(9+Rules!$B$6)</f>
        <v>6.3723258989531193E-3</v>
      </c>
      <c r="P39">
        <f>$B39*1/(9+Rules!$B$6)</f>
        <v>6.3723258989531193E-3</v>
      </c>
      <c r="Q39">
        <f>$B39*1/(9+Rules!$B$6)</f>
        <v>6.3723258989531193E-3</v>
      </c>
      <c r="R39">
        <f>$B39*1/(9+Rules!$B$6)</f>
        <v>6.3723258989531193E-3</v>
      </c>
      <c r="S39">
        <f>$B39*1/(9+Rules!$B$6)</f>
        <v>6.3723258989531193E-3</v>
      </c>
      <c r="T39">
        <f>$B39*1/(9+Rules!$B$6)</f>
        <v>6.3723258989531193E-3</v>
      </c>
      <c r="U39">
        <f>$B39*Rules!$B$6/(9+Rules!$B$6)</f>
        <v>2.5489303595812477E-2</v>
      </c>
    </row>
    <row r="40" spans="1:28" x14ac:dyDescent="0.2">
      <c r="A40">
        <v>14</v>
      </c>
      <c r="B40">
        <f t="shared" si="6"/>
        <v>7.6923076923076941E-2</v>
      </c>
      <c r="M40">
        <f>$B40*1/(9+Rules!$B$6)</f>
        <v>5.9171597633136111E-3</v>
      </c>
      <c r="N40">
        <f>$B40*1/(9+Rules!$B$6)</f>
        <v>5.9171597633136111E-3</v>
      </c>
      <c r="O40">
        <f>$B40*1/(9+Rules!$B$6)</f>
        <v>5.9171597633136111E-3</v>
      </c>
      <c r="P40">
        <f>$B40*1/(9+Rules!$B$6)</f>
        <v>5.9171597633136111E-3</v>
      </c>
      <c r="Q40">
        <f>$B40*1/(9+Rules!$B$6)</f>
        <v>5.9171597633136111E-3</v>
      </c>
      <c r="R40">
        <f>$B40*1/(9+Rules!$B$6)</f>
        <v>5.9171597633136111E-3</v>
      </c>
      <c r="S40">
        <f>$B40*1/(9+Rules!$B$6)</f>
        <v>5.9171597633136111E-3</v>
      </c>
      <c r="T40">
        <f>$B40*1/(9+Rules!$B$6)</f>
        <v>5.9171597633136111E-3</v>
      </c>
      <c r="U40">
        <f>$B40*1/(9+Rules!$B$6)</f>
        <v>5.9171597633136111E-3</v>
      </c>
      <c r="V40">
        <f>$B40*Rules!$B$6/(9+Rules!$B$6)</f>
        <v>2.3668639053254444E-2</v>
      </c>
    </row>
    <row r="41" spans="1:28" x14ac:dyDescent="0.2">
      <c r="A41">
        <v>15</v>
      </c>
      <c r="B41">
        <f t="shared" si="6"/>
        <v>7.1005917159763329E-2</v>
      </c>
      <c r="N41">
        <f>$B41*1/(9+Rules!$B$6)</f>
        <v>5.461993627674102E-3</v>
      </c>
      <c r="O41">
        <f>$B41*1/(9+Rules!$B$6)</f>
        <v>5.461993627674102E-3</v>
      </c>
      <c r="P41">
        <f>$B41*1/(9+Rules!$B$6)</f>
        <v>5.461993627674102E-3</v>
      </c>
      <c r="Q41">
        <f>$B41*1/(9+Rules!$B$6)</f>
        <v>5.461993627674102E-3</v>
      </c>
      <c r="R41">
        <f>$B41*1/(9+Rules!$B$6)</f>
        <v>5.461993627674102E-3</v>
      </c>
      <c r="S41">
        <f>$B41*1/(9+Rules!$B$6)</f>
        <v>5.461993627674102E-3</v>
      </c>
      <c r="T41">
        <f>$B41*1/(9+Rules!$B$6)</f>
        <v>5.461993627674102E-3</v>
      </c>
      <c r="U41">
        <f>$B41*1/(9+Rules!$B$6)</f>
        <v>5.461993627674102E-3</v>
      </c>
      <c r="V41">
        <f>$B41*1/(9+Rules!$B$6)</f>
        <v>5.461993627674102E-3</v>
      </c>
      <c r="W41">
        <f>$B41*Rules!$B$6/(9+Rules!$B$6)</f>
        <v>2.1847974510696408E-2</v>
      </c>
    </row>
    <row r="42" spans="1:28" x14ac:dyDescent="0.2">
      <c r="A42">
        <v>16</v>
      </c>
      <c r="B42">
        <f t="shared" si="6"/>
        <v>6.5088757396449717E-2</v>
      </c>
      <c r="O42">
        <f>$B42*1/(9+Rules!$B$6)</f>
        <v>5.0068274920345938E-3</v>
      </c>
      <c r="P42">
        <f>$B42*1/(9+Rules!$B$6)</f>
        <v>5.0068274920345938E-3</v>
      </c>
      <c r="Q42">
        <f>$B42*1/(9+Rules!$B$6)</f>
        <v>5.0068274920345938E-3</v>
      </c>
      <c r="R42">
        <f>$B42*1/(9+Rules!$B$6)</f>
        <v>5.0068274920345938E-3</v>
      </c>
      <c r="S42">
        <f>$B42*1/(9+Rules!$B$6)</f>
        <v>5.0068274920345938E-3</v>
      </c>
      <c r="T42">
        <f>$B42*1/(9+Rules!$B$6)</f>
        <v>5.0068274920345938E-3</v>
      </c>
      <c r="U42">
        <f>$B42*1/(9+Rules!$B$6)</f>
        <v>5.0068274920345938E-3</v>
      </c>
      <c r="V42">
        <f>$B42*1/(9+Rules!$B$6)</f>
        <v>5.0068274920345938E-3</v>
      </c>
      <c r="W42">
        <f>$B42*1/(9+Rules!$B$6)</f>
        <v>5.0068274920345938E-3</v>
      </c>
      <c r="X42">
        <f>$B42*Rules!$B$6/(9+Rules!$B$6)</f>
        <v>2.0027309968138375E-2</v>
      </c>
    </row>
    <row r="43" spans="1:28" x14ac:dyDescent="0.2">
      <c r="B43" t="s">
        <v>2</v>
      </c>
      <c r="C43">
        <f t="shared" ref="C43:AB43" si="7">SUM(C30:C42)</f>
        <v>4.5516613563950843E-4</v>
      </c>
      <c r="D43">
        <f t="shared" si="7"/>
        <v>1.3654984069185255E-3</v>
      </c>
      <c r="E43">
        <f t="shared" si="7"/>
        <v>2.730996813837051E-3</v>
      </c>
      <c r="F43">
        <f t="shared" si="7"/>
        <v>4.5516613563950847E-3</v>
      </c>
      <c r="G43">
        <f t="shared" si="7"/>
        <v>6.8274920345926266E-3</v>
      </c>
      <c r="H43">
        <f t="shared" si="7"/>
        <v>9.5584888484296776E-3</v>
      </c>
      <c r="I43">
        <f t="shared" si="7"/>
        <v>1.2744651797906237E-2</v>
      </c>
      <c r="J43">
        <f t="shared" si="7"/>
        <v>1.6385980883022306E-2</v>
      </c>
      <c r="K43">
        <f t="shared" si="7"/>
        <v>2.3213472917614934E-2</v>
      </c>
      <c r="L43">
        <f t="shared" si="7"/>
        <v>3.0951297223486572E-2</v>
      </c>
      <c r="M43">
        <f t="shared" si="7"/>
        <v>3.7778789258079204E-2</v>
      </c>
      <c r="N43">
        <f t="shared" si="7"/>
        <v>4.3695949021392816E-2</v>
      </c>
      <c r="O43">
        <f t="shared" si="7"/>
        <v>4.8702776513427408E-2</v>
      </c>
      <c r="P43">
        <f t="shared" si="7"/>
        <v>4.8247610377787901E-2</v>
      </c>
      <c r="Q43">
        <f t="shared" si="7"/>
        <v>4.7337278106508889E-2</v>
      </c>
      <c r="R43">
        <f t="shared" si="7"/>
        <v>4.5971779699590355E-2</v>
      </c>
      <c r="S43">
        <f t="shared" si="7"/>
        <v>4.4151115157032329E-2</v>
      </c>
      <c r="T43">
        <f t="shared" si="7"/>
        <v>5.0068274920345927E-2</v>
      </c>
      <c r="U43">
        <f t="shared" si="7"/>
        <v>4.1875284478834783E-2</v>
      </c>
      <c r="V43">
        <f t="shared" si="7"/>
        <v>3.4137460172963138E-2</v>
      </c>
      <c r="W43">
        <f t="shared" si="7"/>
        <v>2.6854802002731E-2</v>
      </c>
      <c r="X43">
        <f t="shared" si="7"/>
        <v>2.0027309968138375E-2</v>
      </c>
      <c r="Y43">
        <f t="shared" si="7"/>
        <v>0</v>
      </c>
      <c r="Z43">
        <f t="shared" si="7"/>
        <v>0</v>
      </c>
      <c r="AA43">
        <f t="shared" si="7"/>
        <v>0</v>
      </c>
      <c r="AB43">
        <f t="shared" si="7"/>
        <v>0</v>
      </c>
    </row>
    <row r="45" spans="1:28" x14ac:dyDescent="0.2">
      <c r="A45" t="s">
        <v>95</v>
      </c>
      <c r="C45">
        <v>13</v>
      </c>
      <c r="D45">
        <v>14</v>
      </c>
      <c r="E45">
        <v>15</v>
      </c>
      <c r="F45">
        <v>16</v>
      </c>
      <c r="G45">
        <v>17</v>
      </c>
      <c r="H45">
        <v>18</v>
      </c>
      <c r="I45">
        <v>19</v>
      </c>
      <c r="J45">
        <v>20</v>
      </c>
      <c r="K45">
        <v>21</v>
      </c>
      <c r="L45">
        <v>22</v>
      </c>
      <c r="M45">
        <v>23</v>
      </c>
      <c r="N45">
        <v>24</v>
      </c>
      <c r="O45">
        <v>25</v>
      </c>
      <c r="P45">
        <v>26</v>
      </c>
      <c r="Q45">
        <v>27</v>
      </c>
      <c r="R45">
        <v>28</v>
      </c>
      <c r="S45">
        <v>29</v>
      </c>
      <c r="T45">
        <v>30</v>
      </c>
      <c r="U45">
        <v>31</v>
      </c>
      <c r="V45">
        <v>32</v>
      </c>
    </row>
    <row r="46" spans="1:28" x14ac:dyDescent="0.2">
      <c r="A46">
        <v>12</v>
      </c>
      <c r="B46">
        <f t="shared" ref="B46:B52" si="8">R3</f>
        <v>5.9171597633136093E-3</v>
      </c>
      <c r="C46">
        <f>$B46*1/(9+Rules!$B$6)</f>
        <v>4.5516613563950843E-4</v>
      </c>
      <c r="D46">
        <f>$B46*1/(9+Rules!$B$6)</f>
        <v>4.5516613563950843E-4</v>
      </c>
      <c r="E46">
        <f>$B46*1/(9+Rules!$B$6)</f>
        <v>4.5516613563950843E-4</v>
      </c>
      <c r="F46">
        <f>$B46*1/(9+Rules!$B$6)</f>
        <v>4.5516613563950843E-4</v>
      </c>
      <c r="G46">
        <f>$B46*1/(9+Rules!$B$6)</f>
        <v>4.5516613563950843E-4</v>
      </c>
      <c r="H46">
        <f>$B46*1/(9+Rules!$B$6)</f>
        <v>4.5516613563950843E-4</v>
      </c>
      <c r="I46">
        <f>$B46*1/(9+Rules!$B$6)</f>
        <v>4.5516613563950843E-4</v>
      </c>
      <c r="J46">
        <f>$B46*1/(9+Rules!$B$6)</f>
        <v>4.5516613563950843E-4</v>
      </c>
      <c r="K46">
        <f>$B46*1/(9+Rules!$B$6)</f>
        <v>4.5516613563950843E-4</v>
      </c>
      <c r="L46">
        <f>$B46*Rules!$B$6/(9+Rules!$B$6)</f>
        <v>1.8206645425580337E-3</v>
      </c>
    </row>
    <row r="47" spans="1:28" x14ac:dyDescent="0.2">
      <c r="A47">
        <v>13</v>
      </c>
      <c r="B47">
        <f t="shared" si="8"/>
        <v>1.183431952662722E-2</v>
      </c>
      <c r="D47">
        <f>$B47*1/(9+Rules!$B$6)</f>
        <v>9.1033227127901696E-4</v>
      </c>
      <c r="E47">
        <f>$B47*1/(9+Rules!$B$6)</f>
        <v>9.1033227127901696E-4</v>
      </c>
      <c r="F47">
        <f>$B47*1/(9+Rules!$B$6)</f>
        <v>9.1033227127901696E-4</v>
      </c>
      <c r="G47">
        <f>$B47*1/(9+Rules!$B$6)</f>
        <v>9.1033227127901696E-4</v>
      </c>
      <c r="H47">
        <f>$B47*1/(9+Rules!$B$6)</f>
        <v>9.1033227127901696E-4</v>
      </c>
      <c r="I47">
        <f>$B47*1/(9+Rules!$B$6)</f>
        <v>9.1033227127901696E-4</v>
      </c>
      <c r="J47">
        <f>$B47*1/(9+Rules!$B$6)</f>
        <v>9.1033227127901696E-4</v>
      </c>
      <c r="K47">
        <f>$B47*1/(9+Rules!$B$6)</f>
        <v>9.1033227127901696E-4</v>
      </c>
      <c r="L47">
        <f>$B47*1/(9+Rules!$B$6)</f>
        <v>9.1033227127901696E-4</v>
      </c>
      <c r="M47">
        <f>$B47*Rules!$B$6/(9+Rules!$B$6)</f>
        <v>3.6413290851160678E-3</v>
      </c>
    </row>
    <row r="48" spans="1:28" x14ac:dyDescent="0.2">
      <c r="A48">
        <v>14</v>
      </c>
      <c r="B48">
        <f t="shared" si="8"/>
        <v>1.183431952662722E-2</v>
      </c>
      <c r="E48">
        <f>$B48*1/(9+Rules!$B$6)</f>
        <v>9.1033227127901696E-4</v>
      </c>
      <c r="F48">
        <f>$B48*1/(9+Rules!$B$6)</f>
        <v>9.1033227127901696E-4</v>
      </c>
      <c r="G48">
        <f>$B48*1/(9+Rules!$B$6)</f>
        <v>9.1033227127901696E-4</v>
      </c>
      <c r="H48">
        <f>$B48*1/(9+Rules!$B$6)</f>
        <v>9.1033227127901696E-4</v>
      </c>
      <c r="I48">
        <f>$B48*1/(9+Rules!$B$6)</f>
        <v>9.1033227127901696E-4</v>
      </c>
      <c r="J48">
        <f>$B48*1/(9+Rules!$B$6)</f>
        <v>9.1033227127901696E-4</v>
      </c>
      <c r="K48">
        <f>$B48*1/(9+Rules!$B$6)</f>
        <v>9.1033227127901696E-4</v>
      </c>
      <c r="L48">
        <f>$B48*1/(9+Rules!$B$6)</f>
        <v>9.1033227127901696E-4</v>
      </c>
      <c r="M48">
        <f>$B48*1/(9+Rules!$B$6)</f>
        <v>9.1033227127901696E-4</v>
      </c>
      <c r="N48">
        <f>$B48*Rules!$B$6/(9+Rules!$B$6)</f>
        <v>3.6413290851160678E-3</v>
      </c>
    </row>
    <row r="49" spans="1:30" x14ac:dyDescent="0.2">
      <c r="A49">
        <v>15</v>
      </c>
      <c r="B49">
        <f t="shared" si="8"/>
        <v>1.183431952662722E-2</v>
      </c>
      <c r="F49">
        <f>$B49*1/(9+Rules!$B$6)</f>
        <v>9.1033227127901696E-4</v>
      </c>
      <c r="G49">
        <f>$B49*1/(9+Rules!$B$6)</f>
        <v>9.1033227127901696E-4</v>
      </c>
      <c r="H49">
        <f>$B49*1/(9+Rules!$B$6)</f>
        <v>9.1033227127901696E-4</v>
      </c>
      <c r="I49">
        <f>$B49*1/(9+Rules!$B$6)</f>
        <v>9.1033227127901696E-4</v>
      </c>
      <c r="J49">
        <f>$B49*1/(9+Rules!$B$6)</f>
        <v>9.1033227127901696E-4</v>
      </c>
      <c r="K49">
        <f>$B49*1/(9+Rules!$B$6)</f>
        <v>9.1033227127901696E-4</v>
      </c>
      <c r="L49">
        <f>$B49*1/(9+Rules!$B$6)</f>
        <v>9.1033227127901696E-4</v>
      </c>
      <c r="M49">
        <f>$B49*1/(9+Rules!$B$6)</f>
        <v>9.1033227127901696E-4</v>
      </c>
      <c r="N49">
        <f>$B49*1/(9+Rules!$B$6)</f>
        <v>9.1033227127901696E-4</v>
      </c>
      <c r="O49">
        <f>$B49*Rules!$B$6/(9+Rules!$B$6)</f>
        <v>3.6413290851160678E-3</v>
      </c>
    </row>
    <row r="50" spans="1:30" x14ac:dyDescent="0.2">
      <c r="A50">
        <v>16</v>
      </c>
      <c r="B50">
        <f t="shared" si="8"/>
        <v>1.183431952662722E-2</v>
      </c>
      <c r="G50">
        <f>$B50*1/(9+Rules!$B$6)</f>
        <v>9.1033227127901696E-4</v>
      </c>
      <c r="H50">
        <f>$B50*1/(9+Rules!$B$6)</f>
        <v>9.1033227127901696E-4</v>
      </c>
      <c r="I50">
        <f>$B50*1/(9+Rules!$B$6)</f>
        <v>9.1033227127901696E-4</v>
      </c>
      <c r="J50">
        <f>$B50*1/(9+Rules!$B$6)</f>
        <v>9.1033227127901696E-4</v>
      </c>
      <c r="K50">
        <f>$B50*1/(9+Rules!$B$6)</f>
        <v>9.1033227127901696E-4</v>
      </c>
      <c r="L50">
        <f>$B50*1/(9+Rules!$B$6)</f>
        <v>9.1033227127901696E-4</v>
      </c>
      <c r="M50">
        <f>$B50*1/(9+Rules!$B$6)</f>
        <v>9.1033227127901696E-4</v>
      </c>
      <c r="N50">
        <f>$B50*1/(9+Rules!$B$6)</f>
        <v>9.1033227127901696E-4</v>
      </c>
      <c r="O50">
        <f>$B50*1/(9+Rules!$B$6)</f>
        <v>9.1033227127901696E-4</v>
      </c>
      <c r="P50">
        <f>$B50*Rules!$B$6/(9+Rules!$B$6)</f>
        <v>3.6413290851160678E-3</v>
      </c>
    </row>
    <row r="51" spans="1:30" x14ac:dyDescent="0.2">
      <c r="A51">
        <v>17</v>
      </c>
      <c r="B51">
        <f t="shared" si="8"/>
        <v>1.183431952662722E-2</v>
      </c>
      <c r="H51">
        <f>$B51*1/(9+Rules!$B$6)</f>
        <v>9.1033227127901696E-4</v>
      </c>
      <c r="I51">
        <f>$B51*1/(9+Rules!$B$6)</f>
        <v>9.1033227127901696E-4</v>
      </c>
      <c r="J51">
        <f>$B51*1/(9+Rules!$B$6)</f>
        <v>9.1033227127901696E-4</v>
      </c>
      <c r="K51">
        <f>$B51*1/(9+Rules!$B$6)</f>
        <v>9.1033227127901696E-4</v>
      </c>
      <c r="L51">
        <f>$B51*1/(9+Rules!$B$6)</f>
        <v>9.1033227127901696E-4</v>
      </c>
      <c r="M51">
        <f>$B51*1/(9+Rules!$B$6)</f>
        <v>9.1033227127901696E-4</v>
      </c>
      <c r="N51">
        <f>$B51*1/(9+Rules!$B$6)</f>
        <v>9.1033227127901696E-4</v>
      </c>
      <c r="O51">
        <f>$B51*1/(9+Rules!$B$6)</f>
        <v>9.1033227127901696E-4</v>
      </c>
      <c r="P51">
        <f>$B51*1/(9+Rules!$B$6)</f>
        <v>9.1033227127901696E-4</v>
      </c>
      <c r="Q51">
        <f>$B51*Rules!$B$6/(9+Rules!$B$6)</f>
        <v>3.6413290851160678E-3</v>
      </c>
    </row>
    <row r="52" spans="1:30" x14ac:dyDescent="0.2">
      <c r="A52">
        <v>18</v>
      </c>
      <c r="B52">
        <f t="shared" si="8"/>
        <v>1.183431952662722E-2</v>
      </c>
      <c r="I52">
        <f>$B52*1/(9+Rules!$B$6)</f>
        <v>9.1033227127901696E-4</v>
      </c>
      <c r="J52">
        <f>$B52*1/(9+Rules!$B$6)</f>
        <v>9.1033227127901696E-4</v>
      </c>
      <c r="K52">
        <f>$B52*1/(9+Rules!$B$6)</f>
        <v>9.1033227127901696E-4</v>
      </c>
      <c r="L52">
        <f>$B52*1/(9+Rules!$B$6)</f>
        <v>9.1033227127901696E-4</v>
      </c>
      <c r="M52">
        <f>$B52*1/(9+Rules!$B$6)</f>
        <v>9.1033227127901696E-4</v>
      </c>
      <c r="N52">
        <f>$B52*1/(9+Rules!$B$6)</f>
        <v>9.1033227127901696E-4</v>
      </c>
      <c r="O52">
        <f>$B52*1/(9+Rules!$B$6)</f>
        <v>9.1033227127901696E-4</v>
      </c>
      <c r="P52">
        <f>$B52*1/(9+Rules!$B$6)</f>
        <v>9.1033227127901696E-4</v>
      </c>
      <c r="Q52">
        <f>$B52*1/(9+Rules!$B$6)</f>
        <v>9.1033227127901696E-4</v>
      </c>
      <c r="R52">
        <f>$B52*Rules!$B$6/(9+Rules!$B$6)</f>
        <v>3.6413290851160678E-3</v>
      </c>
    </row>
    <row r="53" spans="1:30" x14ac:dyDescent="0.2">
      <c r="B53" t="s">
        <v>2</v>
      </c>
      <c r="C53">
        <f t="shared" ref="C53:U53" si="9">SUM(C46:C52)</f>
        <v>4.5516613563950843E-4</v>
      </c>
      <c r="D53">
        <f t="shared" si="9"/>
        <v>1.3654984069185255E-3</v>
      </c>
      <c r="E53">
        <f t="shared" si="9"/>
        <v>2.2758306781975423E-3</v>
      </c>
      <c r="F53">
        <f t="shared" si="9"/>
        <v>3.1861629494765592E-3</v>
      </c>
      <c r="G53">
        <f t="shared" si="9"/>
        <v>4.0964952207555765E-3</v>
      </c>
      <c r="H53">
        <f t="shared" si="9"/>
        <v>5.0068274920345938E-3</v>
      </c>
      <c r="I53">
        <f t="shared" si="9"/>
        <v>5.9171597633136111E-3</v>
      </c>
      <c r="J53">
        <f t="shared" si="9"/>
        <v>5.9171597633136111E-3</v>
      </c>
      <c r="K53">
        <f t="shared" si="9"/>
        <v>5.9171597633136111E-3</v>
      </c>
      <c r="L53">
        <f t="shared" si="9"/>
        <v>7.2826581702321366E-3</v>
      </c>
      <c r="M53">
        <f t="shared" si="9"/>
        <v>8.192990441511153E-3</v>
      </c>
      <c r="N53">
        <f t="shared" si="9"/>
        <v>7.2826581702321366E-3</v>
      </c>
      <c r="O53">
        <f t="shared" si="9"/>
        <v>6.3723258989531193E-3</v>
      </c>
      <c r="P53">
        <f t="shared" si="9"/>
        <v>5.461993627674102E-3</v>
      </c>
      <c r="Q53">
        <f t="shared" si="9"/>
        <v>4.5516613563950847E-3</v>
      </c>
      <c r="R53">
        <f t="shared" si="9"/>
        <v>3.6413290851160678E-3</v>
      </c>
      <c r="S53">
        <f t="shared" si="9"/>
        <v>0</v>
      </c>
      <c r="T53">
        <f t="shared" si="9"/>
        <v>0</v>
      </c>
      <c r="U53">
        <f t="shared" si="9"/>
        <v>0</v>
      </c>
    </row>
    <row r="55" spans="1:30" x14ac:dyDescent="0.2">
      <c r="B55" t="s">
        <v>91</v>
      </c>
      <c r="C55">
        <v>5</v>
      </c>
      <c r="D55">
        <v>6</v>
      </c>
      <c r="E55">
        <v>7</v>
      </c>
      <c r="F55">
        <v>8</v>
      </c>
      <c r="G55">
        <v>9</v>
      </c>
      <c r="H55">
        <v>10</v>
      </c>
      <c r="I55">
        <v>11</v>
      </c>
      <c r="J55">
        <v>12</v>
      </c>
      <c r="K55">
        <v>13</v>
      </c>
      <c r="L55">
        <v>14</v>
      </c>
      <c r="M55">
        <v>15</v>
      </c>
      <c r="N55">
        <v>16</v>
      </c>
      <c r="O55">
        <v>17</v>
      </c>
      <c r="P55">
        <v>18</v>
      </c>
      <c r="Q55">
        <v>19</v>
      </c>
      <c r="R55">
        <v>20</v>
      </c>
      <c r="S55">
        <v>21</v>
      </c>
      <c r="T55" t="s">
        <v>87</v>
      </c>
      <c r="U55" t="s">
        <v>2</v>
      </c>
      <c r="V55" t="s">
        <v>96</v>
      </c>
      <c r="W55" t="s">
        <v>109</v>
      </c>
    </row>
    <row r="56" spans="1:30" x14ac:dyDescent="0.2">
      <c r="B56" t="s">
        <v>97</v>
      </c>
      <c r="C56">
        <f t="shared" ref="C56:S56" ca="1" si="10">SUMIF($C$29:$AF$29,C55,$C$43:$AB$43)+SUMIF($L$45:$V$45,C55+10,$L$53:$V$53)</f>
        <v>4.5516613563950843E-4</v>
      </c>
      <c r="D56">
        <f t="shared" ca="1" si="10"/>
        <v>1.3654984069185255E-3</v>
      </c>
      <c r="E56">
        <f t="shared" ca="1" si="10"/>
        <v>2.730996813837051E-3</v>
      </c>
      <c r="F56">
        <f t="shared" ca="1" si="10"/>
        <v>4.5516613563950847E-3</v>
      </c>
      <c r="G56">
        <f t="shared" ca="1" si="10"/>
        <v>6.8274920345926266E-3</v>
      </c>
      <c r="H56">
        <f t="shared" ca="1" si="10"/>
        <v>9.5584888484296776E-3</v>
      </c>
      <c r="I56">
        <f t="shared" ca="1" si="10"/>
        <v>1.2744651797906237E-2</v>
      </c>
      <c r="J56">
        <f t="shared" ca="1" si="10"/>
        <v>2.3668639053254441E-2</v>
      </c>
      <c r="K56">
        <f t="shared" ca="1" si="10"/>
        <v>3.1406463359126086E-2</v>
      </c>
      <c r="L56">
        <f t="shared" ca="1" si="10"/>
        <v>3.823395539371871E-2</v>
      </c>
      <c r="M56">
        <f t="shared" ca="1" si="10"/>
        <v>4.4151115157032322E-2</v>
      </c>
      <c r="N56">
        <f t="shared" ca="1" si="10"/>
        <v>4.9157942649066921E-2</v>
      </c>
      <c r="O56">
        <f t="shared" ca="1" si="10"/>
        <v>5.3254437869822494E-2</v>
      </c>
      <c r="P56">
        <f t="shared" ca="1" si="10"/>
        <v>5.1888939462903967E-2</v>
      </c>
      <c r="Q56">
        <f t="shared" ca="1" si="10"/>
        <v>4.7337278106508889E-2</v>
      </c>
      <c r="R56">
        <f t="shared" ca="1" si="10"/>
        <v>4.5971779699590355E-2</v>
      </c>
      <c r="S56">
        <f t="shared" ca="1" si="10"/>
        <v>4.4151115157032329E-2</v>
      </c>
      <c r="T56">
        <f ca="1">SUMIF($C$29:$AF$29,"&gt;21",$C$43:$AB$43)</f>
        <v>0.17296313154301321</v>
      </c>
      <c r="U56">
        <f ca="1">SUM(C56:T56)</f>
        <v>0.64041875284478844</v>
      </c>
      <c r="V56">
        <f ca="1">T56+SUM(O56:S56,Q57:S57)</f>
        <v>0.43331816112881205</v>
      </c>
      <c r="W56">
        <f>T23</f>
        <v>0.32544378698224863</v>
      </c>
    </row>
    <row r="57" spans="1:30" x14ac:dyDescent="0.2">
      <c r="B57" t="s">
        <v>98</v>
      </c>
      <c r="C57">
        <f t="shared" ref="C57:S57" si="11">SUMIF($C$45:$K$45,C55,$C$53:$K$53)</f>
        <v>0</v>
      </c>
      <c r="D57">
        <f t="shared" si="11"/>
        <v>0</v>
      </c>
      <c r="E57">
        <f t="shared" si="11"/>
        <v>0</v>
      </c>
      <c r="F57">
        <f t="shared" si="11"/>
        <v>0</v>
      </c>
      <c r="G57">
        <f t="shared" si="11"/>
        <v>0</v>
      </c>
      <c r="H57">
        <f t="shared" si="11"/>
        <v>0</v>
      </c>
      <c r="I57">
        <f t="shared" si="11"/>
        <v>0</v>
      </c>
      <c r="J57">
        <f t="shared" si="11"/>
        <v>0</v>
      </c>
      <c r="K57">
        <f t="shared" si="11"/>
        <v>4.5516613563950843E-4</v>
      </c>
      <c r="L57">
        <f t="shared" si="11"/>
        <v>1.3654984069185255E-3</v>
      </c>
      <c r="M57">
        <f t="shared" si="11"/>
        <v>2.2758306781975423E-3</v>
      </c>
      <c r="N57">
        <f t="shared" si="11"/>
        <v>3.1861629494765592E-3</v>
      </c>
      <c r="O57">
        <f t="shared" si="11"/>
        <v>4.0964952207555765E-3</v>
      </c>
      <c r="P57">
        <f t="shared" si="11"/>
        <v>5.0068274920345938E-3</v>
      </c>
      <c r="Q57">
        <f t="shared" si="11"/>
        <v>5.9171597633136111E-3</v>
      </c>
      <c r="R57">
        <f t="shared" si="11"/>
        <v>5.9171597633136111E-3</v>
      </c>
      <c r="S57">
        <f t="shared" si="11"/>
        <v>5.9171597633136111E-3</v>
      </c>
      <c r="U57">
        <f>SUM(C57:S57)</f>
        <v>3.4137460172963138E-2</v>
      </c>
    </row>
    <row r="58" spans="1:30" x14ac:dyDescent="0.2">
      <c r="U58">
        <f ca="1">SUM(U56:U57)+W56</f>
        <v>1.0000000000000002</v>
      </c>
    </row>
    <row r="60" spans="1:30" x14ac:dyDescent="0.2">
      <c r="B60" t="s">
        <v>14</v>
      </c>
      <c r="C60">
        <v>6</v>
      </c>
      <c r="D60">
        <v>7</v>
      </c>
      <c r="E60">
        <v>8</v>
      </c>
      <c r="F60">
        <v>9</v>
      </c>
      <c r="G60">
        <v>10</v>
      </c>
      <c r="H60">
        <v>11</v>
      </c>
      <c r="I60">
        <v>12</v>
      </c>
      <c r="J60">
        <v>13</v>
      </c>
      <c r="K60">
        <v>14</v>
      </c>
      <c r="L60">
        <v>15</v>
      </c>
      <c r="M60">
        <v>16</v>
      </c>
      <c r="N60">
        <v>17</v>
      </c>
      <c r="O60">
        <v>18</v>
      </c>
      <c r="P60">
        <v>19</v>
      </c>
      <c r="Q60">
        <v>20</v>
      </c>
      <c r="R60">
        <v>21</v>
      </c>
      <c r="S60">
        <v>22</v>
      </c>
      <c r="T60">
        <v>23</v>
      </c>
      <c r="U60">
        <v>24</v>
      </c>
      <c r="V60">
        <v>25</v>
      </c>
      <c r="W60">
        <v>26</v>
      </c>
      <c r="X60">
        <v>27</v>
      </c>
      <c r="Y60">
        <v>28</v>
      </c>
      <c r="Z60">
        <v>29</v>
      </c>
      <c r="AA60">
        <v>30</v>
      </c>
      <c r="AB60">
        <v>31</v>
      </c>
      <c r="AC60">
        <v>32</v>
      </c>
      <c r="AD60">
        <v>33</v>
      </c>
    </row>
    <row r="61" spans="1:30" x14ac:dyDescent="0.2">
      <c r="A61">
        <v>5</v>
      </c>
      <c r="B61">
        <f ca="1">C56</f>
        <v>4.5516613563950843E-4</v>
      </c>
      <c r="C61">
        <f ca="1">$B61*1/(9+Rules!$B$6)</f>
        <v>3.5012779664577572E-5</v>
      </c>
      <c r="D61">
        <f ca="1">$B61*1/(9+Rules!$B$6)</f>
        <v>3.5012779664577572E-5</v>
      </c>
      <c r="E61">
        <f ca="1">$B61*1/(9+Rules!$B$6)</f>
        <v>3.5012779664577572E-5</v>
      </c>
      <c r="F61">
        <f ca="1">$B61*1/(9+Rules!$B$6)</f>
        <v>3.5012779664577572E-5</v>
      </c>
      <c r="G61">
        <f ca="1">$B61*1/(9+Rules!$B$6)</f>
        <v>3.5012779664577572E-5</v>
      </c>
      <c r="H61">
        <f ca="1">$B61*1/(9+Rules!$B$6)</f>
        <v>3.5012779664577572E-5</v>
      </c>
      <c r="I61">
        <f ca="1">$B61*1/(9+Rules!$B$6)</f>
        <v>3.5012779664577572E-5</v>
      </c>
      <c r="J61">
        <f ca="1">$B61*1/(9+Rules!$B$6)</f>
        <v>3.5012779664577572E-5</v>
      </c>
      <c r="K61">
        <f ca="1">$B61*1/(9+Rules!$B$6)</f>
        <v>3.5012779664577572E-5</v>
      </c>
      <c r="L61">
        <f ca="1">$B61*Rules!$B$6/(9+Rules!$B$6)</f>
        <v>1.4005111865831029E-4</v>
      </c>
    </row>
    <row r="62" spans="1:30" x14ac:dyDescent="0.2">
      <c r="A62">
        <v>6</v>
      </c>
      <c r="B62">
        <f ca="1">D56</f>
        <v>1.3654984069185255E-3</v>
      </c>
      <c r="D62">
        <f ca="1">$B62*1/(9+Rules!$B$6)</f>
        <v>1.0503833899373274E-4</v>
      </c>
      <c r="E62">
        <f ca="1">$B62*1/(9+Rules!$B$6)</f>
        <v>1.0503833899373274E-4</v>
      </c>
      <c r="F62">
        <f ca="1">$B62*1/(9+Rules!$B$6)</f>
        <v>1.0503833899373274E-4</v>
      </c>
      <c r="G62">
        <f ca="1">$B62*1/(9+Rules!$B$6)</f>
        <v>1.0503833899373274E-4</v>
      </c>
      <c r="H62">
        <f ca="1">$B62*1/(9+Rules!$B$6)</f>
        <v>1.0503833899373274E-4</v>
      </c>
      <c r="I62">
        <f ca="1">$B62*1/(9+Rules!$B$6)</f>
        <v>1.0503833899373274E-4</v>
      </c>
      <c r="J62">
        <f ca="1">$B62*1/(9+Rules!$B$6)</f>
        <v>1.0503833899373274E-4</v>
      </c>
      <c r="K62">
        <f ca="1">$B62*1/(9+Rules!$B$6)</f>
        <v>1.0503833899373274E-4</v>
      </c>
      <c r="L62">
        <f ca="1">$B62*1/(9+Rules!$B$6)</f>
        <v>1.0503833899373274E-4</v>
      </c>
      <c r="M62">
        <f ca="1">$B62*Rules!$B$6/(9+Rules!$B$6)</f>
        <v>4.2015335597493094E-4</v>
      </c>
    </row>
    <row r="63" spans="1:30" x14ac:dyDescent="0.2">
      <c r="A63">
        <v>7</v>
      </c>
      <c r="B63">
        <f ca="1">E56</f>
        <v>2.730996813837051E-3</v>
      </c>
      <c r="E63">
        <f ca="1">$B63*1/(9+Rules!$B$6)</f>
        <v>2.1007667798746547E-4</v>
      </c>
      <c r="F63">
        <f ca="1">$B63*1/(9+Rules!$B$6)</f>
        <v>2.1007667798746547E-4</v>
      </c>
      <c r="G63">
        <f ca="1">$B63*1/(9+Rules!$B$6)</f>
        <v>2.1007667798746547E-4</v>
      </c>
      <c r="H63">
        <f ca="1">$B63*1/(9+Rules!$B$6)</f>
        <v>2.1007667798746547E-4</v>
      </c>
      <c r="I63">
        <f ca="1">$B63*1/(9+Rules!$B$6)</f>
        <v>2.1007667798746547E-4</v>
      </c>
      <c r="J63">
        <f ca="1">$B63*1/(9+Rules!$B$6)</f>
        <v>2.1007667798746547E-4</v>
      </c>
      <c r="K63">
        <f ca="1">$B63*1/(9+Rules!$B$6)</f>
        <v>2.1007667798746547E-4</v>
      </c>
      <c r="L63">
        <f ca="1">$B63*1/(9+Rules!$B$6)</f>
        <v>2.1007667798746547E-4</v>
      </c>
      <c r="M63">
        <f ca="1">$B63*1/(9+Rules!$B$6)</f>
        <v>2.1007667798746547E-4</v>
      </c>
      <c r="N63">
        <f ca="1">$B63*Rules!$B$6/(9+Rules!$B$6)</f>
        <v>8.4030671194986189E-4</v>
      </c>
    </row>
    <row r="64" spans="1:30" x14ac:dyDescent="0.2">
      <c r="A64">
        <v>8</v>
      </c>
      <c r="B64">
        <f ca="1">F56</f>
        <v>4.5516613563950847E-3</v>
      </c>
      <c r="F64">
        <f ca="1">$B64*1/(9+Rules!$B$6)</f>
        <v>3.5012779664577576E-4</v>
      </c>
      <c r="G64">
        <f ca="1">$B64*1/(9+Rules!$B$6)</f>
        <v>3.5012779664577576E-4</v>
      </c>
      <c r="H64">
        <f ca="1">$B64*1/(9+Rules!$B$6)</f>
        <v>3.5012779664577576E-4</v>
      </c>
      <c r="I64">
        <f ca="1">$B64*1/(9+Rules!$B$6)</f>
        <v>3.5012779664577576E-4</v>
      </c>
      <c r="J64">
        <f ca="1">$B64*1/(9+Rules!$B$6)</f>
        <v>3.5012779664577576E-4</v>
      </c>
      <c r="K64">
        <f ca="1">$B64*1/(9+Rules!$B$6)</f>
        <v>3.5012779664577576E-4</v>
      </c>
      <c r="L64">
        <f ca="1">$B64*1/(9+Rules!$B$6)</f>
        <v>3.5012779664577576E-4</v>
      </c>
      <c r="M64">
        <f ca="1">$B64*1/(9+Rules!$B$6)</f>
        <v>3.5012779664577576E-4</v>
      </c>
      <c r="N64">
        <f ca="1">$B64*1/(9+Rules!$B$6)</f>
        <v>3.5012779664577576E-4</v>
      </c>
      <c r="O64">
        <f ca="1">$B64*Rules!$B$6/(9+Rules!$B$6)</f>
        <v>1.400511186583103E-3</v>
      </c>
    </row>
    <row r="65" spans="1:28" x14ac:dyDescent="0.2">
      <c r="A65">
        <v>9</v>
      </c>
      <c r="B65">
        <f ca="1">G56</f>
        <v>6.8274920345926266E-3</v>
      </c>
      <c r="G65">
        <f ca="1">$B65*1/(9+Rules!$B$6)</f>
        <v>5.2519169496866361E-4</v>
      </c>
      <c r="H65">
        <f ca="1">$B65*1/(9+Rules!$B$6)</f>
        <v>5.2519169496866361E-4</v>
      </c>
      <c r="I65">
        <f ca="1">$B65*1/(9+Rules!$B$6)</f>
        <v>5.2519169496866361E-4</v>
      </c>
      <c r="J65">
        <f ca="1">$B65*1/(9+Rules!$B$6)</f>
        <v>5.2519169496866361E-4</v>
      </c>
      <c r="K65">
        <f ca="1">$B65*1/(9+Rules!$B$6)</f>
        <v>5.2519169496866361E-4</v>
      </c>
      <c r="L65">
        <f ca="1">$B65*1/(9+Rules!$B$6)</f>
        <v>5.2519169496866361E-4</v>
      </c>
      <c r="M65">
        <f ca="1">$B65*1/(9+Rules!$B$6)</f>
        <v>5.2519169496866361E-4</v>
      </c>
      <c r="N65">
        <f ca="1">$B65*1/(9+Rules!$B$6)</f>
        <v>5.2519169496866361E-4</v>
      </c>
      <c r="O65">
        <f ca="1">$B65*1/(9+Rules!$B$6)</f>
        <v>5.2519169496866361E-4</v>
      </c>
      <c r="P65">
        <f ca="1">$B65*Rules!$B$6/(9+Rules!$B$6)</f>
        <v>2.1007667798746544E-3</v>
      </c>
    </row>
    <row r="66" spans="1:28" x14ac:dyDescent="0.2">
      <c r="A66">
        <v>10</v>
      </c>
      <c r="B66">
        <f ca="1">H56</f>
        <v>9.5584888484296776E-3</v>
      </c>
      <c r="H66">
        <f ca="1">$B66*1/(9+Rules!$B$6)</f>
        <v>7.3526837295612906E-4</v>
      </c>
      <c r="I66">
        <f ca="1">$B66*1/(9+Rules!$B$6)</f>
        <v>7.3526837295612906E-4</v>
      </c>
      <c r="J66">
        <f ca="1">$B66*1/(9+Rules!$B$6)</f>
        <v>7.3526837295612906E-4</v>
      </c>
      <c r="K66">
        <f ca="1">$B66*1/(9+Rules!$B$6)</f>
        <v>7.3526837295612906E-4</v>
      </c>
      <c r="L66">
        <f ca="1">$B66*1/(9+Rules!$B$6)</f>
        <v>7.3526837295612906E-4</v>
      </c>
      <c r="M66">
        <f ca="1">$B66*1/(9+Rules!$B$6)</f>
        <v>7.3526837295612906E-4</v>
      </c>
      <c r="N66">
        <f ca="1">$B66*1/(9+Rules!$B$6)</f>
        <v>7.3526837295612906E-4</v>
      </c>
      <c r="O66">
        <f ca="1">$B66*1/(9+Rules!$B$6)</f>
        <v>7.3526837295612906E-4</v>
      </c>
      <c r="P66">
        <f ca="1">$B66*1/(9+Rules!$B$6)</f>
        <v>7.3526837295612906E-4</v>
      </c>
      <c r="Q66">
        <f ca="1">$B66*Rules!$B$6/(9+Rules!$B$6)</f>
        <v>2.9410734918245162E-3</v>
      </c>
    </row>
    <row r="67" spans="1:28" x14ac:dyDescent="0.2">
      <c r="A67">
        <v>11</v>
      </c>
      <c r="B67">
        <f ca="1">I56</f>
        <v>1.2744651797906237E-2</v>
      </c>
      <c r="I67">
        <f ca="1">$B67*1/(9+Rules!$B$6)</f>
        <v>9.8035783060817215E-4</v>
      </c>
      <c r="J67">
        <f ca="1">$B67*1/(9+Rules!$B$6)</f>
        <v>9.8035783060817215E-4</v>
      </c>
      <c r="K67">
        <f ca="1">$B67*1/(9+Rules!$B$6)</f>
        <v>9.8035783060817215E-4</v>
      </c>
      <c r="L67">
        <f ca="1">$B67*1/(9+Rules!$B$6)</f>
        <v>9.8035783060817215E-4</v>
      </c>
      <c r="M67">
        <f ca="1">$B67*1/(9+Rules!$B$6)</f>
        <v>9.8035783060817215E-4</v>
      </c>
      <c r="N67">
        <f ca="1">$B67*1/(9+Rules!$B$6)</f>
        <v>9.8035783060817215E-4</v>
      </c>
      <c r="O67">
        <f ca="1">$B67*1/(9+Rules!$B$6)</f>
        <v>9.8035783060817215E-4</v>
      </c>
      <c r="P67">
        <f ca="1">$B67*1/(9+Rules!$B$6)</f>
        <v>9.8035783060817215E-4</v>
      </c>
      <c r="Q67">
        <f ca="1">$B67*1/(9+Rules!$B$6)</f>
        <v>9.8035783060817215E-4</v>
      </c>
      <c r="R67">
        <f ca="1">$B67*Rules!$B$6/(9+Rules!$B$6)</f>
        <v>3.9214313224326886E-3</v>
      </c>
    </row>
    <row r="68" spans="1:28" x14ac:dyDescent="0.2">
      <c r="A68">
        <v>12</v>
      </c>
      <c r="B68">
        <f ca="1">J56</f>
        <v>2.3668639053254441E-2</v>
      </c>
      <c r="J68">
        <f ca="1">$B68*1/(9+Rules!$B$6)</f>
        <v>1.8206645425580339E-3</v>
      </c>
      <c r="K68">
        <f ca="1">$B68*1/(9+Rules!$B$6)</f>
        <v>1.8206645425580339E-3</v>
      </c>
      <c r="L68">
        <f ca="1">$B68*1/(9+Rules!$B$6)</f>
        <v>1.8206645425580339E-3</v>
      </c>
      <c r="M68">
        <f ca="1">$B68*1/(9+Rules!$B$6)</f>
        <v>1.8206645425580339E-3</v>
      </c>
      <c r="N68">
        <f ca="1">$B68*1/(9+Rules!$B$6)</f>
        <v>1.8206645425580339E-3</v>
      </c>
      <c r="O68">
        <f ca="1">$B68*1/(9+Rules!$B$6)</f>
        <v>1.8206645425580339E-3</v>
      </c>
      <c r="P68">
        <f ca="1">$B68*1/(9+Rules!$B$6)</f>
        <v>1.8206645425580339E-3</v>
      </c>
      <c r="Q68">
        <f ca="1">$B68*1/(9+Rules!$B$6)</f>
        <v>1.8206645425580339E-3</v>
      </c>
      <c r="R68">
        <f ca="1">$B68*1/(9+Rules!$B$6)</f>
        <v>1.8206645425580339E-3</v>
      </c>
      <c r="S68">
        <f ca="1">$B68*Rules!$B$6/(9+Rules!$B$6)</f>
        <v>7.2826581702321357E-3</v>
      </c>
    </row>
    <row r="69" spans="1:28" x14ac:dyDescent="0.2">
      <c r="A69">
        <v>13</v>
      </c>
      <c r="B69">
        <f ca="1">K56</f>
        <v>3.1406463359126086E-2</v>
      </c>
      <c r="K69">
        <f ca="1">$B69*1/(9+Rules!$B$6)</f>
        <v>2.4158817968558529E-3</v>
      </c>
      <c r="L69">
        <f ca="1">$B69*1/(9+Rules!$B$6)</f>
        <v>2.4158817968558529E-3</v>
      </c>
      <c r="M69">
        <f ca="1">$B69*1/(9+Rules!$B$6)</f>
        <v>2.4158817968558529E-3</v>
      </c>
      <c r="N69">
        <f ca="1">$B69*1/(9+Rules!$B$6)</f>
        <v>2.4158817968558529E-3</v>
      </c>
      <c r="O69">
        <f ca="1">$B69*1/(9+Rules!$B$6)</f>
        <v>2.4158817968558529E-3</v>
      </c>
      <c r="P69">
        <f ca="1">$B69*1/(9+Rules!$B$6)</f>
        <v>2.4158817968558529E-3</v>
      </c>
      <c r="Q69">
        <f ca="1">$B69*1/(9+Rules!$B$6)</f>
        <v>2.4158817968558529E-3</v>
      </c>
      <c r="R69">
        <f ca="1">$B69*1/(9+Rules!$B$6)</f>
        <v>2.4158817968558529E-3</v>
      </c>
      <c r="S69">
        <f ca="1">$B69*1/(9+Rules!$B$6)</f>
        <v>2.4158817968558529E-3</v>
      </c>
      <c r="T69">
        <f ca="1">$B69*Rules!$B$6/(9+Rules!$B$6)</f>
        <v>9.6635271874234117E-3</v>
      </c>
    </row>
    <row r="70" spans="1:28" x14ac:dyDescent="0.2">
      <c r="A70">
        <v>14</v>
      </c>
      <c r="B70">
        <f ca="1">L56</f>
        <v>3.823395539371871E-2</v>
      </c>
      <c r="L70">
        <f ca="1">$B70*1/(9+Rules!$B$6)</f>
        <v>2.9410734918245162E-3</v>
      </c>
      <c r="M70">
        <f ca="1">$B70*1/(9+Rules!$B$6)</f>
        <v>2.9410734918245162E-3</v>
      </c>
      <c r="N70">
        <f ca="1">$B70*1/(9+Rules!$B$6)</f>
        <v>2.9410734918245162E-3</v>
      </c>
      <c r="O70">
        <f ca="1">$B70*1/(9+Rules!$B$6)</f>
        <v>2.9410734918245162E-3</v>
      </c>
      <c r="P70">
        <f ca="1">$B70*1/(9+Rules!$B$6)</f>
        <v>2.9410734918245162E-3</v>
      </c>
      <c r="Q70">
        <f ca="1">$B70*1/(9+Rules!$B$6)</f>
        <v>2.9410734918245162E-3</v>
      </c>
      <c r="R70">
        <f ca="1">$B70*1/(9+Rules!$B$6)</f>
        <v>2.9410734918245162E-3</v>
      </c>
      <c r="S70">
        <f ca="1">$B70*1/(9+Rules!$B$6)</f>
        <v>2.9410734918245162E-3</v>
      </c>
      <c r="T70">
        <f ca="1">$B70*1/(9+Rules!$B$6)</f>
        <v>2.9410734918245162E-3</v>
      </c>
      <c r="U70">
        <f ca="1">$B70*Rules!$B$6/(9+Rules!$B$6)</f>
        <v>1.1764293967298065E-2</v>
      </c>
    </row>
    <row r="71" spans="1:28" x14ac:dyDescent="0.2">
      <c r="A71">
        <v>15</v>
      </c>
      <c r="B71">
        <f ca="1">M56</f>
        <v>4.4151115157032322E-2</v>
      </c>
      <c r="M71">
        <f ca="1">$B71*1/(9+Rules!$B$6)</f>
        <v>3.3962396274640249E-3</v>
      </c>
      <c r="N71">
        <f ca="1">$B71*1/(9+Rules!$B$6)</f>
        <v>3.3962396274640249E-3</v>
      </c>
      <c r="O71">
        <f ca="1">$B71*1/(9+Rules!$B$6)</f>
        <v>3.3962396274640249E-3</v>
      </c>
      <c r="P71">
        <f ca="1">$B71*1/(9+Rules!$B$6)</f>
        <v>3.3962396274640249E-3</v>
      </c>
      <c r="Q71">
        <f ca="1">$B71*1/(9+Rules!$B$6)</f>
        <v>3.3962396274640249E-3</v>
      </c>
      <c r="R71">
        <f ca="1">$B71*1/(9+Rules!$B$6)</f>
        <v>3.3962396274640249E-3</v>
      </c>
      <c r="S71">
        <f ca="1">$B71*1/(9+Rules!$B$6)</f>
        <v>3.3962396274640249E-3</v>
      </c>
      <c r="T71">
        <f ca="1">$B71*1/(9+Rules!$B$6)</f>
        <v>3.3962396274640249E-3</v>
      </c>
      <c r="U71">
        <f ca="1">$B71*1/(9+Rules!$B$6)</f>
        <v>3.3962396274640249E-3</v>
      </c>
      <c r="V71">
        <f ca="1">$B71*Rules!$B$6/(9+Rules!$B$6)</f>
        <v>1.3584958509856099E-2</v>
      </c>
    </row>
    <row r="72" spans="1:28" x14ac:dyDescent="0.2">
      <c r="A72">
        <v>16</v>
      </c>
      <c r="B72">
        <f ca="1">N56</f>
        <v>4.9157942649066921E-2</v>
      </c>
      <c r="N72">
        <f ca="1">$B72*1/(9+Rules!$B$6)</f>
        <v>3.7813802037743784E-3</v>
      </c>
      <c r="O72">
        <f ca="1">$B72*1/(9+Rules!$B$6)</f>
        <v>3.7813802037743784E-3</v>
      </c>
      <c r="P72">
        <f ca="1">$B72*1/(9+Rules!$B$6)</f>
        <v>3.7813802037743784E-3</v>
      </c>
      <c r="Q72">
        <f ca="1">$B72*1/(9+Rules!$B$6)</f>
        <v>3.7813802037743784E-3</v>
      </c>
      <c r="R72">
        <f ca="1">$B72*1/(9+Rules!$B$6)</f>
        <v>3.7813802037743784E-3</v>
      </c>
      <c r="S72">
        <f ca="1">$B72*1/(9+Rules!$B$6)</f>
        <v>3.7813802037743784E-3</v>
      </c>
      <c r="T72">
        <f ca="1">$B72*1/(9+Rules!$B$6)</f>
        <v>3.7813802037743784E-3</v>
      </c>
      <c r="U72">
        <f ca="1">$B72*1/(9+Rules!$B$6)</f>
        <v>3.7813802037743784E-3</v>
      </c>
      <c r="V72">
        <f ca="1">$B72*1/(9+Rules!$B$6)</f>
        <v>3.7813802037743784E-3</v>
      </c>
      <c r="W72">
        <f ca="1">$B72*Rules!$B$6/(9+Rules!$B$6)</f>
        <v>1.5125520815097514E-2</v>
      </c>
    </row>
    <row r="73" spans="1:28" x14ac:dyDescent="0.2">
      <c r="B73" t="s">
        <v>2</v>
      </c>
      <c r="C73">
        <f t="shared" ref="C73:AB73" ca="1" si="12">SUM(C61:C72)</f>
        <v>3.5012779664577572E-5</v>
      </c>
      <c r="D73">
        <f t="shared" ca="1" si="12"/>
        <v>1.4005111865831031E-4</v>
      </c>
      <c r="E73">
        <f t="shared" ca="1" si="12"/>
        <v>3.5012779664577581E-4</v>
      </c>
      <c r="F73">
        <f t="shared" ca="1" si="12"/>
        <v>7.0025559329155163E-4</v>
      </c>
      <c r="G73">
        <f t="shared" ca="1" si="12"/>
        <v>1.2254472882602153E-3</v>
      </c>
      <c r="H73">
        <f t="shared" ca="1" si="12"/>
        <v>1.9607156612163443E-3</v>
      </c>
      <c r="I73">
        <f t="shared" ca="1" si="12"/>
        <v>2.9410734918245167E-3</v>
      </c>
      <c r="J73">
        <f t="shared" ca="1" si="12"/>
        <v>4.7617380343825504E-3</v>
      </c>
      <c r="K73">
        <f t="shared" ca="1" si="12"/>
        <v>7.1776198312384033E-3</v>
      </c>
      <c r="L73">
        <f t="shared" ca="1" si="12"/>
        <v>1.0223731662056652E-2</v>
      </c>
      <c r="M73">
        <f t="shared" ca="1" si="12"/>
        <v>1.3795035187843564E-2</v>
      </c>
      <c r="N73">
        <f t="shared" ca="1" si="12"/>
        <v>1.7786492069605406E-2</v>
      </c>
      <c r="O73">
        <f t="shared" ca="1" si="12"/>
        <v>1.7996568747592874E-2</v>
      </c>
      <c r="P73">
        <f t="shared" ca="1" si="12"/>
        <v>1.8171632645915758E-2</v>
      </c>
      <c r="Q73">
        <f t="shared" ca="1" si="12"/>
        <v>1.8276670984909496E-2</v>
      </c>
      <c r="R73">
        <f t="shared" ca="1" si="12"/>
        <v>1.8276670984909496E-2</v>
      </c>
      <c r="S73">
        <f t="shared" ca="1" si="12"/>
        <v>1.9817233290150907E-2</v>
      </c>
      <c r="T73">
        <f t="shared" ca="1" si="12"/>
        <v>1.978222051048633E-2</v>
      </c>
      <c r="U73">
        <f t="shared" ca="1" si="12"/>
        <v>1.8941913798536471E-2</v>
      </c>
      <c r="V73">
        <f t="shared" ca="1" si="12"/>
        <v>1.7366338713630476E-2</v>
      </c>
      <c r="W73">
        <f t="shared" ca="1" si="12"/>
        <v>1.5125520815097514E-2</v>
      </c>
      <c r="X73">
        <f t="shared" si="12"/>
        <v>0</v>
      </c>
      <c r="Y73">
        <f t="shared" si="12"/>
        <v>0</v>
      </c>
      <c r="Z73">
        <f t="shared" si="12"/>
        <v>0</v>
      </c>
      <c r="AA73">
        <f t="shared" si="12"/>
        <v>0</v>
      </c>
      <c r="AB73">
        <f t="shared" si="12"/>
        <v>0</v>
      </c>
    </row>
    <row r="75" spans="1:28" x14ac:dyDescent="0.2">
      <c r="A75" t="s">
        <v>94</v>
      </c>
      <c r="C75">
        <v>14</v>
      </c>
      <c r="D75">
        <v>15</v>
      </c>
      <c r="E75">
        <v>16</v>
      </c>
      <c r="F75">
        <v>17</v>
      </c>
      <c r="G75">
        <v>18</v>
      </c>
      <c r="H75">
        <v>19</v>
      </c>
      <c r="I75">
        <v>20</v>
      </c>
      <c r="J75">
        <v>21</v>
      </c>
      <c r="K75">
        <v>22</v>
      </c>
      <c r="L75">
        <v>23</v>
      </c>
      <c r="M75">
        <v>24</v>
      </c>
      <c r="N75">
        <v>25</v>
      </c>
      <c r="O75">
        <v>26</v>
      </c>
      <c r="P75">
        <v>27</v>
      </c>
      <c r="Q75">
        <v>28</v>
      </c>
      <c r="R75">
        <v>29</v>
      </c>
      <c r="S75">
        <v>30</v>
      </c>
      <c r="T75">
        <v>31</v>
      </c>
      <c r="U75">
        <v>32</v>
      </c>
    </row>
    <row r="76" spans="1:28" x14ac:dyDescent="0.2">
      <c r="A76">
        <v>13</v>
      </c>
      <c r="B76">
        <f>K57</f>
        <v>4.5516613563950843E-4</v>
      </c>
      <c r="C76">
        <f>$B76*1/(9+Rules!$B$6)</f>
        <v>3.5012779664577572E-5</v>
      </c>
      <c r="D76">
        <f>$B76*1/(9+Rules!$B$6)</f>
        <v>3.5012779664577572E-5</v>
      </c>
      <c r="E76">
        <f>$B76*1/(9+Rules!$B$6)</f>
        <v>3.5012779664577572E-5</v>
      </c>
      <c r="F76">
        <f>$B76*1/(9+Rules!$B$6)</f>
        <v>3.5012779664577572E-5</v>
      </c>
      <c r="G76">
        <f>$B76*1/(9+Rules!$B$6)</f>
        <v>3.5012779664577572E-5</v>
      </c>
      <c r="H76">
        <f>$B76*1/(9+Rules!$B$6)</f>
        <v>3.5012779664577572E-5</v>
      </c>
      <c r="I76">
        <f>$B76*1/(9+Rules!$B$6)</f>
        <v>3.5012779664577572E-5</v>
      </c>
      <c r="J76">
        <f>$B76*1/(9+Rules!$B$6)</f>
        <v>3.5012779664577572E-5</v>
      </c>
      <c r="K76">
        <f>$B76*1/(9+Rules!$B$6)</f>
        <v>3.5012779664577572E-5</v>
      </c>
      <c r="L76">
        <f>$B76*Rules!$B$6/(9+Rules!$B$6)</f>
        <v>1.4005111865831029E-4</v>
      </c>
    </row>
    <row r="77" spans="1:28" x14ac:dyDescent="0.2">
      <c r="A77">
        <v>14</v>
      </c>
      <c r="B77">
        <f>L57</f>
        <v>1.3654984069185255E-3</v>
      </c>
      <c r="D77">
        <f>$B77*1/(9+Rules!$B$6)</f>
        <v>1.0503833899373274E-4</v>
      </c>
      <c r="E77">
        <f>$B77*1/(9+Rules!$B$6)</f>
        <v>1.0503833899373274E-4</v>
      </c>
      <c r="F77">
        <f>$B77*1/(9+Rules!$B$6)</f>
        <v>1.0503833899373274E-4</v>
      </c>
      <c r="G77">
        <f>$B77*1/(9+Rules!$B$6)</f>
        <v>1.0503833899373274E-4</v>
      </c>
      <c r="H77">
        <f>$B77*1/(9+Rules!$B$6)</f>
        <v>1.0503833899373274E-4</v>
      </c>
      <c r="I77">
        <f>$B77*1/(9+Rules!$B$6)</f>
        <v>1.0503833899373274E-4</v>
      </c>
      <c r="J77">
        <f>$B77*1/(9+Rules!$B$6)</f>
        <v>1.0503833899373274E-4</v>
      </c>
      <c r="K77">
        <f>$B77*1/(9+Rules!$B$6)</f>
        <v>1.0503833899373274E-4</v>
      </c>
      <c r="L77">
        <f>$B77*1/(9+Rules!$B$6)</f>
        <v>1.0503833899373274E-4</v>
      </c>
      <c r="M77">
        <f>$B77*Rules!$B$6/(9+Rules!$B$6)</f>
        <v>4.2015335597493094E-4</v>
      </c>
    </row>
    <row r="78" spans="1:28" x14ac:dyDescent="0.2">
      <c r="A78">
        <v>15</v>
      </c>
      <c r="B78">
        <f>M57</f>
        <v>2.2758306781975423E-3</v>
      </c>
      <c r="E78">
        <f>$B78*1/(9+Rules!$B$6)</f>
        <v>1.7506389832288788E-4</v>
      </c>
      <c r="F78">
        <f>$B78*1/(9+Rules!$B$6)</f>
        <v>1.7506389832288788E-4</v>
      </c>
      <c r="G78">
        <f>$B78*1/(9+Rules!$B$6)</f>
        <v>1.7506389832288788E-4</v>
      </c>
      <c r="H78">
        <f>$B78*1/(9+Rules!$B$6)</f>
        <v>1.7506389832288788E-4</v>
      </c>
      <c r="I78">
        <f>$B78*1/(9+Rules!$B$6)</f>
        <v>1.7506389832288788E-4</v>
      </c>
      <c r="J78">
        <f>$B78*1/(9+Rules!$B$6)</f>
        <v>1.7506389832288788E-4</v>
      </c>
      <c r="K78">
        <f>$B78*1/(9+Rules!$B$6)</f>
        <v>1.7506389832288788E-4</v>
      </c>
      <c r="L78">
        <f>$B78*1/(9+Rules!$B$6)</f>
        <v>1.7506389832288788E-4</v>
      </c>
      <c r="M78">
        <f>$B78*1/(9+Rules!$B$6)</f>
        <v>1.7506389832288788E-4</v>
      </c>
      <c r="N78">
        <f>$B78*Rules!$B$6/(9+Rules!$B$6)</f>
        <v>7.0025559329155152E-4</v>
      </c>
    </row>
    <row r="79" spans="1:28" x14ac:dyDescent="0.2">
      <c r="A79">
        <v>16</v>
      </c>
      <c r="B79">
        <f>N57</f>
        <v>3.1861629494765592E-3</v>
      </c>
      <c r="F79">
        <f>$B79*1/(9+Rules!$B$6)</f>
        <v>2.4508945765204304E-4</v>
      </c>
      <c r="G79">
        <f>$B79*1/(9+Rules!$B$6)</f>
        <v>2.4508945765204304E-4</v>
      </c>
      <c r="H79">
        <f>$B79*1/(9+Rules!$B$6)</f>
        <v>2.4508945765204304E-4</v>
      </c>
      <c r="I79">
        <f>$B79*1/(9+Rules!$B$6)</f>
        <v>2.4508945765204304E-4</v>
      </c>
      <c r="J79">
        <f>$B79*1/(9+Rules!$B$6)</f>
        <v>2.4508945765204304E-4</v>
      </c>
      <c r="K79">
        <f>$B79*1/(9+Rules!$B$6)</f>
        <v>2.4508945765204304E-4</v>
      </c>
      <c r="L79">
        <f>$B79*1/(9+Rules!$B$6)</f>
        <v>2.4508945765204304E-4</v>
      </c>
      <c r="M79">
        <f>$B79*1/(9+Rules!$B$6)</f>
        <v>2.4508945765204304E-4</v>
      </c>
      <c r="N79">
        <f>$B79*1/(9+Rules!$B$6)</f>
        <v>2.4508945765204304E-4</v>
      </c>
      <c r="O79">
        <f>$B79*Rules!$B$6/(9+Rules!$B$6)</f>
        <v>9.8035783060817215E-4</v>
      </c>
    </row>
    <row r="80" spans="1:28" x14ac:dyDescent="0.2">
      <c r="A80">
        <v>17</v>
      </c>
      <c r="B80">
        <f>O57</f>
        <v>4.0964952207555765E-3</v>
      </c>
      <c r="G80">
        <f>$B80*1/(9+Rules!$B$6)</f>
        <v>3.1511501698119817E-4</v>
      </c>
      <c r="H80">
        <f>$B80*1/(9+Rules!$B$6)</f>
        <v>3.1511501698119817E-4</v>
      </c>
      <c r="I80">
        <f>$B80*1/(9+Rules!$B$6)</f>
        <v>3.1511501698119817E-4</v>
      </c>
      <c r="J80">
        <f>$B80*1/(9+Rules!$B$6)</f>
        <v>3.1511501698119817E-4</v>
      </c>
      <c r="K80">
        <f>$B80*1/(9+Rules!$B$6)</f>
        <v>3.1511501698119817E-4</v>
      </c>
      <c r="L80">
        <f>$B80*1/(9+Rules!$B$6)</f>
        <v>3.1511501698119817E-4</v>
      </c>
      <c r="M80">
        <f>$B80*1/(9+Rules!$B$6)</f>
        <v>3.1511501698119817E-4</v>
      </c>
      <c r="N80">
        <f>$B80*1/(9+Rules!$B$6)</f>
        <v>3.1511501698119817E-4</v>
      </c>
      <c r="O80">
        <f>$B80*1/(9+Rules!$B$6)</f>
        <v>3.1511501698119817E-4</v>
      </c>
      <c r="P80">
        <f>$B80*Rules!$B$6/(9+Rules!$B$6)</f>
        <v>1.2604600679247927E-3</v>
      </c>
    </row>
    <row r="81" spans="1:30" x14ac:dyDescent="0.2">
      <c r="A81">
        <v>18</v>
      </c>
      <c r="B81">
        <f>P57</f>
        <v>5.0068274920345938E-3</v>
      </c>
      <c r="H81">
        <f>$B81*1/(9+Rules!$B$6)</f>
        <v>3.8514057631035335E-4</v>
      </c>
      <c r="I81">
        <f>$B81*1/(9+Rules!$B$6)</f>
        <v>3.8514057631035335E-4</v>
      </c>
      <c r="J81">
        <f>$B81*1/(9+Rules!$B$6)</f>
        <v>3.8514057631035335E-4</v>
      </c>
      <c r="K81">
        <f>$B81*1/(9+Rules!$B$6)</f>
        <v>3.8514057631035335E-4</v>
      </c>
      <c r="L81">
        <f>$B81*1/(9+Rules!$B$6)</f>
        <v>3.8514057631035335E-4</v>
      </c>
      <c r="M81">
        <f>$B81*1/(9+Rules!$B$6)</f>
        <v>3.8514057631035335E-4</v>
      </c>
      <c r="N81">
        <f>$B81*1/(9+Rules!$B$6)</f>
        <v>3.8514057631035335E-4</v>
      </c>
      <c r="O81">
        <f>$B81*1/(9+Rules!$B$6)</f>
        <v>3.8514057631035335E-4</v>
      </c>
      <c r="P81">
        <f>$B81*1/(9+Rules!$B$6)</f>
        <v>3.8514057631035335E-4</v>
      </c>
      <c r="Q81">
        <f>$B81*Rules!$B$6/(9+Rules!$B$6)</f>
        <v>1.5405623052414134E-3</v>
      </c>
    </row>
    <row r="82" spans="1:30" x14ac:dyDescent="0.2">
      <c r="B82" t="s">
        <v>2</v>
      </c>
      <c r="C82">
        <f t="shared" ref="C82:T82" si="13">SUM(C76:C81)</f>
        <v>3.5012779664577572E-5</v>
      </c>
      <c r="D82">
        <f t="shared" si="13"/>
        <v>1.4005111865831031E-4</v>
      </c>
      <c r="E82">
        <f t="shared" si="13"/>
        <v>3.1511501698119817E-4</v>
      </c>
      <c r="F82">
        <f t="shared" si="13"/>
        <v>5.6020447463324126E-4</v>
      </c>
      <c r="G82">
        <f t="shared" si="13"/>
        <v>8.7531949161443942E-4</v>
      </c>
      <c r="H82">
        <f t="shared" si="13"/>
        <v>1.2604600679247927E-3</v>
      </c>
      <c r="I82">
        <f t="shared" si="13"/>
        <v>1.2604600679247927E-3</v>
      </c>
      <c r="J82">
        <f t="shared" si="13"/>
        <v>1.2604600679247927E-3</v>
      </c>
      <c r="K82">
        <f t="shared" si="13"/>
        <v>1.2604600679247927E-3</v>
      </c>
      <c r="L82">
        <f t="shared" si="13"/>
        <v>1.3654984069185253E-3</v>
      </c>
      <c r="M82">
        <f t="shared" si="13"/>
        <v>1.5405623052414132E-3</v>
      </c>
      <c r="N82">
        <f t="shared" si="13"/>
        <v>1.645600644235146E-3</v>
      </c>
      <c r="O82">
        <f t="shared" si="13"/>
        <v>1.6806134238997238E-3</v>
      </c>
      <c r="P82">
        <f t="shared" si="13"/>
        <v>1.645600644235146E-3</v>
      </c>
      <c r="Q82">
        <f t="shared" si="13"/>
        <v>1.5405623052414134E-3</v>
      </c>
      <c r="R82">
        <f t="shared" si="13"/>
        <v>0</v>
      </c>
      <c r="S82">
        <f t="shared" si="13"/>
        <v>0</v>
      </c>
      <c r="T82">
        <f t="shared" si="13"/>
        <v>0</v>
      </c>
    </row>
    <row r="84" spans="1:30" x14ac:dyDescent="0.2">
      <c r="B84" t="s">
        <v>92</v>
      </c>
      <c r="C84">
        <v>6</v>
      </c>
      <c r="D84">
        <v>7</v>
      </c>
      <c r="E84">
        <v>8</v>
      </c>
      <c r="F84">
        <v>9</v>
      </c>
      <c r="G84">
        <v>10</v>
      </c>
      <c r="H84">
        <v>11</v>
      </c>
      <c r="I84">
        <v>12</v>
      </c>
      <c r="J84">
        <v>13</v>
      </c>
      <c r="K84">
        <v>14</v>
      </c>
      <c r="L84">
        <v>15</v>
      </c>
      <c r="M84">
        <v>16</v>
      </c>
      <c r="N84">
        <v>17</v>
      </c>
      <c r="O84">
        <v>18</v>
      </c>
      <c r="P84">
        <v>19</v>
      </c>
      <c r="Q84">
        <v>20</v>
      </c>
      <c r="R84">
        <v>21</v>
      </c>
      <c r="S84" t="s">
        <v>87</v>
      </c>
      <c r="T84" t="s">
        <v>2</v>
      </c>
      <c r="U84" t="s">
        <v>96</v>
      </c>
      <c r="V84" t="s">
        <v>109</v>
      </c>
      <c r="W84" t="s">
        <v>99</v>
      </c>
    </row>
    <row r="85" spans="1:30" x14ac:dyDescent="0.2">
      <c r="B85" t="s">
        <v>97</v>
      </c>
      <c r="C85">
        <f t="shared" ref="C85:R85" ca="1" si="14">SUMIF($C$60:$AD$60,C84,$C$73:$AD$73)+SUMIF($K$75:$U$75,C84+10,$K$82:$U$82)</f>
        <v>3.5012779664577572E-5</v>
      </c>
      <c r="D85">
        <f t="shared" ca="1" si="14"/>
        <v>1.4005111865831031E-4</v>
      </c>
      <c r="E85">
        <f t="shared" ca="1" si="14"/>
        <v>3.5012779664577581E-4</v>
      </c>
      <c r="F85">
        <f t="shared" ca="1" si="14"/>
        <v>7.0025559329155163E-4</v>
      </c>
      <c r="G85">
        <f t="shared" ca="1" si="14"/>
        <v>1.2254472882602153E-3</v>
      </c>
      <c r="H85">
        <f t="shared" ca="1" si="14"/>
        <v>1.9607156612163443E-3</v>
      </c>
      <c r="I85">
        <f t="shared" ca="1" si="14"/>
        <v>4.2015335597493098E-3</v>
      </c>
      <c r="J85">
        <f t="shared" ca="1" si="14"/>
        <v>6.1272364413010759E-3</v>
      </c>
      <c r="K85">
        <f t="shared" ca="1" si="14"/>
        <v>8.7181821364798167E-3</v>
      </c>
      <c r="L85">
        <f t="shared" ca="1" si="14"/>
        <v>1.1869332306291799E-2</v>
      </c>
      <c r="M85">
        <f t="shared" ca="1" si="14"/>
        <v>1.5475648611743288E-2</v>
      </c>
      <c r="N85">
        <f t="shared" ca="1" si="14"/>
        <v>1.9432092713840551E-2</v>
      </c>
      <c r="O85">
        <f t="shared" ca="1" si="14"/>
        <v>1.9537131052834288E-2</v>
      </c>
      <c r="P85">
        <f t="shared" ca="1" si="14"/>
        <v>1.8171632645915758E-2</v>
      </c>
      <c r="Q85">
        <f t="shared" ca="1" si="14"/>
        <v>1.8276670984909496E-2</v>
      </c>
      <c r="R85">
        <f t="shared" ca="1" si="14"/>
        <v>1.8276670984909496E-2</v>
      </c>
      <c r="S85">
        <f ca="1">SUMIF($C$60:$AD$60,"&gt;21",$C$73:$AD$73)</f>
        <v>9.1033227127901711E-2</v>
      </c>
      <c r="T85">
        <f ca="1">SUM(C85:S85)</f>
        <v>0.23553096880361338</v>
      </c>
      <c r="U85">
        <f ca="1">S85+SUM(N85:R85,P86:R86)</f>
        <v>0.18850880571408568</v>
      </c>
      <c r="V85">
        <f>W56</f>
        <v>0.32544378698224863</v>
      </c>
      <c r="W85">
        <f ca="1">V56</f>
        <v>0.43331816112881205</v>
      </c>
    </row>
    <row r="86" spans="1:30" x14ac:dyDescent="0.2">
      <c r="B86" t="s">
        <v>98</v>
      </c>
      <c r="C86">
        <f t="shared" ref="C86:R86" si="15">SUMIF($C$75:$J$75,C84,$C$82:$J$82)</f>
        <v>0</v>
      </c>
      <c r="D86">
        <f t="shared" si="15"/>
        <v>0</v>
      </c>
      <c r="E86">
        <f t="shared" si="15"/>
        <v>0</v>
      </c>
      <c r="F86">
        <f t="shared" si="15"/>
        <v>0</v>
      </c>
      <c r="G86">
        <f t="shared" si="15"/>
        <v>0</v>
      </c>
      <c r="H86">
        <f t="shared" si="15"/>
        <v>0</v>
      </c>
      <c r="I86">
        <f t="shared" si="15"/>
        <v>0</v>
      </c>
      <c r="J86">
        <f t="shared" si="15"/>
        <v>0</v>
      </c>
      <c r="K86">
        <f t="shared" si="15"/>
        <v>3.5012779664577572E-5</v>
      </c>
      <c r="L86">
        <f t="shared" si="15"/>
        <v>1.4005111865831031E-4</v>
      </c>
      <c r="M86">
        <f t="shared" si="15"/>
        <v>3.1511501698119817E-4</v>
      </c>
      <c r="N86">
        <f t="shared" si="15"/>
        <v>5.6020447463324126E-4</v>
      </c>
      <c r="O86">
        <f t="shared" si="15"/>
        <v>8.7531949161443942E-4</v>
      </c>
      <c r="P86">
        <f t="shared" si="15"/>
        <v>1.2604600679247927E-3</v>
      </c>
      <c r="Q86">
        <f t="shared" si="15"/>
        <v>1.2604600679247927E-3</v>
      </c>
      <c r="R86">
        <f t="shared" si="15"/>
        <v>1.2604600679247927E-3</v>
      </c>
      <c r="S86">
        <f>SUMIF($C$60:$AD$60,S84,$C$73:$AD$73)+SUMIF($C$75:$J$75,S84,$C$82:$J$82)+SUMIF($K$75:$U$75,S84+10,$K$82:$U$82)</f>
        <v>0</v>
      </c>
      <c r="T86">
        <f>SUM(C86:S86)</f>
        <v>5.7070830853261454E-3</v>
      </c>
      <c r="W86" t="s">
        <v>93</v>
      </c>
    </row>
    <row r="87" spans="1:30" x14ac:dyDescent="0.2">
      <c r="S87" t="s">
        <v>2</v>
      </c>
      <c r="T87">
        <f ca="1">SUM(T85:T86)</f>
        <v>0.24123805188893951</v>
      </c>
      <c r="W87">
        <f ca="1">T87+W85+V85</f>
        <v>1.0000000000000002</v>
      </c>
    </row>
    <row r="90" spans="1:30" x14ac:dyDescent="0.2">
      <c r="B90" t="s">
        <v>14</v>
      </c>
      <c r="C90">
        <v>7</v>
      </c>
      <c r="D90">
        <v>8</v>
      </c>
      <c r="E90">
        <v>9</v>
      </c>
      <c r="F90">
        <v>10</v>
      </c>
      <c r="G90">
        <v>11</v>
      </c>
      <c r="H90">
        <v>12</v>
      </c>
      <c r="I90">
        <v>13</v>
      </c>
      <c r="J90">
        <v>14</v>
      </c>
      <c r="K90">
        <v>15</v>
      </c>
      <c r="L90">
        <v>16</v>
      </c>
      <c r="M90">
        <v>17</v>
      </c>
      <c r="N90">
        <v>18</v>
      </c>
      <c r="O90">
        <v>19</v>
      </c>
      <c r="P90">
        <v>20</v>
      </c>
      <c r="Q90">
        <v>21</v>
      </c>
      <c r="R90">
        <v>22</v>
      </c>
      <c r="S90">
        <v>23</v>
      </c>
      <c r="T90">
        <v>24</v>
      </c>
      <c r="U90">
        <v>25</v>
      </c>
      <c r="V90">
        <v>26</v>
      </c>
      <c r="W90">
        <v>27</v>
      </c>
      <c r="X90">
        <v>28</v>
      </c>
      <c r="Y90">
        <v>29</v>
      </c>
      <c r="Z90">
        <v>30</v>
      </c>
      <c r="AA90">
        <v>31</v>
      </c>
      <c r="AB90">
        <v>32</v>
      </c>
      <c r="AC90">
        <v>33</v>
      </c>
      <c r="AD90">
        <v>34</v>
      </c>
    </row>
    <row r="91" spans="1:30" x14ac:dyDescent="0.2">
      <c r="A91">
        <v>6</v>
      </c>
      <c r="B91">
        <f ca="1">C85</f>
        <v>3.5012779664577572E-5</v>
      </c>
      <c r="C91">
        <f ca="1">$B91*1/(9+Rules!$B$6)</f>
        <v>2.6932907434290439E-6</v>
      </c>
      <c r="D91">
        <f ca="1">$B91*1/(9+Rules!$B$6)</f>
        <v>2.6932907434290439E-6</v>
      </c>
      <c r="E91">
        <f ca="1">$B91*1/(9+Rules!$B$6)</f>
        <v>2.6932907434290439E-6</v>
      </c>
      <c r="F91">
        <f ca="1">$B91*1/(9+Rules!$B$6)</f>
        <v>2.6932907434290439E-6</v>
      </c>
      <c r="G91">
        <f ca="1">$B91*1/(9+Rules!$B$6)</f>
        <v>2.6932907434290439E-6</v>
      </c>
      <c r="H91">
        <f ca="1">$B91*1/(9+Rules!$B$6)</f>
        <v>2.6932907434290439E-6</v>
      </c>
      <c r="I91">
        <f ca="1">$B91*1/(9+Rules!$B$6)</f>
        <v>2.6932907434290439E-6</v>
      </c>
      <c r="J91">
        <f ca="1">$B91*1/(9+Rules!$B$6)</f>
        <v>2.6932907434290439E-6</v>
      </c>
      <c r="K91">
        <f ca="1">$B91*1/(9+Rules!$B$6)</f>
        <v>2.6932907434290439E-6</v>
      </c>
      <c r="L91">
        <f ca="1">$B91*Rules!$B$6/(9+Rules!$B$6)</f>
        <v>1.0773162973716176E-5</v>
      </c>
    </row>
    <row r="92" spans="1:30" x14ac:dyDescent="0.2">
      <c r="A92">
        <v>7</v>
      </c>
      <c r="B92">
        <f ca="1">D85</f>
        <v>1.4005111865831031E-4</v>
      </c>
      <c r="D92">
        <f ca="1">$B92*1/(9+Rules!$B$6)</f>
        <v>1.0773162973716177E-5</v>
      </c>
      <c r="E92">
        <f ca="1">$B92*1/(9+Rules!$B$6)</f>
        <v>1.0773162973716177E-5</v>
      </c>
      <c r="F92">
        <f ca="1">$B92*1/(9+Rules!$B$6)</f>
        <v>1.0773162973716177E-5</v>
      </c>
      <c r="G92">
        <f ca="1">$B92*1/(9+Rules!$B$6)</f>
        <v>1.0773162973716177E-5</v>
      </c>
      <c r="H92">
        <f ca="1">$B92*1/(9+Rules!$B$6)</f>
        <v>1.0773162973716177E-5</v>
      </c>
      <c r="I92">
        <f ca="1">$B92*1/(9+Rules!$B$6)</f>
        <v>1.0773162973716177E-5</v>
      </c>
      <c r="J92">
        <f ca="1">$B92*1/(9+Rules!$B$6)</f>
        <v>1.0773162973716177E-5</v>
      </c>
      <c r="K92">
        <f ca="1">$B92*1/(9+Rules!$B$6)</f>
        <v>1.0773162973716177E-5</v>
      </c>
      <c r="L92">
        <f ca="1">$B92*1/(9+Rules!$B$6)</f>
        <v>1.0773162973716177E-5</v>
      </c>
      <c r="M92">
        <f ca="1">$B92*Rules!$B$6/(9+Rules!$B$6)</f>
        <v>4.3092651894864709E-5</v>
      </c>
    </row>
    <row r="93" spans="1:30" x14ac:dyDescent="0.2">
      <c r="A93">
        <v>8</v>
      </c>
      <c r="B93">
        <f ca="1">E85</f>
        <v>3.5012779664577581E-4</v>
      </c>
      <c r="E93">
        <f ca="1">$B93*1/(9+Rules!$B$6)</f>
        <v>2.6932907434290448E-5</v>
      </c>
      <c r="F93">
        <f ca="1">$B93*1/(9+Rules!$B$6)</f>
        <v>2.6932907434290448E-5</v>
      </c>
      <c r="G93">
        <f ca="1">$B93*1/(9+Rules!$B$6)</f>
        <v>2.6932907434290448E-5</v>
      </c>
      <c r="H93">
        <f ca="1">$B93*1/(9+Rules!$B$6)</f>
        <v>2.6932907434290448E-5</v>
      </c>
      <c r="I93">
        <f ca="1">$B93*1/(9+Rules!$B$6)</f>
        <v>2.6932907434290448E-5</v>
      </c>
      <c r="J93">
        <f ca="1">$B93*1/(9+Rules!$B$6)</f>
        <v>2.6932907434290448E-5</v>
      </c>
      <c r="K93">
        <f ca="1">$B93*1/(9+Rules!$B$6)</f>
        <v>2.6932907434290448E-5</v>
      </c>
      <c r="L93">
        <f ca="1">$B93*1/(9+Rules!$B$6)</f>
        <v>2.6932907434290448E-5</v>
      </c>
      <c r="M93">
        <f ca="1">$B93*1/(9+Rules!$B$6)</f>
        <v>2.6932907434290448E-5</v>
      </c>
      <c r="N93">
        <f ca="1">$B93*Rules!$B$6/(9+Rules!$B$6)</f>
        <v>1.0773162973716179E-4</v>
      </c>
    </row>
    <row r="94" spans="1:30" x14ac:dyDescent="0.2">
      <c r="A94">
        <v>9</v>
      </c>
      <c r="B94">
        <f ca="1">F$85</f>
        <v>7.0025559329155163E-4</v>
      </c>
      <c r="F94">
        <f ca="1">$B94*1/(9+Rules!$B$6)</f>
        <v>5.3865814868580896E-5</v>
      </c>
      <c r="G94">
        <f ca="1">$B94*1/(9+Rules!$B$6)</f>
        <v>5.3865814868580896E-5</v>
      </c>
      <c r="H94">
        <f ca="1">$B94*1/(9+Rules!$B$6)</f>
        <v>5.3865814868580896E-5</v>
      </c>
      <c r="I94">
        <f ca="1">$B94*1/(9+Rules!$B$6)</f>
        <v>5.3865814868580896E-5</v>
      </c>
      <c r="J94">
        <f ca="1">$B94*1/(9+Rules!$B$6)</f>
        <v>5.3865814868580896E-5</v>
      </c>
      <c r="K94">
        <f ca="1">$B94*1/(9+Rules!$B$6)</f>
        <v>5.3865814868580896E-5</v>
      </c>
      <c r="L94">
        <f ca="1">$B94*1/(9+Rules!$B$6)</f>
        <v>5.3865814868580896E-5</v>
      </c>
      <c r="M94">
        <f ca="1">$B94*1/(9+Rules!$B$6)</f>
        <v>5.3865814868580896E-5</v>
      </c>
      <c r="N94">
        <f ca="1">$B94*1/(9+Rules!$B$6)</f>
        <v>5.3865814868580896E-5</v>
      </c>
      <c r="O94">
        <f ca="1">$B94*Rules!$B$6/(9+Rules!$B$6)</f>
        <v>2.1546325947432359E-4</v>
      </c>
    </row>
    <row r="95" spans="1:30" x14ac:dyDescent="0.2">
      <c r="A95">
        <v>10</v>
      </c>
      <c r="B95">
        <f ca="1">G$85</f>
        <v>1.2254472882602153E-3</v>
      </c>
      <c r="G95">
        <f ca="1">$B95*1/(9+Rules!$B$6)</f>
        <v>9.4265176020016562E-5</v>
      </c>
      <c r="H95">
        <f ca="1">$B95*1/(9+Rules!$B$6)</f>
        <v>9.4265176020016562E-5</v>
      </c>
      <c r="I95">
        <f ca="1">$B95*1/(9+Rules!$B$6)</f>
        <v>9.4265176020016562E-5</v>
      </c>
      <c r="J95">
        <f ca="1">$B95*1/(9+Rules!$B$6)</f>
        <v>9.4265176020016562E-5</v>
      </c>
      <c r="K95">
        <f ca="1">$B95*1/(9+Rules!$B$6)</f>
        <v>9.4265176020016562E-5</v>
      </c>
      <c r="L95">
        <f ca="1">$B95*1/(9+Rules!$B$6)</f>
        <v>9.4265176020016562E-5</v>
      </c>
      <c r="M95">
        <f ca="1">$B95*1/(9+Rules!$B$6)</f>
        <v>9.4265176020016562E-5</v>
      </c>
      <c r="N95">
        <f ca="1">$B95*1/(9+Rules!$B$6)</f>
        <v>9.4265176020016562E-5</v>
      </c>
      <c r="O95">
        <f ca="1">$B95*1/(9+Rules!$B$6)</f>
        <v>9.4265176020016562E-5</v>
      </c>
      <c r="P95">
        <f ca="1">$B95*Rules!$B$6/(9+Rules!$B$6)</f>
        <v>3.7706070408006625E-4</v>
      </c>
    </row>
    <row r="96" spans="1:30" x14ac:dyDescent="0.2">
      <c r="A96">
        <v>11</v>
      </c>
      <c r="B96">
        <f ca="1">H$85</f>
        <v>1.9607156612163443E-3</v>
      </c>
      <c r="H96">
        <f ca="1">$B96*1/(9+Rules!$B$6)</f>
        <v>1.5082428163202649E-4</v>
      </c>
      <c r="I96">
        <f ca="1">$B96*1/(9+Rules!$B$6)</f>
        <v>1.5082428163202649E-4</v>
      </c>
      <c r="J96">
        <f ca="1">$B96*1/(9+Rules!$B$6)</f>
        <v>1.5082428163202649E-4</v>
      </c>
      <c r="K96">
        <f ca="1">$B96*1/(9+Rules!$B$6)</f>
        <v>1.5082428163202649E-4</v>
      </c>
      <c r="L96">
        <f ca="1">$B96*1/(9+Rules!$B$6)</f>
        <v>1.5082428163202649E-4</v>
      </c>
      <c r="M96">
        <f ca="1">$B96*1/(9+Rules!$B$6)</f>
        <v>1.5082428163202649E-4</v>
      </c>
      <c r="N96">
        <f ca="1">$B96*1/(9+Rules!$B$6)</f>
        <v>1.5082428163202649E-4</v>
      </c>
      <c r="O96">
        <f ca="1">$B96*1/(9+Rules!$B$6)</f>
        <v>1.5082428163202649E-4</v>
      </c>
      <c r="P96">
        <f ca="1">$B96*1/(9+Rules!$B$6)</f>
        <v>1.5082428163202649E-4</v>
      </c>
      <c r="Q96">
        <f ca="1">$B96*Rules!$B$6/(9+Rules!$B$6)</f>
        <v>6.0329712652810595E-4</v>
      </c>
    </row>
    <row r="97" spans="1:28" x14ac:dyDescent="0.2">
      <c r="A97">
        <v>12</v>
      </c>
      <c r="B97">
        <f ca="1">I$85</f>
        <v>4.2015335597493098E-3</v>
      </c>
      <c r="I97">
        <f ca="1">$B97*1/(9+Rules!$B$6)</f>
        <v>3.2319488921148538E-4</v>
      </c>
      <c r="J97">
        <f ca="1">$B97*1/(9+Rules!$B$6)</f>
        <v>3.2319488921148538E-4</v>
      </c>
      <c r="K97">
        <f ca="1">$B97*1/(9+Rules!$B$6)</f>
        <v>3.2319488921148538E-4</v>
      </c>
      <c r="L97">
        <f ca="1">$B97*1/(9+Rules!$B$6)</f>
        <v>3.2319488921148538E-4</v>
      </c>
      <c r="M97">
        <f ca="1">$B97*1/(9+Rules!$B$6)</f>
        <v>3.2319488921148538E-4</v>
      </c>
      <c r="N97">
        <f ca="1">$B97*1/(9+Rules!$B$6)</f>
        <v>3.2319488921148538E-4</v>
      </c>
      <c r="O97">
        <f ca="1">$B97*1/(9+Rules!$B$6)</f>
        <v>3.2319488921148538E-4</v>
      </c>
      <c r="P97">
        <f ca="1">$B97*1/(9+Rules!$B$6)</f>
        <v>3.2319488921148538E-4</v>
      </c>
      <c r="Q97">
        <f ca="1">$B97*1/(9+Rules!$B$6)</f>
        <v>3.2319488921148538E-4</v>
      </c>
      <c r="R97">
        <f ca="1">$B97*Rules!$B$6/(9+Rules!$B$6)</f>
        <v>1.2927795568459415E-3</v>
      </c>
    </row>
    <row r="98" spans="1:28" x14ac:dyDescent="0.2">
      <c r="A98">
        <v>13</v>
      </c>
      <c r="B98">
        <f ca="1">J$85</f>
        <v>6.1272364413010759E-3</v>
      </c>
      <c r="J98">
        <f ca="1">$B98*1/(9+Rules!$B$6)</f>
        <v>4.7132588010008274E-4</v>
      </c>
      <c r="K98">
        <f ca="1">$B98*1/(9+Rules!$B$6)</f>
        <v>4.7132588010008274E-4</v>
      </c>
      <c r="L98">
        <f ca="1">$B98*1/(9+Rules!$B$6)</f>
        <v>4.7132588010008274E-4</v>
      </c>
      <c r="M98">
        <f ca="1">$B98*1/(9+Rules!$B$6)</f>
        <v>4.7132588010008274E-4</v>
      </c>
      <c r="N98">
        <f ca="1">$B98*1/(9+Rules!$B$6)</f>
        <v>4.7132588010008274E-4</v>
      </c>
      <c r="O98">
        <f ca="1">$B98*1/(9+Rules!$B$6)</f>
        <v>4.7132588010008274E-4</v>
      </c>
      <c r="P98">
        <f ca="1">$B98*1/(9+Rules!$B$6)</f>
        <v>4.7132588010008274E-4</v>
      </c>
      <c r="Q98">
        <f ca="1">$B98*1/(9+Rules!$B$6)</f>
        <v>4.7132588010008274E-4</v>
      </c>
      <c r="R98">
        <f ca="1">$B98*1/(9+Rules!$B$6)</f>
        <v>4.7132588010008274E-4</v>
      </c>
      <c r="S98">
        <f ca="1">$B98*Rules!$B$6/(9+Rules!$B$6)</f>
        <v>1.885303520400331E-3</v>
      </c>
    </row>
    <row r="99" spans="1:28" x14ac:dyDescent="0.2">
      <c r="A99">
        <v>14</v>
      </c>
      <c r="B99">
        <f ca="1">K$85</f>
        <v>8.7181821364798167E-3</v>
      </c>
      <c r="K99">
        <f ca="1">$B99*1/(9+Rules!$B$6)</f>
        <v>6.7062939511383201E-4</v>
      </c>
      <c r="L99">
        <f ca="1">$B99*1/(9+Rules!$B$6)</f>
        <v>6.7062939511383201E-4</v>
      </c>
      <c r="M99">
        <f ca="1">$B99*1/(9+Rules!$B$6)</f>
        <v>6.7062939511383201E-4</v>
      </c>
      <c r="N99">
        <f ca="1">$B99*1/(9+Rules!$B$6)</f>
        <v>6.7062939511383201E-4</v>
      </c>
      <c r="O99">
        <f ca="1">$B99*1/(9+Rules!$B$6)</f>
        <v>6.7062939511383201E-4</v>
      </c>
      <c r="P99">
        <f ca="1">$B99*1/(9+Rules!$B$6)</f>
        <v>6.7062939511383201E-4</v>
      </c>
      <c r="Q99">
        <f ca="1">$B99*1/(9+Rules!$B$6)</f>
        <v>6.7062939511383201E-4</v>
      </c>
      <c r="R99">
        <f ca="1">$B99*1/(9+Rules!$B$6)</f>
        <v>6.7062939511383201E-4</v>
      </c>
      <c r="S99">
        <f ca="1">$B99*1/(9+Rules!$B$6)</f>
        <v>6.7062939511383201E-4</v>
      </c>
      <c r="T99">
        <f ca="1">$B99*Rules!$B$6/(9+Rules!$B$6)</f>
        <v>2.682517580455328E-3</v>
      </c>
    </row>
    <row r="100" spans="1:28" x14ac:dyDescent="0.2">
      <c r="A100">
        <v>15</v>
      </c>
      <c r="B100">
        <f ca="1">L$85</f>
        <v>1.1869332306291799E-2</v>
      </c>
      <c r="L100">
        <f ca="1">$B100*1/(9+Rules!$B$6)</f>
        <v>9.1302556202244609E-4</v>
      </c>
      <c r="M100">
        <f ca="1">$B100*1/(9+Rules!$B$6)</f>
        <v>9.1302556202244609E-4</v>
      </c>
      <c r="N100">
        <f ca="1">$B100*1/(9+Rules!$B$6)</f>
        <v>9.1302556202244609E-4</v>
      </c>
      <c r="O100">
        <f ca="1">$B100*1/(9+Rules!$B$6)</f>
        <v>9.1302556202244609E-4</v>
      </c>
      <c r="P100">
        <f ca="1">$B100*1/(9+Rules!$B$6)</f>
        <v>9.1302556202244609E-4</v>
      </c>
      <c r="Q100">
        <f ca="1">$B100*1/(9+Rules!$B$6)</f>
        <v>9.1302556202244609E-4</v>
      </c>
      <c r="R100">
        <f ca="1">$B100*1/(9+Rules!$B$6)</f>
        <v>9.1302556202244609E-4</v>
      </c>
      <c r="S100">
        <f ca="1">$B100*1/(9+Rules!$B$6)</f>
        <v>9.1302556202244609E-4</v>
      </c>
      <c r="T100">
        <f ca="1">$B100*1/(9+Rules!$B$6)</f>
        <v>9.1302556202244609E-4</v>
      </c>
      <c r="U100">
        <f ca="1">$B100*Rules!$B$6/(9+Rules!$B$6)</f>
        <v>3.6521022480897843E-3</v>
      </c>
    </row>
    <row r="101" spans="1:28" x14ac:dyDescent="0.2">
      <c r="A101">
        <v>16</v>
      </c>
      <c r="B101">
        <f ca="1">M$85</f>
        <v>1.5475648611743288E-2</v>
      </c>
      <c r="M101">
        <f ca="1">$B101*1/(9+Rules!$B$6)</f>
        <v>1.1904345085956376E-3</v>
      </c>
      <c r="N101">
        <f ca="1">$B101*1/(9+Rules!$B$6)</f>
        <v>1.1904345085956376E-3</v>
      </c>
      <c r="O101">
        <f ca="1">$B101*1/(9+Rules!$B$6)</f>
        <v>1.1904345085956376E-3</v>
      </c>
      <c r="P101">
        <f ca="1">$B101*1/(9+Rules!$B$6)</f>
        <v>1.1904345085956376E-3</v>
      </c>
      <c r="Q101">
        <f ca="1">$B101*1/(9+Rules!$B$6)</f>
        <v>1.1904345085956376E-3</v>
      </c>
      <c r="R101">
        <f ca="1">$B101*1/(9+Rules!$B$6)</f>
        <v>1.1904345085956376E-3</v>
      </c>
      <c r="S101">
        <f ca="1">$B101*1/(9+Rules!$B$6)</f>
        <v>1.1904345085956376E-3</v>
      </c>
      <c r="T101">
        <f ca="1">$B101*1/(9+Rules!$B$6)</f>
        <v>1.1904345085956376E-3</v>
      </c>
      <c r="U101">
        <f ca="1">$B101*1/(9+Rules!$B$6)</f>
        <v>1.1904345085956376E-3</v>
      </c>
      <c r="V101">
        <f ca="1">$B101*Rules!$B$6/(9+Rules!$B$6)</f>
        <v>4.7617380343825504E-3</v>
      </c>
    </row>
    <row r="102" spans="1:28" x14ac:dyDescent="0.2">
      <c r="B102" t="s">
        <v>2</v>
      </c>
      <c r="C102">
        <f t="shared" ref="C102:AB102" ca="1" si="16">SUM(C91:C101)</f>
        <v>2.6932907434290439E-6</v>
      </c>
      <c r="D102">
        <f t="shared" ca="1" si="16"/>
        <v>1.3466453717145221E-5</v>
      </c>
      <c r="E102">
        <f t="shared" ca="1" si="16"/>
        <v>4.0399361151435666E-5</v>
      </c>
      <c r="F102">
        <f t="shared" ca="1" si="16"/>
        <v>9.4265176020016562E-5</v>
      </c>
      <c r="G102">
        <f t="shared" ca="1" si="16"/>
        <v>1.8853035204003312E-4</v>
      </c>
      <c r="H102">
        <f t="shared" ca="1" si="16"/>
        <v>3.3935463367205964E-4</v>
      </c>
      <c r="I102">
        <f t="shared" ca="1" si="16"/>
        <v>6.6254952288354496E-4</v>
      </c>
      <c r="J102">
        <f t="shared" ca="1" si="16"/>
        <v>1.1338754029836277E-3</v>
      </c>
      <c r="K102">
        <f t="shared" ca="1" si="16"/>
        <v>1.8045047980974598E-3</v>
      </c>
      <c r="L102">
        <f t="shared" ca="1" si="16"/>
        <v>2.7256102323501927E-3</v>
      </c>
      <c r="M102">
        <f t="shared" ca="1" si="16"/>
        <v>3.9375910668932625E-3</v>
      </c>
      <c r="N102">
        <f t="shared" ca="1" si="16"/>
        <v>3.9752971373012693E-3</v>
      </c>
      <c r="O102">
        <f t="shared" ca="1" si="16"/>
        <v>4.029162952169851E-3</v>
      </c>
      <c r="P102">
        <f t="shared" ca="1" si="16"/>
        <v>4.0964952207555765E-3</v>
      </c>
      <c r="Q102">
        <f t="shared" ca="1" si="16"/>
        <v>4.1719073615715894E-3</v>
      </c>
      <c r="R102">
        <f t="shared" ca="1" si="16"/>
        <v>4.5381949026779399E-3</v>
      </c>
      <c r="S102">
        <f t="shared" ca="1" si="16"/>
        <v>4.6593929861322471E-3</v>
      </c>
      <c r="T102">
        <f t="shared" ca="1" si="16"/>
        <v>4.7859776510734116E-3</v>
      </c>
      <c r="U102">
        <f t="shared" ca="1" si="16"/>
        <v>4.8425367566854224E-3</v>
      </c>
      <c r="V102">
        <f t="shared" ca="1" si="16"/>
        <v>4.7617380343825504E-3</v>
      </c>
      <c r="W102">
        <f t="shared" si="16"/>
        <v>0</v>
      </c>
      <c r="X102">
        <f t="shared" si="16"/>
        <v>0</v>
      </c>
      <c r="Y102">
        <f t="shared" si="16"/>
        <v>0</v>
      </c>
      <c r="Z102">
        <f t="shared" si="16"/>
        <v>0</v>
      </c>
      <c r="AA102">
        <f t="shared" si="16"/>
        <v>0</v>
      </c>
      <c r="AB102">
        <f t="shared" si="16"/>
        <v>0</v>
      </c>
    </row>
    <row r="104" spans="1:28" x14ac:dyDescent="0.2">
      <c r="A104" t="s">
        <v>94</v>
      </c>
      <c r="C104">
        <v>15</v>
      </c>
      <c r="D104">
        <v>16</v>
      </c>
      <c r="E104">
        <v>17</v>
      </c>
      <c r="F104">
        <v>18</v>
      </c>
      <c r="G104">
        <v>19</v>
      </c>
      <c r="H104">
        <v>20</v>
      </c>
      <c r="I104">
        <v>21</v>
      </c>
      <c r="J104">
        <v>22</v>
      </c>
      <c r="K104">
        <v>23</v>
      </c>
      <c r="L104">
        <v>24</v>
      </c>
      <c r="M104">
        <v>25</v>
      </c>
      <c r="N104">
        <v>26</v>
      </c>
      <c r="O104">
        <v>27</v>
      </c>
      <c r="P104">
        <v>28</v>
      </c>
      <c r="Q104">
        <v>29</v>
      </c>
      <c r="R104">
        <v>30</v>
      </c>
      <c r="S104">
        <v>31</v>
      </c>
      <c r="T104">
        <v>32</v>
      </c>
      <c r="U104">
        <v>33</v>
      </c>
    </row>
    <row r="105" spans="1:28" x14ac:dyDescent="0.2">
      <c r="A105">
        <v>14</v>
      </c>
      <c r="B105">
        <f>K$86</f>
        <v>3.5012779664577572E-5</v>
      </c>
      <c r="C105">
        <f>$B105*1/(9+Rules!$B$6)</f>
        <v>2.6932907434290439E-6</v>
      </c>
      <c r="D105">
        <f>$B105*1/(9+Rules!$B$6)</f>
        <v>2.6932907434290439E-6</v>
      </c>
      <c r="E105">
        <f>$B105*1/(9+Rules!$B$6)</f>
        <v>2.6932907434290439E-6</v>
      </c>
      <c r="F105">
        <f>$B105*1/(9+Rules!$B$6)</f>
        <v>2.6932907434290439E-6</v>
      </c>
      <c r="G105">
        <f>$B105*1/(9+Rules!$B$6)</f>
        <v>2.6932907434290439E-6</v>
      </c>
      <c r="H105">
        <f>$B105*1/(9+Rules!$B$6)</f>
        <v>2.6932907434290439E-6</v>
      </c>
      <c r="I105">
        <f>$B105*1/(9+Rules!$B$6)</f>
        <v>2.6932907434290439E-6</v>
      </c>
      <c r="J105">
        <f>$B105*1/(9+Rules!$B$6)</f>
        <v>2.6932907434290439E-6</v>
      </c>
      <c r="K105">
        <f>$B105*1/(9+Rules!$B$6)</f>
        <v>2.6932907434290439E-6</v>
      </c>
      <c r="L105">
        <f>$B105*Rules!$B$6/(9+Rules!$B$6)</f>
        <v>1.0773162973716176E-5</v>
      </c>
    </row>
    <row r="106" spans="1:28" x14ac:dyDescent="0.2">
      <c r="A106">
        <v>15</v>
      </c>
      <c r="B106">
        <f>L$86</f>
        <v>1.4005111865831031E-4</v>
      </c>
      <c r="D106">
        <f>$B106*1/(9+Rules!$B$6)</f>
        <v>1.0773162973716177E-5</v>
      </c>
      <c r="E106">
        <f>$B106*1/(9+Rules!$B$6)</f>
        <v>1.0773162973716177E-5</v>
      </c>
      <c r="F106">
        <f>$B106*1/(9+Rules!$B$6)</f>
        <v>1.0773162973716177E-5</v>
      </c>
      <c r="G106">
        <f>$B106*1/(9+Rules!$B$6)</f>
        <v>1.0773162973716177E-5</v>
      </c>
      <c r="H106">
        <f>$B106*1/(9+Rules!$B$6)</f>
        <v>1.0773162973716177E-5</v>
      </c>
      <c r="I106">
        <f>$B106*1/(9+Rules!$B$6)</f>
        <v>1.0773162973716177E-5</v>
      </c>
      <c r="J106">
        <f>$B106*1/(9+Rules!$B$6)</f>
        <v>1.0773162973716177E-5</v>
      </c>
      <c r="K106">
        <f>$B106*1/(9+Rules!$B$6)</f>
        <v>1.0773162973716177E-5</v>
      </c>
      <c r="L106">
        <f>$B106*1/(9+Rules!$B$6)</f>
        <v>1.0773162973716177E-5</v>
      </c>
      <c r="M106">
        <f>$B106*Rules!$B$6/(9+Rules!$B$6)</f>
        <v>4.3092651894864709E-5</v>
      </c>
    </row>
    <row r="107" spans="1:28" x14ac:dyDescent="0.2">
      <c r="A107">
        <v>16</v>
      </c>
      <c r="B107">
        <f>M$86</f>
        <v>3.1511501698119817E-4</v>
      </c>
      <c r="E107">
        <f>$B107*1/(9+Rules!$B$6)</f>
        <v>2.4239616690861398E-5</v>
      </c>
      <c r="F107">
        <f>$B107*1/(9+Rules!$B$6)</f>
        <v>2.4239616690861398E-5</v>
      </c>
      <c r="G107">
        <f>$B107*1/(9+Rules!$B$6)</f>
        <v>2.4239616690861398E-5</v>
      </c>
      <c r="H107">
        <f>$B107*1/(9+Rules!$B$6)</f>
        <v>2.4239616690861398E-5</v>
      </c>
      <c r="I107">
        <f>$B107*1/(9+Rules!$B$6)</f>
        <v>2.4239616690861398E-5</v>
      </c>
      <c r="J107">
        <f>$B107*1/(9+Rules!$B$6)</f>
        <v>2.4239616690861398E-5</v>
      </c>
      <c r="K107">
        <f>$B107*1/(9+Rules!$B$6)</f>
        <v>2.4239616690861398E-5</v>
      </c>
      <c r="L107">
        <f>$B107*1/(9+Rules!$B$6)</f>
        <v>2.4239616690861398E-5</v>
      </c>
      <c r="M107">
        <f>$B107*1/(9+Rules!$B$6)</f>
        <v>2.4239616690861398E-5</v>
      </c>
      <c r="N107">
        <f>$B107*Rules!$B$6/(9+Rules!$B$6)</f>
        <v>9.6958466763445592E-5</v>
      </c>
    </row>
    <row r="108" spans="1:28" x14ac:dyDescent="0.2">
      <c r="A108">
        <v>17</v>
      </c>
      <c r="B108">
        <f>N$86</f>
        <v>5.6020447463324126E-4</v>
      </c>
      <c r="F108">
        <f>$B108*1/(9+Rules!$B$6)</f>
        <v>4.3092651894864709E-5</v>
      </c>
      <c r="G108">
        <f>$B108*1/(9+Rules!$B$6)</f>
        <v>4.3092651894864709E-5</v>
      </c>
      <c r="H108">
        <f>$B108*1/(9+Rules!$B$6)</f>
        <v>4.3092651894864709E-5</v>
      </c>
      <c r="I108">
        <f>$B108*1/(9+Rules!$B$6)</f>
        <v>4.3092651894864709E-5</v>
      </c>
      <c r="J108">
        <f>$B108*1/(9+Rules!$B$6)</f>
        <v>4.3092651894864709E-5</v>
      </c>
      <c r="K108">
        <f>$B108*1/(9+Rules!$B$6)</f>
        <v>4.3092651894864709E-5</v>
      </c>
      <c r="L108">
        <f>$B108*1/(9+Rules!$B$6)</f>
        <v>4.3092651894864709E-5</v>
      </c>
      <c r="M108">
        <f>$B108*1/(9+Rules!$B$6)</f>
        <v>4.3092651894864709E-5</v>
      </c>
      <c r="N108">
        <f>$B108*1/(9+Rules!$B$6)</f>
        <v>4.3092651894864709E-5</v>
      </c>
      <c r="O108">
        <f>$B108*Rules!$B$6/(9+Rules!$B$6)</f>
        <v>1.7237060757945884E-4</v>
      </c>
    </row>
    <row r="109" spans="1:28" x14ac:dyDescent="0.2">
      <c r="A109">
        <v>18</v>
      </c>
      <c r="B109">
        <f>O$86</f>
        <v>8.7531949161443942E-4</v>
      </c>
      <c r="G109">
        <f>$B109*1/(9+Rules!$B$6)</f>
        <v>6.7332268585726114E-5</v>
      </c>
      <c r="H109">
        <f>$B109*1/(9+Rules!$B$6)</f>
        <v>6.7332268585726114E-5</v>
      </c>
      <c r="I109">
        <f>$B109*1/(9+Rules!$B$6)</f>
        <v>6.7332268585726114E-5</v>
      </c>
      <c r="J109">
        <f>$B109*1/(9+Rules!$B$6)</f>
        <v>6.7332268585726114E-5</v>
      </c>
      <c r="K109">
        <f>$B109*1/(9+Rules!$B$6)</f>
        <v>6.7332268585726114E-5</v>
      </c>
      <c r="L109">
        <f>$B109*1/(9+Rules!$B$6)</f>
        <v>6.7332268585726114E-5</v>
      </c>
      <c r="M109">
        <f>$B109*1/(9+Rules!$B$6)</f>
        <v>6.7332268585726114E-5</v>
      </c>
      <c r="N109">
        <f>$B109*1/(9+Rules!$B$6)</f>
        <v>6.7332268585726114E-5</v>
      </c>
      <c r="O109">
        <f>$B109*1/(9+Rules!$B$6)</f>
        <v>6.7332268585726114E-5</v>
      </c>
      <c r="P109">
        <f>$B109*Rules!$B$6/(9+Rules!$B$6)</f>
        <v>2.6932907434290445E-4</v>
      </c>
    </row>
    <row r="110" spans="1:28" x14ac:dyDescent="0.2">
      <c r="B110" t="s">
        <v>2</v>
      </c>
      <c r="C110">
        <f t="shared" ref="C110:T110" si="17">SUM(C105:C109)</f>
        <v>2.6932907434290439E-6</v>
      </c>
      <c r="D110">
        <f t="shared" si="17"/>
        <v>1.3466453717145221E-5</v>
      </c>
      <c r="E110">
        <f t="shared" si="17"/>
        <v>3.7706070408006622E-5</v>
      </c>
      <c r="F110">
        <f t="shared" si="17"/>
        <v>8.0798722302871331E-5</v>
      </c>
      <c r="G110">
        <f t="shared" si="17"/>
        <v>1.4813099088859744E-4</v>
      </c>
      <c r="H110">
        <f t="shared" si="17"/>
        <v>1.4813099088859744E-4</v>
      </c>
      <c r="I110">
        <f t="shared" si="17"/>
        <v>1.4813099088859744E-4</v>
      </c>
      <c r="J110">
        <f t="shared" si="17"/>
        <v>1.4813099088859744E-4</v>
      </c>
      <c r="K110">
        <f t="shared" si="17"/>
        <v>1.4813099088859744E-4</v>
      </c>
      <c r="L110">
        <f t="shared" si="17"/>
        <v>1.5621086311888458E-4</v>
      </c>
      <c r="M110">
        <f t="shared" si="17"/>
        <v>1.7775718906631692E-4</v>
      </c>
      <c r="N110">
        <f t="shared" si="17"/>
        <v>2.0738338724403643E-4</v>
      </c>
      <c r="O110">
        <f t="shared" si="17"/>
        <v>2.3970287616518495E-4</v>
      </c>
      <c r="P110">
        <f t="shared" si="17"/>
        <v>2.6932907434290445E-4</v>
      </c>
      <c r="Q110">
        <f t="shared" si="17"/>
        <v>0</v>
      </c>
      <c r="R110">
        <f t="shared" si="17"/>
        <v>0</v>
      </c>
      <c r="S110">
        <f t="shared" si="17"/>
        <v>0</v>
      </c>
      <c r="T110">
        <f t="shared" si="17"/>
        <v>0</v>
      </c>
    </row>
    <row r="112" spans="1:28" x14ac:dyDescent="0.2">
      <c r="B112" t="s">
        <v>101</v>
      </c>
      <c r="C112">
        <v>7</v>
      </c>
      <c r="D112">
        <v>8</v>
      </c>
      <c r="E112">
        <v>9</v>
      </c>
      <c r="F112">
        <v>10</v>
      </c>
      <c r="G112">
        <v>11</v>
      </c>
      <c r="H112">
        <v>12</v>
      </c>
      <c r="I112">
        <v>13</v>
      </c>
      <c r="J112">
        <v>14</v>
      </c>
      <c r="K112">
        <v>15</v>
      </c>
      <c r="L112">
        <v>16</v>
      </c>
      <c r="M112">
        <v>17</v>
      </c>
      <c r="N112">
        <v>18</v>
      </c>
      <c r="O112">
        <v>19</v>
      </c>
      <c r="P112">
        <v>20</v>
      </c>
      <c r="Q112">
        <v>21</v>
      </c>
      <c r="R112" t="s">
        <v>87</v>
      </c>
      <c r="S112" t="s">
        <v>2</v>
      </c>
      <c r="T112" t="s">
        <v>96</v>
      </c>
      <c r="U112" t="s">
        <v>109</v>
      </c>
      <c r="V112" t="s">
        <v>99</v>
      </c>
      <c r="W112" t="s">
        <v>100</v>
      </c>
    </row>
    <row r="113" spans="2:24" x14ac:dyDescent="0.2">
      <c r="B113" t="s">
        <v>97</v>
      </c>
      <c r="C113">
        <f t="shared" ref="C113:Q113" ca="1" si="18">SUMIF($C$90:$AD$90,C112,$C$102:$AD$102)+SUMIF($J$104:$U$104,C112+10,$J$110:$U$110)</f>
        <v>2.6932907434290439E-6</v>
      </c>
      <c r="D113">
        <f t="shared" ca="1" si="18"/>
        <v>1.3466453717145221E-5</v>
      </c>
      <c r="E113">
        <f t="shared" ca="1" si="18"/>
        <v>4.0399361151435666E-5</v>
      </c>
      <c r="F113">
        <f t="shared" ca="1" si="18"/>
        <v>9.4265176020016562E-5</v>
      </c>
      <c r="G113">
        <f t="shared" ca="1" si="18"/>
        <v>1.8853035204003312E-4</v>
      </c>
      <c r="H113">
        <f t="shared" ca="1" si="18"/>
        <v>4.8748562456065706E-4</v>
      </c>
      <c r="I113">
        <f t="shared" ca="1" si="18"/>
        <v>8.1068051377214238E-4</v>
      </c>
      <c r="J113">
        <f t="shared" ca="1" si="18"/>
        <v>1.2900862661025122E-3</v>
      </c>
      <c r="K113">
        <f t="shared" ca="1" si="18"/>
        <v>1.9822619871637769E-3</v>
      </c>
      <c r="L113">
        <f t="shared" ca="1" si="18"/>
        <v>2.9329936195942293E-3</v>
      </c>
      <c r="M113">
        <f t="shared" ca="1" si="18"/>
        <v>4.1772939430584476E-3</v>
      </c>
      <c r="N113">
        <f t="shared" ca="1" si="18"/>
        <v>4.244626211644174E-3</v>
      </c>
      <c r="O113">
        <f t="shared" ca="1" si="18"/>
        <v>4.029162952169851E-3</v>
      </c>
      <c r="P113">
        <f t="shared" ca="1" si="18"/>
        <v>4.0964952207555765E-3</v>
      </c>
      <c r="Q113">
        <f t="shared" ca="1" si="18"/>
        <v>4.1719073615715894E-3</v>
      </c>
      <c r="R113">
        <f ca="1">SUMIF($C$90:$AD$90,"&gt;21",$C$102:$AD$102)</f>
        <v>2.3587840330951574E-2</v>
      </c>
      <c r="S113">
        <f ca="1">SUM(C113:R113)</f>
        <v>5.2150188665016597E-2</v>
      </c>
      <c r="T113">
        <f ca="1">R113</f>
        <v>2.3587840330951574E-2</v>
      </c>
      <c r="U113">
        <f>V85</f>
        <v>0.32544378698224863</v>
      </c>
      <c r="V113">
        <f ca="1">W85</f>
        <v>0.43331816112881205</v>
      </c>
      <c r="W113">
        <f ca="1">U85</f>
        <v>0.18850880571408568</v>
      </c>
    </row>
    <row r="114" spans="2:24" x14ac:dyDescent="0.2">
      <c r="B114" t="s">
        <v>98</v>
      </c>
      <c r="C114">
        <f t="shared" ref="C114:Q114" si="19">SUMIF($C$104:$I$104,C112,$C$110:$I$110)</f>
        <v>0</v>
      </c>
      <c r="D114">
        <f t="shared" si="19"/>
        <v>0</v>
      </c>
      <c r="E114">
        <f t="shared" si="19"/>
        <v>0</v>
      </c>
      <c r="F114">
        <f t="shared" si="19"/>
        <v>0</v>
      </c>
      <c r="G114">
        <f t="shared" si="19"/>
        <v>0</v>
      </c>
      <c r="H114">
        <f t="shared" si="19"/>
        <v>0</v>
      </c>
      <c r="I114">
        <f t="shared" si="19"/>
        <v>0</v>
      </c>
      <c r="J114">
        <f t="shared" si="19"/>
        <v>0</v>
      </c>
      <c r="K114">
        <f t="shared" si="19"/>
        <v>2.6932907434290439E-6</v>
      </c>
      <c r="L114">
        <f t="shared" si="19"/>
        <v>1.3466453717145221E-5</v>
      </c>
      <c r="M114">
        <f t="shared" si="19"/>
        <v>3.7706070408006622E-5</v>
      </c>
      <c r="N114">
        <f t="shared" si="19"/>
        <v>8.0798722302871331E-5</v>
      </c>
      <c r="O114">
        <f t="shared" si="19"/>
        <v>1.4813099088859744E-4</v>
      </c>
      <c r="P114">
        <f t="shared" si="19"/>
        <v>1.4813099088859744E-4</v>
      </c>
      <c r="Q114">
        <f t="shared" si="19"/>
        <v>1.4813099088859744E-4</v>
      </c>
      <c r="R114">
        <f>SUMIF($C$60:$AD$60,R112,$C$73:$AD$73)+SUMIF($C$75:$J$75,R112,$C$82:$J$82)+SUMIF($K$75:$U$75,R112+10,$K$82:$U$82)</f>
        <v>0</v>
      </c>
      <c r="S114">
        <f>SUM(C114:R114)</f>
        <v>5.7905750983724448E-4</v>
      </c>
      <c r="X114" t="s">
        <v>93</v>
      </c>
    </row>
    <row r="115" spans="2:24" x14ac:dyDescent="0.2">
      <c r="R115" t="s">
        <v>2</v>
      </c>
      <c r="S115">
        <f ca="1">SUM(S113:S114)</f>
        <v>5.272924617485384E-2</v>
      </c>
      <c r="X115">
        <f ca="1">S115+W113+V113+U113</f>
        <v>1.0000000000000002</v>
      </c>
    </row>
    <row r="116" spans="2:24" ht="17" thickBot="1" x14ac:dyDescent="0.25"/>
    <row r="117" spans="2:24" ht="17" thickBot="1" x14ac:dyDescent="0.25">
      <c r="D117" s="103"/>
      <c r="E117" s="21" t="s">
        <v>107</v>
      </c>
      <c r="F117" s="19" t="s">
        <v>106</v>
      </c>
      <c r="G117" s="19" t="s">
        <v>108</v>
      </c>
      <c r="H117" s="20" t="s">
        <v>93</v>
      </c>
    </row>
    <row r="118" spans="2:24" x14ac:dyDescent="0.2">
      <c r="D118" s="96" t="s">
        <v>102</v>
      </c>
      <c r="E118" s="22">
        <f>U113</f>
        <v>0.32544378698224863</v>
      </c>
      <c r="F118" s="2">
        <v>0</v>
      </c>
      <c r="G118" s="2">
        <f>1-E118-F118</f>
        <v>0.67455621301775137</v>
      </c>
      <c r="H118" s="8">
        <f>SUM(E118:G118)</f>
        <v>1</v>
      </c>
    </row>
    <row r="119" spans="2:24" x14ac:dyDescent="0.2">
      <c r="D119" s="97" t="s">
        <v>103</v>
      </c>
      <c r="E119" s="128">
        <f ca="1">V56-T56</f>
        <v>0.26035502958579881</v>
      </c>
      <c r="F119" s="1">
        <f ca="1">T56</f>
        <v>0.17296313154301321</v>
      </c>
      <c r="G119" s="1">
        <f ca="1">G118-F119-E119</f>
        <v>0.24123805188893932</v>
      </c>
      <c r="H119" s="9">
        <f ca="1">SUM(E119:G119)</f>
        <v>0.67455621301775137</v>
      </c>
    </row>
    <row r="120" spans="2:24" x14ac:dyDescent="0.2">
      <c r="D120" s="97" t="s">
        <v>104</v>
      </c>
      <c r="E120" s="128">
        <f ca="1">U85-S85</f>
        <v>9.747557858618397E-2</v>
      </c>
      <c r="F120" s="1">
        <f ca="1">S85</f>
        <v>9.1033227127901711E-2</v>
      </c>
      <c r="G120" s="1">
        <f ca="1">G119-F120-E120</f>
        <v>5.2729246174853639E-2</v>
      </c>
      <c r="H120" s="9">
        <f ca="1">SUM(E120:G120)</f>
        <v>0.24123805188893932</v>
      </c>
    </row>
    <row r="121" spans="2:24" x14ac:dyDescent="0.2">
      <c r="D121" s="97" t="s">
        <v>105</v>
      </c>
      <c r="E121" s="128"/>
      <c r="F121" s="1">
        <f ca="1">R113</f>
        <v>2.3587840330951574E-2</v>
      </c>
      <c r="G121" s="1">
        <f ca="1">G120-F121</f>
        <v>2.9141405843902065E-2</v>
      </c>
      <c r="H121" s="9">
        <f ca="1">SUM(E121:G121)</f>
        <v>5.2729246174853639E-2</v>
      </c>
    </row>
    <row r="122" spans="2:24" ht="17" thickBot="1" x14ac:dyDescent="0.25">
      <c r="D122" s="129" t="s">
        <v>2</v>
      </c>
      <c r="E122" s="130">
        <f ca="1">SUM(E118:E121)</f>
        <v>0.68327439515423138</v>
      </c>
      <c r="F122" s="109">
        <f ca="1">SUM(F118:F121)</f>
        <v>0.28758419900186649</v>
      </c>
      <c r="G122" s="109">
        <f ca="1">G121</f>
        <v>2.9141405843902065E-2</v>
      </c>
      <c r="H122" s="10">
        <f ca="1">SUM(E122:G122)</f>
        <v>0.99999999999999989</v>
      </c>
    </row>
  </sheetData>
  <sheetProtection sheet="1" objects="1" scenarios="1"/>
  <conditionalFormatting sqref="C2">
    <cfRule type="containsText" dxfId="763" priority="7" operator="containsText" text="R">
      <formula>NOT(ISERROR(SEARCH("R",C2)))</formula>
    </cfRule>
    <cfRule type="containsText" dxfId="762" priority="8" operator="containsText" text="D">
      <formula>NOT(ISERROR(SEARCH("D",C2)))</formula>
    </cfRule>
    <cfRule type="containsText" dxfId="761" priority="9" operator="containsText" text="S">
      <formula>NOT(ISERROR(SEARCH("S",C2)))</formula>
    </cfRule>
    <cfRule type="containsText" dxfId="760" priority="10" operator="containsText" text="H">
      <formula>NOT(ISERROR(SEARCH("H",C2)))</formula>
    </cfRule>
  </conditionalFormatting>
  <conditionalFormatting sqref="C2">
    <cfRule type="containsText" dxfId="759" priority="6" operator="containsText" text="P">
      <formula>NOT(ISERROR(SEARCH("P",C2)))</formula>
    </cfRule>
  </conditionalFormatting>
  <conditionalFormatting sqref="C15">
    <cfRule type="containsText" dxfId="758" priority="2" operator="containsText" text="R">
      <formula>NOT(ISERROR(SEARCH("R",C15)))</formula>
    </cfRule>
    <cfRule type="containsText" dxfId="757" priority="3" operator="containsText" text="D">
      <formula>NOT(ISERROR(SEARCH("D",C15)))</formula>
    </cfRule>
    <cfRule type="containsText" dxfId="756" priority="4" operator="containsText" text="S">
      <formula>NOT(ISERROR(SEARCH("S",C15)))</formula>
    </cfRule>
    <cfRule type="containsText" dxfId="755" priority="5" operator="containsText" text="H">
      <formula>NOT(ISERROR(SEARCH("H",C15)))</formula>
    </cfRule>
  </conditionalFormatting>
  <conditionalFormatting sqref="C15">
    <cfRule type="containsText" dxfId="754" priority="1" operator="containsText" text="P">
      <formula>NOT(ISERROR(SEARCH("P",C15)))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Sheet14"/>
  <dimension ref="A1:D2"/>
  <sheetViews>
    <sheetView workbookViewId="0">
      <selection activeCell="A2" sqref="A2"/>
    </sheetView>
  </sheetViews>
  <sheetFormatPr baseColWidth="10" defaultColWidth="11" defaultRowHeight="16" x14ac:dyDescent="0.2"/>
  <cols>
    <col min="1" max="1" width="9.1640625" customWidth="1"/>
  </cols>
  <sheetData>
    <row r="1" spans="1:4" x14ac:dyDescent="0.2">
      <c r="B1" t="s">
        <v>117</v>
      </c>
      <c r="C1" t="s">
        <v>114</v>
      </c>
      <c r="D1" t="s">
        <v>115</v>
      </c>
    </row>
    <row r="2" spans="1:4" x14ac:dyDescent="0.2">
      <c r="A2" t="s">
        <v>116</v>
      </c>
      <c r="B2">
        <f>1/13</f>
        <v>7.6923076923076927E-2</v>
      </c>
      <c r="C2">
        <f>2*B2^2</f>
        <v>1.183431952662722E-2</v>
      </c>
      <c r="D2">
        <f>3*B2^3</f>
        <v>1.3654984069185255E-3</v>
      </c>
    </row>
  </sheetData>
  <sheetProtection sheet="1" objects="1" scenarios="1"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Sheet15">
    <pageSetUpPr fitToPage="1"/>
  </sheetPr>
  <dimension ref="A1:Q204"/>
  <sheetViews>
    <sheetView workbookViewId="0">
      <selection activeCell="H9" sqref="H9"/>
    </sheetView>
  </sheetViews>
  <sheetFormatPr baseColWidth="10" defaultColWidth="8.83203125" defaultRowHeight="15" x14ac:dyDescent="0.2"/>
  <cols>
    <col min="1" max="2" width="8.83203125" style="33"/>
    <col min="3" max="3" width="8" style="33" customWidth="1"/>
    <col min="4" max="16" width="8.83203125" style="33"/>
    <col min="17" max="17" width="10.5" style="33" bestFit="1" customWidth="1"/>
    <col min="18" max="16384" width="8.83203125" style="33"/>
  </cols>
  <sheetData>
    <row r="1" spans="1:17" ht="25" thickBot="1" x14ac:dyDescent="0.35">
      <c r="A1" s="444" t="s">
        <v>197</v>
      </c>
      <c r="B1" s="445"/>
      <c r="C1" s="445"/>
      <c r="D1" s="445"/>
      <c r="E1" s="445"/>
      <c r="F1" s="445"/>
      <c r="G1" s="445"/>
      <c r="H1" s="445"/>
      <c r="I1" s="445"/>
      <c r="J1" s="445"/>
      <c r="K1" s="446"/>
    </row>
    <row r="2" spans="1:17" ht="16" thickBot="1" x14ac:dyDescent="0.25">
      <c r="A2" s="147" t="s">
        <v>9</v>
      </c>
      <c r="B2" s="147" t="s">
        <v>1</v>
      </c>
      <c r="C2" s="147">
        <v>2</v>
      </c>
      <c r="D2" s="147">
        <v>3</v>
      </c>
      <c r="E2" s="147">
        <v>4</v>
      </c>
      <c r="F2" s="147">
        <v>5</v>
      </c>
      <c r="G2" s="147">
        <v>6</v>
      </c>
      <c r="H2" s="147">
        <v>7</v>
      </c>
      <c r="I2" s="147">
        <v>8</v>
      </c>
      <c r="J2" s="147">
        <v>9</v>
      </c>
      <c r="K2" s="147">
        <v>10</v>
      </c>
      <c r="M2" s="196"/>
      <c r="N2" s="205" t="s">
        <v>177</v>
      </c>
      <c r="O2" s="179" t="s">
        <v>37</v>
      </c>
      <c r="P2" s="179" t="s">
        <v>176</v>
      </c>
      <c r="Q2" s="192" t="s">
        <v>36</v>
      </c>
    </row>
    <row r="3" spans="1:17" x14ac:dyDescent="0.2">
      <c r="A3" s="32">
        <v>5</v>
      </c>
      <c r="B3" s="34">
        <f>HSDR!B3</f>
        <v>-0.40632230211141918</v>
      </c>
      <c r="C3" s="34">
        <f>HSDR!C3</f>
        <v>-0.12821556706374751</v>
      </c>
      <c r="D3" s="34">
        <f>HSDR!D3</f>
        <v>-9.5310227261489827E-2</v>
      </c>
      <c r="E3" s="34">
        <f>HSDR!E3</f>
        <v>-6.1479464199694266E-2</v>
      </c>
      <c r="F3" s="34">
        <f>HSDR!F3</f>
        <v>-2.3978970391859797E-2</v>
      </c>
      <c r="G3" s="34">
        <f>HSDR!G3</f>
        <v>-1.1863378384402296E-3</v>
      </c>
      <c r="H3" s="34">
        <f>HSDR!H3</f>
        <v>-0.11944744188414852</v>
      </c>
      <c r="I3" s="34">
        <f>HSDR!I3</f>
        <v>-0.18809330390318521</v>
      </c>
      <c r="J3" s="34">
        <f>HSDR!J3</f>
        <v>-0.2666150533579591</v>
      </c>
      <c r="K3" s="34">
        <f>HSDR!K3</f>
        <v>-0.3577434525808979</v>
      </c>
      <c r="M3" s="204" t="s">
        <v>46</v>
      </c>
      <c r="N3" s="194">
        <f>SUM(SUMIF($B$3:$K$17,"&gt;0",B3:K17),SUMIF($B$19:$K$27,"&gt;0",B19:K27),SUMIF($B$29:$K$38,"&gt;0",B29:K38))</f>
        <v>58.639357099169693</v>
      </c>
      <c r="O3" s="176">
        <f>COUNTIF($B$3:$K$17,"&gt;0")+COUNTIF($B$19:$K$27,"&gt;0")+COUNTIF($B$29:$K$38,"&gt;0")</f>
        <v>158</v>
      </c>
      <c r="P3" s="176">
        <f>AVERAGE(AVERAGEIF($B$3:$K$17,"&gt;0"),AVERAGEIF($B$19:$K$27,"&gt;0"),AVERAGEIF($B$29:$K$38,"&gt;0"))</f>
        <v>0.36194237509201765</v>
      </c>
      <c r="Q3" s="177">
        <f>N3/N5</f>
        <v>3.5405228640668946</v>
      </c>
    </row>
    <row r="4" spans="1:17" ht="16" thickBot="1" x14ac:dyDescent="0.25">
      <c r="A4" s="32">
        <v>6</v>
      </c>
      <c r="B4" s="34">
        <f>HSDR!B4</f>
        <v>-0.4196869034710109</v>
      </c>
      <c r="C4" s="34">
        <f>HSDR!C4</f>
        <v>-0.14075911746001996</v>
      </c>
      <c r="D4" s="34">
        <f>HSDR!D4</f>
        <v>-0.10729107800860832</v>
      </c>
      <c r="E4" s="34">
        <f>HSDR!E4</f>
        <v>-7.2917141926387333E-2</v>
      </c>
      <c r="F4" s="34">
        <f>HSDR!F4</f>
        <v>-3.4915973330102358E-2</v>
      </c>
      <c r="G4" s="34">
        <f>HSDR!G4</f>
        <v>-1.3005835529874346E-2</v>
      </c>
      <c r="H4" s="34">
        <f>HSDR!H4</f>
        <v>-0.15193270723669947</v>
      </c>
      <c r="I4" s="34">
        <f>HSDR!I4</f>
        <v>-0.21724188132078476</v>
      </c>
      <c r="J4" s="34">
        <f>HSDR!J4</f>
        <v>-0.29264070019772603</v>
      </c>
      <c r="K4" s="34">
        <f>HSDR!K4</f>
        <v>-0.38050766229289545</v>
      </c>
      <c r="M4" s="203" t="s">
        <v>150</v>
      </c>
      <c r="N4" s="198">
        <f>SUM(SUMIF($B$3:$K$17,"&lt;0"),SUMIF($B$19:$K$27,"&lt;0"),SUMIF($B$29:$K$38,"&lt;0"),C40)</f>
        <v>-42.077013244733351</v>
      </c>
      <c r="O4" s="199">
        <f>COUNTIF($B$3:$K$17,"&lt;0")+COUNTIF($B$19:$K$27,"&lt;0")+COUNTIF($B$29:$K$38,"&lt;0")+COUNTIF(C40,"&lt;0")</f>
        <v>183</v>
      </c>
      <c r="P4" s="199">
        <f>AVERAGE(AVERAGEIF($B$3:$K$17,"&lt;0"),AVERAGEIF($B$19:$K$27,"&lt;0"),AVERAGEIF($B$29:$K$38,"&lt;0"))</f>
        <v>-0.20489189233950875</v>
      </c>
      <c r="Q4" s="72">
        <f>1-Q3</f>
        <v>-2.5405228640668946</v>
      </c>
    </row>
    <row r="5" spans="1:17" x14ac:dyDescent="0.2">
      <c r="A5" s="32">
        <v>7</v>
      </c>
      <c r="B5" s="34">
        <f>HSDR!B5</f>
        <v>-0.39971038372569107</v>
      </c>
      <c r="C5" s="34">
        <f>HSDR!C5</f>
        <v>-0.10918342786661635</v>
      </c>
      <c r="D5" s="34">
        <f>HSDR!D5</f>
        <v>-7.6582981904463526E-2</v>
      </c>
      <c r="E5" s="34">
        <f>HSDR!E5</f>
        <v>-4.302179400434189E-2</v>
      </c>
      <c r="F5" s="34">
        <f>HSDR!F5</f>
        <v>-7.271360902941058E-3</v>
      </c>
      <c r="G5" s="34">
        <f>HSDR!G5</f>
        <v>2.9185342353860819E-2</v>
      </c>
      <c r="H5" s="34">
        <f>HSDR!H5</f>
        <v>-6.8807799580427792E-2</v>
      </c>
      <c r="I5" s="34">
        <f>HSDR!I5</f>
        <v>-0.21060476872434969</v>
      </c>
      <c r="J5" s="34">
        <f>HSDR!J5</f>
        <v>-0.28536544048687673</v>
      </c>
      <c r="K5" s="34">
        <f>HSDR!K5</f>
        <v>-0.36507789921394673</v>
      </c>
      <c r="M5" s="185" t="s">
        <v>45</v>
      </c>
      <c r="N5" s="200">
        <f>N3+N4</f>
        <v>16.562343854436342</v>
      </c>
      <c r="O5" s="190">
        <f>COUNT($B$3:$K$17,$B$19:$K$27,$B$29:$K$38)</f>
        <v>340</v>
      </c>
      <c r="P5" s="190">
        <f>AVERAGE($B$3:$K$17,$B$19:$K$27,$B$29:$K$38)</f>
        <v>5.1653952513048079E-2</v>
      </c>
      <c r="Q5" s="71">
        <f>Q3+Q4</f>
        <v>1</v>
      </c>
    </row>
    <row r="6" spans="1:17" ht="16" thickBot="1" x14ac:dyDescent="0.25">
      <c r="A6" s="32">
        <v>8</v>
      </c>
      <c r="B6" s="34">
        <f>HSDR!B6</f>
        <v>-0.33034033459070078</v>
      </c>
      <c r="C6" s="34">
        <f>HSDR!C6</f>
        <v>-2.1798188008805668E-2</v>
      </c>
      <c r="D6" s="34">
        <f>HSDR!D6</f>
        <v>8.0052625306547553E-3</v>
      </c>
      <c r="E6" s="34">
        <f>HSDR!E6</f>
        <v>3.8784473277208804E-2</v>
      </c>
      <c r="F6" s="34">
        <f>HSDR!F6</f>
        <v>7.0804635983033687E-2</v>
      </c>
      <c r="G6" s="34">
        <f>HSDR!G6</f>
        <v>0.11496015009622315</v>
      </c>
      <c r="H6" s="34">
        <f>HSDR!H6</f>
        <v>8.2207439363742862E-2</v>
      </c>
      <c r="I6" s="34">
        <f>HSDR!I6</f>
        <v>-5.9898275658656276E-2</v>
      </c>
      <c r="J6" s="34">
        <f>HSDR!J6</f>
        <v>-0.21018633199821768</v>
      </c>
      <c r="K6" s="34">
        <f>HSDR!K6</f>
        <v>-0.30177738614031369</v>
      </c>
      <c r="M6" s="197"/>
      <c r="N6" s="195"/>
      <c r="O6" s="175"/>
      <c r="P6" s="175"/>
      <c r="Q6" s="191"/>
    </row>
    <row r="7" spans="1:17" ht="16" thickBot="1" x14ac:dyDescent="0.25">
      <c r="A7" s="32">
        <v>9</v>
      </c>
      <c r="B7" s="34">
        <f>HSDR!B7</f>
        <v>-0.25192476177072082</v>
      </c>
      <c r="C7" s="34">
        <f>HSDR!C7</f>
        <v>7.4446037576340551E-2</v>
      </c>
      <c r="D7" s="34">
        <f>HSDR!D7</f>
        <v>0.12081635332999674</v>
      </c>
      <c r="E7" s="34">
        <f>HSDR!E7</f>
        <v>0.18194893405242163</v>
      </c>
      <c r="F7" s="34">
        <f>HSDR!F7</f>
        <v>0.2430572248730361</v>
      </c>
      <c r="G7" s="34">
        <f>HSDR!G7</f>
        <v>0.31705474570166675</v>
      </c>
      <c r="H7" s="34">
        <f>HSDR!H7</f>
        <v>0.17186785993695267</v>
      </c>
      <c r="I7" s="34">
        <f>HSDR!I7</f>
        <v>9.8376217435392543E-2</v>
      </c>
      <c r="J7" s="34">
        <f>HSDR!J7</f>
        <v>-5.2178053462651766E-2</v>
      </c>
      <c r="K7" s="34">
        <f>HSDR!K7</f>
        <v>-0.21343169035706566</v>
      </c>
    </row>
    <row r="8" spans="1:17" ht="16" thickBot="1" x14ac:dyDescent="0.25">
      <c r="A8" s="32">
        <v>10</v>
      </c>
      <c r="B8" s="34">
        <f>HSDR!B8</f>
        <v>-0.14666789263035868</v>
      </c>
      <c r="C8" s="34">
        <f>HSDR!C8</f>
        <v>0.35893941244229921</v>
      </c>
      <c r="D8" s="34">
        <f>HSDR!D8</f>
        <v>0.40932067017593943</v>
      </c>
      <c r="E8" s="34">
        <f>HSDR!E8</f>
        <v>0.46094024379435394</v>
      </c>
      <c r="F8" s="34">
        <f>HSDR!F8</f>
        <v>0.51251710900326763</v>
      </c>
      <c r="G8" s="34">
        <f>HSDR!G8</f>
        <v>0.57559016859776846</v>
      </c>
      <c r="H8" s="34">
        <f>HSDR!H8</f>
        <v>0.39241245528243768</v>
      </c>
      <c r="I8" s="34">
        <f>HSDR!I8</f>
        <v>0.28663571688628381</v>
      </c>
      <c r="J8" s="34">
        <f>HSDR!J8</f>
        <v>0.14432836838077101</v>
      </c>
      <c r="K8" s="34">
        <f>HSDR!K8</f>
        <v>-4.4990260383612951E-2</v>
      </c>
      <c r="M8" s="196"/>
      <c r="N8" s="205" t="s">
        <v>150</v>
      </c>
      <c r="O8" s="206" t="s">
        <v>46</v>
      </c>
      <c r="P8" s="189" t="s">
        <v>2</v>
      </c>
    </row>
    <row r="9" spans="1:17" x14ac:dyDescent="0.2">
      <c r="A9" s="32">
        <v>11</v>
      </c>
      <c r="B9" s="34">
        <f>HSDR!B9</f>
        <v>-4.1986836980868192E-2</v>
      </c>
      <c r="C9" s="34">
        <f>HSDR!C9</f>
        <v>0.47064092333946905</v>
      </c>
      <c r="D9" s="34">
        <f>HSDR!D9</f>
        <v>0.51779525312221697</v>
      </c>
      <c r="E9" s="34">
        <f>HSDR!E9</f>
        <v>0.56604055041797596</v>
      </c>
      <c r="F9" s="34">
        <f>HSDR!F9</f>
        <v>0.6146990179090277</v>
      </c>
      <c r="G9" s="34">
        <f>HSDR!G9</f>
        <v>0.66738009490756944</v>
      </c>
      <c r="H9" s="34">
        <f>HSDR!H9</f>
        <v>0.46288894886429077</v>
      </c>
      <c r="I9" s="34">
        <f>HSDR!I9</f>
        <v>0.35069259087031507</v>
      </c>
      <c r="J9" s="34">
        <f>HSDR!J9</f>
        <v>0.2277834231524547</v>
      </c>
      <c r="K9" s="34">
        <f>HSDR!K9</f>
        <v>5.9690795265877561E-2</v>
      </c>
      <c r="M9" s="204" t="s">
        <v>9</v>
      </c>
      <c r="N9" s="194">
        <f>SUMIF(B3:K17,"&lt;0",B3:K17)</f>
        <v>-25.701456796379546</v>
      </c>
      <c r="O9" s="181">
        <f>SUMIF(B3:K17,"&gt;0",B3:K17)</f>
        <v>13.722719265336384</v>
      </c>
      <c r="P9" s="188">
        <f>SUM(N9:O9)</f>
        <v>-11.978737531043162</v>
      </c>
    </row>
    <row r="10" spans="1:17" x14ac:dyDescent="0.2">
      <c r="A10" s="32">
        <v>12</v>
      </c>
      <c r="B10" s="34">
        <f>HSDR!B10</f>
        <v>-0.4656605837768395</v>
      </c>
      <c r="C10" s="34">
        <f>HSDR!C10</f>
        <v>-0.25338998596663803</v>
      </c>
      <c r="D10" s="34">
        <f>HSDR!D10</f>
        <v>-0.23369089979808655</v>
      </c>
      <c r="E10" s="34">
        <f>HSDR!E10</f>
        <v>-0.21106310899491437</v>
      </c>
      <c r="F10" s="34">
        <f>HSDR!F10</f>
        <v>-0.16719266083547546</v>
      </c>
      <c r="G10" s="34">
        <f>HSDR!G10</f>
        <v>-0.15369901583000456</v>
      </c>
      <c r="H10" s="34">
        <f>HSDR!H10</f>
        <v>-0.21284771451731427</v>
      </c>
      <c r="I10" s="34">
        <f>HSDR!I10</f>
        <v>-0.2715748050242861</v>
      </c>
      <c r="J10" s="34">
        <f>HSDR!J10</f>
        <v>-0.34001328060893565</v>
      </c>
      <c r="K10" s="34">
        <f>HSDR!K10</f>
        <v>-0.42069618899826788</v>
      </c>
      <c r="M10" s="186" t="s">
        <v>4</v>
      </c>
      <c r="N10" s="39">
        <f>SUMIF(B19:K27,"&lt;0",B19:K27)</f>
        <v>-3.7904670828834033</v>
      </c>
      <c r="O10" s="182">
        <f>SUMIF(B19:K27,"&gt;0",B19:K27)</f>
        <v>28.479545607286155</v>
      </c>
      <c r="P10" s="184">
        <f>SUM(N10:O10)</f>
        <v>24.689078524402753</v>
      </c>
    </row>
    <row r="11" spans="1:17" ht="16" thickBot="1" x14ac:dyDescent="0.25">
      <c r="A11" s="32">
        <v>13</v>
      </c>
      <c r="B11" s="34">
        <f>HSDR!B11</f>
        <v>-0.50382768493563668</v>
      </c>
      <c r="C11" s="34">
        <f>HSDR!C11</f>
        <v>-0.29278372720927737</v>
      </c>
      <c r="D11" s="34">
        <f>HSDR!D11</f>
        <v>-0.2522502292357135</v>
      </c>
      <c r="E11" s="34">
        <f>HSDR!E11</f>
        <v>-0.21106310899491437</v>
      </c>
      <c r="F11" s="34">
        <f>HSDR!F11</f>
        <v>-0.16719266083547546</v>
      </c>
      <c r="G11" s="34">
        <f>HSDR!G11</f>
        <v>-0.15369901583000456</v>
      </c>
      <c r="H11" s="34">
        <f>HSDR!H11</f>
        <v>-0.26907287776607752</v>
      </c>
      <c r="I11" s="34">
        <f>HSDR!I11</f>
        <v>-0.32360517609397998</v>
      </c>
      <c r="J11" s="34">
        <f>HSDR!J11</f>
        <v>-0.3871551891368688</v>
      </c>
      <c r="K11" s="34">
        <f>HSDR!K11</f>
        <v>-0.46207503264124877</v>
      </c>
      <c r="M11" s="203" t="s">
        <v>10</v>
      </c>
      <c r="N11" s="198">
        <f>SUMIF(B29:K38,"&lt;0",B29:K38)</f>
        <v>-11.585089365470404</v>
      </c>
      <c r="O11" s="207">
        <f>SUMIF(B29:K38,"&gt;0",B29:K38)</f>
        <v>16.437092226547158</v>
      </c>
      <c r="P11" s="187">
        <f>SUM(N11:O11)</f>
        <v>4.8520028610767536</v>
      </c>
    </row>
    <row r="12" spans="1:17" ht="16" thickBot="1" x14ac:dyDescent="0.25">
      <c r="A12" s="32">
        <v>14</v>
      </c>
      <c r="B12" s="34">
        <f>HSDR!B12</f>
        <v>-0.53926856458309125</v>
      </c>
      <c r="C12" s="34">
        <f>HSDR!C12</f>
        <v>-0.29278372720927737</v>
      </c>
      <c r="D12" s="34">
        <f>HSDR!D12</f>
        <v>-0.2522502292357135</v>
      </c>
      <c r="E12" s="34">
        <f>HSDR!E12</f>
        <v>-0.21106310899491437</v>
      </c>
      <c r="F12" s="34">
        <f>HSDR!F12</f>
        <v>-0.16719266083547546</v>
      </c>
      <c r="G12" s="34">
        <f>HSDR!G12</f>
        <v>-0.15369901583000456</v>
      </c>
      <c r="H12" s="34">
        <f>HSDR!H12</f>
        <v>-0.3212819579256434</v>
      </c>
      <c r="I12" s="34">
        <f>HSDR!I12</f>
        <v>-0.37191909208726714</v>
      </c>
      <c r="J12" s="34">
        <f>HSDR!J12</f>
        <v>-0.43092981848423534</v>
      </c>
      <c r="K12" s="34">
        <f>HSDR!K12</f>
        <v>-0.50049824459544534</v>
      </c>
      <c r="M12" s="189" t="s">
        <v>2</v>
      </c>
      <c r="N12" s="193">
        <f>SUM(N9:N11)+C40</f>
        <v>-42.077013244733351</v>
      </c>
      <c r="O12" s="180">
        <f>SUM(O9:O11)</f>
        <v>58.639357099169693</v>
      </c>
      <c r="P12" s="196">
        <f>SUM(N12:O12)</f>
        <v>16.562343854436342</v>
      </c>
    </row>
    <row r="13" spans="1:17" ht="16" thickBot="1" x14ac:dyDescent="0.25">
      <c r="A13" s="32">
        <v>15</v>
      </c>
      <c r="B13" s="34">
        <f>HSDR!B13</f>
        <v>-0.57217795282715611</v>
      </c>
      <c r="C13" s="34">
        <f>HSDR!C13</f>
        <v>-0.29278372720927737</v>
      </c>
      <c r="D13" s="34">
        <f>HSDR!D13</f>
        <v>-0.2522502292357135</v>
      </c>
      <c r="E13" s="34">
        <f>HSDR!E13</f>
        <v>-0.21106310899491437</v>
      </c>
      <c r="F13" s="34">
        <f>HSDR!F13</f>
        <v>-0.16719266083547546</v>
      </c>
      <c r="G13" s="34">
        <f>HSDR!G13</f>
        <v>-0.15369901583000456</v>
      </c>
      <c r="H13" s="34">
        <f>HSDR!H13</f>
        <v>-0.36976181807381175</v>
      </c>
      <c r="I13" s="34">
        <f>HSDR!I13</f>
        <v>-0.41678201408103377</v>
      </c>
      <c r="J13" s="34">
        <f>HSDR!J13</f>
        <v>-0.47157768859250421</v>
      </c>
      <c r="K13" s="34">
        <f>HSDR!K13</f>
        <v>-0.53617694141005634</v>
      </c>
    </row>
    <row r="14" spans="1:17" ht="16" thickBot="1" x14ac:dyDescent="0.25">
      <c r="A14" s="32">
        <v>16</v>
      </c>
      <c r="B14" s="34">
        <f>HSDR!B14</f>
        <v>-0.57578184676460165</v>
      </c>
      <c r="C14" s="34">
        <f>HSDR!C14</f>
        <v>-0.29278372720927737</v>
      </c>
      <c r="D14" s="34">
        <f>HSDR!D14</f>
        <v>-0.2522502292357135</v>
      </c>
      <c r="E14" s="34">
        <f>HSDR!E14</f>
        <v>-0.21106310899491437</v>
      </c>
      <c r="F14" s="34">
        <f>HSDR!F14</f>
        <v>-0.16719266083547546</v>
      </c>
      <c r="G14" s="34">
        <f>HSDR!G14</f>
        <v>-0.15369901583000456</v>
      </c>
      <c r="H14" s="34">
        <f>HSDR!H14</f>
        <v>-0.41477883106853947</v>
      </c>
      <c r="I14" s="34">
        <f>HSDR!I14</f>
        <v>-0.45844044164667419</v>
      </c>
      <c r="J14" s="34">
        <f>HSDR!J14</f>
        <v>-0.50932213940732529</v>
      </c>
      <c r="K14" s="34">
        <f>HSDR!K14</f>
        <v>-0.56930715988076663</v>
      </c>
      <c r="M14" s="447" t="s">
        <v>35</v>
      </c>
      <c r="N14" s="448"/>
      <c r="O14" s="448"/>
      <c r="P14" s="449"/>
    </row>
    <row r="15" spans="1:17" x14ac:dyDescent="0.2">
      <c r="A15" s="32">
        <v>17</v>
      </c>
      <c r="B15" s="34">
        <f>HSDR!B15</f>
        <v>-0.46435750824198774</v>
      </c>
      <c r="C15" s="34">
        <f>HSDR!C15</f>
        <v>-0.15297458768154204</v>
      </c>
      <c r="D15" s="34">
        <f>HSDR!D15</f>
        <v>-0.11721624142457354</v>
      </c>
      <c r="E15" s="34">
        <f>HSDR!E15</f>
        <v>-8.0573373145316152E-2</v>
      </c>
      <c r="F15" s="34">
        <f>HSDR!F15</f>
        <v>-4.4941375564924613E-2</v>
      </c>
      <c r="G15" s="34">
        <f>HSDR!G15</f>
        <v>1.1739160673341797E-2</v>
      </c>
      <c r="H15" s="34">
        <f>HSDR!H15</f>
        <v>-0.10680898948269474</v>
      </c>
      <c r="I15" s="34">
        <f>HSDR!I15</f>
        <v>-0.38195097104844722</v>
      </c>
      <c r="J15" s="34">
        <f>HSDR!J15</f>
        <v>-0.42315423964521748</v>
      </c>
      <c r="K15" s="34">
        <f>HSDR!K15</f>
        <v>-0.46435750824198757</v>
      </c>
      <c r="M15" s="281" t="s">
        <v>40</v>
      </c>
      <c r="N15" s="283">
        <f>'WL Prob'!P12</f>
        <v>0.41745743785701095</v>
      </c>
      <c r="O15" s="281" t="s">
        <v>46</v>
      </c>
      <c r="P15" s="286">
        <f>(N17-EV!L44)/N15</f>
        <v>0.4442660526026001</v>
      </c>
    </row>
    <row r="16" spans="1:17" x14ac:dyDescent="0.2">
      <c r="A16" s="32">
        <v>18</v>
      </c>
      <c r="B16" s="34">
        <f>HSDR!B16</f>
        <v>-0.24150883119675959</v>
      </c>
      <c r="C16" s="34">
        <f>HSDR!C16</f>
        <v>0.12174190222088777</v>
      </c>
      <c r="D16" s="34">
        <f>HSDR!D16</f>
        <v>0.14830007284131125</v>
      </c>
      <c r="E16" s="34">
        <f>HSDR!E16</f>
        <v>0.17585443719748528</v>
      </c>
      <c r="F16" s="34">
        <f>HSDR!F16</f>
        <v>0.19956119497617708</v>
      </c>
      <c r="G16" s="34">
        <f>HSDR!G16</f>
        <v>0.28344391604689845</v>
      </c>
      <c r="H16" s="34">
        <f>HSDR!H16</f>
        <v>0.39955416733655175</v>
      </c>
      <c r="I16" s="34">
        <f>HSDR!I16</f>
        <v>0.10595134861912359</v>
      </c>
      <c r="J16" s="34">
        <f>HSDR!J16</f>
        <v>-0.18316335667343342</v>
      </c>
      <c r="K16" s="34">
        <f>HSDR!K16</f>
        <v>-0.24150883119675953</v>
      </c>
      <c r="M16" s="186" t="s">
        <v>41</v>
      </c>
      <c r="N16" s="284">
        <f>'WL Prob'!R12</f>
        <v>0.58254256214298905</v>
      </c>
      <c r="O16" s="186" t="s">
        <v>196</v>
      </c>
      <c r="P16" s="287">
        <f>(N17-EV!L43)/N16</f>
        <v>-0.37366797364181115</v>
      </c>
    </row>
    <row r="17" spans="1:16" ht="16" thickBot="1" x14ac:dyDescent="0.25">
      <c r="A17" s="32">
        <v>19</v>
      </c>
      <c r="B17" s="34">
        <f>HSDR!B17</f>
        <v>-1.8660154151531605E-2</v>
      </c>
      <c r="C17" s="34">
        <f>HSDR!C17</f>
        <v>0.38630468602058998</v>
      </c>
      <c r="D17" s="34">
        <f>HSDR!D17</f>
        <v>0.40436293659776018</v>
      </c>
      <c r="E17" s="34">
        <f>HSDR!E17</f>
        <v>0.42317892482749647</v>
      </c>
      <c r="F17" s="34">
        <f>HSDR!F17</f>
        <v>0.43951210416088371</v>
      </c>
      <c r="G17" s="34">
        <f>HSDR!G17</f>
        <v>0.49597707378731903</v>
      </c>
      <c r="H17" s="34">
        <f>HSDR!H17</f>
        <v>0.61597649575343139</v>
      </c>
      <c r="I17" s="34">
        <f>HSDR!I17</f>
        <v>0.59385366828669439</v>
      </c>
      <c r="J17" s="34">
        <f>HSDR!J17</f>
        <v>0.28759675706758142</v>
      </c>
      <c r="K17" s="34">
        <f>HSDR!K17</f>
        <v>-1.8660154151531549E-2</v>
      </c>
      <c r="M17" s="282" t="s">
        <v>47</v>
      </c>
      <c r="N17" s="285">
        <f>EV!L45</f>
        <v>-3.2215330709750079E-2</v>
      </c>
      <c r="O17" s="197"/>
      <c r="P17" s="288">
        <f>N15*P15+N16*P16</f>
        <v>-3.2215330709750079E-2</v>
      </c>
    </row>
    <row r="18" spans="1:16" x14ac:dyDescent="0.2">
      <c r="A18" s="32" t="s">
        <v>4</v>
      </c>
      <c r="B18" s="32" t="s">
        <v>1</v>
      </c>
      <c r="C18" s="35">
        <v>2</v>
      </c>
      <c r="D18" s="35">
        <v>3</v>
      </c>
      <c r="E18" s="35">
        <v>4</v>
      </c>
      <c r="F18" s="35">
        <v>5</v>
      </c>
      <c r="G18" s="35">
        <v>6</v>
      </c>
      <c r="H18" s="35">
        <v>7</v>
      </c>
      <c r="I18" s="35">
        <v>8</v>
      </c>
      <c r="J18" s="35">
        <v>9</v>
      </c>
      <c r="K18" s="35">
        <v>10</v>
      </c>
    </row>
    <row r="19" spans="1:16" x14ac:dyDescent="0.2">
      <c r="A19" s="32">
        <v>13</v>
      </c>
      <c r="B19" s="34">
        <f>HSDR!B33</f>
        <v>-0.2347217780244493</v>
      </c>
      <c r="C19" s="34">
        <f>HSDR!C33</f>
        <v>4.6636132695309557E-2</v>
      </c>
      <c r="D19" s="34">
        <f>HSDR!D33</f>
        <v>7.4118813392744121E-2</v>
      </c>
      <c r="E19" s="34">
        <f>HSDR!E33</f>
        <v>0.10247714687203517</v>
      </c>
      <c r="F19" s="34">
        <f>HSDR!F33</f>
        <v>0.13336273848321714</v>
      </c>
      <c r="G19" s="34">
        <f>HSDR!G33</f>
        <v>0.16169271124923684</v>
      </c>
      <c r="H19" s="34">
        <f>HSDR!H33</f>
        <v>0.12238569517899199</v>
      </c>
      <c r="I19" s="34">
        <f>HSDR!I33</f>
        <v>5.4057070196311383E-2</v>
      </c>
      <c r="J19" s="34">
        <f>HSDR!J33</f>
        <v>-3.7694688127479961E-2</v>
      </c>
      <c r="K19" s="34">
        <f>HSDR!K33</f>
        <v>-0.16080628455762785</v>
      </c>
    </row>
    <row r="20" spans="1:16" x14ac:dyDescent="0.2">
      <c r="A20" s="32">
        <v>14</v>
      </c>
      <c r="B20" s="34">
        <f>HSDR!B34</f>
        <v>-0.26406959413166398</v>
      </c>
      <c r="C20" s="34">
        <f>HSDR!C34</f>
        <v>2.2391856987839076E-2</v>
      </c>
      <c r="D20" s="34">
        <f>HSDR!D34</f>
        <v>5.0806738919282862E-2</v>
      </c>
      <c r="E20" s="34">
        <f>HSDR!E34</f>
        <v>8.0081414310110191E-2</v>
      </c>
      <c r="F20" s="34">
        <f>HSDR!F34</f>
        <v>0.11189449567473911</v>
      </c>
      <c r="G20" s="34">
        <f>HSDR!G34</f>
        <v>0.13916473074357671</v>
      </c>
      <c r="H20" s="34">
        <f>HSDR!H34</f>
        <v>7.9507488494468218E-2</v>
      </c>
      <c r="I20" s="34">
        <f>HSDR!I34</f>
        <v>1.3277219463208506E-2</v>
      </c>
      <c r="J20" s="34">
        <f>HSDR!J34</f>
        <v>-7.5163189441683903E-2</v>
      </c>
      <c r="K20" s="34">
        <f>HSDR!K34</f>
        <v>-0.19330354140765696</v>
      </c>
    </row>
    <row r="21" spans="1:16" x14ac:dyDescent="0.2">
      <c r="A21" s="32">
        <v>15</v>
      </c>
      <c r="B21" s="34">
        <f>HSDR!B35</f>
        <v>-0.29312934580507016</v>
      </c>
      <c r="C21" s="34">
        <f>HSDR!C35</f>
        <v>-1.2068474052642775E-4</v>
      </c>
      <c r="D21" s="34">
        <f>HSDR!D35</f>
        <v>2.9159812622497394E-2</v>
      </c>
      <c r="E21" s="34">
        <f>HSDR!E35</f>
        <v>5.9285376931179856E-2</v>
      </c>
      <c r="F21" s="34">
        <f>HSDR!F35</f>
        <v>9.1959698781152371E-2</v>
      </c>
      <c r="G21" s="34">
        <f>HSDR!G35</f>
        <v>0.11824589170260662</v>
      </c>
      <c r="H21" s="34">
        <f>HSDR!H35</f>
        <v>3.7028282279269284E-2</v>
      </c>
      <c r="I21" s="34">
        <f>HSDR!I35</f>
        <v>-2.7054780502901651E-2</v>
      </c>
      <c r="J21" s="34">
        <f>HSDR!J35</f>
        <v>-0.11218876868994296</v>
      </c>
      <c r="K21" s="34">
        <f>HSDR!K35</f>
        <v>-0.22543993358238781</v>
      </c>
    </row>
    <row r="22" spans="1:16" x14ac:dyDescent="0.2">
      <c r="A22" s="32">
        <v>16</v>
      </c>
      <c r="B22" s="34">
        <f>HSDR!B36</f>
        <v>-0.31409107314591789</v>
      </c>
      <c r="C22" s="34">
        <f>HSDR!C36</f>
        <v>-2.1025187774008636E-2</v>
      </c>
      <c r="D22" s="34">
        <f>HSDR!D36</f>
        <v>9.0590953469109059E-3</v>
      </c>
      <c r="E22" s="34">
        <f>HSDR!E36</f>
        <v>3.9974770793601691E-2</v>
      </c>
      <c r="F22" s="34">
        <f>HSDR!F36</f>
        <v>7.3448815951393243E-2</v>
      </c>
      <c r="G22" s="34">
        <f>HSDR!G36</f>
        <v>9.8821255450277243E-2</v>
      </c>
      <c r="H22" s="34">
        <f>HSDR!H36</f>
        <v>-4.8901571730158577E-3</v>
      </c>
      <c r="I22" s="34">
        <f>HSDR!I36</f>
        <v>-6.6794847920094075E-2</v>
      </c>
      <c r="J22" s="34">
        <f>HSDR!J36</f>
        <v>-0.14864353463007479</v>
      </c>
      <c r="K22" s="34">
        <f>HSDR!K36</f>
        <v>-0.25710121084742421</v>
      </c>
    </row>
    <row r="23" spans="1:16" x14ac:dyDescent="0.2">
      <c r="A23" s="32">
        <v>17</v>
      </c>
      <c r="B23" s="34">
        <f>HSDR!B37</f>
        <v>-0.30094774596936275</v>
      </c>
      <c r="C23" s="34">
        <f>HSDR!C37</f>
        <v>-4.9104358288915018E-4</v>
      </c>
      <c r="D23" s="34">
        <f>HSDR!D37</f>
        <v>2.8975282965620561E-2</v>
      </c>
      <c r="E23" s="34">
        <f>HSDR!E37</f>
        <v>5.9326275337164336E-2</v>
      </c>
      <c r="F23" s="34">
        <f>HSDR!F37</f>
        <v>9.118907768677427E-2</v>
      </c>
      <c r="G23" s="34">
        <f>HSDR!G37</f>
        <v>0.12805214364549894</v>
      </c>
      <c r="H23" s="34">
        <f>HSDR!H37</f>
        <v>5.3823463716116689E-2</v>
      </c>
      <c r="I23" s="34">
        <f>HSDR!I37</f>
        <v>-7.2915398729642075E-2</v>
      </c>
      <c r="J23" s="34">
        <f>HSDR!J37</f>
        <v>-0.14978689218213331</v>
      </c>
      <c r="K23" s="34">
        <f>HSDR!K37</f>
        <v>-0.24941602102444038</v>
      </c>
    </row>
    <row r="24" spans="1:16" x14ac:dyDescent="0.2">
      <c r="A24" s="32">
        <v>18</v>
      </c>
      <c r="B24" s="34">
        <f>HSDR!B38</f>
        <v>-0.24150883119675959</v>
      </c>
      <c r="C24" s="34">
        <f>HSDR!C38</f>
        <v>0.12174190222088777</v>
      </c>
      <c r="D24" s="34">
        <f>HSDR!D38</f>
        <v>0.14830007284131125</v>
      </c>
      <c r="E24" s="34">
        <f>HSDR!E38</f>
        <v>0.17585443719748528</v>
      </c>
      <c r="F24" s="34">
        <f>HSDR!F38</f>
        <v>0.19956119497617708</v>
      </c>
      <c r="G24" s="34">
        <f>HSDR!G38</f>
        <v>0.28344391604689845</v>
      </c>
      <c r="H24" s="34">
        <f>HSDR!H38</f>
        <v>0.39955416733655175</v>
      </c>
      <c r="I24" s="34">
        <f>HSDR!I38</f>
        <v>0.10595134861912359</v>
      </c>
      <c r="J24" s="34">
        <f>HSDR!J38</f>
        <v>-0.10074430758041532</v>
      </c>
      <c r="K24" s="34">
        <f>HSDR!K38</f>
        <v>-0.20109793381277147</v>
      </c>
    </row>
    <row r="25" spans="1:16" x14ac:dyDescent="0.2">
      <c r="A25" s="32">
        <v>19</v>
      </c>
      <c r="B25" s="34">
        <f>HSDR!B39</f>
        <v>-1.8660154151531605E-2</v>
      </c>
      <c r="C25" s="34">
        <f>HSDR!C39</f>
        <v>0.38630468602058998</v>
      </c>
      <c r="D25" s="34">
        <f>HSDR!D39</f>
        <v>0.40436293659776018</v>
      </c>
      <c r="E25" s="34">
        <f>HSDR!E39</f>
        <v>0.42317892482749647</v>
      </c>
      <c r="F25" s="34">
        <f>HSDR!F39</f>
        <v>0.43951210416088371</v>
      </c>
      <c r="G25" s="34">
        <f>HSDR!G39</f>
        <v>0.49597707378731903</v>
      </c>
      <c r="H25" s="34">
        <f>HSDR!H39</f>
        <v>0.61597649575343139</v>
      </c>
      <c r="I25" s="34">
        <f>HSDR!I39</f>
        <v>0.59385366828669439</v>
      </c>
      <c r="J25" s="34">
        <f>HSDR!J39</f>
        <v>0.28759675706758142</v>
      </c>
      <c r="K25" s="34">
        <f>HSDR!K39</f>
        <v>-1.8660154151531549E-2</v>
      </c>
    </row>
    <row r="26" spans="1:16" x14ac:dyDescent="0.2">
      <c r="A26" s="32">
        <v>20</v>
      </c>
      <c r="B26" s="34">
        <f>HSDR!B40</f>
        <v>0.20418852289369643</v>
      </c>
      <c r="C26" s="34">
        <f>HSDR!C40</f>
        <v>0.63998657521683899</v>
      </c>
      <c r="D26" s="34">
        <f>HSDR!D40</f>
        <v>0.65027209425148147</v>
      </c>
      <c r="E26" s="34">
        <f>HSDR!E40</f>
        <v>0.66104996194807175</v>
      </c>
      <c r="F26" s="34">
        <f>HSDR!F40</f>
        <v>0.67035969063279999</v>
      </c>
      <c r="G26" s="34">
        <f>HSDR!G40</f>
        <v>0.70395857017134456</v>
      </c>
      <c r="H26" s="34">
        <f>HSDR!H40</f>
        <v>0.77322722653717502</v>
      </c>
      <c r="I26" s="34">
        <f>HSDR!I40</f>
        <v>0.79181515955189852</v>
      </c>
      <c r="J26" s="34">
        <f>HSDR!J40</f>
        <v>0.75835687080859615</v>
      </c>
      <c r="K26" s="34">
        <f>HSDR!K40</f>
        <v>0.43495775366292733</v>
      </c>
    </row>
    <row r="27" spans="1:16" x14ac:dyDescent="0.2">
      <c r="A27" s="32">
        <v>21</v>
      </c>
      <c r="B27" s="34">
        <f>IF(Rules!$B$3=Rules!$D$3,1.5,IF(Rules!$B$3=Rules!$E$3,1.2,1))</f>
        <v>1.5</v>
      </c>
      <c r="C27" s="34">
        <f>IF(Rules!$B$3=Rules!$D$3,1.5,IF(Rules!$B$3=Rules!$E$3,1.2,1))</f>
        <v>1.5</v>
      </c>
      <c r="D27" s="34">
        <f>IF(Rules!$B$3=Rules!$D$3,1.5,IF(Rules!$B$3=Rules!$E$3,1.2,1))</f>
        <v>1.5</v>
      </c>
      <c r="E27" s="34">
        <f>IF(Rules!$B$3=Rules!$D$3,1.5,IF(Rules!$B$3=Rules!$E$3,1.2,1))</f>
        <v>1.5</v>
      </c>
      <c r="F27" s="34">
        <f>IF(Rules!$B$3=Rules!$D$3,1.5,IF(Rules!$B$3=Rules!$E$3,1.2,1))</f>
        <v>1.5</v>
      </c>
      <c r="G27" s="34">
        <f>IF(Rules!$B$3=Rules!$D$3,1.5,IF(Rules!$B$3=Rules!$E$3,1.2,1))</f>
        <v>1.5</v>
      </c>
      <c r="H27" s="34">
        <f>IF(Rules!$B$3=Rules!$D$3,1.5,IF(Rules!$B$3=Rules!$E$3,1.2,1))</f>
        <v>1.5</v>
      </c>
      <c r="I27" s="34">
        <f>IF(Rules!$B$3=Rules!$D$3,1.5,IF(Rules!$B$3=Rules!$E$3,1.2,1))</f>
        <v>1.5</v>
      </c>
      <c r="J27" s="34">
        <f>IF(Rules!$B$3=Rules!$D$3,1.5,IF(Rules!$B$3=Rules!$E$3,1.2,1))</f>
        <v>1.5</v>
      </c>
      <c r="K27" s="34">
        <f>IF(Rules!$B$3=Rules!$D$3,1.5,IF(Rules!$B$3=Rules!$E$3,1.2,1))</f>
        <v>1.5</v>
      </c>
    </row>
    <row r="28" spans="1:16" x14ac:dyDescent="0.2">
      <c r="A28" s="32" t="s">
        <v>10</v>
      </c>
      <c r="B28" s="32" t="s">
        <v>1</v>
      </c>
      <c r="C28" s="35">
        <v>2</v>
      </c>
      <c r="D28" s="35">
        <v>3</v>
      </c>
      <c r="E28" s="35">
        <v>4</v>
      </c>
      <c r="F28" s="35">
        <v>5</v>
      </c>
      <c r="G28" s="35">
        <v>6</v>
      </c>
      <c r="H28" s="35">
        <v>7</v>
      </c>
      <c r="I28" s="35">
        <v>8</v>
      </c>
      <c r="J28" s="35">
        <v>9</v>
      </c>
      <c r="K28" s="35">
        <v>10</v>
      </c>
    </row>
    <row r="29" spans="1:16" x14ac:dyDescent="0.2">
      <c r="A29" s="32" t="s">
        <v>1</v>
      </c>
      <c r="B29" s="34">
        <f>Pair!B68</f>
        <v>-0.11815715102876462</v>
      </c>
      <c r="C29" s="34">
        <f>Pair!C68</f>
        <v>0.47064092333946905</v>
      </c>
      <c r="D29" s="34">
        <f>Pair!D68</f>
        <v>0.51779525312221697</v>
      </c>
      <c r="E29" s="34">
        <f>Pair!E68</f>
        <v>0.56604055041797596</v>
      </c>
      <c r="F29" s="34">
        <f>Pair!F68</f>
        <v>0.6146990179090277</v>
      </c>
      <c r="G29" s="34">
        <f>Pair!G68</f>
        <v>0.66738009490756944</v>
      </c>
      <c r="H29" s="34">
        <f>Pair!H68</f>
        <v>0.46288894886429077</v>
      </c>
      <c r="I29" s="34">
        <f>Pair!I68</f>
        <v>0.35069259087031507</v>
      </c>
      <c r="J29" s="34">
        <f>Pair!J68</f>
        <v>0.2277834231524547</v>
      </c>
      <c r="K29" s="34">
        <f>Pair!K68</f>
        <v>5.935764187064374E-2</v>
      </c>
    </row>
    <row r="30" spans="1:16" x14ac:dyDescent="0.2">
      <c r="A30" s="32">
        <v>2</v>
      </c>
      <c r="B30" s="34">
        <f>Pair!B69</f>
        <v>-0.38538530661686632</v>
      </c>
      <c r="C30" s="34">
        <f>Pair!C69</f>
        <v>-0.11491332761892138</v>
      </c>
      <c r="D30" s="34">
        <f>Pair!D69</f>
        <v>-8.261331429974432E-2</v>
      </c>
      <c r="E30" s="34">
        <f>Pair!E69</f>
        <v>-4.4200824271668826E-2</v>
      </c>
      <c r="F30" s="34">
        <f>Pair!F69</f>
        <v>2.7460064569566803E-2</v>
      </c>
      <c r="G30" s="34">
        <f>Pair!G69</f>
        <v>7.7766823892602366E-2</v>
      </c>
      <c r="H30" s="34">
        <f>Pair!H69</f>
        <v>-5.4514042751724501E-2</v>
      </c>
      <c r="I30" s="34">
        <f>Pair!I69</f>
        <v>-0.15933415266020512</v>
      </c>
      <c r="J30" s="34">
        <f>Pair!J69</f>
        <v>-0.24066617915336552</v>
      </c>
      <c r="K30" s="34">
        <f>Pair!K69</f>
        <v>-0.33509986436351102</v>
      </c>
    </row>
    <row r="31" spans="1:16" x14ac:dyDescent="0.2">
      <c r="A31" s="32">
        <v>3</v>
      </c>
      <c r="B31" s="34">
        <f>Pair!B70</f>
        <v>-0.4196869034710109</v>
      </c>
      <c r="C31" s="34">
        <f>Pair!C70</f>
        <v>-0.14075911746001996</v>
      </c>
      <c r="D31" s="34">
        <f>Pair!D70</f>
        <v>-0.10729107800860832</v>
      </c>
      <c r="E31" s="34">
        <f>Pair!E70</f>
        <v>-7.2522581417810733E-2</v>
      </c>
      <c r="F31" s="34">
        <f>Pair!F70</f>
        <v>3.3991424279342097E-4</v>
      </c>
      <c r="G31" s="34">
        <f>Pair!G70</f>
        <v>4.8942606413118622E-2</v>
      </c>
      <c r="H31" s="34">
        <f>Pair!H70</f>
        <v>-0.11487517708071332</v>
      </c>
      <c r="I31" s="34">
        <f>Pair!I70</f>
        <v>-0.21724188132078476</v>
      </c>
      <c r="J31" s="34">
        <f>Pair!J70</f>
        <v>-0.29264070019772603</v>
      </c>
      <c r="K31" s="34">
        <f>Pair!K70</f>
        <v>-0.38050766229289545</v>
      </c>
    </row>
    <row r="32" spans="1:16" x14ac:dyDescent="0.2">
      <c r="A32" s="32">
        <v>4</v>
      </c>
      <c r="B32" s="34">
        <f>Pair!B71</f>
        <v>-0.33034033459070078</v>
      </c>
      <c r="C32" s="34">
        <f>Pair!C71</f>
        <v>-2.1798188008805668E-2</v>
      </c>
      <c r="D32" s="34">
        <f>Pair!D71</f>
        <v>8.0052625306547553E-3</v>
      </c>
      <c r="E32" s="34">
        <f>Pair!E71</f>
        <v>3.8784473277208804E-2</v>
      </c>
      <c r="F32" s="34">
        <f>Pair!F71</f>
        <v>7.0804635983033687E-2</v>
      </c>
      <c r="G32" s="34">
        <f>Pair!G71</f>
        <v>0.11496015009622315</v>
      </c>
      <c r="H32" s="34">
        <f>Pair!H71</f>
        <v>8.2207439363742862E-2</v>
      </c>
      <c r="I32" s="34">
        <f>Pair!I71</f>
        <v>-5.9898275658656276E-2</v>
      </c>
      <c r="J32" s="34">
        <f>Pair!J71</f>
        <v>-0.21018633199821768</v>
      </c>
      <c r="K32" s="34">
        <f>Pair!K71</f>
        <v>-0.30177738614031369</v>
      </c>
    </row>
    <row r="33" spans="1:14" x14ac:dyDescent="0.2">
      <c r="A33" s="32">
        <v>5</v>
      </c>
      <c r="B33" s="34">
        <f>Pair!B72</f>
        <v>-0.14666789263035868</v>
      </c>
      <c r="C33" s="34">
        <f>Pair!C72</f>
        <v>0.35893941244229921</v>
      </c>
      <c r="D33" s="34">
        <f>Pair!D72</f>
        <v>0.40932067017593943</v>
      </c>
      <c r="E33" s="34">
        <f>Pair!E72</f>
        <v>0.46094024379435394</v>
      </c>
      <c r="F33" s="34">
        <f>Pair!F72</f>
        <v>0.51251710900326763</v>
      </c>
      <c r="G33" s="34">
        <f>Pair!G72</f>
        <v>0.57559016859776846</v>
      </c>
      <c r="H33" s="34">
        <f>Pair!H72</f>
        <v>0.39241245528243768</v>
      </c>
      <c r="I33" s="34">
        <f>Pair!I72</f>
        <v>0.28663571688628381</v>
      </c>
      <c r="J33" s="34">
        <f>Pair!J72</f>
        <v>0.14432836838077101</v>
      </c>
      <c r="K33" s="34">
        <f>Pair!K72</f>
        <v>-4.4990260383612951E-2</v>
      </c>
    </row>
    <row r="34" spans="1:14" x14ac:dyDescent="0.2">
      <c r="A34" s="32">
        <v>6</v>
      </c>
      <c r="B34" s="34">
        <f>Pair!B73</f>
        <v>-0.4656605837768395</v>
      </c>
      <c r="C34" s="34">
        <f>Pair!C73</f>
        <v>-0.25338998596663803</v>
      </c>
      <c r="D34" s="34">
        <f>Pair!D73</f>
        <v>-0.21458215601721664</v>
      </c>
      <c r="E34" s="34">
        <f>Pair!E73</f>
        <v>-0.14583428385277467</v>
      </c>
      <c r="F34" s="34">
        <f>Pair!F73</f>
        <v>-6.9831946660204716E-2</v>
      </c>
      <c r="G34" s="34">
        <f>Pair!G73</f>
        <v>-2.6011671059748692E-2</v>
      </c>
      <c r="H34" s="34">
        <f>Pair!H73</f>
        <v>-0.21284771451731427</v>
      </c>
      <c r="I34" s="34">
        <f>Pair!I73</f>
        <v>-0.2715748050242861</v>
      </c>
      <c r="J34" s="34">
        <f>Pair!J73</f>
        <v>-0.34001328060893565</v>
      </c>
      <c r="K34" s="34">
        <f>Pair!K73</f>
        <v>-0.42069618899826788</v>
      </c>
    </row>
    <row r="35" spans="1:14" x14ac:dyDescent="0.2">
      <c r="A35" s="32">
        <v>7</v>
      </c>
      <c r="B35" s="34">
        <f>Pair!B74</f>
        <v>-0.53926856458309125</v>
      </c>
      <c r="C35" s="34">
        <f>Pair!C74</f>
        <v>-0.2183668557332327</v>
      </c>
      <c r="D35" s="34">
        <f>Pair!D74</f>
        <v>-0.15316596380892705</v>
      </c>
      <c r="E35" s="34">
        <f>Pair!E74</f>
        <v>-8.604358800868378E-2</v>
      </c>
      <c r="F35" s="34">
        <f>Pair!F74</f>
        <v>-1.4542721805882116E-2</v>
      </c>
      <c r="G35" s="34">
        <f>Pair!G74</f>
        <v>5.8370684707721637E-2</v>
      </c>
      <c r="H35" s="34">
        <f>Pair!H74</f>
        <v>-0.13761559916085558</v>
      </c>
      <c r="I35" s="34">
        <f>Pair!I74</f>
        <v>-0.37191909208726714</v>
      </c>
      <c r="J35" s="34">
        <f>Pair!J74</f>
        <v>-0.43092981848423534</v>
      </c>
      <c r="K35" s="34">
        <f>Pair!K74</f>
        <v>-0.50049824459544534</v>
      </c>
    </row>
    <row r="36" spans="1:14" x14ac:dyDescent="0.2">
      <c r="A36" s="32">
        <v>8</v>
      </c>
      <c r="B36" s="34">
        <f>Pair!B75</f>
        <v>-0.57578184676460165</v>
      </c>
      <c r="C36" s="34">
        <f>Pair!C75</f>
        <v>-4.3596376017611335E-2</v>
      </c>
      <c r="D36" s="34">
        <f>Pair!D75</f>
        <v>1.6010525061309511E-2</v>
      </c>
      <c r="E36" s="34">
        <f>Pair!E75</f>
        <v>7.7568946554417609E-2</v>
      </c>
      <c r="F36" s="34">
        <f>Pair!F75</f>
        <v>0.14160927196606737</v>
      </c>
      <c r="G36" s="34">
        <f>Pair!G75</f>
        <v>0.2299203001924463</v>
      </c>
      <c r="H36" s="34">
        <f>Pair!H75</f>
        <v>0.16441487872748572</v>
      </c>
      <c r="I36" s="34">
        <f>Pair!I75</f>
        <v>-0.11979655131731255</v>
      </c>
      <c r="J36" s="34">
        <f>Pair!J75</f>
        <v>-0.42037266399643536</v>
      </c>
      <c r="K36" s="34">
        <f>Pair!K75</f>
        <v>-0.56930715988076663</v>
      </c>
    </row>
    <row r="37" spans="1:14" x14ac:dyDescent="0.2">
      <c r="A37" s="32">
        <v>9</v>
      </c>
      <c r="B37" s="34">
        <f>Pair!B76</f>
        <v>-0.24150883119675959</v>
      </c>
      <c r="C37" s="34">
        <f>Pair!C76</f>
        <v>0.1488920751526811</v>
      </c>
      <c r="D37" s="34">
        <f>Pair!D76</f>
        <v>0.20252940347775372</v>
      </c>
      <c r="E37" s="34">
        <f>Pair!E76</f>
        <v>0.25796176239148355</v>
      </c>
      <c r="F37" s="34">
        <f>Pair!F76</f>
        <v>0.31606371253303445</v>
      </c>
      <c r="G37" s="34">
        <f>Pair!G76</f>
        <v>0.3920376785145574</v>
      </c>
      <c r="H37" s="34">
        <f>Pair!H76</f>
        <v>0.39955416733655175</v>
      </c>
      <c r="I37" s="34">
        <f>Pair!I76</f>
        <v>0.19675243487078509</v>
      </c>
      <c r="J37" s="34">
        <f>Pair!J76</f>
        <v>-0.10435610692530353</v>
      </c>
      <c r="K37" s="34">
        <f>Pair!K76</f>
        <v>-0.24150883119675953</v>
      </c>
    </row>
    <row r="38" spans="1:14" x14ac:dyDescent="0.2">
      <c r="A38" s="32">
        <v>10</v>
      </c>
      <c r="B38" s="34">
        <f>Pair!B77</f>
        <v>0.20418852289369643</v>
      </c>
      <c r="C38" s="34">
        <f>Pair!C77</f>
        <v>0.63998657521683899</v>
      </c>
      <c r="D38" s="34">
        <f>Pair!D77</f>
        <v>0.65027209425148147</v>
      </c>
      <c r="E38" s="34">
        <f>Pair!E77</f>
        <v>0.66104996194807175</v>
      </c>
      <c r="F38" s="34">
        <f>Pair!F77</f>
        <v>0.67035969063279999</v>
      </c>
      <c r="G38" s="34">
        <f>Pair!G77</f>
        <v>0.70395857017134456</v>
      </c>
      <c r="H38" s="34">
        <f>Pair!H77</f>
        <v>0.77322722653717502</v>
      </c>
      <c r="I38" s="34">
        <f>Pair!I77</f>
        <v>0.79181515955189852</v>
      </c>
      <c r="J38" s="34">
        <f>Pair!J77</f>
        <v>0.75835687080859615</v>
      </c>
      <c r="K38" s="34">
        <f>Pair!K77</f>
        <v>0.43495775366292733</v>
      </c>
    </row>
    <row r="39" spans="1:14" x14ac:dyDescent="0.2">
      <c r="B39" s="36"/>
      <c r="C39" s="36"/>
      <c r="D39" s="36"/>
      <c r="E39" s="36"/>
      <c r="F39" s="36"/>
      <c r="G39" s="36"/>
      <c r="H39" s="36"/>
      <c r="I39" s="36"/>
      <c r="J39" s="36"/>
      <c r="K39" s="36"/>
    </row>
    <row r="40" spans="1:14" x14ac:dyDescent="0.2">
      <c r="A40" s="37" t="s">
        <v>11</v>
      </c>
      <c r="B40" s="38"/>
      <c r="C40" s="39">
        <v>-1</v>
      </c>
    </row>
    <row r="41" spans="1:14" ht="16" thickBot="1" x14ac:dyDescent="0.25"/>
    <row r="42" spans="1:14" ht="25" thickBot="1" x14ac:dyDescent="0.35">
      <c r="A42" s="444" t="s">
        <v>239</v>
      </c>
      <c r="B42" s="445"/>
      <c r="C42" s="445"/>
      <c r="D42" s="445"/>
      <c r="E42" s="445"/>
      <c r="F42" s="445"/>
      <c r="G42" s="445"/>
      <c r="H42" s="445"/>
      <c r="I42" s="445"/>
      <c r="J42" s="445"/>
      <c r="K42" s="446"/>
      <c r="M42" s="358" t="s">
        <v>220</v>
      </c>
      <c r="N42" s="33">
        <f>SUM(B44:K58,B60:K68,B70:K79)</f>
        <v>245.79772154388047</v>
      </c>
    </row>
    <row r="43" spans="1:14" x14ac:dyDescent="0.2">
      <c r="A43" s="147" t="s">
        <v>9</v>
      </c>
      <c r="B43" s="147" t="s">
        <v>1</v>
      </c>
      <c r="C43" s="147">
        <v>2</v>
      </c>
      <c r="D43" s="147">
        <v>3</v>
      </c>
      <c r="E43" s="147">
        <v>4</v>
      </c>
      <c r="F43" s="147">
        <v>5</v>
      </c>
      <c r="G43" s="147">
        <v>6</v>
      </c>
      <c r="H43" s="147">
        <v>7</v>
      </c>
      <c r="I43" s="147">
        <v>8</v>
      </c>
      <c r="J43" s="147">
        <v>9</v>
      </c>
      <c r="K43" s="147">
        <v>10</v>
      </c>
    </row>
    <row r="44" spans="1:14" x14ac:dyDescent="0.2">
      <c r="A44" s="32">
        <v>5</v>
      </c>
      <c r="B44" s="34">
        <f>HSDR!B55</f>
        <v>0.42421815323539841</v>
      </c>
      <c r="C44" s="34">
        <f>HSDR!C55</f>
        <v>0.70721627279072274</v>
      </c>
      <c r="D44" s="34">
        <f>HSDR!D55</f>
        <v>0.74774977076428661</v>
      </c>
      <c r="E44" s="34">
        <f>HSDR!E55</f>
        <v>0.78893689100508568</v>
      </c>
      <c r="F44" s="34">
        <f>HSDR!F55</f>
        <v>0.83280733916452498</v>
      </c>
      <c r="G44" s="34">
        <f>HSDR!G55</f>
        <v>0.84630098416999544</v>
      </c>
      <c r="H44" s="34">
        <f>HSDR!H55</f>
        <v>0.52462481672306671</v>
      </c>
      <c r="I44" s="34">
        <f>HSDR!I55</f>
        <v>0.48948248450238285</v>
      </c>
      <c r="J44" s="34">
        <f>HSDR!J55</f>
        <v>0.45685031886889066</v>
      </c>
      <c r="K44" s="34">
        <f>HSDR!K55</f>
        <v>0.42421815323539852</v>
      </c>
    </row>
    <row r="45" spans="1:14" x14ac:dyDescent="0.2">
      <c r="A45" s="32">
        <v>6</v>
      </c>
      <c r="B45" s="34">
        <f>HSDR!B56</f>
        <v>0.42421815323539841</v>
      </c>
      <c r="C45" s="34">
        <f>HSDR!C56</f>
        <v>0.70721627279072274</v>
      </c>
      <c r="D45" s="34">
        <f>HSDR!D56</f>
        <v>0.74774977076428661</v>
      </c>
      <c r="E45" s="34">
        <f>HSDR!E56</f>
        <v>0.78893689100508568</v>
      </c>
      <c r="F45" s="34">
        <f>HSDR!F56</f>
        <v>0.83280733916452498</v>
      </c>
      <c r="G45" s="34">
        <f>HSDR!G56</f>
        <v>0.84630098416999544</v>
      </c>
      <c r="H45" s="34">
        <f>HSDR!H56</f>
        <v>0.52462481672306671</v>
      </c>
      <c r="I45" s="34">
        <f>HSDR!I56</f>
        <v>0.48948248450238285</v>
      </c>
      <c r="J45" s="34">
        <f>HSDR!J56</f>
        <v>0.45685031886889066</v>
      </c>
      <c r="K45" s="34">
        <f>HSDR!K56</f>
        <v>0.42421815323539852</v>
      </c>
    </row>
    <row r="46" spans="1:14" x14ac:dyDescent="0.2">
      <c r="A46" s="32">
        <v>7</v>
      </c>
      <c r="B46" s="34">
        <f>HSDR!B57</f>
        <v>0.44136035916195437</v>
      </c>
      <c r="C46" s="34">
        <f>HSDR!C57</f>
        <v>0.72872537117960512</v>
      </c>
      <c r="D46" s="34">
        <f>HSDR!D57</f>
        <v>0.76852423042753892</v>
      </c>
      <c r="E46" s="34">
        <f>HSDR!E57</f>
        <v>0.80901223498194696</v>
      </c>
      <c r="F46" s="34">
        <f>HSDR!F57</f>
        <v>0.85161522920614818</v>
      </c>
      <c r="G46" s="34">
        <f>HSDR!G57</f>
        <v>0.87175301132435645</v>
      </c>
      <c r="H46" s="34">
        <f>HSDR!H57</f>
        <v>0.58132730807602651</v>
      </c>
      <c r="I46" s="34">
        <f>HSDR!I57</f>
        <v>0.5092619528791783</v>
      </c>
      <c r="J46" s="34">
        <f>HSDR!J57</f>
        <v>0.47531115602056634</v>
      </c>
      <c r="K46" s="34">
        <f>HSDR!K57</f>
        <v>0.44136035916195454</v>
      </c>
    </row>
    <row r="47" spans="1:14" x14ac:dyDescent="0.2">
      <c r="A47" s="32">
        <v>8</v>
      </c>
      <c r="B47" s="34">
        <f>HSDR!B58</f>
        <v>0.52707138879473447</v>
      </c>
      <c r="C47" s="34">
        <f>HSDR!C58</f>
        <v>0.83551674171585688</v>
      </c>
      <c r="D47" s="34">
        <f>HSDR!D58</f>
        <v>0.8716962731505089</v>
      </c>
      <c r="E47" s="34">
        <f>HSDR!E58</f>
        <v>0.90868869927296181</v>
      </c>
      <c r="F47" s="34">
        <f>HSDR!F58</f>
        <v>0.94565467941426418</v>
      </c>
      <c r="G47" s="34">
        <f>HSDR!G58</f>
        <v>0.98990982438337127</v>
      </c>
      <c r="H47" s="34">
        <f>HSDR!H58</f>
        <v>0.82933680626094375</v>
      </c>
      <c r="I47" s="34">
        <f>HSDR!I58</f>
        <v>0.64366225334303695</v>
      </c>
      <c r="J47" s="34">
        <f>HSDR!J58</f>
        <v>0.56761534177894479</v>
      </c>
      <c r="K47" s="34">
        <f>HSDR!K58</f>
        <v>0.52707138879473447</v>
      </c>
    </row>
    <row r="48" spans="1:14" x14ac:dyDescent="0.2">
      <c r="A48" s="32">
        <v>9</v>
      </c>
      <c r="B48" s="34">
        <f>HSDR!B59</f>
        <v>0.32740992228419225</v>
      </c>
      <c r="C48" s="34">
        <f>HSDR!C59</f>
        <v>0.49692057067091661</v>
      </c>
      <c r="D48" s="34">
        <f>HSDR!D59</f>
        <v>0.99208763175540482</v>
      </c>
      <c r="E48" s="34">
        <f>HSDR!E59</f>
        <v>1.0249392295743802</v>
      </c>
      <c r="F48" s="34">
        <f>HSDR!F59</f>
        <v>1.0578017640707118</v>
      </c>
      <c r="G48" s="34">
        <f>HSDR!G59</f>
        <v>1.0971053737455863</v>
      </c>
      <c r="H48" s="34">
        <f>HSDR!H59</f>
        <v>0.53479372800979086</v>
      </c>
      <c r="I48" s="34">
        <f>HSDR!I59</f>
        <v>0.4910928083344081</v>
      </c>
      <c r="J48" s="34">
        <f>HSDR!J59</f>
        <v>0.38894491666094894</v>
      </c>
      <c r="K48" s="34">
        <f>HSDR!K59</f>
        <v>0.33645241884235633</v>
      </c>
    </row>
    <row r="49" spans="1:11" x14ac:dyDescent="0.2">
      <c r="A49" s="32">
        <v>10</v>
      </c>
      <c r="B49" s="34">
        <f>HSDR!B60</f>
        <v>0.37304965193433309</v>
      </c>
      <c r="C49" s="34">
        <f>HSDR!C60</f>
        <v>1.1011257653812758</v>
      </c>
      <c r="D49" s="34">
        <f>HSDR!D60</f>
        <v>1.1287287215745923</v>
      </c>
      <c r="E49" s="34">
        <f>HSDR!E60</f>
        <v>1.1570097044780419</v>
      </c>
      <c r="F49" s="34">
        <f>HSDR!F60</f>
        <v>1.1852554608023249</v>
      </c>
      <c r="G49" s="34">
        <f>HSDR!G60</f>
        <v>1.2199493719560808</v>
      </c>
      <c r="H49" s="34">
        <f>HSDR!H60</f>
        <v>1.1213167131939819</v>
      </c>
      <c r="I49" s="34">
        <f>HSDR!I60</f>
        <v>1.0692068124279952</v>
      </c>
      <c r="J49" s="34">
        <f>HSDR!J60</f>
        <v>0.98512101765013715</v>
      </c>
      <c r="K49" s="34">
        <f>HSDR!K60</f>
        <v>0.39412588394544312</v>
      </c>
    </row>
    <row r="50" spans="1:11" x14ac:dyDescent="0.2">
      <c r="A50" s="32">
        <v>11</v>
      </c>
      <c r="B50" s="34">
        <f>HSDR!B61</f>
        <v>0.39876296082416712</v>
      </c>
      <c r="C50" s="34">
        <f>HSDR!C61</f>
        <v>1.1583687449680025</v>
      </c>
      <c r="D50" s="34">
        <f>HSDR!D61</f>
        <v>1.1842650078909081</v>
      </c>
      <c r="E50" s="34">
        <f>HSDR!E61</f>
        <v>1.210771838624396</v>
      </c>
      <c r="F50" s="34">
        <f>HSDR!F61</f>
        <v>1.2374775973674452</v>
      </c>
      <c r="G50" s="34">
        <f>HSDR!G61</f>
        <v>1.2668947185009185</v>
      </c>
      <c r="H50" s="34">
        <f>HSDR!H61</f>
        <v>1.1576053433748457</v>
      </c>
      <c r="I50" s="34">
        <f>HSDR!I61</f>
        <v>1.1012352494200111</v>
      </c>
      <c r="J50" s="34">
        <f>HSDR!J61</f>
        <v>1.0405035291051643</v>
      </c>
      <c r="K50" s="34">
        <f>HSDR!K61</f>
        <v>0.47309363070509958</v>
      </c>
    </row>
    <row r="51" spans="1:11" x14ac:dyDescent="0.2">
      <c r="A51" s="32">
        <v>12</v>
      </c>
      <c r="B51" s="34">
        <f>HSDR!B62</f>
        <v>0.46511154996698972</v>
      </c>
      <c r="C51" s="34">
        <f>HSDR!C62</f>
        <v>0.69688756298685139</v>
      </c>
      <c r="D51" s="34">
        <f>HSDR!D62</f>
        <v>0.71814562984669383</v>
      </c>
      <c r="E51" s="34">
        <f>HSDR!E62</f>
        <v>0.73988409640896491</v>
      </c>
      <c r="F51" s="34">
        <f>HSDR!F62</f>
        <v>0.76183680515696772</v>
      </c>
      <c r="G51" s="34">
        <f>HSDR!G62</f>
        <v>0.78510076102203563</v>
      </c>
      <c r="H51" s="34">
        <f>HSDR!H62</f>
        <v>0.6898989901048298</v>
      </c>
      <c r="I51" s="34">
        <f>HSDR!I62</f>
        <v>0.63407272606568921</v>
      </c>
      <c r="J51" s="34">
        <f>HSDR!J62</f>
        <v>0.57189527866267531</v>
      </c>
      <c r="K51" s="34">
        <f>HSDR!K62</f>
        <v>0.5006145085468714</v>
      </c>
    </row>
    <row r="52" spans="1:11" x14ac:dyDescent="0.2">
      <c r="A52" s="32">
        <v>13</v>
      </c>
      <c r="B52" s="34">
        <f>HSDR!B63</f>
        <v>0.43247938433349753</v>
      </c>
      <c r="C52" s="34">
        <f>HSDR!C63</f>
        <v>0.6424863112337188</v>
      </c>
      <c r="D52" s="34">
        <f>HSDR!D63</f>
        <v>0.66062641671097955</v>
      </c>
      <c r="E52" s="34">
        <f>HSDR!E63</f>
        <v>0.67919664325472762</v>
      </c>
      <c r="F52" s="34">
        <f>HSDR!F63</f>
        <v>0.69777470214431192</v>
      </c>
      <c r="G52" s="34">
        <f>HSDR!G63</f>
        <v>0.72000068531665129</v>
      </c>
      <c r="H52" s="34">
        <f>HSDR!H63</f>
        <v>0.64954323497228628</v>
      </c>
      <c r="I52" s="34">
        <f>HSDR!I63</f>
        <v>0.59642022725781352</v>
      </c>
      <c r="J52" s="34">
        <f>HSDR!J63</f>
        <v>0.53675294644199134</v>
      </c>
      <c r="K52" s="34">
        <f>HSDR!K63</f>
        <v>0.4679823429133792</v>
      </c>
    </row>
    <row r="53" spans="1:11" x14ac:dyDescent="0.2">
      <c r="A53" s="32">
        <v>14</v>
      </c>
      <c r="B53" s="34">
        <f>HSDR!B64</f>
        <v>0.39984721870000534</v>
      </c>
      <c r="C53" s="34">
        <f>HSDR!C64</f>
        <v>0.58808505948058631</v>
      </c>
      <c r="D53" s="34">
        <f>HSDR!D64</f>
        <v>0.60310720357526515</v>
      </c>
      <c r="E53" s="34">
        <f>HSDR!E64</f>
        <v>0.61850919010049021</v>
      </c>
      <c r="F53" s="34">
        <f>HSDR!F64</f>
        <v>0.63371259913165623</v>
      </c>
      <c r="G53" s="34">
        <f>HSDR!G64</f>
        <v>0.65490060961126717</v>
      </c>
      <c r="H53" s="34">
        <f>HSDR!H64</f>
        <v>0.60918747983974264</v>
      </c>
      <c r="I53" s="34">
        <f>HSDR!I64</f>
        <v>0.55876772844993794</v>
      </c>
      <c r="J53" s="34">
        <f>HSDR!J64</f>
        <v>0.50161061422130748</v>
      </c>
      <c r="K53" s="34">
        <f>HSDR!K64</f>
        <v>0.43535017727988706</v>
      </c>
    </row>
    <row r="54" spans="1:11" x14ac:dyDescent="0.2">
      <c r="A54" s="32">
        <v>15</v>
      </c>
      <c r="B54" s="34">
        <f>HSDR!B65</f>
        <v>0.3672150530665132</v>
      </c>
      <c r="C54" s="34">
        <f>HSDR!C65</f>
        <v>0.53368380772745383</v>
      </c>
      <c r="D54" s="34">
        <f>HSDR!D65</f>
        <v>0.54558799043955075</v>
      </c>
      <c r="E54" s="34">
        <f>HSDR!E65</f>
        <v>0.55782173694625292</v>
      </c>
      <c r="F54" s="34">
        <f>HSDR!F65</f>
        <v>0.56965049611900043</v>
      </c>
      <c r="G54" s="34">
        <f>HSDR!G65</f>
        <v>0.58980053390588283</v>
      </c>
      <c r="H54" s="34">
        <f>HSDR!H65</f>
        <v>0.56883172470719912</v>
      </c>
      <c r="I54" s="34">
        <f>HSDR!I65</f>
        <v>0.52111522964206236</v>
      </c>
      <c r="J54" s="34">
        <f>HSDR!J65</f>
        <v>0.46646828200062368</v>
      </c>
      <c r="K54" s="34">
        <f>HSDR!K65</f>
        <v>0.40271801164639481</v>
      </c>
    </row>
    <row r="55" spans="1:11" x14ac:dyDescent="0.2">
      <c r="A55" s="32">
        <v>16</v>
      </c>
      <c r="B55" s="34">
        <f>HSDR!B66</f>
        <v>0.334582887433021</v>
      </c>
      <c r="C55" s="34">
        <f>HSDR!C66</f>
        <v>0.47928255597432129</v>
      </c>
      <c r="D55" s="34">
        <f>HSDR!D66</f>
        <v>0.48806877730383641</v>
      </c>
      <c r="E55" s="34">
        <f>HSDR!E66</f>
        <v>0.49713428379201546</v>
      </c>
      <c r="F55" s="34">
        <f>HSDR!F66</f>
        <v>0.50558839310634462</v>
      </c>
      <c r="G55" s="34">
        <f>HSDR!G66</f>
        <v>0.5247004582004986</v>
      </c>
      <c r="H55" s="34">
        <f>HSDR!H66</f>
        <v>0.52847596957465548</v>
      </c>
      <c r="I55" s="34">
        <f>HSDR!I66</f>
        <v>0.48346273083418678</v>
      </c>
      <c r="J55" s="34">
        <f>HSDR!J66</f>
        <v>0.43132594977993971</v>
      </c>
      <c r="K55" s="34">
        <f>HSDR!K66</f>
        <v>0.37008584601290268</v>
      </c>
    </row>
    <row r="56" spans="1:11" x14ac:dyDescent="0.2">
      <c r="A56" s="32">
        <v>17</v>
      </c>
      <c r="B56" s="34">
        <f>HSDR!B67</f>
        <v>0.30195072179952875</v>
      </c>
      <c r="C56" s="34">
        <f>HSDR!C67</f>
        <v>0.42488130422118875</v>
      </c>
      <c r="D56" s="34">
        <f>HSDR!D67</f>
        <v>0.43054956416812201</v>
      </c>
      <c r="E56" s="34">
        <f>HSDR!E67</f>
        <v>0.43644683063777806</v>
      </c>
      <c r="F56" s="34">
        <f>HSDR!F67</f>
        <v>0.44152629009368882</v>
      </c>
      <c r="G56" s="34">
        <f>HSDR!G67</f>
        <v>0.45960038249511437</v>
      </c>
      <c r="H56" s="34">
        <f>HSDR!H67</f>
        <v>0.48812021444211184</v>
      </c>
      <c r="I56" s="34">
        <f>HSDR!I67</f>
        <v>0.4458102320263112</v>
      </c>
      <c r="J56" s="34">
        <f>HSDR!J67</f>
        <v>0.39618361755925585</v>
      </c>
      <c r="K56" s="34">
        <f>HSDR!K67</f>
        <v>0.33745368037941048</v>
      </c>
    </row>
    <row r="57" spans="1:11" x14ac:dyDescent="0.2">
      <c r="A57" s="32">
        <v>18</v>
      </c>
      <c r="B57" s="34">
        <f>HSDR!B68</f>
        <v>0.2521763502394806</v>
      </c>
      <c r="C57" s="34">
        <f>HSDR!C68</f>
        <v>0.34897095407917395</v>
      </c>
      <c r="D57" s="34">
        <f>HSDR!D68</f>
        <v>0.35225589136915536</v>
      </c>
      <c r="E57" s="34">
        <f>HSDR!E68</f>
        <v>0.35568403350667943</v>
      </c>
      <c r="F57" s="34">
        <f>HSDR!F68</f>
        <v>0.35865629703940993</v>
      </c>
      <c r="G57" s="34">
        <f>HSDR!G68</f>
        <v>0.36904827963536913</v>
      </c>
      <c r="H57" s="34">
        <f>HSDR!H68</f>
        <v>0.39106196795660841</v>
      </c>
      <c r="I57" s="34">
        <f>HSDR!I68</f>
        <v>0.38837826484164018</v>
      </c>
      <c r="J57" s="34">
        <f>HSDR!J68</f>
        <v>0.34258044818689626</v>
      </c>
      <c r="K57" s="34">
        <f>HSDR!K68</f>
        <v>0.28767930881936227</v>
      </c>
    </row>
    <row r="58" spans="1:11" x14ac:dyDescent="0.2">
      <c r="A58" s="32">
        <v>19</v>
      </c>
      <c r="B58" s="34">
        <f>HSDR!B69</f>
        <v>0.18525977275287642</v>
      </c>
      <c r="C58" s="34">
        <f>HSDR!C69</f>
        <v>0.25230562695643682</v>
      </c>
      <c r="D58" s="34">
        <f>HSDR!D69</f>
        <v>0.25388801450022797</v>
      </c>
      <c r="E58" s="34">
        <f>HSDR!E69</f>
        <v>0.25554614799201109</v>
      </c>
      <c r="F58" s="34">
        <f>HSDR!F69</f>
        <v>0.25697841394350773</v>
      </c>
      <c r="G58" s="34">
        <f>HSDR!G69</f>
        <v>0.26214747233405306</v>
      </c>
      <c r="H58" s="34">
        <f>HSDR!H69</f>
        <v>0.27280418869802692</v>
      </c>
      <c r="I58" s="34">
        <f>HSDR!I69</f>
        <v>0.27566387070029214</v>
      </c>
      <c r="J58" s="34">
        <f>HSDR!J69</f>
        <v>0.27051644166286098</v>
      </c>
      <c r="K58" s="34">
        <f>HSDR!K69</f>
        <v>0.22076273133275809</v>
      </c>
    </row>
    <row r="59" spans="1:11" x14ac:dyDescent="0.2">
      <c r="A59" s="32" t="s">
        <v>4</v>
      </c>
      <c r="B59" s="32" t="s">
        <v>1</v>
      </c>
      <c r="C59" s="35">
        <v>2</v>
      </c>
      <c r="D59" s="35">
        <v>3</v>
      </c>
      <c r="E59" s="35">
        <v>4</v>
      </c>
      <c r="F59" s="35">
        <v>5</v>
      </c>
      <c r="G59" s="35">
        <v>6</v>
      </c>
      <c r="H59" s="35">
        <v>7</v>
      </c>
      <c r="I59" s="35">
        <v>8</v>
      </c>
      <c r="J59" s="35">
        <v>9</v>
      </c>
      <c r="K59" s="35">
        <v>10</v>
      </c>
    </row>
    <row r="60" spans="1:11" x14ac:dyDescent="0.2">
      <c r="A60" s="32">
        <v>13</v>
      </c>
      <c r="B60" s="34">
        <f>HSDR!B85</f>
        <v>0.59564021250095844</v>
      </c>
      <c r="C60" s="34">
        <f>HSDR!C85</f>
        <v>0.91449256999938133</v>
      </c>
      <c r="D60" s="34">
        <f>HSDR!D85</f>
        <v>0.94822248238955142</v>
      </c>
      <c r="E60" s="34">
        <f>HSDR!E85</f>
        <v>0.98263390902591441</v>
      </c>
      <c r="F60" s="34">
        <f>HSDR!F85</f>
        <v>1.0180852172075907</v>
      </c>
      <c r="G60" s="34">
        <f>HSDR!G85</f>
        <v>1.0455010638435727</v>
      </c>
      <c r="H60" s="34">
        <f>HSDR!H85</f>
        <v>0.85132201063500423</v>
      </c>
      <c r="I60" s="34">
        <f>HSDR!I85</f>
        <v>0.78468272129719152</v>
      </c>
      <c r="J60" s="34">
        <f>HSDR!J85</f>
        <v>0.71246460754541074</v>
      </c>
      <c r="K60" s="34">
        <f>HSDR!K85</f>
        <v>0.63114317108084017</v>
      </c>
    </row>
    <row r="61" spans="1:11" x14ac:dyDescent="0.2">
      <c r="A61" s="32">
        <v>14</v>
      </c>
      <c r="B61" s="34">
        <f>HSDR!B86</f>
        <v>0.59564021250095844</v>
      </c>
      <c r="C61" s="34">
        <f>HSDR!C86</f>
        <v>0.91449256999938133</v>
      </c>
      <c r="D61" s="34">
        <f>HSDR!D86</f>
        <v>0.94822248238955142</v>
      </c>
      <c r="E61" s="34">
        <f>HSDR!E86</f>
        <v>0.98263390902591441</v>
      </c>
      <c r="F61" s="34">
        <f>HSDR!F86</f>
        <v>1.0180852172075909</v>
      </c>
      <c r="G61" s="34">
        <f>HSDR!G86</f>
        <v>1.0455010638435729</v>
      </c>
      <c r="H61" s="34">
        <f>HSDR!H86</f>
        <v>0.85132201063500423</v>
      </c>
      <c r="I61" s="34">
        <f>HSDR!I86</f>
        <v>0.78468272129719152</v>
      </c>
      <c r="J61" s="34">
        <f>HSDR!J86</f>
        <v>0.71246460754541074</v>
      </c>
      <c r="K61" s="34">
        <f>HSDR!K86</f>
        <v>0.63114317108084017</v>
      </c>
    </row>
    <row r="62" spans="1:11" x14ac:dyDescent="0.2">
      <c r="A62" s="32">
        <v>15</v>
      </c>
      <c r="B62" s="34">
        <f>HSDR!B87</f>
        <v>0.59564021250095844</v>
      </c>
      <c r="C62" s="34">
        <f>HSDR!C87</f>
        <v>0.91449256999938133</v>
      </c>
      <c r="D62" s="34">
        <f>HSDR!D87</f>
        <v>0.94822248238955142</v>
      </c>
      <c r="E62" s="34">
        <f>HSDR!E87</f>
        <v>0.98263390902591463</v>
      </c>
      <c r="F62" s="34">
        <f>HSDR!F87</f>
        <v>1.0180852172075909</v>
      </c>
      <c r="G62" s="34">
        <f>HSDR!G87</f>
        <v>1.0455010638435727</v>
      </c>
      <c r="H62" s="34">
        <f>HSDR!H87</f>
        <v>0.85132201063500446</v>
      </c>
      <c r="I62" s="34">
        <f>HSDR!I87</f>
        <v>0.78468272129719152</v>
      </c>
      <c r="J62" s="34">
        <f>HSDR!J87</f>
        <v>0.71246460754541086</v>
      </c>
      <c r="K62" s="34">
        <f>HSDR!K87</f>
        <v>0.63114317108084017</v>
      </c>
    </row>
    <row r="63" spans="1:11" x14ac:dyDescent="0.2">
      <c r="A63" s="32">
        <v>16</v>
      </c>
      <c r="B63" s="34">
        <f>HSDR!B88</f>
        <v>0.59564021250095844</v>
      </c>
      <c r="C63" s="34">
        <f>HSDR!C88</f>
        <v>0.91449256999938133</v>
      </c>
      <c r="D63" s="34">
        <f>HSDR!D88</f>
        <v>0.94822248238955142</v>
      </c>
      <c r="E63" s="34">
        <f>HSDR!E88</f>
        <v>0.98263390902591441</v>
      </c>
      <c r="F63" s="34">
        <f>HSDR!F88</f>
        <v>1.0180852172075909</v>
      </c>
      <c r="G63" s="34">
        <f>HSDR!G88</f>
        <v>1.0455010638435727</v>
      </c>
      <c r="H63" s="34">
        <f>HSDR!H88</f>
        <v>0.85132201063500446</v>
      </c>
      <c r="I63" s="34">
        <f>HSDR!I88</f>
        <v>0.78468272129719152</v>
      </c>
      <c r="J63" s="34">
        <f>HSDR!J88</f>
        <v>0.71246460754541074</v>
      </c>
      <c r="K63" s="34">
        <f>HSDR!K88</f>
        <v>0.63114317108084017</v>
      </c>
    </row>
    <row r="64" spans="1:11" x14ac:dyDescent="0.2">
      <c r="A64" s="32">
        <v>17</v>
      </c>
      <c r="B64" s="34">
        <f>HSDR!B89</f>
        <v>0.59564021250095844</v>
      </c>
      <c r="C64" s="34">
        <f>HSDR!C89</f>
        <v>0.91449256999938133</v>
      </c>
      <c r="D64" s="34">
        <f>HSDR!D89</f>
        <v>0.94822248238955131</v>
      </c>
      <c r="E64" s="34">
        <f>HSDR!E89</f>
        <v>0.98263390902591441</v>
      </c>
      <c r="F64" s="34">
        <f>HSDR!F89</f>
        <v>1.0180852172075907</v>
      </c>
      <c r="G64" s="34">
        <f>HSDR!G89</f>
        <v>1.0455010638435729</v>
      </c>
      <c r="H64" s="34">
        <f>HSDR!H89</f>
        <v>0.85132201063500434</v>
      </c>
      <c r="I64" s="34">
        <f>HSDR!I89</f>
        <v>0.78468272129719152</v>
      </c>
      <c r="J64" s="34">
        <f>HSDR!J89</f>
        <v>0.71246460754541086</v>
      </c>
      <c r="K64" s="34">
        <f>HSDR!K89</f>
        <v>0.63114317108084017</v>
      </c>
    </row>
    <row r="65" spans="1:11" x14ac:dyDescent="0.2">
      <c r="A65" s="32">
        <v>18</v>
      </c>
      <c r="B65" s="34">
        <f>HSDR!B90</f>
        <v>0.6470668302806265</v>
      </c>
      <c r="C65" s="34">
        <f>HSDR!C90</f>
        <v>0.97901986516602868</v>
      </c>
      <c r="D65" s="34">
        <f>HSDR!D90</f>
        <v>1.0105458613793081</v>
      </c>
      <c r="E65" s="34">
        <f>HSDR!E90</f>
        <v>1.0428599409564983</v>
      </c>
      <c r="F65" s="34">
        <f>HSDR!F90</f>
        <v>1.0745088873324604</v>
      </c>
      <c r="G65" s="34">
        <f>HSDR!G90</f>
        <v>1.1218571453066557</v>
      </c>
      <c r="H65" s="34">
        <f>HSDR!H90</f>
        <v>1.0214294846938834</v>
      </c>
      <c r="I65" s="34">
        <f>HSDR!I90</f>
        <v>0.84402112642757776</v>
      </c>
      <c r="J65" s="34">
        <f>HSDR!J90</f>
        <v>0.76784711900043823</v>
      </c>
      <c r="K65" s="34">
        <f>HSDR!K90</f>
        <v>0.68256978886050823</v>
      </c>
    </row>
    <row r="66" spans="1:11" x14ac:dyDescent="0.2">
      <c r="A66" s="32">
        <v>19</v>
      </c>
      <c r="B66" s="34">
        <f>HSDR!B91</f>
        <v>0.43495775366292722</v>
      </c>
      <c r="C66" s="34">
        <f>HSDR!C91</f>
        <v>0.62832462629779118</v>
      </c>
      <c r="D66" s="34">
        <f>HSDR!D91</f>
        <v>0.63939119964802815</v>
      </c>
      <c r="E66" s="34">
        <f>HSDR!E91</f>
        <v>0.65089625584534427</v>
      </c>
      <c r="F66" s="34">
        <f>HSDR!F91</f>
        <v>0.66090624012336407</v>
      </c>
      <c r="G66" s="34">
        <f>HSDR!G91</f>
        <v>0.69485524745855443</v>
      </c>
      <c r="H66" s="34">
        <f>HSDR!H91</f>
        <v>0.76867556518077984</v>
      </c>
      <c r="I66" s="34">
        <f>HSDR!I91</f>
        <v>0.73264356191876234</v>
      </c>
      <c r="J66" s="34">
        <f>HSDR!J91</f>
        <v>0.46841604240622936</v>
      </c>
      <c r="K66" s="34">
        <f>HSDR!K91</f>
        <v>0.43495775366292727</v>
      </c>
    </row>
    <row r="67" spans="1:11" x14ac:dyDescent="0.2">
      <c r="A67" s="32">
        <v>20</v>
      </c>
      <c r="B67" s="34">
        <f>HSDR!B92</f>
        <v>0.54638209218554123</v>
      </c>
      <c r="C67" s="34">
        <f>HSDR!C92</f>
        <v>0.75798005972279903</v>
      </c>
      <c r="D67" s="34">
        <f>HSDR!D92</f>
        <v>0.7649717369497322</v>
      </c>
      <c r="E67" s="34">
        <f>HSDR!E92</f>
        <v>0.77228266898215236</v>
      </c>
      <c r="F67" s="34">
        <f>HSDR!F92</f>
        <v>0.77860586403751975</v>
      </c>
      <c r="G67" s="34">
        <f>HSDR!G92</f>
        <v>0.80112182632876472</v>
      </c>
      <c r="H67" s="34">
        <f>HSDR!H92</f>
        <v>0.84730093057265166</v>
      </c>
      <c r="I67" s="34">
        <f>HSDR!I92</f>
        <v>0.86121010636793238</v>
      </c>
      <c r="J67" s="34">
        <f>HSDR!J92</f>
        <v>0.81918071466135212</v>
      </c>
      <c r="K67" s="34">
        <f>HSDR!K92</f>
        <v>0.54638209218554135</v>
      </c>
    </row>
    <row r="68" spans="1:11" x14ac:dyDescent="0.2">
      <c r="A68" s="32">
        <v>21</v>
      </c>
      <c r="B68" s="34">
        <f>IF(Rules!$B$3=Rules!$D$3,1.5,IF(Rules!$B$3=Rules!$E$3,1.2,1))</f>
        <v>1.5</v>
      </c>
      <c r="C68" s="34">
        <f>IF(Rules!$B$3=Rules!$D$3,1.5,IF(Rules!$B$3=Rules!$E$3,1.2,1))</f>
        <v>1.5</v>
      </c>
      <c r="D68" s="34">
        <f>IF(Rules!$B$3=Rules!$D$3,1.5,IF(Rules!$B$3=Rules!$E$3,1.2,1))</f>
        <v>1.5</v>
      </c>
      <c r="E68" s="34">
        <f>IF(Rules!$B$3=Rules!$D$3,1.5,IF(Rules!$B$3=Rules!$E$3,1.2,1))</f>
        <v>1.5</v>
      </c>
      <c r="F68" s="34">
        <f>IF(Rules!$B$3=Rules!$D$3,1.5,IF(Rules!$B$3=Rules!$E$3,1.2,1))</f>
        <v>1.5</v>
      </c>
      <c r="G68" s="34">
        <f>IF(Rules!$B$3=Rules!$D$3,1.5,IF(Rules!$B$3=Rules!$E$3,1.2,1))</f>
        <v>1.5</v>
      </c>
      <c r="H68" s="34">
        <f>IF(Rules!$B$3=Rules!$D$3,1.5,IF(Rules!$B$3=Rules!$E$3,1.2,1))</f>
        <v>1.5</v>
      </c>
      <c r="I68" s="34">
        <f>IF(Rules!$B$3=Rules!$D$3,1.5,IF(Rules!$B$3=Rules!$E$3,1.2,1))</f>
        <v>1.5</v>
      </c>
      <c r="J68" s="34">
        <f>IF(Rules!$B$3=Rules!$D$3,1.5,IF(Rules!$B$3=Rules!$E$3,1.2,1))</f>
        <v>1.5</v>
      </c>
      <c r="K68" s="34">
        <f>IF(Rules!$B$3=Rules!$D$3,1.5,IF(Rules!$B$3=Rules!$E$3,1.2,1))</f>
        <v>1.5</v>
      </c>
    </row>
    <row r="69" spans="1:11" x14ac:dyDescent="0.2">
      <c r="A69" s="32" t="s">
        <v>10</v>
      </c>
      <c r="B69" s="32" t="s">
        <v>1</v>
      </c>
      <c r="C69" s="35">
        <v>2</v>
      </c>
      <c r="D69" s="35">
        <v>3</v>
      </c>
      <c r="E69" s="35">
        <v>4</v>
      </c>
      <c r="F69" s="35">
        <v>5</v>
      </c>
      <c r="G69" s="35">
        <v>6</v>
      </c>
      <c r="H69" s="35">
        <v>7</v>
      </c>
      <c r="I69" s="35">
        <v>8</v>
      </c>
      <c r="J69" s="35">
        <v>9</v>
      </c>
      <c r="K69" s="35">
        <v>10</v>
      </c>
    </row>
    <row r="70" spans="1:11" x14ac:dyDescent="0.2">
      <c r="A70" s="32" t="s">
        <v>1</v>
      </c>
      <c r="B70" s="34">
        <f>Pair!B93</f>
        <v>0.80134668361963057</v>
      </c>
      <c r="C70" s="34">
        <f>Pair!C93</f>
        <v>1.1583687449680025</v>
      </c>
      <c r="D70" s="34">
        <f>Pair!D93</f>
        <v>1.1842650078909081</v>
      </c>
      <c r="E70" s="34">
        <f>Pair!E93</f>
        <v>1.210771838624396</v>
      </c>
      <c r="F70" s="34">
        <f>Pair!F93</f>
        <v>1.237477597367445</v>
      </c>
      <c r="G70" s="34">
        <f>Pair!G93</f>
        <v>1.2668947185009185</v>
      </c>
      <c r="H70" s="34">
        <f>Pair!H93</f>
        <v>1.1576053433748457</v>
      </c>
      <c r="I70" s="34">
        <f>Pair!I93</f>
        <v>1.1012352494200108</v>
      </c>
      <c r="J70" s="34">
        <f>Pair!J93</f>
        <v>1.0405035291051643</v>
      </c>
      <c r="K70" s="34">
        <f>Pair!K93</f>
        <v>0.94335851793915726</v>
      </c>
    </row>
    <row r="71" spans="1:11" x14ac:dyDescent="0.2">
      <c r="A71" s="32">
        <v>2</v>
      </c>
      <c r="B71" s="34">
        <f>Pair!B94</f>
        <v>0.42421815323539841</v>
      </c>
      <c r="C71" s="34">
        <f>Pair!C94</f>
        <v>0.70721627279072274</v>
      </c>
      <c r="D71" s="34">
        <f>Pair!D94</f>
        <v>0.74774977076428661</v>
      </c>
      <c r="E71" s="34">
        <f>Pair!E94</f>
        <v>0.9396370954344988</v>
      </c>
      <c r="F71" s="34">
        <f>Pair!F94</f>
        <v>0.976862049602782</v>
      </c>
      <c r="G71" s="34">
        <f>Pair!G94</f>
        <v>1.0023982760327859</v>
      </c>
      <c r="H71" s="34">
        <f>Pair!H94</f>
        <v>0.87689915685837294</v>
      </c>
      <c r="I71" s="34">
        <f>Pair!I94</f>
        <v>0.48948248450238285</v>
      </c>
      <c r="J71" s="34">
        <f>Pair!J94</f>
        <v>0.45685031886889066</v>
      </c>
      <c r="K71" s="34">
        <f>Pair!K94</f>
        <v>0.42421815323539852</v>
      </c>
    </row>
    <row r="72" spans="1:11" x14ac:dyDescent="0.2">
      <c r="A72" s="32">
        <v>3</v>
      </c>
      <c r="B72" s="34">
        <f>Pair!B95</f>
        <v>0.42421815323539841</v>
      </c>
      <c r="C72" s="34">
        <f>Pair!C95</f>
        <v>0.70721627279072274</v>
      </c>
      <c r="D72" s="34">
        <f>Pair!D95</f>
        <v>0.74774977076428661</v>
      </c>
      <c r="E72" s="34">
        <f>Pair!E95</f>
        <v>0.92829316798518713</v>
      </c>
      <c r="F72" s="34">
        <f>Pair!F95</f>
        <v>0.96601756172135267</v>
      </c>
      <c r="G72" s="34">
        <f>Pair!G95</f>
        <v>0.99065744330429117</v>
      </c>
      <c r="H72" s="34">
        <f>Pair!H95</f>
        <v>0.849646840032666</v>
      </c>
      <c r="I72" s="34">
        <f>Pair!I95</f>
        <v>0.48948248450238285</v>
      </c>
      <c r="J72" s="34">
        <f>Pair!J95</f>
        <v>0.45685031886889066</v>
      </c>
      <c r="K72" s="34">
        <f>Pair!K95</f>
        <v>0.42421815323539852</v>
      </c>
    </row>
    <row r="73" spans="1:11" x14ac:dyDescent="0.2">
      <c r="A73" s="32">
        <v>4</v>
      </c>
      <c r="B73" s="34">
        <f>Pair!B96</f>
        <v>0.52707138879473447</v>
      </c>
      <c r="C73" s="34">
        <f>Pair!C96</f>
        <v>0.83551674171585688</v>
      </c>
      <c r="D73" s="34">
        <f>Pair!D96</f>
        <v>0.8716962731505089</v>
      </c>
      <c r="E73" s="34">
        <f>Pair!E96</f>
        <v>0.90868869927296181</v>
      </c>
      <c r="F73" s="34">
        <f>Pair!F96</f>
        <v>0.94565467941426418</v>
      </c>
      <c r="G73" s="34">
        <f>Pair!G96</f>
        <v>0.98990982438337127</v>
      </c>
      <c r="H73" s="34">
        <f>Pair!H96</f>
        <v>0.82933680626094375</v>
      </c>
      <c r="I73" s="34">
        <f>Pair!I96</f>
        <v>0.64366225334303695</v>
      </c>
      <c r="J73" s="34">
        <f>Pair!J96</f>
        <v>0.56761534177894479</v>
      </c>
      <c r="K73" s="34">
        <f>Pair!K96</f>
        <v>0.52707138879473447</v>
      </c>
    </row>
    <row r="74" spans="1:11" x14ac:dyDescent="0.2">
      <c r="A74" s="32">
        <v>5</v>
      </c>
      <c r="B74" s="34">
        <f>Pair!B97</f>
        <v>0.37304965193433309</v>
      </c>
      <c r="C74" s="34">
        <f>Pair!C97</f>
        <v>1.1011257653812758</v>
      </c>
      <c r="D74" s="34">
        <f>Pair!D97</f>
        <v>1.1287287215745923</v>
      </c>
      <c r="E74" s="34">
        <f>Pair!E97</f>
        <v>1.1570097044780419</v>
      </c>
      <c r="F74" s="34">
        <f>Pair!F97</f>
        <v>1.1852554608023249</v>
      </c>
      <c r="G74" s="34">
        <f>Pair!G97</f>
        <v>1.2199493719560808</v>
      </c>
      <c r="H74" s="34">
        <f>Pair!H97</f>
        <v>1.1213167131939819</v>
      </c>
      <c r="I74" s="34">
        <f>Pair!I97</f>
        <v>1.0692068124279952</v>
      </c>
      <c r="J74" s="34">
        <f>Pair!J97</f>
        <v>0.98512101765013715</v>
      </c>
      <c r="K74" s="34">
        <f>Pair!K97</f>
        <v>0.39412588394544312</v>
      </c>
    </row>
    <row r="75" spans="1:11" x14ac:dyDescent="0.2">
      <c r="A75" s="32">
        <v>6</v>
      </c>
      <c r="B75" s="34">
        <f>Pair!B98</f>
        <v>0.46511154996698972</v>
      </c>
      <c r="C75" s="34">
        <f>Pair!C98</f>
        <v>0.69688756298685139</v>
      </c>
      <c r="D75" s="34">
        <f>Pair!D98</f>
        <v>0.85861112923726712</v>
      </c>
      <c r="E75" s="34">
        <f>Pair!E98</f>
        <v>0.89913457589304446</v>
      </c>
      <c r="F75" s="34">
        <f>Pair!F98</f>
        <v>0.93816167607316348</v>
      </c>
      <c r="G75" s="34">
        <f>Pair!G98</f>
        <v>0.96024747214030381</v>
      </c>
      <c r="H75" s="34">
        <f>Pair!H98</f>
        <v>0.6898989901048298</v>
      </c>
      <c r="I75" s="34">
        <f>Pair!I98</f>
        <v>0.63407272606568921</v>
      </c>
      <c r="J75" s="34">
        <f>Pair!J98</f>
        <v>0.57189527866267531</v>
      </c>
      <c r="K75" s="34">
        <f>Pair!K98</f>
        <v>0.5006145085468714</v>
      </c>
    </row>
    <row r="76" spans="1:11" x14ac:dyDescent="0.2">
      <c r="A76" s="32">
        <v>7</v>
      </c>
      <c r="B76" s="34">
        <f>Pair!B99</f>
        <v>0.39984721870000534</v>
      </c>
      <c r="C76" s="34">
        <f>Pair!C99</f>
        <v>0.81486145512095542</v>
      </c>
      <c r="D76" s="34">
        <f>Pair!D99</f>
        <v>0.84997031549795721</v>
      </c>
      <c r="E76" s="34">
        <f>Pair!E99</f>
        <v>0.89042446127318731</v>
      </c>
      <c r="F76" s="34">
        <f>Pair!F99</f>
        <v>0.92955686660208148</v>
      </c>
      <c r="G76" s="34">
        <f>Pair!G99</f>
        <v>0.95462992485296416</v>
      </c>
      <c r="H76" s="34">
        <f>Pair!H99</f>
        <v>0.75851234839713855</v>
      </c>
      <c r="I76" s="34">
        <f>Pair!I99</f>
        <v>0.55876772844993794</v>
      </c>
      <c r="J76" s="34">
        <f>Pair!J99</f>
        <v>0.50161061422130748</v>
      </c>
      <c r="K76" s="34">
        <f>Pair!K99</f>
        <v>0.43535017727988706</v>
      </c>
    </row>
    <row r="77" spans="1:11" x14ac:dyDescent="0.2">
      <c r="A77" s="32">
        <v>8</v>
      </c>
      <c r="B77" s="34">
        <f>Pair!B100</f>
        <v>0.334582887433021</v>
      </c>
      <c r="C77" s="34">
        <f>Pair!C100</f>
        <v>0.89960475884558322</v>
      </c>
      <c r="D77" s="34">
        <f>Pair!D100</f>
        <v>0.93195285498137381</v>
      </c>
      <c r="E77" s="34">
        <f>Pair!E100</f>
        <v>0.96945083474159777</v>
      </c>
      <c r="F77" s="34">
        <f>Pair!F100</f>
        <v>1.0038945547866274</v>
      </c>
      <c r="G77" s="34">
        <f>Pair!G100</f>
        <v>1.0510053722385257</v>
      </c>
      <c r="H77" s="34">
        <f>Pair!H100</f>
        <v>0.96460164355924705</v>
      </c>
      <c r="I77" s="34">
        <f>Pair!I100</f>
        <v>0.76828949499913368</v>
      </c>
      <c r="J77" s="34">
        <f>Pair!J100</f>
        <v>0.67362306723520604</v>
      </c>
      <c r="K77" s="34">
        <f>Pair!K100</f>
        <v>0.37008584601290268</v>
      </c>
    </row>
    <row r="78" spans="1:11" x14ac:dyDescent="0.2">
      <c r="A78" s="32">
        <v>9</v>
      </c>
      <c r="B78" s="34">
        <f>Pair!B101</f>
        <v>0.2521763502394806</v>
      </c>
      <c r="C78" s="34">
        <f>Pair!C101</f>
        <v>0.9938411413418331</v>
      </c>
      <c r="D78" s="34">
        <f>Pair!D101</f>
        <v>1.0232133128784804</v>
      </c>
      <c r="E78" s="34">
        <f>Pair!E101</f>
        <v>1.0573880716989426</v>
      </c>
      <c r="F78" s="34">
        <f>Pair!F101</f>
        <v>1.0889302454709364</v>
      </c>
      <c r="G78" s="34">
        <f>Pair!G101</f>
        <v>1.1294587379248879</v>
      </c>
      <c r="H78" s="34">
        <f>Pair!H101</f>
        <v>0.39106196795660841</v>
      </c>
      <c r="I78" s="34">
        <f>Pair!I101</f>
        <v>0.98218561666881632</v>
      </c>
      <c r="J78" s="34">
        <f>Pair!J101</f>
        <v>0.77788983332189798</v>
      </c>
      <c r="K78" s="34">
        <f>Pair!K101</f>
        <v>0.28767930881936227</v>
      </c>
    </row>
    <row r="79" spans="1:11" x14ac:dyDescent="0.2">
      <c r="A79" s="32">
        <v>10</v>
      </c>
      <c r="B79" s="34">
        <f>Pair!B102</f>
        <v>0.1012009893397162</v>
      </c>
      <c r="C79" s="34">
        <f>Pair!C102</f>
        <v>0.13569331007600618</v>
      </c>
      <c r="D79" s="34">
        <f>Pair!D102</f>
        <v>0.13620005496949994</v>
      </c>
      <c r="E79" s="34">
        <f>Pair!E102</f>
        <v>0.13673342968706456</v>
      </c>
      <c r="F79" s="34">
        <f>Pair!F102</f>
        <v>0.1371928963992739</v>
      </c>
      <c r="G79" s="34">
        <f>Pair!G102</f>
        <v>0.13889796059116616</v>
      </c>
      <c r="H79" s="34">
        <f>Pair!H102</f>
        <v>0.14245019937915746</v>
      </c>
      <c r="I79" s="34">
        <f>Pair!I102</f>
        <v>0.14317000818214867</v>
      </c>
      <c r="J79" s="34">
        <f>Pair!J102</f>
        <v>0.14448863940726833</v>
      </c>
      <c r="K79" s="34">
        <f>Pair!K102</f>
        <v>0.13670394791959786</v>
      </c>
    </row>
    <row r="81" spans="1:14" x14ac:dyDescent="0.2">
      <c r="A81" s="37" t="s">
        <v>11</v>
      </c>
      <c r="B81" s="38"/>
      <c r="C81" s="39">
        <v>0</v>
      </c>
    </row>
    <row r="82" spans="1:14" ht="16" thickBot="1" x14ac:dyDescent="0.25"/>
    <row r="83" spans="1:14" ht="25" thickBot="1" x14ac:dyDescent="0.35">
      <c r="A83" s="444" t="s">
        <v>240</v>
      </c>
      <c r="B83" s="445"/>
      <c r="C83" s="445"/>
      <c r="D83" s="445"/>
      <c r="E83" s="445"/>
      <c r="F83" s="445"/>
      <c r="G83" s="445"/>
      <c r="H83" s="445"/>
      <c r="I83" s="445"/>
      <c r="J83" s="445"/>
      <c r="K83" s="446"/>
      <c r="M83" s="358" t="s">
        <v>220</v>
      </c>
      <c r="N83" s="33">
        <f>SUM(B85:K99,B101:K109,B111:K120,C122)</f>
        <v>-388.23714299423955</v>
      </c>
    </row>
    <row r="84" spans="1:14" x14ac:dyDescent="0.2">
      <c r="A84" s="147" t="s">
        <v>9</v>
      </c>
      <c r="B84" s="147" t="s">
        <v>1</v>
      </c>
      <c r="C84" s="147">
        <v>2</v>
      </c>
      <c r="D84" s="147">
        <v>3</v>
      </c>
      <c r="E84" s="147">
        <v>4</v>
      </c>
      <c r="F84" s="147">
        <v>5</v>
      </c>
      <c r="G84" s="147">
        <v>6</v>
      </c>
      <c r="H84" s="147">
        <v>7</v>
      </c>
      <c r="I84" s="147">
        <v>8</v>
      </c>
      <c r="J84" s="147">
        <v>9</v>
      </c>
      <c r="K84" s="147">
        <v>10</v>
      </c>
    </row>
    <row r="85" spans="1:14" x14ac:dyDescent="0.2">
      <c r="A85" s="32">
        <v>5</v>
      </c>
      <c r="B85" s="34">
        <f>HSDR!B107</f>
        <v>-1.5757818467646019</v>
      </c>
      <c r="C85" s="34">
        <f>HSDR!C107</f>
        <v>-1.5757818467646019</v>
      </c>
      <c r="D85" s="34">
        <f>HSDR!D107</f>
        <v>-1.5757818467646019</v>
      </c>
      <c r="E85" s="34">
        <f>HSDR!E107</f>
        <v>-1.5757818467646019</v>
      </c>
      <c r="F85" s="34">
        <f>HSDR!F107</f>
        <v>-1.5757818467646019</v>
      </c>
      <c r="G85" s="34">
        <f>HSDR!G107</f>
        <v>-1.5757818467646019</v>
      </c>
      <c r="H85" s="34">
        <f>HSDR!H107</f>
        <v>-1.5757818467646019</v>
      </c>
      <c r="I85" s="34">
        <f>HSDR!I107</f>
        <v>-1.5757818467646019</v>
      </c>
      <c r="J85" s="34">
        <f>HSDR!J107</f>
        <v>-1.5757818467646019</v>
      </c>
      <c r="K85" s="34">
        <f>HSDR!K107</f>
        <v>-1.5757818467646019</v>
      </c>
    </row>
    <row r="86" spans="1:14" x14ac:dyDescent="0.2">
      <c r="A86" s="32">
        <v>6</v>
      </c>
      <c r="B86" s="34">
        <f>HSDR!B108</f>
        <v>-1.5586396408380458</v>
      </c>
      <c r="C86" s="34">
        <f>HSDR!C108</f>
        <v>-1.532503662256079</v>
      </c>
      <c r="D86" s="34">
        <f>HSDR!D108</f>
        <v>-1.5301203395991274</v>
      </c>
      <c r="E86" s="34">
        <f>HSDR!E108</f>
        <v>-1.5276512152669954</v>
      </c>
      <c r="F86" s="34">
        <f>HSDR!F108</f>
        <v>-1.525544019343815</v>
      </c>
      <c r="G86" s="34">
        <f>HSDR!G108</f>
        <v>-1.5178619095383488</v>
      </c>
      <c r="H86" s="34">
        <f>HSDR!H108</f>
        <v>-1.5113557659125907</v>
      </c>
      <c r="I86" s="34">
        <f>HSDR!I108</f>
        <v>-1.5509820452134231</v>
      </c>
      <c r="J86" s="34">
        <f>HSDR!J108</f>
        <v>-1.5548108430257344</v>
      </c>
      <c r="K86" s="34">
        <f>HSDR!K108</f>
        <v>-1.5586396408380458</v>
      </c>
    </row>
    <row r="87" spans="1:14" x14ac:dyDescent="0.2">
      <c r="A87" s="32">
        <v>7</v>
      </c>
      <c r="B87" s="34">
        <f>HSDR!B109</f>
        <v>-1.472928611205266</v>
      </c>
      <c r="C87" s="34">
        <f>HSDR!C109</f>
        <v>-1.3386359472412663</v>
      </c>
      <c r="D87" s="34">
        <f>HSDR!D109</f>
        <v>-1.3274001068672687</v>
      </c>
      <c r="E87" s="34">
        <f>HSDR!E109</f>
        <v>-1.315753600893</v>
      </c>
      <c r="F87" s="34">
        <f>HSDR!F109</f>
        <v>-1.3057848196190449</v>
      </c>
      <c r="G87" s="34">
        <f>HSDR!G109</f>
        <v>-1.2698334561917657</v>
      </c>
      <c r="H87" s="34">
        <f>HSDR!H109</f>
        <v>-1.2324519097314677</v>
      </c>
      <c r="I87" s="34">
        <f>HSDR!I109</f>
        <v>-1.3965004120520308</v>
      </c>
      <c r="J87" s="34">
        <f>HSDR!J109</f>
        <v>-1.4524659909185891</v>
      </c>
      <c r="K87" s="34">
        <f>HSDR!K109</f>
        <v>-1.4729286112052657</v>
      </c>
    </row>
    <row r="88" spans="1:14" x14ac:dyDescent="0.2">
      <c r="A88" s="32">
        <v>8</v>
      </c>
      <c r="B88" s="34">
        <f>HSDR!B110</f>
        <v>-1.3700753756459298</v>
      </c>
      <c r="C88" s="34">
        <f>HSDR!C110</f>
        <v>-1.1923908650521611</v>
      </c>
      <c r="D88" s="34">
        <f>HSDR!D110</f>
        <v>-1.1821217007601508</v>
      </c>
      <c r="E88" s="34">
        <f>HSDR!E110</f>
        <v>-1.1714477830708365</v>
      </c>
      <c r="F88" s="34">
        <f>HSDR!F110</f>
        <v>-1.1622077975834337</v>
      </c>
      <c r="G88" s="34">
        <f>HSDR!G110</f>
        <v>-1.1301699967576586</v>
      </c>
      <c r="H88" s="34">
        <f>HSDR!H110</f>
        <v>-1.0711314877268561</v>
      </c>
      <c r="I88" s="34">
        <f>HSDR!I110</f>
        <v>-1.1307914342973484</v>
      </c>
      <c r="J88" s="34">
        <f>HSDR!J110</f>
        <v>-1.3036878428414618</v>
      </c>
      <c r="K88" s="34">
        <f>HSDR!K110</f>
        <v>-1.3700753756459298</v>
      </c>
    </row>
    <row r="89" spans="1:14" x14ac:dyDescent="0.2">
      <c r="A89" s="32">
        <v>9</v>
      </c>
      <c r="B89" s="34">
        <f>HSDR!B111</f>
        <v>-0.57933468405491317</v>
      </c>
      <c r="C89" s="34">
        <f>HSDR!C111</f>
        <v>-0.47296850799930379</v>
      </c>
      <c r="D89" s="34">
        <f>HSDR!D111</f>
        <v>-1.0205935634387413</v>
      </c>
      <c r="E89" s="34">
        <f>HSDR!E111</f>
        <v>-1.0113220206464297</v>
      </c>
      <c r="F89" s="34">
        <f>HSDR!F111</f>
        <v>-1.0033241634726571</v>
      </c>
      <c r="G89" s="34">
        <f>HSDR!G111</f>
        <v>-0.97485808847527222</v>
      </c>
      <c r="H89" s="34">
        <f>HSDR!H111</f>
        <v>-0.36292586807283833</v>
      </c>
      <c r="I89" s="34">
        <f>HSDR!I111</f>
        <v>-0.39271659089901562</v>
      </c>
      <c r="J89" s="34">
        <f>HSDR!J111</f>
        <v>-0.44112297012360069</v>
      </c>
      <c r="K89" s="34">
        <f>HSDR!K111</f>
        <v>-0.54988410919942199</v>
      </c>
    </row>
    <row r="90" spans="1:14" x14ac:dyDescent="0.2">
      <c r="A90" s="32">
        <v>10</v>
      </c>
      <c r="B90" s="34">
        <f>HSDR!B112</f>
        <v>-0.51971754456469177</v>
      </c>
      <c r="C90" s="34">
        <f>HSDR!C112</f>
        <v>-0.85103178353717812</v>
      </c>
      <c r="D90" s="34">
        <f>HSDR!D112</f>
        <v>-0.84384328890976379</v>
      </c>
      <c r="E90" s="34">
        <f>HSDR!E112</f>
        <v>-0.83634589828741379</v>
      </c>
      <c r="F90" s="34">
        <f>HSDR!F112</f>
        <v>-0.82988803869487504</v>
      </c>
      <c r="G90" s="34">
        <f>HSDR!G112</f>
        <v>-0.80669875371777267</v>
      </c>
      <c r="H90" s="34">
        <f>HSDR!H112</f>
        <v>-0.76752220540680138</v>
      </c>
      <c r="I90" s="34">
        <f>HSDR!I112</f>
        <v>-0.80767276141362832</v>
      </c>
      <c r="J90" s="34">
        <f>HSDR!J112</f>
        <v>-0.85334348220532463</v>
      </c>
      <c r="K90" s="34">
        <f>HSDR!K112</f>
        <v>-0.4391161443290561</v>
      </c>
    </row>
    <row r="91" spans="1:14" x14ac:dyDescent="0.2">
      <c r="A91" s="32">
        <v>11</v>
      </c>
      <c r="B91" s="34">
        <f>HSDR!B113</f>
        <v>-0.44074979780503526</v>
      </c>
      <c r="C91" s="34">
        <f>HSDR!C113</f>
        <v>-0.79657325222673514</v>
      </c>
      <c r="D91" s="34">
        <f>HSDR!D113</f>
        <v>-0.79090499227980193</v>
      </c>
      <c r="E91" s="34">
        <f>HSDR!E113</f>
        <v>-0.78500772581014577</v>
      </c>
      <c r="F91" s="34">
        <f>HSDR!F113</f>
        <v>-0.77992826635423507</v>
      </c>
      <c r="G91" s="34">
        <f>HSDR!G113</f>
        <v>-0.76185417395280952</v>
      </c>
      <c r="H91" s="34">
        <f>HSDR!H113</f>
        <v>-0.73333434200581205</v>
      </c>
      <c r="I91" s="34">
        <f>HSDR!I113</f>
        <v>-0.7756443244216128</v>
      </c>
      <c r="J91" s="34">
        <f>HSDR!J113</f>
        <v>-0.82527093888866809</v>
      </c>
      <c r="K91" s="34">
        <f>HSDR!K113</f>
        <v>-0.41340283543922207</v>
      </c>
    </row>
    <row r="92" spans="1:14" x14ac:dyDescent="0.2">
      <c r="A92" s="32">
        <v>12</v>
      </c>
      <c r="B92" s="34">
        <f>HSDR!B114</f>
        <v>-1.4136744618203487</v>
      </c>
      <c r="C92" s="34">
        <f>HSDR!C114</f>
        <v>-1.2907438793986887</v>
      </c>
      <c r="D92" s="34">
        <f>HSDR!D114</f>
        <v>-1.2850756194517556</v>
      </c>
      <c r="E92" s="34">
        <f>HSDR!E114</f>
        <v>-1.2791783529820995</v>
      </c>
      <c r="F92" s="34">
        <f>HSDR!F114</f>
        <v>-1.2740988935261888</v>
      </c>
      <c r="G92" s="34">
        <f>HSDR!G114</f>
        <v>-1.2560248011247632</v>
      </c>
      <c r="H92" s="34">
        <f>HSDR!H114</f>
        <v>-1.2275049691777657</v>
      </c>
      <c r="I92" s="34">
        <f>HSDR!I114</f>
        <v>-1.2698149515935666</v>
      </c>
      <c r="J92" s="34">
        <f>HSDR!J114</f>
        <v>-1.3194415660606218</v>
      </c>
      <c r="K92" s="34">
        <f>HSDR!K114</f>
        <v>-1.3781715032404673</v>
      </c>
    </row>
    <row r="93" spans="1:14" x14ac:dyDescent="0.2">
      <c r="A93" s="32">
        <v>13</v>
      </c>
      <c r="B93" s="34">
        <f>HSDR!B115</f>
        <v>-1.446306627453841</v>
      </c>
      <c r="C93" s="34">
        <f>HSDR!C115</f>
        <v>-1.323376045032181</v>
      </c>
      <c r="D93" s="34">
        <f>HSDR!D115</f>
        <v>-1.3177077850852479</v>
      </c>
      <c r="E93" s="34">
        <f>HSDR!E115</f>
        <v>-1.3118105186155917</v>
      </c>
      <c r="F93" s="34">
        <f>HSDR!F115</f>
        <v>-1.306731059159681</v>
      </c>
      <c r="G93" s="34">
        <f>HSDR!G115</f>
        <v>-1.2886569667582555</v>
      </c>
      <c r="H93" s="34">
        <f>HSDR!H115</f>
        <v>-1.260137134811258</v>
      </c>
      <c r="I93" s="34">
        <f>HSDR!I115</f>
        <v>-1.3024471172270586</v>
      </c>
      <c r="J93" s="34">
        <f>HSDR!J115</f>
        <v>-1.352073731694114</v>
      </c>
      <c r="K93" s="34">
        <f>HSDR!K115</f>
        <v>-1.4108036688739594</v>
      </c>
    </row>
    <row r="94" spans="1:14" x14ac:dyDescent="0.2">
      <c r="A94" s="32">
        <v>14</v>
      </c>
      <c r="B94" s="34">
        <f>HSDR!B116</f>
        <v>-1.4789387930873332</v>
      </c>
      <c r="C94" s="34">
        <f>HSDR!C116</f>
        <v>-1.3560082106656732</v>
      </c>
      <c r="D94" s="34">
        <f>HSDR!D116</f>
        <v>-1.3503399507187399</v>
      </c>
      <c r="E94" s="34">
        <f>HSDR!E116</f>
        <v>-1.344442684249084</v>
      </c>
      <c r="F94" s="34">
        <f>HSDR!F116</f>
        <v>-1.3393632247931733</v>
      </c>
      <c r="G94" s="34">
        <f>HSDR!G116</f>
        <v>-1.3212891323917475</v>
      </c>
      <c r="H94" s="34">
        <f>HSDR!H116</f>
        <v>-1.29276930044475</v>
      </c>
      <c r="I94" s="34">
        <f>HSDR!I116</f>
        <v>-1.3350792828605509</v>
      </c>
      <c r="J94" s="34">
        <f>HSDR!J116</f>
        <v>-1.3847058973276061</v>
      </c>
      <c r="K94" s="34">
        <f>HSDR!K116</f>
        <v>-1.4434358345074514</v>
      </c>
    </row>
    <row r="95" spans="1:14" x14ac:dyDescent="0.2">
      <c r="A95" s="32">
        <v>15</v>
      </c>
      <c r="B95" s="34">
        <f>HSDR!B117</f>
        <v>-1.5115709587208255</v>
      </c>
      <c r="C95" s="34">
        <f>HSDR!C117</f>
        <v>-1.3886403762991655</v>
      </c>
      <c r="D95" s="34">
        <f>HSDR!D117</f>
        <v>-1.3829721163522322</v>
      </c>
      <c r="E95" s="34">
        <f>HSDR!E117</f>
        <v>-1.377074849882576</v>
      </c>
      <c r="F95" s="34">
        <f>HSDR!F117</f>
        <v>-1.3719953904266653</v>
      </c>
      <c r="G95" s="34">
        <f>HSDR!G117</f>
        <v>-1.3539212980252398</v>
      </c>
      <c r="H95" s="34">
        <f>HSDR!H117</f>
        <v>-1.3254014660782423</v>
      </c>
      <c r="I95" s="34">
        <f>HSDR!I117</f>
        <v>-1.3677114484940429</v>
      </c>
      <c r="J95" s="34">
        <f>HSDR!J117</f>
        <v>-1.4173380629610983</v>
      </c>
      <c r="K95" s="34">
        <f>HSDR!K117</f>
        <v>-1.4760680001409436</v>
      </c>
    </row>
    <row r="96" spans="1:14" x14ac:dyDescent="0.2">
      <c r="A96" s="32">
        <v>16</v>
      </c>
      <c r="B96" s="34">
        <f>HSDR!B118</f>
        <v>-1.5442031243543175</v>
      </c>
      <c r="C96" s="34">
        <f>HSDR!C118</f>
        <v>-1.4212725419326575</v>
      </c>
      <c r="D96" s="34">
        <f>HSDR!D118</f>
        <v>-1.4156042819857244</v>
      </c>
      <c r="E96" s="34">
        <f>HSDR!E118</f>
        <v>-1.4097070155160685</v>
      </c>
      <c r="F96" s="34">
        <f>HSDR!F118</f>
        <v>-1.4046275560601575</v>
      </c>
      <c r="G96" s="34">
        <f>HSDR!G118</f>
        <v>-1.3865534636587318</v>
      </c>
      <c r="H96" s="34">
        <f>HSDR!H118</f>
        <v>-1.3580336317117345</v>
      </c>
      <c r="I96" s="34">
        <f>HSDR!I118</f>
        <v>-1.4003436141275354</v>
      </c>
      <c r="J96" s="34">
        <f>HSDR!J118</f>
        <v>-1.4499702285945903</v>
      </c>
      <c r="K96" s="34">
        <f>HSDR!K118</f>
        <v>-1.5087001657744359</v>
      </c>
    </row>
    <row r="97" spans="1:11" x14ac:dyDescent="0.2">
      <c r="A97" s="32">
        <v>17</v>
      </c>
      <c r="B97" s="34">
        <f>HSDR!B119</f>
        <v>-1.5939774959143658</v>
      </c>
      <c r="C97" s="34">
        <f>HSDR!C119</f>
        <v>-1.4971828920746726</v>
      </c>
      <c r="D97" s="34">
        <f>HSDR!D119</f>
        <v>-1.4938979547846909</v>
      </c>
      <c r="E97" s="34">
        <f>HSDR!E119</f>
        <v>-1.4904698126471669</v>
      </c>
      <c r="F97" s="34">
        <f>HSDR!F119</f>
        <v>-1.4874975491144364</v>
      </c>
      <c r="G97" s="34">
        <f>HSDR!G119</f>
        <v>-1.4771055665184771</v>
      </c>
      <c r="H97" s="34">
        <f>HSDR!H119</f>
        <v>-1.4550918781972377</v>
      </c>
      <c r="I97" s="34">
        <f>HSDR!I119</f>
        <v>-1.4577755813122062</v>
      </c>
      <c r="J97" s="34">
        <f>HSDR!J119</f>
        <v>-1.5035733979669499</v>
      </c>
      <c r="K97" s="34">
        <f>HSDR!K119</f>
        <v>-1.5584745373344842</v>
      </c>
    </row>
    <row r="98" spans="1:11" x14ac:dyDescent="0.2">
      <c r="A98" s="32">
        <v>18</v>
      </c>
      <c r="B98" s="34">
        <f>HSDR!B120</f>
        <v>-1.6608940734009698</v>
      </c>
      <c r="C98" s="34">
        <f>HSDR!C120</f>
        <v>-1.5938482191974095</v>
      </c>
      <c r="D98" s="34">
        <f>HSDR!D120</f>
        <v>-1.5922658316536182</v>
      </c>
      <c r="E98" s="34">
        <f>HSDR!E120</f>
        <v>-1.5906076981618353</v>
      </c>
      <c r="F98" s="34">
        <f>HSDR!F120</f>
        <v>-1.5891754322103384</v>
      </c>
      <c r="G98" s="34">
        <f>HSDR!G120</f>
        <v>-1.5840063738197934</v>
      </c>
      <c r="H98" s="34">
        <f>HSDR!H120</f>
        <v>-1.5733496574558192</v>
      </c>
      <c r="I98" s="34">
        <f>HSDR!I120</f>
        <v>-1.5704899754535542</v>
      </c>
      <c r="J98" s="34">
        <f>HSDR!J120</f>
        <v>-1.5756374044909853</v>
      </c>
      <c r="K98" s="34">
        <f>HSDR!K120</f>
        <v>-1.6253911148210882</v>
      </c>
    </row>
    <row r="99" spans="1:11" x14ac:dyDescent="0.2">
      <c r="A99" s="32">
        <v>19</v>
      </c>
      <c r="B99" s="34">
        <f>HSDR!B121</f>
        <v>-1.7449528568141301</v>
      </c>
      <c r="C99" s="34">
        <f>HSDR!C121</f>
        <v>-1.7104605360778402</v>
      </c>
      <c r="D99" s="34">
        <f>HSDR!D121</f>
        <v>-1.7099537911843465</v>
      </c>
      <c r="E99" s="34">
        <f>HSDR!E121</f>
        <v>-1.7094204164667819</v>
      </c>
      <c r="F99" s="34">
        <f>HSDR!F121</f>
        <v>-1.7089609497545726</v>
      </c>
      <c r="G99" s="34">
        <f>HSDR!G121</f>
        <v>-1.7072558855626803</v>
      </c>
      <c r="H99" s="34">
        <f>HSDR!H121</f>
        <v>-1.7037036467746889</v>
      </c>
      <c r="I99" s="34">
        <f>HSDR!I121</f>
        <v>-1.7029838379716977</v>
      </c>
      <c r="J99" s="34">
        <f>HSDR!J121</f>
        <v>-1.7016652067465781</v>
      </c>
      <c r="K99" s="34">
        <f>HSDR!K121</f>
        <v>-1.7094498982342485</v>
      </c>
    </row>
    <row r="100" spans="1:11" x14ac:dyDescent="0.2">
      <c r="A100" s="32" t="s">
        <v>4</v>
      </c>
      <c r="B100" s="32" t="s">
        <v>1</v>
      </c>
      <c r="C100" s="35">
        <v>2</v>
      </c>
      <c r="D100" s="35">
        <v>3</v>
      </c>
      <c r="E100" s="35">
        <v>4</v>
      </c>
      <c r="F100" s="35">
        <v>5</v>
      </c>
      <c r="G100" s="35">
        <v>6</v>
      </c>
      <c r="H100" s="35">
        <v>7</v>
      </c>
      <c r="I100" s="35">
        <v>8</v>
      </c>
      <c r="J100" s="35">
        <v>9</v>
      </c>
      <c r="K100" s="35">
        <v>10</v>
      </c>
    </row>
    <row r="101" spans="1:11" x14ac:dyDescent="0.2">
      <c r="A101" s="32">
        <v>13</v>
      </c>
      <c r="B101" s="34">
        <f>HSDR!B137</f>
        <v>-1.2831457992863802</v>
      </c>
      <c r="C101" s="34">
        <f>HSDR!C137</f>
        <v>-1.1602152168647202</v>
      </c>
      <c r="D101" s="34">
        <f>HSDR!D137</f>
        <v>-1.1545469569177869</v>
      </c>
      <c r="E101" s="34">
        <f>HSDR!E137</f>
        <v>-1.1486496904481309</v>
      </c>
      <c r="F101" s="34">
        <f>HSDR!F137</f>
        <v>-1.1435702309922202</v>
      </c>
      <c r="G101" s="34">
        <f>HSDR!G137</f>
        <v>-1.1254961385907944</v>
      </c>
      <c r="H101" s="34">
        <f>HSDR!H137</f>
        <v>-1.096976306643797</v>
      </c>
      <c r="I101" s="34">
        <f>HSDR!I137</f>
        <v>-1.1392862890595978</v>
      </c>
      <c r="J101" s="34">
        <f>HSDR!J137</f>
        <v>-1.188912903526653</v>
      </c>
      <c r="K101" s="34">
        <f>HSDR!K137</f>
        <v>-1.2476428407064986</v>
      </c>
    </row>
    <row r="102" spans="1:11" x14ac:dyDescent="0.2">
      <c r="A102" s="32">
        <v>14</v>
      </c>
      <c r="B102" s="34">
        <f>HSDR!B138</f>
        <v>-1.2831457992863802</v>
      </c>
      <c r="C102" s="34">
        <f>HSDR!C138</f>
        <v>-1.1602152168647202</v>
      </c>
      <c r="D102" s="34">
        <f>HSDR!D138</f>
        <v>-1.1545469569177869</v>
      </c>
      <c r="E102" s="34">
        <f>HSDR!E138</f>
        <v>-1.1486496904481309</v>
      </c>
      <c r="F102" s="34">
        <f>HSDR!F138</f>
        <v>-1.14357023099222</v>
      </c>
      <c r="G102" s="34">
        <f>HSDR!G138</f>
        <v>-1.1254961385907944</v>
      </c>
      <c r="H102" s="34">
        <f>HSDR!H138</f>
        <v>-1.096976306643797</v>
      </c>
      <c r="I102" s="34">
        <f>HSDR!I138</f>
        <v>-1.1392862890595978</v>
      </c>
      <c r="J102" s="34">
        <f>HSDR!J138</f>
        <v>-1.188912903526653</v>
      </c>
      <c r="K102" s="34">
        <f>HSDR!K138</f>
        <v>-1.2476428407064986</v>
      </c>
    </row>
    <row r="103" spans="1:11" x14ac:dyDescent="0.2">
      <c r="A103" s="32">
        <v>15</v>
      </c>
      <c r="B103" s="34">
        <f>HSDR!B139</f>
        <v>-1.2831457992863802</v>
      </c>
      <c r="C103" s="34">
        <f>HSDR!C139</f>
        <v>-1.1602152168647202</v>
      </c>
      <c r="D103" s="34">
        <f>HSDR!D139</f>
        <v>-1.1545469569177869</v>
      </c>
      <c r="E103" s="34">
        <f>HSDR!E139</f>
        <v>-1.1486496904481309</v>
      </c>
      <c r="F103" s="34">
        <f>HSDR!F139</f>
        <v>-1.14357023099222</v>
      </c>
      <c r="G103" s="34">
        <f>HSDR!G139</f>
        <v>-1.1254961385907944</v>
      </c>
      <c r="H103" s="34">
        <f>HSDR!H139</f>
        <v>-1.096976306643797</v>
      </c>
      <c r="I103" s="34">
        <f>HSDR!I139</f>
        <v>-1.1392862890595978</v>
      </c>
      <c r="J103" s="34">
        <f>HSDR!J139</f>
        <v>-1.188912903526653</v>
      </c>
      <c r="K103" s="34">
        <f>HSDR!K139</f>
        <v>-1.2476428407064986</v>
      </c>
    </row>
    <row r="104" spans="1:11" x14ac:dyDescent="0.2">
      <c r="A104" s="32">
        <v>16</v>
      </c>
      <c r="B104" s="34">
        <f>HSDR!B140</f>
        <v>-1.2831457992863802</v>
      </c>
      <c r="C104" s="34">
        <f>HSDR!C140</f>
        <v>-1.16021521686472</v>
      </c>
      <c r="D104" s="34">
        <f>HSDR!D140</f>
        <v>-1.1545469569177869</v>
      </c>
      <c r="E104" s="34">
        <f>HSDR!E140</f>
        <v>-1.1486496904481309</v>
      </c>
      <c r="F104" s="34">
        <f>HSDR!F140</f>
        <v>-1.14357023099222</v>
      </c>
      <c r="G104" s="34">
        <f>HSDR!G140</f>
        <v>-1.1254961385907944</v>
      </c>
      <c r="H104" s="34">
        <f>HSDR!H140</f>
        <v>-1.096976306643797</v>
      </c>
      <c r="I104" s="34">
        <f>HSDR!I140</f>
        <v>-1.1392862890595978</v>
      </c>
      <c r="J104" s="34">
        <f>HSDR!J140</f>
        <v>-1.188912903526653</v>
      </c>
      <c r="K104" s="34">
        <f>HSDR!K140</f>
        <v>-1.2476428407064986</v>
      </c>
    </row>
    <row r="105" spans="1:11" x14ac:dyDescent="0.2">
      <c r="A105" s="32">
        <v>17</v>
      </c>
      <c r="B105" s="34">
        <f>HSDR!B141</f>
        <v>-1.2317191815067121</v>
      </c>
      <c r="C105" s="34">
        <f>HSDR!C141</f>
        <v>-1.0303806633391521</v>
      </c>
      <c r="D105" s="34">
        <f>HSDR!D141</f>
        <v>-1.0175624354213635</v>
      </c>
      <c r="E105" s="34">
        <f>HSDR!E141</f>
        <v>-1.0042577959553116</v>
      </c>
      <c r="F105" s="34">
        <f>HSDR!F141</f>
        <v>-0.99285674872985985</v>
      </c>
      <c r="G105" s="34">
        <f>HSDR!G141</f>
        <v>-0.95173632691203536</v>
      </c>
      <c r="H105" s="34">
        <f>HSDR!H141</f>
        <v>-0.90369806408776343</v>
      </c>
      <c r="I105" s="34">
        <f>HSDR!I141</f>
        <v>-1.0648868844060613</v>
      </c>
      <c r="J105" s="34">
        <f>HSDR!J141</f>
        <v>-1.1259998923100507</v>
      </c>
      <c r="K105" s="34">
        <f>HSDR!K141</f>
        <v>-1.1962162229268303</v>
      </c>
    </row>
    <row r="106" spans="1:11" x14ac:dyDescent="0.2">
      <c r="A106" s="32">
        <v>18</v>
      </c>
      <c r="B106" s="34">
        <f>HSDR!B142</f>
        <v>-1.1802925637270441</v>
      </c>
      <c r="C106" s="34">
        <f>HSDR!C142</f>
        <v>-0.96811573239698545</v>
      </c>
      <c r="D106" s="34">
        <f>HSDR!D142</f>
        <v>-0.95733982321148137</v>
      </c>
      <c r="E106" s="34">
        <f>HSDR!E142</f>
        <v>-0.94613253080460236</v>
      </c>
      <c r="F106" s="34">
        <f>HSDR!F142</f>
        <v>-0.93643307860499025</v>
      </c>
      <c r="G106" s="34">
        <f>HSDR!G142</f>
        <v>-0.90269021358732282</v>
      </c>
      <c r="H106" s="34">
        <f>HSDR!H142</f>
        <v>-0.84009946576852912</v>
      </c>
      <c r="I106" s="34">
        <f>HSDR!I142</f>
        <v>-0.89903960353603019</v>
      </c>
      <c r="J106" s="34">
        <f>HSDR!J142</f>
        <v>-1.0706173808550237</v>
      </c>
      <c r="K106" s="34">
        <f>HSDR!K142</f>
        <v>-1.1447896051471624</v>
      </c>
    </row>
    <row r="107" spans="1:11" x14ac:dyDescent="0.2">
      <c r="A107" s="32">
        <v>19</v>
      </c>
      <c r="B107" s="34">
        <f>HSDR!B143</f>
        <v>-0.45361790781445882</v>
      </c>
      <c r="C107" s="34">
        <f>HSDR!C143</f>
        <v>-0.24201994027720117</v>
      </c>
      <c r="D107" s="34">
        <f>HSDR!D143</f>
        <v>-0.23502826305026803</v>
      </c>
      <c r="E107" s="34">
        <f>HSDR!E143</f>
        <v>-0.22771733101784777</v>
      </c>
      <c r="F107" s="34">
        <f>HSDR!F143</f>
        <v>-0.22139413596248042</v>
      </c>
      <c r="G107" s="34">
        <f>HSDR!G143</f>
        <v>-0.19887817367123536</v>
      </c>
      <c r="H107" s="34">
        <f>HSDR!H143</f>
        <v>-0.15269906942734846</v>
      </c>
      <c r="I107" s="34">
        <f>HSDR!I143</f>
        <v>-0.13878989363206784</v>
      </c>
      <c r="J107" s="34">
        <f>HSDR!J143</f>
        <v>-0.18081928533864794</v>
      </c>
      <c r="K107" s="34">
        <f>HSDR!K143</f>
        <v>-0.45361790781445882</v>
      </c>
    </row>
    <row r="108" spans="1:11" x14ac:dyDescent="0.2">
      <c r="A108" s="32">
        <v>20</v>
      </c>
      <c r="B108" s="34">
        <f>HSDR!B144</f>
        <v>-0.3421935692918448</v>
      </c>
      <c r="C108" s="34">
        <f>HSDR!C144</f>
        <v>-0.11799348450596005</v>
      </c>
      <c r="D108" s="34">
        <f>HSDR!D144</f>
        <v>-0.11469964269825067</v>
      </c>
      <c r="E108" s="34">
        <f>HSDR!E144</f>
        <v>-0.11123270703408057</v>
      </c>
      <c r="F108" s="34">
        <f>HSDR!F144</f>
        <v>-0.10824617340471979</v>
      </c>
      <c r="G108" s="34">
        <f>HSDR!G144</f>
        <v>-9.7163256157420136E-2</v>
      </c>
      <c r="H108" s="34">
        <f>HSDR!H144</f>
        <v>-7.4073704035476681E-2</v>
      </c>
      <c r="I108" s="34">
        <f>HSDR!I144</f>
        <v>-6.939494681603392E-2</v>
      </c>
      <c r="J108" s="34">
        <f>HSDR!J144</f>
        <v>-6.0823843852755924E-2</v>
      </c>
      <c r="K108" s="34">
        <f>HSDR!K144</f>
        <v>-0.11142433852261402</v>
      </c>
    </row>
    <row r="109" spans="1:11" x14ac:dyDescent="0.2">
      <c r="A109" s="32">
        <v>21</v>
      </c>
      <c r="B109" s="34">
        <f>HSDR!B145</f>
        <v>0</v>
      </c>
      <c r="C109" s="34">
        <f>HSDR!C145</f>
        <v>0</v>
      </c>
      <c r="D109" s="34">
        <f>HSDR!D145</f>
        <v>0</v>
      </c>
      <c r="E109" s="34">
        <f>HSDR!E145</f>
        <v>0</v>
      </c>
      <c r="F109" s="34">
        <f>HSDR!F145</f>
        <v>0</v>
      </c>
      <c r="G109" s="34">
        <f>HSDR!G145</f>
        <v>0</v>
      </c>
      <c r="H109" s="34">
        <f>HSDR!H145</f>
        <v>0</v>
      </c>
      <c r="I109" s="34">
        <f>HSDR!I145</f>
        <v>0</v>
      </c>
      <c r="J109" s="34">
        <f>HSDR!J145</f>
        <v>0</v>
      </c>
      <c r="K109" s="34">
        <f>HSDR!K145</f>
        <v>0</v>
      </c>
    </row>
    <row r="110" spans="1:11" x14ac:dyDescent="0.2">
      <c r="A110" s="32" t="s">
        <v>10</v>
      </c>
      <c r="B110" s="32" t="s">
        <v>1</v>
      </c>
      <c r="C110" s="35">
        <v>2</v>
      </c>
      <c r="D110" s="35">
        <v>3</v>
      </c>
      <c r="E110" s="35">
        <v>4</v>
      </c>
      <c r="F110" s="35">
        <v>5</v>
      </c>
      <c r="G110" s="35">
        <v>6</v>
      </c>
      <c r="H110" s="35">
        <v>7</v>
      </c>
      <c r="I110" s="35">
        <v>8</v>
      </c>
      <c r="J110" s="35">
        <v>9</v>
      </c>
      <c r="K110" s="35">
        <v>10</v>
      </c>
    </row>
    <row r="111" spans="1:11" x14ac:dyDescent="0.2">
      <c r="A111" s="32" t="s">
        <v>1</v>
      </c>
      <c r="B111" s="34">
        <f>Pair!B106</f>
        <v>-0.91950383464839502</v>
      </c>
      <c r="C111" s="34">
        <f>Pair!C106</f>
        <v>-0.79657325222673503</v>
      </c>
      <c r="D111" s="34">
        <f>Pair!D106</f>
        <v>-0.79090499227980193</v>
      </c>
      <c r="E111" s="34">
        <f>Pair!E106</f>
        <v>-0.78500772581014577</v>
      </c>
      <c r="F111" s="34">
        <f>Pair!F106</f>
        <v>-0.77992826635423507</v>
      </c>
      <c r="G111" s="34">
        <f>Pair!G106</f>
        <v>-0.76185417395280952</v>
      </c>
      <c r="H111" s="34">
        <f>Pair!H106</f>
        <v>-0.73333434200581205</v>
      </c>
      <c r="I111" s="34">
        <f>Pair!I106</f>
        <v>-0.77564432442161269</v>
      </c>
      <c r="J111" s="34">
        <f>Pair!J106</f>
        <v>-0.82527093888866809</v>
      </c>
      <c r="K111" s="34">
        <f>Pair!K106</f>
        <v>-0.88400087606851341</v>
      </c>
    </row>
    <row r="112" spans="1:11" x14ac:dyDescent="0.2">
      <c r="A112" s="32">
        <v>2</v>
      </c>
      <c r="B112" s="34">
        <f>Pair!B107</f>
        <v>-1.5757818467646019</v>
      </c>
      <c r="C112" s="34">
        <f>Pair!C107</f>
        <v>-1.5757818467646019</v>
      </c>
      <c r="D112" s="34">
        <f>Pair!D107</f>
        <v>-1.5757818467646019</v>
      </c>
      <c r="E112" s="34">
        <f>Pair!E107</f>
        <v>-1.233795673947496</v>
      </c>
      <c r="F112" s="34">
        <f>Pair!F107</f>
        <v>-1.2294260823600434</v>
      </c>
      <c r="G112" s="34">
        <f>Pair!G107</f>
        <v>-1.2139033364678189</v>
      </c>
      <c r="H112" s="34">
        <f>Pair!H107</f>
        <v>-0.93141319961009761</v>
      </c>
      <c r="I112" s="34">
        <f>Pair!I107</f>
        <v>-1.5757818467646019</v>
      </c>
      <c r="J112" s="34">
        <f>Pair!J107</f>
        <v>-1.5757818467646019</v>
      </c>
      <c r="K112" s="34">
        <f>Pair!K107</f>
        <v>-1.5757818467646019</v>
      </c>
    </row>
    <row r="113" spans="1:14" x14ac:dyDescent="0.2">
      <c r="A113" s="32">
        <v>3</v>
      </c>
      <c r="B113" s="34">
        <f>Pair!B108</f>
        <v>-1.5586396408380458</v>
      </c>
      <c r="C113" s="34">
        <f>Pair!C108</f>
        <v>-1.532503662256079</v>
      </c>
      <c r="D113" s="34">
        <f>Pair!D108</f>
        <v>-1.5301203395991274</v>
      </c>
      <c r="E113" s="34">
        <f>Pair!E108</f>
        <v>-1.2592355852064572</v>
      </c>
      <c r="F113" s="34">
        <f>Pair!F108</f>
        <v>-1.2551816937596973</v>
      </c>
      <c r="G113" s="34">
        <f>Pair!G108</f>
        <v>-1.2407797451889642</v>
      </c>
      <c r="H113" s="34">
        <f>Pair!H108</f>
        <v>-0.96452201711337948</v>
      </c>
      <c r="I113" s="34">
        <f>Pair!I108</f>
        <v>-1.5509820452134231</v>
      </c>
      <c r="J113" s="34">
        <f>Pair!J108</f>
        <v>-1.5548108430257344</v>
      </c>
      <c r="K113" s="34">
        <f>Pair!K108</f>
        <v>-1.5586396408380458</v>
      </c>
    </row>
    <row r="114" spans="1:14" x14ac:dyDescent="0.2">
      <c r="A114" s="32">
        <v>4</v>
      </c>
      <c r="B114" s="34">
        <f>Pair!B109</f>
        <v>-1.3700753756459298</v>
      </c>
      <c r="C114" s="34">
        <f>Pair!C109</f>
        <v>-1.1923908650521611</v>
      </c>
      <c r="D114" s="34">
        <f>Pair!D109</f>
        <v>-1.1821217007601508</v>
      </c>
      <c r="E114" s="34">
        <f>Pair!E109</f>
        <v>-1.1714477830708365</v>
      </c>
      <c r="F114" s="34">
        <f>Pair!F109</f>
        <v>-1.1622077975834337</v>
      </c>
      <c r="G114" s="34">
        <f>Pair!G109</f>
        <v>-1.1301699967576586</v>
      </c>
      <c r="H114" s="34">
        <f>Pair!H109</f>
        <v>-1.0711314877268561</v>
      </c>
      <c r="I114" s="34">
        <f>Pair!I109</f>
        <v>-1.1307914342973484</v>
      </c>
      <c r="J114" s="34">
        <f>Pair!J109</f>
        <v>-1.3036878428414618</v>
      </c>
      <c r="K114" s="34">
        <f>Pair!K109</f>
        <v>-1.3700753756459298</v>
      </c>
    </row>
    <row r="115" spans="1:14" x14ac:dyDescent="0.2">
      <c r="A115" s="32">
        <v>5</v>
      </c>
      <c r="B115" s="34">
        <f>Pair!B110</f>
        <v>-0.51971754456469177</v>
      </c>
      <c r="C115" s="34">
        <f>Pair!C110</f>
        <v>-0.85103178353717812</v>
      </c>
      <c r="D115" s="34">
        <f>Pair!D110</f>
        <v>-0.84384328890976379</v>
      </c>
      <c r="E115" s="34">
        <f>Pair!E110</f>
        <v>-0.83634589828741379</v>
      </c>
      <c r="F115" s="34">
        <f>Pair!F110</f>
        <v>-0.82988803869487504</v>
      </c>
      <c r="G115" s="34">
        <f>Pair!G110</f>
        <v>-0.80669875371777267</v>
      </c>
      <c r="H115" s="34">
        <f>Pair!H110</f>
        <v>-0.76752220540680138</v>
      </c>
      <c r="I115" s="34">
        <f>Pair!I110</f>
        <v>-0.80767276141362832</v>
      </c>
      <c r="J115" s="34">
        <f>Pair!J110</f>
        <v>-0.85334348220532463</v>
      </c>
      <c r="K115" s="34">
        <f>Pair!K110</f>
        <v>-0.4391161443290561</v>
      </c>
    </row>
    <row r="116" spans="1:14" x14ac:dyDescent="0.2">
      <c r="A116" s="32">
        <v>6</v>
      </c>
      <c r="B116" s="34">
        <f>Pair!B111</f>
        <v>-1.4136744618203487</v>
      </c>
      <c r="C116" s="34">
        <f>Pair!C111</f>
        <v>-1.2907438793986887</v>
      </c>
      <c r="D116" s="34">
        <f>Pair!D111</f>
        <v>-1.2981962094859989</v>
      </c>
      <c r="E116" s="34">
        <f>Pair!E111</f>
        <v>-1.3258537501902028</v>
      </c>
      <c r="F116" s="34">
        <f>Pair!F111</f>
        <v>-1.3226649484466504</v>
      </c>
      <c r="G116" s="34">
        <f>Pair!G111</f>
        <v>-1.311322479541126</v>
      </c>
      <c r="H116" s="34">
        <f>Pair!H111</f>
        <v>-1.2275049691777657</v>
      </c>
      <c r="I116" s="34">
        <f>Pair!I111</f>
        <v>-1.2698149515935666</v>
      </c>
      <c r="J116" s="34">
        <f>Pair!J111</f>
        <v>-1.3194415660606218</v>
      </c>
      <c r="K116" s="34">
        <f>Pair!K111</f>
        <v>-1.3781715032404673</v>
      </c>
    </row>
    <row r="117" spans="1:14" x14ac:dyDescent="0.2">
      <c r="A117" s="32">
        <v>7</v>
      </c>
      <c r="B117" s="34">
        <f>Pair!B112</f>
        <v>-1.4789387930873332</v>
      </c>
      <c r="C117" s="34">
        <f>Pair!C112</f>
        <v>-1.1491979894815301</v>
      </c>
      <c r="D117" s="34">
        <f>Pair!D112</f>
        <v>-1.1357161627688817</v>
      </c>
      <c r="E117" s="34">
        <f>Pair!E112</f>
        <v>-1.1499460105787866</v>
      </c>
      <c r="F117" s="34">
        <f>Pair!F112</f>
        <v>-1.1384444674684717</v>
      </c>
      <c r="G117" s="34">
        <f>Pair!G112</f>
        <v>-1.0970223527199601</v>
      </c>
      <c r="H117" s="34">
        <f>Pair!H112</f>
        <v>-0.89612794755799419</v>
      </c>
      <c r="I117" s="34">
        <f>Pair!I112</f>
        <v>-1.3350792828605509</v>
      </c>
      <c r="J117" s="34">
        <f>Pair!J112</f>
        <v>-1.3847058973276061</v>
      </c>
      <c r="K117" s="34">
        <f>Pair!K112</f>
        <v>-1.4434358345074514</v>
      </c>
    </row>
    <row r="118" spans="1:14" x14ac:dyDescent="0.2">
      <c r="A118" s="32">
        <v>8</v>
      </c>
      <c r="B118" s="34">
        <f>Pair!B113</f>
        <v>-1.5442031243543175</v>
      </c>
      <c r="C118" s="34">
        <f>Pair!C113</f>
        <v>-1.05140250965904</v>
      </c>
      <c r="D118" s="34">
        <f>Pair!D113</f>
        <v>-1.0396412642506361</v>
      </c>
      <c r="E118" s="34">
        <f>Pair!E113</f>
        <v>-1.0537393161914792</v>
      </c>
      <c r="F118" s="34">
        <f>Pair!F113</f>
        <v>-1.0436118446234266</v>
      </c>
      <c r="G118" s="34">
        <f>Pair!G113</f>
        <v>-1.0083999378454569</v>
      </c>
      <c r="H118" s="34">
        <f>Pair!H113</f>
        <v>-0.80018676483176154</v>
      </c>
      <c r="I118" s="34">
        <f>Pair!I113</f>
        <v>-0.88808604631644616</v>
      </c>
      <c r="J118" s="34">
        <f>Pair!J113</f>
        <v>-1.0939957312316413</v>
      </c>
      <c r="K118" s="34">
        <f>Pair!K113</f>
        <v>-1.5087001657744359</v>
      </c>
    </row>
    <row r="119" spans="1:14" x14ac:dyDescent="0.2">
      <c r="A119" s="32">
        <v>9</v>
      </c>
      <c r="B119" s="34">
        <f>Pair!B114</f>
        <v>-1.6608940734009698</v>
      </c>
      <c r="C119" s="34">
        <f>Pair!C114</f>
        <v>-0.94593701599860758</v>
      </c>
      <c r="D119" s="34">
        <f>Pair!D114</f>
        <v>-0.93613624810926055</v>
      </c>
      <c r="E119" s="34">
        <f>Pair!E114</f>
        <v>-0.95049324211147157</v>
      </c>
      <c r="F119" s="34">
        <f>Pair!F114</f>
        <v>-0.94210465728724424</v>
      </c>
      <c r="G119" s="34">
        <f>Pair!G114</f>
        <v>-0.91224826748974974</v>
      </c>
      <c r="H119" s="34">
        <f>Pair!H114</f>
        <v>-1.5733496574558192</v>
      </c>
      <c r="I119" s="34">
        <f>Pair!I114</f>
        <v>-0.78543318179803123</v>
      </c>
      <c r="J119" s="34">
        <f>Pair!J114</f>
        <v>-0.88224594024720138</v>
      </c>
      <c r="K119" s="34">
        <f>Pair!K114</f>
        <v>-1.6253911148210882</v>
      </c>
    </row>
    <row r="120" spans="1:14" x14ac:dyDescent="0.2">
      <c r="A120" s="32">
        <v>10</v>
      </c>
      <c r="B120" s="34">
        <f>Pair!B115</f>
        <v>-1.8461538461538463</v>
      </c>
      <c r="C120" s="34">
        <f>Pair!C115</f>
        <v>-1.8461538461538463</v>
      </c>
      <c r="D120" s="34">
        <f>Pair!D115</f>
        <v>-1.8461538461538463</v>
      </c>
      <c r="E120" s="34">
        <f>Pair!E115</f>
        <v>-1.8461538461538463</v>
      </c>
      <c r="F120" s="34">
        <f>Pair!F115</f>
        <v>-1.8461538461538463</v>
      </c>
      <c r="G120" s="34">
        <f>Pair!G115</f>
        <v>-1.8461538461538463</v>
      </c>
      <c r="H120" s="34">
        <f>Pair!H115</f>
        <v>-1.8461538461538463</v>
      </c>
      <c r="I120" s="34">
        <f>Pair!I115</f>
        <v>-1.8461538461538463</v>
      </c>
      <c r="J120" s="34">
        <f>Pair!J115</f>
        <v>-1.8461538461538463</v>
      </c>
      <c r="K120" s="34">
        <f>Pair!K115</f>
        <v>-1.8461538461538463</v>
      </c>
    </row>
    <row r="122" spans="1:14" x14ac:dyDescent="0.2">
      <c r="A122" s="37" t="s">
        <v>11</v>
      </c>
      <c r="B122" s="38"/>
      <c r="C122" s="39">
        <v>-1</v>
      </c>
    </row>
    <row r="123" spans="1:14" ht="16" thickBot="1" x14ac:dyDescent="0.25"/>
    <row r="124" spans="1:14" ht="25" thickBot="1" x14ac:dyDescent="0.35">
      <c r="A124" s="444" t="s">
        <v>243</v>
      </c>
      <c r="B124" s="445"/>
      <c r="C124" s="445"/>
      <c r="D124" s="445"/>
      <c r="E124" s="445"/>
      <c r="F124" s="445"/>
      <c r="G124" s="445"/>
      <c r="H124" s="445"/>
      <c r="I124" s="445"/>
      <c r="J124" s="445"/>
      <c r="K124" s="446"/>
      <c r="M124" s="358" t="s">
        <v>2</v>
      </c>
      <c r="N124" s="33">
        <f>SUM(B126:K140,B142:K150,B152:K161,C163)</f>
        <v>-142.43942145035882</v>
      </c>
    </row>
    <row r="125" spans="1:14" x14ac:dyDescent="0.2">
      <c r="A125" s="147" t="s">
        <v>9</v>
      </c>
      <c r="B125" s="147" t="s">
        <v>1</v>
      </c>
      <c r="C125" s="147">
        <v>2</v>
      </c>
      <c r="D125" s="147">
        <v>3</v>
      </c>
      <c r="E125" s="147">
        <v>4</v>
      </c>
      <c r="F125" s="147">
        <v>5</v>
      </c>
      <c r="G125" s="147">
        <v>6</v>
      </c>
      <c r="H125" s="147">
        <v>7</v>
      </c>
      <c r="I125" s="147">
        <v>8</v>
      </c>
      <c r="J125" s="147">
        <v>9</v>
      </c>
      <c r="K125" s="147">
        <v>10</v>
      </c>
    </row>
    <row r="126" spans="1:14" x14ac:dyDescent="0.2">
      <c r="A126" s="32">
        <v>5</v>
      </c>
      <c r="B126" s="34">
        <f>B44+B85</f>
        <v>-1.1515636935292035</v>
      </c>
      <c r="C126" s="34">
        <f t="shared" ref="C126:K126" si="0">C44+C85</f>
        <v>-0.86856557397387912</v>
      </c>
      <c r="D126" s="34">
        <f t="shared" si="0"/>
        <v>-0.82803207600031525</v>
      </c>
      <c r="E126" s="34">
        <f t="shared" si="0"/>
        <v>-0.78684495575951618</v>
      </c>
      <c r="F126" s="34">
        <f t="shared" si="0"/>
        <v>-0.74297450760007688</v>
      </c>
      <c r="G126" s="34">
        <f t="shared" si="0"/>
        <v>-0.72948086259460643</v>
      </c>
      <c r="H126" s="34">
        <f t="shared" si="0"/>
        <v>-1.0511570300415352</v>
      </c>
      <c r="I126" s="34">
        <f t="shared" si="0"/>
        <v>-1.086299362262219</v>
      </c>
      <c r="J126" s="34">
        <f t="shared" si="0"/>
        <v>-1.1189315278957113</v>
      </c>
      <c r="K126" s="34">
        <f t="shared" si="0"/>
        <v>-1.1515636935292033</v>
      </c>
    </row>
    <row r="127" spans="1:14" x14ac:dyDescent="0.2">
      <c r="A127" s="32">
        <v>6</v>
      </c>
      <c r="B127" s="34">
        <f t="shared" ref="B127:K127" si="1">B45+B86</f>
        <v>-1.1344214876026475</v>
      </c>
      <c r="C127" s="34">
        <f t="shared" si="1"/>
        <v>-0.82528738946535629</v>
      </c>
      <c r="D127" s="34">
        <f t="shared" si="1"/>
        <v>-0.7823705688348408</v>
      </c>
      <c r="E127" s="34">
        <f t="shared" si="1"/>
        <v>-0.73871432426190975</v>
      </c>
      <c r="F127" s="34">
        <f t="shared" si="1"/>
        <v>-0.69273668017929002</v>
      </c>
      <c r="G127" s="34">
        <f t="shared" si="1"/>
        <v>-0.67156092536835332</v>
      </c>
      <c r="H127" s="34">
        <f t="shared" si="1"/>
        <v>-0.98673094918952398</v>
      </c>
      <c r="I127" s="34">
        <f t="shared" si="1"/>
        <v>-1.0614995607110402</v>
      </c>
      <c r="J127" s="34">
        <f t="shared" si="1"/>
        <v>-1.0979605241568438</v>
      </c>
      <c r="K127" s="34">
        <f t="shared" si="1"/>
        <v>-1.1344214876026473</v>
      </c>
    </row>
    <row r="128" spans="1:14" x14ac:dyDescent="0.2">
      <c r="A128" s="32">
        <v>7</v>
      </c>
      <c r="B128" s="34">
        <f t="shared" ref="B128:K128" si="2">B46+B87</f>
        <v>-1.0315682520433116</v>
      </c>
      <c r="C128" s="34">
        <f t="shared" si="2"/>
        <v>-0.60991057606166121</v>
      </c>
      <c r="D128" s="34">
        <f t="shared" si="2"/>
        <v>-0.5588758764397298</v>
      </c>
      <c r="E128" s="34">
        <f t="shared" si="2"/>
        <v>-0.50674136591105301</v>
      </c>
      <c r="F128" s="34">
        <f t="shared" si="2"/>
        <v>-0.45416959041289673</v>
      </c>
      <c r="G128" s="34">
        <f t="shared" si="2"/>
        <v>-0.39808044486740923</v>
      </c>
      <c r="H128" s="34">
        <f t="shared" si="2"/>
        <v>-0.65112460165544117</v>
      </c>
      <c r="I128" s="34">
        <f t="shared" si="2"/>
        <v>-0.88723845917285249</v>
      </c>
      <c r="J128" s="34">
        <f t="shared" si="2"/>
        <v>-0.97715483489802279</v>
      </c>
      <c r="K128" s="34">
        <f t="shared" si="2"/>
        <v>-1.0315682520433112</v>
      </c>
    </row>
    <row r="129" spans="1:11" x14ac:dyDescent="0.2">
      <c r="A129" s="32">
        <v>8</v>
      </c>
      <c r="B129" s="34">
        <f t="shared" ref="B129:K129" si="3">B47+B88</f>
        <v>-0.84300398685119537</v>
      </c>
      <c r="C129" s="34">
        <f t="shared" si="3"/>
        <v>-0.35687412333630419</v>
      </c>
      <c r="D129" s="34">
        <f t="shared" si="3"/>
        <v>-0.31042542760964187</v>
      </c>
      <c r="E129" s="34">
        <f t="shared" si="3"/>
        <v>-0.26275908379787472</v>
      </c>
      <c r="F129" s="34">
        <f t="shared" si="3"/>
        <v>-0.21655311816916956</v>
      </c>
      <c r="G129" s="34">
        <f t="shared" si="3"/>
        <v>-0.14026017237428734</v>
      </c>
      <c r="H129" s="34">
        <f t="shared" si="3"/>
        <v>-0.24179468146591232</v>
      </c>
      <c r="I129" s="34">
        <f t="shared" si="3"/>
        <v>-0.48712918095431146</v>
      </c>
      <c r="J129" s="34">
        <f t="shared" si="3"/>
        <v>-0.73607250106251698</v>
      </c>
      <c r="K129" s="34">
        <f t="shared" si="3"/>
        <v>-0.84300398685119537</v>
      </c>
    </row>
    <row r="130" spans="1:11" x14ac:dyDescent="0.2">
      <c r="A130" s="32">
        <v>9</v>
      </c>
      <c r="B130" s="34">
        <f t="shared" ref="B130:K130" si="4">B48+B89</f>
        <v>-0.25192476177072093</v>
      </c>
      <c r="C130" s="34">
        <f t="shared" si="4"/>
        <v>2.3952062671612817E-2</v>
      </c>
      <c r="D130" s="34">
        <f t="shared" si="4"/>
        <v>-2.8505931683336483E-2</v>
      </c>
      <c r="E130" s="34">
        <f t="shared" si="4"/>
        <v>1.3617208927950486E-2</v>
      </c>
      <c r="F130" s="34">
        <f t="shared" si="4"/>
        <v>5.4477600598054732E-2</v>
      </c>
      <c r="G130" s="34">
        <f t="shared" si="4"/>
        <v>0.12224728527031403</v>
      </c>
      <c r="H130" s="34">
        <f t="shared" si="4"/>
        <v>0.17186785993695253</v>
      </c>
      <c r="I130" s="34">
        <f t="shared" si="4"/>
        <v>9.8376217435392488E-2</v>
      </c>
      <c r="J130" s="34">
        <f t="shared" si="4"/>
        <v>-5.2178053462651752E-2</v>
      </c>
      <c r="K130" s="34">
        <f t="shared" si="4"/>
        <v>-0.21343169035706566</v>
      </c>
    </row>
    <row r="131" spans="1:11" x14ac:dyDescent="0.2">
      <c r="A131" s="32">
        <v>10</v>
      </c>
      <c r="B131" s="34">
        <f t="shared" ref="B131:K131" si="5">B49+B90</f>
        <v>-0.14666789263035868</v>
      </c>
      <c r="C131" s="34">
        <f t="shared" si="5"/>
        <v>0.2500939818440977</v>
      </c>
      <c r="D131" s="34">
        <f t="shared" si="5"/>
        <v>0.28488543266482846</v>
      </c>
      <c r="E131" s="34">
        <f t="shared" si="5"/>
        <v>0.32066380619062806</v>
      </c>
      <c r="F131" s="34">
        <f t="shared" si="5"/>
        <v>0.35536742210744987</v>
      </c>
      <c r="G131" s="34">
        <f t="shared" si="5"/>
        <v>0.41325061823830811</v>
      </c>
      <c r="H131" s="34">
        <f t="shared" si="5"/>
        <v>0.35379450778718047</v>
      </c>
      <c r="I131" s="34">
        <f t="shared" si="5"/>
        <v>0.26153405101436689</v>
      </c>
      <c r="J131" s="34">
        <f t="shared" si="5"/>
        <v>0.13177753544481252</v>
      </c>
      <c r="K131" s="34">
        <f t="shared" si="5"/>
        <v>-4.4990260383612979E-2</v>
      </c>
    </row>
    <row r="132" spans="1:11" x14ac:dyDescent="0.2">
      <c r="A132" s="32">
        <v>11</v>
      </c>
      <c r="B132" s="34">
        <f t="shared" ref="B132:K132" si="6">B50+B91</f>
        <v>-4.1986836980868136E-2</v>
      </c>
      <c r="C132" s="34">
        <f t="shared" si="6"/>
        <v>0.36179549274126732</v>
      </c>
      <c r="D132" s="34">
        <f t="shared" si="6"/>
        <v>0.39336001561110612</v>
      </c>
      <c r="E132" s="34">
        <f t="shared" si="6"/>
        <v>0.4257641128142502</v>
      </c>
      <c r="F132" s="34">
        <f t="shared" si="6"/>
        <v>0.45754933101321016</v>
      </c>
      <c r="G132" s="34">
        <f t="shared" si="6"/>
        <v>0.50504054454810898</v>
      </c>
      <c r="H132" s="34">
        <f t="shared" si="6"/>
        <v>0.42427100136903362</v>
      </c>
      <c r="I132" s="34">
        <f t="shared" si="6"/>
        <v>0.32559092499839826</v>
      </c>
      <c r="J132" s="34">
        <f t="shared" si="6"/>
        <v>0.21523259021649621</v>
      </c>
      <c r="K132" s="34">
        <f t="shared" si="6"/>
        <v>5.9690795265877505E-2</v>
      </c>
    </row>
    <row r="133" spans="1:11" x14ac:dyDescent="0.2">
      <c r="A133" s="32">
        <v>12</v>
      </c>
      <c r="B133" s="34">
        <f t="shared" ref="B133:K133" si="7">B51+B92</f>
        <v>-0.94856291185335895</v>
      </c>
      <c r="C133" s="34">
        <f t="shared" si="7"/>
        <v>-0.59385631641183734</v>
      </c>
      <c r="D133" s="34">
        <f t="shared" si="7"/>
        <v>-0.5669299896050618</v>
      </c>
      <c r="E133" s="34">
        <f t="shared" si="7"/>
        <v>-0.53929425657313457</v>
      </c>
      <c r="F133" s="34">
        <f t="shared" si="7"/>
        <v>-0.51226208836922105</v>
      </c>
      <c r="G133" s="34">
        <f t="shared" si="7"/>
        <v>-0.47092404010272759</v>
      </c>
      <c r="H133" s="34">
        <f t="shared" si="7"/>
        <v>-0.53760597907293595</v>
      </c>
      <c r="I133" s="34">
        <f t="shared" si="7"/>
        <v>-0.6357422255278774</v>
      </c>
      <c r="J133" s="34">
        <f t="shared" si="7"/>
        <v>-0.74754628739794649</v>
      </c>
      <c r="K133" s="34">
        <f t="shared" si="7"/>
        <v>-0.87755699469359594</v>
      </c>
    </row>
    <row r="134" spans="1:11" x14ac:dyDescent="0.2">
      <c r="A134" s="32">
        <v>13</v>
      </c>
      <c r="B134" s="34">
        <f t="shared" ref="B134:K134" si="8">B52+B93</f>
        <v>-1.0138272431203434</v>
      </c>
      <c r="C134" s="34">
        <f t="shared" si="8"/>
        <v>-0.68088973379846218</v>
      </c>
      <c r="D134" s="34">
        <f t="shared" si="8"/>
        <v>-0.65708136837426834</v>
      </c>
      <c r="E134" s="34">
        <f t="shared" si="8"/>
        <v>-0.63261387536086411</v>
      </c>
      <c r="F134" s="34">
        <f t="shared" si="8"/>
        <v>-0.6089563570153691</v>
      </c>
      <c r="G134" s="34">
        <f t="shared" si="8"/>
        <v>-0.56865628144160418</v>
      </c>
      <c r="H134" s="34">
        <f t="shared" si="8"/>
        <v>-0.61059389983897172</v>
      </c>
      <c r="I134" s="34">
        <f t="shared" si="8"/>
        <v>-0.70602688996924512</v>
      </c>
      <c r="J134" s="34">
        <f t="shared" si="8"/>
        <v>-0.8153207852521227</v>
      </c>
      <c r="K134" s="34">
        <f t="shared" si="8"/>
        <v>-0.94282132596058021</v>
      </c>
    </row>
    <row r="135" spans="1:11" x14ac:dyDescent="0.2">
      <c r="A135" s="32">
        <v>14</v>
      </c>
      <c r="B135" s="34">
        <f t="shared" ref="B135:K135" si="9">B53+B94</f>
        <v>-1.0790915743873279</v>
      </c>
      <c r="C135" s="34">
        <f t="shared" si="9"/>
        <v>-0.76792315118508692</v>
      </c>
      <c r="D135" s="34">
        <f t="shared" si="9"/>
        <v>-0.74723274714347476</v>
      </c>
      <c r="E135" s="34">
        <f t="shared" si="9"/>
        <v>-0.72593349414859376</v>
      </c>
      <c r="F135" s="34">
        <f t="shared" si="9"/>
        <v>-0.70565062566151704</v>
      </c>
      <c r="G135" s="34">
        <f t="shared" si="9"/>
        <v>-0.66638852278048033</v>
      </c>
      <c r="H135" s="34">
        <f t="shared" si="9"/>
        <v>-0.68358182060500738</v>
      </c>
      <c r="I135" s="34">
        <f t="shared" si="9"/>
        <v>-0.77631155441061295</v>
      </c>
      <c r="J135" s="34">
        <f t="shared" si="9"/>
        <v>-0.88309528310629859</v>
      </c>
      <c r="K135" s="34">
        <f t="shared" si="9"/>
        <v>-1.0080856572275643</v>
      </c>
    </row>
    <row r="136" spans="1:11" x14ac:dyDescent="0.2">
      <c r="A136" s="32">
        <v>15</v>
      </c>
      <c r="B136" s="34">
        <f t="shared" ref="B136:K136" si="10">B54+B95</f>
        <v>-1.1443559056543122</v>
      </c>
      <c r="C136" s="34">
        <f t="shared" si="10"/>
        <v>-0.85495656857171165</v>
      </c>
      <c r="D136" s="34">
        <f t="shared" si="10"/>
        <v>-0.83738412591268141</v>
      </c>
      <c r="E136" s="34">
        <f t="shared" si="10"/>
        <v>-0.81925311293632308</v>
      </c>
      <c r="F136" s="34">
        <f t="shared" si="10"/>
        <v>-0.80234489430766487</v>
      </c>
      <c r="G136" s="34">
        <f t="shared" si="10"/>
        <v>-0.76412076411935692</v>
      </c>
      <c r="H136" s="34">
        <f t="shared" si="10"/>
        <v>-0.75656974137104316</v>
      </c>
      <c r="I136" s="34">
        <f t="shared" si="10"/>
        <v>-0.84659621885198055</v>
      </c>
      <c r="J136" s="34">
        <f t="shared" si="10"/>
        <v>-0.9508697809604747</v>
      </c>
      <c r="K136" s="34">
        <f t="shared" si="10"/>
        <v>-1.0733499884945488</v>
      </c>
    </row>
    <row r="137" spans="1:11" x14ac:dyDescent="0.2">
      <c r="A137" s="32">
        <v>16</v>
      </c>
      <c r="B137" s="34">
        <f t="shared" ref="B137:K137" si="11">B55+B96</f>
        <v>-1.2096202369212965</v>
      </c>
      <c r="C137" s="34">
        <f t="shared" si="11"/>
        <v>-0.94198998595833627</v>
      </c>
      <c r="D137" s="34">
        <f t="shared" si="11"/>
        <v>-0.92753550468188806</v>
      </c>
      <c r="E137" s="34">
        <f t="shared" si="11"/>
        <v>-0.91257273172405307</v>
      </c>
      <c r="F137" s="34">
        <f t="shared" si="11"/>
        <v>-0.89903916295381292</v>
      </c>
      <c r="G137" s="34">
        <f t="shared" si="11"/>
        <v>-0.86185300545823318</v>
      </c>
      <c r="H137" s="34">
        <f t="shared" si="11"/>
        <v>-0.82955766213707904</v>
      </c>
      <c r="I137" s="34">
        <f t="shared" si="11"/>
        <v>-0.9168808832933486</v>
      </c>
      <c r="J137" s="34">
        <f t="shared" si="11"/>
        <v>-1.0186442788146506</v>
      </c>
      <c r="K137" s="34">
        <f t="shared" si="11"/>
        <v>-1.1386143197615333</v>
      </c>
    </row>
    <row r="138" spans="1:11" x14ac:dyDescent="0.2">
      <c r="A138" s="32">
        <v>17</v>
      </c>
      <c r="B138" s="34">
        <f t="shared" ref="B138:K138" si="12">B56+B97</f>
        <v>-1.292026774114837</v>
      </c>
      <c r="C138" s="34">
        <f t="shared" si="12"/>
        <v>-1.0723015878534838</v>
      </c>
      <c r="D138" s="34">
        <f t="shared" si="12"/>
        <v>-1.0633483906165688</v>
      </c>
      <c r="E138" s="34">
        <f t="shared" si="12"/>
        <v>-1.0540229820093889</v>
      </c>
      <c r="F138" s="34">
        <f t="shared" si="12"/>
        <v>-1.0459712590207477</v>
      </c>
      <c r="G138" s="34">
        <f t="shared" si="12"/>
        <v>-1.0175051840233627</v>
      </c>
      <c r="H138" s="34">
        <f t="shared" si="12"/>
        <v>-0.96697166375512589</v>
      </c>
      <c r="I138" s="34">
        <f t="shared" si="12"/>
        <v>-1.0119653492858949</v>
      </c>
      <c r="J138" s="34">
        <f t="shared" si="12"/>
        <v>-1.107389780407694</v>
      </c>
      <c r="K138" s="34">
        <f t="shared" si="12"/>
        <v>-1.2210208569550738</v>
      </c>
    </row>
    <row r="139" spans="1:11" x14ac:dyDescent="0.2">
      <c r="A139" s="32">
        <v>18</v>
      </c>
      <c r="B139" s="34">
        <f t="shared" ref="B139:K139" si="13">B57+B98</f>
        <v>-1.4087177231614891</v>
      </c>
      <c r="C139" s="34">
        <f t="shared" si="13"/>
        <v>-1.2448772651182356</v>
      </c>
      <c r="D139" s="34">
        <f t="shared" si="13"/>
        <v>-1.2400099402844629</v>
      </c>
      <c r="E139" s="34">
        <f t="shared" si="13"/>
        <v>-1.234923664655156</v>
      </c>
      <c r="F139" s="34">
        <f t="shared" si="13"/>
        <v>-1.2305191351709284</v>
      </c>
      <c r="G139" s="34">
        <f t="shared" si="13"/>
        <v>-1.2149580941844242</v>
      </c>
      <c r="H139" s="34">
        <f t="shared" si="13"/>
        <v>-1.1822876894992107</v>
      </c>
      <c r="I139" s="34">
        <f t="shared" si="13"/>
        <v>-1.1821117106119141</v>
      </c>
      <c r="J139" s="34">
        <f t="shared" si="13"/>
        <v>-1.2330569563040892</v>
      </c>
      <c r="K139" s="34">
        <f t="shared" si="13"/>
        <v>-1.3377118060017259</v>
      </c>
    </row>
    <row r="140" spans="1:11" x14ac:dyDescent="0.2">
      <c r="A140" s="32">
        <v>19</v>
      </c>
      <c r="B140" s="34">
        <f t="shared" ref="B140:K142" si="14">B58+B99</f>
        <v>-1.5596930840612537</v>
      </c>
      <c r="C140" s="34">
        <f t="shared" si="14"/>
        <v>-1.4581549091214034</v>
      </c>
      <c r="D140" s="34">
        <f t="shared" si="14"/>
        <v>-1.4560657766841185</v>
      </c>
      <c r="E140" s="34">
        <f t="shared" si="14"/>
        <v>-1.4538742684747707</v>
      </c>
      <c r="F140" s="34">
        <f t="shared" si="14"/>
        <v>-1.451982535811065</v>
      </c>
      <c r="G140" s="34">
        <f t="shared" si="14"/>
        <v>-1.4451084132286272</v>
      </c>
      <c r="H140" s="34">
        <f t="shared" si="14"/>
        <v>-1.4308994580766621</v>
      </c>
      <c r="I140" s="34">
        <f t="shared" si="14"/>
        <v>-1.4273199672714056</v>
      </c>
      <c r="J140" s="34">
        <f t="shared" si="14"/>
        <v>-1.4311487650837171</v>
      </c>
      <c r="K140" s="34">
        <f t="shared" si="14"/>
        <v>-1.4886871669014905</v>
      </c>
    </row>
    <row r="141" spans="1:11" x14ac:dyDescent="0.2">
      <c r="A141" s="32" t="s">
        <v>4</v>
      </c>
      <c r="B141" s="32" t="s">
        <v>1</v>
      </c>
      <c r="C141" s="35">
        <v>2</v>
      </c>
      <c r="D141" s="35">
        <v>3</v>
      </c>
      <c r="E141" s="35">
        <v>4</v>
      </c>
      <c r="F141" s="35">
        <v>5</v>
      </c>
      <c r="G141" s="35">
        <v>6</v>
      </c>
      <c r="H141" s="35">
        <v>7</v>
      </c>
      <c r="I141" s="35">
        <v>8</v>
      </c>
      <c r="J141" s="35">
        <v>9</v>
      </c>
      <c r="K141" s="35">
        <v>10</v>
      </c>
    </row>
    <row r="142" spans="1:11" x14ac:dyDescent="0.2">
      <c r="A142" s="32">
        <v>13</v>
      </c>
      <c r="B142" s="34">
        <f t="shared" si="14"/>
        <v>-0.68750558678542173</v>
      </c>
      <c r="C142" s="34">
        <f t="shared" si="14"/>
        <v>-0.24572264686533885</v>
      </c>
      <c r="D142" s="34">
        <f t="shared" si="14"/>
        <v>-0.20632447452823544</v>
      </c>
      <c r="E142" s="34">
        <f t="shared" si="14"/>
        <v>-0.16601578142221651</v>
      </c>
      <c r="F142" s="34">
        <f t="shared" si="14"/>
        <v>-0.12548501378462951</v>
      </c>
      <c r="G142" s="34">
        <f t="shared" si="14"/>
        <v>-7.9995074747221784E-2</v>
      </c>
      <c r="H142" s="34">
        <f t="shared" si="14"/>
        <v>-0.24565429600879274</v>
      </c>
      <c r="I142" s="34">
        <f t="shared" si="14"/>
        <v>-0.35460356776240631</v>
      </c>
      <c r="J142" s="34">
        <f t="shared" si="14"/>
        <v>-0.47644829598124228</v>
      </c>
      <c r="K142" s="34">
        <f t="shared" si="14"/>
        <v>-0.61649966962565839</v>
      </c>
    </row>
    <row r="143" spans="1:11" x14ac:dyDescent="0.2">
      <c r="A143" s="32">
        <v>14</v>
      </c>
      <c r="B143" s="34">
        <f t="shared" ref="B143:K143" si="15">B61+B102</f>
        <v>-0.68750558678542173</v>
      </c>
      <c r="C143" s="34">
        <f t="shared" si="15"/>
        <v>-0.24572264686533885</v>
      </c>
      <c r="D143" s="34">
        <f t="shared" si="15"/>
        <v>-0.20632447452823544</v>
      </c>
      <c r="E143" s="34">
        <f t="shared" si="15"/>
        <v>-0.16601578142221651</v>
      </c>
      <c r="F143" s="34">
        <f t="shared" si="15"/>
        <v>-0.12548501378462906</v>
      </c>
      <c r="G143" s="34">
        <f t="shared" si="15"/>
        <v>-7.9995074747221562E-2</v>
      </c>
      <c r="H143" s="34">
        <f t="shared" si="15"/>
        <v>-0.24565429600879274</v>
      </c>
      <c r="I143" s="34">
        <f t="shared" si="15"/>
        <v>-0.35460356776240631</v>
      </c>
      <c r="J143" s="34">
        <f t="shared" si="15"/>
        <v>-0.47644829598124228</v>
      </c>
      <c r="K143" s="34">
        <f t="shared" si="15"/>
        <v>-0.61649966962565839</v>
      </c>
    </row>
    <row r="144" spans="1:11" x14ac:dyDescent="0.2">
      <c r="A144" s="32">
        <v>15</v>
      </c>
      <c r="B144" s="34">
        <f t="shared" ref="B144:K144" si="16">B62+B103</f>
        <v>-0.68750558678542173</v>
      </c>
      <c r="C144" s="34">
        <f t="shared" si="16"/>
        <v>-0.24572264686533885</v>
      </c>
      <c r="D144" s="34">
        <f t="shared" si="16"/>
        <v>-0.20632447452823544</v>
      </c>
      <c r="E144" s="34">
        <f t="shared" si="16"/>
        <v>-0.16601578142221629</v>
      </c>
      <c r="F144" s="34">
        <f t="shared" si="16"/>
        <v>-0.12548501378462906</v>
      </c>
      <c r="G144" s="34">
        <f t="shared" si="16"/>
        <v>-7.9995074747221784E-2</v>
      </c>
      <c r="H144" s="34">
        <f t="shared" si="16"/>
        <v>-0.24565429600879252</v>
      </c>
      <c r="I144" s="34">
        <f t="shared" si="16"/>
        <v>-0.35460356776240631</v>
      </c>
      <c r="J144" s="34">
        <f t="shared" si="16"/>
        <v>-0.47644829598124216</v>
      </c>
      <c r="K144" s="34">
        <f t="shared" si="16"/>
        <v>-0.61649966962565839</v>
      </c>
    </row>
    <row r="145" spans="1:11" x14ac:dyDescent="0.2">
      <c r="A145" s="32">
        <v>16</v>
      </c>
      <c r="B145" s="34">
        <f t="shared" ref="B145:K145" si="17">B63+B104</f>
        <v>-0.68750558678542173</v>
      </c>
      <c r="C145" s="34">
        <f t="shared" si="17"/>
        <v>-0.24572264686533862</v>
      </c>
      <c r="D145" s="34">
        <f t="shared" si="17"/>
        <v>-0.20632447452823544</v>
      </c>
      <c r="E145" s="34">
        <f t="shared" si="17"/>
        <v>-0.16601578142221651</v>
      </c>
      <c r="F145" s="34">
        <f t="shared" si="17"/>
        <v>-0.12548501378462906</v>
      </c>
      <c r="G145" s="34">
        <f t="shared" si="17"/>
        <v>-7.9995074747221784E-2</v>
      </c>
      <c r="H145" s="34">
        <f t="shared" si="17"/>
        <v>-0.24565429600879252</v>
      </c>
      <c r="I145" s="34">
        <f t="shared" si="17"/>
        <v>-0.35460356776240631</v>
      </c>
      <c r="J145" s="34">
        <f t="shared" si="17"/>
        <v>-0.47644829598124228</v>
      </c>
      <c r="K145" s="34">
        <f t="shared" si="17"/>
        <v>-0.61649966962565839</v>
      </c>
    </row>
    <row r="146" spans="1:11" x14ac:dyDescent="0.2">
      <c r="A146" s="32">
        <v>17</v>
      </c>
      <c r="B146" s="34">
        <f t="shared" ref="B146:K146" si="18">B64+B105</f>
        <v>-0.63607896900575367</v>
      </c>
      <c r="C146" s="34">
        <f t="shared" si="18"/>
        <v>-0.11588809333977079</v>
      </c>
      <c r="D146" s="34">
        <f t="shared" si="18"/>
        <v>-6.9339953031812174E-2</v>
      </c>
      <c r="E146" s="34">
        <f t="shared" si="18"/>
        <v>-2.1623886929397207E-2</v>
      </c>
      <c r="F146" s="34">
        <f t="shared" si="18"/>
        <v>2.5228468477730859E-2</v>
      </c>
      <c r="G146" s="34">
        <f t="shared" si="18"/>
        <v>9.3764736931537529E-2</v>
      </c>
      <c r="H146" s="34">
        <f t="shared" si="18"/>
        <v>-5.2376053452759086E-2</v>
      </c>
      <c r="I146" s="34">
        <f t="shared" si="18"/>
        <v>-0.28020416310886975</v>
      </c>
      <c r="J146" s="34">
        <f t="shared" si="18"/>
        <v>-0.41353528476463985</v>
      </c>
      <c r="K146" s="34">
        <f t="shared" si="18"/>
        <v>-0.5650730518459901</v>
      </c>
    </row>
    <row r="147" spans="1:11" x14ac:dyDescent="0.2">
      <c r="A147" s="32">
        <v>18</v>
      </c>
      <c r="B147" s="34">
        <f t="shared" ref="B147:K147" si="19">B65+B106</f>
        <v>-0.53322573344641755</v>
      </c>
      <c r="C147" s="34">
        <f t="shared" si="19"/>
        <v>1.0904132769043229E-2</v>
      </c>
      <c r="D147" s="34">
        <f t="shared" si="19"/>
        <v>5.3206038167826764E-2</v>
      </c>
      <c r="E147" s="34">
        <f t="shared" si="19"/>
        <v>9.6727410151895898E-2</v>
      </c>
      <c r="F147" s="34">
        <f t="shared" si="19"/>
        <v>0.13807580872747016</v>
      </c>
      <c r="G147" s="34">
        <f t="shared" si="19"/>
        <v>0.21916693171933288</v>
      </c>
      <c r="H147" s="34">
        <f t="shared" si="19"/>
        <v>0.18133001892535427</v>
      </c>
      <c r="I147" s="34">
        <f t="shared" si="19"/>
        <v>-5.5018477108452424E-2</v>
      </c>
      <c r="J147" s="34">
        <f t="shared" si="19"/>
        <v>-0.30277026185458544</v>
      </c>
      <c r="K147" s="34">
        <f t="shared" si="19"/>
        <v>-0.46221981628665421</v>
      </c>
    </row>
    <row r="148" spans="1:11" x14ac:dyDescent="0.2">
      <c r="A148" s="32">
        <v>19</v>
      </c>
      <c r="B148" s="34">
        <f t="shared" ref="B148:K148" si="20">B66+B107</f>
        <v>-1.8660154151531605E-2</v>
      </c>
      <c r="C148" s="34">
        <f t="shared" si="20"/>
        <v>0.38630468602058998</v>
      </c>
      <c r="D148" s="34">
        <f t="shared" si="20"/>
        <v>0.40436293659776013</v>
      </c>
      <c r="E148" s="34">
        <f t="shared" si="20"/>
        <v>0.42317892482749653</v>
      </c>
      <c r="F148" s="34">
        <f t="shared" si="20"/>
        <v>0.43951210416088365</v>
      </c>
      <c r="G148" s="34">
        <f t="shared" si="20"/>
        <v>0.49597707378731903</v>
      </c>
      <c r="H148" s="34">
        <f t="shared" si="20"/>
        <v>0.61597649575343139</v>
      </c>
      <c r="I148" s="34">
        <f t="shared" si="20"/>
        <v>0.5938536682866945</v>
      </c>
      <c r="J148" s="34">
        <f t="shared" si="20"/>
        <v>0.28759675706758142</v>
      </c>
      <c r="K148" s="34">
        <f t="shared" si="20"/>
        <v>-1.8660154151531549E-2</v>
      </c>
    </row>
    <row r="149" spans="1:11" x14ac:dyDescent="0.2">
      <c r="A149" s="32">
        <v>20</v>
      </c>
      <c r="B149" s="34">
        <f t="shared" ref="B149:K149" si="21">B67+B108</f>
        <v>0.20418852289369643</v>
      </c>
      <c r="C149" s="34">
        <f t="shared" si="21"/>
        <v>0.63998657521683899</v>
      </c>
      <c r="D149" s="34">
        <f t="shared" si="21"/>
        <v>0.65027209425148147</v>
      </c>
      <c r="E149" s="34">
        <f t="shared" si="21"/>
        <v>0.66104996194807175</v>
      </c>
      <c r="F149" s="34">
        <f t="shared" si="21"/>
        <v>0.67035969063279999</v>
      </c>
      <c r="G149" s="34">
        <f t="shared" si="21"/>
        <v>0.70395857017134456</v>
      </c>
      <c r="H149" s="34">
        <f t="shared" si="21"/>
        <v>0.77322722653717502</v>
      </c>
      <c r="I149" s="34">
        <f t="shared" si="21"/>
        <v>0.79181515955189852</v>
      </c>
      <c r="J149" s="34">
        <f t="shared" si="21"/>
        <v>0.75835687080859615</v>
      </c>
      <c r="K149" s="34">
        <f t="shared" si="21"/>
        <v>0.43495775366292733</v>
      </c>
    </row>
    <row r="150" spans="1:11" x14ac:dyDescent="0.2">
      <c r="A150" s="32">
        <v>21</v>
      </c>
      <c r="B150" s="34">
        <f t="shared" ref="B150:K152" si="22">B68+B109</f>
        <v>1.5</v>
      </c>
      <c r="C150" s="34">
        <f t="shared" si="22"/>
        <v>1.5</v>
      </c>
      <c r="D150" s="34">
        <f t="shared" si="22"/>
        <v>1.5</v>
      </c>
      <c r="E150" s="34">
        <f t="shared" si="22"/>
        <v>1.5</v>
      </c>
      <c r="F150" s="34">
        <f t="shared" si="22"/>
        <v>1.5</v>
      </c>
      <c r="G150" s="34">
        <f t="shared" si="22"/>
        <v>1.5</v>
      </c>
      <c r="H150" s="34">
        <f t="shared" si="22"/>
        <v>1.5</v>
      </c>
      <c r="I150" s="34">
        <f t="shared" si="22"/>
        <v>1.5</v>
      </c>
      <c r="J150" s="34">
        <f t="shared" si="22"/>
        <v>1.5</v>
      </c>
      <c r="K150" s="34">
        <f t="shared" si="22"/>
        <v>1.5</v>
      </c>
    </row>
    <row r="151" spans="1:11" x14ac:dyDescent="0.2">
      <c r="A151" s="32" t="s">
        <v>10</v>
      </c>
      <c r="B151" s="32" t="s">
        <v>1</v>
      </c>
      <c r="C151" s="35">
        <v>2</v>
      </c>
      <c r="D151" s="35">
        <v>3</v>
      </c>
      <c r="E151" s="35">
        <v>4</v>
      </c>
      <c r="F151" s="35">
        <v>5</v>
      </c>
      <c r="G151" s="35">
        <v>6</v>
      </c>
      <c r="H151" s="35">
        <v>7</v>
      </c>
      <c r="I151" s="35">
        <v>8</v>
      </c>
      <c r="J151" s="35">
        <v>9</v>
      </c>
      <c r="K151" s="35">
        <v>10</v>
      </c>
    </row>
    <row r="152" spans="1:11" x14ac:dyDescent="0.2">
      <c r="A152" s="32" t="s">
        <v>1</v>
      </c>
      <c r="B152" s="34">
        <f t="shared" si="22"/>
        <v>-0.11815715102876445</v>
      </c>
      <c r="C152" s="34">
        <f t="shared" si="22"/>
        <v>0.36179549274126743</v>
      </c>
      <c r="D152" s="34">
        <f t="shared" si="22"/>
        <v>0.39336001561110612</v>
      </c>
      <c r="E152" s="34">
        <f t="shared" si="22"/>
        <v>0.4257641128142502</v>
      </c>
      <c r="F152" s="34">
        <f t="shared" si="22"/>
        <v>0.45754933101320994</v>
      </c>
      <c r="G152" s="34">
        <f t="shared" si="22"/>
        <v>0.50504054454810898</v>
      </c>
      <c r="H152" s="34">
        <f t="shared" si="22"/>
        <v>0.42427100136903362</v>
      </c>
      <c r="I152" s="34">
        <f t="shared" si="22"/>
        <v>0.32559092499839815</v>
      </c>
      <c r="J152" s="34">
        <f t="shared" si="22"/>
        <v>0.21523259021649621</v>
      </c>
      <c r="K152" s="34">
        <f t="shared" si="22"/>
        <v>5.9357641870643851E-2</v>
      </c>
    </row>
    <row r="153" spans="1:11" x14ac:dyDescent="0.2">
      <c r="A153" s="32">
        <v>2</v>
      </c>
      <c r="B153" s="34">
        <f t="shared" ref="B153:K153" si="23">B71+B112</f>
        <v>-1.1515636935292035</v>
      </c>
      <c r="C153" s="34">
        <f t="shared" si="23"/>
        <v>-0.86856557397387912</v>
      </c>
      <c r="D153" s="34">
        <f t="shared" si="23"/>
        <v>-0.82803207600031525</v>
      </c>
      <c r="E153" s="34">
        <f t="shared" si="23"/>
        <v>-0.2941585785129972</v>
      </c>
      <c r="F153" s="34">
        <f t="shared" si="23"/>
        <v>-0.25256403275726136</v>
      </c>
      <c r="G153" s="34">
        <f t="shared" si="23"/>
        <v>-0.21150506043503303</v>
      </c>
      <c r="H153" s="34">
        <f t="shared" si="23"/>
        <v>-5.4514042751724667E-2</v>
      </c>
      <c r="I153" s="34">
        <f t="shared" si="23"/>
        <v>-1.086299362262219</v>
      </c>
      <c r="J153" s="34">
        <f t="shared" si="23"/>
        <v>-1.1189315278957113</v>
      </c>
      <c r="K153" s="34">
        <f t="shared" si="23"/>
        <v>-1.1515636935292033</v>
      </c>
    </row>
    <row r="154" spans="1:11" x14ac:dyDescent="0.2">
      <c r="A154" s="32">
        <v>3</v>
      </c>
      <c r="B154" s="34">
        <f t="shared" ref="B154:K154" si="24">B72+B113</f>
        <v>-1.1344214876026475</v>
      </c>
      <c r="C154" s="34">
        <f t="shared" si="24"/>
        <v>-0.82528738946535629</v>
      </c>
      <c r="D154" s="34">
        <f t="shared" si="24"/>
        <v>-0.7823705688348408</v>
      </c>
      <c r="E154" s="34">
        <f t="shared" si="24"/>
        <v>-0.33094241722127005</v>
      </c>
      <c r="F154" s="34">
        <f t="shared" si="24"/>
        <v>-0.28916413203834468</v>
      </c>
      <c r="G154" s="34">
        <f t="shared" si="24"/>
        <v>-0.25012230188467299</v>
      </c>
      <c r="H154" s="34">
        <f t="shared" si="24"/>
        <v>-0.11487517708071349</v>
      </c>
      <c r="I154" s="34">
        <f t="shared" si="24"/>
        <v>-1.0614995607110402</v>
      </c>
      <c r="J154" s="34">
        <f t="shared" si="24"/>
        <v>-1.0979605241568438</v>
      </c>
      <c r="K154" s="34">
        <f t="shared" si="24"/>
        <v>-1.1344214876026473</v>
      </c>
    </row>
    <row r="155" spans="1:11" x14ac:dyDescent="0.2">
      <c r="A155" s="32">
        <v>4</v>
      </c>
      <c r="B155" s="34">
        <f t="shared" ref="B155:K155" si="25">B73+B114</f>
        <v>-0.84300398685119537</v>
      </c>
      <c r="C155" s="34">
        <f t="shared" si="25"/>
        <v>-0.35687412333630419</v>
      </c>
      <c r="D155" s="34">
        <f t="shared" si="25"/>
        <v>-0.31042542760964187</v>
      </c>
      <c r="E155" s="34">
        <f t="shared" si="25"/>
        <v>-0.26275908379787472</v>
      </c>
      <c r="F155" s="34">
        <f t="shared" si="25"/>
        <v>-0.21655311816916956</v>
      </c>
      <c r="G155" s="34">
        <f t="shared" si="25"/>
        <v>-0.14026017237428734</v>
      </c>
      <c r="H155" s="34">
        <f t="shared" si="25"/>
        <v>-0.24179468146591232</v>
      </c>
      <c r="I155" s="34">
        <f t="shared" si="25"/>
        <v>-0.48712918095431146</v>
      </c>
      <c r="J155" s="34">
        <f t="shared" si="25"/>
        <v>-0.73607250106251698</v>
      </c>
      <c r="K155" s="34">
        <f t="shared" si="25"/>
        <v>-0.84300398685119537</v>
      </c>
    </row>
    <row r="156" spans="1:11" x14ac:dyDescent="0.2">
      <c r="A156" s="32">
        <v>5</v>
      </c>
      <c r="B156" s="34">
        <f t="shared" ref="B156:K156" si="26">B74+B115</f>
        <v>-0.14666789263035868</v>
      </c>
      <c r="C156" s="34">
        <f t="shared" si="26"/>
        <v>0.2500939818440977</v>
      </c>
      <c r="D156" s="34">
        <f t="shared" si="26"/>
        <v>0.28488543266482846</v>
      </c>
      <c r="E156" s="34">
        <f t="shared" si="26"/>
        <v>0.32066380619062806</v>
      </c>
      <c r="F156" s="34">
        <f t="shared" si="26"/>
        <v>0.35536742210744987</v>
      </c>
      <c r="G156" s="34">
        <f t="shared" si="26"/>
        <v>0.41325061823830811</v>
      </c>
      <c r="H156" s="34">
        <f t="shared" si="26"/>
        <v>0.35379450778718047</v>
      </c>
      <c r="I156" s="34">
        <f t="shared" si="26"/>
        <v>0.26153405101436689</v>
      </c>
      <c r="J156" s="34">
        <f t="shared" si="26"/>
        <v>0.13177753544481252</v>
      </c>
      <c r="K156" s="34">
        <f t="shared" si="26"/>
        <v>-4.4990260383612979E-2</v>
      </c>
    </row>
    <row r="157" spans="1:11" x14ac:dyDescent="0.2">
      <c r="A157" s="32">
        <v>6</v>
      </c>
      <c r="B157" s="34">
        <f t="shared" ref="B157:K157" si="27">B75+B116</f>
        <v>-0.94856291185335895</v>
      </c>
      <c r="C157" s="34">
        <f t="shared" si="27"/>
        <v>-0.59385631641183734</v>
      </c>
      <c r="D157" s="34">
        <f t="shared" si="27"/>
        <v>-0.43958508024873177</v>
      </c>
      <c r="E157" s="34">
        <f t="shared" si="27"/>
        <v>-0.42671917429715833</v>
      </c>
      <c r="F157" s="34">
        <f t="shared" si="27"/>
        <v>-0.38450327237348692</v>
      </c>
      <c r="G157" s="34">
        <f t="shared" si="27"/>
        <v>-0.3510750074008222</v>
      </c>
      <c r="H157" s="34">
        <f t="shared" si="27"/>
        <v>-0.53760597907293595</v>
      </c>
      <c r="I157" s="34">
        <f t="shared" si="27"/>
        <v>-0.6357422255278774</v>
      </c>
      <c r="J157" s="34">
        <f t="shared" si="27"/>
        <v>-0.74754628739794649</v>
      </c>
      <c r="K157" s="34">
        <f t="shared" si="27"/>
        <v>-0.87755699469359594</v>
      </c>
    </row>
    <row r="158" spans="1:11" x14ac:dyDescent="0.2">
      <c r="A158" s="32">
        <v>7</v>
      </c>
      <c r="B158" s="34">
        <f t="shared" ref="B158:K158" si="28">B76+B117</f>
        <v>-1.0790915743873279</v>
      </c>
      <c r="C158" s="34">
        <f t="shared" si="28"/>
        <v>-0.33433653436057464</v>
      </c>
      <c r="D158" s="34">
        <f t="shared" si="28"/>
        <v>-0.28574584727092445</v>
      </c>
      <c r="E158" s="34">
        <f t="shared" si="28"/>
        <v>-0.25952154930559934</v>
      </c>
      <c r="F158" s="34">
        <f t="shared" si="28"/>
        <v>-0.20888760086639024</v>
      </c>
      <c r="G158" s="34">
        <f t="shared" si="28"/>
        <v>-0.14239242786699591</v>
      </c>
      <c r="H158" s="34">
        <f t="shared" si="28"/>
        <v>-0.13761559916085564</v>
      </c>
      <c r="I158" s="34">
        <f t="shared" si="28"/>
        <v>-0.77631155441061295</v>
      </c>
      <c r="J158" s="34">
        <f t="shared" si="28"/>
        <v>-0.88309528310629859</v>
      </c>
      <c r="K158" s="34">
        <f t="shared" si="28"/>
        <v>-1.0080856572275643</v>
      </c>
    </row>
    <row r="159" spans="1:11" x14ac:dyDescent="0.2">
      <c r="A159" s="32">
        <v>8</v>
      </c>
      <c r="B159" s="34">
        <f t="shared" ref="B159:K159" si="29">B77+B118</f>
        <v>-1.2096202369212965</v>
      </c>
      <c r="C159" s="34">
        <f t="shared" si="29"/>
        <v>-0.15179775081345681</v>
      </c>
      <c r="D159" s="34">
        <f t="shared" si="29"/>
        <v>-0.10768840926926226</v>
      </c>
      <c r="E159" s="34">
        <f t="shared" si="29"/>
        <v>-8.4288481449881436E-2</v>
      </c>
      <c r="F159" s="34">
        <f t="shared" si="29"/>
        <v>-3.971728983679923E-2</v>
      </c>
      <c r="G159" s="34">
        <f t="shared" si="29"/>
        <v>4.2605434393068853E-2</v>
      </c>
      <c r="H159" s="34">
        <f t="shared" si="29"/>
        <v>0.1644148787274855</v>
      </c>
      <c r="I159" s="34">
        <f t="shared" si="29"/>
        <v>-0.11979655131731248</v>
      </c>
      <c r="J159" s="34">
        <f t="shared" si="29"/>
        <v>-0.42037266399643525</v>
      </c>
      <c r="K159" s="34">
        <f t="shared" si="29"/>
        <v>-1.1386143197615333</v>
      </c>
    </row>
    <row r="160" spans="1:11" x14ac:dyDescent="0.2">
      <c r="A160" s="32">
        <v>9</v>
      </c>
      <c r="B160" s="34">
        <f t="shared" ref="B160:K160" si="30">B78+B119</f>
        <v>-1.4087177231614891</v>
      </c>
      <c r="C160" s="34">
        <f t="shared" si="30"/>
        <v>4.7904125343225523E-2</v>
      </c>
      <c r="D160" s="34">
        <f t="shared" si="30"/>
        <v>8.7077064769219836E-2</v>
      </c>
      <c r="E160" s="34">
        <f t="shared" si="30"/>
        <v>0.10689482958747099</v>
      </c>
      <c r="F160" s="34">
        <f t="shared" si="30"/>
        <v>0.14682558818369218</v>
      </c>
      <c r="G160" s="34">
        <f t="shared" si="30"/>
        <v>0.21721047043513819</v>
      </c>
      <c r="H160" s="34">
        <f t="shared" si="30"/>
        <v>-1.1822876894992107</v>
      </c>
      <c r="I160" s="34">
        <f t="shared" si="30"/>
        <v>0.19675243487078509</v>
      </c>
      <c r="J160" s="34">
        <f t="shared" si="30"/>
        <v>-0.10435610692530339</v>
      </c>
      <c r="K160" s="34">
        <f t="shared" si="30"/>
        <v>-1.3377118060017259</v>
      </c>
    </row>
    <row r="161" spans="1:14" x14ac:dyDescent="0.2">
      <c r="A161" s="32">
        <v>10</v>
      </c>
      <c r="B161" s="34">
        <f t="shared" ref="B161:K163" si="31">B79+B120</f>
        <v>-1.7449528568141301</v>
      </c>
      <c r="C161" s="34">
        <f t="shared" si="31"/>
        <v>-1.71046053607784</v>
      </c>
      <c r="D161" s="34">
        <f t="shared" si="31"/>
        <v>-1.7099537911843463</v>
      </c>
      <c r="E161" s="34">
        <f t="shared" si="31"/>
        <v>-1.7094204164667817</v>
      </c>
      <c r="F161" s="34">
        <f t="shared" si="31"/>
        <v>-1.7089609497545724</v>
      </c>
      <c r="G161" s="34">
        <f t="shared" si="31"/>
        <v>-1.70725588556268</v>
      </c>
      <c r="H161" s="34">
        <f t="shared" si="31"/>
        <v>-1.7037036467746889</v>
      </c>
      <c r="I161" s="34">
        <f t="shared" si="31"/>
        <v>-1.7029838379716975</v>
      </c>
      <c r="J161" s="34">
        <f t="shared" si="31"/>
        <v>-1.7016652067465778</v>
      </c>
      <c r="K161" s="34">
        <f t="shared" si="31"/>
        <v>-1.7094498982342483</v>
      </c>
    </row>
    <row r="163" spans="1:14" x14ac:dyDescent="0.2">
      <c r="A163" s="37" t="s">
        <v>11</v>
      </c>
      <c r="B163" s="38"/>
      <c r="C163" s="34">
        <f t="shared" si="31"/>
        <v>-1</v>
      </c>
    </row>
    <row r="164" spans="1:14" ht="16" thickBot="1" x14ac:dyDescent="0.25"/>
    <row r="165" spans="1:14" ht="25" thickBot="1" x14ac:dyDescent="0.35">
      <c r="A165" s="444" t="s">
        <v>242</v>
      </c>
      <c r="B165" s="445"/>
      <c r="C165" s="445"/>
      <c r="D165" s="445"/>
      <c r="E165" s="445"/>
      <c r="F165" s="445"/>
      <c r="G165" s="445"/>
      <c r="H165" s="445"/>
      <c r="I165" s="445"/>
      <c r="J165" s="445"/>
      <c r="K165" s="446"/>
      <c r="M165" s="358" t="s">
        <v>2</v>
      </c>
      <c r="N165" s="33">
        <f>SUM(B167:K181,B183:K191,B193:K202,C204)</f>
        <v>-159.00176530479519</v>
      </c>
    </row>
    <row r="166" spans="1:14" x14ac:dyDescent="0.2">
      <c r="A166" s="147" t="s">
        <v>9</v>
      </c>
      <c r="B166" s="147" t="s">
        <v>1</v>
      </c>
      <c r="C166" s="147">
        <v>2</v>
      </c>
      <c r="D166" s="147">
        <v>3</v>
      </c>
      <c r="E166" s="147">
        <v>4</v>
      </c>
      <c r="F166" s="147">
        <v>5</v>
      </c>
      <c r="G166" s="147">
        <v>6</v>
      </c>
      <c r="H166" s="147">
        <v>7</v>
      </c>
      <c r="I166" s="147">
        <v>8</v>
      </c>
      <c r="J166" s="147">
        <v>9</v>
      </c>
      <c r="K166" s="147">
        <v>10</v>
      </c>
    </row>
    <row r="167" spans="1:14" x14ac:dyDescent="0.2">
      <c r="A167" s="32">
        <v>5</v>
      </c>
      <c r="B167" s="34">
        <f>B126-B3</f>
        <v>-0.74524139141778434</v>
      </c>
      <c r="C167" s="34">
        <f t="shared" ref="C167:K167" si="32">C126-C3</f>
        <v>-0.74035000691013164</v>
      </c>
      <c r="D167" s="34">
        <f t="shared" si="32"/>
        <v>-0.7327218487388254</v>
      </c>
      <c r="E167" s="34">
        <f t="shared" si="32"/>
        <v>-0.72536549155982188</v>
      </c>
      <c r="F167" s="34">
        <f t="shared" si="32"/>
        <v>-0.71899553720821707</v>
      </c>
      <c r="G167" s="34">
        <f t="shared" si="32"/>
        <v>-0.72829452475616618</v>
      </c>
      <c r="H167" s="34">
        <f t="shared" si="32"/>
        <v>-0.93170958815738669</v>
      </c>
      <c r="I167" s="34">
        <f t="shared" si="32"/>
        <v>-0.89820605835903378</v>
      </c>
      <c r="J167" s="34">
        <f t="shared" si="32"/>
        <v>-0.85231647453775217</v>
      </c>
      <c r="K167" s="34">
        <f t="shared" si="32"/>
        <v>-0.79382024094830539</v>
      </c>
    </row>
    <row r="168" spans="1:14" x14ac:dyDescent="0.2">
      <c r="A168" s="32">
        <v>6</v>
      </c>
      <c r="B168" s="34">
        <f t="shared" ref="B168:K168" si="33">B127-B4</f>
        <v>-0.7147345841316366</v>
      </c>
      <c r="C168" s="34">
        <f t="shared" si="33"/>
        <v>-0.68452827200533628</v>
      </c>
      <c r="D168" s="34">
        <f t="shared" si="33"/>
        <v>-0.67507949082623253</v>
      </c>
      <c r="E168" s="34">
        <f t="shared" si="33"/>
        <v>-0.66579718233552243</v>
      </c>
      <c r="F168" s="34">
        <f t="shared" si="33"/>
        <v>-0.6578207068491877</v>
      </c>
      <c r="G168" s="34">
        <f t="shared" si="33"/>
        <v>-0.65855508983847899</v>
      </c>
      <c r="H168" s="34">
        <f t="shared" si="33"/>
        <v>-0.83479824195282448</v>
      </c>
      <c r="I168" s="34">
        <f t="shared" si="33"/>
        <v>-0.84425767939025542</v>
      </c>
      <c r="J168" s="34">
        <f t="shared" si="33"/>
        <v>-0.80531982395911772</v>
      </c>
      <c r="K168" s="34">
        <f t="shared" si="33"/>
        <v>-0.75391382530975182</v>
      </c>
    </row>
    <row r="169" spans="1:14" x14ac:dyDescent="0.2">
      <c r="A169" s="32">
        <v>7</v>
      </c>
      <c r="B169" s="34">
        <f t="shared" ref="B169:K169" si="34">B128-B5</f>
        <v>-0.63185786831762059</v>
      </c>
      <c r="C169" s="34">
        <f t="shared" si="34"/>
        <v>-0.50072714819504482</v>
      </c>
      <c r="D169" s="34">
        <f t="shared" si="34"/>
        <v>-0.48229289453526625</v>
      </c>
      <c r="E169" s="34">
        <f t="shared" si="34"/>
        <v>-0.46371957190671109</v>
      </c>
      <c r="F169" s="34">
        <f t="shared" si="34"/>
        <v>-0.44689822950995567</v>
      </c>
      <c r="G169" s="34">
        <f t="shared" si="34"/>
        <v>-0.42726578722127007</v>
      </c>
      <c r="H169" s="34">
        <f t="shared" si="34"/>
        <v>-0.58231680207501335</v>
      </c>
      <c r="I169" s="34">
        <f t="shared" si="34"/>
        <v>-0.67663369044850286</v>
      </c>
      <c r="J169" s="34">
        <f t="shared" si="34"/>
        <v>-0.69178939441114606</v>
      </c>
      <c r="K169" s="34">
        <f t="shared" si="34"/>
        <v>-0.66649035282936442</v>
      </c>
    </row>
    <row r="170" spans="1:14" x14ac:dyDescent="0.2">
      <c r="A170" s="32">
        <v>8</v>
      </c>
      <c r="B170" s="34">
        <f t="shared" ref="B170:K170" si="35">B129-B6</f>
        <v>-0.5126636522604946</v>
      </c>
      <c r="C170" s="34">
        <f t="shared" si="35"/>
        <v>-0.33507593532749852</v>
      </c>
      <c r="D170" s="34">
        <f t="shared" si="35"/>
        <v>-0.31843069014029662</v>
      </c>
      <c r="E170" s="34">
        <f t="shared" si="35"/>
        <v>-0.30154355707508351</v>
      </c>
      <c r="F170" s="34">
        <f t="shared" si="35"/>
        <v>-0.28735775415220322</v>
      </c>
      <c r="G170" s="34">
        <f t="shared" si="35"/>
        <v>-0.25522032247051052</v>
      </c>
      <c r="H170" s="34">
        <f t="shared" si="35"/>
        <v>-0.32400212082965518</v>
      </c>
      <c r="I170" s="34">
        <f t="shared" si="35"/>
        <v>-0.42723090529565516</v>
      </c>
      <c r="J170" s="34">
        <f t="shared" si="35"/>
        <v>-0.5258861690642993</v>
      </c>
      <c r="K170" s="34">
        <f t="shared" si="35"/>
        <v>-0.54122660071088169</v>
      </c>
    </row>
    <row r="171" spans="1:14" x14ac:dyDescent="0.2">
      <c r="A171" s="32">
        <v>9</v>
      </c>
      <c r="B171" s="34">
        <f t="shared" ref="B171:K171" si="36">B130-B7</f>
        <v>0</v>
      </c>
      <c r="C171" s="34">
        <f t="shared" si="36"/>
        <v>-5.0493974904727734E-2</v>
      </c>
      <c r="D171" s="34">
        <f t="shared" si="36"/>
        <v>-0.14932228501333322</v>
      </c>
      <c r="E171" s="34">
        <f t="shared" si="36"/>
        <v>-0.16833172512447114</v>
      </c>
      <c r="F171" s="34">
        <f t="shared" si="36"/>
        <v>-0.18857962427498137</v>
      </c>
      <c r="G171" s="34">
        <f t="shared" si="36"/>
        <v>-0.19480746043135272</v>
      </c>
      <c r="H171" s="34">
        <f t="shared" si="36"/>
        <v>0</v>
      </c>
      <c r="I171" s="34">
        <f t="shared" si="36"/>
        <v>0</v>
      </c>
      <c r="J171" s="34">
        <f t="shared" si="36"/>
        <v>0</v>
      </c>
      <c r="K171" s="34">
        <f t="shared" si="36"/>
        <v>0</v>
      </c>
    </row>
    <row r="172" spans="1:14" x14ac:dyDescent="0.2">
      <c r="A172" s="32">
        <v>10</v>
      </c>
      <c r="B172" s="34">
        <f t="shared" ref="B172:K172" si="37">B131-B8</f>
        <v>0</v>
      </c>
      <c r="C172" s="34">
        <f t="shared" si="37"/>
        <v>-0.10884543059820151</v>
      </c>
      <c r="D172" s="34">
        <f t="shared" si="37"/>
        <v>-0.12443523751111096</v>
      </c>
      <c r="E172" s="34">
        <f t="shared" si="37"/>
        <v>-0.14027643760372588</v>
      </c>
      <c r="F172" s="34">
        <f t="shared" si="37"/>
        <v>-0.15714968689581776</v>
      </c>
      <c r="G172" s="34">
        <f t="shared" si="37"/>
        <v>-0.16233955035946035</v>
      </c>
      <c r="H172" s="34">
        <f t="shared" si="37"/>
        <v>-3.861794749525721E-2</v>
      </c>
      <c r="I172" s="34">
        <f t="shared" si="37"/>
        <v>-2.5101665871916923E-2</v>
      </c>
      <c r="J172" s="34">
        <f t="shared" si="37"/>
        <v>-1.2550832935958489E-2</v>
      </c>
      <c r="K172" s="34">
        <f t="shared" si="37"/>
        <v>0</v>
      </c>
    </row>
    <row r="173" spans="1:14" x14ac:dyDescent="0.2">
      <c r="A173" s="32">
        <v>11</v>
      </c>
      <c r="B173" s="34">
        <f t="shared" ref="B173:K173" si="38">B132-B9</f>
        <v>5.5511151231257827E-17</v>
      </c>
      <c r="C173" s="34">
        <f t="shared" si="38"/>
        <v>-0.10884543059820173</v>
      </c>
      <c r="D173" s="34">
        <f t="shared" si="38"/>
        <v>-0.12443523751111085</v>
      </c>
      <c r="E173" s="34">
        <f t="shared" si="38"/>
        <v>-0.14027643760372577</v>
      </c>
      <c r="F173" s="34">
        <f t="shared" si="38"/>
        <v>-0.15714968689581754</v>
      </c>
      <c r="G173" s="34">
        <f t="shared" si="38"/>
        <v>-0.16233955035946046</v>
      </c>
      <c r="H173" s="34">
        <f t="shared" si="38"/>
        <v>-3.8617947495257154E-2</v>
      </c>
      <c r="I173" s="34">
        <f t="shared" si="38"/>
        <v>-2.5101665871916812E-2</v>
      </c>
      <c r="J173" s="34">
        <f t="shared" si="38"/>
        <v>-1.2550832935958489E-2</v>
      </c>
      <c r="K173" s="34">
        <f t="shared" si="38"/>
        <v>-5.5511151231257827E-17</v>
      </c>
    </row>
    <row r="174" spans="1:14" x14ac:dyDescent="0.2">
      <c r="A174" s="32">
        <v>12</v>
      </c>
      <c r="B174" s="34">
        <f t="shared" ref="B174:K174" si="39">B133-B10</f>
        <v>-0.48290232807651945</v>
      </c>
      <c r="C174" s="34">
        <f t="shared" si="39"/>
        <v>-0.34046633044519931</v>
      </c>
      <c r="D174" s="34">
        <f t="shared" si="39"/>
        <v>-0.33323908980697525</v>
      </c>
      <c r="E174" s="34">
        <f t="shared" si="39"/>
        <v>-0.32823114757822019</v>
      </c>
      <c r="F174" s="34">
        <f t="shared" si="39"/>
        <v>-0.34506942753374559</v>
      </c>
      <c r="G174" s="34">
        <f t="shared" si="39"/>
        <v>-0.31722502427272303</v>
      </c>
      <c r="H174" s="34">
        <f t="shared" si="39"/>
        <v>-0.32475826455562168</v>
      </c>
      <c r="I174" s="34">
        <f t="shared" si="39"/>
        <v>-0.3641674205035913</v>
      </c>
      <c r="J174" s="34">
        <f t="shared" si="39"/>
        <v>-0.40753300678901083</v>
      </c>
      <c r="K174" s="34">
        <f t="shared" si="39"/>
        <v>-0.45686080569532805</v>
      </c>
    </row>
    <row r="175" spans="1:14" x14ac:dyDescent="0.2">
      <c r="A175" s="32">
        <v>13</v>
      </c>
      <c r="B175" s="34">
        <f t="shared" ref="B175:K175" si="40">B134-B11</f>
        <v>-0.50999955818470677</v>
      </c>
      <c r="C175" s="34">
        <f t="shared" si="40"/>
        <v>-0.38810600658918482</v>
      </c>
      <c r="D175" s="34">
        <f t="shared" si="40"/>
        <v>-0.40483113913855484</v>
      </c>
      <c r="E175" s="34">
        <f t="shared" si="40"/>
        <v>-0.42155076636594974</v>
      </c>
      <c r="F175" s="34">
        <f t="shared" si="40"/>
        <v>-0.44176369617989364</v>
      </c>
      <c r="G175" s="34">
        <f t="shared" si="40"/>
        <v>-0.41495726561159962</v>
      </c>
      <c r="H175" s="34">
        <f t="shared" si="40"/>
        <v>-0.3415210220728942</v>
      </c>
      <c r="I175" s="34">
        <f t="shared" si="40"/>
        <v>-0.38242171387526513</v>
      </c>
      <c r="J175" s="34">
        <f t="shared" si="40"/>
        <v>-0.4281655961152539</v>
      </c>
      <c r="K175" s="34">
        <f t="shared" si="40"/>
        <v>-0.48074629331933144</v>
      </c>
    </row>
    <row r="176" spans="1:14" x14ac:dyDescent="0.2">
      <c r="A176" s="32">
        <v>14</v>
      </c>
      <c r="B176" s="34">
        <f t="shared" ref="B176:K176" si="41">B135-B12</f>
        <v>-0.5398230098042367</v>
      </c>
      <c r="C176" s="34">
        <f t="shared" si="41"/>
        <v>-0.47513942397580955</v>
      </c>
      <c r="D176" s="34">
        <f t="shared" si="41"/>
        <v>-0.49498251790776127</v>
      </c>
      <c r="E176" s="34">
        <f t="shared" si="41"/>
        <v>-0.51487038515367933</v>
      </c>
      <c r="F176" s="34">
        <f t="shared" si="41"/>
        <v>-0.53845796482604158</v>
      </c>
      <c r="G176" s="34">
        <f t="shared" si="41"/>
        <v>-0.51268950695047577</v>
      </c>
      <c r="H176" s="34">
        <f t="shared" si="41"/>
        <v>-0.36229986267936398</v>
      </c>
      <c r="I176" s="34">
        <f t="shared" si="41"/>
        <v>-0.4043924623233458</v>
      </c>
      <c r="J176" s="34">
        <f t="shared" si="41"/>
        <v>-0.45216546462206325</v>
      </c>
      <c r="K176" s="34">
        <f t="shared" si="41"/>
        <v>-0.50758741263211893</v>
      </c>
    </row>
    <row r="177" spans="1:11" x14ac:dyDescent="0.2">
      <c r="A177" s="32">
        <v>15</v>
      </c>
      <c r="B177" s="34">
        <f t="shared" ref="B177:K177" si="42">B136-B13</f>
        <v>-0.57217795282715611</v>
      </c>
      <c r="C177" s="34">
        <f t="shared" si="42"/>
        <v>-0.56217284136243428</v>
      </c>
      <c r="D177" s="34">
        <f t="shared" si="42"/>
        <v>-0.58513389667696791</v>
      </c>
      <c r="E177" s="34">
        <f t="shared" si="42"/>
        <v>-0.60819000394140876</v>
      </c>
      <c r="F177" s="34">
        <f t="shared" si="42"/>
        <v>-0.63515223347218941</v>
      </c>
      <c r="G177" s="34">
        <f t="shared" si="42"/>
        <v>-0.61042174828935236</v>
      </c>
      <c r="H177" s="34">
        <f t="shared" si="42"/>
        <v>-0.3868079232972314</v>
      </c>
      <c r="I177" s="34">
        <f t="shared" si="42"/>
        <v>-0.42981420477094678</v>
      </c>
      <c r="J177" s="34">
        <f t="shared" si="42"/>
        <v>-0.47929209236797049</v>
      </c>
      <c r="K177" s="34">
        <f t="shared" si="42"/>
        <v>-0.53717304708449243</v>
      </c>
    </row>
    <row r="178" spans="1:11" x14ac:dyDescent="0.2">
      <c r="A178" s="32">
        <v>16</v>
      </c>
      <c r="B178" s="34">
        <f t="shared" ref="B178:K178" si="43">B137-B14</f>
        <v>-0.63383839015669485</v>
      </c>
      <c r="C178" s="34">
        <f t="shared" si="43"/>
        <v>-0.64920625874905891</v>
      </c>
      <c r="D178" s="34">
        <f t="shared" si="43"/>
        <v>-0.67528527544617456</v>
      </c>
      <c r="E178" s="34">
        <f t="shared" si="43"/>
        <v>-0.70150962272913864</v>
      </c>
      <c r="F178" s="34">
        <f t="shared" si="43"/>
        <v>-0.73184650211833746</v>
      </c>
      <c r="G178" s="34">
        <f t="shared" si="43"/>
        <v>-0.70815398962822862</v>
      </c>
      <c r="H178" s="34">
        <f t="shared" si="43"/>
        <v>-0.41477883106853958</v>
      </c>
      <c r="I178" s="34">
        <f t="shared" si="43"/>
        <v>-0.45844044164667441</v>
      </c>
      <c r="J178" s="34">
        <f t="shared" si="43"/>
        <v>-0.50932213940732529</v>
      </c>
      <c r="K178" s="34">
        <f t="shared" si="43"/>
        <v>-0.56930715988076663</v>
      </c>
    </row>
    <row r="179" spans="1:11" x14ac:dyDescent="0.2">
      <c r="A179" s="32">
        <v>17</v>
      </c>
      <c r="B179" s="34">
        <f t="shared" ref="B179:K179" si="44">B138-B15</f>
        <v>-0.82766926587284928</v>
      </c>
      <c r="C179" s="34">
        <f t="shared" si="44"/>
        <v>-0.9193270001719418</v>
      </c>
      <c r="D179" s="34">
        <f t="shared" si="44"/>
        <v>-0.94613214919199529</v>
      </c>
      <c r="E179" s="34">
        <f t="shared" si="44"/>
        <v>-0.97344960886407272</v>
      </c>
      <c r="F179" s="34">
        <f t="shared" si="44"/>
        <v>-1.0010298834558231</v>
      </c>
      <c r="G179" s="34">
        <f t="shared" si="44"/>
        <v>-1.0292443446967043</v>
      </c>
      <c r="H179" s="34">
        <f t="shared" si="44"/>
        <v>-0.86016267427243109</v>
      </c>
      <c r="I179" s="34">
        <f t="shared" si="44"/>
        <v>-0.63001437823744766</v>
      </c>
      <c r="J179" s="34">
        <f t="shared" si="44"/>
        <v>-0.6842355407624765</v>
      </c>
      <c r="K179" s="34">
        <f t="shared" si="44"/>
        <v>-0.75666334871308627</v>
      </c>
    </row>
    <row r="180" spans="1:11" x14ac:dyDescent="0.2">
      <c r="A180" s="32">
        <v>18</v>
      </c>
      <c r="B180" s="34">
        <f t="shared" ref="B180:K180" si="45">B139-B16</f>
        <v>-1.1672088919647297</v>
      </c>
      <c r="C180" s="34">
        <f t="shared" si="45"/>
        <v>-1.3666191673391235</v>
      </c>
      <c r="D180" s="34">
        <f t="shared" si="45"/>
        <v>-1.3883100131257742</v>
      </c>
      <c r="E180" s="34">
        <f t="shared" si="45"/>
        <v>-1.4107781018526413</v>
      </c>
      <c r="F180" s="34">
        <f t="shared" si="45"/>
        <v>-1.4300803301471054</v>
      </c>
      <c r="G180" s="34">
        <f t="shared" si="45"/>
        <v>-1.4984020102313227</v>
      </c>
      <c r="H180" s="34">
        <f t="shared" si="45"/>
        <v>-1.5818418568357624</v>
      </c>
      <c r="I180" s="34">
        <f t="shared" si="45"/>
        <v>-1.2880630592310376</v>
      </c>
      <c r="J180" s="34">
        <f t="shared" si="45"/>
        <v>-1.0498935996306558</v>
      </c>
      <c r="K180" s="34">
        <f t="shared" si="45"/>
        <v>-1.0962029748049664</v>
      </c>
    </row>
    <row r="181" spans="1:11" x14ac:dyDescent="0.2">
      <c r="A181" s="32">
        <v>19</v>
      </c>
      <c r="B181" s="34">
        <f t="shared" ref="B181:K183" si="46">B140-B17</f>
        <v>-1.5410329299097221</v>
      </c>
      <c r="C181" s="34">
        <f t="shared" si="46"/>
        <v>-1.8444595951419935</v>
      </c>
      <c r="D181" s="34">
        <f t="shared" si="46"/>
        <v>-1.8604287132818786</v>
      </c>
      <c r="E181" s="34">
        <f t="shared" si="46"/>
        <v>-1.8770531933022672</v>
      </c>
      <c r="F181" s="34">
        <f t="shared" si="46"/>
        <v>-1.8914946399719486</v>
      </c>
      <c r="G181" s="34">
        <f t="shared" si="46"/>
        <v>-1.9410854870159462</v>
      </c>
      <c r="H181" s="34">
        <f t="shared" si="46"/>
        <v>-2.0468759538300936</v>
      </c>
      <c r="I181" s="34">
        <f t="shared" si="46"/>
        <v>-2.0211736355581</v>
      </c>
      <c r="J181" s="34">
        <f t="shared" si="46"/>
        <v>-1.7187455221512986</v>
      </c>
      <c r="K181" s="34">
        <f t="shared" si="46"/>
        <v>-1.4700270127499588</v>
      </c>
    </row>
    <row r="182" spans="1:11" x14ac:dyDescent="0.2">
      <c r="A182" s="32" t="s">
        <v>4</v>
      </c>
      <c r="B182" s="32" t="s">
        <v>1</v>
      </c>
      <c r="C182" s="35">
        <v>2</v>
      </c>
      <c r="D182" s="35">
        <v>3</v>
      </c>
      <c r="E182" s="35">
        <v>4</v>
      </c>
      <c r="F182" s="35">
        <v>5</v>
      </c>
      <c r="G182" s="35">
        <v>6</v>
      </c>
      <c r="H182" s="35">
        <v>7</v>
      </c>
      <c r="I182" s="35">
        <v>8</v>
      </c>
      <c r="J182" s="35">
        <v>9</v>
      </c>
      <c r="K182" s="35">
        <v>10</v>
      </c>
    </row>
    <row r="183" spans="1:11" x14ac:dyDescent="0.2">
      <c r="A183" s="32">
        <v>13</v>
      </c>
      <c r="B183" s="34">
        <f t="shared" si="46"/>
        <v>-0.45278380876097246</v>
      </c>
      <c r="C183" s="34">
        <f t="shared" si="46"/>
        <v>-0.29235877956064837</v>
      </c>
      <c r="D183" s="34">
        <f t="shared" si="46"/>
        <v>-0.28044328792097956</v>
      </c>
      <c r="E183" s="34">
        <f t="shared" si="46"/>
        <v>-0.2684929282942517</v>
      </c>
      <c r="F183" s="34">
        <f t="shared" si="46"/>
        <v>-0.25884775226784662</v>
      </c>
      <c r="G183" s="34">
        <f t="shared" si="46"/>
        <v>-0.24168778599645863</v>
      </c>
      <c r="H183" s="34">
        <f t="shared" si="46"/>
        <v>-0.36803999118778474</v>
      </c>
      <c r="I183" s="34">
        <f t="shared" si="46"/>
        <v>-0.40866063795871771</v>
      </c>
      <c r="J183" s="34">
        <f t="shared" si="46"/>
        <v>-0.43875360785376233</v>
      </c>
      <c r="K183" s="34">
        <f t="shared" si="46"/>
        <v>-0.45569338506803053</v>
      </c>
    </row>
    <row r="184" spans="1:11" x14ac:dyDescent="0.2">
      <c r="A184" s="32">
        <v>14</v>
      </c>
      <c r="B184" s="34">
        <f t="shared" ref="B184:K184" si="47">B143-B20</f>
        <v>-0.42343599265375775</v>
      </c>
      <c r="C184" s="34">
        <f t="shared" si="47"/>
        <v>-0.26811450385317792</v>
      </c>
      <c r="D184" s="34">
        <f t="shared" si="47"/>
        <v>-0.25713121344751833</v>
      </c>
      <c r="E184" s="34">
        <f t="shared" si="47"/>
        <v>-0.24609719573232669</v>
      </c>
      <c r="F184" s="34">
        <f t="shared" si="47"/>
        <v>-0.23737950945936817</v>
      </c>
      <c r="G184" s="34">
        <f t="shared" si="47"/>
        <v>-0.21915980549079828</v>
      </c>
      <c r="H184" s="34">
        <f t="shared" si="47"/>
        <v>-0.32516178450326094</v>
      </c>
      <c r="I184" s="34">
        <f t="shared" si="47"/>
        <v>-0.36788078722561479</v>
      </c>
      <c r="J184" s="34">
        <f t="shared" si="47"/>
        <v>-0.4012851065395584</v>
      </c>
      <c r="K184" s="34">
        <f t="shared" si="47"/>
        <v>-0.42319612821800145</v>
      </c>
    </row>
    <row r="185" spans="1:11" x14ac:dyDescent="0.2">
      <c r="A185" s="32">
        <v>15</v>
      </c>
      <c r="B185" s="34">
        <f t="shared" ref="B185:K185" si="48">B144-B21</f>
        <v>-0.39437624098035157</v>
      </c>
      <c r="C185" s="34">
        <f t="shared" si="48"/>
        <v>-0.24560196212481242</v>
      </c>
      <c r="D185" s="34">
        <f t="shared" si="48"/>
        <v>-0.23548428715073283</v>
      </c>
      <c r="E185" s="34">
        <f t="shared" si="48"/>
        <v>-0.22530115835339615</v>
      </c>
      <c r="F185" s="34">
        <f t="shared" si="48"/>
        <v>-0.21744471256578143</v>
      </c>
      <c r="G185" s="34">
        <f t="shared" si="48"/>
        <v>-0.19824096644982842</v>
      </c>
      <c r="H185" s="34">
        <f t="shared" si="48"/>
        <v>-0.28268257828806181</v>
      </c>
      <c r="I185" s="34">
        <f t="shared" si="48"/>
        <v>-0.32754878725950465</v>
      </c>
      <c r="J185" s="34">
        <f t="shared" si="48"/>
        <v>-0.36425952729129918</v>
      </c>
      <c r="K185" s="34">
        <f t="shared" si="48"/>
        <v>-0.3910597360432706</v>
      </c>
    </row>
    <row r="186" spans="1:11" x14ac:dyDescent="0.2">
      <c r="A186" s="32">
        <v>16</v>
      </c>
      <c r="B186" s="34">
        <f t="shared" ref="B186:K186" si="49">B145-B22</f>
        <v>-0.37341451363950384</v>
      </c>
      <c r="C186" s="34">
        <f t="shared" si="49"/>
        <v>-0.22469745909132999</v>
      </c>
      <c r="D186" s="34">
        <f t="shared" si="49"/>
        <v>-0.21538356987514634</v>
      </c>
      <c r="E186" s="34">
        <f t="shared" si="49"/>
        <v>-0.20599055221581819</v>
      </c>
      <c r="F186" s="34">
        <f t="shared" si="49"/>
        <v>-0.19893382973602231</v>
      </c>
      <c r="G186" s="34">
        <f t="shared" si="49"/>
        <v>-0.17881633019749904</v>
      </c>
      <c r="H186" s="34">
        <f t="shared" si="49"/>
        <v>-0.24076413883577666</v>
      </c>
      <c r="I186" s="34">
        <f t="shared" si="49"/>
        <v>-0.28780871984231227</v>
      </c>
      <c r="J186" s="34">
        <f t="shared" si="49"/>
        <v>-0.32780476135116748</v>
      </c>
      <c r="K186" s="34">
        <f t="shared" si="49"/>
        <v>-0.35939845877823418</v>
      </c>
    </row>
    <row r="187" spans="1:11" x14ac:dyDescent="0.2">
      <c r="A187" s="32">
        <v>17</v>
      </c>
      <c r="B187" s="34">
        <f t="shared" ref="B187:K187" si="50">B146-B23</f>
        <v>-0.33513122303639092</v>
      </c>
      <c r="C187" s="34">
        <f t="shared" si="50"/>
        <v>-0.11539704975688164</v>
      </c>
      <c r="D187" s="34">
        <f t="shared" si="50"/>
        <v>-9.8315235997432734E-2</v>
      </c>
      <c r="E187" s="34">
        <f t="shared" si="50"/>
        <v>-8.0950162266561543E-2</v>
      </c>
      <c r="F187" s="34">
        <f t="shared" si="50"/>
        <v>-6.5960609209043411E-2</v>
      </c>
      <c r="G187" s="34">
        <f t="shared" si="50"/>
        <v>-3.428740671396141E-2</v>
      </c>
      <c r="H187" s="34">
        <f t="shared" si="50"/>
        <v>-0.10619951716887577</v>
      </c>
      <c r="I187" s="34">
        <f t="shared" si="50"/>
        <v>-0.20728876437922766</v>
      </c>
      <c r="J187" s="34">
        <f t="shared" si="50"/>
        <v>-0.26374839258250654</v>
      </c>
      <c r="K187" s="34">
        <f t="shared" si="50"/>
        <v>-0.31565703082154972</v>
      </c>
    </row>
    <row r="188" spans="1:11" x14ac:dyDescent="0.2">
      <c r="A188" s="32">
        <v>18</v>
      </c>
      <c r="B188" s="34">
        <f t="shared" ref="B188:K188" si="51">B147-B24</f>
        <v>-0.29171690224965796</v>
      </c>
      <c r="C188" s="34">
        <f t="shared" si="51"/>
        <v>-0.11083776945184454</v>
      </c>
      <c r="D188" s="34">
        <f t="shared" si="51"/>
        <v>-9.5094034673484484E-2</v>
      </c>
      <c r="E188" s="34">
        <f t="shared" si="51"/>
        <v>-7.9127027045589382E-2</v>
      </c>
      <c r="F188" s="34">
        <f t="shared" si="51"/>
        <v>-6.1485386248706919E-2</v>
      </c>
      <c r="G188" s="34">
        <f t="shared" si="51"/>
        <v>-6.4276984327565567E-2</v>
      </c>
      <c r="H188" s="34">
        <f t="shared" si="51"/>
        <v>-0.21822414841119747</v>
      </c>
      <c r="I188" s="34">
        <f t="shared" si="51"/>
        <v>-0.16096982572757601</v>
      </c>
      <c r="J188" s="34">
        <f t="shared" si="51"/>
        <v>-0.20202595427417014</v>
      </c>
      <c r="K188" s="34">
        <f t="shared" si="51"/>
        <v>-0.26112188247388274</v>
      </c>
    </row>
    <row r="189" spans="1:11" x14ac:dyDescent="0.2">
      <c r="A189" s="32">
        <v>19</v>
      </c>
      <c r="B189" s="34">
        <f t="shared" ref="B189:K189" si="52">B148-B25</f>
        <v>0</v>
      </c>
      <c r="C189" s="34">
        <f t="shared" si="52"/>
        <v>0</v>
      </c>
      <c r="D189" s="34">
        <f t="shared" si="52"/>
        <v>0</v>
      </c>
      <c r="E189" s="34">
        <f t="shared" si="52"/>
        <v>0</v>
      </c>
      <c r="F189" s="34">
        <f t="shared" si="52"/>
        <v>0</v>
      </c>
      <c r="G189" s="34">
        <f t="shared" si="52"/>
        <v>0</v>
      </c>
      <c r="H189" s="34">
        <f t="shared" si="52"/>
        <v>0</v>
      </c>
      <c r="I189" s="34">
        <f t="shared" si="52"/>
        <v>0</v>
      </c>
      <c r="J189" s="34">
        <f t="shared" si="52"/>
        <v>0</v>
      </c>
      <c r="K189" s="34">
        <f t="shared" si="52"/>
        <v>0</v>
      </c>
    </row>
    <row r="190" spans="1:11" x14ac:dyDescent="0.2">
      <c r="A190" s="32">
        <v>20</v>
      </c>
      <c r="B190" s="34">
        <f t="shared" ref="B190:K190" si="53">B149-B26</f>
        <v>0</v>
      </c>
      <c r="C190" s="34">
        <f t="shared" si="53"/>
        <v>0</v>
      </c>
      <c r="D190" s="34">
        <f t="shared" si="53"/>
        <v>0</v>
      </c>
      <c r="E190" s="34">
        <f t="shared" si="53"/>
        <v>0</v>
      </c>
      <c r="F190" s="34">
        <f t="shared" si="53"/>
        <v>0</v>
      </c>
      <c r="G190" s="34">
        <f t="shared" si="53"/>
        <v>0</v>
      </c>
      <c r="H190" s="34">
        <f t="shared" si="53"/>
        <v>0</v>
      </c>
      <c r="I190" s="34">
        <f t="shared" si="53"/>
        <v>0</v>
      </c>
      <c r="J190" s="34">
        <f t="shared" si="53"/>
        <v>0</v>
      </c>
      <c r="K190" s="34">
        <f t="shared" si="53"/>
        <v>0</v>
      </c>
    </row>
    <row r="191" spans="1:11" x14ac:dyDescent="0.2">
      <c r="A191" s="32">
        <v>21</v>
      </c>
      <c r="B191" s="34">
        <f t="shared" ref="B191:K193" si="54">B150-B27</f>
        <v>0</v>
      </c>
      <c r="C191" s="34">
        <f t="shared" si="54"/>
        <v>0</v>
      </c>
      <c r="D191" s="34">
        <f t="shared" si="54"/>
        <v>0</v>
      </c>
      <c r="E191" s="34">
        <f t="shared" si="54"/>
        <v>0</v>
      </c>
      <c r="F191" s="34">
        <f t="shared" si="54"/>
        <v>0</v>
      </c>
      <c r="G191" s="34">
        <f t="shared" si="54"/>
        <v>0</v>
      </c>
      <c r="H191" s="34">
        <f t="shared" si="54"/>
        <v>0</v>
      </c>
      <c r="I191" s="34">
        <f t="shared" si="54"/>
        <v>0</v>
      </c>
      <c r="J191" s="34">
        <f t="shared" si="54"/>
        <v>0</v>
      </c>
      <c r="K191" s="34">
        <f t="shared" si="54"/>
        <v>0</v>
      </c>
    </row>
    <row r="192" spans="1:11" x14ac:dyDescent="0.2">
      <c r="A192" s="32" t="s">
        <v>10</v>
      </c>
      <c r="B192" s="32" t="s">
        <v>1</v>
      </c>
      <c r="C192" s="35">
        <v>2</v>
      </c>
      <c r="D192" s="35">
        <v>3</v>
      </c>
      <c r="E192" s="35">
        <v>4</v>
      </c>
      <c r="F192" s="35">
        <v>5</v>
      </c>
      <c r="G192" s="35">
        <v>6</v>
      </c>
      <c r="H192" s="35">
        <v>7</v>
      </c>
      <c r="I192" s="35">
        <v>8</v>
      </c>
      <c r="J192" s="35">
        <v>9</v>
      </c>
      <c r="K192" s="35">
        <v>10</v>
      </c>
    </row>
    <row r="193" spans="1:11" x14ac:dyDescent="0.2">
      <c r="A193" s="32" t="s">
        <v>1</v>
      </c>
      <c r="B193" s="34">
        <f t="shared" si="54"/>
        <v>1.6653345369377348E-16</v>
      </c>
      <c r="C193" s="34">
        <f t="shared" si="54"/>
        <v>-0.10884543059820162</v>
      </c>
      <c r="D193" s="34">
        <f t="shared" si="54"/>
        <v>-0.12443523751111085</v>
      </c>
      <c r="E193" s="34">
        <f t="shared" si="54"/>
        <v>-0.14027643760372577</v>
      </c>
      <c r="F193" s="34">
        <f t="shared" si="54"/>
        <v>-0.15714968689581776</v>
      </c>
      <c r="G193" s="34">
        <f t="shared" si="54"/>
        <v>-0.16233955035946046</v>
      </c>
      <c r="H193" s="34">
        <f t="shared" si="54"/>
        <v>-3.8617947495257154E-2</v>
      </c>
      <c r="I193" s="34">
        <f t="shared" si="54"/>
        <v>-2.5101665871916923E-2</v>
      </c>
      <c r="J193" s="34">
        <f t="shared" si="54"/>
        <v>-1.2550832935958489E-2</v>
      </c>
      <c r="K193" s="34">
        <f t="shared" si="54"/>
        <v>1.1102230246251565E-16</v>
      </c>
    </row>
    <row r="194" spans="1:11" x14ac:dyDescent="0.2">
      <c r="A194" s="32">
        <v>2</v>
      </c>
      <c r="B194" s="34">
        <f t="shared" ref="B194:K194" si="55">B153-B30</f>
        <v>-0.76617838691233719</v>
      </c>
      <c r="C194" s="34">
        <f t="shared" si="55"/>
        <v>-0.75365224635495776</v>
      </c>
      <c r="D194" s="34">
        <f t="shared" si="55"/>
        <v>-0.74541876170057098</v>
      </c>
      <c r="E194" s="34">
        <f t="shared" si="55"/>
        <v>-0.24995775424132838</v>
      </c>
      <c r="F194" s="34">
        <f t="shared" si="55"/>
        <v>-0.28002409732682815</v>
      </c>
      <c r="G194" s="34">
        <f t="shared" si="55"/>
        <v>-0.2892718843276354</v>
      </c>
      <c r="H194" s="34">
        <f t="shared" si="55"/>
        <v>-1.6653345369377348E-16</v>
      </c>
      <c r="I194" s="34">
        <f t="shared" si="55"/>
        <v>-0.9269652096020139</v>
      </c>
      <c r="J194" s="34">
        <f t="shared" si="55"/>
        <v>-0.87826534874234574</v>
      </c>
      <c r="K194" s="34">
        <f t="shared" si="55"/>
        <v>-0.81646382916569227</v>
      </c>
    </row>
    <row r="195" spans="1:11" x14ac:dyDescent="0.2">
      <c r="A195" s="32">
        <v>3</v>
      </c>
      <c r="B195" s="34">
        <f t="shared" ref="B195:K195" si="56">B154-B31</f>
        <v>-0.7147345841316366</v>
      </c>
      <c r="C195" s="34">
        <f t="shared" si="56"/>
        <v>-0.68452827200533628</v>
      </c>
      <c r="D195" s="34">
        <f t="shared" si="56"/>
        <v>-0.67507949082623253</v>
      </c>
      <c r="E195" s="34">
        <f t="shared" si="56"/>
        <v>-0.25841983580345929</v>
      </c>
      <c r="F195" s="34">
        <f t="shared" si="56"/>
        <v>-0.28950404628113813</v>
      </c>
      <c r="G195" s="34">
        <f t="shared" si="56"/>
        <v>-0.29906490829779164</v>
      </c>
      <c r="H195" s="34">
        <f t="shared" si="56"/>
        <v>-1.6653345369377348E-16</v>
      </c>
      <c r="I195" s="34">
        <f t="shared" si="56"/>
        <v>-0.84425767939025542</v>
      </c>
      <c r="J195" s="34">
        <f t="shared" si="56"/>
        <v>-0.80531982395911772</v>
      </c>
      <c r="K195" s="34">
        <f t="shared" si="56"/>
        <v>-0.75391382530975182</v>
      </c>
    </row>
    <row r="196" spans="1:11" x14ac:dyDescent="0.2">
      <c r="A196" s="32">
        <v>4</v>
      </c>
      <c r="B196" s="34">
        <f t="shared" ref="B196:K196" si="57">B155-B32</f>
        <v>-0.5126636522604946</v>
      </c>
      <c r="C196" s="34">
        <f t="shared" si="57"/>
        <v>-0.33507593532749852</v>
      </c>
      <c r="D196" s="34">
        <f t="shared" si="57"/>
        <v>-0.31843069014029662</v>
      </c>
      <c r="E196" s="34">
        <f t="shared" si="57"/>
        <v>-0.30154355707508351</v>
      </c>
      <c r="F196" s="34">
        <f t="shared" si="57"/>
        <v>-0.28735775415220322</v>
      </c>
      <c r="G196" s="34">
        <f t="shared" si="57"/>
        <v>-0.25522032247051052</v>
      </c>
      <c r="H196" s="34">
        <f t="shared" si="57"/>
        <v>-0.32400212082965518</v>
      </c>
      <c r="I196" s="34">
        <f t="shared" si="57"/>
        <v>-0.42723090529565516</v>
      </c>
      <c r="J196" s="34">
        <f t="shared" si="57"/>
        <v>-0.5258861690642993</v>
      </c>
      <c r="K196" s="34">
        <f t="shared" si="57"/>
        <v>-0.54122660071088169</v>
      </c>
    </row>
    <row r="197" spans="1:11" x14ac:dyDescent="0.2">
      <c r="A197" s="32">
        <v>5</v>
      </c>
      <c r="B197" s="34">
        <f t="shared" ref="B197:K197" si="58">B156-B33</f>
        <v>0</v>
      </c>
      <c r="C197" s="34">
        <f t="shared" si="58"/>
        <v>-0.10884543059820151</v>
      </c>
      <c r="D197" s="34">
        <f t="shared" si="58"/>
        <v>-0.12443523751111096</v>
      </c>
      <c r="E197" s="34">
        <f t="shared" si="58"/>
        <v>-0.14027643760372588</v>
      </c>
      <c r="F197" s="34">
        <f t="shared" si="58"/>
        <v>-0.15714968689581776</v>
      </c>
      <c r="G197" s="34">
        <f t="shared" si="58"/>
        <v>-0.16233955035946035</v>
      </c>
      <c r="H197" s="34">
        <f t="shared" si="58"/>
        <v>-3.861794749525721E-2</v>
      </c>
      <c r="I197" s="34">
        <f t="shared" si="58"/>
        <v>-2.5101665871916923E-2</v>
      </c>
      <c r="J197" s="34">
        <f t="shared" si="58"/>
        <v>-1.2550832935958489E-2</v>
      </c>
      <c r="K197" s="34">
        <f t="shared" si="58"/>
        <v>0</v>
      </c>
    </row>
    <row r="198" spans="1:11" x14ac:dyDescent="0.2">
      <c r="A198" s="32">
        <v>6</v>
      </c>
      <c r="B198" s="34">
        <f t="shared" ref="B198:K198" si="59">B157-B34</f>
        <v>-0.48290232807651945</v>
      </c>
      <c r="C198" s="34">
        <f t="shared" si="59"/>
        <v>-0.34046633044519931</v>
      </c>
      <c r="D198" s="34">
        <f t="shared" si="59"/>
        <v>-0.22500292423151513</v>
      </c>
      <c r="E198" s="34">
        <f t="shared" si="59"/>
        <v>-0.28088489044438369</v>
      </c>
      <c r="F198" s="34">
        <f t="shared" si="59"/>
        <v>-0.31467132571328221</v>
      </c>
      <c r="G198" s="34">
        <f t="shared" si="59"/>
        <v>-0.32506333634107354</v>
      </c>
      <c r="H198" s="34">
        <f t="shared" si="59"/>
        <v>-0.32475826455562168</v>
      </c>
      <c r="I198" s="34">
        <f t="shared" si="59"/>
        <v>-0.3641674205035913</v>
      </c>
      <c r="J198" s="34">
        <f t="shared" si="59"/>
        <v>-0.40753300678901083</v>
      </c>
      <c r="K198" s="34">
        <f t="shared" si="59"/>
        <v>-0.45686080569532805</v>
      </c>
    </row>
    <row r="199" spans="1:11" x14ac:dyDescent="0.2">
      <c r="A199" s="32">
        <v>7</v>
      </c>
      <c r="B199" s="34">
        <f t="shared" ref="B199:K199" si="60">B158-B35</f>
        <v>-0.5398230098042367</v>
      </c>
      <c r="C199" s="34">
        <f t="shared" si="60"/>
        <v>-0.11596967862734195</v>
      </c>
      <c r="D199" s="34">
        <f t="shared" si="60"/>
        <v>-0.13257988346199739</v>
      </c>
      <c r="E199" s="34">
        <f t="shared" si="60"/>
        <v>-0.17347796129691556</v>
      </c>
      <c r="F199" s="34">
        <f t="shared" si="60"/>
        <v>-0.19434487906050812</v>
      </c>
      <c r="G199" s="34">
        <f t="shared" si="60"/>
        <v>-0.20076311257471754</v>
      </c>
      <c r="H199" s="34">
        <f t="shared" si="60"/>
        <v>0</v>
      </c>
      <c r="I199" s="34">
        <f t="shared" si="60"/>
        <v>-0.4043924623233458</v>
      </c>
      <c r="J199" s="34">
        <f t="shared" si="60"/>
        <v>-0.45216546462206325</v>
      </c>
      <c r="K199" s="34">
        <f t="shared" si="60"/>
        <v>-0.50758741263211893</v>
      </c>
    </row>
    <row r="200" spans="1:11" x14ac:dyDescent="0.2">
      <c r="A200" s="32">
        <v>8</v>
      </c>
      <c r="B200" s="34">
        <f t="shared" ref="B200:K200" si="61">B159-B36</f>
        <v>-0.63383839015669485</v>
      </c>
      <c r="C200" s="34">
        <f t="shared" si="61"/>
        <v>-0.10820137479584548</v>
      </c>
      <c r="D200" s="34">
        <f t="shared" si="61"/>
        <v>-0.12369893433057177</v>
      </c>
      <c r="E200" s="34">
        <f t="shared" si="61"/>
        <v>-0.16185742800429903</v>
      </c>
      <c r="F200" s="34">
        <f t="shared" si="61"/>
        <v>-0.1813265618028666</v>
      </c>
      <c r="G200" s="34">
        <f t="shared" si="61"/>
        <v>-0.18731486579937745</v>
      </c>
      <c r="H200" s="34">
        <f t="shared" si="61"/>
        <v>-2.2204460492503131E-16</v>
      </c>
      <c r="I200" s="34">
        <f t="shared" si="61"/>
        <v>0</v>
      </c>
      <c r="J200" s="34">
        <f t="shared" si="61"/>
        <v>0</v>
      </c>
      <c r="K200" s="34">
        <f t="shared" si="61"/>
        <v>-0.56930715988076663</v>
      </c>
    </row>
    <row r="201" spans="1:11" x14ac:dyDescent="0.2">
      <c r="A201" s="32">
        <v>9</v>
      </c>
      <c r="B201" s="34">
        <f t="shared" ref="B201:K201" si="62">B160-B37</f>
        <v>-1.1672088919647297</v>
      </c>
      <c r="C201" s="34">
        <f t="shared" si="62"/>
        <v>-0.10098794980945558</v>
      </c>
      <c r="D201" s="34">
        <f t="shared" si="62"/>
        <v>-0.11545233870853389</v>
      </c>
      <c r="E201" s="34">
        <f t="shared" si="62"/>
        <v>-0.15106693280401257</v>
      </c>
      <c r="F201" s="34">
        <f t="shared" si="62"/>
        <v>-0.16923812434934227</v>
      </c>
      <c r="G201" s="34">
        <f t="shared" si="62"/>
        <v>-0.17482720807941921</v>
      </c>
      <c r="H201" s="34">
        <f t="shared" si="62"/>
        <v>-1.5818418568357624</v>
      </c>
      <c r="I201" s="34">
        <f t="shared" si="62"/>
        <v>0</v>
      </c>
      <c r="J201" s="34">
        <f t="shared" si="62"/>
        <v>1.3877787807814457E-16</v>
      </c>
      <c r="K201" s="34">
        <f t="shared" si="62"/>
        <v>-1.0962029748049664</v>
      </c>
    </row>
    <row r="202" spans="1:11" x14ac:dyDescent="0.2">
      <c r="A202" s="32">
        <v>10</v>
      </c>
      <c r="B202" s="34">
        <f t="shared" ref="B202:K204" si="63">B161-B38</f>
        <v>-1.9491413797078265</v>
      </c>
      <c r="C202" s="34">
        <f t="shared" si="63"/>
        <v>-2.3504471112946792</v>
      </c>
      <c r="D202" s="34">
        <f t="shared" si="63"/>
        <v>-2.3602258854358276</v>
      </c>
      <c r="E202" s="34">
        <f t="shared" si="63"/>
        <v>-2.3704703784148533</v>
      </c>
      <c r="F202" s="34">
        <f t="shared" si="63"/>
        <v>-2.3793206403873723</v>
      </c>
      <c r="G202" s="34">
        <f t="shared" si="63"/>
        <v>-2.4112144557340245</v>
      </c>
      <c r="H202" s="34">
        <f t="shared" si="63"/>
        <v>-2.476930873311864</v>
      </c>
      <c r="I202" s="34">
        <f t="shared" si="63"/>
        <v>-2.494798997523596</v>
      </c>
      <c r="J202" s="34">
        <f t="shared" si="63"/>
        <v>-2.4600220775551742</v>
      </c>
      <c r="K202" s="34">
        <f t="shared" si="63"/>
        <v>-2.1444076518971755</v>
      </c>
    </row>
    <row r="204" spans="1:11" x14ac:dyDescent="0.2">
      <c r="A204" s="37" t="s">
        <v>11</v>
      </c>
      <c r="B204" s="38"/>
      <c r="C204" s="34">
        <f t="shared" si="63"/>
        <v>0</v>
      </c>
    </row>
  </sheetData>
  <sheetProtection sheet="1" objects="1" scenarios="1"/>
  <mergeCells count="6">
    <mergeCell ref="A165:K165"/>
    <mergeCell ref="A1:K1"/>
    <mergeCell ref="M14:P14"/>
    <mergeCell ref="A42:K42"/>
    <mergeCell ref="A83:K83"/>
    <mergeCell ref="A124:K124"/>
  </mergeCells>
  <phoneticPr fontId="16" type="noConversion"/>
  <conditionalFormatting sqref="B39:K39">
    <cfRule type="containsText" dxfId="753" priority="150" operator="containsText" text="R">
      <formula>NOT(ISERROR(SEARCH("R",B39)))</formula>
    </cfRule>
    <cfRule type="containsText" dxfId="752" priority="151" operator="containsText" text="D">
      <formula>NOT(ISERROR(SEARCH("D",B39)))</formula>
    </cfRule>
    <cfRule type="containsText" dxfId="751" priority="152" operator="containsText" text="S">
      <formula>NOT(ISERROR(SEARCH("S",B39)))</formula>
    </cfRule>
    <cfRule type="containsText" dxfId="750" priority="153" operator="containsText" text="H">
      <formula>NOT(ISERROR(SEARCH("H",B39)))</formula>
    </cfRule>
  </conditionalFormatting>
  <conditionalFormatting sqref="B39:K39">
    <cfRule type="containsText" dxfId="749" priority="149" operator="containsText" text="P">
      <formula>NOT(ISERROR(SEARCH("P",B39)))</formula>
    </cfRule>
  </conditionalFormatting>
  <conditionalFormatting sqref="B3:K17">
    <cfRule type="containsText" dxfId="748" priority="135" operator="containsText" text="R">
      <formula>NOT(ISERROR(SEARCH("R",B3)))</formula>
    </cfRule>
    <cfRule type="containsText" dxfId="747" priority="136" operator="containsText" text="D">
      <formula>NOT(ISERROR(SEARCH("D",B3)))</formula>
    </cfRule>
    <cfRule type="containsText" dxfId="746" priority="137" operator="containsText" text="S">
      <formula>NOT(ISERROR(SEARCH("S",B3)))</formula>
    </cfRule>
    <cfRule type="containsText" dxfId="745" priority="138" operator="containsText" text="H">
      <formula>NOT(ISERROR(SEARCH("H",B3)))</formula>
    </cfRule>
  </conditionalFormatting>
  <conditionalFormatting sqref="B3:K17">
    <cfRule type="containsText" dxfId="744" priority="134" operator="containsText" text="P">
      <formula>NOT(ISERROR(SEARCH("P",B3)))</formula>
    </cfRule>
  </conditionalFormatting>
  <conditionalFormatting sqref="B3:K17">
    <cfRule type="colorScale" priority="133">
      <colorScale>
        <cfvo type="num" val="MIN($B$3:$K$17,$B$19:$K$27,$B$29:$K$38)"/>
        <cfvo type="num" val="AVERAGE($B$3:$K$17,$B$19:$K$27,$B$29:$K$38)"/>
        <cfvo type="num" val="MAX($B$3:$K$17,$B$19:$K$27,$B$29:$K$38)"/>
        <color rgb="FFFF0000"/>
        <color rgb="FFFFFF00"/>
        <color rgb="FF00B050"/>
      </colorScale>
    </cfRule>
  </conditionalFormatting>
  <conditionalFormatting sqref="B19:K27">
    <cfRule type="containsText" dxfId="743" priority="117" operator="containsText" text="R">
      <formula>NOT(ISERROR(SEARCH("R",B19)))</formula>
    </cfRule>
    <cfRule type="containsText" dxfId="742" priority="118" operator="containsText" text="D">
      <formula>NOT(ISERROR(SEARCH("D",B19)))</formula>
    </cfRule>
    <cfRule type="containsText" dxfId="741" priority="119" operator="containsText" text="S">
      <formula>NOT(ISERROR(SEARCH("S",B19)))</formula>
    </cfRule>
    <cfRule type="containsText" dxfId="740" priority="120" operator="containsText" text="H">
      <formula>NOT(ISERROR(SEARCH("H",B19)))</formula>
    </cfRule>
  </conditionalFormatting>
  <conditionalFormatting sqref="B19:K27">
    <cfRule type="containsText" dxfId="739" priority="116" operator="containsText" text="P">
      <formula>NOT(ISERROR(SEARCH("P",B19)))</formula>
    </cfRule>
  </conditionalFormatting>
  <conditionalFormatting sqref="B19:K27">
    <cfRule type="colorScale" priority="115">
      <colorScale>
        <cfvo type="num" val="MIN($B$3:$K$17,$B$19:$K$27,$B$29:$K$38)"/>
        <cfvo type="num" val="AVERAGE($B$3:$K$17,$B$19:$K$27,$B$29:$K$38)"/>
        <cfvo type="num" val="MAX($B$3:$K$17,$B$19:$K$27,$B$29:$K$38)"/>
        <color rgb="FFFF0000"/>
        <color rgb="FFFFFF00"/>
        <color rgb="FF00B050"/>
      </colorScale>
    </cfRule>
  </conditionalFormatting>
  <conditionalFormatting sqref="B29:K38">
    <cfRule type="containsText" dxfId="738" priority="111" operator="containsText" text="R">
      <formula>NOT(ISERROR(SEARCH("R",B29)))</formula>
    </cfRule>
    <cfRule type="containsText" dxfId="737" priority="112" operator="containsText" text="D">
      <formula>NOT(ISERROR(SEARCH("D",B29)))</formula>
    </cfRule>
    <cfRule type="containsText" dxfId="736" priority="113" operator="containsText" text="S">
      <formula>NOT(ISERROR(SEARCH("S",B29)))</formula>
    </cfRule>
    <cfRule type="containsText" dxfId="735" priority="114" operator="containsText" text="H">
      <formula>NOT(ISERROR(SEARCH("H",B29)))</formula>
    </cfRule>
  </conditionalFormatting>
  <conditionalFormatting sqref="B29:K38">
    <cfRule type="containsText" dxfId="734" priority="110" operator="containsText" text="P">
      <formula>NOT(ISERROR(SEARCH("P",B29)))</formula>
    </cfRule>
  </conditionalFormatting>
  <conditionalFormatting sqref="B29:K38">
    <cfRule type="colorScale" priority="109">
      <colorScale>
        <cfvo type="num" val="MIN($B$3:$K$17,$B$19:$K$27,$B$29:$K$38)"/>
        <cfvo type="num" val="AVERAGE($B$3:$K$17,$B$19:$K$27,$B$29:$K$38)"/>
        <cfvo type="num" val="MAX($B$3:$K$17,$B$19:$K$27,$B$29:$K$38)"/>
        <color rgb="FFFF0000"/>
        <color rgb="FFFFFF00"/>
        <color rgb="FF00B050"/>
      </colorScale>
    </cfRule>
  </conditionalFormatting>
  <conditionalFormatting sqref="B44:K58">
    <cfRule type="containsText" dxfId="733" priority="105" operator="containsText" text="R">
      <formula>NOT(ISERROR(SEARCH("R",B44)))</formula>
    </cfRule>
    <cfRule type="containsText" dxfId="732" priority="106" operator="containsText" text="D">
      <formula>NOT(ISERROR(SEARCH("D",B44)))</formula>
    </cfRule>
    <cfRule type="containsText" dxfId="731" priority="107" operator="containsText" text="S">
      <formula>NOT(ISERROR(SEARCH("S",B44)))</formula>
    </cfRule>
    <cfRule type="containsText" dxfId="730" priority="108" operator="containsText" text="H">
      <formula>NOT(ISERROR(SEARCH("H",B44)))</formula>
    </cfRule>
  </conditionalFormatting>
  <conditionalFormatting sqref="B44:K58">
    <cfRule type="containsText" dxfId="729" priority="104" operator="containsText" text="P">
      <formula>NOT(ISERROR(SEARCH("P",B44)))</formula>
    </cfRule>
  </conditionalFormatting>
  <conditionalFormatting sqref="B44:K58">
    <cfRule type="colorScale" priority="103">
      <colorScale>
        <cfvo type="num" val="MIN($B$3:$K$17,$B$19:$K$27,$B$29:$K$38)"/>
        <cfvo type="num" val="AVERAGE($B$3:$K$17,$B$19:$K$27,$B$29:$K$38)"/>
        <cfvo type="num" val="MAX($B$3:$K$17,$B$19:$K$27,$B$29:$K$38)"/>
        <color rgb="FFFF0000"/>
        <color rgb="FFFFFF00"/>
        <color rgb="FF00B050"/>
      </colorScale>
    </cfRule>
  </conditionalFormatting>
  <conditionalFormatting sqref="B60:K68">
    <cfRule type="containsText" dxfId="728" priority="99" operator="containsText" text="R">
      <formula>NOT(ISERROR(SEARCH("R",B60)))</formula>
    </cfRule>
    <cfRule type="containsText" dxfId="727" priority="100" operator="containsText" text="D">
      <formula>NOT(ISERROR(SEARCH("D",B60)))</formula>
    </cfRule>
    <cfRule type="containsText" dxfId="726" priority="101" operator="containsText" text="S">
      <formula>NOT(ISERROR(SEARCH("S",B60)))</formula>
    </cfRule>
    <cfRule type="containsText" dxfId="725" priority="102" operator="containsText" text="H">
      <formula>NOT(ISERROR(SEARCH("H",B60)))</formula>
    </cfRule>
  </conditionalFormatting>
  <conditionalFormatting sqref="B60:K68">
    <cfRule type="containsText" dxfId="724" priority="98" operator="containsText" text="P">
      <formula>NOT(ISERROR(SEARCH("P",B60)))</formula>
    </cfRule>
  </conditionalFormatting>
  <conditionalFormatting sqref="B60:K68">
    <cfRule type="colorScale" priority="97">
      <colorScale>
        <cfvo type="num" val="MIN($B$3:$K$17,$B$19:$K$27,$B$29:$K$38)"/>
        <cfvo type="num" val="AVERAGE($B$3:$K$17,$B$19:$K$27,$B$29:$K$38)"/>
        <cfvo type="num" val="MAX($B$3:$K$17,$B$19:$K$27,$B$29:$K$38)"/>
        <color rgb="FFFF0000"/>
        <color rgb="FFFFFF00"/>
        <color rgb="FF00B050"/>
      </colorScale>
    </cfRule>
  </conditionalFormatting>
  <conditionalFormatting sqref="B70:K79">
    <cfRule type="containsText" dxfId="723" priority="93" operator="containsText" text="R">
      <formula>NOT(ISERROR(SEARCH("R",B70)))</formula>
    </cfRule>
    <cfRule type="containsText" dxfId="722" priority="94" operator="containsText" text="D">
      <formula>NOT(ISERROR(SEARCH("D",B70)))</formula>
    </cfRule>
    <cfRule type="containsText" dxfId="721" priority="95" operator="containsText" text="S">
      <formula>NOT(ISERROR(SEARCH("S",B70)))</formula>
    </cfRule>
    <cfRule type="containsText" dxfId="720" priority="96" operator="containsText" text="H">
      <formula>NOT(ISERROR(SEARCH("H",B70)))</formula>
    </cfRule>
  </conditionalFormatting>
  <conditionalFormatting sqref="B70:K79">
    <cfRule type="containsText" dxfId="719" priority="92" operator="containsText" text="P">
      <formula>NOT(ISERROR(SEARCH("P",B70)))</formula>
    </cfRule>
  </conditionalFormatting>
  <conditionalFormatting sqref="B70:K79">
    <cfRule type="colorScale" priority="91">
      <colorScale>
        <cfvo type="num" val="MIN($B$3:$K$17,$B$19:$K$27,$B$29:$K$38)"/>
        <cfvo type="num" val="AVERAGE($B$3:$K$17,$B$19:$K$27,$B$29:$K$38)"/>
        <cfvo type="num" val="MAX($B$3:$K$17,$B$19:$K$27,$B$29:$K$38)"/>
        <color rgb="FFFF0000"/>
        <color rgb="FFFFFF00"/>
        <color rgb="FF00B050"/>
      </colorScale>
    </cfRule>
  </conditionalFormatting>
  <conditionalFormatting sqref="B85:K99">
    <cfRule type="containsText" dxfId="718" priority="87" operator="containsText" text="R">
      <formula>NOT(ISERROR(SEARCH("R",B85)))</formula>
    </cfRule>
    <cfRule type="containsText" dxfId="717" priority="88" operator="containsText" text="D">
      <formula>NOT(ISERROR(SEARCH("D",B85)))</formula>
    </cfRule>
    <cfRule type="containsText" dxfId="716" priority="89" operator="containsText" text="S">
      <formula>NOT(ISERROR(SEARCH("S",B85)))</formula>
    </cfRule>
    <cfRule type="containsText" dxfId="715" priority="90" operator="containsText" text="H">
      <formula>NOT(ISERROR(SEARCH("H",B85)))</formula>
    </cfRule>
  </conditionalFormatting>
  <conditionalFormatting sqref="B85:K99">
    <cfRule type="containsText" dxfId="714" priority="86" operator="containsText" text="P">
      <formula>NOT(ISERROR(SEARCH("P",B85)))</formula>
    </cfRule>
  </conditionalFormatting>
  <conditionalFormatting sqref="B85:K99">
    <cfRule type="colorScale" priority="85">
      <colorScale>
        <cfvo type="num" val="MIN($B$3:$K$17,$B$19:$K$27,$B$29:$K$38)"/>
        <cfvo type="num" val="AVERAGE($B$3:$K$17,$B$19:$K$27,$B$29:$K$38)"/>
        <cfvo type="num" val="MAX($B$3:$K$17,$B$19:$K$27,$B$29:$K$38)"/>
        <color rgb="FFFF0000"/>
        <color rgb="FFFFFF00"/>
        <color rgb="FF00B050"/>
      </colorScale>
    </cfRule>
  </conditionalFormatting>
  <conditionalFormatting sqref="B101:K109">
    <cfRule type="containsText" dxfId="713" priority="81" operator="containsText" text="R">
      <formula>NOT(ISERROR(SEARCH("R",B101)))</formula>
    </cfRule>
    <cfRule type="containsText" dxfId="712" priority="82" operator="containsText" text="D">
      <formula>NOT(ISERROR(SEARCH("D",B101)))</formula>
    </cfRule>
    <cfRule type="containsText" dxfId="711" priority="83" operator="containsText" text="S">
      <formula>NOT(ISERROR(SEARCH("S",B101)))</formula>
    </cfRule>
    <cfRule type="containsText" dxfId="710" priority="84" operator="containsText" text="H">
      <formula>NOT(ISERROR(SEARCH("H",B101)))</formula>
    </cfRule>
  </conditionalFormatting>
  <conditionalFormatting sqref="B101:K109">
    <cfRule type="containsText" dxfId="709" priority="80" operator="containsText" text="P">
      <formula>NOT(ISERROR(SEARCH("P",B101)))</formula>
    </cfRule>
  </conditionalFormatting>
  <conditionalFormatting sqref="B101:K109">
    <cfRule type="colorScale" priority="79">
      <colorScale>
        <cfvo type="num" val="MIN($B$3:$K$17,$B$19:$K$27,$B$29:$K$38)"/>
        <cfvo type="num" val="AVERAGE($B$3:$K$17,$B$19:$K$27,$B$29:$K$38)"/>
        <cfvo type="num" val="MAX($B$3:$K$17,$B$19:$K$27,$B$29:$K$38)"/>
        <color rgb="FFFF0000"/>
        <color rgb="FFFFFF00"/>
        <color rgb="FF00B050"/>
      </colorScale>
    </cfRule>
  </conditionalFormatting>
  <conditionalFormatting sqref="B111:K120">
    <cfRule type="containsText" dxfId="708" priority="75" operator="containsText" text="R">
      <formula>NOT(ISERROR(SEARCH("R",B111)))</formula>
    </cfRule>
    <cfRule type="containsText" dxfId="707" priority="76" operator="containsText" text="D">
      <formula>NOT(ISERROR(SEARCH("D",B111)))</formula>
    </cfRule>
    <cfRule type="containsText" dxfId="706" priority="77" operator="containsText" text="S">
      <formula>NOT(ISERROR(SEARCH("S",B111)))</formula>
    </cfRule>
    <cfRule type="containsText" dxfId="705" priority="78" operator="containsText" text="H">
      <formula>NOT(ISERROR(SEARCH("H",B111)))</formula>
    </cfRule>
  </conditionalFormatting>
  <conditionalFormatting sqref="B111:K120">
    <cfRule type="containsText" dxfId="704" priority="74" operator="containsText" text="P">
      <formula>NOT(ISERROR(SEARCH("P",B111)))</formula>
    </cfRule>
  </conditionalFormatting>
  <conditionalFormatting sqref="B111:K120">
    <cfRule type="colorScale" priority="73">
      <colorScale>
        <cfvo type="num" val="MIN($B$3:$K$17,$B$19:$K$27,$B$29:$K$38)"/>
        <cfvo type="num" val="AVERAGE($B$3:$K$17,$B$19:$K$27,$B$29:$K$38)"/>
        <cfvo type="num" val="MAX($B$3:$K$17,$B$19:$K$27,$B$29:$K$38)"/>
        <color rgb="FFFF0000"/>
        <color rgb="FFFFFF00"/>
        <color rgb="FF00B050"/>
      </colorScale>
    </cfRule>
  </conditionalFormatting>
  <conditionalFormatting sqref="B126:K140">
    <cfRule type="containsText" dxfId="703" priority="69" operator="containsText" text="R">
      <formula>NOT(ISERROR(SEARCH("R",B126)))</formula>
    </cfRule>
    <cfRule type="containsText" dxfId="702" priority="70" operator="containsText" text="D">
      <formula>NOT(ISERROR(SEARCH("D",B126)))</formula>
    </cfRule>
    <cfRule type="containsText" dxfId="701" priority="71" operator="containsText" text="S">
      <formula>NOT(ISERROR(SEARCH("S",B126)))</formula>
    </cfRule>
    <cfRule type="containsText" dxfId="700" priority="72" operator="containsText" text="H">
      <formula>NOT(ISERROR(SEARCH("H",B126)))</formula>
    </cfRule>
  </conditionalFormatting>
  <conditionalFormatting sqref="B126:K140">
    <cfRule type="containsText" dxfId="699" priority="68" operator="containsText" text="P">
      <formula>NOT(ISERROR(SEARCH("P",B126)))</formula>
    </cfRule>
  </conditionalFormatting>
  <conditionalFormatting sqref="B126:K140">
    <cfRule type="colorScale" priority="67">
      <colorScale>
        <cfvo type="num" val="MIN($B$3:$K$17,$B$19:$K$27,$B$29:$K$38)"/>
        <cfvo type="num" val="AVERAGE($B$3:$K$17,$B$19:$K$27,$B$29:$K$38)"/>
        <cfvo type="num" val="MAX($B$3:$K$17,$B$19:$K$27,$B$29:$K$38)"/>
        <color rgb="FFFF0000"/>
        <color rgb="FFFFFF00"/>
        <color rgb="FF00B050"/>
      </colorScale>
    </cfRule>
  </conditionalFormatting>
  <conditionalFormatting sqref="B142:K150">
    <cfRule type="containsText" dxfId="698" priority="51" operator="containsText" text="R">
      <formula>NOT(ISERROR(SEARCH("R",B142)))</formula>
    </cfRule>
    <cfRule type="containsText" dxfId="697" priority="52" operator="containsText" text="D">
      <formula>NOT(ISERROR(SEARCH("D",B142)))</formula>
    </cfRule>
    <cfRule type="containsText" dxfId="696" priority="53" operator="containsText" text="S">
      <formula>NOT(ISERROR(SEARCH("S",B142)))</formula>
    </cfRule>
    <cfRule type="containsText" dxfId="695" priority="54" operator="containsText" text="H">
      <formula>NOT(ISERROR(SEARCH("H",B142)))</formula>
    </cfRule>
  </conditionalFormatting>
  <conditionalFormatting sqref="B142:K150">
    <cfRule type="containsText" dxfId="694" priority="50" operator="containsText" text="P">
      <formula>NOT(ISERROR(SEARCH("P",B142)))</formula>
    </cfRule>
  </conditionalFormatting>
  <conditionalFormatting sqref="B142:K150">
    <cfRule type="colorScale" priority="49">
      <colorScale>
        <cfvo type="num" val="MIN($B$3:$K$17,$B$19:$K$27,$B$29:$K$38)"/>
        <cfvo type="num" val="AVERAGE($B$3:$K$17,$B$19:$K$27,$B$29:$K$38)"/>
        <cfvo type="num" val="MAX($B$3:$K$17,$B$19:$K$27,$B$29:$K$38)"/>
        <color rgb="FFFF0000"/>
        <color rgb="FFFFFF00"/>
        <color rgb="FF00B050"/>
      </colorScale>
    </cfRule>
  </conditionalFormatting>
  <conditionalFormatting sqref="B152:K161">
    <cfRule type="containsText" dxfId="693" priority="45" operator="containsText" text="R">
      <formula>NOT(ISERROR(SEARCH("R",B152)))</formula>
    </cfRule>
    <cfRule type="containsText" dxfId="692" priority="46" operator="containsText" text="D">
      <formula>NOT(ISERROR(SEARCH("D",B152)))</formula>
    </cfRule>
    <cfRule type="containsText" dxfId="691" priority="47" operator="containsText" text="S">
      <formula>NOT(ISERROR(SEARCH("S",B152)))</formula>
    </cfRule>
    <cfRule type="containsText" dxfId="690" priority="48" operator="containsText" text="H">
      <formula>NOT(ISERROR(SEARCH("H",B152)))</formula>
    </cfRule>
  </conditionalFormatting>
  <conditionalFormatting sqref="B152:K161">
    <cfRule type="containsText" dxfId="689" priority="44" operator="containsText" text="P">
      <formula>NOT(ISERROR(SEARCH("P",B152)))</formula>
    </cfRule>
  </conditionalFormatting>
  <conditionalFormatting sqref="B152:K161">
    <cfRule type="colorScale" priority="43">
      <colorScale>
        <cfvo type="num" val="MIN($B$3:$K$17,$B$19:$K$27,$B$29:$K$38)"/>
        <cfvo type="num" val="AVERAGE($B$3:$K$17,$B$19:$K$27,$B$29:$K$38)"/>
        <cfvo type="num" val="MAX($B$3:$K$17,$B$19:$K$27,$B$29:$K$38)"/>
        <color rgb="FFFF0000"/>
        <color rgb="FFFFFF00"/>
        <color rgb="FF00B050"/>
      </colorScale>
    </cfRule>
  </conditionalFormatting>
  <conditionalFormatting sqref="B167:K181">
    <cfRule type="containsText" dxfId="688" priority="39" operator="containsText" text="R">
      <formula>NOT(ISERROR(SEARCH("R",B167)))</formula>
    </cfRule>
    <cfRule type="containsText" dxfId="687" priority="40" operator="containsText" text="D">
      <formula>NOT(ISERROR(SEARCH("D",B167)))</formula>
    </cfRule>
    <cfRule type="containsText" dxfId="686" priority="41" operator="containsText" text="S">
      <formula>NOT(ISERROR(SEARCH("S",B167)))</formula>
    </cfRule>
    <cfRule type="containsText" dxfId="685" priority="42" operator="containsText" text="H">
      <formula>NOT(ISERROR(SEARCH("H",B167)))</formula>
    </cfRule>
  </conditionalFormatting>
  <conditionalFormatting sqref="B167:K181">
    <cfRule type="containsText" dxfId="684" priority="38" operator="containsText" text="P">
      <formula>NOT(ISERROR(SEARCH("P",B167)))</formula>
    </cfRule>
  </conditionalFormatting>
  <conditionalFormatting sqref="B167:K181">
    <cfRule type="colorScale" priority="37">
      <colorScale>
        <cfvo type="num" val="MIN($B$3:$K$17,$B$19:$K$27,$B$29:$K$38)"/>
        <cfvo type="num" val="AVERAGE($B$3:$K$17,$B$19:$K$27,$B$29:$K$38)"/>
        <cfvo type="num" val="MAX($B$3:$K$17,$B$19:$K$27,$B$29:$K$38)"/>
        <color rgb="FFFF0000"/>
        <color rgb="FFFFFF00"/>
        <color rgb="FF00B050"/>
      </colorScale>
    </cfRule>
  </conditionalFormatting>
  <conditionalFormatting sqref="B183:K191">
    <cfRule type="containsText" dxfId="683" priority="21" operator="containsText" text="R">
      <formula>NOT(ISERROR(SEARCH("R",B183)))</formula>
    </cfRule>
    <cfRule type="containsText" dxfId="682" priority="22" operator="containsText" text="D">
      <formula>NOT(ISERROR(SEARCH("D",B183)))</formula>
    </cfRule>
    <cfRule type="containsText" dxfId="681" priority="23" operator="containsText" text="S">
      <formula>NOT(ISERROR(SEARCH("S",B183)))</formula>
    </cfRule>
    <cfRule type="containsText" dxfId="680" priority="24" operator="containsText" text="H">
      <formula>NOT(ISERROR(SEARCH("H",B183)))</formula>
    </cfRule>
  </conditionalFormatting>
  <conditionalFormatting sqref="B183:K191">
    <cfRule type="containsText" dxfId="679" priority="20" operator="containsText" text="P">
      <formula>NOT(ISERROR(SEARCH("P",B183)))</formula>
    </cfRule>
  </conditionalFormatting>
  <conditionalFormatting sqref="B183:K191">
    <cfRule type="colorScale" priority="19">
      <colorScale>
        <cfvo type="num" val="MIN($B$3:$K$17,$B$19:$K$27,$B$29:$K$38)"/>
        <cfvo type="num" val="AVERAGE($B$3:$K$17,$B$19:$K$27,$B$29:$K$38)"/>
        <cfvo type="num" val="MAX($B$3:$K$17,$B$19:$K$27,$B$29:$K$38)"/>
        <color rgb="FFFF0000"/>
        <color rgb="FFFFFF00"/>
        <color rgb="FF00B050"/>
      </colorScale>
    </cfRule>
  </conditionalFormatting>
  <conditionalFormatting sqref="B193:K202">
    <cfRule type="containsText" dxfId="678" priority="15" operator="containsText" text="R">
      <formula>NOT(ISERROR(SEARCH("R",B193)))</formula>
    </cfRule>
    <cfRule type="containsText" dxfId="677" priority="16" operator="containsText" text="D">
      <formula>NOT(ISERROR(SEARCH("D",B193)))</formula>
    </cfRule>
    <cfRule type="containsText" dxfId="676" priority="17" operator="containsText" text="S">
      <formula>NOT(ISERROR(SEARCH("S",B193)))</formula>
    </cfRule>
    <cfRule type="containsText" dxfId="675" priority="18" operator="containsText" text="H">
      <formula>NOT(ISERROR(SEARCH("H",B193)))</formula>
    </cfRule>
  </conditionalFormatting>
  <conditionalFormatting sqref="B193:K202">
    <cfRule type="containsText" dxfId="674" priority="14" operator="containsText" text="P">
      <formula>NOT(ISERROR(SEARCH("P",B193)))</formula>
    </cfRule>
  </conditionalFormatting>
  <conditionalFormatting sqref="B193:K202">
    <cfRule type="colorScale" priority="13">
      <colorScale>
        <cfvo type="num" val="MIN($B$3:$K$17,$B$19:$K$27,$B$29:$K$38)"/>
        <cfvo type="num" val="AVERAGE($B$3:$K$17,$B$19:$K$27,$B$29:$K$38)"/>
        <cfvo type="num" val="MAX($B$3:$K$17,$B$19:$K$27,$B$29:$K$38)"/>
        <color rgb="FFFF0000"/>
        <color rgb="FFFFFF00"/>
        <color rgb="FF00B050"/>
      </colorScale>
    </cfRule>
  </conditionalFormatting>
  <conditionalFormatting sqref="C163">
    <cfRule type="containsText" dxfId="673" priority="9" operator="containsText" text="R">
      <formula>NOT(ISERROR(SEARCH("R",C163)))</formula>
    </cfRule>
    <cfRule type="containsText" dxfId="672" priority="10" operator="containsText" text="D">
      <formula>NOT(ISERROR(SEARCH("D",C163)))</formula>
    </cfRule>
    <cfRule type="containsText" dxfId="671" priority="11" operator="containsText" text="S">
      <formula>NOT(ISERROR(SEARCH("S",C163)))</formula>
    </cfRule>
    <cfRule type="containsText" dxfId="670" priority="12" operator="containsText" text="H">
      <formula>NOT(ISERROR(SEARCH("H",C163)))</formula>
    </cfRule>
  </conditionalFormatting>
  <conditionalFormatting sqref="C163">
    <cfRule type="containsText" dxfId="669" priority="8" operator="containsText" text="P">
      <formula>NOT(ISERROR(SEARCH("P",C163)))</formula>
    </cfRule>
  </conditionalFormatting>
  <conditionalFormatting sqref="C163">
    <cfRule type="colorScale" priority="7">
      <colorScale>
        <cfvo type="num" val="MIN($B$3:$K$17,$B$19:$K$27,$B$29:$K$38)"/>
        <cfvo type="num" val="AVERAGE($B$3:$K$17,$B$19:$K$27,$B$29:$K$38)"/>
        <cfvo type="num" val="MAX($B$3:$K$17,$B$19:$K$27,$B$29:$K$38)"/>
        <color rgb="FFFF0000"/>
        <color rgb="FFFFFF00"/>
        <color rgb="FF00B050"/>
      </colorScale>
    </cfRule>
  </conditionalFormatting>
  <conditionalFormatting sqref="C204">
    <cfRule type="containsText" dxfId="668" priority="3" operator="containsText" text="R">
      <formula>NOT(ISERROR(SEARCH("R",C204)))</formula>
    </cfRule>
    <cfRule type="containsText" dxfId="667" priority="4" operator="containsText" text="D">
      <formula>NOT(ISERROR(SEARCH("D",C204)))</formula>
    </cfRule>
    <cfRule type="containsText" dxfId="666" priority="5" operator="containsText" text="S">
      <formula>NOT(ISERROR(SEARCH("S",C204)))</formula>
    </cfRule>
    <cfRule type="containsText" dxfId="665" priority="6" operator="containsText" text="H">
      <formula>NOT(ISERROR(SEARCH("H",C204)))</formula>
    </cfRule>
  </conditionalFormatting>
  <conditionalFormatting sqref="C204">
    <cfRule type="containsText" dxfId="664" priority="2" operator="containsText" text="P">
      <formula>NOT(ISERROR(SEARCH("P",C204)))</formula>
    </cfRule>
  </conditionalFormatting>
  <conditionalFormatting sqref="C204">
    <cfRule type="colorScale" priority="1">
      <colorScale>
        <cfvo type="num" val="MIN($B$3:$K$17,$B$19:$K$27,$B$29:$K$38)"/>
        <cfvo type="num" val="AVERAGE($B$3:$K$17,$B$19:$K$27,$B$29:$K$38)"/>
        <cfvo type="num" val="MAX($B$3:$K$17,$B$19:$K$27,$B$29:$K$38)"/>
        <color rgb="FFFF0000"/>
        <color rgb="FFFFFF00"/>
        <color rgb="FF00B050"/>
      </colorScale>
    </cfRule>
  </conditionalFormatting>
  <pageMargins left="0.25" right="0.25" top="0.75" bottom="0.75" header="0.3" footer="0.3"/>
  <pageSetup paperSize="9" scale="84" orientation="landscape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Sheet16"/>
  <dimension ref="B1:L38"/>
  <sheetViews>
    <sheetView workbookViewId="0">
      <selection activeCell="C14" sqref="C14"/>
    </sheetView>
  </sheetViews>
  <sheetFormatPr baseColWidth="10" defaultColWidth="8.83203125" defaultRowHeight="16" x14ac:dyDescent="0.2"/>
  <cols>
    <col min="2" max="2" width="5.5" style="31" bestFit="1" customWidth="1"/>
    <col min="3" max="12" width="4" style="31" customWidth="1"/>
    <col min="14" max="14" width="24.5" customWidth="1"/>
  </cols>
  <sheetData>
    <row r="1" spans="2:12" ht="21" x14ac:dyDescent="0.25">
      <c r="B1" s="450" t="s">
        <v>23</v>
      </c>
      <c r="C1" s="450"/>
      <c r="D1" s="450"/>
      <c r="E1" s="450"/>
      <c r="F1" s="450"/>
      <c r="G1" s="450"/>
      <c r="H1" s="450"/>
      <c r="I1" s="450"/>
      <c r="J1" s="450"/>
      <c r="K1" s="450"/>
      <c r="L1" s="450"/>
    </row>
    <row r="2" spans="2:12" x14ac:dyDescent="0.2">
      <c r="B2" s="48" t="s">
        <v>9</v>
      </c>
      <c r="C2" s="48" t="s">
        <v>22</v>
      </c>
      <c r="D2" s="48">
        <v>2</v>
      </c>
      <c r="E2" s="48">
        <v>3</v>
      </c>
      <c r="F2" s="48">
        <v>4</v>
      </c>
      <c r="G2" s="48">
        <v>5</v>
      </c>
      <c r="H2" s="48">
        <v>6</v>
      </c>
      <c r="I2" s="48">
        <v>7</v>
      </c>
      <c r="J2" s="48">
        <v>8</v>
      </c>
      <c r="K2" s="48">
        <v>9</v>
      </c>
      <c r="L2" s="48">
        <v>10</v>
      </c>
    </row>
    <row r="3" spans="2:12" x14ac:dyDescent="0.2">
      <c r="B3" s="48" t="s">
        <v>20</v>
      </c>
      <c r="C3" s="49" t="str">
        <f>HSDR!O6</f>
        <v>H</v>
      </c>
      <c r="D3" s="49" t="str">
        <f>HSDR!P6</f>
        <v>H</v>
      </c>
      <c r="E3" s="49" t="str">
        <f>HSDR!Q6</f>
        <v>H</v>
      </c>
      <c r="F3" s="49" t="str">
        <f>HSDR!R6</f>
        <v>H</v>
      </c>
      <c r="G3" s="49" t="str">
        <f>HSDR!S6</f>
        <v>H</v>
      </c>
      <c r="H3" s="49" t="str">
        <f>HSDR!T6</f>
        <v>H</v>
      </c>
      <c r="I3" s="49" t="str">
        <f>HSDR!U6</f>
        <v>H</v>
      </c>
      <c r="J3" s="49" t="str">
        <f>HSDR!V6</f>
        <v>H</v>
      </c>
      <c r="K3" s="49" t="str">
        <f>HSDR!W6</f>
        <v>H</v>
      </c>
      <c r="L3" s="49" t="str">
        <f>HSDR!X6</f>
        <v>H</v>
      </c>
    </row>
    <row r="4" spans="2:12" x14ac:dyDescent="0.2">
      <c r="B4" s="48">
        <v>9</v>
      </c>
      <c r="C4" s="49" t="str">
        <f>HSDR!O7</f>
        <v>H</v>
      </c>
      <c r="D4" s="49" t="str">
        <f>HSDR!P7</f>
        <v>H</v>
      </c>
      <c r="E4" s="49" t="str">
        <f>HSDR!Q7</f>
        <v>D</v>
      </c>
      <c r="F4" s="49" t="str">
        <f>HSDR!R7</f>
        <v>D</v>
      </c>
      <c r="G4" s="49" t="str">
        <f>HSDR!S7</f>
        <v>D</v>
      </c>
      <c r="H4" s="49" t="str">
        <f>HSDR!T7</f>
        <v>D</v>
      </c>
      <c r="I4" s="49" t="str">
        <f>HSDR!U7</f>
        <v>H</v>
      </c>
      <c r="J4" s="49" t="str">
        <f>HSDR!V7</f>
        <v>H</v>
      </c>
      <c r="K4" s="49" t="str">
        <f>HSDR!W7</f>
        <v>H</v>
      </c>
      <c r="L4" s="49" t="str">
        <f>HSDR!X7</f>
        <v>H</v>
      </c>
    </row>
    <row r="5" spans="2:12" x14ac:dyDescent="0.2">
      <c r="B5" s="48">
        <v>10</v>
      </c>
      <c r="C5" s="49" t="str">
        <f>HSDR!O8</f>
        <v>H</v>
      </c>
      <c r="D5" s="49" t="str">
        <f>HSDR!P8</f>
        <v>D</v>
      </c>
      <c r="E5" s="49" t="str">
        <f>HSDR!Q8</f>
        <v>D</v>
      </c>
      <c r="F5" s="49" t="str">
        <f>HSDR!R8</f>
        <v>D</v>
      </c>
      <c r="G5" s="49" t="str">
        <f>HSDR!S8</f>
        <v>D</v>
      </c>
      <c r="H5" s="49" t="str">
        <f>HSDR!T8</f>
        <v>D</v>
      </c>
      <c r="I5" s="49" t="str">
        <f>HSDR!U8</f>
        <v>D</v>
      </c>
      <c r="J5" s="49" t="str">
        <f>HSDR!V8</f>
        <v>D</v>
      </c>
      <c r="K5" s="49" t="str">
        <f>HSDR!W8</f>
        <v>D</v>
      </c>
      <c r="L5" s="49" t="str">
        <f>HSDR!X8</f>
        <v>H</v>
      </c>
    </row>
    <row r="6" spans="2:12" x14ac:dyDescent="0.2">
      <c r="B6" s="48">
        <v>11</v>
      </c>
      <c r="C6" s="49" t="str">
        <f>HSDR!O9</f>
        <v>H</v>
      </c>
      <c r="D6" s="49" t="str">
        <f>HSDR!P9</f>
        <v>D</v>
      </c>
      <c r="E6" s="49" t="str">
        <f>HSDR!Q9</f>
        <v>D</v>
      </c>
      <c r="F6" s="49" t="str">
        <f>HSDR!R9</f>
        <v>D</v>
      </c>
      <c r="G6" s="49" t="str">
        <f>HSDR!S9</f>
        <v>D</v>
      </c>
      <c r="H6" s="49" t="str">
        <f>HSDR!T9</f>
        <v>D</v>
      </c>
      <c r="I6" s="49" t="str">
        <f>HSDR!U9</f>
        <v>D</v>
      </c>
      <c r="J6" s="49" t="str">
        <f>HSDR!V9</f>
        <v>D</v>
      </c>
      <c r="K6" s="49" t="str">
        <f>HSDR!W9</f>
        <v>D</v>
      </c>
      <c r="L6" s="49" t="str">
        <f>HSDR!X9</f>
        <v>H</v>
      </c>
    </row>
    <row r="7" spans="2:12" x14ac:dyDescent="0.2">
      <c r="B7" s="48">
        <v>12</v>
      </c>
      <c r="C7" s="49" t="str">
        <f>HSDR!O10</f>
        <v>H</v>
      </c>
      <c r="D7" s="49" t="str">
        <f>HSDR!P10</f>
        <v>H</v>
      </c>
      <c r="E7" s="49" t="str">
        <f>HSDR!Q10</f>
        <v>H</v>
      </c>
      <c r="F7" s="49" t="str">
        <f>HSDR!R10</f>
        <v>S</v>
      </c>
      <c r="G7" s="49" t="str">
        <f>HSDR!S10</f>
        <v>S</v>
      </c>
      <c r="H7" s="49" t="str">
        <f>HSDR!T10</f>
        <v>S</v>
      </c>
      <c r="I7" s="49" t="str">
        <f>HSDR!U10</f>
        <v>H</v>
      </c>
      <c r="J7" s="49" t="str">
        <f>HSDR!V10</f>
        <v>H</v>
      </c>
      <c r="K7" s="49" t="str">
        <f>HSDR!W10</f>
        <v>H</v>
      </c>
      <c r="L7" s="49" t="str">
        <f>HSDR!X10</f>
        <v>H</v>
      </c>
    </row>
    <row r="8" spans="2:12" x14ac:dyDescent="0.2">
      <c r="B8" s="48">
        <v>13</v>
      </c>
      <c r="C8" s="49" t="str">
        <f>HSDR!O11</f>
        <v>H</v>
      </c>
      <c r="D8" s="49" t="str">
        <f>HSDR!P11</f>
        <v>S</v>
      </c>
      <c r="E8" s="49" t="str">
        <f>HSDR!Q11</f>
        <v>S</v>
      </c>
      <c r="F8" s="49" t="str">
        <f>HSDR!R11</f>
        <v>S</v>
      </c>
      <c r="G8" s="49" t="str">
        <f>HSDR!S11</f>
        <v>S</v>
      </c>
      <c r="H8" s="49" t="str">
        <f>HSDR!T11</f>
        <v>S</v>
      </c>
      <c r="I8" s="49" t="str">
        <f>HSDR!U11</f>
        <v>H</v>
      </c>
      <c r="J8" s="49" t="str">
        <f>HSDR!V11</f>
        <v>H</v>
      </c>
      <c r="K8" s="49" t="str">
        <f>HSDR!W11</f>
        <v>H</v>
      </c>
      <c r="L8" s="49" t="str">
        <f>HSDR!X11</f>
        <v>H</v>
      </c>
    </row>
    <row r="9" spans="2:12" x14ac:dyDescent="0.2">
      <c r="B9" s="48">
        <v>14</v>
      </c>
      <c r="C9" s="49" t="str">
        <f>HSDR!O12</f>
        <v>H</v>
      </c>
      <c r="D9" s="49" t="str">
        <f>HSDR!P12</f>
        <v>S</v>
      </c>
      <c r="E9" s="49" t="str">
        <f>HSDR!Q12</f>
        <v>S</v>
      </c>
      <c r="F9" s="49" t="str">
        <f>HSDR!R12</f>
        <v>S</v>
      </c>
      <c r="G9" s="49" t="str">
        <f>HSDR!S12</f>
        <v>S</v>
      </c>
      <c r="H9" s="49" t="str">
        <f>HSDR!T12</f>
        <v>S</v>
      </c>
      <c r="I9" s="49" t="str">
        <f>HSDR!U12</f>
        <v>H</v>
      </c>
      <c r="J9" s="49" t="str">
        <f>HSDR!V12</f>
        <v>H</v>
      </c>
      <c r="K9" s="49" t="str">
        <f>HSDR!W12</f>
        <v>H</v>
      </c>
      <c r="L9" s="49" t="str">
        <f>HSDR!X12</f>
        <v>H</v>
      </c>
    </row>
    <row r="10" spans="2:12" x14ac:dyDescent="0.2">
      <c r="B10" s="48">
        <v>15</v>
      </c>
      <c r="C10" s="49" t="str">
        <f>HSDR!O13</f>
        <v>H</v>
      </c>
      <c r="D10" s="49" t="str">
        <f>HSDR!P13</f>
        <v>S</v>
      </c>
      <c r="E10" s="49" t="str">
        <f>HSDR!Q13</f>
        <v>S</v>
      </c>
      <c r="F10" s="49" t="str">
        <f>HSDR!R13</f>
        <v>S</v>
      </c>
      <c r="G10" s="49" t="str">
        <f>HSDR!S13</f>
        <v>S</v>
      </c>
      <c r="H10" s="49" t="str">
        <f>HSDR!T13</f>
        <v>S</v>
      </c>
      <c r="I10" s="49" t="str">
        <f>HSDR!U13</f>
        <v>H</v>
      </c>
      <c r="J10" s="49" t="str">
        <f>HSDR!V13</f>
        <v>H</v>
      </c>
      <c r="K10" s="49" t="str">
        <f>HSDR!W13</f>
        <v>H</v>
      </c>
      <c r="L10" s="49" t="str">
        <f>HSDR!X13</f>
        <v>H</v>
      </c>
    </row>
    <row r="11" spans="2:12" x14ac:dyDescent="0.2">
      <c r="B11" s="48">
        <v>16</v>
      </c>
      <c r="C11" s="49" t="str">
        <f>HSDR!O14</f>
        <v>S</v>
      </c>
      <c r="D11" s="49" t="str">
        <f>HSDR!P14</f>
        <v>S</v>
      </c>
      <c r="E11" s="49" t="str">
        <f>HSDR!Q14</f>
        <v>S</v>
      </c>
      <c r="F11" s="49" t="str">
        <f>HSDR!R14</f>
        <v>S</v>
      </c>
      <c r="G11" s="49" t="str">
        <f>HSDR!S14</f>
        <v>S</v>
      </c>
      <c r="H11" s="49" t="str">
        <f>HSDR!T14</f>
        <v>S</v>
      </c>
      <c r="I11" s="49" t="str">
        <f>HSDR!U14</f>
        <v>H</v>
      </c>
      <c r="J11" s="49" t="str">
        <f>HSDR!V14</f>
        <v>H</v>
      </c>
      <c r="K11" s="49" t="str">
        <f>HSDR!W14</f>
        <v>H</v>
      </c>
      <c r="L11" s="49" t="str">
        <f>HSDR!X14</f>
        <v>H</v>
      </c>
    </row>
    <row r="12" spans="2:12" x14ac:dyDescent="0.2">
      <c r="B12" s="48" t="s">
        <v>21</v>
      </c>
      <c r="C12" s="49" t="str">
        <f>HSDR!O15</f>
        <v>S</v>
      </c>
      <c r="D12" s="49" t="str">
        <f>HSDR!P15</f>
        <v>S</v>
      </c>
      <c r="E12" s="49" t="str">
        <f>HSDR!Q15</f>
        <v>S</v>
      </c>
      <c r="F12" s="49" t="str">
        <f>HSDR!R15</f>
        <v>S</v>
      </c>
      <c r="G12" s="49" t="str">
        <f>HSDR!S15</f>
        <v>S</v>
      </c>
      <c r="H12" s="49" t="str">
        <f>HSDR!T15</f>
        <v>S</v>
      </c>
      <c r="I12" s="49" t="str">
        <f>HSDR!U15</f>
        <v>S</v>
      </c>
      <c r="J12" s="49" t="str">
        <f>HSDR!V15</f>
        <v>S</v>
      </c>
      <c r="K12" s="49" t="str">
        <f>HSDR!W15</f>
        <v>S</v>
      </c>
      <c r="L12" s="49" t="str">
        <f>HSDR!X15</f>
        <v>S</v>
      </c>
    </row>
    <row r="13" spans="2:12" x14ac:dyDescent="0.2">
      <c r="B13" s="48" t="s">
        <v>4</v>
      </c>
      <c r="C13" s="48" t="s">
        <v>22</v>
      </c>
      <c r="D13" s="48">
        <v>2</v>
      </c>
      <c r="E13" s="48">
        <v>3</v>
      </c>
      <c r="F13" s="48">
        <v>4</v>
      </c>
      <c r="G13" s="48">
        <v>5</v>
      </c>
      <c r="H13" s="48">
        <v>6</v>
      </c>
      <c r="I13" s="48">
        <v>7</v>
      </c>
      <c r="J13" s="48">
        <v>8</v>
      </c>
      <c r="K13" s="48">
        <v>9</v>
      </c>
      <c r="L13" s="48">
        <v>10</v>
      </c>
    </row>
    <row r="14" spans="2:12" x14ac:dyDescent="0.2">
      <c r="B14" s="48">
        <v>13</v>
      </c>
      <c r="C14" s="49" t="str">
        <f>HSDR!O33</f>
        <v>H</v>
      </c>
      <c r="D14" s="49" t="str">
        <f>HSDR!P33</f>
        <v>H</v>
      </c>
      <c r="E14" s="49" t="str">
        <f>HSDR!Q33</f>
        <v>H</v>
      </c>
      <c r="F14" s="49" t="str">
        <f>HSDR!R33</f>
        <v>H</v>
      </c>
      <c r="G14" s="49" t="str">
        <f>HSDR!S33</f>
        <v>H</v>
      </c>
      <c r="H14" s="49" t="str">
        <f>HSDR!T33</f>
        <v>H</v>
      </c>
      <c r="I14" s="49" t="str">
        <f>HSDR!U33</f>
        <v>H</v>
      </c>
      <c r="J14" s="49" t="str">
        <f>HSDR!V33</f>
        <v>H</v>
      </c>
      <c r="K14" s="49" t="str">
        <f>HSDR!W33</f>
        <v>H</v>
      </c>
      <c r="L14" s="49" t="str">
        <f>HSDR!X33</f>
        <v>H</v>
      </c>
    </row>
    <row r="15" spans="2:12" x14ac:dyDescent="0.2">
      <c r="B15" s="48">
        <v>14</v>
      </c>
      <c r="C15" s="49" t="str">
        <f>HSDR!O34</f>
        <v>H</v>
      </c>
      <c r="D15" s="49" t="str">
        <f>HSDR!P34</f>
        <v>H</v>
      </c>
      <c r="E15" s="49" t="str">
        <f>HSDR!Q34</f>
        <v>H</v>
      </c>
      <c r="F15" s="49" t="str">
        <f>HSDR!R34</f>
        <v>H</v>
      </c>
      <c r="G15" s="49" t="str">
        <f>HSDR!S34</f>
        <v>H</v>
      </c>
      <c r="H15" s="49" t="str">
        <f>HSDR!T34</f>
        <v>H</v>
      </c>
      <c r="I15" s="49" t="str">
        <f>HSDR!U34</f>
        <v>H</v>
      </c>
      <c r="J15" s="49" t="str">
        <f>HSDR!V34</f>
        <v>H</v>
      </c>
      <c r="K15" s="49" t="str">
        <f>HSDR!W34</f>
        <v>H</v>
      </c>
      <c r="L15" s="49" t="str">
        <f>HSDR!X34</f>
        <v>H</v>
      </c>
    </row>
    <row r="16" spans="2:12" x14ac:dyDescent="0.2">
      <c r="B16" s="48">
        <v>15</v>
      </c>
      <c r="C16" s="49" t="str">
        <f>HSDR!O35</f>
        <v>H</v>
      </c>
      <c r="D16" s="49" t="str">
        <f>HSDR!P35</f>
        <v>H</v>
      </c>
      <c r="E16" s="49" t="str">
        <f>HSDR!Q35</f>
        <v>H</v>
      </c>
      <c r="F16" s="49" t="str">
        <f>HSDR!R35</f>
        <v>H</v>
      </c>
      <c r="G16" s="49" t="str">
        <f>HSDR!S35</f>
        <v>H</v>
      </c>
      <c r="H16" s="49" t="str">
        <f>HSDR!T35</f>
        <v>H</v>
      </c>
      <c r="I16" s="49" t="str">
        <f>HSDR!U35</f>
        <v>H</v>
      </c>
      <c r="J16" s="49" t="str">
        <f>HSDR!V35</f>
        <v>H</v>
      </c>
      <c r="K16" s="49" t="str">
        <f>HSDR!W35</f>
        <v>H</v>
      </c>
      <c r="L16" s="49" t="str">
        <f>HSDR!X35</f>
        <v>H</v>
      </c>
    </row>
    <row r="17" spans="2:12" x14ac:dyDescent="0.2">
      <c r="B17" s="48">
        <v>16</v>
      </c>
      <c r="C17" s="49" t="str">
        <f>HSDR!O36</f>
        <v>H</v>
      </c>
      <c r="D17" s="49" t="str">
        <f>HSDR!P36</f>
        <v>H</v>
      </c>
      <c r="E17" s="49" t="str">
        <f>HSDR!Q36</f>
        <v>H</v>
      </c>
      <c r="F17" s="49" t="str">
        <f>HSDR!R36</f>
        <v>H</v>
      </c>
      <c r="G17" s="49" t="str">
        <f>HSDR!S36</f>
        <v>H</v>
      </c>
      <c r="H17" s="49" t="str">
        <f>HSDR!T36</f>
        <v>H</v>
      </c>
      <c r="I17" s="49" t="str">
        <f>HSDR!U36</f>
        <v>H</v>
      </c>
      <c r="J17" s="49" t="str">
        <f>HSDR!V36</f>
        <v>H</v>
      </c>
      <c r="K17" s="49" t="str">
        <f>HSDR!W36</f>
        <v>H</v>
      </c>
      <c r="L17" s="49" t="str">
        <f>HSDR!X36</f>
        <v>H</v>
      </c>
    </row>
    <row r="18" spans="2:12" x14ac:dyDescent="0.2">
      <c r="B18" s="48">
        <v>17</v>
      </c>
      <c r="C18" s="49" t="str">
        <f>HSDR!O37</f>
        <v>H</v>
      </c>
      <c r="D18" s="49" t="str">
        <f>HSDR!P37</f>
        <v>H</v>
      </c>
      <c r="E18" s="49" t="str">
        <f>HSDR!Q37</f>
        <v>H</v>
      </c>
      <c r="F18" s="49" t="str">
        <f>HSDR!R37</f>
        <v>H</v>
      </c>
      <c r="G18" s="49" t="str">
        <f>HSDR!S37</f>
        <v>H</v>
      </c>
      <c r="H18" s="49" t="str">
        <f>HSDR!T37</f>
        <v>H</v>
      </c>
      <c r="I18" s="49" t="str">
        <f>HSDR!U37</f>
        <v>H</v>
      </c>
      <c r="J18" s="49" t="str">
        <f>HSDR!V37</f>
        <v>H</v>
      </c>
      <c r="K18" s="49" t="str">
        <f>HSDR!W37</f>
        <v>H</v>
      </c>
      <c r="L18" s="49" t="str">
        <f>HSDR!X37</f>
        <v>H</v>
      </c>
    </row>
    <row r="19" spans="2:12" x14ac:dyDescent="0.2">
      <c r="B19" s="48">
        <v>18</v>
      </c>
      <c r="C19" s="49" t="str">
        <f>HSDR!O38</f>
        <v>S</v>
      </c>
      <c r="D19" s="49" t="str">
        <f>HSDR!P38</f>
        <v>S</v>
      </c>
      <c r="E19" s="49" t="str">
        <f>HSDR!Q38</f>
        <v>S</v>
      </c>
      <c r="F19" s="49" t="str">
        <f>HSDR!R38</f>
        <v>S</v>
      </c>
      <c r="G19" s="49" t="str">
        <f>HSDR!S38</f>
        <v>S</v>
      </c>
      <c r="H19" s="49" t="str">
        <f>HSDR!T38</f>
        <v>S</v>
      </c>
      <c r="I19" s="49" t="str">
        <f>HSDR!U38</f>
        <v>S</v>
      </c>
      <c r="J19" s="49" t="str">
        <f>HSDR!V38</f>
        <v>S</v>
      </c>
      <c r="K19" s="49" t="str">
        <f>HSDR!W38</f>
        <v>H</v>
      </c>
      <c r="L19" s="49" t="str">
        <f>HSDR!X38</f>
        <v>H</v>
      </c>
    </row>
    <row r="20" spans="2:12" x14ac:dyDescent="0.2">
      <c r="B20" s="48">
        <v>19</v>
      </c>
      <c r="C20" s="49" t="str">
        <f>HSDR!O39</f>
        <v>S</v>
      </c>
      <c r="D20" s="49" t="str">
        <f>HSDR!P39</f>
        <v>S</v>
      </c>
      <c r="E20" s="49" t="str">
        <f>HSDR!Q39</f>
        <v>S</v>
      </c>
      <c r="F20" s="49" t="str">
        <f>HSDR!R39</f>
        <v>S</v>
      </c>
      <c r="G20" s="49" t="str">
        <f>HSDR!S39</f>
        <v>S</v>
      </c>
      <c r="H20" s="49" t="str">
        <f>HSDR!T39</f>
        <v>S</v>
      </c>
      <c r="I20" s="49" t="str">
        <f>HSDR!U39</f>
        <v>S</v>
      </c>
      <c r="J20" s="49" t="str">
        <f>HSDR!V39</f>
        <v>S</v>
      </c>
      <c r="K20" s="49" t="str">
        <f>HSDR!W39</f>
        <v>S</v>
      </c>
      <c r="L20" s="49" t="str">
        <f>HSDR!X39</f>
        <v>S</v>
      </c>
    </row>
    <row r="21" spans="2:12" x14ac:dyDescent="0.2">
      <c r="B21" s="48" t="s">
        <v>10</v>
      </c>
      <c r="C21" s="48" t="s">
        <v>22</v>
      </c>
      <c r="D21" s="48">
        <v>2</v>
      </c>
      <c r="E21" s="48">
        <v>3</v>
      </c>
      <c r="F21" s="48">
        <v>4</v>
      </c>
      <c r="G21" s="48">
        <v>5</v>
      </c>
      <c r="H21" s="48">
        <v>6</v>
      </c>
      <c r="I21" s="48">
        <v>7</v>
      </c>
      <c r="J21" s="48">
        <v>8</v>
      </c>
      <c r="K21" s="48">
        <v>9</v>
      </c>
      <c r="L21" s="48">
        <v>10</v>
      </c>
    </row>
    <row r="22" spans="2:12" x14ac:dyDescent="0.2">
      <c r="B22" s="48" t="s">
        <v>22</v>
      </c>
      <c r="C22" s="49">
        <f>Pair!O2</f>
        <v>2</v>
      </c>
      <c r="D22" s="49">
        <f>Pair!P2</f>
        <v>2</v>
      </c>
      <c r="E22" s="49">
        <f>Pair!Q2</f>
        <v>2</v>
      </c>
      <c r="F22" s="49">
        <f>Pair!R2</f>
        <v>2</v>
      </c>
      <c r="G22" s="49">
        <f>Pair!S2</f>
        <v>2</v>
      </c>
      <c r="H22" s="49">
        <f>Pair!T2</f>
        <v>2</v>
      </c>
      <c r="I22" s="49">
        <f>Pair!U2</f>
        <v>2</v>
      </c>
      <c r="J22" s="49">
        <f>Pair!V2</f>
        <v>2</v>
      </c>
      <c r="K22" s="49">
        <f>Pair!W2</f>
        <v>2</v>
      </c>
      <c r="L22" s="49">
        <f>Pair!X2</f>
        <v>2</v>
      </c>
    </row>
    <row r="23" spans="2:12" x14ac:dyDescent="0.2">
      <c r="B23" s="48">
        <v>2</v>
      </c>
      <c r="C23" s="49" t="str">
        <f>Pair!O3</f>
        <v>H</v>
      </c>
      <c r="D23" s="49" t="str">
        <f>Pair!P3</f>
        <v>H</v>
      </c>
      <c r="E23" s="49" t="str">
        <f>Pair!Q3</f>
        <v>H</v>
      </c>
      <c r="F23" s="49">
        <f>Pair!R3</f>
        <v>2</v>
      </c>
      <c r="G23" s="49">
        <f>Pair!S3</f>
        <v>2</v>
      </c>
      <c r="H23" s="49">
        <f>Pair!T3</f>
        <v>2</v>
      </c>
      <c r="I23" s="49">
        <f>Pair!U3</f>
        <v>2</v>
      </c>
      <c r="J23" s="49" t="str">
        <f>Pair!V3</f>
        <v>H</v>
      </c>
      <c r="K23" s="49" t="str">
        <f>Pair!W3</f>
        <v>H</v>
      </c>
      <c r="L23" s="49" t="str">
        <f>Pair!X3</f>
        <v>H</v>
      </c>
    </row>
    <row r="24" spans="2:12" x14ac:dyDescent="0.2">
      <c r="B24" s="48">
        <v>3</v>
      </c>
      <c r="C24" s="49" t="str">
        <f>Pair!O4</f>
        <v>H</v>
      </c>
      <c r="D24" s="49" t="str">
        <f>Pair!P4</f>
        <v>H</v>
      </c>
      <c r="E24" s="49" t="str">
        <f>Pair!Q4</f>
        <v>H</v>
      </c>
      <c r="F24" s="49">
        <f>Pair!R4</f>
        <v>2</v>
      </c>
      <c r="G24" s="49">
        <f>Pair!S4</f>
        <v>2</v>
      </c>
      <c r="H24" s="49">
        <f>Pair!T4</f>
        <v>2</v>
      </c>
      <c r="I24" s="49">
        <f>Pair!U4</f>
        <v>2</v>
      </c>
      <c r="J24" s="49" t="str">
        <f>Pair!V4</f>
        <v>H</v>
      </c>
      <c r="K24" s="49" t="str">
        <f>Pair!W4</f>
        <v>H</v>
      </c>
      <c r="L24" s="49" t="str">
        <f>Pair!X4</f>
        <v>H</v>
      </c>
    </row>
    <row r="25" spans="2:12" x14ac:dyDescent="0.2">
      <c r="B25" s="48">
        <v>4</v>
      </c>
      <c r="C25" s="49" t="str">
        <f>Pair!O5</f>
        <v>H</v>
      </c>
      <c r="D25" s="49" t="str">
        <f>Pair!P5</f>
        <v>H</v>
      </c>
      <c r="E25" s="49" t="str">
        <f>Pair!Q5</f>
        <v>H</v>
      </c>
      <c r="F25" s="49" t="str">
        <f>Pair!R5</f>
        <v>H</v>
      </c>
      <c r="G25" s="49" t="str">
        <f>Pair!S5</f>
        <v>H</v>
      </c>
      <c r="H25" s="49" t="str">
        <f>Pair!T5</f>
        <v>H</v>
      </c>
      <c r="I25" s="49" t="str">
        <f>Pair!U5</f>
        <v>H</v>
      </c>
      <c r="J25" s="49" t="str">
        <f>Pair!V5</f>
        <v>H</v>
      </c>
      <c r="K25" s="49" t="str">
        <f>Pair!W5</f>
        <v>H</v>
      </c>
      <c r="L25" s="49" t="str">
        <f>Pair!X5</f>
        <v>H</v>
      </c>
    </row>
    <row r="26" spans="2:12" x14ac:dyDescent="0.2">
      <c r="B26" s="48">
        <v>5</v>
      </c>
      <c r="C26" s="49" t="str">
        <f>Pair!O6</f>
        <v>H</v>
      </c>
      <c r="D26" s="49" t="str">
        <f>Pair!P6</f>
        <v>D</v>
      </c>
      <c r="E26" s="49" t="str">
        <f>Pair!Q6</f>
        <v>D</v>
      </c>
      <c r="F26" s="49" t="str">
        <f>Pair!R6</f>
        <v>D</v>
      </c>
      <c r="G26" s="49" t="str">
        <f>Pair!S6</f>
        <v>D</v>
      </c>
      <c r="H26" s="49" t="str">
        <f>Pair!T6</f>
        <v>D</v>
      </c>
      <c r="I26" s="49" t="str">
        <f>Pair!U6</f>
        <v>D</v>
      </c>
      <c r="J26" s="49" t="str">
        <f>Pair!V6</f>
        <v>D</v>
      </c>
      <c r="K26" s="49" t="str">
        <f>Pair!W6</f>
        <v>D</v>
      </c>
      <c r="L26" s="49" t="str">
        <f>Pair!X6</f>
        <v>H</v>
      </c>
    </row>
    <row r="27" spans="2:12" x14ac:dyDescent="0.2">
      <c r="B27" s="48">
        <v>6</v>
      </c>
      <c r="C27" s="49" t="str">
        <f>Pair!O7</f>
        <v>H</v>
      </c>
      <c r="D27" s="49" t="str">
        <f>Pair!P7</f>
        <v>H</v>
      </c>
      <c r="E27" s="49">
        <f>Pair!Q7</f>
        <v>2</v>
      </c>
      <c r="F27" s="49">
        <f>Pair!R7</f>
        <v>2</v>
      </c>
      <c r="G27" s="49">
        <f>Pair!S7</f>
        <v>2</v>
      </c>
      <c r="H27" s="49">
        <f>Pair!T7</f>
        <v>2</v>
      </c>
      <c r="I27" s="49" t="str">
        <f>Pair!U7</f>
        <v>H</v>
      </c>
      <c r="J27" s="49" t="str">
        <f>Pair!V7</f>
        <v>H</v>
      </c>
      <c r="K27" s="49" t="str">
        <f>Pair!W7</f>
        <v>H</v>
      </c>
      <c r="L27" s="49" t="str">
        <f>Pair!X7</f>
        <v>H</v>
      </c>
    </row>
    <row r="28" spans="2:12" x14ac:dyDescent="0.2">
      <c r="B28" s="48">
        <v>7</v>
      </c>
      <c r="C28" s="49" t="str">
        <f>Pair!O8</f>
        <v>H</v>
      </c>
      <c r="D28" s="49">
        <f>Pair!P8</f>
        <v>2</v>
      </c>
      <c r="E28" s="49">
        <f>Pair!Q8</f>
        <v>2</v>
      </c>
      <c r="F28" s="49">
        <f>Pair!R8</f>
        <v>2</v>
      </c>
      <c r="G28" s="49">
        <f>Pair!S8</f>
        <v>2</v>
      </c>
      <c r="H28" s="49">
        <f>Pair!T8</f>
        <v>2</v>
      </c>
      <c r="I28" s="49">
        <f>Pair!U8</f>
        <v>2</v>
      </c>
      <c r="J28" s="49" t="str">
        <f>Pair!V8</f>
        <v>H</v>
      </c>
      <c r="K28" s="49" t="str">
        <f>Pair!W8</f>
        <v>H</v>
      </c>
      <c r="L28" s="49" t="str">
        <f>Pair!X8</f>
        <v>H</v>
      </c>
    </row>
    <row r="29" spans="2:12" x14ac:dyDescent="0.2">
      <c r="B29" s="48">
        <v>8</v>
      </c>
      <c r="C29" s="49" t="str">
        <f>Pair!O9</f>
        <v>S</v>
      </c>
      <c r="D29" s="49">
        <f>Pair!P9</f>
        <v>2</v>
      </c>
      <c r="E29" s="49">
        <f>Pair!Q9</f>
        <v>2</v>
      </c>
      <c r="F29" s="49">
        <f>Pair!R9</f>
        <v>2</v>
      </c>
      <c r="G29" s="49">
        <f>Pair!S9</f>
        <v>2</v>
      </c>
      <c r="H29" s="49">
        <f>Pair!T9</f>
        <v>2</v>
      </c>
      <c r="I29" s="49">
        <f>Pair!U9</f>
        <v>2</v>
      </c>
      <c r="J29" s="49">
        <f>Pair!V9</f>
        <v>2</v>
      </c>
      <c r="K29" s="49">
        <f>Pair!W9</f>
        <v>2</v>
      </c>
      <c r="L29" s="49" t="str">
        <f>Pair!X9</f>
        <v>H</v>
      </c>
    </row>
    <row r="30" spans="2:12" x14ac:dyDescent="0.2">
      <c r="B30" s="48">
        <v>9</v>
      </c>
      <c r="C30" s="49" t="str">
        <f>Pair!O10</f>
        <v>S</v>
      </c>
      <c r="D30" s="49">
        <f>Pair!P10</f>
        <v>2</v>
      </c>
      <c r="E30" s="49">
        <f>Pair!Q10</f>
        <v>2</v>
      </c>
      <c r="F30" s="49">
        <f>Pair!R10</f>
        <v>2</v>
      </c>
      <c r="G30" s="49">
        <f>Pair!S10</f>
        <v>2</v>
      </c>
      <c r="H30" s="49">
        <f>Pair!T10</f>
        <v>2</v>
      </c>
      <c r="I30" s="49" t="str">
        <f>Pair!U10</f>
        <v>S</v>
      </c>
      <c r="J30" s="49">
        <f>Pair!V10</f>
        <v>2</v>
      </c>
      <c r="K30" s="49">
        <f>Pair!W10</f>
        <v>2</v>
      </c>
      <c r="L30" s="49" t="str">
        <f>Pair!X10</f>
        <v>S</v>
      </c>
    </row>
    <row r="31" spans="2:12" x14ac:dyDescent="0.2">
      <c r="B31" s="48">
        <v>10</v>
      </c>
      <c r="C31" s="49" t="str">
        <f>Pair!O11</f>
        <v>S</v>
      </c>
      <c r="D31" s="49" t="str">
        <f>Pair!P11</f>
        <v>S</v>
      </c>
      <c r="E31" s="49" t="str">
        <f>Pair!Q11</f>
        <v>S</v>
      </c>
      <c r="F31" s="49" t="str">
        <f>Pair!R11</f>
        <v>S</v>
      </c>
      <c r="G31" s="49" t="str">
        <f>Pair!S11</f>
        <v>S</v>
      </c>
      <c r="H31" s="49" t="str">
        <f>Pair!T11</f>
        <v>S</v>
      </c>
      <c r="I31" s="49" t="str">
        <f>Pair!U11</f>
        <v>S</v>
      </c>
      <c r="J31" s="49" t="str">
        <f>Pair!V11</f>
        <v>S</v>
      </c>
      <c r="K31" s="49" t="str">
        <f>Pair!W11</f>
        <v>S</v>
      </c>
      <c r="L31" s="49" t="str">
        <f>Pair!X11</f>
        <v>S</v>
      </c>
    </row>
    <row r="32" spans="2:12" x14ac:dyDescent="0.2">
      <c r="B32" s="384" t="str">
        <f>"EV = " &amp; EV!$H$46</f>
        <v>EV = -0.0322153307097501</v>
      </c>
      <c r="C32" s="384"/>
      <c r="D32" s="384"/>
      <c r="E32" s="384"/>
      <c r="F32" s="384"/>
      <c r="G32" s="384"/>
      <c r="H32" s="384"/>
      <c r="I32" s="384"/>
      <c r="J32" s="384"/>
      <c r="K32" s="384"/>
      <c r="L32" s="384"/>
    </row>
    <row r="33" spans="2:12" x14ac:dyDescent="0.2">
      <c r="B33" s="384" t="str">
        <f>"EV = " &amp; EV!H46*100 &amp; " %"</f>
        <v>EV = -3.22153307097501 %</v>
      </c>
      <c r="C33" s="384"/>
      <c r="D33" s="384"/>
      <c r="E33" s="384"/>
      <c r="F33" s="384"/>
      <c r="G33" s="384"/>
      <c r="H33" s="384"/>
      <c r="I33" s="384"/>
      <c r="J33" s="384"/>
      <c r="K33" s="384"/>
      <c r="L33" s="384"/>
    </row>
    <row r="34" spans="2:12" x14ac:dyDescent="0.2">
      <c r="B34" s="391" t="s">
        <v>24</v>
      </c>
      <c r="C34" s="391"/>
      <c r="D34" s="391"/>
      <c r="E34" s="391"/>
      <c r="F34" s="391"/>
      <c r="G34" s="391"/>
      <c r="H34" s="391"/>
      <c r="I34" s="391"/>
      <c r="J34" s="391"/>
      <c r="K34" s="391"/>
      <c r="L34" s="391"/>
    </row>
    <row r="35" spans="2:12" x14ac:dyDescent="0.2">
      <c r="B35" s="392" t="s">
        <v>25</v>
      </c>
      <c r="C35" s="392"/>
      <c r="D35" s="392"/>
      <c r="E35" s="392"/>
      <c r="F35" s="392"/>
      <c r="G35" s="392"/>
      <c r="H35" s="392"/>
      <c r="I35" s="392"/>
      <c r="J35" s="392"/>
      <c r="K35" s="392"/>
      <c r="L35" s="392"/>
    </row>
    <row r="36" spans="2:12" x14ac:dyDescent="0.2">
      <c r="B36" s="393" t="s">
        <v>26</v>
      </c>
      <c r="C36" s="393"/>
      <c r="D36" s="393"/>
      <c r="E36" s="393"/>
      <c r="F36" s="393"/>
      <c r="G36" s="393"/>
      <c r="H36" s="393"/>
      <c r="I36" s="393"/>
      <c r="J36" s="393"/>
      <c r="K36" s="393"/>
      <c r="L36" s="393"/>
    </row>
    <row r="37" spans="2:12" x14ac:dyDescent="0.2">
      <c r="B37" s="394" t="s">
        <v>204</v>
      </c>
      <c r="C37" s="394"/>
      <c r="D37" s="394"/>
      <c r="E37" s="394"/>
      <c r="F37" s="394"/>
      <c r="G37" s="394"/>
      <c r="H37" s="394"/>
      <c r="I37" s="394"/>
      <c r="J37" s="394"/>
      <c r="K37" s="394"/>
      <c r="L37" s="394"/>
    </row>
    <row r="38" spans="2:12" x14ac:dyDescent="0.2">
      <c r="B38" s="384" t="s">
        <v>27</v>
      </c>
      <c r="C38" s="384"/>
      <c r="D38" s="384"/>
      <c r="E38" s="384"/>
      <c r="F38" s="384"/>
      <c r="G38" s="384"/>
      <c r="H38" s="384"/>
      <c r="I38" s="384"/>
      <c r="J38" s="384"/>
      <c r="K38" s="384"/>
      <c r="L38" s="384"/>
    </row>
  </sheetData>
  <sheetProtection sheet="1" objects="1" scenarios="1"/>
  <mergeCells count="8">
    <mergeCell ref="B37:L37"/>
    <mergeCell ref="B38:L38"/>
    <mergeCell ref="B1:L1"/>
    <mergeCell ref="B32:L32"/>
    <mergeCell ref="B34:L34"/>
    <mergeCell ref="B35:L35"/>
    <mergeCell ref="B36:L36"/>
    <mergeCell ref="B33:L33"/>
  </mergeCells>
  <phoneticPr fontId="16" type="noConversion"/>
  <conditionalFormatting sqref="C3:L12 C22:L31 C14:L20">
    <cfRule type="containsText" dxfId="663" priority="4" operator="containsText" text="S">
      <formula>NOT(ISERROR(SEARCH("S",C3)))</formula>
    </cfRule>
    <cfRule type="containsText" dxfId="662" priority="5" operator="containsText" text="H">
      <formula>NOT(ISERROR(SEARCH("H",C3)))</formula>
    </cfRule>
  </conditionalFormatting>
  <conditionalFormatting sqref="C3:L12 C22:L31 C14:L20">
    <cfRule type="containsText" dxfId="661" priority="3" operator="containsText" text="D">
      <formula>NOT(ISERROR(SEARCH("D",C3)))</formula>
    </cfRule>
  </conditionalFormatting>
  <conditionalFormatting sqref="C3:L12 C22:L31 C14:L20">
    <cfRule type="containsText" dxfId="660" priority="2" operator="containsText" text="R">
      <formula>NOT(ISERROR(SEARCH("R",C3)))</formula>
    </cfRule>
  </conditionalFormatting>
  <conditionalFormatting sqref="C3:L12 C22:L31 C14:L20">
    <cfRule type="cellIs" dxfId="659" priority="1" operator="between">
      <formula>2</formula>
      <formula>5</formula>
    </cfRule>
  </conditionalFormatting>
  <pageMargins left="0.25" right="0.25" top="0.75" bottom="0.75" header="0.3" footer="0.3"/>
  <pageSetup paperSize="9" orientation="landscape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 codeName="Sheet17">
    <pageSetUpPr fitToPage="1"/>
  </sheetPr>
  <dimension ref="A1:L131"/>
  <sheetViews>
    <sheetView topLeftCell="A30" workbookViewId="0">
      <selection activeCell="A92" sqref="A92"/>
    </sheetView>
  </sheetViews>
  <sheetFormatPr baseColWidth="10" defaultColWidth="8.83203125" defaultRowHeight="15" x14ac:dyDescent="0.2"/>
  <cols>
    <col min="1" max="1" width="5" style="33" bestFit="1" customWidth="1"/>
    <col min="2" max="12" width="11.6640625" style="33" customWidth="1"/>
    <col min="13" max="16384" width="8.83203125" style="33"/>
  </cols>
  <sheetData>
    <row r="1" spans="1:12" ht="22" thickBot="1" x14ac:dyDescent="0.3">
      <c r="A1" s="451" t="s">
        <v>128</v>
      </c>
      <c r="B1" s="452"/>
      <c r="C1" s="452"/>
      <c r="D1" s="452"/>
      <c r="E1" s="452"/>
      <c r="F1" s="452"/>
      <c r="G1" s="452"/>
      <c r="H1" s="452"/>
      <c r="I1" s="452"/>
      <c r="J1" s="452"/>
      <c r="K1" s="452"/>
      <c r="L1" s="453"/>
    </row>
    <row r="2" spans="1:12" x14ac:dyDescent="0.2">
      <c r="A2" s="42" t="s">
        <v>9</v>
      </c>
      <c r="B2" s="43" t="s">
        <v>1</v>
      </c>
      <c r="C2" s="43">
        <v>2</v>
      </c>
      <c r="D2" s="43">
        <v>3</v>
      </c>
      <c r="E2" s="43">
        <v>4</v>
      </c>
      <c r="F2" s="43">
        <v>5</v>
      </c>
      <c r="G2" s="43">
        <v>6</v>
      </c>
      <c r="H2" s="43">
        <v>7</v>
      </c>
      <c r="I2" s="43">
        <v>8</v>
      </c>
      <c r="J2" s="43">
        <v>9</v>
      </c>
      <c r="K2" s="44">
        <v>10</v>
      </c>
      <c r="L2" s="44" t="s">
        <v>2</v>
      </c>
    </row>
    <row r="3" spans="1:12" x14ac:dyDescent="0.2">
      <c r="A3" s="45">
        <v>5</v>
      </c>
      <c r="B3" s="34">
        <f>Prob!B3*'ER EL'!B3</f>
        <v>-2.5607651825935876E-4</v>
      </c>
      <c r="C3" s="34">
        <f>Prob!C3*'ER EL'!C3</f>
        <v>-1.1671876837846839E-4</v>
      </c>
      <c r="D3" s="34">
        <f>Prob!D3*'ER EL'!D3</f>
        <v>-8.6763975659071311E-5</v>
      </c>
      <c r="E3" s="34">
        <f>Prob!E3*'ER EL'!E3</f>
        <v>-5.5966740281924695E-5</v>
      </c>
      <c r="F3" s="34">
        <f>Prob!F3*'ER EL'!F3</f>
        <v>-2.1828830579754027E-5</v>
      </c>
      <c r="G3" s="34">
        <f>Prob!G3*'ER EL'!G3</f>
        <v>-1.0799616189715336E-6</v>
      </c>
      <c r="H3" s="34">
        <f>Prob!H3*'ER EL'!H3</f>
        <v>-1.0873686106886531E-4</v>
      </c>
      <c r="I3" s="34">
        <f>Prob!I3*'ER EL'!I3</f>
        <v>-1.7122740455456097E-4</v>
      </c>
      <c r="J3" s="34">
        <f>Prob!J3*'ER EL'!J3</f>
        <v>-2.4270828708052719E-4</v>
      </c>
      <c r="K3" s="46">
        <f>Prob!K3*'ER EL'!K3</f>
        <v>-1.2024568974393825E-3</v>
      </c>
      <c r="L3" s="46">
        <f>SUM(B3:K3)</f>
        <v>-2.2635642449208848E-3</v>
      </c>
    </row>
    <row r="4" spans="1:12" x14ac:dyDescent="0.2">
      <c r="A4" s="45">
        <v>6</v>
      </c>
      <c r="B4" s="34">
        <f>Prob!B4*'ER EL'!B4</f>
        <v>-2.6449929142810817E-4</v>
      </c>
      <c r="C4" s="34">
        <f>Prob!C4*'ER EL'!C4</f>
        <v>-1.2813756710060989E-4</v>
      </c>
      <c r="D4" s="34">
        <f>Prob!D4*'ER EL'!D4</f>
        <v>-9.7670530731550604E-5</v>
      </c>
      <c r="E4" s="34">
        <f>Prob!E4*'ER EL'!E4</f>
        <v>-6.6378827425022616E-5</v>
      </c>
      <c r="F4" s="34">
        <f>Prob!F4*'ER EL'!F4</f>
        <v>-3.1785137305509662E-5</v>
      </c>
      <c r="G4" s="34">
        <f>Prob!G4*'ER EL'!G4</f>
        <v>-1.183963179779185E-5</v>
      </c>
      <c r="H4" s="34">
        <f>Prob!H4*'ER EL'!H4</f>
        <v>-1.3830924646035457E-4</v>
      </c>
      <c r="I4" s="34">
        <f>Prob!I4*'ER EL'!I4</f>
        <v>-1.9776229523967663E-4</v>
      </c>
      <c r="J4" s="34">
        <f>Prob!J4*'ER EL'!J4</f>
        <v>-2.6640027327967783E-4</v>
      </c>
      <c r="K4" s="46">
        <f>Prob!K4*'ER EL'!K4</f>
        <v>-1.2789725702922858E-3</v>
      </c>
      <c r="L4" s="46">
        <f t="shared" ref="L4:L38" si="0">SUM(B4:K4)</f>
        <v>-2.4817553710605876E-3</v>
      </c>
    </row>
    <row r="5" spans="1:12" x14ac:dyDescent="0.2">
      <c r="A5" s="45">
        <v>7</v>
      </c>
      <c r="B5" s="34">
        <f>Prob!B5*'ER EL'!B5</f>
        <v>-5.0381897742112955E-4</v>
      </c>
      <c r="C5" s="34">
        <f>Prob!C5*'ER EL'!C5</f>
        <v>-1.9878639575169113E-4</v>
      </c>
      <c r="D5" s="34">
        <f>Prob!D5*'ER EL'!D5</f>
        <v>-1.3943191971682028E-4</v>
      </c>
      <c r="E5" s="34">
        <f>Prob!E5*'ER EL'!E5</f>
        <v>-7.8328254900941093E-5</v>
      </c>
      <c r="F5" s="34">
        <f>Prob!F5*'ER EL'!F5</f>
        <v>-1.3238708972127555E-5</v>
      </c>
      <c r="G5" s="34">
        <f>Prob!G5*'ER EL'!G5</f>
        <v>5.3136717986091622E-5</v>
      </c>
      <c r="H5" s="34">
        <f>Prob!H5*'ER EL'!H5</f>
        <v>-1.2527592094752445E-4</v>
      </c>
      <c r="I5" s="34">
        <f>Prob!I5*'ER EL'!I5</f>
        <v>-3.8344063491005864E-4</v>
      </c>
      <c r="J5" s="34">
        <f>Prob!J5*'ER EL'!J5</f>
        <v>-5.1955473916591129E-4</v>
      </c>
      <c r="K5" s="46">
        <f>Prob!K5*'ER EL'!K5</f>
        <v>-2.454219272752277E-3</v>
      </c>
      <c r="L5" s="46">
        <f t="shared" si="0"/>
        <v>-4.3629581065523894E-3</v>
      </c>
    </row>
    <row r="6" spans="1:12" x14ac:dyDescent="0.2">
      <c r="A6" s="45">
        <v>8</v>
      </c>
      <c r="B6" s="34">
        <f>Prob!B6*'ER EL'!B6</f>
        <v>-4.1638080057649344E-4</v>
      </c>
      <c r="C6" s="34">
        <f>Prob!C6*'ER EL'!C6</f>
        <v>-3.9687187999646193E-5</v>
      </c>
      <c r="D6" s="34">
        <f>Prob!D6*'ER EL'!D6</f>
        <v>1.4574897643431509E-5</v>
      </c>
      <c r="E6" s="34">
        <f>Prob!E6*'ER EL'!E6</f>
        <v>7.0613515297603656E-5</v>
      </c>
      <c r="F6" s="34">
        <f>Prob!F6*'ER EL'!F6</f>
        <v>1.2891149018303815E-4</v>
      </c>
      <c r="G6" s="34">
        <f>Prob!G6*'ER EL'!G6</f>
        <v>2.0930386908734304E-4</v>
      </c>
      <c r="H6" s="34">
        <f>Prob!H6*'ER EL'!H6</f>
        <v>1.4967216998405621E-4</v>
      </c>
      <c r="I6" s="34">
        <f>Prob!I6*'ER EL'!I6</f>
        <v>-1.0905466665208244E-4</v>
      </c>
      <c r="J6" s="34">
        <f>Prob!J6*'ER EL'!J6</f>
        <v>-3.8267880199948604E-4</v>
      </c>
      <c r="K6" s="46">
        <f>Prob!K6*'ER EL'!K6</f>
        <v>-2.0286845047071266E-3</v>
      </c>
      <c r="L6" s="46">
        <f t="shared" si="0"/>
        <v>-2.403410019739362E-3</v>
      </c>
    </row>
    <row r="7" spans="1:12" x14ac:dyDescent="0.2">
      <c r="A7" s="45">
        <v>9</v>
      </c>
      <c r="B7" s="34">
        <f>Prob!B7*'ER EL'!B7</f>
        <v>-4.7631165350019009E-4</v>
      </c>
      <c r="C7" s="34">
        <f>Prob!C7*'ER EL'!C7</f>
        <v>2.0331189142377946E-4</v>
      </c>
      <c r="D7" s="34">
        <f>Prob!D7*'ER EL'!D7</f>
        <v>3.2994907600363254E-4</v>
      </c>
      <c r="E7" s="34">
        <f>Prob!E7*'ER EL'!E7</f>
        <v>4.9690195917821125E-4</v>
      </c>
      <c r="F7" s="34">
        <f>Prob!F7*'ER EL'!F7</f>
        <v>6.637885067083373E-4</v>
      </c>
      <c r="G7" s="34">
        <f>Prob!G7*'ER EL'!G7</f>
        <v>8.6587550032316842E-4</v>
      </c>
      <c r="H7" s="34">
        <f>Prob!H7*'ER EL'!H7</f>
        <v>4.6937057788881036E-4</v>
      </c>
      <c r="I7" s="34">
        <f>Prob!I7*'ER EL'!I7</f>
        <v>2.68665136373398E-4</v>
      </c>
      <c r="J7" s="34">
        <f>Prob!J7*'ER EL'!J7</f>
        <v>-1.424980977587213E-4</v>
      </c>
      <c r="K7" s="46">
        <f>Prob!K7*'ER EL'!K7</f>
        <v>-2.1521769833981633E-3</v>
      </c>
      <c r="L7" s="46">
        <f t="shared" si="0"/>
        <v>5.2687591324226263E-4</v>
      </c>
    </row>
    <row r="8" spans="1:12" x14ac:dyDescent="0.2">
      <c r="A8" s="45">
        <v>10</v>
      </c>
      <c r="B8" s="34">
        <f>Prob!B8*'ER EL'!B8</f>
        <v>-2.7730353286087219E-4</v>
      </c>
      <c r="C8" s="34">
        <f>Prob!C8*'ER EL'!C8</f>
        <v>9.8026239174046252E-4</v>
      </c>
      <c r="D8" s="34">
        <f>Prob!D8*'ER EL'!D8</f>
        <v>1.1178534460881372E-3</v>
      </c>
      <c r="E8" s="34">
        <f>Prob!E8*'ER EL'!E8</f>
        <v>1.2588263371716543E-3</v>
      </c>
      <c r="F8" s="34">
        <f>Prob!F8*'ER EL'!F8</f>
        <v>1.3996825917249006E-3</v>
      </c>
      <c r="G8" s="34">
        <f>Prob!G8*'ER EL'!G8</f>
        <v>1.5719349165164368E-3</v>
      </c>
      <c r="H8" s="34">
        <f>Prob!H8*'ER EL'!H8</f>
        <v>1.0716771650863116E-3</v>
      </c>
      <c r="I8" s="34">
        <f>Prob!I8*'ER EL'!I8</f>
        <v>7.8280122954834015E-4</v>
      </c>
      <c r="J8" s="34">
        <f>Prob!J8*'ER EL'!J8</f>
        <v>3.9416031419418587E-4</v>
      </c>
      <c r="K8" s="46">
        <f>Prob!K8*'ER EL'!K8</f>
        <v>-4.5366741327266326E-4</v>
      </c>
      <c r="L8" s="46">
        <f t="shared" si="0"/>
        <v>7.8462274459368923E-3</v>
      </c>
    </row>
    <row r="9" spans="1:12" x14ac:dyDescent="0.2">
      <c r="A9" s="45">
        <v>11</v>
      </c>
      <c r="B9" s="34">
        <f>Prob!B9*'ER EL'!B9</f>
        <v>-1.0584546278570466E-4</v>
      </c>
      <c r="C9" s="34">
        <f>Prob!C9*'ER EL'!C9</f>
        <v>1.7137584828018906E-3</v>
      </c>
      <c r="D9" s="34">
        <f>Prob!D9*'ER EL'!D9</f>
        <v>1.8854629153289655E-3</v>
      </c>
      <c r="E9" s="34">
        <f>Prob!E9*'ER EL'!E9</f>
        <v>2.0611399195920844E-3</v>
      </c>
      <c r="F9" s="34">
        <f>Prob!F9*'ER EL'!F9</f>
        <v>2.2383214125044257E-3</v>
      </c>
      <c r="G9" s="34">
        <f>Prob!G9*'ER EL'!G9</f>
        <v>2.4301505504144547E-3</v>
      </c>
      <c r="H9" s="34">
        <f>Prob!H9*'ER EL'!H9</f>
        <v>1.6855309926783466E-3</v>
      </c>
      <c r="I9" s="34">
        <f>Prob!I9*'ER EL'!I9</f>
        <v>1.2769871310707882E-3</v>
      </c>
      <c r="J9" s="34">
        <f>Prob!J9*'ER EL'!J9</f>
        <v>8.294344038323342E-4</v>
      </c>
      <c r="K9" s="46">
        <f>Prob!K9*'ER EL'!K9</f>
        <v>8.0253721445667147E-4</v>
      </c>
      <c r="L9" s="46">
        <f t="shared" si="0"/>
        <v>1.4817477559894257E-2</v>
      </c>
    </row>
    <row r="10" spans="1:12" x14ac:dyDescent="0.2">
      <c r="A10" s="45">
        <v>12</v>
      </c>
      <c r="B10" s="34">
        <f>Prob!B10*'ER EL'!B10</f>
        <v>-2.0543129987003884E-3</v>
      </c>
      <c r="C10" s="34">
        <f>Prob!C10*'ER EL'!C10</f>
        <v>-1.6146835701105753E-3</v>
      </c>
      <c r="D10" s="34">
        <f>Prob!D10*'ER EL'!D10</f>
        <v>-1.4891545731330054E-3</v>
      </c>
      <c r="E10" s="34">
        <f>Prob!E10*'ER EL'!E10</f>
        <v>-1.3449629157618582E-3</v>
      </c>
      <c r="F10" s="34">
        <f>Prob!F10*'ER EL'!F10</f>
        <v>-1.0654061227567853E-3</v>
      </c>
      <c r="G10" s="34">
        <f>Prob!G10*'ER EL'!G10</f>
        <v>-9.7942021921714373E-4</v>
      </c>
      <c r="H10" s="34">
        <f>Prob!H10*'ER EL'!H10</f>
        <v>-1.3563350037516617E-3</v>
      </c>
      <c r="I10" s="34">
        <f>Prob!I10*'ER EL'!I10</f>
        <v>-1.7305631635594022E-3</v>
      </c>
      <c r="J10" s="34">
        <f>Prob!J10*'ER EL'!J10</f>
        <v>-2.1666754340123355E-3</v>
      </c>
      <c r="K10" s="46">
        <f>Prob!K10*'ER EL'!K10</f>
        <v>-9.8983872765952222E-3</v>
      </c>
      <c r="L10" s="46">
        <f t="shared" si="0"/>
        <v>-2.3699901277598377E-2</v>
      </c>
    </row>
    <row r="11" spans="1:12" x14ac:dyDescent="0.2">
      <c r="A11" s="45">
        <v>13</v>
      </c>
      <c r="B11" s="34">
        <f>Prob!B11*'ER EL'!B11</f>
        <v>-2.2226913729172732E-3</v>
      </c>
      <c r="C11" s="34">
        <f>Prob!C11*'ER EL'!C11</f>
        <v>-1.8657133276877035E-3</v>
      </c>
      <c r="D11" s="34">
        <f>Prob!D11*'ER EL'!D11</f>
        <v>-1.6074206687755987E-3</v>
      </c>
      <c r="E11" s="34">
        <f>Prob!E11*'ER EL'!E11</f>
        <v>-1.3449629157618582E-3</v>
      </c>
      <c r="F11" s="34">
        <f>Prob!F11*'ER EL'!F11</f>
        <v>-1.0654061227567853E-3</v>
      </c>
      <c r="G11" s="34">
        <f>Prob!G11*'ER EL'!G11</f>
        <v>-9.7942021921714373E-4</v>
      </c>
      <c r="H11" s="34">
        <f>Prob!H11*'ER EL'!H11</f>
        <v>-1.7146200676946229E-3</v>
      </c>
      <c r="I11" s="34">
        <f>Prob!I11*'ER EL'!I11</f>
        <v>-2.0621176446589539E-3</v>
      </c>
      <c r="J11" s="34">
        <f>Prob!J11*'ER EL'!J11</f>
        <v>-2.4670790386509627E-3</v>
      </c>
      <c r="K11" s="46">
        <f>Prob!K11*'ER EL'!K11</f>
        <v>-1.0871973037881002E-2</v>
      </c>
      <c r="L11" s="46">
        <f t="shared" si="0"/>
        <v>-2.6201404416001904E-2</v>
      </c>
    </row>
    <row r="12" spans="1:12" x14ac:dyDescent="0.2">
      <c r="A12" s="45">
        <v>14</v>
      </c>
      <c r="B12" s="34">
        <f>Prob!B12*'ER EL'!B12</f>
        <v>-2.0391794746323264E-3</v>
      </c>
      <c r="C12" s="34">
        <f>Prob!C12*'ER EL'!C12</f>
        <v>-1.5991828523037458E-3</v>
      </c>
      <c r="D12" s="34">
        <f>Prob!D12*'ER EL'!D12</f>
        <v>-1.3777891446647987E-3</v>
      </c>
      <c r="E12" s="34">
        <f>Prob!E12*'ER EL'!E12</f>
        <v>-1.1528253563673069E-3</v>
      </c>
      <c r="F12" s="34">
        <f>Prob!F12*'ER EL'!F12</f>
        <v>-9.1320524807724445E-4</v>
      </c>
      <c r="G12" s="34">
        <f>Prob!G12*'ER EL'!G12</f>
        <v>-8.3950304504326601E-4</v>
      </c>
      <c r="H12" s="34">
        <f>Prob!H12*'ER EL'!H12</f>
        <v>-1.7548400068765236E-3</v>
      </c>
      <c r="I12" s="34">
        <f>Prob!I12*'ER EL'!I12</f>
        <v>-2.0314197109909909E-3</v>
      </c>
      <c r="J12" s="34">
        <f>Prob!J12*'ER EL'!J12</f>
        <v>-2.3537359225356512E-3</v>
      </c>
      <c r="K12" s="46">
        <f>Prob!K12*'ER EL'!K12</f>
        <v>-1.0093728822064236E-2</v>
      </c>
      <c r="L12" s="46">
        <f t="shared" si="0"/>
        <v>-2.4155409583556092E-2</v>
      </c>
    </row>
    <row r="13" spans="1:12" x14ac:dyDescent="0.2">
      <c r="A13" s="45">
        <v>15</v>
      </c>
      <c r="B13" s="34">
        <f>Prob!B13*'ER EL'!B13</f>
        <v>-2.1636223838567585E-3</v>
      </c>
      <c r="C13" s="34">
        <f>Prob!C13*'ER EL'!C13</f>
        <v>-1.5991828523037458E-3</v>
      </c>
      <c r="D13" s="34">
        <f>Prob!D13*'ER EL'!D13</f>
        <v>-1.3777891446647987E-3</v>
      </c>
      <c r="E13" s="34">
        <f>Prob!E13*'ER EL'!E13</f>
        <v>-1.1528253563673069E-3</v>
      </c>
      <c r="F13" s="34">
        <f>Prob!F13*'ER EL'!F13</f>
        <v>-9.1320524807724445E-4</v>
      </c>
      <c r="G13" s="34">
        <f>Prob!G13*'ER EL'!G13</f>
        <v>-8.3950304504326601E-4</v>
      </c>
      <c r="H13" s="34">
        <f>Prob!H13*'ER EL'!H13</f>
        <v>-2.0196366940763506E-3</v>
      </c>
      <c r="I13" s="34">
        <f>Prob!I13*'ER EL'!I13</f>
        <v>-2.2764607050397845E-3</v>
      </c>
      <c r="J13" s="34">
        <f>Prob!J13*'ER EL'!J13</f>
        <v>-2.5757543300455404E-3</v>
      </c>
      <c r="K13" s="46">
        <f>Prob!K13*'ER EL'!K13</f>
        <v>-1.0813273983830838E-2</v>
      </c>
      <c r="L13" s="46">
        <f t="shared" si="0"/>
        <v>-2.5731253743305635E-2</v>
      </c>
    </row>
    <row r="14" spans="1:12" x14ac:dyDescent="0.2">
      <c r="A14" s="45">
        <v>16</v>
      </c>
      <c r="B14" s="34">
        <f>Prob!B14*'ER EL'!B14</f>
        <v>-1.8143750642069312E-3</v>
      </c>
      <c r="C14" s="34">
        <f>Prob!C14*'ER EL'!C14</f>
        <v>-1.3326523769197881E-3</v>
      </c>
      <c r="D14" s="34">
        <f>Prob!D14*'ER EL'!D14</f>
        <v>-1.1481576205539989E-3</v>
      </c>
      <c r="E14" s="34">
        <f>Prob!E14*'ER EL'!E14</f>
        <v>-9.6068779697275569E-4</v>
      </c>
      <c r="F14" s="34">
        <f>Prob!F14*'ER EL'!F14</f>
        <v>-7.6100437339770373E-4</v>
      </c>
      <c r="G14" s="34">
        <f>Prob!G14*'ER EL'!G14</f>
        <v>-6.9958587086938829E-4</v>
      </c>
      <c r="H14" s="34">
        <f>Prob!H14*'ER EL'!H14</f>
        <v>-1.8879327768253965E-3</v>
      </c>
      <c r="I14" s="34">
        <f>Prob!I14*'ER EL'!I14</f>
        <v>-2.0866656424518631E-3</v>
      </c>
      <c r="J14" s="34">
        <f>Prob!J14*'ER EL'!J14</f>
        <v>-2.3182618998967932E-3</v>
      </c>
      <c r="K14" s="46">
        <f>Prob!K14*'ER EL'!K14</f>
        <v>-9.5678525521784279E-3</v>
      </c>
      <c r="L14" s="46">
        <f t="shared" si="0"/>
        <v>-2.2577175974273046E-2</v>
      </c>
    </row>
    <row r="15" spans="1:12" x14ac:dyDescent="0.2">
      <c r="A15" s="45">
        <v>17</v>
      </c>
      <c r="B15" s="34">
        <f>Prob!B15*'ER EL'!B15</f>
        <v>-1.4632602409502087E-3</v>
      </c>
      <c r="C15" s="34">
        <f>Prob!C15*'ER EL'!C15</f>
        <v>-6.9628851926054655E-4</v>
      </c>
      <c r="D15" s="34">
        <f>Prob!D15*'ER EL'!D15</f>
        <v>-5.3352863643410823E-4</v>
      </c>
      <c r="E15" s="34">
        <f>Prob!E15*'ER EL'!E15</f>
        <v>-3.667427088999371E-4</v>
      </c>
      <c r="F15" s="34">
        <f>Prob!F15*'ER EL'!F15</f>
        <v>-2.0455792246210571E-4</v>
      </c>
      <c r="G15" s="34">
        <f>Prob!G15*'ER EL'!G15</f>
        <v>5.3432683993362769E-5</v>
      </c>
      <c r="H15" s="34">
        <f>Prob!H15*'ER EL'!H15</f>
        <v>-4.8615834994399077E-4</v>
      </c>
      <c r="I15" s="34">
        <f>Prob!I15*'ER EL'!I15</f>
        <v>-1.7385114749587953E-3</v>
      </c>
      <c r="J15" s="34">
        <f>Prob!J15*'ER EL'!J15</f>
        <v>-1.9260548003878816E-3</v>
      </c>
      <c r="K15" s="46">
        <f>Prob!K15*'ER EL'!K15</f>
        <v>-7.8040546184011102E-3</v>
      </c>
      <c r="L15" s="46">
        <f t="shared" si="0"/>
        <v>-1.5165724587705322E-2</v>
      </c>
    </row>
    <row r="16" spans="1:12" x14ac:dyDescent="0.2">
      <c r="A16" s="45">
        <v>18</v>
      </c>
      <c r="B16" s="34">
        <f>Prob!B16*'ER EL'!B16</f>
        <v>-6.0882447554940974E-4</v>
      </c>
      <c r="C16" s="34">
        <f>Prob!C16*'ER EL'!C16</f>
        <v>4.4330232943427502E-4</v>
      </c>
      <c r="D16" s="34">
        <f>Prob!D16*'ER EL'!D16</f>
        <v>5.4000936856189806E-4</v>
      </c>
      <c r="E16" s="34">
        <f>Prob!E16*'ER EL'!E16</f>
        <v>6.4034387691392009E-4</v>
      </c>
      <c r="F16" s="34">
        <f>Prob!F16*'ER EL'!F16</f>
        <v>7.2666798352727217E-4</v>
      </c>
      <c r="G16" s="34">
        <f>Prob!G16*'ER EL'!G16</f>
        <v>1.0321125755007683E-3</v>
      </c>
      <c r="H16" s="34">
        <f>Prob!H16*'ER EL'!H16</f>
        <v>1.4549082106019183E-3</v>
      </c>
      <c r="I16" s="34">
        <f>Prob!I16*'ER EL'!I16</f>
        <v>3.8580372733408683E-4</v>
      </c>
      <c r="J16" s="34">
        <f>Prob!J16*'ER EL'!J16</f>
        <v>-6.6695805798246133E-4</v>
      </c>
      <c r="K16" s="46">
        <f>Prob!K16*'ER EL'!K16</f>
        <v>-3.2470638695968517E-3</v>
      </c>
      <c r="L16" s="46">
        <f t="shared" si="0"/>
        <v>7.0030166874541621E-4</v>
      </c>
    </row>
    <row r="17" spans="1:12" x14ac:dyDescent="0.2">
      <c r="A17" s="45">
        <v>19</v>
      </c>
      <c r="B17" s="34">
        <f>Prob!B17*'ER EL'!B17</f>
        <v>-4.7040758338653256E-5</v>
      </c>
      <c r="C17" s="34">
        <f>Prob!C17*'ER EL'!C17</f>
        <v>1.4066624889234047E-3</v>
      </c>
      <c r="D17" s="34">
        <f>Prob!D17*'ER EL'!D17</f>
        <v>1.4724185219763687E-3</v>
      </c>
      <c r="E17" s="34">
        <f>Prob!E17*'ER EL'!E17</f>
        <v>1.5409337271825091E-3</v>
      </c>
      <c r="F17" s="34">
        <f>Prob!F17*'ER EL'!F17</f>
        <v>1.6004082081415886E-3</v>
      </c>
      <c r="G17" s="34">
        <f>Prob!G17*'ER EL'!G17</f>
        <v>1.8060157443325229E-3</v>
      </c>
      <c r="H17" s="34">
        <f>Prob!H17*'ER EL'!H17</f>
        <v>2.2429731297348436E-3</v>
      </c>
      <c r="I17" s="34">
        <f>Prob!I17*'ER EL'!I17</f>
        <v>2.1624166346352097E-3</v>
      </c>
      <c r="J17" s="34">
        <f>Prob!J17*'ER EL'!J17</f>
        <v>1.0472344362952443E-3</v>
      </c>
      <c r="K17" s="46">
        <f>Prob!K17*'ER EL'!K17</f>
        <v>-2.5088404447281664E-4</v>
      </c>
      <c r="L17" s="46">
        <f t="shared" si="0"/>
        <v>1.2981138088410222E-2</v>
      </c>
    </row>
    <row r="18" spans="1:12" x14ac:dyDescent="0.2">
      <c r="A18" s="45" t="s">
        <v>4</v>
      </c>
      <c r="B18" s="32" t="s">
        <v>1</v>
      </c>
      <c r="C18" s="35">
        <v>2</v>
      </c>
      <c r="D18" s="35">
        <v>3</v>
      </c>
      <c r="E18" s="35">
        <v>4</v>
      </c>
      <c r="F18" s="35">
        <v>5</v>
      </c>
      <c r="G18" s="35">
        <v>6</v>
      </c>
      <c r="H18" s="35">
        <v>7</v>
      </c>
      <c r="I18" s="35">
        <v>8</v>
      </c>
      <c r="J18" s="35">
        <v>9</v>
      </c>
      <c r="K18" s="47">
        <v>10</v>
      </c>
      <c r="L18" s="47" t="s">
        <v>2</v>
      </c>
    </row>
    <row r="19" spans="1:12" x14ac:dyDescent="0.2">
      <c r="A19" s="45">
        <v>13</v>
      </c>
      <c r="B19" s="34">
        <f>Prob!B19*'ER EL'!B19</f>
        <v>-1.4792871413606273E-4</v>
      </c>
      <c r="C19" s="34">
        <f>Prob!C19*'ER EL'!C19</f>
        <v>4.2454376600190774E-5</v>
      </c>
      <c r="D19" s="34">
        <f>Prob!D19*'ER EL'!D19</f>
        <v>6.7472747740322372E-5</v>
      </c>
      <c r="E19" s="34">
        <f>Prob!E19*'ER EL'!E19</f>
        <v>9.3288253866213186E-5</v>
      </c>
      <c r="F19" s="34">
        <f>Prob!F19*'ER EL'!F19</f>
        <v>1.2140440462741662E-4</v>
      </c>
      <c r="G19" s="34">
        <f>Prob!G19*'ER EL'!G19</f>
        <v>1.4719409308078002E-4</v>
      </c>
      <c r="H19" s="34">
        <f>Prob!H19*'ER EL'!H19</f>
        <v>1.1141164786435321E-4</v>
      </c>
      <c r="I19" s="34">
        <f>Prob!I19*'ER EL'!I19</f>
        <v>4.9209895490497397E-5</v>
      </c>
      <c r="J19" s="34">
        <f>Prob!J19*'ER EL'!J19</f>
        <v>-3.431469105824303E-5</v>
      </c>
      <c r="K19" s="46">
        <f>Prob!K19*'ER EL'!K19</f>
        <v>-5.405064009499764E-4</v>
      </c>
      <c r="L19" s="46">
        <f t="shared" si="0"/>
        <v>-9.0314386874508587E-5</v>
      </c>
    </row>
    <row r="20" spans="1:12" x14ac:dyDescent="0.2">
      <c r="A20" s="45">
        <v>14</v>
      </c>
      <c r="B20" s="34">
        <f>Prob!B20*'ER EL'!B20</f>
        <v>-1.6642458927803479E-4</v>
      </c>
      <c r="C20" s="34">
        <f>Prob!C20*'ER EL'!C20</f>
        <v>2.0384030029894475E-5</v>
      </c>
      <c r="D20" s="34">
        <f>Prob!D20*'ER EL'!D20</f>
        <v>4.6251014036670794E-5</v>
      </c>
      <c r="E20" s="34">
        <f>Prob!E20*'ER EL'!E20</f>
        <v>7.2900695776158581E-5</v>
      </c>
      <c r="F20" s="34">
        <f>Prob!F20*'ER EL'!F20</f>
        <v>1.018611703912054E-4</v>
      </c>
      <c r="G20" s="34">
        <f>Prob!G20*'ER EL'!G20</f>
        <v>1.2668614541973302E-4</v>
      </c>
      <c r="H20" s="34">
        <f>Prob!H20*'ER EL'!H20</f>
        <v>7.2378232584859565E-5</v>
      </c>
      <c r="I20" s="34">
        <f>Prob!I20*'ER EL'!I20</f>
        <v>1.2086681350212569E-5</v>
      </c>
      <c r="J20" s="34">
        <f>Prob!J20*'ER EL'!J20</f>
        <v>-6.8423476961023132E-5</v>
      </c>
      <c r="K20" s="46">
        <f>Prob!K20*'ER EL'!K20</f>
        <v>-6.4973705315412883E-4</v>
      </c>
      <c r="L20" s="46">
        <f t="shared" si="0"/>
        <v>-4.320371498044524E-4</v>
      </c>
    </row>
    <row r="21" spans="1:12" x14ac:dyDescent="0.2">
      <c r="A21" s="45">
        <v>15</v>
      </c>
      <c r="B21" s="34">
        <f>Prob!B21*'ER EL'!B21</f>
        <v>-1.8473891756210439E-4</v>
      </c>
      <c r="C21" s="34">
        <f>Prob!C21*'ER EL'!C21</f>
        <v>-1.098632139521418E-7</v>
      </c>
      <c r="D21" s="34">
        <f>Prob!D21*'ER EL'!D21</f>
        <v>2.6545118454708601E-5</v>
      </c>
      <c r="E21" s="34">
        <f>Prob!E21*'ER EL'!E21</f>
        <v>5.3969391835393597E-5</v>
      </c>
      <c r="F21" s="34">
        <f>Prob!F21*'ER EL'!F21</f>
        <v>8.3713881457580689E-5</v>
      </c>
      <c r="G21" s="34">
        <f>Prob!G21*'ER EL'!G21</f>
        <v>1.0764305116304655E-4</v>
      </c>
      <c r="H21" s="34">
        <f>Prob!H21*'ER EL'!H21</f>
        <v>3.3708040308847782E-5</v>
      </c>
      <c r="I21" s="34">
        <f>Prob!I21*'ER EL'!I21</f>
        <v>-2.4628839784161724E-5</v>
      </c>
      <c r="J21" s="34">
        <f>Prob!J21*'ER EL'!J21</f>
        <v>-1.0212905661351204E-4</v>
      </c>
      <c r="K21" s="46">
        <f>Prob!K21*'ER EL'!K21</f>
        <v>-7.5775475732324624E-4</v>
      </c>
      <c r="L21" s="46">
        <f t="shared" si="0"/>
        <v>-7.6378195127739935E-4</v>
      </c>
    </row>
    <row r="22" spans="1:12" x14ac:dyDescent="0.2">
      <c r="A22" s="45">
        <v>16</v>
      </c>
      <c r="B22" s="34">
        <f>Prob!B22*'ER EL'!B22</f>
        <v>-1.9794962769603734E-4</v>
      </c>
      <c r="C22" s="34">
        <f>Prob!C22*'ER EL'!C22</f>
        <v>-1.91399069403811E-5</v>
      </c>
      <c r="D22" s="34">
        <f>Prob!D22*'ER EL'!D22</f>
        <v>8.2467868428865791E-6</v>
      </c>
      <c r="E22" s="34">
        <f>Prob!E22*'ER EL'!E22</f>
        <v>3.6390323890397537E-5</v>
      </c>
      <c r="F22" s="34">
        <f>Prob!F22*'ER EL'!F22</f>
        <v>6.6862827447786299E-5</v>
      </c>
      <c r="G22" s="34">
        <f>Prob!G22*'ER EL'!G22</f>
        <v>8.996017792469482E-5</v>
      </c>
      <c r="H22" s="34">
        <f>Prob!H22*'ER EL'!H22</f>
        <v>-4.4516678862229025E-6</v>
      </c>
      <c r="I22" s="34">
        <f>Prob!I22*'ER EL'!I22</f>
        <v>-6.0805505616835758E-5</v>
      </c>
      <c r="J22" s="34">
        <f>Prob!J22*'ER EL'!J22</f>
        <v>-1.353150064907372E-4</v>
      </c>
      <c r="K22" s="46">
        <f>Prob!K22*'ER EL'!K22</f>
        <v>-8.6417549250210877E-4</v>
      </c>
      <c r="L22" s="46">
        <f t="shared" si="0"/>
        <v>-1.0803770910265578E-3</v>
      </c>
    </row>
    <row r="23" spans="1:12" x14ac:dyDescent="0.2">
      <c r="A23" s="45">
        <v>17</v>
      </c>
      <c r="B23" s="34">
        <f>Prob!B23*'ER EL'!B23</f>
        <v>-1.8966630816317812E-4</v>
      </c>
      <c r="C23" s="34">
        <f>Prob!C23*'ER EL'!C23</f>
        <v>-4.4701282010846632E-7</v>
      </c>
      <c r="D23" s="34">
        <f>Prob!D23*'ER EL'!D23</f>
        <v>2.6377135153045576E-5</v>
      </c>
      <c r="E23" s="34">
        <f>Prob!E23*'ER EL'!E23</f>
        <v>5.4006622974205138E-5</v>
      </c>
      <c r="F23" s="34">
        <f>Prob!F23*'ER EL'!F23</f>
        <v>8.301236020643995E-5</v>
      </c>
      <c r="G23" s="34">
        <f>Prob!G23*'ER EL'!G23</f>
        <v>1.1656999876695399E-4</v>
      </c>
      <c r="H23" s="34">
        <f>Prob!H23*'ER EL'!H23</f>
        <v>4.8997235972796267E-5</v>
      </c>
      <c r="I23" s="34">
        <f>Prob!I23*'ER EL'!I23</f>
        <v>-6.6377240536770221E-5</v>
      </c>
      <c r="J23" s="34">
        <f>Prob!J23*'ER EL'!J23</f>
        <v>-1.3635584176798665E-4</v>
      </c>
      <c r="K23" s="46">
        <f>Prob!K23*'ER EL'!K23</f>
        <v>-8.3834382613866049E-4</v>
      </c>
      <c r="L23" s="46">
        <f t="shared" si="0"/>
        <v>-9.0222687635326297E-4</v>
      </c>
    </row>
    <row r="24" spans="1:12" x14ac:dyDescent="0.2">
      <c r="A24" s="45">
        <v>18</v>
      </c>
      <c r="B24" s="34">
        <f>Prob!B24*'ER EL'!B24</f>
        <v>-1.5220611888735244E-4</v>
      </c>
      <c r="C24" s="34">
        <f>Prob!C24*'ER EL'!C24</f>
        <v>1.1082558235856875E-4</v>
      </c>
      <c r="D24" s="34">
        <f>Prob!D24*'ER EL'!D24</f>
        <v>1.3500234214047451E-4</v>
      </c>
      <c r="E24" s="34">
        <f>Prob!E24*'ER EL'!E24</f>
        <v>1.6008596922848002E-4</v>
      </c>
      <c r="F24" s="34">
        <f>Prob!F24*'ER EL'!F24</f>
        <v>1.8166699588181804E-4</v>
      </c>
      <c r="G24" s="34">
        <f>Prob!G24*'ER EL'!G24</f>
        <v>2.5802814387519208E-4</v>
      </c>
      <c r="H24" s="34">
        <f>Prob!H24*'ER EL'!H24</f>
        <v>3.6372705265047957E-4</v>
      </c>
      <c r="I24" s="34">
        <f>Prob!I24*'ER EL'!I24</f>
        <v>9.6450931833521708E-5</v>
      </c>
      <c r="J24" s="34">
        <f>Prob!J24*'ER EL'!J24</f>
        <v>-9.1710794338111361E-5</v>
      </c>
      <c r="K24" s="46">
        <f>Prob!K24*'ER EL'!K24</f>
        <v>-6.7593577416848378E-4</v>
      </c>
      <c r="L24" s="46">
        <f t="shared" si="0"/>
        <v>3.8593433057458712E-4</v>
      </c>
    </row>
    <row r="25" spans="1:12" x14ac:dyDescent="0.2">
      <c r="A25" s="45">
        <v>19</v>
      </c>
      <c r="B25" s="34">
        <f>Prob!B25*'ER EL'!B25</f>
        <v>-1.1760189584663314E-5</v>
      </c>
      <c r="C25" s="34">
        <f>Prob!C25*'ER EL'!C25</f>
        <v>3.5166562223085118E-4</v>
      </c>
      <c r="D25" s="34">
        <f>Prob!D25*'ER EL'!D25</f>
        <v>3.6810463049409217E-4</v>
      </c>
      <c r="E25" s="34">
        <f>Prob!E25*'ER EL'!E25</f>
        <v>3.8523343179562726E-4</v>
      </c>
      <c r="F25" s="34">
        <f>Prob!F25*'ER EL'!F25</f>
        <v>4.0010205203539715E-4</v>
      </c>
      <c r="G25" s="34">
        <f>Prob!G25*'ER EL'!G25</f>
        <v>4.5150393608313073E-4</v>
      </c>
      <c r="H25" s="34">
        <f>Prob!H25*'ER EL'!H25</f>
        <v>5.6074328243371091E-4</v>
      </c>
      <c r="I25" s="34">
        <f>Prob!I25*'ER EL'!I25</f>
        <v>5.4060415865880243E-4</v>
      </c>
      <c r="J25" s="34">
        <f>Prob!J25*'ER EL'!J25</f>
        <v>2.6180860907381106E-4</v>
      </c>
      <c r="K25" s="46">
        <f>Prob!K25*'ER EL'!K25</f>
        <v>-6.2721011118204161E-5</v>
      </c>
      <c r="L25" s="46">
        <f t="shared" si="0"/>
        <v>3.2452845221025554E-3</v>
      </c>
    </row>
    <row r="26" spans="1:12" x14ac:dyDescent="0.2">
      <c r="A26" s="45">
        <v>20</v>
      </c>
      <c r="B26" s="34">
        <f>Prob!B26*'ER EL'!B26</f>
        <v>1.2868573971802584E-4</v>
      </c>
      <c r="C26" s="34">
        <f>Prob!C26*'ER EL'!C26</f>
        <v>5.826004326052245E-4</v>
      </c>
      <c r="D26" s="34">
        <f>Prob!D26*'ER EL'!D26</f>
        <v>5.9196367250931412E-4</v>
      </c>
      <c r="E26" s="34">
        <f>Prob!E26*'ER EL'!E26</f>
        <v>6.0177511328909591E-4</v>
      </c>
      <c r="F26" s="34">
        <f>Prob!F26*'ER EL'!F26</f>
        <v>6.1025005974765594E-4</v>
      </c>
      <c r="G26" s="34">
        <f>Prob!G26*'ER EL'!G26</f>
        <v>6.4083620407040932E-4</v>
      </c>
      <c r="H26" s="34">
        <f>Prob!H26*'ER EL'!H26</f>
        <v>7.0389369734836149E-4</v>
      </c>
      <c r="I26" s="34">
        <f>Prob!I26*'ER EL'!I26</f>
        <v>7.2081489262803698E-4</v>
      </c>
      <c r="J26" s="34">
        <f>Prob!J26*'ER EL'!J26</f>
        <v>6.9035673264323735E-4</v>
      </c>
      <c r="K26" s="46">
        <f>Prob!K26*'ER EL'!K26</f>
        <v>1.4619916792703699E-3</v>
      </c>
      <c r="L26" s="46">
        <f t="shared" si="0"/>
        <v>6.733168223829732E-3</v>
      </c>
    </row>
    <row r="27" spans="1:12" x14ac:dyDescent="0.2">
      <c r="A27" s="45">
        <v>21</v>
      </c>
      <c r="B27" s="34">
        <f>Prob!B27*'ER EL'!B27</f>
        <v>3.781380203774378E-3</v>
      </c>
      <c r="C27" s="34">
        <f>Prob!C27*'ER EL'!C27</f>
        <v>5.461993627674102E-3</v>
      </c>
      <c r="D27" s="34">
        <f>Prob!D27*'ER EL'!D27</f>
        <v>5.461993627674102E-3</v>
      </c>
      <c r="E27" s="34">
        <f>Prob!E27*'ER EL'!E27</f>
        <v>5.461993627674102E-3</v>
      </c>
      <c r="F27" s="34">
        <f>Prob!F27*'ER EL'!F27</f>
        <v>5.461993627674102E-3</v>
      </c>
      <c r="G27" s="34">
        <f>Prob!G27*'ER EL'!G27</f>
        <v>5.461993627674102E-3</v>
      </c>
      <c r="H27" s="34">
        <f>Prob!H27*'ER EL'!H27</f>
        <v>5.461993627674102E-3</v>
      </c>
      <c r="I27" s="34">
        <f>Prob!I27*'ER EL'!I27</f>
        <v>5.461993627674102E-3</v>
      </c>
      <c r="J27" s="34">
        <f>Prob!J27*'ER EL'!J27</f>
        <v>5.461993627674102E-3</v>
      </c>
      <c r="K27" s="46">
        <f>Prob!K27*'ER EL'!K27</f>
        <v>2.0167361086796686E-2</v>
      </c>
      <c r="L27" s="46">
        <f t="shared" si="0"/>
        <v>6.7644690311963893E-2</v>
      </c>
    </row>
    <row r="28" spans="1:12" x14ac:dyDescent="0.2">
      <c r="A28" s="45" t="s">
        <v>10</v>
      </c>
      <c r="B28" s="32" t="s">
        <v>1</v>
      </c>
      <c r="C28" s="35">
        <v>2</v>
      </c>
      <c r="D28" s="35">
        <v>3</v>
      </c>
      <c r="E28" s="35">
        <v>4</v>
      </c>
      <c r="F28" s="35">
        <v>5</v>
      </c>
      <c r="G28" s="35">
        <v>6</v>
      </c>
      <c r="H28" s="35">
        <v>7</v>
      </c>
      <c r="I28" s="35">
        <v>8</v>
      </c>
      <c r="J28" s="35">
        <v>9</v>
      </c>
      <c r="K28" s="47">
        <v>10</v>
      </c>
      <c r="L28" s="47" t="s">
        <v>2</v>
      </c>
    </row>
    <row r="29" spans="1:12" x14ac:dyDescent="0.2">
      <c r="A29" s="45" t="s">
        <v>1</v>
      </c>
      <c r="B29" s="34">
        <f>Prob!B29*'ER EL'!B29</f>
        <v>-3.7233092652879158E-5</v>
      </c>
      <c r="C29" s="34">
        <f>Prob!C29*'ER EL'!C29</f>
        <v>2.1421981035023627E-4</v>
      </c>
      <c r="D29" s="34">
        <f>Prob!D29*'ER EL'!D29</f>
        <v>2.3568286441612063E-4</v>
      </c>
      <c r="E29" s="34">
        <f>Prob!E29*'ER EL'!E29</f>
        <v>2.5764248994901049E-4</v>
      </c>
      <c r="F29" s="34">
        <f>Prob!F29*'ER EL'!F29</f>
        <v>2.7979017656305316E-4</v>
      </c>
      <c r="G29" s="34">
        <f>Prob!G29*'ER EL'!G29</f>
        <v>3.0376881880180679E-4</v>
      </c>
      <c r="H29" s="34">
        <f>Prob!H29*'ER EL'!H29</f>
        <v>2.1069137408479327E-4</v>
      </c>
      <c r="I29" s="34">
        <f>Prob!I29*'ER EL'!I29</f>
        <v>1.5962339138384849E-4</v>
      </c>
      <c r="J29" s="34">
        <f>Prob!J29*'ER EL'!J29</f>
        <v>1.0367930047904175E-4</v>
      </c>
      <c r="K29" s="46">
        <f>Prob!K29*'ER EL'!K29</f>
        <v>9.9757249738836179E-5</v>
      </c>
      <c r="L29" s="46">
        <f t="shared" si="0"/>
        <v>1.827622383113868E-3</v>
      </c>
    </row>
    <row r="30" spans="1:12" x14ac:dyDescent="0.2">
      <c r="A30" s="45">
        <v>2</v>
      </c>
      <c r="B30" s="34">
        <f>Prob!B30*'ER EL'!B30</f>
        <v>-1.214406974388781E-4</v>
      </c>
      <c r="C30" s="34">
        <f>Prob!C30*'ER EL'!C30</f>
        <v>-5.2304655265781244E-5</v>
      </c>
      <c r="D30" s="34">
        <f>Prob!D30*'ER EL'!D30</f>
        <v>-3.7602783022186766E-5</v>
      </c>
      <c r="E30" s="34">
        <f>Prob!E30*'ER EL'!E30</f>
        <v>-2.0118718375816491E-5</v>
      </c>
      <c r="F30" s="34">
        <f>Prob!F30*'ER EL'!F30</f>
        <v>1.2498891474541105E-5</v>
      </c>
      <c r="G30" s="34">
        <f>Prob!G30*'ER EL'!G30</f>
        <v>3.5396824712154015E-5</v>
      </c>
      <c r="H30" s="34">
        <f>Prob!H30*'ER EL'!H30</f>
        <v>-2.4812946177389397E-5</v>
      </c>
      <c r="I30" s="34">
        <f>Prob!I30*'ER EL'!I30</f>
        <v>-7.2523510541741069E-5</v>
      </c>
      <c r="J30" s="34">
        <f>Prob!J30*'ER EL'!J30</f>
        <v>-1.0954309474436302E-4</v>
      </c>
      <c r="K30" s="46">
        <f>Prob!K30*'ER EL'!K30</f>
        <v>-5.6317333039629326E-4</v>
      </c>
      <c r="L30" s="46">
        <f t="shared" si="0"/>
        <v>-9.536240197757542E-4</v>
      </c>
    </row>
    <row r="31" spans="1:12" x14ac:dyDescent="0.2">
      <c r="A31" s="45">
        <v>3</v>
      </c>
      <c r="B31" s="34">
        <f>Prob!B31*'ER EL'!B31</f>
        <v>-1.3224964571405409E-4</v>
      </c>
      <c r="C31" s="34">
        <f>Prob!C31*'ER EL'!C31</f>
        <v>-6.4068783550304945E-5</v>
      </c>
      <c r="D31" s="34">
        <f>Prob!D31*'ER EL'!D31</f>
        <v>-4.8835265365775302E-5</v>
      </c>
      <c r="E31" s="34">
        <f>Prob!E31*'ER EL'!E31</f>
        <v>-3.3009823130546541E-5</v>
      </c>
      <c r="F31" s="34">
        <f>Prob!F31*'ER EL'!F31</f>
        <v>1.5471745234111107E-7</v>
      </c>
      <c r="G31" s="34">
        <f>Prob!G31*'ER EL'!G31</f>
        <v>2.2277017029184629E-5</v>
      </c>
      <c r="H31" s="34">
        <f>Prob!H31*'ER EL'!H31</f>
        <v>-5.2287290432732513E-5</v>
      </c>
      <c r="I31" s="34">
        <f>Prob!I31*'ER EL'!I31</f>
        <v>-9.8881147619838314E-5</v>
      </c>
      <c r="J31" s="34">
        <f>Prob!J31*'ER EL'!J31</f>
        <v>-1.3320013663983891E-4</v>
      </c>
      <c r="K31" s="46">
        <f>Prob!K31*'ER EL'!K31</f>
        <v>-6.394862851461429E-4</v>
      </c>
      <c r="L31" s="46">
        <f t="shared" si="0"/>
        <v>-1.1795866431177078E-3</v>
      </c>
    </row>
    <row r="32" spans="1:12" x14ac:dyDescent="0.2">
      <c r="A32" s="45">
        <v>4</v>
      </c>
      <c r="B32" s="34">
        <f>Prob!B32*'ER EL'!B32</f>
        <v>-1.0409520014412336E-4</v>
      </c>
      <c r="C32" s="34">
        <f>Prob!C32*'ER EL'!C32</f>
        <v>-9.9217969999115483E-6</v>
      </c>
      <c r="D32" s="34">
        <f>Prob!D32*'ER EL'!D32</f>
        <v>3.6437244108578773E-6</v>
      </c>
      <c r="E32" s="34">
        <f>Prob!E32*'ER EL'!E32</f>
        <v>1.7653378824400914E-5</v>
      </c>
      <c r="F32" s="34">
        <f>Prob!F32*'ER EL'!F32</f>
        <v>3.2227872545759537E-5</v>
      </c>
      <c r="G32" s="34">
        <f>Prob!G32*'ER EL'!G32</f>
        <v>5.2325967271835759E-5</v>
      </c>
      <c r="H32" s="34">
        <f>Prob!H32*'ER EL'!H32</f>
        <v>3.7418042496014052E-5</v>
      </c>
      <c r="I32" s="34">
        <f>Prob!I32*'ER EL'!I32</f>
        <v>-2.7263666663020611E-5</v>
      </c>
      <c r="J32" s="34">
        <f>Prob!J32*'ER EL'!J32</f>
        <v>-9.566970049987151E-5</v>
      </c>
      <c r="K32" s="46">
        <f>Prob!K32*'ER EL'!K32</f>
        <v>-5.0717112617678164E-4</v>
      </c>
      <c r="L32" s="46">
        <f t="shared" si="0"/>
        <v>-6.0085250493484049E-4</v>
      </c>
    </row>
    <row r="33" spans="1:12" x14ac:dyDescent="0.2">
      <c r="A33" s="45">
        <v>5</v>
      </c>
      <c r="B33" s="34">
        <f>Prob!B33*'ER EL'!B33</f>
        <v>-4.6217255476812023E-5</v>
      </c>
      <c r="C33" s="34">
        <f>Prob!C33*'ER EL'!C33</f>
        <v>1.6337706529007703E-4</v>
      </c>
      <c r="D33" s="34">
        <f>Prob!D33*'ER EL'!D33</f>
        <v>1.8630890768135615E-4</v>
      </c>
      <c r="E33" s="34">
        <f>Prob!E33*'ER EL'!E33</f>
        <v>2.0980438952860901E-4</v>
      </c>
      <c r="F33" s="34">
        <f>Prob!F33*'ER EL'!F33</f>
        <v>2.3328043195415006E-4</v>
      </c>
      <c r="G33" s="34">
        <f>Prob!G33*'ER EL'!G33</f>
        <v>2.6198915275273945E-4</v>
      </c>
      <c r="H33" s="34">
        <f>Prob!H33*'ER EL'!H33</f>
        <v>1.7861286084771858E-4</v>
      </c>
      <c r="I33" s="34">
        <f>Prob!I33*'ER EL'!I33</f>
        <v>1.3046687159139E-4</v>
      </c>
      <c r="J33" s="34">
        <f>Prob!J33*'ER EL'!J33</f>
        <v>6.5693385699030964E-5</v>
      </c>
      <c r="K33" s="46">
        <f>Prob!K33*'ER EL'!K33</f>
        <v>-7.5611235545443859E-5</v>
      </c>
      <c r="L33" s="46">
        <f t="shared" si="0"/>
        <v>1.3077045743228155E-3</v>
      </c>
    </row>
    <row r="34" spans="1:12" x14ac:dyDescent="0.2">
      <c r="A34" s="45">
        <v>6</v>
      </c>
      <c r="B34" s="34">
        <f>Prob!B34*'ER EL'!B34</f>
        <v>-1.4673664276431344E-4</v>
      </c>
      <c r="C34" s="34">
        <f>Prob!C34*'ER EL'!C34</f>
        <v>-1.1533454072218391E-4</v>
      </c>
      <c r="D34" s="34">
        <f>Prob!D34*'ER EL'!D34</f>
        <v>-9.7670530731550604E-5</v>
      </c>
      <c r="E34" s="34">
        <f>Prob!E34*'ER EL'!E34</f>
        <v>-6.6378827425022616E-5</v>
      </c>
      <c r="F34" s="34">
        <f>Prob!F34*'ER EL'!F34</f>
        <v>-3.1785137305509662E-5</v>
      </c>
      <c r="G34" s="34">
        <f>Prob!G34*'ER EL'!G34</f>
        <v>-1.183963179779185E-5</v>
      </c>
      <c r="H34" s="34">
        <f>Prob!H34*'ER EL'!H34</f>
        <v>-9.6881071696547241E-5</v>
      </c>
      <c r="I34" s="34">
        <f>Prob!I34*'ER EL'!I34</f>
        <v>-1.2361165453995729E-4</v>
      </c>
      <c r="J34" s="34">
        <f>Prob!J34*'ER EL'!J34</f>
        <v>-1.5476253100088106E-4</v>
      </c>
      <c r="K34" s="46">
        <f>Prob!K34*'ER EL'!K34</f>
        <v>-7.0702766261394434E-4</v>
      </c>
      <c r="L34" s="46">
        <f t="shared" si="0"/>
        <v>-1.552028230597702E-3</v>
      </c>
    </row>
    <row r="35" spans="1:12" x14ac:dyDescent="0.2">
      <c r="A35" s="45">
        <v>7</v>
      </c>
      <c r="B35" s="34">
        <f>Prob!B35*'ER EL'!B35</f>
        <v>-1.6993162288602716E-4</v>
      </c>
      <c r="C35" s="34">
        <f>Prob!C35*'ER EL'!C35</f>
        <v>-9.9393197875845567E-5</v>
      </c>
      <c r="D35" s="34">
        <f>Prob!D35*'ER EL'!D35</f>
        <v>-6.971595985841014E-5</v>
      </c>
      <c r="E35" s="34">
        <f>Prob!E35*'ER EL'!E35</f>
        <v>-3.9164127450470547E-5</v>
      </c>
      <c r="F35" s="34">
        <f>Prob!F35*'ER EL'!F35</f>
        <v>-6.6193544860637773E-6</v>
      </c>
      <c r="G35" s="34">
        <f>Prob!G35*'ER EL'!G35</f>
        <v>2.6568358993045811E-5</v>
      </c>
      <c r="H35" s="34">
        <f>Prob!H35*'ER EL'!H35</f>
        <v>-6.2637960473762227E-5</v>
      </c>
      <c r="I35" s="34">
        <f>Prob!I35*'ER EL'!I35</f>
        <v>-1.6928497591591588E-4</v>
      </c>
      <c r="J35" s="34">
        <f>Prob!J35*'ER EL'!J35</f>
        <v>-1.9614466021130423E-4</v>
      </c>
      <c r="K35" s="46">
        <f>Prob!K35*'ER EL'!K35</f>
        <v>-8.4114406850535281E-4</v>
      </c>
      <c r="L35" s="46">
        <f t="shared" si="0"/>
        <v>-1.6274675686701065E-3</v>
      </c>
    </row>
    <row r="36" spans="1:12" x14ac:dyDescent="0.2">
      <c r="A36" s="45">
        <v>8</v>
      </c>
      <c r="B36" s="34">
        <f>Prob!B36*'ER EL'!B36</f>
        <v>-1.8143750642069309E-4</v>
      </c>
      <c r="C36" s="34">
        <f>Prob!C36*'ER EL'!C36</f>
        <v>-1.9843593999823097E-5</v>
      </c>
      <c r="D36" s="34">
        <f>Prob!D36*'ER EL'!D36</f>
        <v>7.2874488217157545E-6</v>
      </c>
      <c r="E36" s="34">
        <f>Prob!E36*'ER EL'!E36</f>
        <v>3.5306757648801828E-5</v>
      </c>
      <c r="F36" s="34">
        <f>Prob!F36*'ER EL'!F36</f>
        <v>6.4455745091519074E-5</v>
      </c>
      <c r="G36" s="34">
        <f>Prob!G36*'ER EL'!G36</f>
        <v>1.0465193454367152E-4</v>
      </c>
      <c r="H36" s="34">
        <f>Prob!H36*'ER EL'!H36</f>
        <v>7.4836084992028104E-5</v>
      </c>
      <c r="I36" s="34">
        <f>Prob!I36*'ER EL'!I36</f>
        <v>-5.4527333326041222E-5</v>
      </c>
      <c r="J36" s="34">
        <f>Prob!J36*'ER EL'!J36</f>
        <v>-1.9133940099974302E-4</v>
      </c>
      <c r="K36" s="46">
        <f>Prob!K36*'ER EL'!K36</f>
        <v>-9.5678525521784266E-4</v>
      </c>
      <c r="L36" s="46">
        <f t="shared" si="0"/>
        <v>-1.1173951188664067E-3</v>
      </c>
    </row>
    <row r="37" spans="1:12" x14ac:dyDescent="0.2">
      <c r="A37" s="45">
        <v>9</v>
      </c>
      <c r="B37" s="34">
        <f>Prob!B37*'ER EL'!B37</f>
        <v>-7.6103059443676218E-5</v>
      </c>
      <c r="C37" s="34">
        <f>Prob!C37*'ER EL'!C37</f>
        <v>6.7770630474593143E-5</v>
      </c>
      <c r="D37" s="34">
        <f>Prob!D37*'ER EL'!D37</f>
        <v>9.2184525934343992E-5</v>
      </c>
      <c r="E37" s="34">
        <f>Prob!E37*'ER EL'!E37</f>
        <v>1.1741545853048866E-4</v>
      </c>
      <c r="F37" s="34">
        <f>Prob!F37*'ER EL'!F37</f>
        <v>1.4386149864953777E-4</v>
      </c>
      <c r="G37" s="34">
        <f>Prob!G37*'ER EL'!G37</f>
        <v>1.7844227515455505E-4</v>
      </c>
      <c r="H37" s="34">
        <f>Prob!H37*'ER EL'!H37</f>
        <v>1.8186352632523978E-4</v>
      </c>
      <c r="I37" s="34">
        <f>Prob!I37*'ER EL'!I37</f>
        <v>8.9555045457799328E-5</v>
      </c>
      <c r="J37" s="34">
        <f>Prob!J37*'ER EL'!J37</f>
        <v>-4.7499365919573756E-5</v>
      </c>
      <c r="K37" s="46">
        <f>Prob!K37*'ER EL'!K37</f>
        <v>-4.0588298369960646E-4</v>
      </c>
      <c r="L37" s="46">
        <f t="shared" si="0"/>
        <v>3.4160755146370137E-4</v>
      </c>
    </row>
    <row r="38" spans="1:12" ht="16" thickBot="1" x14ac:dyDescent="0.25">
      <c r="A38" s="67">
        <v>10</v>
      </c>
      <c r="B38" s="68">
        <f>Prob!B38*'ER EL'!B38</f>
        <v>1.0294859177442067E-3</v>
      </c>
      <c r="C38" s="68">
        <f>Prob!C38*'ER EL'!C38</f>
        <v>4.660803460841796E-3</v>
      </c>
      <c r="D38" s="68">
        <f>Prob!D38*'ER EL'!D38</f>
        <v>4.7357093800745129E-3</v>
      </c>
      <c r="E38" s="68">
        <f>Prob!E38*'ER EL'!E38</f>
        <v>4.8142009063127673E-3</v>
      </c>
      <c r="F38" s="68">
        <f>Prob!F38*'ER EL'!F38</f>
        <v>4.8820004779812475E-3</v>
      </c>
      <c r="G38" s="68">
        <f>Prob!G38*'ER EL'!G38</f>
        <v>5.1266896325632746E-3</v>
      </c>
      <c r="H38" s="68">
        <f>Prob!H38*'ER EL'!H38</f>
        <v>5.6311495787868919E-3</v>
      </c>
      <c r="I38" s="68">
        <f>Prob!I38*'ER EL'!I38</f>
        <v>5.7665191410242959E-3</v>
      </c>
      <c r="J38" s="68">
        <f>Prob!J38*'ER EL'!J38</f>
        <v>5.5228538611458988E-3</v>
      </c>
      <c r="K38" s="145">
        <f>Prob!K38*'ER EL'!K38</f>
        <v>1.1695933434162959E-2</v>
      </c>
      <c r="L38" s="145">
        <f t="shared" si="0"/>
        <v>5.3865345790637856E-2</v>
      </c>
    </row>
    <row r="39" spans="1:12" ht="16" thickBot="1" x14ac:dyDescent="0.25">
      <c r="A39" s="146" t="s">
        <v>2</v>
      </c>
      <c r="B39" s="69">
        <f>SUM(B3:B17,B19:B27,B29:B38)</f>
        <v>-1.1840110332996086E-2</v>
      </c>
      <c r="C39" s="69">
        <f t="shared" ref="C39:K39" si="1">SUM(C3:C17,C19:C27,C29:C38)</f>
        <v>6.8517954535745346E-3</v>
      </c>
      <c r="D39" s="69">
        <f t="shared" si="1"/>
        <v>9.2415113986752829E-3</v>
      </c>
      <c r="E39" s="69">
        <f t="shared" si="1"/>
        <v>1.1758073777338967E-2</v>
      </c>
      <c r="F39" s="69">
        <f t="shared" si="1"/>
        <v>1.4488875177794281E-2</v>
      </c>
      <c r="G39" s="69">
        <f t="shared" si="1"/>
        <v>1.7172296293429697E-2</v>
      </c>
      <c r="H39" s="69">
        <f t="shared" si="1"/>
        <v>1.0912640666032539E-2</v>
      </c>
      <c r="I39" s="69">
        <f t="shared" si="1"/>
        <v>4.4188712784938786E-3</v>
      </c>
      <c r="J39" s="69">
        <f t="shared" si="1"/>
        <v>-3.1475527690042505E-3</v>
      </c>
      <c r="K39" s="70">
        <f t="shared" si="1"/>
        <v>-4.6975271445113091E-2</v>
      </c>
      <c r="L39" s="70">
        <f>SUM(L3:L17,L19:L27,L29:L38)</f>
        <v>1.2881129498225743E-2</v>
      </c>
    </row>
    <row r="40" spans="1:12" x14ac:dyDescent="0.2">
      <c r="B40" s="36"/>
      <c r="C40" s="36"/>
      <c r="D40" s="36"/>
      <c r="E40" s="36"/>
      <c r="F40" s="36"/>
      <c r="G40" s="36"/>
      <c r="H40" s="36"/>
      <c r="I40" s="36"/>
      <c r="J40" s="36"/>
      <c r="K40" s="36"/>
    </row>
    <row r="41" spans="1:12" x14ac:dyDescent="0.2">
      <c r="F41" s="454" t="s">
        <v>11</v>
      </c>
      <c r="G41" s="455"/>
      <c r="H41" s="39">
        <f>Blackjack!C3*'ER EL'!C40</f>
        <v>-4.5096460207975919E-2</v>
      </c>
    </row>
    <row r="42" spans="1:12" ht="16" thickBot="1" x14ac:dyDescent="0.25"/>
    <row r="43" spans="1:12" x14ac:dyDescent="0.2">
      <c r="B43" s="459" t="s">
        <v>16</v>
      </c>
      <c r="C43" s="460"/>
      <c r="D43" s="113">
        <f>SUM(B3:K17)</f>
        <v>-0.11217053664848452</v>
      </c>
      <c r="F43" s="142" t="s">
        <v>28</v>
      </c>
      <c r="G43" s="143"/>
      <c r="H43" s="50">
        <f>H41</f>
        <v>-4.5096460207975919E-2</v>
      </c>
      <c r="J43" s="456">
        <f>SUM(D43:D45)</f>
        <v>1.2881129498225792E-2</v>
      </c>
      <c r="K43" s="110" t="s">
        <v>67</v>
      </c>
      <c r="L43" s="113">
        <f>SUMIF($B$3:$K$17,"&gt;0")+SUMIF($B$19:$K$27,"&gt;0")+ SUMIF($B$29:$K$38,"&gt;0")</f>
        <v>0.18546216804632948</v>
      </c>
    </row>
    <row r="44" spans="1:12" ht="16" thickBot="1" x14ac:dyDescent="0.25">
      <c r="B44" s="461" t="s">
        <v>17</v>
      </c>
      <c r="C44" s="462"/>
      <c r="D44" s="144">
        <f>SUM(B19:K27)</f>
        <v>7.4740339933134586E-2</v>
      </c>
      <c r="F44" s="131" t="s">
        <v>113</v>
      </c>
      <c r="G44" s="132"/>
      <c r="H44" s="50">
        <f>IF(Rules!$B$16=Rules!$D$16,'Three 7 Cards'!$D$2,IF(Rules!$B$16=Rules!$E$16,2*'Three 7 Cards'!$D$2,0))</f>
        <v>0</v>
      </c>
      <c r="J44" s="457"/>
      <c r="K44" s="111" t="s">
        <v>68</v>
      </c>
      <c r="L44" s="114">
        <f>SUMIF($B$3:$K$17,"&lt;0")+SUMIF($B$19:$K$27,"&lt;0")+ SUMIF($B$29:$K$38,"&lt;0")+H41</f>
        <v>-0.21767749875607956</v>
      </c>
    </row>
    <row r="45" spans="1:12" ht="16" thickBot="1" x14ac:dyDescent="0.25">
      <c r="B45" s="463" t="s">
        <v>18</v>
      </c>
      <c r="C45" s="464"/>
      <c r="D45" s="114">
        <f>SUM(B29:K38)</f>
        <v>5.0311326213575723E-2</v>
      </c>
      <c r="F45" s="131" t="s">
        <v>110</v>
      </c>
      <c r="G45" s="132"/>
      <c r="H45" s="50">
        <f>IF(Rules!$B$17=Rules!$D$17,'5 Cards'!$G$122,IF(Rules!$B$17=Rules!$E$17,2*'5 Cards'!$G$122,0))</f>
        <v>0</v>
      </c>
      <c r="J45" s="458"/>
      <c r="K45" s="111" t="s">
        <v>2</v>
      </c>
      <c r="L45" s="114">
        <f>L43+L44</f>
        <v>-3.2215330709750079E-2</v>
      </c>
    </row>
    <row r="46" spans="1:12" ht="16" thickBot="1" x14ac:dyDescent="0.25">
      <c r="F46" s="140" t="s">
        <v>19</v>
      </c>
      <c r="G46" s="141"/>
      <c r="H46" s="51">
        <f>SUM(D43:D45,H43:H45)</f>
        <v>-3.2215330709750127E-2</v>
      </c>
    </row>
    <row r="47" spans="1:12" ht="16" thickBot="1" x14ac:dyDescent="0.25">
      <c r="H47" s="92">
        <f>H46</f>
        <v>-3.2215330709750127E-2</v>
      </c>
    </row>
    <row r="48" spans="1:12" ht="16" thickBot="1" x14ac:dyDescent="0.25"/>
    <row r="49" spans="1:12" ht="22" thickBot="1" x14ac:dyDescent="0.3">
      <c r="A49" s="451" t="s">
        <v>256</v>
      </c>
      <c r="B49" s="452"/>
      <c r="C49" s="452"/>
      <c r="D49" s="452"/>
      <c r="E49" s="452"/>
      <c r="F49" s="452"/>
      <c r="G49" s="452"/>
      <c r="H49" s="452"/>
      <c r="I49" s="452"/>
      <c r="J49" s="452"/>
      <c r="K49" s="452"/>
      <c r="L49" s="453"/>
    </row>
    <row r="50" spans="1:12" x14ac:dyDescent="0.2">
      <c r="A50" s="42" t="s">
        <v>9</v>
      </c>
      <c r="B50" s="43" t="s">
        <v>1</v>
      </c>
      <c r="C50" s="43">
        <v>2</v>
      </c>
      <c r="D50" s="43">
        <v>3</v>
      </c>
      <c r="E50" s="43">
        <v>4</v>
      </c>
      <c r="F50" s="43">
        <v>5</v>
      </c>
      <c r="G50" s="43">
        <v>6</v>
      </c>
      <c r="H50" s="43">
        <v>7</v>
      </c>
      <c r="I50" s="43">
        <v>8</v>
      </c>
      <c r="J50" s="43">
        <v>9</v>
      </c>
      <c r="K50" s="44">
        <v>10</v>
      </c>
      <c r="L50" s="44" t="s">
        <v>2</v>
      </c>
    </row>
    <row r="51" spans="1:12" x14ac:dyDescent="0.2">
      <c r="A51" s="45">
        <v>5</v>
      </c>
      <c r="B51" s="34">
        <f>Prob!B3*'ER EL'!B44</f>
        <v>2.673550211210102E-4</v>
      </c>
      <c r="C51" s="34">
        <f>Prob!C3*'ER EL'!C44</f>
        <v>6.4380179589505944E-4</v>
      </c>
      <c r="D51" s="34">
        <f>Prob!D3*'ER EL'!D44</f>
        <v>6.8070074716821728E-4</v>
      </c>
      <c r="E51" s="34">
        <f>Prob!E3*'ER EL'!E44</f>
        <v>7.1819471188446589E-4</v>
      </c>
      <c r="F51" s="34">
        <f>Prob!F3*'ER EL'!F44</f>
        <v>7.5813139659947667E-4</v>
      </c>
      <c r="G51" s="34">
        <f>Prob!G3*'ER EL'!G44</f>
        <v>7.7041509710513935E-4</v>
      </c>
      <c r="H51" s="34">
        <f>Prob!H3*'ER EL'!H44</f>
        <v>4.7758290097684732E-4</v>
      </c>
      <c r="I51" s="34">
        <f>Prob!I3*'ER EL'!I44</f>
        <v>4.455917018683504E-4</v>
      </c>
      <c r="J51" s="34">
        <f>Prob!J3*'ER EL'!J44</f>
        <v>4.1588558841046039E-4</v>
      </c>
      <c r="K51" s="34">
        <f>Prob!K3*'ER EL'!K44</f>
        <v>1.4258934459787215E-3</v>
      </c>
      <c r="L51" s="46">
        <f>SUM(B51:K51)</f>
        <v>6.6035524070077491E-3</v>
      </c>
    </row>
    <row r="52" spans="1:12" x14ac:dyDescent="0.2">
      <c r="A52" s="45">
        <v>6</v>
      </c>
      <c r="B52" s="34">
        <f>Prob!B4*'ER EL'!B45</f>
        <v>2.673550211210102E-4</v>
      </c>
      <c r="C52" s="34">
        <f>Prob!C4*'ER EL'!C45</f>
        <v>6.4380179589505944E-4</v>
      </c>
      <c r="D52" s="34">
        <f>Prob!D4*'ER EL'!D45</f>
        <v>6.8070074716821728E-4</v>
      </c>
      <c r="E52" s="34">
        <f>Prob!E4*'ER EL'!E45</f>
        <v>7.1819471188446589E-4</v>
      </c>
      <c r="F52" s="34">
        <f>Prob!F4*'ER EL'!F45</f>
        <v>7.5813139659947667E-4</v>
      </c>
      <c r="G52" s="34">
        <f>Prob!G4*'ER EL'!G45</f>
        <v>7.7041509710513935E-4</v>
      </c>
      <c r="H52" s="34">
        <f>Prob!H4*'ER EL'!H45</f>
        <v>4.7758290097684732E-4</v>
      </c>
      <c r="I52" s="34">
        <f>Prob!I4*'ER EL'!I45</f>
        <v>4.455917018683504E-4</v>
      </c>
      <c r="J52" s="34">
        <f>Prob!J4*'ER EL'!J45</f>
        <v>4.1588558841046039E-4</v>
      </c>
      <c r="K52" s="34">
        <f>Prob!K4*'ER EL'!K45</f>
        <v>1.4258934459787215E-3</v>
      </c>
      <c r="L52" s="46">
        <f t="shared" ref="L52:L65" si="2">SUM(B52:K52)</f>
        <v>6.6035524070077491E-3</v>
      </c>
    </row>
    <row r="53" spans="1:12" x14ac:dyDescent="0.2">
      <c r="A53" s="45">
        <v>7</v>
      </c>
      <c r="B53" s="34">
        <f>Prob!B5*'ER EL'!B46</f>
        <v>5.5631710828858792E-4</v>
      </c>
      <c r="C53" s="34">
        <f>Prob!C5*'ER EL'!C46</f>
        <v>1.3267644445691493E-3</v>
      </c>
      <c r="D53" s="34">
        <f>Prob!D5*'ER EL'!D46</f>
        <v>1.3992248164361202E-3</v>
      </c>
      <c r="E53" s="34">
        <f>Prob!E5*'ER EL'!E46</f>
        <v>1.472939890727259E-3</v>
      </c>
      <c r="F53" s="34">
        <f>Prob!F5*'ER EL'!F46</f>
        <v>1.5505056517180671E-3</v>
      </c>
      <c r="G53" s="34">
        <f>Prob!G5*'ER EL'!G46</f>
        <v>1.5871697975864481E-3</v>
      </c>
      <c r="H53" s="34">
        <f>Prob!H5*'ER EL'!H46</f>
        <v>1.058402017434732E-3</v>
      </c>
      <c r="I53" s="34">
        <f>Prob!I5*'ER EL'!I46</f>
        <v>9.2719518048098022E-4</v>
      </c>
      <c r="J53" s="34">
        <f>Prob!J5*'ER EL'!J46</f>
        <v>8.6538216844891469E-4</v>
      </c>
      <c r="K53" s="34">
        <f>Prob!K5*'ER EL'!K46</f>
        <v>2.9670245775391371E-3</v>
      </c>
      <c r="L53" s="46">
        <f t="shared" si="2"/>
        <v>1.3710925653229395E-2</v>
      </c>
    </row>
    <row r="54" spans="1:12" x14ac:dyDescent="0.2">
      <c r="A54" s="45">
        <v>8</v>
      </c>
      <c r="B54" s="34">
        <f>Prob!B6*'ER EL'!B47</f>
        <v>6.6435243852142577E-4</v>
      </c>
      <c r="C54" s="34">
        <f>Prob!C6*'ER EL'!C47</f>
        <v>1.5211957063556796E-3</v>
      </c>
      <c r="D54" s="34">
        <f>Prob!D6*'ER EL'!D47</f>
        <v>1.5870664964051143E-3</v>
      </c>
      <c r="E54" s="34">
        <f>Prob!E6*'ER EL'!E47</f>
        <v>1.6544172949894619E-3</v>
      </c>
      <c r="F54" s="34">
        <f>Prob!F6*'ER EL'!F47</f>
        <v>1.7217199443136356E-3</v>
      </c>
      <c r="G54" s="34">
        <f>Prob!G6*'ER EL'!G47</f>
        <v>1.8022937175846544E-3</v>
      </c>
      <c r="H54" s="34">
        <f>Prob!H6*'ER EL'!H47</f>
        <v>1.5099441169976219E-3</v>
      </c>
      <c r="I54" s="34">
        <f>Prob!I6*'ER EL'!I47</f>
        <v>1.1718930420446738E-3</v>
      </c>
      <c r="J54" s="34">
        <f>Prob!J6*'ER EL'!J47</f>
        <v>1.0334371265888847E-3</v>
      </c>
      <c r="K54" s="34">
        <f>Prob!K6*'ER EL'!K47</f>
        <v>3.543213005447605E-3</v>
      </c>
      <c r="L54" s="46">
        <f t="shared" si="2"/>
        <v>1.6209532889248757E-2</v>
      </c>
    </row>
    <row r="55" spans="1:12" x14ac:dyDescent="0.2">
      <c r="A55" s="45">
        <v>9</v>
      </c>
      <c r="B55" s="34">
        <f>Prob!B7*'ER EL'!B48</f>
        <v>6.1903069932237617E-4</v>
      </c>
      <c r="C55" s="34">
        <f>Prob!C7*'ER EL'!C48</f>
        <v>1.3570884952323625E-3</v>
      </c>
      <c r="D55" s="34">
        <f>Prob!D7*'ER EL'!D48</f>
        <v>2.7093881613711565E-3</v>
      </c>
      <c r="E55" s="34">
        <f>Prob!E7*'ER EL'!E48</f>
        <v>2.7991057703442347E-3</v>
      </c>
      <c r="F55" s="34">
        <f>Prob!F7*'ER EL'!F48</f>
        <v>2.8888532473483261E-3</v>
      </c>
      <c r="G55" s="34">
        <f>Prob!G7*'ER EL'!G48</f>
        <v>2.9961912801427034E-3</v>
      </c>
      <c r="H55" s="34">
        <f>Prob!H7*'ER EL'!H48</f>
        <v>1.4605199672547775E-3</v>
      </c>
      <c r="I55" s="34">
        <f>Prob!I7*'ER EL'!I48</f>
        <v>1.3411728948595583E-3</v>
      </c>
      <c r="J55" s="34">
        <f>Prob!J7*'ER EL'!J48</f>
        <v>1.062207328159169E-3</v>
      </c>
      <c r="K55" s="34">
        <f>Prob!K7*'ER EL'!K48</f>
        <v>3.3926787096599793E-3</v>
      </c>
      <c r="L55" s="46">
        <f t="shared" si="2"/>
        <v>2.0626236553694645E-2</v>
      </c>
    </row>
    <row r="56" spans="1:12" x14ac:dyDescent="0.2">
      <c r="A56" s="45">
        <v>10</v>
      </c>
      <c r="B56" s="34">
        <f>Prob!B8*'ER EL'!B49</f>
        <v>7.0532128442470478E-4</v>
      </c>
      <c r="C56" s="34">
        <f>Prob!C8*'ER EL'!C49</f>
        <v>3.0071709568901487E-3</v>
      </c>
      <c r="D56" s="34">
        <f>Prob!D8*'ER EL'!D49</f>
        <v>3.0825545423065798E-3</v>
      </c>
      <c r="E56" s="34">
        <f>Prob!E8*'ER EL'!E49</f>
        <v>3.1597898165080809E-3</v>
      </c>
      <c r="F56" s="34">
        <f>Prob!F8*'ER EL'!F49</f>
        <v>3.2369288870341155E-3</v>
      </c>
      <c r="G56" s="34">
        <f>Prob!G8*'ER EL'!G49</f>
        <v>3.3316778478545686E-3</v>
      </c>
      <c r="H56" s="34">
        <f>Prob!H8*'ER EL'!H49</f>
        <v>3.0623123710349994E-3</v>
      </c>
      <c r="I56" s="34">
        <f>Prob!I8*'ER EL'!I49</f>
        <v>2.9200003980737249E-3</v>
      </c>
      <c r="J56" s="34">
        <f>Prob!J8*'ER EL'!J49</f>
        <v>2.6903623604464383E-3</v>
      </c>
      <c r="K56" s="34">
        <f>Prob!K8*'ER EL'!K49</f>
        <v>3.9742395075903388E-3</v>
      </c>
      <c r="L56" s="46">
        <f t="shared" si="2"/>
        <v>2.9170357972163701E-2</v>
      </c>
    </row>
    <row r="57" spans="1:12" x14ac:dyDescent="0.2">
      <c r="A57" s="45">
        <v>11</v>
      </c>
      <c r="B57" s="34">
        <f>Prob!B9*'ER EL'!B50</f>
        <v>1.0052495773726425E-3</v>
      </c>
      <c r="C57" s="34">
        <f>Prob!C9*'ER EL'!C50</f>
        <v>4.218001802341385E-3</v>
      </c>
      <c r="D57" s="34">
        <f>Prob!D9*'ER EL'!D50</f>
        <v>4.3122986177183738E-3</v>
      </c>
      <c r="E57" s="34">
        <f>Prob!E9*'ER EL'!E50</f>
        <v>4.4088187114224723E-3</v>
      </c>
      <c r="F57" s="34">
        <f>Prob!F9*'ER EL'!F50</f>
        <v>4.5060631674736298E-3</v>
      </c>
      <c r="G57" s="34">
        <f>Prob!G9*'ER EL'!G50</f>
        <v>4.6131805862573289E-3</v>
      </c>
      <c r="H57" s="34">
        <f>Prob!H9*'ER EL'!H50</f>
        <v>4.215222005916599E-3</v>
      </c>
      <c r="I57" s="34">
        <f>Prob!I9*'ER EL'!I50</f>
        <v>4.0099599432681342E-3</v>
      </c>
      <c r="J57" s="34">
        <f>Prob!J9*'ER EL'!J50</f>
        <v>3.7888157636965488E-3</v>
      </c>
      <c r="K57" s="34">
        <f>Prob!K9*'ER EL'!K50</f>
        <v>6.3607000521955928E-3</v>
      </c>
      <c r="L57" s="46">
        <f t="shared" si="2"/>
        <v>4.1438310227662707E-2</v>
      </c>
    </row>
    <row r="58" spans="1:12" x14ac:dyDescent="0.2">
      <c r="A58" s="45">
        <v>12</v>
      </c>
      <c r="B58" s="34">
        <f>Prob!B10*'ER EL'!B51</f>
        <v>2.0518908755239916E-3</v>
      </c>
      <c r="C58" s="34">
        <f>Prob!C10*'ER EL'!C51</f>
        <v>4.4407946662794366E-3</v>
      </c>
      <c r="D58" s="34">
        <f>Prob!D10*'ER EL'!D51</f>
        <v>4.5762579962920881E-3</v>
      </c>
      <c r="E58" s="34">
        <f>Prob!E10*'ER EL'!E51</f>
        <v>4.7147825897703747E-3</v>
      </c>
      <c r="F58" s="34">
        <f>Prob!F10*'ER EL'!F51</f>
        <v>4.8546724042774474E-3</v>
      </c>
      <c r="G58" s="34">
        <f>Prob!G10*'ER EL'!G51</f>
        <v>5.0029179127485217E-3</v>
      </c>
      <c r="H58" s="34">
        <f>Prob!H10*'ER EL'!H51</f>
        <v>4.3962612023066092E-3</v>
      </c>
      <c r="I58" s="34">
        <f>Prob!I10*'ER EL'!I51</f>
        <v>4.0405180541281983E-3</v>
      </c>
      <c r="J58" s="34">
        <f>Prob!J10*'ER EL'!J51</f>
        <v>3.6443030957111775E-3</v>
      </c>
      <c r="K58" s="34">
        <f>Prob!K10*'ER EL'!K51</f>
        <v>1.1778752485679693E-2</v>
      </c>
      <c r="L58" s="46">
        <f t="shared" si="2"/>
        <v>4.9501151282717537E-2</v>
      </c>
    </row>
    <row r="59" spans="1:12" x14ac:dyDescent="0.2">
      <c r="A59" s="45">
        <v>13</v>
      </c>
      <c r="B59" s="34">
        <f>Prob!B11*'ER EL'!B52</f>
        <v>1.9079304795357552E-3</v>
      </c>
      <c r="C59" s="34">
        <f>Prob!C11*'ER EL'!C52</f>
        <v>4.0941321607974816E-3</v>
      </c>
      <c r="D59" s="34">
        <f>Prob!D11*'ER EL'!D52</f>
        <v>4.2097268247399712E-3</v>
      </c>
      <c r="E59" s="34">
        <f>Prob!E11*'ER EL'!E52</f>
        <v>4.3280623602941241E-3</v>
      </c>
      <c r="F59" s="34">
        <f>Prob!F11*'ER EL'!F52</f>
        <v>4.4464478061084977E-3</v>
      </c>
      <c r="G59" s="34">
        <f>Prob!G11*'ER EL'!G52</f>
        <v>4.5880790143072924E-3</v>
      </c>
      <c r="H59" s="34">
        <f>Prob!H11*'ER EL'!H52</f>
        <v>4.1391011787036917E-3</v>
      </c>
      <c r="I59" s="34">
        <f>Prob!I11*'ER EL'!I52</f>
        <v>3.8005840608144707E-3</v>
      </c>
      <c r="J59" s="34">
        <f>Prob!J11*'ER EL'!J52</f>
        <v>3.4203647019516985E-3</v>
      </c>
      <c r="K59" s="34">
        <f>Prob!K11*'ER EL'!K52</f>
        <v>1.1010963707075766E-2</v>
      </c>
      <c r="L59" s="46">
        <f t="shared" si="2"/>
        <v>4.594539229432875E-2</v>
      </c>
    </row>
    <row r="60" spans="1:12" x14ac:dyDescent="0.2">
      <c r="A60" s="45">
        <v>14</v>
      </c>
      <c r="B60" s="34">
        <f>Prob!B12*'ER EL'!B53</f>
        <v>1.5119743573264448E-3</v>
      </c>
      <c r="C60" s="34">
        <f>Prob!C12*'ER EL'!C53</f>
        <v>3.212116847413308E-3</v>
      </c>
      <c r="D60" s="34">
        <f>Prob!D12*'ER EL'!D53</f>
        <v>3.2941677027324462E-3</v>
      </c>
      <c r="E60" s="34">
        <f>Prob!E12*'ER EL'!E53</f>
        <v>3.378293254986748E-3</v>
      </c>
      <c r="F60" s="34">
        <f>Prob!F12*'ER EL'!F53</f>
        <v>3.4613341782338994E-3</v>
      </c>
      <c r="G60" s="34">
        <f>Prob!G12*'ER EL'!G53</f>
        <v>3.5770629564566268E-3</v>
      </c>
      <c r="H60" s="34">
        <f>Prob!H12*'ER EL'!H53</f>
        <v>3.3273781329435201E-3</v>
      </c>
      <c r="I60" s="34">
        <f>Prob!I12*'ER EL'!I53</f>
        <v>3.0519857721434947E-3</v>
      </c>
      <c r="J60" s="34">
        <f>Prob!J12*'ER EL'!J53</f>
        <v>2.7397939784504742E-3</v>
      </c>
      <c r="K60" s="34">
        <f>Prob!K12*'ER EL'!K53</f>
        <v>8.7798642244044343E-3</v>
      </c>
      <c r="L60" s="46">
        <f t="shared" si="2"/>
        <v>3.6333971405091398E-2</v>
      </c>
    </row>
    <row r="61" spans="1:12" x14ac:dyDescent="0.2">
      <c r="A61" s="45">
        <v>15</v>
      </c>
      <c r="B61" s="34">
        <f>Prob!B13*'ER EL'!B54</f>
        <v>1.388579732193671E-3</v>
      </c>
      <c r="C61" s="34">
        <f>Prob!C13*'ER EL'!C54</f>
        <v>2.9149775570002038E-3</v>
      </c>
      <c r="D61" s="34">
        <f>Prob!D13*'ER EL'!D54</f>
        <v>2.9799981271163454E-3</v>
      </c>
      <c r="E61" s="34">
        <f>Prob!E13*'ER EL'!E54</f>
        <v>3.046818772578533E-3</v>
      </c>
      <c r="F61" s="34">
        <f>Prob!F13*'ER EL'!F54</f>
        <v>3.1114273798033714E-3</v>
      </c>
      <c r="G61" s="34">
        <f>Prob!G13*'ER EL'!G54</f>
        <v>3.2214867577927157E-3</v>
      </c>
      <c r="H61" s="34">
        <f>Prob!H13*'ER EL'!H54</f>
        <v>3.1069552555695909E-3</v>
      </c>
      <c r="I61" s="34">
        <f>Prob!I13*'ER EL'!I54</f>
        <v>2.8463280635888715E-3</v>
      </c>
      <c r="J61" s="34">
        <f>Prob!J13*'ER EL'!J54</f>
        <v>2.5478467837994931E-3</v>
      </c>
      <c r="K61" s="34">
        <f>Prob!K13*'ER EL'!K54</f>
        <v>8.1217595570296387E-3</v>
      </c>
      <c r="L61" s="46">
        <f t="shared" si="2"/>
        <v>3.3286177986472439E-2</v>
      </c>
    </row>
    <row r="62" spans="1:12" x14ac:dyDescent="0.2">
      <c r="A62" s="45">
        <v>16</v>
      </c>
      <c r="B62" s="34">
        <f>Prob!B14*'ER EL'!B55</f>
        <v>1.0543209225507475E-3</v>
      </c>
      <c r="C62" s="34">
        <f>Prob!C14*'ER EL'!C55</f>
        <v>2.1815318888225828E-3</v>
      </c>
      <c r="D62" s="34">
        <f>Prob!D14*'ER EL'!D55</f>
        <v>2.221523792916871E-3</v>
      </c>
      <c r="E62" s="34">
        <f>Prob!E14*'ER EL'!E55</f>
        <v>2.2627869084752643E-3</v>
      </c>
      <c r="F62" s="34">
        <f>Prob!F14*'ER EL'!F55</f>
        <v>2.3012671511440362E-3</v>
      </c>
      <c r="G62" s="34">
        <f>Prob!G14*'ER EL'!G55</f>
        <v>2.3882587992740045E-3</v>
      </c>
      <c r="H62" s="34">
        <f>Prob!H14*'ER EL'!H55</f>
        <v>2.4054436484963844E-3</v>
      </c>
      <c r="I62" s="34">
        <f>Prob!I14*'ER EL'!I55</f>
        <v>2.2005586291952068E-3</v>
      </c>
      <c r="J62" s="34">
        <f>Prob!J14*'ER EL'!J55</f>
        <v>1.9632496576237591E-3</v>
      </c>
      <c r="K62" s="34">
        <f>Prob!K14*'ER EL'!K55</f>
        <v>6.2197124080457036E-3</v>
      </c>
      <c r="L62" s="46">
        <f t="shared" si="2"/>
        <v>2.5198653806544562E-2</v>
      </c>
    </row>
    <row r="63" spans="1:12" x14ac:dyDescent="0.2">
      <c r="A63" s="45">
        <v>17</v>
      </c>
      <c r="B63" s="34">
        <f>Prob!B15*'ER EL'!B56</f>
        <v>9.514920682734357E-4</v>
      </c>
      <c r="C63" s="34">
        <f>Prob!C15*'ER EL'!C56</f>
        <v>1.933915813478329E-3</v>
      </c>
      <c r="D63" s="34">
        <f>Prob!D15*'ER EL'!D56</f>
        <v>1.9597158132367873E-3</v>
      </c>
      <c r="E63" s="34">
        <f>Prob!E15*'ER EL'!E56</f>
        <v>1.9865581731350851E-3</v>
      </c>
      <c r="F63" s="34">
        <f>Prob!F15*'ER EL'!F56</f>
        <v>2.0096781524519295E-3</v>
      </c>
      <c r="G63" s="34">
        <f>Prob!G15*'ER EL'!G56</f>
        <v>2.0919453003874124E-3</v>
      </c>
      <c r="H63" s="34">
        <f>Prob!H15*'ER EL'!H56</f>
        <v>2.2217579173514426E-3</v>
      </c>
      <c r="I63" s="34">
        <f>Prob!I15*'ER EL'!I56</f>
        <v>2.0291772053996873E-3</v>
      </c>
      <c r="J63" s="34">
        <f>Prob!J15*'ER EL'!J56</f>
        <v>1.8032936620812744E-3</v>
      </c>
      <c r="K63" s="34">
        <f>Prob!K15*'ER EL'!K56</f>
        <v>5.6712918519000411E-3</v>
      </c>
      <c r="L63" s="46">
        <f t="shared" si="2"/>
        <v>2.2658825957695427E-2</v>
      </c>
    </row>
    <row r="64" spans="1:12" x14ac:dyDescent="0.2">
      <c r="A64" s="45">
        <v>18</v>
      </c>
      <c r="B64" s="34">
        <f>Prob!B16*'ER EL'!B57</f>
        <v>6.3571643910376402E-4</v>
      </c>
      <c r="C64" s="34">
        <f>Prob!C16*'ER EL'!C57</f>
        <v>1.2707180849491997E-3</v>
      </c>
      <c r="D64" s="34">
        <f>Prob!D16*'ER EL'!D57</f>
        <v>1.2826796226459915E-3</v>
      </c>
      <c r="E64" s="34">
        <f>Prob!E16*'ER EL'!E57</f>
        <v>1.2951626163192698E-3</v>
      </c>
      <c r="F64" s="34">
        <f>Prob!F16*'ER EL'!F57</f>
        <v>1.3059856059696312E-3</v>
      </c>
      <c r="G64" s="34">
        <f>Prob!G16*'ER EL'!G57</f>
        <v>1.3438262344483175E-3</v>
      </c>
      <c r="H64" s="34">
        <f>Prob!H16*'ER EL'!H57</f>
        <v>1.423985318003126E-3</v>
      </c>
      <c r="I64" s="34">
        <f>Prob!I16*'ER EL'!I57</f>
        <v>1.4142130717947755E-3</v>
      </c>
      <c r="J64" s="34">
        <f>Prob!J16*'ER EL'!J57</f>
        <v>1.2474481499750434E-3</v>
      </c>
      <c r="K64" s="34">
        <f>Prob!K16*'ER EL'!K57</f>
        <v>3.8678216654401154E-3</v>
      </c>
      <c r="L64" s="46">
        <f t="shared" si="2"/>
        <v>1.5087556808649233E-2</v>
      </c>
    </row>
    <row r="65" spans="1:12" x14ac:dyDescent="0.2">
      <c r="A65" s="45">
        <v>19</v>
      </c>
      <c r="B65" s="34">
        <f>Prob!B17*'ER EL'!B58</f>
        <v>4.6702509149564454E-4</v>
      </c>
      <c r="C65" s="34">
        <f>Prob!C17*'ER EL'!C58</f>
        <v>9.1872781777491803E-4</v>
      </c>
      <c r="D65" s="34">
        <f>Prob!D17*'ER EL'!D58</f>
        <v>9.2448981156205011E-4</v>
      </c>
      <c r="E65" s="34">
        <f>Prob!E17*'ER EL'!E58</f>
        <v>9.3052762127268499E-4</v>
      </c>
      <c r="F65" s="34">
        <f>Prob!F17*'ER EL'!F58</f>
        <v>9.3574297293949117E-4</v>
      </c>
      <c r="G65" s="34">
        <f>Prob!G17*'ER EL'!G58</f>
        <v>9.5456521559964707E-4</v>
      </c>
      <c r="H65" s="34">
        <f>Prob!H17*'ER EL'!H58</f>
        <v>9.9336982684761752E-4</v>
      </c>
      <c r="I65" s="34">
        <f>Prob!I17*'ER EL'!I58</f>
        <v>1.0037828700966487E-3</v>
      </c>
      <c r="J65" s="34">
        <f>Prob!J17*'ER EL'!J58</f>
        <v>9.8503938702907963E-4</v>
      </c>
      <c r="K65" s="34">
        <f>Prob!K17*'ER EL'!K58</f>
        <v>2.968134478196811E-3</v>
      </c>
      <c r="L65" s="46">
        <f t="shared" si="2"/>
        <v>1.1081405092814592E-2</v>
      </c>
    </row>
    <row r="66" spans="1:12" x14ac:dyDescent="0.2">
      <c r="A66" s="45" t="s">
        <v>4</v>
      </c>
      <c r="B66" s="32" t="s">
        <v>1</v>
      </c>
      <c r="C66" s="35">
        <v>2</v>
      </c>
      <c r="D66" s="35">
        <v>3</v>
      </c>
      <c r="E66" s="35">
        <v>4</v>
      </c>
      <c r="F66" s="35">
        <v>5</v>
      </c>
      <c r="G66" s="35">
        <v>6</v>
      </c>
      <c r="H66" s="35">
        <v>7</v>
      </c>
      <c r="I66" s="35">
        <v>8</v>
      </c>
      <c r="J66" s="35">
        <v>9</v>
      </c>
      <c r="K66" s="47">
        <v>10</v>
      </c>
      <c r="L66" s="47" t="s">
        <v>2</v>
      </c>
    </row>
    <row r="67" spans="1:12" x14ac:dyDescent="0.2">
      <c r="A67" s="45">
        <v>13</v>
      </c>
      <c r="B67" s="34">
        <f>Prob!B19*'ER EL'!B60</f>
        <v>3.75390351353848E-4</v>
      </c>
      <c r="C67" s="34">
        <f>Prob!C19*'ER EL'!C60</f>
        <v>8.3249209831532224E-4</v>
      </c>
      <c r="D67" s="34">
        <f>Prob!D19*'ER EL'!D60</f>
        <v>8.6319752607150798E-4</v>
      </c>
      <c r="E67" s="34">
        <f>Prob!E19*'ER EL'!E60</f>
        <v>8.945233582393396E-4</v>
      </c>
      <c r="F67" s="34">
        <f>Prob!F19*'ER EL'!F60</f>
        <v>9.2679582813617737E-4</v>
      </c>
      <c r="G67" s="34">
        <f>Prob!G19*'ER EL'!G60</f>
        <v>9.5175335807334805E-4</v>
      </c>
      <c r="H67" s="34">
        <f>Prob!H19*'ER EL'!H60</f>
        <v>7.7498589953118278E-4</v>
      </c>
      <c r="I67" s="34">
        <f>Prob!I19*'ER EL'!I60</f>
        <v>7.1432200391187222E-4</v>
      </c>
      <c r="J67" s="34">
        <f>Prob!J19*'ER EL'!J60</f>
        <v>6.485795243927272E-4</v>
      </c>
      <c r="K67" s="34">
        <f>Prob!K19*'ER EL'!K60</f>
        <v>2.1214153714421997E-3</v>
      </c>
      <c r="L67" s="46">
        <f t="shared" ref="L67:L75" si="3">SUM(B67:K67)</f>
        <v>9.1034553194675252E-3</v>
      </c>
    </row>
    <row r="68" spans="1:12" x14ac:dyDescent="0.2">
      <c r="A68" s="45">
        <v>14</v>
      </c>
      <c r="B68" s="34">
        <f>Prob!B20*'ER EL'!B61</f>
        <v>3.75390351353848E-4</v>
      </c>
      <c r="C68" s="34">
        <f>Prob!C20*'ER EL'!C61</f>
        <v>8.3249209831532224E-4</v>
      </c>
      <c r="D68" s="34">
        <f>Prob!D20*'ER EL'!D61</f>
        <v>8.6319752607150798E-4</v>
      </c>
      <c r="E68" s="34">
        <f>Prob!E20*'ER EL'!E61</f>
        <v>8.945233582393396E-4</v>
      </c>
      <c r="F68" s="34">
        <f>Prob!F20*'ER EL'!F61</f>
        <v>9.2679582813617759E-4</v>
      </c>
      <c r="G68" s="34">
        <f>Prob!G20*'ER EL'!G61</f>
        <v>9.5175335807334827E-4</v>
      </c>
      <c r="H68" s="34">
        <f>Prob!H20*'ER EL'!H61</f>
        <v>7.7498589953118278E-4</v>
      </c>
      <c r="I68" s="34">
        <f>Prob!I20*'ER EL'!I61</f>
        <v>7.1432200391187222E-4</v>
      </c>
      <c r="J68" s="34">
        <f>Prob!J20*'ER EL'!J61</f>
        <v>6.485795243927272E-4</v>
      </c>
      <c r="K68" s="34">
        <f>Prob!K20*'ER EL'!K61</f>
        <v>2.1214153714421997E-3</v>
      </c>
      <c r="L68" s="46">
        <f t="shared" si="3"/>
        <v>9.1034553194675252E-3</v>
      </c>
    </row>
    <row r="69" spans="1:12" x14ac:dyDescent="0.2">
      <c r="A69" s="45">
        <v>15</v>
      </c>
      <c r="B69" s="34">
        <f>Prob!B21*'ER EL'!B62</f>
        <v>3.75390351353848E-4</v>
      </c>
      <c r="C69" s="34">
        <f>Prob!C21*'ER EL'!C62</f>
        <v>8.3249209831532224E-4</v>
      </c>
      <c r="D69" s="34">
        <f>Prob!D21*'ER EL'!D62</f>
        <v>8.6319752607150798E-4</v>
      </c>
      <c r="E69" s="34">
        <f>Prob!E21*'ER EL'!E62</f>
        <v>8.9452335823933982E-4</v>
      </c>
      <c r="F69" s="34">
        <f>Prob!F21*'ER EL'!F62</f>
        <v>9.2679582813617759E-4</v>
      </c>
      <c r="G69" s="34">
        <f>Prob!G21*'ER EL'!G62</f>
        <v>9.5175335807334805E-4</v>
      </c>
      <c r="H69" s="34">
        <f>Prob!H21*'ER EL'!H62</f>
        <v>7.74985899531183E-4</v>
      </c>
      <c r="I69" s="34">
        <f>Prob!I21*'ER EL'!I62</f>
        <v>7.1432200391187222E-4</v>
      </c>
      <c r="J69" s="34">
        <f>Prob!J21*'ER EL'!J62</f>
        <v>6.4857952439272731E-4</v>
      </c>
      <c r="K69" s="34">
        <f>Prob!K21*'ER EL'!K62</f>
        <v>2.1214153714421997E-3</v>
      </c>
      <c r="L69" s="46">
        <f t="shared" si="3"/>
        <v>9.1034553194675252E-3</v>
      </c>
    </row>
    <row r="70" spans="1:12" x14ac:dyDescent="0.2">
      <c r="A70" s="45">
        <v>16</v>
      </c>
      <c r="B70" s="34">
        <f>Prob!B22*'ER EL'!B63</f>
        <v>3.75390351353848E-4</v>
      </c>
      <c r="C70" s="34">
        <f>Prob!C22*'ER EL'!C63</f>
        <v>8.3249209831532224E-4</v>
      </c>
      <c r="D70" s="34">
        <f>Prob!D22*'ER EL'!D63</f>
        <v>8.6319752607150798E-4</v>
      </c>
      <c r="E70" s="34">
        <f>Prob!E22*'ER EL'!E63</f>
        <v>8.945233582393396E-4</v>
      </c>
      <c r="F70" s="34">
        <f>Prob!F22*'ER EL'!F63</f>
        <v>9.2679582813617759E-4</v>
      </c>
      <c r="G70" s="34">
        <f>Prob!G22*'ER EL'!G63</f>
        <v>9.5175335807334805E-4</v>
      </c>
      <c r="H70" s="34">
        <f>Prob!H22*'ER EL'!H63</f>
        <v>7.74985899531183E-4</v>
      </c>
      <c r="I70" s="34">
        <f>Prob!I22*'ER EL'!I63</f>
        <v>7.1432200391187222E-4</v>
      </c>
      <c r="J70" s="34">
        <f>Prob!J22*'ER EL'!J63</f>
        <v>6.485795243927272E-4</v>
      </c>
      <c r="K70" s="34">
        <f>Prob!K22*'ER EL'!K63</f>
        <v>2.1214153714421997E-3</v>
      </c>
      <c r="L70" s="46">
        <f t="shared" si="3"/>
        <v>9.1034553194675252E-3</v>
      </c>
    </row>
    <row r="71" spans="1:12" x14ac:dyDescent="0.2">
      <c r="A71" s="45">
        <v>17</v>
      </c>
      <c r="B71" s="34">
        <f>Prob!B23*'ER EL'!B64</f>
        <v>3.75390351353848E-4</v>
      </c>
      <c r="C71" s="34">
        <f>Prob!C23*'ER EL'!C64</f>
        <v>8.3249209831532224E-4</v>
      </c>
      <c r="D71" s="34">
        <f>Prob!D23*'ER EL'!D64</f>
        <v>8.6319752607150787E-4</v>
      </c>
      <c r="E71" s="34">
        <f>Prob!E23*'ER EL'!E64</f>
        <v>8.945233582393396E-4</v>
      </c>
      <c r="F71" s="34">
        <f>Prob!F23*'ER EL'!F64</f>
        <v>9.2679582813617737E-4</v>
      </c>
      <c r="G71" s="34">
        <f>Prob!G23*'ER EL'!G64</f>
        <v>9.5175335807334827E-4</v>
      </c>
      <c r="H71" s="34">
        <f>Prob!H23*'ER EL'!H64</f>
        <v>7.7498589953118289E-4</v>
      </c>
      <c r="I71" s="34">
        <f>Prob!I23*'ER EL'!I64</f>
        <v>7.1432200391187222E-4</v>
      </c>
      <c r="J71" s="34">
        <f>Prob!J23*'ER EL'!J64</f>
        <v>6.4857952439272731E-4</v>
      </c>
      <c r="K71" s="34">
        <f>Prob!K23*'ER EL'!K64</f>
        <v>2.1214153714421997E-3</v>
      </c>
      <c r="L71" s="46">
        <f t="shared" si="3"/>
        <v>9.1034553194675252E-3</v>
      </c>
    </row>
    <row r="72" spans="1:12" x14ac:dyDescent="0.2">
      <c r="A72" s="45">
        <v>18</v>
      </c>
      <c r="B72" s="34">
        <f>Prob!B24*'ER EL'!B65</f>
        <v>4.0780095042369937E-4</v>
      </c>
      <c r="C72" s="34">
        <f>Prob!C24*'ER EL'!C65</f>
        <v>8.912333774838678E-4</v>
      </c>
      <c r="D72" s="34">
        <f>Prob!D24*'ER EL'!D65</f>
        <v>9.1993250922103615E-4</v>
      </c>
      <c r="E72" s="34">
        <f>Prob!E24*'ER EL'!E65</f>
        <v>9.4934905867683059E-4</v>
      </c>
      <c r="F72" s="34">
        <f>Prob!F24*'ER EL'!F65</f>
        <v>9.7816011591484809E-4</v>
      </c>
      <c r="G72" s="34">
        <f>Prob!G24*'ER EL'!G65</f>
        <v>1.0212627631376022E-3</v>
      </c>
      <c r="H72" s="34">
        <f>Prob!H24*'ER EL'!H65</f>
        <v>9.2984022275273881E-4</v>
      </c>
      <c r="I72" s="34">
        <f>Prob!I24*'ER EL'!I65</f>
        <v>7.6833966902829114E-4</v>
      </c>
      <c r="J72" s="34">
        <f>Prob!J24*'ER EL'!J65</f>
        <v>6.9899601183471855E-4</v>
      </c>
      <c r="K72" s="34">
        <f>Prob!K24*'ER EL'!K65</f>
        <v>2.2942718998147406E-3</v>
      </c>
      <c r="L72" s="46">
        <f t="shared" si="3"/>
        <v>9.8591865782883727E-3</v>
      </c>
    </row>
    <row r="73" spans="1:12" x14ac:dyDescent="0.2">
      <c r="A73" s="45">
        <v>19</v>
      </c>
      <c r="B73" s="34">
        <f>Prob!B25*'ER EL'!B66</f>
        <v>2.7412343986319424E-4</v>
      </c>
      <c r="C73" s="34">
        <f>Prob!C25*'ER EL'!C66</f>
        <v>5.7198418415820777E-4</v>
      </c>
      <c r="D73" s="34">
        <f>Prob!D25*'ER EL'!D66</f>
        <v>5.8205844301140489E-4</v>
      </c>
      <c r="E73" s="34">
        <f>Prob!E25*'ER EL'!E66</f>
        <v>5.9253186695070034E-4</v>
      </c>
      <c r="F73" s="34">
        <f>Prob!F25*'ER EL'!F66</f>
        <v>6.0164427867397737E-4</v>
      </c>
      <c r="G73" s="34">
        <f>Prob!G25*'ER EL'!G66</f>
        <v>6.325491556290892E-4</v>
      </c>
      <c r="H73" s="34">
        <f>Prob!H25*'ER EL'!H66</f>
        <v>6.9975017312770137E-4</v>
      </c>
      <c r="I73" s="34">
        <f>Prob!I25*'ER EL'!I66</f>
        <v>6.6694907775945601E-4</v>
      </c>
      <c r="J73" s="34">
        <f>Prob!J25*'ER EL'!J66</f>
        <v>4.2641423978719109E-4</v>
      </c>
      <c r="K73" s="34">
        <f>Prob!K25*'ER EL'!K66</f>
        <v>1.4619916792703697E-3</v>
      </c>
      <c r="L73" s="46">
        <f t="shared" si="3"/>
        <v>6.5099965382312917E-3</v>
      </c>
    </row>
    <row r="74" spans="1:12" x14ac:dyDescent="0.2">
      <c r="A74" s="45">
        <v>20</v>
      </c>
      <c r="B74" s="34">
        <f>Prob!B26*'ER EL'!B67</f>
        <v>3.4434640451453882E-4</v>
      </c>
      <c r="C74" s="34">
        <f>Prob!C26*'ER EL'!C67</f>
        <v>6.9001370935166059E-4</v>
      </c>
      <c r="D74" s="34">
        <f>Prob!D26*'ER EL'!D67</f>
        <v>6.963784587617044E-4</v>
      </c>
      <c r="E74" s="34">
        <f>Prob!E26*'ER EL'!E67</f>
        <v>7.03033836123944E-4</v>
      </c>
      <c r="F74" s="34">
        <f>Prob!F26*'ER EL'!F67</f>
        <v>7.087900446404368E-4</v>
      </c>
      <c r="G74" s="34">
        <f>Prob!G26*'ER EL'!G67</f>
        <v>7.292870517330586E-4</v>
      </c>
      <c r="H74" s="34">
        <f>Prob!H26*'ER EL'!H67</f>
        <v>7.7132538058502661E-4</v>
      </c>
      <c r="I74" s="34">
        <f>Prob!I26*'ER EL'!I67</f>
        <v>7.8398735217836372E-4</v>
      </c>
      <c r="J74" s="34">
        <f>Prob!J26*'ER EL'!J67</f>
        <v>7.4572664056563693E-4</v>
      </c>
      <c r="K74" s="34">
        <f>Prob!K26*'ER EL'!K67</f>
        <v>1.8365141574108743E-3</v>
      </c>
      <c r="L74" s="46">
        <f t="shared" si="3"/>
        <v>8.0094030358652431E-3</v>
      </c>
    </row>
    <row r="75" spans="1:12" x14ac:dyDescent="0.2">
      <c r="A75" s="45">
        <v>21</v>
      </c>
      <c r="B75" s="34">
        <f>Prob!B27*'ER EL'!B68</f>
        <v>3.781380203774378E-3</v>
      </c>
      <c r="C75" s="34">
        <f>Prob!C27*'ER EL'!C68</f>
        <v>5.461993627674102E-3</v>
      </c>
      <c r="D75" s="34">
        <f>Prob!D27*'ER EL'!D68</f>
        <v>5.461993627674102E-3</v>
      </c>
      <c r="E75" s="34">
        <f>Prob!E27*'ER EL'!E68</f>
        <v>5.461993627674102E-3</v>
      </c>
      <c r="F75" s="34">
        <f>Prob!F27*'ER EL'!F68</f>
        <v>5.461993627674102E-3</v>
      </c>
      <c r="G75" s="34">
        <f>Prob!G27*'ER EL'!G68</f>
        <v>5.461993627674102E-3</v>
      </c>
      <c r="H75" s="34">
        <f>Prob!H27*'ER EL'!H68</f>
        <v>5.461993627674102E-3</v>
      </c>
      <c r="I75" s="34">
        <f>Prob!I27*'ER EL'!I68</f>
        <v>5.461993627674102E-3</v>
      </c>
      <c r="J75" s="34">
        <f>Prob!J27*'ER EL'!J68</f>
        <v>5.461993627674102E-3</v>
      </c>
      <c r="K75" s="34">
        <f>Prob!K27*'ER EL'!K68</f>
        <v>2.0167361086796686E-2</v>
      </c>
      <c r="L75" s="46">
        <f t="shared" si="3"/>
        <v>6.7644690311963893E-2</v>
      </c>
    </row>
    <row r="76" spans="1:12" x14ac:dyDescent="0.2">
      <c r="A76" s="45" t="s">
        <v>10</v>
      </c>
      <c r="B76" s="32" t="s">
        <v>1</v>
      </c>
      <c r="C76" s="35">
        <v>2</v>
      </c>
      <c r="D76" s="35">
        <v>3</v>
      </c>
      <c r="E76" s="35">
        <v>4</v>
      </c>
      <c r="F76" s="35">
        <v>5</v>
      </c>
      <c r="G76" s="35">
        <v>6</v>
      </c>
      <c r="H76" s="35">
        <v>7</v>
      </c>
      <c r="I76" s="35">
        <v>8</v>
      </c>
      <c r="J76" s="35">
        <v>9</v>
      </c>
      <c r="K76" s="47">
        <v>10</v>
      </c>
      <c r="L76" s="47" t="s">
        <v>2</v>
      </c>
    </row>
    <row r="77" spans="1:12" x14ac:dyDescent="0.2">
      <c r="A77" s="45" t="s">
        <v>1</v>
      </c>
      <c r="B77" s="34">
        <f>Prob!B29*'ER EL'!B70</f>
        <v>2.5251637381662673E-4</v>
      </c>
      <c r="C77" s="34">
        <f>Prob!C29*'ER EL'!C70</f>
        <v>5.2725022529267302E-4</v>
      </c>
      <c r="D77" s="34">
        <f>Prob!D29*'ER EL'!D70</f>
        <v>5.3903732721479662E-4</v>
      </c>
      <c r="E77" s="34">
        <f>Prob!E29*'ER EL'!E70</f>
        <v>5.5110233892780892E-4</v>
      </c>
      <c r="F77" s="34">
        <f>Prob!F29*'ER EL'!F70</f>
        <v>5.6325789593420351E-4</v>
      </c>
      <c r="G77" s="34">
        <f>Prob!G29*'ER EL'!G70</f>
        <v>5.76647573282166E-4</v>
      </c>
      <c r="H77" s="34">
        <f>Prob!H29*'ER EL'!H70</f>
        <v>5.2690275073957477E-4</v>
      </c>
      <c r="I77" s="34">
        <f>Prob!I29*'ER EL'!I70</f>
        <v>5.0124499290851656E-4</v>
      </c>
      <c r="J77" s="34">
        <f>Prob!J29*'ER EL'!J70</f>
        <v>4.7360197046206849E-4</v>
      </c>
      <c r="K77" s="34">
        <f>Prob!K29*'ER EL'!K70</f>
        <v>1.5854209887986961E-3</v>
      </c>
      <c r="L77" s="46">
        <f t="shared" ref="L77:L86" si="4">SUM(B77:K77)</f>
        <v>6.0969824373771301E-3</v>
      </c>
    </row>
    <row r="78" spans="1:12" x14ac:dyDescent="0.2">
      <c r="A78" s="45">
        <v>2</v>
      </c>
      <c r="B78" s="34">
        <f>Prob!B30*'ER EL'!B71</f>
        <v>1.336775105605051E-4</v>
      </c>
      <c r="C78" s="34">
        <f>Prob!C30*'ER EL'!C71</f>
        <v>3.2190089794752972E-4</v>
      </c>
      <c r="D78" s="34">
        <f>Prob!D30*'ER EL'!D71</f>
        <v>3.4035037358410864E-4</v>
      </c>
      <c r="E78" s="34">
        <f>Prob!E30*'ER EL'!E71</f>
        <v>4.2769098563245287E-4</v>
      </c>
      <c r="F78" s="34">
        <f>Prob!F30*'ER EL'!F71</f>
        <v>4.4463452417058813E-4</v>
      </c>
      <c r="G78" s="34">
        <f>Prob!G30*'ER EL'!G71</f>
        <v>4.5625774967354845E-4</v>
      </c>
      <c r="H78" s="34">
        <f>Prob!H30*'ER EL'!H71</f>
        <v>3.9913480057276882E-4</v>
      </c>
      <c r="I78" s="34">
        <f>Prob!I30*'ER EL'!I71</f>
        <v>2.227958509341752E-4</v>
      </c>
      <c r="J78" s="34">
        <f>Prob!J30*'ER EL'!J71</f>
        <v>2.079427942052302E-4</v>
      </c>
      <c r="K78" s="34">
        <f>Prob!K30*'ER EL'!K71</f>
        <v>7.1294672298936076E-4</v>
      </c>
      <c r="L78" s="46">
        <f t="shared" si="4"/>
        <v>3.6673322102702679E-3</v>
      </c>
    </row>
    <row r="79" spans="1:12" x14ac:dyDescent="0.2">
      <c r="A79" s="45">
        <v>3</v>
      </c>
      <c r="B79" s="34">
        <f>Prob!B31*'ER EL'!B72</f>
        <v>1.336775105605051E-4</v>
      </c>
      <c r="C79" s="34">
        <f>Prob!C31*'ER EL'!C72</f>
        <v>3.2190089794752972E-4</v>
      </c>
      <c r="D79" s="34">
        <f>Prob!D31*'ER EL'!D72</f>
        <v>3.4035037358410864E-4</v>
      </c>
      <c r="E79" s="34">
        <f>Prob!E31*'ER EL'!E72</f>
        <v>4.2252761401237471E-4</v>
      </c>
      <c r="F79" s="34">
        <f>Prob!F31*'ER EL'!F72</f>
        <v>4.3969848052860847E-4</v>
      </c>
      <c r="G79" s="34">
        <f>Prob!G31*'ER EL'!G72</f>
        <v>4.509137202113297E-4</v>
      </c>
      <c r="H79" s="34">
        <f>Prob!H31*'ER EL'!H72</f>
        <v>3.8673046883598821E-4</v>
      </c>
      <c r="I79" s="34">
        <f>Prob!I31*'ER EL'!I72</f>
        <v>2.227958509341752E-4</v>
      </c>
      <c r="J79" s="34">
        <f>Prob!J31*'ER EL'!J72</f>
        <v>2.079427942052302E-4</v>
      </c>
      <c r="K79" s="34">
        <f>Prob!K31*'ER EL'!K72</f>
        <v>7.1294672298936076E-4</v>
      </c>
      <c r="L79" s="46">
        <f t="shared" si="4"/>
        <v>3.6394844338092109E-3</v>
      </c>
    </row>
    <row r="80" spans="1:12" x14ac:dyDescent="0.2">
      <c r="A80" s="45">
        <v>4</v>
      </c>
      <c r="B80" s="34">
        <f>Prob!B32*'ER EL'!B73</f>
        <v>1.6608810963035644E-4</v>
      </c>
      <c r="C80" s="34">
        <f>Prob!C32*'ER EL'!C73</f>
        <v>3.802989265889199E-4</v>
      </c>
      <c r="D80" s="34">
        <f>Prob!D32*'ER EL'!D73</f>
        <v>3.9676662410127858E-4</v>
      </c>
      <c r="E80" s="34">
        <f>Prob!E32*'ER EL'!E73</f>
        <v>4.1360432374736548E-4</v>
      </c>
      <c r="F80" s="34">
        <f>Prob!F32*'ER EL'!F73</f>
        <v>4.3042998607840889E-4</v>
      </c>
      <c r="G80" s="34">
        <f>Prob!G32*'ER EL'!G73</f>
        <v>4.505734293961636E-4</v>
      </c>
      <c r="H80" s="34">
        <f>Prob!H32*'ER EL'!H73</f>
        <v>3.7748602924940548E-4</v>
      </c>
      <c r="I80" s="34">
        <f>Prob!I32*'ER EL'!I73</f>
        <v>2.9297326051116844E-4</v>
      </c>
      <c r="J80" s="34">
        <f>Prob!J32*'ER EL'!J73</f>
        <v>2.5835928164722117E-4</v>
      </c>
      <c r="K80" s="34">
        <f>Prob!K32*'ER EL'!K73</f>
        <v>8.8580325136190124E-4</v>
      </c>
      <c r="L80" s="46">
        <f t="shared" si="4"/>
        <v>4.0523832223121892E-3</v>
      </c>
    </row>
    <row r="81" spans="1:12" x14ac:dyDescent="0.2">
      <c r="A81" s="45">
        <v>5</v>
      </c>
      <c r="B81" s="34">
        <f>Prob!B33*'ER EL'!B74</f>
        <v>1.1755354740411744E-4</v>
      </c>
      <c r="C81" s="34">
        <f>Prob!C33*'ER EL'!C74</f>
        <v>5.0119515948169138E-4</v>
      </c>
      <c r="D81" s="34">
        <f>Prob!D33*'ER EL'!D74</f>
        <v>5.1375909038442989E-4</v>
      </c>
      <c r="E81" s="34">
        <f>Prob!E33*'ER EL'!E74</f>
        <v>5.2663163608468E-4</v>
      </c>
      <c r="F81" s="34">
        <f>Prob!F33*'ER EL'!F74</f>
        <v>5.394881478390191E-4</v>
      </c>
      <c r="G81" s="34">
        <f>Prob!G33*'ER EL'!G74</f>
        <v>5.5527964130909469E-4</v>
      </c>
      <c r="H81" s="34">
        <f>Prob!H33*'ER EL'!H74</f>
        <v>5.1038539517249978E-4</v>
      </c>
      <c r="I81" s="34">
        <f>Prob!I33*'ER EL'!I74</f>
        <v>4.8666673301228739E-4</v>
      </c>
      <c r="J81" s="34">
        <f>Prob!J33*'ER EL'!J74</f>
        <v>4.4839372674107297E-4</v>
      </c>
      <c r="K81" s="34">
        <f>Prob!K33*'ER EL'!K74</f>
        <v>6.6237325126505635E-4</v>
      </c>
      <c r="L81" s="46">
        <f t="shared" si="4"/>
        <v>4.861726328693949E-3</v>
      </c>
    </row>
    <row r="82" spans="1:12" x14ac:dyDescent="0.2">
      <c r="A82" s="45">
        <v>6</v>
      </c>
      <c r="B82" s="34">
        <f>Prob!B34*'ER EL'!B75</f>
        <v>1.4656363396599938E-4</v>
      </c>
      <c r="C82" s="34">
        <f>Prob!C34*'ER EL'!C75</f>
        <v>3.1719961901995969E-4</v>
      </c>
      <c r="D82" s="34">
        <f>Prob!D34*'ER EL'!D75</f>
        <v>3.9081070971200147E-4</v>
      </c>
      <c r="E82" s="34">
        <f>Prob!E34*'ER EL'!E75</f>
        <v>4.0925561032910542E-4</v>
      </c>
      <c r="F82" s="34">
        <f>Prob!F34*'ER EL'!F75</f>
        <v>4.2701942470330616E-4</v>
      </c>
      <c r="G82" s="34">
        <f>Prob!G34*'ER EL'!G75</f>
        <v>4.3707213115170868E-4</v>
      </c>
      <c r="H82" s="34">
        <f>Prob!H34*'ER EL'!H75</f>
        <v>3.1401865730761486E-4</v>
      </c>
      <c r="I82" s="34">
        <f>Prob!I34*'ER EL'!I75</f>
        <v>2.8860843243772841E-4</v>
      </c>
      <c r="J82" s="34">
        <f>Prob!J34*'ER EL'!J75</f>
        <v>2.603073639793698E-4</v>
      </c>
      <c r="K82" s="34">
        <f>Prob!K34*'ER EL'!K75</f>
        <v>8.4133946326283508E-4</v>
      </c>
      <c r="L82" s="46">
        <f t="shared" si="4"/>
        <v>3.8321950458696289E-3</v>
      </c>
    </row>
    <row r="83" spans="1:12" x14ac:dyDescent="0.2">
      <c r="A83" s="45">
        <v>7</v>
      </c>
      <c r="B83" s="34">
        <f>Prob!B35*'ER EL'!B76</f>
        <v>1.2599786311053704E-4</v>
      </c>
      <c r="C83" s="34">
        <f>Prob!C35*'ER EL'!C76</f>
        <v>3.7089733960899205E-4</v>
      </c>
      <c r="D83" s="34">
        <f>Prob!D35*'ER EL'!D76</f>
        <v>3.8687770391349898E-4</v>
      </c>
      <c r="E83" s="34">
        <f>Prob!E35*'ER EL'!E76</f>
        <v>4.0529106111660782E-4</v>
      </c>
      <c r="F83" s="34">
        <f>Prob!F35*'ER EL'!F76</f>
        <v>4.2310280682843952E-4</v>
      </c>
      <c r="G83" s="34">
        <f>Prob!G35*'ER EL'!G76</f>
        <v>4.3451521386115807E-4</v>
      </c>
      <c r="H83" s="34">
        <f>Prob!H35*'ER EL'!H76</f>
        <v>3.4524913445477408E-4</v>
      </c>
      <c r="I83" s="34">
        <f>Prob!I35*'ER EL'!I76</f>
        <v>2.543321476786245E-4</v>
      </c>
      <c r="J83" s="34">
        <f>Prob!J35*'ER EL'!J76</f>
        <v>2.2831616487087281E-4</v>
      </c>
      <c r="K83" s="34">
        <f>Prob!K35*'ER EL'!K76</f>
        <v>7.3165535203370275E-4</v>
      </c>
      <c r="L83" s="46">
        <f t="shared" si="4"/>
        <v>3.7062347874772077E-3</v>
      </c>
    </row>
    <row r="84" spans="1:12" x14ac:dyDescent="0.2">
      <c r="A84" s="45">
        <v>8</v>
      </c>
      <c r="B84" s="34">
        <f>Prob!B36*'ER EL'!B77</f>
        <v>1.0543209225507473E-4</v>
      </c>
      <c r="C84" s="34">
        <f>Prob!C36*'ER EL'!C77</f>
        <v>4.0946962168665607E-4</v>
      </c>
      <c r="D84" s="34">
        <f>Prob!D36*'ER EL'!D77</f>
        <v>4.2419337960007919E-4</v>
      </c>
      <c r="E84" s="34">
        <f>Prob!E36*'ER EL'!E77</f>
        <v>4.412611901418288E-4</v>
      </c>
      <c r="F84" s="34">
        <f>Prob!F36*'ER EL'!F77</f>
        <v>4.56938805091774E-4</v>
      </c>
      <c r="G84" s="34">
        <f>Prob!G36*'ER EL'!G77</f>
        <v>4.7838205381817292E-4</v>
      </c>
      <c r="H84" s="34">
        <f>Prob!H36*'ER EL'!H77</f>
        <v>4.3905400253038104E-4</v>
      </c>
      <c r="I84" s="34">
        <f>Prob!I36*'ER EL'!I77</f>
        <v>3.4969936049118516E-4</v>
      </c>
      <c r="J84" s="34">
        <f>Prob!J36*'ER EL'!J77</f>
        <v>3.0661040839108155E-4</v>
      </c>
      <c r="K84" s="34">
        <f>Prob!K36*'ER EL'!K77</f>
        <v>6.2197124080457032E-4</v>
      </c>
      <c r="L84" s="46">
        <f t="shared" si="4"/>
        <v>4.0330121548108038E-3</v>
      </c>
    </row>
    <row r="85" spans="1:12" x14ac:dyDescent="0.2">
      <c r="A85" s="45">
        <v>9</v>
      </c>
      <c r="B85" s="34">
        <f>Prob!B37*'ER EL'!B78</f>
        <v>7.9464554887970503E-5</v>
      </c>
      <c r="C85" s="34">
        <f>Prob!C37*'ER EL'!C78</f>
        <v>4.5236283174412072E-4</v>
      </c>
      <c r="D85" s="34">
        <f>Prob!D37*'ER EL'!D78</f>
        <v>4.6573204955779722E-4</v>
      </c>
      <c r="E85" s="34">
        <f>Prob!E37*'ER EL'!E78</f>
        <v>4.8128724246651919E-4</v>
      </c>
      <c r="F85" s="34">
        <f>Prob!F37*'ER EL'!F78</f>
        <v>4.9564417181198754E-4</v>
      </c>
      <c r="G85" s="34">
        <f>Prob!G37*'ER EL'!G78</f>
        <v>5.1409136910554761E-4</v>
      </c>
      <c r="H85" s="34">
        <f>Prob!H37*'ER EL'!H78</f>
        <v>1.7799816475039075E-4</v>
      </c>
      <c r="I85" s="34">
        <f>Prob!I37*'ER EL'!I78</f>
        <v>4.4705763161985272E-4</v>
      </c>
      <c r="J85" s="34">
        <f>Prob!J37*'ER EL'!J78</f>
        <v>3.5406910938638964E-4</v>
      </c>
      <c r="K85" s="34">
        <f>Prob!K37*'ER EL'!K78</f>
        <v>4.8347770818001442E-4</v>
      </c>
      <c r="L85" s="46">
        <f t="shared" si="4"/>
        <v>3.9511848335105904E-3</v>
      </c>
    </row>
    <row r="86" spans="1:12" ht="16" thickBot="1" x14ac:dyDescent="0.25">
      <c r="A86" s="67">
        <v>10</v>
      </c>
      <c r="B86" s="34">
        <f>Prob!B38*'ER EL'!B79</f>
        <v>5.1023922358877966E-4</v>
      </c>
      <c r="C86" s="34">
        <f>Prob!C38*'ER EL'!C79</f>
        <v>9.8820799327086904E-4</v>
      </c>
      <c r="D86" s="34">
        <f>Prob!D38*'ER EL'!D79</f>
        <v>9.9189844310969472E-4</v>
      </c>
      <c r="E86" s="34">
        <f>Prob!E38*'ER EL'!E79</f>
        <v>9.9578282885436206E-4</v>
      </c>
      <c r="F86" s="34">
        <f>Prob!F38*'ER EL'!F79</f>
        <v>9.9912896785998308E-4</v>
      </c>
      <c r="G86" s="34">
        <f>Prob!G38*'ER EL'!G79</f>
        <v>1.0115463675278375E-3</v>
      </c>
      <c r="H86" s="34">
        <f>Prob!H38*'ER EL'!H79</f>
        <v>1.0374161083598176E-3</v>
      </c>
      <c r="I86" s="34">
        <f>Prob!I38*'ER EL'!I79</f>
        <v>1.0426582298199267E-3</v>
      </c>
      <c r="J86" s="34">
        <f>Prob!J38*'ER EL'!J79</f>
        <v>1.0522613702850677E-3</v>
      </c>
      <c r="K86" s="34">
        <f>Prob!K38*'ER EL'!K79</f>
        <v>3.6759438395802383E-3</v>
      </c>
      <c r="L86" s="145">
        <f t="shared" si="4"/>
        <v>1.2305083372256576E-2</v>
      </c>
    </row>
    <row r="87" spans="1:12" ht="16" thickBot="1" x14ac:dyDescent="0.25">
      <c r="A87" s="146" t="s">
        <v>2</v>
      </c>
      <c r="B87" s="69">
        <f>SUM(B51:B65,B67:B75,B77:B86)</f>
        <v>2.2509724291300735E-2</v>
      </c>
      <c r="C87" s="69">
        <f t="shared" ref="C87:K87" si="5">SUM(C51:C65,C67:C75,C77:C86)</f>
        <v>5.0053108736527706E-2</v>
      </c>
      <c r="D87" s="69">
        <f t="shared" si="5"/>
        <v>5.2666620563603918E-2</v>
      </c>
      <c r="E87" s="69">
        <f t="shared" si="5"/>
        <v>5.4128413216527914E-2</v>
      </c>
      <c r="F87" s="69">
        <f t="shared" si="5"/>
        <v>5.5450799760445604E-2</v>
      </c>
      <c r="G87" s="69">
        <f t="shared" si="5"/>
        <v>5.7008624252527833E-2</v>
      </c>
      <c r="H87" s="69">
        <f t="shared" si="5"/>
        <v>5.0528033174583119E-2</v>
      </c>
      <c r="I87" s="69">
        <f t="shared" si="5"/>
        <v>4.7010264826172363E-2</v>
      </c>
      <c r="J87" s="69">
        <f t="shared" si="5"/>
        <v>4.2997148466781765E-2</v>
      </c>
      <c r="K87" s="70">
        <f t="shared" si="5"/>
        <v>0.12878903734393168</v>
      </c>
      <c r="L87" s="70">
        <f>SUM(L51:L65,L67:L75,L77:L86)</f>
        <v>0.56114177463240267</v>
      </c>
    </row>
    <row r="88" spans="1:12" x14ac:dyDescent="0.2">
      <c r="B88" s="36"/>
      <c r="C88" s="36"/>
      <c r="D88" s="36"/>
      <c r="E88" s="36"/>
      <c r="F88" s="36"/>
      <c r="G88" s="36"/>
      <c r="H88" s="36"/>
      <c r="I88" s="36"/>
      <c r="J88" s="36"/>
      <c r="K88" s="36"/>
    </row>
    <row r="89" spans="1:12" x14ac:dyDescent="0.2">
      <c r="B89" s="361" t="s">
        <v>11</v>
      </c>
      <c r="C89" s="39">
        <v>0</v>
      </c>
      <c r="D89" s="362" t="s">
        <v>2</v>
      </c>
      <c r="E89" s="73">
        <f>SUM(B51:L65,B67:L75,B77:K86,C89)</f>
        <v>1.0721379304384167</v>
      </c>
      <c r="F89" s="362"/>
    </row>
    <row r="90" spans="1:12" ht="16" thickBot="1" x14ac:dyDescent="0.25"/>
    <row r="91" spans="1:12" ht="22" thickBot="1" x14ac:dyDescent="0.3">
      <c r="A91" s="451" t="s">
        <v>257</v>
      </c>
      <c r="B91" s="452"/>
      <c r="C91" s="452"/>
      <c r="D91" s="452"/>
      <c r="E91" s="452"/>
      <c r="F91" s="452"/>
      <c r="G91" s="452"/>
      <c r="H91" s="452"/>
      <c r="I91" s="452"/>
      <c r="J91" s="452"/>
      <c r="K91" s="452"/>
      <c r="L91" s="453"/>
    </row>
    <row r="92" spans="1:12" x14ac:dyDescent="0.2">
      <c r="A92" s="42" t="s">
        <v>9</v>
      </c>
      <c r="B92" s="43" t="s">
        <v>1</v>
      </c>
      <c r="C92" s="43">
        <v>2</v>
      </c>
      <c r="D92" s="43">
        <v>3</v>
      </c>
      <c r="E92" s="43">
        <v>4</v>
      </c>
      <c r="F92" s="43">
        <v>5</v>
      </c>
      <c r="G92" s="43">
        <v>6</v>
      </c>
      <c r="H92" s="43">
        <v>7</v>
      </c>
      <c r="I92" s="43">
        <v>8</v>
      </c>
      <c r="J92" s="43">
        <v>9</v>
      </c>
      <c r="K92" s="44">
        <v>10</v>
      </c>
      <c r="L92" s="44" t="s">
        <v>2</v>
      </c>
    </row>
    <row r="93" spans="1:12" x14ac:dyDescent="0.2">
      <c r="A93" s="45">
        <v>5</v>
      </c>
      <c r="B93" s="34">
        <f>Prob!B3*'ER EL'!B85</f>
        <v>-9.9310504680378262E-4</v>
      </c>
      <c r="C93" s="34">
        <f>Prob!C3*'ER EL'!C85</f>
        <v>-1.4344850676054639E-3</v>
      </c>
      <c r="D93" s="34">
        <f>Prob!D3*'ER EL'!D85</f>
        <v>-1.4344850676054639E-3</v>
      </c>
      <c r="E93" s="34">
        <f>Prob!E3*'ER EL'!E85</f>
        <v>-1.4344850676054639E-3</v>
      </c>
      <c r="F93" s="34">
        <f>Prob!F3*'ER EL'!F85</f>
        <v>-1.4344850676054639E-3</v>
      </c>
      <c r="G93" s="34">
        <f>Prob!G3*'ER EL'!G85</f>
        <v>-1.4344850676054639E-3</v>
      </c>
      <c r="H93" s="34">
        <f>Prob!H3*'ER EL'!H85</f>
        <v>-1.4344850676054639E-3</v>
      </c>
      <c r="I93" s="34">
        <f>Prob!I3*'ER EL'!I85</f>
        <v>-1.4344850676054639E-3</v>
      </c>
      <c r="J93" s="34">
        <f>Prob!J3*'ER EL'!J85</f>
        <v>-1.4344850676054639E-3</v>
      </c>
      <c r="K93" s="34">
        <f>Prob!K3*'ER EL'!K85</f>
        <v>-5.2965602496201749E-3</v>
      </c>
      <c r="L93" s="46">
        <f>SUM(B93:K93)</f>
        <v>-1.7765545837267669E-2</v>
      </c>
    </row>
    <row r="94" spans="1:12" x14ac:dyDescent="0.2">
      <c r="A94" s="45">
        <v>6</v>
      </c>
      <c r="B94" s="34">
        <f>Prob!B4*'ER EL'!B86</f>
        <v>-9.8230151378049893E-4</v>
      </c>
      <c r="C94" s="34">
        <f>Prob!C4*'ER EL'!C86</f>
        <v>-1.395087539604988E-3</v>
      </c>
      <c r="D94" s="34">
        <f>Prob!D4*'ER EL'!D86</f>
        <v>-1.3929179240774945E-3</v>
      </c>
      <c r="E94" s="34">
        <f>Prob!E4*'ER EL'!E86</f>
        <v>-1.3906702005161543E-3</v>
      </c>
      <c r="F94" s="34">
        <f>Prob!F4*'ER EL'!F86</f>
        <v>-1.3887519520653757E-3</v>
      </c>
      <c r="G94" s="34">
        <f>Prob!G4*'ER EL'!G86</f>
        <v>-1.3817586795979509E-3</v>
      </c>
      <c r="H94" s="34">
        <f>Prob!H4*'ER EL'!H86</f>
        <v>-1.375835927093847E-3</v>
      </c>
      <c r="I94" s="34">
        <f>Prob!I4*'ER EL'!I86</f>
        <v>-1.4119090079321105E-3</v>
      </c>
      <c r="J94" s="34">
        <f>Prob!J4*'ER EL'!J86</f>
        <v>-1.4153944861408599E-3</v>
      </c>
      <c r="K94" s="34">
        <f>Prob!K4*'ER EL'!K86</f>
        <v>-5.2389414068293276E-3</v>
      </c>
      <c r="L94" s="46">
        <f t="shared" ref="L94:L107" si="6">SUM(B94:K94)</f>
        <v>-1.7373568637638608E-2</v>
      </c>
    </row>
    <row r="95" spans="1:12" x14ac:dyDescent="0.2">
      <c r="A95" s="45">
        <v>7</v>
      </c>
      <c r="B95" s="34">
        <f>Prob!B5*'ER EL'!B87</f>
        <v>-1.85656769732816E-3</v>
      </c>
      <c r="C95" s="34">
        <f>Prob!C5*'ER EL'!C87</f>
        <v>-2.4372070045357605E-3</v>
      </c>
      <c r="D95" s="34">
        <f>Prob!D5*'ER EL'!D87</f>
        <v>-2.4167503083609813E-3</v>
      </c>
      <c r="E95" s="34">
        <f>Prob!E5*'ER EL'!E87</f>
        <v>-2.3955459278889395E-3</v>
      </c>
      <c r="F95" s="34">
        <f>Prob!F5*'ER EL'!F87</f>
        <v>-2.3773961212909334E-3</v>
      </c>
      <c r="G95" s="34">
        <f>Prob!G5*'ER EL'!G87</f>
        <v>-2.3119407486422681E-3</v>
      </c>
      <c r="H95" s="34">
        <f>Prob!H5*'ER EL'!H87</f>
        <v>-2.2438814924560179E-3</v>
      </c>
      <c r="I95" s="34">
        <f>Prob!I5*'ER EL'!I87</f>
        <v>-2.5425587838908167E-3</v>
      </c>
      <c r="J95" s="34">
        <f>Prob!J5*'ER EL'!J87</f>
        <v>-2.6444533289368944E-3</v>
      </c>
      <c r="K95" s="34">
        <f>Prob!K5*'ER EL'!K87</f>
        <v>-9.9016943857501861E-3</v>
      </c>
      <c r="L95" s="46">
        <f t="shared" si="6"/>
        <v>-3.1127995799080953E-2</v>
      </c>
    </row>
    <row r="96" spans="1:12" x14ac:dyDescent="0.2">
      <c r="A96" s="45">
        <v>8</v>
      </c>
      <c r="B96" s="34">
        <f>Prob!B6*'ER EL'!B88</f>
        <v>-1.7269253010487545E-3</v>
      </c>
      <c r="C96" s="34">
        <f>Prob!C6*'ER EL'!C88</f>
        <v>-2.1709437688705712E-3</v>
      </c>
      <c r="D96" s="34">
        <f>Prob!D6*'ER EL'!D88</f>
        <v>-2.1522470655624048E-3</v>
      </c>
      <c r="E96" s="34">
        <f>Prob!E6*'ER EL'!E88</f>
        <v>-2.1328134420952874E-3</v>
      </c>
      <c r="F96" s="34">
        <f>Prob!F6*'ER EL'!F88</f>
        <v>-2.1159905281446225E-3</v>
      </c>
      <c r="G96" s="34">
        <f>Prob!G6*'ER EL'!G88</f>
        <v>-2.0576604401595974E-3</v>
      </c>
      <c r="H96" s="34">
        <f>Prob!H6*'ER EL'!H88</f>
        <v>-1.9501711201217228E-3</v>
      </c>
      <c r="I96" s="34">
        <f>Prob!I6*'ER EL'!I88</f>
        <v>-2.0587918694535247E-3</v>
      </c>
      <c r="J96" s="34">
        <f>Prob!J6*'ER EL'!J88</f>
        <v>-2.37357823002542E-3</v>
      </c>
      <c r="K96" s="34">
        <f>Prob!K6*'ER EL'!K88</f>
        <v>-9.2102682722600259E-3</v>
      </c>
      <c r="L96" s="46">
        <f t="shared" si="6"/>
        <v>-2.7949390037741932E-2</v>
      </c>
    </row>
    <row r="97" spans="1:12" x14ac:dyDescent="0.2">
      <c r="A97" s="45">
        <v>9</v>
      </c>
      <c r="B97" s="34">
        <f>Prob!B7*'ER EL'!B89</f>
        <v>-1.0953423528225665E-3</v>
      </c>
      <c r="C97" s="34">
        <f>Prob!C7*'ER EL'!C89</f>
        <v>-1.2916754883913627E-3</v>
      </c>
      <c r="D97" s="34">
        <f>Prob!D7*'ER EL'!D89</f>
        <v>-2.7872377699738049E-3</v>
      </c>
      <c r="E97" s="34">
        <f>Prob!E7*'ER EL'!E89</f>
        <v>-2.7619172161486485E-3</v>
      </c>
      <c r="F97" s="34">
        <f>Prob!F7*'ER EL'!F89</f>
        <v>-2.7400750936895516E-3</v>
      </c>
      <c r="G97" s="34">
        <f>Prob!G7*'ER EL'!G89</f>
        <v>-2.662334333569247E-3</v>
      </c>
      <c r="H97" s="34">
        <f>Prob!H7*'ER EL'!H89</f>
        <v>-9.9114938936596762E-4</v>
      </c>
      <c r="I97" s="34">
        <f>Prob!I7*'ER EL'!I89</f>
        <v>-1.0725077584861605E-3</v>
      </c>
      <c r="J97" s="34">
        <f>Prob!J7*'ER EL'!J89</f>
        <v>-1.2047054259178903E-3</v>
      </c>
      <c r="K97" s="34">
        <f>Prob!K7*'ER EL'!K89</f>
        <v>-5.5448556930581426E-3</v>
      </c>
      <c r="L97" s="46">
        <f t="shared" si="6"/>
        <v>-2.2151800521423341E-2</v>
      </c>
    </row>
    <row r="98" spans="1:12" x14ac:dyDescent="0.2">
      <c r="A98" s="45">
        <v>10</v>
      </c>
      <c r="B98" s="34">
        <f>Prob!B8*'ER EL'!B90</f>
        <v>-9.8262481728557697E-4</v>
      </c>
      <c r="C98" s="34">
        <f>Prob!C8*'ER EL'!C90</f>
        <v>-2.3241650893140965E-3</v>
      </c>
      <c r="D98" s="34">
        <f>Prob!D8*'ER EL'!D90</f>
        <v>-2.3045333333903432E-3</v>
      </c>
      <c r="E98" s="34">
        <f>Prob!E8*'ER EL'!E90</f>
        <v>-2.2840579834886138E-3</v>
      </c>
      <c r="F98" s="34">
        <f>Prob!F8*'ER EL'!F90</f>
        <v>-2.2664215895171836E-3</v>
      </c>
      <c r="G98" s="34">
        <f>Prob!G8*'ER EL'!G90</f>
        <v>-2.2030917261295574E-3</v>
      </c>
      <c r="H98" s="34">
        <f>Prob!H8*'ER EL'!H90</f>
        <v>-2.0961006975151616E-3</v>
      </c>
      <c r="I98" s="34">
        <f>Prob!I8*'ER EL'!I90</f>
        <v>-2.2057517380435921E-3</v>
      </c>
      <c r="J98" s="34">
        <f>Prob!J8*'ER EL'!J90</f>
        <v>-2.3304783310113563E-3</v>
      </c>
      <c r="K98" s="34">
        <f>Prob!K8*'ER EL'!K90</f>
        <v>-4.4279069208630027E-3</v>
      </c>
      <c r="L98" s="46">
        <f t="shared" si="6"/>
        <v>-2.3425132226558485E-2</v>
      </c>
    </row>
    <row r="99" spans="1:12" x14ac:dyDescent="0.2">
      <c r="A99" s="45">
        <v>11</v>
      </c>
      <c r="B99" s="34">
        <f>Prob!B9*'ER EL'!B91</f>
        <v>-1.111095040158347E-3</v>
      </c>
      <c r="C99" s="34">
        <f>Prob!C9*'ER EL'!C91</f>
        <v>-2.9005853517587088E-3</v>
      </c>
      <c r="D99" s="34">
        <f>Prob!D9*'ER EL'!D91</f>
        <v>-2.8799453519519425E-3</v>
      </c>
      <c r="E99" s="34">
        <f>Prob!E9*'ER EL'!E91</f>
        <v>-2.858471464033304E-3</v>
      </c>
      <c r="F99" s="34">
        <f>Prob!F9*'ER EL'!F91</f>
        <v>-2.8399754805798283E-3</v>
      </c>
      <c r="G99" s="34">
        <f>Prob!G9*'ER EL'!G91</f>
        <v>-2.7741617622314423E-3</v>
      </c>
      <c r="H99" s="34">
        <f>Prob!H9*'ER EL'!H91</f>
        <v>-2.6703116686602178E-3</v>
      </c>
      <c r="I99" s="34">
        <f>Prob!I9*'ER EL'!I91</f>
        <v>-2.8243762382216225E-3</v>
      </c>
      <c r="J99" s="34">
        <f>Prob!J9*'ER EL'!J91</f>
        <v>-3.0050830728763529E-3</v>
      </c>
      <c r="K99" s="34">
        <f>Prob!K9*'ER EL'!K91</f>
        <v>-5.5581628377389218E-3</v>
      </c>
      <c r="L99" s="46">
        <f t="shared" si="6"/>
        <v>-2.9422168268210688E-2</v>
      </c>
    </row>
    <row r="100" spans="1:12" x14ac:dyDescent="0.2">
      <c r="A100" s="45">
        <v>12</v>
      </c>
      <c r="B100" s="34">
        <f>Prob!B10*'ER EL'!B92</f>
        <v>-6.236580728593677E-3</v>
      </c>
      <c r="C100" s="34">
        <f>Prob!C10*'ER EL'!C92</f>
        <v>-8.2250406516074862E-3</v>
      </c>
      <c r="D100" s="34">
        <f>Prob!D10*'ER EL'!D92</f>
        <v>-8.1889206519456456E-3</v>
      </c>
      <c r="E100" s="34">
        <f>Prob!E10*'ER EL'!E92</f>
        <v>-8.1513413480880283E-3</v>
      </c>
      <c r="F100" s="34">
        <f>Prob!F10*'ER EL'!F92</f>
        <v>-8.1189733770444458E-3</v>
      </c>
      <c r="G100" s="34">
        <f>Prob!G10*'ER EL'!G92</f>
        <v>-8.003799369934771E-3</v>
      </c>
      <c r="H100" s="34">
        <f>Prob!H10*'ER EL'!H92</f>
        <v>-7.8220617061851277E-3</v>
      </c>
      <c r="I100" s="34">
        <f>Prob!I10*'ER EL'!I92</f>
        <v>-8.0916747029175871E-3</v>
      </c>
      <c r="J100" s="34">
        <f>Prob!J10*'ER EL'!J92</f>
        <v>-8.4079116635633645E-3</v>
      </c>
      <c r="K100" s="34">
        <f>Prob!K10*'ER EL'!K92</f>
        <v>-3.2426429402947883E-2</v>
      </c>
      <c r="L100" s="46">
        <f t="shared" si="6"/>
        <v>-0.10367273360282803</v>
      </c>
    </row>
    <row r="101" spans="1:12" x14ac:dyDescent="0.2">
      <c r="A101" s="45">
        <v>13</v>
      </c>
      <c r="B101" s="34">
        <f>Prob!B11*'ER EL'!B93</f>
        <v>-6.3805411245819134E-3</v>
      </c>
      <c r="C101" s="34">
        <f>Prob!C11*'ER EL'!C93</f>
        <v>-8.4329834458127181E-3</v>
      </c>
      <c r="D101" s="34">
        <f>Prob!D11*'ER EL'!D93</f>
        <v>-8.3968634461508776E-3</v>
      </c>
      <c r="E101" s="34">
        <f>Prob!E11*'ER EL'!E93</f>
        <v>-8.3592841422932586E-3</v>
      </c>
      <c r="F101" s="34">
        <f>Prob!F11*'ER EL'!F93</f>
        <v>-8.3269161712496778E-3</v>
      </c>
      <c r="G101" s="34">
        <f>Prob!G11*'ER EL'!G93</f>
        <v>-8.2117421641400012E-3</v>
      </c>
      <c r="H101" s="34">
        <f>Prob!H11*'ER EL'!H93</f>
        <v>-8.0300045003903579E-3</v>
      </c>
      <c r="I101" s="34">
        <f>Prob!I11*'ER EL'!I93</f>
        <v>-8.2996174971228156E-3</v>
      </c>
      <c r="J101" s="34">
        <f>Prob!J11*'ER EL'!J93</f>
        <v>-8.6158544577685948E-3</v>
      </c>
      <c r="K101" s="34">
        <f>Prob!K11*'ER EL'!K93</f>
        <v>-3.3194218181551806E-2</v>
      </c>
      <c r="L101" s="46">
        <f t="shared" si="6"/>
        <v>-0.10624802513106202</v>
      </c>
    </row>
    <row r="102" spans="1:12" x14ac:dyDescent="0.2">
      <c r="A102" s="45">
        <v>14</v>
      </c>
      <c r="B102" s="34">
        <f>Prob!B12*'ER EL'!B94</f>
        <v>-5.5924298747744138E-3</v>
      </c>
      <c r="C102" s="34">
        <f>Prob!C12*'ER EL'!C94</f>
        <v>-7.4065082057296694E-3</v>
      </c>
      <c r="D102" s="34">
        <f>Prob!D12*'ER EL'!D94</f>
        <v>-7.3755482060195192E-3</v>
      </c>
      <c r="E102" s="34">
        <f>Prob!E12*'ER EL'!E94</f>
        <v>-7.3433373741415625E-3</v>
      </c>
      <c r="F102" s="34">
        <f>Prob!F12*'ER EL'!F94</f>
        <v>-7.3155933989613496E-3</v>
      </c>
      <c r="G102" s="34">
        <f>Prob!G12*'ER EL'!G94</f>
        <v>-7.2168728214387686E-3</v>
      </c>
      <c r="H102" s="34">
        <f>Prob!H12*'ER EL'!H94</f>
        <v>-7.0610976810819327E-3</v>
      </c>
      <c r="I102" s="34">
        <f>Prob!I12*'ER EL'!I94</f>
        <v>-7.2921945354240403E-3</v>
      </c>
      <c r="J102" s="34">
        <f>Prob!J12*'ER EL'!J94</f>
        <v>-7.5632547874061352E-3</v>
      </c>
      <c r="K102" s="34">
        <f>Prob!K12*'ER EL'!K94</f>
        <v>-2.9110291680133481E-2</v>
      </c>
      <c r="L102" s="46">
        <f t="shared" si="6"/>
        <v>-9.3277128565110862E-2</v>
      </c>
    </row>
    <row r="103" spans="1:12" x14ac:dyDescent="0.2">
      <c r="A103" s="45">
        <v>15</v>
      </c>
      <c r="B103" s="34">
        <f>Prob!B13*'ER EL'!B95</f>
        <v>-5.7158244999071881E-3</v>
      </c>
      <c r="C103" s="34">
        <f>Prob!C13*'ER EL'!C95</f>
        <v>-7.5847448864770099E-3</v>
      </c>
      <c r="D103" s="34">
        <f>Prob!D13*'ER EL'!D95</f>
        <v>-7.5537848867668596E-3</v>
      </c>
      <c r="E103" s="34">
        <f>Prob!E13*'ER EL'!E95</f>
        <v>-7.5215740548889021E-3</v>
      </c>
      <c r="F103" s="34">
        <f>Prob!F13*'ER EL'!F95</f>
        <v>-7.4938300797086884E-3</v>
      </c>
      <c r="G103" s="34">
        <f>Prob!G13*'ER EL'!G95</f>
        <v>-7.3951095021861091E-3</v>
      </c>
      <c r="H103" s="34">
        <f>Prob!H13*'ER EL'!H95</f>
        <v>-7.2393343618292732E-3</v>
      </c>
      <c r="I103" s="34">
        <f>Prob!I13*'ER EL'!I95</f>
        <v>-7.470431216171379E-3</v>
      </c>
      <c r="J103" s="34">
        <f>Prob!J13*'ER EL'!J95</f>
        <v>-7.7414914681534757E-3</v>
      </c>
      <c r="K103" s="34">
        <f>Prob!K13*'ER EL'!K95</f>
        <v>-2.9768396347508278E-2</v>
      </c>
      <c r="L103" s="46">
        <f t="shared" si="6"/>
        <v>-9.5484521303597164E-2</v>
      </c>
    </row>
    <row r="104" spans="1:12" x14ac:dyDescent="0.2">
      <c r="A104" s="45">
        <v>16</v>
      </c>
      <c r="B104" s="34">
        <f>Prob!B14*'ER EL'!B96</f>
        <v>-4.8660159375333014E-3</v>
      </c>
      <c r="C104" s="34">
        <f>Prob!C14*'ER EL'!C96</f>
        <v>-6.4691513060202909E-3</v>
      </c>
      <c r="D104" s="34">
        <f>Prob!D14*'ER EL'!D96</f>
        <v>-6.4433513062618335E-3</v>
      </c>
      <c r="E104" s="34">
        <f>Prob!E14*'ER EL'!E96</f>
        <v>-6.4165089463635357E-3</v>
      </c>
      <c r="F104" s="34">
        <f>Prob!F14*'ER EL'!F96</f>
        <v>-6.3933889670466908E-3</v>
      </c>
      <c r="G104" s="34">
        <f>Prob!G14*'ER EL'!G96</f>
        <v>-6.3111218191112071E-3</v>
      </c>
      <c r="H104" s="34">
        <f>Prob!H14*'ER EL'!H96</f>
        <v>-6.1813092021471778E-3</v>
      </c>
      <c r="I104" s="34">
        <f>Prob!I14*'ER EL'!I96</f>
        <v>-6.3738899140989343E-3</v>
      </c>
      <c r="J104" s="34">
        <f>Prob!J14*'ER EL'!J96</f>
        <v>-6.5997734574173451E-3</v>
      </c>
      <c r="K104" s="34">
        <f>Prob!K14*'ER EL'!K96</f>
        <v>-2.5355417512402556E-2</v>
      </c>
      <c r="L104" s="46">
        <f t="shared" si="6"/>
        <v>-8.140992836840287E-2</v>
      </c>
    </row>
    <row r="105" spans="1:12" x14ac:dyDescent="0.2">
      <c r="A105" s="45">
        <v>17</v>
      </c>
      <c r="B105" s="34">
        <f>Prob!B15*'ER EL'!B97</f>
        <v>-5.0228624569270321E-3</v>
      </c>
      <c r="C105" s="34">
        <f>Prob!C15*'ER EL'!C97</f>
        <v>-6.8146695133121209E-3</v>
      </c>
      <c r="D105" s="34">
        <f>Prob!D15*'ER EL'!D97</f>
        <v>-6.7997175911911302E-3</v>
      </c>
      <c r="E105" s="34">
        <f>Prob!E15*'ER EL'!E97</f>
        <v>-6.7841138490995333E-3</v>
      </c>
      <c r="F105" s="34">
        <f>Prob!F15*'ER EL'!F97</f>
        <v>-6.7705851120365814E-3</v>
      </c>
      <c r="G105" s="34">
        <f>Prob!G15*'ER EL'!G97</f>
        <v>-6.7232843264382232E-3</v>
      </c>
      <c r="H105" s="34">
        <f>Prob!H15*'ER EL'!H97</f>
        <v>-6.6230854719947115E-3</v>
      </c>
      <c r="I105" s="34">
        <f>Prob!I15*'ER EL'!I97</f>
        <v>-6.6353007797551504E-3</v>
      </c>
      <c r="J105" s="34">
        <f>Prob!J15*'ER EL'!J97</f>
        <v>-6.8437569320298148E-3</v>
      </c>
      <c r="K105" s="34">
        <f>Prob!K15*'ER EL'!K97</f>
        <v>-2.6191932282502457E-2</v>
      </c>
      <c r="L105" s="46">
        <f t="shared" si="6"/>
        <v>-8.5209308315286753E-2</v>
      </c>
    </row>
    <row r="106" spans="1:12" x14ac:dyDescent="0.2">
      <c r="A106" s="45">
        <v>18</v>
      </c>
      <c r="B106" s="34">
        <f>Prob!B16*'ER EL'!B98</f>
        <v>-4.1869813131497442E-3</v>
      </c>
      <c r="C106" s="34">
        <f>Prob!C16*'ER EL'!C98</f>
        <v>-5.8037258778239767E-3</v>
      </c>
      <c r="D106" s="34">
        <f>Prob!D16*'ER EL'!D98</f>
        <v>-5.7979638840368443E-3</v>
      </c>
      <c r="E106" s="34">
        <f>Prob!E16*'ER EL'!E98</f>
        <v>-5.7919260743262103E-3</v>
      </c>
      <c r="F106" s="34">
        <f>Prob!F16*'ER EL'!F98</f>
        <v>-5.7867107226594033E-3</v>
      </c>
      <c r="G106" s="34">
        <f>Prob!G16*'ER EL'!G98</f>
        <v>-5.7678884799992483E-3</v>
      </c>
      <c r="H106" s="34">
        <f>Prob!H16*'ER EL'!H98</f>
        <v>-5.7290838687512769E-3</v>
      </c>
      <c r="I106" s="34">
        <f>Prob!I16*'ER EL'!I98</f>
        <v>-5.7186708255022459E-3</v>
      </c>
      <c r="J106" s="34">
        <f>Prob!J16*'ER EL'!J98</f>
        <v>-5.7374143085698152E-3</v>
      </c>
      <c r="K106" s="34">
        <f>Prob!K16*'ER EL'!K98</f>
        <v>-2.1853233013245266E-2</v>
      </c>
      <c r="L106" s="46">
        <f t="shared" si="6"/>
        <v>-7.2173598368064029E-2</v>
      </c>
    </row>
    <row r="107" spans="1:12" x14ac:dyDescent="0.2">
      <c r="A107" s="45">
        <v>19</v>
      </c>
      <c r="B107" s="34">
        <f>Prob!B17*'ER EL'!B99</f>
        <v>-4.3988867928509987E-3</v>
      </c>
      <c r="C107" s="34">
        <f>Prob!C17*'ER EL'!C99</f>
        <v>-6.2283496989634611E-3</v>
      </c>
      <c r="D107" s="34">
        <f>Prob!D17*'ER EL'!D99</f>
        <v>-6.2265044740440487E-3</v>
      </c>
      <c r="E107" s="34">
        <f>Prob!E17*'ER EL'!E99</f>
        <v>-6.2245622811717147E-3</v>
      </c>
      <c r="F107" s="34">
        <f>Prob!F17*'ER EL'!F99</f>
        <v>-6.2228892116689043E-3</v>
      </c>
      <c r="G107" s="34">
        <f>Prob!G17*'ER EL'!G99</f>
        <v>-6.2166805118349768E-3</v>
      </c>
      <c r="H107" s="34">
        <f>Prob!H17*'ER EL'!H99</f>
        <v>-6.2037456414189866E-3</v>
      </c>
      <c r="I107" s="34">
        <f>Prob!I17*'ER EL'!I99</f>
        <v>-6.2011245806889324E-3</v>
      </c>
      <c r="J107" s="34">
        <f>Prob!J17*'ER EL'!J99</f>
        <v>-6.1963230104563616E-3</v>
      </c>
      <c r="K107" s="34">
        <f>Prob!K17*'ER EL'!K99</f>
        <v>-2.2983395571651959E-2</v>
      </c>
      <c r="L107" s="46">
        <f t="shared" si="6"/>
        <v>-7.710246177475033E-2</v>
      </c>
    </row>
    <row r="108" spans="1:12" x14ac:dyDescent="0.2">
      <c r="A108" s="45" t="s">
        <v>4</v>
      </c>
      <c r="B108" s="32" t="s">
        <v>1</v>
      </c>
      <c r="C108" s="35">
        <v>2</v>
      </c>
      <c r="D108" s="35">
        <v>3</v>
      </c>
      <c r="E108" s="35">
        <v>4</v>
      </c>
      <c r="F108" s="35">
        <v>5</v>
      </c>
      <c r="G108" s="35">
        <v>6</v>
      </c>
      <c r="H108" s="35">
        <v>7</v>
      </c>
      <c r="I108" s="35">
        <v>8</v>
      </c>
      <c r="J108" s="35">
        <v>9</v>
      </c>
      <c r="K108" s="47">
        <v>10</v>
      </c>
      <c r="L108" s="47" t="s">
        <v>2</v>
      </c>
    </row>
    <row r="109" spans="1:12" x14ac:dyDescent="0.2">
      <c r="A109" s="45">
        <v>13</v>
      </c>
      <c r="B109" s="34">
        <f>Prob!B19*'ER EL'!B101</f>
        <v>-8.0867702066296152E-4</v>
      </c>
      <c r="C109" s="34">
        <f>Prob!C19*'ER EL'!C101</f>
        <v>-1.0561813535409378E-3</v>
      </c>
      <c r="D109" s="34">
        <f>Prob!D19*'ER EL'!D101</f>
        <v>-1.0510213535892463E-3</v>
      </c>
      <c r="E109" s="34">
        <f>Prob!E19*'ER EL'!E101</f>
        <v>-1.0456528816095868E-3</v>
      </c>
      <c r="F109" s="34">
        <f>Prob!F19*'ER EL'!F101</f>
        <v>-1.041028885746218E-3</v>
      </c>
      <c r="G109" s="34">
        <f>Prob!G19*'ER EL'!G101</f>
        <v>-1.0245754561591211E-3</v>
      </c>
      <c r="H109" s="34">
        <f>Prob!H19*'ER EL'!H101</f>
        <v>-9.9861293276631499E-4</v>
      </c>
      <c r="I109" s="34">
        <f>Prob!I19*'ER EL'!I101</f>
        <v>-1.0371290751566664E-3</v>
      </c>
      <c r="J109" s="34">
        <f>Prob!J19*'ER EL'!J101</f>
        <v>-1.0823057838203489E-3</v>
      </c>
      <c r="K109" s="34">
        <f>Prob!K19*'ER EL'!K101</f>
        <v>-4.1936106126474523E-3</v>
      </c>
      <c r="L109" s="46">
        <f t="shared" ref="L109:L117" si="7">SUM(B109:K109)</f>
        <v>-1.3338795355698855E-2</v>
      </c>
    </row>
    <row r="110" spans="1:12" x14ac:dyDescent="0.2">
      <c r="A110" s="45">
        <v>14</v>
      </c>
      <c r="B110" s="34">
        <f>Prob!B20*'ER EL'!B102</f>
        <v>-8.0867702066296152E-4</v>
      </c>
      <c r="C110" s="34">
        <f>Prob!C20*'ER EL'!C102</f>
        <v>-1.0561813535409378E-3</v>
      </c>
      <c r="D110" s="34">
        <f>Prob!D20*'ER EL'!D102</f>
        <v>-1.0510213535892463E-3</v>
      </c>
      <c r="E110" s="34">
        <f>Prob!E20*'ER EL'!E102</f>
        <v>-1.0456528816095868E-3</v>
      </c>
      <c r="F110" s="34">
        <f>Prob!F20*'ER EL'!F102</f>
        <v>-1.0410288857462177E-3</v>
      </c>
      <c r="G110" s="34">
        <f>Prob!G20*'ER EL'!G102</f>
        <v>-1.0245754561591211E-3</v>
      </c>
      <c r="H110" s="34">
        <f>Prob!H20*'ER EL'!H102</f>
        <v>-9.9861293276631499E-4</v>
      </c>
      <c r="I110" s="34">
        <f>Prob!I20*'ER EL'!I102</f>
        <v>-1.0371290751566664E-3</v>
      </c>
      <c r="J110" s="34">
        <f>Prob!J20*'ER EL'!J102</f>
        <v>-1.0823057838203489E-3</v>
      </c>
      <c r="K110" s="34">
        <f>Prob!K20*'ER EL'!K102</f>
        <v>-4.1936106126474523E-3</v>
      </c>
      <c r="L110" s="46">
        <f t="shared" si="7"/>
        <v>-1.3338795355698855E-2</v>
      </c>
    </row>
    <row r="111" spans="1:12" x14ac:dyDescent="0.2">
      <c r="A111" s="45">
        <v>15</v>
      </c>
      <c r="B111" s="34">
        <f>Prob!B21*'ER EL'!B103</f>
        <v>-8.0867702066296152E-4</v>
      </c>
      <c r="C111" s="34">
        <f>Prob!C21*'ER EL'!C103</f>
        <v>-1.0561813535409378E-3</v>
      </c>
      <c r="D111" s="34">
        <f>Prob!D21*'ER EL'!D103</f>
        <v>-1.0510213535892463E-3</v>
      </c>
      <c r="E111" s="34">
        <f>Prob!E21*'ER EL'!E103</f>
        <v>-1.0456528816095868E-3</v>
      </c>
      <c r="F111" s="34">
        <f>Prob!F21*'ER EL'!F103</f>
        <v>-1.0410288857462177E-3</v>
      </c>
      <c r="G111" s="34">
        <f>Prob!G21*'ER EL'!G103</f>
        <v>-1.0245754561591211E-3</v>
      </c>
      <c r="H111" s="34">
        <f>Prob!H21*'ER EL'!H103</f>
        <v>-9.9861293276631499E-4</v>
      </c>
      <c r="I111" s="34">
        <f>Prob!I21*'ER EL'!I103</f>
        <v>-1.0371290751566664E-3</v>
      </c>
      <c r="J111" s="34">
        <f>Prob!J21*'ER EL'!J103</f>
        <v>-1.0823057838203489E-3</v>
      </c>
      <c r="K111" s="34">
        <f>Prob!K21*'ER EL'!K103</f>
        <v>-4.1936106126474523E-3</v>
      </c>
      <c r="L111" s="46">
        <f t="shared" si="7"/>
        <v>-1.3338795355698855E-2</v>
      </c>
    </row>
    <row r="112" spans="1:12" x14ac:dyDescent="0.2">
      <c r="A112" s="45">
        <v>16</v>
      </c>
      <c r="B112" s="34">
        <f>Prob!B22*'ER EL'!B104</f>
        <v>-8.0867702066296152E-4</v>
      </c>
      <c r="C112" s="34">
        <f>Prob!C22*'ER EL'!C104</f>
        <v>-1.0561813535409378E-3</v>
      </c>
      <c r="D112" s="34">
        <f>Prob!D22*'ER EL'!D104</f>
        <v>-1.0510213535892463E-3</v>
      </c>
      <c r="E112" s="34">
        <f>Prob!E22*'ER EL'!E104</f>
        <v>-1.0456528816095868E-3</v>
      </c>
      <c r="F112" s="34">
        <f>Prob!F22*'ER EL'!F104</f>
        <v>-1.0410288857462177E-3</v>
      </c>
      <c r="G112" s="34">
        <f>Prob!G22*'ER EL'!G104</f>
        <v>-1.0245754561591211E-3</v>
      </c>
      <c r="H112" s="34">
        <f>Prob!H22*'ER EL'!H104</f>
        <v>-9.9861293276631499E-4</v>
      </c>
      <c r="I112" s="34">
        <f>Prob!I22*'ER EL'!I104</f>
        <v>-1.0371290751566664E-3</v>
      </c>
      <c r="J112" s="34">
        <f>Prob!J22*'ER EL'!J104</f>
        <v>-1.0823057838203489E-3</v>
      </c>
      <c r="K112" s="34">
        <f>Prob!K22*'ER EL'!K104</f>
        <v>-4.1936106126474523E-3</v>
      </c>
      <c r="L112" s="46">
        <f t="shared" si="7"/>
        <v>-1.3338795355698855E-2</v>
      </c>
    </row>
    <row r="113" spans="1:12" x14ac:dyDescent="0.2">
      <c r="A113" s="45">
        <v>17</v>
      </c>
      <c r="B113" s="34">
        <f>Prob!B23*'ER EL'!B105</f>
        <v>-7.7626642159311021E-4</v>
      </c>
      <c r="C113" s="34">
        <f>Prob!C23*'ER EL'!C105</f>
        <v>-9.3798876953951052E-4</v>
      </c>
      <c r="D113" s="34">
        <f>Prob!D23*'ER EL'!D105</f>
        <v>-9.2631992300533784E-4</v>
      </c>
      <c r="E113" s="34">
        <f>Prob!E23*'ER EL'!E105</f>
        <v>-9.1420828034165843E-4</v>
      </c>
      <c r="F113" s="34">
        <f>Prob!F23*'ER EL'!F105</f>
        <v>-9.0382953912595361E-4</v>
      </c>
      <c r="G113" s="34">
        <f>Prob!G23*'ER EL'!G105</f>
        <v>-8.6639629213658214E-4</v>
      </c>
      <c r="H113" s="34">
        <f>Prob!H23*'ER EL'!H105</f>
        <v>-8.2266551123146426E-4</v>
      </c>
      <c r="I113" s="34">
        <f>Prob!I23*'ER EL'!I105</f>
        <v>-9.6940089613660571E-4</v>
      </c>
      <c r="J113" s="34">
        <f>Prob!J23*'ER EL'!J105</f>
        <v>-1.0250340394265369E-3</v>
      </c>
      <c r="K113" s="34">
        <f>Prob!K23*'ER EL'!K105</f>
        <v>-4.0207540842749113E-3</v>
      </c>
      <c r="L113" s="46">
        <f t="shared" si="7"/>
        <v>-1.2162863756811672E-2</v>
      </c>
    </row>
    <row r="114" spans="1:12" x14ac:dyDescent="0.2">
      <c r="A114" s="45">
        <v>18</v>
      </c>
      <c r="B114" s="34">
        <f>Prob!B24*'ER EL'!B106</f>
        <v>-7.4385582252325879E-4</v>
      </c>
      <c r="C114" s="34">
        <f>Prob!C24*'ER EL'!C106</f>
        <v>-8.8130699353389675E-4</v>
      </c>
      <c r="D114" s="34">
        <f>Prob!D24*'ER EL'!D106</f>
        <v>-8.7149733564996035E-4</v>
      </c>
      <c r="E114" s="34">
        <f>Prob!E24*'ER EL'!E106</f>
        <v>-8.6129497569831812E-4</v>
      </c>
      <c r="F114" s="34">
        <f>Prob!F24*'ER EL'!F106</f>
        <v>-8.52465251347283E-4</v>
      </c>
      <c r="G114" s="34">
        <f>Prob!G24*'ER EL'!G106</f>
        <v>-8.2174803239628853E-4</v>
      </c>
      <c r="H114" s="34">
        <f>Prob!H24*'ER EL'!H106</f>
        <v>-7.6476965477335391E-4</v>
      </c>
      <c r="I114" s="34">
        <f>Prob!I24*'ER EL'!I106</f>
        <v>-8.1842476425674133E-4</v>
      </c>
      <c r="J114" s="34">
        <f>Prob!J24*'ER EL'!J106</f>
        <v>-9.7461755198454607E-4</v>
      </c>
      <c r="K114" s="34">
        <f>Prob!K24*'ER EL'!K106</f>
        <v>-3.8478975559023709E-3</v>
      </c>
      <c r="L114" s="46">
        <f t="shared" si="7"/>
        <v>-1.1437877938066018E-2</v>
      </c>
    </row>
    <row r="115" spans="1:12" x14ac:dyDescent="0.2">
      <c r="A115" s="45">
        <v>19</v>
      </c>
      <c r="B115" s="34">
        <f>Prob!B25*'ER EL'!B107</f>
        <v>-2.8588362944785757E-4</v>
      </c>
      <c r="C115" s="34">
        <f>Prob!C25*'ER EL'!C107</f>
        <v>-2.2031856192735659E-4</v>
      </c>
      <c r="D115" s="34">
        <f>Prob!D25*'ER EL'!D107</f>
        <v>-2.1395381251731275E-4</v>
      </c>
      <c r="E115" s="34">
        <f>Prob!E25*'ER EL'!E107</f>
        <v>-2.072984351550731E-4</v>
      </c>
      <c r="F115" s="34">
        <f>Prob!F25*'ER EL'!F107</f>
        <v>-2.015422266385803E-4</v>
      </c>
      <c r="G115" s="34">
        <f>Prob!G25*'ER EL'!G107</f>
        <v>-1.8104521954595849E-4</v>
      </c>
      <c r="H115" s="34">
        <f>Prob!H25*'ER EL'!H107</f>
        <v>-1.3900689069399041E-4</v>
      </c>
      <c r="I115" s="34">
        <f>Prob!I25*'ER EL'!I107</f>
        <v>-1.2634491910065349E-4</v>
      </c>
      <c r="J115" s="34">
        <f>Prob!J25*'ER EL'!J107</f>
        <v>-1.6460563071338003E-4</v>
      </c>
      <c r="K115" s="34">
        <f>Prob!K25*'ER EL'!K107</f>
        <v>-1.5247126903885739E-3</v>
      </c>
      <c r="L115" s="46">
        <f t="shared" si="7"/>
        <v>-3.2647120161287367E-3</v>
      </c>
    </row>
    <row r="116" spans="1:12" x14ac:dyDescent="0.2">
      <c r="A116" s="45">
        <v>20</v>
      </c>
      <c r="B116" s="34">
        <f>Prob!B26*'ER EL'!B108</f>
        <v>-2.1566066479651298E-4</v>
      </c>
      <c r="C116" s="34">
        <f>Prob!C26*'ER EL'!C108</f>
        <v>-1.0741327674643611E-4</v>
      </c>
      <c r="D116" s="34">
        <f>Prob!D26*'ER EL'!D108</f>
        <v>-1.0441478625239024E-4</v>
      </c>
      <c r="E116" s="34">
        <f>Prob!E26*'ER EL'!E108</f>
        <v>-1.0125872283484806E-4</v>
      </c>
      <c r="F116" s="34">
        <f>Prob!F26*'ER EL'!F108</f>
        <v>-9.8539984892780883E-5</v>
      </c>
      <c r="G116" s="34">
        <f>Prob!G26*'ER EL'!G108</f>
        <v>-8.8450847662649201E-5</v>
      </c>
      <c r="H116" s="34">
        <f>Prob!H26*'ER EL'!H108</f>
        <v>-6.7431683236665173E-5</v>
      </c>
      <c r="I116" s="34">
        <f>Prob!I26*'ER EL'!I108</f>
        <v>-6.3172459550326745E-5</v>
      </c>
      <c r="J116" s="34">
        <f>Prob!J26*'ER EL'!J108</f>
        <v>-5.5369907922399573E-5</v>
      </c>
      <c r="K116" s="34">
        <f>Prob!K26*'ER EL'!K108</f>
        <v>-3.7452247814050447E-4</v>
      </c>
      <c r="L116" s="46">
        <f t="shared" si="7"/>
        <v>-1.2762348120355133E-3</v>
      </c>
    </row>
    <row r="117" spans="1:12" x14ac:dyDescent="0.2">
      <c r="A117" s="45">
        <v>21</v>
      </c>
      <c r="B117" s="34">
        <f>Prob!B27*'ER EL'!B109</f>
        <v>0</v>
      </c>
      <c r="C117" s="34">
        <f>Prob!C27*'ER EL'!C109</f>
        <v>0</v>
      </c>
      <c r="D117" s="34">
        <f>Prob!D27*'ER EL'!D109</f>
        <v>0</v>
      </c>
      <c r="E117" s="34">
        <f>Prob!E27*'ER EL'!E109</f>
        <v>0</v>
      </c>
      <c r="F117" s="34">
        <f>Prob!F27*'ER EL'!F109</f>
        <v>0</v>
      </c>
      <c r="G117" s="34">
        <f>Prob!G27*'ER EL'!G109</f>
        <v>0</v>
      </c>
      <c r="H117" s="34">
        <f>Prob!H27*'ER EL'!H109</f>
        <v>0</v>
      </c>
      <c r="I117" s="34">
        <f>Prob!I27*'ER EL'!I109</f>
        <v>0</v>
      </c>
      <c r="J117" s="34">
        <f>Prob!J27*'ER EL'!J109</f>
        <v>0</v>
      </c>
      <c r="K117" s="34">
        <f>Prob!K27*'ER EL'!K109</f>
        <v>0</v>
      </c>
      <c r="L117" s="46">
        <f t="shared" si="7"/>
        <v>0</v>
      </c>
    </row>
    <row r="118" spans="1:12" x14ac:dyDescent="0.2">
      <c r="A118" s="45" t="s">
        <v>10</v>
      </c>
      <c r="B118" s="32" t="s">
        <v>1</v>
      </c>
      <c r="C118" s="35">
        <v>2</v>
      </c>
      <c r="D118" s="35">
        <v>3</v>
      </c>
      <c r="E118" s="35">
        <v>4</v>
      </c>
      <c r="F118" s="35">
        <v>5</v>
      </c>
      <c r="G118" s="35">
        <v>6</v>
      </c>
      <c r="H118" s="35">
        <v>7</v>
      </c>
      <c r="I118" s="35">
        <v>8</v>
      </c>
      <c r="J118" s="35">
        <v>9</v>
      </c>
      <c r="K118" s="47">
        <v>10</v>
      </c>
      <c r="L118" s="47" t="s">
        <v>2</v>
      </c>
    </row>
    <row r="119" spans="1:12" x14ac:dyDescent="0.2">
      <c r="A119" s="45" t="s">
        <v>1</v>
      </c>
      <c r="B119" s="34">
        <f>Prob!B29*'ER EL'!B111</f>
        <v>-2.8974946646950582E-4</v>
      </c>
      <c r="C119" s="34">
        <f>Prob!C29*'ER EL'!C111</f>
        <v>-3.6257316896983849E-4</v>
      </c>
      <c r="D119" s="34">
        <f>Prob!D29*'ER EL'!D111</f>
        <v>-3.5999316899399276E-4</v>
      </c>
      <c r="E119" s="34">
        <f>Prob!E29*'ER EL'!E111</f>
        <v>-3.5730893300416289E-4</v>
      </c>
      <c r="F119" s="34">
        <f>Prob!F29*'ER EL'!F111</f>
        <v>-3.5499693507247843E-4</v>
      </c>
      <c r="G119" s="34">
        <f>Prob!G29*'ER EL'!G111</f>
        <v>-3.4677022027893018E-4</v>
      </c>
      <c r="H119" s="34">
        <f>Prob!H29*'ER EL'!H111</f>
        <v>-3.3378895858252717E-4</v>
      </c>
      <c r="I119" s="34">
        <f>Prob!I29*'ER EL'!I111</f>
        <v>-3.5304702977770271E-4</v>
      </c>
      <c r="J119" s="34">
        <f>Prob!J29*'ER EL'!J111</f>
        <v>-3.7563538410954401E-4</v>
      </c>
      <c r="K119" s="34">
        <f>Prob!K29*'ER EL'!K111</f>
        <v>-1.4856637390598597E-3</v>
      </c>
      <c r="L119" s="46">
        <f t="shared" ref="L119:L128" si="8">SUM(B119:K119)</f>
        <v>-4.6195270043185421E-3</v>
      </c>
    </row>
    <row r="120" spans="1:12" x14ac:dyDescent="0.2">
      <c r="A120" s="45">
        <v>2</v>
      </c>
      <c r="B120" s="34">
        <f>Prob!B30*'ER EL'!B112</f>
        <v>-4.9655252340189131E-4</v>
      </c>
      <c r="C120" s="34">
        <f>Prob!C30*'ER EL'!C112</f>
        <v>-7.1724253380273193E-4</v>
      </c>
      <c r="D120" s="34">
        <f>Prob!D30*'ER EL'!D112</f>
        <v>-7.1724253380273193E-4</v>
      </c>
      <c r="E120" s="34">
        <f>Prob!E30*'ER EL'!E112</f>
        <v>-5.6158200907942474E-4</v>
      </c>
      <c r="F120" s="34">
        <f>Prob!F30*'ER EL'!F112</f>
        <v>-5.5959311896224104E-4</v>
      </c>
      <c r="G120" s="34">
        <f>Prob!G30*'ER EL'!G112</f>
        <v>-5.5252769069996318E-4</v>
      </c>
      <c r="H120" s="34">
        <f>Prob!H30*'ER EL'!H112</f>
        <v>-4.2394774675015828E-4</v>
      </c>
      <c r="I120" s="34">
        <f>Prob!I30*'ER EL'!I112</f>
        <v>-7.1724253380273193E-4</v>
      </c>
      <c r="J120" s="34">
        <f>Prob!J30*'ER EL'!J112</f>
        <v>-7.1724253380273193E-4</v>
      </c>
      <c r="K120" s="34">
        <f>Prob!K30*'ER EL'!K112</f>
        <v>-2.6482801248100874E-3</v>
      </c>
      <c r="L120" s="46">
        <f t="shared" si="8"/>
        <v>-8.1114533489146934E-3</v>
      </c>
    </row>
    <row r="121" spans="1:12" x14ac:dyDescent="0.2">
      <c r="A121" s="45">
        <v>3</v>
      </c>
      <c r="B121" s="34">
        <f>Prob!B31*'ER EL'!B113</f>
        <v>-4.9115075689024946E-4</v>
      </c>
      <c r="C121" s="34">
        <f>Prob!C31*'ER EL'!C113</f>
        <v>-6.9754376980249401E-4</v>
      </c>
      <c r="D121" s="34">
        <f>Prob!D31*'ER EL'!D113</f>
        <v>-6.9645896203874723E-4</v>
      </c>
      <c r="E121" s="34">
        <f>Prob!E31*'ER EL'!E113</f>
        <v>-5.7316139517817814E-4</v>
      </c>
      <c r="F121" s="34">
        <f>Prob!F31*'ER EL'!F113</f>
        <v>-5.7131620107405442E-4</v>
      </c>
      <c r="G121" s="34">
        <f>Prob!G31*'ER EL'!G113</f>
        <v>-5.647609217974348E-4</v>
      </c>
      <c r="H121" s="34">
        <f>Prob!H31*'ER EL'!H113</f>
        <v>-4.390177592687208E-4</v>
      </c>
      <c r="I121" s="34">
        <f>Prob!I31*'ER EL'!I113</f>
        <v>-7.0595450396605526E-4</v>
      </c>
      <c r="J121" s="34">
        <f>Prob!J31*'ER EL'!J113</f>
        <v>-7.0769724307042996E-4</v>
      </c>
      <c r="K121" s="34">
        <f>Prob!K31*'ER EL'!K113</f>
        <v>-2.6194707034146638E-3</v>
      </c>
      <c r="L121" s="46">
        <f t="shared" si="8"/>
        <v>-8.0665322165010302E-3</v>
      </c>
    </row>
    <row r="122" spans="1:12" x14ac:dyDescent="0.2">
      <c r="A122" s="45">
        <v>4</v>
      </c>
      <c r="B122" s="34">
        <f>Prob!B32*'ER EL'!B114</f>
        <v>-4.3173132526218863E-4</v>
      </c>
      <c r="C122" s="34">
        <f>Prob!C32*'ER EL'!C114</f>
        <v>-5.427359422176428E-4</v>
      </c>
      <c r="D122" s="34">
        <f>Prob!D32*'ER EL'!D114</f>
        <v>-5.3806176639060121E-4</v>
      </c>
      <c r="E122" s="34">
        <f>Prob!E32*'ER EL'!E114</f>
        <v>-5.3320336052382184E-4</v>
      </c>
      <c r="F122" s="34">
        <f>Prob!F32*'ER EL'!F114</f>
        <v>-5.2899763203615563E-4</v>
      </c>
      <c r="G122" s="34">
        <f>Prob!G32*'ER EL'!G114</f>
        <v>-5.1441511003989934E-4</v>
      </c>
      <c r="H122" s="34">
        <f>Prob!H32*'ER EL'!H114</f>
        <v>-4.875427800304307E-4</v>
      </c>
      <c r="I122" s="34">
        <f>Prob!I32*'ER EL'!I114</f>
        <v>-5.1469796736338118E-4</v>
      </c>
      <c r="J122" s="34">
        <f>Prob!J32*'ER EL'!J114</f>
        <v>-5.9339455750635501E-4</v>
      </c>
      <c r="K122" s="34">
        <f>Prob!K32*'ER EL'!K114</f>
        <v>-2.3025670680650065E-3</v>
      </c>
      <c r="L122" s="46">
        <f t="shared" si="8"/>
        <v>-6.987347509435483E-3</v>
      </c>
    </row>
    <row r="123" spans="1:12" x14ac:dyDescent="0.2">
      <c r="A123" s="45">
        <v>5</v>
      </c>
      <c r="B123" s="34">
        <f>Prob!B33*'ER EL'!B115</f>
        <v>-1.6377080288092945E-4</v>
      </c>
      <c r="C123" s="34">
        <f>Prob!C33*'ER EL'!C115</f>
        <v>-3.8736084821901603E-4</v>
      </c>
      <c r="D123" s="34">
        <f>Prob!D33*'ER EL'!D115</f>
        <v>-3.8408888889839048E-4</v>
      </c>
      <c r="E123" s="34">
        <f>Prob!E33*'ER EL'!E115</f>
        <v>-3.8067633058143553E-4</v>
      </c>
      <c r="F123" s="34">
        <f>Prob!F33*'ER EL'!F115</f>
        <v>-3.7773693158619717E-4</v>
      </c>
      <c r="G123" s="34">
        <f>Prob!G33*'ER EL'!G115</f>
        <v>-3.6718195435492615E-4</v>
      </c>
      <c r="H123" s="34">
        <f>Prob!H33*'ER EL'!H115</f>
        <v>-3.4935011625252687E-4</v>
      </c>
      <c r="I123" s="34">
        <f>Prob!I33*'ER EL'!I115</f>
        <v>-3.6762528967393193E-4</v>
      </c>
      <c r="J123" s="34">
        <f>Prob!J33*'ER EL'!J115</f>
        <v>-3.8841305516855928E-4</v>
      </c>
      <c r="K123" s="34">
        <f>Prob!K33*'ER EL'!K115</f>
        <v>-7.3798448681050024E-4</v>
      </c>
      <c r="L123" s="46">
        <f t="shared" si="8"/>
        <v>-3.9041887044264124E-3</v>
      </c>
    </row>
    <row r="124" spans="1:12" x14ac:dyDescent="0.2">
      <c r="A124" s="45">
        <v>6</v>
      </c>
      <c r="B124" s="34">
        <f>Prob!B34*'ER EL'!B116</f>
        <v>-4.4547005204240538E-4</v>
      </c>
      <c r="C124" s="34">
        <f>Prob!C34*'ER EL'!C116</f>
        <v>-5.8750290368624893E-4</v>
      </c>
      <c r="D124" s="34">
        <f>Prob!D34*'ER EL'!D116</f>
        <v>-5.908949519735999E-4</v>
      </c>
      <c r="E124" s="34">
        <f>Prob!E34*'ER EL'!E116</f>
        <v>-6.0348372789722484E-4</v>
      </c>
      <c r="F124" s="34">
        <f>Prob!F34*'ER EL'!F116</f>
        <v>-6.0203229333029155E-4</v>
      </c>
      <c r="G124" s="34">
        <f>Prob!G34*'ER EL'!G116</f>
        <v>-5.968695855899527E-4</v>
      </c>
      <c r="H124" s="34">
        <f>Prob!H34*'ER EL'!H116</f>
        <v>-5.5871869329893761E-4</v>
      </c>
      <c r="I124" s="34">
        <f>Prob!I34*'ER EL'!I116</f>
        <v>-5.7797676449411321E-4</v>
      </c>
      <c r="J124" s="34">
        <f>Prob!J34*'ER EL'!J116</f>
        <v>-6.0056511882595445E-4</v>
      </c>
      <c r="K124" s="34">
        <f>Prob!K34*'ER EL'!K116</f>
        <v>-2.3161735287819912E-3</v>
      </c>
      <c r="L124" s="46">
        <f t="shared" si="8"/>
        <v>-7.4796876199207194E-3</v>
      </c>
    </row>
    <row r="125" spans="1:12" x14ac:dyDescent="0.2">
      <c r="A125" s="45">
        <v>7</v>
      </c>
      <c r="B125" s="34">
        <f>Prob!B35*'ER EL'!B117</f>
        <v>-4.6603582289786775E-4</v>
      </c>
      <c r="C125" s="34">
        <f>Prob!C35*'ER EL'!C117</f>
        <v>-5.2307600795700054E-4</v>
      </c>
      <c r="D125" s="34">
        <f>Prob!D35*'ER EL'!D117</f>
        <v>-5.1693953699084286E-4</v>
      </c>
      <c r="E125" s="34">
        <f>Prob!E35*'ER EL'!E117</f>
        <v>-5.234164818292157E-4</v>
      </c>
      <c r="F125" s="34">
        <f>Prob!F35*'ER EL'!F117</f>
        <v>-5.1818136889780243E-4</v>
      </c>
      <c r="G125" s="34">
        <f>Prob!G35*'ER EL'!G117</f>
        <v>-4.9932742499770601E-4</v>
      </c>
      <c r="H125" s="34">
        <f>Prob!H35*'ER EL'!H117</f>
        <v>-4.0788709492853634E-4</v>
      </c>
      <c r="I125" s="34">
        <f>Prob!I35*'ER EL'!I117</f>
        <v>-6.0768287795200321E-4</v>
      </c>
      <c r="J125" s="34">
        <f>Prob!J35*'ER EL'!J117</f>
        <v>-6.3027123228384446E-4</v>
      </c>
      <c r="K125" s="34">
        <f>Prob!K35*'ER EL'!K117</f>
        <v>-2.4258576400111231E-3</v>
      </c>
      <c r="L125" s="46">
        <f t="shared" si="8"/>
        <v>-7.1186754887459435E-3</v>
      </c>
    </row>
    <row r="126" spans="1:12" x14ac:dyDescent="0.2">
      <c r="A126" s="45">
        <v>8</v>
      </c>
      <c r="B126" s="34">
        <f>Prob!B36*'ER EL'!B118</f>
        <v>-4.8660159375333E-4</v>
      </c>
      <c r="C126" s="34">
        <f>Prob!C36*'ER EL'!C118</f>
        <v>-4.7856281732318627E-4</v>
      </c>
      <c r="D126" s="34">
        <f>Prob!D36*'ER EL'!D118</f>
        <v>-4.7320949670033509E-4</v>
      </c>
      <c r="E126" s="34">
        <f>Prob!E36*'ER EL'!E118</f>
        <v>-4.7962645252229376E-4</v>
      </c>
      <c r="F126" s="34">
        <f>Prob!F36*'ER EL'!F118</f>
        <v>-4.7501677042486424E-4</v>
      </c>
      <c r="G126" s="34">
        <f>Prob!G36*'ER EL'!G118</f>
        <v>-4.5898950288823716E-4</v>
      </c>
      <c r="H126" s="34">
        <f>Prob!H36*'ER EL'!H118</f>
        <v>-3.6421791753835303E-4</v>
      </c>
      <c r="I126" s="34">
        <f>Prob!I36*'ER EL'!I118</f>
        <v>-4.0422669381722637E-4</v>
      </c>
      <c r="J126" s="34">
        <f>Prob!J36*'ER EL'!J118</f>
        <v>-4.9794980939082446E-4</v>
      </c>
      <c r="K126" s="34">
        <f>Prob!K36*'ER EL'!K118</f>
        <v>-2.5355417512402554E-3</v>
      </c>
      <c r="L126" s="46">
        <f t="shared" si="8"/>
        <v>-6.6539428055989057E-3</v>
      </c>
    </row>
    <row r="127" spans="1:12" x14ac:dyDescent="0.2">
      <c r="A127" s="45">
        <v>9</v>
      </c>
      <c r="B127" s="34">
        <f>Prob!B37*'ER EL'!B119</f>
        <v>-5.2337266414371802E-4</v>
      </c>
      <c r="C127" s="34">
        <f>Prob!C37*'ER EL'!C119</f>
        <v>-4.305584961304541E-4</v>
      </c>
      <c r="D127" s="34">
        <f>Prob!D37*'ER EL'!D119</f>
        <v>-4.2609751848396026E-4</v>
      </c>
      <c r="E127" s="34">
        <f>Prob!E37*'ER EL'!E119</f>
        <v>-4.3263233596334624E-4</v>
      </c>
      <c r="F127" s="34">
        <f>Prob!F37*'ER EL'!F119</f>
        <v>-4.2881413622541844E-4</v>
      </c>
      <c r="G127" s="34">
        <f>Prob!G37*'ER EL'!G119</f>
        <v>-4.1522451865714605E-4</v>
      </c>
      <c r="H127" s="34">
        <f>Prob!H37*'ER EL'!H119</f>
        <v>-7.1613548359390961E-4</v>
      </c>
      <c r="I127" s="34">
        <f>Prob!I37*'ER EL'!I119</f>
        <v>-3.575025861620534E-4</v>
      </c>
      <c r="J127" s="34">
        <f>Prob!J37*'ER EL'!J119</f>
        <v>-4.0156847530596336E-4</v>
      </c>
      <c r="K127" s="34">
        <f>Prob!K37*'ER EL'!K119</f>
        <v>-2.7316541266556582E-3</v>
      </c>
      <c r="L127" s="46">
        <f t="shared" si="8"/>
        <v>-6.8635603413216275E-3</v>
      </c>
    </row>
    <row r="128" spans="1:12" ht="16" thickBot="1" x14ac:dyDescent="0.25">
      <c r="A128" s="67">
        <v>10</v>
      </c>
      <c r="B128" s="34">
        <f>Prob!B38*'ER EL'!B120</f>
        <v>-9.3080128092907777E-3</v>
      </c>
      <c r="C128" s="34">
        <f>Prob!C38*'ER EL'!C120</f>
        <v>-1.344490739119779E-2</v>
      </c>
      <c r="D128" s="34">
        <f>Prob!D38*'ER EL'!D120</f>
        <v>-1.344490739119779E-2</v>
      </c>
      <c r="E128" s="34">
        <f>Prob!E38*'ER EL'!E120</f>
        <v>-1.344490739119779E-2</v>
      </c>
      <c r="F128" s="34">
        <f>Prob!F38*'ER EL'!F120</f>
        <v>-1.344490739119779E-2</v>
      </c>
      <c r="G128" s="34">
        <f>Prob!G38*'ER EL'!G120</f>
        <v>-1.344490739119779E-2</v>
      </c>
      <c r="H128" s="34">
        <f>Prob!H38*'ER EL'!H120</f>
        <v>-1.344490739119779E-2</v>
      </c>
      <c r="I128" s="34">
        <f>Prob!I38*'ER EL'!I120</f>
        <v>-1.344490739119779E-2</v>
      </c>
      <c r="J128" s="34">
        <f>Prob!J38*'ER EL'!J120</f>
        <v>-1.344490739119779E-2</v>
      </c>
      <c r="K128" s="34">
        <f>Prob!K38*'ER EL'!K120</f>
        <v>-4.964273498288415E-2</v>
      </c>
      <c r="L128" s="145">
        <f t="shared" si="8"/>
        <v>-0.16651000692175724</v>
      </c>
    </row>
    <row r="129" spans="1:12" ht="16" thickBot="1" x14ac:dyDescent="0.25">
      <c r="A129" s="146" t="s">
        <v>2</v>
      </c>
      <c r="B129" s="69">
        <f>SUM(B93:B107,B109:B117,B119:B128)</f>
        <v>-6.9506906935591389E-2</v>
      </c>
      <c r="C129" s="69">
        <f t="shared" ref="C129:K129" si="9">SUM(C93:C107,C109:C117,C119:C128)</f>
        <v>-9.5463139791045037E-2</v>
      </c>
      <c r="D129" s="69">
        <f t="shared" si="9"/>
        <v>-9.6618936754592155E-2</v>
      </c>
      <c r="E129" s="69">
        <f t="shared" si="9"/>
        <v>-9.6007279730394288E-2</v>
      </c>
      <c r="F129" s="69">
        <f t="shared" si="9"/>
        <v>-9.5674068197065434E-2</v>
      </c>
      <c r="G129" s="69">
        <f t="shared" si="9"/>
        <v>-9.4488848289898814E-2</v>
      </c>
      <c r="H129" s="69">
        <f t="shared" si="9"/>
        <v>-9.0965497209059859E-2</v>
      </c>
      <c r="I129" s="69">
        <f t="shared" si="9"/>
        <v>-9.3810007493192377E-2</v>
      </c>
      <c r="J129" s="69">
        <f t="shared" si="9"/>
        <v>-9.7020453093869419E-2</v>
      </c>
      <c r="K129" s="70">
        <f t="shared" si="9"/>
        <v>-0.36204996116909299</v>
      </c>
      <c r="L129" s="70">
        <f>SUM(L93:L107,L109:L117,L119:L128)</f>
        <v>-1.1916050986638018</v>
      </c>
    </row>
    <row r="130" spans="1:12" x14ac:dyDescent="0.2">
      <c r="B130" s="36"/>
      <c r="C130" s="36"/>
      <c r="D130" s="36"/>
      <c r="E130" s="36"/>
      <c r="F130" s="36"/>
      <c r="G130" s="36"/>
      <c r="H130" s="36"/>
      <c r="I130" s="36"/>
      <c r="J130" s="36"/>
      <c r="K130" s="36"/>
    </row>
    <row r="131" spans="1:12" x14ac:dyDescent="0.2">
      <c r="B131" s="361" t="s">
        <v>11</v>
      </c>
      <c r="C131" s="39">
        <f>Prob!C40*'ER EL'!C122</f>
        <v>-4.7337278106508882E-2</v>
      </c>
      <c r="D131" s="362" t="s">
        <v>2</v>
      </c>
      <c r="E131" s="73">
        <f>SUM(B93:K107,B109:K117,B119:K128,C131)</f>
        <v>-1.2389423767703098</v>
      </c>
      <c r="F131" s="362"/>
    </row>
  </sheetData>
  <sheetProtection sheet="1" objects="1" scenarios="1"/>
  <mergeCells count="8">
    <mergeCell ref="A49:L49"/>
    <mergeCell ref="A91:L91"/>
    <mergeCell ref="A1:L1"/>
    <mergeCell ref="F41:G41"/>
    <mergeCell ref="J43:J45"/>
    <mergeCell ref="B43:C43"/>
    <mergeCell ref="B44:C44"/>
    <mergeCell ref="B45:C45"/>
  </mergeCells>
  <phoneticPr fontId="16" type="noConversion"/>
  <conditionalFormatting sqref="B29:K40 B19:L27 L29:L39 B3:L17">
    <cfRule type="containsText" dxfId="658" priority="37" operator="containsText" text="R">
      <formula>NOT(ISERROR(SEARCH("R",B3)))</formula>
    </cfRule>
    <cfRule type="containsText" dxfId="657" priority="38" operator="containsText" text="D">
      <formula>NOT(ISERROR(SEARCH("D",B3)))</formula>
    </cfRule>
    <cfRule type="containsText" dxfId="656" priority="39" operator="containsText" text="S">
      <formula>NOT(ISERROR(SEARCH("S",B3)))</formula>
    </cfRule>
    <cfRule type="containsText" dxfId="655" priority="40" operator="containsText" text="H">
      <formula>NOT(ISERROR(SEARCH("H",B3)))</formula>
    </cfRule>
  </conditionalFormatting>
  <conditionalFormatting sqref="B29:K40 B19:L27 L29:L39 B3:L17">
    <cfRule type="containsText" dxfId="654" priority="36" operator="containsText" text="P">
      <formula>NOT(ISERROR(SEARCH("P",B3)))</formula>
    </cfRule>
  </conditionalFormatting>
  <conditionalFormatting sqref="B3:L17">
    <cfRule type="colorScale" priority="2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19:L27">
    <cfRule type="colorScale" priority="2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29:L39">
    <cfRule type="colorScale" priority="2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77:L87 B51:L65 B67:L75 B77:K88">
    <cfRule type="containsText" dxfId="653" priority="19" operator="containsText" text="R">
      <formula>NOT(ISERROR(SEARCH("R",B51)))</formula>
    </cfRule>
    <cfRule type="containsText" dxfId="652" priority="20" operator="containsText" text="D">
      <formula>NOT(ISERROR(SEARCH("D",B51)))</formula>
    </cfRule>
    <cfRule type="containsText" dxfId="651" priority="21" operator="containsText" text="S">
      <formula>NOT(ISERROR(SEARCH("S",B51)))</formula>
    </cfRule>
    <cfRule type="containsText" dxfId="650" priority="22" operator="containsText" text="H">
      <formula>NOT(ISERROR(SEARCH("H",B51)))</formula>
    </cfRule>
  </conditionalFormatting>
  <conditionalFormatting sqref="L77:L87 B51:L65 B67:L75 B77:K88">
    <cfRule type="containsText" dxfId="649" priority="18" operator="containsText" text="P">
      <formula>NOT(ISERROR(SEARCH("P",B51)))</formula>
    </cfRule>
  </conditionalFormatting>
  <conditionalFormatting sqref="B51:L65">
    <cfRule type="colorScale" priority="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67:L75">
    <cfRule type="colorScale" priority="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77:L87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119:L129 B93:L107 B109:L117 B119:K130">
    <cfRule type="containsText" dxfId="648" priority="11" operator="containsText" text="R">
      <formula>NOT(ISERROR(SEARCH("R",B93)))</formula>
    </cfRule>
    <cfRule type="containsText" dxfId="647" priority="12" operator="containsText" text="D">
      <formula>NOT(ISERROR(SEARCH("D",B93)))</formula>
    </cfRule>
    <cfRule type="containsText" dxfId="646" priority="13" operator="containsText" text="S">
      <formula>NOT(ISERROR(SEARCH("S",B93)))</formula>
    </cfRule>
    <cfRule type="containsText" dxfId="645" priority="14" operator="containsText" text="H">
      <formula>NOT(ISERROR(SEARCH("H",B93)))</formula>
    </cfRule>
  </conditionalFormatting>
  <conditionalFormatting sqref="L119:L129 B93:L107 B109:L117 B119:K130">
    <cfRule type="containsText" dxfId="644" priority="10" operator="containsText" text="P">
      <formula>NOT(ISERROR(SEARCH("P",B93)))</formula>
    </cfRule>
  </conditionalFormatting>
  <conditionalFormatting sqref="B93:L107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109:L117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119:L129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67:K75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77:K86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77:K86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109:K117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119:K128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119:K128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25" right="0.25" top="0.75" bottom="0.75" header="0.3" footer="0.3"/>
  <pageSetup paperSize="9" scale="72" orientation="landscape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Sheet18"/>
  <dimension ref="A1:S48"/>
  <sheetViews>
    <sheetView workbookViewId="0">
      <selection activeCell="R11" sqref="R11"/>
    </sheetView>
  </sheetViews>
  <sheetFormatPr baseColWidth="10" defaultColWidth="8.83203125" defaultRowHeight="15" x14ac:dyDescent="0.2"/>
  <cols>
    <col min="1" max="2" width="8.83203125" style="33"/>
    <col min="3" max="3" width="8.83203125" style="33" customWidth="1"/>
    <col min="4" max="15" width="8.83203125" style="33"/>
    <col min="16" max="16" width="9.6640625" style="33" bestFit="1" customWidth="1"/>
    <col min="17" max="17" width="8.6640625" style="33" bestFit="1" customWidth="1"/>
    <col min="18" max="16384" width="8.83203125" style="33"/>
  </cols>
  <sheetData>
    <row r="1" spans="1:19" ht="16" thickBot="1" x14ac:dyDescent="0.25">
      <c r="A1" s="42" t="s">
        <v>9</v>
      </c>
      <c r="B1" s="43" t="s">
        <v>1</v>
      </c>
      <c r="C1" s="43">
        <v>2</v>
      </c>
      <c r="D1" s="43">
        <v>3</v>
      </c>
      <c r="E1" s="43">
        <v>4</v>
      </c>
      <c r="F1" s="43">
        <v>5</v>
      </c>
      <c r="G1" s="43">
        <v>6</v>
      </c>
      <c r="H1" s="43">
        <v>7</v>
      </c>
      <c r="I1" s="43">
        <v>8</v>
      </c>
      <c r="J1" s="43">
        <v>9</v>
      </c>
      <c r="K1" s="44">
        <v>10</v>
      </c>
    </row>
    <row r="2" spans="1:19" ht="16" thickBot="1" x14ac:dyDescent="0.25">
      <c r="A2" s="45">
        <v>5</v>
      </c>
      <c r="B2" s="34">
        <f>IF(EV!B3&lt;0,-Prob!B3,Prob!B3)</f>
        <v>-6.3023003396239633E-4</v>
      </c>
      <c r="C2" s="34">
        <f>IF(EV!C3&lt;0,-Prob!C3,Prob!C3)</f>
        <v>-9.1033227127901696E-4</v>
      </c>
      <c r="D2" s="34">
        <f>IF(EV!D3&lt;0,-Prob!D3,Prob!D3)</f>
        <v>-9.1033227127901696E-4</v>
      </c>
      <c r="E2" s="34">
        <f>IF(EV!E3&lt;0,-Prob!E3,Prob!E3)</f>
        <v>-9.1033227127901696E-4</v>
      </c>
      <c r="F2" s="34">
        <f>IF(EV!F3&lt;0,-Prob!F3,Prob!F3)</f>
        <v>-9.1033227127901696E-4</v>
      </c>
      <c r="G2" s="34">
        <f>IF(EV!G3&lt;0,-Prob!G3,Prob!G3)</f>
        <v>-9.1033227127901696E-4</v>
      </c>
      <c r="H2" s="34">
        <f>IF(EV!H3&lt;0,-Prob!H3,Prob!H3)</f>
        <v>-9.1033227127901696E-4</v>
      </c>
      <c r="I2" s="34">
        <f>IF(EV!I3&lt;0,-Prob!I3,Prob!I3)</f>
        <v>-9.1033227127901696E-4</v>
      </c>
      <c r="J2" s="34">
        <f>IF(EV!J3&lt;0,-Prob!J3,Prob!J3)</f>
        <v>-9.1033227127901696E-4</v>
      </c>
      <c r="K2" s="34">
        <f>IF(EV!K3&lt;0,-Prob!K3,Prob!K3)</f>
        <v>-3.3612268477994475E-3</v>
      </c>
      <c r="M2" s="469" t="s">
        <v>178</v>
      </c>
      <c r="N2" s="470"/>
      <c r="O2" s="470"/>
      <c r="P2" s="470"/>
      <c r="Q2" s="470"/>
      <c r="R2" s="471"/>
      <c r="S2" s="358"/>
    </row>
    <row r="3" spans="1:19" ht="16" customHeight="1" thickBot="1" x14ac:dyDescent="0.25">
      <c r="A3" s="45">
        <v>6</v>
      </c>
      <c r="B3" s="34">
        <f>IF(EV!B4&lt;0,-Prob!B4,Prob!B4)</f>
        <v>-6.3023003396239633E-4</v>
      </c>
      <c r="C3" s="34">
        <f>IF(EV!C4&lt;0,-Prob!C4,Prob!C4)</f>
        <v>-9.1033227127901696E-4</v>
      </c>
      <c r="D3" s="34">
        <f>IF(EV!D4&lt;0,-Prob!D4,Prob!D4)</f>
        <v>-9.1033227127901696E-4</v>
      </c>
      <c r="E3" s="34">
        <f>IF(EV!E4&lt;0,-Prob!E4,Prob!E4)</f>
        <v>-9.1033227127901696E-4</v>
      </c>
      <c r="F3" s="34">
        <f>IF(EV!F4&lt;0,-Prob!F4,Prob!F4)</f>
        <v>-9.1033227127901696E-4</v>
      </c>
      <c r="G3" s="34">
        <f>IF(EV!G4&lt;0,-Prob!G4,Prob!G4)</f>
        <v>-9.1033227127901696E-4</v>
      </c>
      <c r="H3" s="34">
        <f>IF(EV!H4&lt;0,-Prob!H4,Prob!H4)</f>
        <v>-9.1033227127901696E-4</v>
      </c>
      <c r="I3" s="34">
        <f>IF(EV!I4&lt;0,-Prob!I4,Prob!I4)</f>
        <v>-9.1033227127901696E-4</v>
      </c>
      <c r="J3" s="34">
        <f>IF(EV!J4&lt;0,-Prob!J4,Prob!J4)</f>
        <v>-9.1033227127901696E-4</v>
      </c>
      <c r="K3" s="34">
        <f>IF(EV!K4&lt;0,-Prob!K4,Prob!K4)</f>
        <v>-3.3612268477994475E-3</v>
      </c>
      <c r="M3" s="475"/>
      <c r="N3" s="476"/>
      <c r="O3" s="208" t="s">
        <v>8</v>
      </c>
      <c r="P3" s="209" t="s">
        <v>36</v>
      </c>
      <c r="Q3" s="209" t="s">
        <v>35</v>
      </c>
      <c r="R3" s="210" t="s">
        <v>37</v>
      </c>
    </row>
    <row r="4" spans="1:19" x14ac:dyDescent="0.2">
      <c r="A4" s="45">
        <v>7</v>
      </c>
      <c r="B4" s="34">
        <f>IF(EV!B5&lt;0,-Prob!B5,Prob!B5)</f>
        <v>-1.2604600679247927E-3</v>
      </c>
      <c r="C4" s="34">
        <f>IF(EV!C5&lt;0,-Prob!C5,Prob!C5)</f>
        <v>-1.8206645425580339E-3</v>
      </c>
      <c r="D4" s="34">
        <f>IF(EV!D5&lt;0,-Prob!D5,Prob!D5)</f>
        <v>-1.8206645425580339E-3</v>
      </c>
      <c r="E4" s="34">
        <f>IF(EV!E5&lt;0,-Prob!E5,Prob!E5)</f>
        <v>-1.8206645425580339E-3</v>
      </c>
      <c r="F4" s="34">
        <f>IF(EV!F5&lt;0,-Prob!F5,Prob!F5)</f>
        <v>-1.8206645425580339E-3</v>
      </c>
      <c r="G4" s="34">
        <f>IF(EV!G5&lt;0,-Prob!G5,Prob!G5)</f>
        <v>1.8206645425580339E-3</v>
      </c>
      <c r="H4" s="34">
        <f>IF(EV!H5&lt;0,-Prob!H5,Prob!H5)</f>
        <v>-1.8206645425580339E-3</v>
      </c>
      <c r="I4" s="34">
        <f>IF(EV!I5&lt;0,-Prob!I5,Prob!I5)</f>
        <v>-1.8206645425580339E-3</v>
      </c>
      <c r="J4" s="34">
        <f>IF(EV!J5&lt;0,-Prob!J5,Prob!J5)</f>
        <v>-1.8206645425580339E-3</v>
      </c>
      <c r="K4" s="34">
        <f>IF(EV!K5&lt;0,-Prob!K5,Prob!K5)</f>
        <v>-6.7224536955988951E-3</v>
      </c>
      <c r="M4" s="477" t="s">
        <v>34</v>
      </c>
      <c r="N4" s="478"/>
      <c r="O4" s="211">
        <f>-(SUMIF(B2:K16,"&lt;0")+SUMIF(B18:K26,"&lt;0")+SUMIF(B28:K37,"&lt;0")+C46)</f>
        <v>0.64167921291271257</v>
      </c>
      <c r="P4" s="212">
        <f>O4</f>
        <v>0.64167921291271257</v>
      </c>
      <c r="Q4" s="213">
        <f>O4</f>
        <v>0.64167921291271257</v>
      </c>
      <c r="R4" s="214">
        <f>ROUND(Q4*10,0)</f>
        <v>6</v>
      </c>
    </row>
    <row r="5" spans="1:19" ht="16" thickBot="1" x14ac:dyDescent="0.25">
      <c r="A5" s="45">
        <v>8</v>
      </c>
      <c r="B5" s="34">
        <f>IF(EV!B6&lt;0,-Prob!B6,Prob!B6)</f>
        <v>-1.2604600679247927E-3</v>
      </c>
      <c r="C5" s="34">
        <f>IF(EV!C6&lt;0,-Prob!C6,Prob!C6)</f>
        <v>-1.8206645425580339E-3</v>
      </c>
      <c r="D5" s="34">
        <f>IF(EV!D6&lt;0,-Prob!D6,Prob!D6)</f>
        <v>1.8206645425580339E-3</v>
      </c>
      <c r="E5" s="34">
        <f>IF(EV!E6&lt;0,-Prob!E6,Prob!E6)</f>
        <v>1.8206645425580339E-3</v>
      </c>
      <c r="F5" s="34">
        <f>IF(EV!F6&lt;0,-Prob!F6,Prob!F6)</f>
        <v>1.8206645425580339E-3</v>
      </c>
      <c r="G5" s="34">
        <f>IF(EV!G6&lt;0,-Prob!G6,Prob!G6)</f>
        <v>1.8206645425580339E-3</v>
      </c>
      <c r="H5" s="34">
        <f>IF(EV!H6&lt;0,-Prob!H6,Prob!H6)</f>
        <v>1.8206645425580339E-3</v>
      </c>
      <c r="I5" s="34">
        <f>IF(EV!I6&lt;0,-Prob!I6,Prob!I6)</f>
        <v>-1.8206645425580339E-3</v>
      </c>
      <c r="J5" s="34">
        <f>IF(EV!J6&lt;0,-Prob!J6,Prob!J6)</f>
        <v>-1.8206645425580339E-3</v>
      </c>
      <c r="K5" s="34">
        <f>IF(EV!K6&lt;0,-Prob!K6,Prob!K6)</f>
        <v>-6.7224536955988951E-3</v>
      </c>
      <c r="M5" s="479" t="s">
        <v>33</v>
      </c>
      <c r="N5" s="480"/>
      <c r="O5" s="215">
        <f>SUMIF(B2:K16,"&gt;0")+SUMIF(B18:K26,"&gt;0")+SUMIF(B28:K37,"&gt;0")</f>
        <v>0.35832078708728698</v>
      </c>
      <c r="P5" s="216">
        <f>O5</f>
        <v>0.35832078708728698</v>
      </c>
      <c r="Q5" s="217">
        <f>O5</f>
        <v>0.35832078708728698</v>
      </c>
      <c r="R5" s="218">
        <f>ROUND(Q5*10,0)</f>
        <v>4</v>
      </c>
    </row>
    <row r="6" spans="1:19" ht="16" thickBot="1" x14ac:dyDescent="0.25">
      <c r="A6" s="45">
        <v>9</v>
      </c>
      <c r="B6" s="34">
        <f>IF(EV!B7&lt;0,-Prob!B7,Prob!B7)</f>
        <v>-1.8906901018871894E-3</v>
      </c>
      <c r="C6" s="34">
        <f>IF(EV!C7&lt;0,-Prob!C7,Prob!C7)</f>
        <v>2.7309968138370514E-3</v>
      </c>
      <c r="D6" s="34">
        <f>IF(EV!D7&lt;0,-Prob!D7,Prob!D7)</f>
        <v>2.7309968138370514E-3</v>
      </c>
      <c r="E6" s="34">
        <f>IF(EV!E7&lt;0,-Prob!E7,Prob!E7)</f>
        <v>2.7309968138370514E-3</v>
      </c>
      <c r="F6" s="34">
        <f>IF(EV!F7&lt;0,-Prob!F7,Prob!F7)</f>
        <v>2.7309968138370514E-3</v>
      </c>
      <c r="G6" s="34">
        <f>IF(EV!G7&lt;0,-Prob!G7,Prob!G7)</f>
        <v>2.7309968138370514E-3</v>
      </c>
      <c r="H6" s="34">
        <f>IF(EV!H7&lt;0,-Prob!H7,Prob!H7)</f>
        <v>2.7309968138370514E-3</v>
      </c>
      <c r="I6" s="34">
        <f>IF(EV!I7&lt;0,-Prob!I7,Prob!I7)</f>
        <v>2.7309968138370514E-3</v>
      </c>
      <c r="J6" s="34">
        <f>IF(EV!J7&lt;0,-Prob!J7,Prob!J7)</f>
        <v>-2.7309968138370514E-3</v>
      </c>
      <c r="K6" s="34">
        <f>IF(EV!K7&lt;0,-Prob!K7,Prob!K7)</f>
        <v>-1.0083680543398345E-2</v>
      </c>
      <c r="M6" s="465" t="s">
        <v>2</v>
      </c>
      <c r="N6" s="466"/>
      <c r="O6" s="219">
        <f>SUM(O4:O5)</f>
        <v>0.99999999999999956</v>
      </c>
      <c r="P6" s="220">
        <f>O6</f>
        <v>0.99999999999999956</v>
      </c>
      <c r="Q6" s="221">
        <f>O6</f>
        <v>0.99999999999999956</v>
      </c>
      <c r="R6" s="222">
        <f>ROUND(Q6*10,0)</f>
        <v>10</v>
      </c>
    </row>
    <row r="7" spans="1:19" ht="16" thickBot="1" x14ac:dyDescent="0.25">
      <c r="A7" s="45">
        <v>10</v>
      </c>
      <c r="B7" s="34">
        <f>IF(EV!B8&lt;0,-Prob!B8,Prob!B8)</f>
        <v>-1.8906901018871894E-3</v>
      </c>
      <c r="C7" s="34">
        <f>IF(EV!C8&lt;0,-Prob!C8,Prob!C8)</f>
        <v>2.7309968138370514E-3</v>
      </c>
      <c r="D7" s="34">
        <f>IF(EV!D8&lt;0,-Prob!D8,Prob!D8)</f>
        <v>2.7309968138370514E-3</v>
      </c>
      <c r="E7" s="34">
        <f>IF(EV!E8&lt;0,-Prob!E8,Prob!E8)</f>
        <v>2.7309968138370514E-3</v>
      </c>
      <c r="F7" s="34">
        <f>IF(EV!F8&lt;0,-Prob!F8,Prob!F8)</f>
        <v>2.7309968138370514E-3</v>
      </c>
      <c r="G7" s="34">
        <f>IF(EV!G8&lt;0,-Prob!G8,Prob!G8)</f>
        <v>2.7309968138370514E-3</v>
      </c>
      <c r="H7" s="34">
        <f>IF(EV!H8&lt;0,-Prob!H8,Prob!H8)</f>
        <v>2.7309968138370514E-3</v>
      </c>
      <c r="I7" s="34">
        <f>IF(EV!I8&lt;0,-Prob!I8,Prob!I8)</f>
        <v>2.7309968138370514E-3</v>
      </c>
      <c r="J7" s="34">
        <f>IF(EV!J8&lt;0,-Prob!J8,Prob!J8)</f>
        <v>2.7309968138370514E-3</v>
      </c>
      <c r="K7" s="34">
        <f>IF(EV!K8&lt;0,-Prob!K8,Prob!K8)</f>
        <v>-1.0083680543398345E-2</v>
      </c>
      <c r="M7" s="467" t="s">
        <v>38</v>
      </c>
      <c r="N7" s="468"/>
      <c r="O7" s="223">
        <f>O5-O4</f>
        <v>-0.28335842582542559</v>
      </c>
      <c r="P7" s="224">
        <f>P5-P4</f>
        <v>-0.28335842582542559</v>
      </c>
      <c r="Q7" s="225"/>
      <c r="R7" s="226"/>
    </row>
    <row r="8" spans="1:19" ht="16" thickBot="1" x14ac:dyDescent="0.25">
      <c r="A8" s="45">
        <v>11</v>
      </c>
      <c r="B8" s="34">
        <f>IF(EV!B9&lt;0,-Prob!B9,Prob!B9)</f>
        <v>-2.5209201358495858E-3</v>
      </c>
      <c r="C8" s="34">
        <f>IF(EV!C9&lt;0,-Prob!C9,Prob!C9)</f>
        <v>3.6413290851160687E-3</v>
      </c>
      <c r="D8" s="34">
        <f>IF(EV!D9&lt;0,-Prob!D9,Prob!D9)</f>
        <v>3.6413290851160687E-3</v>
      </c>
      <c r="E8" s="34">
        <f>IF(EV!E9&lt;0,-Prob!E9,Prob!E9)</f>
        <v>3.6413290851160687E-3</v>
      </c>
      <c r="F8" s="34">
        <f>IF(EV!F9&lt;0,-Prob!F9,Prob!F9)</f>
        <v>3.6413290851160687E-3</v>
      </c>
      <c r="G8" s="34">
        <f>IF(EV!G9&lt;0,-Prob!G9,Prob!G9)</f>
        <v>3.6413290851160687E-3</v>
      </c>
      <c r="H8" s="34">
        <f>IF(EV!H9&lt;0,-Prob!H9,Prob!H9)</f>
        <v>3.6413290851160687E-3</v>
      </c>
      <c r="I8" s="34">
        <f>IF(EV!I9&lt;0,-Prob!I9,Prob!I9)</f>
        <v>3.6413290851160687E-3</v>
      </c>
      <c r="J8" s="34">
        <f>IF(EV!J9&lt;0,-Prob!J9,Prob!J9)</f>
        <v>3.6413290851160687E-3</v>
      </c>
      <c r="K8" s="34">
        <f>IF(EV!K9&lt;0,-Prob!K9,Prob!K9)</f>
        <v>1.3444907391197794E-2</v>
      </c>
    </row>
    <row r="9" spans="1:19" ht="16" thickBot="1" x14ac:dyDescent="0.25">
      <c r="A9" s="45">
        <v>12</v>
      </c>
      <c r="B9" s="34">
        <f>IF(EV!B10&lt;0,-Prob!B10,Prob!B10)</f>
        <v>-4.4116102377367754E-3</v>
      </c>
      <c r="C9" s="34">
        <f>IF(EV!C10&lt;0,-Prob!C10,Prob!C10)</f>
        <v>-6.3723258989531201E-3</v>
      </c>
      <c r="D9" s="34">
        <f>IF(EV!D10&lt;0,-Prob!D10,Prob!D10)</f>
        <v>-6.3723258989531201E-3</v>
      </c>
      <c r="E9" s="34">
        <f>IF(EV!E10&lt;0,-Prob!E10,Prob!E10)</f>
        <v>-6.3723258989531201E-3</v>
      </c>
      <c r="F9" s="34">
        <f>IF(EV!F10&lt;0,-Prob!F10,Prob!F10)</f>
        <v>-6.3723258989531201E-3</v>
      </c>
      <c r="G9" s="34">
        <f>IF(EV!G10&lt;0,-Prob!G10,Prob!G10)</f>
        <v>-6.3723258989531201E-3</v>
      </c>
      <c r="H9" s="34">
        <f>IF(EV!H10&lt;0,-Prob!H10,Prob!H10)</f>
        <v>-6.3723258989531201E-3</v>
      </c>
      <c r="I9" s="34">
        <f>IF(EV!I10&lt;0,-Prob!I10,Prob!I10)</f>
        <v>-6.3723258989531201E-3</v>
      </c>
      <c r="J9" s="34">
        <f>IF(EV!J10&lt;0,-Prob!J10,Prob!J10)</f>
        <v>-6.3723258989531201E-3</v>
      </c>
      <c r="K9" s="34">
        <f>IF(EV!K10&lt;0,-Prob!K10,Prob!K10)</f>
        <v>-2.3528587934596137E-2</v>
      </c>
      <c r="M9" s="472" t="s">
        <v>174</v>
      </c>
      <c r="N9" s="473"/>
      <c r="O9" s="473"/>
      <c r="P9" s="473"/>
      <c r="Q9" s="473"/>
      <c r="R9" s="473"/>
      <c r="S9" s="474"/>
    </row>
    <row r="10" spans="1:19" ht="16" thickBot="1" x14ac:dyDescent="0.25">
      <c r="A10" s="45">
        <v>13</v>
      </c>
      <c r="B10" s="34">
        <f>IF(EV!B11&lt;0,-Prob!B11,Prob!B11)</f>
        <v>-4.4116102377367754E-3</v>
      </c>
      <c r="C10" s="34">
        <f>IF(EV!C11&lt;0,-Prob!C11,Prob!C11)</f>
        <v>-6.3723258989531201E-3</v>
      </c>
      <c r="D10" s="34">
        <f>IF(EV!D11&lt;0,-Prob!D11,Prob!D11)</f>
        <v>-6.3723258989531201E-3</v>
      </c>
      <c r="E10" s="34">
        <f>IF(EV!E11&lt;0,-Prob!E11,Prob!E11)</f>
        <v>-6.3723258989531201E-3</v>
      </c>
      <c r="F10" s="34">
        <f>IF(EV!F11&lt;0,-Prob!F11,Prob!F11)</f>
        <v>-6.3723258989531201E-3</v>
      </c>
      <c r="G10" s="34">
        <f>IF(EV!G11&lt;0,-Prob!G11,Prob!G11)</f>
        <v>-6.3723258989531201E-3</v>
      </c>
      <c r="H10" s="34">
        <f>IF(EV!H11&lt;0,-Prob!H11,Prob!H11)</f>
        <v>-6.3723258989531201E-3</v>
      </c>
      <c r="I10" s="34">
        <f>IF(EV!I11&lt;0,-Prob!I11,Prob!I11)</f>
        <v>-6.3723258989531201E-3</v>
      </c>
      <c r="J10" s="34">
        <f>IF(EV!J11&lt;0,-Prob!J11,Prob!J11)</f>
        <v>-6.3723258989531201E-3</v>
      </c>
      <c r="K10" s="34">
        <f>IF(EV!K11&lt;0,-Prob!K11,Prob!K11)</f>
        <v>-2.3528587934596137E-2</v>
      </c>
      <c r="M10" s="250" t="s">
        <v>19</v>
      </c>
      <c r="N10" s="180">
        <f>P10+R10</f>
        <v>-3.2215330709750079E-2</v>
      </c>
      <c r="O10" s="246" t="s">
        <v>45</v>
      </c>
      <c r="P10" s="251">
        <f>EV!L43</f>
        <v>0.18546216804632948</v>
      </c>
      <c r="Q10" s="246" t="s">
        <v>175</v>
      </c>
      <c r="R10" s="180">
        <f>EV!L44</f>
        <v>-0.21767749875607956</v>
      </c>
      <c r="S10" s="196"/>
    </row>
    <row r="11" spans="1:19" ht="16" thickBot="1" x14ac:dyDescent="0.25">
      <c r="A11" s="45">
        <v>14</v>
      </c>
      <c r="B11" s="34">
        <f>IF(EV!B12&lt;0,-Prob!B12,Prob!B12)</f>
        <v>-3.7813802037743789E-3</v>
      </c>
      <c r="C11" s="34">
        <f>IF(EV!C12&lt;0,-Prob!C12,Prob!C12)</f>
        <v>-5.4619936276741029E-3</v>
      </c>
      <c r="D11" s="34">
        <f>IF(EV!D12&lt;0,-Prob!D12,Prob!D12)</f>
        <v>-5.4619936276741029E-3</v>
      </c>
      <c r="E11" s="34">
        <f>IF(EV!E12&lt;0,-Prob!E12,Prob!E12)</f>
        <v>-5.4619936276741029E-3</v>
      </c>
      <c r="F11" s="34">
        <f>IF(EV!F12&lt;0,-Prob!F12,Prob!F12)</f>
        <v>-5.4619936276741029E-3</v>
      </c>
      <c r="G11" s="34">
        <f>IF(EV!G12&lt;0,-Prob!G12,Prob!G12)</f>
        <v>-5.4619936276741029E-3</v>
      </c>
      <c r="H11" s="34">
        <f>IF(EV!H12&lt;0,-Prob!H12,Prob!H12)</f>
        <v>-5.4619936276741029E-3</v>
      </c>
      <c r="I11" s="34">
        <f>IF(EV!I12&lt;0,-Prob!I12,Prob!I12)</f>
        <v>-5.4619936276741029E-3</v>
      </c>
      <c r="J11" s="34">
        <f>IF(EV!J12&lt;0,-Prob!J12,Prob!J12)</f>
        <v>-5.4619936276741029E-3</v>
      </c>
      <c r="K11" s="34">
        <f>IF(EV!K12&lt;0,-Prob!K12,Prob!K12)</f>
        <v>-2.016736108679669E-2</v>
      </c>
      <c r="M11" s="178"/>
      <c r="N11" s="181"/>
      <c r="O11" s="248" t="s">
        <v>46</v>
      </c>
      <c r="P11" s="176">
        <f>'ER EL'!N3</f>
        <v>58.639357099169693</v>
      </c>
      <c r="Q11" s="248" t="s">
        <v>150</v>
      </c>
      <c r="R11" s="177">
        <f>'ER EL'!N4</f>
        <v>-42.077013244733351</v>
      </c>
      <c r="S11" s="249" t="s">
        <v>2</v>
      </c>
    </row>
    <row r="12" spans="1:19" ht="16.5" customHeight="1" thickBot="1" x14ac:dyDescent="0.25">
      <c r="A12" s="45">
        <v>15</v>
      </c>
      <c r="B12" s="34">
        <f>IF(EV!B13&lt;0,-Prob!B13,Prob!B13)</f>
        <v>-3.7813802037743789E-3</v>
      </c>
      <c r="C12" s="34">
        <f>IF(EV!C13&lt;0,-Prob!C13,Prob!C13)</f>
        <v>-5.4619936276741029E-3</v>
      </c>
      <c r="D12" s="34">
        <f>IF(EV!D13&lt;0,-Prob!D13,Prob!D13)</f>
        <v>-5.4619936276741029E-3</v>
      </c>
      <c r="E12" s="34">
        <f>IF(EV!E13&lt;0,-Prob!E13,Prob!E13)</f>
        <v>-5.4619936276741029E-3</v>
      </c>
      <c r="F12" s="34">
        <f>IF(EV!F13&lt;0,-Prob!F13,Prob!F13)</f>
        <v>-5.4619936276741029E-3</v>
      </c>
      <c r="G12" s="34">
        <f>IF(EV!G13&lt;0,-Prob!G13,Prob!G13)</f>
        <v>-5.4619936276741029E-3</v>
      </c>
      <c r="H12" s="34">
        <f>IF(EV!H13&lt;0,-Prob!H13,Prob!H13)</f>
        <v>-5.4619936276741029E-3</v>
      </c>
      <c r="I12" s="34">
        <f>IF(EV!I13&lt;0,-Prob!I13,Prob!I13)</f>
        <v>-5.4619936276741029E-3</v>
      </c>
      <c r="J12" s="34">
        <f>IF(EV!J13&lt;0,-Prob!J13,Prob!J13)</f>
        <v>-5.4619936276741029E-3</v>
      </c>
      <c r="K12" s="34">
        <f>IF(EV!K13&lt;0,-Prob!K13,Prob!K13)</f>
        <v>-2.016736108679669E-2</v>
      </c>
      <c r="M12" s="173"/>
      <c r="N12" s="182"/>
      <c r="O12" s="247" t="s">
        <v>40</v>
      </c>
      <c r="P12" s="244">
        <f>(N10-R11)/(P11-R11)</f>
        <v>0.41745743785701095</v>
      </c>
      <c r="Q12" s="247" t="s">
        <v>41</v>
      </c>
      <c r="R12" s="242">
        <f>(N10-P11)/(R11-P11)</f>
        <v>0.58254256214298905</v>
      </c>
      <c r="S12" s="201">
        <f>P12+R12</f>
        <v>1</v>
      </c>
    </row>
    <row r="13" spans="1:19" ht="16" thickBot="1" x14ac:dyDescent="0.25">
      <c r="A13" s="45">
        <v>16</v>
      </c>
      <c r="B13" s="34">
        <f>IF(EV!B14&lt;0,-Prob!B14,Prob!B14)</f>
        <v>-3.1511501698119823E-3</v>
      </c>
      <c r="C13" s="34">
        <f>IF(EV!C14&lt;0,-Prob!C14,Prob!C14)</f>
        <v>-4.5516613563950856E-3</v>
      </c>
      <c r="D13" s="34">
        <f>IF(EV!D14&lt;0,-Prob!D14,Prob!D14)</f>
        <v>-4.5516613563950856E-3</v>
      </c>
      <c r="E13" s="34">
        <f>IF(EV!E14&lt;0,-Prob!E14,Prob!E14)</f>
        <v>-4.5516613563950856E-3</v>
      </c>
      <c r="F13" s="34">
        <f>IF(EV!F14&lt;0,-Prob!F14,Prob!F14)</f>
        <v>-4.5516613563950856E-3</v>
      </c>
      <c r="G13" s="34">
        <f>IF(EV!G14&lt;0,-Prob!G14,Prob!G14)</f>
        <v>-4.5516613563950856E-3</v>
      </c>
      <c r="H13" s="34">
        <f>IF(EV!H14&lt;0,-Prob!H14,Prob!H14)</f>
        <v>-4.5516613563950856E-3</v>
      </c>
      <c r="I13" s="34">
        <f>IF(EV!I14&lt;0,-Prob!I14,Prob!I14)</f>
        <v>-4.5516613563950856E-3</v>
      </c>
      <c r="J13" s="34">
        <f>IF(EV!J14&lt;0,-Prob!J14,Prob!J14)</f>
        <v>-4.5516613563950856E-3</v>
      </c>
      <c r="K13" s="34">
        <f>IF(EV!K14&lt;0,-Prob!K14,Prob!K14)</f>
        <v>-1.6806134238997239E-2</v>
      </c>
      <c r="M13" s="174"/>
      <c r="N13" s="183"/>
      <c r="O13" s="246" t="s">
        <v>40</v>
      </c>
      <c r="P13" s="245">
        <f>P12</f>
        <v>0.41745743785701095</v>
      </c>
      <c r="Q13" s="246" t="s">
        <v>41</v>
      </c>
      <c r="R13" s="243">
        <f>R12</f>
        <v>0.58254256214298905</v>
      </c>
      <c r="S13" s="202">
        <f>P13+R13</f>
        <v>1</v>
      </c>
    </row>
    <row r="14" spans="1:19" ht="16" thickBot="1" x14ac:dyDescent="0.25">
      <c r="A14" s="45">
        <v>17</v>
      </c>
      <c r="B14" s="34">
        <f>IF(EV!B15&lt;0,-Prob!B15,Prob!B15)</f>
        <v>-3.1511501698119823E-3</v>
      </c>
      <c r="C14" s="34">
        <f>IF(EV!C15&lt;0,-Prob!C15,Prob!C15)</f>
        <v>-4.5516613563950856E-3</v>
      </c>
      <c r="D14" s="34">
        <f>IF(EV!D15&lt;0,-Prob!D15,Prob!D15)</f>
        <v>-4.5516613563950856E-3</v>
      </c>
      <c r="E14" s="34">
        <f>IF(EV!E15&lt;0,-Prob!E15,Prob!E15)</f>
        <v>-4.5516613563950856E-3</v>
      </c>
      <c r="F14" s="34">
        <f>IF(EV!F15&lt;0,-Prob!F15,Prob!F15)</f>
        <v>-4.5516613563950856E-3</v>
      </c>
      <c r="G14" s="34">
        <f>IF(EV!G15&lt;0,-Prob!G15,Prob!G15)</f>
        <v>4.5516613563950856E-3</v>
      </c>
      <c r="H14" s="34">
        <f>IF(EV!H15&lt;0,-Prob!H15,Prob!H15)</f>
        <v>-4.5516613563950856E-3</v>
      </c>
      <c r="I14" s="34">
        <f>IF(EV!I15&lt;0,-Prob!I15,Prob!I15)</f>
        <v>-4.5516613563950856E-3</v>
      </c>
      <c r="J14" s="34">
        <f>IF(EV!J15&lt;0,-Prob!J15,Prob!J15)</f>
        <v>-4.5516613563950856E-3</v>
      </c>
      <c r="K14" s="34">
        <f>IF(EV!K15&lt;0,-Prob!K15,Prob!K15)</f>
        <v>-1.6806134238997239E-2</v>
      </c>
    </row>
    <row r="15" spans="1:19" ht="16" thickBot="1" x14ac:dyDescent="0.25">
      <c r="A15" s="45">
        <v>18</v>
      </c>
      <c r="B15" s="34">
        <f>IF(EV!B16&lt;0,-Prob!B16,Prob!B16)</f>
        <v>-2.5209201358495853E-3</v>
      </c>
      <c r="C15" s="34">
        <f>IF(EV!C16&lt;0,-Prob!C16,Prob!C16)</f>
        <v>3.6413290851160678E-3</v>
      </c>
      <c r="D15" s="34">
        <f>IF(EV!D16&lt;0,-Prob!D16,Prob!D16)</f>
        <v>3.6413290851160678E-3</v>
      </c>
      <c r="E15" s="34">
        <f>IF(EV!E16&lt;0,-Prob!E16,Prob!E16)</f>
        <v>3.6413290851160678E-3</v>
      </c>
      <c r="F15" s="34">
        <f>IF(EV!F16&lt;0,-Prob!F16,Prob!F16)</f>
        <v>3.6413290851160678E-3</v>
      </c>
      <c r="G15" s="34">
        <f>IF(EV!G16&lt;0,-Prob!G16,Prob!G16)</f>
        <v>3.6413290851160678E-3</v>
      </c>
      <c r="H15" s="34">
        <f>IF(EV!H16&lt;0,-Prob!H16,Prob!H16)</f>
        <v>3.6413290851160678E-3</v>
      </c>
      <c r="I15" s="34">
        <f>IF(EV!I16&lt;0,-Prob!I16,Prob!I16)</f>
        <v>3.6413290851160678E-3</v>
      </c>
      <c r="J15" s="34">
        <f>IF(EV!J16&lt;0,-Prob!J16,Prob!J16)</f>
        <v>-3.6413290851160678E-3</v>
      </c>
      <c r="K15" s="34">
        <f>IF(EV!K16&lt;0,-Prob!K16,Prob!K16)</f>
        <v>-1.344490739119779E-2</v>
      </c>
      <c r="M15" s="472" t="s">
        <v>247</v>
      </c>
      <c r="N15" s="473"/>
      <c r="O15" s="473"/>
      <c r="P15" s="473"/>
      <c r="Q15" s="473"/>
      <c r="R15" s="473"/>
      <c r="S15" s="474"/>
    </row>
    <row r="16" spans="1:19" ht="16" thickBot="1" x14ac:dyDescent="0.25">
      <c r="A16" s="45">
        <v>19</v>
      </c>
      <c r="B16" s="34">
        <f>IF(EV!B17&lt;0,-Prob!B17,Prob!B17)</f>
        <v>-2.5209201358495853E-3</v>
      </c>
      <c r="C16" s="34">
        <f>IF(EV!C17&lt;0,-Prob!C17,Prob!C17)</f>
        <v>3.6413290851160678E-3</v>
      </c>
      <c r="D16" s="34">
        <f>IF(EV!D17&lt;0,-Prob!D17,Prob!D17)</f>
        <v>3.6413290851160678E-3</v>
      </c>
      <c r="E16" s="34">
        <f>IF(EV!E17&lt;0,-Prob!E17,Prob!E17)</f>
        <v>3.6413290851160678E-3</v>
      </c>
      <c r="F16" s="34">
        <f>IF(EV!F17&lt;0,-Prob!F17,Prob!F17)</f>
        <v>3.6413290851160678E-3</v>
      </c>
      <c r="G16" s="34">
        <f>IF(EV!G17&lt;0,-Prob!G17,Prob!G17)</f>
        <v>3.6413290851160678E-3</v>
      </c>
      <c r="H16" s="34">
        <f>IF(EV!H17&lt;0,-Prob!H17,Prob!H17)</f>
        <v>3.6413290851160678E-3</v>
      </c>
      <c r="I16" s="34">
        <f>IF(EV!I17&lt;0,-Prob!I17,Prob!I17)</f>
        <v>3.6413290851160678E-3</v>
      </c>
      <c r="J16" s="34">
        <f>IF(EV!J17&lt;0,-Prob!J17,Prob!J17)</f>
        <v>3.6413290851160678E-3</v>
      </c>
      <c r="K16" s="34">
        <f>IF(EV!K17&lt;0,-Prob!K17,Prob!K17)</f>
        <v>-1.344490739119779E-2</v>
      </c>
      <c r="M16" s="250" t="s">
        <v>19</v>
      </c>
      <c r="N16" s="180">
        <f>N10</f>
        <v>-3.2215330709750079E-2</v>
      </c>
      <c r="O16" s="246" t="s">
        <v>45</v>
      </c>
      <c r="P16" s="251">
        <f>EV!E89</f>
        <v>1.0721379304384167</v>
      </c>
      <c r="Q16" s="246" t="s">
        <v>175</v>
      </c>
      <c r="R16" s="180">
        <f>EV!E131</f>
        <v>-1.2389423767703098</v>
      </c>
      <c r="S16" s="196"/>
    </row>
    <row r="17" spans="1:19" ht="16" thickBot="1" x14ac:dyDescent="0.25">
      <c r="A17" s="45" t="s">
        <v>4</v>
      </c>
      <c r="B17" s="32" t="s">
        <v>1</v>
      </c>
      <c r="C17" s="35">
        <v>2</v>
      </c>
      <c r="D17" s="35">
        <v>3</v>
      </c>
      <c r="E17" s="35">
        <v>4</v>
      </c>
      <c r="F17" s="35">
        <v>5</v>
      </c>
      <c r="G17" s="35">
        <v>6</v>
      </c>
      <c r="H17" s="35">
        <v>7</v>
      </c>
      <c r="I17" s="35">
        <v>8</v>
      </c>
      <c r="J17" s="35">
        <v>9</v>
      </c>
      <c r="K17" s="47">
        <v>10</v>
      </c>
      <c r="M17" s="178"/>
      <c r="N17" s="181"/>
      <c r="O17" s="248" t="s">
        <v>46</v>
      </c>
      <c r="P17" s="176">
        <f>'ER EL'!N42</f>
        <v>245.79772154388047</v>
      </c>
      <c r="Q17" s="248" t="s">
        <v>150</v>
      </c>
      <c r="R17" s="177">
        <f>'ER EL'!N83</f>
        <v>-388.23714299423955</v>
      </c>
      <c r="S17" s="249" t="s">
        <v>2</v>
      </c>
    </row>
    <row r="18" spans="1:19" ht="16" thickBot="1" x14ac:dyDescent="0.25">
      <c r="A18" s="45">
        <v>13</v>
      </c>
      <c r="B18" s="34">
        <f>IF(EV!B19&lt;0,-Prob!B19,Prob!B19)</f>
        <v>-6.3023003396239633E-4</v>
      </c>
      <c r="C18" s="34">
        <f>IF(EV!C19&lt;0,-Prob!C19,Prob!C19)</f>
        <v>9.1033227127901696E-4</v>
      </c>
      <c r="D18" s="34">
        <f>IF(EV!D19&lt;0,-Prob!D19,Prob!D19)</f>
        <v>9.1033227127901696E-4</v>
      </c>
      <c r="E18" s="34">
        <f>IF(EV!E19&lt;0,-Prob!E19,Prob!E19)</f>
        <v>9.1033227127901696E-4</v>
      </c>
      <c r="F18" s="34">
        <f>IF(EV!F19&lt;0,-Prob!F19,Prob!F19)</f>
        <v>9.1033227127901696E-4</v>
      </c>
      <c r="G18" s="34">
        <f>IF(EV!G19&lt;0,-Prob!G19,Prob!G19)</f>
        <v>9.1033227127901696E-4</v>
      </c>
      <c r="H18" s="34">
        <f>IF(EV!H19&lt;0,-Prob!H19,Prob!H19)</f>
        <v>9.1033227127901696E-4</v>
      </c>
      <c r="I18" s="34">
        <f>IF(EV!I19&lt;0,-Prob!I19,Prob!I19)</f>
        <v>9.1033227127901696E-4</v>
      </c>
      <c r="J18" s="34">
        <f>IF(EV!J19&lt;0,-Prob!J19,Prob!J19)</f>
        <v>-9.1033227127901696E-4</v>
      </c>
      <c r="K18" s="34">
        <f>IF(EV!K19&lt;0,-Prob!K19,Prob!K19)</f>
        <v>-3.3612268477994475E-3</v>
      </c>
      <c r="M18" s="173"/>
      <c r="N18" s="182"/>
      <c r="O18" s="247" t="s">
        <v>40</v>
      </c>
      <c r="P18" s="244">
        <f>(N16-R17)/(P17-R17)</f>
        <v>0.61227694149962597</v>
      </c>
      <c r="Q18" s="247" t="s">
        <v>41</v>
      </c>
      <c r="R18" s="242">
        <f>(N16-P17)/(R17-P17)</f>
        <v>0.38772305850037403</v>
      </c>
      <c r="S18" s="201">
        <f>P18+R18</f>
        <v>1</v>
      </c>
    </row>
    <row r="19" spans="1:19" ht="16" thickBot="1" x14ac:dyDescent="0.25">
      <c r="A19" s="45">
        <v>14</v>
      </c>
      <c r="B19" s="34">
        <f>IF(EV!B20&lt;0,-Prob!B20,Prob!B20)</f>
        <v>-6.3023003396239633E-4</v>
      </c>
      <c r="C19" s="34">
        <f>IF(EV!C20&lt;0,-Prob!C20,Prob!C20)</f>
        <v>9.1033227127901696E-4</v>
      </c>
      <c r="D19" s="34">
        <f>IF(EV!D20&lt;0,-Prob!D20,Prob!D20)</f>
        <v>9.1033227127901696E-4</v>
      </c>
      <c r="E19" s="34">
        <f>IF(EV!E20&lt;0,-Prob!E20,Prob!E20)</f>
        <v>9.1033227127901696E-4</v>
      </c>
      <c r="F19" s="34">
        <f>IF(EV!F20&lt;0,-Prob!F20,Prob!F20)</f>
        <v>9.1033227127901696E-4</v>
      </c>
      <c r="G19" s="34">
        <f>IF(EV!G20&lt;0,-Prob!G20,Prob!G20)</f>
        <v>9.1033227127901696E-4</v>
      </c>
      <c r="H19" s="34">
        <f>IF(EV!H20&lt;0,-Prob!H20,Prob!H20)</f>
        <v>9.1033227127901696E-4</v>
      </c>
      <c r="I19" s="34">
        <f>IF(EV!I20&lt;0,-Prob!I20,Prob!I20)</f>
        <v>9.1033227127901696E-4</v>
      </c>
      <c r="J19" s="34">
        <f>IF(EV!J20&lt;0,-Prob!J20,Prob!J20)</f>
        <v>-9.1033227127901696E-4</v>
      </c>
      <c r="K19" s="34">
        <f>IF(EV!K20&lt;0,-Prob!K20,Prob!K20)</f>
        <v>-3.3612268477994475E-3</v>
      </c>
      <c r="M19" s="174"/>
      <c r="N19" s="183"/>
      <c r="O19" s="246" t="s">
        <v>40</v>
      </c>
      <c r="P19" s="245">
        <f>P18</f>
        <v>0.61227694149962597</v>
      </c>
      <c r="Q19" s="246" t="s">
        <v>41</v>
      </c>
      <c r="R19" s="243">
        <f>R18</f>
        <v>0.38772305850037403</v>
      </c>
      <c r="S19" s="202">
        <f>P19+R19</f>
        <v>1</v>
      </c>
    </row>
    <row r="20" spans="1:19" ht="16" thickBot="1" x14ac:dyDescent="0.25">
      <c r="A20" s="45">
        <v>15</v>
      </c>
      <c r="B20" s="34">
        <f>IF(EV!B21&lt;0,-Prob!B21,Prob!B21)</f>
        <v>-6.3023003396239633E-4</v>
      </c>
      <c r="C20" s="34">
        <f>IF(EV!C21&lt;0,-Prob!C21,Prob!C21)</f>
        <v>-9.1033227127901696E-4</v>
      </c>
      <c r="D20" s="34">
        <f>IF(EV!D21&lt;0,-Prob!D21,Prob!D21)</f>
        <v>9.1033227127901696E-4</v>
      </c>
      <c r="E20" s="34">
        <f>IF(EV!E21&lt;0,-Prob!E21,Prob!E21)</f>
        <v>9.1033227127901696E-4</v>
      </c>
      <c r="F20" s="34">
        <f>IF(EV!F21&lt;0,-Prob!F21,Prob!F21)</f>
        <v>9.1033227127901696E-4</v>
      </c>
      <c r="G20" s="34">
        <f>IF(EV!G21&lt;0,-Prob!G21,Prob!G21)</f>
        <v>9.1033227127901696E-4</v>
      </c>
      <c r="H20" s="34">
        <f>IF(EV!H21&lt;0,-Prob!H21,Prob!H21)</f>
        <v>9.1033227127901696E-4</v>
      </c>
      <c r="I20" s="34">
        <f>IF(EV!I21&lt;0,-Prob!I21,Prob!I21)</f>
        <v>-9.1033227127901696E-4</v>
      </c>
      <c r="J20" s="34">
        <f>IF(EV!J21&lt;0,-Prob!J21,Prob!J21)</f>
        <v>-9.1033227127901696E-4</v>
      </c>
      <c r="K20" s="34">
        <f>IF(EV!K21&lt;0,-Prob!K21,Prob!K21)</f>
        <v>-3.3612268477994475E-3</v>
      </c>
    </row>
    <row r="21" spans="1:19" ht="16" thickBot="1" x14ac:dyDescent="0.25">
      <c r="A21" s="45">
        <v>16</v>
      </c>
      <c r="B21" s="34">
        <f>IF(EV!B22&lt;0,-Prob!B22,Prob!B22)</f>
        <v>-6.3023003396239633E-4</v>
      </c>
      <c r="C21" s="34">
        <f>IF(EV!C22&lt;0,-Prob!C22,Prob!C22)</f>
        <v>-9.1033227127901696E-4</v>
      </c>
      <c r="D21" s="34">
        <f>IF(EV!D22&lt;0,-Prob!D22,Prob!D22)</f>
        <v>9.1033227127901696E-4</v>
      </c>
      <c r="E21" s="34">
        <f>IF(EV!E22&lt;0,-Prob!E22,Prob!E22)</f>
        <v>9.1033227127901696E-4</v>
      </c>
      <c r="F21" s="34">
        <f>IF(EV!F22&lt;0,-Prob!F22,Prob!F22)</f>
        <v>9.1033227127901696E-4</v>
      </c>
      <c r="G21" s="34">
        <f>IF(EV!G22&lt;0,-Prob!G22,Prob!G22)</f>
        <v>9.1033227127901696E-4</v>
      </c>
      <c r="H21" s="34">
        <f>IF(EV!H22&lt;0,-Prob!H22,Prob!H22)</f>
        <v>-9.1033227127901696E-4</v>
      </c>
      <c r="I21" s="34">
        <f>IF(EV!I22&lt;0,-Prob!I22,Prob!I22)</f>
        <v>-9.1033227127901696E-4</v>
      </c>
      <c r="J21" s="34">
        <f>IF(EV!J22&lt;0,-Prob!J22,Prob!J22)</f>
        <v>-9.1033227127901696E-4</v>
      </c>
      <c r="K21" s="34">
        <f>IF(EV!K22&lt;0,-Prob!K22,Prob!K22)</f>
        <v>-3.3612268477994475E-3</v>
      </c>
      <c r="M21" s="472" t="s">
        <v>248</v>
      </c>
      <c r="N21" s="473"/>
      <c r="O21" s="473"/>
      <c r="P21" s="473"/>
      <c r="Q21" s="473"/>
      <c r="R21" s="473"/>
      <c r="S21" s="474"/>
    </row>
    <row r="22" spans="1:19" ht="16" thickBot="1" x14ac:dyDescent="0.25">
      <c r="A22" s="45">
        <v>17</v>
      </c>
      <c r="B22" s="34">
        <f>IF(EV!B23&lt;0,-Prob!B23,Prob!B23)</f>
        <v>-6.3023003396239633E-4</v>
      </c>
      <c r="C22" s="34">
        <f>IF(EV!C23&lt;0,-Prob!C23,Prob!C23)</f>
        <v>-9.1033227127901696E-4</v>
      </c>
      <c r="D22" s="34">
        <f>IF(EV!D23&lt;0,-Prob!D23,Prob!D23)</f>
        <v>9.1033227127901696E-4</v>
      </c>
      <c r="E22" s="34">
        <f>IF(EV!E23&lt;0,-Prob!E23,Prob!E23)</f>
        <v>9.1033227127901696E-4</v>
      </c>
      <c r="F22" s="34">
        <f>IF(EV!F23&lt;0,-Prob!F23,Prob!F23)</f>
        <v>9.1033227127901696E-4</v>
      </c>
      <c r="G22" s="34">
        <f>IF(EV!G23&lt;0,-Prob!G23,Prob!G23)</f>
        <v>9.1033227127901696E-4</v>
      </c>
      <c r="H22" s="34">
        <f>IF(EV!H23&lt;0,-Prob!H23,Prob!H23)</f>
        <v>9.1033227127901696E-4</v>
      </c>
      <c r="I22" s="34">
        <f>IF(EV!I23&lt;0,-Prob!I23,Prob!I23)</f>
        <v>-9.1033227127901696E-4</v>
      </c>
      <c r="J22" s="34">
        <f>IF(EV!J23&lt;0,-Prob!J23,Prob!J23)</f>
        <v>-9.1033227127901696E-4</v>
      </c>
      <c r="K22" s="34">
        <f>IF(EV!K23&lt;0,-Prob!K23,Prob!K23)</f>
        <v>-3.3612268477994475E-3</v>
      </c>
      <c r="M22" s="250" t="s">
        <v>19</v>
      </c>
      <c r="N22" s="180">
        <f>N16</f>
        <v>-3.2215330709750079E-2</v>
      </c>
      <c r="O22" s="246" t="s">
        <v>45</v>
      </c>
      <c r="P22" s="251">
        <f>P16</f>
        <v>1.0721379304384167</v>
      </c>
      <c r="Q22" s="246" t="s">
        <v>175</v>
      </c>
      <c r="R22" s="180">
        <f>R16</f>
        <v>-1.2389423767703098</v>
      </c>
      <c r="S22" s="196"/>
    </row>
    <row r="23" spans="1:19" ht="16" thickBot="1" x14ac:dyDescent="0.25">
      <c r="A23" s="45">
        <v>18</v>
      </c>
      <c r="B23" s="34">
        <f>IF(EV!B24&lt;0,-Prob!B24,Prob!B24)</f>
        <v>-6.3023003396239633E-4</v>
      </c>
      <c r="C23" s="34">
        <f>IF(EV!C24&lt;0,-Prob!C24,Prob!C24)</f>
        <v>9.1033227127901696E-4</v>
      </c>
      <c r="D23" s="34">
        <f>IF(EV!D24&lt;0,-Prob!D24,Prob!D24)</f>
        <v>9.1033227127901696E-4</v>
      </c>
      <c r="E23" s="34">
        <f>IF(EV!E24&lt;0,-Prob!E24,Prob!E24)</f>
        <v>9.1033227127901696E-4</v>
      </c>
      <c r="F23" s="34">
        <f>IF(EV!F24&lt;0,-Prob!F24,Prob!F24)</f>
        <v>9.1033227127901696E-4</v>
      </c>
      <c r="G23" s="34">
        <f>IF(EV!G24&lt;0,-Prob!G24,Prob!G24)</f>
        <v>9.1033227127901696E-4</v>
      </c>
      <c r="H23" s="34">
        <f>IF(EV!H24&lt;0,-Prob!H24,Prob!H24)</f>
        <v>9.1033227127901696E-4</v>
      </c>
      <c r="I23" s="34">
        <f>IF(EV!I24&lt;0,-Prob!I24,Prob!I24)</f>
        <v>9.1033227127901696E-4</v>
      </c>
      <c r="J23" s="34">
        <f>IF(EV!J24&lt;0,-Prob!J24,Prob!J24)</f>
        <v>-9.1033227127901696E-4</v>
      </c>
      <c r="K23" s="34">
        <f>IF(EV!K24&lt;0,-Prob!K24,Prob!K24)</f>
        <v>-3.3612268477994475E-3</v>
      </c>
      <c r="M23" s="178"/>
      <c r="N23" s="181"/>
      <c r="O23" s="248" t="s">
        <v>46</v>
      </c>
      <c r="P23" s="176">
        <f>P22/O5</f>
        <v>2.9921175914844254</v>
      </c>
      <c r="Q23" s="248" t="s">
        <v>150</v>
      </c>
      <c r="R23" s="177">
        <f>R22/O4</f>
        <v>-1.9307815366910488</v>
      </c>
      <c r="S23" s="249" t="s">
        <v>2</v>
      </c>
    </row>
    <row r="24" spans="1:19" ht="16" thickBot="1" x14ac:dyDescent="0.25">
      <c r="A24" s="45">
        <v>19</v>
      </c>
      <c r="B24" s="34">
        <f>IF(EV!B25&lt;0,-Prob!B25,Prob!B25)</f>
        <v>-6.3023003396239633E-4</v>
      </c>
      <c r="C24" s="34">
        <f>IF(EV!C25&lt;0,-Prob!C25,Prob!C25)</f>
        <v>9.1033227127901696E-4</v>
      </c>
      <c r="D24" s="34">
        <f>IF(EV!D25&lt;0,-Prob!D25,Prob!D25)</f>
        <v>9.1033227127901696E-4</v>
      </c>
      <c r="E24" s="34">
        <f>IF(EV!E25&lt;0,-Prob!E25,Prob!E25)</f>
        <v>9.1033227127901696E-4</v>
      </c>
      <c r="F24" s="34">
        <f>IF(EV!F25&lt;0,-Prob!F25,Prob!F25)</f>
        <v>9.1033227127901696E-4</v>
      </c>
      <c r="G24" s="34">
        <f>IF(EV!G25&lt;0,-Prob!G25,Prob!G25)</f>
        <v>9.1033227127901696E-4</v>
      </c>
      <c r="H24" s="34">
        <f>IF(EV!H25&lt;0,-Prob!H25,Prob!H25)</f>
        <v>9.1033227127901696E-4</v>
      </c>
      <c r="I24" s="34">
        <f>IF(EV!I25&lt;0,-Prob!I25,Prob!I25)</f>
        <v>9.1033227127901696E-4</v>
      </c>
      <c r="J24" s="34">
        <f>IF(EV!J25&lt;0,-Prob!J25,Prob!J25)</f>
        <v>9.1033227127901696E-4</v>
      </c>
      <c r="K24" s="34">
        <f>IF(EV!K25&lt;0,-Prob!K25,Prob!K25)</f>
        <v>-3.3612268477994475E-3</v>
      </c>
      <c r="M24" s="173"/>
      <c r="N24" s="182"/>
      <c r="O24" s="247" t="s">
        <v>40</v>
      </c>
      <c r="P24" s="244">
        <f>(N22-R23)/(P23-R23)</f>
        <v>0.38566018854929202</v>
      </c>
      <c r="Q24" s="247" t="s">
        <v>41</v>
      </c>
      <c r="R24" s="242">
        <f>(N22-P23)/(R23-P23)</f>
        <v>0.61433981145070804</v>
      </c>
      <c r="S24" s="201">
        <f>P24+R24</f>
        <v>1</v>
      </c>
    </row>
    <row r="25" spans="1:19" ht="16" thickBot="1" x14ac:dyDescent="0.25">
      <c r="A25" s="45">
        <v>20</v>
      </c>
      <c r="B25" s="34">
        <f>IF(EV!B26&lt;0,-Prob!B26,Prob!B26)</f>
        <v>6.3023003396239633E-4</v>
      </c>
      <c r="C25" s="34">
        <f>IF(EV!C26&lt;0,-Prob!C26,Prob!C26)</f>
        <v>9.1033227127901696E-4</v>
      </c>
      <c r="D25" s="34">
        <f>IF(EV!D26&lt;0,-Prob!D26,Prob!D26)</f>
        <v>9.1033227127901696E-4</v>
      </c>
      <c r="E25" s="34">
        <f>IF(EV!E26&lt;0,-Prob!E26,Prob!E26)</f>
        <v>9.1033227127901696E-4</v>
      </c>
      <c r="F25" s="34">
        <f>IF(EV!F26&lt;0,-Prob!F26,Prob!F26)</f>
        <v>9.1033227127901696E-4</v>
      </c>
      <c r="G25" s="34">
        <f>IF(EV!G26&lt;0,-Prob!G26,Prob!G26)</f>
        <v>9.1033227127901696E-4</v>
      </c>
      <c r="H25" s="34">
        <f>IF(EV!H26&lt;0,-Prob!H26,Prob!H26)</f>
        <v>9.1033227127901696E-4</v>
      </c>
      <c r="I25" s="34">
        <f>IF(EV!I26&lt;0,-Prob!I26,Prob!I26)</f>
        <v>9.1033227127901696E-4</v>
      </c>
      <c r="J25" s="34">
        <f>IF(EV!J26&lt;0,-Prob!J26,Prob!J26)</f>
        <v>9.1033227127901696E-4</v>
      </c>
      <c r="K25" s="34">
        <f>IF(EV!K26&lt;0,-Prob!K26,Prob!K26)</f>
        <v>3.3612268477994475E-3</v>
      </c>
      <c r="M25" s="174"/>
      <c r="N25" s="183"/>
      <c r="O25" s="246" t="s">
        <v>40</v>
      </c>
      <c r="P25" s="245">
        <f>P24</f>
        <v>0.38566018854929202</v>
      </c>
      <c r="Q25" s="246" t="s">
        <v>41</v>
      </c>
      <c r="R25" s="243">
        <f>R24</f>
        <v>0.61433981145070804</v>
      </c>
      <c r="S25" s="202">
        <f>P25+R25</f>
        <v>1</v>
      </c>
    </row>
    <row r="26" spans="1:19" x14ac:dyDescent="0.2">
      <c r="A26" s="45">
        <v>21</v>
      </c>
      <c r="B26" s="34">
        <f>IF(EV!B27&lt;0,-Prob!B27,Prob!B27)</f>
        <v>2.5209201358495853E-3</v>
      </c>
      <c r="C26" s="34">
        <f>IF(EV!C27&lt;0,-Prob!C27,Prob!C27)</f>
        <v>3.6413290851160678E-3</v>
      </c>
      <c r="D26" s="34">
        <f>IF(EV!D27&lt;0,-Prob!D27,Prob!D27)</f>
        <v>3.6413290851160678E-3</v>
      </c>
      <c r="E26" s="34">
        <f>IF(EV!E27&lt;0,-Prob!E27,Prob!E27)</f>
        <v>3.6413290851160678E-3</v>
      </c>
      <c r="F26" s="34">
        <f>IF(EV!F27&lt;0,-Prob!F27,Prob!F27)</f>
        <v>3.6413290851160678E-3</v>
      </c>
      <c r="G26" s="34">
        <f>IF(EV!G27&lt;0,-Prob!G27,Prob!G27)</f>
        <v>3.6413290851160678E-3</v>
      </c>
      <c r="H26" s="34">
        <f>IF(EV!H27&lt;0,-Prob!H27,Prob!H27)</f>
        <v>3.6413290851160678E-3</v>
      </c>
      <c r="I26" s="34">
        <f>IF(EV!I27&lt;0,-Prob!I27,Prob!I27)</f>
        <v>3.6413290851160678E-3</v>
      </c>
      <c r="J26" s="34">
        <f>IF(EV!J27&lt;0,-Prob!J27,Prob!J27)</f>
        <v>3.6413290851160678E-3</v>
      </c>
      <c r="K26" s="34">
        <f>IF(EV!K27&lt;0,-Prob!K27,Prob!K27)</f>
        <v>1.344490739119779E-2</v>
      </c>
    </row>
    <row r="27" spans="1:19" x14ac:dyDescent="0.2">
      <c r="A27" s="45" t="s">
        <v>10</v>
      </c>
      <c r="B27" s="32" t="s">
        <v>1</v>
      </c>
      <c r="C27" s="35">
        <v>2</v>
      </c>
      <c r="D27" s="35">
        <v>3</v>
      </c>
      <c r="E27" s="35">
        <v>4</v>
      </c>
      <c r="F27" s="35">
        <v>5</v>
      </c>
      <c r="G27" s="35">
        <v>6</v>
      </c>
      <c r="H27" s="35">
        <v>7</v>
      </c>
      <c r="I27" s="35">
        <v>8</v>
      </c>
      <c r="J27" s="35">
        <v>9</v>
      </c>
      <c r="K27" s="47">
        <v>10</v>
      </c>
    </row>
    <row r="28" spans="1:19" x14ac:dyDescent="0.2">
      <c r="A28" s="45" t="s">
        <v>1</v>
      </c>
      <c r="B28" s="34">
        <f>IF(EV!B29&lt;0,-Prob!B29,Prob!B29)</f>
        <v>-3.1511501698119817E-4</v>
      </c>
      <c r="C28" s="34">
        <f>IF(EV!C29&lt;0,-Prob!C29,Prob!C29)</f>
        <v>4.5516613563950848E-4</v>
      </c>
      <c r="D28" s="34">
        <f>IF(EV!D29&lt;0,-Prob!D29,Prob!D29)</f>
        <v>4.5516613563950848E-4</v>
      </c>
      <c r="E28" s="34">
        <f>IF(EV!E29&lt;0,-Prob!E29,Prob!E29)</f>
        <v>4.5516613563950848E-4</v>
      </c>
      <c r="F28" s="34">
        <f>IF(EV!F29&lt;0,-Prob!F29,Prob!F29)</f>
        <v>4.5516613563950848E-4</v>
      </c>
      <c r="G28" s="34">
        <f>IF(EV!G29&lt;0,-Prob!G29,Prob!G29)</f>
        <v>4.5516613563950848E-4</v>
      </c>
      <c r="H28" s="34">
        <f>IF(EV!H29&lt;0,-Prob!H29,Prob!H29)</f>
        <v>4.5516613563950848E-4</v>
      </c>
      <c r="I28" s="34">
        <f>IF(EV!I29&lt;0,-Prob!I29,Prob!I29)</f>
        <v>4.5516613563950848E-4</v>
      </c>
      <c r="J28" s="34">
        <f>IF(EV!J29&lt;0,-Prob!J29,Prob!J29)</f>
        <v>4.5516613563950848E-4</v>
      </c>
      <c r="K28" s="34">
        <f>IF(EV!K29&lt;0,-Prob!K29,Prob!K29)</f>
        <v>1.6806134238997238E-3</v>
      </c>
    </row>
    <row r="29" spans="1:19" x14ac:dyDescent="0.2">
      <c r="A29" s="45">
        <v>2</v>
      </c>
      <c r="B29" s="34">
        <f>IF(EV!B30&lt;0,-Prob!B30,Prob!B30)</f>
        <v>-3.1511501698119817E-4</v>
      </c>
      <c r="C29" s="34">
        <f>IF(EV!C30&lt;0,-Prob!C30,Prob!C30)</f>
        <v>-4.5516613563950848E-4</v>
      </c>
      <c r="D29" s="34">
        <f>IF(EV!D30&lt;0,-Prob!D30,Prob!D30)</f>
        <v>-4.5516613563950848E-4</v>
      </c>
      <c r="E29" s="34">
        <f>IF(EV!E30&lt;0,-Prob!E30,Prob!E30)</f>
        <v>-4.5516613563950848E-4</v>
      </c>
      <c r="F29" s="34">
        <f>IF(EV!F30&lt;0,-Prob!F30,Prob!F30)</f>
        <v>4.5516613563950848E-4</v>
      </c>
      <c r="G29" s="34">
        <f>IF(EV!G30&lt;0,-Prob!G30,Prob!G30)</f>
        <v>4.5516613563950848E-4</v>
      </c>
      <c r="H29" s="34">
        <f>IF(EV!H30&lt;0,-Prob!H30,Prob!H30)</f>
        <v>-4.5516613563950848E-4</v>
      </c>
      <c r="I29" s="34">
        <f>IF(EV!I30&lt;0,-Prob!I30,Prob!I30)</f>
        <v>-4.5516613563950848E-4</v>
      </c>
      <c r="J29" s="34">
        <f>IF(EV!J30&lt;0,-Prob!J30,Prob!J30)</f>
        <v>-4.5516613563950848E-4</v>
      </c>
      <c r="K29" s="34">
        <f>IF(EV!K30&lt;0,-Prob!K30,Prob!K30)</f>
        <v>-1.6806134238997238E-3</v>
      </c>
    </row>
    <row r="30" spans="1:19" x14ac:dyDescent="0.2">
      <c r="A30" s="45">
        <v>3</v>
      </c>
      <c r="B30" s="34">
        <f>IF(EV!B31&lt;0,-Prob!B31,Prob!B31)</f>
        <v>-3.1511501698119817E-4</v>
      </c>
      <c r="C30" s="34">
        <f>IF(EV!C31&lt;0,-Prob!C31,Prob!C31)</f>
        <v>-4.5516613563950848E-4</v>
      </c>
      <c r="D30" s="34">
        <f>IF(EV!D31&lt;0,-Prob!D31,Prob!D31)</f>
        <v>-4.5516613563950848E-4</v>
      </c>
      <c r="E30" s="34">
        <f>IF(EV!E31&lt;0,-Prob!E31,Prob!E31)</f>
        <v>-4.5516613563950848E-4</v>
      </c>
      <c r="F30" s="34">
        <f>IF(EV!F31&lt;0,-Prob!F31,Prob!F31)</f>
        <v>4.5516613563950848E-4</v>
      </c>
      <c r="G30" s="34">
        <f>IF(EV!G31&lt;0,-Prob!G31,Prob!G31)</f>
        <v>4.5516613563950848E-4</v>
      </c>
      <c r="H30" s="34">
        <f>IF(EV!H31&lt;0,-Prob!H31,Prob!H31)</f>
        <v>-4.5516613563950848E-4</v>
      </c>
      <c r="I30" s="34">
        <f>IF(EV!I31&lt;0,-Prob!I31,Prob!I31)</f>
        <v>-4.5516613563950848E-4</v>
      </c>
      <c r="J30" s="34">
        <f>IF(EV!J31&lt;0,-Prob!J31,Prob!J31)</f>
        <v>-4.5516613563950848E-4</v>
      </c>
      <c r="K30" s="34">
        <f>IF(EV!K31&lt;0,-Prob!K31,Prob!K31)</f>
        <v>-1.6806134238997238E-3</v>
      </c>
    </row>
    <row r="31" spans="1:19" x14ac:dyDescent="0.2">
      <c r="A31" s="45">
        <v>4</v>
      </c>
      <c r="B31" s="34">
        <f>IF(EV!B32&lt;0,-Prob!B32,Prob!B32)</f>
        <v>-3.1511501698119817E-4</v>
      </c>
      <c r="C31" s="34">
        <f>IF(EV!C32&lt;0,-Prob!C32,Prob!C32)</f>
        <v>-4.5516613563950848E-4</v>
      </c>
      <c r="D31" s="34">
        <f>IF(EV!D32&lt;0,-Prob!D32,Prob!D32)</f>
        <v>4.5516613563950848E-4</v>
      </c>
      <c r="E31" s="34">
        <f>IF(EV!E32&lt;0,-Prob!E32,Prob!E32)</f>
        <v>4.5516613563950848E-4</v>
      </c>
      <c r="F31" s="34">
        <f>IF(EV!F32&lt;0,-Prob!F32,Prob!F32)</f>
        <v>4.5516613563950848E-4</v>
      </c>
      <c r="G31" s="34">
        <f>IF(EV!G32&lt;0,-Prob!G32,Prob!G32)</f>
        <v>4.5516613563950848E-4</v>
      </c>
      <c r="H31" s="34">
        <f>IF(EV!H32&lt;0,-Prob!H32,Prob!H32)</f>
        <v>4.5516613563950848E-4</v>
      </c>
      <c r="I31" s="34">
        <f>IF(EV!I32&lt;0,-Prob!I32,Prob!I32)</f>
        <v>-4.5516613563950848E-4</v>
      </c>
      <c r="J31" s="34">
        <f>IF(EV!J32&lt;0,-Prob!J32,Prob!J32)</f>
        <v>-4.5516613563950848E-4</v>
      </c>
      <c r="K31" s="34">
        <f>IF(EV!K32&lt;0,-Prob!K32,Prob!K32)</f>
        <v>-1.6806134238997238E-3</v>
      </c>
    </row>
    <row r="32" spans="1:19" x14ac:dyDescent="0.2">
      <c r="A32" s="45">
        <v>5</v>
      </c>
      <c r="B32" s="34">
        <f>IF(EV!B33&lt;0,-Prob!B33,Prob!B33)</f>
        <v>-3.1511501698119817E-4</v>
      </c>
      <c r="C32" s="34">
        <f>IF(EV!C33&lt;0,-Prob!C33,Prob!C33)</f>
        <v>4.5516613563950848E-4</v>
      </c>
      <c r="D32" s="34">
        <f>IF(EV!D33&lt;0,-Prob!D33,Prob!D33)</f>
        <v>4.5516613563950848E-4</v>
      </c>
      <c r="E32" s="34">
        <f>IF(EV!E33&lt;0,-Prob!E33,Prob!E33)</f>
        <v>4.5516613563950848E-4</v>
      </c>
      <c r="F32" s="34">
        <f>IF(EV!F33&lt;0,-Prob!F33,Prob!F33)</f>
        <v>4.5516613563950848E-4</v>
      </c>
      <c r="G32" s="34">
        <f>IF(EV!G33&lt;0,-Prob!G33,Prob!G33)</f>
        <v>4.5516613563950848E-4</v>
      </c>
      <c r="H32" s="34">
        <f>IF(EV!H33&lt;0,-Prob!H33,Prob!H33)</f>
        <v>4.5516613563950848E-4</v>
      </c>
      <c r="I32" s="34">
        <f>IF(EV!I33&lt;0,-Prob!I33,Prob!I33)</f>
        <v>4.5516613563950848E-4</v>
      </c>
      <c r="J32" s="34">
        <f>IF(EV!J33&lt;0,-Prob!J33,Prob!J33)</f>
        <v>4.5516613563950848E-4</v>
      </c>
      <c r="K32" s="34">
        <f>IF(EV!K33&lt;0,-Prob!K33,Prob!K33)</f>
        <v>-1.6806134238997238E-3</v>
      </c>
    </row>
    <row r="33" spans="1:12" x14ac:dyDescent="0.2">
      <c r="A33" s="45">
        <v>6</v>
      </c>
      <c r="B33" s="34">
        <f>IF(EV!B34&lt;0,-Prob!B34,Prob!B34)</f>
        <v>-3.1511501698119817E-4</v>
      </c>
      <c r="C33" s="34">
        <f>IF(EV!C34&lt;0,-Prob!C34,Prob!C34)</f>
        <v>-4.5516613563950848E-4</v>
      </c>
      <c r="D33" s="34">
        <f>IF(EV!D34&lt;0,-Prob!D34,Prob!D34)</f>
        <v>-4.5516613563950848E-4</v>
      </c>
      <c r="E33" s="34">
        <f>IF(EV!E34&lt;0,-Prob!E34,Prob!E34)</f>
        <v>-4.5516613563950848E-4</v>
      </c>
      <c r="F33" s="34">
        <f>IF(EV!F34&lt;0,-Prob!F34,Prob!F34)</f>
        <v>-4.5516613563950848E-4</v>
      </c>
      <c r="G33" s="34">
        <f>IF(EV!G34&lt;0,-Prob!G34,Prob!G34)</f>
        <v>-4.5516613563950848E-4</v>
      </c>
      <c r="H33" s="34">
        <f>IF(EV!H34&lt;0,-Prob!H34,Prob!H34)</f>
        <v>-4.5516613563950848E-4</v>
      </c>
      <c r="I33" s="34">
        <f>IF(EV!I34&lt;0,-Prob!I34,Prob!I34)</f>
        <v>-4.5516613563950848E-4</v>
      </c>
      <c r="J33" s="34">
        <f>IF(EV!J34&lt;0,-Prob!J34,Prob!J34)</f>
        <v>-4.5516613563950848E-4</v>
      </c>
      <c r="K33" s="34">
        <f>IF(EV!K34&lt;0,-Prob!K34,Prob!K34)</f>
        <v>-1.6806134238997238E-3</v>
      </c>
    </row>
    <row r="34" spans="1:12" x14ac:dyDescent="0.2">
      <c r="A34" s="45">
        <v>7</v>
      </c>
      <c r="B34" s="34">
        <f>IF(EV!B35&lt;0,-Prob!B35,Prob!B35)</f>
        <v>-3.1511501698119817E-4</v>
      </c>
      <c r="C34" s="34">
        <f>IF(EV!C35&lt;0,-Prob!C35,Prob!C35)</f>
        <v>-4.5516613563950848E-4</v>
      </c>
      <c r="D34" s="34">
        <f>IF(EV!D35&lt;0,-Prob!D35,Prob!D35)</f>
        <v>-4.5516613563950848E-4</v>
      </c>
      <c r="E34" s="34">
        <f>IF(EV!E35&lt;0,-Prob!E35,Prob!E35)</f>
        <v>-4.5516613563950848E-4</v>
      </c>
      <c r="F34" s="34">
        <f>IF(EV!F35&lt;0,-Prob!F35,Prob!F35)</f>
        <v>-4.5516613563950848E-4</v>
      </c>
      <c r="G34" s="34">
        <f>IF(EV!G35&lt;0,-Prob!G35,Prob!G35)</f>
        <v>4.5516613563950848E-4</v>
      </c>
      <c r="H34" s="34">
        <f>IF(EV!H35&lt;0,-Prob!H35,Prob!H35)</f>
        <v>-4.5516613563950848E-4</v>
      </c>
      <c r="I34" s="34">
        <f>IF(EV!I35&lt;0,-Prob!I35,Prob!I35)</f>
        <v>-4.5516613563950848E-4</v>
      </c>
      <c r="J34" s="34">
        <f>IF(EV!J35&lt;0,-Prob!J35,Prob!J35)</f>
        <v>-4.5516613563950848E-4</v>
      </c>
      <c r="K34" s="34">
        <f>IF(EV!K35&lt;0,-Prob!K35,Prob!K35)</f>
        <v>-1.6806134238997238E-3</v>
      </c>
    </row>
    <row r="35" spans="1:12" x14ac:dyDescent="0.2">
      <c r="A35" s="45">
        <v>8</v>
      </c>
      <c r="B35" s="34">
        <f>IF(EV!B36&lt;0,-Prob!B36,Prob!B36)</f>
        <v>-3.1511501698119817E-4</v>
      </c>
      <c r="C35" s="34">
        <f>IF(EV!C36&lt;0,-Prob!C36,Prob!C36)</f>
        <v>-4.5516613563950848E-4</v>
      </c>
      <c r="D35" s="34">
        <f>IF(EV!D36&lt;0,-Prob!D36,Prob!D36)</f>
        <v>4.5516613563950848E-4</v>
      </c>
      <c r="E35" s="34">
        <f>IF(EV!E36&lt;0,-Prob!E36,Prob!E36)</f>
        <v>4.5516613563950848E-4</v>
      </c>
      <c r="F35" s="34">
        <f>IF(EV!F36&lt;0,-Prob!F36,Prob!F36)</f>
        <v>4.5516613563950848E-4</v>
      </c>
      <c r="G35" s="34">
        <f>IF(EV!G36&lt;0,-Prob!G36,Prob!G36)</f>
        <v>4.5516613563950848E-4</v>
      </c>
      <c r="H35" s="34">
        <f>IF(EV!H36&lt;0,-Prob!H36,Prob!H36)</f>
        <v>4.5516613563950848E-4</v>
      </c>
      <c r="I35" s="34">
        <f>IF(EV!I36&lt;0,-Prob!I36,Prob!I36)</f>
        <v>-4.5516613563950848E-4</v>
      </c>
      <c r="J35" s="34">
        <f>IF(EV!J36&lt;0,-Prob!J36,Prob!J36)</f>
        <v>-4.5516613563950848E-4</v>
      </c>
      <c r="K35" s="34">
        <f>IF(EV!K36&lt;0,-Prob!K36,Prob!K36)</f>
        <v>-1.6806134238997238E-3</v>
      </c>
    </row>
    <row r="36" spans="1:12" x14ac:dyDescent="0.2">
      <c r="A36" s="45">
        <v>9</v>
      </c>
      <c r="B36" s="34">
        <f>IF(EV!B37&lt;0,-Prob!B37,Prob!B37)</f>
        <v>-3.1511501698119817E-4</v>
      </c>
      <c r="C36" s="34">
        <f>IF(EV!C37&lt;0,-Prob!C37,Prob!C37)</f>
        <v>4.5516613563950848E-4</v>
      </c>
      <c r="D36" s="34">
        <f>IF(EV!D37&lt;0,-Prob!D37,Prob!D37)</f>
        <v>4.5516613563950848E-4</v>
      </c>
      <c r="E36" s="34">
        <f>IF(EV!E37&lt;0,-Prob!E37,Prob!E37)</f>
        <v>4.5516613563950848E-4</v>
      </c>
      <c r="F36" s="34">
        <f>IF(EV!F37&lt;0,-Prob!F37,Prob!F37)</f>
        <v>4.5516613563950848E-4</v>
      </c>
      <c r="G36" s="34">
        <f>IF(EV!G37&lt;0,-Prob!G37,Prob!G37)</f>
        <v>4.5516613563950848E-4</v>
      </c>
      <c r="H36" s="34">
        <f>IF(EV!H37&lt;0,-Prob!H37,Prob!H37)</f>
        <v>4.5516613563950848E-4</v>
      </c>
      <c r="I36" s="34">
        <f>IF(EV!I37&lt;0,-Prob!I37,Prob!I37)</f>
        <v>4.5516613563950848E-4</v>
      </c>
      <c r="J36" s="34">
        <f>IF(EV!J37&lt;0,-Prob!J37,Prob!J37)</f>
        <v>-4.5516613563950848E-4</v>
      </c>
      <c r="K36" s="34">
        <f>IF(EV!K37&lt;0,-Prob!K37,Prob!K37)</f>
        <v>-1.6806134238997238E-3</v>
      </c>
    </row>
    <row r="37" spans="1:12" x14ac:dyDescent="0.2">
      <c r="A37" s="67">
        <v>10</v>
      </c>
      <c r="B37" s="68">
        <f>IF(EV!B38&lt;0,-Prob!B38,Prob!B38)</f>
        <v>5.0418402716991707E-3</v>
      </c>
      <c r="C37" s="68">
        <f>IF(EV!C38&lt;0,-Prob!C38,Prob!C38)</f>
        <v>7.2826581702321357E-3</v>
      </c>
      <c r="D37" s="68">
        <f>IF(EV!D38&lt;0,-Prob!D38,Prob!D38)</f>
        <v>7.2826581702321357E-3</v>
      </c>
      <c r="E37" s="68">
        <f>IF(EV!E38&lt;0,-Prob!E38,Prob!E38)</f>
        <v>7.2826581702321357E-3</v>
      </c>
      <c r="F37" s="68">
        <f>IF(EV!F38&lt;0,-Prob!F38,Prob!F38)</f>
        <v>7.2826581702321357E-3</v>
      </c>
      <c r="G37" s="68">
        <f>IF(EV!G38&lt;0,-Prob!G38,Prob!G38)</f>
        <v>7.2826581702321357E-3</v>
      </c>
      <c r="H37" s="68">
        <f>IF(EV!H38&lt;0,-Prob!H38,Prob!H38)</f>
        <v>7.2826581702321357E-3</v>
      </c>
      <c r="I37" s="68">
        <f>IF(EV!I38&lt;0,-Prob!I38,Prob!I38)</f>
        <v>7.2826581702321357E-3</v>
      </c>
      <c r="J37" s="68">
        <f>IF(EV!J38&lt;0,-Prob!J38,Prob!J38)</f>
        <v>7.2826581702321357E-3</v>
      </c>
      <c r="K37" s="68">
        <f>IF(EV!K38&lt;0,-Prob!K38,Prob!K38)</f>
        <v>2.688981478239558E-2</v>
      </c>
    </row>
    <row r="38" spans="1:12" ht="16" thickBot="1" x14ac:dyDescent="0.25">
      <c r="A38" s="74" t="s">
        <v>39</v>
      </c>
      <c r="B38" s="79" t="s">
        <v>1</v>
      </c>
      <c r="C38" s="80">
        <v>2</v>
      </c>
      <c r="D38" s="80">
        <v>3</v>
      </c>
      <c r="E38" s="80">
        <v>4</v>
      </c>
      <c r="F38" s="80">
        <v>5</v>
      </c>
      <c r="G38" s="80">
        <v>6</v>
      </c>
      <c r="H38" s="80">
        <v>7</v>
      </c>
      <c r="I38" s="80">
        <v>8</v>
      </c>
      <c r="J38" s="80">
        <v>9</v>
      </c>
      <c r="K38" s="81">
        <v>10</v>
      </c>
    </row>
    <row r="39" spans="1:12" x14ac:dyDescent="0.2">
      <c r="A39" s="78" t="s">
        <v>41</v>
      </c>
      <c r="B39" s="82">
        <f>-(SUMIF(B28:B37,"&lt;0")+SUMIF(B18:B26,"&lt;0") +SUMIF(B2:B16,"&lt;0"))</f>
        <v>4.5061447428311342E-2</v>
      </c>
      <c r="C39" s="83">
        <f t="shared" ref="C39:K39" si="0">-(SUMIF(C28:C37,"&lt;0")+SUMIF(C18:C26,"&lt;0") +SUMIF(C2:C16,"&lt;0"))</f>
        <v>4.3695949021392816E-2</v>
      </c>
      <c r="D39" s="83">
        <f t="shared" si="0"/>
        <v>3.8233955393718717E-2</v>
      </c>
      <c r="E39" s="83">
        <f t="shared" si="0"/>
        <v>3.8233955393718717E-2</v>
      </c>
      <c r="F39" s="83">
        <f t="shared" si="0"/>
        <v>3.7323623122439704E-2</v>
      </c>
      <c r="G39" s="83">
        <f t="shared" si="0"/>
        <v>3.0496131087847076E-2</v>
      </c>
      <c r="H39" s="83">
        <f t="shared" si="0"/>
        <v>3.9144287664997737E-2</v>
      </c>
      <c r="I39" s="83">
        <f t="shared" si="0"/>
        <v>4.3695949021392816E-2</v>
      </c>
      <c r="J39" s="83">
        <f t="shared" si="0"/>
        <v>5.3254437869822494E-2</v>
      </c>
      <c r="K39" s="84">
        <f t="shared" si="0"/>
        <v>0.22520219880256304</v>
      </c>
    </row>
    <row r="40" spans="1:12" ht="16" thickBot="1" x14ac:dyDescent="0.25">
      <c r="A40" s="78" t="s">
        <v>42</v>
      </c>
      <c r="B40" s="85">
        <f>B39</f>
        <v>4.5061447428311342E-2</v>
      </c>
      <c r="C40" s="86">
        <f t="shared" ref="C40:K40" si="1">C39</f>
        <v>4.3695949021392816E-2</v>
      </c>
      <c r="D40" s="86">
        <f t="shared" si="1"/>
        <v>3.8233955393718717E-2</v>
      </c>
      <c r="E40" s="86">
        <f t="shared" si="1"/>
        <v>3.8233955393718717E-2</v>
      </c>
      <c r="F40" s="86">
        <f t="shared" si="1"/>
        <v>3.7323623122439704E-2</v>
      </c>
      <c r="G40" s="86">
        <f t="shared" si="1"/>
        <v>3.0496131087847076E-2</v>
      </c>
      <c r="H40" s="86">
        <f t="shared" si="1"/>
        <v>3.9144287664997737E-2</v>
      </c>
      <c r="I40" s="86">
        <f t="shared" si="1"/>
        <v>4.3695949021392816E-2</v>
      </c>
      <c r="J40" s="86">
        <f t="shared" si="1"/>
        <v>5.3254437869822494E-2</v>
      </c>
      <c r="K40" s="87">
        <f t="shared" si="1"/>
        <v>0.22520219880256304</v>
      </c>
    </row>
    <row r="41" spans="1:12" x14ac:dyDescent="0.2">
      <c r="A41" s="78" t="s">
        <v>40</v>
      </c>
      <c r="B41" s="82">
        <f>SUMIF(B28:B37,"&gt;0")+SUMIF(B18:B26,"&gt;0") +SUMIF(B2:B16,"&gt;0")</f>
        <v>8.1929904415111512E-3</v>
      </c>
      <c r="C41" s="83">
        <f t="shared" ref="C41:K41" si="2">SUMIF(C28:C37,"&gt;0")+SUMIF(C18:C26,"&gt;0") +SUMIF(C2:C16,"&gt;0")</f>
        <v>3.3227127901684125E-2</v>
      </c>
      <c r="D41" s="83">
        <f t="shared" si="2"/>
        <v>3.8689121529358224E-2</v>
      </c>
      <c r="E41" s="83">
        <f t="shared" si="2"/>
        <v>3.8689121529358224E-2</v>
      </c>
      <c r="F41" s="83">
        <f t="shared" si="2"/>
        <v>3.9599453800637244E-2</v>
      </c>
      <c r="G41" s="83">
        <f t="shared" si="2"/>
        <v>4.6426945835229869E-2</v>
      </c>
      <c r="H41" s="83">
        <f t="shared" si="2"/>
        <v>3.7778789258079204E-2</v>
      </c>
      <c r="I41" s="83">
        <f t="shared" si="2"/>
        <v>3.3227127901684125E-2</v>
      </c>
      <c r="J41" s="83">
        <f t="shared" si="2"/>
        <v>2.3668639053254441E-2</v>
      </c>
      <c r="K41" s="84">
        <f t="shared" si="2"/>
        <v>5.8821469836490343E-2</v>
      </c>
    </row>
    <row r="42" spans="1:12" ht="16" thickBot="1" x14ac:dyDescent="0.25">
      <c r="A42" s="78" t="s">
        <v>43</v>
      </c>
      <c r="B42" s="85">
        <f>B41</f>
        <v>8.1929904415111512E-3</v>
      </c>
      <c r="C42" s="86">
        <f t="shared" ref="C42:K42" si="3">C41</f>
        <v>3.3227127901684125E-2</v>
      </c>
      <c r="D42" s="86">
        <f t="shared" si="3"/>
        <v>3.8689121529358224E-2</v>
      </c>
      <c r="E42" s="86">
        <f t="shared" si="3"/>
        <v>3.8689121529358224E-2</v>
      </c>
      <c r="F42" s="86">
        <f t="shared" si="3"/>
        <v>3.9599453800637244E-2</v>
      </c>
      <c r="G42" s="86">
        <f t="shared" si="3"/>
        <v>4.6426945835229869E-2</v>
      </c>
      <c r="H42" s="86">
        <f t="shared" si="3"/>
        <v>3.7778789258079204E-2</v>
      </c>
      <c r="I42" s="86">
        <f t="shared" si="3"/>
        <v>3.3227127901684125E-2</v>
      </c>
      <c r="J42" s="86">
        <f t="shared" si="3"/>
        <v>2.3668639053254441E-2</v>
      </c>
      <c r="K42" s="87">
        <f t="shared" si="3"/>
        <v>5.8821469836490343E-2</v>
      </c>
    </row>
    <row r="43" spans="1:12" ht="16" thickBot="1" x14ac:dyDescent="0.25">
      <c r="A43" s="78" t="s">
        <v>2</v>
      </c>
      <c r="B43" s="89">
        <f>B41+B39</f>
        <v>5.3254437869822494E-2</v>
      </c>
      <c r="C43" s="75">
        <f t="shared" ref="C43:K43" si="4">C41+C39</f>
        <v>7.6923076923076941E-2</v>
      </c>
      <c r="D43" s="75">
        <f t="shared" si="4"/>
        <v>7.6923076923076941E-2</v>
      </c>
      <c r="E43" s="75">
        <f t="shared" si="4"/>
        <v>7.6923076923076941E-2</v>
      </c>
      <c r="F43" s="75">
        <f t="shared" si="4"/>
        <v>7.6923076923076955E-2</v>
      </c>
      <c r="G43" s="75">
        <f t="shared" si="4"/>
        <v>7.6923076923076941E-2</v>
      </c>
      <c r="H43" s="75">
        <f t="shared" si="4"/>
        <v>7.6923076923076941E-2</v>
      </c>
      <c r="I43" s="75">
        <f t="shared" si="4"/>
        <v>7.6923076923076941E-2</v>
      </c>
      <c r="J43" s="75">
        <f t="shared" si="4"/>
        <v>7.6923076923076927E-2</v>
      </c>
      <c r="K43" s="90">
        <f t="shared" si="4"/>
        <v>0.28402366863905337</v>
      </c>
      <c r="L43" s="76">
        <f>SUM(B43:K43)-C46</f>
        <v>1.0000000000000002</v>
      </c>
    </row>
    <row r="44" spans="1:12" ht="16" thickBot="1" x14ac:dyDescent="0.25">
      <c r="A44" s="88" t="s">
        <v>44</v>
      </c>
      <c r="B44" s="91">
        <f>B41-B39</f>
        <v>-3.6868456986800191E-2</v>
      </c>
      <c r="C44" s="69">
        <f t="shared" ref="C44:K44" si="5">C41-C39</f>
        <v>-1.0468821119708691E-2</v>
      </c>
      <c r="D44" s="69">
        <f t="shared" si="5"/>
        <v>4.5516613563950648E-4</v>
      </c>
      <c r="E44" s="69">
        <f t="shared" si="5"/>
        <v>4.5516613563950648E-4</v>
      </c>
      <c r="F44" s="69">
        <f t="shared" si="5"/>
        <v>2.2758306781975393E-3</v>
      </c>
      <c r="G44" s="69">
        <f t="shared" si="5"/>
        <v>1.5930814747382793E-2</v>
      </c>
      <c r="H44" s="69">
        <f t="shared" si="5"/>
        <v>-1.3654984069185333E-3</v>
      </c>
      <c r="I44" s="69">
        <f t="shared" si="5"/>
        <v>-1.0468821119708691E-2</v>
      </c>
      <c r="J44" s="69">
        <f t="shared" si="5"/>
        <v>-2.9585798816568053E-2</v>
      </c>
      <c r="K44" s="70">
        <f t="shared" si="5"/>
        <v>-0.1663807289660727</v>
      </c>
      <c r="L44" s="77">
        <f>SUM(B44:K44)</f>
        <v>-0.23602114771891752</v>
      </c>
    </row>
    <row r="45" spans="1:12" x14ac:dyDescent="0.2">
      <c r="B45" s="36"/>
      <c r="C45" s="36"/>
      <c r="D45" s="36"/>
      <c r="E45" s="36"/>
      <c r="F45" s="36"/>
      <c r="G45" s="36"/>
      <c r="H45" s="36"/>
      <c r="I45" s="36"/>
      <c r="J45" s="36"/>
      <c r="K45" s="36"/>
    </row>
    <row r="46" spans="1:12" x14ac:dyDescent="0.2">
      <c r="A46" s="454" t="s">
        <v>11</v>
      </c>
      <c r="B46" s="455"/>
      <c r="C46" s="34">
        <f>IF(EV!H41&lt;0,-Prob!C40,Prob!C40)</f>
        <v>-4.7337278106508882E-2</v>
      </c>
    </row>
    <row r="47" spans="1:12" x14ac:dyDescent="0.2">
      <c r="C47" s="73">
        <f>SUM(B44:K44)</f>
        <v>-0.23602114771891752</v>
      </c>
    </row>
    <row r="48" spans="1:12" x14ac:dyDescent="0.2">
      <c r="B48" s="40" t="s">
        <v>2</v>
      </c>
      <c r="C48" s="73">
        <f>C47+C46</f>
        <v>-0.28335842582542642</v>
      </c>
    </row>
  </sheetData>
  <sheetProtection sheet="1" objects="1" scenarios="1"/>
  <mergeCells count="10">
    <mergeCell ref="A46:B46"/>
    <mergeCell ref="M6:N6"/>
    <mergeCell ref="M7:N7"/>
    <mergeCell ref="M2:R2"/>
    <mergeCell ref="M9:S9"/>
    <mergeCell ref="M3:N3"/>
    <mergeCell ref="M4:N4"/>
    <mergeCell ref="M5:N5"/>
    <mergeCell ref="M15:S15"/>
    <mergeCell ref="M21:S21"/>
  </mergeCells>
  <phoneticPr fontId="16" type="noConversion"/>
  <conditionalFormatting sqref="B2:K16 B18:K26 B28:K37 B39:K45">
    <cfRule type="containsText" dxfId="643" priority="19" operator="containsText" text="R">
      <formula>NOT(ISERROR(SEARCH("R",B2)))</formula>
    </cfRule>
    <cfRule type="containsText" dxfId="642" priority="20" operator="containsText" text="D">
      <formula>NOT(ISERROR(SEARCH("D",B2)))</formula>
    </cfRule>
    <cfRule type="containsText" dxfId="641" priority="21" operator="containsText" text="S">
      <formula>NOT(ISERROR(SEARCH("S",B2)))</formula>
    </cfRule>
    <cfRule type="containsText" dxfId="640" priority="22" operator="containsText" text="H">
      <formula>NOT(ISERROR(SEARCH("H",B2)))</formula>
    </cfRule>
  </conditionalFormatting>
  <conditionalFormatting sqref="B2:K16 B18:K26 B28:K37 B39:K45">
    <cfRule type="containsText" dxfId="639" priority="18" operator="containsText" text="P">
      <formula>NOT(ISERROR(SEARCH("P",B2)))</formula>
    </cfRule>
  </conditionalFormatting>
  <conditionalFormatting sqref="B2:K16">
    <cfRule type="colorScale" priority="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18:K26">
    <cfRule type="colorScale" priority="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28:K37 B39:K43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18:K26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28:K37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28:K37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46">
    <cfRule type="containsText" dxfId="638" priority="8" operator="containsText" text="R">
      <formula>NOT(ISERROR(SEARCH("R",C46)))</formula>
    </cfRule>
    <cfRule type="containsText" dxfId="637" priority="9" operator="containsText" text="D">
      <formula>NOT(ISERROR(SEARCH("D",C46)))</formula>
    </cfRule>
    <cfRule type="containsText" dxfId="636" priority="10" operator="containsText" text="S">
      <formula>NOT(ISERROR(SEARCH("S",C46)))</formula>
    </cfRule>
    <cfRule type="containsText" dxfId="635" priority="11" operator="containsText" text="H">
      <formula>NOT(ISERROR(SEARCH("H",C46)))</formula>
    </cfRule>
  </conditionalFormatting>
  <conditionalFormatting sqref="C46">
    <cfRule type="containsText" dxfId="634" priority="7" operator="containsText" text="P">
      <formula>NOT(ISERROR(SEARCH("P",C46)))</formula>
    </cfRule>
  </conditionalFormatting>
  <conditionalFormatting sqref="C46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46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46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44:K44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44:K44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44:K44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landscape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Sheet19"/>
  <dimension ref="A1:W62"/>
  <sheetViews>
    <sheetView zoomScale="90" zoomScaleNormal="90" zoomScalePageLayoutView="90" workbookViewId="0">
      <selection activeCell="A11" sqref="A11:XFD11"/>
    </sheetView>
  </sheetViews>
  <sheetFormatPr baseColWidth="10" defaultColWidth="8.83203125" defaultRowHeight="16" x14ac:dyDescent="0.2"/>
  <cols>
    <col min="2" max="3" width="8.83203125" customWidth="1"/>
    <col min="18" max="18" width="8.6640625" style="163" customWidth="1"/>
    <col min="21" max="21" width="8.6640625" style="163" customWidth="1"/>
    <col min="22" max="22" width="9.6640625" bestFit="1" customWidth="1"/>
  </cols>
  <sheetData>
    <row r="1" spans="1:23" x14ac:dyDescent="0.2">
      <c r="A1" t="s">
        <v>39</v>
      </c>
      <c r="B1" s="133" t="s">
        <v>122</v>
      </c>
      <c r="C1" s="134">
        <f>IF(Rules!B24=Rules!D24,'WL Prob'!O5,IF(Rules!B24=Rules!E24,'WL Prob'!P12,IF(Rules!B24=Rules!F24,'WL Prob'!P18,'WL Prob'!P24)))</f>
        <v>0.41745743785701095</v>
      </c>
      <c r="D1" s="133" t="s">
        <v>123</v>
      </c>
      <c r="E1" s="134">
        <f>IF(Rules!B24=Rules!D24,'WL Prob'!O4,IF(Rules!B24=Rules!E24,'WL Prob'!R12,IF(Rules!B24=Rules!F24,'WL Prob'!R18,'WL Prob'!R24)))</f>
        <v>0.58254256214298905</v>
      </c>
      <c r="F1" t="s">
        <v>46</v>
      </c>
      <c r="G1">
        <f>IF(Rules!B24=Rules!D24,'ER EL'!N3,IF(Rules!B24=Rules!E24,'ER EL'!N3,IF(Rules!B24=Rules!F24,'ER EL'!N42,'WL Prob'!P23)))</f>
        <v>58.639357099169693</v>
      </c>
      <c r="H1" t="s">
        <v>196</v>
      </c>
      <c r="I1">
        <f>IF(Rules!B24=Rules!D24,'ER EL'!N4,IF(Rules!B24=Rules!E24,'ER EL'!N4,IF(Rules!B24=Rules!F24,'ER EL'!N83,'WL Prob'!R23)))</f>
        <v>-42.077013244733351</v>
      </c>
      <c r="J1" s="133" t="s">
        <v>124</v>
      </c>
      <c r="K1" s="134">
        <f>I1*E1+G1*C1</f>
        <v>-3.2215330709743029E-2</v>
      </c>
    </row>
    <row r="3" spans="1:23" x14ac:dyDescent="0.2">
      <c r="A3" s="436" t="s">
        <v>125</v>
      </c>
      <c r="B3" s="436"/>
      <c r="C3" s="436"/>
      <c r="D3" s="436"/>
      <c r="E3" s="436"/>
      <c r="F3" s="436"/>
      <c r="G3" s="436"/>
      <c r="H3" s="436"/>
      <c r="I3" s="436"/>
      <c r="J3" s="436"/>
      <c r="K3" s="436"/>
      <c r="L3" s="436"/>
      <c r="M3" s="436"/>
      <c r="N3" s="436"/>
      <c r="O3" s="436"/>
      <c r="P3" s="436"/>
      <c r="Q3" s="436"/>
      <c r="R3" s="436"/>
      <c r="S3" s="436"/>
      <c r="T3" s="436"/>
      <c r="U3" s="436"/>
      <c r="V3" s="436"/>
      <c r="W3" s="436"/>
    </row>
    <row r="4" spans="1:23" x14ac:dyDescent="0.2">
      <c r="A4" t="s">
        <v>120</v>
      </c>
      <c r="B4">
        <f>$C$1</f>
        <v>0.41745743785701095</v>
      </c>
      <c r="C4" t="s">
        <v>121</v>
      </c>
      <c r="D4">
        <f>$E$1</f>
        <v>0.58254256214298905</v>
      </c>
      <c r="E4" t="s">
        <v>46</v>
      </c>
      <c r="F4">
        <f>G1</f>
        <v>58.639357099169693</v>
      </c>
      <c r="G4" t="s">
        <v>150</v>
      </c>
      <c r="H4">
        <f>I1</f>
        <v>-42.077013244733351</v>
      </c>
      <c r="I4" t="s">
        <v>47</v>
      </c>
      <c r="J4">
        <f>B4*F4+D4*H4</f>
        <v>-3.2215330709743029E-2</v>
      </c>
    </row>
    <row r="5" spans="1:23" ht="17" thickBot="1" x14ac:dyDescent="0.25"/>
    <row r="6" spans="1:23" ht="17" thickBot="1" x14ac:dyDescent="0.25">
      <c r="A6" s="102"/>
      <c r="B6" s="102">
        <v>1</v>
      </c>
      <c r="C6" s="138">
        <v>0</v>
      </c>
      <c r="D6" s="135">
        <v>-1</v>
      </c>
      <c r="E6" s="116">
        <v>-2</v>
      </c>
      <c r="F6" s="116">
        <v>-3</v>
      </c>
      <c r="G6" s="116">
        <v>-4</v>
      </c>
      <c r="H6" s="116">
        <v>-5</v>
      </c>
      <c r="I6" s="116">
        <v>-6</v>
      </c>
      <c r="J6" s="116">
        <v>-7</v>
      </c>
      <c r="K6" s="116">
        <v>-8</v>
      </c>
      <c r="L6" s="116">
        <v>-9</v>
      </c>
      <c r="M6" s="104">
        <v>-10</v>
      </c>
      <c r="N6" t="s">
        <v>131</v>
      </c>
      <c r="R6" s="166" t="s">
        <v>48</v>
      </c>
      <c r="S6" s="148" t="s">
        <v>127</v>
      </c>
      <c r="T6" s="149" t="s">
        <v>132</v>
      </c>
      <c r="U6" s="164" t="s">
        <v>47</v>
      </c>
      <c r="V6" s="159" t="s">
        <v>46</v>
      </c>
      <c r="W6" s="152" t="s">
        <v>196</v>
      </c>
    </row>
    <row r="7" spans="1:23" x14ac:dyDescent="0.2">
      <c r="A7" s="100">
        <v>1</v>
      </c>
      <c r="B7" s="95">
        <f>C7*B4</f>
        <v>0.41745743785701095</v>
      </c>
      <c r="C7" s="95">
        <v>1</v>
      </c>
      <c r="D7" s="136">
        <f>C7*D4</f>
        <v>0.58254256214298905</v>
      </c>
      <c r="E7" s="108"/>
      <c r="F7" s="108"/>
      <c r="G7" s="108"/>
      <c r="H7" s="108"/>
      <c r="I7" s="108"/>
      <c r="J7" s="108"/>
      <c r="K7" s="108"/>
      <c r="L7" s="108"/>
      <c r="M7" s="57"/>
      <c r="N7">
        <f>B7+D7</f>
        <v>1</v>
      </c>
      <c r="R7" s="167">
        <f>B7-D7</f>
        <v>-0.1650851242859781</v>
      </c>
      <c r="S7" s="107">
        <f>SUM(C7)*B4*F4</f>
        <v>24.479435772201708</v>
      </c>
      <c r="T7" s="57">
        <f>SUM(C7)*D4*H4</f>
        <v>-24.511651102911451</v>
      </c>
      <c r="U7" s="238">
        <f>S7+T7</f>
        <v>-3.2215330709743029E-2</v>
      </c>
      <c r="V7" s="280">
        <f>S7/B4</f>
        <v>58.639357099169693</v>
      </c>
      <c r="W7" s="57">
        <f>T7/D4</f>
        <v>-42.077013244733351</v>
      </c>
    </row>
    <row r="8" spans="1:23" x14ac:dyDescent="0.2">
      <c r="A8" s="98">
        <v>2</v>
      </c>
      <c r="B8" s="97">
        <f>C8*B4</f>
        <v>0.55159898998453116</v>
      </c>
      <c r="C8" s="97">
        <f>1/(1-B4*D4)</f>
        <v>1.3213298889010736</v>
      </c>
      <c r="D8" s="128">
        <f>C8*D4</f>
        <v>0.76973089891654245</v>
      </c>
      <c r="E8" s="1">
        <f>D8*D4</f>
        <v>0.44840101001546873</v>
      </c>
      <c r="F8" s="1"/>
      <c r="G8" s="1"/>
      <c r="H8" s="1"/>
      <c r="I8" s="1"/>
      <c r="J8" s="1"/>
      <c r="K8" s="1"/>
      <c r="L8" s="1"/>
      <c r="M8" s="9"/>
      <c r="N8">
        <f>B8+E8</f>
        <v>0.99999999999999989</v>
      </c>
      <c r="R8" s="168">
        <f>B8-E8</f>
        <v>0.10319797996906244</v>
      </c>
      <c r="S8" s="93">
        <f>SUM(C8:D8)*B4*F4</f>
        <v>51.187988251150834</v>
      </c>
      <c r="T8" s="9">
        <f>SUM(C8:D8)*D4*H4</f>
        <v>-51.255352465964556</v>
      </c>
      <c r="U8" s="239">
        <f>S8+T8</f>
        <v>-6.7364214813721901E-2</v>
      </c>
      <c r="V8" s="93">
        <f>S8/B4</f>
        <v>122.61846025290831</v>
      </c>
      <c r="W8" s="9">
        <f>T8/D4</f>
        <v>-87.985592464544382</v>
      </c>
    </row>
    <row r="9" spans="1:23" x14ac:dyDescent="0.2">
      <c r="A9" s="98">
        <v>3</v>
      </c>
      <c r="B9" s="97">
        <f>C9*B4</f>
        <v>0.61511098106420115</v>
      </c>
      <c r="C9" s="97">
        <f>1/(1-D4*B4/(1-D4*B4))</f>
        <v>1.473469928387984</v>
      </c>
      <c r="D9" s="128">
        <f>C9*D4*C8</f>
        <v>1.1341753325045765</v>
      </c>
      <c r="E9" s="1">
        <f>D9*(D4)</f>
        <v>0.66070540411659251</v>
      </c>
      <c r="F9" s="1">
        <f>E9*D4</f>
        <v>0.3848890189357988</v>
      </c>
      <c r="G9" s="1"/>
      <c r="H9" s="1"/>
      <c r="I9" s="1"/>
      <c r="J9" s="1"/>
      <c r="K9" s="1"/>
      <c r="L9" s="1"/>
      <c r="M9" s="9"/>
      <c r="N9">
        <f>B9+F9</f>
        <v>1</v>
      </c>
      <c r="R9" s="168">
        <f>B9-F9</f>
        <v>0.23022196212840235</v>
      </c>
      <c r="S9" s="93">
        <f>SUM(C9:E9)*B4*F4</f>
        <v>80.007380185124305</v>
      </c>
      <c r="T9" s="9">
        <f>SUM(C9:E9)*D4*H4</f>
        <v>-80.112671182672997</v>
      </c>
      <c r="U9" s="239">
        <f t="shared" ref="U9:U16" si="0">S9+T9</f>
        <v>-0.10529099754869264</v>
      </c>
      <c r="V9" s="93">
        <f>S9/B4</f>
        <v>191.65398177078049</v>
      </c>
      <c r="W9" s="9">
        <f>T9/D4</f>
        <v>-137.5224342200232</v>
      </c>
    </row>
    <row r="10" spans="1:23" x14ac:dyDescent="0.2">
      <c r="A10" s="98">
        <v>4</v>
      </c>
      <c r="B10" s="97">
        <f>C10*B4</f>
        <v>0.65057794408728342</v>
      </c>
      <c r="C10" s="97">
        <f>1/(1-D4*B4/(1-D4*B4/(1-D4*B4)))</f>
        <v>1.5584293992388316</v>
      </c>
      <c r="D10" s="128">
        <f>C10*D4*C9</f>
        <v>1.3376918186090787</v>
      </c>
      <c r="E10" s="1">
        <f>D10*D4*C8</f>
        <v>1.0296627260112707</v>
      </c>
      <c r="F10" s="1">
        <f>E10*D4</f>
        <v>0.59982236255374022</v>
      </c>
      <c r="G10" s="1">
        <f>F10*D4</f>
        <v>0.34942205591271674</v>
      </c>
      <c r="H10" s="1"/>
      <c r="I10" s="1"/>
      <c r="J10" s="1"/>
      <c r="K10" s="1"/>
      <c r="L10" s="1"/>
      <c r="M10" s="9"/>
      <c r="N10">
        <f>B10+G10</f>
        <v>1.0000000000000002</v>
      </c>
      <c r="R10" s="168">
        <f>B10-G10</f>
        <v>0.30115588817456668</v>
      </c>
      <c r="S10" s="93">
        <f>SUM(C10:F10)*B4*F4</f>
        <v>110.78428890810611</v>
      </c>
      <c r="T10" s="9">
        <f>SUM(C10:F10)*D4*H4</f>
        <v>-110.9300828119293</v>
      </c>
      <c r="U10" s="239">
        <f t="shared" si="0"/>
        <v>-0.14579390382318991</v>
      </c>
      <c r="V10" s="93">
        <f>S10/B4</f>
        <v>265.3786442920017</v>
      </c>
      <c r="W10" s="9">
        <f>T10/D4</f>
        <v>-190.42399649538527</v>
      </c>
    </row>
    <row r="11" spans="1:23" x14ac:dyDescent="0.2">
      <c r="A11" s="98">
        <v>5</v>
      </c>
      <c r="B11" s="97">
        <f>C11*B4</f>
        <v>0.6722226627886746</v>
      </c>
      <c r="C11" s="97">
        <f>1/(1-D4*B4/(1-D4*B4/(1-D4*B4/(1-D4*B4))))</f>
        <v>1.6102783225985466</v>
      </c>
      <c r="D11" s="128">
        <f>C11*D4*C10</f>
        <v>1.4618935183700847</v>
      </c>
      <c r="E11" s="1">
        <f>D11*D4*C9</f>
        <v>1.254829381527607</v>
      </c>
      <c r="F11" s="1">
        <f>E11*D4*C8</f>
        <v>0.96588094783013401</v>
      </c>
      <c r="G11" s="1">
        <f>F11*D4</f>
        <v>0.56266676207406496</v>
      </c>
      <c r="H11" s="1">
        <f>G11*D4</f>
        <v>0.3277773372113254</v>
      </c>
      <c r="I11" s="1"/>
      <c r="J11" s="1"/>
      <c r="K11" s="1"/>
      <c r="L11" s="1"/>
      <c r="M11" s="9"/>
      <c r="N11">
        <f>B11+H11</f>
        <v>1</v>
      </c>
      <c r="R11" s="168">
        <f>B11-H11</f>
        <v>0.34444532557734919</v>
      </c>
      <c r="S11" s="93">
        <f>SUM(C11:G11)*B4*F4</f>
        <v>143.34053400168077</v>
      </c>
      <c r="T11" s="9">
        <f>SUM(C11:G11)*D4*H4</f>
        <v>-143.52917244702516</v>
      </c>
      <c r="U11" s="239">
        <f t="shared" si="0"/>
        <v>-0.18863844534439522</v>
      </c>
      <c r="V11" s="93">
        <f>S11/B4</f>
        <v>343.36562485869109</v>
      </c>
      <c r="W11" s="9">
        <f>T11/D4</f>
        <v>-246.38400998379745</v>
      </c>
    </row>
    <row r="12" spans="1:23" x14ac:dyDescent="0.2">
      <c r="A12" s="98">
        <v>6</v>
      </c>
      <c r="B12" s="97">
        <f>C12*B4</f>
        <v>0.68615430611814143</v>
      </c>
      <c r="C12" s="97">
        <f>1/(1-D4*B4/(1-D4*B4/(1-D4*B4/(1-D4*B4/(1-D4*B4)))))</f>
        <v>1.6436509303570379</v>
      </c>
      <c r="D12" s="128">
        <f>C12*D4*C11</f>
        <v>1.5418360579731811</v>
      </c>
      <c r="E12" s="1">
        <f>D12*D4*C10</f>
        <v>1.3997581088360793</v>
      </c>
      <c r="F12" s="1">
        <f>E12*D4*C9</f>
        <v>1.201494896808466</v>
      </c>
      <c r="G12" s="1">
        <f>F12*D4*C8</f>
        <v>0.92482774696401893</v>
      </c>
      <c r="H12" s="1">
        <f>G12*D4</f>
        <v>0.5387515252573476</v>
      </c>
      <c r="I12" s="1">
        <f>H12*D4</f>
        <v>0.31384569388185857</v>
      </c>
      <c r="J12" s="1"/>
      <c r="K12" s="1"/>
      <c r="L12" s="1"/>
      <c r="M12" s="9"/>
      <c r="N12">
        <f>B12+I12</f>
        <v>1</v>
      </c>
      <c r="R12" s="168">
        <f>B12-I12</f>
        <v>0.37230861223628287</v>
      </c>
      <c r="S12" s="93">
        <f>SUM(C12:H12)*B4*F4</f>
        <v>177.48372480480478</v>
      </c>
      <c r="T12" s="9">
        <f>SUM(C12:H12)*D4*H4</f>
        <v>-177.71729623771654</v>
      </c>
      <c r="U12" s="239">
        <f t="shared" si="0"/>
        <v>-0.2335714329117593</v>
      </c>
      <c r="V12" s="93">
        <f>S12/B4</f>
        <v>425.15406053346487</v>
      </c>
      <c r="W12" s="9">
        <f>T12/D4</f>
        <v>-305.07177979227998</v>
      </c>
    </row>
    <row r="13" spans="1:23" x14ac:dyDescent="0.2">
      <c r="A13" s="98">
        <v>7</v>
      </c>
      <c r="B13" s="97">
        <f>C13*B4</f>
        <v>0.69543100907771715</v>
      </c>
      <c r="C13" s="97">
        <f>1/(1-D4*B4/(1-D4*B4/(1-D4*B4/(1-D4*B4/(1-D4*B4/(1-D4*B4))))))</f>
        <v>1.6658728435829637</v>
      </c>
      <c r="D13" s="128">
        <f>C13*D4*C12</f>
        <v>1.595067624141939</v>
      </c>
      <c r="E13" s="1">
        <f>D13*D4*C11</f>
        <v>1.4962622126058316</v>
      </c>
      <c r="F13" s="1">
        <f>E13*D4*C10</f>
        <v>1.3583838270024793</v>
      </c>
      <c r="G13" s="1">
        <f>F13*D4*C9</f>
        <v>1.1659809118074995</v>
      </c>
      <c r="H13" s="1">
        <f>G13*D4*C8</f>
        <v>0.8974915353651165</v>
      </c>
      <c r="I13" s="1">
        <f>H13*D4</f>
        <v>0.52282701851323998</v>
      </c>
      <c r="J13" s="1">
        <f>I13*D4</f>
        <v>0.30456899092228279</v>
      </c>
      <c r="K13" s="1"/>
      <c r="L13" s="1"/>
      <c r="M13" s="9"/>
      <c r="N13">
        <f>B13+J13</f>
        <v>1</v>
      </c>
      <c r="R13" s="168">
        <f>B13-J13</f>
        <v>0.39086201815543437</v>
      </c>
      <c r="S13" s="93">
        <f>SUM(C13:I13)*B4*F4</f>
        <v>213.01725877354329</v>
      </c>
      <c r="T13" s="9">
        <f>SUM(C13:I13)*D4*H4</f>
        <v>-213.29759290796258</v>
      </c>
      <c r="U13" s="239">
        <f t="shared" si="0"/>
        <v>-0.28033413441929156</v>
      </c>
      <c r="V13" s="93">
        <f>S13/B4</f>
        <v>510.27299900812102</v>
      </c>
      <c r="W13" s="9">
        <f>T13/D4</f>
        <v>-366.14937134088279</v>
      </c>
    </row>
    <row r="14" spans="1:23" x14ac:dyDescent="0.2">
      <c r="A14" s="98">
        <v>8</v>
      </c>
      <c r="B14" s="97">
        <f>C14*B4</f>
        <v>0.70174850040046388</v>
      </c>
      <c r="C14" s="97">
        <f>1/(1-D4*B4/(1-D4*B4/(1-D4*B4/(1-D4*B4/(1-D4*B4/(1-D4*B4/(1-D4*B4)))))))</f>
        <v>1.6810061020899318</v>
      </c>
      <c r="D14" s="128">
        <f>C14*D4*C13</f>
        <v>1.6313186455266673</v>
      </c>
      <c r="E14" s="1">
        <f>D14*D4*C12</f>
        <v>1.561982096149753</v>
      </c>
      <c r="F14" s="1">
        <f>E14*D4*C11</f>
        <v>1.4652261458149636</v>
      </c>
      <c r="G14" s="1">
        <f>F14*D4*C10</f>
        <v>1.3302076886042091</v>
      </c>
      <c r="H14" s="1">
        <f>G14*D4*C9</f>
        <v>1.1417956713123112</v>
      </c>
      <c r="I14" s="1">
        <f>H14*D4*C8</f>
        <v>0.87887540845824241</v>
      </c>
      <c r="J14" s="1">
        <f>I14*D4</f>
        <v>0.5119823322477306</v>
      </c>
      <c r="K14" s="1">
        <f>J14*D4</f>
        <v>0.29825149959953606</v>
      </c>
      <c r="L14" s="1"/>
      <c r="M14" s="9"/>
      <c r="N14">
        <f>B14+K14</f>
        <v>1</v>
      </c>
      <c r="R14" s="168">
        <f>B14-K14</f>
        <v>0.40349700080092782</v>
      </c>
      <c r="S14" s="93">
        <f>SUM(C14:J14)*B4*F4</f>
        <v>249.74885085383443</v>
      </c>
      <c r="T14" s="9">
        <f>SUM(C14:J14)*D4*H4</f>
        <v>-250.07752435348146</v>
      </c>
      <c r="U14" s="239">
        <f t="shared" si="0"/>
        <v>-0.32867349964703862</v>
      </c>
      <c r="V14" s="93">
        <f>S14/B4</f>
        <v>598.26183032191966</v>
      </c>
      <c r="W14" s="9">
        <f>T14/D4</f>
        <v>-429.2862712614949</v>
      </c>
    </row>
    <row r="15" spans="1:23" x14ac:dyDescent="0.2">
      <c r="A15" s="98">
        <v>9</v>
      </c>
      <c r="B15" s="97">
        <f>C15*B4</f>
        <v>0.70611685802635826</v>
      </c>
      <c r="C15" s="97">
        <f>1/(1-D4*B4/(1-D4*B4/(1-D4*B4/(1-D4*B4/(1-D4*B4/(1-D4*B4/(1-D4*B4/(1-D4*B4))))))))</f>
        <v>1.691470300903394</v>
      </c>
      <c r="D15" s="128">
        <f>C15*D4*C14</f>
        <v>1.6563851501916202</v>
      </c>
      <c r="E15" s="1">
        <f>D15*D4*C13</f>
        <v>1.6074254437992044</v>
      </c>
      <c r="F15" s="1">
        <f>E15*D4*C12</f>
        <v>1.5391044361534483</v>
      </c>
      <c r="G15" s="1">
        <f>F15*D4*C11</f>
        <v>1.4437656273722239</v>
      </c>
      <c r="H15" s="1">
        <f>G15*D4*C10</f>
        <v>1.3107247257076613</v>
      </c>
      <c r="I15" s="1">
        <f>H15*D4*C9</f>
        <v>1.1250722957896819</v>
      </c>
      <c r="J15" s="1">
        <f>I15*D4*C8</f>
        <v>0.86600290958429005</v>
      </c>
      <c r="K15" s="1">
        <f>J15*D4</f>
        <v>0.50448355377251564</v>
      </c>
      <c r="L15" s="1">
        <f>K15*D4</f>
        <v>0.29388314197364163</v>
      </c>
      <c r="M15" s="9"/>
      <c r="N15">
        <f>B15+L15</f>
        <v>0.99999999999999989</v>
      </c>
      <c r="R15" s="168">
        <f>B15-L15</f>
        <v>0.41223371605271664</v>
      </c>
      <c r="S15" s="93">
        <f>SUM(C15:K15)*B4*F4</f>
        <v>287.4971286349604</v>
      </c>
      <c r="T15" s="9">
        <f>SUM(C15:K15)*D4*H4</f>
        <v>-287.87547947454937</v>
      </c>
      <c r="U15" s="239">
        <f t="shared" si="0"/>
        <v>-0.37835083958896121</v>
      </c>
      <c r="V15" s="93">
        <f>S15/B4</f>
        <v>688.68608524693479</v>
      </c>
      <c r="W15" s="9">
        <f>T15/D4</f>
        <v>-494.17072362154437</v>
      </c>
    </row>
    <row r="16" spans="1:23" ht="17" thickBot="1" x14ac:dyDescent="0.25">
      <c r="A16" s="99">
        <v>10</v>
      </c>
      <c r="B16" s="129">
        <f>C16*B4</f>
        <v>0.70916938988868072</v>
      </c>
      <c r="C16" s="129">
        <f>1/(1-D4*B4/(1-D4*B4/(1-D4*B4/(1-D4*B4/(1-D4*B4/(1-D4*B4/(1-D4*B4/(1-D4*B4/(1-D4*B4)))))))))</f>
        <v>1.6987824999098184</v>
      </c>
      <c r="D16" s="137">
        <f>C16*D4*C15</f>
        <v>1.6739011849853973</v>
      </c>
      <c r="E16" s="109">
        <f>D16*D4*C14</f>
        <v>1.6391804598739586</v>
      </c>
      <c r="F16" s="109">
        <f>E16*D4*C13</f>
        <v>1.5907292925652379</v>
      </c>
      <c r="G16" s="109">
        <f>F16*D4*C12</f>
        <v>1.5231179277091433</v>
      </c>
      <c r="H16" s="109">
        <f>G16*D4*C11</f>
        <v>1.4287693926454454</v>
      </c>
      <c r="I16" s="109">
        <f>H16*D4*C10</f>
        <v>1.2971103721891615</v>
      </c>
      <c r="J16" s="109">
        <f>I16*D4*C9</f>
        <v>1.1133862936350487</v>
      </c>
      <c r="K16" s="109">
        <f>J16*D4*C8</f>
        <v>0.85700783264106362</v>
      </c>
      <c r="L16" s="109">
        <f>K16*D4</f>
        <v>0.49924353860333515</v>
      </c>
      <c r="M16" s="10">
        <f>L16*D4</f>
        <v>0.29083061011131911</v>
      </c>
      <c r="N16">
        <f>B16+M16</f>
        <v>0.99999999999999978</v>
      </c>
      <c r="R16" s="169">
        <f>B16-M16</f>
        <v>0.41833877977736161</v>
      </c>
      <c r="S16" s="94">
        <f>SUM(C16:L16)*B4*F4</f>
        <v>326.09616468807286</v>
      </c>
      <c r="T16" s="10">
        <f>SUM(C16:L16)*D4*H4</f>
        <v>-326.52531247915613</v>
      </c>
      <c r="U16" s="240">
        <f t="shared" si="0"/>
        <v>-0.42914779108326684</v>
      </c>
      <c r="V16" s="94">
        <f>S16/B4</f>
        <v>781.14829229553345</v>
      </c>
      <c r="W16" s="10">
        <f>T16/D4</f>
        <v>-560.51752043313923</v>
      </c>
    </row>
    <row r="19" spans="1:23" x14ac:dyDescent="0.2">
      <c r="A19" s="436" t="s">
        <v>126</v>
      </c>
      <c r="B19" s="436"/>
      <c r="C19" s="436"/>
      <c r="D19" s="436"/>
      <c r="E19" s="436"/>
      <c r="F19" s="436"/>
      <c r="G19" s="436"/>
      <c r="H19" s="436"/>
      <c r="I19" s="436"/>
      <c r="J19" s="436"/>
      <c r="K19" s="436"/>
      <c r="L19" s="436"/>
      <c r="M19" s="436"/>
      <c r="N19" s="436"/>
      <c r="O19" s="436"/>
      <c r="P19" s="436"/>
      <c r="Q19" s="436"/>
      <c r="R19" s="436"/>
      <c r="S19" s="436"/>
      <c r="T19" s="436"/>
      <c r="U19" s="436"/>
      <c r="V19" s="436"/>
      <c r="W19" s="436"/>
    </row>
    <row r="20" spans="1:23" x14ac:dyDescent="0.2">
      <c r="A20" t="s">
        <v>120</v>
      </c>
      <c r="B20">
        <f>$C$1</f>
        <v>0.41745743785701095</v>
      </c>
      <c r="C20" t="s">
        <v>121</v>
      </c>
      <c r="D20">
        <f>$E$1</f>
        <v>0.58254256214298905</v>
      </c>
      <c r="E20" t="s">
        <v>46</v>
      </c>
      <c r="F20">
        <f>G1</f>
        <v>58.639357099169693</v>
      </c>
      <c r="G20" t="s">
        <v>150</v>
      </c>
      <c r="H20">
        <f>I1</f>
        <v>-42.077013244733351</v>
      </c>
      <c r="I20" t="s">
        <v>47</v>
      </c>
      <c r="J20">
        <f>B20*F20+D20*H20</f>
        <v>-3.2215330709743029E-2</v>
      </c>
    </row>
    <row r="21" spans="1:23" ht="17" thickBot="1" x14ac:dyDescent="0.25"/>
    <row r="22" spans="1:23" ht="17" thickBot="1" x14ac:dyDescent="0.25">
      <c r="A22" s="102"/>
      <c r="B22" s="115">
        <v>2</v>
      </c>
      <c r="C22" s="102">
        <v>1</v>
      </c>
      <c r="D22" s="138">
        <v>0</v>
      </c>
      <c r="E22" s="135">
        <v>-1</v>
      </c>
      <c r="F22" s="116">
        <v>-2</v>
      </c>
      <c r="G22" s="116">
        <v>-3</v>
      </c>
      <c r="H22" s="116">
        <v>-4</v>
      </c>
      <c r="I22" s="116">
        <v>-5</v>
      </c>
      <c r="J22" s="116">
        <v>-6</v>
      </c>
      <c r="K22" s="116">
        <v>-7</v>
      </c>
      <c r="L22" s="116">
        <v>-8</v>
      </c>
      <c r="M22" s="116">
        <v>-9</v>
      </c>
      <c r="N22" s="104">
        <v>-10</v>
      </c>
      <c r="O22" t="s">
        <v>131</v>
      </c>
      <c r="R22" s="166" t="s">
        <v>48</v>
      </c>
      <c r="S22" s="148" t="s">
        <v>127</v>
      </c>
      <c r="T22" s="149" t="s">
        <v>132</v>
      </c>
      <c r="U22" s="165" t="s">
        <v>47</v>
      </c>
      <c r="V22" s="159" t="s">
        <v>46</v>
      </c>
      <c r="W22" s="152" t="s">
        <v>196</v>
      </c>
    </row>
    <row r="23" spans="1:23" x14ac:dyDescent="0.2">
      <c r="A23" s="100">
        <v>1</v>
      </c>
      <c r="B23" s="107">
        <f>C23*B20</f>
        <v>0.23026910108345741</v>
      </c>
      <c r="C23" s="95">
        <f>D23*B20</f>
        <v>0.55159898998453116</v>
      </c>
      <c r="D23" s="95">
        <f>1/(1-B20*D20)</f>
        <v>1.3213298889010736</v>
      </c>
      <c r="E23" s="136">
        <f>D23*D20</f>
        <v>0.76973089891654245</v>
      </c>
      <c r="F23" s="108"/>
      <c r="G23" s="108"/>
      <c r="H23" s="108"/>
      <c r="I23" s="108"/>
      <c r="J23" s="108"/>
      <c r="K23" s="108"/>
      <c r="L23" s="108"/>
      <c r="M23" s="108"/>
      <c r="N23" s="57"/>
      <c r="O23">
        <f>E23+B23</f>
        <v>0.99999999999999989</v>
      </c>
      <c r="R23" s="170">
        <f>B23-E23</f>
        <v>-0.53946179783308501</v>
      </c>
      <c r="S23" s="107">
        <f>SUM(C23:D23)*B20*F20</f>
        <v>45.848242196581907</v>
      </c>
      <c r="T23" s="57">
        <f>SUM(C23:D23)*D20*H20</f>
        <v>-45.908579219811038</v>
      </c>
      <c r="U23" s="238">
        <f>S23+T23</f>
        <v>-6.0337023229131148E-2</v>
      </c>
      <c r="V23" s="280">
        <f>S23/B20</f>
        <v>109.82734535032051</v>
      </c>
      <c r="W23" s="57">
        <f>T23/D20</f>
        <v>-78.80725324331317</v>
      </c>
    </row>
    <row r="24" spans="1:23" x14ac:dyDescent="0.2">
      <c r="A24" s="98">
        <v>2</v>
      </c>
      <c r="B24" s="93">
        <f>C24*B20</f>
        <v>0.33929459588340749</v>
      </c>
      <c r="C24" s="97">
        <f>D24*B20</f>
        <v>0.81276452427139145</v>
      </c>
      <c r="D24" s="97">
        <f>1/(1-B20*D20*2)</f>
        <v>1.9469398567759679</v>
      </c>
      <c r="E24" s="128">
        <f>D24*D20</f>
        <v>1.1341753325045765</v>
      </c>
      <c r="F24" s="1">
        <f>E24*D20</f>
        <v>0.66070540411659251</v>
      </c>
      <c r="G24" s="1"/>
      <c r="H24" s="1"/>
      <c r="I24" s="1"/>
      <c r="J24" s="1"/>
      <c r="K24" s="1"/>
      <c r="L24" s="1"/>
      <c r="M24" s="1"/>
      <c r="N24" s="9"/>
      <c r="O24">
        <f>F24+B24</f>
        <v>1</v>
      </c>
      <c r="R24" s="171">
        <f>B24-F24</f>
        <v>-0.32141080823318502</v>
      </c>
      <c r="S24" s="93">
        <f>SUM(C24:E24)*B20*F20</f>
        <v>95.319978352573798</v>
      </c>
      <c r="T24" s="9">
        <f>SUM(C24:E24)*D20*H20</f>
        <v>-95.445420975289835</v>
      </c>
      <c r="U24" s="239">
        <f>S24+T24</f>
        <v>-0.12544262271603657</v>
      </c>
      <c r="V24" s="93">
        <f>S24/B20</f>
        <v>228.33460302418459</v>
      </c>
      <c r="W24" s="9">
        <f>T24/D20</f>
        <v>-163.84282828052332</v>
      </c>
    </row>
    <row r="25" spans="1:23" x14ac:dyDescent="0.2">
      <c r="A25" s="98">
        <v>3</v>
      </c>
      <c r="B25" s="93">
        <f>C25*B20</f>
        <v>0.40017763744625984</v>
      </c>
      <c r="C25" s="97">
        <f>D25*B20</f>
        <v>0.95860703668509106</v>
      </c>
      <c r="D25" s="97">
        <f>1/(1-B20*D20-D20*B20/(1-D20*B20))</f>
        <v>2.2962988552941694</v>
      </c>
      <c r="E25" s="128">
        <f>D25*D20/(1-B20*D20)</f>
        <v>1.7675321820666086</v>
      </c>
      <c r="F25" s="1">
        <f>E25*(D20)</f>
        <v>1.0296627260112703</v>
      </c>
      <c r="G25" s="1">
        <f>F25*D20</f>
        <v>0.59982236255373989</v>
      </c>
      <c r="H25" s="1"/>
      <c r="I25" s="1"/>
      <c r="J25" s="1"/>
      <c r="K25" s="1"/>
      <c r="L25" s="1"/>
      <c r="M25" s="1"/>
      <c r="N25" s="9"/>
      <c r="O25">
        <f>G25+B25</f>
        <v>0.99999999999999978</v>
      </c>
      <c r="R25" s="171">
        <f>B25-G25</f>
        <v>-0.19964472510748005</v>
      </c>
      <c r="S25" s="93">
        <f>SUM(C25:F25)*B20*F20</f>
        <v>148.15201282188931</v>
      </c>
      <c r="T25" s="9">
        <f>SUM(C25:F25)*D20*H20</f>
        <v>-148.34698325065187</v>
      </c>
      <c r="U25" s="239">
        <f t="shared" ref="U25:U32" si="1">S25+T25</f>
        <v>-0.19497042876255932</v>
      </c>
      <c r="V25" s="93">
        <f>S25/B20</f>
        <v>354.89130001472125</v>
      </c>
      <c r="W25" s="9">
        <f>T25/D20</f>
        <v>-254.6543255224656</v>
      </c>
    </row>
    <row r="26" spans="1:23" x14ac:dyDescent="0.2">
      <c r="A26" s="98">
        <v>4</v>
      </c>
      <c r="B26" s="93">
        <f>C26*B20</f>
        <v>0.43733323792593504</v>
      </c>
      <c r="C26" s="97">
        <f>D26*B20</f>
        <v>1.0476115605244816</v>
      </c>
      <c r="D26" s="97">
        <f>1/(1-B20*D20-D20*B20/(1-D20*B20/(1-D20*B20)))</f>
        <v>2.5095050788945659</v>
      </c>
      <c r="E26" s="128">
        <f>D26*D20/(1-D20*B20/(1-D20*B20))</f>
        <v>2.154056137823626</v>
      </c>
      <c r="F26" s="1">
        <f>E26*D20/(1-B20*D20)</f>
        <v>1.6580435672836753</v>
      </c>
      <c r="G26" s="1">
        <f>F26*D20</f>
        <v>0.96588094783013367</v>
      </c>
      <c r="H26" s="1">
        <f>G26*D20</f>
        <v>0.56266676207406485</v>
      </c>
      <c r="I26" s="1"/>
      <c r="J26" s="1"/>
      <c r="K26" s="1"/>
      <c r="L26" s="1"/>
      <c r="M26" s="1"/>
      <c r="N26" s="9"/>
      <c r="O26">
        <f>H26+B26</f>
        <v>0.99999999999999989</v>
      </c>
      <c r="R26" s="171">
        <f>B26-H26</f>
        <v>-0.12533352414812982</v>
      </c>
      <c r="S26" s="93">
        <f>SUM(C26:G26)*B20*F20</f>
        <v>204.03847882329285</v>
      </c>
      <c r="T26" s="9">
        <f>SUM(C26:G26)*D20*H20</f>
        <v>-204.306996739064</v>
      </c>
      <c r="U26" s="239">
        <f t="shared" si="1"/>
        <v>-0.26851791577115591</v>
      </c>
      <c r="V26" s="93">
        <f>S26/B20</f>
        <v>488.76474658281415</v>
      </c>
      <c r="W26" s="9">
        <f>T26/D20</f>
        <v>-350.71599916662478</v>
      </c>
    </row>
    <row r="27" spans="1:23" x14ac:dyDescent="0.2">
      <c r="A27" s="98">
        <v>5</v>
      </c>
      <c r="B27" s="93">
        <f>C27*B20</f>
        <v>0.46124847474265235</v>
      </c>
      <c r="C27" s="97">
        <f>D27*B20</f>
        <v>1.1048994050996903</v>
      </c>
      <c r="D27" s="97">
        <f>1/(1-B20*D20-D20*B20/(1-D20*B20/(1-D20*B20/(1-D20*B20))))</f>
        <v>2.6467354630728717</v>
      </c>
      <c r="E27" s="128">
        <f>D27*D20/(1-D20*B20/(1-D20*B20/(1-D20*B20)))</f>
        <v>2.4028426415519131</v>
      </c>
      <c r="F27" s="1">
        <f>E27*D20/(1-B20*D20/(1-B20*D20))</f>
        <v>2.0625014803871977</v>
      </c>
      <c r="G27" s="1">
        <f>F27*D20/(1-B20*D20)</f>
        <v>1.5875711185151373</v>
      </c>
      <c r="H27" s="1">
        <f>G27*D20</f>
        <v>0.92482774696401904</v>
      </c>
      <c r="I27" s="1">
        <f>H27*D20</f>
        <v>0.5387515252573476</v>
      </c>
      <c r="J27" s="1"/>
      <c r="K27" s="1"/>
      <c r="L27" s="1"/>
      <c r="M27" s="1"/>
      <c r="N27" s="9"/>
      <c r="O27">
        <f>I27+B27</f>
        <v>1</v>
      </c>
      <c r="R27" s="171">
        <f>B27-I27</f>
        <v>-7.7503050514695249E-2</v>
      </c>
      <c r="S27" s="93">
        <f>SUM(C27:H27)*B20*F20</f>
        <v>262.64911609161902</v>
      </c>
      <c r="T27" s="9">
        <f>SUM(C27:H27)*D20*H20</f>
        <v>-262.99476654754665</v>
      </c>
      <c r="U27" s="239">
        <f t="shared" si="1"/>
        <v>-0.34565045592762544</v>
      </c>
      <c r="V27" s="93">
        <f>S27/B20</f>
        <v>629.16381952591428</v>
      </c>
      <c r="W27" s="9">
        <f>T27/D20</f>
        <v>-451.46017413744403</v>
      </c>
    </row>
    <row r="28" spans="1:23" x14ac:dyDescent="0.2">
      <c r="A28" s="98">
        <v>6</v>
      </c>
      <c r="B28" s="93">
        <f>C28*B20</f>
        <v>0.47717298148675991</v>
      </c>
      <c r="C28" s="97">
        <f>D28*B20</f>
        <v>1.1430458250697235</v>
      </c>
      <c r="D28" s="97">
        <f>1/(1-B20*D20-D20*B20/(1-D20*B20/(1-D20*B20/(1-D20*B20/(1-D20*B20)))))</f>
        <v>2.7381134492116623</v>
      </c>
      <c r="E28" s="128">
        <f>D28*D20/(1-B20*D20/(1-D20*B20/(1-D20*B20/(1-D20*B20))))</f>
        <v>2.56850281823453</v>
      </c>
      <c r="F28" s="1">
        <f>E28*D20/(1-D20*B20/(1-D20*B20/(1-D20*B20)))</f>
        <v>2.3318190210950704</v>
      </c>
      <c r="G28" s="1">
        <f>F28*D20/(1-D20*B20/(1-D20*B20))</f>
        <v>2.0015377202967386</v>
      </c>
      <c r="H28" s="1">
        <f>G28*D20/(1-D20*B20)</f>
        <v>1.5406454286593758</v>
      </c>
      <c r="I28" s="1">
        <f>H28*D20</f>
        <v>0.89749153536511639</v>
      </c>
      <c r="J28" s="1">
        <f>I28*D20</f>
        <v>0.52282701851323998</v>
      </c>
      <c r="K28" s="1"/>
      <c r="L28" s="1"/>
      <c r="M28" s="1"/>
      <c r="N28" s="9"/>
      <c r="O28">
        <f>J28+B28</f>
        <v>0.99999999999999989</v>
      </c>
      <c r="R28" s="171">
        <f>B28-J28</f>
        <v>-4.5654037026480077E-2</v>
      </c>
      <c r="S28" s="93">
        <f>SUM(C28:I28)*B20*F20</f>
        <v>323.6464341897539</v>
      </c>
      <c r="T28" s="9">
        <f>SUM(C28:I28)*D20*H20</f>
        <v>-324.07235809614934</v>
      </c>
      <c r="U28" s="239">
        <f t="shared" si="1"/>
        <v>-0.42592390639543964</v>
      </c>
      <c r="V28" s="93">
        <f>S28/B20</f>
        <v>775.28007609870508</v>
      </c>
      <c r="W28" s="9">
        <f>T28/D20</f>
        <v>-556.30674762027695</v>
      </c>
    </row>
    <row r="29" spans="1:23" x14ac:dyDescent="0.2">
      <c r="A29" s="98">
        <v>7</v>
      </c>
      <c r="B29" s="93">
        <f>C29*B20</f>
        <v>0.4880176677522694</v>
      </c>
      <c r="C29" s="97">
        <f>D29*B20</f>
        <v>1.1690237698422012</v>
      </c>
      <c r="D29" s="97">
        <f>1/(1-B20*D20-D20*B20/(1-D20*B20/(1-D20*B20/(1-D20*B20/(1-D20*B20/(1-D20*B20))))))</f>
        <v>2.8003424153688683</v>
      </c>
      <c r="E29" s="128">
        <f>D29*D20/(1-D20*B20/(1-D20*B20/(1-D20*B20/(1-D20*B20/(1-D20*B20)))))</f>
        <v>2.6813184094286893</v>
      </c>
      <c r="F29" s="1">
        <f>E29*D20/(1-D20*B20/(1-D20*B20/(1-D20*B20/(1-D20*B20))))</f>
        <v>2.5152259097169858</v>
      </c>
      <c r="G29" s="1">
        <f>F29*D20/(1-D20*B20/(1-D20*B20/(1-D20*B20)))</f>
        <v>2.2834515021714421</v>
      </c>
      <c r="H29" s="1">
        <f>G29*D20/(1-D20*B20/(1-D20*B20))</f>
        <v>1.9600210276687893</v>
      </c>
      <c r="I29" s="1">
        <f>H29*D20/(1-D20*B20)</f>
        <v>1.5086887475228228</v>
      </c>
      <c r="J29" s="1">
        <f>I29*D20</f>
        <v>0.8788754084582423</v>
      </c>
      <c r="K29" s="1">
        <f>J29*D20</f>
        <v>0.51198233224773049</v>
      </c>
      <c r="L29" s="1"/>
      <c r="M29" s="1"/>
      <c r="N29" s="9"/>
      <c r="O29">
        <f>K29+B29</f>
        <v>0.99999999999999989</v>
      </c>
      <c r="R29" s="171">
        <f>B29-K29</f>
        <v>-2.3964664495461085E-2</v>
      </c>
      <c r="S29" s="93">
        <f>SUM(C29:J29)*B20*F20</f>
        <v>386.70035413882556</v>
      </c>
      <c r="T29" s="9">
        <f>SUM(C29:J29)*D20*H20</f>
        <v>-387.20925801676157</v>
      </c>
      <c r="U29" s="239">
        <f t="shared" si="1"/>
        <v>-0.50890387793600667</v>
      </c>
      <c r="V29" s="93">
        <f>S29/B20</f>
        <v>926.32282736157549</v>
      </c>
      <c r="W29" s="9">
        <f>T29/D20</f>
        <v>-664.68835614747479</v>
      </c>
    </row>
    <row r="30" spans="1:23" x14ac:dyDescent="0.2">
      <c r="A30" s="98">
        <v>8</v>
      </c>
      <c r="B30" s="93">
        <f>C30*B20</f>
        <v>0.49551644622748425</v>
      </c>
      <c r="C30" s="97">
        <f>D30*B20</f>
        <v>1.1869867471308784</v>
      </c>
      <c r="D30" s="97">
        <f>1/(1-B20*D20-D20*B20/(1-D20*B20/(1-D20*B20/(1-D20*B20/(1-D20*B20/(1-D20*B20/(1-D20*B20)))))))</f>
        <v>2.8433718973224988</v>
      </c>
      <c r="E30" s="128">
        <f>D30*D20/(1-D20*B20/(1-D20*B20/(1-D20*B20/(1-D20*B20/(1-D20*B20/(1-D20*B20))))))</f>
        <v>2.759327040218309</v>
      </c>
      <c r="F30" s="1">
        <f>E30*D20/(1-D20*B20/(1-D20*B20/(1-D20*B20/(1-D20*B20/(1-D20*B20)))))</f>
        <v>2.6420463261801368</v>
      </c>
      <c r="G30" s="1">
        <f>F30*D20/(1-D20*B20/(1-D20*B20/(1-D20*B20/(1-D20*B20))))</f>
        <v>2.4783865097531566</v>
      </c>
      <c r="H30" s="1">
        <f>G30*D20/(1-D20*B20/(1-D20*B20/(1-D20*B20)))</f>
        <v>2.2500067993073696</v>
      </c>
      <c r="I30" s="1">
        <f>H30*D20/(1-D20*B20/(1-D20*B20))</f>
        <v>1.9313134677248276</v>
      </c>
      <c r="J30" s="1">
        <f>I30*D20/(1-D20*B20)</f>
        <v>1.4865916516014566</v>
      </c>
      <c r="K30" s="1">
        <f>J30*D20</f>
        <v>0.86600290958429027</v>
      </c>
      <c r="L30" s="1">
        <f>K30*D20</f>
        <v>0.50448355377251575</v>
      </c>
      <c r="M30" s="1"/>
      <c r="N30" s="9"/>
      <c r="O30">
        <f>L30+B30</f>
        <v>1</v>
      </c>
      <c r="R30" s="171">
        <f>B30-L30</f>
        <v>-8.9671075450314941E-3</v>
      </c>
      <c r="S30" s="93">
        <f>SUM(C30:K30)*B20*F20</f>
        <v>451.49952974285719</v>
      </c>
      <c r="T30" s="9">
        <f>SUM(C30:K30)*D20*H20</f>
        <v>-452.09371037681115</v>
      </c>
      <c r="U30" s="239">
        <f t="shared" si="1"/>
        <v>-0.59418063395395393</v>
      </c>
      <c r="V30" s="93">
        <f>S30/B20</f>
        <v>1081.5462578906222</v>
      </c>
      <c r="W30" s="9">
        <f>T30/D20</f>
        <v>-776.06983550472603</v>
      </c>
    </row>
    <row r="31" spans="1:23" x14ac:dyDescent="0.2">
      <c r="A31" s="98">
        <v>9</v>
      </c>
      <c r="B31" s="93">
        <f>C31*B20</f>
        <v>0.50075646139666463</v>
      </c>
      <c r="C31" s="97">
        <f>D31*B20</f>
        <v>1.1995389613064831</v>
      </c>
      <c r="D31" s="97">
        <f>1/(1-B20*D20-D20*B20/(1-D20*B20/(1-D20*B20/(1-D20*B20/(1-D20*B20/(1-D20*B20/(1-D20*B20/(1-D20*B20))))))))</f>
        <v>2.8734401462918804</v>
      </c>
      <c r="E31" s="128">
        <f>D31*D20/(1-D20*B20/(1-D20*B20/(1-D20*B20/(1-D20*B20/(1-D20*B20/(1-D20*B20/(1-D20*B20)))))))</f>
        <v>2.8138381062560205</v>
      </c>
      <c r="F31" s="1">
        <f>E31*D20/(1-D20*B20/(1-D20*B20/(1-D20*B20/(1-D20*B20/(1-D20*B20/(1-D20*B20))))))</f>
        <v>2.7306662138358613</v>
      </c>
      <c r="G31" s="1">
        <f>F31*D20/(1-D20*B20/(1-D20*B20/(1-D20*B20/(1-D20*B20/(1-D20*B20)))))</f>
        <v>2.6146036816710461</v>
      </c>
      <c r="H31" s="1">
        <f>G31*D20/(1-D20*B20/(1-D20*B20/(1-D20*B20/(1-D20*B20))))</f>
        <v>2.4526437817512536</v>
      </c>
      <c r="I31" s="1">
        <f>H31*D20/(1-D20*B20/(1-D20*B20/(1-D20*B20)))</f>
        <v>2.2266362262312716</v>
      </c>
      <c r="J31" s="1">
        <f>I31*D20/(1-D20*B20/(1-D20*B20))</f>
        <v>1.9112531272208744</v>
      </c>
      <c r="K31" s="1">
        <f>J31*D20/(1-D20*B20)</f>
        <v>1.4711505876727764</v>
      </c>
      <c r="L31" s="1">
        <f>K31*D20</f>
        <v>0.85700783264106317</v>
      </c>
      <c r="M31" s="1">
        <f>L31*D20</f>
        <v>0.49924353860333492</v>
      </c>
      <c r="N31" s="9"/>
      <c r="O31">
        <f>M31+B31</f>
        <v>0.99999999999999956</v>
      </c>
      <c r="R31" s="171">
        <f>B31-M31</f>
        <v>1.5129227933297074E-3</v>
      </c>
      <c r="S31" s="93">
        <f>SUM(C31:L31)*B20*F20</f>
        <v>517.7591278589482</v>
      </c>
      <c r="T31" s="9">
        <f>SUM(C31:L31)*D20*H20</f>
        <v>-518.44050718840595</v>
      </c>
      <c r="U31" s="239">
        <f t="shared" si="1"/>
        <v>-0.68137932945774082</v>
      </c>
      <c r="V31" s="93">
        <f>S31/B20</f>
        <v>1240.2680630553118</v>
      </c>
      <c r="W31" s="9">
        <f>T31/D20</f>
        <v>-889.96159401851776</v>
      </c>
    </row>
    <row r="32" spans="1:23" ht="17" thickBot="1" x14ac:dyDescent="0.25">
      <c r="A32" s="99">
        <v>10</v>
      </c>
      <c r="B32" s="94">
        <f>C32*B20</f>
        <v>0.50444506409312206</v>
      </c>
      <c r="C32" s="129">
        <f>D32*B20</f>
        <v>1.2083748386006874</v>
      </c>
      <c r="D32" s="129">
        <f>1/(1-B20*D20-D20*B20/(1-D20*B20/(1-D20*B20/(1-D20*B20/(1-D20*B20/(1-D20*B20/(1-D20*B20/(1-D20*B20/(1-D20*B20)))))))))</f>
        <v>2.8946060820087349</v>
      </c>
      <c r="E32" s="137">
        <f>D32*D20/(1-D20*B20/(1-D20*B20/(1-D20*B20/(1-D20*B20/(1-D20*B20/(1-D20*B20/(1-D20*B20/(1-D20*B20))))))))</f>
        <v>2.8522100686801144</v>
      </c>
      <c r="F32" s="109">
        <f>E32*D20/(1-D20*B20/(1-D20*B20/(1-D20*B20/(1-D20*B20/(1-D20*B20/(1-D20*B20/(1-D20*B20)))))))</f>
        <v>2.7930483913702413</v>
      </c>
      <c r="G32" s="109">
        <f>F32*D20/(1-D20*B20/(1-D20*B20/(1-D20*B20/(1-D20*B20/(1-D20*B20/(1-D20*B20))))))</f>
        <v>2.7104910047832647</v>
      </c>
      <c r="H32" s="109">
        <f>G32*D20/(1-D20*B20/(1-D20*B20/(1-D20*B20/(1-D20*B20/(1-D20*B20)))))</f>
        <v>2.5952859871098708</v>
      </c>
      <c r="I32" s="109">
        <f>H32*D20/(1-D20*B20/(1-D20*B20/(1-D20*B20/(1-D20*B20))))</f>
        <v>2.4345227090336645</v>
      </c>
      <c r="J32" s="109">
        <f>I32*D20/(1-D20*B20/(1-D20*B20/(1-D20*B20)))</f>
        <v>2.2101849839957013</v>
      </c>
      <c r="K32" s="109">
        <f>J32*D20/(1-D20*B20/(1-D20*B20))</f>
        <v>1.8971320562533818</v>
      </c>
      <c r="L32" s="109">
        <f>K32*D20/(1-D20*B20)</f>
        <v>1.4602811630233044</v>
      </c>
      <c r="M32" s="109">
        <f>L32*D20</f>
        <v>0.85067593015673959</v>
      </c>
      <c r="N32" s="10">
        <f>M32*D20</f>
        <v>0.49555493590687749</v>
      </c>
      <c r="O32">
        <f>N32+B32</f>
        <v>0.99999999999999956</v>
      </c>
      <c r="R32" s="172">
        <f>B32-N32</f>
        <v>8.8901281862445725E-3</v>
      </c>
      <c r="S32" s="94">
        <f>SUM(C32:M32)*B20*F20</f>
        <v>585.22529861499993</v>
      </c>
      <c r="T32" s="10">
        <f>SUM(C32:M32)*D20*H20</f>
        <v>-585.99546450893774</v>
      </c>
      <c r="U32" s="240">
        <f t="shared" si="1"/>
        <v>-0.77016589393781487</v>
      </c>
      <c r="V32" s="94">
        <f>S32/B20</f>
        <v>1401.880157218455</v>
      </c>
      <c r="W32" s="10">
        <f>T32/D20</f>
        <v>-1005.9272962875821</v>
      </c>
    </row>
    <row r="34" spans="1:23" x14ac:dyDescent="0.2">
      <c r="A34" s="436" t="s">
        <v>136</v>
      </c>
      <c r="B34" s="436"/>
      <c r="C34" s="436"/>
      <c r="D34" s="436"/>
      <c r="E34" s="436"/>
      <c r="F34" s="436"/>
      <c r="G34" s="436"/>
      <c r="H34" s="436"/>
      <c r="I34" s="436"/>
      <c r="J34" s="436"/>
      <c r="K34" s="436"/>
      <c r="L34" s="436"/>
      <c r="M34" s="436"/>
      <c r="N34" s="436"/>
      <c r="O34" s="436"/>
      <c r="P34" s="436"/>
      <c r="Q34" s="436"/>
      <c r="R34" s="436"/>
      <c r="S34" s="436"/>
      <c r="T34" s="436"/>
      <c r="U34" s="436"/>
      <c r="V34" s="436"/>
      <c r="W34" s="436"/>
    </row>
    <row r="35" spans="1:23" x14ac:dyDescent="0.2">
      <c r="A35" t="s">
        <v>120</v>
      </c>
      <c r="B35">
        <f>$C$1</f>
        <v>0.41745743785701095</v>
      </c>
      <c r="C35" t="s">
        <v>121</v>
      </c>
      <c r="D35">
        <f>$E$1</f>
        <v>0.58254256214298905</v>
      </c>
      <c r="E35" t="s">
        <v>46</v>
      </c>
      <c r="F35">
        <f>G1</f>
        <v>58.639357099169693</v>
      </c>
      <c r="G35" t="s">
        <v>173</v>
      </c>
      <c r="H35">
        <f>I1</f>
        <v>-42.077013244733351</v>
      </c>
      <c r="I35" t="s">
        <v>47</v>
      </c>
      <c r="J35">
        <f>B35*F35+D35*H35</f>
        <v>-3.2215330709743029E-2</v>
      </c>
    </row>
    <row r="36" spans="1:23" ht="17" thickBot="1" x14ac:dyDescent="0.25"/>
    <row r="37" spans="1:23" ht="17" thickBot="1" x14ac:dyDescent="0.25">
      <c r="A37" s="102"/>
      <c r="B37" s="102">
        <v>3</v>
      </c>
      <c r="C37" s="138">
        <v>2</v>
      </c>
      <c r="D37" s="112">
        <v>1</v>
      </c>
      <c r="E37" s="138">
        <v>0</v>
      </c>
      <c r="F37" s="135">
        <v>-1</v>
      </c>
      <c r="G37" s="116">
        <v>-2</v>
      </c>
      <c r="H37" s="116">
        <v>-3</v>
      </c>
      <c r="I37" s="116">
        <v>-4</v>
      </c>
      <c r="J37" s="116">
        <v>-5</v>
      </c>
      <c r="K37" s="116">
        <v>-6</v>
      </c>
      <c r="L37" s="116">
        <v>-7</v>
      </c>
      <c r="M37" s="116">
        <v>-8</v>
      </c>
      <c r="N37" s="116">
        <v>-9</v>
      </c>
      <c r="O37" s="104">
        <v>-10</v>
      </c>
      <c r="P37" t="s">
        <v>131</v>
      </c>
      <c r="R37" s="166" t="s">
        <v>48</v>
      </c>
      <c r="S37" s="148" t="s">
        <v>127</v>
      </c>
      <c r="T37" s="149" t="s">
        <v>132</v>
      </c>
      <c r="U37" s="165" t="s">
        <v>47</v>
      </c>
      <c r="V37" s="159" t="s">
        <v>46</v>
      </c>
      <c r="W37" s="152" t="s">
        <v>196</v>
      </c>
    </row>
    <row r="38" spans="1:23" x14ac:dyDescent="0.2">
      <c r="A38" s="100">
        <v>1</v>
      </c>
      <c r="B38" s="100">
        <f>C38*$B$35</f>
        <v>0.14164105267621721</v>
      </c>
      <c r="C38" s="95">
        <f>D38*$B$35</f>
        <v>0.33929459588340743</v>
      </c>
      <c r="D38" s="155">
        <f t="shared" ref="D38:D47" si="2">E38*$B$35/(1-$B$35*$D$35)</f>
        <v>0.81276452427139134</v>
      </c>
      <c r="E38" s="155">
        <f>1/(1-D35*B35/(1-D35*B35))</f>
        <v>1.473469928387984</v>
      </c>
      <c r="F38" s="136">
        <f>E38*D35</f>
        <v>0.85835894732378282</v>
      </c>
      <c r="G38" s="108"/>
      <c r="H38" s="108"/>
      <c r="I38" s="108"/>
      <c r="J38" s="108"/>
      <c r="K38" s="108"/>
      <c r="L38" s="108"/>
      <c r="M38" s="108"/>
      <c r="N38" s="108"/>
      <c r="O38" s="57"/>
      <c r="P38">
        <f>F38+B38</f>
        <v>1</v>
      </c>
      <c r="R38" s="170">
        <f>B38-F38</f>
        <v>-0.71671789464756563</v>
      </c>
      <c r="S38" s="107">
        <f>SUM(C38:E38)*B35*F35</f>
        <v>64.271469711852887</v>
      </c>
      <c r="T38" s="57">
        <f>SUM(C38:E38)*D35*H35</f>
        <v>-64.356051998439753</v>
      </c>
      <c r="U38" s="238">
        <f>S38+T38</f>
        <v>-8.4582286586865507E-2</v>
      </c>
      <c r="V38" s="280">
        <f>S38/B35</f>
        <v>153.95933545174344</v>
      </c>
      <c r="W38" s="57">
        <f>T38/D35</f>
        <v>-110.47442054996682</v>
      </c>
    </row>
    <row r="39" spans="1:23" x14ac:dyDescent="0.2">
      <c r="A39" s="98">
        <v>2</v>
      </c>
      <c r="B39" s="98">
        <f>C39*$B$35</f>
        <v>0.22073758062975282</v>
      </c>
      <c r="C39" s="97">
        <f>D39*$B$35</f>
        <v>0.52876667322756066</v>
      </c>
      <c r="D39" s="156">
        <f t="shared" si="2"/>
        <v>1.2666361292828989</v>
      </c>
      <c r="E39" s="156">
        <f>1/(1-D35*B35-B35*D35/(1-D35*B35))</f>
        <v>2.2962988552941694</v>
      </c>
      <c r="F39" s="128">
        <f>E39*D35</f>
        <v>1.3376918186090783</v>
      </c>
      <c r="G39" s="1">
        <f>F39*D35</f>
        <v>0.77926241937024698</v>
      </c>
      <c r="H39" s="1"/>
      <c r="I39" s="1"/>
      <c r="J39" s="1"/>
      <c r="K39" s="1"/>
      <c r="L39" s="1"/>
      <c r="M39" s="1"/>
      <c r="N39" s="1"/>
      <c r="O39" s="9"/>
      <c r="P39">
        <f>G39+B39</f>
        <v>0.99999999999999978</v>
      </c>
      <c r="R39" s="171">
        <f>B39-G39</f>
        <v>-0.55852483874049419</v>
      </c>
      <c r="S39" s="93">
        <f>SUM(C39:F39)*B35*F35</f>
        <v>132.90848888788031</v>
      </c>
      <c r="T39" s="9">
        <f>SUM(C39:F39)*D35*H35</f>
        <v>-133.0833985942763</v>
      </c>
      <c r="U39" s="239">
        <f>S39+T39</f>
        <v>-0.17490970639599368</v>
      </c>
      <c r="V39" s="93">
        <f>S39/B35</f>
        <v>318.37614289532581</v>
      </c>
      <c r="W39" s="9">
        <f>T39/D35</f>
        <v>-228.45266121792844</v>
      </c>
    </row>
    <row r="40" spans="1:23" x14ac:dyDescent="0.2">
      <c r="A40" s="98">
        <v>3</v>
      </c>
      <c r="B40" s="98">
        <f t="shared" ref="B40:C40" si="3">C40*$B$35</f>
        <v>0.26900847703260561</v>
      </c>
      <c r="C40" s="97">
        <f t="shared" si="3"/>
        <v>0.64439737476841263</v>
      </c>
      <c r="D40" s="156">
        <f t="shared" si="2"/>
        <v>1.5436241310644319</v>
      </c>
      <c r="E40" s="156">
        <f>1/(1-B35*D35/(1-D35*B35)-D35*B35/(1-D35*B35))</f>
        <v>2.7984535125920385</v>
      </c>
      <c r="F40" s="128">
        <f>E40*D35/(1-B35*D35)</f>
        <v>2.1540561378236256</v>
      </c>
      <c r="G40" s="1">
        <f>F40*(D35)</f>
        <v>1.2548293815276064</v>
      </c>
      <c r="H40" s="1">
        <f>G40*D35</f>
        <v>0.73099152296739411</v>
      </c>
      <c r="I40" s="1"/>
      <c r="J40" s="1"/>
      <c r="K40" s="1"/>
      <c r="L40" s="1"/>
      <c r="M40" s="1"/>
      <c r="N40" s="1"/>
      <c r="O40" s="9"/>
      <c r="P40">
        <f>H40+B40</f>
        <v>0.99999999999999978</v>
      </c>
      <c r="R40" s="171">
        <f>B40-H40</f>
        <v>-0.46198304593478851</v>
      </c>
      <c r="S40" s="93">
        <f>SUM(C40:G40)*B35*F35</f>
        <v>205.51368906896718</v>
      </c>
      <c r="T40" s="9">
        <f>SUM(C40:G40)*D35*H35</f>
        <v>-205.78414838511918</v>
      </c>
      <c r="U40" s="239">
        <f t="shared" ref="U40:U47" si="4">S40+T40</f>
        <v>-0.27045931615199947</v>
      </c>
      <c r="V40" s="93">
        <f>S40/B35</f>
        <v>492.2985445509309</v>
      </c>
      <c r="W40" s="9">
        <f>T40/D35</f>
        <v>-353.25169654231729</v>
      </c>
    </row>
    <row r="41" spans="1:23" x14ac:dyDescent="0.2">
      <c r="A41" s="98">
        <v>4</v>
      </c>
      <c r="B41" s="98">
        <f t="shared" ref="B41:C41" si="5">C41*$B$35</f>
        <v>0.30007808441147005</v>
      </c>
      <c r="C41" s="97">
        <f t="shared" si="5"/>
        <v>0.71882318339301909</v>
      </c>
      <c r="D41" s="156">
        <f t="shared" si="2"/>
        <v>1.7219077161088527</v>
      </c>
      <c r="E41" s="156">
        <f>1/(1-B35*D35/(1-D35*B35)-D35*B35/(1-D35*B35/(1-D35*B35)))</f>
        <v>3.1216658249449321</v>
      </c>
      <c r="F41" s="128">
        <f>E41*D35/(1-D35*B35/(1-D35*B35))</f>
        <v>2.6795097913963595</v>
      </c>
      <c r="G41" s="1">
        <f>F41*D35/(1-B35*D35)</f>
        <v>2.0625014803871973</v>
      </c>
      <c r="H41" s="1">
        <f>G41*D35</f>
        <v>1.2014948968084658</v>
      </c>
      <c r="I41" s="1">
        <f>H41*D35</f>
        <v>0.6999219155885299</v>
      </c>
      <c r="J41" s="1"/>
      <c r="K41" s="1"/>
      <c r="L41" s="1"/>
      <c r="M41" s="1"/>
      <c r="N41" s="1"/>
      <c r="O41" s="9"/>
      <c r="P41">
        <f>I41+B41</f>
        <v>1</v>
      </c>
      <c r="R41" s="171">
        <f>B41-I41</f>
        <v>-0.39984383117705985</v>
      </c>
      <c r="S41" s="93">
        <f>SUM(C41:H41)*B35*F35</f>
        <v>281.65801087133377</v>
      </c>
      <c r="T41" s="9">
        <f>SUM(C41:H41)*D35*H35</f>
        <v>-282.02867733814725</v>
      </c>
      <c r="U41" s="239">
        <f t="shared" si="4"/>
        <v>-0.37066646681347493</v>
      </c>
      <c r="V41" s="93">
        <f>S41/B35</f>
        <v>674.69874849327346</v>
      </c>
      <c r="W41" s="9">
        <f>T41/D35</f>
        <v>-484.13402842301053</v>
      </c>
    </row>
    <row r="42" spans="1:23" x14ac:dyDescent="0.2">
      <c r="A42" s="98">
        <v>5</v>
      </c>
      <c r="B42" s="98">
        <f t="shared" ref="B42:C42" si="6">C42*$B$35</f>
        <v>0.32076649222584069</v>
      </c>
      <c r="C42" s="97">
        <f t="shared" si="6"/>
        <v>0.76838130821784711</v>
      </c>
      <c r="D42" s="156">
        <f t="shared" si="2"/>
        <v>1.8406219138465461</v>
      </c>
      <c r="E42" s="156">
        <f>1/(1-B35*D35/(1-D35*B35)-D35*B35/(1-D35*B35/(1-D35*B35/(1-D35*B35))))</f>
        <v>3.3368841264523779</v>
      </c>
      <c r="F42" s="128">
        <f>E42*D35/(1-D35*B35/(1-D35*B35/(1-D35*B35)))</f>
        <v>3.0293951098718939</v>
      </c>
      <c r="G42" s="1">
        <f>F42*D35/(1-B35*D35/(1-B35*D35))</f>
        <v>2.6003083975374541</v>
      </c>
      <c r="H42" s="1">
        <f>G42*D35/(1-B35*D35)</f>
        <v>2.0015377202967386</v>
      </c>
      <c r="I42" s="1">
        <f>H42*D35</f>
        <v>1.1659809118074995</v>
      </c>
      <c r="J42" s="1">
        <f>I42*D35</f>
        <v>0.67923350777415936</v>
      </c>
      <c r="K42" s="1"/>
      <c r="L42" s="1"/>
      <c r="M42" s="1"/>
      <c r="N42" s="1"/>
      <c r="O42" s="9"/>
      <c r="P42">
        <f>J42+B42</f>
        <v>1</v>
      </c>
      <c r="R42" s="171">
        <f>B42-J42</f>
        <v>-0.35846701554831867</v>
      </c>
      <c r="S42" s="93">
        <f>SUM(C42:I42)*B35*F35</f>
        <v>360.90300179477674</v>
      </c>
      <c r="T42" s="9">
        <f>SUM(C42:I42)*D35*H35</f>
        <v>-361.3779559426236</v>
      </c>
      <c r="U42" s="239">
        <f t="shared" si="4"/>
        <v>-0.47495414784685863</v>
      </c>
      <c r="V42" s="93">
        <f>S42/B35</f>
        <v>864.52646202076903</v>
      </c>
      <c r="W42" s="9">
        <f>T42/D35</f>
        <v>-620.34601319640728</v>
      </c>
    </row>
    <row r="43" spans="1:23" x14ac:dyDescent="0.2">
      <c r="A43" s="98">
        <v>6</v>
      </c>
      <c r="B43" s="98">
        <f t="shared" ref="B43:C43" si="7">C43*$B$35</f>
        <v>0.33485542418995212</v>
      </c>
      <c r="C43" s="97">
        <f t="shared" si="7"/>
        <v>0.80213069363168954</v>
      </c>
      <c r="D43" s="156">
        <f t="shared" si="2"/>
        <v>1.9214670069106261</v>
      </c>
      <c r="E43" s="156">
        <f>1/(1-B35*D35/(1-D35*B35)-D35*B35/(1-D35*B35/(1-D35*B35/(1-D35*B35/(1-D35*B35)))))</f>
        <v>3.4834491030603791</v>
      </c>
      <c r="F43" s="128">
        <f>E43*D35/(1-B35*D35/(1-D35*B35/(1-D35*B35/(1-D35*B35))))</f>
        <v>3.2676691467854106</v>
      </c>
      <c r="G43" s="1">
        <f>F43*D35/(1-D35*B35/(1-D35*B35/(1-D35*B35)))</f>
        <v>2.9665581898629529</v>
      </c>
      <c r="H43" s="1">
        <f>G43*D35/(1-D35*B35/(1-D35*B35))</f>
        <v>2.5463717650255107</v>
      </c>
      <c r="I43" s="1">
        <f>H43*D35/(1-D35*B35)</f>
        <v>1.9600210276687895</v>
      </c>
      <c r="J43" s="1">
        <f>I43*D35</f>
        <v>1.141795671312311</v>
      </c>
      <c r="K43" s="1">
        <f>J43*D35</f>
        <v>0.66514457581004782</v>
      </c>
      <c r="L43" s="1"/>
      <c r="M43" s="1"/>
      <c r="N43" s="1"/>
      <c r="O43" s="9"/>
      <c r="P43">
        <f>K43+B43</f>
        <v>1</v>
      </c>
      <c r="R43" s="171">
        <f>B43-K43</f>
        <v>-0.3302891516200957</v>
      </c>
      <c r="S43" s="93">
        <f>SUM(C43:J43)*B35*F35</f>
        <v>442.81983797457031</v>
      </c>
      <c r="T43" s="9">
        <f>SUM(C43:J43)*D35*H35</f>
        <v>-443.40259599472807</v>
      </c>
      <c r="U43" s="239">
        <f t="shared" si="4"/>
        <v>-0.5827580201577689</v>
      </c>
      <c r="V43" s="93">
        <f>S43/B35</f>
        <v>1060.7544573831419</v>
      </c>
      <c r="W43" s="9">
        <f>T43/D35</f>
        <v>-761.1505575894588</v>
      </c>
    </row>
    <row r="44" spans="1:23" x14ac:dyDescent="0.2">
      <c r="A44" s="98">
        <v>7</v>
      </c>
      <c r="B44" s="98">
        <f t="shared" ref="B44:C44" si="8">C44*$B$35</f>
        <v>0.34459750221458368</v>
      </c>
      <c r="C44" s="97">
        <f t="shared" si="8"/>
        <v>0.82546739131910374</v>
      </c>
      <c r="D44" s="156">
        <f t="shared" si="2"/>
        <v>1.9773689877382084</v>
      </c>
      <c r="E44" s="156">
        <f>1/(1-B35*D35/(1-D35*B35)-D35*B35/(1-D35*B35/(1-D35*B35/(1-D35*B35/(1-D35*B35/(1-D35*B35))))))</f>
        <v>3.584794431537413</v>
      </c>
      <c r="F44" s="128">
        <f>E44*D35/(1-D35*B35/(1-D35*B35/(1-D35*B35/(1-D35*B35/(1-D35*B35)))))</f>
        <v>3.4324285667874674</v>
      </c>
      <c r="G44" s="1">
        <f>F44*D35/(1-D35*B35/(1-D35*B35/(1-D35*B35/(1-D35*B35))))</f>
        <v>3.2198090439680711</v>
      </c>
      <c r="H44" s="1">
        <f>G44*D35/(1-D35*B35/(1-D35*B35/(1-D35*B35)))</f>
        <v>2.9231083258765285</v>
      </c>
      <c r="I44" s="1">
        <f>H44*D35/(1-D35*B35/(1-D35*B35))</f>
        <v>2.5090761855127619</v>
      </c>
      <c r="J44" s="1">
        <f>I44*D35/(1-D35*B35)</f>
        <v>1.9313134677248276</v>
      </c>
      <c r="K44" s="1">
        <f>J44*D35</f>
        <v>1.1250722957896822</v>
      </c>
      <c r="L44" s="1">
        <f>K44*D35</f>
        <v>0.65540249778541626</v>
      </c>
      <c r="M44" s="1"/>
      <c r="N44" s="1"/>
      <c r="O44" s="9"/>
      <c r="P44">
        <f>L44+B44</f>
        <v>1</v>
      </c>
      <c r="R44" s="171">
        <f>B44-L44</f>
        <v>-0.31080499557083258</v>
      </c>
      <c r="S44" s="93">
        <f>SUM(C44:K44)*B35*F35</f>
        <v>527.00403234073315</v>
      </c>
      <c r="T44" s="9">
        <f>SUM(C44:K44)*D35*H35</f>
        <v>-527.69757811299746</v>
      </c>
      <c r="U44" s="239">
        <f t="shared" si="4"/>
        <v>-0.69354577226431502</v>
      </c>
      <c r="V44" s="93">
        <f>S44/B35</f>
        <v>1262.4138044972251</v>
      </c>
      <c r="W44" s="9">
        <f>T44/D35</f>
        <v>-905.85240016071214</v>
      </c>
    </row>
    <row r="45" spans="1:23" x14ac:dyDescent="0.2">
      <c r="A45" s="98">
        <v>8</v>
      </c>
      <c r="B45" s="98">
        <f t="shared" ref="B45:C45" si="9">C45*$B$35</f>
        <v>0.35140509585095231</v>
      </c>
      <c r="C45" s="97">
        <f t="shared" si="9"/>
        <v>0.84177466726875483</v>
      </c>
      <c r="D45" s="156">
        <f t="shared" si="2"/>
        <v>2.0164323136508173</v>
      </c>
      <c r="E45" s="156">
        <f>1/(1-B35*D35/(1-D35*B35)-D35*B35/(1-D35*B35/(1-D35*B35/(1-D35*B35/(1-D35*B35/(1-D35*B35/(1-D35*B35)))))))</f>
        <v>3.6556127735247763</v>
      </c>
      <c r="F45" s="128">
        <f>E45*D35/(1-D35*B35/(1-D35*B35/(1-D35*B35/(1-D35*B35/(1-D35*B35/(1-D35*B35))))))</f>
        <v>3.5475595661801962</v>
      </c>
      <c r="G45" s="1">
        <f>F45*D35/(1-D35*B35/(1-D35*B35/(1-D35*B35/(1-D35*B35/(1-D35*B35)))))</f>
        <v>3.3967763089039424</v>
      </c>
      <c r="H45" s="1">
        <f>G45*D35/(1-D35*B35/(1-D35*B35/(1-D35*B35/(1-D35*B35))))</f>
        <v>3.1863652416754293</v>
      </c>
      <c r="I45" s="1">
        <f>H45*D35/(1-D35*B35/(1-D35*B35/(1-D35*B35)))</f>
        <v>2.8927463212993527</v>
      </c>
      <c r="J45" s="1">
        <f>I45*D35/(1-D35*B35/(1-D35*B35))</f>
        <v>2.4830146872252574</v>
      </c>
      <c r="K45" s="1">
        <f>J45*D35/(1-D35*B35)</f>
        <v>1.911253127220875</v>
      </c>
      <c r="L45" s="1">
        <f>K45*D35</f>
        <v>1.1133862936350487</v>
      </c>
      <c r="M45" s="1">
        <f>L45*D35</f>
        <v>0.64859490414904764</v>
      </c>
      <c r="N45" s="1"/>
      <c r="O45" s="9"/>
      <c r="P45">
        <f>M45+B45</f>
        <v>1</v>
      </c>
      <c r="R45" s="171">
        <f>B45-M45</f>
        <v>-0.29718980829809533</v>
      </c>
      <c r="S45" s="93">
        <f>SUM(C45:L45)*B35*F35</f>
        <v>613.08554239750345</v>
      </c>
      <c r="T45" s="9">
        <f>SUM(C45:L45)*D35*H35</f>
        <v>-613.89237281980127</v>
      </c>
      <c r="U45" s="239">
        <f t="shared" si="4"/>
        <v>-0.80683042229782131</v>
      </c>
      <c r="V45" s="93">
        <f>S45/B35</f>
        <v>1468.6180836655731</v>
      </c>
      <c r="W45" s="9">
        <f>T45/D35</f>
        <v>-1053.8154852779962</v>
      </c>
    </row>
    <row r="46" spans="1:23" x14ac:dyDescent="0.2">
      <c r="A46" s="98">
        <v>9</v>
      </c>
      <c r="B46" s="98">
        <f t="shared" ref="B46:C46" si="10">C46*$B$35</f>
        <v>0.35619716370434029</v>
      </c>
      <c r="C46" s="97">
        <f t="shared" si="10"/>
        <v>0.85325384435082519</v>
      </c>
      <c r="D46" s="156">
        <f t="shared" si="2"/>
        <v>2.043930151851995</v>
      </c>
      <c r="E46" s="156">
        <f>1/(1-B35*D35/(1-D35*B35)-D35*B35/(1-D35*B35/(1-D35*B35/(1-D35*B35/(1-D35*B35/(1-D35*B35/(1-D35*B35/(1-D35*B35))))))))</f>
        <v>3.7054639130309401</v>
      </c>
      <c r="F46" s="128">
        <f>E46*D35/(1-D35*B35/(1-D35*B35/(1-D35*B35/(1-D35*B35/(1-D35*B35/(1-D35*B35/(1-D35*B35)))))))</f>
        <v>3.6286037046215496</v>
      </c>
      <c r="G46" s="1">
        <f>F46*D35/(1-D35*B35/(1-D35*B35/(1-D35*B35/(1-D35*B35/(1-D35*B35/(1-D35*B35))))))</f>
        <v>3.5213488358054699</v>
      </c>
      <c r="H46" s="1">
        <f>G46*D35/(1-D35*B35/(1-D35*B35/(1-D35*B35/(1-D35*B35/(1-D35*B35)))))</f>
        <v>3.371679623051306</v>
      </c>
      <c r="I46" s="1">
        <f>H46*D35/(1-D35*B35/(1-D35*B35/(1-D35*B35/(1-D35*B35))))</f>
        <v>3.1628231534688931</v>
      </c>
      <c r="J46" s="1">
        <f>I46*D35/(1-D35*B35/(1-D35*B35/(1-D35*B35)))</f>
        <v>2.8713736022637426</v>
      </c>
      <c r="K46" s="1">
        <f>J46*D35/(1-D35*B35/(1-D35*B35))</f>
        <v>2.4646692226124043</v>
      </c>
      <c r="L46" s="1">
        <f>K46*D35/(1-D35*B35)</f>
        <v>1.8971320562533822</v>
      </c>
      <c r="M46" s="1">
        <f>L46*D35</f>
        <v>1.1051601687734425</v>
      </c>
      <c r="N46" s="1">
        <f>M46*D35</f>
        <v>0.64380283629565938</v>
      </c>
      <c r="O46" s="9"/>
      <c r="P46">
        <f>N46+B46</f>
        <v>0.99999999999999967</v>
      </c>
      <c r="R46" s="171">
        <f>B46-N46</f>
        <v>-0.28760567259131908</v>
      </c>
      <c r="S46" s="93">
        <f>SUM(C46:M46)*B35*F35</f>
        <v>700.73457773052132</v>
      </c>
      <c r="T46" s="9">
        <f>SUM(C46:M46)*D35*H35</f>
        <v>-701.65675569129678</v>
      </c>
      <c r="U46" s="239">
        <f t="shared" si="4"/>
        <v>-0.922177960775457</v>
      </c>
      <c r="V46" s="93">
        <f>S46/B35</f>
        <v>1678.5772971915271</v>
      </c>
      <c r="W46" s="9">
        <f>T46/D35</f>
        <v>-1204.4729454790813</v>
      </c>
    </row>
    <row r="47" spans="1:23" ht="17" thickBot="1" x14ac:dyDescent="0.25">
      <c r="A47" s="99">
        <v>10</v>
      </c>
      <c r="B47" s="99">
        <f t="shared" ref="B47:C47" si="11">C47*$B$35</f>
        <v>0.35958789597790025</v>
      </c>
      <c r="C47" s="129">
        <f t="shared" si="11"/>
        <v>0.86137618681276817</v>
      </c>
      <c r="D47" s="157">
        <f t="shared" si="2"/>
        <v>2.0633868478534807</v>
      </c>
      <c r="E47" s="157">
        <f>1/(1-B35*D35/(1-D35*B35)-D35*B35/(1-D35*B35/(1-D35*B35/(1-D35*B35/(1-D35*B35/(1-D35*B35/(1-D35*B35/(1-D35*B35/(1-D35*B35)))))))))</f>
        <v>3.7407371755908136</v>
      </c>
      <c r="F47" s="137">
        <f>E47*D35/(1-D35*B35/(1-D35*B35/(1-D35*B35/(1-D35*B35/(1-D35*B35/(1-D35*B35/(1-D35*B35/(1-D35*B35))))))))</f>
        <v>3.6859482548665272</v>
      </c>
      <c r="G47" s="109">
        <f>F47*D35/(1-D35*B35/(1-D35*B35/(1-D35*B35/(1-D35*B35/(1-D35*B35/(1-D35*B35/(1-D35*B35)))))))</f>
        <v>3.6094928480120752</v>
      </c>
      <c r="H47" s="109">
        <f>G47*D35/(1-D35*B35/(1-D35*B35/(1-D35*B35/(1-D35*B35/(1-D35*B35/(1-D35*B35))))))</f>
        <v>3.5028028610584054</v>
      </c>
      <c r="I47" s="109">
        <f>H47*D35/(1-D35*B35/(1-D35*B35/(1-D35*B35/(1-D35*B35/(1-D35*B35)))))</f>
        <v>3.3539219148377715</v>
      </c>
      <c r="J47" s="109">
        <f>I47*D35/(1-D35*B35/(1-D35*B35/(1-D35*B35/(1-D35*B35))))</f>
        <v>3.146165434773935</v>
      </c>
      <c r="K47" s="109">
        <f>J47*D35/(1-D35*B35/(1-D35*B35/(1-D35*B35)))</f>
        <v>2.8562508681070198</v>
      </c>
      <c r="L47" s="109">
        <f>K47*D35/(1-D35*B35/(1-D35*B35))</f>
        <v>2.4516884884409822</v>
      </c>
      <c r="M47" s="109">
        <f>L47*D35/(1-D35*B35)</f>
        <v>1.8871403840710166</v>
      </c>
      <c r="N47" s="109">
        <f>M47*D35</f>
        <v>1.0993395944602344</v>
      </c>
      <c r="O47" s="10">
        <f>N47*D35</f>
        <v>0.64041210402209947</v>
      </c>
      <c r="P47">
        <f>O47+B47</f>
        <v>0.99999999999999978</v>
      </c>
      <c r="R47" s="172">
        <f>B47-O47</f>
        <v>-0.28082420804419922</v>
      </c>
      <c r="S47" s="94">
        <f>SUM(C47:N47)*B35*F35</f>
        <v>789.66378002364672</v>
      </c>
      <c r="T47" s="10">
        <f>SUM(C47:N47)*D35*H35</f>
        <v>-790.70299024318365</v>
      </c>
      <c r="U47" s="240">
        <f t="shared" si="4"/>
        <v>-1.0392102195369262</v>
      </c>
      <c r="V47" s="94">
        <f>S47/B35</f>
        <v>1891.603091508757</v>
      </c>
      <c r="W47" s="10">
        <f>T47/D35</f>
        <v>-1357.3308486412366</v>
      </c>
    </row>
    <row r="49" spans="1:23" x14ac:dyDescent="0.2">
      <c r="A49" s="436" t="s">
        <v>136</v>
      </c>
      <c r="B49" s="436"/>
      <c r="C49" s="436"/>
      <c r="D49" s="436"/>
      <c r="E49" s="436"/>
      <c r="F49" s="436"/>
      <c r="G49" s="436"/>
      <c r="H49" s="436"/>
      <c r="I49" s="436"/>
      <c r="J49" s="436"/>
      <c r="K49" s="436"/>
      <c r="L49" s="436"/>
      <c r="M49" s="436"/>
      <c r="N49" s="436"/>
      <c r="O49" s="436"/>
      <c r="P49" s="436"/>
      <c r="Q49" s="436"/>
      <c r="R49" s="436"/>
      <c r="S49" s="436"/>
      <c r="T49" s="436"/>
      <c r="U49" s="436"/>
      <c r="V49" s="436"/>
      <c r="W49" s="436"/>
    </row>
    <row r="50" spans="1:23" x14ac:dyDescent="0.2">
      <c r="A50" t="s">
        <v>120</v>
      </c>
      <c r="B50">
        <f>$C$1</f>
        <v>0.41745743785701095</v>
      </c>
      <c r="C50" t="s">
        <v>121</v>
      </c>
      <c r="D50">
        <f>$E$1</f>
        <v>0.58254256214298905</v>
      </c>
      <c r="E50" t="s">
        <v>46</v>
      </c>
      <c r="F50">
        <f>G1</f>
        <v>58.639357099169693</v>
      </c>
      <c r="G50" t="s">
        <v>173</v>
      </c>
      <c r="H50">
        <f>I1</f>
        <v>-42.077013244733351</v>
      </c>
      <c r="I50" t="s">
        <v>47</v>
      </c>
      <c r="J50">
        <f>B50*F50+D50*H50</f>
        <v>-3.2215330709743029E-2</v>
      </c>
    </row>
    <row r="51" spans="1:23" ht="17" thickBot="1" x14ac:dyDescent="0.25"/>
    <row r="52" spans="1:23" ht="17" thickBot="1" x14ac:dyDescent="0.25">
      <c r="A52" s="102"/>
      <c r="B52" s="102">
        <v>4</v>
      </c>
      <c r="C52" s="102">
        <v>3</v>
      </c>
      <c r="D52" s="138">
        <v>2</v>
      </c>
      <c r="E52" s="112">
        <v>1</v>
      </c>
      <c r="F52" s="138">
        <v>0</v>
      </c>
      <c r="G52" s="135">
        <v>-1</v>
      </c>
      <c r="H52" s="116">
        <v>-2</v>
      </c>
      <c r="I52" s="116">
        <v>-3</v>
      </c>
      <c r="J52" s="116">
        <v>-4</v>
      </c>
      <c r="K52" s="116">
        <v>-5</v>
      </c>
      <c r="L52" s="116">
        <v>-6</v>
      </c>
      <c r="M52" s="116">
        <v>-7</v>
      </c>
      <c r="N52" s="116">
        <v>-8</v>
      </c>
      <c r="O52" s="116">
        <v>-9</v>
      </c>
      <c r="P52" s="104">
        <v>-10</v>
      </c>
      <c r="Q52" t="s">
        <v>131</v>
      </c>
      <c r="R52" s="166" t="s">
        <v>48</v>
      </c>
      <c r="S52" s="148" t="s">
        <v>127</v>
      </c>
      <c r="T52" s="149" t="s">
        <v>132</v>
      </c>
      <c r="U52" s="165" t="s">
        <v>47</v>
      </c>
      <c r="V52" s="159" t="s">
        <v>46</v>
      </c>
      <c r="W52" s="152" t="s">
        <v>196</v>
      </c>
    </row>
    <row r="53" spans="1:23" x14ac:dyDescent="0.2">
      <c r="A53" s="100">
        <v>1</v>
      </c>
      <c r="B53" s="100">
        <f>C53*B50</f>
        <v>9.2148544848452002E-2</v>
      </c>
      <c r="C53" s="100">
        <f>D53*B50</f>
        <v>0.22073758062975288</v>
      </c>
      <c r="D53" s="95">
        <f>E53*B50/(1-B50*D50)</f>
        <v>0.52876667322756077</v>
      </c>
      <c r="E53" s="155">
        <f>F53*B50/(1-B50*D50/(1-B50*D50))</f>
        <v>0.95860703668509128</v>
      </c>
      <c r="F53" s="155">
        <f>1/(1-D50*B50/(1-D50*B50/(1-B50*D50)))</f>
        <v>1.5584293992388316</v>
      </c>
      <c r="G53" s="136">
        <f>F53*D50</f>
        <v>0.90785145515154819</v>
      </c>
      <c r="H53" s="108"/>
      <c r="I53" s="108"/>
      <c r="J53" s="108"/>
      <c r="K53" s="108"/>
      <c r="L53" s="108"/>
      <c r="M53" s="108"/>
      <c r="N53" s="108"/>
      <c r="O53" s="108"/>
      <c r="P53" s="57"/>
      <c r="Q53">
        <f>G53+B53</f>
        <v>1.0000000000000002</v>
      </c>
      <c r="R53" s="170">
        <f>C53-G53</f>
        <v>-0.68711387452179529</v>
      </c>
      <c r="S53" s="107">
        <f>SUM(C53:F53)*B50*F50</f>
        <v>79.963073012783227</v>
      </c>
      <c r="T53" s="57">
        <f>SUM(C53:F53)*D50*H50</f>
        <v>-80.068305701381391</v>
      </c>
      <c r="U53" s="238">
        <f>S53+T53</f>
        <v>-0.10523268859816426</v>
      </c>
      <c r="V53" s="280">
        <f>S53/B50</f>
        <v>191.54784598704998</v>
      </c>
      <c r="W53" s="57">
        <f>T53/D50</f>
        <v>-137.44627586838553</v>
      </c>
    </row>
    <row r="54" spans="1:23" x14ac:dyDescent="0.2">
      <c r="A54" s="98">
        <v>2</v>
      </c>
      <c r="B54" s="98">
        <f>C54*B50</f>
        <v>0.1483848042284622</v>
      </c>
      <c r="C54" s="98">
        <f>D54*B50</f>
        <v>0.35544894107093983</v>
      </c>
      <c r="D54" s="97">
        <f>E54*B50/(1-B50*D50)</f>
        <v>0.85146151161089023</v>
      </c>
      <c r="E54" s="156">
        <f>F54*B50/(1-B50*D50/(1-B50*D50))</f>
        <v>1.5436241310644319</v>
      </c>
      <c r="F54" s="156">
        <f>1/(1-D50*B50-D50*B50/(1-D50*B50/(1-B50*D50)))</f>
        <v>2.5095050788945659</v>
      </c>
      <c r="G54" s="128">
        <f>F54*D50</f>
        <v>1.4618935183700843</v>
      </c>
      <c r="H54" s="1">
        <f>G54*D50</f>
        <v>0.85161519577153777</v>
      </c>
      <c r="I54" s="1"/>
      <c r="J54" s="1"/>
      <c r="K54" s="1"/>
      <c r="L54" s="1"/>
      <c r="M54" s="1"/>
      <c r="N54" s="1"/>
      <c r="O54" s="1"/>
      <c r="P54" s="9"/>
      <c r="Q54">
        <f>H54+B54</f>
        <v>1</v>
      </c>
      <c r="R54" s="171">
        <f>C54-H54</f>
        <v>-0.49616625470059794</v>
      </c>
      <c r="S54" s="93">
        <f>SUM(C54:G54)*B50*F50</f>
        <v>164.54913156958816</v>
      </c>
      <c r="T54" s="9">
        <f>SUM(C54:G54)*D50*H50</f>
        <v>-164.7656808700232</v>
      </c>
      <c r="U54" s="239">
        <f>S54+T54</f>
        <v>-0.21654930043504805</v>
      </c>
      <c r="V54" s="93">
        <f>S54/B50</f>
        <v>394.16984019805659</v>
      </c>
      <c r="W54" s="9">
        <f>T54/D50</f>
        <v>-282.83887148760874</v>
      </c>
    </row>
    <row r="55" spans="1:23" x14ac:dyDescent="0.2">
      <c r="A55" s="98">
        <v>3</v>
      </c>
      <c r="B55" s="98">
        <f>C55*B50</f>
        <v>0.18458132489820553</v>
      </c>
      <c r="C55" s="98">
        <f>D55*B50</f>
        <v>0.44215603354857219</v>
      </c>
      <c r="D55" s="97">
        <f>E55*B50/(1-B50*D50)</f>
        <v>1.0591643445577346</v>
      </c>
      <c r="E55" s="156">
        <f>F55*B50/(1-B50*D50/(1-B50*D50))</f>
        <v>1.9201709281364661</v>
      </c>
      <c r="F55" s="156">
        <f>1/(1-D50*B50/(1-B50*D50)-D50*B50/(1-D50*B50/(1-B50*D50)))</f>
        <v>3.1216658249449321</v>
      </c>
      <c r="G55" s="128">
        <f>F55*D50/(1-B50*D50)</f>
        <v>2.4028426415519126</v>
      </c>
      <c r="H55" s="1">
        <f>G55*(D50)</f>
        <v>1.3997581088360791</v>
      </c>
      <c r="I55" s="1">
        <f>H55*D50</f>
        <v>0.81541867510179444</v>
      </c>
      <c r="J55" s="1"/>
      <c r="K55" s="1"/>
      <c r="L55" s="1"/>
      <c r="M55" s="1"/>
      <c r="N55" s="1"/>
      <c r="O55" s="1"/>
      <c r="P55" s="9"/>
      <c r="Q55">
        <f>I55+B55</f>
        <v>1</v>
      </c>
      <c r="R55" s="171">
        <f>C55-I55</f>
        <v>-0.37326264155322225</v>
      </c>
      <c r="S55" s="93">
        <f>SUM(C55:H55)*B50*F50</f>
        <v>253.25831557678185</v>
      </c>
      <c r="T55" s="9">
        <f>SUM(C55:H55)*D50*H50</f>
        <v>-253.59160758837976</v>
      </c>
      <c r="U55" s="239">
        <f t="shared" ref="U55:U62" si="12">S55+T55</f>
        <v>-0.333292011597905</v>
      </c>
      <c r="V55" s="93">
        <f>S55/B50</f>
        <v>606.66859087926662</v>
      </c>
      <c r="W55" s="9">
        <f>T55/D50</f>
        <v>-435.31859140986501</v>
      </c>
    </row>
    <row r="56" spans="1:23" x14ac:dyDescent="0.2">
      <c r="A56" s="98">
        <v>4</v>
      </c>
      <c r="B56" s="98">
        <f>C56*B50</f>
        <v>0.20868360504437705</v>
      </c>
      <c r="C56" s="98">
        <f>D56*B50</f>
        <v>0.49989193177546432</v>
      </c>
      <c r="D56" s="97">
        <f>E56*B50/(1-B50*D50)</f>
        <v>1.1974680205522872</v>
      </c>
      <c r="E56" s="156">
        <f>F56*B50/(1-B50*D50/(1-B50*D50))</f>
        <v>2.1709032146448792</v>
      </c>
      <c r="F56" s="156">
        <f>1/(1-D50*B50/(1-B50*D50/(1-B50*D50))-D50*B50/(1-D50*B50/(1-B50*D50)))</f>
        <v>3.529287041647359</v>
      </c>
      <c r="G56" s="128">
        <f>F56*D50/(1-D50*B50/(1-D50*B50))</f>
        <v>3.0293951098718948</v>
      </c>
      <c r="H56" s="1">
        <f>G56*D50/(1-B50*D50)</f>
        <v>2.3318190210950718</v>
      </c>
      <c r="I56" s="1">
        <f>H56*D50</f>
        <v>1.3583838270024797</v>
      </c>
      <c r="J56" s="1">
        <f>I56*D50</f>
        <v>0.79131639495562334</v>
      </c>
      <c r="K56" s="1"/>
      <c r="L56" s="1"/>
      <c r="M56" s="1"/>
      <c r="N56" s="1"/>
      <c r="O56" s="1"/>
      <c r="P56" s="9"/>
      <c r="Q56">
        <f>J56+B56</f>
        <v>1.0000000000000004</v>
      </c>
      <c r="R56" s="171">
        <f>C56-J56</f>
        <v>-0.29142446318015902</v>
      </c>
      <c r="S56" s="93">
        <f>SUM(C56:I56)*B50*F50</f>
        <v>345.57982183068117</v>
      </c>
      <c r="T56" s="9">
        <f>SUM(C56:I56)*D50*H50</f>
        <v>-346.03461042754634</v>
      </c>
      <c r="U56" s="239">
        <f t="shared" si="12"/>
        <v>-0.45478859686517126</v>
      </c>
      <c r="V56" s="93">
        <f>S56/B50</f>
        <v>827.82049256252662</v>
      </c>
      <c r="W56" s="9">
        <f>T56/D50</f>
        <v>-594.00743038344683</v>
      </c>
    </row>
    <row r="57" spans="1:23" x14ac:dyDescent="0.2">
      <c r="A57" s="98">
        <v>5</v>
      </c>
      <c r="B57" s="98">
        <f>C57*B50</f>
        <v>0.22509740489820076</v>
      </c>
      <c r="C57" s="98">
        <f>D57*B50</f>
        <v>0.53921043077762087</v>
      </c>
      <c r="D57" s="97">
        <f>E57*B50/(1-B50*D50)</f>
        <v>1.2916536678460457</v>
      </c>
      <c r="E57" s="156">
        <f>F57*B50/(1-B50*D50/(1-B50*D50))</f>
        <v>2.3416534317480684</v>
      </c>
      <c r="F57" s="156">
        <f>1/(1-D50*B50/(1-B50*D50/(1-B50*D50/(1-B50*D50)))-D50*B50/(1-D50*B50/(1-B50*D50)))</f>
        <v>3.806879577563032</v>
      </c>
      <c r="G57" s="128">
        <f>F57*D50/(1-D50*B50/(1-D50*B50/(1-D50*B50)))</f>
        <v>3.4560811640773093</v>
      </c>
      <c r="H57" s="1">
        <f>G57*D50/(1-B50*D50/(1-B50*D50))</f>
        <v>2.9665581898629525</v>
      </c>
      <c r="I57" s="1">
        <f>H57*D50/(1-B50*D50)</f>
        <v>2.2834515021714417</v>
      </c>
      <c r="J57" s="1">
        <f>I57*D50</f>
        <v>1.3302076886042087</v>
      </c>
      <c r="K57" s="1">
        <f>J57*D50</f>
        <v>0.77490259510179904</v>
      </c>
      <c r="L57" s="1"/>
      <c r="M57" s="1"/>
      <c r="N57" s="1"/>
      <c r="O57" s="1"/>
      <c r="P57" s="9"/>
      <c r="Q57">
        <f>K57+B57</f>
        <v>0.99999999999999978</v>
      </c>
      <c r="R57" s="171">
        <f>C57-K57</f>
        <v>-0.23569216432417817</v>
      </c>
      <c r="S57" s="93">
        <f>SUM(C57:J57)*B50*F50</f>
        <v>441.01406462059583</v>
      </c>
      <c r="T57" s="9">
        <f>SUM(C57:J57)*D50*H50</f>
        <v>-441.59444621401212</v>
      </c>
      <c r="U57" s="239">
        <f t="shared" si="12"/>
        <v>-0.58038159341629125</v>
      </c>
      <c r="V57" s="93">
        <f>S57/B50</f>
        <v>1056.4288107657424</v>
      </c>
      <c r="W57" s="9">
        <f>T57/D50</f>
        <v>-758.04666458966778</v>
      </c>
    </row>
    <row r="58" spans="1:23" x14ac:dyDescent="0.2">
      <c r="A58" s="98">
        <v>6</v>
      </c>
      <c r="B58" s="98">
        <f>C58*B50</f>
        <v>0.23644706002209237</v>
      </c>
      <c r="C58" s="98">
        <f>D58*B50</f>
        <v>0.56639800511371197</v>
      </c>
      <c r="D58" s="97">
        <f>E58*B50/(1-B50*D50)</f>
        <v>1.3567802457210421</v>
      </c>
      <c r="E58" s="156">
        <f>F58*B50/(1-B50*D50/(1-B50*D50))</f>
        <v>2.4597221357477306</v>
      </c>
      <c r="F58" s="156">
        <f>1/(1-D50*B50/(1-B50*D50/(1-B50*D50/(1-B50*D50/(1-B50*D50))))-D50*B50/(1-D50*B50/(1-B50*D50)))</f>
        <v>3.9988265719011791</v>
      </c>
      <c r="G58" s="128">
        <f>F58*D50/(1-B50*D50/(1-D50*B50/(1-D50*B50/(1-D50*B50))))</f>
        <v>3.7511218983700094</v>
      </c>
      <c r="H58" s="1">
        <f>G58*D50/(1-D50*B50/(1-D50*B50/(1-D50*B50)))</f>
        <v>3.4054614738860511</v>
      </c>
      <c r="I58" s="1">
        <f>H58*D50/(1-D50*B50/(1-D50*B50))</f>
        <v>2.9231083258765285</v>
      </c>
      <c r="J58" s="1">
        <f>I58*D50/(1-D50*B50)</f>
        <v>2.25000679930737</v>
      </c>
      <c r="K58" s="1">
        <f>J58*D50</f>
        <v>1.3107247257076615</v>
      </c>
      <c r="L58" s="1">
        <f>K58*D50</f>
        <v>0.76355293997790774</v>
      </c>
      <c r="M58" s="1"/>
      <c r="N58" s="1"/>
      <c r="O58" s="1"/>
      <c r="P58" s="9"/>
      <c r="Q58">
        <f>L58+B58</f>
        <v>1</v>
      </c>
      <c r="R58" s="171">
        <f>C58-L58</f>
        <v>-0.19715493486419577</v>
      </c>
      <c r="S58" s="93">
        <f>SUM(C58:K58)*B50*F50</f>
        <v>539.08981093702312</v>
      </c>
      <c r="T58" s="9">
        <f>SUM(C58:K58)*D50*H50</f>
        <v>-539.7992617880642</v>
      </c>
      <c r="U58" s="239">
        <f t="shared" si="12"/>
        <v>-0.7094508510410833</v>
      </c>
      <c r="V58" s="93">
        <f>S58/B50</f>
        <v>1291.3647285922216</v>
      </c>
      <c r="W58" s="9">
        <f>T58/D50</f>
        <v>-926.62630487000672</v>
      </c>
    </row>
    <row r="59" spans="1:23" x14ac:dyDescent="0.2">
      <c r="A59" s="98">
        <v>7</v>
      </c>
      <c r="B59" s="98">
        <f>C59*B50</f>
        <v>0.24437800040267971</v>
      </c>
      <c r="C59" s="98">
        <f>D59*B50</f>
        <v>0.58539620627476985</v>
      </c>
      <c r="D59" s="97">
        <f>E59*B50/(1-B50*D50)</f>
        <v>1.4022895586191038</v>
      </c>
      <c r="E59" s="156">
        <f>F59*B50/(1-B50*D50/(1-B50*D50))</f>
        <v>2.5422264798897278</v>
      </c>
      <c r="F59" s="156">
        <f>1/(1-D50*B50/(1-B50*D50/(1-B50*D50/(1-B50*D50/(1-B50*D50/(1-B50*D50)))))-D50*B50/(1-D50*B50/(1-B50*D50)))</f>
        <v>4.1329557724549666</v>
      </c>
      <c r="G59" s="128">
        <f>F59*D50/(1-D50*B50/(1-D50*B50/(1-D50*B50/(1-D50*B50/(1-D50*B50)))))</f>
        <v>3.9572912002542919</v>
      </c>
      <c r="H59" s="1">
        <f>G59*D50/(1-D50*B50/(1-D50*B50/(1-D50*B50/(1-D50*B50))))</f>
        <v>3.7121594079143403</v>
      </c>
      <c r="I59" s="1">
        <f>H59*D50/(1-D50*B50/(1-D50*B50/(1-D50*B50)))</f>
        <v>3.3700893202295434</v>
      </c>
      <c r="J59" s="1">
        <f>I59*D50/(1-D50*B50/(1-D50*B50))</f>
        <v>2.8927463212993536</v>
      </c>
      <c r="K59" s="1">
        <f>J59*D50/(1-D50*B50)</f>
        <v>2.2266362262312733</v>
      </c>
      <c r="L59" s="1">
        <f>K59*D50</f>
        <v>1.2971103721891621</v>
      </c>
      <c r="M59" s="1">
        <f>L59*D50</f>
        <v>0.75562199959732068</v>
      </c>
      <c r="N59" s="1"/>
      <c r="O59" s="1"/>
      <c r="P59" s="9"/>
      <c r="Q59">
        <f>M59+B59</f>
        <v>1.0000000000000004</v>
      </c>
      <c r="R59" s="171">
        <f>C59-M59</f>
        <v>-0.17022579332255083</v>
      </c>
      <c r="S59" s="93">
        <f>SUM(C59:L59)*B50*F50</f>
        <v>639.3759561739987</v>
      </c>
      <c r="T59" s="9">
        <f>SUM(C59:L59)*D50*H50</f>
        <v>-640.21738520315125</v>
      </c>
      <c r="U59" s="239">
        <f t="shared" si="12"/>
        <v>-0.84142902915255036</v>
      </c>
      <c r="V59" s="93">
        <f>S59/B50</f>
        <v>1531.5955548814538</v>
      </c>
      <c r="W59" s="9">
        <f>T59/D50</f>
        <v>-1099.0053376494841</v>
      </c>
    </row>
    <row r="60" spans="1:23" x14ac:dyDescent="0.2">
      <c r="A60" s="98">
        <v>8</v>
      </c>
      <c r="B60" s="98">
        <f>C60*B50</f>
        <v>0.2499608254764194</v>
      </c>
      <c r="C60" s="98">
        <f>D60*B50</f>
        <v>0.59876960573412252</v>
      </c>
      <c r="D60" s="97">
        <f>E60*B50/(1-B50*D50)</f>
        <v>1.4343249189854304</v>
      </c>
      <c r="E60" s="156">
        <f>F60*B50/(1-B50*D50/(1-B50*D50))</f>
        <v>2.6003037442574977</v>
      </c>
      <c r="F60" s="156">
        <f>1/(1-D50*B50/(1-B50*D50/(1-B50*D50/(1-B50*D50/(1-B50*D50/(1-B50*D50/(1-B50*D50))))))-D50*B50/(1-D50*B50/(1-B50*D50)))</f>
        <v>4.2273733103556728</v>
      </c>
      <c r="G60" s="128">
        <f>F60*D50/(1-D50*B50/(1-D50*B50/(1-D50*B50/(1-D50*B50/(1-D50*B50/(1-D50*B50))))))</f>
        <v>4.1024199104400756</v>
      </c>
      <c r="H60" s="1">
        <f>G60*D50/(1-D50*B50/(1-D50*B50/(1-D50*B50/(1-D50*B50/(1-D50*B50)))))</f>
        <v>3.9280532154568086</v>
      </c>
      <c r="I60" s="1">
        <f>H60*D50/(1-D50*B50/(1-D50*B50/(1-D50*B50/(1-D50*B50))))</f>
        <v>3.6847325507936257</v>
      </c>
      <c r="J60" s="1">
        <f>I60*D50/(1-D50*B50/(1-D50*B50/(1-D50*B50)))</f>
        <v>3.3451898080822691</v>
      </c>
      <c r="K60" s="1">
        <f>J60*D50/(1-D50*B50/(1-D50*B50))</f>
        <v>2.8713736022637435</v>
      </c>
      <c r="L60" s="1">
        <f>K60*D50/(1-D50*B50)</f>
        <v>2.2101849839957022</v>
      </c>
      <c r="M60" s="1">
        <f>L60*D50</f>
        <v>1.2875268233868176</v>
      </c>
      <c r="N60" s="1">
        <f>M60*D50</f>
        <v>0.75003917452358049</v>
      </c>
      <c r="O60" s="1"/>
      <c r="P60" s="9"/>
      <c r="Q60">
        <f>N60+B60</f>
        <v>0.99999999999999989</v>
      </c>
      <c r="R60" s="171">
        <f>C60-N60</f>
        <v>-0.15126956878945796</v>
      </c>
      <c r="S60" s="93">
        <f>SUM(C60:M60)*B50*F50</f>
        <v>741.48828995498025</v>
      </c>
      <c r="T60" s="9">
        <f>SUM(C60:M60)*D50*H50</f>
        <v>-742.46410045570383</v>
      </c>
      <c r="U60" s="239">
        <f t="shared" si="12"/>
        <v>-0.97581050072358266</v>
      </c>
      <c r="V60" s="93">
        <f>S60/B50</f>
        <v>1776.2009314323382</v>
      </c>
      <c r="W60" s="9">
        <f>T60/D50</f>
        <v>-1274.5233545243702</v>
      </c>
    </row>
    <row r="61" spans="1:23" x14ac:dyDescent="0.2">
      <c r="A61" s="98">
        <v>9</v>
      </c>
      <c r="B61" s="98">
        <f>C61*B50</f>
        <v>0.25391107529222384</v>
      </c>
      <c r="C61" s="98">
        <f>D61*B50</f>
        <v>0.60823224661095721</v>
      </c>
      <c r="D61" s="97">
        <f>E61*B50/(1-B50*D50)</f>
        <v>1.4569922378992111</v>
      </c>
      <c r="E61" s="156">
        <f>F61*B50/(1-B50*D50/(1-B50*D50))</f>
        <v>2.6413975811305792</v>
      </c>
      <c r="F61" s="156">
        <f>1/(1-D50*B50/(1-B50*D50/(1-B50*D50/(1-B50*D50/(1-B50*D50/(1-B50*D50/(1-B50*D50/(1-B50*D50)))))))-D50*B50/(1-D50*B50/(1-B50*D50)))</f>
        <v>4.2941805014774852</v>
      </c>
      <c r="G61" s="128">
        <f>F61*D50/(1-D50*B50/(1-D50*B50/(1-D50*B50/(1-D50*B50/(1-D50*B50/(1-D50*B50/(1-D50*B50)))))))</f>
        <v>4.2051088990985193</v>
      </c>
      <c r="H61" s="1">
        <f>G61*D50/(1-D50*B50/(1-D50*B50/(1-D50*B50/(1-D50*B50/(1-D50*B50/(1-D50*B50))))))</f>
        <v>4.0808135943355044</v>
      </c>
      <c r="I61" s="1">
        <f>H61*D50/(1-D50*B50/(1-D50*B50/(1-D50*B50/(1-D50*B50/(1-D50*B50)))))</f>
        <v>3.9073652407244435</v>
      </c>
      <c r="J61" s="1">
        <f>I61*D50/(1-D50*B50/(1-D50*B50/(1-D50*B50/(1-D50*B50))))</f>
        <v>3.665326079005927</v>
      </c>
      <c r="K61" s="1">
        <f>J61*D50/(1-D50*B50/(1-D50*B50/(1-D50*B50)))</f>
        <v>3.327571614430449</v>
      </c>
      <c r="L61" s="1">
        <f>K61*D50/(1-D50*B50/(1-D50*B50))</f>
        <v>2.8562508681070202</v>
      </c>
      <c r="M61" s="1">
        <f>L61*D50/(1-D50*B50)</f>
        <v>2.1985445482391714</v>
      </c>
      <c r="N61" s="1">
        <f>M61*D50</f>
        <v>1.2807457741167474</v>
      </c>
      <c r="O61" s="1">
        <f>N61*D50</f>
        <v>0.74608892470777599</v>
      </c>
      <c r="P61" s="9"/>
      <c r="Q61">
        <f>O61+B61</f>
        <v>0.99999999999999978</v>
      </c>
      <c r="R61" s="171">
        <f>C61-O61</f>
        <v>-0.13785667809681879</v>
      </c>
      <c r="S61" s="93">
        <f>SUM(C61:N61)*B50*F50</f>
        <v>845.0920358824751</v>
      </c>
      <c r="T61" s="9">
        <f>SUM(C61:N61)*D50*H50</f>
        <v>-846.2041905771124</v>
      </c>
      <c r="U61" s="239">
        <f t="shared" si="12"/>
        <v>-1.1121546946372973</v>
      </c>
      <c r="V61" s="93">
        <f>S61/B50</f>
        <v>2024.378916856044</v>
      </c>
      <c r="W61" s="9">
        <f>T61/D50</f>
        <v>-1452.6049177663447</v>
      </c>
    </row>
    <row r="62" spans="1:23" ht="17" thickBot="1" x14ac:dyDescent="0.25">
      <c r="A62" s="99">
        <v>10</v>
      </c>
      <c r="B62" s="99">
        <f>C62*B50</f>
        <v>0.25671637792600716</v>
      </c>
      <c r="C62" s="99">
        <f>D62*B50</f>
        <v>0.61495221942587253</v>
      </c>
      <c r="D62" s="129">
        <f>E62*B50/(1-B50*D50)</f>
        <v>1.4730896222203811</v>
      </c>
      <c r="E62" s="157">
        <f>F62*B50/(1-B50*D50/(1-B50*D50))</f>
        <v>2.6705807098408427</v>
      </c>
      <c r="F62" s="157">
        <f>1/(1-D50*B50/(1-B50*D50/(1-B50*D50/(1-B50*D50/(1-B50*D50/(1-B50*D50/(1-B50*D50/(1-B50*D50/(1-B50*D50))))))))-D50*B50/(1-D50*B50/(1-B50*D50)))</f>
        <v>4.3416241817378731</v>
      </c>
      <c r="G62" s="137">
        <f>F62*D50/(1-D50*B50/(1-D50*B50/(1-D50*B50/(1-D50*B50/(1-D50*B50/(1-D50*B50/(1-D50*B50/(1-D50*B50))))))))</f>
        <v>4.278034335153607</v>
      </c>
      <c r="H62" s="109">
        <f>G62*D50/(1-D50*B50/(1-D50*B50/(1-D50*B50/(1-D50*B50/(1-D50*B50/(1-D50*B50/(1-D50*B50)))))))</f>
        <v>4.1892976429877189</v>
      </c>
      <c r="I62" s="109">
        <f>H62*D50/(1-D50*B50/(1-D50*B50/(1-D50*B50/(1-D50*B50/(1-D50*B50/(1-D50*B50))))))</f>
        <v>4.0654696899495075</v>
      </c>
      <c r="J62" s="109">
        <f>I62*D50/(1-D50*B50/(1-D50*B50/(1-D50*B50/(1-D50*B50/(1-D50*B50)))))</f>
        <v>3.8926735040722069</v>
      </c>
      <c r="K62" s="109">
        <f>J62*D50/(1-D50*B50/(1-D50*B50/(1-D50*B50/(1-D50*B50))))</f>
        <v>3.6515444122868606</v>
      </c>
      <c r="L62" s="109">
        <f>K62*D50/(1-D50*B50/(1-D50*B50/(1-D50*B50)))</f>
        <v>3.3150599082451309</v>
      </c>
      <c r="M62" s="109">
        <f>L62*D50/(1-D50*B50/(1-D50*B50))</f>
        <v>2.8455113331565665</v>
      </c>
      <c r="N62" s="109">
        <f>M62*D50/(1-D50*B50)</f>
        <v>2.1902779963478132</v>
      </c>
      <c r="O62" s="109">
        <f>N62*D50</f>
        <v>1.2759301557978675</v>
      </c>
      <c r="P62" s="10">
        <f>O62*D50</f>
        <v>0.7432836220739929</v>
      </c>
      <c r="Q62">
        <f>P62+B62</f>
        <v>1</v>
      </c>
      <c r="R62" s="172">
        <f>C62-P62</f>
        <v>-0.12833140264812037</v>
      </c>
      <c r="S62" s="94">
        <f>SUM(C62:O62)*B50*F50</f>
        <v>949.90114468944398</v>
      </c>
      <c r="T62" s="10">
        <f>SUM(C62:O62)*D50*H50</f>
        <v>-951.15122985490711</v>
      </c>
      <c r="U62" s="240">
        <f t="shared" si="12"/>
        <v>-1.2500851654631333</v>
      </c>
      <c r="V62" s="94">
        <f>S62/B50</f>
        <v>2275.4442933528653</v>
      </c>
      <c r="W62" s="10">
        <f>T62/D50</f>
        <v>-1632.7583453403367</v>
      </c>
    </row>
  </sheetData>
  <sheetProtection sheet="1" objects="1" scenarios="1"/>
  <mergeCells count="4">
    <mergeCell ref="A3:W3"/>
    <mergeCell ref="A19:W19"/>
    <mergeCell ref="A34:W34"/>
    <mergeCell ref="A49:W49"/>
  </mergeCells>
  <phoneticPr fontId="16" type="noConversion"/>
  <conditionalFormatting sqref="R23">
    <cfRule type="cellIs" dxfId="633" priority="51" operator="lessThanOrEqual">
      <formula>0</formula>
    </cfRule>
    <cfRule type="cellIs" dxfId="632" priority="52" operator="greaterThan">
      <formula>0</formula>
    </cfRule>
  </conditionalFormatting>
  <conditionalFormatting sqref="R24:R32">
    <cfRule type="cellIs" dxfId="631" priority="49" operator="lessThanOrEqual">
      <formula>0</formula>
    </cfRule>
    <cfRule type="cellIs" dxfId="630" priority="50" operator="greaterThan">
      <formula>0</formula>
    </cfRule>
  </conditionalFormatting>
  <conditionalFormatting sqref="R7:R16 U7:U16">
    <cfRule type="cellIs" dxfId="629" priority="47" operator="lessThanOrEqual">
      <formula>0</formula>
    </cfRule>
    <cfRule type="cellIs" dxfId="628" priority="48" operator="greaterThan">
      <formula>0</formula>
    </cfRule>
  </conditionalFormatting>
  <conditionalFormatting sqref="R38">
    <cfRule type="cellIs" dxfId="627" priority="37" operator="lessThanOrEqual">
      <formula>0</formula>
    </cfRule>
    <cfRule type="cellIs" dxfId="626" priority="38" operator="greaterThan">
      <formula>0</formula>
    </cfRule>
  </conditionalFormatting>
  <conditionalFormatting sqref="R39:R47">
    <cfRule type="cellIs" dxfId="625" priority="35" operator="lessThanOrEqual">
      <formula>0</formula>
    </cfRule>
    <cfRule type="cellIs" dxfId="624" priority="36" operator="greaterThan">
      <formula>0</formula>
    </cfRule>
  </conditionalFormatting>
  <conditionalFormatting sqref="S7:T16">
    <cfRule type="cellIs" dxfId="623" priority="33" operator="lessThanOrEqual">
      <formula>0</formula>
    </cfRule>
    <cfRule type="cellIs" dxfId="622" priority="34" operator="greaterThan">
      <formula>0</formula>
    </cfRule>
  </conditionalFormatting>
  <conditionalFormatting sqref="U38:U47">
    <cfRule type="cellIs" dxfId="621" priority="25" operator="lessThanOrEqual">
      <formula>0</formula>
    </cfRule>
    <cfRule type="cellIs" dxfId="620" priority="26" operator="greaterThan">
      <formula>0</formula>
    </cfRule>
  </conditionalFormatting>
  <conditionalFormatting sqref="U23:U32">
    <cfRule type="cellIs" dxfId="619" priority="27" operator="lessThanOrEqual">
      <formula>0</formula>
    </cfRule>
    <cfRule type="cellIs" dxfId="618" priority="28" operator="greaterThan">
      <formula>0</formula>
    </cfRule>
  </conditionalFormatting>
  <conditionalFormatting sqref="R53">
    <cfRule type="cellIs" dxfId="617" priority="15" operator="lessThanOrEqual">
      <formula>0</formula>
    </cfRule>
    <cfRule type="cellIs" dxfId="616" priority="16" operator="greaterThan">
      <formula>0</formula>
    </cfRule>
  </conditionalFormatting>
  <conditionalFormatting sqref="R54:R62">
    <cfRule type="cellIs" dxfId="615" priority="13" operator="lessThanOrEqual">
      <formula>0</formula>
    </cfRule>
    <cfRule type="cellIs" dxfId="614" priority="14" operator="greaterThan">
      <formula>0</formula>
    </cfRule>
  </conditionalFormatting>
  <conditionalFormatting sqref="U53:U62">
    <cfRule type="cellIs" dxfId="613" priority="9" operator="lessThanOrEqual">
      <formula>0</formula>
    </cfRule>
    <cfRule type="cellIs" dxfId="612" priority="10" operator="greaterThan">
      <formula>0</formula>
    </cfRule>
  </conditionalFormatting>
  <conditionalFormatting sqref="S53:T62">
    <cfRule type="cellIs" dxfId="611" priority="1" operator="lessThanOrEqual">
      <formula>0</formula>
    </cfRule>
    <cfRule type="cellIs" dxfId="610" priority="2" operator="greaterThan">
      <formula>0</formula>
    </cfRule>
  </conditionalFormatting>
  <conditionalFormatting sqref="S23:T32">
    <cfRule type="cellIs" dxfId="609" priority="5" operator="lessThanOrEqual">
      <formula>0</formula>
    </cfRule>
    <cfRule type="cellIs" dxfId="608" priority="6" operator="greaterThan">
      <formula>0</formula>
    </cfRule>
  </conditionalFormatting>
  <conditionalFormatting sqref="S38:T47">
    <cfRule type="cellIs" dxfId="607" priority="3" operator="lessThanOrEqual">
      <formula>0</formula>
    </cfRule>
    <cfRule type="cellIs" dxfId="606" priority="4" operator="greaterThan">
      <formula>0</formula>
    </cfRule>
  </conditionalFormatting>
  <pageMargins left="0.7" right="0.7" top="0.75" bottom="0.75" header="0.3" footer="0.3"/>
  <pageSetup paperSize="9" orientation="landscape" horizontalDpi="0" verticalDpi="0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68CB9F-0BB7-4EA8-99CD-255636AF0A76}">
  <sheetPr>
    <pageSetUpPr fitToPage="1"/>
  </sheetPr>
  <dimension ref="A1:X54"/>
  <sheetViews>
    <sheetView topLeftCell="A17" zoomScale="90" zoomScaleNormal="90" workbookViewId="0">
      <selection activeCell="B34" sqref="B34:B42"/>
    </sheetView>
  </sheetViews>
  <sheetFormatPr baseColWidth="10" defaultColWidth="8.6640625" defaultRowHeight="16" x14ac:dyDescent="0.2"/>
  <cols>
    <col min="14" max="14" width="5.6640625" bestFit="1" customWidth="1"/>
    <col min="19" max="19" width="9.1640625" customWidth="1"/>
  </cols>
  <sheetData>
    <row r="1" spans="1:24" x14ac:dyDescent="0.2">
      <c r="C1" t="s">
        <v>93</v>
      </c>
      <c r="D1">
        <f>C2+E2</f>
        <v>1</v>
      </c>
    </row>
    <row r="2" spans="1:24" x14ac:dyDescent="0.2">
      <c r="A2" t="s">
        <v>39</v>
      </c>
      <c r="B2" s="133" t="s">
        <v>122</v>
      </c>
      <c r="C2" s="139">
        <f>Analysis!B7</f>
        <v>0.41745743785701095</v>
      </c>
      <c r="D2" s="133" t="s">
        <v>123</v>
      </c>
      <c r="E2" s="139">
        <f>Analysis!D7</f>
        <v>0.58254256214298905</v>
      </c>
      <c r="F2" s="133" t="s">
        <v>46</v>
      </c>
      <c r="G2" s="139">
        <f>Analysis!S7</f>
        <v>24.479435772201708</v>
      </c>
      <c r="H2" t="s">
        <v>196</v>
      </c>
      <c r="I2" s="153">
        <f>Analysis!T7</f>
        <v>-24.511651102911451</v>
      </c>
      <c r="J2" t="s">
        <v>47</v>
      </c>
      <c r="K2" s="153">
        <f>G2*C2+I2*E2</f>
        <v>-4.0599574981964732</v>
      </c>
      <c r="L2" t="s">
        <v>46</v>
      </c>
      <c r="M2" s="160">
        <v>1</v>
      </c>
      <c r="N2" t="s">
        <v>150</v>
      </c>
      <c r="O2" s="160">
        <v>2</v>
      </c>
    </row>
    <row r="4" spans="1:24" x14ac:dyDescent="0.2">
      <c r="A4" t="s">
        <v>120</v>
      </c>
      <c r="B4">
        <f>$C$2</f>
        <v>0.41745743785701095</v>
      </c>
      <c r="C4" t="s">
        <v>121</v>
      </c>
      <c r="D4">
        <f>$E$2</f>
        <v>0.58254256214298905</v>
      </c>
      <c r="E4" t="s">
        <v>46</v>
      </c>
      <c r="F4">
        <f>G2</f>
        <v>24.479435772201708</v>
      </c>
      <c r="G4" t="s">
        <v>150</v>
      </c>
      <c r="H4">
        <f>I2</f>
        <v>-24.511651102911451</v>
      </c>
      <c r="I4" t="s">
        <v>47</v>
      </c>
      <c r="J4">
        <f>B4*F4+D4*H4</f>
        <v>-4.0599574981964732</v>
      </c>
    </row>
    <row r="5" spans="1:24" ht="17" thickBot="1" x14ac:dyDescent="0.25"/>
    <row r="6" spans="1:24" ht="17" thickBot="1" x14ac:dyDescent="0.25">
      <c r="A6" s="102"/>
      <c r="B6" s="102">
        <v>1</v>
      </c>
      <c r="C6" s="138">
        <v>0</v>
      </c>
      <c r="D6" s="29">
        <v>-1</v>
      </c>
      <c r="E6" s="19">
        <v>-2</v>
      </c>
      <c r="F6" s="19">
        <v>-3</v>
      </c>
      <c r="G6" s="19">
        <v>-4</v>
      </c>
      <c r="H6" s="19">
        <v>-5</v>
      </c>
      <c r="I6" s="19">
        <v>-6</v>
      </c>
      <c r="J6" s="19">
        <v>-7</v>
      </c>
      <c r="K6" s="19">
        <v>-8</v>
      </c>
      <c r="L6" s="19">
        <v>-9</v>
      </c>
      <c r="M6" s="233">
        <v>-10</v>
      </c>
      <c r="N6" s="103" t="s">
        <v>131</v>
      </c>
      <c r="R6" s="166" t="s">
        <v>48</v>
      </c>
      <c r="S6" s="148" t="s">
        <v>127</v>
      </c>
      <c r="T6" s="149" t="s">
        <v>132</v>
      </c>
      <c r="U6" s="164" t="s">
        <v>47</v>
      </c>
      <c r="V6" s="159" t="s">
        <v>46</v>
      </c>
      <c r="W6" s="151" t="s">
        <v>196</v>
      </c>
      <c r="X6" s="260" t="s">
        <v>250</v>
      </c>
    </row>
    <row r="7" spans="1:24" x14ac:dyDescent="0.2">
      <c r="A7" s="100">
        <v>1</v>
      </c>
      <c r="B7" s="95">
        <f>C7*B4</f>
        <v>0.41745743785701095</v>
      </c>
      <c r="C7" s="95">
        <v>1</v>
      </c>
      <c r="D7" s="107">
        <f>C7*D4</f>
        <v>0.58254256214298905</v>
      </c>
      <c r="E7" s="108"/>
      <c r="F7" s="108"/>
      <c r="G7" s="108"/>
      <c r="H7" s="108"/>
      <c r="I7" s="108"/>
      <c r="J7" s="108"/>
      <c r="K7" s="108"/>
      <c r="L7" s="108"/>
      <c r="M7" s="236"/>
      <c r="N7" s="95">
        <f>B7+D7</f>
        <v>1</v>
      </c>
      <c r="R7" s="265">
        <f>B7-D7</f>
        <v>-0.1650851242859781</v>
      </c>
      <c r="S7" s="266">
        <f>IF(Rules!B23=Rules!D23,SUM(C7)*B4*F4,SUM(C7)*B4*F4*POWER(O2,A7-1))</f>
        <v>10.219122537648586</v>
      </c>
      <c r="T7" s="252">
        <f>IF(Rules!B23=Rules!D23,SUM(C7)*D4*H4,SUM(C7)*D4*H4*POWER(O2,A7-1))</f>
        <v>-14.279080035845059</v>
      </c>
      <c r="U7" s="263">
        <f>S7+T7</f>
        <v>-4.0599574981964732</v>
      </c>
      <c r="V7" s="280">
        <f>S7/B4</f>
        <v>24.479435772201708</v>
      </c>
      <c r="W7" s="236">
        <f>T7/D4</f>
        <v>-24.511651102911451</v>
      </c>
      <c r="X7" s="96">
        <f>S7/T7</f>
        <v>-0.71567093342115307</v>
      </c>
    </row>
    <row r="8" spans="1:24" x14ac:dyDescent="0.2">
      <c r="A8" s="98">
        <v>2</v>
      </c>
      <c r="B8" s="97">
        <f>C8*B4</f>
        <v>0.55159898998453116</v>
      </c>
      <c r="C8" s="97">
        <f>1/(1-B4*D4)</f>
        <v>1.3213298889010736</v>
      </c>
      <c r="D8" s="93">
        <f>C8*D4</f>
        <v>0.76973089891654245</v>
      </c>
      <c r="E8" s="1">
        <f>D8*D4</f>
        <v>0.44840101001546873</v>
      </c>
      <c r="F8" s="1"/>
      <c r="G8" s="1"/>
      <c r="H8" s="1"/>
      <c r="I8" s="1"/>
      <c r="J8" s="1"/>
      <c r="K8" s="1"/>
      <c r="L8" s="1"/>
      <c r="M8" s="235"/>
      <c r="N8" s="97">
        <f>B8+E8</f>
        <v>0.99999999999999989</v>
      </c>
      <c r="R8" s="267">
        <f>B8-E8</f>
        <v>0.10319797996906244</v>
      </c>
      <c r="S8" s="268">
        <f>IF(Rules!B23=Rules!D23,SUM(C8:D8)*B4*F4,SUM(C8:D8)*B4*F4*POWER(O2,A8-1))</f>
        <v>21.368806424380207</v>
      </c>
      <c r="T8" s="253">
        <f>IF(Rules!B23=Rules!D23,SUM(C8:D8)*D4*H4,SUM(C8:D8)*D4*H4*POWER(O2,A8-1))</f>
        <v>-29.858424349064965</v>
      </c>
      <c r="U8" s="264">
        <f>S8+T8+U7</f>
        <v>-12.549575422881231</v>
      </c>
      <c r="V8" s="93">
        <f>S8/B4</f>
        <v>51.187988251150834</v>
      </c>
      <c r="W8" s="235">
        <f>T8/D4</f>
        <v>-51.255352465964556</v>
      </c>
      <c r="X8" s="97">
        <f t="shared" ref="X8:X16" si="0">S8/T8</f>
        <v>-0.71567093342115307</v>
      </c>
    </row>
    <row r="9" spans="1:24" x14ac:dyDescent="0.2">
      <c r="A9" s="98">
        <v>3</v>
      </c>
      <c r="B9" s="97">
        <f>C9*B4</f>
        <v>0.61511098106420115</v>
      </c>
      <c r="C9" s="97">
        <f>1/(1-D4*B4/(1-D4*B4))</f>
        <v>1.473469928387984</v>
      </c>
      <c r="D9" s="93">
        <f>C9*D4*C8</f>
        <v>1.1341753325045765</v>
      </c>
      <c r="E9" s="1">
        <f>D9*(D4)</f>
        <v>0.66070540411659251</v>
      </c>
      <c r="F9" s="1">
        <f>E9*D4</f>
        <v>0.3848890189357988</v>
      </c>
      <c r="G9" s="1"/>
      <c r="H9" s="1"/>
      <c r="I9" s="1"/>
      <c r="J9" s="1"/>
      <c r="K9" s="1"/>
      <c r="L9" s="1"/>
      <c r="M9" s="235"/>
      <c r="N9" s="97">
        <f>B9+F9</f>
        <v>1</v>
      </c>
      <c r="R9" s="267">
        <f>B9-F9</f>
        <v>0.23022196212840235</v>
      </c>
      <c r="S9" s="268">
        <f>IF(Rules!B23=Rules!D23,SUM(C9:E9)*B4*F4,SUM(C9:E9)*B4*F4*POWER(O2,A9-1))</f>
        <v>33.399675941733776</v>
      </c>
      <c r="T9" s="253">
        <f>IF(Rules!B23=Rules!D23,SUM(C9:E9)*D4*H4,SUM(C9:E9)*D4*H4*POWER(O2,A9-1))</f>
        <v>-46.669040730873128</v>
      </c>
      <c r="U9" s="264">
        <f t="shared" ref="U9:U16" si="1">S9+T9+U8</f>
        <v>-25.818940212020586</v>
      </c>
      <c r="V9" s="93">
        <f>S9/B4</f>
        <v>80.007380185124305</v>
      </c>
      <c r="W9" s="235">
        <f>T9/D4</f>
        <v>-80.112671182672983</v>
      </c>
      <c r="X9" s="97">
        <f t="shared" si="0"/>
        <v>-0.71567093342115295</v>
      </c>
    </row>
    <row r="10" spans="1:24" x14ac:dyDescent="0.2">
      <c r="A10" s="98">
        <v>4</v>
      </c>
      <c r="B10" s="97">
        <f>C10*B4</f>
        <v>0.65057794408728342</v>
      </c>
      <c r="C10" s="97">
        <f>1/(1-D4*B4/(1-D4*B4/(1-D4*B4)))</f>
        <v>1.5584293992388316</v>
      </c>
      <c r="D10" s="93">
        <f>C10*D4*C9</f>
        <v>1.3376918186090787</v>
      </c>
      <c r="E10" s="1">
        <f>D10*D4*C8</f>
        <v>1.0296627260112707</v>
      </c>
      <c r="F10" s="1">
        <f>E10*D4</f>
        <v>0.59982236255374022</v>
      </c>
      <c r="G10" s="1">
        <f>F10*D4</f>
        <v>0.34942205591271674</v>
      </c>
      <c r="H10" s="1"/>
      <c r="I10" s="1"/>
      <c r="J10" s="1"/>
      <c r="K10" s="1"/>
      <c r="L10" s="1"/>
      <c r="M10" s="235"/>
      <c r="N10" s="97">
        <f>B10+G10</f>
        <v>1.0000000000000002</v>
      </c>
      <c r="R10" s="267">
        <f>B10-G10</f>
        <v>0.30115588817456668</v>
      </c>
      <c r="S10" s="268">
        <f>IF(Rules!B23=Rules!D23,SUM(C10:F10)*B4*F4,SUM(C10:F10)*B4*F4*POWER(O2,A10-1))</f>
        <v>46.247725402388852</v>
      </c>
      <c r="T10" s="253">
        <f>IF(Rules!B23=Rules!D23,SUM(C10:F10)*D4*H4,SUM(C10:F10)*D4*H4*POWER(O2,A10-1))</f>
        <v>-64.62149465999525</v>
      </c>
      <c r="U10" s="264">
        <f t="shared" si="1"/>
        <v>-44.192709469626983</v>
      </c>
      <c r="V10" s="93">
        <f>S10/B4</f>
        <v>110.78428890810611</v>
      </c>
      <c r="W10" s="235">
        <f>T10/D4</f>
        <v>-110.93008281192931</v>
      </c>
      <c r="X10" s="97">
        <f t="shared" si="0"/>
        <v>-0.71567093342115295</v>
      </c>
    </row>
    <row r="11" spans="1:24" x14ac:dyDescent="0.2">
      <c r="A11" s="98">
        <v>5</v>
      </c>
      <c r="B11" s="97">
        <f>C11*B4</f>
        <v>0.6722226627886746</v>
      </c>
      <c r="C11" s="97">
        <f>1/(1-D4*B4/(1-D4*B4/(1-D4*B4/(1-D4*B4))))</f>
        <v>1.6102783225985466</v>
      </c>
      <c r="D11" s="93">
        <f>C11*D4*C10</f>
        <v>1.4618935183700847</v>
      </c>
      <c r="E11" s="1">
        <f>D11*D4*C9</f>
        <v>1.254829381527607</v>
      </c>
      <c r="F11" s="1">
        <f>E11*D4*C8</f>
        <v>0.96588094783013401</v>
      </c>
      <c r="G11" s="1">
        <f>F11*D4</f>
        <v>0.56266676207406496</v>
      </c>
      <c r="H11" s="1">
        <f>G11*D4</f>
        <v>0.3277773372113254</v>
      </c>
      <c r="I11" s="1"/>
      <c r="J11" s="1"/>
      <c r="K11" s="1"/>
      <c r="L11" s="1"/>
      <c r="M11" s="235"/>
      <c r="N11" s="97">
        <f>B11+H11</f>
        <v>1</v>
      </c>
      <c r="R11" s="267">
        <f>B11-H11</f>
        <v>0.34444532557734919</v>
      </c>
      <c r="S11" s="268">
        <f>IF(Rules!B23=Rules!D23,SUM(C11:G11)*B4*F4,SUM(C11:G11)*B4*F4*POWER(O2,A11-1))</f>
        <v>59.838572065397422</v>
      </c>
      <c r="T11" s="253">
        <f>IF(Rules!B23=Rules!D23,SUM(C11:G11)*D4*H4,SUM(C11:G11)*D4*H4*POWER(O2,A11-1))</f>
        <v>-83.611851859552942</v>
      </c>
      <c r="U11" s="264">
        <f t="shared" si="1"/>
        <v>-67.965989263782504</v>
      </c>
      <c r="V11" s="93">
        <f>S11/B4</f>
        <v>143.34053400168079</v>
      </c>
      <c r="W11" s="235">
        <f>T11/D4</f>
        <v>-143.52917244702516</v>
      </c>
      <c r="X11" s="97">
        <f t="shared" si="0"/>
        <v>-0.71567093342115295</v>
      </c>
    </row>
    <row r="12" spans="1:24" x14ac:dyDescent="0.2">
      <c r="A12" s="98">
        <v>6</v>
      </c>
      <c r="B12" s="97">
        <f>C12*B4</f>
        <v>0.68615430611814143</v>
      </c>
      <c r="C12" s="97">
        <f>1/(1-D4*B4/(1-D4*B4/(1-D4*B4/(1-D4*B4/(1-D4*B4)))))</f>
        <v>1.6436509303570379</v>
      </c>
      <c r="D12" s="93">
        <f>C12*D4*C11</f>
        <v>1.5418360579731811</v>
      </c>
      <c r="E12" s="1">
        <f>D12*D4*C10</f>
        <v>1.3997581088360793</v>
      </c>
      <c r="F12" s="1">
        <f>E12*D4*C9</f>
        <v>1.201494896808466</v>
      </c>
      <c r="G12" s="1">
        <f>F12*D4*C8</f>
        <v>0.92482774696401893</v>
      </c>
      <c r="H12" s="1">
        <f>G12*D4</f>
        <v>0.5387515252573476</v>
      </c>
      <c r="I12" s="1">
        <f>H12*D4</f>
        <v>0.31384569388185857</v>
      </c>
      <c r="J12" s="1"/>
      <c r="K12" s="1"/>
      <c r="L12" s="1"/>
      <c r="M12" s="235"/>
      <c r="N12" s="97">
        <f>B12+I12</f>
        <v>1</v>
      </c>
      <c r="R12" s="267">
        <f>B12-I12</f>
        <v>0.37230861223628287</v>
      </c>
      <c r="S12" s="268">
        <f>IF(Rules!B23=Rules!D23,SUM(C12:H12)*B4*F4,SUM(C12:H12)*B4*F4*POWER(O2,A12-1))</f>
        <v>74.091901018332635</v>
      </c>
      <c r="T12" s="253">
        <f>IF(Rules!B23=Rules!D23,SUM(C12:H12)*D4*H4,SUM(C12:H12)*D4*H4*POWER(O2,A12-1))</f>
        <v>-103.52788908744397</v>
      </c>
      <c r="U12" s="264">
        <f t="shared" si="1"/>
        <v>-97.401977332893836</v>
      </c>
      <c r="V12" s="93">
        <f>S12/B4</f>
        <v>177.48372480480481</v>
      </c>
      <c r="W12" s="235">
        <f>T12/D4</f>
        <v>-177.71729623771651</v>
      </c>
      <c r="X12" s="97">
        <f t="shared" si="0"/>
        <v>-0.71567093342115307</v>
      </c>
    </row>
    <row r="13" spans="1:24" x14ac:dyDescent="0.2">
      <c r="A13" s="98">
        <v>7</v>
      </c>
      <c r="B13" s="97">
        <f>C13*B4</f>
        <v>0.69543100907771715</v>
      </c>
      <c r="C13" s="97">
        <f>1/(1-D4*B4/(1-D4*B4/(1-D4*B4/(1-D4*B4/(1-D4*B4/(1-D4*B4))))))</f>
        <v>1.6658728435829637</v>
      </c>
      <c r="D13" s="93">
        <f>C13*D4*C12</f>
        <v>1.595067624141939</v>
      </c>
      <c r="E13" s="1">
        <f>D13*D4*C11</f>
        <v>1.4962622126058316</v>
      </c>
      <c r="F13" s="1">
        <f>E13*D4*C10</f>
        <v>1.3583838270024793</v>
      </c>
      <c r="G13" s="1">
        <f>F13*D4*C9</f>
        <v>1.1659809118074995</v>
      </c>
      <c r="H13" s="1">
        <f>G13*D4*C8</f>
        <v>0.8974915353651165</v>
      </c>
      <c r="I13" s="1">
        <f>H13*D4</f>
        <v>0.52282701851323998</v>
      </c>
      <c r="J13" s="1">
        <f>I13*D4</f>
        <v>0.30456899092228279</v>
      </c>
      <c r="K13" s="1"/>
      <c r="L13" s="1"/>
      <c r="M13" s="235"/>
      <c r="N13" s="97">
        <f>B13+J13</f>
        <v>1</v>
      </c>
      <c r="R13" s="267">
        <f>B13-J13</f>
        <v>0.39086201815543437</v>
      </c>
      <c r="S13" s="268">
        <f>IF(Rules!B23=Rules!D23,SUM(C13:I13)*B4*F4,SUM(C13:I13)*B4*F4*POWER(O2,A13-1))</f>
        <v>88.925639066927275</v>
      </c>
      <c r="T13" s="253">
        <f>IF(Rules!B23=Rules!D23,SUM(C13:I13)*D4*H4,SUM(C13:I13)*D4*H4*POWER(O2,A13-1))</f>
        <v>-124.25492627153677</v>
      </c>
      <c r="U13" s="264">
        <f t="shared" si="1"/>
        <v>-132.73126453750334</v>
      </c>
      <c r="V13" s="93">
        <f>S13/B4</f>
        <v>213.01725877354332</v>
      </c>
      <c r="W13" s="235">
        <f>T13/D4</f>
        <v>-213.29759290796258</v>
      </c>
      <c r="X13" s="97">
        <f t="shared" si="0"/>
        <v>-0.71567093342115307</v>
      </c>
    </row>
    <row r="14" spans="1:24" x14ac:dyDescent="0.2">
      <c r="A14" s="98">
        <v>8</v>
      </c>
      <c r="B14" s="97">
        <f>C14*B4</f>
        <v>0.70174850040046388</v>
      </c>
      <c r="C14" s="97">
        <f>1/(1-D4*B4/(1-D4*B4/(1-D4*B4/(1-D4*B4/(1-D4*B4/(1-D4*B4/(1-D4*B4)))))))</f>
        <v>1.6810061020899318</v>
      </c>
      <c r="D14" s="93">
        <f>C14*D4*C13</f>
        <v>1.6313186455266673</v>
      </c>
      <c r="E14" s="1">
        <f>D14*D4*C12</f>
        <v>1.561982096149753</v>
      </c>
      <c r="F14" s="1">
        <f>E14*D4*C11</f>
        <v>1.4652261458149636</v>
      </c>
      <c r="G14" s="1">
        <f>F14*D4*C10</f>
        <v>1.3302076886042091</v>
      </c>
      <c r="H14" s="1">
        <f>G14*D4*C9</f>
        <v>1.1417956713123112</v>
      </c>
      <c r="I14" s="1">
        <f>H14*D4*C8</f>
        <v>0.87887540845824241</v>
      </c>
      <c r="J14" s="1">
        <f>I14*D4</f>
        <v>0.5119823322477306</v>
      </c>
      <c r="K14" s="1">
        <f>J14*D4</f>
        <v>0.29825149959953606</v>
      </c>
      <c r="L14" s="1"/>
      <c r="M14" s="235"/>
      <c r="N14" s="97">
        <f>B14+K14</f>
        <v>1</v>
      </c>
      <c r="R14" s="267">
        <f>B14-K14</f>
        <v>0.40349700080092782</v>
      </c>
      <c r="S14" s="268">
        <f>IF(Rules!B23=Rules!D23,SUM(C14:J14)*B4*F4,SUM(C14:J14)*B4*F4*POWER(O2,A14-1))</f>
        <v>104.25951538517448</v>
      </c>
      <c r="T14" s="253">
        <f>IF(Rules!B23=Rules!D23,SUM(C14:J14)*D4*H4,SUM(C14:J14)*D4*H4*POWER(O2,A14-1))</f>
        <v>-145.68080177125282</v>
      </c>
      <c r="U14" s="264">
        <f t="shared" si="1"/>
        <v>-174.15255092358166</v>
      </c>
      <c r="V14" s="93">
        <f>S14/B4</f>
        <v>249.74885085383443</v>
      </c>
      <c r="W14" s="235">
        <f>T14/D4</f>
        <v>-250.07752435348144</v>
      </c>
      <c r="X14" s="97">
        <f t="shared" si="0"/>
        <v>-0.71567093342115318</v>
      </c>
    </row>
    <row r="15" spans="1:24" x14ac:dyDescent="0.2">
      <c r="A15" s="98">
        <v>9</v>
      </c>
      <c r="B15" s="97">
        <f>C15*B4</f>
        <v>0.70611685802635826</v>
      </c>
      <c r="C15" s="97">
        <f>1/(1-D4*B4/(1-D4*B4/(1-D4*B4/(1-D4*B4/(1-D4*B4/(1-D4*B4/(1-D4*B4/(1-D4*B4))))))))</f>
        <v>1.691470300903394</v>
      </c>
      <c r="D15" s="93">
        <f>C15*D4*C14</f>
        <v>1.6563851501916202</v>
      </c>
      <c r="E15" s="1">
        <f>D15*D4*C13</f>
        <v>1.6074254437992044</v>
      </c>
      <c r="F15" s="1">
        <f>E15*D4*C12</f>
        <v>1.5391044361534483</v>
      </c>
      <c r="G15" s="1">
        <f>F15*D4*C11</f>
        <v>1.4437656273722239</v>
      </c>
      <c r="H15" s="1">
        <f>G15*D4*C10</f>
        <v>1.3107247257076613</v>
      </c>
      <c r="I15" s="1">
        <f>H15*D4*C9</f>
        <v>1.1250722957896819</v>
      </c>
      <c r="J15" s="1">
        <f>I15*D4*C8</f>
        <v>0.86600290958429005</v>
      </c>
      <c r="K15" s="1">
        <f>J15*D4</f>
        <v>0.50448355377251564</v>
      </c>
      <c r="L15" s="1">
        <f>K15*D4</f>
        <v>0.29388314197364163</v>
      </c>
      <c r="M15" s="235"/>
      <c r="N15" s="97">
        <f>B15+L15</f>
        <v>0.99999999999999989</v>
      </c>
      <c r="R15" s="267">
        <f>B15-L15</f>
        <v>0.41223371605271664</v>
      </c>
      <c r="S15" s="268">
        <f>IF(Rules!B23=Rules!D23,SUM(C15:K15)*B4*F4,SUM(C15:K15)*B4*F4*POWER(O2,A15-1))</f>
        <v>120.01781471119807</v>
      </c>
      <c r="T15" s="253">
        <f>IF(Rules!B23=Rules!D23,SUM(C15:K15)*D4*H4,SUM(C15:K15)*D4*H4*POWER(O2,A15-1))</f>
        <v>-167.69971939124545</v>
      </c>
      <c r="U15" s="264">
        <f t="shared" si="1"/>
        <v>-221.83445560362904</v>
      </c>
      <c r="V15" s="93">
        <f>S15/B4</f>
        <v>287.4971286349604</v>
      </c>
      <c r="W15" s="235">
        <f>T15/D4</f>
        <v>-287.87547947454937</v>
      </c>
      <c r="X15" s="97">
        <f t="shared" si="0"/>
        <v>-0.71567093342115307</v>
      </c>
    </row>
    <row r="16" spans="1:24" ht="17" thickBot="1" x14ac:dyDescent="0.25">
      <c r="A16" s="99">
        <v>10</v>
      </c>
      <c r="B16" s="129">
        <f>C16*B4</f>
        <v>0.70916938988868072</v>
      </c>
      <c r="C16" s="129">
        <f>1/(1-D4*B4/(1-D4*B4/(1-D4*B4/(1-D4*B4/(1-D4*B4/(1-D4*B4/(1-D4*B4/(1-D4*B4/(1-D4*B4)))))))))</f>
        <v>1.6987824999098184</v>
      </c>
      <c r="D16" s="94">
        <f>C16*D4*C15</f>
        <v>1.6739011849853973</v>
      </c>
      <c r="E16" s="109">
        <f>D16*D4*C14</f>
        <v>1.6391804598739586</v>
      </c>
      <c r="F16" s="109">
        <f>E16*D4*C13</f>
        <v>1.5907292925652379</v>
      </c>
      <c r="G16" s="109">
        <f>F16*D4*C12</f>
        <v>1.5231179277091433</v>
      </c>
      <c r="H16" s="109">
        <f>G16*D4*C11</f>
        <v>1.4287693926454454</v>
      </c>
      <c r="I16" s="109">
        <f>H16*D4*C10</f>
        <v>1.2971103721891615</v>
      </c>
      <c r="J16" s="109">
        <f>I16*D4*C9</f>
        <v>1.1133862936350487</v>
      </c>
      <c r="K16" s="109">
        <f>J16*D4*C8</f>
        <v>0.85700783264106362</v>
      </c>
      <c r="L16" s="109">
        <f>K16*D4</f>
        <v>0.49924353860333515</v>
      </c>
      <c r="M16" s="237">
        <f>L16*D4</f>
        <v>0.29083061011131911</v>
      </c>
      <c r="N16" s="129">
        <f>B16+M16</f>
        <v>0.99999999999999978</v>
      </c>
      <c r="R16" s="269">
        <f>B16-M16</f>
        <v>0.41833877977736161</v>
      </c>
      <c r="S16" s="270">
        <f>IF(Rules!B23=Rules!D23,SUM(C16:L16)*B4*F4,SUM(C16:L16)*B4*F4*POWER(O2,A16-1))</f>
        <v>136.13126940568077</v>
      </c>
      <c r="T16" s="254">
        <f>IF(Rules!B23=Rules!D23,SUM(C16:L16)*D4*H4,SUM(C16:L16)*D4*H4*POWER(O2,A16-1))</f>
        <v>-190.21489213614771</v>
      </c>
      <c r="U16" s="271">
        <f t="shared" si="1"/>
        <v>-275.91807833409598</v>
      </c>
      <c r="V16" s="94">
        <f>S16/B4</f>
        <v>326.0961646880728</v>
      </c>
      <c r="W16" s="237">
        <f>T16/D4</f>
        <v>-326.52531247915613</v>
      </c>
      <c r="X16" s="129">
        <f t="shared" si="0"/>
        <v>-0.71567093342115295</v>
      </c>
    </row>
    <row r="18" spans="1:7" x14ac:dyDescent="0.2">
      <c r="A18" s="436" t="s">
        <v>183</v>
      </c>
      <c r="B18" s="436"/>
      <c r="C18" s="436"/>
      <c r="D18" s="436"/>
      <c r="E18" s="436"/>
      <c r="F18" s="436"/>
    </row>
    <row r="19" spans="1:7" ht="17" thickBot="1" x14ac:dyDescent="0.25"/>
    <row r="20" spans="1:7" ht="17" thickBot="1" x14ac:dyDescent="0.25">
      <c r="A20" s="29" t="s">
        <v>130</v>
      </c>
      <c r="B20" s="19" t="s">
        <v>135</v>
      </c>
      <c r="C20" s="19" t="s">
        <v>134</v>
      </c>
      <c r="D20" s="19" t="s">
        <v>133</v>
      </c>
      <c r="E20" s="150" t="s">
        <v>146</v>
      </c>
      <c r="F20" s="152" t="s">
        <v>147</v>
      </c>
      <c r="G20" s="150" t="s">
        <v>46</v>
      </c>
    </row>
    <row r="21" spans="1:7" x14ac:dyDescent="0.2">
      <c r="A21" s="95">
        <v>1</v>
      </c>
      <c r="B21" s="107">
        <v>1</v>
      </c>
      <c r="C21" s="108">
        <f t="shared" ref="C21:C30" si="2">B21*$O$2</f>
        <v>2</v>
      </c>
      <c r="D21" s="57">
        <f>SUM($C$21:C21)</f>
        <v>2</v>
      </c>
      <c r="E21" s="252">
        <f t="shared" ref="E21:E30" si="3">D21/R7</f>
        <v>-12.114961954630061</v>
      </c>
      <c r="F21" s="8">
        <f t="shared" ref="F21:F30" si="4">U7/E21</f>
        <v>0.3351192940927768</v>
      </c>
      <c r="G21" s="256">
        <f>E21*U7</f>
        <v>49.186230628065317</v>
      </c>
    </row>
    <row r="22" spans="1:7" x14ac:dyDescent="0.2">
      <c r="A22" s="97">
        <v>2</v>
      </c>
      <c r="B22" s="93">
        <f>C21</f>
        <v>2</v>
      </c>
      <c r="C22" s="1">
        <f t="shared" si="2"/>
        <v>4</v>
      </c>
      <c r="D22" s="9">
        <f>SUM($C$21:C22)</f>
        <v>6</v>
      </c>
      <c r="E22" s="253">
        <f t="shared" si="3"/>
        <v>58.140672925950014</v>
      </c>
      <c r="F22" s="9">
        <f t="shared" si="4"/>
        <v>-0.2158484721851226</v>
      </c>
      <c r="G22" s="257">
        <f t="shared" ref="G22:G30" si="5">E22*U8</f>
        <v>-729.64076002127854</v>
      </c>
    </row>
    <row r="23" spans="1:7" x14ac:dyDescent="0.2">
      <c r="A23" s="97">
        <v>3</v>
      </c>
      <c r="B23" s="93">
        <f t="shared" ref="B23:B30" si="6">C22</f>
        <v>4</v>
      </c>
      <c r="C23" s="1">
        <f t="shared" si="2"/>
        <v>8</v>
      </c>
      <c r="D23" s="9">
        <f>SUM($C$21:C23)</f>
        <v>14</v>
      </c>
      <c r="E23" s="253">
        <f t="shared" si="3"/>
        <v>60.810879511971756</v>
      </c>
      <c r="F23" s="9">
        <f t="shared" si="4"/>
        <v>-0.42457764826337768</v>
      </c>
      <c r="G23" s="257">
        <f t="shared" si="5"/>
        <v>-1570.0724623599863</v>
      </c>
    </row>
    <row r="24" spans="1:7" x14ac:dyDescent="0.2">
      <c r="A24" s="97">
        <v>4</v>
      </c>
      <c r="B24" s="93">
        <f t="shared" si="6"/>
        <v>8</v>
      </c>
      <c r="C24" s="1">
        <f t="shared" si="2"/>
        <v>16</v>
      </c>
      <c r="D24" s="9">
        <f>SUM($C$21:C24)</f>
        <v>30</v>
      </c>
      <c r="E24" s="253">
        <f t="shared" si="3"/>
        <v>99.616182774451801</v>
      </c>
      <c r="F24" s="9">
        <f t="shared" si="4"/>
        <v>-0.44362982237220322</v>
      </c>
      <c r="G24" s="257">
        <f t="shared" si="5"/>
        <v>-4402.3090238246086</v>
      </c>
    </row>
    <row r="25" spans="1:7" x14ac:dyDescent="0.2">
      <c r="A25" s="97">
        <v>5</v>
      </c>
      <c r="B25" s="93">
        <f t="shared" si="6"/>
        <v>16</v>
      </c>
      <c r="C25" s="1">
        <f t="shared" si="2"/>
        <v>32</v>
      </c>
      <c r="D25" s="9">
        <f>SUM($C$21:C25)</f>
        <v>62</v>
      </c>
      <c r="E25" s="253">
        <f t="shared" si="3"/>
        <v>179.99953953817609</v>
      </c>
      <c r="F25" s="9">
        <f t="shared" si="4"/>
        <v>-0.3775897951637126</v>
      </c>
      <c r="G25" s="257">
        <f t="shared" si="5"/>
        <v>-12233.846771737471</v>
      </c>
    </row>
    <row r="26" spans="1:7" x14ac:dyDescent="0.2">
      <c r="A26" s="97">
        <v>6</v>
      </c>
      <c r="B26" s="93">
        <f t="shared" si="6"/>
        <v>32</v>
      </c>
      <c r="C26" s="1">
        <f t="shared" si="2"/>
        <v>64</v>
      </c>
      <c r="D26" s="9">
        <f>SUM($C$21:C26)</f>
        <v>126</v>
      </c>
      <c r="E26" s="253">
        <f t="shared" si="3"/>
        <v>338.42891584800367</v>
      </c>
      <c r="F26" s="9">
        <f t="shared" si="4"/>
        <v>-0.28780630960221892</v>
      </c>
      <c r="G26" s="257">
        <f t="shared" si="5"/>
        <v>-32963.645590223088</v>
      </c>
    </row>
    <row r="27" spans="1:7" x14ac:dyDescent="0.2">
      <c r="A27" s="97">
        <v>7</v>
      </c>
      <c r="B27" s="93">
        <f t="shared" si="6"/>
        <v>64</v>
      </c>
      <c r="C27" s="1">
        <f t="shared" si="2"/>
        <v>128</v>
      </c>
      <c r="D27" s="9">
        <f>SUM($C$21:C27)</f>
        <v>254</v>
      </c>
      <c r="E27" s="253">
        <f t="shared" si="3"/>
        <v>649.84569541620601</v>
      </c>
      <c r="F27" s="9">
        <f t="shared" si="4"/>
        <v>-0.20425043279311572</v>
      </c>
      <c r="G27" s="257">
        <f t="shared" si="5"/>
        <v>-86254.840906846264</v>
      </c>
    </row>
    <row r="28" spans="1:7" x14ac:dyDescent="0.2">
      <c r="A28" s="97">
        <v>8</v>
      </c>
      <c r="B28" s="93">
        <f t="shared" si="6"/>
        <v>128</v>
      </c>
      <c r="C28" s="1">
        <f t="shared" si="2"/>
        <v>256</v>
      </c>
      <c r="D28" s="9">
        <f>SUM($C$21:C28)</f>
        <v>510</v>
      </c>
      <c r="E28" s="253">
        <f t="shared" si="3"/>
        <v>1263.9499153343577</v>
      </c>
      <c r="F28" s="9">
        <f t="shared" si="4"/>
        <v>-0.13778437643038441</v>
      </c>
      <c r="G28" s="257">
        <f t="shared" si="5"/>
        <v>-220120.10199512346</v>
      </c>
    </row>
    <row r="29" spans="1:7" x14ac:dyDescent="0.2">
      <c r="A29" s="97">
        <v>9</v>
      </c>
      <c r="B29" s="93">
        <f t="shared" si="6"/>
        <v>256</v>
      </c>
      <c r="C29" s="1">
        <f t="shared" si="2"/>
        <v>512</v>
      </c>
      <c r="D29" s="9">
        <f>SUM($C$21:C29)</f>
        <v>1022</v>
      </c>
      <c r="E29" s="253">
        <f t="shared" si="3"/>
        <v>2479.176157122738</v>
      </c>
      <c r="F29" s="9">
        <f t="shared" si="4"/>
        <v>-8.9479101743654976E-2</v>
      </c>
      <c r="G29" s="257">
        <f t="shared" si="5"/>
        <v>-549966.6931608197</v>
      </c>
    </row>
    <row r="30" spans="1:7" ht="17" thickBot="1" x14ac:dyDescent="0.25">
      <c r="A30" s="129">
        <v>10</v>
      </c>
      <c r="B30" s="94">
        <f t="shared" si="6"/>
        <v>512</v>
      </c>
      <c r="C30" s="109">
        <f t="shared" si="2"/>
        <v>1024</v>
      </c>
      <c r="D30" s="10">
        <f>SUM($C$21:C30)</f>
        <v>2046</v>
      </c>
      <c r="E30" s="254">
        <f t="shared" si="3"/>
        <v>4890.7729785148622</v>
      </c>
      <c r="F30" s="10">
        <f t="shared" si="4"/>
        <v>-5.6416047022873998E-2</v>
      </c>
      <c r="G30" s="258">
        <f t="shared" si="5"/>
        <v>-1349452.6818001436</v>
      </c>
    </row>
    <row r="31" spans="1:7" ht="17" thickBot="1" x14ac:dyDescent="0.25">
      <c r="A31" s="481" t="s">
        <v>249</v>
      </c>
      <c r="B31" s="481"/>
      <c r="C31" s="481"/>
      <c r="D31" s="481"/>
      <c r="E31" s="481"/>
      <c r="F31" s="481"/>
      <c r="G31" s="481"/>
    </row>
    <row r="32" spans="1:7" ht="17" thickBot="1" x14ac:dyDescent="0.25">
      <c r="A32" s="115" t="s">
        <v>130</v>
      </c>
      <c r="B32" s="116" t="s">
        <v>135</v>
      </c>
      <c r="C32" s="116" t="s">
        <v>134</v>
      </c>
      <c r="D32" s="154" t="s">
        <v>133</v>
      </c>
      <c r="E32" s="363" t="s">
        <v>251</v>
      </c>
      <c r="F32" s="152" t="s">
        <v>252</v>
      </c>
      <c r="G32" s="260" t="s">
        <v>253</v>
      </c>
    </row>
    <row r="33" spans="1:7" x14ac:dyDescent="0.2">
      <c r="A33" s="95">
        <v>1</v>
      </c>
      <c r="B33" s="107">
        <v>1</v>
      </c>
      <c r="C33" s="108">
        <f t="shared" ref="C33:C42" si="7">B33*$O$2</f>
        <v>2</v>
      </c>
      <c r="D33" s="57">
        <f>SUM($C$33:C33)</f>
        <v>2</v>
      </c>
      <c r="E33" s="96">
        <f>D33/(B7-((1-B7)/-X7))</f>
        <v>-5.0438361030341312</v>
      </c>
      <c r="F33" s="8">
        <f t="shared" ref="F33:F42" si="8">U7/E33</f>
        <v>0.80493446164005933</v>
      </c>
      <c r="G33" s="259">
        <f>(B7-((1-B7)/-X7))</f>
        <v>-0.39652359020882844</v>
      </c>
    </row>
    <row r="34" spans="1:7" x14ac:dyDescent="0.2">
      <c r="A34" s="97">
        <v>2</v>
      </c>
      <c r="B34" s="93">
        <f>C33</f>
        <v>2</v>
      </c>
      <c r="C34" s="1">
        <f t="shared" si="7"/>
        <v>4</v>
      </c>
      <c r="D34" s="9">
        <f>SUM($C$33:C34)</f>
        <v>6</v>
      </c>
      <c r="E34" s="96">
        <f>D34/(B8-((1-B8)/-X8))</f>
        <v>-80.056190426443408</v>
      </c>
      <c r="F34" s="9">
        <f t="shared" si="8"/>
        <v>0.156759587934826</v>
      </c>
      <c r="G34" s="259">
        <f t="shared" ref="G34:G42" si="9">(B8-((1-B8)/-X8))</f>
        <v>-7.4947358449598878E-2</v>
      </c>
    </row>
    <row r="35" spans="1:7" x14ac:dyDescent="0.2">
      <c r="A35" s="97">
        <v>3</v>
      </c>
      <c r="B35" s="93">
        <f t="shared" ref="B35:B42" si="10">C34</f>
        <v>4</v>
      </c>
      <c r="C35" s="1">
        <f t="shared" si="7"/>
        <v>8</v>
      </c>
      <c r="D35" s="9">
        <f>SUM($C$33:C35)</f>
        <v>14</v>
      </c>
      <c r="E35" s="96">
        <f t="shared" ref="E35:E42" si="11">D35/(B9-((1-B9)/-X9))</f>
        <v>181.09072163889311</v>
      </c>
      <c r="F35" s="9">
        <f t="shared" si="8"/>
        <v>-0.14257461662505969</v>
      </c>
      <c r="G35" s="259">
        <f t="shared" si="9"/>
        <v>7.7309316972721143E-2</v>
      </c>
    </row>
    <row r="36" spans="1:7" x14ac:dyDescent="0.2">
      <c r="A36" s="97">
        <v>4</v>
      </c>
      <c r="B36" s="93">
        <f t="shared" si="10"/>
        <v>8</v>
      </c>
      <c r="C36" s="1">
        <f t="shared" si="7"/>
        <v>16</v>
      </c>
      <c r="D36" s="9">
        <f>SUM($C$33:C36)</f>
        <v>30</v>
      </c>
      <c r="E36" s="96">
        <f t="shared" si="11"/>
        <v>184.80425939169277</v>
      </c>
      <c r="F36" s="9">
        <f t="shared" si="8"/>
        <v>-0.23913252657213113</v>
      </c>
      <c r="G36" s="259">
        <f t="shared" si="9"/>
        <v>0.16233392075890946</v>
      </c>
    </row>
    <row r="37" spans="1:7" x14ac:dyDescent="0.2">
      <c r="A37" s="97">
        <v>5</v>
      </c>
      <c r="B37" s="93">
        <f t="shared" si="10"/>
        <v>16</v>
      </c>
      <c r="C37" s="1">
        <f t="shared" si="7"/>
        <v>32</v>
      </c>
      <c r="D37" s="9">
        <f>SUM($C$33:C37)</f>
        <v>62</v>
      </c>
      <c r="E37" s="96">
        <f t="shared" si="11"/>
        <v>289.4185857531026</v>
      </c>
      <c r="F37" s="9">
        <f t="shared" si="8"/>
        <v>-0.2348362980453611</v>
      </c>
      <c r="G37" s="259">
        <f t="shared" si="9"/>
        <v>0.2142225933371501</v>
      </c>
    </row>
    <row r="38" spans="1:7" x14ac:dyDescent="0.2">
      <c r="A38" s="97">
        <v>6</v>
      </c>
      <c r="B38" s="93">
        <f t="shared" si="10"/>
        <v>32</v>
      </c>
      <c r="C38" s="1">
        <f t="shared" si="7"/>
        <v>64</v>
      </c>
      <c r="D38" s="9">
        <f>SUM($C$33:C38)</f>
        <v>126</v>
      </c>
      <c r="E38" s="96">
        <f t="shared" si="11"/>
        <v>508.84258215680666</v>
      </c>
      <c r="F38" s="9">
        <f t="shared" si="8"/>
        <v>-0.19141868379026131</v>
      </c>
      <c r="G38" s="259">
        <f t="shared" si="9"/>
        <v>0.24762078571712659</v>
      </c>
    </row>
    <row r="39" spans="1:7" x14ac:dyDescent="0.2">
      <c r="A39" s="97">
        <v>7</v>
      </c>
      <c r="B39" s="93">
        <f t="shared" si="10"/>
        <v>64</v>
      </c>
      <c r="C39" s="1">
        <f t="shared" si="7"/>
        <v>128</v>
      </c>
      <c r="D39" s="9">
        <f>SUM($C$33:C39)</f>
        <v>254</v>
      </c>
      <c r="E39" s="96">
        <f t="shared" si="11"/>
        <v>941.22970940845141</v>
      </c>
      <c r="F39" s="9">
        <f t="shared" si="8"/>
        <v>-0.14101899165605697</v>
      </c>
      <c r="G39" s="259">
        <f t="shared" si="9"/>
        <v>0.26985973504771238</v>
      </c>
    </row>
    <row r="40" spans="1:7" x14ac:dyDescent="0.2">
      <c r="A40" s="97">
        <v>8</v>
      </c>
      <c r="B40" s="93">
        <f t="shared" si="10"/>
        <v>128</v>
      </c>
      <c r="C40" s="1">
        <f t="shared" si="7"/>
        <v>256</v>
      </c>
      <c r="D40" s="9">
        <f>SUM($C$33:C40)</f>
        <v>510</v>
      </c>
      <c r="E40" s="96">
        <f>D40/(B14-((1-B14)/-X14))</f>
        <v>1789.4448317928266</v>
      </c>
      <c r="F40" s="9">
        <f t="shared" si="8"/>
        <v>-9.7322112327486499E-2</v>
      </c>
      <c r="G40" s="259">
        <f t="shared" si="9"/>
        <v>0.28500459524590999</v>
      </c>
    </row>
    <row r="41" spans="1:7" x14ac:dyDescent="0.2">
      <c r="A41" s="97">
        <v>9</v>
      </c>
      <c r="B41" s="93">
        <f t="shared" si="10"/>
        <v>256</v>
      </c>
      <c r="C41" s="1">
        <f t="shared" si="7"/>
        <v>512</v>
      </c>
      <c r="D41" s="9">
        <f>SUM($C$33:C41)</f>
        <v>1022</v>
      </c>
      <c r="E41" s="96">
        <f t="shared" si="11"/>
        <v>3458.816203761538</v>
      </c>
      <c r="F41" s="9">
        <f t="shared" si="8"/>
        <v>-6.4135947831624948E-2</v>
      </c>
      <c r="G41" s="259">
        <f t="shared" si="9"/>
        <v>0.29547681628429773</v>
      </c>
    </row>
    <row r="42" spans="1:7" ht="17" thickBot="1" x14ac:dyDescent="0.25">
      <c r="A42" s="129">
        <v>10</v>
      </c>
      <c r="B42" s="94">
        <f t="shared" si="10"/>
        <v>512</v>
      </c>
      <c r="C42" s="109">
        <f t="shared" si="7"/>
        <v>1024</v>
      </c>
      <c r="D42" s="10">
        <f>SUM($C$33:C42)</f>
        <v>2046</v>
      </c>
      <c r="E42" s="364">
        <f t="shared" si="11"/>
        <v>6757.055302682983</v>
      </c>
      <c r="F42" s="10">
        <f t="shared" si="8"/>
        <v>-4.0834071348289668E-2</v>
      </c>
      <c r="G42" s="259">
        <f t="shared" si="9"/>
        <v>0.30279462108111016</v>
      </c>
    </row>
    <row r="43" spans="1:7" ht="17" thickBot="1" x14ac:dyDescent="0.25"/>
    <row r="44" spans="1:7" ht="17" thickBot="1" x14ac:dyDescent="0.25">
      <c r="A44" s="115" t="s">
        <v>130</v>
      </c>
      <c r="B44" s="116" t="s">
        <v>135</v>
      </c>
      <c r="C44" s="116" t="s">
        <v>134</v>
      </c>
      <c r="D44" s="154" t="s">
        <v>133</v>
      </c>
      <c r="E44" s="150" t="s">
        <v>146</v>
      </c>
      <c r="F44" s="152" t="s">
        <v>147</v>
      </c>
      <c r="G44" s="260" t="s">
        <v>46</v>
      </c>
    </row>
    <row r="45" spans="1:7" x14ac:dyDescent="0.2">
      <c r="A45" s="95">
        <v>1</v>
      </c>
      <c r="B45" s="107">
        <v>1</v>
      </c>
      <c r="C45" s="108">
        <f t="shared" ref="C45:C54" si="12">B45*$O$2</f>
        <v>2</v>
      </c>
      <c r="D45" s="57">
        <f>SUM(C45:C45)</f>
        <v>2</v>
      </c>
      <c r="E45" s="57">
        <f t="shared" ref="E45:E54" si="13">D45/R7</f>
        <v>-12.114961954630061</v>
      </c>
      <c r="F45" s="8">
        <f t="shared" ref="F45:F54" si="14">U7/E45</f>
        <v>0.3351192940927768</v>
      </c>
      <c r="G45" s="256">
        <f>E45*U7</f>
        <v>49.186230628065317</v>
      </c>
    </row>
    <row r="46" spans="1:7" x14ac:dyDescent="0.2">
      <c r="A46" s="97">
        <v>2</v>
      </c>
      <c r="B46" s="93">
        <f t="shared" ref="B46:B54" si="15">B45*$O$2*2</f>
        <v>4</v>
      </c>
      <c r="C46" s="1">
        <f t="shared" si="12"/>
        <v>8</v>
      </c>
      <c r="D46" s="9">
        <f>SUM($C$45:C46)</f>
        <v>10</v>
      </c>
      <c r="E46" s="9">
        <f t="shared" si="13"/>
        <v>96.901121543250014</v>
      </c>
      <c r="F46" s="9">
        <f t="shared" si="14"/>
        <v>-0.12950908331107355</v>
      </c>
      <c r="G46" s="257">
        <f t="shared" ref="G46:G54" si="16">E46*U8</f>
        <v>-1216.0679333687974</v>
      </c>
    </row>
    <row r="47" spans="1:7" x14ac:dyDescent="0.2">
      <c r="A47" s="97">
        <v>3</v>
      </c>
      <c r="B47" s="93">
        <f t="shared" si="15"/>
        <v>16</v>
      </c>
      <c r="C47" s="1">
        <f t="shared" si="12"/>
        <v>32</v>
      </c>
      <c r="D47" s="9">
        <f>SUM($C$45:C47)</f>
        <v>42</v>
      </c>
      <c r="E47" s="9">
        <f t="shared" si="13"/>
        <v>182.43263853591526</v>
      </c>
      <c r="F47" s="9">
        <f t="shared" si="14"/>
        <v>-0.14152588275445924</v>
      </c>
      <c r="G47" s="257">
        <f t="shared" si="16"/>
        <v>-4710.2173870799588</v>
      </c>
    </row>
    <row r="48" spans="1:7" x14ac:dyDescent="0.2">
      <c r="A48" s="97">
        <v>4</v>
      </c>
      <c r="B48" s="93">
        <f t="shared" si="15"/>
        <v>64</v>
      </c>
      <c r="C48" s="1">
        <f t="shared" si="12"/>
        <v>128</v>
      </c>
      <c r="D48" s="9">
        <f>SUM($C$45:C48)</f>
        <v>170</v>
      </c>
      <c r="E48" s="9">
        <f t="shared" si="13"/>
        <v>564.49170238856016</v>
      </c>
      <c r="F48" s="9">
        <f t="shared" si="14"/>
        <v>-7.8287615712741759E-2</v>
      </c>
      <c r="G48" s="257">
        <f t="shared" si="16"/>
        <v>-24946.417801672778</v>
      </c>
    </row>
    <row r="49" spans="1:7" x14ac:dyDescent="0.2">
      <c r="A49" s="97">
        <v>5</v>
      </c>
      <c r="B49" s="93">
        <f t="shared" si="15"/>
        <v>256</v>
      </c>
      <c r="C49" s="1">
        <f t="shared" si="12"/>
        <v>512</v>
      </c>
      <c r="D49" s="9">
        <f>SUM($C$45:C49)</f>
        <v>682</v>
      </c>
      <c r="E49" s="9">
        <f t="shared" si="13"/>
        <v>1979.9949349199369</v>
      </c>
      <c r="F49" s="9">
        <f t="shared" si="14"/>
        <v>-3.4326345014882971E-2</v>
      </c>
      <c r="G49" s="257">
        <f t="shared" si="16"/>
        <v>-134572.31448911218</v>
      </c>
    </row>
    <row r="50" spans="1:7" x14ac:dyDescent="0.2">
      <c r="A50" s="97">
        <v>6</v>
      </c>
      <c r="B50" s="93">
        <f t="shared" si="15"/>
        <v>1024</v>
      </c>
      <c r="C50" s="1">
        <f t="shared" si="12"/>
        <v>2048</v>
      </c>
      <c r="D50" s="9">
        <f>SUM($C$45:C50)</f>
        <v>2730</v>
      </c>
      <c r="E50" s="9">
        <f t="shared" si="13"/>
        <v>7332.6265100400797</v>
      </c>
      <c r="F50" s="9">
        <f t="shared" si="14"/>
        <v>-1.3283368135487026E-2</v>
      </c>
      <c r="G50" s="257">
        <f t="shared" si="16"/>
        <v>-714212.32112150022</v>
      </c>
    </row>
    <row r="51" spans="1:7" x14ac:dyDescent="0.2">
      <c r="A51" s="97">
        <v>7</v>
      </c>
      <c r="B51" s="93">
        <f t="shared" si="15"/>
        <v>4096</v>
      </c>
      <c r="C51" s="1">
        <f t="shared" si="12"/>
        <v>8192</v>
      </c>
      <c r="D51" s="9">
        <f>SUM($C$45:C51)</f>
        <v>10922</v>
      </c>
      <c r="E51" s="9">
        <f t="shared" si="13"/>
        <v>27943.364902896861</v>
      </c>
      <c r="F51" s="9">
        <f t="shared" si="14"/>
        <v>-4.7500100649561791E-3</v>
      </c>
      <c r="G51" s="257">
        <f t="shared" si="16"/>
        <v>-3708958.1589943897</v>
      </c>
    </row>
    <row r="52" spans="1:7" x14ac:dyDescent="0.2">
      <c r="A52" s="97">
        <v>8</v>
      </c>
      <c r="B52" s="93">
        <f t="shared" si="15"/>
        <v>16384</v>
      </c>
      <c r="C52" s="1">
        <f t="shared" si="12"/>
        <v>32768</v>
      </c>
      <c r="D52" s="9">
        <f>SUM($C$45:C52)</f>
        <v>43690</v>
      </c>
      <c r="E52" s="9">
        <f t="shared" si="13"/>
        <v>108278.37608030999</v>
      </c>
      <c r="F52" s="9">
        <f t="shared" si="14"/>
        <v>-1.6083779349850319E-3</v>
      </c>
      <c r="G52" s="257">
        <f t="shared" si="16"/>
        <v>-18856955.404248912</v>
      </c>
    </row>
    <row r="53" spans="1:7" x14ac:dyDescent="0.2">
      <c r="A53" s="97">
        <v>9</v>
      </c>
      <c r="B53" s="93">
        <f t="shared" si="15"/>
        <v>65536</v>
      </c>
      <c r="C53" s="1">
        <f t="shared" si="12"/>
        <v>131072</v>
      </c>
      <c r="D53" s="9">
        <f>SUM($C$45:C53)</f>
        <v>174762</v>
      </c>
      <c r="E53" s="9">
        <f t="shared" si="13"/>
        <v>423939.12286798819</v>
      </c>
      <c r="F53" s="9">
        <f t="shared" si="14"/>
        <v>-5.2326960084008757E-4</v>
      </c>
      <c r="G53" s="257">
        <f t="shared" si="16"/>
        <v>-94044304.530500159</v>
      </c>
    </row>
    <row r="54" spans="1:7" ht="17" thickBot="1" x14ac:dyDescent="0.25">
      <c r="A54" s="129">
        <v>10</v>
      </c>
      <c r="B54" s="94">
        <f t="shared" si="15"/>
        <v>262144</v>
      </c>
      <c r="C54" s="109">
        <f t="shared" si="12"/>
        <v>524288</v>
      </c>
      <c r="D54" s="10">
        <f>SUM($C$45:C54)</f>
        <v>699050</v>
      </c>
      <c r="E54" s="10">
        <f t="shared" si="13"/>
        <v>1671014.1009925781</v>
      </c>
      <c r="F54" s="10">
        <f t="shared" si="14"/>
        <v>-1.6512013762792389E-4</v>
      </c>
      <c r="G54" s="258">
        <f t="shared" si="16"/>
        <v>-461062999.61504912</v>
      </c>
    </row>
  </sheetData>
  <mergeCells count="2">
    <mergeCell ref="A18:F18"/>
    <mergeCell ref="A31:G31"/>
  </mergeCells>
  <conditionalFormatting sqref="E21:E30">
    <cfRule type="cellIs" dxfId="605" priority="24" stopIfTrue="1" operator="lessThan">
      <formula>0</formula>
    </cfRule>
    <cfRule type="cellIs" dxfId="604" priority="25" operator="equal">
      <formula>MIN($E$21:$E$30)</formula>
    </cfRule>
  </conditionalFormatting>
  <conditionalFormatting sqref="E45:E54">
    <cfRule type="cellIs" dxfId="603" priority="22" stopIfTrue="1" operator="lessThan">
      <formula>0</formula>
    </cfRule>
    <cfRule type="cellIs" dxfId="602" priority="23" operator="equal">
      <formula>MIN($E$45:$E$54)</formula>
    </cfRule>
  </conditionalFormatting>
  <conditionalFormatting sqref="F45:F54">
    <cfRule type="cellIs" dxfId="601" priority="21" operator="equal">
      <formula>MAX($F$45:$F$54)</formula>
    </cfRule>
  </conditionalFormatting>
  <conditionalFormatting sqref="F21:F30">
    <cfRule type="cellIs" dxfId="600" priority="20" operator="equal">
      <formula>MAX($F$21:$F$30)</formula>
    </cfRule>
  </conditionalFormatting>
  <conditionalFormatting sqref="E33:E42">
    <cfRule type="cellIs" dxfId="599" priority="18" stopIfTrue="1" operator="lessThan">
      <formula>0</formula>
    </cfRule>
    <cfRule type="cellIs" dxfId="598" priority="19" operator="equal">
      <formula>MIN($E$33:$E$42)</formula>
    </cfRule>
  </conditionalFormatting>
  <conditionalFormatting sqref="F33:F42">
    <cfRule type="cellIs" dxfId="597" priority="16" operator="lessThanOrEqual">
      <formula>0</formula>
    </cfRule>
    <cfRule type="cellIs" dxfId="596" priority="17" operator="equal">
      <formula>MAX($F$33:$F$42)</formula>
    </cfRule>
  </conditionalFormatting>
  <conditionalFormatting sqref="U7:U16">
    <cfRule type="cellIs" dxfId="595" priority="12" operator="lessThanOrEqual">
      <formula>0</formula>
    </cfRule>
    <cfRule type="cellIs" dxfId="594" priority="13" operator="greaterThan">
      <formula>0</formula>
    </cfRule>
  </conditionalFormatting>
  <conditionalFormatting sqref="R7:R16">
    <cfRule type="cellIs" dxfId="593" priority="14" operator="lessThanOrEqual">
      <formula>0</formula>
    </cfRule>
    <cfRule type="cellIs" dxfId="592" priority="15" operator="greaterThan">
      <formula>0</formula>
    </cfRule>
  </conditionalFormatting>
  <conditionalFormatting sqref="S7:T16">
    <cfRule type="cellIs" dxfId="591" priority="1" operator="lessThanOrEqual">
      <formula>0</formula>
    </cfRule>
    <cfRule type="cellIs" dxfId="590" priority="2" operator="greaterThan">
      <formula>0</formula>
    </cfRule>
  </conditionalFormatting>
  <pageMargins left="0.25" right="0.25" top="0.75" bottom="0.75" header="0.3" footer="0.3"/>
  <pageSetup paperSize="9" scale="69" orientation="portrait" r:id="rId1"/>
  <drawing r:id="rId2"/>
  <legacyDrawing r:id="rId3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 codeName="Sheet20">
    <pageSetUpPr fitToPage="1"/>
  </sheetPr>
  <dimension ref="A1:X54"/>
  <sheetViews>
    <sheetView zoomScale="90" zoomScaleNormal="90" workbookViewId="0">
      <selection activeCell="X8" sqref="X8"/>
    </sheetView>
  </sheetViews>
  <sheetFormatPr baseColWidth="10" defaultColWidth="8.6640625" defaultRowHeight="16" x14ac:dyDescent="0.2"/>
  <cols>
    <col min="14" max="14" width="5.6640625" bestFit="1" customWidth="1"/>
    <col min="19" max="19" width="9.1640625" customWidth="1"/>
  </cols>
  <sheetData>
    <row r="1" spans="1:24" x14ac:dyDescent="0.2">
      <c r="C1" t="s">
        <v>93</v>
      </c>
      <c r="D1">
        <f>C2+E2</f>
        <v>0.99999999999999989</v>
      </c>
    </row>
    <row r="2" spans="1:24" x14ac:dyDescent="0.2">
      <c r="A2" t="s">
        <v>39</v>
      </c>
      <c r="B2" s="133" t="s">
        <v>122</v>
      </c>
      <c r="C2" s="139">
        <f>Analysis!B8</f>
        <v>0.55159898998453116</v>
      </c>
      <c r="D2" s="133" t="s">
        <v>123</v>
      </c>
      <c r="E2" s="139">
        <f>Analysis!E8</f>
        <v>0.44840101001546873</v>
      </c>
      <c r="F2" s="133" t="s">
        <v>46</v>
      </c>
      <c r="G2" s="139">
        <f>Analysis!S8</f>
        <v>51.187988251150834</v>
      </c>
      <c r="H2" t="s">
        <v>150</v>
      </c>
      <c r="I2" s="153">
        <f>Analysis!T8</f>
        <v>-51.255352465964556</v>
      </c>
      <c r="J2" t="s">
        <v>47</v>
      </c>
      <c r="K2" s="153">
        <f>G2*C2+I2*E2</f>
        <v>5.2522908042374965</v>
      </c>
      <c r="L2" t="s">
        <v>46</v>
      </c>
      <c r="M2" s="160">
        <v>1</v>
      </c>
      <c r="N2" t="s">
        <v>150</v>
      </c>
      <c r="O2" s="160">
        <v>2</v>
      </c>
    </row>
    <row r="4" spans="1:24" x14ac:dyDescent="0.2">
      <c r="A4" t="s">
        <v>120</v>
      </c>
      <c r="B4">
        <f>$C$2</f>
        <v>0.55159898998453116</v>
      </c>
      <c r="C4" t="s">
        <v>121</v>
      </c>
      <c r="D4">
        <f>$E$2</f>
        <v>0.44840101001546873</v>
      </c>
      <c r="E4" t="s">
        <v>46</v>
      </c>
      <c r="F4">
        <f>G2</f>
        <v>51.187988251150834</v>
      </c>
      <c r="G4" t="s">
        <v>150</v>
      </c>
      <c r="H4">
        <f>I2</f>
        <v>-51.255352465964556</v>
      </c>
      <c r="I4" t="s">
        <v>47</v>
      </c>
      <c r="J4">
        <f>B4*F4+D4*H4</f>
        <v>5.2522908042374965</v>
      </c>
    </row>
    <row r="5" spans="1:24" ht="17" thickBot="1" x14ac:dyDescent="0.25"/>
    <row r="6" spans="1:24" ht="17" thickBot="1" x14ac:dyDescent="0.25">
      <c r="A6" s="102"/>
      <c r="B6" s="102">
        <v>1</v>
      </c>
      <c r="C6" s="138">
        <v>0</v>
      </c>
      <c r="D6" s="29">
        <v>-1</v>
      </c>
      <c r="E6" s="19">
        <v>-2</v>
      </c>
      <c r="F6" s="19">
        <v>-3</v>
      </c>
      <c r="G6" s="19">
        <v>-4</v>
      </c>
      <c r="H6" s="19">
        <v>-5</v>
      </c>
      <c r="I6" s="19">
        <v>-6</v>
      </c>
      <c r="J6" s="19">
        <v>-7</v>
      </c>
      <c r="K6" s="19">
        <v>-8</v>
      </c>
      <c r="L6" s="19">
        <v>-9</v>
      </c>
      <c r="M6" s="233">
        <v>-10</v>
      </c>
      <c r="N6" s="103" t="s">
        <v>131</v>
      </c>
      <c r="R6" s="166" t="s">
        <v>48</v>
      </c>
      <c r="S6" s="148" t="s">
        <v>127</v>
      </c>
      <c r="T6" s="149" t="s">
        <v>132</v>
      </c>
      <c r="U6" s="164" t="s">
        <v>47</v>
      </c>
      <c r="V6" s="159" t="s">
        <v>46</v>
      </c>
      <c r="W6" s="152" t="s">
        <v>196</v>
      </c>
      <c r="X6" s="260" t="s">
        <v>250</v>
      </c>
    </row>
    <row r="7" spans="1:24" x14ac:dyDescent="0.2">
      <c r="A7" s="100">
        <v>1</v>
      </c>
      <c r="B7" s="95">
        <f>C7*B4</f>
        <v>0.55159898998453116</v>
      </c>
      <c r="C7" s="95">
        <v>1</v>
      </c>
      <c r="D7" s="107">
        <f>C7*D4</f>
        <v>0.44840101001546873</v>
      </c>
      <c r="E7" s="108"/>
      <c r="F7" s="108"/>
      <c r="G7" s="108"/>
      <c r="H7" s="108"/>
      <c r="I7" s="108"/>
      <c r="J7" s="108"/>
      <c r="K7" s="108"/>
      <c r="L7" s="108"/>
      <c r="M7" s="236"/>
      <c r="N7" s="95">
        <f>B7+D7</f>
        <v>0.99999999999999989</v>
      </c>
      <c r="R7" s="265">
        <f>B7-D7</f>
        <v>0.10319797996906244</v>
      </c>
      <c r="S7" s="266">
        <f>IF(Rules!B23=Rules!D23,SUM(C7)*B4*F4,SUM(C7)*B4*F4*POWER(O2,A7-1))</f>
        <v>28.23524261867485</v>
      </c>
      <c r="T7" s="252">
        <f>IF(Rules!B23=Rules!D23,SUM(C7)*D4*H4,SUM(C7)*D4*H4*POWER(O2,A7-1))</f>
        <v>-22.982951814437353</v>
      </c>
      <c r="U7" s="263">
        <f>S7+T7</f>
        <v>5.2522908042374965</v>
      </c>
      <c r="V7" s="280">
        <f>S7/B4</f>
        <v>51.187988251150834</v>
      </c>
      <c r="W7" s="57">
        <f>T7/D4</f>
        <v>-51.255352465964556</v>
      </c>
      <c r="X7" s="96">
        <f>S7/T7</f>
        <v>-1.2285298619012954</v>
      </c>
    </row>
    <row r="8" spans="1:24" x14ac:dyDescent="0.2">
      <c r="A8" s="98">
        <v>2</v>
      </c>
      <c r="B8" s="97">
        <f>C8*B4</f>
        <v>0.73286369707668519</v>
      </c>
      <c r="C8" s="97">
        <f>1/(1-B4*D4)</f>
        <v>1.3286168219728562</v>
      </c>
      <c r="D8" s="93">
        <f>C8*D4</f>
        <v>0.59575312489617094</v>
      </c>
      <c r="E8" s="1">
        <f>D8*D4</f>
        <v>0.26713630292331475</v>
      </c>
      <c r="F8" s="1"/>
      <c r="G8" s="1"/>
      <c r="H8" s="1"/>
      <c r="I8" s="1"/>
      <c r="J8" s="1"/>
      <c r="K8" s="1"/>
      <c r="L8" s="1"/>
      <c r="M8" s="235"/>
      <c r="N8" s="97">
        <f>B8+E8</f>
        <v>1</v>
      </c>
      <c r="R8" s="267">
        <f>B8-E8</f>
        <v>0.46572739415337044</v>
      </c>
      <c r="S8" s="268">
        <f>IF(Rules!B23=Rules!D23,SUM(C8:D8)*B4*F4,SUM(C8:D8)*B4*F4*POWER(O2,A8-1))</f>
        <v>54.335052337933412</v>
      </c>
      <c r="T8" s="253">
        <f>IF(Rules!B23=Rules!D23,SUM(C8:D8)*D4*H4,SUM(C8:D8)*D4*H4*POWER(O2,A8-1))</f>
        <v>-44.227701762042216</v>
      </c>
      <c r="U8" s="264">
        <f>S8+T8+U7</f>
        <v>15.359641380128693</v>
      </c>
      <c r="V8" s="93">
        <f>S8/B4</f>
        <v>98.504626231199524</v>
      </c>
      <c r="W8" s="9">
        <f>T8/D4</f>
        <v>-98.63425990168146</v>
      </c>
      <c r="X8" s="97">
        <f t="shared" ref="X8:X16" si="0">S8/T8</f>
        <v>-1.2285298619012957</v>
      </c>
    </row>
    <row r="9" spans="1:24" x14ac:dyDescent="0.2">
      <c r="A9" s="98">
        <v>3</v>
      </c>
      <c r="B9" s="97">
        <f>C9*B4</f>
        <v>0.82158595573604043</v>
      </c>
      <c r="C9" s="97">
        <f>1/(1-D4*B4/(1-D4*B4))</f>
        <v>1.4894624005005532</v>
      </c>
      <c r="D9" s="93">
        <f>C9*D4*C8</f>
        <v>0.88735187951355676</v>
      </c>
      <c r="E9" s="1">
        <f>D9*(D4)</f>
        <v>0.39788947901300337</v>
      </c>
      <c r="F9" s="1">
        <f>E9*D4</f>
        <v>0.17841404426395935</v>
      </c>
      <c r="G9" s="1"/>
      <c r="H9" s="1"/>
      <c r="I9" s="1"/>
      <c r="J9" s="1"/>
      <c r="K9" s="1"/>
      <c r="L9" s="1"/>
      <c r="M9" s="235"/>
      <c r="N9" s="97">
        <f>B9+F9</f>
        <v>0.99999999999999978</v>
      </c>
      <c r="R9" s="267">
        <f>B9-F9</f>
        <v>0.64317191147208108</v>
      </c>
      <c r="S9" s="268">
        <f>IF(Rules!B23=Rules!D23,SUM(C9:E9)*B4*F4,SUM(C9:E9)*B4*F4*POWER(O2,A9-1))</f>
        <v>78.344433831079655</v>
      </c>
      <c r="T9" s="253">
        <f>IF(Rules!B23=Rules!D23,SUM(C9:E9)*D4*H4,SUM(C9:E9)*D4*H4*POWER(O2,A9-1))</f>
        <v>-63.770882793058334</v>
      </c>
      <c r="U9" s="264">
        <f t="shared" ref="U9:U16" si="1">S9+T9+U8</f>
        <v>29.933192418150014</v>
      </c>
      <c r="V9" s="93">
        <f>S9/B4</f>
        <v>142.03150341750393</v>
      </c>
      <c r="W9" s="9">
        <f>T9/D4</f>
        <v>-142.21841915757147</v>
      </c>
      <c r="X9" s="97">
        <f t="shared" si="0"/>
        <v>-1.2285298619012954</v>
      </c>
    </row>
    <row r="10" spans="1:24" x14ac:dyDescent="0.2">
      <c r="A10" s="98">
        <v>4</v>
      </c>
      <c r="B10" s="97">
        <f>C10*B4</f>
        <v>0.87333591806722555</v>
      </c>
      <c r="C10" s="97">
        <f>1/(1-D4*B4/(1-D4*B4/(1-D4*B4)))</f>
        <v>1.5832804880438904</v>
      </c>
      <c r="D10" s="93">
        <f>C10*D4*C9</f>
        <v>1.0574357434197761</v>
      </c>
      <c r="E10" s="1">
        <f>D10*D4*C8</f>
        <v>0.62997064851923723</v>
      </c>
      <c r="F10" s="1">
        <f>E10*D4</f>
        <v>0.28247947507612581</v>
      </c>
      <c r="G10" s="1">
        <f>F10*D4</f>
        <v>0.12666408193277423</v>
      </c>
      <c r="H10" s="1"/>
      <c r="I10" s="1"/>
      <c r="J10" s="1"/>
      <c r="K10" s="1"/>
      <c r="L10" s="1"/>
      <c r="M10" s="235"/>
      <c r="N10" s="97">
        <f>B10+G10</f>
        <v>0.99999999999999978</v>
      </c>
      <c r="R10" s="267">
        <f>B10-G10</f>
        <v>0.74667183613445132</v>
      </c>
      <c r="S10" s="268">
        <f>IF(Rules!B23=Rules!D23,SUM(C10:F10)*B4*F4,SUM(C10:F10)*B4*F4*POWER(O2,A10-1))</f>
        <v>100.32451409960427</v>
      </c>
      <c r="T10" s="253">
        <f>IF(Rules!B23=Rules!D23,SUM(C10:F10)*D4*H4,SUM(C10:F10)*D4*H4*POWER(O2,A10-1))</f>
        <v>-81.662251127001667</v>
      </c>
      <c r="U10" s="264">
        <f t="shared" si="1"/>
        <v>48.595455390752619</v>
      </c>
      <c r="V10" s="93">
        <f>S10/B4</f>
        <v>181.87943763714603</v>
      </c>
      <c r="W10" s="9">
        <f>T10/D4</f>
        <v>-182.1187938987571</v>
      </c>
      <c r="X10" s="97">
        <f t="shared" si="0"/>
        <v>-1.2285298619012954</v>
      </c>
    </row>
    <row r="11" spans="1:24" x14ac:dyDescent="0.2">
      <c r="A11" s="98">
        <v>5</v>
      </c>
      <c r="B11" s="97">
        <f>C11*B4</f>
        <v>0.90664572360390372</v>
      </c>
      <c r="C11" s="97">
        <f>1/(1-D4*B4/(1-D4*B4/(1-D4*B4/(1-D4*B4))))</f>
        <v>1.6436682083651555</v>
      </c>
      <c r="D11" s="93">
        <f>C11*D4*C10</f>
        <v>1.1669133193721153</v>
      </c>
      <c r="E11" s="1">
        <f>D11*D4*C9</f>
        <v>0.77935391909060459</v>
      </c>
      <c r="F11" s="1">
        <f>E11*D4*C8</f>
        <v>0.46430253269830529</v>
      </c>
      <c r="G11" s="1">
        <f>F11*D4</f>
        <v>0.20819372461466029</v>
      </c>
      <c r="H11" s="1">
        <f>G11*D4</f>
        <v>9.3354276396096031E-2</v>
      </c>
      <c r="I11" s="1"/>
      <c r="J11" s="1"/>
      <c r="K11" s="1"/>
      <c r="L11" s="1"/>
      <c r="M11" s="235"/>
      <c r="N11" s="97">
        <f>B11+H11</f>
        <v>0.99999999999999978</v>
      </c>
      <c r="R11" s="267">
        <f>B11-H11</f>
        <v>0.81329144720780766</v>
      </c>
      <c r="S11" s="268">
        <f>IF(Rules!B23=Rules!D23,SUM(C11:G11)*B4*F4,SUM(C11:G11)*B4*F4*POWER(O2,A11-1))</f>
        <v>120.35079331194834</v>
      </c>
      <c r="T11" s="253">
        <f>IF(Rules!B23=Rules!D23,SUM(C11:G11)*D4*H4,SUM(C11:G11)*D4*H4*POWER(O2,A11-1))</f>
        <v>-97.963262468599041</v>
      </c>
      <c r="U11" s="264">
        <f t="shared" si="1"/>
        <v>70.982986234101915</v>
      </c>
      <c r="V11" s="93">
        <f>S11/B4</f>
        <v>218.18530399289421</v>
      </c>
      <c r="W11" s="9">
        <f>T11/D4</f>
        <v>-218.47243935784076</v>
      </c>
      <c r="X11" s="97">
        <f t="shared" si="0"/>
        <v>-1.2285298619012954</v>
      </c>
    </row>
    <row r="12" spans="1:24" x14ac:dyDescent="0.2">
      <c r="A12" s="98">
        <v>6</v>
      </c>
      <c r="B12" s="97">
        <f>C12*B4</f>
        <v>0.92946413851235521</v>
      </c>
      <c r="C12" s="97">
        <f>1/(1-D4*B4/(1-D4*B4/(1-D4*B4/(1-D4*B4/(1-D4*B4)))))</f>
        <v>1.6850359688628522</v>
      </c>
      <c r="D12" s="93">
        <f>C12*D4*C11</f>
        <v>1.2419093966833823</v>
      </c>
      <c r="E12" s="1">
        <f>D12*D4*C10</f>
        <v>0.881686832578363</v>
      </c>
      <c r="F12" s="1">
        <f>E12*D4*C9</f>
        <v>0.58885786713812116</v>
      </c>
      <c r="G12" s="1">
        <f>F12*D4*C8</f>
        <v>0.35081391446722993</v>
      </c>
      <c r="H12" s="1">
        <f>G12*D4</f>
        <v>0.15730531357458616</v>
      </c>
      <c r="I12" s="1">
        <f>H12*D4</f>
        <v>7.0535861487644458E-2</v>
      </c>
      <c r="J12" s="1"/>
      <c r="K12" s="1"/>
      <c r="L12" s="1"/>
      <c r="M12" s="235"/>
      <c r="N12" s="97">
        <f>B12+I12</f>
        <v>0.99999999999999967</v>
      </c>
      <c r="R12" s="267">
        <f>B12-I12</f>
        <v>0.85892827702471075</v>
      </c>
      <c r="S12" s="268">
        <f>IF(Rules!B23=Rules!D23,SUM(C12:H12)*B4*F4,SUM(C12:H12)*B4*F4*POWER(O2,A12-1))</f>
        <v>138.51106858887957</v>
      </c>
      <c r="T12" s="253">
        <f>IF(Rules!B23=Rules!D23,SUM(C12:H12)*D4*H4,SUM(C12:H12)*D4*H4*POWER(O2,A12-1))</f>
        <v>-112.74538200847417</v>
      </c>
      <c r="U12" s="264">
        <f t="shared" si="1"/>
        <v>96.748672814507316</v>
      </c>
      <c r="V12" s="93">
        <f>S12/B4</f>
        <v>251.1082708704088</v>
      </c>
      <c r="W12" s="9">
        <f>T12/D4</f>
        <v>-251.43873338863517</v>
      </c>
      <c r="X12" s="97">
        <f t="shared" si="0"/>
        <v>-1.2285298619012954</v>
      </c>
    </row>
    <row r="13" spans="1:24" x14ac:dyDescent="0.2">
      <c r="A13" s="98">
        <v>7</v>
      </c>
      <c r="B13" s="97">
        <f>C13*B4</f>
        <v>0.94577011521603993</v>
      </c>
      <c r="C13" s="97">
        <f>1/(1-D4*B4/(1-D4*B4/(1-D4*B4/(1-D4*B4/(1-D4*B4/(1-D4*B4))))))</f>
        <v>1.7145972570445838</v>
      </c>
      <c r="D13" s="93">
        <f>C13*D4*C12</f>
        <v>1.2955013878191175</v>
      </c>
      <c r="E13" s="1">
        <f>D13*D4*C11</f>
        <v>0.95481365186209588</v>
      </c>
      <c r="F13" s="1">
        <f>E13*D4*C10</f>
        <v>0.67786476747908453</v>
      </c>
      <c r="G13" s="1">
        <f>F13*D4*C9</f>
        <v>0.45272991093505405</v>
      </c>
      <c r="H13" s="1">
        <f>G13*D4*C8</f>
        <v>0.26971525917352357</v>
      </c>
      <c r="I13" s="1">
        <f>H13*D4</f>
        <v>0.12094059462999189</v>
      </c>
      <c r="J13" s="1">
        <f>I13*D4</f>
        <v>5.4229884783959736E-2</v>
      </c>
      <c r="K13" s="1"/>
      <c r="L13" s="1"/>
      <c r="M13" s="235"/>
      <c r="N13" s="97">
        <f>B13+J13</f>
        <v>0.99999999999999967</v>
      </c>
      <c r="R13" s="267">
        <f>B13-J13</f>
        <v>0.89154023043208019</v>
      </c>
      <c r="S13" s="268">
        <f>IF(Rules!B23=Rules!D23,SUM(C13:I13)*B4*F4,SUM(C13:I13)*B4*F4*POWER(O2,A13-1))</f>
        <v>154.90313852077389</v>
      </c>
      <c r="T13" s="253">
        <f>IF(Rules!B23=Rules!D23,SUM(C13:I13)*D4*H4,SUM(C13:I13)*D4*H4*POWER(O2,A13-1))</f>
        <v>-126.08821594376464</v>
      </c>
      <c r="U13" s="264">
        <f t="shared" si="1"/>
        <v>125.56359539151657</v>
      </c>
      <c r="V13" s="93">
        <f>S13/B4</f>
        <v>280.82563843185778</v>
      </c>
      <c r="W13" s="9">
        <f>T13/D4</f>
        <v>-281.19520948316978</v>
      </c>
      <c r="X13" s="97">
        <f t="shared" si="0"/>
        <v>-1.2285298619012954</v>
      </c>
    </row>
    <row r="14" spans="1:24" x14ac:dyDescent="0.2">
      <c r="A14" s="98">
        <v>8</v>
      </c>
      <c r="B14" s="97">
        <f>C14*B4</f>
        <v>0.95777726835614252</v>
      </c>
      <c r="C14" s="97">
        <f>1/(1-D4*B4/(1-D4*B4/(1-D4*B4/(1-D4*B4/(1-D4*B4/(1-D4*B4/(1-D4*B4)))))))</f>
        <v>1.7363651597386029</v>
      </c>
      <c r="D14" s="93">
        <f>C14*D4*C13</f>
        <v>1.3349646629324925</v>
      </c>
      <c r="E14" s="1">
        <f>D14*D4*C12</f>
        <v>1.0086616938251376</v>
      </c>
      <c r="F14" s="1">
        <f>E14*D4*C11</f>
        <v>0.74340634786649573</v>
      </c>
      <c r="G14" s="1">
        <f>F14*D4*C10</f>
        <v>0.52777729995400213</v>
      </c>
      <c r="H14" s="1">
        <f>G14*D4*C9</f>
        <v>0.35249002672069274</v>
      </c>
      <c r="I14" s="1">
        <f>H14*D4*C8</f>
        <v>0.20999703491358748</v>
      </c>
      <c r="J14" s="1">
        <f>I14*D4</f>
        <v>9.4162882555506283E-2</v>
      </c>
      <c r="K14" s="1">
        <f>J14*D4</f>
        <v>4.2222731643856981E-2</v>
      </c>
      <c r="L14" s="1"/>
      <c r="M14" s="235"/>
      <c r="N14" s="97">
        <f>B14+K14</f>
        <v>0.99999999999999956</v>
      </c>
      <c r="R14" s="267">
        <f>B14-K14</f>
        <v>0.91555453671228548</v>
      </c>
      <c r="S14" s="268">
        <f>IF(Rules!B23=Rules!D23,SUM(C14:J14)*B4*F4,SUM(C14:J14)*B4*F4*POWER(O2,A14-1))</f>
        <v>169.63239954924805</v>
      </c>
      <c r="T14" s="253">
        <f>IF(Rules!B23=Rules!D23,SUM(C14:J14)*D4*H4,SUM(C14:J14)*D4*H4*POWER(O2,A14-1))</f>
        <v>-138.07755497837215</v>
      </c>
      <c r="U14" s="264">
        <f t="shared" si="1"/>
        <v>157.11843996239247</v>
      </c>
      <c r="V14" s="93">
        <f>S14/B4</f>
        <v>307.52848106920055</v>
      </c>
      <c r="W14" s="9">
        <f>T14/D4</f>
        <v>-307.9331934903733</v>
      </c>
      <c r="X14" s="97">
        <f t="shared" si="0"/>
        <v>-1.2285298619012954</v>
      </c>
    </row>
    <row r="15" spans="1:24" x14ac:dyDescent="0.2">
      <c r="A15" s="98">
        <v>9</v>
      </c>
      <c r="B15" s="97">
        <f>C15*B4</f>
        <v>0.9668156645244621</v>
      </c>
      <c r="C15" s="97">
        <f>1/(1-D4*B4/(1-D4*B4/(1-D4*B4/(1-D4*B4/(1-D4*B4/(1-D4*B4/(1-D4*B4/(1-D4*B4))))))))</f>
        <v>1.7527509695976331</v>
      </c>
      <c r="D15" s="93">
        <f>C15*D4*C14</f>
        <v>1.3646706815375838</v>
      </c>
      <c r="E15" s="1">
        <f>D15*D4*C13</f>
        <v>1.0491958596237512</v>
      </c>
      <c r="F15" s="1">
        <f>E15*D4*C12</f>
        <v>0.79274283605208062</v>
      </c>
      <c r="G15" s="1">
        <f>F15*D4*C11</f>
        <v>0.58426929480378598</v>
      </c>
      <c r="H15" s="1">
        <f>G15*D4*C10</f>
        <v>0.41479881325004297</v>
      </c>
      <c r="I15" s="1">
        <f>H15*D4*C9</f>
        <v>0.27703435668597776</v>
      </c>
      <c r="J15" s="1">
        <f>I15*D4*C8</f>
        <v>0.16504408369927168</v>
      </c>
      <c r="K15" s="1">
        <f>J15*D4</f>
        <v>7.400593382783098E-2</v>
      </c>
      <c r="L15" s="1">
        <f>K15*D4</f>
        <v>3.3184335475537355E-2</v>
      </c>
      <c r="M15" s="235"/>
      <c r="N15" s="97">
        <f>B15+L15</f>
        <v>0.99999999999999944</v>
      </c>
      <c r="R15" s="267">
        <f>B15-L15</f>
        <v>0.93363132904892476</v>
      </c>
      <c r="S15" s="268">
        <f>IF(Rules!B23=Rules!D23,SUM(C15:K15)*B4*F4,SUM(C15:K15)*B4*F4*POWER(O2,A15-1))</f>
        <v>182.809440566739</v>
      </c>
      <c r="T15" s="253">
        <f>IF(Rules!B23=Rules!D23,SUM(C15:K15)*D4*H4,SUM(C15:K15)*D4*H4*POWER(O2,A15-1))</f>
        <v>-148.80341637265516</v>
      </c>
      <c r="U15" s="264">
        <f t="shared" si="1"/>
        <v>191.12446415647631</v>
      </c>
      <c r="V15" s="93">
        <f>S15/B4</f>
        <v>331.4172866267678</v>
      </c>
      <c r="W15" s="9">
        <f>T15/D4</f>
        <v>-331.85343709980003</v>
      </c>
      <c r="X15" s="97">
        <f t="shared" si="0"/>
        <v>-1.2285298619012954</v>
      </c>
    </row>
    <row r="16" spans="1:24" ht="17" thickBot="1" x14ac:dyDescent="0.25">
      <c r="A16" s="99">
        <v>10</v>
      </c>
      <c r="B16" s="129">
        <f>C16*B4</f>
        <v>0.97373266668598557</v>
      </c>
      <c r="C16" s="129">
        <f>1/(1-D4*B4/(1-D4*B4/(1-D4*B4/(1-D4*B4/(1-D4*B4/(1-D4*B4/(1-D4*B4/(1-D4*B4/(1-D4*B4)))))))))</f>
        <v>1.7652908804515623</v>
      </c>
      <c r="D16" s="94">
        <f>C16*D4*C15</f>
        <v>1.3874044266705849</v>
      </c>
      <c r="E16" s="109">
        <f>D16*D4*C14</f>
        <v>1.0802162870561418</v>
      </c>
      <c r="F16" s="109">
        <f>E16*D4*C13</f>
        <v>0.83049960053401506</v>
      </c>
      <c r="G16" s="109">
        <f>F16*D4*C12</f>
        <v>0.62750210328084222</v>
      </c>
      <c r="H16" s="109">
        <f>G16*D4*C11</f>
        <v>0.46248315935295792</v>
      </c>
      <c r="I16" s="109">
        <f>H16*D4*C10</f>
        <v>0.32833740768828501</v>
      </c>
      <c r="J16" s="109">
        <f>I16*D4*C9</f>
        <v>0.21928882053004817</v>
      </c>
      <c r="K16" s="109">
        <f>J16*D4*C8</f>
        <v>0.13064200008557181</v>
      </c>
      <c r="L16" s="109">
        <f>K16*D4</f>
        <v>5.8580004788811348E-2</v>
      </c>
      <c r="M16" s="237">
        <f>L16*D4</f>
        <v>2.6267333314014003E-2</v>
      </c>
      <c r="N16" s="129">
        <f>B16+M16</f>
        <v>0.99999999999999956</v>
      </c>
      <c r="R16" s="269">
        <f>B16-M16</f>
        <v>0.94746533337197159</v>
      </c>
      <c r="S16" s="270">
        <f>IF(Rules!B23=Rules!D23,SUM(C16:L16)*B4*F4,SUM(C16:L16)*B4*F4*POWER(O2,A16-1))</f>
        <v>194.54773053657627</v>
      </c>
      <c r="T16" s="254">
        <f>IF(Rules!B23=Rules!D23,SUM(C16:L16)*D4*H4,SUM(C16:L16)*D4*H4*POWER(O2,A16-1))</f>
        <v>-158.35816171003825</v>
      </c>
      <c r="U16" s="271">
        <f t="shared" si="1"/>
        <v>227.31403298301433</v>
      </c>
      <c r="V16" s="94">
        <f>S16/B4</f>
        <v>352.69776426173678</v>
      </c>
      <c r="W16" s="10">
        <f>T16/D4</f>
        <v>-353.16192018518262</v>
      </c>
      <c r="X16" s="129">
        <f t="shared" si="0"/>
        <v>-1.2285298619012952</v>
      </c>
    </row>
    <row r="18" spans="1:7" x14ac:dyDescent="0.2">
      <c r="A18" s="436" t="s">
        <v>183</v>
      </c>
      <c r="B18" s="436"/>
      <c r="C18" s="436"/>
      <c r="D18" s="436"/>
      <c r="E18" s="436"/>
      <c r="F18" s="436"/>
    </row>
    <row r="19" spans="1:7" ht="17" thickBot="1" x14ac:dyDescent="0.25"/>
    <row r="20" spans="1:7" ht="17" thickBot="1" x14ac:dyDescent="0.25">
      <c r="A20" s="29" t="s">
        <v>130</v>
      </c>
      <c r="B20" s="19" t="s">
        <v>135</v>
      </c>
      <c r="C20" s="19" t="s">
        <v>134</v>
      </c>
      <c r="D20" s="19" t="s">
        <v>133</v>
      </c>
      <c r="E20" s="150" t="s">
        <v>146</v>
      </c>
      <c r="F20" s="152" t="s">
        <v>147</v>
      </c>
      <c r="G20" s="150" t="s">
        <v>46</v>
      </c>
    </row>
    <row r="21" spans="1:7" x14ac:dyDescent="0.2">
      <c r="A21" s="95">
        <v>1</v>
      </c>
      <c r="B21" s="107">
        <v>1</v>
      </c>
      <c r="C21" s="108">
        <f t="shared" ref="C21:C30" si="2">B21*$O$2</f>
        <v>2</v>
      </c>
      <c r="D21" s="57">
        <f>SUM($C$21:C21)</f>
        <v>2</v>
      </c>
      <c r="E21" s="252">
        <f t="shared" ref="E21:E30" si="3">D21/R7</f>
        <v>19.380224308650003</v>
      </c>
      <c r="F21" s="8">
        <f t="shared" ref="F21:F30" si="4">U7/E21</f>
        <v>0.27101290060369598</v>
      </c>
      <c r="G21" s="256">
        <f>E21*U7</f>
        <v>101.7905739203824</v>
      </c>
    </row>
    <row r="22" spans="1:7" x14ac:dyDescent="0.2">
      <c r="A22" s="97">
        <v>2</v>
      </c>
      <c r="B22" s="93">
        <f>C21</f>
        <v>2</v>
      </c>
      <c r="C22" s="1">
        <f t="shared" si="2"/>
        <v>4</v>
      </c>
      <c r="D22" s="9">
        <f>SUM($C$21:C22)</f>
        <v>6</v>
      </c>
      <c r="E22" s="253">
        <f t="shared" si="3"/>
        <v>12.883072963545962</v>
      </c>
      <c r="F22" s="9">
        <f t="shared" si="4"/>
        <v>1.192234292516269</v>
      </c>
      <c r="G22" s="257">
        <f t="shared" ref="G22:G30" si="5">E22*U8</f>
        <v>197.87938059409774</v>
      </c>
    </row>
    <row r="23" spans="1:7" x14ac:dyDescent="0.2">
      <c r="A23" s="97">
        <v>3</v>
      </c>
      <c r="B23" s="93">
        <f t="shared" ref="B23:B30" si="6">C22</f>
        <v>4</v>
      </c>
      <c r="C23" s="1">
        <f t="shared" si="2"/>
        <v>8</v>
      </c>
      <c r="D23" s="9">
        <f>SUM($C$21:C23)</f>
        <v>14</v>
      </c>
      <c r="E23" s="253">
        <f t="shared" si="3"/>
        <v>21.767119723802981</v>
      </c>
      <c r="F23" s="9">
        <f t="shared" si="4"/>
        <v>1.3751563274316534</v>
      </c>
      <c r="G23" s="257">
        <f t="shared" si="5"/>
        <v>651.55938308150303</v>
      </c>
    </row>
    <row r="24" spans="1:7" x14ac:dyDescent="0.2">
      <c r="A24" s="97">
        <v>4</v>
      </c>
      <c r="B24" s="93">
        <f t="shared" si="6"/>
        <v>8</v>
      </c>
      <c r="C24" s="1">
        <f t="shared" si="2"/>
        <v>16</v>
      </c>
      <c r="D24" s="9">
        <f>SUM($C$21:C24)</f>
        <v>30</v>
      </c>
      <c r="E24" s="253">
        <f t="shared" si="3"/>
        <v>40.178293258402711</v>
      </c>
      <c r="F24" s="9">
        <f t="shared" si="4"/>
        <v>1.2094952634801026</v>
      </c>
      <c r="G24" s="257">
        <f t="shared" si="5"/>
        <v>1952.4824577152856</v>
      </c>
    </row>
    <row r="25" spans="1:7" x14ac:dyDescent="0.2">
      <c r="A25" s="97">
        <v>5</v>
      </c>
      <c r="B25" s="93">
        <f t="shared" si="6"/>
        <v>16</v>
      </c>
      <c r="C25" s="1">
        <f t="shared" si="2"/>
        <v>32</v>
      </c>
      <c r="D25" s="9">
        <f>SUM($C$21:C25)</f>
        <v>62</v>
      </c>
      <c r="E25" s="253">
        <f t="shared" si="3"/>
        <v>76.233434167860011</v>
      </c>
      <c r="F25" s="9">
        <f t="shared" si="4"/>
        <v>0.93112670324942959</v>
      </c>
      <c r="G25" s="257">
        <f t="shared" si="5"/>
        <v>5411.2768081155218</v>
      </c>
    </row>
    <row r="26" spans="1:7" x14ac:dyDescent="0.2">
      <c r="A26" s="97">
        <v>6</v>
      </c>
      <c r="B26" s="93">
        <f t="shared" si="6"/>
        <v>32</v>
      </c>
      <c r="C26" s="1">
        <f t="shared" si="2"/>
        <v>64</v>
      </c>
      <c r="D26" s="9">
        <f>SUM($C$21:C26)</f>
        <v>126</v>
      </c>
      <c r="E26" s="253">
        <f t="shared" si="3"/>
        <v>146.69443697494555</v>
      </c>
      <c r="F26" s="9">
        <f t="shared" si="4"/>
        <v>0.65952516543644635</v>
      </c>
      <c r="G26" s="257">
        <f t="shared" si="5"/>
        <v>14192.492086597371</v>
      </c>
    </row>
    <row r="27" spans="1:7" x14ac:dyDescent="0.2">
      <c r="A27" s="97">
        <v>7</v>
      </c>
      <c r="B27" s="93">
        <f t="shared" si="6"/>
        <v>64</v>
      </c>
      <c r="C27" s="1">
        <f t="shared" si="2"/>
        <v>128</v>
      </c>
      <c r="D27" s="9">
        <f>SUM($C$21:C27)</f>
        <v>254</v>
      </c>
      <c r="E27" s="253">
        <f t="shared" si="3"/>
        <v>284.90021126348978</v>
      </c>
      <c r="F27" s="9">
        <f t="shared" si="4"/>
        <v>0.44072833373713843</v>
      </c>
      <c r="G27" s="257">
        <f t="shared" si="5"/>
        <v>35773.094854046423</v>
      </c>
    </row>
    <row r="28" spans="1:7" x14ac:dyDescent="0.2">
      <c r="A28" s="97">
        <v>8</v>
      </c>
      <c r="B28" s="93">
        <f t="shared" si="6"/>
        <v>128</v>
      </c>
      <c r="C28" s="1">
        <f t="shared" si="2"/>
        <v>256</v>
      </c>
      <c r="D28" s="9">
        <f>SUM($C$21:C28)</f>
        <v>510</v>
      </c>
      <c r="E28" s="253">
        <f t="shared" si="3"/>
        <v>557.03945483290022</v>
      </c>
      <c r="F28" s="9">
        <f t="shared" si="4"/>
        <v>0.28205980491906918</v>
      </c>
      <c r="G28" s="257">
        <f t="shared" si="5"/>
        <v>87521.170140846865</v>
      </c>
    </row>
    <row r="29" spans="1:7" x14ac:dyDescent="0.2">
      <c r="A29" s="97">
        <v>9</v>
      </c>
      <c r="B29" s="93">
        <f t="shared" si="6"/>
        <v>256</v>
      </c>
      <c r="C29" s="1">
        <f t="shared" si="2"/>
        <v>512</v>
      </c>
      <c r="D29" s="9">
        <f>SUM($C$21:C29)</f>
        <v>1022</v>
      </c>
      <c r="E29" s="253">
        <f t="shared" si="3"/>
        <v>1094.6504987585356</v>
      </c>
      <c r="F29" s="9">
        <f t="shared" si="4"/>
        <v>0.17459861789058176</v>
      </c>
      <c r="G29" s="257">
        <f t="shared" si="5"/>
        <v>209214.49001384465</v>
      </c>
    </row>
    <row r="30" spans="1:7" ht="17" thickBot="1" x14ac:dyDescent="0.25">
      <c r="A30" s="129">
        <v>10</v>
      </c>
      <c r="B30" s="94">
        <f t="shared" si="6"/>
        <v>512</v>
      </c>
      <c r="C30" s="109">
        <f t="shared" si="2"/>
        <v>1024</v>
      </c>
      <c r="D30" s="10">
        <f>SUM($C$21:C30)</f>
        <v>2046</v>
      </c>
      <c r="E30" s="254">
        <f t="shared" si="3"/>
        <v>2159.4457632749582</v>
      </c>
      <c r="F30" s="10">
        <f t="shared" si="4"/>
        <v>0.10526498828953032</v>
      </c>
      <c r="G30" s="258">
        <f t="shared" si="5"/>
        <v>490872.32545811438</v>
      </c>
    </row>
    <row r="31" spans="1:7" ht="17" thickBot="1" x14ac:dyDescent="0.25">
      <c r="A31" s="481" t="s">
        <v>249</v>
      </c>
      <c r="B31" s="481"/>
      <c r="C31" s="481"/>
      <c r="D31" s="481"/>
      <c r="E31" s="481"/>
      <c r="F31" s="481"/>
      <c r="G31" s="481"/>
    </row>
    <row r="32" spans="1:7" ht="17" thickBot="1" x14ac:dyDescent="0.25">
      <c r="A32" s="115" t="s">
        <v>130</v>
      </c>
      <c r="B32" s="116" t="s">
        <v>135</v>
      </c>
      <c r="C32" s="116" t="s">
        <v>134</v>
      </c>
      <c r="D32" s="154" t="s">
        <v>133</v>
      </c>
      <c r="E32" s="363" t="s">
        <v>251</v>
      </c>
      <c r="F32" s="152" t="s">
        <v>252</v>
      </c>
      <c r="G32" s="260" t="s">
        <v>253</v>
      </c>
    </row>
    <row r="33" spans="1:7" x14ac:dyDescent="0.2">
      <c r="A33" s="95">
        <v>1</v>
      </c>
      <c r="B33" s="107">
        <v>1</v>
      </c>
      <c r="C33" s="108">
        <f t="shared" ref="C33:C42" si="7">B33*$O$2</f>
        <v>2</v>
      </c>
      <c r="D33" s="57">
        <f>SUM($C$33:C33)</f>
        <v>2</v>
      </c>
      <c r="E33" s="96">
        <f>D33/(B7-((1-B7)/-X7))</f>
        <v>10.717592386287183</v>
      </c>
      <c r="F33" s="8">
        <f t="shared" ref="F33:F42" si="8">U7/E33</f>
        <v>0.49006256395397485</v>
      </c>
      <c r="G33" s="259">
        <f>(B7-((1-B7)/-X7))</f>
        <v>0.18660907486637912</v>
      </c>
    </row>
    <row r="34" spans="1:7" x14ac:dyDescent="0.2">
      <c r="A34" s="97">
        <v>2</v>
      </c>
      <c r="B34" s="93">
        <f>C33</f>
        <v>2</v>
      </c>
      <c r="C34" s="1">
        <f t="shared" si="7"/>
        <v>4</v>
      </c>
      <c r="D34" s="9">
        <f>SUM($C$33:C34)</f>
        <v>6</v>
      </c>
      <c r="E34" s="96">
        <f>D34/(B8-((1-B8)/-X8))</f>
        <v>11.640996000084161</v>
      </c>
      <c r="F34" s="9">
        <f t="shared" si="8"/>
        <v>1.3194439187177494</v>
      </c>
      <c r="G34" s="259">
        <f t="shared" ref="G34:G42" si="9">(B8-((1-B8)/-X8))</f>
        <v>0.51541981458945796</v>
      </c>
    </row>
    <row r="35" spans="1:7" x14ac:dyDescent="0.2">
      <c r="A35" s="97">
        <v>3</v>
      </c>
      <c r="B35" s="93">
        <f t="shared" ref="B35:B42" si="10">C34</f>
        <v>4</v>
      </c>
      <c r="C35" s="1">
        <f t="shared" si="7"/>
        <v>8</v>
      </c>
      <c r="D35" s="9">
        <f>SUM($C$33:C35)</f>
        <v>14</v>
      </c>
      <c r="E35" s="96">
        <f t="shared" ref="E35:E42" si="11">D35/(B9-((1-B9)/-X9))</f>
        <v>20.699026573143772</v>
      </c>
      <c r="F35" s="9">
        <f t="shared" si="8"/>
        <v>1.4461159471618454</v>
      </c>
      <c r="G35" s="259">
        <f t="shared" si="9"/>
        <v>0.67636030856467844</v>
      </c>
    </row>
    <row r="36" spans="1:7" x14ac:dyDescent="0.2">
      <c r="A36" s="97">
        <v>4</v>
      </c>
      <c r="B36" s="93">
        <f t="shared" si="10"/>
        <v>8</v>
      </c>
      <c r="C36" s="1">
        <f t="shared" si="7"/>
        <v>16</v>
      </c>
      <c r="D36" s="9">
        <f>SUM($C$33:C36)</f>
        <v>30</v>
      </c>
      <c r="E36" s="96">
        <f t="shared" si="11"/>
        <v>38.949214665550841</v>
      </c>
      <c r="F36" s="9">
        <f t="shared" si="8"/>
        <v>1.2476620082852024</v>
      </c>
      <c r="G36" s="259">
        <f t="shared" si="9"/>
        <v>0.77023375843657016</v>
      </c>
    </row>
    <row r="37" spans="1:7" x14ac:dyDescent="0.2">
      <c r="A37" s="97">
        <v>5</v>
      </c>
      <c r="B37" s="93">
        <f t="shared" si="10"/>
        <v>16</v>
      </c>
      <c r="C37" s="1">
        <f t="shared" si="7"/>
        <v>32</v>
      </c>
      <c r="D37" s="9">
        <f>SUM($C$33:C37)</f>
        <v>62</v>
      </c>
      <c r="E37" s="96">
        <f t="shared" si="11"/>
        <v>74.63970268272719</v>
      </c>
      <c r="F37" s="9">
        <f t="shared" si="8"/>
        <v>0.95100842692033527</v>
      </c>
      <c r="G37" s="259">
        <f t="shared" si="9"/>
        <v>0.8306571137286668</v>
      </c>
    </row>
    <row r="38" spans="1:7" x14ac:dyDescent="0.2">
      <c r="A38" s="97">
        <v>6</v>
      </c>
      <c r="B38" s="93">
        <f t="shared" si="10"/>
        <v>32</v>
      </c>
      <c r="C38" s="1">
        <f t="shared" si="7"/>
        <v>64</v>
      </c>
      <c r="D38" s="9">
        <f>SUM($C$33:C38)</f>
        <v>126</v>
      </c>
      <c r="E38" s="96">
        <f t="shared" si="11"/>
        <v>144.48724642103602</v>
      </c>
      <c r="F38" s="9">
        <f t="shared" si="8"/>
        <v>0.66960008728093245</v>
      </c>
      <c r="G38" s="259">
        <f t="shared" si="9"/>
        <v>0.87204928546313243</v>
      </c>
    </row>
    <row r="39" spans="1:7" x14ac:dyDescent="0.2">
      <c r="A39" s="97">
        <v>7</v>
      </c>
      <c r="B39" s="93">
        <f t="shared" si="10"/>
        <v>64</v>
      </c>
      <c r="C39" s="1">
        <f t="shared" si="7"/>
        <v>128</v>
      </c>
      <c r="D39" s="9">
        <f>SUM($C$33:C39)</f>
        <v>254</v>
      </c>
      <c r="E39" s="96">
        <f t="shared" si="11"/>
        <v>281.71262978975528</v>
      </c>
      <c r="F39" s="9">
        <f t="shared" si="8"/>
        <v>0.44571517963261298</v>
      </c>
      <c r="G39" s="259">
        <f t="shared" si="9"/>
        <v>0.90162801784770008</v>
      </c>
    </row>
    <row r="40" spans="1:7" x14ac:dyDescent="0.2">
      <c r="A40" s="97">
        <v>8</v>
      </c>
      <c r="B40" s="93">
        <f t="shared" si="10"/>
        <v>128</v>
      </c>
      <c r="C40" s="1">
        <f t="shared" si="7"/>
        <v>256</v>
      </c>
      <c r="D40" s="9">
        <f>SUM($C$33:C40)</f>
        <v>510</v>
      </c>
      <c r="E40" s="96">
        <f>D40/(B14-((1-B14)/-X14))</f>
        <v>552.30144965468833</v>
      </c>
      <c r="F40" s="9">
        <f t="shared" si="8"/>
        <v>0.28447949948461398</v>
      </c>
      <c r="G40" s="259">
        <f t="shared" si="9"/>
        <v>0.92340876584492737</v>
      </c>
    </row>
    <row r="41" spans="1:7" x14ac:dyDescent="0.2">
      <c r="A41" s="97">
        <v>9</v>
      </c>
      <c r="B41" s="93">
        <f t="shared" si="10"/>
        <v>256</v>
      </c>
      <c r="C41" s="1">
        <f t="shared" si="7"/>
        <v>512</v>
      </c>
      <c r="D41" s="9">
        <f>SUM($C$33:C41)</f>
        <v>1022</v>
      </c>
      <c r="E41" s="96">
        <f t="shared" si="11"/>
        <v>1087.4605061823152</v>
      </c>
      <c r="F41" s="9">
        <f t="shared" si="8"/>
        <v>0.17575301638074742</v>
      </c>
      <c r="G41" s="259">
        <f t="shared" si="9"/>
        <v>0.9398042450184021</v>
      </c>
    </row>
    <row r="42" spans="1:7" ht="17" thickBot="1" x14ac:dyDescent="0.25">
      <c r="A42" s="129">
        <v>10</v>
      </c>
      <c r="B42" s="94">
        <f t="shared" si="10"/>
        <v>512</v>
      </c>
      <c r="C42" s="109">
        <f t="shared" si="7"/>
        <v>1024</v>
      </c>
      <c r="D42" s="10">
        <f>SUM($C$33:C42)</f>
        <v>2046</v>
      </c>
      <c r="E42" s="364">
        <f t="shared" si="11"/>
        <v>2148.3663125573353</v>
      </c>
      <c r="F42" s="10">
        <f t="shared" si="8"/>
        <v>0.10580785578993192</v>
      </c>
      <c r="G42" s="259">
        <f t="shared" si="9"/>
        <v>0.95235155571049601</v>
      </c>
    </row>
    <row r="43" spans="1:7" ht="17" thickBot="1" x14ac:dyDescent="0.25"/>
    <row r="44" spans="1:7" ht="17" thickBot="1" x14ac:dyDescent="0.25">
      <c r="A44" s="115" t="s">
        <v>130</v>
      </c>
      <c r="B44" s="116" t="s">
        <v>135</v>
      </c>
      <c r="C44" s="116" t="s">
        <v>134</v>
      </c>
      <c r="D44" s="154" t="s">
        <v>133</v>
      </c>
      <c r="E44" s="150" t="s">
        <v>146</v>
      </c>
      <c r="F44" s="152" t="s">
        <v>147</v>
      </c>
      <c r="G44" s="260" t="s">
        <v>46</v>
      </c>
    </row>
    <row r="45" spans="1:7" x14ac:dyDescent="0.2">
      <c r="A45" s="95">
        <v>1</v>
      </c>
      <c r="B45" s="107">
        <v>1</v>
      </c>
      <c r="C45" s="108">
        <f t="shared" ref="C45:C54" si="12">B45*$O$2</f>
        <v>2</v>
      </c>
      <c r="D45" s="57">
        <f>SUM(C45:C45)</f>
        <v>2</v>
      </c>
      <c r="E45" s="57">
        <f t="shared" ref="E45:E54" si="13">D45/R7</f>
        <v>19.380224308650003</v>
      </c>
      <c r="F45" s="8">
        <f t="shared" ref="F45:F54" si="14">U7/E45</f>
        <v>0.27101290060369598</v>
      </c>
      <c r="G45" s="256">
        <f>E45*U7</f>
        <v>101.7905739203824</v>
      </c>
    </row>
    <row r="46" spans="1:7" x14ac:dyDescent="0.2">
      <c r="A46" s="97">
        <v>2</v>
      </c>
      <c r="B46" s="93">
        <f t="shared" ref="B46:B54" si="15">B45*$O$2*2</f>
        <v>4</v>
      </c>
      <c r="C46" s="1">
        <f t="shared" si="12"/>
        <v>8</v>
      </c>
      <c r="D46" s="9">
        <f>SUM($C$45:C46)</f>
        <v>10</v>
      </c>
      <c r="E46" s="9">
        <f t="shared" si="13"/>
        <v>21.471788272576603</v>
      </c>
      <c r="F46" s="9">
        <f t="shared" si="14"/>
        <v>0.71534057550976138</v>
      </c>
      <c r="G46" s="257">
        <f t="shared" ref="G46:G54" si="16">E46*U8</f>
        <v>329.79896765682957</v>
      </c>
    </row>
    <row r="47" spans="1:7" x14ac:dyDescent="0.2">
      <c r="A47" s="97">
        <v>3</v>
      </c>
      <c r="B47" s="93">
        <f t="shared" si="15"/>
        <v>16</v>
      </c>
      <c r="C47" s="1">
        <f t="shared" si="12"/>
        <v>32</v>
      </c>
      <c r="D47" s="9">
        <f>SUM($C$45:C47)</f>
        <v>42</v>
      </c>
      <c r="E47" s="9">
        <f t="shared" si="13"/>
        <v>65.301359171408933</v>
      </c>
      <c r="F47" s="9">
        <f t="shared" si="14"/>
        <v>0.45838544247721791</v>
      </c>
      <c r="G47" s="257">
        <f t="shared" si="16"/>
        <v>1954.6781492445089</v>
      </c>
    </row>
    <row r="48" spans="1:7" x14ac:dyDescent="0.2">
      <c r="A48" s="97">
        <v>4</v>
      </c>
      <c r="B48" s="93">
        <f t="shared" si="15"/>
        <v>64</v>
      </c>
      <c r="C48" s="1">
        <f t="shared" si="12"/>
        <v>128</v>
      </c>
      <c r="D48" s="9">
        <f>SUM($C$45:C48)</f>
        <v>170</v>
      </c>
      <c r="E48" s="9">
        <f t="shared" si="13"/>
        <v>227.67699513094871</v>
      </c>
      <c r="F48" s="9">
        <f t="shared" si="14"/>
        <v>0.21344034061413575</v>
      </c>
      <c r="G48" s="257">
        <f t="shared" si="16"/>
        <v>11064.067260386619</v>
      </c>
    </row>
    <row r="49" spans="1:7" x14ac:dyDescent="0.2">
      <c r="A49" s="97">
        <v>5</v>
      </c>
      <c r="B49" s="93">
        <f t="shared" si="15"/>
        <v>256</v>
      </c>
      <c r="C49" s="1">
        <f t="shared" si="12"/>
        <v>512</v>
      </c>
      <c r="D49" s="9">
        <f>SUM($C$45:C49)</f>
        <v>682</v>
      </c>
      <c r="E49" s="9">
        <f t="shared" si="13"/>
        <v>838.56777584646011</v>
      </c>
      <c r="F49" s="9">
        <f t="shared" si="14"/>
        <v>8.4647882113584511E-2</v>
      </c>
      <c r="G49" s="257">
        <f t="shared" si="16"/>
        <v>59524.044889270735</v>
      </c>
    </row>
    <row r="50" spans="1:7" x14ac:dyDescent="0.2">
      <c r="A50" s="97">
        <v>6</v>
      </c>
      <c r="B50" s="93">
        <f t="shared" si="15"/>
        <v>1024</v>
      </c>
      <c r="C50" s="1">
        <f t="shared" si="12"/>
        <v>2048</v>
      </c>
      <c r="D50" s="9">
        <f>SUM($C$45:C50)</f>
        <v>2730</v>
      </c>
      <c r="E50" s="9">
        <f t="shared" si="13"/>
        <v>3178.3794677904866</v>
      </c>
      <c r="F50" s="9">
        <f t="shared" si="14"/>
        <v>3.0439623020143681E-2</v>
      </c>
      <c r="G50" s="257">
        <f t="shared" si="16"/>
        <v>307503.99520960968</v>
      </c>
    </row>
    <row r="51" spans="1:7" x14ac:dyDescent="0.2">
      <c r="A51" s="97">
        <v>7</v>
      </c>
      <c r="B51" s="93">
        <f t="shared" si="15"/>
        <v>4096</v>
      </c>
      <c r="C51" s="1">
        <f t="shared" si="12"/>
        <v>8192</v>
      </c>
      <c r="D51" s="9">
        <f>SUM($C$45:C51)</f>
        <v>10922</v>
      </c>
      <c r="E51" s="9">
        <f t="shared" si="13"/>
        <v>12250.709084330059</v>
      </c>
      <c r="F51" s="9">
        <f t="shared" si="14"/>
        <v>1.0249496133421826E-2</v>
      </c>
      <c r="G51" s="257">
        <f t="shared" si="16"/>
        <v>1538243.0787239959</v>
      </c>
    </row>
    <row r="52" spans="1:7" x14ac:dyDescent="0.2">
      <c r="A52" s="97">
        <v>8</v>
      </c>
      <c r="B52" s="93">
        <f t="shared" si="15"/>
        <v>16384</v>
      </c>
      <c r="C52" s="1">
        <f t="shared" si="12"/>
        <v>32768</v>
      </c>
      <c r="D52" s="9">
        <f>SUM($C$45:C52)</f>
        <v>43690</v>
      </c>
      <c r="E52" s="9">
        <f t="shared" si="13"/>
        <v>47719.71329735178</v>
      </c>
      <c r="F52" s="9">
        <f t="shared" si="14"/>
        <v>3.2925269056700685E-3</v>
      </c>
      <c r="G52" s="257">
        <f t="shared" si="16"/>
        <v>7497646.9087325474</v>
      </c>
    </row>
    <row r="53" spans="1:7" x14ac:dyDescent="0.2">
      <c r="A53" s="97">
        <v>9</v>
      </c>
      <c r="B53" s="93">
        <f t="shared" si="15"/>
        <v>65536</v>
      </c>
      <c r="C53" s="1">
        <f t="shared" si="12"/>
        <v>131072</v>
      </c>
      <c r="D53" s="9">
        <f>SUM($C$45:C53)</f>
        <v>174762</v>
      </c>
      <c r="E53" s="9">
        <f t="shared" si="13"/>
        <v>187185.2352877096</v>
      </c>
      <c r="F53" s="9">
        <f t="shared" si="14"/>
        <v>1.0210445490677295E-3</v>
      </c>
      <c r="G53" s="257">
        <f t="shared" si="16"/>
        <v>35775677.792367436</v>
      </c>
    </row>
    <row r="54" spans="1:7" ht="17" thickBot="1" x14ac:dyDescent="0.25">
      <c r="A54" s="129">
        <v>10</v>
      </c>
      <c r="B54" s="94">
        <f t="shared" si="15"/>
        <v>262144</v>
      </c>
      <c r="C54" s="109">
        <f t="shared" si="12"/>
        <v>524288</v>
      </c>
      <c r="D54" s="10">
        <f>SUM($C$45:C54)</f>
        <v>699050</v>
      </c>
      <c r="E54" s="10">
        <f t="shared" si="13"/>
        <v>737810.63578561076</v>
      </c>
      <c r="F54" s="10">
        <f t="shared" si="14"/>
        <v>3.0809264865228384E-4</v>
      </c>
      <c r="G54" s="258">
        <f t="shared" si="16"/>
        <v>167714711.19818911</v>
      </c>
    </row>
  </sheetData>
  <mergeCells count="2">
    <mergeCell ref="A18:F18"/>
    <mergeCell ref="A31:G31"/>
  </mergeCells>
  <conditionalFormatting sqref="E21:E30">
    <cfRule type="cellIs" dxfId="589" priority="71" stopIfTrue="1" operator="lessThan">
      <formula>0</formula>
    </cfRule>
    <cfRule type="cellIs" dxfId="588" priority="72" operator="equal">
      <formula>MIN($E$21:$E$30)</formula>
    </cfRule>
  </conditionalFormatting>
  <conditionalFormatting sqref="E45:E54">
    <cfRule type="cellIs" dxfId="587" priority="67" stopIfTrue="1" operator="lessThan">
      <formula>0</formula>
    </cfRule>
    <cfRule type="cellIs" dxfId="586" priority="68" operator="equal">
      <formula>MIN($E$45:$E$54)</formula>
    </cfRule>
  </conditionalFormatting>
  <conditionalFormatting sqref="F45:F54">
    <cfRule type="cellIs" dxfId="585" priority="63" operator="equal">
      <formula>MAX($F$45:$F$54)</formula>
    </cfRule>
  </conditionalFormatting>
  <conditionalFormatting sqref="F21:F30">
    <cfRule type="cellIs" dxfId="584" priority="61" operator="equal">
      <formula>MAX($F$21:$F$30)</formula>
    </cfRule>
  </conditionalFormatting>
  <conditionalFormatting sqref="U7:U16">
    <cfRule type="cellIs" dxfId="583" priority="31" operator="lessThanOrEqual">
      <formula>0</formula>
    </cfRule>
    <cfRule type="cellIs" dxfId="582" priority="32" operator="greaterThan">
      <formula>0</formula>
    </cfRule>
  </conditionalFormatting>
  <conditionalFormatting sqref="R7:R16">
    <cfRule type="cellIs" dxfId="581" priority="33" operator="lessThanOrEqual">
      <formula>0</formula>
    </cfRule>
    <cfRule type="cellIs" dxfId="580" priority="34" operator="greaterThan">
      <formula>0</formula>
    </cfRule>
  </conditionalFormatting>
  <conditionalFormatting sqref="S7:T16">
    <cfRule type="cellIs" dxfId="579" priority="9" operator="lessThanOrEqual">
      <formula>0</formula>
    </cfRule>
    <cfRule type="cellIs" dxfId="578" priority="10" operator="greaterThan">
      <formula>0</formula>
    </cfRule>
  </conditionalFormatting>
  <conditionalFormatting sqref="E33:E42">
    <cfRule type="cellIs" dxfId="577" priority="3" stopIfTrue="1" operator="lessThan">
      <formula>0</formula>
    </cfRule>
    <cfRule type="cellIs" dxfId="576" priority="4" operator="equal">
      <formula>MIN($E$33:$E$42)</formula>
    </cfRule>
  </conditionalFormatting>
  <conditionalFormatting sqref="F33:F42">
    <cfRule type="cellIs" dxfId="575" priority="1" operator="lessThanOrEqual">
      <formula>0</formula>
    </cfRule>
    <cfRule type="cellIs" dxfId="574" priority="2" operator="equal">
      <formula>MAX($F$33:$F$42)</formula>
    </cfRule>
  </conditionalFormatting>
  <pageMargins left="0.25" right="0.25" top="0.75" bottom="0.75" header="0.3" footer="0.3"/>
  <pageSetup paperSize="9" scale="69" orientation="portrait" r:id="rId1"/>
  <drawing r:id="rId2"/>
  <legacyDrawing r:id="rId3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 codeName="Sheet21">
    <pageSetUpPr fitToPage="1"/>
  </sheetPr>
  <dimension ref="A1:X54"/>
  <sheetViews>
    <sheetView topLeftCell="A9" zoomScale="90" zoomScaleNormal="90" workbookViewId="0">
      <selection activeCell="B34" sqref="B34:B42"/>
    </sheetView>
  </sheetViews>
  <sheetFormatPr baseColWidth="10" defaultColWidth="8.6640625" defaultRowHeight="16" x14ac:dyDescent="0.2"/>
  <cols>
    <col min="14" max="14" width="5.6640625" bestFit="1" customWidth="1"/>
  </cols>
  <sheetData>
    <row r="1" spans="1:24" x14ac:dyDescent="0.2">
      <c r="C1" t="s">
        <v>93</v>
      </c>
      <c r="D1">
        <f>C2+E2</f>
        <v>1</v>
      </c>
    </row>
    <row r="2" spans="1:24" x14ac:dyDescent="0.2">
      <c r="A2" t="s">
        <v>39</v>
      </c>
      <c r="B2" s="133" t="s">
        <v>122</v>
      </c>
      <c r="C2" s="139">
        <f>Analysis!B9</f>
        <v>0.61511098106420115</v>
      </c>
      <c r="D2" s="133" t="s">
        <v>123</v>
      </c>
      <c r="E2" s="139">
        <f>Analysis!F9</f>
        <v>0.3848890189357988</v>
      </c>
      <c r="F2" s="133" t="s">
        <v>46</v>
      </c>
      <c r="G2" s="139">
        <f>Analysis!S9</f>
        <v>80.007380185124305</v>
      </c>
      <c r="H2" t="s">
        <v>150</v>
      </c>
      <c r="I2" s="153">
        <f>Analysis!T9</f>
        <v>-80.112671182672997</v>
      </c>
      <c r="J2" t="s">
        <v>47</v>
      </c>
      <c r="K2" s="153">
        <f>G2*C2+I2*E2</f>
        <v>18.378930702223087</v>
      </c>
      <c r="L2" t="s">
        <v>46</v>
      </c>
      <c r="M2" s="160">
        <v>1</v>
      </c>
      <c r="N2" t="s">
        <v>150</v>
      </c>
      <c r="O2" s="160">
        <v>3</v>
      </c>
    </row>
    <row r="4" spans="1:24" x14ac:dyDescent="0.2">
      <c r="A4" t="s">
        <v>120</v>
      </c>
      <c r="B4">
        <f>$C$2</f>
        <v>0.61511098106420115</v>
      </c>
      <c r="C4" t="s">
        <v>121</v>
      </c>
      <c r="D4">
        <f>$E$2</f>
        <v>0.3848890189357988</v>
      </c>
      <c r="E4" t="s">
        <v>46</v>
      </c>
      <c r="F4">
        <f>G2</f>
        <v>80.007380185124305</v>
      </c>
      <c r="G4" t="s">
        <v>150</v>
      </c>
      <c r="H4">
        <f>I2</f>
        <v>-80.112671182672997</v>
      </c>
      <c r="I4" t="s">
        <v>47</v>
      </c>
      <c r="J4">
        <f>B4*F4+D4*H4</f>
        <v>18.378930702223087</v>
      </c>
    </row>
    <row r="5" spans="1:24" ht="17" thickBot="1" x14ac:dyDescent="0.25"/>
    <row r="6" spans="1:24" ht="17" thickBot="1" x14ac:dyDescent="0.25">
      <c r="A6" s="102"/>
      <c r="B6" s="102">
        <v>1</v>
      </c>
      <c r="C6" s="138">
        <v>0</v>
      </c>
      <c r="D6" s="29">
        <v>-1</v>
      </c>
      <c r="E6" s="19">
        <v>-2</v>
      </c>
      <c r="F6" s="19">
        <v>-3</v>
      </c>
      <c r="G6" s="19">
        <v>-4</v>
      </c>
      <c r="H6" s="19">
        <v>-5</v>
      </c>
      <c r="I6" s="19">
        <v>-6</v>
      </c>
      <c r="J6" s="19">
        <v>-7</v>
      </c>
      <c r="K6" s="19">
        <v>-8</v>
      </c>
      <c r="L6" s="19">
        <v>-9</v>
      </c>
      <c r="M6" s="233">
        <v>-10</v>
      </c>
      <c r="N6" s="103" t="s">
        <v>131</v>
      </c>
      <c r="R6" s="166" t="s">
        <v>48</v>
      </c>
      <c r="S6" s="148" t="s">
        <v>127</v>
      </c>
      <c r="T6" s="149" t="s">
        <v>132</v>
      </c>
      <c r="U6" s="164" t="s">
        <v>47</v>
      </c>
      <c r="V6" s="159" t="s">
        <v>46</v>
      </c>
      <c r="W6" s="152" t="s">
        <v>196</v>
      </c>
      <c r="X6" s="260" t="s">
        <v>250</v>
      </c>
    </row>
    <row r="7" spans="1:24" x14ac:dyDescent="0.2">
      <c r="A7" s="100">
        <v>1</v>
      </c>
      <c r="B7" s="95">
        <f>C7*B4</f>
        <v>0.61511098106420115</v>
      </c>
      <c r="C7" s="95">
        <v>1</v>
      </c>
      <c r="D7" s="107">
        <f>C7*D4</f>
        <v>0.3848890189357988</v>
      </c>
      <c r="E7" s="108"/>
      <c r="F7" s="108"/>
      <c r="G7" s="108"/>
      <c r="H7" s="108"/>
      <c r="I7" s="108"/>
      <c r="J7" s="108"/>
      <c r="K7" s="108"/>
      <c r="L7" s="108"/>
      <c r="M7" s="236"/>
      <c r="N7" s="95">
        <f>B7+D7</f>
        <v>1</v>
      </c>
      <c r="R7" s="265">
        <f>B7-D7</f>
        <v>0.23022196212840235</v>
      </c>
      <c r="S7" s="266">
        <f>IF(Rules!B23=Rules!D23,SUM(C7)*B4*F4,SUM(C7)*B4*F4*POWER(O2,A7-1))</f>
        <v>49.213418118048338</v>
      </c>
      <c r="T7" s="252">
        <f>IF(Rules!B23=Rules!D23,SUM(C7)*D4*H4,SUM(C7)*D4*H4*POWER(O2,A7-1))</f>
        <v>-30.834487415825251</v>
      </c>
      <c r="U7" s="263">
        <f>S7+T7</f>
        <v>18.378930702223087</v>
      </c>
      <c r="V7" s="280">
        <f>S7/B4</f>
        <v>80.007380185124305</v>
      </c>
      <c r="W7" s="57">
        <f>T7/D4</f>
        <v>-80.112671182672997</v>
      </c>
      <c r="X7" s="96">
        <f>S7/T7</f>
        <v>-1.5960511181642161</v>
      </c>
    </row>
    <row r="8" spans="1:24" x14ac:dyDescent="0.2">
      <c r="A8" s="98">
        <v>2</v>
      </c>
      <c r="B8" s="97">
        <f>C8*B4</f>
        <v>0.80590965937213388</v>
      </c>
      <c r="C8" s="97">
        <f>1/(1-B4*D4)</f>
        <v>1.3101857781466244</v>
      </c>
      <c r="D8" s="93">
        <f>C8*D4</f>
        <v>0.50427611877449041</v>
      </c>
      <c r="E8" s="1">
        <f>D8*D4</f>
        <v>0.19409034062786595</v>
      </c>
      <c r="F8" s="1"/>
      <c r="G8" s="1"/>
      <c r="H8" s="1"/>
      <c r="I8" s="1"/>
      <c r="J8" s="1"/>
      <c r="K8" s="1"/>
      <c r="L8" s="1"/>
      <c r="M8" s="235"/>
      <c r="N8" s="97">
        <f>B8+E8</f>
        <v>0.99999999999999978</v>
      </c>
      <c r="R8" s="267">
        <f>B8-E8</f>
        <v>0.61181931874426798</v>
      </c>
      <c r="S8" s="268">
        <f>IF(Rules!B23=Rules!D23,SUM(C8:D8)*B4*F4,SUM(C8:D8)*B4*F4*POWER(O2,A8-1))</f>
        <v>89.295871992445953</v>
      </c>
      <c r="T8" s="253">
        <f>IF(Rules!B23=Rules!D23,SUM(C8:D8)*D4*H4,SUM(C8:D8)*D4*H4*POWER(O2,A8-1))</f>
        <v>-55.948002527108528</v>
      </c>
      <c r="U8" s="264">
        <f>S8+T8+U7</f>
        <v>51.726800167560512</v>
      </c>
      <c r="V8" s="93">
        <f>S8/B4</f>
        <v>145.17034281838946</v>
      </c>
      <c r="W8" s="9">
        <f>T8/D4</f>
        <v>-145.36138932153037</v>
      </c>
      <c r="X8" s="97">
        <f t="shared" ref="X8:X16" si="0">S8/T8</f>
        <v>-1.5960511181642161</v>
      </c>
    </row>
    <row r="9" spans="1:24" x14ac:dyDescent="0.2">
      <c r="A9" s="98">
        <v>3</v>
      </c>
      <c r="B9" s="97">
        <f>C9*B4</f>
        <v>0.89170527596768934</v>
      </c>
      <c r="C9" s="97">
        <f>1/(1-D4*B4/(1-D4*B4))</f>
        <v>1.4496656756557222</v>
      </c>
      <c r="D9" s="93">
        <f>C9*D4*C8</f>
        <v>0.73103178044026684</v>
      </c>
      <c r="E9" s="1">
        <f>D9*(D4)</f>
        <v>0.2813661047845446</v>
      </c>
      <c r="F9" s="1">
        <f>E9*D4</f>
        <v>0.10829472403231054</v>
      </c>
      <c r="G9" s="1"/>
      <c r="H9" s="1"/>
      <c r="I9" s="1"/>
      <c r="J9" s="1"/>
      <c r="K9" s="1"/>
      <c r="L9" s="1"/>
      <c r="M9" s="235"/>
      <c r="N9" s="97">
        <f>B9+F9</f>
        <v>0.99999999999999989</v>
      </c>
      <c r="R9" s="267">
        <f>B9-F9</f>
        <v>0.78341055193537878</v>
      </c>
      <c r="S9" s="268">
        <f>IF(Rules!B23=Rules!D23,SUM(C9:E9)*B4*F4,SUM(C9:E9)*B4*F4*POWER(O2,A9-1))</f>
        <v>121.16656345482465</v>
      </c>
      <c r="T9" s="253">
        <f>IF(Rules!B23=Rules!D23,SUM(C9:E9)*D4*H4,SUM(C9:E9)*D4*H4*POWER(O2,A9-1))</f>
        <v>-75.916467884932715</v>
      </c>
      <c r="U9" s="264">
        <f t="shared" ref="U9:U16" si="1">S9+T9+U8</f>
        <v>96.976895737452452</v>
      </c>
      <c r="V9" s="93">
        <f>S9/B4</f>
        <v>196.98325535530978</v>
      </c>
      <c r="W9" s="9">
        <f>T9/D4</f>
        <v>-197.24248848366318</v>
      </c>
      <c r="X9" s="97">
        <f t="shared" si="0"/>
        <v>-1.5960511181642161</v>
      </c>
    </row>
    <row r="10" spans="1:24" x14ac:dyDescent="0.2">
      <c r="A10" s="98">
        <v>4</v>
      </c>
      <c r="B10" s="97">
        <f>C10*B4</f>
        <v>0.93653786476261258</v>
      </c>
      <c r="C10" s="97">
        <f>1/(1-D4*B4/(1-D4*B4/(1-D4*B4)))</f>
        <v>1.5225510413459242</v>
      </c>
      <c r="D10" s="93">
        <f>C10*D4*C9</f>
        <v>0.8495231875748025</v>
      </c>
      <c r="E10" s="1">
        <f>D10*D4*C8</f>
        <v>0.4283942558391548</v>
      </c>
      <c r="F10" s="1">
        <f>E10*D4</f>
        <v>0.1648842448476639</v>
      </c>
      <c r="G10" s="1">
        <f>F10*D4</f>
        <v>6.346213523738739E-2</v>
      </c>
      <c r="H10" s="1"/>
      <c r="I10" s="1"/>
      <c r="J10" s="1"/>
      <c r="K10" s="1"/>
      <c r="L10" s="1"/>
      <c r="M10" s="235"/>
      <c r="N10" s="97">
        <f>B10+G10</f>
        <v>1</v>
      </c>
      <c r="R10" s="267">
        <f>B10-G10</f>
        <v>0.87307572952522516</v>
      </c>
      <c r="S10" s="268">
        <f>IF(Rules!B23=Rules!D23,SUM(C10:F10)*B4*F4,SUM(C10:F10)*B4*F4*POWER(O2,A10-1))</f>
        <v>145.93514374967205</v>
      </c>
      <c r="T10" s="253">
        <f>IF(Rules!B23=Rules!D23,SUM(C10:F10)*D4*H4,SUM(C10:F10)*D4*H4*POWER(O2,A10-1))</f>
        <v>-91.435131424566919</v>
      </c>
      <c r="U10" s="264">
        <f t="shared" si="1"/>
        <v>151.47690806255758</v>
      </c>
      <c r="V10" s="93">
        <f>S10/B4</f>
        <v>237.25010322070696</v>
      </c>
      <c r="W10" s="9">
        <f>T10/D4</f>
        <v>-237.56232816769113</v>
      </c>
      <c r="X10" s="97">
        <f t="shared" si="0"/>
        <v>-1.5960511181642156</v>
      </c>
    </row>
    <row r="11" spans="1:24" x14ac:dyDescent="0.2">
      <c r="A11" s="98">
        <v>5</v>
      </c>
      <c r="B11" s="97">
        <f>C11*B4</f>
        <v>0.96180692545267643</v>
      </c>
      <c r="C11" s="97">
        <f>1/(1-D4*B4/(1-D4*B4/(1-D4*B4/(1-D4*B4))))</f>
        <v>1.5636315316443514</v>
      </c>
      <c r="D11" s="93">
        <f>C11*D4*C10</f>
        <v>0.91630868086473538</v>
      </c>
      <c r="E11" s="1">
        <f>D11*D4*C9</f>
        <v>0.5112639578129019</v>
      </c>
      <c r="F11" s="1">
        <f>E11*D4*C8</f>
        <v>0.25781820431517494</v>
      </c>
      <c r="G11" s="1">
        <f>F11*D4</f>
        <v>9.9231395722657004E-2</v>
      </c>
      <c r="H11" s="1">
        <f>G11*D4</f>
        <v>3.8193074547323479E-2</v>
      </c>
      <c r="I11" s="1"/>
      <c r="J11" s="1"/>
      <c r="K11" s="1"/>
      <c r="L11" s="1"/>
      <c r="M11" s="235"/>
      <c r="N11" s="97">
        <f>B11+H11</f>
        <v>0.99999999999999989</v>
      </c>
      <c r="R11" s="267">
        <f>B11-H11</f>
        <v>0.92361385090535297</v>
      </c>
      <c r="S11" s="268">
        <f>IF(Rules!B23=Rules!D23,SUM(C11:G11)*B4*F4,SUM(C11:G11)*B4*F4*POWER(O2,A11-1))</f>
        <v>164.77901276604968</v>
      </c>
      <c r="T11" s="253">
        <f>IF(Rules!B23=Rules!D23,SUM(C11:G11)*D4*H4,SUM(C11:G11)*D4*H4*POWER(O2,A11-1))</f>
        <v>-103.24168874714934</v>
      </c>
      <c r="U11" s="264">
        <f t="shared" si="1"/>
        <v>213.01423208145792</v>
      </c>
      <c r="V11" s="93">
        <f>S11/B4</f>
        <v>267.88501236145407</v>
      </c>
      <c r="W11" s="9">
        <f>T11/D4</f>
        <v>-268.23755334098144</v>
      </c>
      <c r="X11" s="97">
        <f t="shared" si="0"/>
        <v>-1.5960511181642161</v>
      </c>
    </row>
    <row r="12" spans="1:24" x14ac:dyDescent="0.2">
      <c r="A12" s="98">
        <v>6</v>
      </c>
      <c r="B12" s="97">
        <f>C12*B4</f>
        <v>0.9766595165574159</v>
      </c>
      <c r="C12" s="97">
        <f>1/(1-D4*B4/(1-D4*B4/(1-D4*B4/(1-D4*B4/(1-D4*B4)))))</f>
        <v>1.5877777289355184</v>
      </c>
      <c r="D12" s="93">
        <f>C12*D4*C11</f>
        <v>0.95556370643653021</v>
      </c>
      <c r="E12" s="1">
        <f>D12*D4*C10</f>
        <v>0.55997292303659418</v>
      </c>
      <c r="F12" s="1">
        <f>E12*D4*C9</f>
        <v>0.31244271595197415</v>
      </c>
      <c r="G12" s="1">
        <f>F12*D4*C8</f>
        <v>0.15755740013962208</v>
      </c>
      <c r="H12" s="1">
        <f>G12*D4</f>
        <v>6.0642113165814228E-2</v>
      </c>
      <c r="I12" s="1">
        <f>H12*D4</f>
        <v>2.3340483442583927E-2</v>
      </c>
      <c r="J12" s="1"/>
      <c r="K12" s="1"/>
      <c r="L12" s="1"/>
      <c r="M12" s="235"/>
      <c r="N12" s="97">
        <f>B12+I12</f>
        <v>0.99999999999999978</v>
      </c>
      <c r="R12" s="267">
        <f>B12-I12</f>
        <v>0.95331903311483202</v>
      </c>
      <c r="S12" s="268">
        <f>IF(Rules!B23=Rules!D23,SUM(C12:H12)*B4*F4,SUM(C12:H12)*B4*F4*POWER(O2,A12-1))</f>
        <v>178.83942497164566</v>
      </c>
      <c r="T12" s="253">
        <f>IF(Rules!B23=Rules!D23,SUM(C12:H12)*D4*H4,SUM(C12:H12)*D4*H4*POWER(O2,A12-1))</f>
        <v>-112.05118867204416</v>
      </c>
      <c r="U12" s="264">
        <f t="shared" si="1"/>
        <v>279.80246838105938</v>
      </c>
      <c r="V12" s="93">
        <f>S12/B4</f>
        <v>290.74334628563491</v>
      </c>
      <c r="W12" s="9">
        <f>T12/D4</f>
        <v>-291.12596919979887</v>
      </c>
      <c r="X12" s="97">
        <f t="shared" si="0"/>
        <v>-1.5960511181642163</v>
      </c>
    </row>
    <row r="13" spans="1:24" x14ac:dyDescent="0.2">
      <c r="A13" s="98">
        <v>7</v>
      </c>
      <c r="B13" s="97">
        <f>C13*B4</f>
        <v>0.98560555155171359</v>
      </c>
      <c r="C13" s="97">
        <f>1/(1-D4*B4/(1-D4*B4/(1-D4*B4/(1-D4*B4/(1-D4*B4/(1-D4*B4))))))</f>
        <v>1.6023215027742168</v>
      </c>
      <c r="D13" s="93">
        <f>C13*D4*C12</f>
        <v>0.97920785243037389</v>
      </c>
      <c r="E13" s="1">
        <f>D13*D4*C11</f>
        <v>0.58931138016870543</v>
      </c>
      <c r="F13" s="1">
        <f>E13*D4*C10</f>
        <v>0.34534423388935864</v>
      </c>
      <c r="G13" s="1">
        <f>F13*D4*C9</f>
        <v>0.19268840677086405</v>
      </c>
      <c r="H13" s="1">
        <f>G13*D4*C8</f>
        <v>9.7168161899251551E-2</v>
      </c>
      <c r="I13" s="1">
        <f>H13*D4</f>
        <v>3.7398958505197796E-2</v>
      </c>
      <c r="J13" s="1">
        <f>I13*D4</f>
        <v>1.4394448448286228E-2</v>
      </c>
      <c r="K13" s="1"/>
      <c r="L13" s="1"/>
      <c r="M13" s="235"/>
      <c r="N13" s="97">
        <f>B13+J13</f>
        <v>0.99999999999999978</v>
      </c>
      <c r="R13" s="267">
        <f>B13-J13</f>
        <v>0.9712111031034274</v>
      </c>
      <c r="S13" s="268">
        <f>IF(Rules!B23=Rules!D23,SUM(C13:I13)*B4*F4,SUM(C13:I13)*B4*F4*POWER(O2,A13-1))</f>
        <v>189.14884416304105</v>
      </c>
      <c r="T13" s="253">
        <f>IF(Rules!B23=Rules!D23,SUM(C13:I13)*D4*H4,SUM(C13:I13)*D4*H4*POWER(O2,A13-1))</f>
        <v>-118.5105176208897</v>
      </c>
      <c r="U13" s="264">
        <f t="shared" si="1"/>
        <v>350.44079492321072</v>
      </c>
      <c r="V13" s="93">
        <f>S13/B4</f>
        <v>307.50360501741551</v>
      </c>
      <c r="W13" s="9">
        <f>T13/D4</f>
        <v>-307.90828470130447</v>
      </c>
      <c r="X13" s="97">
        <f t="shared" si="0"/>
        <v>-1.5960511181642161</v>
      </c>
    </row>
    <row r="14" spans="1:24" x14ac:dyDescent="0.2">
      <c r="A14" s="98">
        <v>8</v>
      </c>
      <c r="B14" s="97">
        <f>C14*B4</f>
        <v>0.9910734648882864</v>
      </c>
      <c r="C14" s="97">
        <f>1/(1-D4*B4/(1-D4*B4/(1-D4*B4/(1-D4*B4/(1-D4*B4/(1-D4*B4/(1-D4*B4)))))))</f>
        <v>1.6112108146299615</v>
      </c>
      <c r="D14" s="93">
        <f>C14*D4*C13</f>
        <v>0.99365941016450099</v>
      </c>
      <c r="E14" s="1">
        <f>D14*D4*C12</f>
        <v>0.60724336245240951</v>
      </c>
      <c r="F14" s="1">
        <f>E14*D4*C11</f>
        <v>0.36545399747042984</v>
      </c>
      <c r="G14" s="1">
        <f>F14*D4*C10</f>
        <v>0.21416085795271611</v>
      </c>
      <c r="H14" s="1">
        <f>G14*D4*C9</f>
        <v>0.1194932779008295</v>
      </c>
      <c r="I14" s="1">
        <f>H14*D4*C8</f>
        <v>6.0257606399471884E-2</v>
      </c>
      <c r="J14" s="1">
        <f>I14*D4</f>
        <v>2.3192491010512246E-2</v>
      </c>
      <c r="K14" s="1">
        <f>J14*D4</f>
        <v>8.9265351117133913E-3</v>
      </c>
      <c r="L14" s="1"/>
      <c r="M14" s="235"/>
      <c r="N14" s="97">
        <f>B14+K14</f>
        <v>0.99999999999999978</v>
      </c>
      <c r="R14" s="267">
        <f>B14-K14</f>
        <v>0.98214692977657303</v>
      </c>
      <c r="S14" s="268">
        <f>IF(Rules!B23=Rules!D23,SUM(C14:J14)*B4*F4,SUM(C14:J14)*B4*F4*POWER(O2,A14-1))</f>
        <v>196.59145442267493</v>
      </c>
      <c r="T14" s="253">
        <f>IF(Rules!B23=Rules!D23,SUM(C14:J14)*D4*H4,SUM(C14:J14)*D4*H4*POWER(O2,A14-1))</f>
        <v>-123.17365790188173</v>
      </c>
      <c r="U14" s="264">
        <f t="shared" si="1"/>
        <v>423.85859144400393</v>
      </c>
      <c r="V14" s="93">
        <f>S14/B4</f>
        <v>319.60322685599402</v>
      </c>
      <c r="W14" s="9">
        <f>T14/D4</f>
        <v>-320.0238298365889</v>
      </c>
      <c r="X14" s="97">
        <f t="shared" si="0"/>
        <v>-1.5960511181642159</v>
      </c>
    </row>
    <row r="15" spans="1:24" x14ac:dyDescent="0.2">
      <c r="A15" s="98">
        <v>9</v>
      </c>
      <c r="B15" s="97">
        <f>C15*B4</f>
        <v>0.99444548761465845</v>
      </c>
      <c r="C15" s="97">
        <f>1/(1-D4*B4/(1-D4*B4/(1-D4*B4/(1-D4*B4/(1-D4*B4/(1-D4*B4/(1-D4*B4/(1-D4*B4))))))))</f>
        <v>1.616692789151922</v>
      </c>
      <c r="D15" s="93">
        <f>C15*D4*C14</f>
        <v>1.0025715816111496</v>
      </c>
      <c r="E15" s="1">
        <f>D15*D4*C13</f>
        <v>0.6183018866219695</v>
      </c>
      <c r="F15" s="1">
        <f>E15*D4*C12</f>
        <v>0.37785554366242613</v>
      </c>
      <c r="G15" s="1">
        <f>F15*D4*C11</f>
        <v>0.22740276376198082</v>
      </c>
      <c r="H15" s="1">
        <f>G15*D4*C10</f>
        <v>0.13326101595598275</v>
      </c>
      <c r="I15" s="1">
        <f>H15*D4*C9</f>
        <v>7.4354369725633446E-2</v>
      </c>
      <c r="J15" s="1">
        <f>I15*D4*C8</f>
        <v>3.7495132979165909E-2</v>
      </c>
      <c r="K15" s="1">
        <f>J15*D4</f>
        <v>1.4431464947218482E-2</v>
      </c>
      <c r="L15" s="1">
        <f>K15*D4</f>
        <v>5.5545123853412912E-3</v>
      </c>
      <c r="M15" s="235"/>
      <c r="N15" s="97">
        <f>B15+L15</f>
        <v>0.99999999999999978</v>
      </c>
      <c r="R15" s="267">
        <f>B15-L15</f>
        <v>0.98889097522931713</v>
      </c>
      <c r="S15" s="268">
        <f>IF(Rules!B23=Rules!D23,SUM(C15:K15)*B4*F4,SUM(C15:K15)*B4*F4*POWER(O2,A15-1))</f>
        <v>201.89148022076273</v>
      </c>
      <c r="T15" s="253">
        <f>IF(Rules!B23=Rules!D23,SUM(C15:K15)*D4*H4,SUM(C15:K15)*D4*H4*POWER(O2,A15-1))</f>
        <v>-126.4943697122803</v>
      </c>
      <c r="U15" s="264">
        <f t="shared" si="1"/>
        <v>499.25570195248633</v>
      </c>
      <c r="V15" s="93">
        <f>S15/B4</f>
        <v>328.21960009797101</v>
      </c>
      <c r="W15" s="9">
        <f>T15/D4</f>
        <v>-328.65154236416424</v>
      </c>
      <c r="X15" s="97">
        <f t="shared" si="0"/>
        <v>-1.5960511181642161</v>
      </c>
    </row>
    <row r="16" spans="1:24" ht="17" thickBot="1" x14ac:dyDescent="0.25">
      <c r="A16" s="99">
        <v>10</v>
      </c>
      <c r="B16" s="129">
        <f>C16*B4</f>
        <v>0.99653645233016519</v>
      </c>
      <c r="C16" s="129">
        <f>1/(1-D4*B4/(1-D4*B4/(1-D4*B4/(1-D4*B4/(1-D4*B4/(1-D4*B4/(1-D4*B4/(1-D4*B4/(1-D4*B4)))))))))</f>
        <v>1.6200921183459631</v>
      </c>
      <c r="D16" s="94">
        <f>C16*D4*C15</f>
        <v>1.0080979488825645</v>
      </c>
      <c r="E16" s="109">
        <f>D16*D4*C14</f>
        <v>0.62515919030005218</v>
      </c>
      <c r="F16" s="109">
        <f>E16*D4*C13</f>
        <v>0.38554564471138653</v>
      </c>
      <c r="G16" s="109">
        <f>F16*D4*C12</f>
        <v>0.23561396518618549</v>
      </c>
      <c r="H16" s="109">
        <f>G16*D4*C11</f>
        <v>0.14179828181143508</v>
      </c>
      <c r="I16" s="109">
        <f>H16*D4*C10</f>
        <v>8.3095661558374695E-2</v>
      </c>
      <c r="J16" s="109">
        <f>I16*D4*C9</f>
        <v>4.636408853545225E-2</v>
      </c>
      <c r="K16" s="109">
        <f>J16*D4*C8</f>
        <v>2.3380302617174709E-2</v>
      </c>
      <c r="L16" s="109">
        <f>K16*D4</f>
        <v>8.998821736746463E-3</v>
      </c>
      <c r="M16" s="237">
        <f>L16*D4</f>
        <v>3.4635476698344873E-3</v>
      </c>
      <c r="N16" s="129">
        <f>B16+M16</f>
        <v>0.99999999999999967</v>
      </c>
      <c r="R16" s="269">
        <f>B16-M16</f>
        <v>0.99307290466033071</v>
      </c>
      <c r="S16" s="270">
        <f>IF(Rules!B23=Rules!D23,SUM(C16:L16)*B4*F4,SUM(C16:L16)*B4*F4*POWER(O2,A16-1))</f>
        <v>205.62084722188746</v>
      </c>
      <c r="T16" s="254">
        <f>IF(Rules!B23=Rules!D23,SUM(C16:L16)*D4*H4,SUM(C16:L16)*D4*H4*POWER(O2,A16-1))</f>
        <v>-128.83099098880575</v>
      </c>
      <c r="U16" s="264">
        <f t="shared" si="1"/>
        <v>576.0455581855681</v>
      </c>
      <c r="V16" s="94">
        <f>S16/B4</f>
        <v>334.28251738595793</v>
      </c>
      <c r="W16" s="10">
        <f>T16/D4</f>
        <v>-334.72243854869589</v>
      </c>
      <c r="X16" s="129">
        <f t="shared" si="0"/>
        <v>-1.5960511181642161</v>
      </c>
    </row>
    <row r="18" spans="1:7" x14ac:dyDescent="0.2">
      <c r="A18" s="436" t="s">
        <v>183</v>
      </c>
      <c r="B18" s="436"/>
      <c r="C18" s="436"/>
      <c r="D18" s="436"/>
      <c r="E18" s="436"/>
      <c r="F18" s="436"/>
    </row>
    <row r="19" spans="1:7" ht="17" thickBot="1" x14ac:dyDescent="0.25"/>
    <row r="20" spans="1:7" ht="17" thickBot="1" x14ac:dyDescent="0.25">
      <c r="A20" s="29" t="s">
        <v>130</v>
      </c>
      <c r="B20" s="19" t="s">
        <v>135</v>
      </c>
      <c r="C20" s="19" t="s">
        <v>134</v>
      </c>
      <c r="D20" s="19" t="s">
        <v>133</v>
      </c>
      <c r="E20" s="150" t="s">
        <v>146</v>
      </c>
      <c r="F20" s="152" t="s">
        <v>147</v>
      </c>
      <c r="G20" s="150" t="s">
        <v>46</v>
      </c>
    </row>
    <row r="21" spans="1:7" x14ac:dyDescent="0.2">
      <c r="A21" s="95">
        <v>1</v>
      </c>
      <c r="B21" s="107">
        <v>1</v>
      </c>
      <c r="C21" s="108">
        <f>B21*$O$2</f>
        <v>3</v>
      </c>
      <c r="D21" s="57">
        <f>SUM($C$21:C21)</f>
        <v>3</v>
      </c>
      <c r="E21" s="57">
        <f t="shared" ref="E21:E30" si="2">D21/R7</f>
        <v>13.030902752565376</v>
      </c>
      <c r="F21" s="8">
        <f t="shared" ref="F21:F30" si="3">U7/E21</f>
        <v>1.4104111626959115</v>
      </c>
      <c r="G21" s="256">
        <f>E21*U7</f>
        <v>239.49405867680713</v>
      </c>
    </row>
    <row r="22" spans="1:7" x14ac:dyDescent="0.2">
      <c r="A22" s="97">
        <v>2</v>
      </c>
      <c r="B22" s="93">
        <f>C21</f>
        <v>3</v>
      </c>
      <c r="C22" s="1">
        <f t="shared" ref="C22:C30" si="4">B22*$O$2</f>
        <v>9</v>
      </c>
      <c r="D22" s="9">
        <f>SUM($C$21:C22)</f>
        <v>12</v>
      </c>
      <c r="E22" s="9">
        <f t="shared" si="2"/>
        <v>19.613633686215511</v>
      </c>
      <c r="F22" s="9">
        <f t="shared" si="3"/>
        <v>2.6372879699448135</v>
      </c>
      <c r="G22" s="257">
        <f t="shared" ref="G22:G30" si="5">E22*U8</f>
        <v>1014.550510246603</v>
      </c>
    </row>
    <row r="23" spans="1:7" x14ac:dyDescent="0.2">
      <c r="A23" s="97">
        <v>3</v>
      </c>
      <c r="B23" s="93">
        <f t="shared" ref="B23:B30" si="6">C22</f>
        <v>9</v>
      </c>
      <c r="C23" s="1">
        <f t="shared" si="4"/>
        <v>27</v>
      </c>
      <c r="D23" s="9">
        <f>SUM($C$21:C23)</f>
        <v>39</v>
      </c>
      <c r="E23" s="9">
        <f t="shared" si="2"/>
        <v>49.782326653186303</v>
      </c>
      <c r="F23" s="9">
        <f t="shared" si="3"/>
        <v>1.9480185490937771</v>
      </c>
      <c r="G23" s="257">
        <f t="shared" si="5"/>
        <v>4827.7355014138484</v>
      </c>
    </row>
    <row r="24" spans="1:7" x14ac:dyDescent="0.2">
      <c r="A24" s="97">
        <v>4</v>
      </c>
      <c r="B24" s="93">
        <f t="shared" si="6"/>
        <v>27</v>
      </c>
      <c r="C24" s="1">
        <f t="shared" si="4"/>
        <v>81</v>
      </c>
      <c r="D24" s="9">
        <f>SUM($C$21:C24)</f>
        <v>120</v>
      </c>
      <c r="E24" s="9">
        <f t="shared" si="2"/>
        <v>137.44512181693045</v>
      </c>
      <c r="F24" s="9">
        <f t="shared" si="3"/>
        <v>1.1020901001078578</v>
      </c>
      <c r="G24" s="257">
        <f t="shared" si="5"/>
        <v>20819.762081110202</v>
      </c>
    </row>
    <row r="25" spans="1:7" x14ac:dyDescent="0.2">
      <c r="A25" s="97">
        <v>5</v>
      </c>
      <c r="B25" s="93">
        <f t="shared" si="6"/>
        <v>81</v>
      </c>
      <c r="C25" s="1">
        <f t="shared" si="4"/>
        <v>243</v>
      </c>
      <c r="D25" s="9">
        <f>SUM($C$21:C25)</f>
        <v>363</v>
      </c>
      <c r="E25" s="9">
        <f t="shared" si="2"/>
        <v>393.02139053477481</v>
      </c>
      <c r="F25" s="9">
        <f t="shared" si="3"/>
        <v>0.54199144680551492</v>
      </c>
      <c r="G25" s="257">
        <f t="shared" si="5"/>
        <v>83719.149696351829</v>
      </c>
    </row>
    <row r="26" spans="1:7" x14ac:dyDescent="0.2">
      <c r="A26" s="97">
        <v>6</v>
      </c>
      <c r="B26" s="93">
        <f t="shared" si="6"/>
        <v>243</v>
      </c>
      <c r="C26" s="1">
        <f t="shared" si="4"/>
        <v>729</v>
      </c>
      <c r="D26" s="9">
        <f>SUM($C$21:C26)</f>
        <v>1092</v>
      </c>
      <c r="E26" s="9">
        <f t="shared" si="2"/>
        <v>1145.4717277930013</v>
      </c>
      <c r="F26" s="9">
        <f t="shared" si="3"/>
        <v>0.24426833206975723</v>
      </c>
      <c r="G26" s="257">
        <f t="shared" si="5"/>
        <v>320505.81689719867</v>
      </c>
    </row>
    <row r="27" spans="1:7" x14ac:dyDescent="0.2">
      <c r="A27" s="97">
        <v>7</v>
      </c>
      <c r="B27" s="93">
        <f t="shared" si="6"/>
        <v>729</v>
      </c>
      <c r="C27" s="1">
        <f t="shared" si="4"/>
        <v>2187</v>
      </c>
      <c r="D27" s="9">
        <f>SUM($C$21:C27)</f>
        <v>3279</v>
      </c>
      <c r="E27" s="9">
        <f t="shared" si="2"/>
        <v>3376.1969869601139</v>
      </c>
      <c r="F27" s="9">
        <f t="shared" si="3"/>
        <v>0.10379749649582599</v>
      </c>
      <c r="G27" s="257">
        <f t="shared" si="5"/>
        <v>1183157.1559276511</v>
      </c>
    </row>
    <row r="28" spans="1:7" x14ac:dyDescent="0.2">
      <c r="A28" s="97">
        <v>8</v>
      </c>
      <c r="B28" s="93">
        <f t="shared" si="6"/>
        <v>2187</v>
      </c>
      <c r="C28" s="1">
        <f t="shared" si="4"/>
        <v>6561</v>
      </c>
      <c r="D28" s="9">
        <f>SUM($C$21:C28)</f>
        <v>9840</v>
      </c>
      <c r="E28" s="9">
        <f t="shared" si="2"/>
        <v>10018.86754585537</v>
      </c>
      <c r="F28" s="9">
        <f t="shared" si="3"/>
        <v>4.2306038033145456E-2</v>
      </c>
      <c r="G28" s="257">
        <f t="shared" si="5"/>
        <v>4246583.0858503012</v>
      </c>
    </row>
    <row r="29" spans="1:7" x14ac:dyDescent="0.2">
      <c r="A29" s="97">
        <v>9</v>
      </c>
      <c r="B29" s="93">
        <f t="shared" si="6"/>
        <v>6561</v>
      </c>
      <c r="C29" s="1">
        <f t="shared" si="4"/>
        <v>19683</v>
      </c>
      <c r="D29" s="9">
        <f>SUM($C$21:C29)</f>
        <v>29523</v>
      </c>
      <c r="E29" s="9">
        <f t="shared" si="2"/>
        <v>29854.65611429391</v>
      </c>
      <c r="F29" s="9">
        <f t="shared" si="3"/>
        <v>1.6722875656017055E-2</v>
      </c>
      <c r="G29" s="257">
        <f t="shared" si="5"/>
        <v>14905107.294891894</v>
      </c>
    </row>
    <row r="30" spans="1:7" ht="17" thickBot="1" x14ac:dyDescent="0.25">
      <c r="A30" s="129">
        <v>10</v>
      </c>
      <c r="B30" s="94">
        <f t="shared" si="6"/>
        <v>19683</v>
      </c>
      <c r="C30" s="109">
        <f t="shared" si="4"/>
        <v>59049</v>
      </c>
      <c r="D30" s="10">
        <f>SUM($C$21:C30)</f>
        <v>88572</v>
      </c>
      <c r="E30" s="10">
        <f t="shared" si="2"/>
        <v>89189.826431016205</v>
      </c>
      <c r="F30" s="9">
        <f t="shared" si="3"/>
        <v>6.4586464761326795E-3</v>
      </c>
      <c r="G30" s="258">
        <f t="shared" si="5"/>
        <v>51377403.350928664</v>
      </c>
    </row>
    <row r="31" spans="1:7" ht="17" thickBot="1" x14ac:dyDescent="0.25">
      <c r="A31" s="435" t="s">
        <v>249</v>
      </c>
      <c r="B31" s="435"/>
      <c r="C31" s="435"/>
      <c r="D31" s="435"/>
      <c r="E31" s="435"/>
      <c r="F31" s="435"/>
      <c r="G31" s="435"/>
    </row>
    <row r="32" spans="1:7" ht="17" thickBot="1" x14ac:dyDescent="0.25">
      <c r="A32" s="115" t="s">
        <v>130</v>
      </c>
      <c r="B32" s="116" t="s">
        <v>135</v>
      </c>
      <c r="C32" s="116" t="s">
        <v>134</v>
      </c>
      <c r="D32" s="154" t="s">
        <v>133</v>
      </c>
      <c r="E32" s="363" t="s">
        <v>251</v>
      </c>
      <c r="F32" s="152" t="s">
        <v>252</v>
      </c>
      <c r="G32" s="260" t="s">
        <v>253</v>
      </c>
    </row>
    <row r="33" spans="1:7" x14ac:dyDescent="0.2">
      <c r="A33" s="95">
        <v>1</v>
      </c>
      <c r="B33" s="107">
        <v>1</v>
      </c>
      <c r="C33" s="108">
        <f t="shared" ref="C33:C42" si="7">B33*$O$2</f>
        <v>3</v>
      </c>
      <c r="D33" s="57">
        <f>SUM($C$33:C33)</f>
        <v>3</v>
      </c>
      <c r="E33" s="96">
        <f>D33/(B7-((1-B7)/-X7))</f>
        <v>8.0222446855278342</v>
      </c>
      <c r="F33" s="8">
        <f t="shared" ref="F33:F42" si="8">U7/E33</f>
        <v>2.2909960270070995</v>
      </c>
      <c r="G33" s="259">
        <f>(B7-((1-B7)/-X7))</f>
        <v>0.37396017169758156</v>
      </c>
    </row>
    <row r="34" spans="1:7" x14ac:dyDescent="0.2">
      <c r="A34" s="97">
        <v>2</v>
      </c>
      <c r="B34" s="93">
        <f>C33</f>
        <v>3</v>
      </c>
      <c r="C34" s="1">
        <f t="shared" si="7"/>
        <v>9</v>
      </c>
      <c r="D34" s="9">
        <f>SUM($C$33:C34)</f>
        <v>12</v>
      </c>
      <c r="E34" s="96">
        <f>D34/(B8-((1-B8)/-X8))</f>
        <v>17.536089797798393</v>
      </c>
      <c r="F34" s="9">
        <f t="shared" si="8"/>
        <v>2.9497339922412276</v>
      </c>
      <c r="G34" s="259">
        <f t="shared" ref="G34:G42" si="9">(B8-((1-B8)/-X8))</f>
        <v>0.68430306518540784</v>
      </c>
    </row>
    <row r="35" spans="1:7" x14ac:dyDescent="0.2">
      <c r="A35" s="97">
        <v>3</v>
      </c>
      <c r="B35" s="93">
        <f t="shared" ref="B35:B42" si="10">C34</f>
        <v>9</v>
      </c>
      <c r="C35" s="1">
        <f t="shared" si="7"/>
        <v>27</v>
      </c>
      <c r="D35" s="9">
        <f>SUM($C$33:C35)</f>
        <v>39</v>
      </c>
      <c r="E35" s="96">
        <f t="shared" ref="E35:E42" si="11">D35/(B9-((1-B9)/-X9))</f>
        <v>47.338507021875678</v>
      </c>
      <c r="F35" s="9">
        <f t="shared" si="8"/>
        <v>2.0485837395048874</v>
      </c>
      <c r="G35" s="259">
        <f t="shared" si="9"/>
        <v>0.82385361207056329</v>
      </c>
    </row>
    <row r="36" spans="1:7" x14ac:dyDescent="0.2">
      <c r="A36" s="97">
        <v>4</v>
      </c>
      <c r="B36" s="93">
        <f t="shared" si="10"/>
        <v>27</v>
      </c>
      <c r="C36" s="1">
        <f t="shared" si="7"/>
        <v>81</v>
      </c>
      <c r="D36" s="9">
        <f>SUM($C$33:C36)</f>
        <v>120</v>
      </c>
      <c r="E36" s="96">
        <f t="shared" si="11"/>
        <v>133.81269565782458</v>
      </c>
      <c r="F36" s="9">
        <f t="shared" si="8"/>
        <v>1.1320069991707107</v>
      </c>
      <c r="G36" s="259">
        <f t="shared" si="9"/>
        <v>0.89677589566579452</v>
      </c>
    </row>
    <row r="37" spans="1:7" x14ac:dyDescent="0.2">
      <c r="A37" s="97">
        <v>5</v>
      </c>
      <c r="B37" s="93">
        <f t="shared" si="10"/>
        <v>81</v>
      </c>
      <c r="C37" s="1">
        <f t="shared" si="7"/>
        <v>243</v>
      </c>
      <c r="D37" s="9">
        <f>SUM($C$33:C37)</f>
        <v>363</v>
      </c>
      <c r="E37" s="96">
        <f t="shared" si="11"/>
        <v>387.04427647799326</v>
      </c>
      <c r="F37" s="9">
        <f t="shared" si="8"/>
        <v>0.55036140572813663</v>
      </c>
      <c r="G37" s="259">
        <f t="shared" si="9"/>
        <v>0.93787719405957837</v>
      </c>
    </row>
    <row r="38" spans="1:7" x14ac:dyDescent="0.2">
      <c r="A38" s="97">
        <v>6</v>
      </c>
      <c r="B38" s="93">
        <f t="shared" si="10"/>
        <v>243</v>
      </c>
      <c r="C38" s="1">
        <f t="shared" si="7"/>
        <v>729</v>
      </c>
      <c r="D38" s="9">
        <f>SUM($C$33:C38)</f>
        <v>1092</v>
      </c>
      <c r="E38" s="96">
        <f t="shared" si="11"/>
        <v>1135.0931037870166</v>
      </c>
      <c r="F38" s="9">
        <f t="shared" si="8"/>
        <v>0.24650177808987919</v>
      </c>
      <c r="G38" s="259">
        <f t="shared" si="9"/>
        <v>0.96203562188577751</v>
      </c>
    </row>
    <row r="39" spans="1:7" x14ac:dyDescent="0.2">
      <c r="A39" s="97">
        <v>7</v>
      </c>
      <c r="B39" s="93">
        <f t="shared" si="10"/>
        <v>729</v>
      </c>
      <c r="C39" s="1">
        <f t="shared" si="7"/>
        <v>2187</v>
      </c>
      <c r="D39" s="9">
        <f>SUM($C$33:C39)</f>
        <v>3279</v>
      </c>
      <c r="E39" s="96">
        <f t="shared" si="11"/>
        <v>3357.6125809976525</v>
      </c>
      <c r="F39" s="9">
        <f t="shared" si="8"/>
        <v>0.10437201626730971</v>
      </c>
      <c r="G39" s="259">
        <f t="shared" si="9"/>
        <v>0.97658676243871645</v>
      </c>
    </row>
    <row r="40" spans="1:7" x14ac:dyDescent="0.2">
      <c r="A40" s="97">
        <v>8</v>
      </c>
      <c r="B40" s="93">
        <f t="shared" si="10"/>
        <v>2187</v>
      </c>
      <c r="C40" s="1">
        <f t="shared" si="7"/>
        <v>6561</v>
      </c>
      <c r="D40" s="9">
        <f>SUM($C$33:C40)</f>
        <v>9840</v>
      </c>
      <c r="E40" s="96">
        <f>D40/(B14-((1-B14)/-X14))</f>
        <v>9984.976092430803</v>
      </c>
      <c r="F40" s="9">
        <f t="shared" si="8"/>
        <v>4.2449635083784888E-2</v>
      </c>
      <c r="G40" s="259">
        <f t="shared" si="9"/>
        <v>0.98548057690987323</v>
      </c>
    </row>
    <row r="41" spans="1:7" x14ac:dyDescent="0.2">
      <c r="A41" s="97">
        <v>9</v>
      </c>
      <c r="B41" s="93">
        <f t="shared" si="10"/>
        <v>6561</v>
      </c>
      <c r="C41" s="1">
        <f t="shared" si="7"/>
        <v>19683</v>
      </c>
      <c r="D41" s="9">
        <f>SUM($C$33:C41)</f>
        <v>29523</v>
      </c>
      <c r="E41" s="96">
        <f t="shared" si="11"/>
        <v>29792.162410716566</v>
      </c>
      <c r="F41" s="9">
        <f t="shared" si="8"/>
        <v>1.6757954493860392E-2</v>
      </c>
      <c r="G41" s="259">
        <f t="shared" si="9"/>
        <v>0.99096532816229055</v>
      </c>
    </row>
    <row r="42" spans="1:7" ht="17" thickBot="1" x14ac:dyDescent="0.25">
      <c r="A42" s="129">
        <v>10</v>
      </c>
      <c r="B42" s="94">
        <f t="shared" si="10"/>
        <v>19683</v>
      </c>
      <c r="C42" s="109">
        <f t="shared" si="7"/>
        <v>59049</v>
      </c>
      <c r="D42" s="10">
        <f>SUM($C$33:C42)</f>
        <v>88572</v>
      </c>
      <c r="E42" s="364">
        <f t="shared" si="11"/>
        <v>89073.808059153118</v>
      </c>
      <c r="F42" s="10">
        <f t="shared" si="8"/>
        <v>6.4670588440882805E-3</v>
      </c>
      <c r="G42" s="259">
        <f t="shared" si="9"/>
        <v>0.9943663791850027</v>
      </c>
    </row>
    <row r="43" spans="1:7" ht="17" thickBot="1" x14ac:dyDescent="0.25"/>
    <row r="44" spans="1:7" ht="17" thickBot="1" x14ac:dyDescent="0.25">
      <c r="A44" s="115" t="s">
        <v>130</v>
      </c>
      <c r="B44" s="116" t="s">
        <v>135</v>
      </c>
      <c r="C44" s="116" t="s">
        <v>134</v>
      </c>
      <c r="D44" s="154" t="s">
        <v>133</v>
      </c>
      <c r="E44" s="150" t="s">
        <v>146</v>
      </c>
      <c r="F44" s="152" t="s">
        <v>147</v>
      </c>
      <c r="G44" s="260" t="s">
        <v>46</v>
      </c>
    </row>
    <row r="45" spans="1:7" x14ac:dyDescent="0.2">
      <c r="A45" s="95">
        <v>1</v>
      </c>
      <c r="B45" s="107">
        <v>1</v>
      </c>
      <c r="C45" s="108">
        <f t="shared" ref="C45:C54" si="12">B45*$O$2</f>
        <v>3</v>
      </c>
      <c r="D45" s="57">
        <f>SUM(C45:C45)</f>
        <v>3</v>
      </c>
      <c r="E45" s="57">
        <f t="shared" ref="E45:E54" si="13">D45/R7</f>
        <v>13.030902752565376</v>
      </c>
      <c r="F45" s="8">
        <f t="shared" ref="F45:F54" si="14">U7/E45</f>
        <v>1.4104111626959115</v>
      </c>
      <c r="G45" s="256">
        <f>E45*U7</f>
        <v>239.49405867680713</v>
      </c>
    </row>
    <row r="46" spans="1:7" x14ac:dyDescent="0.2">
      <c r="A46" s="97">
        <v>2</v>
      </c>
      <c r="B46" s="93">
        <f t="shared" ref="B46:B54" si="15">B45*$O$2*2</f>
        <v>6</v>
      </c>
      <c r="C46" s="1">
        <f t="shared" si="12"/>
        <v>18</v>
      </c>
      <c r="D46" s="9">
        <f>SUM($C$45:C46)</f>
        <v>21</v>
      </c>
      <c r="E46" s="9">
        <f t="shared" si="13"/>
        <v>34.323858950877145</v>
      </c>
      <c r="F46" s="9">
        <f t="shared" si="14"/>
        <v>1.5070216971113219</v>
      </c>
      <c r="G46" s="257">
        <f t="shared" ref="G46:G54" si="16">E46*U8</f>
        <v>1775.4633929315553</v>
      </c>
    </row>
    <row r="47" spans="1:7" x14ac:dyDescent="0.2">
      <c r="A47" s="97">
        <v>3</v>
      </c>
      <c r="B47" s="93">
        <f t="shared" si="15"/>
        <v>36</v>
      </c>
      <c r="C47" s="1">
        <f t="shared" si="12"/>
        <v>108</v>
      </c>
      <c r="D47" s="9">
        <f>SUM($C$45:C47)</f>
        <v>129</v>
      </c>
      <c r="E47" s="9">
        <f t="shared" si="13"/>
        <v>164.66461892977009</v>
      </c>
      <c r="F47" s="9">
        <f t="shared" si="14"/>
        <v>0.58893584042370006</v>
      </c>
      <c r="G47" s="257">
        <f t="shared" si="16"/>
        <v>15968.663581599652</v>
      </c>
    </row>
    <row r="48" spans="1:7" x14ac:dyDescent="0.2">
      <c r="A48" s="97">
        <v>4</v>
      </c>
      <c r="B48" s="93">
        <f t="shared" si="15"/>
        <v>216</v>
      </c>
      <c r="C48" s="1">
        <f t="shared" si="12"/>
        <v>648</v>
      </c>
      <c r="D48" s="9">
        <f>SUM($C$45:C48)</f>
        <v>777</v>
      </c>
      <c r="E48" s="9">
        <f t="shared" si="13"/>
        <v>889.95716376462474</v>
      </c>
      <c r="F48" s="9">
        <f t="shared" si="14"/>
        <v>0.1702069652676228</v>
      </c>
      <c r="G48" s="257">
        <f t="shared" si="16"/>
        <v>134807.95947518857</v>
      </c>
    </row>
    <row r="49" spans="1:7" x14ac:dyDescent="0.2">
      <c r="A49" s="97">
        <v>5</v>
      </c>
      <c r="B49" s="93">
        <f t="shared" si="15"/>
        <v>1296</v>
      </c>
      <c r="C49" s="1">
        <f t="shared" si="12"/>
        <v>3888</v>
      </c>
      <c r="D49" s="9">
        <f>SUM($C$45:C49)</f>
        <v>4665</v>
      </c>
      <c r="E49" s="9">
        <f t="shared" si="13"/>
        <v>5050.8120849716925</v>
      </c>
      <c r="F49" s="9">
        <f t="shared" si="14"/>
        <v>4.2174254060107601E-2</v>
      </c>
      <c r="G49" s="257">
        <f t="shared" si="16"/>
        <v>1075894.8576679924</v>
      </c>
    </row>
    <row r="50" spans="1:7" x14ac:dyDescent="0.2">
      <c r="A50" s="97">
        <v>6</v>
      </c>
      <c r="B50" s="93">
        <f t="shared" si="15"/>
        <v>7776</v>
      </c>
      <c r="C50" s="1">
        <f t="shared" si="12"/>
        <v>23328</v>
      </c>
      <c r="D50" s="9">
        <f>SUM($C$45:C50)</f>
        <v>27993</v>
      </c>
      <c r="E50" s="9">
        <f t="shared" si="13"/>
        <v>29363.727175924436</v>
      </c>
      <c r="F50" s="9">
        <f t="shared" si="14"/>
        <v>9.5288471625111591E-3</v>
      </c>
      <c r="G50" s="257">
        <f t="shared" si="16"/>
        <v>8216043.3446916509</v>
      </c>
    </row>
    <row r="51" spans="1:7" x14ac:dyDescent="0.2">
      <c r="A51" s="97">
        <v>7</v>
      </c>
      <c r="B51" s="93">
        <f t="shared" si="15"/>
        <v>46656</v>
      </c>
      <c r="C51" s="1">
        <f t="shared" si="12"/>
        <v>139968</v>
      </c>
      <c r="D51" s="9">
        <f>SUM($C$45:C51)</f>
        <v>167961</v>
      </c>
      <c r="E51" s="9">
        <f t="shared" si="13"/>
        <v>172939.7444729514</v>
      </c>
      <c r="F51" s="9">
        <f t="shared" si="14"/>
        <v>2.0263751169010275E-3</v>
      </c>
      <c r="G51" s="257">
        <f t="shared" si="16"/>
        <v>60605141.526918024</v>
      </c>
    </row>
    <row r="52" spans="1:7" x14ac:dyDescent="0.2">
      <c r="A52" s="97">
        <v>8</v>
      </c>
      <c r="B52" s="93">
        <f t="shared" si="15"/>
        <v>279936</v>
      </c>
      <c r="C52" s="1">
        <f t="shared" si="12"/>
        <v>839808</v>
      </c>
      <c r="D52" s="9">
        <f>SUM($C$45:C52)</f>
        <v>1007769</v>
      </c>
      <c r="E52" s="9">
        <f t="shared" si="13"/>
        <v>1026087.8178677968</v>
      </c>
      <c r="F52" s="9">
        <f t="shared" si="14"/>
        <v>4.1308217879906139E-4</v>
      </c>
      <c r="G52" s="257">
        <f t="shared" si="16"/>
        <v>434916137.17929596</v>
      </c>
    </row>
    <row r="53" spans="1:7" x14ac:dyDescent="0.2">
      <c r="A53" s="97">
        <v>9</v>
      </c>
      <c r="B53" s="93">
        <f t="shared" si="15"/>
        <v>1679616</v>
      </c>
      <c r="C53" s="1">
        <f t="shared" si="12"/>
        <v>5038848</v>
      </c>
      <c r="D53" s="9">
        <f>SUM($C$45:C53)</f>
        <v>6046617</v>
      </c>
      <c r="E53" s="9">
        <f t="shared" si="13"/>
        <v>6114543.6164970873</v>
      </c>
      <c r="F53" s="9">
        <f t="shared" si="14"/>
        <v>8.1650525904417541E-5</v>
      </c>
      <c r="G53" s="257">
        <f t="shared" si="16"/>
        <v>3052720765.3733478</v>
      </c>
    </row>
    <row r="54" spans="1:7" ht="17" thickBot="1" x14ac:dyDescent="0.25">
      <c r="A54" s="129">
        <v>10</v>
      </c>
      <c r="B54" s="94">
        <f t="shared" si="15"/>
        <v>10077696</v>
      </c>
      <c r="C54" s="109">
        <f t="shared" si="12"/>
        <v>30233088</v>
      </c>
      <c r="D54" s="10">
        <f>SUM($C$45:C54)</f>
        <v>36279705</v>
      </c>
      <c r="E54" s="10">
        <f t="shared" si="13"/>
        <v>36532770.987653784</v>
      </c>
      <c r="F54" s="9">
        <f t="shared" si="14"/>
        <v>1.5767913098632515E-5</v>
      </c>
      <c r="G54" s="258">
        <f t="shared" si="16"/>
        <v>21044540455.648552</v>
      </c>
    </row>
  </sheetData>
  <mergeCells count="2">
    <mergeCell ref="A18:F18"/>
    <mergeCell ref="A31:G31"/>
  </mergeCells>
  <conditionalFormatting sqref="F45:F54">
    <cfRule type="cellIs" dxfId="573" priority="98" operator="equal">
      <formula>MAX($F$45:$F$54)</formula>
    </cfRule>
  </conditionalFormatting>
  <conditionalFormatting sqref="F21:F30">
    <cfRule type="cellIs" dxfId="572" priority="96" operator="equal">
      <formula>MAX($F$21:$F$30)</formula>
    </cfRule>
  </conditionalFormatting>
  <conditionalFormatting sqref="E21:E30">
    <cfRule type="cellIs" dxfId="571" priority="52" stopIfTrue="1" operator="lessThan">
      <formula>0</formula>
    </cfRule>
    <cfRule type="cellIs" dxfId="570" priority="53" operator="equal">
      <formula>MIN($E$21:$E$30)</formula>
    </cfRule>
  </conditionalFormatting>
  <conditionalFormatting sqref="E45:E54">
    <cfRule type="cellIs" dxfId="569" priority="48" stopIfTrue="1" operator="lessThan">
      <formula>0</formula>
    </cfRule>
    <cfRule type="cellIs" dxfId="568" priority="49" operator="equal">
      <formula>MIN($E$45:$E$54)</formula>
    </cfRule>
  </conditionalFormatting>
  <conditionalFormatting sqref="R7:R16">
    <cfRule type="cellIs" dxfId="567" priority="38" operator="lessThanOrEqual">
      <formula>0</formula>
    </cfRule>
    <cfRule type="cellIs" dxfId="566" priority="39" operator="greaterThan">
      <formula>0</formula>
    </cfRule>
  </conditionalFormatting>
  <conditionalFormatting sqref="U7:U16">
    <cfRule type="cellIs" dxfId="565" priority="19" operator="lessThanOrEqual">
      <formula>0</formula>
    </cfRule>
    <cfRule type="cellIs" dxfId="564" priority="20" operator="greaterThan">
      <formula>0</formula>
    </cfRule>
  </conditionalFormatting>
  <conditionalFormatting sqref="S7:T16">
    <cfRule type="cellIs" dxfId="563" priority="9" operator="lessThanOrEqual">
      <formula>0</formula>
    </cfRule>
    <cfRule type="cellIs" dxfId="562" priority="10" operator="greaterThan">
      <formula>0</formula>
    </cfRule>
  </conditionalFormatting>
  <conditionalFormatting sqref="E33:E42">
    <cfRule type="cellIs" dxfId="561" priority="3" stopIfTrue="1" operator="lessThan">
      <formula>0</formula>
    </cfRule>
    <cfRule type="cellIs" dxfId="560" priority="4" operator="equal">
      <formula>MIN($E$33:$E$42)</formula>
    </cfRule>
  </conditionalFormatting>
  <conditionalFormatting sqref="F33:F42">
    <cfRule type="cellIs" dxfId="559" priority="1" operator="lessThanOrEqual">
      <formula>0</formula>
    </cfRule>
    <cfRule type="cellIs" dxfId="558" priority="2" operator="equal">
      <formula>MAX($F$33:$F$42)</formula>
    </cfRule>
  </conditionalFormatting>
  <pageMargins left="0.25" right="0.25" top="0.75" bottom="0.75" header="0.3" footer="0.3"/>
  <pageSetup paperSize="9" scale="69" orientation="portrait" r:id="rId1"/>
  <drawing r:id="rId2"/>
  <legacyDrawing r:id="rId3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 codeName="Sheet22">
    <pageSetUpPr fitToPage="1"/>
  </sheetPr>
  <dimension ref="A1:X54"/>
  <sheetViews>
    <sheetView topLeftCell="A12" zoomScale="90" zoomScaleNormal="90" workbookViewId="0">
      <selection activeCell="B34" sqref="B34:B42"/>
    </sheetView>
  </sheetViews>
  <sheetFormatPr baseColWidth="10" defaultColWidth="8.6640625" defaultRowHeight="16" x14ac:dyDescent="0.2"/>
  <cols>
    <col min="7" max="7" width="8.6640625" customWidth="1"/>
    <col min="14" max="14" width="5.6640625" bestFit="1" customWidth="1"/>
    <col min="21" max="21" width="8.6640625" customWidth="1"/>
  </cols>
  <sheetData>
    <row r="1" spans="1:24" x14ac:dyDescent="0.2">
      <c r="C1" t="s">
        <v>93</v>
      </c>
      <c r="D1">
        <f>C2+E2</f>
        <v>1.0000000000000002</v>
      </c>
    </row>
    <row r="2" spans="1:24" x14ac:dyDescent="0.2">
      <c r="A2" t="s">
        <v>39</v>
      </c>
      <c r="B2" s="133" t="s">
        <v>122</v>
      </c>
      <c r="C2" s="139">
        <f>Analysis!B10</f>
        <v>0.65057794408728342</v>
      </c>
      <c r="D2" s="133" t="s">
        <v>123</v>
      </c>
      <c r="E2" s="139">
        <f>Analysis!G10</f>
        <v>0.34942205591271674</v>
      </c>
      <c r="F2" s="133" t="s">
        <v>46</v>
      </c>
      <c r="G2" s="139">
        <f>Analysis!S10</f>
        <v>110.78428890810611</v>
      </c>
      <c r="H2" t="s">
        <v>150</v>
      </c>
      <c r="I2" s="153">
        <f>Analysis!T10</f>
        <v>-110.9300828119293</v>
      </c>
      <c r="J2" t="s">
        <v>47</v>
      </c>
      <c r="K2" s="153">
        <f>G2*C2+I2*E2</f>
        <v>33.312397316295048</v>
      </c>
      <c r="L2" t="s">
        <v>46</v>
      </c>
      <c r="M2" s="160">
        <v>1</v>
      </c>
      <c r="N2" t="s">
        <v>150</v>
      </c>
      <c r="O2" s="160">
        <v>4</v>
      </c>
    </row>
    <row r="4" spans="1:24" x14ac:dyDescent="0.2">
      <c r="A4" t="s">
        <v>120</v>
      </c>
      <c r="B4">
        <f>$C$2</f>
        <v>0.65057794408728342</v>
      </c>
      <c r="C4" t="s">
        <v>121</v>
      </c>
      <c r="D4">
        <f>$E$2</f>
        <v>0.34942205591271674</v>
      </c>
      <c r="E4" t="s">
        <v>46</v>
      </c>
      <c r="F4">
        <f>G2</f>
        <v>110.78428890810611</v>
      </c>
      <c r="G4" t="s">
        <v>150</v>
      </c>
      <c r="H4">
        <f>I2</f>
        <v>-110.9300828119293</v>
      </c>
      <c r="I4" t="s">
        <v>47</v>
      </c>
      <c r="J4">
        <f>B4*F4+D4*H4</f>
        <v>33.312397316295048</v>
      </c>
    </row>
    <row r="5" spans="1:24" ht="17" thickBot="1" x14ac:dyDescent="0.25"/>
    <row r="6" spans="1:24" ht="17" thickBot="1" x14ac:dyDescent="0.25">
      <c r="A6" s="102"/>
      <c r="B6" s="102">
        <v>1</v>
      </c>
      <c r="C6" s="138">
        <v>0</v>
      </c>
      <c r="D6" s="29">
        <v>-1</v>
      </c>
      <c r="E6" s="19">
        <v>-2</v>
      </c>
      <c r="F6" s="19">
        <v>-3</v>
      </c>
      <c r="G6" s="19">
        <v>-4</v>
      </c>
      <c r="H6" s="19">
        <v>-5</v>
      </c>
      <c r="I6" s="19">
        <v>-6</v>
      </c>
      <c r="J6" s="19">
        <v>-7</v>
      </c>
      <c r="K6" s="19">
        <v>-8</v>
      </c>
      <c r="L6" s="19">
        <v>-9</v>
      </c>
      <c r="M6" s="233">
        <v>-10</v>
      </c>
      <c r="N6" s="103" t="s">
        <v>131</v>
      </c>
      <c r="R6" s="166" t="s">
        <v>48</v>
      </c>
      <c r="S6" s="148" t="s">
        <v>127</v>
      </c>
      <c r="T6" s="149" t="s">
        <v>132</v>
      </c>
      <c r="U6" s="164" t="s">
        <v>47</v>
      </c>
      <c r="V6" s="159" t="s">
        <v>46</v>
      </c>
      <c r="W6" s="152" t="s">
        <v>196</v>
      </c>
      <c r="X6" s="260" t="s">
        <v>250</v>
      </c>
    </row>
    <row r="7" spans="1:24" x14ac:dyDescent="0.2">
      <c r="A7" s="100">
        <v>1</v>
      </c>
      <c r="B7" s="95">
        <f>C7*B4</f>
        <v>0.65057794408728342</v>
      </c>
      <c r="C7" s="95">
        <v>1</v>
      </c>
      <c r="D7" s="107">
        <f>C7*D4</f>
        <v>0.34942205591271674</v>
      </c>
      <c r="E7" s="108"/>
      <c r="F7" s="108"/>
      <c r="G7" s="108"/>
      <c r="H7" s="108"/>
      <c r="I7" s="108"/>
      <c r="J7" s="108"/>
      <c r="K7" s="108"/>
      <c r="L7" s="108"/>
      <c r="M7" s="236"/>
      <c r="N7" s="95">
        <f>B7+D7</f>
        <v>1.0000000000000002</v>
      </c>
      <c r="R7" s="265">
        <f>B7-D7</f>
        <v>0.30115588817456668</v>
      </c>
      <c r="S7" s="266">
        <f>IF(Rules!B23=Rules!D23,SUM(C7)*B4*F4,SUM(C7)*B4*F4*POWER(O2,A7-1))</f>
        <v>72.073814915007304</v>
      </c>
      <c r="T7" s="252">
        <f>IF(Rules!B23=Rules!D23,SUM(C7)*D4*H4,SUM(C7)*D4*H4*POWER(O2,A7-1))</f>
        <v>-38.761417598712256</v>
      </c>
      <c r="U7" s="263">
        <f>S7+T7</f>
        <v>33.312397316295048</v>
      </c>
      <c r="V7" s="280">
        <f>S7/B4</f>
        <v>110.78428890810611</v>
      </c>
      <c r="W7" s="57">
        <f>T7/D4</f>
        <v>-110.9300828119293</v>
      </c>
      <c r="X7" s="96">
        <f>S7/T7</f>
        <v>-1.8594215428643601</v>
      </c>
    </row>
    <row r="8" spans="1:24" x14ac:dyDescent="0.2">
      <c r="A8" s="98">
        <v>2</v>
      </c>
      <c r="B8" s="97">
        <f>C8*B4</f>
        <v>0.84198275360844477</v>
      </c>
      <c r="C8" s="97">
        <f>1/(1-B4*D4)</f>
        <v>1.2942073448089133</v>
      </c>
      <c r="D8" s="93">
        <f>C8*D4</f>
        <v>0.45222459120046876</v>
      </c>
      <c r="E8" s="1">
        <f>D8*D4</f>
        <v>0.15801724639155568</v>
      </c>
      <c r="F8" s="1"/>
      <c r="G8" s="1"/>
      <c r="H8" s="1"/>
      <c r="I8" s="1"/>
      <c r="J8" s="1"/>
      <c r="K8" s="1"/>
      <c r="L8" s="1"/>
      <c r="M8" s="235"/>
      <c r="N8" s="97">
        <f>B8+E8</f>
        <v>1.0000000000000004</v>
      </c>
      <c r="R8" s="267">
        <f>B8-E8</f>
        <v>0.68396550721688909</v>
      </c>
      <c r="S8" s="268">
        <f>IF(Rules!B23=Rules!D23,SUM(C8:D8)*B4*F4,SUM(C8:D8)*B4*F4*POWER(O2,A8-1))</f>
        <v>125.87201211759809</v>
      </c>
      <c r="T8" s="253">
        <f>IF(Rules!B23=Rules!D23,SUM(C8:D8)*D4*H4,SUM(C8:D8)*D4*H4*POWER(O2,A8-1))</f>
        <v>-67.694177579387173</v>
      </c>
      <c r="U8" s="264">
        <f>S8+T8+U7</f>
        <v>91.490231854505964</v>
      </c>
      <c r="V8" s="93">
        <f>S8/B4</f>
        <v>193.47722015720646</v>
      </c>
      <c r="W8" s="9">
        <f>T8/D4</f>
        <v>-193.73183928691873</v>
      </c>
      <c r="X8" s="97">
        <f t="shared" ref="X8:X16" si="0">S8/T8</f>
        <v>-1.8594215428643603</v>
      </c>
    </row>
    <row r="9" spans="1:24" x14ac:dyDescent="0.2">
      <c r="A9" s="98">
        <v>3</v>
      </c>
      <c r="B9" s="97">
        <f>C9*B4</f>
        <v>0.92176921834238335</v>
      </c>
      <c r="C9" s="97">
        <f>1/(1-D4*B4/(1-D4*B4))</f>
        <v>1.4168467079460598</v>
      </c>
      <c r="D9" s="93">
        <f>C9*D4*C8</f>
        <v>0.64073292329463682</v>
      </c>
      <c r="E9" s="1">
        <f>D9*(D4)</f>
        <v>0.22388621534857703</v>
      </c>
      <c r="F9" s="1">
        <f>E9*D4</f>
        <v>7.823078165761703E-2</v>
      </c>
      <c r="G9" s="1"/>
      <c r="H9" s="1"/>
      <c r="I9" s="1"/>
      <c r="J9" s="1"/>
      <c r="K9" s="1"/>
      <c r="L9" s="1"/>
      <c r="M9" s="235"/>
      <c r="N9" s="97">
        <f>B9+F9</f>
        <v>1.0000000000000004</v>
      </c>
      <c r="R9" s="267">
        <f>B9-F9</f>
        <v>0.84353843668476636</v>
      </c>
      <c r="S9" s="268">
        <f>IF(Rules!B23=Rules!D23,SUM(C9:E9)*B4*F4,SUM(C9:E9)*B4*F4*POWER(O2,A9-1))</f>
        <v>164.43394716198577</v>
      </c>
      <c r="T9" s="253">
        <f>IF(Rules!B23=Rules!D23,SUM(C9:E9)*D4*H4,SUM(C9:E9)*D4*H4*POWER(O2,A9-1))</f>
        <v>-88.432850416846435</v>
      </c>
      <c r="U9" s="264">
        <f t="shared" ref="U9:U16" si="1">S9+T9+U8</f>
        <v>167.4913285996453</v>
      </c>
      <c r="V9" s="93">
        <f>S9/B4</f>
        <v>252.75057148252299</v>
      </c>
      <c r="W9" s="9">
        <f>T9/D4</f>
        <v>-253.08319529473653</v>
      </c>
      <c r="X9" s="97">
        <f t="shared" si="0"/>
        <v>-1.8594215428643601</v>
      </c>
    </row>
    <row r="10" spans="1:24" x14ac:dyDescent="0.2">
      <c r="A10" s="98">
        <v>4</v>
      </c>
      <c r="B10" s="97">
        <f>C10*B4</f>
        <v>0.95967691987993886</v>
      </c>
      <c r="C10" s="97">
        <f>1/(1-D4*B4/(1-D4*B4/(1-D4*B4)))</f>
        <v>1.4751144403247489</v>
      </c>
      <c r="D10" s="93">
        <f>C10*D4*C9</f>
        <v>0.7302959539941094</v>
      </c>
      <c r="E10" s="1">
        <f>D10*D4*C8</f>
        <v>0.33025778925034249</v>
      </c>
      <c r="F10" s="1">
        <f>E10*D4</f>
        <v>0.1153993557010434</v>
      </c>
      <c r="G10" s="1">
        <f>F10*D4</f>
        <v>4.0323080120061472E-2</v>
      </c>
      <c r="H10" s="1"/>
      <c r="I10" s="1"/>
      <c r="J10" s="1"/>
      <c r="K10" s="1"/>
      <c r="L10" s="1"/>
      <c r="M10" s="235"/>
      <c r="N10" s="97">
        <f>B10+G10</f>
        <v>1.0000000000000004</v>
      </c>
      <c r="R10" s="267">
        <f>B10-G10</f>
        <v>0.91935383975987739</v>
      </c>
      <c r="S10" s="268">
        <f>IF(Rules!B23=Rules!D23,SUM(C10:F10)*B4*F4,SUM(C10:F10)*B4*F4*POWER(O2,A10-1))</f>
        <v>191.07255115254745</v>
      </c>
      <c r="T10" s="253">
        <f>IF(Rules!B23=Rules!D23,SUM(C10:F10)*D4*H4,SUM(C10:F10)*D4*H4*POWER(O2,A10-1))</f>
        <v>-102.75913597204443</v>
      </c>
      <c r="U10" s="264">
        <f t="shared" si="1"/>
        <v>255.80474378014833</v>
      </c>
      <c r="V10" s="93">
        <f>S10/B4</f>
        <v>293.69663218541666</v>
      </c>
      <c r="W10" s="9">
        <f>T10/D4</f>
        <v>-294.08314167126576</v>
      </c>
      <c r="X10" s="97">
        <f t="shared" si="0"/>
        <v>-1.8594215428643603</v>
      </c>
    </row>
    <row r="11" spans="1:24" x14ac:dyDescent="0.2">
      <c r="A11" s="98">
        <v>5</v>
      </c>
      <c r="B11" s="97">
        <f>C11*B4</f>
        <v>0.97880177841909188</v>
      </c>
      <c r="C11" s="97">
        <f>1/(1-D4*B4/(1-D4*B4/(1-D4*B4/(1-D4*B4))))</f>
        <v>1.5045111616753073</v>
      </c>
      <c r="D11" s="93">
        <f>C11*D4*C10</f>
        <v>0.77548150265546145</v>
      </c>
      <c r="E11" s="1">
        <f>D11*D4*C9</f>
        <v>0.38392343556875286</v>
      </c>
      <c r="F11" s="1">
        <f>E11*D4*C8</f>
        <v>0.17361961870235879</v>
      </c>
      <c r="G11" s="1">
        <f>F11*D4</f>
        <v>6.0666524113760174E-2</v>
      </c>
      <c r="H11" s="1">
        <f>G11*D4</f>
        <v>2.1198221580908488E-2</v>
      </c>
      <c r="I11" s="1"/>
      <c r="J11" s="1"/>
      <c r="K11" s="1"/>
      <c r="L11" s="1"/>
      <c r="M11" s="235"/>
      <c r="N11" s="97">
        <f>B11+H11</f>
        <v>1.0000000000000004</v>
      </c>
      <c r="R11" s="267">
        <f>B11-H11</f>
        <v>0.95760355683818343</v>
      </c>
      <c r="S11" s="268">
        <f>IF(Rules!B23=Rules!D23,SUM(C11:G11)*B4*F4,SUM(C11:G11)*B4*F4*POWER(O2,A11-1))</f>
        <v>208.88449202774615</v>
      </c>
      <c r="T11" s="253">
        <f>IF(Rules!B23=Rules!D23,SUM(C11:G11)*D4*H4,SUM(C11:G11)*D4*H4*POWER(O2,A11-1))</f>
        <v>-112.33842741542537</v>
      </c>
      <c r="U11" s="264">
        <f t="shared" si="1"/>
        <v>352.35080839246911</v>
      </c>
      <c r="V11" s="93">
        <f>S11/B4</f>
        <v>321.07527457113054</v>
      </c>
      <c r="W11" s="9">
        <f>T11/D4</f>
        <v>-321.49781479016525</v>
      </c>
      <c r="X11" s="97">
        <f t="shared" si="0"/>
        <v>-1.8594215428643599</v>
      </c>
    </row>
    <row r="12" spans="1:24" x14ac:dyDescent="0.2">
      <c r="A12" s="98">
        <v>6</v>
      </c>
      <c r="B12" s="97">
        <f>C12*B4</f>
        <v>0.98874271392869562</v>
      </c>
      <c r="C12" s="97">
        <f>1/(1-D4*B4/(1-D4*B4/(1-D4*B4/(1-D4*B4/(1-D4*B4)))))</f>
        <v>1.5197913223385313</v>
      </c>
      <c r="D12" s="93">
        <f>C12*D4*C11</f>
        <v>0.79896855874473782</v>
      </c>
      <c r="E12" s="1">
        <f>D12*D4*C10</f>
        <v>0.41181837283275141</v>
      </c>
      <c r="F12" s="1">
        <f>E12*D4*C9</f>
        <v>0.20388200619470959</v>
      </c>
      <c r="G12" s="1">
        <f>F12*D4*C8</f>
        <v>9.2200456904533976E-2</v>
      </c>
      <c r="H12" s="1">
        <f>G12*D4</f>
        <v>3.22168732076741E-2</v>
      </c>
      <c r="I12" s="1">
        <f>H12*D4</f>
        <v>1.1257286071304806E-2</v>
      </c>
      <c r="J12" s="1"/>
      <c r="K12" s="1"/>
      <c r="L12" s="1"/>
      <c r="M12" s="235"/>
      <c r="N12" s="97">
        <f>B12+I12</f>
        <v>1.0000000000000004</v>
      </c>
      <c r="R12" s="267">
        <f>B12-I12</f>
        <v>0.97748542785739079</v>
      </c>
      <c r="S12" s="268">
        <f>IF(Rules!B23=Rules!D23,SUM(C12:H12)*B4*F4,SUM(C12:H12)*B4*F4*POWER(O2,A12-1))</f>
        <v>220.46497728539163</v>
      </c>
      <c r="T12" s="253">
        <f>IF(Rules!B23=Rules!D23,SUM(C12:H12)*D4*H4,SUM(C12:H12)*D4*H4*POWER(O2,A12-1))</f>
        <v>-118.56643165797394</v>
      </c>
      <c r="U12" s="264">
        <f t="shared" si="1"/>
        <v>454.24935401988682</v>
      </c>
      <c r="V12" s="93">
        <f>S12/B4</f>
        <v>338.87557868978939</v>
      </c>
      <c r="W12" s="9">
        <f>T12/D4</f>
        <v>-339.32154439498527</v>
      </c>
      <c r="X12" s="97">
        <f t="shared" si="0"/>
        <v>-1.8594215428643603</v>
      </c>
    </row>
    <row r="13" spans="1:24" x14ac:dyDescent="0.2">
      <c r="A13" s="98">
        <v>7</v>
      </c>
      <c r="B13" s="97">
        <f>C13*B4</f>
        <v>0.99399010695095791</v>
      </c>
      <c r="C13" s="97">
        <f>1/(1-D4*B4/(1-D4*B4/(1-D4*B4/(1-D4*B4/(1-D4*B4/(1-D4*B4))))))</f>
        <v>1.5278570630694503</v>
      </c>
      <c r="D13" s="93">
        <f>C13*D4*C12</f>
        <v>0.81136636719217059</v>
      </c>
      <c r="E13" s="1">
        <f>D13*D4*C11</f>
        <v>0.42654291249143222</v>
      </c>
      <c r="F13" s="1">
        <f>E13*D4*C10</f>
        <v>0.21985622117789153</v>
      </c>
      <c r="G13" s="1">
        <f>F13*D4*C9</f>
        <v>0.10884586605450125</v>
      </c>
      <c r="H13" s="1">
        <f>G13*D4*C8</f>
        <v>4.9222777280357816E-2</v>
      </c>
      <c r="I13" s="1">
        <f>H13*D4</f>
        <v>1.7199524035036391E-2</v>
      </c>
      <c r="J13" s="1">
        <f>I13*D4</f>
        <v>6.0098930490426012E-3</v>
      </c>
      <c r="K13" s="1"/>
      <c r="L13" s="1"/>
      <c r="M13" s="235"/>
      <c r="N13" s="97">
        <f>B13+J13</f>
        <v>1.0000000000000004</v>
      </c>
      <c r="R13" s="267">
        <f>B13-J13</f>
        <v>0.98798021390191526</v>
      </c>
      <c r="S13" s="268">
        <f>IF(Rules!B23=Rules!D23,SUM(C13:I13)*B4*F4,SUM(C13:I13)*B4*F4*POWER(O2,A13-1))</f>
        <v>227.81745353433885</v>
      </c>
      <c r="T13" s="253">
        <f>IF(Rules!B23=Rules!D23,SUM(C13:I13)*D4*H4,SUM(C13:I13)*D4*H4*POWER(O2,A13-1))</f>
        <v>-122.52060561985083</v>
      </c>
      <c r="U13" s="264">
        <f t="shared" si="1"/>
        <v>559.54620193437484</v>
      </c>
      <c r="V13" s="93">
        <f>S13/B4</f>
        <v>350.17703198338705</v>
      </c>
      <c r="W13" s="9">
        <f>T13/D4</f>
        <v>-350.63787058266189</v>
      </c>
      <c r="X13" s="97">
        <f t="shared" si="0"/>
        <v>-1.8594215428643603</v>
      </c>
    </row>
    <row r="14" spans="1:24" x14ac:dyDescent="0.2">
      <c r="A14" s="98">
        <v>8</v>
      </c>
      <c r="B14" s="97">
        <f>C14*B4</f>
        <v>0.99678250316433537</v>
      </c>
      <c r="C14" s="97">
        <f>1/(1-D4*B4/(1-D4*B4/(1-D4*B4/(1-D4*B4/(1-D4*B4/(1-D4*B4/(1-D4*B4)))))))</f>
        <v>1.5321492408765154</v>
      </c>
      <c r="D14" s="93">
        <f>C14*D4*C13</f>
        <v>0.81796385154600448</v>
      </c>
      <c r="E14" s="1">
        <f>D14*D4*C12</f>
        <v>0.43437856509305534</v>
      </c>
      <c r="F14" s="1">
        <f>E14*D4*C11</f>
        <v>0.22835688755479006</v>
      </c>
      <c r="G14" s="1">
        <f>F14*D4*C10</f>
        <v>0.11770370789773534</v>
      </c>
      <c r="H14" s="1">
        <f>G14*D4*C9</f>
        <v>5.8272456223055269E-2</v>
      </c>
      <c r="I14" s="1">
        <f>H14*D4*C8</f>
        <v>2.6352237693718382E-2</v>
      </c>
      <c r="J14" s="1">
        <f>I14*D4</f>
        <v>9.2080530728396656E-3</v>
      </c>
      <c r="K14" s="1">
        <f>J14*D4</f>
        <v>3.2174968356650448E-3</v>
      </c>
      <c r="L14" s="1"/>
      <c r="M14" s="235"/>
      <c r="N14" s="97">
        <f>B14+K14</f>
        <v>1.0000000000000004</v>
      </c>
      <c r="R14" s="267">
        <f>B14-K14</f>
        <v>0.99356500632867029</v>
      </c>
      <c r="S14" s="268">
        <f>IF(Rules!B23=Rules!D23,SUM(C14:J14)*B4*F4,SUM(C14:J14)*B4*F4*POWER(O2,A14-1))</f>
        <v>232.39372770167805</v>
      </c>
      <c r="T14" s="253">
        <f>IF(Rules!B23=Rules!D23,SUM(C14:J14)*D4*H4,SUM(C14:J14)*D4*H4*POWER(O2,A14-1))</f>
        <v>-124.98173348238474</v>
      </c>
      <c r="U14" s="264">
        <f t="shared" si="1"/>
        <v>666.95819615366815</v>
      </c>
      <c r="V14" s="93">
        <f>S14/B4</f>
        <v>357.21119938627896</v>
      </c>
      <c r="W14" s="9">
        <f>T14/D4</f>
        <v>-357.6812950628518</v>
      </c>
      <c r="X14" s="97">
        <f t="shared" si="0"/>
        <v>-1.8594215428643597</v>
      </c>
    </row>
    <row r="15" spans="1:24" x14ac:dyDescent="0.2">
      <c r="A15" s="98">
        <v>9</v>
      </c>
      <c r="B15" s="97">
        <f>C15*B4</f>
        <v>0.99827488023726296</v>
      </c>
      <c r="C15" s="97">
        <f>1/(1-D4*B4/(1-D4*B4/(1-D4*B4/(1-D4*B4/(1-D4*B4/(1-D4*B4/(1-D4*B4/(1-D4*B4))))))))</f>
        <v>1.534443165972641</v>
      </c>
      <c r="D15" s="93">
        <f>C15*D4*C14</f>
        <v>0.82148983197152237</v>
      </c>
      <c r="E15" s="1">
        <f>D15*D4*C13</f>
        <v>0.43856627607692866</v>
      </c>
      <c r="F15" s="1">
        <f>E15*D4*C12</f>
        <v>0.23290001060613691</v>
      </c>
      <c r="G15" s="1">
        <f>F15*D4*C11</f>
        <v>0.12243772093611832</v>
      </c>
      <c r="H15" s="1">
        <f>G15*D4*C10</f>
        <v>6.3108995288226472E-2</v>
      </c>
      <c r="I15" s="1">
        <f>H15*D4*C9</f>
        <v>3.1243842958705425E-2</v>
      </c>
      <c r="J15" s="1">
        <f>I15*D4*C8</f>
        <v>1.4129234109532205E-2</v>
      </c>
      <c r="K15" s="1">
        <f>J15*D4</f>
        <v>4.9370660310248272E-3</v>
      </c>
      <c r="L15" s="1">
        <f>K15*D4</f>
        <v>1.7251197627375318E-3</v>
      </c>
      <c r="M15" s="235"/>
      <c r="N15" s="97">
        <f>B15+L15</f>
        <v>1.0000000000000004</v>
      </c>
      <c r="R15" s="267">
        <f>B15-L15</f>
        <v>0.99654976047452548</v>
      </c>
      <c r="S15" s="268">
        <f>IF(Rules!B23=Rules!D23,SUM(C15:K15)*B4*F4,SUM(C15:K15)*B4*F4*POWER(O2,A15-1))</f>
        <v>235.19531933937301</v>
      </c>
      <c r="T15" s="253">
        <f>IF(Rules!B23=Rules!D23,SUM(C15:K15)*D4*H4,SUM(C15:K15)*D4*H4*POWER(O2,A15-1))</f>
        <v>-126.48843412724185</v>
      </c>
      <c r="U15" s="264">
        <f t="shared" si="1"/>
        <v>775.66508136579932</v>
      </c>
      <c r="V15" s="93">
        <f>S15/B4</f>
        <v>361.51751143260174</v>
      </c>
      <c r="W15" s="9">
        <f>T15/D4</f>
        <v>-361.99327428500334</v>
      </c>
      <c r="X15" s="97">
        <f t="shared" si="0"/>
        <v>-1.8594215428643601</v>
      </c>
    </row>
    <row r="16" spans="1:24" ht="17" thickBot="1" x14ac:dyDescent="0.25">
      <c r="A16" s="99">
        <v>10</v>
      </c>
      <c r="B16" s="129">
        <f>C16*B4</f>
        <v>0.99907430478497572</v>
      </c>
      <c r="C16" s="129">
        <f>1/(1-D4*B4/(1-D4*B4/(1-D4*B4/(1-D4*B4/(1-D4*B4/(1-D4*B4/(1-D4*B4/(1-D4*B4/(1-D4*B4)))))))))</f>
        <v>1.5356719573188251</v>
      </c>
      <c r="D16" s="94">
        <f>C16*D4*C15</f>
        <v>0.82337860080752745</v>
      </c>
      <c r="E16" s="109">
        <f>D16*D4*C14</f>
        <v>0.44080951541634555</v>
      </c>
      <c r="F16" s="109">
        <f>E16*D4*C13</f>
        <v>0.23533363422339218</v>
      </c>
      <c r="G16" s="109">
        <f>F16*D4*C12</f>
        <v>0.12497359896636179</v>
      </c>
      <c r="H16" s="109">
        <f>G16*D4*C11</f>
        <v>6.5699793635915688E-2</v>
      </c>
      <c r="I16" s="109">
        <f>H16*D4*C10</f>
        <v>3.3864138725432112E-2</v>
      </c>
      <c r="J16" s="109">
        <f>I16*D4*C9</f>
        <v>1.6765372787777583E-2</v>
      </c>
      <c r="K16" s="109">
        <f>J16*D4*C8</f>
        <v>7.5817138552761818E-3</v>
      </c>
      <c r="L16" s="109">
        <f>K16*D4</f>
        <v>2.649218042652533E-3</v>
      </c>
      <c r="M16" s="237">
        <f>L16*D4</f>
        <v>9.2569521502471139E-4</v>
      </c>
      <c r="N16" s="129">
        <f>B16+M16</f>
        <v>1.0000000000000004</v>
      </c>
      <c r="R16" s="269">
        <f>B16-M16</f>
        <v>0.998148609569951</v>
      </c>
      <c r="S16" s="270">
        <f>IF(Rules!B23=Rules!D23,SUM(C16:L16)*B4*F4,SUM(C16:L16)*B4*F4*POWER(O2,A16-1))</f>
        <v>236.8869926664207</v>
      </c>
      <c r="T16" s="254">
        <f>IF(Rules!B23=Rules!D23,SUM(C16:L16)*D4*H4,SUM(C16:L16)*D4*H4*POWER(O2,A16-1))</f>
        <v>-127.39821885762726</v>
      </c>
      <c r="U16" s="264">
        <f t="shared" si="1"/>
        <v>885.15385517459276</v>
      </c>
      <c r="V16" s="94">
        <f>S16/B4</f>
        <v>364.11777377229873</v>
      </c>
      <c r="W16" s="10">
        <f>T16/D4</f>
        <v>-364.59695861170957</v>
      </c>
      <c r="X16" s="129">
        <f t="shared" si="0"/>
        <v>-1.8594215428643601</v>
      </c>
    </row>
    <row r="18" spans="1:7" x14ac:dyDescent="0.2">
      <c r="A18" s="436" t="s">
        <v>183</v>
      </c>
      <c r="B18" s="436"/>
      <c r="C18" s="436"/>
      <c r="D18" s="436"/>
      <c r="E18" s="436"/>
      <c r="F18" s="436"/>
    </row>
    <row r="19" spans="1:7" ht="17" thickBot="1" x14ac:dyDescent="0.25"/>
    <row r="20" spans="1:7" ht="17" thickBot="1" x14ac:dyDescent="0.25">
      <c r="A20" s="29" t="s">
        <v>130</v>
      </c>
      <c r="B20" s="19" t="s">
        <v>135</v>
      </c>
      <c r="C20" s="19" t="s">
        <v>134</v>
      </c>
      <c r="D20" s="19" t="s">
        <v>133</v>
      </c>
      <c r="E20" s="150" t="s">
        <v>146</v>
      </c>
      <c r="F20" s="152" t="s">
        <v>147</v>
      </c>
      <c r="G20" s="150" t="s">
        <v>46</v>
      </c>
    </row>
    <row r="21" spans="1:7" x14ac:dyDescent="0.2">
      <c r="A21" s="95">
        <v>1</v>
      </c>
      <c r="B21" s="107">
        <v>1</v>
      </c>
      <c r="C21" s="108">
        <f t="shared" ref="C21:C30" si="2">B21*$O$2</f>
        <v>4</v>
      </c>
      <c r="D21" s="57">
        <f>SUM($C$21:C21)</f>
        <v>4</v>
      </c>
      <c r="E21" s="57">
        <f t="shared" ref="E21:E30" si="3">D21/R7</f>
        <v>13.282157703260239</v>
      </c>
      <c r="F21" s="234">
        <f t="shared" ref="F21:F30" si="4">U7/E21</f>
        <v>2.5080561502532217</v>
      </c>
      <c r="G21" s="256">
        <f>E21*U7</f>
        <v>442.460514628694</v>
      </c>
    </row>
    <row r="22" spans="1:7" x14ac:dyDescent="0.2">
      <c r="A22" s="97">
        <v>2</v>
      </c>
      <c r="B22" s="93">
        <f>C21</f>
        <v>4</v>
      </c>
      <c r="C22" s="1">
        <f t="shared" si="2"/>
        <v>16</v>
      </c>
      <c r="D22" s="9">
        <f>SUM($C$21:C22)</f>
        <v>20</v>
      </c>
      <c r="E22" s="9">
        <f t="shared" si="3"/>
        <v>29.241240660485374</v>
      </c>
      <c r="F22" s="235">
        <f t="shared" si="4"/>
        <v>3.1288081417878977</v>
      </c>
      <c r="G22" s="257">
        <f t="shared" ref="G22:G30" si="5">E22*U8</f>
        <v>2675.287887741214</v>
      </c>
    </row>
    <row r="23" spans="1:7" x14ac:dyDescent="0.2">
      <c r="A23" s="97">
        <v>3</v>
      </c>
      <c r="B23" s="93">
        <f t="shared" ref="B23:B30" si="6">C22</f>
        <v>16</v>
      </c>
      <c r="C23" s="1">
        <f t="shared" si="2"/>
        <v>64</v>
      </c>
      <c r="D23" s="9">
        <f>SUM($C$21:C23)</f>
        <v>84</v>
      </c>
      <c r="E23" s="9">
        <f t="shared" si="3"/>
        <v>99.580524546258616</v>
      </c>
      <c r="F23" s="235">
        <f t="shared" si="4"/>
        <v>1.6819687319666583</v>
      </c>
      <c r="G23" s="257">
        <f t="shared" si="5"/>
        <v>16678.874358902445</v>
      </c>
    </row>
    <row r="24" spans="1:7" x14ac:dyDescent="0.2">
      <c r="A24" s="97">
        <v>4</v>
      </c>
      <c r="B24" s="93">
        <f t="shared" si="6"/>
        <v>64</v>
      </c>
      <c r="C24" s="1">
        <f t="shared" si="2"/>
        <v>256</v>
      </c>
      <c r="D24" s="9">
        <f>SUM($C$21:C24)</f>
        <v>340</v>
      </c>
      <c r="E24" s="9">
        <f t="shared" si="3"/>
        <v>369.8249632467988</v>
      </c>
      <c r="F24" s="235">
        <f t="shared" si="4"/>
        <v>0.69169139242079702</v>
      </c>
      <c r="G24" s="257">
        <f t="shared" si="5"/>
        <v>94602.979966850136</v>
      </c>
    </row>
    <row r="25" spans="1:7" x14ac:dyDescent="0.2">
      <c r="A25" s="97">
        <v>5</v>
      </c>
      <c r="B25" s="93">
        <f t="shared" si="6"/>
        <v>256</v>
      </c>
      <c r="C25" s="1">
        <f t="shared" si="2"/>
        <v>1024</v>
      </c>
      <c r="D25" s="9">
        <f>SUM($C$21:C25)</f>
        <v>1364</v>
      </c>
      <c r="E25" s="9">
        <f t="shared" si="3"/>
        <v>1424.3890284865449</v>
      </c>
      <c r="F25" s="235">
        <f t="shared" si="4"/>
        <v>0.24736978546293084</v>
      </c>
      <c r="G25" s="257">
        <f t="shared" si="5"/>
        <v>501884.62565259781</v>
      </c>
    </row>
    <row r="26" spans="1:7" x14ac:dyDescent="0.2">
      <c r="A26" s="97">
        <v>6</v>
      </c>
      <c r="B26" s="93">
        <f t="shared" si="6"/>
        <v>1024</v>
      </c>
      <c r="C26" s="1">
        <f t="shared" si="2"/>
        <v>4096</v>
      </c>
      <c r="D26" s="9">
        <f>SUM($C$21:C26)</f>
        <v>5460</v>
      </c>
      <c r="E26" s="9">
        <f t="shared" si="3"/>
        <v>5585.7610194436384</v>
      </c>
      <c r="F26" s="235">
        <f t="shared" si="4"/>
        <v>8.1322733364115829E-2</v>
      </c>
      <c r="G26" s="257">
        <f t="shared" si="5"/>
        <v>2537328.3347917371</v>
      </c>
    </row>
    <row r="27" spans="1:7" x14ac:dyDescent="0.2">
      <c r="A27" s="97">
        <v>7</v>
      </c>
      <c r="B27" s="93">
        <f t="shared" si="6"/>
        <v>4096</v>
      </c>
      <c r="C27" s="1">
        <f t="shared" si="2"/>
        <v>16384</v>
      </c>
      <c r="D27" s="9">
        <f>SUM($C$21:C27)</f>
        <v>21844</v>
      </c>
      <c r="E27" s="9">
        <f t="shared" si="3"/>
        <v>22109.754520011702</v>
      </c>
      <c r="F27" s="235">
        <f t="shared" si="4"/>
        <v>2.5307662345501188E-2</v>
      </c>
      <c r="G27" s="257">
        <f t="shared" si="5"/>
        <v>12371429.167373925</v>
      </c>
    </row>
    <row r="28" spans="1:7" x14ac:dyDescent="0.2">
      <c r="A28" s="97">
        <v>8</v>
      </c>
      <c r="B28" s="93">
        <f t="shared" si="6"/>
        <v>16384</v>
      </c>
      <c r="C28" s="1">
        <f t="shared" si="2"/>
        <v>65536</v>
      </c>
      <c r="D28" s="9">
        <f>SUM($C$21:C28)</f>
        <v>87380</v>
      </c>
      <c r="E28" s="9">
        <f t="shared" si="3"/>
        <v>87945.93151270345</v>
      </c>
      <c r="F28" s="235">
        <f t="shared" si="4"/>
        <v>7.583729965465527E-3</v>
      </c>
      <c r="G28" s="257">
        <f t="shared" si="5"/>
        <v>58656259.840766735</v>
      </c>
    </row>
    <row r="29" spans="1:7" x14ac:dyDescent="0.2">
      <c r="A29" s="97">
        <v>9</v>
      </c>
      <c r="B29" s="93">
        <f t="shared" si="6"/>
        <v>65536</v>
      </c>
      <c r="C29" s="1">
        <f t="shared" si="2"/>
        <v>262144</v>
      </c>
      <c r="D29" s="9">
        <f>SUM($C$21:C29)</f>
        <v>349524</v>
      </c>
      <c r="E29" s="9">
        <f t="shared" si="3"/>
        <v>350734.11671241355</v>
      </c>
      <c r="F29" s="235">
        <f t="shared" si="4"/>
        <v>2.2115472787091607E-3</v>
      </c>
      <c r="G29" s="257">
        <f t="shared" si="5"/>
        <v>272052207.17749602</v>
      </c>
    </row>
    <row r="30" spans="1:7" ht="17" thickBot="1" x14ac:dyDescent="0.25">
      <c r="A30" s="129">
        <v>10</v>
      </c>
      <c r="B30" s="94">
        <f t="shared" si="6"/>
        <v>262144</v>
      </c>
      <c r="C30" s="109">
        <f t="shared" si="2"/>
        <v>1048576</v>
      </c>
      <c r="D30" s="10">
        <f>SUM($C$21:C30)</f>
        <v>1398100</v>
      </c>
      <c r="E30" s="10">
        <f t="shared" si="3"/>
        <v>1400693.2300415332</v>
      </c>
      <c r="F30" s="235">
        <f t="shared" si="4"/>
        <v>6.3193983963808137E-4</v>
      </c>
      <c r="G30" s="258">
        <f t="shared" si="5"/>
        <v>1239829012.4882159</v>
      </c>
    </row>
    <row r="31" spans="1:7" ht="17" thickBot="1" x14ac:dyDescent="0.25">
      <c r="A31" s="435" t="s">
        <v>249</v>
      </c>
      <c r="B31" s="435"/>
      <c r="C31" s="435"/>
      <c r="D31" s="435"/>
      <c r="E31" s="435"/>
      <c r="F31" s="435"/>
      <c r="G31" s="435"/>
    </row>
    <row r="32" spans="1:7" ht="17" thickBot="1" x14ac:dyDescent="0.25">
      <c r="A32" s="115" t="s">
        <v>130</v>
      </c>
      <c r="B32" s="116" t="s">
        <v>135</v>
      </c>
      <c r="C32" s="116" t="s">
        <v>134</v>
      </c>
      <c r="D32" s="154" t="s">
        <v>133</v>
      </c>
      <c r="E32" s="363" t="s">
        <v>251</v>
      </c>
      <c r="F32" s="152" t="s">
        <v>252</v>
      </c>
      <c r="G32" s="260" t="s">
        <v>253</v>
      </c>
    </row>
    <row r="33" spans="1:7" x14ac:dyDescent="0.2">
      <c r="A33" s="95">
        <v>1</v>
      </c>
      <c r="B33" s="107">
        <v>1</v>
      </c>
      <c r="C33" s="108">
        <f t="shared" ref="C33:C42" si="7">B33*$O$2</f>
        <v>4</v>
      </c>
      <c r="D33" s="57">
        <f>SUM($C$33:C33)</f>
        <v>4</v>
      </c>
      <c r="E33" s="96">
        <f>D33/(B7-((1-B7)/-X7))</f>
        <v>8.6456917109109828</v>
      </c>
      <c r="F33" s="8">
        <f t="shared" ref="F33:F42" si="8">U7/E33</f>
        <v>3.853063286336516</v>
      </c>
      <c r="G33" s="259">
        <f>(B7-((1-B7)/-X7))</f>
        <v>0.46265818094715827</v>
      </c>
    </row>
    <row r="34" spans="1:7" x14ac:dyDescent="0.2">
      <c r="A34" s="97">
        <v>2</v>
      </c>
      <c r="B34" s="93">
        <f>C33</f>
        <v>4</v>
      </c>
      <c r="C34" s="1">
        <f t="shared" si="7"/>
        <v>16</v>
      </c>
      <c r="D34" s="9">
        <f>SUM($C$33:C34)</f>
        <v>20</v>
      </c>
      <c r="E34" s="96">
        <f>D34/(B8-((1-B8)/-X8))</f>
        <v>26.420050796946356</v>
      </c>
      <c r="F34" s="9">
        <f t="shared" si="8"/>
        <v>3.4629090064081351</v>
      </c>
      <c r="G34" s="259">
        <f t="shared" ref="G34:G42" si="9">(B8-((1-B8)/-X8))</f>
        <v>0.75700081554391296</v>
      </c>
    </row>
    <row r="35" spans="1:7" x14ac:dyDescent="0.2">
      <c r="A35" s="97">
        <v>3</v>
      </c>
      <c r="B35" s="93">
        <f t="shared" ref="B35:B42" si="10">C34</f>
        <v>16</v>
      </c>
      <c r="C35" s="1">
        <f t="shared" si="7"/>
        <v>64</v>
      </c>
      <c r="D35" s="9">
        <f>SUM($C$33:C35)</f>
        <v>84</v>
      </c>
      <c r="E35" s="96">
        <f t="shared" ref="E35:E42" si="11">D35/(B9-((1-B9)/-X9))</f>
        <v>95.48746977460678</v>
      </c>
      <c r="F35" s="9">
        <f t="shared" si="8"/>
        <v>1.7540660465189819</v>
      </c>
      <c r="G35" s="259">
        <f t="shared" si="9"/>
        <v>0.87969657378373989</v>
      </c>
    </row>
    <row r="36" spans="1:7" x14ac:dyDescent="0.2">
      <c r="A36" s="97">
        <v>4</v>
      </c>
      <c r="B36" s="93">
        <f t="shared" si="10"/>
        <v>64</v>
      </c>
      <c r="C36" s="1">
        <f t="shared" si="7"/>
        <v>256</v>
      </c>
      <c r="D36" s="9">
        <f>SUM($C$33:C36)</f>
        <v>340</v>
      </c>
      <c r="E36" s="96">
        <f t="shared" si="11"/>
        <v>362.47678671455861</v>
      </c>
      <c r="F36" s="9">
        <f t="shared" si="8"/>
        <v>0.70571345022871257</v>
      </c>
      <c r="G36" s="259">
        <f t="shared" si="9"/>
        <v>0.93799110029007593</v>
      </c>
    </row>
    <row r="37" spans="1:7" x14ac:dyDescent="0.2">
      <c r="A37" s="97">
        <v>5</v>
      </c>
      <c r="B37" s="93">
        <f t="shared" si="10"/>
        <v>256</v>
      </c>
      <c r="C37" s="1">
        <f t="shared" si="7"/>
        <v>1024</v>
      </c>
      <c r="D37" s="9">
        <f>SUM($C$33:C37)</f>
        <v>1364</v>
      </c>
      <c r="E37" s="96">
        <f t="shared" si="11"/>
        <v>1409.9629018461706</v>
      </c>
      <c r="F37" s="9">
        <f t="shared" si="8"/>
        <v>0.24990076542518222</v>
      </c>
      <c r="G37" s="259">
        <f t="shared" si="9"/>
        <v>0.96740133957709962</v>
      </c>
    </row>
    <row r="38" spans="1:7" x14ac:dyDescent="0.2">
      <c r="A38" s="97">
        <v>6</v>
      </c>
      <c r="B38" s="93">
        <f t="shared" si="10"/>
        <v>1024</v>
      </c>
      <c r="C38" s="1">
        <f t="shared" si="7"/>
        <v>4096</v>
      </c>
      <c r="D38" s="9">
        <f>SUM($C$33:C38)</f>
        <v>5460</v>
      </c>
      <c r="E38" s="96">
        <f t="shared" si="11"/>
        <v>5556.1857611970272</v>
      </c>
      <c r="F38" s="9">
        <f t="shared" si="8"/>
        <v>8.1755609611227811E-2</v>
      </c>
      <c r="G38" s="259">
        <f t="shared" si="9"/>
        <v>0.98268852674639429</v>
      </c>
    </row>
    <row r="39" spans="1:7" x14ac:dyDescent="0.2">
      <c r="A39" s="97">
        <v>7</v>
      </c>
      <c r="B39" s="93">
        <f t="shared" si="10"/>
        <v>4096</v>
      </c>
      <c r="C39" s="1">
        <f t="shared" si="7"/>
        <v>16384</v>
      </c>
      <c r="D39" s="9">
        <f>SUM($C$33:C39)</f>
        <v>21844</v>
      </c>
      <c r="E39" s="96">
        <f t="shared" si="11"/>
        <v>22047.765971936897</v>
      </c>
      <c r="F39" s="9">
        <f t="shared" si="8"/>
        <v>2.537881627764841E-2</v>
      </c>
      <c r="G39" s="259">
        <f t="shared" si="9"/>
        <v>0.99075797646817121</v>
      </c>
    </row>
    <row r="40" spans="1:7" x14ac:dyDescent="0.2">
      <c r="A40" s="97">
        <v>8</v>
      </c>
      <c r="B40" s="93">
        <f t="shared" si="10"/>
        <v>16384</v>
      </c>
      <c r="C40" s="1">
        <f t="shared" si="7"/>
        <v>65536</v>
      </c>
      <c r="D40" s="9">
        <f>SUM($C$33:C40)</f>
        <v>87380</v>
      </c>
      <c r="E40" s="96">
        <f>D40/(B14-((1-B14)/-X14))</f>
        <v>87814.494879362232</v>
      </c>
      <c r="F40" s="9">
        <f t="shared" si="8"/>
        <v>7.5950809381745204E-3</v>
      </c>
      <c r="G40" s="259">
        <f t="shared" si="9"/>
        <v>0.9950521280119059</v>
      </c>
    </row>
    <row r="41" spans="1:7" x14ac:dyDescent="0.2">
      <c r="A41" s="97">
        <v>9</v>
      </c>
      <c r="B41" s="93">
        <f t="shared" si="10"/>
        <v>65536</v>
      </c>
      <c r="C41" s="1">
        <f t="shared" si="7"/>
        <v>262144</v>
      </c>
      <c r="D41" s="9">
        <f>SUM($C$33:C41)</f>
        <v>349524</v>
      </c>
      <c r="E41" s="96">
        <f t="shared" si="11"/>
        <v>350453.71587389405</v>
      </c>
      <c r="F41" s="9">
        <f t="shared" si="8"/>
        <v>2.2133167554853712E-3</v>
      </c>
      <c r="G41" s="259">
        <f t="shared" si="9"/>
        <v>0.99734710795810588</v>
      </c>
    </row>
    <row r="42" spans="1:7" ht="17" thickBot="1" x14ac:dyDescent="0.25">
      <c r="A42" s="129">
        <v>10</v>
      </c>
      <c r="B42" s="94">
        <f t="shared" si="10"/>
        <v>262144</v>
      </c>
      <c r="C42" s="109">
        <f t="shared" si="7"/>
        <v>1048576</v>
      </c>
      <c r="D42" s="10">
        <f>SUM($C$33:C42)</f>
        <v>1398100</v>
      </c>
      <c r="E42" s="364">
        <f t="shared" si="11"/>
        <v>1400093.0824050694</v>
      </c>
      <c r="F42" s="10">
        <f t="shared" si="8"/>
        <v>6.3221071962878508E-4</v>
      </c>
      <c r="G42" s="259">
        <f t="shared" si="9"/>
        <v>0.99857646435789416</v>
      </c>
    </row>
    <row r="43" spans="1:7" ht="17" thickBot="1" x14ac:dyDescent="0.25"/>
    <row r="44" spans="1:7" ht="17" thickBot="1" x14ac:dyDescent="0.25">
      <c r="A44" s="115" t="s">
        <v>130</v>
      </c>
      <c r="B44" s="116" t="s">
        <v>135</v>
      </c>
      <c r="C44" s="116" t="s">
        <v>134</v>
      </c>
      <c r="D44" s="154" t="s">
        <v>133</v>
      </c>
      <c r="E44" s="150" t="s">
        <v>146</v>
      </c>
      <c r="F44" s="261" t="s">
        <v>147</v>
      </c>
      <c r="G44" s="260" t="s">
        <v>46</v>
      </c>
    </row>
    <row r="45" spans="1:7" x14ac:dyDescent="0.2">
      <c r="A45" s="95">
        <v>1</v>
      </c>
      <c r="B45" s="107">
        <v>1</v>
      </c>
      <c r="C45" s="108">
        <f t="shared" ref="C45:C54" si="12">B45*$O$2</f>
        <v>4</v>
      </c>
      <c r="D45" s="57">
        <f>SUM(C45:C45)</f>
        <v>4</v>
      </c>
      <c r="E45" s="57">
        <f t="shared" ref="E45:E54" si="13">D45/R7</f>
        <v>13.282157703260239</v>
      </c>
      <c r="F45" s="262">
        <f t="shared" ref="F45:F54" si="14">U7/E45</f>
        <v>2.5080561502532217</v>
      </c>
      <c r="G45" s="256">
        <f>E45*U7</f>
        <v>442.460514628694</v>
      </c>
    </row>
    <row r="46" spans="1:7" x14ac:dyDescent="0.2">
      <c r="A46" s="97">
        <v>2</v>
      </c>
      <c r="B46" s="93">
        <f t="shared" ref="B46:B54" si="15">B45*$O$2*2</f>
        <v>8</v>
      </c>
      <c r="C46" s="1">
        <f t="shared" si="12"/>
        <v>32</v>
      </c>
      <c r="D46" s="9">
        <f>SUM($C$45:C46)</f>
        <v>36</v>
      </c>
      <c r="E46" s="9">
        <f t="shared" si="13"/>
        <v>52.634233188873672</v>
      </c>
      <c r="F46" s="98">
        <f t="shared" si="14"/>
        <v>1.7382267454377209</v>
      </c>
      <c r="G46" s="257">
        <f t="shared" ref="G46:G54" si="16">E46*U8</f>
        <v>4815.5181979341851</v>
      </c>
    </row>
    <row r="47" spans="1:7" x14ac:dyDescent="0.2">
      <c r="A47" s="97">
        <v>3</v>
      </c>
      <c r="B47" s="93">
        <f t="shared" si="15"/>
        <v>64</v>
      </c>
      <c r="C47" s="1">
        <f t="shared" si="12"/>
        <v>256</v>
      </c>
      <c r="D47" s="9">
        <f>SUM($C$45:C47)</f>
        <v>292</v>
      </c>
      <c r="E47" s="9">
        <f t="shared" si="13"/>
        <v>346.16087104175614</v>
      </c>
      <c r="F47" s="98">
        <f t="shared" si="14"/>
        <v>0.48385401878492912</v>
      </c>
      <c r="G47" s="257">
        <f t="shared" si="16"/>
        <v>57978.944199994221</v>
      </c>
    </row>
    <row r="48" spans="1:7" x14ac:dyDescent="0.2">
      <c r="A48" s="97">
        <v>4</v>
      </c>
      <c r="B48" s="93">
        <f t="shared" si="15"/>
        <v>512</v>
      </c>
      <c r="C48" s="1">
        <f t="shared" si="12"/>
        <v>2048</v>
      </c>
      <c r="D48" s="9">
        <f>SUM($C$45:C48)</f>
        <v>2340</v>
      </c>
      <c r="E48" s="9">
        <f t="shared" si="13"/>
        <v>2545.2659235220858</v>
      </c>
      <c r="F48" s="98">
        <f t="shared" si="14"/>
        <v>0.10050216812951751</v>
      </c>
      <c r="G48" s="257">
        <f t="shared" si="16"/>
        <v>651091.09741890978</v>
      </c>
    </row>
    <row r="49" spans="1:7" x14ac:dyDescent="0.2">
      <c r="A49" s="97">
        <v>5</v>
      </c>
      <c r="B49" s="93">
        <f t="shared" si="15"/>
        <v>4096</v>
      </c>
      <c r="C49" s="1">
        <f t="shared" si="12"/>
        <v>16384</v>
      </c>
      <c r="D49" s="9">
        <f>SUM($C$45:C49)</f>
        <v>18724</v>
      </c>
      <c r="E49" s="9">
        <f t="shared" si="13"/>
        <v>19552.976663769845</v>
      </c>
      <c r="F49" s="98">
        <f t="shared" si="14"/>
        <v>1.8020315497299596E-2</v>
      </c>
      <c r="G49" s="257">
        <f t="shared" si="16"/>
        <v>6889507.1339583881</v>
      </c>
    </row>
    <row r="50" spans="1:7" x14ac:dyDescent="0.2">
      <c r="A50" s="97">
        <v>6</v>
      </c>
      <c r="B50" s="93">
        <f t="shared" si="15"/>
        <v>32768</v>
      </c>
      <c r="C50" s="1">
        <f t="shared" si="12"/>
        <v>131072</v>
      </c>
      <c r="D50" s="9">
        <f>SUM($C$45:C50)</f>
        <v>149796</v>
      </c>
      <c r="E50" s="9">
        <f t="shared" si="13"/>
        <v>153246.27429827457</v>
      </c>
      <c r="F50" s="98">
        <f t="shared" si="14"/>
        <v>2.9641787775913407E-3</v>
      </c>
      <c r="G50" s="257">
        <f t="shared" si="16"/>
        <v>69612021.105945602</v>
      </c>
    </row>
    <row r="51" spans="1:7" x14ac:dyDescent="0.2">
      <c r="A51" s="97">
        <v>7</v>
      </c>
      <c r="B51" s="93">
        <f t="shared" si="15"/>
        <v>262144</v>
      </c>
      <c r="C51" s="1">
        <f t="shared" si="12"/>
        <v>1048576</v>
      </c>
      <c r="D51" s="9">
        <f>SUM($C$45:C51)</f>
        <v>1198372</v>
      </c>
      <c r="E51" s="9">
        <f t="shared" si="13"/>
        <v>1212951.4165745955</v>
      </c>
      <c r="F51" s="98">
        <f t="shared" si="14"/>
        <v>4.6130965699726624E-4</v>
      </c>
      <c r="G51" s="257">
        <f t="shared" si="16"/>
        <v>678702358.27523458</v>
      </c>
    </row>
    <row r="52" spans="1:7" x14ac:dyDescent="0.2">
      <c r="A52" s="97">
        <v>8</v>
      </c>
      <c r="B52" s="93">
        <f t="shared" si="15"/>
        <v>2097152</v>
      </c>
      <c r="C52" s="1">
        <f t="shared" si="12"/>
        <v>8388608</v>
      </c>
      <c r="D52" s="9">
        <f>SUM($C$45:C52)</f>
        <v>9586980</v>
      </c>
      <c r="E52" s="9">
        <f t="shared" si="13"/>
        <v>9649071.7154229525</v>
      </c>
      <c r="F52" s="98">
        <f t="shared" si="14"/>
        <v>6.9121488141456216E-5</v>
      </c>
      <c r="G52" s="257">
        <f t="shared" si="16"/>
        <v>6435527465.8758726</v>
      </c>
    </row>
    <row r="53" spans="1:7" x14ac:dyDescent="0.2">
      <c r="A53" s="97">
        <v>9</v>
      </c>
      <c r="B53" s="93">
        <f t="shared" si="15"/>
        <v>16777216</v>
      </c>
      <c r="C53" s="1">
        <f t="shared" si="12"/>
        <v>67108864</v>
      </c>
      <c r="D53" s="9">
        <f>SUM($C$45:C53)</f>
        <v>76695844</v>
      </c>
      <c r="E53" s="9">
        <f t="shared" si="13"/>
        <v>76961379.192424729</v>
      </c>
      <c r="F53" s="98">
        <f t="shared" si="14"/>
        <v>1.007862761173266E-5</v>
      </c>
      <c r="G53" s="257">
        <f t="shared" si="16"/>
        <v>59696254453.316261</v>
      </c>
    </row>
    <row r="54" spans="1:7" ht="17" thickBot="1" x14ac:dyDescent="0.25">
      <c r="A54" s="129">
        <v>10</v>
      </c>
      <c r="B54" s="94">
        <f t="shared" si="15"/>
        <v>134217728</v>
      </c>
      <c r="C54" s="109">
        <f t="shared" si="12"/>
        <v>536870912</v>
      </c>
      <c r="D54" s="10">
        <f>SUM($C$45:C54)</f>
        <v>613566756</v>
      </c>
      <c r="E54" s="10">
        <f t="shared" si="13"/>
        <v>614704814.611076</v>
      </c>
      <c r="F54" s="99">
        <f t="shared" si="14"/>
        <v>1.4399657105900985E-6</v>
      </c>
      <c r="G54" s="258">
        <f t="shared" si="16"/>
        <v>544108336447.37726</v>
      </c>
    </row>
  </sheetData>
  <mergeCells count="2">
    <mergeCell ref="A18:F18"/>
    <mergeCell ref="A31:G31"/>
  </mergeCells>
  <conditionalFormatting sqref="F45:F54">
    <cfRule type="cellIs" dxfId="557" priority="94" operator="equal">
      <formula>MAX($F$45:$F$54)</formula>
    </cfRule>
  </conditionalFormatting>
  <conditionalFormatting sqref="F21:F30">
    <cfRule type="cellIs" dxfId="556" priority="92" operator="equal">
      <formula>MAX($F$21:$F$30)</formula>
    </cfRule>
  </conditionalFormatting>
  <conditionalFormatting sqref="E21:E30">
    <cfRule type="cellIs" dxfId="555" priority="54" stopIfTrue="1" operator="lessThan">
      <formula>0</formula>
    </cfRule>
    <cfRule type="cellIs" dxfId="554" priority="55" operator="equal">
      <formula>MIN($E$21:$E$30)</formula>
    </cfRule>
  </conditionalFormatting>
  <conditionalFormatting sqref="E45:E54">
    <cfRule type="cellIs" dxfId="553" priority="50" stopIfTrue="1" operator="lessThan">
      <formula>0</formula>
    </cfRule>
    <cfRule type="cellIs" dxfId="552" priority="51" operator="equal">
      <formula>MIN($E$45:$E$54)</formula>
    </cfRule>
  </conditionalFormatting>
  <conditionalFormatting sqref="R7:R16">
    <cfRule type="cellIs" dxfId="551" priority="40" operator="lessThanOrEqual">
      <formula>0</formula>
    </cfRule>
    <cfRule type="cellIs" dxfId="550" priority="41" operator="greaterThan">
      <formula>0</formula>
    </cfRule>
  </conditionalFormatting>
  <conditionalFormatting sqref="U7:U16">
    <cfRule type="cellIs" dxfId="549" priority="17" operator="lessThanOrEqual">
      <formula>0</formula>
    </cfRule>
    <cfRule type="cellIs" dxfId="548" priority="18" operator="greaterThan">
      <formula>0</formula>
    </cfRule>
  </conditionalFormatting>
  <conditionalFormatting sqref="S7:T16">
    <cfRule type="cellIs" dxfId="547" priority="9" operator="lessThanOrEqual">
      <formula>0</formula>
    </cfRule>
    <cfRule type="cellIs" dxfId="546" priority="10" operator="greaterThan">
      <formula>0</formula>
    </cfRule>
  </conditionalFormatting>
  <conditionalFormatting sqref="E33:E42">
    <cfRule type="cellIs" dxfId="545" priority="3" stopIfTrue="1" operator="lessThan">
      <formula>0</formula>
    </cfRule>
    <cfRule type="cellIs" dxfId="544" priority="4" operator="equal">
      <formula>MIN($E$33:$E$42)</formula>
    </cfRule>
  </conditionalFormatting>
  <conditionalFormatting sqref="F33:F42">
    <cfRule type="cellIs" dxfId="543" priority="1" operator="lessThanOrEqual">
      <formula>0</formula>
    </cfRule>
    <cfRule type="cellIs" dxfId="542" priority="2" operator="equal">
      <formula>MAX($F$33:$F$42)</formula>
    </cfRule>
  </conditionalFormatting>
  <pageMargins left="0.25" right="0.25" top="0.75" bottom="0.75" header="0.3" footer="0.3"/>
  <pageSetup paperSize="9" scale="69" orientation="portrait" r:id="rId1"/>
  <drawing r:id="rId2"/>
  <legacyDrawing r:id="rId3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 codeName="Sheet23">
    <pageSetUpPr fitToPage="1"/>
  </sheetPr>
  <dimension ref="A1:X54"/>
  <sheetViews>
    <sheetView zoomScale="90" zoomScaleNormal="90" workbookViewId="0">
      <selection activeCell="H11" sqref="H11"/>
    </sheetView>
  </sheetViews>
  <sheetFormatPr baseColWidth="10" defaultColWidth="8.6640625" defaultRowHeight="16" x14ac:dyDescent="0.2"/>
  <cols>
    <col min="14" max="14" width="5.6640625" bestFit="1" customWidth="1"/>
  </cols>
  <sheetData>
    <row r="1" spans="1:24" x14ac:dyDescent="0.2">
      <c r="C1" t="s">
        <v>93</v>
      </c>
      <c r="D1">
        <f>C2+E2</f>
        <v>1</v>
      </c>
    </row>
    <row r="2" spans="1:24" x14ac:dyDescent="0.2">
      <c r="A2" t="s">
        <v>39</v>
      </c>
      <c r="B2" s="133" t="s">
        <v>122</v>
      </c>
      <c r="C2" s="139">
        <f>Analysis!B11</f>
        <v>0.6722226627886746</v>
      </c>
      <c r="D2" s="133" t="s">
        <v>123</v>
      </c>
      <c r="E2" s="139">
        <f>Analysis!H11</f>
        <v>0.3277773372113254</v>
      </c>
      <c r="F2" s="133" t="s">
        <v>46</v>
      </c>
      <c r="G2" s="139">
        <f>Analysis!S11</f>
        <v>143.34053400168077</v>
      </c>
      <c r="H2" t="s">
        <v>150</v>
      </c>
      <c r="I2" s="153">
        <f>Analysis!T11</f>
        <v>-143.52917244702516</v>
      </c>
      <c r="J2" t="s">
        <v>47</v>
      </c>
      <c r="K2" s="153">
        <f>G2*C2+I2*E2</f>
        <v>49.311145495329356</v>
      </c>
      <c r="L2" t="s">
        <v>46</v>
      </c>
      <c r="M2" s="160">
        <v>1</v>
      </c>
      <c r="N2" t="s">
        <v>150</v>
      </c>
      <c r="O2" s="160">
        <v>5</v>
      </c>
    </row>
    <row r="4" spans="1:24" x14ac:dyDescent="0.2">
      <c r="A4" t="s">
        <v>120</v>
      </c>
      <c r="B4">
        <f>$C$2</f>
        <v>0.6722226627886746</v>
      </c>
      <c r="C4" t="s">
        <v>121</v>
      </c>
      <c r="D4">
        <f>$E$2</f>
        <v>0.3277773372113254</v>
      </c>
      <c r="E4" t="s">
        <v>46</v>
      </c>
      <c r="F4">
        <f>G2</f>
        <v>143.34053400168077</v>
      </c>
      <c r="G4" t="s">
        <v>150</v>
      </c>
      <c r="H4">
        <f>I2</f>
        <v>-143.52917244702516</v>
      </c>
      <c r="I4" t="s">
        <v>47</v>
      </c>
      <c r="J4">
        <f>B4*F4+D4*H4</f>
        <v>49.311145495329356</v>
      </c>
    </row>
    <row r="5" spans="1:24" ht="17" thickBot="1" x14ac:dyDescent="0.25"/>
    <row r="6" spans="1:24" ht="17" thickBot="1" x14ac:dyDescent="0.25">
      <c r="A6" s="102"/>
      <c r="B6" s="102">
        <v>1</v>
      </c>
      <c r="C6" s="138">
        <v>0</v>
      </c>
      <c r="D6" s="29">
        <v>-1</v>
      </c>
      <c r="E6" s="19">
        <v>-2</v>
      </c>
      <c r="F6" s="19">
        <v>-3</v>
      </c>
      <c r="G6" s="19">
        <v>-4</v>
      </c>
      <c r="H6" s="19">
        <v>-5</v>
      </c>
      <c r="I6" s="19">
        <v>-6</v>
      </c>
      <c r="J6" s="19">
        <v>-7</v>
      </c>
      <c r="K6" s="19">
        <v>-8</v>
      </c>
      <c r="L6" s="19">
        <v>-9</v>
      </c>
      <c r="M6" s="233">
        <v>-10</v>
      </c>
      <c r="N6" s="103" t="s">
        <v>131</v>
      </c>
      <c r="R6" s="166" t="s">
        <v>48</v>
      </c>
      <c r="S6" s="148" t="s">
        <v>127</v>
      </c>
      <c r="T6" s="149" t="s">
        <v>132</v>
      </c>
      <c r="U6" s="164" t="s">
        <v>47</v>
      </c>
      <c r="V6" s="159" t="s">
        <v>46</v>
      </c>
      <c r="W6" s="152" t="s">
        <v>196</v>
      </c>
      <c r="X6" s="260" t="s">
        <v>250</v>
      </c>
    </row>
    <row r="7" spans="1:24" x14ac:dyDescent="0.2">
      <c r="A7" s="100">
        <v>1</v>
      </c>
      <c r="B7" s="95">
        <f>C7*B4</f>
        <v>0.6722226627886746</v>
      </c>
      <c r="C7" s="95">
        <v>1</v>
      </c>
      <c r="D7" s="107">
        <f>C7*D4</f>
        <v>0.3277773372113254</v>
      </c>
      <c r="E7" s="108"/>
      <c r="F7" s="108"/>
      <c r="G7" s="108"/>
      <c r="H7" s="108"/>
      <c r="I7" s="108"/>
      <c r="J7" s="108"/>
      <c r="K7" s="108"/>
      <c r="L7" s="108"/>
      <c r="M7" s="236"/>
      <c r="N7" s="95">
        <f>B7+D7</f>
        <v>1</v>
      </c>
      <c r="R7" s="265">
        <f>B7-D7</f>
        <v>0.34444532557734919</v>
      </c>
      <c r="S7" s="266">
        <f>IF(Rules!B23=Rules!D23,SUM(C7)*B4*F4,SUM(C7)*B4*F4*POWER(O2,A7-1))</f>
        <v>96.356755452160399</v>
      </c>
      <c r="T7" s="252">
        <f>IF(Rules!B23=Rules!D23,SUM(C7)*D4*H4,SUM(C7)*D4*H4*POWER(O2,A7-1))</f>
        <v>-47.045609956831044</v>
      </c>
      <c r="U7" s="263">
        <f>S7+T7</f>
        <v>49.311145495329356</v>
      </c>
      <c r="V7" s="280">
        <f>S7/B4</f>
        <v>143.34053400168077</v>
      </c>
      <c r="W7" s="57">
        <f>T7/D4</f>
        <v>-143.52917244702516</v>
      </c>
      <c r="X7" s="96">
        <f>S7/T7</f>
        <v>-2.0481561518827616</v>
      </c>
    </row>
    <row r="8" spans="1:24" x14ac:dyDescent="0.2">
      <c r="A8" s="98">
        <v>2</v>
      </c>
      <c r="B8" s="97">
        <f>C8*B4</f>
        <v>0.86219904339317388</v>
      </c>
      <c r="C8" s="97">
        <f>1/(1-B4*D4)</f>
        <v>1.2826093065895665</v>
      </c>
      <c r="D8" s="93">
        <f>C8*D4</f>
        <v>0.42041026319639258</v>
      </c>
      <c r="E8" s="1">
        <f>D8*D4</f>
        <v>0.13780095660682604</v>
      </c>
      <c r="F8" s="1"/>
      <c r="G8" s="1"/>
      <c r="H8" s="1"/>
      <c r="I8" s="1"/>
      <c r="J8" s="1"/>
      <c r="K8" s="1"/>
      <c r="L8" s="1"/>
      <c r="M8" s="235"/>
      <c r="N8" s="97">
        <f>B8+E8</f>
        <v>0.99999999999999989</v>
      </c>
      <c r="R8" s="267">
        <f>B8-E8</f>
        <v>0.72439808678634787</v>
      </c>
      <c r="S8" s="268">
        <f>IF(Rules!B23=Rules!D23,SUM(C8:D8)*B4*F4,SUM(C8:D8)*B4*F4*POWER(O2,A8-1))</f>
        <v>164.09744021610905</v>
      </c>
      <c r="T8" s="253">
        <f>IF(Rules!B23=Rules!D23,SUM(C8:D8)*D4*H4,SUM(C8:D8)*D4*H4*POWER(O2,A8-1))</f>
        <v>-80.119594429000429</v>
      </c>
      <c r="U8" s="264">
        <f>S8+T8+U7</f>
        <v>133.28899128243796</v>
      </c>
      <c r="V8" s="93">
        <f>S8/B4</f>
        <v>244.111734548432</v>
      </c>
      <c r="W8" s="9">
        <f>T8/D4</f>
        <v>-244.43298951246751</v>
      </c>
      <c r="X8" s="97">
        <f t="shared" ref="X8:X16" si="0">S8/T8</f>
        <v>-2.0481561518827616</v>
      </c>
    </row>
    <row r="9" spans="1:24" x14ac:dyDescent="0.2">
      <c r="A9" s="98">
        <v>3</v>
      </c>
      <c r="B9" s="97">
        <f>C9*B4</f>
        <v>0.9370384491510021</v>
      </c>
      <c r="C9" s="97">
        <f>1/(1-D4*B4/(1-D4*B4))</f>
        <v>1.3939405810327123</v>
      </c>
      <c r="D9" s="93">
        <f>C9*D4*C8</f>
        <v>0.58602692655209498</v>
      </c>
      <c r="E9" s="1">
        <f>D9*(D4)</f>
        <v>0.19208634551938267</v>
      </c>
      <c r="F9" s="1">
        <f>E9*D4</f>
        <v>6.2961550848997863E-2</v>
      </c>
      <c r="G9" s="1"/>
      <c r="H9" s="1"/>
      <c r="I9" s="1"/>
      <c r="J9" s="1"/>
      <c r="K9" s="1"/>
      <c r="L9" s="1"/>
      <c r="M9" s="235"/>
      <c r="N9" s="97">
        <f>B9+F9</f>
        <v>1</v>
      </c>
      <c r="R9" s="267">
        <f>B9-F9</f>
        <v>0.87407689830200419</v>
      </c>
      <c r="S9" s="268">
        <f>IF(Rules!B23=Rules!D23,SUM(C9:E9)*B4*F4,SUM(C9:E9)*B4*F4*POWER(O2,A9-1))</f>
        <v>209.29206195248315</v>
      </c>
      <c r="T9" s="253">
        <f>IF(Rules!B23=Rules!D23,SUM(C9:E9)*D4*H4,SUM(C9:E9)*D4*H4*POWER(O2,A9-1))</f>
        <v>-102.18559837837169</v>
      </c>
      <c r="U9" s="264">
        <f t="shared" ref="U9:U16" si="1">S9+T9+U8</f>
        <v>240.39545485654941</v>
      </c>
      <c r="V9" s="93">
        <f>S9/B4</f>
        <v>311.34335918436284</v>
      </c>
      <c r="W9" s="9">
        <f>T9/D4</f>
        <v>-311.75309204641673</v>
      </c>
      <c r="X9" s="97">
        <f t="shared" si="0"/>
        <v>-2.048156151882762</v>
      </c>
    </row>
    <row r="10" spans="1:24" x14ac:dyDescent="0.2">
      <c r="A10" s="98">
        <v>4</v>
      </c>
      <c r="B10" s="97">
        <f>C10*B4</f>
        <v>0.97021423011472152</v>
      </c>
      <c r="C10" s="97">
        <f>1/(1-D4*B4/(1-D4*B4/(1-D4*B4)))</f>
        <v>1.4432929501213885</v>
      </c>
      <c r="D10" s="93">
        <f>C10*D4*C9</f>
        <v>0.65944362584030525</v>
      </c>
      <c r="E10" s="1">
        <f>D10*D4*C8</f>
        <v>0.27723686830270616</v>
      </c>
      <c r="F10" s="1">
        <f>E10*D4</f>
        <v>9.0871962469067924E-2</v>
      </c>
      <c r="G10" s="1">
        <f>F10*D4</f>
        <v>2.9785769885278583E-2</v>
      </c>
      <c r="H10" s="1"/>
      <c r="I10" s="1"/>
      <c r="J10" s="1"/>
      <c r="K10" s="1"/>
      <c r="L10" s="1"/>
      <c r="M10" s="235"/>
      <c r="N10" s="97">
        <f>B10+G10</f>
        <v>1</v>
      </c>
      <c r="R10" s="267">
        <f>B10-G10</f>
        <v>0.94042846022944293</v>
      </c>
      <c r="S10" s="268">
        <f>IF(Rules!B23=Rules!D23,SUM(C10:F10)*B4*F4,SUM(C10:F10)*B4*F4*POWER(O2,A10-1))</f>
        <v>238.08264661671052</v>
      </c>
      <c r="T10" s="253">
        <f>IF(Rules!B23=Rules!D23,SUM(C10:F10)*D4*H4,SUM(C10:F10)*D4*H4*POWER(O2,A10-1))</f>
        <v>-116.24242926881026</v>
      </c>
      <c r="U10" s="264">
        <f t="shared" si="1"/>
        <v>362.23567220444966</v>
      </c>
      <c r="V10" s="93">
        <f>S10/B4</f>
        <v>354.17230003677537</v>
      </c>
      <c r="W10" s="9">
        <f>T10/D4</f>
        <v>-354.63839647298784</v>
      </c>
      <c r="X10" s="97">
        <f t="shared" si="0"/>
        <v>-2.0481561518827616</v>
      </c>
    </row>
    <row r="11" spans="1:24" x14ac:dyDescent="0.2">
      <c r="A11" s="98">
        <v>5</v>
      </c>
      <c r="B11" s="97">
        <f>C11*B4</f>
        <v>0.98568430476466273</v>
      </c>
      <c r="C11" s="97">
        <f>1/(1-D4*B4/(1-D4*B4/(1-D4*B4/(1-D4*B4))))</f>
        <v>1.4663062692287281</v>
      </c>
      <c r="D11" s="93">
        <f>C11*D4*C10</f>
        <v>0.69367829298447792</v>
      </c>
      <c r="E11" s="1">
        <f>D11*D4*C9</f>
        <v>0.31694309090467354</v>
      </c>
      <c r="F11" s="1">
        <f>E11*D4*C8</f>
        <v>0.13324612826551199</v>
      </c>
      <c r="G11" s="1">
        <f>F11*D4</f>
        <v>4.367506111658824E-2</v>
      </c>
      <c r="H11" s="1">
        <f>G11*D4</f>
        <v>1.4315695235337191E-2</v>
      </c>
      <c r="I11" s="1"/>
      <c r="J11" s="1"/>
      <c r="K11" s="1"/>
      <c r="L11" s="1"/>
      <c r="M11" s="235"/>
      <c r="N11" s="97">
        <f>B11+H11</f>
        <v>0.99999999999999989</v>
      </c>
      <c r="R11" s="267">
        <f>B11-H11</f>
        <v>0.97136860952932558</v>
      </c>
      <c r="S11" s="268">
        <f>IF(Rules!B23=Rules!D23,SUM(C11:G11)*B4*F4,SUM(C11:G11)*B4*F4*POWER(O2,A11-1))</f>
        <v>255.7162639237695</v>
      </c>
      <c r="T11" s="253">
        <f>IF(Rules!B23=Rules!D23,SUM(C11:G11)*D4*H4,SUM(C11:G11)*D4*H4*POWER(O2,A11-1))</f>
        <v>-124.8519375286416</v>
      </c>
      <c r="U11" s="264">
        <f t="shared" si="1"/>
        <v>493.09999859957759</v>
      </c>
      <c r="V11" s="93">
        <f>S11/B4</f>
        <v>380.40411024368956</v>
      </c>
      <c r="W11" s="9">
        <f>T11/D4</f>
        <v>-380.90472816351775</v>
      </c>
      <c r="X11" s="97">
        <f t="shared" si="0"/>
        <v>-2.0481561518827616</v>
      </c>
    </row>
    <row r="12" spans="1:24" x14ac:dyDescent="0.2">
      <c r="A12" s="98">
        <v>6</v>
      </c>
      <c r="B12" s="97">
        <f>C12*B4</f>
        <v>0.993068021386176</v>
      </c>
      <c r="C12" s="97">
        <f>1/(1-D4*B4/(1-D4*B4/(1-D4*B4/(1-D4*B4/(1-D4*B4)))))</f>
        <v>1.4772903032850664</v>
      </c>
      <c r="D12" s="93">
        <f>C12*D4*C11</f>
        <v>0.71001816764858339</v>
      </c>
      <c r="E12" s="1">
        <f>D12*D4*C10</f>
        <v>0.33589448593267091</v>
      </c>
      <c r="F12" s="1">
        <f>E12*D4*C9</f>
        <v>0.15347090670994848</v>
      </c>
      <c r="G12" s="1">
        <f>F12*D4*C8</f>
        <v>6.4520744282918457E-2</v>
      </c>
      <c r="H12" s="1">
        <f>G12*D4</f>
        <v>2.1148437755947859E-2</v>
      </c>
      <c r="I12" s="1">
        <f>H12*D4</f>
        <v>6.9319786138240472E-3</v>
      </c>
      <c r="J12" s="1"/>
      <c r="K12" s="1"/>
      <c r="L12" s="1"/>
      <c r="M12" s="235"/>
      <c r="N12" s="97">
        <f>B12+I12</f>
        <v>1</v>
      </c>
      <c r="R12" s="267">
        <f>B12-I12</f>
        <v>0.98613604277235201</v>
      </c>
      <c r="S12" s="268">
        <f>IF(Rules!B23=Rules!D23,SUM(C12:H12)*B4*F4,SUM(C12:H12)*B4*F4*POWER(O2,A12-1))</f>
        <v>266.1704133213135</v>
      </c>
      <c r="T12" s="253">
        <f>IF(Rules!B23=Rules!D23,SUM(C12:H12)*D4*H4,SUM(C12:H12)*D4*H4*POWER(O2,A12-1))</f>
        <v>-129.95611349097439</v>
      </c>
      <c r="U12" s="264">
        <f t="shared" si="1"/>
        <v>629.31429842991668</v>
      </c>
      <c r="V12" s="93">
        <f>S12/B4</f>
        <v>395.95572725430264</v>
      </c>
      <c r="W12" s="9">
        <f>T12/D4</f>
        <v>-396.47681135193545</v>
      </c>
      <c r="X12" s="97">
        <f t="shared" si="0"/>
        <v>-2.0481561518827611</v>
      </c>
    </row>
    <row r="13" spans="1:24" x14ac:dyDescent="0.2">
      <c r="A13" s="98">
        <v>7</v>
      </c>
      <c r="B13" s="97">
        <f>C13*B4</f>
        <v>0.99663133731534836</v>
      </c>
      <c r="C13" s="97">
        <f>1/(1-D4*B4/(1-D4*B4/(1-D4*B4/(1-D4*B4/(1-D4*B4/(1-D4*B4))))))</f>
        <v>1.4825911003667807</v>
      </c>
      <c r="D13" s="93">
        <f>C13*D4*C12</f>
        <v>0.71790364574258936</v>
      </c>
      <c r="E13" s="1">
        <f>D13*D4*C11</f>
        <v>0.34504026051271774</v>
      </c>
      <c r="F13" s="1">
        <f>E13*D4*C10</f>
        <v>0.16323120479412345</v>
      </c>
      <c r="G13" s="1">
        <f>F13*D4*C9</f>
        <v>7.4580685460055043E-2</v>
      </c>
      <c r="H13" s="1">
        <f>G13*D4*C8</f>
        <v>3.1354485603629113E-2</v>
      </c>
      <c r="I13" s="1">
        <f>H13*D4</f>
        <v>1.0277289800788387E-2</v>
      </c>
      <c r="J13" s="1">
        <f>I13*D4</f>
        <v>3.3686626846515305E-3</v>
      </c>
      <c r="K13" s="1"/>
      <c r="L13" s="1"/>
      <c r="M13" s="235"/>
      <c r="N13" s="97">
        <f>B13+J13</f>
        <v>0.99999999999999989</v>
      </c>
      <c r="R13" s="267">
        <f>B13-J13</f>
        <v>0.99326267463069684</v>
      </c>
      <c r="S13" s="268">
        <f>IF(Rules!B23=Rules!D23,SUM(C13:I13)*B4*F4,SUM(C13:I13)*B4*F4*POWER(O2,A13-1))</f>
        <v>272.20577908251863</v>
      </c>
      <c r="T13" s="253">
        <f>IF(Rules!B23=Rules!D23,SUM(C13:I13)*D4*H4,SUM(C13:I13)*D4*H4*POWER(O2,A13-1))</f>
        <v>-132.90284475248347</v>
      </c>
      <c r="U13" s="264">
        <f t="shared" si="1"/>
        <v>768.61723275995178</v>
      </c>
      <c r="V13" s="93">
        <f>S13/B4</f>
        <v>404.93395142807236</v>
      </c>
      <c r="W13" s="9">
        <f>T13/D4</f>
        <v>-405.46685101294247</v>
      </c>
      <c r="X13" s="97">
        <f t="shared" si="0"/>
        <v>-2.0481561518827616</v>
      </c>
    </row>
    <row r="14" spans="1:24" x14ac:dyDescent="0.2">
      <c r="A14" s="98">
        <v>8</v>
      </c>
      <c r="B14" s="97">
        <f>C14*B4</f>
        <v>0.9983601258276632</v>
      </c>
      <c r="C14" s="97">
        <f>1/(1-D4*B4/(1-D4*B4/(1-D4*B4/(1-D4*B4/(1-D4*B4/(1-D4*B4/(1-D4*B4)))))))</f>
        <v>1.4851628501872092</v>
      </c>
      <c r="D14" s="93">
        <f>C14*D4*C13</f>
        <v>0.72172938676976595</v>
      </c>
      <c r="E14" s="1">
        <f>D14*D4*C12</f>
        <v>0.3494774505751429</v>
      </c>
      <c r="F14" s="1">
        <f>E14*D4*C11</f>
        <v>0.16796653883131846</v>
      </c>
      <c r="G14" s="1">
        <f>F14*D4*C10</f>
        <v>7.9461395194270271E-2</v>
      </c>
      <c r="H14" s="1">
        <f>G14*D4*C9</f>
        <v>3.6306080866557171E-2</v>
      </c>
      <c r="I14" s="1">
        <f>H14*D4*C8</f>
        <v>1.5263449012738812E-2</v>
      </c>
      <c r="J14" s="1">
        <f>I14*D4</f>
        <v>5.0030126740563613E-3</v>
      </c>
      <c r="K14" s="1">
        <f>J14*D4</f>
        <v>1.6398741723367067E-3</v>
      </c>
      <c r="L14" s="1"/>
      <c r="M14" s="235"/>
      <c r="N14" s="97">
        <f>B14+K14</f>
        <v>0.99999999999999989</v>
      </c>
      <c r="R14" s="267">
        <f>B14-K14</f>
        <v>0.99672025165532652</v>
      </c>
      <c r="S14" s="268">
        <f>IF(Rules!B23=Rules!D23,SUM(C14:J14)*B4*F4,SUM(C14:J14)*B4*F4*POWER(O2,A14-1))</f>
        <v>275.61598840590528</v>
      </c>
      <c r="T14" s="253">
        <f>IF(Rules!B23=Rules!D23,SUM(C14:J14)*D4*H4,SUM(C14:J14)*D4*H4*POWER(O2,A14-1))</f>
        <v>-134.5678590729257</v>
      </c>
      <c r="U14" s="264">
        <f t="shared" si="1"/>
        <v>909.66536209293133</v>
      </c>
      <c r="V14" s="93">
        <f>S14/B4</f>
        <v>410.00698676615457</v>
      </c>
      <c r="W14" s="9">
        <f>T14/D4</f>
        <v>-410.54656254702189</v>
      </c>
      <c r="X14" s="97">
        <f t="shared" si="0"/>
        <v>-2.0481561518827616</v>
      </c>
    </row>
    <row r="15" spans="1:24" x14ac:dyDescent="0.2">
      <c r="A15" s="98">
        <v>9</v>
      </c>
      <c r="B15" s="97">
        <f>C15*B4</f>
        <v>0.99920103239097191</v>
      </c>
      <c r="C15" s="97">
        <f>1/(1-D4*B4/(1-D4*B4/(1-D4*B4/(1-D4*B4/(1-D4*B4/(1-D4*B4/(1-D4*B4/(1-D4*B4))))))))</f>
        <v>1.4864137847507961</v>
      </c>
      <c r="D15" s="93">
        <f>C15*D4*C14</f>
        <v>0.72359027994227132</v>
      </c>
      <c r="E15" s="1">
        <f>D15*D4*C13</f>
        <v>0.35163576098706567</v>
      </c>
      <c r="F15" s="1">
        <f>E15*D4*C12</f>
        <v>0.17026987058240975</v>
      </c>
      <c r="G15" s="1">
        <f>F15*D4*C11</f>
        <v>8.1835439688359934E-2</v>
      </c>
      <c r="H15" s="1">
        <f>G15*D4*C10</f>
        <v>3.8714605058952113E-2</v>
      </c>
      <c r="I15" s="1">
        <f>H15*D4*C9</f>
        <v>1.7688785586393665E-2</v>
      </c>
      <c r="J15" s="1">
        <f>I15*D4*C8</f>
        <v>7.4365470040003157E-3</v>
      </c>
      <c r="K15" s="1">
        <f>J15*D4</f>
        <v>2.4375315750180832E-3</v>
      </c>
      <c r="L15" s="1">
        <f>K15*D4</f>
        <v>7.9896760902795538E-4</v>
      </c>
      <c r="M15" s="235"/>
      <c r="N15" s="97">
        <f>B15+L15</f>
        <v>0.99999999999999989</v>
      </c>
      <c r="R15" s="267">
        <f>B15-L15</f>
        <v>0.99840206478194393</v>
      </c>
      <c r="S15" s="268">
        <f>IF(Rules!B23=Rules!D23,SUM(C15:K15)*B4*F4,SUM(C15:K15)*B4*F4*POWER(O2,A15-1))</f>
        <v>277.50963386356716</v>
      </c>
      <c r="T15" s="253">
        <f>IF(Rules!B23=Rules!D23,SUM(C15:K15)*D4*H4,SUM(C15:K15)*D4*H4*POWER(O2,A15-1))</f>
        <v>-135.49242014993203</v>
      </c>
      <c r="U15" s="264">
        <f t="shared" si="1"/>
        <v>1051.6825758065665</v>
      </c>
      <c r="V15" s="93">
        <f>S15/B4</f>
        <v>412.8239781627347</v>
      </c>
      <c r="W15" s="9">
        <f>T15/D4</f>
        <v>-413.3672611495316</v>
      </c>
      <c r="X15" s="97">
        <f t="shared" si="0"/>
        <v>-2.0481561518827616</v>
      </c>
    </row>
    <row r="16" spans="1:24" ht="17" thickBot="1" x14ac:dyDescent="0.25">
      <c r="A16" s="99">
        <v>10</v>
      </c>
      <c r="B16" s="129">
        <f>C16*B4</f>
        <v>0.99961057324386082</v>
      </c>
      <c r="C16" s="129">
        <f>1/(1-D4*B4/(1-D4*B4/(1-D4*B4/(1-D4*B4/(1-D4*B4/(1-D4*B4/(1-D4*B4/(1-D4*B4/(1-D4*B4)))))))))</f>
        <v>1.487023018678123</v>
      </c>
      <c r="D16" s="94">
        <f>C16*D4*C15</f>
        <v>0.72449657775258247</v>
      </c>
      <c r="E16" s="109">
        <f>D16*D4*C14</f>
        <v>0.35268690783912482</v>
      </c>
      <c r="F16" s="109">
        <f>E16*D4*C13</f>
        <v>0.17139164616484343</v>
      </c>
      <c r="G16" s="109">
        <f>F16*D4*C12</f>
        <v>8.2991654004347687E-2</v>
      </c>
      <c r="H16" s="109">
        <f>G16*D4*C11</f>
        <v>3.9887611781691597E-2</v>
      </c>
      <c r="I16" s="109">
        <f>H16*D4*C10</f>
        <v>1.8869980325805509E-2</v>
      </c>
      <c r="J16" s="109">
        <f>I16*D4*C9</f>
        <v>8.6217342394264655E-3</v>
      </c>
      <c r="K16" s="109">
        <f>J16*D4*C8</f>
        <v>3.6246655608066299E-3</v>
      </c>
      <c r="L16" s="109">
        <f>K16*D4</f>
        <v>1.1880832258027926E-3</v>
      </c>
      <c r="M16" s="237">
        <f>L16*D4</f>
        <v>3.8942675613908121E-4</v>
      </c>
      <c r="N16" s="129">
        <f>B16+M16</f>
        <v>0.99999999999999989</v>
      </c>
      <c r="R16" s="269">
        <f>B16-M16</f>
        <v>0.99922114648772176</v>
      </c>
      <c r="S16" s="270">
        <f>IF(Rules!B23=Rules!D23,SUM(C16:L16)*B4*F4,SUM(C16:L16)*B4*F4*POWER(O2,A16-1))</f>
        <v>278.54636263550924</v>
      </c>
      <c r="T16" s="254">
        <f>IF(Rules!B23=Rules!D23,SUM(C16:L16)*D4*H4,SUM(C16:L16)*D4*H4*POWER(O2,A16-1))</f>
        <v>-135.99859677664534</v>
      </c>
      <c r="U16" s="271">
        <f t="shared" si="1"/>
        <v>1194.2303416654304</v>
      </c>
      <c r="V16" s="94">
        <f>S16/B4</f>
        <v>414.36621830031243</v>
      </c>
      <c r="W16" s="10">
        <f>T16/D4</f>
        <v>-414.91153089990473</v>
      </c>
      <c r="X16" s="129">
        <f t="shared" si="0"/>
        <v>-2.0481561518827616</v>
      </c>
    </row>
    <row r="18" spans="1:7" x14ac:dyDescent="0.2">
      <c r="A18" s="436" t="s">
        <v>183</v>
      </c>
      <c r="B18" s="436"/>
      <c r="C18" s="436"/>
      <c r="D18" s="436"/>
      <c r="E18" s="436"/>
      <c r="F18" s="436"/>
    </row>
    <row r="19" spans="1:7" ht="17" thickBot="1" x14ac:dyDescent="0.25"/>
    <row r="20" spans="1:7" ht="17" thickBot="1" x14ac:dyDescent="0.25">
      <c r="A20" s="29" t="s">
        <v>130</v>
      </c>
      <c r="B20" s="19" t="s">
        <v>135</v>
      </c>
      <c r="C20" s="19" t="s">
        <v>134</v>
      </c>
      <c r="D20" s="19" t="s">
        <v>133</v>
      </c>
      <c r="E20" s="150" t="s">
        <v>146</v>
      </c>
      <c r="F20" s="152" t="s">
        <v>147</v>
      </c>
      <c r="G20" s="150" t="s">
        <v>46</v>
      </c>
    </row>
    <row r="21" spans="1:7" x14ac:dyDescent="0.2">
      <c r="A21" s="95">
        <v>1</v>
      </c>
      <c r="B21" s="107">
        <v>1</v>
      </c>
      <c r="C21" s="108">
        <f t="shared" ref="C21:C30" si="2">B21*$O$2</f>
        <v>5</v>
      </c>
      <c r="D21" s="57">
        <f>SUM($C$21:C21)</f>
        <v>5</v>
      </c>
      <c r="E21" s="57">
        <f t="shared" ref="E21:E30" si="3">D21/R7</f>
        <v>14.516091898240006</v>
      </c>
      <c r="F21" s="8">
        <f t="shared" ref="F21:F30" si="4">U7/E21</f>
        <v>3.3969987129461514</v>
      </c>
      <c r="G21" s="256">
        <f>E21*U7</f>
        <v>715.80511961768468</v>
      </c>
    </row>
    <row r="22" spans="1:7" x14ac:dyDescent="0.2">
      <c r="A22" s="97">
        <v>2</v>
      </c>
      <c r="B22" s="93">
        <f>C21</f>
        <v>5</v>
      </c>
      <c r="C22" s="1">
        <f t="shared" si="2"/>
        <v>25</v>
      </c>
      <c r="D22" s="9">
        <f>SUM($C$21:C22)</f>
        <v>30</v>
      </c>
      <c r="E22" s="9">
        <f t="shared" si="3"/>
        <v>41.413693033190086</v>
      </c>
      <c r="F22" s="9">
        <f t="shared" si="4"/>
        <v>3.2184763424893417</v>
      </c>
      <c r="G22" s="257">
        <f t="shared" ref="G22:G30" si="5">E22*U8</f>
        <v>5519.9893696744348</v>
      </c>
    </row>
    <row r="23" spans="1:7" x14ac:dyDescent="0.2">
      <c r="A23" s="97">
        <v>3</v>
      </c>
      <c r="B23" s="93">
        <f t="shared" ref="B23:B30" si="6">C22</f>
        <v>25</v>
      </c>
      <c r="C23" s="1">
        <f t="shared" si="2"/>
        <v>125</v>
      </c>
      <c r="D23" s="9">
        <f>SUM($C$21:C23)</f>
        <v>155</v>
      </c>
      <c r="E23" s="9">
        <f t="shared" si="3"/>
        <v>177.3299355023631</v>
      </c>
      <c r="F23" s="9">
        <f t="shared" si="4"/>
        <v>1.355639442238143</v>
      </c>
      <c r="G23" s="257">
        <f t="shared" si="5"/>
        <v>42629.310504773144</v>
      </c>
    </row>
    <row r="24" spans="1:7" x14ac:dyDescent="0.2">
      <c r="A24" s="97">
        <v>4</v>
      </c>
      <c r="B24" s="93">
        <f t="shared" si="6"/>
        <v>125</v>
      </c>
      <c r="C24" s="1">
        <f t="shared" si="2"/>
        <v>625</v>
      </c>
      <c r="D24" s="9">
        <f>SUM($C$21:C24)</f>
        <v>780</v>
      </c>
      <c r="E24" s="9">
        <f t="shared" si="3"/>
        <v>829.4091820761123</v>
      </c>
      <c r="F24" s="9">
        <f t="shared" si="4"/>
        <v>0.43673940442488185</v>
      </c>
      <c r="G24" s="257">
        <f t="shared" si="5"/>
        <v>300441.59260188334</v>
      </c>
    </row>
    <row r="25" spans="1:7" x14ac:dyDescent="0.2">
      <c r="A25" s="97">
        <v>5</v>
      </c>
      <c r="B25" s="93">
        <f t="shared" si="6"/>
        <v>625</v>
      </c>
      <c r="C25" s="1">
        <f t="shared" si="2"/>
        <v>3125</v>
      </c>
      <c r="D25" s="9">
        <f>SUM($C$21:C25)</f>
        <v>3905</v>
      </c>
      <c r="E25" s="9">
        <f t="shared" si="3"/>
        <v>4020.1010838636826</v>
      </c>
      <c r="F25" s="9">
        <f t="shared" si="4"/>
        <v>0.12265860691384996</v>
      </c>
      <c r="G25" s="257">
        <f t="shared" si="5"/>
        <v>1982311.8388233422</v>
      </c>
    </row>
    <row r="26" spans="1:7" x14ac:dyDescent="0.2">
      <c r="A26" s="97">
        <v>6</v>
      </c>
      <c r="B26" s="93">
        <f t="shared" si="6"/>
        <v>3125</v>
      </c>
      <c r="C26" s="1">
        <f t="shared" si="2"/>
        <v>15625</v>
      </c>
      <c r="D26" s="9">
        <f>SUM($C$21:C26)</f>
        <v>19530</v>
      </c>
      <c r="E26" s="9">
        <f t="shared" si="3"/>
        <v>19804.569707334456</v>
      </c>
      <c r="F26" s="9">
        <f t="shared" si="4"/>
        <v>3.1776216687851362E-2</v>
      </c>
      <c r="G26" s="257">
        <f t="shared" si="5"/>
        <v>12463298.891077563</v>
      </c>
    </row>
    <row r="27" spans="1:7" x14ac:dyDescent="0.2">
      <c r="A27" s="97">
        <v>7</v>
      </c>
      <c r="B27" s="93">
        <f t="shared" si="6"/>
        <v>15625</v>
      </c>
      <c r="C27" s="1">
        <f t="shared" si="2"/>
        <v>78125</v>
      </c>
      <c r="D27" s="9">
        <f>SUM($C$21:C27)</f>
        <v>97655</v>
      </c>
      <c r="E27" s="9">
        <f t="shared" si="3"/>
        <v>98317.396288256699</v>
      </c>
      <c r="F27" s="9">
        <f t="shared" si="4"/>
        <v>7.8177134645271065E-3</v>
      </c>
      <c r="G27" s="257">
        <f t="shared" si="5"/>
        <v>75568445.067243412</v>
      </c>
    </row>
    <row r="28" spans="1:7" x14ac:dyDescent="0.2">
      <c r="A28" s="97">
        <v>8</v>
      </c>
      <c r="B28" s="93">
        <f t="shared" si="6"/>
        <v>78125</v>
      </c>
      <c r="C28" s="1">
        <f t="shared" si="2"/>
        <v>390625</v>
      </c>
      <c r="D28" s="9">
        <f>SUM($C$21:C28)</f>
        <v>488280</v>
      </c>
      <c r="E28" s="9">
        <f t="shared" si="3"/>
        <v>489886.70511016261</v>
      </c>
      <c r="F28" s="9">
        <f t="shared" si="4"/>
        <v>1.8568892615454251E-3</v>
      </c>
      <c r="G28" s="257">
        <f t="shared" si="5"/>
        <v>445632966.98854917</v>
      </c>
    </row>
    <row r="29" spans="1:7" x14ac:dyDescent="0.2">
      <c r="A29" s="97">
        <v>9</v>
      </c>
      <c r="B29" s="93">
        <f t="shared" si="6"/>
        <v>390625</v>
      </c>
      <c r="C29" s="1">
        <f t="shared" si="2"/>
        <v>1953125</v>
      </c>
      <c r="D29" s="9">
        <f>SUM($C$21:C29)</f>
        <v>2441405</v>
      </c>
      <c r="E29" s="9">
        <f t="shared" si="3"/>
        <v>2445312.450884419</v>
      </c>
      <c r="F29" s="9">
        <f t="shared" si="4"/>
        <v>4.3008106200342401E-4</v>
      </c>
      <c r="G29" s="257">
        <f t="shared" si="5"/>
        <v>2571692496.9979939</v>
      </c>
    </row>
    <row r="30" spans="1:7" ht="17" thickBot="1" x14ac:dyDescent="0.25">
      <c r="A30" s="129">
        <v>10</v>
      </c>
      <c r="B30" s="94">
        <f t="shared" si="6"/>
        <v>1953125</v>
      </c>
      <c r="C30" s="109">
        <f t="shared" si="2"/>
        <v>9765625</v>
      </c>
      <c r="D30" s="10">
        <f>SUM($C$21:C30)</f>
        <v>12207030</v>
      </c>
      <c r="E30" s="10">
        <f t="shared" si="3"/>
        <v>12216544.898902414</v>
      </c>
      <c r="F30" s="10">
        <f t="shared" si="4"/>
        <v>9.775516330912229E-5</v>
      </c>
      <c r="G30" s="258">
        <f t="shared" si="5"/>
        <v>14589368588.587301</v>
      </c>
    </row>
    <row r="31" spans="1:7" ht="17" thickBot="1" x14ac:dyDescent="0.25">
      <c r="A31" s="481" t="s">
        <v>249</v>
      </c>
      <c r="B31" s="481"/>
      <c r="C31" s="481"/>
      <c r="D31" s="481"/>
      <c r="E31" s="481"/>
      <c r="F31" s="481"/>
      <c r="G31" s="481"/>
    </row>
    <row r="32" spans="1:7" ht="17" thickBot="1" x14ac:dyDescent="0.25">
      <c r="A32" s="115" t="s">
        <v>130</v>
      </c>
      <c r="B32" s="116" t="s">
        <v>135</v>
      </c>
      <c r="C32" s="116" t="s">
        <v>134</v>
      </c>
      <c r="D32" s="154" t="s">
        <v>133</v>
      </c>
      <c r="E32" s="363" t="s">
        <v>251</v>
      </c>
      <c r="F32" s="152" t="s">
        <v>252</v>
      </c>
      <c r="G32" s="260" t="s">
        <v>253</v>
      </c>
    </row>
    <row r="33" spans="1:7" x14ac:dyDescent="0.2">
      <c r="A33" s="95">
        <v>1</v>
      </c>
      <c r="B33" s="107">
        <v>1</v>
      </c>
      <c r="C33" s="108">
        <f t="shared" ref="C33:C42" si="7">B33*$O$2</f>
        <v>5</v>
      </c>
      <c r="D33" s="57">
        <f>SUM($C$33:C33)</f>
        <v>5</v>
      </c>
      <c r="E33" s="96">
        <f>D33/(B7-((1-B7)/-X7))</f>
        <v>9.7620531388726661</v>
      </c>
      <c r="F33" s="8">
        <f t="shared" ref="F33:F42" si="8">U7/E33</f>
        <v>5.0513088582740355</v>
      </c>
      <c r="G33" s="259">
        <f>(B7-((1-B7)/-X7))</f>
        <v>0.51218733691275586</v>
      </c>
    </row>
    <row r="34" spans="1:7" x14ac:dyDescent="0.2">
      <c r="A34" s="97">
        <v>2</v>
      </c>
      <c r="B34" s="93">
        <f>C33</f>
        <v>5</v>
      </c>
      <c r="C34" s="1">
        <f t="shared" si="7"/>
        <v>25</v>
      </c>
      <c r="D34" s="9">
        <f>SUM($C$33:C34)</f>
        <v>30</v>
      </c>
      <c r="E34" s="96">
        <f>D34/(B8-((1-B8)/-X8))</f>
        <v>37.739715601029829</v>
      </c>
      <c r="F34" s="9">
        <f t="shared" si="8"/>
        <v>3.5317963890220949</v>
      </c>
      <c r="G34" s="259">
        <f t="shared" ref="G34:G42" si="9">(B8-((1-B8)/-X8))</f>
        <v>0.79491854992095834</v>
      </c>
    </row>
    <row r="35" spans="1:7" x14ac:dyDescent="0.2">
      <c r="A35" s="97">
        <v>3</v>
      </c>
      <c r="B35" s="93">
        <f t="shared" ref="B35:B42" si="10">C34</f>
        <v>25</v>
      </c>
      <c r="C35" s="1">
        <f t="shared" si="7"/>
        <v>125</v>
      </c>
      <c r="D35" s="9">
        <f>SUM($C$33:C35)</f>
        <v>155</v>
      </c>
      <c r="E35" s="96">
        <f t="shared" ref="E35:E42" si="11">D35/(B9-((1-B9)/-X9))</f>
        <v>171.02545294505686</v>
      </c>
      <c r="F35" s="9">
        <f t="shared" si="8"/>
        <v>1.4056121513899931</v>
      </c>
      <c r="G35" s="259">
        <f t="shared" si="9"/>
        <v>0.90629784824949333</v>
      </c>
    </row>
    <row r="36" spans="1:7" x14ac:dyDescent="0.2">
      <c r="A36" s="97">
        <v>4</v>
      </c>
      <c r="B36" s="93">
        <f t="shared" si="10"/>
        <v>125</v>
      </c>
      <c r="C36" s="1">
        <f t="shared" si="7"/>
        <v>625</v>
      </c>
      <c r="D36" s="9">
        <f>SUM($C$33:C36)</f>
        <v>780</v>
      </c>
      <c r="E36" s="96">
        <f t="shared" si="11"/>
        <v>816.18003164551203</v>
      </c>
      <c r="F36" s="9">
        <f t="shared" si="8"/>
        <v>0.44381834663872044</v>
      </c>
      <c r="G36" s="259">
        <f t="shared" si="9"/>
        <v>0.95567150598799999</v>
      </c>
    </row>
    <row r="37" spans="1:7" x14ac:dyDescent="0.2">
      <c r="A37" s="97">
        <v>5</v>
      </c>
      <c r="B37" s="93">
        <f t="shared" si="10"/>
        <v>625</v>
      </c>
      <c r="C37" s="1">
        <f t="shared" si="7"/>
        <v>3125</v>
      </c>
      <c r="D37" s="9">
        <f>SUM($C$33:C37)</f>
        <v>3905</v>
      </c>
      <c r="E37" s="96">
        <f t="shared" si="11"/>
        <v>3990.008111841174</v>
      </c>
      <c r="F37" s="9">
        <f t="shared" si="8"/>
        <v>0.12358370829778551</v>
      </c>
      <c r="G37" s="259">
        <f t="shared" si="9"/>
        <v>0.97869475212621881</v>
      </c>
    </row>
    <row r="38" spans="1:7" x14ac:dyDescent="0.2">
      <c r="A38" s="97">
        <v>6</v>
      </c>
      <c r="B38" s="93">
        <f t="shared" si="10"/>
        <v>3125</v>
      </c>
      <c r="C38" s="1">
        <f t="shared" si="7"/>
        <v>15625</v>
      </c>
      <c r="D38" s="9">
        <f>SUM($C$33:C38)</f>
        <v>19530</v>
      </c>
      <c r="E38" s="96">
        <f t="shared" si="11"/>
        <v>19733.581009787576</v>
      </c>
      <c r="F38" s="9">
        <f t="shared" si="8"/>
        <v>3.189052702182061E-2</v>
      </c>
      <c r="G38" s="259">
        <f t="shared" si="9"/>
        <v>0.98968352425813633</v>
      </c>
    </row>
    <row r="39" spans="1:7" x14ac:dyDescent="0.2">
      <c r="A39" s="97">
        <v>7</v>
      </c>
      <c r="B39" s="93">
        <f t="shared" si="10"/>
        <v>15625</v>
      </c>
      <c r="C39" s="1">
        <f t="shared" si="7"/>
        <v>78125</v>
      </c>
      <c r="D39" s="9">
        <f>SUM($C$33:C39)</f>
        <v>97655</v>
      </c>
      <c r="E39" s="96">
        <f t="shared" si="11"/>
        <v>98147.049644014769</v>
      </c>
      <c r="F39" s="9">
        <f t="shared" si="8"/>
        <v>7.8312820970958628E-3</v>
      </c>
      <c r="G39" s="259">
        <f t="shared" si="9"/>
        <v>0.9949866078929579</v>
      </c>
    </row>
    <row r="40" spans="1:7" x14ac:dyDescent="0.2">
      <c r="A40" s="97">
        <v>8</v>
      </c>
      <c r="B40" s="93">
        <f t="shared" si="10"/>
        <v>78125</v>
      </c>
      <c r="C40" s="1">
        <f t="shared" si="7"/>
        <v>390625</v>
      </c>
      <c r="D40" s="9">
        <f>SUM($C$33:C40)</f>
        <v>488280</v>
      </c>
      <c r="E40" s="96">
        <f>D40/(B14-((1-B14)/-X14))</f>
        <v>489474.57883096719</v>
      </c>
      <c r="F40" s="9">
        <f t="shared" si="8"/>
        <v>1.8584527193741573E-3</v>
      </c>
      <c r="G40" s="259">
        <f t="shared" si="9"/>
        <v>0.99755946706400922</v>
      </c>
    </row>
    <row r="41" spans="1:7" x14ac:dyDescent="0.2">
      <c r="A41" s="97">
        <v>9</v>
      </c>
      <c r="B41" s="93">
        <f t="shared" si="10"/>
        <v>390625</v>
      </c>
      <c r="C41" s="1">
        <f t="shared" si="7"/>
        <v>1953125</v>
      </c>
      <c r="D41" s="9">
        <f>SUM($C$33:C41)</f>
        <v>2441405</v>
      </c>
      <c r="E41" s="96">
        <f t="shared" si="11"/>
        <v>2444311.4299398614</v>
      </c>
      <c r="F41" s="9">
        <f t="shared" si="8"/>
        <v>4.3025719346754501E-4</v>
      </c>
      <c r="G41" s="259">
        <f t="shared" si="9"/>
        <v>0.99881094123103098</v>
      </c>
    </row>
    <row r="42" spans="1:7" ht="17" thickBot="1" x14ac:dyDescent="0.25">
      <c r="A42" s="129">
        <v>10</v>
      </c>
      <c r="B42" s="94">
        <f t="shared" si="10"/>
        <v>1953125</v>
      </c>
      <c r="C42" s="109">
        <f t="shared" si="7"/>
        <v>9765625</v>
      </c>
      <c r="D42" s="10">
        <f>SUM($C$33:C42)</f>
        <v>12207030</v>
      </c>
      <c r="E42" s="364">
        <f t="shared" si="11"/>
        <v>12214108.833861217</v>
      </c>
      <c r="F42" s="10">
        <f t="shared" si="8"/>
        <v>9.7774660264583638E-5</v>
      </c>
      <c r="G42" s="259">
        <f t="shared" si="9"/>
        <v>0.99942043795765168</v>
      </c>
    </row>
    <row r="43" spans="1:7" ht="17" thickBot="1" x14ac:dyDescent="0.25"/>
    <row r="44" spans="1:7" ht="17" thickBot="1" x14ac:dyDescent="0.25">
      <c r="A44" s="115" t="s">
        <v>130</v>
      </c>
      <c r="B44" s="116" t="s">
        <v>135</v>
      </c>
      <c r="C44" s="116" t="s">
        <v>134</v>
      </c>
      <c r="D44" s="154" t="s">
        <v>133</v>
      </c>
      <c r="E44" s="150" t="s">
        <v>146</v>
      </c>
      <c r="F44" s="152" t="s">
        <v>147</v>
      </c>
      <c r="G44" s="260" t="s">
        <v>46</v>
      </c>
    </row>
    <row r="45" spans="1:7" x14ac:dyDescent="0.2">
      <c r="A45" s="95">
        <v>1</v>
      </c>
      <c r="B45" s="107">
        <v>1</v>
      </c>
      <c r="C45" s="108">
        <f t="shared" ref="C45:C54" si="12">B45*$O$2</f>
        <v>5</v>
      </c>
      <c r="D45" s="57">
        <f>SUM(C45:C45)</f>
        <v>5</v>
      </c>
      <c r="E45" s="57">
        <f t="shared" ref="E45:E54" si="13">D45/R7</f>
        <v>14.516091898240006</v>
      </c>
      <c r="F45" s="8">
        <f t="shared" ref="F45:F54" si="14">U7/E45</f>
        <v>3.3969987129461514</v>
      </c>
      <c r="G45" s="256">
        <f>E45*U7</f>
        <v>715.80511961768468</v>
      </c>
    </row>
    <row r="46" spans="1:7" x14ac:dyDescent="0.2">
      <c r="A46" s="97">
        <v>2</v>
      </c>
      <c r="B46" s="93">
        <f t="shared" ref="B46:B54" si="15">B45*$O$2*2</f>
        <v>10</v>
      </c>
      <c r="C46" s="1">
        <f t="shared" si="12"/>
        <v>50</v>
      </c>
      <c r="D46" s="9">
        <f>SUM($C$45:C46)</f>
        <v>55</v>
      </c>
      <c r="E46" s="9">
        <f t="shared" si="13"/>
        <v>75.925103894181817</v>
      </c>
      <c r="F46" s="9">
        <f t="shared" si="14"/>
        <v>1.755532550448732</v>
      </c>
      <c r="G46" s="257">
        <f t="shared" ref="G46:G54" si="16">E46*U8</f>
        <v>10119.980511069796</v>
      </c>
    </row>
    <row r="47" spans="1:7" x14ac:dyDescent="0.2">
      <c r="A47" s="97">
        <v>3</v>
      </c>
      <c r="B47" s="93">
        <f t="shared" si="15"/>
        <v>100</v>
      </c>
      <c r="C47" s="1">
        <f t="shared" si="12"/>
        <v>500</v>
      </c>
      <c r="D47" s="9">
        <f>SUM($C$45:C47)</f>
        <v>555</v>
      </c>
      <c r="E47" s="9">
        <f t="shared" si="13"/>
        <v>634.95557550846149</v>
      </c>
      <c r="F47" s="9">
        <f t="shared" si="14"/>
        <v>0.37860200639083275</v>
      </c>
      <c r="G47" s="257">
        <f t="shared" si="16"/>
        <v>152640.4343880587</v>
      </c>
    </row>
    <row r="48" spans="1:7" x14ac:dyDescent="0.2">
      <c r="A48" s="97">
        <v>4</v>
      </c>
      <c r="B48" s="93">
        <f t="shared" si="15"/>
        <v>1000</v>
      </c>
      <c r="C48" s="1">
        <f t="shared" si="12"/>
        <v>5000</v>
      </c>
      <c r="D48" s="9">
        <f>SUM($C$45:C48)</f>
        <v>5555</v>
      </c>
      <c r="E48" s="9">
        <f t="shared" si="13"/>
        <v>5906.8820595292364</v>
      </c>
      <c r="F48" s="9">
        <f t="shared" si="14"/>
        <v>6.1324344815734975E-2</v>
      </c>
      <c r="G48" s="257">
        <f t="shared" si="16"/>
        <v>2139683.3934659772</v>
      </c>
    </row>
    <row r="49" spans="1:7" x14ac:dyDescent="0.2">
      <c r="A49" s="97">
        <v>5</v>
      </c>
      <c r="B49" s="93">
        <f t="shared" si="15"/>
        <v>10000</v>
      </c>
      <c r="C49" s="1">
        <f t="shared" si="12"/>
        <v>50000</v>
      </c>
      <c r="D49" s="9">
        <f>SUM($C$45:C49)</f>
        <v>55555</v>
      </c>
      <c r="E49" s="9">
        <f t="shared" si="13"/>
        <v>57192.500823059381</v>
      </c>
      <c r="F49" s="9">
        <f t="shared" si="14"/>
        <v>8.6217596975714898E-3</v>
      </c>
      <c r="G49" s="257">
        <f t="shared" si="16"/>
        <v>28201622.075756922</v>
      </c>
    </row>
    <row r="50" spans="1:7" x14ac:dyDescent="0.2">
      <c r="A50" s="97">
        <v>6</v>
      </c>
      <c r="B50" s="93">
        <f t="shared" si="15"/>
        <v>100000</v>
      </c>
      <c r="C50" s="1">
        <f t="shared" si="12"/>
        <v>500000</v>
      </c>
      <c r="D50" s="9">
        <f>SUM($C$45:C50)</f>
        <v>555555</v>
      </c>
      <c r="E50" s="9">
        <f t="shared" si="13"/>
        <v>563365.47484680975</v>
      </c>
      <c r="F50" s="9">
        <f t="shared" si="14"/>
        <v>1.1170622385069651E-3</v>
      </c>
      <c r="G50" s="257">
        <f t="shared" si="16"/>
        <v>354533948.56285697</v>
      </c>
    </row>
    <row r="51" spans="1:7" x14ac:dyDescent="0.2">
      <c r="A51" s="97">
        <v>7</v>
      </c>
      <c r="B51" s="93">
        <f t="shared" si="15"/>
        <v>1000000</v>
      </c>
      <c r="C51" s="1">
        <f t="shared" si="12"/>
        <v>5000000</v>
      </c>
      <c r="D51" s="9">
        <f>SUM($C$45:C51)</f>
        <v>5555555</v>
      </c>
      <c r="E51" s="9">
        <f t="shared" si="13"/>
        <v>5593238.4674231326</v>
      </c>
      <c r="F51" s="9">
        <f t="shared" si="14"/>
        <v>1.3741899925001093E-4</v>
      </c>
      <c r="G51" s="257">
        <f t="shared" si="16"/>
        <v>4299059472.997282</v>
      </c>
    </row>
    <row r="52" spans="1:7" x14ac:dyDescent="0.2">
      <c r="A52" s="97">
        <v>8</v>
      </c>
      <c r="B52" s="93">
        <f t="shared" si="15"/>
        <v>10000000</v>
      </c>
      <c r="C52" s="1">
        <f t="shared" si="12"/>
        <v>50000000</v>
      </c>
      <c r="D52" s="9">
        <f>SUM($C$45:C52)</f>
        <v>55555555</v>
      </c>
      <c r="E52" s="9">
        <f t="shared" si="13"/>
        <v>55738362.803138405</v>
      </c>
      <c r="F52" s="9">
        <f t="shared" si="14"/>
        <v>1.6320274158495944E-5</v>
      </c>
      <c r="G52" s="257">
        <f t="shared" si="16"/>
        <v>50703257981.784073</v>
      </c>
    </row>
    <row r="53" spans="1:7" x14ac:dyDescent="0.2">
      <c r="A53" s="97">
        <v>9</v>
      </c>
      <c r="B53" s="93">
        <f t="shared" si="15"/>
        <v>100000000</v>
      </c>
      <c r="C53" s="1">
        <f t="shared" si="12"/>
        <v>500000000</v>
      </c>
      <c r="D53" s="9">
        <f>SUM($C$45:C53)</f>
        <v>555555555</v>
      </c>
      <c r="E53" s="9">
        <f t="shared" si="13"/>
        <v>556444717.6111722</v>
      </c>
      <c r="F53" s="9">
        <f t="shared" si="14"/>
        <v>1.8900037012148483E-6</v>
      </c>
      <c r="G53" s="257">
        <f t="shared" si="16"/>
        <v>585203213911.27515</v>
      </c>
    </row>
    <row r="54" spans="1:7" ht="17" thickBot="1" x14ac:dyDescent="0.25">
      <c r="A54" s="129">
        <v>10</v>
      </c>
      <c r="B54" s="94">
        <f t="shared" si="15"/>
        <v>1000000000</v>
      </c>
      <c r="C54" s="109">
        <f t="shared" si="12"/>
        <v>5000000000</v>
      </c>
      <c r="D54" s="10">
        <f>SUM($C$45:C54)</f>
        <v>5555555555</v>
      </c>
      <c r="E54" s="10">
        <f t="shared" si="13"/>
        <v>5559885891.6545811</v>
      </c>
      <c r="F54" s="10">
        <f t="shared" si="14"/>
        <v>2.1479403803196333E-7</v>
      </c>
      <c r="G54" s="258">
        <f t="shared" si="16"/>
        <v>6639784428011.4561</v>
      </c>
    </row>
  </sheetData>
  <mergeCells count="2">
    <mergeCell ref="A18:F18"/>
    <mergeCell ref="A31:G31"/>
  </mergeCells>
  <conditionalFormatting sqref="F45:F54">
    <cfRule type="cellIs" dxfId="541" priority="73" operator="equal">
      <formula>MAX($F$45:$F$54)</formula>
    </cfRule>
  </conditionalFormatting>
  <conditionalFormatting sqref="F21:F30">
    <cfRule type="cellIs" dxfId="540" priority="71" operator="equal">
      <formula>MAX($F$21:$F$30)</formula>
    </cfRule>
  </conditionalFormatting>
  <conditionalFormatting sqref="E21:E30">
    <cfRule type="cellIs" dxfId="539" priority="63" stopIfTrue="1" operator="lessThan">
      <formula>0</formula>
    </cfRule>
    <cfRule type="cellIs" dxfId="538" priority="64" operator="equal">
      <formula>MIN($E$21:$E$30)</formula>
    </cfRule>
  </conditionalFormatting>
  <conditionalFormatting sqref="E45:E54">
    <cfRule type="cellIs" dxfId="537" priority="59" stopIfTrue="1" operator="lessThan">
      <formula>0</formula>
    </cfRule>
    <cfRule type="cellIs" dxfId="536" priority="60" operator="equal">
      <formula>MIN($E$45:$E$54)</formula>
    </cfRule>
  </conditionalFormatting>
  <conditionalFormatting sqref="R7:R16">
    <cfRule type="cellIs" dxfId="535" priority="31" operator="lessThanOrEqual">
      <formula>0</formula>
    </cfRule>
    <cfRule type="cellIs" dxfId="534" priority="32" operator="greaterThan">
      <formula>0</formula>
    </cfRule>
  </conditionalFormatting>
  <conditionalFormatting sqref="U7:U16">
    <cfRule type="cellIs" dxfId="533" priority="13" operator="lessThanOrEqual">
      <formula>0</formula>
    </cfRule>
    <cfRule type="cellIs" dxfId="532" priority="14" operator="greaterThan">
      <formula>0</formula>
    </cfRule>
  </conditionalFormatting>
  <conditionalFormatting sqref="S7:T16">
    <cfRule type="cellIs" dxfId="531" priority="5" operator="lessThanOrEqual">
      <formula>0</formula>
    </cfRule>
    <cfRule type="cellIs" dxfId="530" priority="6" operator="greaterThan">
      <formula>0</formula>
    </cfRule>
  </conditionalFormatting>
  <conditionalFormatting sqref="E33:E42">
    <cfRule type="cellIs" dxfId="529" priority="3" stopIfTrue="1" operator="lessThan">
      <formula>0</formula>
    </cfRule>
    <cfRule type="cellIs" dxfId="528" priority="4" operator="equal">
      <formula>MIN($E$33:$E$42)</formula>
    </cfRule>
  </conditionalFormatting>
  <conditionalFormatting sqref="F33:F42">
    <cfRule type="cellIs" dxfId="527" priority="1" operator="lessThanOrEqual">
      <formula>0</formula>
    </cfRule>
    <cfRule type="cellIs" dxfId="526" priority="2" operator="equal">
      <formula>MAX($F$33:$F$42)</formula>
    </cfRule>
  </conditionalFormatting>
  <pageMargins left="0.25" right="0.25" top="0.75" bottom="0.75" header="0.3" footer="0.3"/>
  <pageSetup paperSize="9" scale="69" orientation="portrait" r:id="rId1"/>
  <drawing r:id="rId2"/>
  <legacyDrawing r:id="rId3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 codeName="Sheet24">
    <pageSetUpPr fitToPage="1"/>
  </sheetPr>
  <dimension ref="A1:X54"/>
  <sheetViews>
    <sheetView topLeftCell="A14" zoomScale="90" zoomScaleNormal="90" workbookViewId="0">
      <selection activeCell="B34" sqref="B34:B42"/>
    </sheetView>
  </sheetViews>
  <sheetFormatPr baseColWidth="10" defaultColWidth="8.6640625" defaultRowHeight="16" x14ac:dyDescent="0.2"/>
  <cols>
    <col min="14" max="14" width="5.6640625" bestFit="1" customWidth="1"/>
    <col min="19" max="19" width="8.6640625" customWidth="1"/>
  </cols>
  <sheetData>
    <row r="1" spans="1:24" x14ac:dyDescent="0.2">
      <c r="C1" t="s">
        <v>93</v>
      </c>
      <c r="D1">
        <f>C2+E2</f>
        <v>1</v>
      </c>
    </row>
    <row r="2" spans="1:24" x14ac:dyDescent="0.2">
      <c r="A2" t="s">
        <v>39</v>
      </c>
      <c r="B2" s="133" t="s">
        <v>122</v>
      </c>
      <c r="C2" s="139">
        <f>Analysis!B12</f>
        <v>0.68615430611814143</v>
      </c>
      <c r="D2" s="133" t="s">
        <v>123</v>
      </c>
      <c r="E2" s="139">
        <f>Analysis!I12</f>
        <v>0.31384569388185857</v>
      </c>
      <c r="F2" s="133" t="s">
        <v>46</v>
      </c>
      <c r="G2" s="139">
        <f>Analysis!S12</f>
        <v>177.48372480480478</v>
      </c>
      <c r="H2" t="s">
        <v>150</v>
      </c>
      <c r="I2" s="153">
        <f>Analysis!T12</f>
        <v>-177.71729623771654</v>
      </c>
      <c r="J2" t="s">
        <v>47</v>
      </c>
      <c r="K2" s="153">
        <f>G2*C2+I2*E2</f>
        <v>66.00541388817004</v>
      </c>
      <c r="L2" t="s">
        <v>46</v>
      </c>
      <c r="M2" s="160">
        <v>1</v>
      </c>
      <c r="N2" t="s">
        <v>150</v>
      </c>
      <c r="O2" s="160">
        <v>6</v>
      </c>
    </row>
    <row r="4" spans="1:24" x14ac:dyDescent="0.2">
      <c r="A4" t="s">
        <v>120</v>
      </c>
      <c r="B4">
        <f>$C$2</f>
        <v>0.68615430611814143</v>
      </c>
      <c r="C4" t="s">
        <v>121</v>
      </c>
      <c r="D4">
        <f>$E$2</f>
        <v>0.31384569388185857</v>
      </c>
      <c r="E4" t="s">
        <v>46</v>
      </c>
      <c r="F4">
        <f>G2</f>
        <v>177.48372480480478</v>
      </c>
      <c r="G4" t="s">
        <v>150</v>
      </c>
      <c r="H4">
        <f>I2</f>
        <v>-177.71729623771654</v>
      </c>
      <c r="I4" t="s">
        <v>47</v>
      </c>
      <c r="J4">
        <f>B4*F4+D4*H4</f>
        <v>66.00541388817004</v>
      </c>
    </row>
    <row r="5" spans="1:24" ht="17" thickBot="1" x14ac:dyDescent="0.25"/>
    <row r="6" spans="1:24" ht="17" thickBot="1" x14ac:dyDescent="0.25">
      <c r="A6" s="102"/>
      <c r="B6" s="102">
        <v>1</v>
      </c>
      <c r="C6" s="138">
        <v>0</v>
      </c>
      <c r="D6" s="29">
        <v>-1</v>
      </c>
      <c r="E6" s="19">
        <v>-2</v>
      </c>
      <c r="F6" s="19">
        <v>-3</v>
      </c>
      <c r="G6" s="19">
        <v>-4</v>
      </c>
      <c r="H6" s="19">
        <v>-5</v>
      </c>
      <c r="I6" s="19">
        <v>-6</v>
      </c>
      <c r="J6" s="19">
        <v>-7</v>
      </c>
      <c r="K6" s="19">
        <v>-8</v>
      </c>
      <c r="L6" s="19">
        <v>-9</v>
      </c>
      <c r="M6" s="233">
        <v>-10</v>
      </c>
      <c r="N6" s="103" t="s">
        <v>131</v>
      </c>
      <c r="R6" s="166" t="s">
        <v>48</v>
      </c>
      <c r="S6" s="148" t="s">
        <v>127</v>
      </c>
      <c r="T6" s="149" t="s">
        <v>132</v>
      </c>
      <c r="U6" s="164" t="s">
        <v>47</v>
      </c>
      <c r="V6" s="159" t="s">
        <v>46</v>
      </c>
      <c r="W6" s="152" t="s">
        <v>196</v>
      </c>
      <c r="X6" s="260" t="s">
        <v>250</v>
      </c>
    </row>
    <row r="7" spans="1:24" x14ac:dyDescent="0.2">
      <c r="A7" s="100">
        <v>1</v>
      </c>
      <c r="B7" s="95">
        <f>C7*B4</f>
        <v>0.68615430611814143</v>
      </c>
      <c r="C7" s="95">
        <v>1</v>
      </c>
      <c r="D7" s="107">
        <f>C7*D4</f>
        <v>0.31384569388185857</v>
      </c>
      <c r="E7" s="108"/>
      <c r="F7" s="108"/>
      <c r="G7" s="108"/>
      <c r="H7" s="108"/>
      <c r="I7" s="108"/>
      <c r="J7" s="108"/>
      <c r="K7" s="108"/>
      <c r="L7" s="108"/>
      <c r="M7" s="236"/>
      <c r="N7" s="95">
        <f>B7+D7</f>
        <v>1</v>
      </c>
      <c r="R7" s="265">
        <f>B7-D7</f>
        <v>0.37230861223628287</v>
      </c>
      <c r="S7" s="266">
        <f>IF(Rules!B23=Rules!D23,SUM(C7)*B4*F4,SUM(C7)*B4*F4*POWER(O2,A7-1))</f>
        <v>121.78122204070399</v>
      </c>
      <c r="T7" s="252">
        <f>IF(Rules!B23=Rules!D23,SUM(C7)*D4*H4,SUM(C7)*D4*H4*POWER(O2,A7-1))</f>
        <v>-55.775808152533962</v>
      </c>
      <c r="U7" s="263">
        <f>S7+T7</f>
        <v>66.00541388817004</v>
      </c>
      <c r="V7" s="280">
        <f>S7/B4</f>
        <v>177.48372480480478</v>
      </c>
      <c r="W7" s="57">
        <f>T7/D4</f>
        <v>-177.71729623771654</v>
      </c>
      <c r="X7" s="96">
        <f>S7/T7</f>
        <v>-2.1834057824435367</v>
      </c>
    </row>
    <row r="8" spans="1:24" x14ac:dyDescent="0.2">
      <c r="A8" s="98">
        <v>2</v>
      </c>
      <c r="B8" s="97">
        <f>C8*B4</f>
        <v>0.87446799269113085</v>
      </c>
      <c r="C8" s="97">
        <f>1/(1-B4*D4)</f>
        <v>1.2744480139436241</v>
      </c>
      <c r="D8" s="93">
        <f>C8*D4</f>
        <v>0.39998002125249327</v>
      </c>
      <c r="E8" s="1">
        <f>D8*D4</f>
        <v>0.12553200730886929</v>
      </c>
      <c r="F8" s="1"/>
      <c r="G8" s="1"/>
      <c r="H8" s="1"/>
      <c r="I8" s="1"/>
      <c r="J8" s="1"/>
      <c r="K8" s="1"/>
      <c r="L8" s="1"/>
      <c r="M8" s="235"/>
      <c r="N8" s="97">
        <f>B8+E8</f>
        <v>1.0000000000000002</v>
      </c>
      <c r="R8" s="267">
        <f>B8-E8</f>
        <v>0.74893598538226158</v>
      </c>
      <c r="S8" s="268">
        <f>IF(Rules!B23=Rules!D23,SUM(C8:D8)*B4*F4,SUM(C8:D8)*B4*F4*POWER(O2,A8-1))</f>
        <v>203.9138923453981</v>
      </c>
      <c r="T8" s="253">
        <f>IF(Rules!B23=Rules!D23,SUM(C8:D8)*D4*H4,SUM(C8:D8)*D4*H4*POWER(O2,A8-1))</f>
        <v>-93.392576856323032</v>
      </c>
      <c r="U8" s="264">
        <f>S8+T8+U7</f>
        <v>176.52672937724509</v>
      </c>
      <c r="V8" s="93">
        <f>S8/B4</f>
        <v>297.18372460419766</v>
      </c>
      <c r="W8" s="9">
        <f>T8/D4</f>
        <v>-297.57482315968605</v>
      </c>
      <c r="X8" s="97">
        <f t="shared" ref="X8:X16" si="0">S8/T8</f>
        <v>-2.1834057824435362</v>
      </c>
    </row>
    <row r="9" spans="1:24" x14ac:dyDescent="0.2">
      <c r="A9" s="98">
        <v>3</v>
      </c>
      <c r="B9" s="97">
        <f>C9*B4</f>
        <v>0.94569971456852531</v>
      </c>
      <c r="C9" s="97">
        <f>1/(1-D4*B4/(1-D4*B4))</f>
        <v>1.3782609919315956</v>
      </c>
      <c r="D9" s="93">
        <f>C9*D4*C8</f>
        <v>0.55127686084428196</v>
      </c>
      <c r="E9" s="1">
        <f>D9*(D4)</f>
        <v>0.17301586891268647</v>
      </c>
      <c r="F9" s="1">
        <f>E9*D4</f>
        <v>5.4300285431474769E-2</v>
      </c>
      <c r="G9" s="1"/>
      <c r="H9" s="1"/>
      <c r="I9" s="1"/>
      <c r="J9" s="1"/>
      <c r="K9" s="1"/>
      <c r="L9" s="1"/>
      <c r="M9" s="235"/>
      <c r="N9" s="97">
        <f>B9+F9</f>
        <v>1</v>
      </c>
      <c r="R9" s="267">
        <f>B9-F9</f>
        <v>0.8913994291370505</v>
      </c>
      <c r="S9" s="268">
        <f>IF(Rules!B23=Rules!D23,SUM(C9:E9)*B4*F4,SUM(C9:E9)*B4*F4*POWER(O2,A9-1))</f>
        <v>256.05156163346351</v>
      </c>
      <c r="T9" s="253">
        <f>IF(Rules!B23=Rules!D23,SUM(C9:E9)*D4*H4,SUM(C9:E9)*D4*H4*POWER(O2,A9-1))</f>
        <v>-117.27163301129762</v>
      </c>
      <c r="U9" s="264">
        <f t="shared" ref="U9:U16" si="1">S9+T9+U8</f>
        <v>315.30665799941096</v>
      </c>
      <c r="V9" s="93">
        <f>S9/B4</f>
        <v>373.16906612749113</v>
      </c>
      <c r="W9" s="9">
        <f>T9/D4</f>
        <v>-373.66016261303992</v>
      </c>
      <c r="X9" s="97">
        <f t="shared" si="0"/>
        <v>-2.1834057824435362</v>
      </c>
    </row>
    <row r="10" spans="1:24" x14ac:dyDescent="0.2">
      <c r="A10" s="98">
        <v>4</v>
      </c>
      <c r="B10" s="97">
        <f>C10*B4</f>
        <v>0.97576507047364258</v>
      </c>
      <c r="C10" s="97">
        <f>1/(1-D4*B4/(1-D4*B4/(1-D4*B4)))</f>
        <v>1.4220781852903452</v>
      </c>
      <c r="D10" s="93">
        <f>C10*D4*C9</f>
        <v>0.6151359563393487</v>
      </c>
      <c r="E10" s="1">
        <f>D10*D4*C8</f>
        <v>0.24604209288978546</v>
      </c>
      <c r="F10" s="1">
        <f>E10*D4</f>
        <v>7.7219251367139419E-2</v>
      </c>
      <c r="G10" s="1">
        <f>F10*D4</f>
        <v>2.4234929526357526E-2</v>
      </c>
      <c r="H10" s="1"/>
      <c r="I10" s="1"/>
      <c r="J10" s="1"/>
      <c r="K10" s="1"/>
      <c r="L10" s="1"/>
      <c r="M10" s="235"/>
      <c r="N10" s="97">
        <f>B10+G10</f>
        <v>1</v>
      </c>
      <c r="R10" s="267">
        <f>B10-G10</f>
        <v>0.95153014094728505</v>
      </c>
      <c r="S10" s="268">
        <f>IF(Rules!B23=Rules!D23,SUM(C10:F10)*B4*F4,SUM(C10:F10)*B4*F4*POWER(O2,A10-1))</f>
        <v>287.46158926839695</v>
      </c>
      <c r="T10" s="253">
        <f>IF(Rules!B23=Rules!D23,SUM(C10:F10)*D4*H4,SUM(C10:F10)*D4*H4*POWER(O2,A10-1))</f>
        <v>-131.65742784957141</v>
      </c>
      <c r="U10" s="264">
        <f t="shared" si="1"/>
        <v>471.11081941823647</v>
      </c>
      <c r="V10" s="93">
        <f>S10/B4</f>
        <v>418.9459815455885</v>
      </c>
      <c r="W10" s="9">
        <f>T10/D4</f>
        <v>-419.49732118718003</v>
      </c>
      <c r="X10" s="97">
        <f t="shared" si="0"/>
        <v>-2.1834057824435367</v>
      </c>
    </row>
    <row r="11" spans="1:24" x14ac:dyDescent="0.2">
      <c r="A11" s="98">
        <v>5</v>
      </c>
      <c r="B11" s="97">
        <f>C11*B4</f>
        <v>0.98903651895859879</v>
      </c>
      <c r="C11" s="97">
        <f>1/(1-D4*B4/(1-D4*B4/(1-D4*B4/(1-D4*B4))))</f>
        <v>1.441419969443881</v>
      </c>
      <c r="D11" s="93">
        <f>C11*D4*C10</f>
        <v>0.64332463632149484</v>
      </c>
      <c r="E11" s="1">
        <f>D11*D4*C9</f>
        <v>0.27827732644635844</v>
      </c>
      <c r="F11" s="1">
        <f>E11*D4*C8</f>
        <v>0.11130537094610146</v>
      </c>
      <c r="G11" s="1">
        <f>F11*D4</f>
        <v>3.4932711377356873E-2</v>
      </c>
      <c r="H11" s="1">
        <f>G11*D4</f>
        <v>1.0963481041401263E-2</v>
      </c>
      <c r="I11" s="1"/>
      <c r="J11" s="1"/>
      <c r="K11" s="1"/>
      <c r="L11" s="1"/>
      <c r="M11" s="235"/>
      <c r="N11" s="97">
        <f>B11+H11</f>
        <v>1</v>
      </c>
      <c r="R11" s="267">
        <f>B11-H11</f>
        <v>0.97807303791719757</v>
      </c>
      <c r="S11" s="268">
        <f>IF(Rules!B23=Rules!D23,SUM(C11:G11)*B4*F4,SUM(C11:G11)*B4*F4*POWER(O2,A11-1))</f>
        <v>305.58075098797048</v>
      </c>
      <c r="T11" s="253">
        <f>IF(Rules!B23=Rules!D23,SUM(C11:G11)*D4*H4,SUM(C11:G11)*D4*H4*POWER(O2,A11-1))</f>
        <v>-139.95600517553947</v>
      </c>
      <c r="U11" s="264">
        <f t="shared" si="1"/>
        <v>636.73556523066748</v>
      </c>
      <c r="V11" s="93">
        <f>S11/B4</f>
        <v>445.35281388346465</v>
      </c>
      <c r="W11" s="9">
        <f>T11/D4</f>
        <v>-445.93890534060773</v>
      </c>
      <c r="X11" s="97">
        <f t="shared" si="0"/>
        <v>-2.1834057824435371</v>
      </c>
    </row>
    <row r="12" spans="1:24" x14ac:dyDescent="0.2">
      <c r="A12" s="98">
        <v>6</v>
      </c>
      <c r="B12" s="97">
        <f>C12*B4</f>
        <v>0.99501034581289061</v>
      </c>
      <c r="C12" s="97">
        <f>1/(1-D4*B4/(1-D4*B4/(1-D4*B4/(1-D4*B4/(1-D4*B4)))))</f>
        <v>1.4501262135073893</v>
      </c>
      <c r="D12" s="93">
        <f>C12*D4*C11</f>
        <v>0.65601310010562985</v>
      </c>
      <c r="E12" s="1">
        <f>D12*D4*C10</f>
        <v>0.29278725006870504</v>
      </c>
      <c r="F12" s="1">
        <f>E12*D4*C9</f>
        <v>0.12664842688533973</v>
      </c>
      <c r="G12" s="1">
        <f>F12*D4*C8</f>
        <v>5.0656840477193023E-2</v>
      </c>
      <c r="H12" s="1">
        <f>G12*D4</f>
        <v>1.5898431249427265E-2</v>
      </c>
      <c r="I12" s="1">
        <f>H12*D4</f>
        <v>4.9896541871095237E-3</v>
      </c>
      <c r="J12" s="1"/>
      <c r="K12" s="1"/>
      <c r="L12" s="1"/>
      <c r="M12" s="235"/>
      <c r="N12" s="97">
        <f>B12+I12</f>
        <v>1.0000000000000002</v>
      </c>
      <c r="R12" s="267">
        <f>B12-I12</f>
        <v>0.9900206916257811</v>
      </c>
      <c r="S12" s="268">
        <f>IF(Rules!B23=Rules!D23,SUM(C12:H12)*B4*F4,SUM(C12:H12)*B4*F4*POWER(O2,A12-1))</f>
        <v>315.67279103081546</v>
      </c>
      <c r="T12" s="253">
        <f>IF(Rules!B23=Rules!D23,SUM(C12:H12)*D4*H4,SUM(C12:H12)*D4*H4*POWER(O2,A12-1))</f>
        <v>-144.57816021607007</v>
      </c>
      <c r="U12" s="264">
        <f t="shared" si="1"/>
        <v>807.83019604541289</v>
      </c>
      <c r="V12" s="93">
        <f>S12/B4</f>
        <v>460.06093413113871</v>
      </c>
      <c r="W12" s="9">
        <f>T12/D4</f>
        <v>-460.6663817107966</v>
      </c>
      <c r="X12" s="97">
        <f t="shared" si="0"/>
        <v>-2.1834057824435367</v>
      </c>
    </row>
    <row r="13" spans="1:24" x14ac:dyDescent="0.2">
      <c r="A13" s="98">
        <v>7</v>
      </c>
      <c r="B13" s="97">
        <f>C13*B4</f>
        <v>0.99772293836778936</v>
      </c>
      <c r="C13" s="97">
        <f>1/(1-D4*B4/(1-D4*B4/(1-D4*B4/(1-D4*B4/(1-D4*B4/(1-D4*B4))))))</f>
        <v>1.4540795408139613</v>
      </c>
      <c r="D13" s="93">
        <f>C13*D4*C12</f>
        <v>0.66177467191436445</v>
      </c>
      <c r="E13" s="1">
        <f>D13*D4*C11</f>
        <v>0.29937590952438575</v>
      </c>
      <c r="F13" s="1">
        <f>E13*D4*C10</f>
        <v>0.13361539468091196</v>
      </c>
      <c r="G13" s="1">
        <f>F13*D4*C9</f>
        <v>5.7796845798546062E-2</v>
      </c>
      <c r="H13" s="1">
        <f>G13*D4*C8</f>
        <v>2.311758361082953E-2</v>
      </c>
      <c r="I13" s="1">
        <f>H13*D4</f>
        <v>7.255354069212675E-3</v>
      </c>
      <c r="J13" s="1">
        <f>I13*D4</f>
        <v>2.277061632210618E-3</v>
      </c>
      <c r="K13" s="1"/>
      <c r="L13" s="1"/>
      <c r="M13" s="235"/>
      <c r="N13" s="97">
        <f>B13+J13</f>
        <v>1</v>
      </c>
      <c r="R13" s="267">
        <f>B13-J13</f>
        <v>0.99544587673557872</v>
      </c>
      <c r="S13" s="268">
        <f>IF(Rules!B23=Rules!D23,SUM(C13:I13)*B4*F4,SUM(C13:I13)*B4*F4*POWER(O2,A13-1))</f>
        <v>321.13894582423325</v>
      </c>
      <c r="T13" s="253">
        <f>IF(Rules!B23=Rules!D23,SUM(C13:I13)*D4*H4,SUM(C13:I13)*D4*H4*POWER(O2,A13-1))</f>
        <v>-147.0816594910882</v>
      </c>
      <c r="U13" s="264">
        <f t="shared" si="1"/>
        <v>981.88748237855793</v>
      </c>
      <c r="V13" s="93">
        <f>S13/B4</f>
        <v>468.02729788442053</v>
      </c>
      <c r="W13" s="9">
        <f>T13/D4</f>
        <v>-468.64322932674804</v>
      </c>
      <c r="X13" s="97">
        <f t="shared" si="0"/>
        <v>-2.1834057824435367</v>
      </c>
    </row>
    <row r="14" spans="1:24" x14ac:dyDescent="0.2">
      <c r="A14" s="98">
        <v>8</v>
      </c>
      <c r="B14" s="97">
        <f>C14*B4</f>
        <v>0.99895955991928054</v>
      </c>
      <c r="C14" s="97">
        <f>1/(1-D4*B4/(1-D4*B4/(1-D4*B4/(1-D4*B4/(1-D4*B4/(1-D4*B4/(1-D4*B4)))))))</f>
        <v>1.4558817907458859</v>
      </c>
      <c r="D14" s="93">
        <f>C14*D4*C13</f>
        <v>0.66440126758804119</v>
      </c>
      <c r="E14" s="1">
        <f>D14*D4*C12</f>
        <v>0.30237955939565625</v>
      </c>
      <c r="F14" s="1">
        <f>E14*D4*C11</f>
        <v>0.13679150843562629</v>
      </c>
      <c r="G14" s="1">
        <f>F14*D4*C10</f>
        <v>6.1051844210379624E-2</v>
      </c>
      <c r="H14" s="1">
        <f>G14*D4*C9</f>
        <v>2.6408663717012976E-2</v>
      </c>
      <c r="I14" s="1">
        <f>H14*D4*C8</f>
        <v>1.0562937874780798E-2</v>
      </c>
      <c r="J14" s="1">
        <f>I14*D4</f>
        <v>3.315132566741544E-3</v>
      </c>
      <c r="K14" s="1">
        <f>J14*D4</f>
        <v>1.0404400807193467E-3</v>
      </c>
      <c r="L14" s="1"/>
      <c r="M14" s="235"/>
      <c r="N14" s="97">
        <f>B14+K14</f>
        <v>0.99999999999999989</v>
      </c>
      <c r="R14" s="267">
        <f>B14-K14</f>
        <v>0.99791911983856119</v>
      </c>
      <c r="S14" s="268">
        <f>IF(Rules!B23=Rules!D23,SUM(C14:J14)*B4*F4,SUM(C14:J14)*B4*F4*POWER(O2,A14-1))</f>
        <v>324.03458715515552</v>
      </c>
      <c r="T14" s="253">
        <f>IF(Rules!B23=Rules!D23,SUM(C14:J14)*D4*H4,SUM(C14:J14)*D4*H4*POWER(O2,A14-1))</f>
        <v>-148.4078634217573</v>
      </c>
      <c r="U14" s="264">
        <f t="shared" si="1"/>
        <v>1157.5142061119561</v>
      </c>
      <c r="V14" s="93">
        <f>S14/B4</f>
        <v>472.24740013416681</v>
      </c>
      <c r="W14" s="9">
        <f>T14/D4</f>
        <v>-472.86888529884595</v>
      </c>
      <c r="X14" s="97">
        <f t="shared" si="0"/>
        <v>-2.1834057824435367</v>
      </c>
    </row>
    <row r="15" spans="1:24" x14ac:dyDescent="0.2">
      <c r="A15" s="98">
        <v>9</v>
      </c>
      <c r="B15" s="97">
        <f>C15*B4</f>
        <v>0.99952433102533678</v>
      </c>
      <c r="C15" s="97">
        <f>1/(1-D4*B4/(1-D4*B4/(1-D4*B4/(1-D4*B4/(1-D4*B4/(1-D4*B4/(1-D4*B4/(1-D4*B4))))))))</f>
        <v>1.4567048870975672</v>
      </c>
      <c r="D15" s="93">
        <f>C15*D4*C14</f>
        <v>0.66560084666863872</v>
      </c>
      <c r="E15" s="1">
        <f>D15*D4*C13</f>
        <v>0.30375134097099543</v>
      </c>
      <c r="F15" s="1">
        <f>E15*D4*C12</f>
        <v>0.13824205510938214</v>
      </c>
      <c r="G15" s="1">
        <f>F15*D4*C11</f>
        <v>6.2538417892558831E-2</v>
      </c>
      <c r="H15" s="1">
        <f>G15*D4*C10</f>
        <v>2.7911716085336543E-2</v>
      </c>
      <c r="I15" s="1">
        <f>H15*D4*C9</f>
        <v>1.207352756326853E-2</v>
      </c>
      <c r="J15" s="1">
        <f>I15*D4*C8</f>
        <v>4.8291698113487099E-3</v>
      </c>
      <c r="K15" s="1">
        <f>J15*D4</f>
        <v>1.5156141503160599E-3</v>
      </c>
      <c r="L15" s="1">
        <f>K15*D4</f>
        <v>4.7566897466310733E-4</v>
      </c>
      <c r="M15" s="235"/>
      <c r="N15" s="97">
        <f>B15+L15</f>
        <v>0.99999999999999989</v>
      </c>
      <c r="R15" s="267">
        <f>B15-L15</f>
        <v>0.99904866205067366</v>
      </c>
      <c r="S15" s="268">
        <f>IF(Rules!B23=Rules!D23,SUM(C15:K15)*B4*F4,SUM(C15:K15)*B4*F4*POWER(O2,A15-1))</f>
        <v>325.541614045637</v>
      </c>
      <c r="T15" s="253">
        <f>IF(Rules!B23=Rules!D23,SUM(C15:K15)*D4*H4,SUM(C15:K15)*D4*H4*POWER(O2,A15-1))</f>
        <v>-149.09808184226316</v>
      </c>
      <c r="U15" s="264">
        <f t="shared" si="1"/>
        <v>1333.9577383153301</v>
      </c>
      <c r="V15" s="93">
        <f>S15/B4</f>
        <v>474.44373830044219</v>
      </c>
      <c r="W15" s="9">
        <f>T15/D4</f>
        <v>-475.06811388142984</v>
      </c>
      <c r="X15" s="97">
        <f t="shared" si="0"/>
        <v>-2.1834057824435362</v>
      </c>
    </row>
    <row r="16" spans="1:24" ht="17" thickBot="1" x14ac:dyDescent="0.25">
      <c r="A16" s="99">
        <v>10</v>
      </c>
      <c r="B16" s="129">
        <f>C16*B4</f>
        <v>0.99978247722876246</v>
      </c>
      <c r="C16" s="129">
        <f>1/(1-D4*B4/(1-D4*B4/(1-D4*B4/(1-D4*B4/(1-D4*B4/(1-D4*B4/(1-D4*B4/(1-D4*B4/(1-D4*B4)))))))))</f>
        <v>1.4570811088907176</v>
      </c>
      <c r="D16" s="94">
        <f>C16*D4*C15</f>
        <v>0.66614915160500032</v>
      </c>
      <c r="E16" s="109">
        <f>D16*D4*C14</f>
        <v>0.30437835641460731</v>
      </c>
      <c r="F16" s="109">
        <f>E16*D4*C13</f>
        <v>0.13890507259152018</v>
      </c>
      <c r="G16" s="109">
        <f>F16*D4*C12</f>
        <v>6.3217902639657056E-2</v>
      </c>
      <c r="H16" s="109">
        <f>G16*D4*C11</f>
        <v>2.8598732928570687E-2</v>
      </c>
      <c r="I16" s="109">
        <f>H16*D4*C10</f>
        <v>1.2763989573161385E-2</v>
      </c>
      <c r="J16" s="109">
        <f>I16*D4*C9</f>
        <v>5.5212076340155989E-3</v>
      </c>
      <c r="K16" s="109">
        <f>J16*D4*C8</f>
        <v>2.2083727467929874E-3</v>
      </c>
      <c r="L16" s="109">
        <f>K16*D4</f>
        <v>6.9308827706703112E-4</v>
      </c>
      <c r="M16" s="237">
        <f>L16*D4</f>
        <v>2.1752277123748422E-4</v>
      </c>
      <c r="N16" s="129">
        <f>B16+M16</f>
        <v>0.99999999999999989</v>
      </c>
      <c r="R16" s="269">
        <f>B16-M16</f>
        <v>0.99956495445752502</v>
      </c>
      <c r="S16" s="270">
        <f>IF(Rules!B23=Rules!D23,SUM(C16:L16)*B4*F4,SUM(C16:L16)*B4*F4*POWER(O2,A16-1))</f>
        <v>326.31485270522984</v>
      </c>
      <c r="T16" s="254">
        <f>IF(Rules!B23=Rules!D23,SUM(C16:L16)*D4*H4,SUM(C16:L16)*D4*H4*POWER(O2,A16-1))</f>
        <v>-149.45222520205928</v>
      </c>
      <c r="U16" s="264">
        <f t="shared" si="1"/>
        <v>1510.8203658185007</v>
      </c>
      <c r="V16" s="94">
        <f>S16/B4</f>
        <v>475.57065487401496</v>
      </c>
      <c r="W16" s="10">
        <f>T16/D4</f>
        <v>-476.19651349531603</v>
      </c>
      <c r="X16" s="129">
        <f t="shared" si="0"/>
        <v>-2.1834057824435362</v>
      </c>
    </row>
    <row r="18" spans="1:7" x14ac:dyDescent="0.2">
      <c r="A18" s="436" t="s">
        <v>183</v>
      </c>
      <c r="B18" s="436"/>
      <c r="C18" s="436"/>
      <c r="D18" s="436"/>
      <c r="E18" s="436"/>
      <c r="F18" s="436"/>
    </row>
    <row r="19" spans="1:7" ht="17" thickBot="1" x14ac:dyDescent="0.25"/>
    <row r="20" spans="1:7" ht="17" thickBot="1" x14ac:dyDescent="0.25">
      <c r="A20" s="29" t="s">
        <v>130</v>
      </c>
      <c r="B20" s="19" t="s">
        <v>135</v>
      </c>
      <c r="C20" s="19" t="s">
        <v>134</v>
      </c>
      <c r="D20" s="19" t="s">
        <v>133</v>
      </c>
      <c r="E20" s="150" t="s">
        <v>146</v>
      </c>
      <c r="F20" s="152" t="s">
        <v>147</v>
      </c>
      <c r="G20" s="150" t="s">
        <v>46</v>
      </c>
    </row>
    <row r="21" spans="1:7" x14ac:dyDescent="0.2">
      <c r="A21" s="95">
        <v>1</v>
      </c>
      <c r="B21" s="107">
        <v>1</v>
      </c>
      <c r="C21" s="108">
        <f t="shared" ref="C21:C30" si="2">B21*$O$2</f>
        <v>6</v>
      </c>
      <c r="D21" s="57">
        <f>SUM($C$21:C21)</f>
        <v>6</v>
      </c>
      <c r="E21" s="57">
        <f t="shared" ref="E21:E30" si="3">D21/R7</f>
        <v>16.115662659428747</v>
      </c>
      <c r="F21" s="8">
        <f t="shared" ref="F21:F30" si="4">U7/E21</f>
        <v>4.0957306741310093</v>
      </c>
      <c r="G21" s="256">
        <f>E21*U7</f>
        <v>1063.7209839177215</v>
      </c>
    </row>
    <row r="22" spans="1:7" x14ac:dyDescent="0.2">
      <c r="A22" s="97">
        <v>2</v>
      </c>
      <c r="B22" s="93">
        <f>C21</f>
        <v>6</v>
      </c>
      <c r="C22" s="1">
        <f t="shared" si="2"/>
        <v>36</v>
      </c>
      <c r="D22" s="9">
        <f>SUM($C$21:C22)</f>
        <v>42</v>
      </c>
      <c r="E22" s="9">
        <f t="shared" si="3"/>
        <v>56.079559294460843</v>
      </c>
      <c r="F22" s="9">
        <f t="shared" si="4"/>
        <v>3.1477909526774974</v>
      </c>
      <c r="G22" s="257">
        <f t="shared" ref="G22:G30" si="5">E22*U8</f>
        <v>9899.5411871684591</v>
      </c>
    </row>
    <row r="23" spans="1:7" x14ac:dyDescent="0.2">
      <c r="A23" s="97">
        <v>3</v>
      </c>
      <c r="B23" s="93">
        <f t="shared" ref="B23:B30" si="6">C22</f>
        <v>36</v>
      </c>
      <c r="C23" s="1">
        <f t="shared" si="2"/>
        <v>216</v>
      </c>
      <c r="D23" s="9">
        <f>SUM($C$21:C23)</f>
        <v>258</v>
      </c>
      <c r="E23" s="9">
        <f t="shared" si="3"/>
        <v>289.43253895704834</v>
      </c>
      <c r="F23" s="9">
        <f t="shared" si="4"/>
        <v>1.0893960269138998</v>
      </c>
      <c r="G23" s="257">
        <f t="shared" si="5"/>
        <v>91260.006574831234</v>
      </c>
    </row>
    <row r="24" spans="1:7" x14ac:dyDescent="0.2">
      <c r="A24" s="97">
        <v>4</v>
      </c>
      <c r="B24" s="93">
        <f t="shared" si="6"/>
        <v>216</v>
      </c>
      <c r="C24" s="1">
        <f t="shared" si="2"/>
        <v>1296</v>
      </c>
      <c r="D24" s="9">
        <f>SUM($C$21:C24)</f>
        <v>1554</v>
      </c>
      <c r="E24" s="9">
        <f t="shared" si="3"/>
        <v>1633.1589858550701</v>
      </c>
      <c r="F24" s="9">
        <f t="shared" si="4"/>
        <v>0.28846598738920559</v>
      </c>
      <c r="G24" s="257">
        <f t="shared" si="5"/>
        <v>769398.86806643812</v>
      </c>
    </row>
    <row r="25" spans="1:7" x14ac:dyDescent="0.2">
      <c r="A25" s="97">
        <v>5</v>
      </c>
      <c r="B25" s="93">
        <f t="shared" si="6"/>
        <v>1296</v>
      </c>
      <c r="C25" s="1">
        <f t="shared" si="2"/>
        <v>7776</v>
      </c>
      <c r="D25" s="9">
        <f>SUM($C$21:C25)</f>
        <v>9330</v>
      </c>
      <c r="E25" s="9">
        <f t="shared" si="3"/>
        <v>9539.1649072222626</v>
      </c>
      <c r="F25" s="9">
        <f t="shared" si="4"/>
        <v>6.6749612929805233E-2</v>
      </c>
      <c r="G25" s="257">
        <f t="shared" si="5"/>
        <v>6073925.5590287149</v>
      </c>
    </row>
    <row r="26" spans="1:7" x14ac:dyDescent="0.2">
      <c r="A26" s="97">
        <v>6</v>
      </c>
      <c r="B26" s="93">
        <f t="shared" si="6"/>
        <v>7776</v>
      </c>
      <c r="C26" s="1">
        <f t="shared" si="2"/>
        <v>46656</v>
      </c>
      <c r="D26" s="9">
        <f>SUM($C$21:C26)</f>
        <v>55986</v>
      </c>
      <c r="E26" s="9">
        <f t="shared" si="3"/>
        <v>56550.333213805396</v>
      </c>
      <c r="F26" s="9">
        <f t="shared" si="4"/>
        <v>1.4285153599204624E-2</v>
      </c>
      <c r="G26" s="257">
        <f t="shared" si="5"/>
        <v>45683066.766541839</v>
      </c>
    </row>
    <row r="27" spans="1:7" x14ac:dyDescent="0.2">
      <c r="A27" s="97">
        <v>7</v>
      </c>
      <c r="B27" s="93">
        <f t="shared" si="6"/>
        <v>46656</v>
      </c>
      <c r="C27" s="1">
        <f t="shared" si="2"/>
        <v>279936</v>
      </c>
      <c r="D27" s="9">
        <f>SUM($C$21:C27)</f>
        <v>335922</v>
      </c>
      <c r="E27" s="9">
        <f t="shared" si="3"/>
        <v>337458.82910440874</v>
      </c>
      <c r="F27" s="9">
        <f t="shared" si="4"/>
        <v>2.9096511861444437E-3</v>
      </c>
      <c r="G27" s="257">
        <f t="shared" si="5"/>
        <v>331346600.11574394</v>
      </c>
    </row>
    <row r="28" spans="1:7" x14ac:dyDescent="0.2">
      <c r="A28" s="97">
        <v>8</v>
      </c>
      <c r="B28" s="93">
        <f t="shared" si="6"/>
        <v>279936</v>
      </c>
      <c r="C28" s="1">
        <f t="shared" si="2"/>
        <v>1679616</v>
      </c>
      <c r="D28" s="9">
        <f>SUM($C$21:C28)</f>
        <v>2015538</v>
      </c>
      <c r="E28" s="9">
        <f t="shared" si="3"/>
        <v>2019740.8386423788</v>
      </c>
      <c r="F28" s="9">
        <f t="shared" si="4"/>
        <v>5.7310036216825188E-4</v>
      </c>
      <c r="G28" s="257">
        <f t="shared" si="5"/>
        <v>2337878713.3930297</v>
      </c>
    </row>
    <row r="29" spans="1:7" x14ac:dyDescent="0.2">
      <c r="A29" s="97">
        <v>9</v>
      </c>
      <c r="B29" s="93">
        <f t="shared" si="6"/>
        <v>1679616</v>
      </c>
      <c r="C29" s="1">
        <f t="shared" si="2"/>
        <v>10077696</v>
      </c>
      <c r="D29" s="9">
        <f>SUM($C$21:C29)</f>
        <v>12093234</v>
      </c>
      <c r="E29" s="9">
        <f t="shared" si="3"/>
        <v>12104749.707764093</v>
      </c>
      <c r="F29" s="9">
        <f t="shared" si="4"/>
        <v>1.1020118304963529E-4</v>
      </c>
      <c r="G29" s="257">
        <f t="shared" si="5"/>
        <v>16147224543.042141</v>
      </c>
    </row>
    <row r="30" spans="1:7" ht="17" thickBot="1" x14ac:dyDescent="0.25">
      <c r="A30" s="129">
        <v>10</v>
      </c>
      <c r="B30" s="94">
        <f t="shared" si="6"/>
        <v>10077696</v>
      </c>
      <c r="C30" s="109">
        <f t="shared" si="2"/>
        <v>60466176</v>
      </c>
      <c r="D30" s="10">
        <f>SUM($C$21:C30)</f>
        <v>72559410</v>
      </c>
      <c r="E30" s="10">
        <f t="shared" si="3"/>
        <v>72590990.386791617</v>
      </c>
      <c r="F30" s="10">
        <f t="shared" si="4"/>
        <v>2.0812780728962254E-5</v>
      </c>
      <c r="G30" s="258">
        <f t="shared" si="5"/>
        <v>109671946651.29977</v>
      </c>
    </row>
    <row r="31" spans="1:7" ht="17" thickBot="1" x14ac:dyDescent="0.25">
      <c r="A31" s="481" t="s">
        <v>249</v>
      </c>
      <c r="B31" s="481"/>
      <c r="C31" s="481"/>
      <c r="D31" s="481"/>
      <c r="E31" s="481"/>
      <c r="F31" s="481"/>
      <c r="G31" s="481"/>
    </row>
    <row r="32" spans="1:7" ht="17" thickBot="1" x14ac:dyDescent="0.25">
      <c r="A32" s="115" t="s">
        <v>130</v>
      </c>
      <c r="B32" s="116" t="s">
        <v>135</v>
      </c>
      <c r="C32" s="116" t="s">
        <v>134</v>
      </c>
      <c r="D32" s="154" t="s">
        <v>133</v>
      </c>
      <c r="E32" s="363" t="s">
        <v>251</v>
      </c>
      <c r="F32" s="152" t="s">
        <v>252</v>
      </c>
      <c r="G32" s="260" t="s">
        <v>253</v>
      </c>
    </row>
    <row r="33" spans="1:7" x14ac:dyDescent="0.2">
      <c r="A33" s="95">
        <v>1</v>
      </c>
      <c r="B33" s="107">
        <v>1</v>
      </c>
      <c r="C33" s="108">
        <f t="shared" ref="C33:C42" si="7">B33*$O$2</f>
        <v>6</v>
      </c>
      <c r="D33" s="57">
        <f>SUM($C$33:C33)</f>
        <v>6</v>
      </c>
      <c r="E33" s="96">
        <f>D33/(B7-((1-B7)/-X7))</f>
        <v>11.061682667868753</v>
      </c>
      <c r="F33" s="8">
        <f t="shared" ref="F33:F42" si="8">U7/E33</f>
        <v>5.967031948936504</v>
      </c>
      <c r="G33" s="259">
        <f>(B7-((1-B7)/-X7))</f>
        <v>0.54241295652318833</v>
      </c>
    </row>
    <row r="34" spans="1:7" x14ac:dyDescent="0.2">
      <c r="A34" s="97">
        <v>2</v>
      </c>
      <c r="B34" s="93">
        <f>C33</f>
        <v>6</v>
      </c>
      <c r="C34" s="1">
        <f t="shared" si="7"/>
        <v>36</v>
      </c>
      <c r="D34" s="9">
        <f>SUM($C$33:C34)</f>
        <v>42</v>
      </c>
      <c r="E34" s="96">
        <f>D34/(B8-((1-B8)/-X8))</f>
        <v>51.409204345882081</v>
      </c>
      <c r="F34" s="9">
        <f t="shared" si="8"/>
        <v>3.4337572740781979</v>
      </c>
      <c r="G34" s="259">
        <f t="shared" ref="G34:G42" si="9">(B8-((1-B8)/-X8))</f>
        <v>0.81697432462527952</v>
      </c>
    </row>
    <row r="35" spans="1:7" x14ac:dyDescent="0.2">
      <c r="A35" s="97">
        <v>3</v>
      </c>
      <c r="B35" s="93">
        <f t="shared" ref="B35:B42" si="10">C34</f>
        <v>36</v>
      </c>
      <c r="C35" s="1">
        <f t="shared" si="7"/>
        <v>216</v>
      </c>
      <c r="D35" s="9">
        <f>SUM($C$33:C35)</f>
        <v>258</v>
      </c>
      <c r="E35" s="96">
        <f t="shared" ref="E35:E42" si="11">D35/(B9-((1-B9)/-X9))</f>
        <v>280.18195491863554</v>
      </c>
      <c r="F35" s="9">
        <f t="shared" si="8"/>
        <v>1.1253639017936596</v>
      </c>
      <c r="G35" s="259">
        <f t="shared" si="9"/>
        <v>0.92083018006967232</v>
      </c>
    </row>
    <row r="36" spans="1:7" x14ac:dyDescent="0.2">
      <c r="A36" s="97">
        <v>4</v>
      </c>
      <c r="B36" s="93">
        <f t="shared" si="10"/>
        <v>216</v>
      </c>
      <c r="C36" s="1">
        <f t="shared" si="7"/>
        <v>1296</v>
      </c>
      <c r="D36" s="9">
        <f>SUM($C$33:C36)</f>
        <v>1554</v>
      </c>
      <c r="E36" s="96">
        <f t="shared" si="11"/>
        <v>1610.9211396158646</v>
      </c>
      <c r="F36" s="9">
        <f t="shared" si="8"/>
        <v>0.29244809558497453</v>
      </c>
      <c r="G36" s="259">
        <f t="shared" si="9"/>
        <v>0.96466547106741807</v>
      </c>
    </row>
    <row r="37" spans="1:7" x14ac:dyDescent="0.2">
      <c r="A37" s="97">
        <v>5</v>
      </c>
      <c r="B37" s="93">
        <f t="shared" si="10"/>
        <v>1296</v>
      </c>
      <c r="C37" s="1">
        <f t="shared" si="7"/>
        <v>7776</v>
      </c>
      <c r="D37" s="9">
        <f>SUM($C$33:C37)</f>
        <v>9330</v>
      </c>
      <c r="E37" s="96">
        <f t="shared" si="11"/>
        <v>9481.5604311266434</v>
      </c>
      <c r="F37" s="9">
        <f t="shared" si="8"/>
        <v>6.7155144963307226E-2</v>
      </c>
      <c r="G37" s="259">
        <f t="shared" si="9"/>
        <v>0.98401524388020656</v>
      </c>
    </row>
    <row r="38" spans="1:7" x14ac:dyDescent="0.2">
      <c r="A38" s="97">
        <v>6</v>
      </c>
      <c r="B38" s="93">
        <f t="shared" si="10"/>
        <v>7776</v>
      </c>
      <c r="C38" s="1">
        <f t="shared" si="7"/>
        <v>46656</v>
      </c>
      <c r="D38" s="9">
        <f>SUM($C$33:C38)</f>
        <v>55986</v>
      </c>
      <c r="E38" s="96">
        <f t="shared" si="11"/>
        <v>56396.278195117382</v>
      </c>
      <c r="F38" s="9">
        <f t="shared" si="8"/>
        <v>1.4324175670786594E-2</v>
      </c>
      <c r="G38" s="259">
        <f t="shared" si="9"/>
        <v>0.99272508384865543</v>
      </c>
    </row>
    <row r="39" spans="1:7" x14ac:dyDescent="0.2">
      <c r="A39" s="97">
        <v>7</v>
      </c>
      <c r="B39" s="93">
        <f t="shared" si="10"/>
        <v>46656</v>
      </c>
      <c r="C39" s="1">
        <f t="shared" si="7"/>
        <v>279936</v>
      </c>
      <c r="D39" s="9">
        <f>SUM($C$33:C39)</f>
        <v>335922</v>
      </c>
      <c r="E39" s="96">
        <f t="shared" si="11"/>
        <v>337040.96116730908</v>
      </c>
      <c r="F39" s="9">
        <f t="shared" si="8"/>
        <v>2.9132586109945945E-3</v>
      </c>
      <c r="G39" s="259">
        <f t="shared" si="9"/>
        <v>0.99668004398209153</v>
      </c>
    </row>
    <row r="40" spans="1:7" x14ac:dyDescent="0.2">
      <c r="A40" s="97">
        <v>8</v>
      </c>
      <c r="B40" s="93">
        <f t="shared" si="10"/>
        <v>279936</v>
      </c>
      <c r="C40" s="1">
        <f t="shared" si="7"/>
        <v>1679616</v>
      </c>
      <c r="D40" s="9">
        <f>SUM($C$33:C40)</f>
        <v>2015538</v>
      </c>
      <c r="E40" s="96">
        <f>D40/(B14-((1-B14)/-X14))</f>
        <v>2018600.139118741</v>
      </c>
      <c r="F40" s="9">
        <f t="shared" si="8"/>
        <v>5.7342421794208897E-4</v>
      </c>
      <c r="G40" s="259">
        <f t="shared" si="9"/>
        <v>0.99848303829005092</v>
      </c>
    </row>
    <row r="41" spans="1:7" x14ac:dyDescent="0.2">
      <c r="A41" s="97">
        <v>9</v>
      </c>
      <c r="B41" s="93">
        <f t="shared" si="10"/>
        <v>1679616</v>
      </c>
      <c r="C41" s="1">
        <f t="shared" si="7"/>
        <v>10077696</v>
      </c>
      <c r="D41" s="9">
        <f>SUM($C$33:C41)</f>
        <v>12093234</v>
      </c>
      <c r="E41" s="96">
        <f t="shared" si="11"/>
        <v>12101626.785534034</v>
      </c>
      <c r="F41" s="9">
        <f t="shared" si="8"/>
        <v>1.102296213522225E-4</v>
      </c>
      <c r="G41" s="259">
        <f t="shared" si="9"/>
        <v>0.99930647460190514</v>
      </c>
    </row>
    <row r="42" spans="1:7" ht="17" thickBot="1" x14ac:dyDescent="0.25">
      <c r="A42" s="129">
        <v>10</v>
      </c>
      <c r="B42" s="94">
        <f t="shared" si="10"/>
        <v>10077696</v>
      </c>
      <c r="C42" s="109">
        <f t="shared" si="7"/>
        <v>60466176</v>
      </c>
      <c r="D42" s="10">
        <f>SUM($C$33:C42)</f>
        <v>72559410</v>
      </c>
      <c r="E42" s="364">
        <f t="shared" si="11"/>
        <v>72582429.387962237</v>
      </c>
      <c r="F42" s="10">
        <f t="shared" si="8"/>
        <v>2.081523556814247E-5</v>
      </c>
      <c r="G42" s="259">
        <f t="shared" si="9"/>
        <v>0.99968285178442839</v>
      </c>
    </row>
    <row r="43" spans="1:7" ht="17" thickBot="1" x14ac:dyDescent="0.25"/>
    <row r="44" spans="1:7" ht="17" thickBot="1" x14ac:dyDescent="0.25">
      <c r="A44" s="115" t="s">
        <v>130</v>
      </c>
      <c r="B44" s="116" t="s">
        <v>135</v>
      </c>
      <c r="C44" s="116" t="s">
        <v>134</v>
      </c>
      <c r="D44" s="154" t="s">
        <v>133</v>
      </c>
      <c r="E44" s="150" t="s">
        <v>146</v>
      </c>
      <c r="F44" s="152" t="s">
        <v>147</v>
      </c>
      <c r="G44" s="260" t="s">
        <v>46</v>
      </c>
    </row>
    <row r="45" spans="1:7" x14ac:dyDescent="0.2">
      <c r="A45" s="95">
        <v>1</v>
      </c>
      <c r="B45" s="107">
        <v>1</v>
      </c>
      <c r="C45" s="108">
        <f t="shared" ref="C45:C54" si="12">B45*$O$2</f>
        <v>6</v>
      </c>
      <c r="D45" s="57">
        <f>SUM(C45:C45)</f>
        <v>6</v>
      </c>
      <c r="E45" s="57">
        <f t="shared" ref="E45:E54" si="13">D45/R7</f>
        <v>16.115662659428747</v>
      </c>
      <c r="F45" s="8">
        <f t="shared" ref="F45:F54" si="14">U7/E45</f>
        <v>4.0957306741310093</v>
      </c>
      <c r="G45" s="256">
        <f>E45*U7</f>
        <v>1063.7209839177215</v>
      </c>
    </row>
    <row r="46" spans="1:7" x14ac:dyDescent="0.2">
      <c r="A46" s="97">
        <v>2</v>
      </c>
      <c r="B46" s="93">
        <f t="shared" ref="B46:B54" si="15">B45*$O$2*2</f>
        <v>12</v>
      </c>
      <c r="C46" s="1">
        <f t="shared" si="12"/>
        <v>72</v>
      </c>
      <c r="D46" s="9">
        <f>SUM($C$45:C46)</f>
        <v>78</v>
      </c>
      <c r="E46" s="9">
        <f t="shared" si="13"/>
        <v>104.14775297542728</v>
      </c>
      <c r="F46" s="9">
        <f t="shared" si="14"/>
        <v>1.6949643591340369</v>
      </c>
      <c r="G46" s="257">
        <f t="shared" ref="G46:G54" si="16">E46*U8</f>
        <v>18384.862204741425</v>
      </c>
    </row>
    <row r="47" spans="1:7" x14ac:dyDescent="0.2">
      <c r="A47" s="97">
        <v>3</v>
      </c>
      <c r="B47" s="93">
        <f t="shared" si="15"/>
        <v>144</v>
      </c>
      <c r="C47" s="1">
        <f t="shared" si="12"/>
        <v>864</v>
      </c>
      <c r="D47" s="9">
        <f>SUM($C$45:C47)</f>
        <v>942</v>
      </c>
      <c r="E47" s="9">
        <f t="shared" si="13"/>
        <v>1056.7653166571299</v>
      </c>
      <c r="F47" s="9">
        <f t="shared" si="14"/>
        <v>0.29836961246686428</v>
      </c>
      <c r="G47" s="257">
        <f t="shared" si="16"/>
        <v>333205.14028484887</v>
      </c>
    </row>
    <row r="48" spans="1:7" x14ac:dyDescent="0.2">
      <c r="A48" s="97">
        <v>4</v>
      </c>
      <c r="B48" s="93">
        <f t="shared" si="15"/>
        <v>1728</v>
      </c>
      <c r="C48" s="1">
        <f t="shared" si="12"/>
        <v>10368</v>
      </c>
      <c r="D48" s="9">
        <f>SUM($C$45:C48)</f>
        <v>11310</v>
      </c>
      <c r="E48" s="9">
        <f t="shared" si="13"/>
        <v>11886.1184877869</v>
      </c>
      <c r="F48" s="9">
        <f t="shared" si="14"/>
        <v>3.9635379699630907E-2</v>
      </c>
      <c r="G48" s="257">
        <f t="shared" si="16"/>
        <v>5599679.0204835366</v>
      </c>
    </row>
    <row r="49" spans="1:7" x14ac:dyDescent="0.2">
      <c r="A49" s="97">
        <v>5</v>
      </c>
      <c r="B49" s="93">
        <f t="shared" si="15"/>
        <v>20736</v>
      </c>
      <c r="C49" s="1">
        <f t="shared" si="12"/>
        <v>124416</v>
      </c>
      <c r="D49" s="9">
        <f>SUM($C$45:C49)</f>
        <v>135726</v>
      </c>
      <c r="E49" s="9">
        <f t="shared" si="13"/>
        <v>138768.7777275079</v>
      </c>
      <c r="F49" s="9">
        <f t="shared" si="14"/>
        <v>4.58846417514023E-3</v>
      </c>
      <c r="G49" s="257">
        <f t="shared" si="16"/>
        <v>88359016.122693598</v>
      </c>
    </row>
    <row r="50" spans="1:7" x14ac:dyDescent="0.2">
      <c r="A50" s="97">
        <v>6</v>
      </c>
      <c r="B50" s="93">
        <f t="shared" si="15"/>
        <v>248832</v>
      </c>
      <c r="C50" s="1">
        <f t="shared" si="12"/>
        <v>1492992</v>
      </c>
      <c r="D50" s="9">
        <f>SUM($C$45:C50)</f>
        <v>1628718</v>
      </c>
      <c r="E50" s="9">
        <f t="shared" si="13"/>
        <v>1645135.31260177</v>
      </c>
      <c r="F50" s="9">
        <f t="shared" si="14"/>
        <v>4.9104179446968113E-4</v>
      </c>
      <c r="G50" s="257">
        <f t="shared" si="16"/>
        <v>1328989982.1003196</v>
      </c>
    </row>
    <row r="51" spans="1:7" x14ac:dyDescent="0.2">
      <c r="A51" s="97">
        <v>7</v>
      </c>
      <c r="B51" s="93">
        <f t="shared" si="15"/>
        <v>2985984</v>
      </c>
      <c r="C51" s="1">
        <f t="shared" si="12"/>
        <v>17915904</v>
      </c>
      <c r="D51" s="9">
        <f>SUM($C$45:C51)</f>
        <v>19544622</v>
      </c>
      <c r="E51" s="9">
        <f t="shared" si="13"/>
        <v>19634037.828449067</v>
      </c>
      <c r="F51" s="9">
        <f t="shared" si="14"/>
        <v>5.000945251087556E-5</v>
      </c>
      <c r="G51" s="257">
        <f t="shared" si="16"/>
        <v>19278415972.301224</v>
      </c>
    </row>
    <row r="52" spans="1:7" x14ac:dyDescent="0.2">
      <c r="A52" s="97">
        <v>8</v>
      </c>
      <c r="B52" s="93">
        <f t="shared" si="15"/>
        <v>35831808</v>
      </c>
      <c r="C52" s="1">
        <f t="shared" si="12"/>
        <v>214990848</v>
      </c>
      <c r="D52" s="9">
        <f>SUM($C$45:C52)</f>
        <v>234535470</v>
      </c>
      <c r="E52" s="9">
        <f t="shared" si="13"/>
        <v>235024527.87751183</v>
      </c>
      <c r="F52" s="9">
        <f t="shared" si="14"/>
        <v>4.9250783165713663E-6</v>
      </c>
      <c r="G52" s="257">
        <f t="shared" si="16"/>
        <v>272044229802.9754</v>
      </c>
    </row>
    <row r="53" spans="1:7" x14ac:dyDescent="0.2">
      <c r="A53" s="97">
        <v>9</v>
      </c>
      <c r="B53" s="93">
        <f t="shared" si="15"/>
        <v>429981696</v>
      </c>
      <c r="C53" s="1">
        <f t="shared" si="12"/>
        <v>2579890176</v>
      </c>
      <c r="D53" s="9">
        <f>SUM($C$45:C53)</f>
        <v>2814425646</v>
      </c>
      <c r="E53" s="9">
        <f t="shared" si="13"/>
        <v>2817105665.5268779</v>
      </c>
      <c r="F53" s="9">
        <f t="shared" si="14"/>
        <v>4.7352066152117247E-7</v>
      </c>
      <c r="G53" s="257">
        <f t="shared" si="16"/>
        <v>3757899902181.5366</v>
      </c>
    </row>
    <row r="54" spans="1:7" ht="17" thickBot="1" x14ac:dyDescent="0.25">
      <c r="A54" s="129">
        <v>10</v>
      </c>
      <c r="B54" s="94">
        <f t="shared" si="15"/>
        <v>5159780352</v>
      </c>
      <c r="C54" s="109">
        <f t="shared" si="12"/>
        <v>30958682112</v>
      </c>
      <c r="D54" s="10">
        <f>SUM($C$45:C54)</f>
        <v>33773107758</v>
      </c>
      <c r="E54" s="10">
        <f t="shared" si="13"/>
        <v>33787806992.822231</v>
      </c>
      <c r="F54" s="10">
        <f t="shared" si="14"/>
        <v>4.4714957858598352E-8</v>
      </c>
      <c r="G54" s="258">
        <f t="shared" si="16"/>
        <v>51047306921100.578</v>
      </c>
    </row>
  </sheetData>
  <mergeCells count="2">
    <mergeCell ref="A18:F18"/>
    <mergeCell ref="A31:G31"/>
  </mergeCells>
  <conditionalFormatting sqref="F45:F54">
    <cfRule type="cellIs" dxfId="525" priority="63" operator="equal">
      <formula>MAX($F$45:$F$54)</formula>
    </cfRule>
  </conditionalFormatting>
  <conditionalFormatting sqref="F21:F30">
    <cfRule type="cellIs" dxfId="524" priority="61" operator="equal">
      <formula>MAX($F$21:$F$30)</formula>
    </cfRule>
  </conditionalFormatting>
  <conditionalFormatting sqref="E21:E30">
    <cfRule type="cellIs" dxfId="523" priority="57" stopIfTrue="1" operator="lessThan">
      <formula>0</formula>
    </cfRule>
    <cfRule type="cellIs" dxfId="522" priority="58" operator="equal">
      <formula>MIN($E$21:$E$30)</formula>
    </cfRule>
  </conditionalFormatting>
  <conditionalFormatting sqref="E45:E54">
    <cfRule type="cellIs" dxfId="521" priority="53" stopIfTrue="1" operator="lessThan">
      <formula>0</formula>
    </cfRule>
    <cfRule type="cellIs" dxfId="520" priority="54" operator="equal">
      <formula>MIN($E$45:$E$54)</formula>
    </cfRule>
  </conditionalFormatting>
  <conditionalFormatting sqref="R7:R16">
    <cfRule type="cellIs" dxfId="519" priority="33" operator="lessThanOrEqual">
      <formula>0</formula>
    </cfRule>
    <cfRule type="cellIs" dxfId="518" priority="34" operator="greaterThan">
      <formula>0</formula>
    </cfRule>
  </conditionalFormatting>
  <conditionalFormatting sqref="U7:U16">
    <cfRule type="cellIs" dxfId="517" priority="13" operator="lessThanOrEqual">
      <formula>0</formula>
    </cfRule>
    <cfRule type="cellIs" dxfId="516" priority="14" operator="greaterThan">
      <formula>0</formula>
    </cfRule>
  </conditionalFormatting>
  <conditionalFormatting sqref="S7:T16">
    <cfRule type="cellIs" dxfId="515" priority="5" operator="lessThanOrEqual">
      <formula>0</formula>
    </cfRule>
    <cfRule type="cellIs" dxfId="514" priority="6" operator="greaterThan">
      <formula>0</formula>
    </cfRule>
  </conditionalFormatting>
  <conditionalFormatting sqref="E33:E42">
    <cfRule type="cellIs" dxfId="513" priority="3" stopIfTrue="1" operator="lessThan">
      <formula>0</formula>
    </cfRule>
    <cfRule type="cellIs" dxfId="512" priority="4" operator="equal">
      <formula>MIN($E$33:$E$42)</formula>
    </cfRule>
  </conditionalFormatting>
  <conditionalFormatting sqref="F33:F42">
    <cfRule type="cellIs" dxfId="511" priority="1" operator="lessThanOrEqual">
      <formula>0</formula>
    </cfRule>
    <cfRule type="cellIs" dxfId="510" priority="2" operator="equal">
      <formula>MAX($F$33:$F$42)</formula>
    </cfRule>
  </conditionalFormatting>
  <pageMargins left="0.25" right="0.25" top="0.75" bottom="0.75" header="0.3" footer="0.3"/>
  <pageSetup paperSize="9" scale="69" orientation="portrait" r:id="rId1"/>
  <drawing r:id="rId2"/>
  <legacyDrawing r:id="rId3"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 codeName="Sheet25">
    <pageSetUpPr fitToPage="1"/>
  </sheetPr>
  <dimension ref="A1:X54"/>
  <sheetViews>
    <sheetView topLeftCell="A12" zoomScale="90" zoomScaleNormal="90" workbookViewId="0">
      <selection activeCell="B34" sqref="B34:B42"/>
    </sheetView>
  </sheetViews>
  <sheetFormatPr baseColWidth="10" defaultColWidth="8.6640625" defaultRowHeight="16" x14ac:dyDescent="0.2"/>
  <cols>
    <col min="14" max="14" width="5.6640625" bestFit="1" customWidth="1"/>
  </cols>
  <sheetData>
    <row r="1" spans="1:24" x14ac:dyDescent="0.2">
      <c r="C1" t="s">
        <v>93</v>
      </c>
      <c r="D1">
        <f>C2+E2</f>
        <v>1</v>
      </c>
    </row>
    <row r="2" spans="1:24" x14ac:dyDescent="0.2">
      <c r="A2" t="s">
        <v>39</v>
      </c>
      <c r="B2" s="133" t="s">
        <v>122</v>
      </c>
      <c r="C2" s="139">
        <f>Analysis!B13</f>
        <v>0.69543100907771715</v>
      </c>
      <c r="D2" s="133" t="s">
        <v>123</v>
      </c>
      <c r="E2" s="139">
        <f>Analysis!J13</f>
        <v>0.30456899092228279</v>
      </c>
      <c r="F2" s="133" t="s">
        <v>46</v>
      </c>
      <c r="G2" s="139">
        <f>Analysis!S13</f>
        <v>213.01725877354329</v>
      </c>
      <c r="H2" t="s">
        <v>150</v>
      </c>
      <c r="I2" s="153">
        <f>Analysis!T13</f>
        <v>-213.29759290796258</v>
      </c>
      <c r="J2" t="s">
        <v>47</v>
      </c>
      <c r="K2" s="153">
        <f>G2*C2+I2*E2</f>
        <v>83.174974581724385</v>
      </c>
      <c r="L2" t="s">
        <v>46</v>
      </c>
      <c r="M2" s="160">
        <v>1</v>
      </c>
      <c r="N2" t="s">
        <v>150</v>
      </c>
      <c r="O2" s="160">
        <v>7</v>
      </c>
    </row>
    <row r="4" spans="1:24" x14ac:dyDescent="0.2">
      <c r="A4" t="s">
        <v>120</v>
      </c>
      <c r="B4">
        <f>$C$2</f>
        <v>0.69543100907771715</v>
      </c>
      <c r="C4" t="s">
        <v>121</v>
      </c>
      <c r="D4">
        <f>$E$2</f>
        <v>0.30456899092228279</v>
      </c>
      <c r="E4" t="s">
        <v>46</v>
      </c>
      <c r="F4">
        <f>G2</f>
        <v>213.01725877354329</v>
      </c>
      <c r="G4" t="s">
        <v>150</v>
      </c>
      <c r="H4">
        <f>I2</f>
        <v>-213.29759290796258</v>
      </c>
      <c r="I4" t="s">
        <v>47</v>
      </c>
      <c r="J4">
        <f>B4*F4+D4*H4</f>
        <v>83.174974581724385</v>
      </c>
    </row>
    <row r="5" spans="1:24" ht="17" thickBot="1" x14ac:dyDescent="0.25"/>
    <row r="6" spans="1:24" ht="17" thickBot="1" x14ac:dyDescent="0.25">
      <c r="A6" s="102"/>
      <c r="B6" s="102">
        <v>1</v>
      </c>
      <c r="C6" s="138">
        <v>0</v>
      </c>
      <c r="D6" s="29">
        <v>-1</v>
      </c>
      <c r="E6" s="19">
        <v>-2</v>
      </c>
      <c r="F6" s="19">
        <v>-3</v>
      </c>
      <c r="G6" s="19">
        <v>-4</v>
      </c>
      <c r="H6" s="19">
        <v>-5</v>
      </c>
      <c r="I6" s="19">
        <v>-6</v>
      </c>
      <c r="J6" s="19">
        <v>-7</v>
      </c>
      <c r="K6" s="19">
        <v>-8</v>
      </c>
      <c r="L6" s="19">
        <v>-9</v>
      </c>
      <c r="M6" s="233">
        <v>-10</v>
      </c>
      <c r="N6" s="103" t="s">
        <v>131</v>
      </c>
      <c r="R6" s="166" t="s">
        <v>48</v>
      </c>
      <c r="S6" s="148" t="s">
        <v>127</v>
      </c>
      <c r="T6" s="149" t="s">
        <v>132</v>
      </c>
      <c r="U6" s="164" t="s">
        <v>47</v>
      </c>
      <c r="V6" s="159" t="s">
        <v>46</v>
      </c>
      <c r="W6" s="152" t="s">
        <v>196</v>
      </c>
      <c r="X6" s="260" t="s">
        <v>250</v>
      </c>
    </row>
    <row r="7" spans="1:24" x14ac:dyDescent="0.2">
      <c r="A7" s="100">
        <v>1</v>
      </c>
      <c r="B7" s="95">
        <f>C7*B4</f>
        <v>0.69543100907771715</v>
      </c>
      <c r="C7" s="95">
        <v>1</v>
      </c>
      <c r="D7" s="107">
        <f>C7*D4</f>
        <v>0.30456899092228279</v>
      </c>
      <c r="E7" s="108"/>
      <c r="F7" s="108"/>
      <c r="G7" s="108"/>
      <c r="H7" s="108"/>
      <c r="I7" s="108"/>
      <c r="J7" s="108"/>
      <c r="K7" s="108"/>
      <c r="L7" s="108"/>
      <c r="M7" s="236"/>
      <c r="N7" s="95">
        <f>B7+D7</f>
        <v>1</v>
      </c>
      <c r="R7" s="265">
        <f>B7-D7</f>
        <v>0.39086201815543437</v>
      </c>
      <c r="S7" s="266">
        <f>IF(Rules!B23=Rules!D23,SUM(C7)*B4*F4,SUM(C7)*B4*F4*POWER(O2,A7-1))</f>
        <v>148.13880721985441</v>
      </c>
      <c r="T7" s="252">
        <f>IF(Rules!B23=Rules!D23,SUM(C7)*D4*H4,SUM(C7)*D4*H4*POWER(O2,A7-1))</f>
        <v>-64.963832638130029</v>
      </c>
      <c r="U7" s="263">
        <f>S7+T7</f>
        <v>83.174974581724385</v>
      </c>
      <c r="V7" s="280">
        <f>S7/B4</f>
        <v>213.01725877354329</v>
      </c>
      <c r="W7" s="57">
        <f>T7/D4</f>
        <v>-213.29759290796258</v>
      </c>
      <c r="X7" s="96">
        <f>S7/T7</f>
        <v>-2.2803273945525415</v>
      </c>
    </row>
    <row r="8" spans="1:24" x14ac:dyDescent="0.2">
      <c r="A8" s="98">
        <v>2</v>
      </c>
      <c r="B8" s="97">
        <f>C8*B4</f>
        <v>0.88231024969823968</v>
      </c>
      <c r="C8" s="97">
        <f>1/(1-B4*D4)</f>
        <v>1.2687243424309802</v>
      </c>
      <c r="D8" s="93">
        <f>C8*D4</f>
        <v>0.38641409273274041</v>
      </c>
      <c r="E8" s="1">
        <f>D8*D4</f>
        <v>0.11768975030176015</v>
      </c>
      <c r="F8" s="1"/>
      <c r="G8" s="1"/>
      <c r="H8" s="1"/>
      <c r="I8" s="1"/>
      <c r="J8" s="1"/>
      <c r="K8" s="1"/>
      <c r="L8" s="1"/>
      <c r="M8" s="235"/>
      <c r="N8" s="97">
        <f>B8+E8</f>
        <v>0.99999999999999978</v>
      </c>
      <c r="R8" s="267">
        <f>B8-E8</f>
        <v>0.76462049939647958</v>
      </c>
      <c r="S8" s="268">
        <f>IF(Rules!B23=Rules!D23,SUM(C8:D8)*B4*F4,SUM(C8:D8)*B4*F4*POWER(O2,A8-1))</f>
        <v>245.19023356888991</v>
      </c>
      <c r="T8" s="253">
        <f>IF(Rules!B23=Rules!D23,SUM(C8:D8)*D4*H4,SUM(C8:D8)*D4*H4*POWER(O2,A8-1))</f>
        <v>-107.52413629491235</v>
      </c>
      <c r="U8" s="264">
        <f>S8+T8+U7</f>
        <v>220.84107185570195</v>
      </c>
      <c r="V8" s="93">
        <f>S8/B4</f>
        <v>352.57305234930777</v>
      </c>
      <c r="W8" s="9">
        <f>T8/D4</f>
        <v>-353.03704414987345</v>
      </c>
      <c r="X8" s="97">
        <f t="shared" ref="X8:X16" si="0">S8/T8</f>
        <v>-2.280327394552542</v>
      </c>
    </row>
    <row r="9" spans="1:24" x14ac:dyDescent="0.2">
      <c r="A9" s="98">
        <v>3</v>
      </c>
      <c r="B9" s="97">
        <f>C9*B4</f>
        <v>0.95098339713582014</v>
      </c>
      <c r="C9" s="97">
        <f>1/(1-D4*B4/(1-D4*B4))</f>
        <v>1.3674733866081372</v>
      </c>
      <c r="D9" s="93">
        <f>C9*D4*C8</f>
        <v>0.52841098802235131</v>
      </c>
      <c r="E9" s="1">
        <f>D9*(D4)</f>
        <v>0.16093760141421401</v>
      </c>
      <c r="F9" s="1">
        <f>E9*D4</f>
        <v>4.9016602864179713E-2</v>
      </c>
      <c r="G9" s="1"/>
      <c r="H9" s="1"/>
      <c r="I9" s="1"/>
      <c r="J9" s="1"/>
      <c r="K9" s="1"/>
      <c r="L9" s="1"/>
      <c r="M9" s="235"/>
      <c r="N9" s="97">
        <f>B9+F9</f>
        <v>0.99999999999999989</v>
      </c>
      <c r="R9" s="267">
        <f>B9-F9</f>
        <v>0.90196679427164039</v>
      </c>
      <c r="S9" s="268">
        <f>IF(Rules!B23=Rules!D23,SUM(C9:E9)*B4*F4,SUM(C9:E9)*B4*F4*POWER(O2,A9-1))</f>
        <v>304.69515419484622</v>
      </c>
      <c r="T9" s="253">
        <f>IF(Rules!B23=Rules!D23,SUM(C9:E9)*D4*H4,SUM(C9:E9)*D4*H4*POWER(O2,A9-1))</f>
        <v>-133.61903861819596</v>
      </c>
      <c r="U9" s="264">
        <f t="shared" ref="U9:U16" si="1">S9+T9+U8</f>
        <v>391.91718743235219</v>
      </c>
      <c r="V9" s="93">
        <f>S9/B4</f>
        <v>438.13857912222511</v>
      </c>
      <c r="W9" s="9">
        <f>T9/D4</f>
        <v>-438.71517653053417</v>
      </c>
      <c r="X9" s="97">
        <f t="shared" si="0"/>
        <v>-2.2803273945525415</v>
      </c>
    </row>
    <row r="10" spans="1:24" x14ac:dyDescent="0.2">
      <c r="A10" s="98">
        <v>4</v>
      </c>
      <c r="B10" s="97">
        <f>C10*B4</f>
        <v>0.97898398220581029</v>
      </c>
      <c r="C10" s="97">
        <f>1/(1-D4*B4/(1-D4*B4/(1-D4*B4)))</f>
        <v>1.4077370284424648</v>
      </c>
      <c r="D10" s="93">
        <f>C10*D4*C9</f>
        <v>0.58630838015579312</v>
      </c>
      <c r="E10" s="1">
        <f>D10*D4*C8</f>
        <v>0.22655782077950345</v>
      </c>
      <c r="F10" s="1">
        <f>E10*D4</f>
        <v>6.9002486860364753E-2</v>
      </c>
      <c r="G10" s="1">
        <f>F10*D4</f>
        <v>2.1016017794189368E-2</v>
      </c>
      <c r="H10" s="1"/>
      <c r="I10" s="1"/>
      <c r="J10" s="1"/>
      <c r="K10" s="1"/>
      <c r="L10" s="1"/>
      <c r="M10" s="235"/>
      <c r="N10" s="97">
        <f>B10+G10</f>
        <v>0.99999999999999967</v>
      </c>
      <c r="R10" s="267">
        <f>B10-G10</f>
        <v>0.95796796441162091</v>
      </c>
      <c r="S10" s="268">
        <f>IF(Rules!B23=Rules!D23,SUM(C10:F10)*B4*F4,SUM(C10:F10)*B4*F4*POWER(O2,A10-1))</f>
        <v>339.17945980727643</v>
      </c>
      <c r="T10" s="253">
        <f>IF(Rules!B23=Rules!D23,SUM(C10:F10)*D4*H4,SUM(C10:F10)*D4*H4*POWER(O2,A10-1))</f>
        <v>-148.74156255699944</v>
      </c>
      <c r="U10" s="264">
        <f t="shared" si="1"/>
        <v>582.35508468262924</v>
      </c>
      <c r="V10" s="93">
        <f>S10/B4</f>
        <v>487.72553334528084</v>
      </c>
      <c r="W10" s="9">
        <f>T10/D4</f>
        <v>-488.3673879819039</v>
      </c>
      <c r="X10" s="97">
        <f t="shared" si="0"/>
        <v>-2.2803273945525415</v>
      </c>
    </row>
    <row r="11" spans="1:24" x14ac:dyDescent="0.2">
      <c r="A11" s="98">
        <v>5</v>
      </c>
      <c r="B11" s="97">
        <f>C11*B4</f>
        <v>0.99087982761580329</v>
      </c>
      <c r="C11" s="97">
        <f>1/(1-D4*B4/(1-D4*B4/(1-D4*B4/(1-D4*B4))))</f>
        <v>1.4248427445447267</v>
      </c>
      <c r="D11" s="93">
        <f>C11*D4*C10</f>
        <v>0.61090566713174677</v>
      </c>
      <c r="E11" s="1">
        <f>D11*D4*C9</f>
        <v>0.25443609487228003</v>
      </c>
      <c r="F11" s="1">
        <f>E11*D4*C8</f>
        <v>9.8317692758533554E-2</v>
      </c>
      <c r="G11" s="1">
        <f>F11*D4</f>
        <v>2.9944520473273593E-2</v>
      </c>
      <c r="H11" s="1">
        <f>G11*D4</f>
        <v>9.1201723841965766E-3</v>
      </c>
      <c r="I11" s="1"/>
      <c r="J11" s="1"/>
      <c r="K11" s="1"/>
      <c r="L11" s="1"/>
      <c r="M11" s="235"/>
      <c r="N11" s="97">
        <f>B11+H11</f>
        <v>0.99999999999999989</v>
      </c>
      <c r="R11" s="267">
        <f>B11-H11</f>
        <v>0.98175965523160669</v>
      </c>
      <c r="S11" s="268">
        <f>IF(Rules!B23=Rules!D23,SUM(C11:G11)*B4*F4,SUM(C11:G11)*B4*F4*POWER(O2,A11-1))</f>
        <v>358.26581239306165</v>
      </c>
      <c r="T11" s="253">
        <f>IF(Rules!B23=Rules!D23,SUM(C11:G11)*D4*H4,SUM(C11:G11)*D4*H4*POWER(O2,A11-1))</f>
        <v>-157.11156794805888</v>
      </c>
      <c r="U11" s="264">
        <f t="shared" si="1"/>
        <v>783.50932912763199</v>
      </c>
      <c r="V11" s="93">
        <f>S11/B4</f>
        <v>515.17089073752254</v>
      </c>
      <c r="W11" s="9">
        <f>T11/D4</f>
        <v>-515.84886390535144</v>
      </c>
      <c r="X11" s="97">
        <f t="shared" si="0"/>
        <v>-2.2803273945525411</v>
      </c>
    </row>
    <row r="12" spans="1:24" x14ac:dyDescent="0.2">
      <c r="A12" s="98">
        <v>6</v>
      </c>
      <c r="B12" s="97">
        <f>C12*B4</f>
        <v>0.9960216457090163</v>
      </c>
      <c r="C12" s="97">
        <f>1/(1-D4*B4/(1-D4*B4/(1-D4*B4/(1-D4*B4/(1-D4*B4)))))</f>
        <v>1.4322364586962313</v>
      </c>
      <c r="D12" s="93">
        <f>C12*D4*C11</f>
        <v>0.62153751134776802</v>
      </c>
      <c r="E12" s="1">
        <f>D12*D4*C10</f>
        <v>0.26648610134070472</v>
      </c>
      <c r="F12" s="1">
        <f>E12*D4*C9</f>
        <v>0.11098879354190891</v>
      </c>
      <c r="G12" s="1">
        <f>F12*D4*C8</f>
        <v>4.2887633959998166E-2</v>
      </c>
      <c r="H12" s="1">
        <f>G12*D4</f>
        <v>1.3062243398240869E-2</v>
      </c>
      <c r="I12" s="1">
        <f>H12*D4</f>
        <v>3.9783542909834716E-3</v>
      </c>
      <c r="J12" s="1"/>
      <c r="K12" s="1"/>
      <c r="L12" s="1"/>
      <c r="M12" s="235"/>
      <c r="N12" s="97">
        <f>B12+I12</f>
        <v>0.99999999999999978</v>
      </c>
      <c r="R12" s="267">
        <f>B12-I12</f>
        <v>0.99204329141803282</v>
      </c>
      <c r="S12" s="268">
        <f>IF(Rules!B23=Rules!D23,SUM(C12:H12)*B4*F4,SUM(C12:H12)*B4*F4*POWER(O2,A12-1))</f>
        <v>368.45065500080005</v>
      </c>
      <c r="T12" s="253">
        <f>IF(Rules!B23=Rules!D23,SUM(C12:H12)*D4*H4,SUM(C12:H12)*D4*H4*POWER(O2,A12-1))</f>
        <v>-161.57796283156063</v>
      </c>
      <c r="U12" s="264">
        <f t="shared" si="1"/>
        <v>990.38202129687147</v>
      </c>
      <c r="V12" s="93">
        <f>S12/B4</f>
        <v>529.81625810652372</v>
      </c>
      <c r="W12" s="9">
        <f>T12/D4</f>
        <v>-530.51350481307088</v>
      </c>
      <c r="X12" s="97">
        <f t="shared" si="0"/>
        <v>-2.2803273945525415</v>
      </c>
    </row>
    <row r="13" spans="1:24" x14ac:dyDescent="0.2">
      <c r="A13" s="98">
        <v>7</v>
      </c>
      <c r="B13" s="97">
        <f>C13*B4</f>
        <v>0.99826068174531435</v>
      </c>
      <c r="C13" s="97">
        <f>1/(1-D4*B4/(1-D4*B4/(1-D4*B4/(1-D4*B4/(1-D4*B4/(1-D4*B4))))))</f>
        <v>1.435456096600022</v>
      </c>
      <c r="D13" s="93">
        <f>C13*D4*C12</f>
        <v>0.62616721272973608</v>
      </c>
      <c r="E13" s="1">
        <f>D13*D4*C11</f>
        <v>0.27173335012144995</v>
      </c>
      <c r="F13" s="1">
        <f>E13*D4*C10</f>
        <v>0.11650650162866304</v>
      </c>
      <c r="G13" s="1">
        <f>F13*D4*C9</f>
        <v>4.8523791636778356E-2</v>
      </c>
      <c r="H13" s="1">
        <f>G13*D4*C8</f>
        <v>1.8750276921278244E-2</v>
      </c>
      <c r="I13" s="1">
        <f>H13*D4</f>
        <v>5.7107529214270817E-3</v>
      </c>
      <c r="J13" s="1">
        <f>I13*D4</f>
        <v>1.7393182546855247E-3</v>
      </c>
      <c r="K13" s="1"/>
      <c r="L13" s="1"/>
      <c r="M13" s="235"/>
      <c r="N13" s="97">
        <f>B13+J13</f>
        <v>0.99999999999999989</v>
      </c>
      <c r="R13" s="267">
        <f>B13-J13</f>
        <v>0.99652136349062881</v>
      </c>
      <c r="S13" s="268">
        <f>IF(Rules!B23=Rules!D23,SUM(C13:I13)*B4*F4,SUM(C13:I13)*B4*F4*POWER(O2,A13-1))</f>
        <v>373.73169093335883</v>
      </c>
      <c r="T13" s="253">
        <f>IF(Rules!B23=Rules!D23,SUM(C13:I13)*D4*H4,SUM(C13:I13)*D4*H4*POWER(O2,A13-1))</f>
        <v>-163.89387411042989</v>
      </c>
      <c r="U13" s="264">
        <f t="shared" si="1"/>
        <v>1200.2198381198004</v>
      </c>
      <c r="V13" s="93">
        <f>S13/B4</f>
        <v>537.4101615471576</v>
      </c>
      <c r="W13" s="9">
        <f>T13/D4</f>
        <v>-538.11740195261996</v>
      </c>
      <c r="X13" s="97">
        <f t="shared" si="0"/>
        <v>-2.2803273945525415</v>
      </c>
    </row>
    <row r="14" spans="1:24" x14ac:dyDescent="0.2">
      <c r="A14" s="98">
        <v>8</v>
      </c>
      <c r="B14" s="97">
        <f>C14*B4</f>
        <v>0.99923883293045879</v>
      </c>
      <c r="C14" s="97">
        <f>1/(1-D4*B4/(1-D4*B4/(1-D4*B4/(1-D4*B4/(1-D4*B4/(1-D4*B4/(1-D4*B4)))))))</f>
        <v>1.4368626361019659</v>
      </c>
      <c r="D14" s="93">
        <f>C14*D4*C13</f>
        <v>0.62818975627982776</v>
      </c>
      <c r="E14" s="1">
        <f>D14*D4*C12</f>
        <v>0.27402567705608921</v>
      </c>
      <c r="F14" s="1">
        <f>E14*D4*C11</f>
        <v>0.11891698212868362</v>
      </c>
      <c r="G14" s="1">
        <f>F14*D4*C10</f>
        <v>5.0986018336942898E-2</v>
      </c>
      <c r="H14" s="1">
        <f>G14*D4*C9</f>
        <v>2.1235166240388712E-2</v>
      </c>
      <c r="I14" s="1">
        <f>H14*D4*C8</f>
        <v>8.205567496808723E-3</v>
      </c>
      <c r="J14" s="1">
        <f>I14*D4</f>
        <v>2.4991614124477146E-3</v>
      </c>
      <c r="K14" s="1">
        <f>J14*D4</f>
        <v>7.6116706954110745E-4</v>
      </c>
      <c r="L14" s="1"/>
      <c r="M14" s="235"/>
      <c r="N14" s="97">
        <f>B14+K14</f>
        <v>0.99999999999999989</v>
      </c>
      <c r="R14" s="267">
        <f>B14-K14</f>
        <v>0.99847766586091768</v>
      </c>
      <c r="S14" s="268">
        <f>IF(Rules!B23=Rules!D23,SUM(C14:J14)*B4*F4,SUM(C14:J14)*B4*F4*POWER(O2,A14-1))</f>
        <v>376.40900100289576</v>
      </c>
      <c r="T14" s="253">
        <f>IF(Rules!B23=Rules!D23,SUM(C14:J14)*D4*H4,SUM(C14:J14)*D4*H4*POWER(O2,A14-1))</f>
        <v>-165.06796432042898</v>
      </c>
      <c r="U14" s="264">
        <f t="shared" si="1"/>
        <v>1411.5608748022673</v>
      </c>
      <c r="V14" s="93">
        <f>S14/B4</f>
        <v>541.26001873584926</v>
      </c>
      <c r="W14" s="9">
        <f>T14/D4</f>
        <v>-541.97232561521525</v>
      </c>
      <c r="X14" s="97">
        <f t="shared" si="0"/>
        <v>-2.280327394552542</v>
      </c>
    </row>
    <row r="15" spans="1:24" x14ac:dyDescent="0.2">
      <c r="A15" s="98">
        <v>9</v>
      </c>
      <c r="B15" s="97">
        <f>C15*B4</f>
        <v>0.99966675252151571</v>
      </c>
      <c r="C15" s="97">
        <f>1/(1-D4*B4/(1-D4*B4/(1-D4*B4/(1-D4*B4/(1-D4*B4/(1-D4*B4/(1-D4*B4/(1-D4*B4))))))))</f>
        <v>1.4374779661425754</v>
      </c>
      <c r="D15" s="93">
        <f>C15*D4*C14</f>
        <v>0.62907457451855653</v>
      </c>
      <c r="E15" s="1">
        <f>D15*D4*C13</f>
        <v>0.27502851958118901</v>
      </c>
      <c r="F15" s="1">
        <f>E15*D4*C12</f>
        <v>0.11997151423525894</v>
      </c>
      <c r="G15" s="1">
        <f>F15*D4*C11</f>
        <v>5.2063188265912816E-2</v>
      </c>
      <c r="H15" s="1">
        <f>G15*D4*C10</f>
        <v>2.2322250565802559E-2</v>
      </c>
      <c r="I15" s="1">
        <f>H15*D4*C9</f>
        <v>9.2969939031495308E-3</v>
      </c>
      <c r="J15" s="1">
        <f>I15*D4*C8</f>
        <v>3.5924894642273453E-3</v>
      </c>
      <c r="K15" s="1">
        <f>J15*D4</f>
        <v>1.094160891018655E-3</v>
      </c>
      <c r="L15" s="1">
        <f>K15*D4</f>
        <v>3.3324747848417758E-4</v>
      </c>
      <c r="M15" s="235"/>
      <c r="N15" s="97">
        <f>B15+L15</f>
        <v>0.99999999999999989</v>
      </c>
      <c r="R15" s="267">
        <f>B15-L15</f>
        <v>0.99933350504303153</v>
      </c>
      <c r="S15" s="268">
        <f>IF(Rules!B23=Rules!D23,SUM(C15:K15)*B4*F4,SUM(C15:K15)*B4*F4*POWER(O2,A15-1))</f>
        <v>377.74235285615168</v>
      </c>
      <c r="T15" s="253">
        <f>IF(Rules!B23=Rules!D23,SUM(C15:K15)*D4*H4,SUM(C15:K15)*D4*H4*POWER(O2,A15-1))</f>
        <v>-165.65268380257055</v>
      </c>
      <c r="U15" s="264">
        <f t="shared" si="1"/>
        <v>1623.6505438558484</v>
      </c>
      <c r="V15" s="93">
        <f>S15/B4</f>
        <v>543.17732158235913</v>
      </c>
      <c r="W15" s="9">
        <f>T15/D4</f>
        <v>-543.89215166307042</v>
      </c>
      <c r="X15" s="97">
        <f t="shared" si="0"/>
        <v>-2.2803273945525415</v>
      </c>
    </row>
    <row r="16" spans="1:24" ht="17" thickBot="1" x14ac:dyDescent="0.25">
      <c r="A16" s="99">
        <v>10</v>
      </c>
      <c r="B16" s="129">
        <f>C16*B4</f>
        <v>0.99985407317791108</v>
      </c>
      <c r="C16" s="129">
        <f>1/(1-D4*B4/(1-D4*B4/(1-D4*B4/(1-D4*B4/(1-D4*B4/(1-D4*B4/(1-D4*B4/(1-D4*B4/(1-D4*B4)))))))))</f>
        <v>1.437747325221981</v>
      </c>
      <c r="D16" s="94">
        <f>C16*D4*C15</f>
        <v>0.62946190133586766</v>
      </c>
      <c r="E16" s="109">
        <f>D16*D4*C14</f>
        <v>0.27546751121417029</v>
      </c>
      <c r="F16" s="109">
        <f>E16*D4*C13</f>
        <v>0.120433132844273</v>
      </c>
      <c r="G16" s="109">
        <f>F16*D4*C12</f>
        <v>5.2534716521128955E-2</v>
      </c>
      <c r="H16" s="109">
        <f>G16*D4*C11</f>
        <v>2.2798118821543225E-2</v>
      </c>
      <c r="I16" s="109">
        <f>H16*D4*C10</f>
        <v>9.7747628932018642E-3</v>
      </c>
      <c r="J16" s="109">
        <f>I16*D4*C9</f>
        <v>4.0710908944840392E-3</v>
      </c>
      <c r="K16" s="109">
        <f>J16*D4*C8</f>
        <v>1.5731268944245706E-3</v>
      </c>
      <c r="L16" s="109">
        <f>K16*D4</f>
        <v>4.7912567082759595E-4</v>
      </c>
      <c r="M16" s="237">
        <f>L16*D4</f>
        <v>1.4592682208892273E-4</v>
      </c>
      <c r="N16" s="129">
        <f>B16+M16</f>
        <v>1</v>
      </c>
      <c r="R16" s="269">
        <f>B16-M16</f>
        <v>0.99970814635582217</v>
      </c>
      <c r="S16" s="270">
        <f>IF(Rules!B23=Rules!D23,SUM(C16:L16)*B4*F4,SUM(C16:L16)*B4*F4*POWER(O2,A16-1))</f>
        <v>378.39700116887923</v>
      </c>
      <c r="T16" s="254">
        <f>IF(Rules!B23=Rules!D23,SUM(C16:L16)*D4*H4,SUM(C16:L16)*D4*H4*POWER(O2,A16-1))</f>
        <v>-165.93976903177554</v>
      </c>
      <c r="U16" s="264">
        <f t="shared" si="1"/>
        <v>1836.1077759929522</v>
      </c>
      <c r="V16" s="94">
        <f>S16/B4</f>
        <v>544.11867781206729</v>
      </c>
      <c r="W16" s="10">
        <f>T16/D4</f>
        <v>-544.8347467326987</v>
      </c>
      <c r="X16" s="129">
        <f t="shared" si="0"/>
        <v>-2.2803273945525415</v>
      </c>
    </row>
    <row r="18" spans="1:7" x14ac:dyDescent="0.2">
      <c r="A18" s="436" t="s">
        <v>183</v>
      </c>
      <c r="B18" s="436"/>
      <c r="C18" s="436"/>
      <c r="D18" s="436"/>
      <c r="E18" s="436"/>
      <c r="F18" s="436"/>
    </row>
    <row r="19" spans="1:7" ht="17" thickBot="1" x14ac:dyDescent="0.25"/>
    <row r="20" spans="1:7" ht="17" thickBot="1" x14ac:dyDescent="0.25">
      <c r="A20" s="29" t="s">
        <v>130</v>
      </c>
      <c r="B20" s="19" t="s">
        <v>135</v>
      </c>
      <c r="C20" s="19" t="s">
        <v>134</v>
      </c>
      <c r="D20" s="19" t="s">
        <v>133</v>
      </c>
      <c r="E20" s="150" t="s">
        <v>146</v>
      </c>
      <c r="F20" s="152" t="s">
        <v>147</v>
      </c>
      <c r="G20" s="150" t="s">
        <v>46</v>
      </c>
    </row>
    <row r="21" spans="1:7" x14ac:dyDescent="0.2">
      <c r="A21" s="95">
        <v>1</v>
      </c>
      <c r="B21" s="107">
        <v>1</v>
      </c>
      <c r="C21" s="108">
        <f t="shared" ref="C21:C30" si="2">B21*$O$2</f>
        <v>7</v>
      </c>
      <c r="D21" s="57">
        <f>SUM($C$21:C21)</f>
        <v>7</v>
      </c>
      <c r="E21" s="57">
        <f t="shared" ref="E21:E30" si="3">D21/R7</f>
        <v>17.909133338241897</v>
      </c>
      <c r="F21" s="8">
        <f t="shared" ref="F21:F30" si="4">U7/E21</f>
        <v>4.6442769178628218</v>
      </c>
      <c r="G21" s="256">
        <f>E21*U7</f>
        <v>1489.5917101889827</v>
      </c>
    </row>
    <row r="22" spans="1:7" x14ac:dyDescent="0.2">
      <c r="A22" s="97">
        <v>2</v>
      </c>
      <c r="B22" s="93">
        <f>C21</f>
        <v>7</v>
      </c>
      <c r="C22" s="1">
        <f t="shared" si="2"/>
        <v>49</v>
      </c>
      <c r="D22" s="9">
        <f>SUM($C$21:C22)</f>
        <v>56</v>
      </c>
      <c r="E22" s="9">
        <f t="shared" si="3"/>
        <v>73.238946698657955</v>
      </c>
      <c r="F22" s="9">
        <f t="shared" si="4"/>
        <v>3.0153501901707265</v>
      </c>
      <c r="G22" s="257">
        <f t="shared" ref="G22:G30" si="5">E22*U8</f>
        <v>16174.167490514246</v>
      </c>
    </row>
    <row r="23" spans="1:7" x14ac:dyDescent="0.2">
      <c r="A23" s="97">
        <v>3</v>
      </c>
      <c r="B23" s="93">
        <f t="shared" ref="B23:B30" si="6">C22</f>
        <v>49</v>
      </c>
      <c r="C23" s="1">
        <f t="shared" si="2"/>
        <v>343</v>
      </c>
      <c r="D23" s="9">
        <f>SUM($C$21:C23)</f>
        <v>399</v>
      </c>
      <c r="E23" s="9">
        <f t="shared" si="3"/>
        <v>442.36661763385865</v>
      </c>
      <c r="F23" s="9">
        <f t="shared" si="4"/>
        <v>0.88595561195066752</v>
      </c>
      <c r="G23" s="257">
        <f t="shared" si="5"/>
        <v>173371.08059702464</v>
      </c>
    </row>
    <row r="24" spans="1:7" x14ac:dyDescent="0.2">
      <c r="A24" s="97">
        <v>4</v>
      </c>
      <c r="B24" s="93">
        <f t="shared" si="6"/>
        <v>343</v>
      </c>
      <c r="C24" s="1">
        <f t="shared" si="2"/>
        <v>2401</v>
      </c>
      <c r="D24" s="9">
        <f>SUM($C$21:C24)</f>
        <v>2800</v>
      </c>
      <c r="E24" s="9">
        <f t="shared" si="3"/>
        <v>2922.8534815563962</v>
      </c>
      <c r="F24" s="9">
        <f t="shared" si="4"/>
        <v>0.19924196965649124</v>
      </c>
      <c r="G24" s="257">
        <f t="shared" si="5"/>
        <v>1702138.5867666928</v>
      </c>
    </row>
    <row r="25" spans="1:7" x14ac:dyDescent="0.2">
      <c r="A25" s="97">
        <v>5</v>
      </c>
      <c r="B25" s="93">
        <f t="shared" si="6"/>
        <v>2401</v>
      </c>
      <c r="C25" s="1">
        <f t="shared" si="2"/>
        <v>16807</v>
      </c>
      <c r="D25" s="9">
        <f>SUM($C$21:C25)</f>
        <v>19607</v>
      </c>
      <c r="E25" s="9">
        <f t="shared" si="3"/>
        <v>19971.28308901074</v>
      </c>
      <c r="F25" s="9">
        <f t="shared" si="4"/>
        <v>3.9231797257871751E-2</v>
      </c>
      <c r="G25" s="257">
        <f t="shared" si="5"/>
        <v>15647686.614888826</v>
      </c>
    </row>
    <row r="26" spans="1:7" x14ac:dyDescent="0.2">
      <c r="A26" s="97">
        <v>6</v>
      </c>
      <c r="B26" s="93">
        <f t="shared" si="6"/>
        <v>16807</v>
      </c>
      <c r="C26" s="1">
        <f t="shared" si="2"/>
        <v>117649</v>
      </c>
      <c r="D26" s="9">
        <f>SUM($C$21:C26)</f>
        <v>137256</v>
      </c>
      <c r="E26" s="9">
        <f t="shared" si="3"/>
        <v>138356.86525716577</v>
      </c>
      <c r="F26" s="9">
        <f t="shared" si="4"/>
        <v>7.1581704272934707E-3</v>
      </c>
      <c r="G26" s="257">
        <f t="shared" si="5"/>
        <v>137026151.87369072</v>
      </c>
    </row>
    <row r="27" spans="1:7" x14ac:dyDescent="0.2">
      <c r="A27" s="97">
        <v>7</v>
      </c>
      <c r="B27" s="93">
        <f t="shared" si="6"/>
        <v>117649</v>
      </c>
      <c r="C27" s="1">
        <f t="shared" si="2"/>
        <v>823543</v>
      </c>
      <c r="D27" s="9">
        <f>SUM($C$21:C27)</f>
        <v>960799</v>
      </c>
      <c r="E27" s="9">
        <f t="shared" si="3"/>
        <v>964152.93760938547</v>
      </c>
      <c r="F27" s="9">
        <f t="shared" si="4"/>
        <v>1.2448438326555767E-3</v>
      </c>
      <c r="G27" s="257">
        <f t="shared" si="5"/>
        <v>1157195482.7002666</v>
      </c>
    </row>
    <row r="28" spans="1:7" x14ac:dyDescent="0.2">
      <c r="A28" s="97">
        <v>8</v>
      </c>
      <c r="B28" s="93">
        <f t="shared" si="6"/>
        <v>823543</v>
      </c>
      <c r="C28" s="1">
        <f t="shared" si="2"/>
        <v>5764801</v>
      </c>
      <c r="D28" s="9">
        <f>SUM($C$21:C28)</f>
        <v>6725600</v>
      </c>
      <c r="E28" s="9">
        <f t="shared" si="3"/>
        <v>6735854.2208362604</v>
      </c>
      <c r="F28" s="9">
        <f t="shared" si="4"/>
        <v>2.095592969390334E-4</v>
      </c>
      <c r="G28" s="257">
        <f t="shared" si="5"/>
        <v>9508068276.5041771</v>
      </c>
    </row>
    <row r="29" spans="1:7" x14ac:dyDescent="0.2">
      <c r="A29" s="97">
        <v>9</v>
      </c>
      <c r="B29" s="93">
        <f t="shared" si="6"/>
        <v>5764801</v>
      </c>
      <c r="C29" s="1">
        <f t="shared" si="2"/>
        <v>40353607</v>
      </c>
      <c r="D29" s="9">
        <f>SUM($C$21:C29)</f>
        <v>47079207</v>
      </c>
      <c r="E29" s="9">
        <f t="shared" si="3"/>
        <v>47110605.98130627</v>
      </c>
      <c r="F29" s="9">
        <f t="shared" si="4"/>
        <v>3.4464649945282409E-5</v>
      </c>
      <c r="G29" s="257">
        <f t="shared" si="5"/>
        <v>76491161022.926514</v>
      </c>
    </row>
    <row r="30" spans="1:7" ht="17" thickBot="1" x14ac:dyDescent="0.25">
      <c r="A30" s="129">
        <v>10</v>
      </c>
      <c r="B30" s="94">
        <f t="shared" si="6"/>
        <v>40353607</v>
      </c>
      <c r="C30" s="109">
        <f t="shared" si="2"/>
        <v>282475249</v>
      </c>
      <c r="D30" s="10">
        <f>SUM($C$21:C30)</f>
        <v>329554456</v>
      </c>
      <c r="E30" s="10">
        <f t="shared" si="3"/>
        <v>329650665.74810421</v>
      </c>
      <c r="F30" s="10">
        <f t="shared" si="4"/>
        <v>5.5698591471857551E-6</v>
      </c>
      <c r="G30" s="258">
        <f t="shared" si="5"/>
        <v>605274150741.34766</v>
      </c>
    </row>
    <row r="31" spans="1:7" ht="17" thickBot="1" x14ac:dyDescent="0.25">
      <c r="A31" s="481" t="s">
        <v>249</v>
      </c>
      <c r="B31" s="481"/>
      <c r="C31" s="481"/>
      <c r="D31" s="481"/>
      <c r="E31" s="481"/>
      <c r="F31" s="481"/>
      <c r="G31" s="481"/>
    </row>
    <row r="32" spans="1:7" ht="17" thickBot="1" x14ac:dyDescent="0.25">
      <c r="A32" s="115" t="s">
        <v>130</v>
      </c>
      <c r="B32" s="116" t="s">
        <v>135</v>
      </c>
      <c r="C32" s="116" t="s">
        <v>134</v>
      </c>
      <c r="D32" s="154" t="s">
        <v>133</v>
      </c>
      <c r="E32" s="363" t="s">
        <v>251</v>
      </c>
      <c r="F32" s="152" t="s">
        <v>252</v>
      </c>
      <c r="G32" s="260" t="s">
        <v>253</v>
      </c>
    </row>
    <row r="33" spans="1:7" x14ac:dyDescent="0.2">
      <c r="A33" s="95">
        <v>1</v>
      </c>
      <c r="B33" s="107">
        <v>1</v>
      </c>
      <c r="C33" s="108">
        <f t="shared" ref="C33:C42" si="7">B33*$O$2</f>
        <v>7</v>
      </c>
      <c r="D33" s="57">
        <f>SUM($C$33:C33)</f>
        <v>7</v>
      </c>
      <c r="E33" s="96">
        <f>D33/(B7-((1-B7)/-X7))</f>
        <v>12.458457777917236</v>
      </c>
      <c r="F33" s="8">
        <f t="shared" ref="F33:F42" si="8">U7/E33</f>
        <v>6.6761854528377516</v>
      </c>
      <c r="G33" s="259">
        <f>(B7-((1-B7)/-X7))</f>
        <v>0.56186729728358376</v>
      </c>
    </row>
    <row r="34" spans="1:7" x14ac:dyDescent="0.2">
      <c r="A34" s="97">
        <v>2</v>
      </c>
      <c r="B34" s="93">
        <f>C33</f>
        <v>7</v>
      </c>
      <c r="C34" s="1">
        <f t="shared" si="7"/>
        <v>49</v>
      </c>
      <c r="D34" s="9">
        <f>SUM($C$33:C34)</f>
        <v>56</v>
      </c>
      <c r="E34" s="96">
        <f>D34/(B8-((1-B8)/-X8))</f>
        <v>67.413077974668909</v>
      </c>
      <c r="F34" s="9">
        <f t="shared" si="8"/>
        <v>3.275938118990577</v>
      </c>
      <c r="G34" s="259">
        <f t="shared" ref="G34:G42" si="9">(B8-((1-B8)/-X8))</f>
        <v>0.83069934918329236</v>
      </c>
    </row>
    <row r="35" spans="1:7" x14ac:dyDescent="0.2">
      <c r="A35" s="97">
        <v>3</v>
      </c>
      <c r="B35" s="93">
        <f t="shared" ref="B35:B42" si="10">C34</f>
        <v>49</v>
      </c>
      <c r="C35" s="1">
        <f t="shared" si="7"/>
        <v>343</v>
      </c>
      <c r="D35" s="9">
        <f>SUM($C$33:C35)</f>
        <v>399</v>
      </c>
      <c r="E35" s="96">
        <f t="shared" ref="E35:E42" si="11">D35/(B9-((1-B9)/-X9))</f>
        <v>429.26859871197212</v>
      </c>
      <c r="F35" s="9">
        <f t="shared" si="8"/>
        <v>0.91298825166412478</v>
      </c>
      <c r="G35" s="259">
        <f t="shared" si="9"/>
        <v>0.92948797372369285</v>
      </c>
    </row>
    <row r="36" spans="1:7" x14ac:dyDescent="0.2">
      <c r="A36" s="97">
        <v>4</v>
      </c>
      <c r="B36" s="93">
        <f t="shared" si="10"/>
        <v>343</v>
      </c>
      <c r="C36" s="1">
        <f t="shared" si="7"/>
        <v>2401</v>
      </c>
      <c r="D36" s="9">
        <f>SUM($C$33:C36)</f>
        <v>2800</v>
      </c>
      <c r="E36" s="96">
        <f t="shared" si="11"/>
        <v>2887.2892387179108</v>
      </c>
      <c r="F36" s="9">
        <f t="shared" si="8"/>
        <v>0.20169613659531446</v>
      </c>
      <c r="G36" s="259">
        <f t="shared" si="9"/>
        <v>0.96976775393771386</v>
      </c>
    </row>
    <row r="37" spans="1:7" x14ac:dyDescent="0.2">
      <c r="A37" s="97">
        <v>5</v>
      </c>
      <c r="B37" s="93">
        <f t="shared" si="10"/>
        <v>2401</v>
      </c>
      <c r="C37" s="1">
        <f t="shared" si="7"/>
        <v>16807</v>
      </c>
      <c r="D37" s="9">
        <f>SUM($C$33:C37)</f>
        <v>19607</v>
      </c>
      <c r="E37" s="96">
        <f t="shared" si="11"/>
        <v>19867.657179105161</v>
      </c>
      <c r="F37" s="9">
        <f t="shared" si="8"/>
        <v>3.9436422828538119E-2</v>
      </c>
      <c r="G37" s="259">
        <f t="shared" si="9"/>
        <v>0.98688032631349742</v>
      </c>
    </row>
    <row r="38" spans="1:7" x14ac:dyDescent="0.2">
      <c r="A38" s="97">
        <v>6</v>
      </c>
      <c r="B38" s="93">
        <f t="shared" si="10"/>
        <v>16807</v>
      </c>
      <c r="C38" s="1">
        <f t="shared" si="7"/>
        <v>117649</v>
      </c>
      <c r="D38" s="9">
        <f>SUM($C$33:C38)</f>
        <v>137256</v>
      </c>
      <c r="E38" s="96">
        <f t="shared" si="11"/>
        <v>138046.03691759377</v>
      </c>
      <c r="F38" s="9">
        <f t="shared" si="8"/>
        <v>7.1742879651668489E-3</v>
      </c>
      <c r="G38" s="259">
        <f t="shared" si="9"/>
        <v>0.99427700399638874</v>
      </c>
    </row>
    <row r="39" spans="1:7" x14ac:dyDescent="0.2">
      <c r="A39" s="97">
        <v>7</v>
      </c>
      <c r="B39" s="93">
        <f t="shared" si="10"/>
        <v>117649</v>
      </c>
      <c r="C39" s="1">
        <f t="shared" si="7"/>
        <v>823543</v>
      </c>
      <c r="D39" s="9">
        <f>SUM($C$33:C39)</f>
        <v>960799</v>
      </c>
      <c r="E39" s="96">
        <f t="shared" si="11"/>
        <v>963209.01407772058</v>
      </c>
      <c r="F39" s="9">
        <f t="shared" si="8"/>
        <v>1.2460637520808704E-3</v>
      </c>
      <c r="G39" s="259">
        <f t="shared" si="9"/>
        <v>0.99749793238798934</v>
      </c>
    </row>
    <row r="40" spans="1:7" x14ac:dyDescent="0.2">
      <c r="A40" s="97">
        <v>8</v>
      </c>
      <c r="B40" s="93">
        <f t="shared" si="10"/>
        <v>823543</v>
      </c>
      <c r="C40" s="1">
        <f t="shared" si="7"/>
        <v>5764801</v>
      </c>
      <c r="D40" s="9">
        <f>SUM($C$33:C40)</f>
        <v>6725600</v>
      </c>
      <c r="E40" s="96">
        <f>D40/(B14-((1-B14)/-X14))</f>
        <v>6732972.3646695307</v>
      </c>
      <c r="F40" s="9">
        <f t="shared" si="8"/>
        <v>2.0964899279986128E-4</v>
      </c>
      <c r="G40" s="259">
        <f t="shared" si="9"/>
        <v>0.99890503565583955</v>
      </c>
    </row>
    <row r="41" spans="1:7" x14ac:dyDescent="0.2">
      <c r="A41" s="97">
        <v>9</v>
      </c>
      <c r="B41" s="93">
        <f t="shared" si="10"/>
        <v>5764801</v>
      </c>
      <c r="C41" s="1">
        <f t="shared" si="7"/>
        <v>40353607</v>
      </c>
      <c r="D41" s="9">
        <f>SUM($C$33:C41)</f>
        <v>47079207</v>
      </c>
      <c r="E41" s="96">
        <f t="shared" si="11"/>
        <v>47101787.01585447</v>
      </c>
      <c r="F41" s="9">
        <f t="shared" si="8"/>
        <v>3.447110283330285E-5</v>
      </c>
      <c r="G41" s="259">
        <f t="shared" si="9"/>
        <v>0.99952061233161127</v>
      </c>
    </row>
    <row r="42" spans="1:7" ht="17" thickBot="1" x14ac:dyDescent="0.25">
      <c r="A42" s="129">
        <v>10</v>
      </c>
      <c r="B42" s="94">
        <f t="shared" si="10"/>
        <v>40353607</v>
      </c>
      <c r="C42" s="109">
        <f t="shared" si="7"/>
        <v>282475249</v>
      </c>
      <c r="D42" s="10">
        <f>SUM($C$33:C42)</f>
        <v>329554456</v>
      </c>
      <c r="E42" s="364">
        <f t="shared" si="11"/>
        <v>329623650.80282444</v>
      </c>
      <c r="F42" s="10">
        <f t="shared" si="8"/>
        <v>5.5703156357893821E-6</v>
      </c>
      <c r="G42" s="259">
        <f t="shared" si="9"/>
        <v>0.9997900793748995</v>
      </c>
    </row>
    <row r="43" spans="1:7" ht="17" thickBot="1" x14ac:dyDescent="0.25"/>
    <row r="44" spans="1:7" ht="17" thickBot="1" x14ac:dyDescent="0.25">
      <c r="A44" s="115" t="s">
        <v>130</v>
      </c>
      <c r="B44" s="116" t="s">
        <v>135</v>
      </c>
      <c r="C44" s="116" t="s">
        <v>134</v>
      </c>
      <c r="D44" s="154" t="s">
        <v>133</v>
      </c>
      <c r="E44" s="150" t="s">
        <v>146</v>
      </c>
      <c r="F44" s="152" t="s">
        <v>147</v>
      </c>
      <c r="G44" s="260" t="s">
        <v>46</v>
      </c>
    </row>
    <row r="45" spans="1:7" x14ac:dyDescent="0.2">
      <c r="A45" s="95">
        <v>1</v>
      </c>
      <c r="B45" s="107">
        <v>1</v>
      </c>
      <c r="C45" s="108">
        <f t="shared" ref="C45:C54" si="12">B45*$O$2</f>
        <v>7</v>
      </c>
      <c r="D45" s="57">
        <f>SUM(C45:C45)</f>
        <v>7</v>
      </c>
      <c r="E45" s="57">
        <f t="shared" ref="E45:E54" si="13">D45/R7</f>
        <v>17.909133338241897</v>
      </c>
      <c r="F45" s="8">
        <f t="shared" ref="F45:F54" si="14">U7/E45</f>
        <v>4.6442769178628218</v>
      </c>
      <c r="G45" s="256">
        <f>E45*U7</f>
        <v>1489.5917101889827</v>
      </c>
    </row>
    <row r="46" spans="1:7" x14ac:dyDescent="0.2">
      <c r="A46" s="97">
        <v>2</v>
      </c>
      <c r="B46" s="93">
        <f t="shared" ref="B46:B54" si="15">B45*$O$2*2</f>
        <v>14</v>
      </c>
      <c r="C46" s="1">
        <f t="shared" si="12"/>
        <v>98</v>
      </c>
      <c r="D46" s="9">
        <f>SUM($C$45:C46)</f>
        <v>105</v>
      </c>
      <c r="E46" s="9">
        <f t="shared" si="13"/>
        <v>137.32302505998368</v>
      </c>
      <c r="F46" s="9">
        <f t="shared" si="14"/>
        <v>1.608186768091054</v>
      </c>
      <c r="G46" s="257">
        <f t="shared" ref="G46:G54" si="16">E46*U8</f>
        <v>30326.564044714214</v>
      </c>
    </row>
    <row r="47" spans="1:7" x14ac:dyDescent="0.2">
      <c r="A47" s="97">
        <v>3</v>
      </c>
      <c r="B47" s="93">
        <f t="shared" si="15"/>
        <v>196</v>
      </c>
      <c r="C47" s="1">
        <f t="shared" si="12"/>
        <v>1372</v>
      </c>
      <c r="D47" s="9">
        <f>SUM($C$45:C47)</f>
        <v>1477</v>
      </c>
      <c r="E47" s="9">
        <f t="shared" si="13"/>
        <v>1637.5325670305997</v>
      </c>
      <c r="F47" s="9">
        <f t="shared" si="14"/>
        <v>0.2393339804795642</v>
      </c>
      <c r="G47" s="257">
        <f t="shared" si="16"/>
        <v>641777.15799951239</v>
      </c>
    </row>
    <row r="48" spans="1:7" x14ac:dyDescent="0.2">
      <c r="A48" s="97">
        <v>4</v>
      </c>
      <c r="B48" s="93">
        <f t="shared" si="15"/>
        <v>2744</v>
      </c>
      <c r="C48" s="1">
        <f t="shared" si="12"/>
        <v>19208</v>
      </c>
      <c r="D48" s="9">
        <f>SUM($C$45:C48)</f>
        <v>20685</v>
      </c>
      <c r="E48" s="9">
        <f t="shared" si="13"/>
        <v>21592.580094997877</v>
      </c>
      <c r="F48" s="9">
        <f t="shared" si="14"/>
        <v>2.6970148176851606E-2</v>
      </c>
      <c r="G48" s="257">
        <f t="shared" si="16"/>
        <v>12574548.809738943</v>
      </c>
    </row>
    <row r="49" spans="1:7" x14ac:dyDescent="0.2">
      <c r="A49" s="97">
        <v>5</v>
      </c>
      <c r="B49" s="93">
        <f t="shared" si="15"/>
        <v>38416</v>
      </c>
      <c r="C49" s="1">
        <f t="shared" si="12"/>
        <v>268912</v>
      </c>
      <c r="D49" s="9">
        <f>SUM($C$45:C49)</f>
        <v>289597</v>
      </c>
      <c r="E49" s="9">
        <f t="shared" si="13"/>
        <v>294977.49113725929</v>
      </c>
      <c r="F49" s="9">
        <f t="shared" si="14"/>
        <v>2.6561664963210647E-3</v>
      </c>
      <c r="G49" s="257">
        <f t="shared" si="16"/>
        <v>231117616.18870604</v>
      </c>
    </row>
    <row r="50" spans="1:7" x14ac:dyDescent="0.2">
      <c r="A50" s="97">
        <v>6</v>
      </c>
      <c r="B50" s="93">
        <f t="shared" si="15"/>
        <v>537824</v>
      </c>
      <c r="C50" s="1">
        <f t="shared" si="12"/>
        <v>3764768</v>
      </c>
      <c r="D50" s="9">
        <f>SUM($C$45:C50)</f>
        <v>4054365</v>
      </c>
      <c r="E50" s="9">
        <f t="shared" si="13"/>
        <v>4086883.1381387254</v>
      </c>
      <c r="F50" s="9">
        <f t="shared" si="14"/>
        <v>2.423318670540498E-4</v>
      </c>
      <c r="G50" s="257">
        <f t="shared" si="16"/>
        <v>4047575583.1539321</v>
      </c>
    </row>
    <row r="51" spans="1:7" x14ac:dyDescent="0.2">
      <c r="A51" s="97">
        <v>7</v>
      </c>
      <c r="B51" s="93">
        <f t="shared" si="15"/>
        <v>7529536</v>
      </c>
      <c r="C51" s="1">
        <f t="shared" si="12"/>
        <v>52706752</v>
      </c>
      <c r="D51" s="9">
        <f>SUM($C$45:C51)</f>
        <v>56761117</v>
      </c>
      <c r="E51" s="9">
        <f t="shared" si="13"/>
        <v>56959257.552870087</v>
      </c>
      <c r="F51" s="9">
        <f t="shared" si="14"/>
        <v>2.1071549905750539E-5</v>
      </c>
      <c r="G51" s="257">
        <f t="shared" si="16"/>
        <v>68363630879.529755</v>
      </c>
    </row>
    <row r="52" spans="1:7" x14ac:dyDescent="0.2">
      <c r="A52" s="97">
        <v>8</v>
      </c>
      <c r="B52" s="93">
        <f t="shared" si="15"/>
        <v>105413504</v>
      </c>
      <c r="C52" s="1">
        <f t="shared" si="12"/>
        <v>737894528</v>
      </c>
      <c r="D52" s="9">
        <f>SUM($C$45:C52)</f>
        <v>794655645</v>
      </c>
      <c r="E52" s="9">
        <f t="shared" si="13"/>
        <v>795867220.84046197</v>
      </c>
      <c r="F52" s="9">
        <f t="shared" si="14"/>
        <v>1.7736135348200577E-6</v>
      </c>
      <c r="G52" s="257">
        <f t="shared" si="16"/>
        <v>1123415030476.0117</v>
      </c>
    </row>
    <row r="53" spans="1:7" x14ac:dyDescent="0.2">
      <c r="A53" s="97">
        <v>9</v>
      </c>
      <c r="B53" s="93">
        <f t="shared" si="15"/>
        <v>1475789056</v>
      </c>
      <c r="C53" s="1">
        <f t="shared" si="12"/>
        <v>10330523392</v>
      </c>
      <c r="D53" s="9">
        <f>SUM($C$45:C53)</f>
        <v>11125179037</v>
      </c>
      <c r="E53" s="9">
        <f t="shared" si="13"/>
        <v>11132598857.996807</v>
      </c>
      <c r="F53" s="9">
        <f t="shared" si="14"/>
        <v>1.4584649681233614E-7</v>
      </c>
      <c r="G53" s="257">
        <f t="shared" si="16"/>
        <v>18075450190315.512</v>
      </c>
    </row>
    <row r="54" spans="1:7" ht="17" thickBot="1" x14ac:dyDescent="0.25">
      <c r="A54" s="129">
        <v>10</v>
      </c>
      <c r="B54" s="94">
        <f t="shared" si="15"/>
        <v>20661046784</v>
      </c>
      <c r="C54" s="109">
        <f t="shared" si="12"/>
        <v>144627327488</v>
      </c>
      <c r="D54" s="10">
        <f>SUM($C$45:C54)</f>
        <v>155752506525</v>
      </c>
      <c r="E54" s="10">
        <f t="shared" si="13"/>
        <v>155797976732.26483</v>
      </c>
      <c r="F54" s="10">
        <f t="shared" si="14"/>
        <v>1.17851837007374E-8</v>
      </c>
      <c r="G54" s="258">
        <f t="shared" si="16"/>
        <v>286061876562080.5</v>
      </c>
    </row>
  </sheetData>
  <mergeCells count="2">
    <mergeCell ref="A18:F18"/>
    <mergeCell ref="A31:G31"/>
  </mergeCells>
  <conditionalFormatting sqref="F45:F54">
    <cfRule type="cellIs" dxfId="509" priority="75" operator="equal">
      <formula>MAX($F$45:$F$54)</formula>
    </cfRule>
  </conditionalFormatting>
  <conditionalFormatting sqref="F21:F30">
    <cfRule type="cellIs" dxfId="508" priority="73" operator="equal">
      <formula>MAX($F$21:$F$30)</formula>
    </cfRule>
  </conditionalFormatting>
  <conditionalFormatting sqref="E21:E30">
    <cfRule type="cellIs" dxfId="507" priority="65" stopIfTrue="1" operator="lessThan">
      <formula>0</formula>
    </cfRule>
    <cfRule type="cellIs" dxfId="506" priority="66" operator="equal">
      <formula>MIN($E$21:$E$30)</formula>
    </cfRule>
  </conditionalFormatting>
  <conditionalFormatting sqref="E45:E54">
    <cfRule type="cellIs" dxfId="505" priority="61" stopIfTrue="1" operator="lessThan">
      <formula>0</formula>
    </cfRule>
    <cfRule type="cellIs" dxfId="504" priority="62" operator="equal">
      <formula>MIN($E$45:$E$54)</formula>
    </cfRule>
  </conditionalFormatting>
  <conditionalFormatting sqref="R7:R16">
    <cfRule type="cellIs" dxfId="503" priority="33" operator="lessThanOrEqual">
      <formula>0</formula>
    </cfRule>
    <cfRule type="cellIs" dxfId="502" priority="34" operator="greaterThan">
      <formula>0</formula>
    </cfRule>
  </conditionalFormatting>
  <conditionalFormatting sqref="U7:U16">
    <cfRule type="cellIs" dxfId="501" priority="13" operator="lessThanOrEqual">
      <formula>0</formula>
    </cfRule>
    <cfRule type="cellIs" dxfId="500" priority="14" operator="greaterThan">
      <formula>0</formula>
    </cfRule>
  </conditionalFormatting>
  <conditionalFormatting sqref="S7:T16">
    <cfRule type="cellIs" dxfId="499" priority="5" operator="lessThanOrEqual">
      <formula>0</formula>
    </cfRule>
    <cfRule type="cellIs" dxfId="498" priority="6" operator="greaterThan">
      <formula>0</formula>
    </cfRule>
  </conditionalFormatting>
  <conditionalFormatting sqref="E33:E42">
    <cfRule type="cellIs" dxfId="497" priority="3" stopIfTrue="1" operator="lessThan">
      <formula>0</formula>
    </cfRule>
    <cfRule type="cellIs" dxfId="496" priority="4" operator="equal">
      <formula>MIN($E$33:$E$42)</formula>
    </cfRule>
  </conditionalFormatting>
  <conditionalFormatting sqref="F33:F42">
    <cfRule type="cellIs" dxfId="495" priority="1" operator="lessThanOrEqual">
      <formula>0</formula>
    </cfRule>
    <cfRule type="cellIs" dxfId="494" priority="2" operator="equal">
      <formula>MAX($F$33:$F$42)</formula>
    </cfRule>
  </conditionalFormatting>
  <pageMargins left="0.25" right="0.25" top="0.75" bottom="0.75" header="0.3" footer="0.3"/>
  <pageSetup paperSize="9" scale="69" orientation="portrait" r:id="rId1"/>
  <drawing r:id="rId2"/>
  <legacyDrawing r:id="rId3"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 codeName="Sheet26">
    <pageSetUpPr fitToPage="1"/>
  </sheetPr>
  <dimension ref="A1:X54"/>
  <sheetViews>
    <sheetView topLeftCell="A11" zoomScale="90" zoomScaleNormal="90" workbookViewId="0">
      <selection activeCell="B34" sqref="B34:B42"/>
    </sheetView>
  </sheetViews>
  <sheetFormatPr baseColWidth="10" defaultColWidth="8.6640625" defaultRowHeight="16" x14ac:dyDescent="0.2"/>
  <cols>
    <col min="14" max="14" width="5.6640625" bestFit="1" customWidth="1"/>
  </cols>
  <sheetData>
    <row r="1" spans="1:24" x14ac:dyDescent="0.2">
      <c r="C1" t="s">
        <v>93</v>
      </c>
      <c r="D1">
        <f>C2+E2</f>
        <v>1</v>
      </c>
    </row>
    <row r="2" spans="1:24" x14ac:dyDescent="0.2">
      <c r="A2" t="s">
        <v>39</v>
      </c>
      <c r="B2" s="133" t="s">
        <v>122</v>
      </c>
      <c r="C2" s="139">
        <f>Analysis!B14</f>
        <v>0.70174850040046388</v>
      </c>
      <c r="D2" s="133" t="s">
        <v>123</v>
      </c>
      <c r="E2" s="139">
        <f>Analysis!K14</f>
        <v>0.29825149959953606</v>
      </c>
      <c r="F2" s="133" t="s">
        <v>46</v>
      </c>
      <c r="G2" s="139">
        <f>Analysis!S14</f>
        <v>249.74885085383443</v>
      </c>
      <c r="H2" t="s">
        <v>150</v>
      </c>
      <c r="I2" s="153">
        <f>Analysis!T14</f>
        <v>-250.07752435348146</v>
      </c>
      <c r="J2" t="s">
        <v>47</v>
      </c>
      <c r="K2" s="153">
        <f>G2*C2+I2*E2</f>
        <v>100.67488490885208</v>
      </c>
      <c r="L2" t="s">
        <v>46</v>
      </c>
      <c r="M2" s="160">
        <v>1</v>
      </c>
      <c r="N2" t="s">
        <v>150</v>
      </c>
      <c r="O2" s="160">
        <v>8</v>
      </c>
    </row>
    <row r="4" spans="1:24" x14ac:dyDescent="0.2">
      <c r="A4" t="s">
        <v>120</v>
      </c>
      <c r="B4">
        <f>$C$2</f>
        <v>0.70174850040046388</v>
      </c>
      <c r="C4" t="s">
        <v>121</v>
      </c>
      <c r="D4">
        <f>$E$2</f>
        <v>0.29825149959953606</v>
      </c>
      <c r="E4" t="s">
        <v>46</v>
      </c>
      <c r="F4">
        <f>G2</f>
        <v>249.74885085383443</v>
      </c>
      <c r="G4" t="s">
        <v>150</v>
      </c>
      <c r="H4">
        <f>I2</f>
        <v>-250.07752435348146</v>
      </c>
      <c r="I4" t="s">
        <v>47</v>
      </c>
      <c r="J4">
        <f>B4*F4+D4*H4</f>
        <v>100.67488490885208</v>
      </c>
    </row>
    <row r="5" spans="1:24" ht="17" thickBot="1" x14ac:dyDescent="0.25"/>
    <row r="6" spans="1:24" ht="17" thickBot="1" x14ac:dyDescent="0.25">
      <c r="A6" s="102"/>
      <c r="B6" s="102">
        <v>1</v>
      </c>
      <c r="C6" s="138">
        <v>0</v>
      </c>
      <c r="D6" s="29">
        <v>-1</v>
      </c>
      <c r="E6" s="19">
        <v>-2</v>
      </c>
      <c r="F6" s="19">
        <v>-3</v>
      </c>
      <c r="G6" s="19">
        <v>-4</v>
      </c>
      <c r="H6" s="19">
        <v>-5</v>
      </c>
      <c r="I6" s="19">
        <v>-6</v>
      </c>
      <c r="J6" s="19">
        <v>-7</v>
      </c>
      <c r="K6" s="19">
        <v>-8</v>
      </c>
      <c r="L6" s="19">
        <v>-9</v>
      </c>
      <c r="M6" s="233">
        <v>-10</v>
      </c>
      <c r="N6" s="103" t="s">
        <v>131</v>
      </c>
      <c r="R6" s="166" t="s">
        <v>48</v>
      </c>
      <c r="S6" s="148" t="s">
        <v>127</v>
      </c>
      <c r="T6" s="149" t="s">
        <v>132</v>
      </c>
      <c r="U6" s="164" t="s">
        <v>47</v>
      </c>
      <c r="V6" s="159" t="s">
        <v>46</v>
      </c>
      <c r="W6" s="152" t="s">
        <v>196</v>
      </c>
      <c r="X6" s="260" t="s">
        <v>250</v>
      </c>
    </row>
    <row r="7" spans="1:24" x14ac:dyDescent="0.2">
      <c r="A7" s="100">
        <v>1</v>
      </c>
      <c r="B7" s="95">
        <f>C7*B4</f>
        <v>0.70174850040046388</v>
      </c>
      <c r="C7" s="95">
        <v>1</v>
      </c>
      <c r="D7" s="107">
        <f>C7*D4</f>
        <v>0.29825149959953606</v>
      </c>
      <c r="E7" s="108"/>
      <c r="F7" s="108"/>
      <c r="G7" s="108"/>
      <c r="H7" s="108"/>
      <c r="I7" s="108"/>
      <c r="J7" s="108"/>
      <c r="K7" s="108"/>
      <c r="L7" s="108"/>
      <c r="M7" s="236"/>
      <c r="N7" s="95">
        <f>B7+D7</f>
        <v>1</v>
      </c>
      <c r="R7" s="265">
        <f>B7-D7</f>
        <v>0.40349700080092782</v>
      </c>
      <c r="S7" s="266">
        <f>IF(Rules!B23=Rules!D23,SUM(C7)*B4*F4,SUM(C7)*B4*F4*POWER(O2,A7-1))</f>
        <v>175.26088156341743</v>
      </c>
      <c r="T7" s="252">
        <f>IF(Rules!B23=Rules!D23,SUM(C7)*D4*H4,SUM(C7)*D4*H4*POWER(O2,A7-1))</f>
        <v>-74.585996654565349</v>
      </c>
      <c r="U7" s="263">
        <f>S7+T7</f>
        <v>100.67488490885208</v>
      </c>
      <c r="V7" s="280">
        <f>S7/B4</f>
        <v>249.74885085383443</v>
      </c>
      <c r="W7" s="57">
        <f>T7/D4</f>
        <v>-250.07752435348146</v>
      </c>
      <c r="X7" s="96">
        <f>S7/T7</f>
        <v>-2.3497826592720048</v>
      </c>
    </row>
    <row r="8" spans="1:24" x14ac:dyDescent="0.2">
      <c r="A8" s="98">
        <v>2</v>
      </c>
      <c r="B8" s="97">
        <f>C8*B4</f>
        <v>0.88750008782783429</v>
      </c>
      <c r="C8" s="97">
        <f>1/(1-B4*D4)</f>
        <v>1.2646982320893716</v>
      </c>
      <c r="D8" s="93">
        <f>C8*D4</f>
        <v>0.37719814426153719</v>
      </c>
      <c r="E8" s="1">
        <f>D8*D4</f>
        <v>0.11249991217216561</v>
      </c>
      <c r="F8" s="1"/>
      <c r="G8" s="1"/>
      <c r="H8" s="1"/>
      <c r="I8" s="1"/>
      <c r="J8" s="1"/>
      <c r="K8" s="1"/>
      <c r="L8" s="1"/>
      <c r="M8" s="235"/>
      <c r="N8" s="97">
        <f>B8+E8</f>
        <v>0.99999999999999989</v>
      </c>
      <c r="R8" s="267">
        <f>B8-E8</f>
        <v>0.7750001756556687</v>
      </c>
      <c r="S8" s="268">
        <f>IF(Rules!B23=Rules!D23,SUM(C8:D8)*B4*F4,SUM(C8:D8)*B4*F4*POWER(O2,A8-1))</f>
        <v>287.76020635504085</v>
      </c>
      <c r="T8" s="253">
        <f>IF(Rules!B23=Rules!D23,SUM(C8:D8)*D4*H4,SUM(C8:D8)*D4*H4*POWER(O2,A8-1))</f>
        <v>-122.46247763365183</v>
      </c>
      <c r="U8" s="264">
        <f>S8+T8+U7</f>
        <v>265.97261363024109</v>
      </c>
      <c r="V8" s="93">
        <f>S8/B4</f>
        <v>410.06173321471431</v>
      </c>
      <c r="W8" s="9">
        <f>T8/D4</f>
        <v>-410.6013810427873</v>
      </c>
      <c r="X8" s="97">
        <f t="shared" ref="X8:X16" si="0">S8/T8</f>
        <v>-2.3497826592720052</v>
      </c>
    </row>
    <row r="9" spans="1:24" x14ac:dyDescent="0.2">
      <c r="A9" s="98">
        <v>3</v>
      </c>
      <c r="B9" s="97">
        <f>C9*B4</f>
        <v>0.95436803095753919</v>
      </c>
      <c r="C9" s="97">
        <f>1/(1-D4*B4/(1-D4*B4))</f>
        <v>1.3599858502197211</v>
      </c>
      <c r="D9" s="93">
        <f>C9*D4*C8</f>
        <v>0.51298413892482764</v>
      </c>
      <c r="E9" s="1">
        <f>D9*(D4)</f>
        <v>0.15299828870510659</v>
      </c>
      <c r="F9" s="1">
        <f>E9*D4</f>
        <v>4.56319690424608E-2</v>
      </c>
      <c r="G9" s="1"/>
      <c r="H9" s="1"/>
      <c r="I9" s="1"/>
      <c r="J9" s="1"/>
      <c r="K9" s="1"/>
      <c r="L9" s="1"/>
      <c r="M9" s="235"/>
      <c r="N9" s="97">
        <f>B9+F9</f>
        <v>1</v>
      </c>
      <c r="R9" s="267">
        <f>B9-F9</f>
        <v>0.90873606191507839</v>
      </c>
      <c r="S9" s="268">
        <f>IF(Rules!B23=Rules!D23,SUM(C9:E9)*B4*F4,SUM(C9:E9)*B4*F4*POWER(O2,A9-1))</f>
        <v>355.07298639544922</v>
      </c>
      <c r="T9" s="253">
        <f>IF(Rules!B23=Rules!D23,SUM(C9:E9)*D4*H4,SUM(C9:E9)*D4*H4*POWER(O2,A9-1))</f>
        <v>-151.1088631939499</v>
      </c>
      <c r="U9" s="264">
        <f t="shared" ref="U9:U16" si="1">S9+T9+U8</f>
        <v>469.9367368317404</v>
      </c>
      <c r="V9" s="93">
        <f>S9/B4</f>
        <v>505.98324925927335</v>
      </c>
      <c r="W9" s="9">
        <f>T9/D4</f>
        <v>-506.64913134332807</v>
      </c>
      <c r="X9" s="97">
        <f t="shared" si="0"/>
        <v>-2.3497826592720052</v>
      </c>
    </row>
    <row r="10" spans="1:24" x14ac:dyDescent="0.2">
      <c r="A10" s="98">
        <v>4</v>
      </c>
      <c r="B10" s="97">
        <f>C10*B4</f>
        <v>0.98097484417506731</v>
      </c>
      <c r="C10" s="97">
        <f>1/(1-D4*B4/(1-D4*B4/(1-D4*B4)))</f>
        <v>1.3979008770453496</v>
      </c>
      <c r="D10" s="93">
        <f>C10*D4*C9</f>
        <v>0.56701350529182604</v>
      </c>
      <c r="E10" s="1">
        <f>D10*D4*C8</f>
        <v>0.2138764419673061</v>
      </c>
      <c r="F10" s="1">
        <f>E10*D4</f>
        <v>6.3788969545762186E-2</v>
      </c>
      <c r="G10" s="1">
        <f>F10*D4</f>
        <v>1.9025155824932707E-2</v>
      </c>
      <c r="H10" s="1"/>
      <c r="I10" s="1"/>
      <c r="J10" s="1"/>
      <c r="K10" s="1"/>
      <c r="L10" s="1"/>
      <c r="M10" s="235"/>
      <c r="N10" s="97">
        <f>B10+G10</f>
        <v>1</v>
      </c>
      <c r="R10" s="267">
        <f>B10-G10</f>
        <v>0.96194968835013461</v>
      </c>
      <c r="S10" s="268">
        <f>IF(Rules!B23=Rules!D23,SUM(C10:F10)*B4*F4,SUM(C10:F10)*B4*F4*POWER(O2,A10-1))</f>
        <v>393.03651164650063</v>
      </c>
      <c r="T10" s="253">
        <f>IF(Rules!B23=Rules!D23,SUM(C10:F10)*D4*H4,SUM(C10:F10)*D4*H4*POWER(O2,A10-1))</f>
        <v>-167.26504900171014</v>
      </c>
      <c r="U10" s="264">
        <f t="shared" si="1"/>
        <v>695.70819947653092</v>
      </c>
      <c r="V10" s="93">
        <f>S10/B4</f>
        <v>560.08172646212734</v>
      </c>
      <c r="W10" s="9">
        <f>T10/D4</f>
        <v>-560.81880301120987</v>
      </c>
      <c r="X10" s="97">
        <f t="shared" si="0"/>
        <v>-2.3497826592720048</v>
      </c>
    </row>
    <row r="11" spans="1:24" x14ac:dyDescent="0.2">
      <c r="A11" s="98">
        <v>5</v>
      </c>
      <c r="B11" s="97">
        <f>C11*B4</f>
        <v>0.99197893904176604</v>
      </c>
      <c r="C11" s="97">
        <f>1/(1-D4*B4/(1-D4*B4/(1-D4*B4/(1-D4*B4))))</f>
        <v>1.413581843745555</v>
      </c>
      <c r="D11" s="93">
        <f>C11*D4*C10</f>
        <v>0.58935907025029344</v>
      </c>
      <c r="E11" s="1">
        <f>D11*D4*C9</f>
        <v>0.23905454083731106</v>
      </c>
      <c r="F11" s="1">
        <f>E11*D4*C8</f>
        <v>9.0170929181127582E-2</v>
      </c>
      <c r="G11" s="1">
        <f>F11*D4</f>
        <v>2.6893614848554868E-2</v>
      </c>
      <c r="H11" s="1">
        <f>G11*D4</f>
        <v>8.0210609582338395E-3</v>
      </c>
      <c r="I11" s="1"/>
      <c r="J11" s="1"/>
      <c r="K11" s="1"/>
      <c r="L11" s="1"/>
      <c r="M11" s="235"/>
      <c r="N11" s="97">
        <f>B11+H11</f>
        <v>0.99999999999999989</v>
      </c>
      <c r="R11" s="267">
        <f>B11-H11</f>
        <v>0.98395787808353219</v>
      </c>
      <c r="S11" s="268">
        <f>IF(Rules!B23=Rules!D23,SUM(C11:G11)*B4*F4,SUM(C11:G11)*B4*F4*POWER(O2,A11-1))</f>
        <v>413.45093506169627</v>
      </c>
      <c r="T11" s="253">
        <f>IF(Rules!B23=Rules!D23,SUM(C11:G11)*D4*H4,SUM(C11:G11)*D4*H4*POWER(O2,A11-1))</f>
        <v>-175.95284118310289</v>
      </c>
      <c r="U11" s="264">
        <f t="shared" si="1"/>
        <v>933.20629335512433</v>
      </c>
      <c r="V11" s="93">
        <f>S11/B4</f>
        <v>589.17252381124285</v>
      </c>
      <c r="W11" s="9">
        <f>T11/D4</f>
        <v>-589.94788431694644</v>
      </c>
      <c r="X11" s="97">
        <f t="shared" si="0"/>
        <v>-2.3497826592720048</v>
      </c>
    </row>
    <row r="12" spans="1:24" x14ac:dyDescent="0.2">
      <c r="A12" s="98">
        <v>6</v>
      </c>
      <c r="B12" s="97">
        <f>C12*B4</f>
        <v>0.99660253534515497</v>
      </c>
      <c r="C12" s="97">
        <f>1/(1-D4*B4/(1-D4*B4/(1-D4*B4/(1-D4*B4/(1-D4*B4)))))</f>
        <v>1.4201705237366777</v>
      </c>
      <c r="D12" s="93">
        <f>C12*D4*C11</f>
        <v>0.59874801798208444</v>
      </c>
      <c r="E12" s="1">
        <f>D12*D4*C10</f>
        <v>0.24963363582621487</v>
      </c>
      <c r="F12" s="1">
        <f>E12*D4*C9</f>
        <v>0.10125585097831895</v>
      </c>
      <c r="G12" s="1">
        <f>F12*D4*C8</f>
        <v>3.8193519084644661E-2</v>
      </c>
      <c r="H12" s="1">
        <f>G12*D4</f>
        <v>1.139127434197877E-2</v>
      </c>
      <c r="I12" s="1">
        <f>H12*D4</f>
        <v>3.3974646548448864E-3</v>
      </c>
      <c r="J12" s="1"/>
      <c r="K12" s="1"/>
      <c r="L12" s="1"/>
      <c r="M12" s="235"/>
      <c r="N12" s="97">
        <f>B12+I12</f>
        <v>0.99999999999999989</v>
      </c>
      <c r="R12" s="267">
        <f>B12-I12</f>
        <v>0.99320507069031005</v>
      </c>
      <c r="S12" s="268">
        <f>IF(Rules!B23=Rules!D23,SUM(C12:H12)*B4*F4,SUM(C12:H12)*B4*F4*POWER(O2,A12-1))</f>
        <v>424.02491882314712</v>
      </c>
      <c r="T12" s="253">
        <f>IF(Rules!B23=Rules!D23,SUM(C12:H12)*D4*H4,SUM(C12:H12)*D4*H4*POWER(O2,A12-1))</f>
        <v>-180.45282492403609</v>
      </c>
      <c r="U12" s="264">
        <f t="shared" si="1"/>
        <v>1176.7783872542354</v>
      </c>
      <c r="V12" s="93">
        <f>S12/B4</f>
        <v>604.24057704600807</v>
      </c>
      <c r="W12" s="9">
        <f>T12/D4</f>
        <v>-605.03576735181923</v>
      </c>
      <c r="X12" s="97">
        <f t="shared" si="0"/>
        <v>-2.3497826592720052</v>
      </c>
    </row>
    <row r="13" spans="1:24" x14ac:dyDescent="0.2">
      <c r="A13" s="98">
        <v>7</v>
      </c>
      <c r="B13" s="97">
        <f>C13*B4</f>
        <v>0.99855811893999913</v>
      </c>
      <c r="C13" s="97">
        <f>1/(1-D4*B4/(1-D4*B4/(1-D4*B4/(1-D4*B4/(1-D4*B4/(1-D4*B4))))))</f>
        <v>1.4229572537314381</v>
      </c>
      <c r="D13" s="93">
        <f>C13*D4*C12</f>
        <v>0.60271914153015071</v>
      </c>
      <c r="E13" s="1">
        <f>D13*D4*C11</f>
        <v>0.25410814078968552</v>
      </c>
      <c r="F13" s="1">
        <f>E13*D4*C10</f>
        <v>0.10594429905948673</v>
      </c>
      <c r="G13" s="1">
        <f>F13*D4*C9</f>
        <v>4.2972895547769431E-2</v>
      </c>
      <c r="H13" s="1">
        <f>G13*D4*C8</f>
        <v>1.6209296454163503E-2</v>
      </c>
      <c r="I13" s="1">
        <f>H13*D4</f>
        <v>4.8344469749077076E-3</v>
      </c>
      <c r="J13" s="1">
        <f>I13*D4</f>
        <v>1.4418810600006645E-3</v>
      </c>
      <c r="K13" s="1"/>
      <c r="L13" s="1"/>
      <c r="M13" s="235"/>
      <c r="N13" s="97">
        <f>B13+J13</f>
        <v>0.99999999999999978</v>
      </c>
      <c r="R13" s="267">
        <f>B13-J13</f>
        <v>0.99711623787999848</v>
      </c>
      <c r="S13" s="268">
        <f>IF(Rules!B23=Rules!D23,SUM(C13:I13)*B4*F4,SUM(C13:I13)*B4*F4*POWER(O2,A13-1))</f>
        <v>429.34455139458493</v>
      </c>
      <c r="T13" s="253">
        <f>IF(Rules!B23=Rules!D23,SUM(C13:I13)*D4*H4,SUM(C13:I13)*D4*H4*POWER(O2,A13-1))</f>
        <v>-182.71670773483442</v>
      </c>
      <c r="U13" s="264">
        <f t="shared" si="1"/>
        <v>1423.4062309139858</v>
      </c>
      <c r="V13" s="93">
        <f>S13/B4</f>
        <v>611.82111703776025</v>
      </c>
      <c r="W13" s="9">
        <f>T13/D4</f>
        <v>-612.62628345597307</v>
      </c>
      <c r="X13" s="97">
        <f t="shared" si="0"/>
        <v>-2.3497826592720048</v>
      </c>
    </row>
    <row r="14" spans="1:24" x14ac:dyDescent="0.2">
      <c r="A14" s="98">
        <v>8</v>
      </c>
      <c r="B14" s="97">
        <f>C14*B4</f>
        <v>0.99938755863118289</v>
      </c>
      <c r="C14" s="97">
        <f>1/(1-D4*B4/(1-D4*B4/(1-D4*B4/(1-D4*B4/(1-D4*B4/(1-D4*B4/(1-D4*B4)))))))</f>
        <v>1.4241392152044023</v>
      </c>
      <c r="D14" s="93">
        <f>C14*D4*C13</f>
        <v>0.60440345075530721</v>
      </c>
      <c r="E14" s="1">
        <f>D14*D4*C12</f>
        <v>0.2560059538133202</v>
      </c>
      <c r="F14" s="1">
        <f>E14*D4*C11</f>
        <v>0.10793285374915981</v>
      </c>
      <c r="G14" s="1">
        <f>F14*D4*C10</f>
        <v>4.5000016530005564E-2</v>
      </c>
      <c r="H14" s="1">
        <f>G14*D4*C9</f>
        <v>1.8252808571662994E-2</v>
      </c>
      <c r="I14" s="1">
        <f>H14*D4*C8</f>
        <v>6.8849255207923607E-3</v>
      </c>
      <c r="J14" s="1">
        <f>I14*D4</f>
        <v>2.0534393612074383E-3</v>
      </c>
      <c r="K14" s="1">
        <f>J14*D4</f>
        <v>6.1244136881683192E-4</v>
      </c>
      <c r="L14" s="1"/>
      <c r="M14" s="235"/>
      <c r="N14" s="97">
        <f>B14+K14</f>
        <v>0.99999999999999978</v>
      </c>
      <c r="R14" s="267">
        <f>B14-K14</f>
        <v>0.99877511726236601</v>
      </c>
      <c r="S14" s="268">
        <f>IF(Rules!B23=Rules!D23,SUM(C14:J14)*B4*F4,SUM(C14:J14)*B4*F4*POWER(O2,A14-1))</f>
        <v>431.96070377129274</v>
      </c>
      <c r="T14" s="253">
        <f>IF(Rules!B23=Rules!D23,SUM(C14:J14)*D4*H4,SUM(C14:J14)*D4*H4*POWER(O2,A14-1))</f>
        <v>-183.83006703484659</v>
      </c>
      <c r="U14" s="264">
        <f t="shared" si="1"/>
        <v>1671.536867650432</v>
      </c>
      <c r="V14" s="93">
        <f>S14/B4</f>
        <v>615.54916544144737</v>
      </c>
      <c r="W14" s="9">
        <f>T14/D4</f>
        <v>-616.35923803124626</v>
      </c>
      <c r="X14" s="97">
        <f t="shared" si="0"/>
        <v>-2.3497826592720048</v>
      </c>
    </row>
    <row r="15" spans="1:24" x14ac:dyDescent="0.2">
      <c r="A15" s="98">
        <v>9</v>
      </c>
      <c r="B15" s="97">
        <f>C15*B4</f>
        <v>0.99973977283447957</v>
      </c>
      <c r="C15" s="97">
        <f>1/(1-D4*B4/(1-D4*B4/(1-D4*B4/(1-D4*B4/(1-D4*B4/(1-D4*B4/(1-D4*B4/(1-D4*B4))))))))</f>
        <v>1.4246411246535793</v>
      </c>
      <c r="D15" s="93">
        <f>C15*D4*C14</f>
        <v>0.60511867771894212</v>
      </c>
      <c r="E15" s="1">
        <f>D15*D4*C13</f>
        <v>0.25681184327005863</v>
      </c>
      <c r="F15" s="1">
        <f>E15*D4*C12</f>
        <v>0.10877727584901774</v>
      </c>
      <c r="G15" s="1">
        <f>F15*D4*C11</f>
        <v>4.5860815463711173E-2</v>
      </c>
      <c r="H15" s="1">
        <f>G15*D4*C10</f>
        <v>1.9120567855481191E-2</v>
      </c>
      <c r="I15" s="1">
        <f>H15*D4*C9</f>
        <v>7.7556430365948534E-3</v>
      </c>
      <c r="J15" s="1">
        <f>I15*D4*C8</f>
        <v>2.9254141609584916E-3</v>
      </c>
      <c r="K15" s="1">
        <f>J15*D4</f>
        <v>8.7250916045558875E-4</v>
      </c>
      <c r="L15" s="1">
        <f>K15*D4</f>
        <v>2.6022716552021155E-4</v>
      </c>
      <c r="M15" s="235"/>
      <c r="N15" s="97">
        <f>B15+L15</f>
        <v>0.99999999999999978</v>
      </c>
      <c r="R15" s="267">
        <f>B15-L15</f>
        <v>0.99947954566895936</v>
      </c>
      <c r="S15" s="268">
        <f>IF(Rules!B23=Rules!D23,SUM(C15:K15)*B4*F4,SUM(C15:K15)*B4*F4*POWER(O2,A15-1))</f>
        <v>433.2245463834368</v>
      </c>
      <c r="T15" s="253">
        <f>IF(Rules!B23=Rules!D23,SUM(C15:K15)*D4*H4,SUM(C15:K15)*D4*H4*POWER(O2,A15-1))</f>
        <v>-184.36792214547015</v>
      </c>
      <c r="U15" s="264">
        <f t="shared" si="1"/>
        <v>1920.3934918883986</v>
      </c>
      <c r="V15" s="93">
        <f>S15/B4</f>
        <v>617.35015626853544</v>
      </c>
      <c r="W15" s="9">
        <f>T15/D4</f>
        <v>-618.16259899119359</v>
      </c>
      <c r="X15" s="97">
        <f t="shared" si="0"/>
        <v>-2.3497826592720048</v>
      </c>
    </row>
    <row r="16" spans="1:24" ht="17" thickBot="1" x14ac:dyDescent="0.25">
      <c r="A16" s="99">
        <v>10</v>
      </c>
      <c r="B16" s="129">
        <f>C16*B4</f>
        <v>0.99988941257548647</v>
      </c>
      <c r="C16" s="129">
        <f>1/(1-D4*B4/(1-D4*B4/(1-D4*B4/(1-D4*B4/(1-D4*B4/(1-D4*B4/(1-D4*B4/(1-D4*B4/(1-D4*B4)))))))))</f>
        <v>1.4248543630729296</v>
      </c>
      <c r="D16" s="94">
        <f>C16*D4*C15</f>
        <v>0.6054225450150299</v>
      </c>
      <c r="E16" s="109">
        <f>D16*D4*C14</f>
        <v>0.25715422892190842</v>
      </c>
      <c r="F16" s="109">
        <f>E16*D4*C13</f>
        <v>0.10913603226241757</v>
      </c>
      <c r="G16" s="109">
        <f>F16*D4*C12</f>
        <v>4.6226529646424527E-2</v>
      </c>
      <c r="H16" s="109">
        <f>G16*D4*C11</f>
        <v>1.948923917330839E-2</v>
      </c>
      <c r="I16" s="109">
        <f>H16*D4*C10</f>
        <v>8.1255711721875644E-3</v>
      </c>
      <c r="J16" s="109">
        <f>I16*D4*C9</f>
        <v>3.2958764591223709E-3</v>
      </c>
      <c r="K16" s="109">
        <f>J16*D4*C8</f>
        <v>1.2431984840962445E-3</v>
      </c>
      <c r="L16" s="109">
        <f>K16*D4</f>
        <v>3.7078581218157492E-4</v>
      </c>
      <c r="M16" s="237">
        <f>L16*D4</f>
        <v>1.1058742451338665E-4</v>
      </c>
      <c r="N16" s="129">
        <f>B16+M16</f>
        <v>0.99999999999999989</v>
      </c>
      <c r="R16" s="269">
        <f>B16-M16</f>
        <v>0.99977882515097305</v>
      </c>
      <c r="S16" s="270">
        <f>IF(Rules!B23=Rules!D23,SUM(C16:L16)*B4*F4,SUM(C16:L16)*B4*F4*POWER(O2,A16-1))</f>
        <v>433.8264796797576</v>
      </c>
      <c r="T16" s="254">
        <f>IF(Rules!B23=Rules!D23,SUM(C16:L16)*D4*H4,SUM(C16:L16)*D4*H4*POWER(O2,A16-1))</f>
        <v>-184.62408766526647</v>
      </c>
      <c r="U16" s="264">
        <f t="shared" si="1"/>
        <v>2169.5958839028899</v>
      </c>
      <c r="V16" s="94">
        <f>S16/B4</f>
        <v>618.20791840978302</v>
      </c>
      <c r="W16" s="10">
        <f>T16/D4</f>
        <v>-619.02148996119809</v>
      </c>
      <c r="X16" s="129">
        <f t="shared" si="0"/>
        <v>-2.3497826592720048</v>
      </c>
    </row>
    <row r="18" spans="1:7" x14ac:dyDescent="0.2">
      <c r="A18" s="436" t="s">
        <v>183</v>
      </c>
      <c r="B18" s="436"/>
      <c r="C18" s="436"/>
      <c r="D18" s="436"/>
      <c r="E18" s="436"/>
      <c r="F18" s="436"/>
    </row>
    <row r="19" spans="1:7" ht="17" thickBot="1" x14ac:dyDescent="0.25"/>
    <row r="20" spans="1:7" ht="17" thickBot="1" x14ac:dyDescent="0.25">
      <c r="A20" s="29" t="s">
        <v>130</v>
      </c>
      <c r="B20" s="19" t="s">
        <v>135</v>
      </c>
      <c r="C20" s="19" t="s">
        <v>134</v>
      </c>
      <c r="D20" s="19" t="s">
        <v>133</v>
      </c>
      <c r="E20" s="150" t="s">
        <v>146</v>
      </c>
      <c r="F20" s="152" t="s">
        <v>147</v>
      </c>
      <c r="G20" s="150" t="s">
        <v>46</v>
      </c>
    </row>
    <row r="21" spans="1:7" x14ac:dyDescent="0.2">
      <c r="A21" s="95">
        <v>1</v>
      </c>
      <c r="B21" s="107">
        <v>1</v>
      </c>
      <c r="C21" s="108">
        <f t="shared" ref="C21:C30" si="2">B21*$O$2</f>
        <v>8</v>
      </c>
      <c r="D21" s="57">
        <f>SUM($C$21:C21)</f>
        <v>8</v>
      </c>
      <c r="E21" s="57">
        <f t="shared" ref="E21:E30" si="3">D21/R7</f>
        <v>19.826665338578159</v>
      </c>
      <c r="F21" s="8">
        <f t="shared" ref="F21:F30" si="4">U7/E21</f>
        <v>5.0777517645875507</v>
      </c>
      <c r="G21" s="256">
        <f>E21*U7</f>
        <v>1996.047251087683</v>
      </c>
    </row>
    <row r="22" spans="1:7" x14ac:dyDescent="0.2">
      <c r="A22" s="97">
        <v>2</v>
      </c>
      <c r="B22" s="93">
        <f>C21</f>
        <v>8</v>
      </c>
      <c r="C22" s="1">
        <f t="shared" si="2"/>
        <v>64</v>
      </c>
      <c r="D22" s="9">
        <f>SUM($C$21:C22)</f>
        <v>72</v>
      </c>
      <c r="E22" s="9">
        <f t="shared" si="3"/>
        <v>92.903204749710255</v>
      </c>
      <c r="F22" s="9">
        <f t="shared" si="4"/>
        <v>2.862900309486585</v>
      </c>
      <c r="G22" s="257">
        <f t="shared" ref="G22:G30" si="5">E22*U8</f>
        <v>24709.708181905866</v>
      </c>
    </row>
    <row r="23" spans="1:7" x14ac:dyDescent="0.2">
      <c r="A23" s="97">
        <v>3</v>
      </c>
      <c r="B23" s="93">
        <f t="shared" ref="B23:B30" si="6">C22</f>
        <v>64</v>
      </c>
      <c r="C23" s="1">
        <f t="shared" si="2"/>
        <v>512</v>
      </c>
      <c r="D23" s="9">
        <f>SUM($C$21:C23)</f>
        <v>584</v>
      </c>
      <c r="E23" s="9">
        <f t="shared" si="3"/>
        <v>642.65084712196108</v>
      </c>
      <c r="F23" s="9">
        <f t="shared" si="4"/>
        <v>0.73124736229057941</v>
      </c>
      <c r="G23" s="257">
        <f t="shared" si="5"/>
        <v>302005.24201864807</v>
      </c>
    </row>
    <row r="24" spans="1:7" x14ac:dyDescent="0.2">
      <c r="A24" s="97">
        <v>4</v>
      </c>
      <c r="B24" s="93">
        <f t="shared" si="6"/>
        <v>512</v>
      </c>
      <c r="C24" s="1">
        <f t="shared" si="2"/>
        <v>4096</v>
      </c>
      <c r="D24" s="9">
        <f>SUM($C$21:C24)</f>
        <v>4680</v>
      </c>
      <c r="E24" s="9">
        <f t="shared" si="3"/>
        <v>4865.119305799446</v>
      </c>
      <c r="F24" s="9">
        <f t="shared" si="4"/>
        <v>0.14299920633954746</v>
      </c>
      <c r="G24" s="257">
        <f t="shared" si="5"/>
        <v>3384703.3924762425</v>
      </c>
    </row>
    <row r="25" spans="1:7" x14ac:dyDescent="0.2">
      <c r="A25" s="97">
        <v>5</v>
      </c>
      <c r="B25" s="93">
        <f t="shared" si="6"/>
        <v>4096</v>
      </c>
      <c r="C25" s="1">
        <f t="shared" si="2"/>
        <v>32768</v>
      </c>
      <c r="D25" s="9">
        <f>SUM($C$21:C25)</f>
        <v>37448</v>
      </c>
      <c r="E25" s="9">
        <f t="shared" si="3"/>
        <v>38058.539734381688</v>
      </c>
      <c r="F25" s="9">
        <f t="shared" si="4"/>
        <v>2.4520286376412796E-2</v>
      </c>
      <c r="G25" s="257">
        <f t="shared" si="5"/>
        <v>35516468.79603105</v>
      </c>
    </row>
    <row r="26" spans="1:7" x14ac:dyDescent="0.2">
      <c r="A26" s="97">
        <v>6</v>
      </c>
      <c r="B26" s="93">
        <f t="shared" si="6"/>
        <v>32768</v>
      </c>
      <c r="C26" s="1">
        <f t="shared" si="2"/>
        <v>262144</v>
      </c>
      <c r="D26" s="9">
        <f>SUM($C$21:C26)</f>
        <v>299592</v>
      </c>
      <c r="E26" s="9">
        <f t="shared" si="3"/>
        <v>301641.63357701519</v>
      </c>
      <c r="F26" s="9">
        <f t="shared" si="4"/>
        <v>3.9012465663291144E-3</v>
      </c>
      <c r="G26" s="257">
        <f t="shared" si="5"/>
        <v>354965355.08949298</v>
      </c>
    </row>
    <row r="27" spans="1:7" x14ac:dyDescent="0.2">
      <c r="A27" s="97">
        <v>7</v>
      </c>
      <c r="B27" s="93">
        <f t="shared" si="6"/>
        <v>262144</v>
      </c>
      <c r="C27" s="1">
        <f t="shared" si="2"/>
        <v>2097152</v>
      </c>
      <c r="D27" s="9">
        <f>SUM($C$21:C27)</f>
        <v>2396744</v>
      </c>
      <c r="E27" s="9">
        <f t="shared" si="3"/>
        <v>2403675.6287268936</v>
      </c>
      <c r="F27" s="9">
        <f t="shared" si="4"/>
        <v>5.9217900032039375E-4</v>
      </c>
      <c r="G27" s="257">
        <f t="shared" si="5"/>
        <v>3421406867.0259528</v>
      </c>
    </row>
    <row r="28" spans="1:7" x14ac:dyDescent="0.2">
      <c r="A28" s="97">
        <v>8</v>
      </c>
      <c r="B28" s="93">
        <f t="shared" si="6"/>
        <v>2097152</v>
      </c>
      <c r="C28" s="1">
        <f t="shared" si="2"/>
        <v>16777216</v>
      </c>
      <c r="D28" s="9">
        <f>SUM($C$21:C28)</f>
        <v>19173960</v>
      </c>
      <c r="E28" s="9">
        <f t="shared" si="3"/>
        <v>19197474.655311458</v>
      </c>
      <c r="F28" s="9">
        <f t="shared" si="4"/>
        <v>8.7070664119249657E-5</v>
      </c>
      <c r="G28" s="257">
        <f t="shared" si="5"/>
        <v>32089286652.137871</v>
      </c>
    </row>
    <row r="29" spans="1:7" x14ac:dyDescent="0.2">
      <c r="A29" s="97">
        <v>9</v>
      </c>
      <c r="B29" s="93">
        <f t="shared" si="6"/>
        <v>16777216</v>
      </c>
      <c r="C29" s="1">
        <f t="shared" si="2"/>
        <v>134217728</v>
      </c>
      <c r="D29" s="9">
        <f>SUM($C$21:C29)</f>
        <v>153391688</v>
      </c>
      <c r="E29" s="9">
        <f t="shared" si="3"/>
        <v>153471562.9396235</v>
      </c>
      <c r="F29" s="9">
        <f t="shared" si="4"/>
        <v>1.2513024922042993E-5</v>
      </c>
      <c r="G29" s="257">
        <f t="shared" si="5"/>
        <v>294725790659.19373</v>
      </c>
    </row>
    <row r="30" spans="1:7" ht="17" thickBot="1" x14ac:dyDescent="0.25">
      <c r="A30" s="129">
        <v>10</v>
      </c>
      <c r="B30" s="94">
        <f t="shared" si="6"/>
        <v>134217728</v>
      </c>
      <c r="C30" s="109">
        <f t="shared" si="2"/>
        <v>1073741824</v>
      </c>
      <c r="D30" s="10">
        <f>SUM($C$21:C30)</f>
        <v>1227133512</v>
      </c>
      <c r="E30" s="10">
        <f t="shared" si="3"/>
        <v>1227404983.1118348</v>
      </c>
      <c r="F30" s="10">
        <f t="shared" si="4"/>
        <v>1.7676283816302607E-6</v>
      </c>
      <c r="G30" s="258">
        <f t="shared" si="5"/>
        <v>2662972799241.333</v>
      </c>
    </row>
    <row r="31" spans="1:7" ht="17" thickBot="1" x14ac:dyDescent="0.25">
      <c r="A31" s="481" t="s">
        <v>249</v>
      </c>
      <c r="B31" s="481"/>
      <c r="C31" s="481"/>
      <c r="D31" s="481"/>
      <c r="E31" s="481"/>
      <c r="F31" s="481"/>
      <c r="G31" s="481"/>
    </row>
    <row r="32" spans="1:7" ht="17" thickBot="1" x14ac:dyDescent="0.25">
      <c r="A32" s="115" t="s">
        <v>130</v>
      </c>
      <c r="B32" s="116" t="s">
        <v>135</v>
      </c>
      <c r="C32" s="116" t="s">
        <v>134</v>
      </c>
      <c r="D32" s="154" t="s">
        <v>133</v>
      </c>
      <c r="E32" s="363" t="s">
        <v>251</v>
      </c>
      <c r="F32" s="152" t="s">
        <v>252</v>
      </c>
      <c r="G32" s="260" t="s">
        <v>253</v>
      </c>
    </row>
    <row r="33" spans="1:7" x14ac:dyDescent="0.2">
      <c r="A33" s="95">
        <v>1</v>
      </c>
      <c r="B33" s="107">
        <v>1</v>
      </c>
      <c r="C33" s="108">
        <f t="shared" ref="C33:C42" si="7">B33*$O$2</f>
        <v>8</v>
      </c>
      <c r="D33" s="57">
        <f>SUM($C$33:C33)</f>
        <v>8</v>
      </c>
      <c r="E33" s="96">
        <f>D33/(B7-((1-B7)/-X7))</f>
        <v>13.917370455671318</v>
      </c>
      <c r="F33" s="8">
        <f t="shared" ref="F33:F42" si="8">U7/E33</f>
        <v>7.2337576433360757</v>
      </c>
      <c r="G33" s="259">
        <f>(B7-((1-B7)/-X7))</f>
        <v>0.57482122973452976</v>
      </c>
    </row>
    <row r="34" spans="1:7" x14ac:dyDescent="0.2">
      <c r="A34" s="97">
        <v>2</v>
      </c>
      <c r="B34" s="93">
        <f>C33</f>
        <v>8</v>
      </c>
      <c r="C34" s="1">
        <f t="shared" si="7"/>
        <v>64</v>
      </c>
      <c r="D34" s="9">
        <f>SUM($C$33:C34)</f>
        <v>72</v>
      </c>
      <c r="E34" s="96">
        <f>D34/(B8-((1-B8)/-X8))</f>
        <v>85.752735926561073</v>
      </c>
      <c r="F34" s="9">
        <f t="shared" si="8"/>
        <v>3.1016224818531843</v>
      </c>
      <c r="G34" s="259">
        <f t="shared" ref="G34:G42" si="9">(B8-((1-B8)/-X8))</f>
        <v>0.83962335687646206</v>
      </c>
    </row>
    <row r="35" spans="1:7" x14ac:dyDescent="0.2">
      <c r="A35" s="97">
        <v>3</v>
      </c>
      <c r="B35" s="93">
        <f t="shared" ref="B35:B42" si="10">C34</f>
        <v>64</v>
      </c>
      <c r="C35" s="1">
        <f t="shared" si="7"/>
        <v>512</v>
      </c>
      <c r="D35" s="9">
        <f>SUM($C$33:C35)</f>
        <v>584</v>
      </c>
      <c r="E35" s="96">
        <f t="shared" ref="E35:E42" si="11">D35/(B9-((1-B9)/-X9))</f>
        <v>624.6334184259116</v>
      </c>
      <c r="F35" s="9">
        <f t="shared" si="8"/>
        <v>0.75234004933003773</v>
      </c>
      <c r="G35" s="259">
        <f t="shared" si="9"/>
        <v>0.93494837575564138</v>
      </c>
    </row>
    <row r="36" spans="1:7" x14ac:dyDescent="0.2">
      <c r="A36" s="97">
        <v>4</v>
      </c>
      <c r="B36" s="93">
        <f t="shared" si="10"/>
        <v>512</v>
      </c>
      <c r="C36" s="1">
        <f t="shared" si="7"/>
        <v>4096</v>
      </c>
      <c r="D36" s="9">
        <f>SUM($C$33:C36)</f>
        <v>4680</v>
      </c>
      <c r="E36" s="96">
        <f t="shared" si="11"/>
        <v>4810.4681491794463</v>
      </c>
      <c r="F36" s="9">
        <f t="shared" si="8"/>
        <v>0.14462380331843638</v>
      </c>
      <c r="G36" s="259">
        <f t="shared" si="9"/>
        <v>0.97287828437203128</v>
      </c>
    </row>
    <row r="37" spans="1:7" x14ac:dyDescent="0.2">
      <c r="A37" s="97">
        <v>5</v>
      </c>
      <c r="B37" s="93">
        <f t="shared" si="10"/>
        <v>4096</v>
      </c>
      <c r="C37" s="1">
        <f t="shared" si="7"/>
        <v>32768</v>
      </c>
      <c r="D37" s="9">
        <f>SUM($C$33:C37)</f>
        <v>37448</v>
      </c>
      <c r="E37" s="96">
        <f t="shared" si="11"/>
        <v>37881.155638358301</v>
      </c>
      <c r="F37" s="9">
        <f t="shared" si="8"/>
        <v>2.4635106232349564E-2</v>
      </c>
      <c r="G37" s="259">
        <f t="shared" si="9"/>
        <v>0.98856540591069808</v>
      </c>
    </row>
    <row r="38" spans="1:7" x14ac:dyDescent="0.2">
      <c r="A38" s="97">
        <v>6</v>
      </c>
      <c r="B38" s="93">
        <f t="shared" si="10"/>
        <v>32768</v>
      </c>
      <c r="C38" s="1">
        <f t="shared" si="7"/>
        <v>262144</v>
      </c>
      <c r="D38" s="9">
        <f>SUM($C$33:C38)</f>
        <v>299592</v>
      </c>
      <c r="E38" s="96">
        <f t="shared" si="11"/>
        <v>301050.08430769091</v>
      </c>
      <c r="F38" s="9">
        <f t="shared" si="8"/>
        <v>3.9089123325124157E-3</v>
      </c>
      <c r="G38" s="259">
        <f t="shared" si="9"/>
        <v>0.99515667198352065</v>
      </c>
    </row>
    <row r="39" spans="1:7" x14ac:dyDescent="0.2">
      <c r="A39" s="97">
        <v>7</v>
      </c>
      <c r="B39" s="93">
        <f t="shared" si="10"/>
        <v>262144</v>
      </c>
      <c r="C39" s="1">
        <f t="shared" si="7"/>
        <v>2097152</v>
      </c>
      <c r="D39" s="9">
        <f>SUM($C$33:C39)</f>
        <v>2396744</v>
      </c>
      <c r="E39" s="96">
        <f t="shared" si="11"/>
        <v>2401680.6647407589</v>
      </c>
      <c r="F39" s="9">
        <f t="shared" si="8"/>
        <v>5.9267089576524963E-4</v>
      </c>
      <c r="G39" s="259">
        <f t="shared" si="9"/>
        <v>0.99794449578029487</v>
      </c>
    </row>
    <row r="40" spans="1:7" x14ac:dyDescent="0.2">
      <c r="A40" s="97">
        <v>8</v>
      </c>
      <c r="B40" s="93">
        <f t="shared" si="10"/>
        <v>2097152</v>
      </c>
      <c r="C40" s="1">
        <f t="shared" si="7"/>
        <v>16777216</v>
      </c>
      <c r="D40" s="9">
        <f>SUM($C$33:C40)</f>
        <v>19173960</v>
      </c>
      <c r="E40" s="96">
        <f>D40/(B14-((1-B14)/-X14))</f>
        <v>19190715.006859459</v>
      </c>
      <c r="F40" s="9">
        <f t="shared" si="8"/>
        <v>8.7101333486165784E-5</v>
      </c>
      <c r="G40" s="259">
        <f t="shared" si="9"/>
        <v>0.99912692117758672</v>
      </c>
    </row>
    <row r="41" spans="1:7" x14ac:dyDescent="0.2">
      <c r="A41" s="97">
        <v>9</v>
      </c>
      <c r="B41" s="93">
        <f t="shared" si="10"/>
        <v>16777216</v>
      </c>
      <c r="C41" s="1">
        <f t="shared" si="7"/>
        <v>134217728</v>
      </c>
      <c r="D41" s="9">
        <f>SUM($C$33:C41)</f>
        <v>153391688</v>
      </c>
      <c r="E41" s="96">
        <f t="shared" si="11"/>
        <v>153448613.19600028</v>
      </c>
      <c r="F41" s="9">
        <f t="shared" si="8"/>
        <v>1.2514896367525168E-5</v>
      </c>
      <c r="G41" s="259">
        <f t="shared" si="9"/>
        <v>0.99962902762811179</v>
      </c>
    </row>
    <row r="42" spans="1:7" ht="17" thickBot="1" x14ac:dyDescent="0.25">
      <c r="A42" s="129">
        <v>10</v>
      </c>
      <c r="B42" s="94">
        <f t="shared" si="10"/>
        <v>134217728</v>
      </c>
      <c r="C42" s="109">
        <f t="shared" si="7"/>
        <v>1073741824</v>
      </c>
      <c r="D42" s="10">
        <f>SUM($C$33:C42)</f>
        <v>1227133512</v>
      </c>
      <c r="E42" s="364">
        <f t="shared" si="11"/>
        <v>1227327000.4153883</v>
      </c>
      <c r="F42" s="10">
        <f t="shared" si="8"/>
        <v>1.7677406943451836E-6</v>
      </c>
      <c r="G42" s="259">
        <f t="shared" si="9"/>
        <v>0.99984234974434449</v>
      </c>
    </row>
    <row r="43" spans="1:7" ht="17" thickBot="1" x14ac:dyDescent="0.25"/>
    <row r="44" spans="1:7" ht="17" thickBot="1" x14ac:dyDescent="0.25">
      <c r="A44" s="115" t="s">
        <v>130</v>
      </c>
      <c r="B44" s="116" t="s">
        <v>135</v>
      </c>
      <c r="C44" s="116" t="s">
        <v>134</v>
      </c>
      <c r="D44" s="154" t="s">
        <v>133</v>
      </c>
      <c r="E44" s="150" t="s">
        <v>146</v>
      </c>
      <c r="F44" s="152" t="s">
        <v>147</v>
      </c>
      <c r="G44" s="260" t="s">
        <v>46</v>
      </c>
    </row>
    <row r="45" spans="1:7" x14ac:dyDescent="0.2">
      <c r="A45" s="95">
        <v>1</v>
      </c>
      <c r="B45" s="107">
        <v>1</v>
      </c>
      <c r="C45" s="108">
        <f t="shared" ref="C45:C54" si="12">B45*$O$2</f>
        <v>8</v>
      </c>
      <c r="D45" s="57">
        <f>SUM(C45:C45)</f>
        <v>8</v>
      </c>
      <c r="E45" s="57">
        <f t="shared" ref="E45:E54" si="13">D45/R7</f>
        <v>19.826665338578159</v>
      </c>
      <c r="F45" s="8">
        <f t="shared" ref="F45:F54" si="14">U7/E45</f>
        <v>5.0777517645875507</v>
      </c>
      <c r="G45" s="256">
        <f>E45*U7</f>
        <v>1996.047251087683</v>
      </c>
    </row>
    <row r="46" spans="1:7" x14ac:dyDescent="0.2">
      <c r="A46" s="97">
        <v>2</v>
      </c>
      <c r="B46" s="93">
        <f t="shared" ref="B46:B54" si="15">B45*$O$2*2</f>
        <v>16</v>
      </c>
      <c r="C46" s="1">
        <f t="shared" si="12"/>
        <v>128</v>
      </c>
      <c r="D46" s="9">
        <f>SUM($C$45:C46)</f>
        <v>136</v>
      </c>
      <c r="E46" s="9">
        <f t="shared" si="13"/>
        <v>175.48383119389715</v>
      </c>
      <c r="F46" s="9">
        <f t="shared" si="14"/>
        <v>1.5156531050223099</v>
      </c>
      <c r="G46" s="257">
        <f t="shared" ref="G46:G54" si="16">E46*U8</f>
        <v>46673.893232488852</v>
      </c>
    </row>
    <row r="47" spans="1:7" x14ac:dyDescent="0.2">
      <c r="A47" s="97">
        <v>3</v>
      </c>
      <c r="B47" s="93">
        <f t="shared" si="15"/>
        <v>256</v>
      </c>
      <c r="C47" s="1">
        <f t="shared" si="12"/>
        <v>2048</v>
      </c>
      <c r="D47" s="9">
        <f>SUM($C$45:C47)</f>
        <v>2184</v>
      </c>
      <c r="E47" s="9">
        <f t="shared" si="13"/>
        <v>2403.3380995108955</v>
      </c>
      <c r="F47" s="9">
        <f t="shared" si="14"/>
        <v>0.19553500896414761</v>
      </c>
      <c r="G47" s="257">
        <f t="shared" si="16"/>
        <v>1129416.8639875469</v>
      </c>
    </row>
    <row r="48" spans="1:7" x14ac:dyDescent="0.2">
      <c r="A48" s="97">
        <v>4</v>
      </c>
      <c r="B48" s="93">
        <f t="shared" si="15"/>
        <v>4096</v>
      </c>
      <c r="C48" s="1">
        <f t="shared" si="12"/>
        <v>32768</v>
      </c>
      <c r="D48" s="9">
        <f>SUM($C$45:C48)</f>
        <v>34952</v>
      </c>
      <c r="E48" s="9">
        <f t="shared" si="13"/>
        <v>36334.540593226971</v>
      </c>
      <c r="F48" s="9">
        <f t="shared" si="14"/>
        <v>1.9147295882040574E-2</v>
      </c>
      <c r="G48" s="257">
        <f t="shared" si="16"/>
        <v>25278237.814920861</v>
      </c>
    </row>
    <row r="49" spans="1:7" x14ac:dyDescent="0.2">
      <c r="A49" s="97">
        <v>5</v>
      </c>
      <c r="B49" s="93">
        <f t="shared" si="15"/>
        <v>65536</v>
      </c>
      <c r="C49" s="1">
        <f t="shared" si="12"/>
        <v>524288</v>
      </c>
      <c r="D49" s="9">
        <f>SUM($C$45:C49)</f>
        <v>559240</v>
      </c>
      <c r="E49" s="9">
        <f t="shared" si="13"/>
        <v>568357.6629207331</v>
      </c>
      <c r="F49" s="9">
        <f t="shared" si="14"/>
        <v>1.6419349192187728E-3</v>
      </c>
      <c r="G49" s="257">
        <f t="shared" si="16"/>
        <v>530394947.91423851</v>
      </c>
    </row>
    <row r="50" spans="1:7" x14ac:dyDescent="0.2">
      <c r="A50" s="97">
        <v>6</v>
      </c>
      <c r="B50" s="93">
        <f t="shared" si="15"/>
        <v>1048576</v>
      </c>
      <c r="C50" s="1">
        <f t="shared" si="12"/>
        <v>8388608</v>
      </c>
      <c r="D50" s="9">
        <f>SUM($C$45:C50)</f>
        <v>8947848</v>
      </c>
      <c r="E50" s="9">
        <f t="shared" si="13"/>
        <v>9009063.9527051076</v>
      </c>
      <c r="F50" s="9">
        <f t="shared" si="14"/>
        <v>1.3062160435667569E-4</v>
      </c>
      <c r="G50" s="257">
        <f t="shared" si="16"/>
        <v>10601671748.934584</v>
      </c>
    </row>
    <row r="51" spans="1:7" x14ac:dyDescent="0.2">
      <c r="A51" s="97">
        <v>7</v>
      </c>
      <c r="B51" s="93">
        <f t="shared" si="15"/>
        <v>16777216</v>
      </c>
      <c r="C51" s="1">
        <f t="shared" si="12"/>
        <v>134217728</v>
      </c>
      <c r="D51" s="9">
        <f>SUM($C$45:C51)</f>
        <v>143165576</v>
      </c>
      <c r="E51" s="9">
        <f t="shared" si="13"/>
        <v>143579625.48517817</v>
      </c>
      <c r="F51" s="9">
        <f t="shared" si="14"/>
        <v>9.9137062525694152E-6</v>
      </c>
      <c r="G51" s="257">
        <f t="shared" si="16"/>
        <v>204372133547.89914</v>
      </c>
    </row>
    <row r="52" spans="1:7" x14ac:dyDescent="0.2">
      <c r="A52" s="97">
        <v>8</v>
      </c>
      <c r="B52" s="93">
        <f t="shared" si="15"/>
        <v>268435456</v>
      </c>
      <c r="C52" s="1">
        <f t="shared" si="12"/>
        <v>2147483648</v>
      </c>
      <c r="D52" s="9">
        <f>SUM($C$45:C52)</f>
        <v>2290649224</v>
      </c>
      <c r="E52" s="9">
        <f t="shared" si="13"/>
        <v>2293458441.6546636</v>
      </c>
      <c r="F52" s="9">
        <f t="shared" si="14"/>
        <v>7.2882806040490827E-7</v>
      </c>
      <c r="G52" s="257">
        <f t="shared" si="16"/>
        <v>3833600339649.8774</v>
      </c>
    </row>
    <row r="53" spans="1:7" x14ac:dyDescent="0.2">
      <c r="A53" s="97">
        <v>9</v>
      </c>
      <c r="B53" s="93">
        <f t="shared" si="15"/>
        <v>4294967296</v>
      </c>
      <c r="C53" s="1">
        <f t="shared" si="12"/>
        <v>34359738368</v>
      </c>
      <c r="D53" s="9">
        <f>SUM($C$45:C53)</f>
        <v>36650387592</v>
      </c>
      <c r="E53" s="9">
        <f t="shared" si="13"/>
        <v>36669472377.715958</v>
      </c>
      <c r="F53" s="9">
        <f t="shared" si="14"/>
        <v>5.2370360612426533E-8</v>
      </c>
      <c r="G53" s="257">
        <f t="shared" si="16"/>
        <v>70419816105147.125</v>
      </c>
    </row>
    <row r="54" spans="1:7" ht="17" thickBot="1" x14ac:dyDescent="0.25">
      <c r="A54" s="129">
        <v>10</v>
      </c>
      <c r="B54" s="94">
        <f t="shared" si="15"/>
        <v>68719476736</v>
      </c>
      <c r="C54" s="109">
        <f t="shared" si="12"/>
        <v>549755813888</v>
      </c>
      <c r="D54" s="10">
        <f>SUM($C$45:C54)</f>
        <v>586406201480</v>
      </c>
      <c r="E54" s="10">
        <f t="shared" si="13"/>
        <v>586535928475.42944</v>
      </c>
      <c r="F54" s="10">
        <f t="shared" si="14"/>
        <v>3.6989991210636918E-9</v>
      </c>
      <c r="G54" s="258">
        <f t="shared" si="16"/>
        <v>1272545936181451.5</v>
      </c>
    </row>
  </sheetData>
  <mergeCells count="2">
    <mergeCell ref="A18:F18"/>
    <mergeCell ref="A31:G31"/>
  </mergeCells>
  <conditionalFormatting sqref="F45:F54">
    <cfRule type="cellIs" dxfId="493" priority="75" operator="equal">
      <formula>MAX($F$45:$F$54)</formula>
    </cfRule>
  </conditionalFormatting>
  <conditionalFormatting sqref="F21:F30">
    <cfRule type="cellIs" dxfId="492" priority="73" operator="equal">
      <formula>MAX($F$21:$F$30)</formula>
    </cfRule>
  </conditionalFormatting>
  <conditionalFormatting sqref="E21:E30">
    <cfRule type="cellIs" dxfId="491" priority="65" stopIfTrue="1" operator="lessThan">
      <formula>0</formula>
    </cfRule>
    <cfRule type="cellIs" dxfId="490" priority="66" operator="equal">
      <formula>MIN($E$21:$E$30)</formula>
    </cfRule>
  </conditionalFormatting>
  <conditionalFormatting sqref="E45:E54">
    <cfRule type="cellIs" dxfId="489" priority="61" stopIfTrue="1" operator="lessThan">
      <formula>0</formula>
    </cfRule>
    <cfRule type="cellIs" dxfId="488" priority="62" operator="equal">
      <formula>MIN($E$45:$E$54)</formula>
    </cfRule>
  </conditionalFormatting>
  <conditionalFormatting sqref="R7:R16">
    <cfRule type="cellIs" dxfId="487" priority="33" operator="lessThanOrEqual">
      <formula>0</formula>
    </cfRule>
    <cfRule type="cellIs" dxfId="486" priority="34" operator="greaterThan">
      <formula>0</formula>
    </cfRule>
  </conditionalFormatting>
  <conditionalFormatting sqref="U7:U16">
    <cfRule type="cellIs" dxfId="485" priority="13" operator="lessThanOrEqual">
      <formula>0</formula>
    </cfRule>
    <cfRule type="cellIs" dxfId="484" priority="14" operator="greaterThan">
      <formula>0</formula>
    </cfRule>
  </conditionalFormatting>
  <conditionalFormatting sqref="S7:T16">
    <cfRule type="cellIs" dxfId="483" priority="5" operator="lessThanOrEqual">
      <formula>0</formula>
    </cfRule>
    <cfRule type="cellIs" dxfId="482" priority="6" operator="greaterThan">
      <formula>0</formula>
    </cfRule>
  </conditionalFormatting>
  <conditionalFormatting sqref="E33:E42">
    <cfRule type="cellIs" dxfId="481" priority="3" stopIfTrue="1" operator="lessThan">
      <formula>0</formula>
    </cfRule>
    <cfRule type="cellIs" dxfId="480" priority="4" operator="equal">
      <formula>MIN($E$33:$E$42)</formula>
    </cfRule>
  </conditionalFormatting>
  <conditionalFormatting sqref="F33:F42">
    <cfRule type="cellIs" dxfId="479" priority="1" operator="lessThanOrEqual">
      <formula>0</formula>
    </cfRule>
    <cfRule type="cellIs" dxfId="478" priority="2" operator="equal">
      <formula>MAX($F$33:$F$42)</formula>
    </cfRule>
  </conditionalFormatting>
  <pageMargins left="0.25" right="0.25" top="0.75" bottom="0.75" header="0.3" footer="0.3"/>
  <pageSetup paperSize="9" scale="69" orientation="portrait" r:id="rId1"/>
  <drawing r:id="rId2"/>
  <legacyDrawing r:id="rId3"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 codeName="Sheet27">
    <pageSetUpPr fitToPage="1"/>
  </sheetPr>
  <dimension ref="A1:X54"/>
  <sheetViews>
    <sheetView topLeftCell="A12" zoomScale="90" zoomScaleNormal="90" workbookViewId="0">
      <selection activeCell="B34" sqref="B34:B42"/>
    </sheetView>
  </sheetViews>
  <sheetFormatPr baseColWidth="10" defaultColWidth="8.6640625" defaultRowHeight="16" x14ac:dyDescent="0.2"/>
  <cols>
    <col min="13" max="13" width="9.1640625" bestFit="1" customWidth="1"/>
    <col min="14" max="14" width="5.6640625" bestFit="1" customWidth="1"/>
  </cols>
  <sheetData>
    <row r="1" spans="1:24" x14ac:dyDescent="0.2">
      <c r="C1" t="s">
        <v>93</v>
      </c>
      <c r="D1">
        <f>C2+E2</f>
        <v>0.99999999999999989</v>
      </c>
    </row>
    <row r="2" spans="1:24" x14ac:dyDescent="0.2">
      <c r="A2" t="s">
        <v>39</v>
      </c>
      <c r="B2" s="133" t="s">
        <v>122</v>
      </c>
      <c r="C2" s="139">
        <f>Analysis!B15</f>
        <v>0.70611685802635826</v>
      </c>
      <c r="D2" s="133" t="s">
        <v>123</v>
      </c>
      <c r="E2" s="139">
        <f>Analysis!L15</f>
        <v>0.29388314197364163</v>
      </c>
      <c r="F2" s="133" t="s">
        <v>46</v>
      </c>
      <c r="G2" s="139">
        <f>Analysis!S15</f>
        <v>287.4971286349604</v>
      </c>
      <c r="H2" t="s">
        <v>150</v>
      </c>
      <c r="I2" s="153">
        <f>Analysis!T15</f>
        <v>-287.87547947454937</v>
      </c>
      <c r="J2" t="s">
        <v>47</v>
      </c>
      <c r="K2" s="153">
        <f>G2*C2+I2*E2</f>
        <v>118.40481875816886</v>
      </c>
      <c r="L2" t="s">
        <v>46</v>
      </c>
      <c r="M2" s="160">
        <v>1</v>
      </c>
      <c r="N2" t="s">
        <v>150</v>
      </c>
      <c r="O2" s="160">
        <v>9</v>
      </c>
    </row>
    <row r="4" spans="1:24" x14ac:dyDescent="0.2">
      <c r="A4" t="s">
        <v>120</v>
      </c>
      <c r="B4">
        <f>$C$2</f>
        <v>0.70611685802635826</v>
      </c>
      <c r="C4" t="s">
        <v>121</v>
      </c>
      <c r="D4">
        <f>$E$2</f>
        <v>0.29388314197364163</v>
      </c>
      <c r="E4" t="s">
        <v>46</v>
      </c>
      <c r="F4">
        <f>G2</f>
        <v>287.4971286349604</v>
      </c>
      <c r="G4" t="s">
        <v>150</v>
      </c>
      <c r="H4">
        <f>I2</f>
        <v>-287.87547947454937</v>
      </c>
      <c r="I4" t="s">
        <v>47</v>
      </c>
      <c r="J4">
        <f>B4*F4+D4*H4</f>
        <v>118.40481875816886</v>
      </c>
    </row>
    <row r="5" spans="1:24" ht="17" thickBot="1" x14ac:dyDescent="0.25"/>
    <row r="6" spans="1:24" ht="17" thickBot="1" x14ac:dyDescent="0.25">
      <c r="A6" s="102"/>
      <c r="B6" s="102">
        <v>1</v>
      </c>
      <c r="C6" s="138">
        <v>0</v>
      </c>
      <c r="D6" s="29">
        <v>-1</v>
      </c>
      <c r="E6" s="19">
        <v>-2</v>
      </c>
      <c r="F6" s="19">
        <v>-3</v>
      </c>
      <c r="G6" s="19">
        <v>-4</v>
      </c>
      <c r="H6" s="19">
        <v>-5</v>
      </c>
      <c r="I6" s="19">
        <v>-6</v>
      </c>
      <c r="J6" s="19">
        <v>-7</v>
      </c>
      <c r="K6" s="19">
        <v>-8</v>
      </c>
      <c r="L6" s="19">
        <v>-9</v>
      </c>
      <c r="M6" s="233">
        <v>-10</v>
      </c>
      <c r="N6" s="103" t="s">
        <v>131</v>
      </c>
      <c r="R6" s="166" t="s">
        <v>48</v>
      </c>
      <c r="S6" s="148" t="s">
        <v>127</v>
      </c>
      <c r="T6" s="149" t="s">
        <v>132</v>
      </c>
      <c r="U6" s="164" t="s">
        <v>47</v>
      </c>
      <c r="V6" s="159" t="s">
        <v>46</v>
      </c>
      <c r="W6" s="152" t="s">
        <v>196</v>
      </c>
      <c r="X6" s="260" t="s">
        <v>250</v>
      </c>
    </row>
    <row r="7" spans="1:24" x14ac:dyDescent="0.2">
      <c r="A7" s="100">
        <v>1</v>
      </c>
      <c r="B7" s="95">
        <f>C7*B4</f>
        <v>0.70611685802635826</v>
      </c>
      <c r="C7" s="95">
        <v>1</v>
      </c>
      <c r="D7" s="107">
        <f>C7*D4</f>
        <v>0.29388314197364163</v>
      </c>
      <c r="E7" s="108"/>
      <c r="F7" s="108"/>
      <c r="G7" s="108"/>
      <c r="H7" s="108"/>
      <c r="I7" s="108"/>
      <c r="J7" s="108"/>
      <c r="K7" s="108"/>
      <c r="L7" s="108"/>
      <c r="M7" s="236"/>
      <c r="N7" s="95">
        <f>B7+D7</f>
        <v>0.99999999999999989</v>
      </c>
      <c r="R7" s="265">
        <f>B7-D7</f>
        <v>0.41223371605271664</v>
      </c>
      <c r="S7" s="266">
        <f>IF(Rules!B23=Rules!D23,SUM(C7)*B4*F4,SUM(C7)*B4*F4*POWER(O2,A7-1))</f>
        <v>203.00656916331801</v>
      </c>
      <c r="T7" s="252">
        <f>IF(Rules!B23=Rules!D23,SUM(C7)*D4*H4,SUM(C7)*D4*H4*POWER(O2,A7-1))</f>
        <v>-84.601750405149147</v>
      </c>
      <c r="U7" s="263">
        <f>S7+T7</f>
        <v>118.40481875816886</v>
      </c>
      <c r="V7" s="280">
        <f>S7/B4</f>
        <v>287.4971286349604</v>
      </c>
      <c r="W7" s="57">
        <f>T7/D4</f>
        <v>-287.87547947454937</v>
      </c>
      <c r="X7" s="96">
        <f>S7/T7</f>
        <v>-2.3995551887654836</v>
      </c>
    </row>
    <row r="8" spans="1:24" x14ac:dyDescent="0.2">
      <c r="A8" s="98">
        <v>2</v>
      </c>
      <c r="B8" s="97">
        <f>C8*B4</f>
        <v>0.89101699997693862</v>
      </c>
      <c r="C8" s="97">
        <f>1/(1-B4*D4)</f>
        <v>1.2618548755051509</v>
      </c>
      <c r="D8" s="93">
        <f>C8*D4</f>
        <v>0.37083787552821212</v>
      </c>
      <c r="E8" s="1">
        <f>D8*D4</f>
        <v>0.1089830000230612</v>
      </c>
      <c r="F8" s="1"/>
      <c r="G8" s="1"/>
      <c r="H8" s="1"/>
      <c r="I8" s="1"/>
      <c r="J8" s="1"/>
      <c r="K8" s="1"/>
      <c r="L8" s="1"/>
      <c r="M8" s="235"/>
      <c r="N8" s="97">
        <f>B8+E8</f>
        <v>0.99999999999999978</v>
      </c>
      <c r="R8" s="267">
        <f>B8-E8</f>
        <v>0.78203399995387746</v>
      </c>
      <c r="S8" s="268">
        <f>IF(Rules!B23=Rules!D23,SUM(C8:D8)*B4*F4,SUM(C8:D8)*B4*F4*POWER(O2,A8-1))</f>
        <v>331.4473538851023</v>
      </c>
      <c r="T8" s="253">
        <f>IF(Rules!B23=Rules!D23,SUM(C8:D8)*D4*H4,SUM(C8:D8)*D4*H4*POWER(O2,A8-1))</f>
        <v>-138.1286646112209</v>
      </c>
      <c r="U8" s="264">
        <f>S8+T8+U7</f>
        <v>311.72350803205029</v>
      </c>
      <c r="V8" s="93">
        <f>S8/B4</f>
        <v>469.39447786520611</v>
      </c>
      <c r="W8" s="9">
        <f>T8/D4</f>
        <v>-470.01220853835042</v>
      </c>
      <c r="X8" s="97">
        <f t="shared" ref="X8:X16" si="0">S8/T8</f>
        <v>-2.3995551887654831</v>
      </c>
    </row>
    <row r="9" spans="1:24" x14ac:dyDescent="0.2">
      <c r="A9" s="98">
        <v>3</v>
      </c>
      <c r="B9" s="97">
        <f>C9*B4</f>
        <v>0.95660979744273267</v>
      </c>
      <c r="C9" s="97">
        <f>1/(1-D4*B4/(1-D4*B4))</f>
        <v>1.3547471449931363</v>
      </c>
      <c r="D9" s="93">
        <f>C9*D4*C8</f>
        <v>0.50239155312716544</v>
      </c>
      <c r="E9" s="1">
        <f>D9*(D4)</f>
        <v>0.14764440813402907</v>
      </c>
      <c r="F9" s="1">
        <f>E9*D4</f>
        <v>4.3390202557267152E-2</v>
      </c>
      <c r="G9" s="1"/>
      <c r="H9" s="1"/>
      <c r="I9" s="1"/>
      <c r="J9" s="1"/>
      <c r="K9" s="1"/>
      <c r="L9" s="1"/>
      <c r="M9" s="235"/>
      <c r="N9" s="97">
        <f>B9+F9</f>
        <v>0.99999999999999978</v>
      </c>
      <c r="R9" s="267">
        <f>B9-F9</f>
        <v>0.91321959488546556</v>
      </c>
      <c r="S9" s="268">
        <f>IF(Rules!B23=Rules!D23,SUM(C9:E9)*B4*F4,SUM(C9:E9)*B4*F4*POWER(O2,A9-1))</f>
        <v>406.98414031727128</v>
      </c>
      <c r="T9" s="253">
        <f>IF(Rules!B23=Rules!D23,SUM(C9:E9)*D4*H4,SUM(C9:E9)*D4*H4*POWER(O2,A9-1))</f>
        <v>-169.6081599717885</v>
      </c>
      <c r="U9" s="264">
        <f t="shared" ref="U9:U16" si="1">S9+T9+U8</f>
        <v>549.09948837753313</v>
      </c>
      <c r="V9" s="93">
        <f>S9/B4</f>
        <v>576.36938658399686</v>
      </c>
      <c r="W9" s="9">
        <f>T9/D4</f>
        <v>-577.12789795544188</v>
      </c>
      <c r="X9" s="97">
        <f t="shared" si="0"/>
        <v>-2.3995551887654836</v>
      </c>
    </row>
    <row r="10" spans="1:24" x14ac:dyDescent="0.2">
      <c r="A10" s="98">
        <v>4</v>
      </c>
      <c r="B10" s="97">
        <f>C10*B4</f>
        <v>0.98226149993673451</v>
      </c>
      <c r="C10" s="97">
        <f>1/(1-D4*B4/(1-D4*B4/(1-D4*B4)))</f>
        <v>1.3910749881856923</v>
      </c>
      <c r="D10" s="93">
        <f>C10*D4*C9</f>
        <v>0.55383890603996044</v>
      </c>
      <c r="E10" s="1">
        <f>D10*D4*C8</f>
        <v>0.20538444330072803</v>
      </c>
      <c r="F10" s="1">
        <f>E10*D4</f>
        <v>6.0359025509725203E-2</v>
      </c>
      <c r="G10" s="1">
        <f>F10*D4</f>
        <v>1.7738500063265227E-2</v>
      </c>
      <c r="H10" s="1"/>
      <c r="I10" s="1"/>
      <c r="J10" s="1"/>
      <c r="K10" s="1"/>
      <c r="L10" s="1"/>
      <c r="M10" s="235"/>
      <c r="N10" s="97">
        <f>B10+G10</f>
        <v>0.99999999999999978</v>
      </c>
      <c r="R10" s="267">
        <f>B10-G10</f>
        <v>0.96452299987346923</v>
      </c>
      <c r="S10" s="268">
        <f>IF(Rules!B23=Rules!D23,SUM(C10:F10)*B4*F4,SUM(C10:F10)*B4*F4*POWER(O2,A10-1))</f>
        <v>448.77796686558742</v>
      </c>
      <c r="T10" s="253">
        <f>IF(Rules!B23=Rules!D23,SUM(C10:F10)*D4*H4,SUM(C10:F10)*D4*H4*POWER(O2,A10-1))</f>
        <v>-187.02548245888582</v>
      </c>
      <c r="U10" s="264">
        <f t="shared" si="1"/>
        <v>810.8519727842347</v>
      </c>
      <c r="V10" s="93">
        <f>S10/B4</f>
        <v>635.55764426861367</v>
      </c>
      <c r="W10" s="9">
        <f>T10/D4</f>
        <v>-636.39404833796198</v>
      </c>
      <c r="X10" s="97">
        <f t="shared" si="0"/>
        <v>-2.3995551887654836</v>
      </c>
    </row>
    <row r="11" spans="1:24" x14ac:dyDescent="0.2">
      <c r="A11" s="98">
        <v>5</v>
      </c>
      <c r="B11" s="97">
        <f>C11*B4</f>
        <v>0.99267140872046322</v>
      </c>
      <c r="C11" s="97">
        <f>1/(1-D4*B4/(1-D4*B4/(1-D4*B4/(1-D4*B4))))</f>
        <v>1.4058174612840193</v>
      </c>
      <c r="D11" s="93">
        <f>C11*D4*C10</f>
        <v>0.57471714018881392</v>
      </c>
      <c r="E11" s="1">
        <f>D11*D4*C9</f>
        <v>0.22881635778652779</v>
      </c>
      <c r="F11" s="1">
        <f>E11*D4*C8</f>
        <v>8.4853772007659256E-2</v>
      </c>
      <c r="G11" s="1">
        <f>F11*D4</f>
        <v>2.4937093125925944E-2</v>
      </c>
      <c r="H11" s="1">
        <f>G11*D4</f>
        <v>7.3285912795364172E-3</v>
      </c>
      <c r="I11" s="1"/>
      <c r="J11" s="1"/>
      <c r="K11" s="1"/>
      <c r="L11" s="1"/>
      <c r="M11" s="235"/>
      <c r="N11" s="97">
        <f>B11+H11</f>
        <v>0.99999999999999967</v>
      </c>
      <c r="R11" s="267">
        <f>B11-H11</f>
        <v>0.98534281744092678</v>
      </c>
      <c r="S11" s="268">
        <f>IF(Rules!B23=Rules!D23,SUM(C11:G11)*B4*F4,SUM(C11:G11)*B4*F4*POWER(O2,A11-1))</f>
        <v>470.80102517317016</v>
      </c>
      <c r="T11" s="253">
        <f>IF(Rules!B23=Rules!D23,SUM(C11:G11)*D4*H4,SUM(C11:G11)*D4*H4*POWER(O2,A11-1))</f>
        <v>-196.20345778143431</v>
      </c>
      <c r="U11" s="264">
        <f t="shared" si="1"/>
        <v>1085.4495401759705</v>
      </c>
      <c r="V11" s="93">
        <f>S11/B4</f>
        <v>666.74661541021567</v>
      </c>
      <c r="W11" s="9">
        <f>T11/D4</f>
        <v>-667.6240646666007</v>
      </c>
      <c r="X11" s="97">
        <f t="shared" si="0"/>
        <v>-2.3995551887654836</v>
      </c>
    </row>
    <row r="12" spans="1:24" x14ac:dyDescent="0.2">
      <c r="A12" s="98">
        <v>6</v>
      </c>
      <c r="B12" s="97">
        <f>C12*B4</f>
        <v>0.99695914328677071</v>
      </c>
      <c r="C12" s="97">
        <f>1/(1-D4*B4/(1-D4*B4/(1-D4*B4/(1-D4*B4/(1-D4*B4)))))</f>
        <v>1.4118897346160737</v>
      </c>
      <c r="D12" s="93">
        <f>C12*D4*C11</f>
        <v>0.58331667051163738</v>
      </c>
      <c r="E12" s="1">
        <f>D12*D4*C10</f>
        <v>0.23846772282563036</v>
      </c>
      <c r="F12" s="1">
        <f>E12*D4*C9</f>
        <v>9.4942906642181302E-2</v>
      </c>
      <c r="G12" s="1">
        <f>F12*D4*C8</f>
        <v>3.5208425795659894E-2</v>
      </c>
      <c r="H12" s="1">
        <f>G12*D4</f>
        <v>1.0347162796774343E-2</v>
      </c>
      <c r="I12" s="1">
        <f>H12*D4</f>
        <v>3.0408567132288169E-3</v>
      </c>
      <c r="J12" s="1"/>
      <c r="K12" s="1"/>
      <c r="L12" s="1"/>
      <c r="M12" s="235"/>
      <c r="N12" s="97">
        <f>B12+I12</f>
        <v>0.99999999999999956</v>
      </c>
      <c r="R12" s="267">
        <f>B12-I12</f>
        <v>0.99391828657354186</v>
      </c>
      <c r="S12" s="268">
        <f>IF(Rules!B23=Rules!D23,SUM(C12:H12)*B4*F4,SUM(C12:H12)*B4*F4*POWER(O2,A12-1))</f>
        <v>481.9726388348621</v>
      </c>
      <c r="T12" s="253">
        <f>IF(Rules!B23=Rules!D23,SUM(C12:H12)*D4*H4,SUM(C12:H12)*D4*H4*POWER(O2,A12-1))</f>
        <v>-200.85915968568574</v>
      </c>
      <c r="U12" s="264">
        <f t="shared" si="1"/>
        <v>1366.5630193251468</v>
      </c>
      <c r="V12" s="93">
        <f>S12/B4</f>
        <v>682.56781205026948</v>
      </c>
      <c r="W12" s="9">
        <f>T12/D4</f>
        <v>-683.46608225558168</v>
      </c>
      <c r="X12" s="97">
        <f t="shared" si="0"/>
        <v>-2.3995551887654836</v>
      </c>
    </row>
    <row r="13" spans="1:24" x14ac:dyDescent="0.2">
      <c r="A13" s="98">
        <v>7</v>
      </c>
      <c r="B13" s="97">
        <f>C13*B4</f>
        <v>0.99873600673995289</v>
      </c>
      <c r="C13" s="97">
        <f>1/(1-D4*B4/(1-D4*B4/(1-D4*B4/(1-D4*B4/(1-D4*B4/(1-D4*B4))))))</f>
        <v>1.4144061218584751</v>
      </c>
      <c r="D13" s="93">
        <f>C13*D4*C12</f>
        <v>0.5868803685225229</v>
      </c>
      <c r="E13" s="1">
        <f>D13*D4*C11</f>
        <v>0.24246730758212529</v>
      </c>
      <c r="F13" s="1">
        <f>E13*D4*C10</f>
        <v>9.9123905798981587E-2</v>
      </c>
      <c r="G13" s="1">
        <f>F13*D4*C9</f>
        <v>3.946492893364259E-2</v>
      </c>
      <c r="H13" s="1">
        <f>G13*D4*C8</f>
        <v>1.4635090403623888E-2</v>
      </c>
      <c r="I13" s="1">
        <f>H13*D4</f>
        <v>4.3010063508852787E-3</v>
      </c>
      <c r="J13" s="1">
        <f>I13*D4</f>
        <v>1.2639932600467527E-3</v>
      </c>
      <c r="K13" s="1"/>
      <c r="L13" s="1"/>
      <c r="M13" s="235"/>
      <c r="N13" s="97">
        <f>B13+J13</f>
        <v>0.99999999999999967</v>
      </c>
      <c r="R13" s="267">
        <f>B13-J13</f>
        <v>0.99747201347990611</v>
      </c>
      <c r="S13" s="268">
        <f>IF(Rules!B23=Rules!D23,SUM(C13:I13)*B4*F4,SUM(C13:I13)*B4*F4*POWER(O2,A13-1))</f>
        <v>487.47535647054787</v>
      </c>
      <c r="T13" s="253">
        <f>IF(Rules!B23=Rules!D23,SUM(C13:I13)*D4*H4,SUM(C13:I13)*D4*H4*POWER(O2,A13-1))</f>
        <v>-203.15238372214429</v>
      </c>
      <c r="U13" s="264">
        <f t="shared" si="1"/>
        <v>1650.8859920735504</v>
      </c>
      <c r="V13" s="93">
        <f>S13/B4</f>
        <v>690.36073976915463</v>
      </c>
      <c r="W13" s="9">
        <f>T13/D4</f>
        <v>-691.26926559252934</v>
      </c>
      <c r="X13" s="97">
        <f t="shared" si="0"/>
        <v>-2.3995551887654836</v>
      </c>
    </row>
    <row r="14" spans="1:24" x14ac:dyDescent="0.2">
      <c r="A14" s="98">
        <v>8</v>
      </c>
      <c r="B14" s="97">
        <f>C14*B4</f>
        <v>0.99947420743146054</v>
      </c>
      <c r="C14" s="97">
        <f>1/(1-D4*B4/(1-D4*B4/(1-D4*B4/(1-D4*B4/(1-D4*B4/(1-D4*B4/(1-D4*B4)))))))</f>
        <v>1.4154515588610288</v>
      </c>
      <c r="D14" s="93">
        <f>C14*D4*C13</f>
        <v>0.58836091241645538</v>
      </c>
      <c r="E14" s="1">
        <f>D14*D4*C12</f>
        <v>0.24412894130400795</v>
      </c>
      <c r="F14" s="1">
        <f>E14*D4*C11</f>
        <v>0.10086090841627092</v>
      </c>
      <c r="G14" s="1">
        <f>F14*D4*C10</f>
        <v>4.1233299797614364E-2</v>
      </c>
      <c r="H14" s="1">
        <f>G14*D4*C9</f>
        <v>1.6416516612172773E-2</v>
      </c>
      <c r="I14" s="1">
        <f>H14*D4*C8</f>
        <v>6.0878661440317535E-3</v>
      </c>
      <c r="J14" s="1">
        <f>I14*D4</f>
        <v>1.7891212303230101E-3</v>
      </c>
      <c r="K14" s="1">
        <f>J14*D4</f>
        <v>5.2579256853907354E-4</v>
      </c>
      <c r="L14" s="1"/>
      <c r="M14" s="235"/>
      <c r="N14" s="97">
        <f>B14+K14</f>
        <v>0.99999999999999956</v>
      </c>
      <c r="R14" s="267">
        <f>B14-K14</f>
        <v>0.99894841486292152</v>
      </c>
      <c r="S14" s="268">
        <f>IF(Rules!B23=Rules!D23,SUM(C14:J14)*B4*F4,SUM(C14:J14)*B4*F4*POWER(O2,A14-1))</f>
        <v>490.12467245305072</v>
      </c>
      <c r="T14" s="253">
        <f>IF(Rules!B23=Rules!D23,SUM(C14:J14)*D4*H4,SUM(C14:J14)*D4*H4*POWER(O2,A14-1))</f>
        <v>-204.25647001068091</v>
      </c>
      <c r="U14" s="264">
        <f t="shared" si="1"/>
        <v>1936.7541945159201</v>
      </c>
      <c r="V14" s="93">
        <f>S14/B4</f>
        <v>694.11269095455464</v>
      </c>
      <c r="W14" s="9">
        <f>T14/D4</f>
        <v>-695.02615440596003</v>
      </c>
      <c r="X14" s="97">
        <f t="shared" si="0"/>
        <v>-2.3995551887654831</v>
      </c>
    </row>
    <row r="15" spans="1:24" x14ac:dyDescent="0.2">
      <c r="A15" s="98">
        <v>9</v>
      </c>
      <c r="B15" s="97">
        <f>C15*B4</f>
        <v>0.99978121501658912</v>
      </c>
      <c r="C15" s="97">
        <f>1/(1-D4*B4/(1-D4*B4/(1-D4*B4/(1-D4*B4/(1-D4*B4/(1-D4*B4/(1-D4*B4/(1-D4*B4))))))))</f>
        <v>1.4158863418316361</v>
      </c>
      <c r="D15" s="93">
        <f>C15*D4*C14</f>
        <v>0.58897665040042402</v>
      </c>
      <c r="E15" s="1">
        <f>D15*D4*C13</f>
        <v>0.24481999207406582</v>
      </c>
      <c r="F15" s="1">
        <f>E15*D4*C12</f>
        <v>0.10158330408052736</v>
      </c>
      <c r="G15" s="1">
        <f>F15*D4*C11</f>
        <v>4.1968741087233238E-2</v>
      </c>
      <c r="H15" s="1">
        <f>G15*D4*C10</f>
        <v>1.7157387441289172E-2</v>
      </c>
      <c r="I15" s="1">
        <f>H15*D4*C9</f>
        <v>6.830996726769476E-3</v>
      </c>
      <c r="J15" s="1">
        <f>I15*D4*C8</f>
        <v>2.5331923138953633E-3</v>
      </c>
      <c r="K15" s="1">
        <f>J15*D4</f>
        <v>7.4446251643104885E-4</v>
      </c>
      <c r="L15" s="1">
        <f>K15*D4</f>
        <v>2.1878498341036044E-4</v>
      </c>
      <c r="M15" s="235"/>
      <c r="N15" s="97">
        <f>B15+L15</f>
        <v>0.99999999999999944</v>
      </c>
      <c r="R15" s="267">
        <f>B15-L15</f>
        <v>0.99956243003317879</v>
      </c>
      <c r="S15" s="268">
        <f>IF(Rules!B23=Rules!D23,SUM(C15:K15)*B4*F4,SUM(C15:K15)*B4*F4*POWER(O2,A15-1))</f>
        <v>491.37761756670125</v>
      </c>
      <c r="T15" s="253">
        <f>IF(Rules!B23=Rules!D23,SUM(C15:K15)*D4*H4,SUM(C15:K15)*D4*H4*POWER(O2,A15-1))</f>
        <v>-204.77862725028794</v>
      </c>
      <c r="U15" s="264">
        <f t="shared" si="1"/>
        <v>2223.3531848323332</v>
      </c>
      <c r="V15" s="93">
        <f>S15/B4</f>
        <v>695.88710704363166</v>
      </c>
      <c r="W15" s="9">
        <f>T15/D4</f>
        <v>-696.80290565511416</v>
      </c>
      <c r="X15" s="97">
        <f t="shared" si="0"/>
        <v>-2.3995551887654836</v>
      </c>
    </row>
    <row r="16" spans="1:24" ht="17" thickBot="1" x14ac:dyDescent="0.25">
      <c r="A16" s="99">
        <v>10</v>
      </c>
      <c r="B16" s="129">
        <f>C16*B4</f>
        <v>0.99990895081543307</v>
      </c>
      <c r="C16" s="129">
        <f>1/(1-D4*B4/(1-D4*B4/(1-D4*B4/(1-D4*B4/(1-D4*B4/(1-D4*B4/(1-D4*B4/(1-D4*B4/(1-D4*B4)))))))))</f>
        <v>1.4160672407825561</v>
      </c>
      <c r="D16" s="94">
        <f>C16*D4*C15</f>
        <v>0.58923283880445887</v>
      </c>
      <c r="E16" s="109">
        <f>D16*D4*C14</f>
        <v>0.24510751566120442</v>
      </c>
      <c r="F16" s="109">
        <f>E16*D4*C13</f>
        <v>0.1018838692513078</v>
      </c>
      <c r="G16" s="109">
        <f>F16*D4*C12</f>
        <v>4.2274734115362513E-2</v>
      </c>
      <c r="H16" s="109">
        <f>G16*D4*C11</f>
        <v>1.7465639522935911E-2</v>
      </c>
      <c r="I16" s="109">
        <f>H16*D4*C10</f>
        <v>7.1401890178702902E-3</v>
      </c>
      <c r="J16" s="109">
        <f>I16*D4*C9</f>
        <v>2.8427759165833982E-3</v>
      </c>
      <c r="K16" s="109">
        <f>J16*D4*C8</f>
        <v>1.0542089815085533E-3</v>
      </c>
      <c r="L16" s="109">
        <f>K16*D4</f>
        <v>3.0981424778256633E-4</v>
      </c>
      <c r="M16" s="237">
        <f>L16*D4</f>
        <v>9.1049184566540926E-5</v>
      </c>
      <c r="N16" s="129">
        <f>B16+M16</f>
        <v>0.99999999999999967</v>
      </c>
      <c r="R16" s="269">
        <f>B16-M16</f>
        <v>0.99981790163086648</v>
      </c>
      <c r="S16" s="270">
        <f>IF(Rules!B23=Rules!D23,SUM(C16:L16)*B4*F4,SUM(C16:L16)*B4*F4*POWER(O2,A16-1))</f>
        <v>491.96182131051012</v>
      </c>
      <c r="T16" s="254">
        <f>IF(Rules!B23=Rules!D23,SUM(C16:L16)*D4*H4,SUM(C16:L16)*D4*H4*POWER(O2,A16-1))</f>
        <v>-205.02209059988874</v>
      </c>
      <c r="U16" s="264">
        <f t="shared" si="1"/>
        <v>2510.2929155429547</v>
      </c>
      <c r="V16" s="94">
        <f>S16/B4</f>
        <v>696.7144541564619</v>
      </c>
      <c r="W16" s="10">
        <f>T16/D4</f>
        <v>-697.63134157003526</v>
      </c>
      <c r="X16" s="129">
        <f t="shared" si="0"/>
        <v>-2.3995551887654836</v>
      </c>
    </row>
    <row r="18" spans="1:7" x14ac:dyDescent="0.2">
      <c r="A18" s="436" t="s">
        <v>183</v>
      </c>
      <c r="B18" s="436"/>
      <c r="C18" s="436"/>
      <c r="D18" s="436"/>
      <c r="E18" s="436"/>
      <c r="F18" s="436"/>
    </row>
    <row r="19" spans="1:7" ht="17" thickBot="1" x14ac:dyDescent="0.25"/>
    <row r="20" spans="1:7" ht="17" thickBot="1" x14ac:dyDescent="0.25">
      <c r="A20" s="29" t="s">
        <v>130</v>
      </c>
      <c r="B20" s="19" t="s">
        <v>135</v>
      </c>
      <c r="C20" s="19" t="s">
        <v>134</v>
      </c>
      <c r="D20" s="19" t="s">
        <v>133</v>
      </c>
      <c r="E20" s="150" t="s">
        <v>146</v>
      </c>
      <c r="F20" s="152" t="s">
        <v>147</v>
      </c>
      <c r="G20" s="150" t="s">
        <v>46</v>
      </c>
    </row>
    <row r="21" spans="1:7" x14ac:dyDescent="0.2">
      <c r="A21" s="95">
        <v>1</v>
      </c>
      <c r="B21" s="107">
        <v>1</v>
      </c>
      <c r="C21" s="108">
        <f t="shared" ref="C21:C30" si="2">B21*$O$2</f>
        <v>9</v>
      </c>
      <c r="D21" s="57">
        <f>SUM($C$21:C21)</f>
        <v>9</v>
      </c>
      <c r="E21" s="57">
        <f t="shared" ref="E21:E30" si="3">D21/R7</f>
        <v>21.832275356266774</v>
      </c>
      <c r="F21" s="8">
        <f t="shared" ref="F21:F30" si="4">U7/E21</f>
        <v>5.4233842705809288</v>
      </c>
      <c r="G21" s="256">
        <f>E21*U7</f>
        <v>2585.0466066372037</v>
      </c>
    </row>
    <row r="22" spans="1:7" x14ac:dyDescent="0.2">
      <c r="A22" s="97">
        <v>2</v>
      </c>
      <c r="B22" s="93">
        <f>C21</f>
        <v>9</v>
      </c>
      <c r="C22" s="1">
        <f t="shared" si="2"/>
        <v>81</v>
      </c>
      <c r="D22" s="9">
        <f>SUM($C$21:C22)</f>
        <v>90</v>
      </c>
      <c r="E22" s="9">
        <f t="shared" si="3"/>
        <v>115.08451039891871</v>
      </c>
      <c r="F22" s="9">
        <f t="shared" si="4"/>
        <v>2.7086486873995437</v>
      </c>
      <c r="G22" s="257">
        <f t="shared" ref="G22:G30" si="5">E22*U8</f>
        <v>35874.54730170191</v>
      </c>
    </row>
    <row r="23" spans="1:7" x14ac:dyDescent="0.2">
      <c r="A23" s="97">
        <v>3</v>
      </c>
      <c r="B23" s="93">
        <f t="shared" ref="B23:B30" si="6">C22</f>
        <v>81</v>
      </c>
      <c r="C23" s="1">
        <f t="shared" si="2"/>
        <v>729</v>
      </c>
      <c r="D23" s="9">
        <f>SUM($C$21:C23)</f>
        <v>819</v>
      </c>
      <c r="E23" s="9">
        <f t="shared" si="3"/>
        <v>896.82701136380854</v>
      </c>
      <c r="F23" s="9">
        <f t="shared" si="4"/>
        <v>0.61226912372154718</v>
      </c>
      <c r="G23" s="257">
        <f t="shared" si="5"/>
        <v>492447.25310301938</v>
      </c>
    </row>
    <row r="24" spans="1:7" x14ac:dyDescent="0.2">
      <c r="A24" s="97">
        <v>4</v>
      </c>
      <c r="B24" s="93">
        <f t="shared" si="6"/>
        <v>729</v>
      </c>
      <c r="C24" s="1">
        <f t="shared" si="2"/>
        <v>6561</v>
      </c>
      <c r="D24" s="9">
        <f>SUM($C$21:C24)</f>
        <v>7380</v>
      </c>
      <c r="E24" s="9">
        <f t="shared" si="3"/>
        <v>7651.4505107375808</v>
      </c>
      <c r="F24" s="9">
        <f t="shared" si="4"/>
        <v>0.10597362835273316</v>
      </c>
      <c r="G24" s="257">
        <f t="shared" si="5"/>
        <v>6204193.7412925074</v>
      </c>
    </row>
    <row r="25" spans="1:7" x14ac:dyDescent="0.2">
      <c r="A25" s="97">
        <v>5</v>
      </c>
      <c r="B25" s="93">
        <f t="shared" si="6"/>
        <v>6561</v>
      </c>
      <c r="C25" s="1">
        <f t="shared" si="2"/>
        <v>59049</v>
      </c>
      <c r="D25" s="9">
        <f>SUM($C$21:C25)</f>
        <v>66429</v>
      </c>
      <c r="E25" s="9">
        <f t="shared" si="3"/>
        <v>67417.145407854507</v>
      </c>
      <c r="F25" s="9">
        <f t="shared" si="4"/>
        <v>1.6100496893027883E-2</v>
      </c>
      <c r="G25" s="257">
        <f t="shared" si="5"/>
        <v>73177909.48293221</v>
      </c>
    </row>
    <row r="26" spans="1:7" x14ac:dyDescent="0.2">
      <c r="A26" s="97">
        <v>6</v>
      </c>
      <c r="B26" s="93">
        <f t="shared" si="6"/>
        <v>59049</v>
      </c>
      <c r="C26" s="1">
        <f t="shared" si="2"/>
        <v>531441</v>
      </c>
      <c r="D26" s="9">
        <f>SUM($C$21:C26)</f>
        <v>597870</v>
      </c>
      <c r="E26" s="9">
        <f t="shared" si="3"/>
        <v>601528.32287763979</v>
      </c>
      <c r="F26" s="9">
        <f t="shared" si="4"/>
        <v>2.2718182458768893E-3</v>
      </c>
      <c r="G26" s="257">
        <f t="shared" si="5"/>
        <v>822026361.12125921</v>
      </c>
    </row>
    <row r="27" spans="1:7" x14ac:dyDescent="0.2">
      <c r="A27" s="97">
        <v>7</v>
      </c>
      <c r="B27" s="93">
        <f t="shared" si="6"/>
        <v>531441</v>
      </c>
      <c r="C27" s="1">
        <f t="shared" si="2"/>
        <v>4782969</v>
      </c>
      <c r="D27" s="9">
        <f>SUM($C$21:C27)</f>
        <v>5380839</v>
      </c>
      <c r="E27" s="9">
        <f t="shared" si="3"/>
        <v>5394476.16302309</v>
      </c>
      <c r="F27" s="9">
        <f t="shared" si="4"/>
        <v>3.0603267901889957E-4</v>
      </c>
      <c r="G27" s="257">
        <f t="shared" si="5"/>
        <v>8905665132.1094933</v>
      </c>
    </row>
    <row r="28" spans="1:7" x14ac:dyDescent="0.2">
      <c r="A28" s="97">
        <v>8</v>
      </c>
      <c r="B28" s="93">
        <f t="shared" si="6"/>
        <v>4782969</v>
      </c>
      <c r="C28" s="1">
        <f t="shared" si="2"/>
        <v>43046721</v>
      </c>
      <c r="D28" s="9">
        <f>SUM($C$21:C28)</f>
        <v>48427560</v>
      </c>
      <c r="E28" s="9">
        <f t="shared" si="3"/>
        <v>48478539.311407149</v>
      </c>
      <c r="F28" s="9">
        <f t="shared" si="4"/>
        <v>3.9950753921750193E-5</v>
      </c>
      <c r="G28" s="257">
        <f t="shared" si="5"/>
        <v>93891014355.372711</v>
      </c>
    </row>
    <row r="29" spans="1:7" x14ac:dyDescent="0.2">
      <c r="A29" s="97">
        <v>9</v>
      </c>
      <c r="B29" s="93">
        <f t="shared" si="6"/>
        <v>43046721</v>
      </c>
      <c r="C29" s="1">
        <f t="shared" si="2"/>
        <v>387420489</v>
      </c>
      <c r="D29" s="9">
        <f>SUM($C$21:C29)</f>
        <v>435848049</v>
      </c>
      <c r="E29" s="9">
        <f t="shared" si="3"/>
        <v>436038846.50359732</v>
      </c>
      <c r="F29" s="9">
        <f t="shared" si="4"/>
        <v>5.0989796039055219E-6</v>
      </c>
      <c r="G29" s="257">
        <f t="shared" si="5"/>
        <v>969468358084.39001</v>
      </c>
    </row>
    <row r="30" spans="1:7" ht="17" thickBot="1" x14ac:dyDescent="0.25">
      <c r="A30" s="129">
        <v>10</v>
      </c>
      <c r="B30" s="94">
        <f t="shared" si="6"/>
        <v>387420489</v>
      </c>
      <c r="C30" s="109">
        <f t="shared" si="2"/>
        <v>3486784401</v>
      </c>
      <c r="D30" s="10">
        <f>SUM($C$21:C30)</f>
        <v>3922632450</v>
      </c>
      <c r="E30" s="10">
        <f t="shared" si="3"/>
        <v>3923346885.0693164</v>
      </c>
      <c r="F30" s="10">
        <f t="shared" si="4"/>
        <v>6.3983455684128317E-7</v>
      </c>
      <c r="G30" s="258">
        <f t="shared" si="5"/>
        <v>9848749890807.0234</v>
      </c>
    </row>
    <row r="31" spans="1:7" ht="17" thickBot="1" x14ac:dyDescent="0.25">
      <c r="A31" s="481" t="s">
        <v>249</v>
      </c>
      <c r="B31" s="481"/>
      <c r="C31" s="481"/>
      <c r="D31" s="481"/>
      <c r="E31" s="481"/>
      <c r="F31" s="481"/>
      <c r="G31" s="481"/>
    </row>
    <row r="32" spans="1:7" ht="17" thickBot="1" x14ac:dyDescent="0.25">
      <c r="A32" s="115" t="s">
        <v>130</v>
      </c>
      <c r="B32" s="116" t="s">
        <v>135</v>
      </c>
      <c r="C32" s="116" t="s">
        <v>134</v>
      </c>
      <c r="D32" s="154" t="s">
        <v>133</v>
      </c>
      <c r="E32" s="363" t="s">
        <v>251</v>
      </c>
      <c r="F32" s="152" t="s">
        <v>252</v>
      </c>
      <c r="G32" s="260" t="s">
        <v>253</v>
      </c>
    </row>
    <row r="33" spans="1:7" x14ac:dyDescent="0.2">
      <c r="A33" s="95">
        <v>1</v>
      </c>
      <c r="B33" s="107">
        <v>1</v>
      </c>
      <c r="C33" s="108">
        <f t="shared" ref="C33:C42" si="7">B33*$O$2</f>
        <v>9</v>
      </c>
      <c r="D33" s="57">
        <f>SUM($C$33:C33)</f>
        <v>9</v>
      </c>
      <c r="E33" s="96">
        <f>D33/(B7-((1-B7)/-X7))</f>
        <v>15.420389375753345</v>
      </c>
      <c r="F33" s="8">
        <f t="shared" ref="F33:F42" si="8">U7/E33</f>
        <v>7.6784584275378798</v>
      </c>
      <c r="G33" s="259">
        <f>(B7-((1-B7)/-X7))</f>
        <v>0.58364284978117265</v>
      </c>
    </row>
    <row r="34" spans="1:7" x14ac:dyDescent="0.2">
      <c r="A34" s="97">
        <v>2</v>
      </c>
      <c r="B34" s="93">
        <f>C33</f>
        <v>9</v>
      </c>
      <c r="C34" s="1">
        <f t="shared" si="7"/>
        <v>81</v>
      </c>
      <c r="D34" s="9">
        <f>SUM($C$33:C34)</f>
        <v>90</v>
      </c>
      <c r="E34" s="96">
        <f>D34/(B8-((1-B8)/-X8))</f>
        <v>106.43342779681167</v>
      </c>
      <c r="F34" s="9">
        <f t="shared" si="8"/>
        <v>2.9288120704629632</v>
      </c>
      <c r="G34" s="259">
        <f t="shared" ref="G34:G42" si="9">(B8-((1-B8)/-X8))</f>
        <v>0.84559899895186919</v>
      </c>
    </row>
    <row r="35" spans="1:7" x14ac:dyDescent="0.2">
      <c r="A35" s="97">
        <v>3</v>
      </c>
      <c r="B35" s="93">
        <f t="shared" ref="B35:B42" si="10">C34</f>
        <v>81</v>
      </c>
      <c r="C35" s="1">
        <f t="shared" si="7"/>
        <v>729</v>
      </c>
      <c r="D35" s="9">
        <f>SUM($C$33:C35)</f>
        <v>819</v>
      </c>
      <c r="E35" s="96">
        <f t="shared" ref="E35:E42" si="11">D35/(B9-((1-B9)/-X9))</f>
        <v>872.64386623803432</v>
      </c>
      <c r="F35" s="9">
        <f t="shared" si="8"/>
        <v>0.62923663320376011</v>
      </c>
      <c r="G35" s="259">
        <f t="shared" si="9"/>
        <v>0.93852719498356996</v>
      </c>
    </row>
    <row r="36" spans="1:7" x14ac:dyDescent="0.2">
      <c r="A36" s="97">
        <v>4</v>
      </c>
      <c r="B36" s="93">
        <f t="shared" si="10"/>
        <v>729</v>
      </c>
      <c r="C36" s="1">
        <f t="shared" si="7"/>
        <v>6561</v>
      </c>
      <c r="D36" s="9">
        <f>SUM($C$33:C36)</f>
        <v>7380</v>
      </c>
      <c r="E36" s="96">
        <f t="shared" si="11"/>
        <v>7570.2472154637253</v>
      </c>
      <c r="F36" s="9">
        <f t="shared" si="8"/>
        <v>0.10711036901515045</v>
      </c>
      <c r="G36" s="259">
        <f t="shared" si="9"/>
        <v>0.97486908814878492</v>
      </c>
    </row>
    <row r="37" spans="1:7" x14ac:dyDescent="0.2">
      <c r="A37" s="97">
        <v>5</v>
      </c>
      <c r="B37" s="93">
        <f t="shared" si="10"/>
        <v>6561</v>
      </c>
      <c r="C37" s="1">
        <f t="shared" si="7"/>
        <v>59049</v>
      </c>
      <c r="D37" s="9">
        <f>SUM($C$33:C37)</f>
        <v>66429</v>
      </c>
      <c r="E37" s="96">
        <f t="shared" si="11"/>
        <v>67125.951098049234</v>
      </c>
      <c r="F37" s="9">
        <f t="shared" si="8"/>
        <v>1.6170341312415536E-2</v>
      </c>
      <c r="G37" s="259">
        <f t="shared" si="9"/>
        <v>0.98961726297134744</v>
      </c>
    </row>
    <row r="38" spans="1:7" x14ac:dyDescent="0.2">
      <c r="A38" s="97">
        <v>6</v>
      </c>
      <c r="B38" s="93">
        <f t="shared" si="10"/>
        <v>59049</v>
      </c>
      <c r="C38" s="1">
        <f t="shared" si="7"/>
        <v>531441</v>
      </c>
      <c r="D38" s="9">
        <f>SUM($C$33:C38)</f>
        <v>597870</v>
      </c>
      <c r="E38" s="96">
        <f t="shared" si="11"/>
        <v>600456.83723639837</v>
      </c>
      <c r="F38" s="9">
        <f t="shared" si="8"/>
        <v>2.275872193603042E-3</v>
      </c>
      <c r="G38" s="259">
        <f t="shared" si="9"/>
        <v>0.99569188478508408</v>
      </c>
    </row>
    <row r="39" spans="1:7" x14ac:dyDescent="0.2">
      <c r="A39" s="97">
        <v>7</v>
      </c>
      <c r="B39" s="93">
        <f t="shared" si="10"/>
        <v>531441</v>
      </c>
      <c r="C39" s="1">
        <f t="shared" si="7"/>
        <v>4782969</v>
      </c>
      <c r="D39" s="9">
        <f>SUM($C$33:C39)</f>
        <v>5380839</v>
      </c>
      <c r="E39" s="96">
        <f t="shared" si="11"/>
        <v>5390492.0492275888</v>
      </c>
      <c r="F39" s="9">
        <f t="shared" si="8"/>
        <v>3.062588678356567E-4</v>
      </c>
      <c r="G39" s="259">
        <f t="shared" si="9"/>
        <v>0.99820924525267185</v>
      </c>
    </row>
    <row r="40" spans="1:7" x14ac:dyDescent="0.2">
      <c r="A40" s="97">
        <v>8</v>
      </c>
      <c r="B40" s="93">
        <f t="shared" si="10"/>
        <v>4782969</v>
      </c>
      <c r="C40" s="1">
        <f t="shared" si="7"/>
        <v>43046721</v>
      </c>
      <c r="D40" s="9">
        <f>SUM($C$33:C40)</f>
        <v>48427560</v>
      </c>
      <c r="E40" s="96">
        <f>D40/(B14-((1-B14)/-X14))</f>
        <v>48463661.231481187</v>
      </c>
      <c r="F40" s="9">
        <f t="shared" si="8"/>
        <v>3.9963018585517779E-5</v>
      </c>
      <c r="G40" s="259">
        <f t="shared" si="9"/>
        <v>0.99925508658314621</v>
      </c>
    </row>
    <row r="41" spans="1:7" x14ac:dyDescent="0.2">
      <c r="A41" s="97">
        <v>9</v>
      </c>
      <c r="B41" s="93">
        <f t="shared" si="10"/>
        <v>43046721</v>
      </c>
      <c r="C41" s="1">
        <f t="shared" si="7"/>
        <v>387420489</v>
      </c>
      <c r="D41" s="9">
        <f>SUM($C$33:C41)</f>
        <v>435848049</v>
      </c>
      <c r="E41" s="96">
        <f t="shared" si="11"/>
        <v>435983187.34793085</v>
      </c>
      <c r="F41" s="9">
        <f t="shared" si="8"/>
        <v>5.0996305576756435E-6</v>
      </c>
      <c r="G41" s="259">
        <f t="shared" si="9"/>
        <v>0.9996900377082133</v>
      </c>
    </row>
    <row r="42" spans="1:7" ht="17" thickBot="1" x14ac:dyDescent="0.25">
      <c r="A42" s="129">
        <v>10</v>
      </c>
      <c r="B42" s="94">
        <f t="shared" si="10"/>
        <v>387420489</v>
      </c>
      <c r="C42" s="109">
        <f t="shared" si="7"/>
        <v>3486784401</v>
      </c>
      <c r="D42" s="10">
        <f>SUM($C$33:C42)</f>
        <v>3922632450</v>
      </c>
      <c r="E42" s="364">
        <f t="shared" si="11"/>
        <v>3923138508.8858943</v>
      </c>
      <c r="F42" s="10">
        <f t="shared" si="8"/>
        <v>6.3986854143873599E-7</v>
      </c>
      <c r="G42" s="259">
        <f t="shared" si="9"/>
        <v>0.99987100662269557</v>
      </c>
    </row>
    <row r="43" spans="1:7" ht="17" thickBot="1" x14ac:dyDescent="0.25"/>
    <row r="44" spans="1:7" ht="17" thickBot="1" x14ac:dyDescent="0.25">
      <c r="A44" s="115" t="s">
        <v>130</v>
      </c>
      <c r="B44" s="116" t="s">
        <v>135</v>
      </c>
      <c r="C44" s="116" t="s">
        <v>134</v>
      </c>
      <c r="D44" s="154" t="s">
        <v>133</v>
      </c>
      <c r="E44" s="150" t="s">
        <v>146</v>
      </c>
      <c r="F44" s="152" t="s">
        <v>147</v>
      </c>
      <c r="G44" s="260" t="s">
        <v>46</v>
      </c>
    </row>
    <row r="45" spans="1:7" x14ac:dyDescent="0.2">
      <c r="A45" s="95">
        <v>1</v>
      </c>
      <c r="B45" s="107">
        <v>1</v>
      </c>
      <c r="C45" s="108">
        <f t="shared" ref="C45:C54" si="12">B45*$O$2</f>
        <v>9</v>
      </c>
      <c r="D45" s="57">
        <f>SUM(C45:C45)</f>
        <v>9</v>
      </c>
      <c r="E45" s="57">
        <f t="shared" ref="E45:E54" si="13">D45/R7</f>
        <v>21.832275356266774</v>
      </c>
      <c r="F45" s="8">
        <f t="shared" ref="F45:F54" si="14">U7/E45</f>
        <v>5.4233842705809288</v>
      </c>
      <c r="G45" s="256">
        <f>E45*U7</f>
        <v>2585.0466066372037</v>
      </c>
    </row>
    <row r="46" spans="1:7" x14ac:dyDescent="0.2">
      <c r="A46" s="97">
        <v>2</v>
      </c>
      <c r="B46" s="93">
        <f t="shared" ref="B46:B54" si="15">B45*$O$2*2</f>
        <v>18</v>
      </c>
      <c r="C46" s="1">
        <f t="shared" si="12"/>
        <v>162</v>
      </c>
      <c r="D46" s="9">
        <f>SUM($C$45:C46)</f>
        <v>171</v>
      </c>
      <c r="E46" s="9">
        <f t="shared" si="13"/>
        <v>218.66056975794555</v>
      </c>
      <c r="F46" s="9">
        <f t="shared" si="14"/>
        <v>1.4256045723155493</v>
      </c>
      <c r="G46" s="257">
        <f t="shared" ref="G46:G54" si="16">E46*U8</f>
        <v>68161.639873233638</v>
      </c>
    </row>
    <row r="47" spans="1:7" x14ac:dyDescent="0.2">
      <c r="A47" s="97">
        <v>3</v>
      </c>
      <c r="B47" s="93">
        <f t="shared" si="15"/>
        <v>324</v>
      </c>
      <c r="C47" s="1">
        <f t="shared" si="12"/>
        <v>2916</v>
      </c>
      <c r="D47" s="9">
        <f>SUM($C$45:C47)</f>
        <v>3087</v>
      </c>
      <c r="E47" s="9">
        <f t="shared" si="13"/>
        <v>3380.3479659097397</v>
      </c>
      <c r="F47" s="9">
        <f t="shared" si="14"/>
        <v>0.16243874710979825</v>
      </c>
      <c r="G47" s="257">
        <f t="shared" si="16"/>
        <v>1856147.3386190729</v>
      </c>
    </row>
    <row r="48" spans="1:7" x14ac:dyDescent="0.2">
      <c r="A48" s="97">
        <v>4</v>
      </c>
      <c r="B48" s="93">
        <f t="shared" si="15"/>
        <v>5832</v>
      </c>
      <c r="C48" s="1">
        <f t="shared" si="12"/>
        <v>52488</v>
      </c>
      <c r="D48" s="9">
        <f>SUM($C$45:C48)</f>
        <v>55575</v>
      </c>
      <c r="E48" s="9">
        <f t="shared" si="13"/>
        <v>57619.15476073727</v>
      </c>
      <c r="F48" s="9">
        <f t="shared" si="14"/>
        <v>1.4072611376395334E-2</v>
      </c>
      <c r="G48" s="257">
        <f t="shared" si="16"/>
        <v>46720605.307903945</v>
      </c>
    </row>
    <row r="49" spans="1:7" x14ac:dyDescent="0.2">
      <c r="A49" s="97">
        <v>5</v>
      </c>
      <c r="B49" s="93">
        <f t="shared" si="15"/>
        <v>104976</v>
      </c>
      <c r="C49" s="1">
        <f t="shared" si="12"/>
        <v>944784</v>
      </c>
      <c r="D49" s="9">
        <f>SUM($C$45:C49)</f>
        <v>1000359</v>
      </c>
      <c r="E49" s="9">
        <f t="shared" si="13"/>
        <v>1015239.5514467466</v>
      </c>
      <c r="F49" s="9">
        <f t="shared" si="14"/>
        <v>1.0691560810738437E-3</v>
      </c>
      <c r="G49" s="257">
        <f t="shared" si="16"/>
        <v>1101991304.2863295</v>
      </c>
    </row>
    <row r="50" spans="1:7" x14ac:dyDescent="0.2">
      <c r="A50" s="97">
        <v>6</v>
      </c>
      <c r="B50" s="93">
        <f t="shared" si="15"/>
        <v>1889568</v>
      </c>
      <c r="C50" s="1">
        <f t="shared" si="12"/>
        <v>17006112</v>
      </c>
      <c r="D50" s="9">
        <f>SUM($C$45:C50)</f>
        <v>18006471</v>
      </c>
      <c r="E50" s="9">
        <f t="shared" si="13"/>
        <v>18116651.281340186</v>
      </c>
      <c r="F50" s="9">
        <f t="shared" si="14"/>
        <v>7.5431325475292513E-5</v>
      </c>
      <c r="G50" s="257">
        <f t="shared" si="16"/>
        <v>24757545675.089035</v>
      </c>
    </row>
    <row r="51" spans="1:7" x14ac:dyDescent="0.2">
      <c r="A51" s="97">
        <v>7</v>
      </c>
      <c r="B51" s="93">
        <f t="shared" si="15"/>
        <v>34012224</v>
      </c>
      <c r="C51" s="1">
        <f t="shared" si="12"/>
        <v>306110016</v>
      </c>
      <c r="D51" s="9">
        <f>SUM($C$45:C51)</f>
        <v>324116487</v>
      </c>
      <c r="E51" s="9">
        <f t="shared" si="13"/>
        <v>324937925.6960268</v>
      </c>
      <c r="F51" s="9">
        <f t="shared" si="14"/>
        <v>5.0806195938418173E-6</v>
      </c>
      <c r="G51" s="257">
        <f t="shared" si="16"/>
        <v>536435469825.00677</v>
      </c>
    </row>
    <row r="52" spans="1:7" x14ac:dyDescent="0.2">
      <c r="A52" s="97">
        <v>8</v>
      </c>
      <c r="B52" s="93">
        <f t="shared" si="15"/>
        <v>612220032</v>
      </c>
      <c r="C52" s="1">
        <f t="shared" si="12"/>
        <v>5509980288</v>
      </c>
      <c r="D52" s="9">
        <f>SUM($C$45:C52)</f>
        <v>5834096775</v>
      </c>
      <c r="E52" s="9">
        <f t="shared" si="13"/>
        <v>5840238282.7751627</v>
      </c>
      <c r="F52" s="9">
        <f t="shared" si="14"/>
        <v>3.3162246140334087E-7</v>
      </c>
      <c r="G52" s="257">
        <f t="shared" si="16"/>
        <v>11311105991137.25</v>
      </c>
    </row>
    <row r="53" spans="1:7" x14ac:dyDescent="0.2">
      <c r="A53" s="97">
        <v>9</v>
      </c>
      <c r="B53" s="93">
        <f t="shared" si="15"/>
        <v>11019960576</v>
      </c>
      <c r="C53" s="1">
        <f t="shared" si="12"/>
        <v>99179645184</v>
      </c>
      <c r="D53" s="9">
        <f>SUM($C$45:C53)</f>
        <v>105013741959</v>
      </c>
      <c r="E53" s="9">
        <f t="shared" si="13"/>
        <v>105059712934.10281</v>
      </c>
      <c r="F53" s="9">
        <f t="shared" si="14"/>
        <v>2.1162757090597606E-8</v>
      </c>
      <c r="G53" s="257">
        <f t="shared" si="16"/>
        <v>233584847349608.16</v>
      </c>
    </row>
    <row r="54" spans="1:7" ht="17" thickBot="1" x14ac:dyDescent="0.25">
      <c r="A54" s="129">
        <v>10</v>
      </c>
      <c r="B54" s="94">
        <f t="shared" si="15"/>
        <v>198359290368</v>
      </c>
      <c r="C54" s="109">
        <f t="shared" si="12"/>
        <v>1785233613312</v>
      </c>
      <c r="D54" s="10">
        <f>SUM($C$45:C54)</f>
        <v>1890247355271</v>
      </c>
      <c r="E54" s="10">
        <f t="shared" si="13"/>
        <v>1890591628923.3245</v>
      </c>
      <c r="F54" s="10">
        <f t="shared" si="14"/>
        <v>1.3277816727521134E-9</v>
      </c>
      <c r="G54" s="258">
        <f t="shared" si="16"/>
        <v>4745938772271036</v>
      </c>
    </row>
  </sheetData>
  <mergeCells count="2">
    <mergeCell ref="A18:F18"/>
    <mergeCell ref="A31:G31"/>
  </mergeCells>
  <conditionalFormatting sqref="F45:F54">
    <cfRule type="cellIs" dxfId="477" priority="83" operator="equal">
      <formula>MAX($F$45:$F$54)</formula>
    </cfRule>
  </conditionalFormatting>
  <conditionalFormatting sqref="F21:F30">
    <cfRule type="cellIs" dxfId="476" priority="81" operator="equal">
      <formula>MAX($F$21:$F$30)</formula>
    </cfRule>
  </conditionalFormatting>
  <conditionalFormatting sqref="E21:E30">
    <cfRule type="cellIs" dxfId="475" priority="73" stopIfTrue="1" operator="lessThan">
      <formula>0</formula>
    </cfRule>
    <cfRule type="cellIs" dxfId="474" priority="74" operator="equal">
      <formula>MIN($E$21:$E$30)</formula>
    </cfRule>
  </conditionalFormatting>
  <conditionalFormatting sqref="E45:E54">
    <cfRule type="cellIs" dxfId="473" priority="69" stopIfTrue="1" operator="lessThan">
      <formula>0</formula>
    </cfRule>
    <cfRule type="cellIs" dxfId="472" priority="70" operator="equal">
      <formula>MIN($E$45:$E$54)</formula>
    </cfRule>
  </conditionalFormatting>
  <conditionalFormatting sqref="R7:R16">
    <cfRule type="cellIs" dxfId="471" priority="33" operator="lessThanOrEqual">
      <formula>0</formula>
    </cfRule>
    <cfRule type="cellIs" dxfId="470" priority="34" operator="greaterThan">
      <formula>0</formula>
    </cfRule>
  </conditionalFormatting>
  <conditionalFormatting sqref="U7:U16">
    <cfRule type="cellIs" dxfId="469" priority="13" operator="lessThanOrEqual">
      <formula>0</formula>
    </cfRule>
    <cfRule type="cellIs" dxfId="468" priority="14" operator="greaterThan">
      <formula>0</formula>
    </cfRule>
  </conditionalFormatting>
  <conditionalFormatting sqref="S7:T16">
    <cfRule type="cellIs" dxfId="467" priority="5" operator="lessThanOrEqual">
      <formula>0</formula>
    </cfRule>
    <cfRule type="cellIs" dxfId="466" priority="6" operator="greaterThan">
      <formula>0</formula>
    </cfRule>
  </conditionalFormatting>
  <conditionalFormatting sqref="E33:E42">
    <cfRule type="cellIs" dxfId="465" priority="3" stopIfTrue="1" operator="lessThan">
      <formula>0</formula>
    </cfRule>
    <cfRule type="cellIs" dxfId="464" priority="4" operator="equal">
      <formula>MIN($E$33:$E$42)</formula>
    </cfRule>
  </conditionalFormatting>
  <conditionalFormatting sqref="F33:F42">
    <cfRule type="cellIs" dxfId="463" priority="1" operator="lessThanOrEqual">
      <formula>0</formula>
    </cfRule>
    <cfRule type="cellIs" dxfId="462" priority="2" operator="equal">
      <formula>MAX($F$33:$F$42)</formula>
    </cfRule>
  </conditionalFormatting>
  <pageMargins left="0.25" right="0.25" top="0.75" bottom="0.75" header="0.3" footer="0.3"/>
  <pageSetup paperSize="9" scale="69" orientation="portrait" r:id="rId1"/>
  <drawing r:id="rId2"/>
  <legacyDrawing r:id="rId3"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 codeName="Sheet28">
    <pageSetUpPr fitToPage="1"/>
  </sheetPr>
  <dimension ref="A1:X54"/>
  <sheetViews>
    <sheetView topLeftCell="A11" zoomScale="90" zoomScaleNormal="90" workbookViewId="0">
      <selection activeCell="B34" sqref="B34:B42"/>
    </sheetView>
  </sheetViews>
  <sheetFormatPr baseColWidth="10" defaultColWidth="8.6640625" defaultRowHeight="16" x14ac:dyDescent="0.2"/>
  <cols>
    <col min="14" max="14" width="5.6640625" bestFit="1" customWidth="1"/>
  </cols>
  <sheetData>
    <row r="1" spans="1:24" x14ac:dyDescent="0.2">
      <c r="C1" t="s">
        <v>93</v>
      </c>
      <c r="D1">
        <f>C2+E2</f>
        <v>0.99999999999999978</v>
      </c>
    </row>
    <row r="2" spans="1:24" x14ac:dyDescent="0.2">
      <c r="A2" t="s">
        <v>39</v>
      </c>
      <c r="B2" s="133" t="s">
        <v>122</v>
      </c>
      <c r="C2" s="139">
        <f>Analysis!B16</f>
        <v>0.70916938988868072</v>
      </c>
      <c r="D2" s="133" t="s">
        <v>123</v>
      </c>
      <c r="E2" s="139">
        <f>Analysis!M16</f>
        <v>0.29083061011131911</v>
      </c>
      <c r="F2" s="133" t="s">
        <v>46</v>
      </c>
      <c r="G2" s="139">
        <f>Analysis!S16</f>
        <v>326.09616468807286</v>
      </c>
      <c r="H2" t="s">
        <v>150</v>
      </c>
      <c r="I2" s="153">
        <f>Analysis!T16</f>
        <v>-326.52531247915613</v>
      </c>
      <c r="J2" t="s">
        <v>47</v>
      </c>
      <c r="K2" s="153">
        <f>G2*C2+I2*E2</f>
        <v>136.2938623117773</v>
      </c>
      <c r="L2" t="s">
        <v>46</v>
      </c>
      <c r="M2" s="160">
        <v>1</v>
      </c>
      <c r="N2" t="s">
        <v>150</v>
      </c>
      <c r="O2" s="160">
        <v>10</v>
      </c>
    </row>
    <row r="4" spans="1:24" x14ac:dyDescent="0.2">
      <c r="A4" t="s">
        <v>120</v>
      </c>
      <c r="B4">
        <f>$C$2</f>
        <v>0.70916938988868072</v>
      </c>
      <c r="C4" t="s">
        <v>121</v>
      </c>
      <c r="D4">
        <f>$E$2</f>
        <v>0.29083061011131911</v>
      </c>
      <c r="E4" t="s">
        <v>46</v>
      </c>
      <c r="F4">
        <f>G2</f>
        <v>326.09616468807286</v>
      </c>
      <c r="G4" t="s">
        <v>150</v>
      </c>
      <c r="H4">
        <f>I2</f>
        <v>-326.52531247915613</v>
      </c>
      <c r="I4" t="s">
        <v>47</v>
      </c>
      <c r="J4">
        <f>B4*F4+D4*H4</f>
        <v>136.2938623117773</v>
      </c>
    </row>
    <row r="5" spans="1:24" ht="17" thickBot="1" x14ac:dyDescent="0.25"/>
    <row r="6" spans="1:24" ht="17" thickBot="1" x14ac:dyDescent="0.25">
      <c r="A6" s="102"/>
      <c r="B6" s="102">
        <v>1</v>
      </c>
      <c r="C6" s="138">
        <v>0</v>
      </c>
      <c r="D6" s="29">
        <v>-1</v>
      </c>
      <c r="E6" s="19">
        <v>-2</v>
      </c>
      <c r="F6" s="19">
        <v>-3</v>
      </c>
      <c r="G6" s="19">
        <v>-4</v>
      </c>
      <c r="H6" s="19">
        <v>-5</v>
      </c>
      <c r="I6" s="19">
        <v>-6</v>
      </c>
      <c r="J6" s="19">
        <v>-7</v>
      </c>
      <c r="K6" s="19">
        <v>-8</v>
      </c>
      <c r="L6" s="19">
        <v>-9</v>
      </c>
      <c r="M6" s="233">
        <v>-10</v>
      </c>
      <c r="N6" s="103" t="s">
        <v>131</v>
      </c>
      <c r="R6" s="166" t="s">
        <v>48</v>
      </c>
      <c r="S6" s="148" t="s">
        <v>127</v>
      </c>
      <c r="T6" s="149" t="s">
        <v>132</v>
      </c>
      <c r="U6" s="164" t="s">
        <v>47</v>
      </c>
      <c r="V6" s="159" t="s">
        <v>46</v>
      </c>
      <c r="W6" s="152" t="s">
        <v>196</v>
      </c>
      <c r="X6" s="260" t="s">
        <v>250</v>
      </c>
    </row>
    <row r="7" spans="1:24" x14ac:dyDescent="0.2">
      <c r="A7" s="100">
        <v>1</v>
      </c>
      <c r="B7" s="95">
        <f>C7*B4</f>
        <v>0.70916938988868072</v>
      </c>
      <c r="C7" s="95">
        <v>1</v>
      </c>
      <c r="D7" s="107">
        <f>C7*D4</f>
        <v>0.29083061011131911</v>
      </c>
      <c r="E7" s="108"/>
      <c r="F7" s="108"/>
      <c r="G7" s="108"/>
      <c r="H7" s="108"/>
      <c r="I7" s="108"/>
      <c r="J7" s="108"/>
      <c r="K7" s="108"/>
      <c r="L7" s="108"/>
      <c r="M7" s="236"/>
      <c r="N7" s="95">
        <f>B7+D7</f>
        <v>0.99999999999999978</v>
      </c>
      <c r="R7" s="265">
        <f>B7-D7</f>
        <v>0.41833877977736161</v>
      </c>
      <c r="S7" s="266">
        <f>IF(Rules!B23=Rules!D23,SUM(C7)*B4*F4,SUM(C7)*B4*F4*POWER(O2,A7-1))</f>
        <v>231.2574181568794</v>
      </c>
      <c r="T7" s="252">
        <f>IF(Rules!B23=Rules!D23,SUM(C7)*D4*H4,SUM(C7)*D4*H4*POWER(O2,A7-1))</f>
        <v>-94.963555845102093</v>
      </c>
      <c r="U7" s="263">
        <f>S7+T7</f>
        <v>136.2938623117773</v>
      </c>
      <c r="V7" s="280">
        <f>S7/B4</f>
        <v>326.09616468807286</v>
      </c>
      <c r="W7" s="57">
        <f>T7/D4</f>
        <v>-326.52531247915613</v>
      </c>
      <c r="X7" s="96">
        <f>S7/T7</f>
        <v>-2.435222818889494</v>
      </c>
    </row>
    <row r="8" spans="1:24" x14ac:dyDescent="0.2">
      <c r="A8" s="98">
        <v>2</v>
      </c>
      <c r="B8" s="97">
        <f>C8*B4</f>
        <v>0.89343968707822785</v>
      </c>
      <c r="C8" s="97">
        <f>1/(1-B4*D4)</f>
        <v>1.259839609290627</v>
      </c>
      <c r="D8" s="93">
        <f>C8*D4</f>
        <v>0.36639992221239892</v>
      </c>
      <c r="E8" s="1">
        <f>D8*D4</f>
        <v>0.10656031292177184</v>
      </c>
      <c r="F8" s="1"/>
      <c r="G8" s="1"/>
      <c r="H8" s="1"/>
      <c r="I8" s="1"/>
      <c r="J8" s="1"/>
      <c r="K8" s="1"/>
      <c r="L8" s="1"/>
      <c r="M8" s="235"/>
      <c r="N8" s="97">
        <f>B8+E8</f>
        <v>0.99999999999999967</v>
      </c>
      <c r="R8" s="267">
        <f>B8-E8</f>
        <v>0.78687937415645604</v>
      </c>
      <c r="S8" s="268">
        <f>IF(Rules!B23=Rules!D23,SUM(C8:D8)*B4*F4,SUM(C8:D8)*B4*F4*POWER(O2,A8-1))</f>
        <v>376.0799553600429</v>
      </c>
      <c r="T8" s="253">
        <f>IF(Rules!B23=Rules!D23,SUM(C8:D8)*D4*H4,SUM(C8:D8)*D4*H4*POWER(O2,A8-1))</f>
        <v>-154.43348856740027</v>
      </c>
      <c r="U8" s="264">
        <f>S8+T8+U7</f>
        <v>357.9403291044199</v>
      </c>
      <c r="V8" s="93">
        <f>S8/B4</f>
        <v>530.31047408726522</v>
      </c>
      <c r="W8" s="9">
        <f>T8/D4</f>
        <v>-531.00837118998197</v>
      </c>
      <c r="X8" s="97">
        <f t="shared" ref="X8:X16" si="0">S8/T8</f>
        <v>-2.4352228188894935</v>
      </c>
    </row>
    <row r="9" spans="1:24" x14ac:dyDescent="0.2">
      <c r="A9" s="98">
        <v>3</v>
      </c>
      <c r="B9" s="97">
        <f>C9*B4</f>
        <v>0.95812934438305952</v>
      </c>
      <c r="C9" s="97">
        <f>1/(1-D4*B4/(1-D4*B4))</f>
        <v>1.3510585172513698</v>
      </c>
      <c r="D9" s="93">
        <f>C9*D4*C8</f>
        <v>0.49502773562530095</v>
      </c>
      <c r="E9" s="1">
        <f>D9*(D4)</f>
        <v>0.14396921837393106</v>
      </c>
      <c r="F9" s="1">
        <f>E9*D4</f>
        <v>4.1870655616940103E-2</v>
      </c>
      <c r="G9" s="1"/>
      <c r="H9" s="1"/>
      <c r="I9" s="1"/>
      <c r="J9" s="1"/>
      <c r="K9" s="1"/>
      <c r="L9" s="1"/>
      <c r="M9" s="235"/>
      <c r="N9" s="97">
        <f>B9+F9</f>
        <v>0.99999999999999967</v>
      </c>
      <c r="R9" s="267">
        <f>B9-F9</f>
        <v>0.91625868876611938</v>
      </c>
      <c r="S9" s="268">
        <f>IF(Rules!B23=Rules!D23,SUM(C9:E9)*B4*F4,SUM(C9:E9)*B4*F4*POWER(O2,A9-1))</f>
        <v>460.21509027038616</v>
      </c>
      <c r="T9" s="253">
        <f>IF(Rules!B23=Rules!D23,SUM(C9:E9)*D4*H4,SUM(C9:E9)*D4*H4*POWER(O2,A9-1))</f>
        <v>-188.98274387895754</v>
      </c>
      <c r="U9" s="264">
        <f t="shared" ref="U9:U16" si="1">S9+T9+U8</f>
        <v>629.17267549584858</v>
      </c>
      <c r="V9" s="93">
        <f>S9/B4</f>
        <v>648.94945669133676</v>
      </c>
      <c r="W9" s="9">
        <f>T9/D4</f>
        <v>-649.80348460095718</v>
      </c>
      <c r="X9" s="97">
        <f t="shared" si="0"/>
        <v>-2.4352228188894935</v>
      </c>
    </row>
    <row r="10" spans="1:24" x14ac:dyDescent="0.2">
      <c r="A10" s="98">
        <v>4</v>
      </c>
      <c r="B10" s="97">
        <f>C10*B4</f>
        <v>0.98311870141729729</v>
      </c>
      <c r="C10" s="97">
        <f>1/(1-D4*B4/(1-D4*B4/(1-D4*B4)))</f>
        <v>1.3862960181792656</v>
      </c>
      <c r="D10" s="93">
        <f>C10*D4*C9</f>
        <v>0.54471614777381061</v>
      </c>
      <c r="E10" s="1">
        <f>D10*D4*C8</f>
        <v>0.19958395417216182</v>
      </c>
      <c r="F10" s="1">
        <f>E10*D4</f>
        <v>5.8045123160319373E-2</v>
      </c>
      <c r="G10" s="1">
        <f>F10*D4</f>
        <v>1.6881298582702344E-2</v>
      </c>
      <c r="H10" s="1"/>
      <c r="I10" s="1"/>
      <c r="J10" s="1"/>
      <c r="K10" s="1"/>
      <c r="L10" s="1"/>
      <c r="M10" s="235"/>
      <c r="N10" s="97">
        <f>B10+G10</f>
        <v>0.99999999999999967</v>
      </c>
      <c r="R10" s="267">
        <f>B10-G10</f>
        <v>0.96623740283459492</v>
      </c>
      <c r="S10" s="268">
        <f>IF(Rules!B23=Rules!D23,SUM(C10:F10)*B4*F4,SUM(C10:F10)*B4*F4*POWER(O2,A10-1))</f>
        <v>506.13952319388045</v>
      </c>
      <c r="T10" s="253">
        <f>IF(Rules!B23=Rules!D23,SUM(C10:F10)*D4*H4,SUM(C10:F10)*D4*H4*POWER(O2,A10-1))</f>
        <v>-207.84115493164168</v>
      </c>
      <c r="U10" s="264">
        <f t="shared" si="1"/>
        <v>927.47104375808738</v>
      </c>
      <c r="V10" s="93">
        <f>S10/B4</f>
        <v>713.70751531355552</v>
      </c>
      <c r="W10" s="9">
        <f>T10/D4</f>
        <v>-714.64676586858525</v>
      </c>
      <c r="X10" s="97">
        <f t="shared" si="0"/>
        <v>-2.4352228188894935</v>
      </c>
    </row>
    <row r="11" spans="1:24" x14ac:dyDescent="0.2">
      <c r="A11" s="98">
        <v>5</v>
      </c>
      <c r="B11" s="97">
        <f>C11*B4</f>
        <v>0.99312457242541641</v>
      </c>
      <c r="C11" s="97">
        <f>1/(1-D4*B4/(1-D4*B4/(1-D4*B4/(1-D4*B4))))</f>
        <v>1.4004053003208563</v>
      </c>
      <c r="D11" s="93">
        <f>C11*D4*C10</f>
        <v>0.56461165136260105</v>
      </c>
      <c r="E11" s="1">
        <f>D11*D4*C9</f>
        <v>0.22185238916171748</v>
      </c>
      <c r="F11" s="1">
        <f>E11*D4*C8</f>
        <v>8.1286698131488144E-2</v>
      </c>
      <c r="G11" s="1">
        <f>F11*D4</f>
        <v>2.3640660011515321E-2</v>
      </c>
      <c r="H11" s="1">
        <f>G11*D4</f>
        <v>6.8754275745832646E-3</v>
      </c>
      <c r="I11" s="1"/>
      <c r="J11" s="1"/>
      <c r="K11" s="1"/>
      <c r="L11" s="1"/>
      <c r="M11" s="235"/>
      <c r="N11" s="97">
        <f>B11+H11</f>
        <v>0.99999999999999967</v>
      </c>
      <c r="R11" s="267">
        <f>B11-H11</f>
        <v>0.98624914485083315</v>
      </c>
      <c r="S11" s="268">
        <f>IF(Rules!B23=Rules!D23,SUM(C11:G11)*B4*F4,SUM(C11:G11)*B4*F4*POWER(O2,A11-1))</f>
        <v>529.99498754846502</v>
      </c>
      <c r="T11" s="253">
        <f>IF(Rules!B23=Rules!D23,SUM(C11:G11)*D4*H4,SUM(C11:G11)*D4*H4*POWER(O2,A11-1))</f>
        <v>-217.63716380998449</v>
      </c>
      <c r="U11" s="264">
        <f t="shared" si="1"/>
        <v>1239.8288674965679</v>
      </c>
      <c r="V11" s="93">
        <f>S11/B4</f>
        <v>747.34611378483078</v>
      </c>
      <c r="W11" s="9">
        <f>T11/D4</f>
        <v>-748.32963327581331</v>
      </c>
      <c r="X11" s="97">
        <f t="shared" si="0"/>
        <v>-2.435222818889494</v>
      </c>
    </row>
    <row r="12" spans="1:24" x14ac:dyDescent="0.2">
      <c r="A12" s="98">
        <v>6</v>
      </c>
      <c r="B12" s="97">
        <f>C12*B4</f>
        <v>0.99718831266904151</v>
      </c>
      <c r="C12" s="97">
        <f>1/(1-D4*B4/(1-D4*B4/(1-D4*B4/(1-D4*B4/(1-D4*B4)))))</f>
        <v>1.4061355818326726</v>
      </c>
      <c r="D12" s="93">
        <f>C12*D4*C11</f>
        <v>0.5726919232884885</v>
      </c>
      <c r="E12" s="1">
        <f>D12*D4*C10</f>
        <v>0.2308963929627037</v>
      </c>
      <c r="F12" s="1">
        <f>E12*D4*C9</f>
        <v>9.0725928705111453E-2</v>
      </c>
      <c r="G12" s="1">
        <f>F12*D4*C8</f>
        <v>3.3241973220200484E-2</v>
      </c>
      <c r="H12" s="1">
        <f>G12*D4</f>
        <v>9.6677833529350381E-3</v>
      </c>
      <c r="I12" s="1">
        <f>H12*D4</f>
        <v>2.8116873309581513E-3</v>
      </c>
      <c r="J12" s="1"/>
      <c r="K12" s="1"/>
      <c r="L12" s="1"/>
      <c r="M12" s="235"/>
      <c r="N12" s="97">
        <f>B12+I12</f>
        <v>0.99999999999999967</v>
      </c>
      <c r="R12" s="267">
        <f>B12-I12</f>
        <v>0.99437662533808335</v>
      </c>
      <c r="S12" s="268">
        <f>IF(Rules!B23=Rules!D23,SUM(C12:H12)*B4*F4,SUM(C12:H12)*B4*F4*POWER(O2,A12-1))</f>
        <v>541.91928706150247</v>
      </c>
      <c r="T12" s="253">
        <f>IF(Rules!B23=Rules!D23,SUM(C12:H12)*D4*H4,SUM(C12:H12)*D4*H4*POWER(O2,A12-1))</f>
        <v>-222.53375865976307</v>
      </c>
      <c r="U12" s="264">
        <f t="shared" si="1"/>
        <v>1559.2143958983074</v>
      </c>
      <c r="V12" s="93">
        <f>S12/B4</f>
        <v>764.1605726194249</v>
      </c>
      <c r="W12" s="9">
        <f>T12/D4</f>
        <v>-765.16622020833859</v>
      </c>
      <c r="X12" s="97">
        <f t="shared" si="0"/>
        <v>-2.4352228188894935</v>
      </c>
    </row>
    <row r="13" spans="1:24" x14ac:dyDescent="0.2">
      <c r="A13" s="98">
        <v>7</v>
      </c>
      <c r="B13" s="97">
        <f>C13*B4</f>
        <v>0.99884825410904732</v>
      </c>
      <c r="C13" s="97">
        <f>1/(1-D4*B4/(1-D4*B4/(1-D4*B4/(1-D4*B4/(1-D4*B4/(1-D4*B4))))))</f>
        <v>1.4084762658267553</v>
      </c>
      <c r="D13" s="93">
        <f>C13*D4*C12</f>
        <v>0.5759925225916398</v>
      </c>
      <c r="E13" s="1">
        <f>D13*D4*C11</f>
        <v>0.23459065386345354</v>
      </c>
      <c r="F13" s="1">
        <f>E13*D4*C10</f>
        <v>9.4581630362102834E-2</v>
      </c>
      <c r="G13" s="1">
        <f>F13*D4*C9</f>
        <v>3.7163881786717305E-2</v>
      </c>
      <c r="H13" s="1">
        <f>G13*D4*C8</f>
        <v>1.3616843395764012E-2</v>
      </c>
      <c r="I13" s="1">
        <f>H13*D4</f>
        <v>3.9601948725803337E-3</v>
      </c>
      <c r="J13" s="1">
        <f>I13*D4</f>
        <v>1.151745890952256E-3</v>
      </c>
      <c r="K13" s="1"/>
      <c r="L13" s="1"/>
      <c r="M13" s="235"/>
      <c r="N13" s="97">
        <f>B13+J13</f>
        <v>0.99999999999999956</v>
      </c>
      <c r="R13" s="267">
        <f>B13-J13</f>
        <v>0.99769650821809508</v>
      </c>
      <c r="S13" s="268">
        <f>IF(Rules!B23=Rules!D23,SUM(C13:I13)*B4*F4,SUM(C13:I13)*B4*F4*POWER(O2,A13-1))</f>
        <v>547.70590484081902</v>
      </c>
      <c r="T13" s="253">
        <f>IF(Rules!B23=Rules!D23,SUM(C13:I13)*D4*H4,SUM(C13:I13)*D4*H4*POWER(O2,A13-1))</f>
        <v>-224.90997562620694</v>
      </c>
      <c r="U13" s="264">
        <f t="shared" si="1"/>
        <v>1882.0103251129194</v>
      </c>
      <c r="V13" s="93">
        <f>S13/B4</f>
        <v>772.32028433544372</v>
      </c>
      <c r="W13" s="9">
        <f>T13/D4</f>
        <v>-773.33667023605176</v>
      </c>
      <c r="X13" s="97">
        <f t="shared" si="0"/>
        <v>-2.435222818889494</v>
      </c>
    </row>
    <row r="14" spans="1:24" x14ac:dyDescent="0.2">
      <c r="A14" s="98">
        <v>8</v>
      </c>
      <c r="B14" s="97">
        <f>C14*B4</f>
        <v>0.9995278916065643</v>
      </c>
      <c r="C14" s="97">
        <f>1/(1-D4*B4/(1-D4*B4/(1-D4*B4/(1-D4*B4/(1-D4*B4/(1-D4*B4/(1-D4*B4)))))))</f>
        <v>1.4094346228951895</v>
      </c>
      <c r="D14" s="93">
        <f>C14*D4*C13</f>
        <v>0.57734390222265364</v>
      </c>
      <c r="E14" s="1">
        <f>D14*D4*C12</f>
        <v>0.23610321218222852</v>
      </c>
      <c r="F14" s="1">
        <f>E14*D4*C11</f>
        <v>9.6160288116029474E-2</v>
      </c>
      <c r="G14" s="1">
        <f>F14*D4*C10</f>
        <v>3.8769646941678539E-2</v>
      </c>
      <c r="H14" s="1">
        <f>G14*D4*C9</f>
        <v>1.5233725305190154E-2</v>
      </c>
      <c r="I14" s="1">
        <f>H14*D4*C8</f>
        <v>5.5816357668267251E-3</v>
      </c>
      <c r="J14" s="1">
        <f>I14*D4</f>
        <v>1.6233105354853769E-3</v>
      </c>
      <c r="K14" s="1">
        <f>J14*D4</f>
        <v>4.7210839343534431E-4</v>
      </c>
      <c r="L14" s="1"/>
      <c r="M14" s="235"/>
      <c r="N14" s="97">
        <f>B14+K14</f>
        <v>0.99999999999999967</v>
      </c>
      <c r="R14" s="267">
        <f>B14-K14</f>
        <v>0.99905578321312893</v>
      </c>
      <c r="S14" s="268">
        <f>IF(Rules!B23=Rules!D23,SUM(C14:J14)*B4*F4,SUM(C14:J14)*B4*F4*POWER(O2,A14-1))</f>
        <v>550.45054911243517</v>
      </c>
      <c r="T14" s="253">
        <f>IF(Rules!B23=Rules!D23,SUM(C14:J14)*D4*H4,SUM(C14:J14)*D4*H4*POWER(O2,A14-1))</f>
        <v>-226.0370364644705</v>
      </c>
      <c r="U14" s="264">
        <f t="shared" si="1"/>
        <v>2206.423837760884</v>
      </c>
      <c r="V14" s="93">
        <f>S14/B4</f>
        <v>776.19050816454467</v>
      </c>
      <c r="W14" s="9">
        <f>T14/D4</f>
        <v>-777.21198734188249</v>
      </c>
      <c r="X14" s="97">
        <f t="shared" si="0"/>
        <v>-2.435222818889494</v>
      </c>
    </row>
    <row r="15" spans="1:24" x14ac:dyDescent="0.2">
      <c r="A15" s="98">
        <v>9</v>
      </c>
      <c r="B15" s="97">
        <f>C15*B4</f>
        <v>0.99980642566414835</v>
      </c>
      <c r="C15" s="97">
        <f>1/(1-D4*B4/(1-D4*B4/(1-D4*B4/(1-D4*B4/(1-D4*B4/(1-D4*B4/(1-D4*B4/(1-D4*B4))))))))</f>
        <v>1.4098273838653546</v>
      </c>
      <c r="D15" s="93">
        <f>C15*D4*C14</f>
        <v>0.57789773460144089</v>
      </c>
      <c r="E15" s="1">
        <f>D15*D4*C13</f>
        <v>0.23672310000095578</v>
      </c>
      <c r="F15" s="1">
        <f>E15*D4*C12</f>
        <v>9.6807265293339981E-2</v>
      </c>
      <c r="G15" s="1">
        <f>F15*D4*C11</f>
        <v>3.9427733474238447E-2</v>
      </c>
      <c r="H15" s="1">
        <f>G15*D4*C10</f>
        <v>1.5896367788149488E-2</v>
      </c>
      <c r="I15" s="1">
        <f>H15*D4*C9</f>
        <v>6.246146646608026E-3</v>
      </c>
      <c r="J15" s="1">
        <f>I15*D4*C8</f>
        <v>2.2885876454444174E-3</v>
      </c>
      <c r="K15" s="1">
        <f>J15*D4</f>
        <v>6.655913412178272E-4</v>
      </c>
      <c r="L15" s="1">
        <f>K15*D4</f>
        <v>1.9357433585119187E-4</v>
      </c>
      <c r="M15" s="235"/>
      <c r="N15" s="97">
        <f>B15+L15</f>
        <v>0.99999999999999956</v>
      </c>
      <c r="R15" s="267">
        <f>B15-L15</f>
        <v>0.99961285132829714</v>
      </c>
      <c r="S15" s="268">
        <f>IF(Rules!B23=Rules!D23,SUM(C15:K15)*B4*F4,SUM(C15:K15)*B4*F4*POWER(O2,A15-1))</f>
        <v>551.72930242903021</v>
      </c>
      <c r="T15" s="253">
        <f>IF(Rules!B23=Rules!D23,SUM(C15:K15)*D4*H4,SUM(C15:K15)*D4*H4*POWER(O2,A15-1))</f>
        <v>-226.56214377977494</v>
      </c>
      <c r="U15" s="264">
        <f t="shared" si="1"/>
        <v>2531.5909964101393</v>
      </c>
      <c r="V15" s="93">
        <f>S15/B4</f>
        <v>777.99367865501904</v>
      </c>
      <c r="W15" s="9">
        <f>T15/D4</f>
        <v>-779.0175308336884</v>
      </c>
      <c r="X15" s="97">
        <f t="shared" si="0"/>
        <v>-2.4352228188894931</v>
      </c>
    </row>
    <row r="16" spans="1:24" ht="17" thickBot="1" x14ac:dyDescent="0.25">
      <c r="A16" s="99">
        <v>10</v>
      </c>
      <c r="B16" s="129">
        <f>C16*B4</f>
        <v>0.99992062139991345</v>
      </c>
      <c r="C16" s="129">
        <f>1/(1-D4*B4/(1-D4*B4/(1-D4*B4/(1-D4*B4/(1-D4*B4/(1-D4*B4/(1-D4*B4/(1-D4*B4/(1-D4*B4)))))))))</f>
        <v>1.4099884113115377</v>
      </c>
      <c r="D16" s="94">
        <f>C16*D4*C15</f>
        <v>0.57812479945855277</v>
      </c>
      <c r="E16" s="109">
        <f>D16*D4*C14</f>
        <v>0.23697724682294716</v>
      </c>
      <c r="F16" s="109">
        <f>E16*D4*C13</f>
        <v>9.7072518438420324E-2</v>
      </c>
      <c r="G16" s="109">
        <f>F16*D4*C12</f>
        <v>3.96975413262282E-2</v>
      </c>
      <c r="H16" s="109">
        <f>G16*D4*C11</f>
        <v>1.6168043527005519E-2</v>
      </c>
      <c r="I16" s="109">
        <f>H16*D4*C10</f>
        <v>6.5185884065087924E-3</v>
      </c>
      <c r="J16" s="109">
        <f>I16*D4*C9</f>
        <v>2.5613435508384549E-3</v>
      </c>
      <c r="K16" s="109">
        <f>J16*D4*C8</f>
        <v>9.3847607778643955E-4</v>
      </c>
      <c r="L16" s="109">
        <f>K16*D4</f>
        <v>2.72937570277508E-4</v>
      </c>
      <c r="M16" s="237">
        <f>L16*D4</f>
        <v>7.9378600086108691E-5</v>
      </c>
      <c r="N16" s="129">
        <f>B16+M16</f>
        <v>0.99999999999999956</v>
      </c>
      <c r="R16" s="269">
        <f>B16-M16</f>
        <v>0.99984124279982733</v>
      </c>
      <c r="S16" s="270">
        <f>IF(Rules!B23=Rules!D23,SUM(C16:L16)*B4*F4,SUM(C16:L16)*B4*F4*POWER(O2,A16-1))</f>
        <v>552.31669530758086</v>
      </c>
      <c r="T16" s="254">
        <f>IF(Rules!B23=Rules!D23,SUM(C16:L16)*D4*H4,SUM(C16:L16)*D4*H4*POWER(O2,A16-1))</f>
        <v>-226.80335081594191</v>
      </c>
      <c r="U16" s="264">
        <f t="shared" si="1"/>
        <v>2857.1043409017784</v>
      </c>
      <c r="V16" s="94">
        <f>S16/B4</f>
        <v>778.82196155459951</v>
      </c>
      <c r="W16" s="10">
        <f>T16/D4</f>
        <v>-779.84690376686979</v>
      </c>
      <c r="X16" s="129">
        <f t="shared" si="0"/>
        <v>-2.435222818889494</v>
      </c>
    </row>
    <row r="18" spans="1:7" x14ac:dyDescent="0.2">
      <c r="A18" s="436" t="s">
        <v>183</v>
      </c>
      <c r="B18" s="436"/>
      <c r="C18" s="436"/>
      <c r="D18" s="436"/>
      <c r="E18" s="436"/>
      <c r="F18" s="436"/>
    </row>
    <row r="19" spans="1:7" ht="17" thickBot="1" x14ac:dyDescent="0.25"/>
    <row r="20" spans="1:7" ht="17" thickBot="1" x14ac:dyDescent="0.25">
      <c r="A20" s="29" t="s">
        <v>130</v>
      </c>
      <c r="B20" s="19" t="s">
        <v>135</v>
      </c>
      <c r="C20" s="19" t="s">
        <v>134</v>
      </c>
      <c r="D20" s="19" t="s">
        <v>133</v>
      </c>
      <c r="E20" s="150" t="s">
        <v>146</v>
      </c>
      <c r="F20" s="152" t="s">
        <v>147</v>
      </c>
      <c r="G20" s="150" t="s">
        <v>46</v>
      </c>
    </row>
    <row r="21" spans="1:7" x14ac:dyDescent="0.2">
      <c r="A21" s="95">
        <v>1</v>
      </c>
      <c r="B21" s="107">
        <v>1</v>
      </c>
      <c r="C21" s="108">
        <f t="shared" ref="C21:C30" si="2">B21*$O$2</f>
        <v>10</v>
      </c>
      <c r="D21" s="57">
        <f>SUM($C$21:C21)</f>
        <v>10</v>
      </c>
      <c r="E21" s="57">
        <f t="shared" ref="E21:E30" si="3">D21/R7</f>
        <v>23.90407125373833</v>
      </c>
      <c r="F21" s="8">
        <f t="shared" ref="F21:F30" si="4">U7/E21</f>
        <v>5.7017008050652658</v>
      </c>
      <c r="G21" s="256">
        <f>E21*U7</f>
        <v>3257.9781961479257</v>
      </c>
    </row>
    <row r="22" spans="1:7" x14ac:dyDescent="0.2">
      <c r="A22" s="97">
        <v>2</v>
      </c>
      <c r="B22" s="93">
        <f>C21</f>
        <v>10</v>
      </c>
      <c r="C22" s="1">
        <f t="shared" si="2"/>
        <v>100</v>
      </c>
      <c r="D22" s="9">
        <f>SUM($C$21:C22)</f>
        <v>110</v>
      </c>
      <c r="E22" s="9">
        <f t="shared" si="3"/>
        <v>139.79270980119577</v>
      </c>
      <c r="F22" s="9">
        <f t="shared" si="4"/>
        <v>2.5605078377367438</v>
      </c>
      <c r="G22" s="257">
        <f t="shared" ref="G22:G30" si="5">E22*U8</f>
        <v>50037.448552638678</v>
      </c>
    </row>
    <row r="23" spans="1:7" x14ac:dyDescent="0.2">
      <c r="A23" s="97">
        <v>3</v>
      </c>
      <c r="B23" s="93">
        <f t="shared" ref="B23:B30" si="6">C22</f>
        <v>100</v>
      </c>
      <c r="C23" s="1">
        <f t="shared" si="2"/>
        <v>1000</v>
      </c>
      <c r="D23" s="9">
        <f>SUM($C$21:C23)</f>
        <v>1110</v>
      </c>
      <c r="E23" s="9">
        <f t="shared" si="3"/>
        <v>1211.4482663130677</v>
      </c>
      <c r="F23" s="9">
        <f t="shared" si="4"/>
        <v>0.51935579338495252</v>
      </c>
      <c r="G23" s="257">
        <f t="shared" si="5"/>
        <v>762210.14694100013</v>
      </c>
    </row>
    <row r="24" spans="1:7" x14ac:dyDescent="0.2">
      <c r="A24" s="97">
        <v>4</v>
      </c>
      <c r="B24" s="93">
        <f t="shared" si="6"/>
        <v>1000</v>
      </c>
      <c r="C24" s="1">
        <f t="shared" si="2"/>
        <v>10000</v>
      </c>
      <c r="D24" s="9">
        <f>SUM($C$21:C24)</f>
        <v>11110</v>
      </c>
      <c r="E24" s="9">
        <f t="shared" si="3"/>
        <v>11498.209412518325</v>
      </c>
      <c r="F24" s="9">
        <f t="shared" si="4"/>
        <v>8.0662215348794364E-2</v>
      </c>
      <c r="G24" s="257">
        <f t="shared" si="5"/>
        <v>10664256.285177436</v>
      </c>
    </row>
    <row r="25" spans="1:7" x14ac:dyDescent="0.2">
      <c r="A25" s="97">
        <v>5</v>
      </c>
      <c r="B25" s="93">
        <f t="shared" si="6"/>
        <v>10000</v>
      </c>
      <c r="C25" s="1">
        <f t="shared" si="2"/>
        <v>100000</v>
      </c>
      <c r="D25" s="9">
        <f>SUM($C$21:C25)</f>
        <v>111110</v>
      </c>
      <c r="E25" s="9">
        <f t="shared" si="3"/>
        <v>112659.15978746426</v>
      </c>
      <c r="F25" s="9">
        <f t="shared" si="4"/>
        <v>1.1005131494283745E-2</v>
      </c>
      <c r="G25" s="257">
        <f t="shared" si="5"/>
        <v>139678078.4924067</v>
      </c>
    </row>
    <row r="26" spans="1:7" x14ac:dyDescent="0.2">
      <c r="A26" s="97">
        <v>6</v>
      </c>
      <c r="B26" s="93">
        <f t="shared" si="6"/>
        <v>100000</v>
      </c>
      <c r="C26" s="1">
        <f t="shared" si="2"/>
        <v>1000000</v>
      </c>
      <c r="D26" s="9">
        <f>SUM($C$21:C26)</f>
        <v>1111110</v>
      </c>
      <c r="E26" s="9">
        <f t="shared" si="3"/>
        <v>1117393.5224213742</v>
      </c>
      <c r="F26" s="9">
        <f t="shared" si="4"/>
        <v>1.395403109657835E-3</v>
      </c>
      <c r="G26" s="257">
        <f t="shared" si="5"/>
        <v>1742256066.0429249</v>
      </c>
    </row>
    <row r="27" spans="1:7" x14ac:dyDescent="0.2">
      <c r="A27" s="97">
        <v>7</v>
      </c>
      <c r="B27" s="93">
        <f t="shared" si="6"/>
        <v>1000000</v>
      </c>
      <c r="C27" s="1">
        <f t="shared" si="2"/>
        <v>10000000</v>
      </c>
      <c r="D27" s="9">
        <f>SUM($C$21:C27)</f>
        <v>11111110</v>
      </c>
      <c r="E27" s="9">
        <f t="shared" si="3"/>
        <v>11136763.443068126</v>
      </c>
      <c r="F27" s="9">
        <f t="shared" si="4"/>
        <v>1.6899077858067841E-4</v>
      </c>
      <c r="G27" s="257">
        <f t="shared" si="5"/>
        <v>20959503788.194321</v>
      </c>
    </row>
    <row r="28" spans="1:7" x14ac:dyDescent="0.2">
      <c r="A28" s="97">
        <v>8</v>
      </c>
      <c r="B28" s="93">
        <f t="shared" si="6"/>
        <v>10000000</v>
      </c>
      <c r="C28" s="1">
        <f t="shared" si="2"/>
        <v>100000000</v>
      </c>
      <c r="D28" s="9">
        <f>SUM($C$21:C28)</f>
        <v>111111110</v>
      </c>
      <c r="E28" s="9">
        <f t="shared" si="3"/>
        <v>111216122.12948537</v>
      </c>
      <c r="F28" s="9">
        <f t="shared" si="4"/>
        <v>1.9839064656399505E-5</v>
      </c>
      <c r="G28" s="257">
        <f t="shared" si="5"/>
        <v>245389903009.8223</v>
      </c>
    </row>
    <row r="29" spans="1:7" x14ac:dyDescent="0.2">
      <c r="A29" s="97">
        <v>9</v>
      </c>
      <c r="B29" s="93">
        <f t="shared" si="6"/>
        <v>100000000</v>
      </c>
      <c r="C29" s="1">
        <f t="shared" si="2"/>
        <v>1000000000</v>
      </c>
      <c r="D29" s="9">
        <f>SUM($C$21:C29)</f>
        <v>1111111110</v>
      </c>
      <c r="E29" s="9">
        <f t="shared" si="3"/>
        <v>1111541441.7927327</v>
      </c>
      <c r="F29" s="9">
        <f t="shared" si="4"/>
        <v>2.2775498071642754E-6</v>
      </c>
      <c r="G29" s="257">
        <f t="shared" si="5"/>
        <v>2813968306179.2271</v>
      </c>
    </row>
    <row r="30" spans="1:7" ht="17" thickBot="1" x14ac:dyDescent="0.25">
      <c r="A30" s="129">
        <v>10</v>
      </c>
      <c r="B30" s="94">
        <f t="shared" si="6"/>
        <v>1000000000</v>
      </c>
      <c r="C30" s="109">
        <f t="shared" si="2"/>
        <v>10000000000</v>
      </c>
      <c r="D30" s="10">
        <f>SUM($C$21:C30)</f>
        <v>11111111110</v>
      </c>
      <c r="E30" s="10">
        <f t="shared" si="3"/>
        <v>11112875358.977859</v>
      </c>
      <c r="F30" s="10">
        <f t="shared" si="4"/>
        <v>2.5709856797715127E-7</v>
      </c>
      <c r="G30" s="258">
        <f t="shared" si="5"/>
        <v>31750644428036.051</v>
      </c>
    </row>
    <row r="31" spans="1:7" ht="17" thickBot="1" x14ac:dyDescent="0.25">
      <c r="A31" s="481" t="s">
        <v>249</v>
      </c>
      <c r="B31" s="481"/>
      <c r="C31" s="481"/>
      <c r="D31" s="481"/>
      <c r="E31" s="481"/>
      <c r="F31" s="481"/>
      <c r="G31" s="481"/>
    </row>
    <row r="32" spans="1:7" ht="17" thickBot="1" x14ac:dyDescent="0.25">
      <c r="A32" s="115" t="s">
        <v>130</v>
      </c>
      <c r="B32" s="116" t="s">
        <v>135</v>
      </c>
      <c r="C32" s="116" t="s">
        <v>134</v>
      </c>
      <c r="D32" s="154" t="s">
        <v>133</v>
      </c>
      <c r="E32" s="363" t="s">
        <v>251</v>
      </c>
      <c r="F32" s="152" t="s">
        <v>252</v>
      </c>
      <c r="G32" s="260" t="s">
        <v>253</v>
      </c>
    </row>
    <row r="33" spans="1:7" x14ac:dyDescent="0.2">
      <c r="A33" s="95">
        <v>1</v>
      </c>
      <c r="B33" s="107">
        <v>1</v>
      </c>
      <c r="C33" s="108">
        <f t="shared" ref="C33:C42" si="7">B33*$O$2</f>
        <v>10</v>
      </c>
      <c r="D33" s="57">
        <f>SUM($C$33:C33)</f>
        <v>10</v>
      </c>
      <c r="E33" s="96">
        <f>D33/(B7-((1-B7)/-X7))</f>
        <v>16.956547436044307</v>
      </c>
      <c r="F33" s="8">
        <f t="shared" ref="F33:F42" si="8">U7/E33</f>
        <v>8.0378309809731228</v>
      </c>
      <c r="G33" s="259">
        <f>(B7-((1-B7)/-X7))</f>
        <v>0.58974269601269969</v>
      </c>
    </row>
    <row r="34" spans="1:7" x14ac:dyDescent="0.2">
      <c r="A34" s="97">
        <v>2</v>
      </c>
      <c r="B34" s="93">
        <f>C33</f>
        <v>10</v>
      </c>
      <c r="C34" s="1">
        <f t="shared" si="7"/>
        <v>100</v>
      </c>
      <c r="D34" s="9">
        <f>SUM($C$33:C34)</f>
        <v>110</v>
      </c>
      <c r="E34" s="96">
        <f>D34/(B8-((1-B8)/-X8))</f>
        <v>129.46023526801176</v>
      </c>
      <c r="F34" s="9">
        <f t="shared" si="8"/>
        <v>2.764866975279344</v>
      </c>
      <c r="G34" s="259">
        <f t="shared" ref="G34:G42" si="9">(B8-((1-B8)/-X8))</f>
        <v>0.84968175573198435</v>
      </c>
    </row>
    <row r="35" spans="1:7" x14ac:dyDescent="0.2">
      <c r="A35" s="97">
        <v>3</v>
      </c>
      <c r="B35" s="93">
        <f t="shared" ref="B35:B42" si="10">C34</f>
        <v>100</v>
      </c>
      <c r="C35" s="1">
        <f t="shared" si="7"/>
        <v>1000</v>
      </c>
      <c r="D35" s="9">
        <f>SUM($C$33:C35)</f>
        <v>1110</v>
      </c>
      <c r="E35" s="96">
        <f t="shared" ref="E35:E42" si="11">D35/(B9-((1-B9)/-X9))</f>
        <v>1179.6769381341269</v>
      </c>
      <c r="F35" s="9">
        <f t="shared" si="8"/>
        <v>0.53334320198799456</v>
      </c>
      <c r="G35" s="259">
        <f t="shared" si="9"/>
        <v>0.94093557661275162</v>
      </c>
    </row>
    <row r="36" spans="1:7" x14ac:dyDescent="0.2">
      <c r="A36" s="97">
        <v>4</v>
      </c>
      <c r="B36" s="93">
        <f t="shared" si="10"/>
        <v>1000</v>
      </c>
      <c r="C36" s="1">
        <f t="shared" si="7"/>
        <v>10000</v>
      </c>
      <c r="D36" s="9">
        <f>SUM($C$33:C36)</f>
        <v>11110</v>
      </c>
      <c r="E36" s="96">
        <f t="shared" si="11"/>
        <v>11381.021217385793</v>
      </c>
      <c r="F36" s="9">
        <f t="shared" si="8"/>
        <v>8.149277872720867E-2</v>
      </c>
      <c r="G36" s="259">
        <f t="shared" si="9"/>
        <v>0.97618656426263606</v>
      </c>
    </row>
    <row r="37" spans="1:7" x14ac:dyDescent="0.2">
      <c r="A37" s="97">
        <v>5</v>
      </c>
      <c r="B37" s="93">
        <f t="shared" si="10"/>
        <v>10000</v>
      </c>
      <c r="C37" s="1">
        <f t="shared" si="7"/>
        <v>100000</v>
      </c>
      <c r="D37" s="9">
        <f>SUM($C$33:C37)</f>
        <v>111110</v>
      </c>
      <c r="E37" s="96">
        <f t="shared" si="11"/>
        <v>112198.18250865792</v>
      </c>
      <c r="F37" s="9">
        <f t="shared" si="8"/>
        <v>1.105034716048894E-2</v>
      </c>
      <c r="G37" s="259">
        <f t="shared" si="9"/>
        <v>0.99030124655919494</v>
      </c>
    </row>
    <row r="38" spans="1:7" x14ac:dyDescent="0.2">
      <c r="A38" s="97">
        <v>6</v>
      </c>
      <c r="B38" s="93">
        <f t="shared" si="10"/>
        <v>100000</v>
      </c>
      <c r="C38" s="1">
        <f t="shared" si="7"/>
        <v>1000000</v>
      </c>
      <c r="D38" s="9">
        <f>SUM($C$33:C38)</f>
        <v>1111110</v>
      </c>
      <c r="E38" s="96">
        <f t="shared" si="11"/>
        <v>1115534.5208469767</v>
      </c>
      <c r="F38" s="9">
        <f t="shared" si="8"/>
        <v>1.3977285030269291E-3</v>
      </c>
      <c r="G38" s="259">
        <f t="shared" si="9"/>
        <v>0.99603372126609113</v>
      </c>
    </row>
    <row r="39" spans="1:7" x14ac:dyDescent="0.2">
      <c r="A39" s="97">
        <v>7</v>
      </c>
      <c r="B39" s="93">
        <f t="shared" si="10"/>
        <v>1000000</v>
      </c>
      <c r="C39" s="1">
        <f t="shared" si="7"/>
        <v>10000000</v>
      </c>
      <c r="D39" s="9">
        <f>SUM($C$33:C39)</f>
        <v>11111110</v>
      </c>
      <c r="E39" s="96">
        <f t="shared" si="11"/>
        <v>11129191.585010987</v>
      </c>
      <c r="F39" s="9">
        <f t="shared" si="8"/>
        <v>1.6910575316608331E-4</v>
      </c>
      <c r="G39" s="259">
        <f t="shared" si="9"/>
        <v>0.9983753011283103</v>
      </c>
    </row>
    <row r="40" spans="1:7" x14ac:dyDescent="0.2">
      <c r="A40" s="97">
        <v>8</v>
      </c>
      <c r="B40" s="93">
        <f t="shared" si="10"/>
        <v>10000000</v>
      </c>
      <c r="C40" s="1">
        <f t="shared" si="7"/>
        <v>100000000</v>
      </c>
      <c r="D40" s="9">
        <f>SUM($C$33:C40)</f>
        <v>111111110</v>
      </c>
      <c r="E40" s="96">
        <f>D40/(B14-((1-B14)/-X14))</f>
        <v>111185156.53504848</v>
      </c>
      <c r="F40" s="9">
        <f t="shared" si="8"/>
        <v>1.9844589930179764E-5</v>
      </c>
      <c r="G40" s="259">
        <f t="shared" si="9"/>
        <v>0.99933402499617707</v>
      </c>
    </row>
    <row r="41" spans="1:7" x14ac:dyDescent="0.2">
      <c r="A41" s="97">
        <v>9</v>
      </c>
      <c r="B41" s="93">
        <f t="shared" si="10"/>
        <v>100000000</v>
      </c>
      <c r="C41" s="1">
        <f t="shared" si="7"/>
        <v>1000000000</v>
      </c>
      <c r="D41" s="9">
        <f>SUM($C$33:C41)</f>
        <v>1111111110</v>
      </c>
      <c r="E41" s="96">
        <f t="shared" si="11"/>
        <v>1111414596.9923203</v>
      </c>
      <c r="F41" s="9">
        <f t="shared" si="8"/>
        <v>2.2778097419820302E-6</v>
      </c>
      <c r="G41" s="259">
        <f t="shared" si="9"/>
        <v>0.99972693629079401</v>
      </c>
    </row>
    <row r="42" spans="1:7" ht="17" thickBot="1" x14ac:dyDescent="0.25">
      <c r="A42" s="129">
        <v>10</v>
      </c>
      <c r="B42" s="94">
        <f t="shared" si="10"/>
        <v>1000000000</v>
      </c>
      <c r="C42" s="109">
        <f t="shared" si="7"/>
        <v>10000000000</v>
      </c>
      <c r="D42" s="10">
        <f>SUM($C$33:C42)</f>
        <v>11111111110</v>
      </c>
      <c r="E42" s="364">
        <f t="shared" si="11"/>
        <v>11112355411.905006</v>
      </c>
      <c r="F42" s="10">
        <f t="shared" si="8"/>
        <v>2.5711059761829387E-7</v>
      </c>
      <c r="G42" s="259">
        <f t="shared" si="9"/>
        <v>0.99988802536826049</v>
      </c>
    </row>
    <row r="43" spans="1:7" ht="17" thickBot="1" x14ac:dyDescent="0.25"/>
    <row r="44" spans="1:7" ht="17" thickBot="1" x14ac:dyDescent="0.25">
      <c r="A44" s="115" t="s">
        <v>130</v>
      </c>
      <c r="B44" s="116" t="s">
        <v>135</v>
      </c>
      <c r="C44" s="116" t="s">
        <v>134</v>
      </c>
      <c r="D44" s="154" t="s">
        <v>133</v>
      </c>
      <c r="E44" s="150" t="s">
        <v>146</v>
      </c>
      <c r="F44" s="152" t="s">
        <v>147</v>
      </c>
      <c r="G44" s="260" t="s">
        <v>46</v>
      </c>
    </row>
    <row r="45" spans="1:7" x14ac:dyDescent="0.2">
      <c r="A45" s="95">
        <v>1</v>
      </c>
      <c r="B45" s="107">
        <v>1</v>
      </c>
      <c r="C45" s="108">
        <f t="shared" ref="C45:C54" si="12">B45*$O$2</f>
        <v>10</v>
      </c>
      <c r="D45" s="57">
        <f>SUM(C45:C45)</f>
        <v>10</v>
      </c>
      <c r="E45" s="57">
        <f t="shared" ref="E45:E54" si="13">D45/R7</f>
        <v>23.90407125373833</v>
      </c>
      <c r="F45" s="8">
        <f t="shared" ref="F45:F54" si="14">U7/E45</f>
        <v>5.7017008050652658</v>
      </c>
      <c r="G45" s="256">
        <f>E45*U7</f>
        <v>3257.9781961479257</v>
      </c>
    </row>
    <row r="46" spans="1:7" x14ac:dyDescent="0.2">
      <c r="A46" s="97">
        <v>2</v>
      </c>
      <c r="B46" s="93">
        <f t="shared" ref="B46:B54" si="15">B45*$O$2*2</f>
        <v>20</v>
      </c>
      <c r="C46" s="1">
        <f t="shared" si="12"/>
        <v>200</v>
      </c>
      <c r="D46" s="9">
        <f>SUM($C$45:C46)</f>
        <v>210</v>
      </c>
      <c r="E46" s="9">
        <f t="shared" si="13"/>
        <v>266.87699143864648</v>
      </c>
      <c r="F46" s="9">
        <f t="shared" si="14"/>
        <v>1.3412183911954372</v>
      </c>
      <c r="G46" s="257">
        <f t="shared" ref="G46:G54" si="16">E46*U8</f>
        <v>95526.038145946572</v>
      </c>
    </row>
    <row r="47" spans="1:7" x14ac:dyDescent="0.2">
      <c r="A47" s="97">
        <v>3</v>
      </c>
      <c r="B47" s="93">
        <f t="shared" si="15"/>
        <v>400</v>
      </c>
      <c r="C47" s="1">
        <f t="shared" si="12"/>
        <v>4000</v>
      </c>
      <c r="D47" s="9">
        <f>SUM($C$45:C47)</f>
        <v>4210</v>
      </c>
      <c r="E47" s="9">
        <f t="shared" si="13"/>
        <v>4594.7722533135275</v>
      </c>
      <c r="F47" s="9">
        <f t="shared" si="14"/>
        <v>0.136932287567054</v>
      </c>
      <c r="G47" s="257">
        <f t="shared" si="16"/>
        <v>2890905.1519113611</v>
      </c>
    </row>
    <row r="48" spans="1:7" x14ac:dyDescent="0.2">
      <c r="A48" s="97">
        <v>4</v>
      </c>
      <c r="B48" s="93">
        <f t="shared" si="15"/>
        <v>8000</v>
      </c>
      <c r="C48" s="1">
        <f t="shared" si="12"/>
        <v>80000</v>
      </c>
      <c r="D48" s="9">
        <f>SUM($C$45:C48)</f>
        <v>84210</v>
      </c>
      <c r="E48" s="9">
        <f t="shared" si="13"/>
        <v>87152.494565991728</v>
      </c>
      <c r="F48" s="9">
        <f t="shared" si="14"/>
        <v>1.0641933410819444E-2</v>
      </c>
      <c r="G48" s="257">
        <f t="shared" si="16"/>
        <v>80831415.10124138</v>
      </c>
    </row>
    <row r="49" spans="1:7" x14ac:dyDescent="0.2">
      <c r="A49" s="97">
        <v>5</v>
      </c>
      <c r="B49" s="93">
        <f t="shared" si="15"/>
        <v>160000</v>
      </c>
      <c r="C49" s="1">
        <f t="shared" si="12"/>
        <v>1600000</v>
      </c>
      <c r="D49" s="9">
        <f>SUM($C$45:C49)</f>
        <v>1684210</v>
      </c>
      <c r="E49" s="9">
        <f t="shared" si="13"/>
        <v>1707692.2284730915</v>
      </c>
      <c r="F49" s="9">
        <f t="shared" si="14"/>
        <v>7.2602594707896694E-4</v>
      </c>
      <c r="G49" s="257">
        <f t="shared" si="16"/>
        <v>2117246121.6604834</v>
      </c>
    </row>
    <row r="50" spans="1:7" x14ac:dyDescent="0.2">
      <c r="A50" s="97">
        <v>6</v>
      </c>
      <c r="B50" s="93">
        <f t="shared" si="15"/>
        <v>3200000</v>
      </c>
      <c r="C50" s="1">
        <f t="shared" si="12"/>
        <v>32000000</v>
      </c>
      <c r="D50" s="9">
        <f>SUM($C$45:C50)</f>
        <v>33684210</v>
      </c>
      <c r="E50" s="9">
        <f t="shared" si="13"/>
        <v>33874700.130393282</v>
      </c>
      <c r="F50" s="9">
        <f t="shared" si="14"/>
        <v>4.6028876710242483E-5</v>
      </c>
      <c r="G50" s="257">
        <f t="shared" si="16"/>
        <v>52817920100.047478</v>
      </c>
    </row>
    <row r="51" spans="1:7" x14ac:dyDescent="0.2">
      <c r="A51" s="97">
        <v>7</v>
      </c>
      <c r="B51" s="93">
        <f t="shared" si="15"/>
        <v>64000000</v>
      </c>
      <c r="C51" s="1">
        <f t="shared" si="12"/>
        <v>640000000</v>
      </c>
      <c r="D51" s="9">
        <f>SUM($C$45:C51)</f>
        <v>673684210</v>
      </c>
      <c r="E51" s="9">
        <f t="shared" si="13"/>
        <v>675239618.9129827</v>
      </c>
      <c r="F51" s="9">
        <f t="shared" si="14"/>
        <v>2.7871740229677662E-6</v>
      </c>
      <c r="G51" s="257">
        <f t="shared" si="16"/>
        <v>1270807934719.5464</v>
      </c>
    </row>
    <row r="52" spans="1:7" x14ac:dyDescent="0.2">
      <c r="A52" s="97">
        <v>8</v>
      </c>
      <c r="B52" s="93">
        <f t="shared" si="15"/>
        <v>1280000000</v>
      </c>
      <c r="C52" s="1">
        <f t="shared" si="12"/>
        <v>12800000000</v>
      </c>
      <c r="D52" s="9">
        <f>SUM($C$45:C52)</f>
        <v>13473684210</v>
      </c>
      <c r="E52" s="9">
        <f t="shared" si="13"/>
        <v>13486418312.565489</v>
      </c>
      <c r="F52" s="9">
        <f t="shared" si="14"/>
        <v>1.6360339614448465E-7</v>
      </c>
      <c r="G52" s="257">
        <f t="shared" si="16"/>
        <v>29756754850859.41</v>
      </c>
    </row>
    <row r="53" spans="1:7" x14ac:dyDescent="0.2">
      <c r="A53" s="97">
        <v>9</v>
      </c>
      <c r="B53" s="93">
        <f t="shared" si="15"/>
        <v>25600000000</v>
      </c>
      <c r="C53" s="1">
        <f t="shared" si="12"/>
        <v>256000000000</v>
      </c>
      <c r="D53" s="9">
        <f>SUM($C$45:C53)</f>
        <v>269473684210</v>
      </c>
      <c r="E53" s="9">
        <f t="shared" si="13"/>
        <v>269578050994.3627</v>
      </c>
      <c r="F53" s="9">
        <f t="shared" si="14"/>
        <v>9.3909388656537122E-9</v>
      </c>
      <c r="G53" s="257">
        <f t="shared" si="16"/>
        <v>682461366727122</v>
      </c>
    </row>
    <row r="54" spans="1:7" ht="17" thickBot="1" x14ac:dyDescent="0.25">
      <c r="A54" s="129">
        <v>10</v>
      </c>
      <c r="B54" s="94">
        <f t="shared" si="15"/>
        <v>512000000000</v>
      </c>
      <c r="C54" s="109">
        <f t="shared" si="12"/>
        <v>5120000000000</v>
      </c>
      <c r="D54" s="10">
        <f>SUM($C$45:C54)</f>
        <v>5389473684210</v>
      </c>
      <c r="E54" s="10">
        <f t="shared" si="13"/>
        <v>5390329437819.5566</v>
      </c>
      <c r="F54" s="10">
        <f t="shared" si="14"/>
        <v>5.3004262055966404E-10</v>
      </c>
      <c r="G54" s="258">
        <f t="shared" si="16"/>
        <v>1.5400733635684898E+16</v>
      </c>
    </row>
  </sheetData>
  <mergeCells count="2">
    <mergeCell ref="A18:F18"/>
    <mergeCell ref="A31:G31"/>
  </mergeCells>
  <conditionalFormatting sqref="F45:F54">
    <cfRule type="cellIs" dxfId="461" priority="75" operator="equal">
      <formula>MAX($F$45:$F$54)</formula>
    </cfRule>
  </conditionalFormatting>
  <conditionalFormatting sqref="F21:F30">
    <cfRule type="cellIs" dxfId="460" priority="73" operator="equal">
      <formula>MAX($F$21:$F$30)</formula>
    </cfRule>
  </conditionalFormatting>
  <conditionalFormatting sqref="E21:E30">
    <cfRule type="cellIs" dxfId="459" priority="65" stopIfTrue="1" operator="lessThan">
      <formula>0</formula>
    </cfRule>
    <cfRule type="cellIs" dxfId="458" priority="66" operator="equal">
      <formula>MIN($E$21:$E$30)</formula>
    </cfRule>
  </conditionalFormatting>
  <conditionalFormatting sqref="E45:E54">
    <cfRule type="cellIs" dxfId="457" priority="61" stopIfTrue="1" operator="lessThan">
      <formula>0</formula>
    </cfRule>
    <cfRule type="cellIs" dxfId="456" priority="62" operator="equal">
      <formula>MIN($E$45:$E$54)</formula>
    </cfRule>
  </conditionalFormatting>
  <conditionalFormatting sqref="R7:R16">
    <cfRule type="cellIs" dxfId="455" priority="33" operator="lessThanOrEqual">
      <formula>0</formula>
    </cfRule>
    <cfRule type="cellIs" dxfId="454" priority="34" operator="greaterThan">
      <formula>0</formula>
    </cfRule>
  </conditionalFormatting>
  <conditionalFormatting sqref="U7:U16">
    <cfRule type="cellIs" dxfId="453" priority="13" operator="lessThanOrEqual">
      <formula>0</formula>
    </cfRule>
    <cfRule type="cellIs" dxfId="452" priority="14" operator="greaterThan">
      <formula>0</formula>
    </cfRule>
  </conditionalFormatting>
  <conditionalFormatting sqref="S7:T16">
    <cfRule type="cellIs" dxfId="451" priority="5" operator="lessThanOrEqual">
      <formula>0</formula>
    </cfRule>
    <cfRule type="cellIs" dxfId="450" priority="6" operator="greaterThan">
      <formula>0</formula>
    </cfRule>
  </conditionalFormatting>
  <conditionalFormatting sqref="E33:E42">
    <cfRule type="cellIs" dxfId="449" priority="3" stopIfTrue="1" operator="lessThan">
      <formula>0</formula>
    </cfRule>
    <cfRule type="cellIs" dxfId="448" priority="4" operator="equal">
      <formula>MIN($E$33:$E$42)</formula>
    </cfRule>
  </conditionalFormatting>
  <conditionalFormatting sqref="F33:F42">
    <cfRule type="cellIs" dxfId="447" priority="1" operator="lessThanOrEqual">
      <formula>0</formula>
    </cfRule>
    <cfRule type="cellIs" dxfId="446" priority="2" operator="equal">
      <formula>MAX($F$33:$F$42)</formula>
    </cfRule>
  </conditionalFormatting>
  <pageMargins left="0.25" right="0.25" top="0.75" bottom="0.75" header="0.3" footer="0.3"/>
  <pageSetup paperSize="9" scale="69" orientation="portrait" r:id="rId1"/>
  <drawing r:id="rId2"/>
  <legacyDrawing r:id="rId3"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 codeName="Sheet29">
    <pageSetUpPr fitToPage="1"/>
  </sheetPr>
  <dimension ref="A1:X54"/>
  <sheetViews>
    <sheetView topLeftCell="A15" zoomScale="90" zoomScaleNormal="90" workbookViewId="0">
      <selection activeCell="B34" sqref="B34:B42"/>
    </sheetView>
  </sheetViews>
  <sheetFormatPr baseColWidth="10" defaultColWidth="8.6640625" defaultRowHeight="16" x14ac:dyDescent="0.2"/>
  <cols>
    <col min="5" max="5" width="9.1640625" customWidth="1"/>
    <col min="14" max="14" width="5.6640625" bestFit="1" customWidth="1"/>
  </cols>
  <sheetData>
    <row r="1" spans="1:24" x14ac:dyDescent="0.2">
      <c r="C1" t="s">
        <v>93</v>
      </c>
      <c r="D1">
        <f>C2+E2</f>
        <v>0.99999999999999978</v>
      </c>
    </row>
    <row r="2" spans="1:24" x14ac:dyDescent="0.2">
      <c r="A2" t="s">
        <v>39</v>
      </c>
      <c r="B2" s="133" t="s">
        <v>122</v>
      </c>
      <c r="C2" s="139">
        <f>Analysis!B25</f>
        <v>0.40017763744625984</v>
      </c>
      <c r="D2" s="133" t="s">
        <v>123</v>
      </c>
      <c r="E2" s="139">
        <f>Analysis!G25</f>
        <v>0.59982236255373989</v>
      </c>
      <c r="F2" s="133" t="s">
        <v>46</v>
      </c>
      <c r="G2" s="139">
        <f>Analysis!S25</f>
        <v>148.15201282188931</v>
      </c>
      <c r="H2" t="s">
        <v>150</v>
      </c>
      <c r="I2" s="153">
        <f>Analysis!T25</f>
        <v>-148.34698325065187</v>
      </c>
      <c r="J2" t="s">
        <v>47</v>
      </c>
      <c r="K2" s="153">
        <f>G2*C2+I2*E2</f>
        <v>-29.694715497154419</v>
      </c>
      <c r="L2" t="s">
        <v>46</v>
      </c>
      <c r="M2" s="160">
        <v>2</v>
      </c>
      <c r="N2" t="s">
        <v>150</v>
      </c>
      <c r="O2" s="160">
        <v>3</v>
      </c>
    </row>
    <row r="4" spans="1:24" x14ac:dyDescent="0.2">
      <c r="A4" t="s">
        <v>120</v>
      </c>
      <c r="B4">
        <f>$C$2</f>
        <v>0.40017763744625984</v>
      </c>
      <c r="C4" t="s">
        <v>121</v>
      </c>
      <c r="D4">
        <f>$E$2</f>
        <v>0.59982236255373989</v>
      </c>
      <c r="E4" t="s">
        <v>46</v>
      </c>
      <c r="F4">
        <f>G2</f>
        <v>148.15201282188931</v>
      </c>
      <c r="G4" t="s">
        <v>150</v>
      </c>
      <c r="H4">
        <f>I2</f>
        <v>-148.34698325065187</v>
      </c>
      <c r="I4" t="s">
        <v>47</v>
      </c>
      <c r="J4">
        <f>B4*F4+D4*H4</f>
        <v>-29.694715497154419</v>
      </c>
    </row>
    <row r="5" spans="1:24" ht="17" thickBot="1" x14ac:dyDescent="0.25"/>
    <row r="6" spans="1:24" ht="17" thickBot="1" x14ac:dyDescent="0.25">
      <c r="A6" s="102"/>
      <c r="B6" s="102">
        <v>1</v>
      </c>
      <c r="C6" s="138">
        <v>0</v>
      </c>
      <c r="D6" s="29">
        <v>-1</v>
      </c>
      <c r="E6" s="19">
        <v>-2</v>
      </c>
      <c r="F6" s="19">
        <v>-3</v>
      </c>
      <c r="G6" s="19">
        <v>-4</v>
      </c>
      <c r="H6" s="19">
        <v>-5</v>
      </c>
      <c r="I6" s="19">
        <v>-6</v>
      </c>
      <c r="J6" s="19">
        <v>-7</v>
      </c>
      <c r="K6" s="19">
        <v>-8</v>
      </c>
      <c r="L6" s="19">
        <v>-9</v>
      </c>
      <c r="M6" s="233">
        <v>-10</v>
      </c>
      <c r="N6" s="103" t="s">
        <v>131</v>
      </c>
      <c r="R6" s="166" t="s">
        <v>48</v>
      </c>
      <c r="S6" s="148" t="s">
        <v>127</v>
      </c>
      <c r="T6" s="149" t="s">
        <v>132</v>
      </c>
      <c r="U6" s="241" t="s">
        <v>47</v>
      </c>
      <c r="V6" s="159" t="s">
        <v>46</v>
      </c>
      <c r="W6" s="152" t="s">
        <v>196</v>
      </c>
      <c r="X6" s="260" t="s">
        <v>250</v>
      </c>
    </row>
    <row r="7" spans="1:24" x14ac:dyDescent="0.2">
      <c r="A7" s="100">
        <v>1</v>
      </c>
      <c r="B7" s="95">
        <f>C7*B4</f>
        <v>0.40017763744625984</v>
      </c>
      <c r="C7" s="95">
        <v>1</v>
      </c>
      <c r="D7" s="22">
        <f>C7*D4</f>
        <v>0.59982236255373989</v>
      </c>
      <c r="E7" s="2"/>
      <c r="F7" s="2"/>
      <c r="G7" s="2"/>
      <c r="H7" s="2"/>
      <c r="I7" s="2"/>
      <c r="J7" s="2"/>
      <c r="K7" s="2"/>
      <c r="L7" s="2"/>
      <c r="M7" s="234"/>
      <c r="N7" s="96">
        <f>B7+D7</f>
        <v>0.99999999999999978</v>
      </c>
      <c r="R7" s="265">
        <f>B7-D7</f>
        <v>-0.19964472510748005</v>
      </c>
      <c r="S7" s="266">
        <f>IF(Rules!B23=Rules!D23,SUM(C7)*B4*F4,SUM(C7)*B4*F4*POWER(O2,A7-1))</f>
        <v>59.287122473971664</v>
      </c>
      <c r="T7" s="252">
        <f>IF(Rules!B23=Rules!D23,SUM(C7)*D4*H4,SUM(C7)*D4*H4*POWER(O2,A7-1))</f>
        <v>-88.981837971126083</v>
      </c>
      <c r="U7" s="263">
        <f>S7+T7</f>
        <v>-29.694715497154419</v>
      </c>
      <c r="V7" s="280">
        <f>S7/B4</f>
        <v>148.15201282188931</v>
      </c>
      <c r="W7" s="57">
        <f>T7/D4</f>
        <v>-148.34698325065187</v>
      </c>
      <c r="X7" s="96">
        <f>S7/T7</f>
        <v>-0.66628341047765138</v>
      </c>
    </row>
    <row r="8" spans="1:24" x14ac:dyDescent="0.2">
      <c r="A8" s="98">
        <v>2</v>
      </c>
      <c r="B8" s="97">
        <f>C8*B4</f>
        <v>0.52657411669269982</v>
      </c>
      <c r="C8" s="97">
        <f>1/(1-B4*D4)</f>
        <v>1.3158509307342638</v>
      </c>
      <c r="D8" s="128">
        <f>C8*D4</f>
        <v>0.78927681404156369</v>
      </c>
      <c r="E8" s="1">
        <f>D8*D4</f>
        <v>0.47342588330729957</v>
      </c>
      <c r="F8" s="1"/>
      <c r="G8" s="1"/>
      <c r="H8" s="1"/>
      <c r="I8" s="1"/>
      <c r="J8" s="1"/>
      <c r="K8" s="1"/>
      <c r="L8" s="1"/>
      <c r="M8" s="235"/>
      <c r="N8" s="97">
        <f>B8+E8</f>
        <v>0.99999999999999933</v>
      </c>
      <c r="R8" s="267">
        <f>B8-E8</f>
        <v>5.3148233385400256E-2</v>
      </c>
      <c r="S8" s="268">
        <f>IF(Rules!B23=Rules!D23,SUM(C8:D8)*B4*F4,SUM(C8:D8)*B4*F4*POWER(O2,A8-1))</f>
        <v>124.80696642788025</v>
      </c>
      <c r="T8" s="253">
        <f>IF(Rules!B23=Rules!D23,SUM(C8:D8)*D4*H4,SUM(C8:D8)*D4*H4*POWER(O2,A8-1))</f>
        <v>-187.31813589416475</v>
      </c>
      <c r="U8" s="264">
        <f>S8+T8+U7</f>
        <v>-92.205884963438919</v>
      </c>
      <c r="V8" s="93">
        <f>S8/B4</f>
        <v>311.87891263574335</v>
      </c>
      <c r="W8" s="9">
        <f>T8/D4</f>
        <v>-312.28935029474223</v>
      </c>
      <c r="X8" s="97">
        <f t="shared" ref="X8:X16" si="0">S8/T8</f>
        <v>-0.66628341047765138</v>
      </c>
    </row>
    <row r="9" spans="1:24" x14ac:dyDescent="0.2">
      <c r="A9" s="98">
        <v>3</v>
      </c>
      <c r="B9" s="97">
        <f>C9*B4</f>
        <v>0.58492754784531242</v>
      </c>
      <c r="C9" s="97">
        <f>1/(1-D4*B4/(1-D4*B4))</f>
        <v>1.4616697514084924</v>
      </c>
      <c r="D9" s="128">
        <f>C9*D4*C8</f>
        <v>1.1536620445726193</v>
      </c>
      <c r="E9" s="1">
        <f>D9*(D4)</f>
        <v>0.69199229316412647</v>
      </c>
      <c r="F9" s="1">
        <f>E9*D4</f>
        <v>0.41507245215468652</v>
      </c>
      <c r="G9" s="1"/>
      <c r="H9" s="1"/>
      <c r="I9" s="1"/>
      <c r="J9" s="1"/>
      <c r="K9" s="1"/>
      <c r="L9" s="1"/>
      <c r="M9" s="235"/>
      <c r="N9" s="97">
        <f>B9+F9</f>
        <v>0.99999999999999889</v>
      </c>
      <c r="R9" s="267">
        <f>B9-F9</f>
        <v>0.1698550956906259</v>
      </c>
      <c r="S9" s="268">
        <f>IF(Rules!B23=Rules!D23,SUM(C9:E9)*B4*F4,SUM(C9:E9)*B4*F4*POWER(O2,A9-1))</f>
        <v>196.08172833427051</v>
      </c>
      <c r="T9" s="253">
        <f>IF(Rules!B23=Rules!D23,SUM(C9:E9)*D4*H4,SUM(C9:E9)*D4*H4*POWER(O2,A9-1))</f>
        <v>-294.29177621832378</v>
      </c>
      <c r="U9" s="264">
        <f t="shared" ref="U9:U16" si="1">S9+T9+U8</f>
        <v>-190.41593284749217</v>
      </c>
      <c r="V9" s="93">
        <f>S9/B4</f>
        <v>489.98672086118876</v>
      </c>
      <c r="W9" s="9">
        <f>T9/D4</f>
        <v>-490.63155125690616</v>
      </c>
      <c r="X9" s="97">
        <f t="shared" si="0"/>
        <v>-0.66628341047765127</v>
      </c>
    </row>
    <row r="10" spans="1:24" x14ac:dyDescent="0.2">
      <c r="A10" s="98">
        <v>4</v>
      </c>
      <c r="B10" s="97">
        <f>C10*B4</f>
        <v>0.61646654063291251</v>
      </c>
      <c r="C10" s="97">
        <f>1/(1-D4*B4/(1-D4*B4/(1-D4*B4)))</f>
        <v>1.5404822332574699</v>
      </c>
      <c r="D10" s="128">
        <f>C10*D4*C9</f>
        <v>1.3506057877360822</v>
      </c>
      <c r="E10" s="1">
        <f>D10*D4*C8</f>
        <v>1.0660018331704313</v>
      </c>
      <c r="F10" s="1">
        <f>E10*D4</f>
        <v>0.63941173805890583</v>
      </c>
      <c r="G10" s="1">
        <f>F10*D4</f>
        <v>0.38353345936708599</v>
      </c>
      <c r="H10" s="1"/>
      <c r="I10" s="1"/>
      <c r="J10" s="1"/>
      <c r="K10" s="1"/>
      <c r="L10" s="1"/>
      <c r="M10" s="235"/>
      <c r="N10" s="97">
        <f>B10+G10</f>
        <v>0.99999999999999845</v>
      </c>
      <c r="R10" s="267">
        <f>B10-G10</f>
        <v>0.23293308126582651</v>
      </c>
      <c r="S10" s="268">
        <f>IF(Rules!B23=Rules!D23,SUM(C10:F10)*B4*F4,SUM(C10:F10)*B4*F4*POWER(O2,A10-1))</f>
        <v>272.51335284992422</v>
      </c>
      <c r="T10" s="253">
        <f>IF(Rules!B23=Rules!D23,SUM(C10:F10)*D4*H4,SUM(C10:F10)*D4*H4*POWER(O2,A10-1))</f>
        <v>-409.0051599132002</v>
      </c>
      <c r="U10" s="264">
        <f t="shared" si="1"/>
        <v>-326.90773991076816</v>
      </c>
      <c r="V10" s="93">
        <f>S10/B4</f>
        <v>680.98096282684025</v>
      </c>
      <c r="W10" s="9">
        <f>T10/D4</f>
        <v>-681.87714471308357</v>
      </c>
      <c r="X10" s="97">
        <f t="shared" si="0"/>
        <v>-0.66628341047765138</v>
      </c>
    </row>
    <row r="11" spans="1:24" x14ac:dyDescent="0.2">
      <c r="A11" s="98">
        <v>5</v>
      </c>
      <c r="B11" s="97">
        <f>C11*B4</f>
        <v>0.6349712043638629</v>
      </c>
      <c r="C11" s="97">
        <f>1/(1-D4*B4/(1-D4*B4/(1-D4*B4/(1-D4*B4))))</f>
        <v>1.5867233571969239</v>
      </c>
      <c r="D11" s="128">
        <f>C11*D4*C10</f>
        <v>1.466157281903878</v>
      </c>
      <c r="E11" s="1">
        <f>D11*D4*C9</f>
        <v>1.2854419661066079</v>
      </c>
      <c r="F11" s="1">
        <f>E11*D4*C8</f>
        <v>1.0145695396439471</v>
      </c>
      <c r="G11" s="1">
        <f>F11*D4</f>
        <v>0.60856149824429262</v>
      </c>
      <c r="H11" s="1">
        <f>G11*D4</f>
        <v>0.36502879563613522</v>
      </c>
      <c r="I11" s="1"/>
      <c r="J11" s="1"/>
      <c r="K11" s="1"/>
      <c r="L11" s="1"/>
      <c r="M11" s="235"/>
      <c r="N11" s="97">
        <f>B11+H11</f>
        <v>0.99999999999999811</v>
      </c>
      <c r="R11" s="267">
        <f>B11-H11</f>
        <v>0.26994240872772768</v>
      </c>
      <c r="S11" s="268">
        <f>IF(Rules!B23=Rules!D23,SUM(C11:G11)*B4*F4,SUM(C11:G11)*B4*F4*POWER(O2,A11-1))</f>
        <v>353.43743226111627</v>
      </c>
      <c r="T11" s="253">
        <f>IF(Rules!B23=Rules!D23,SUM(C11:G11)*D4*H4,SUM(C11:G11)*D4*H4*POWER(O2,A11-1))</f>
        <v>-530.46110214231635</v>
      </c>
      <c r="U11" s="264">
        <f t="shared" si="1"/>
        <v>-503.93140979196824</v>
      </c>
      <c r="V11" s="93">
        <f>S11/B4</f>
        <v>883.20135656900527</v>
      </c>
      <c r="W11" s="9">
        <f>T11/D4</f>
        <v>-884.36366374184786</v>
      </c>
      <c r="X11" s="97">
        <f t="shared" si="0"/>
        <v>-0.66628341047765127</v>
      </c>
    </row>
    <row r="12" spans="1:24" x14ac:dyDescent="0.2">
      <c r="A12" s="98">
        <v>6</v>
      </c>
      <c r="B12" s="97">
        <f>C12*B4</f>
        <v>0.64635470883290447</v>
      </c>
      <c r="C12" s="97">
        <f>1/(1-D4*B4/(1-D4*B4/(1-D4*B4/(1-D4*B4/(1-D4*B4)))))</f>
        <v>1.6151694856255028</v>
      </c>
      <c r="D12" s="128">
        <f>C12*D4*C11</f>
        <v>1.5372410351343393</v>
      </c>
      <c r="E12" s="1">
        <f>D12*D4*C10</f>
        <v>1.4204348398105475</v>
      </c>
      <c r="F12" s="1">
        <f>E12*D4*C9</f>
        <v>1.2453551714734115</v>
      </c>
      <c r="G12" s="1">
        <f>F12*D4*C8</f>
        <v>0.98292996209071937</v>
      </c>
      <c r="H12" s="1">
        <f>G12*D4</f>
        <v>0.58958337208611322</v>
      </c>
      <c r="I12" s="1">
        <f>H12*D4</f>
        <v>0.35364529116709315</v>
      </c>
      <c r="J12" s="1"/>
      <c r="K12" s="1"/>
      <c r="L12" s="1"/>
      <c r="M12" s="235"/>
      <c r="N12" s="97">
        <f>B12+I12</f>
        <v>0.99999999999999756</v>
      </c>
      <c r="R12" s="267">
        <f>B12-I12</f>
        <v>0.29270941766581132</v>
      </c>
      <c r="S12" s="268">
        <f>IF(Rules!B23=Rules!D23,SUM(C12:H12)*B4*F4,SUM(C12:H12)*B4*F4*POWER(O2,A12-1))</f>
        <v>438.17415815670336</v>
      </c>
      <c r="T12" s="253">
        <f>IF(Rules!B23=Rules!D23,SUM(C12:H12)*D4*H4,SUM(C12:H12)*D4*H4*POWER(O2,A12-1))</f>
        <v>-657.6393037349992</v>
      </c>
      <c r="U12" s="264">
        <f t="shared" si="1"/>
        <v>-723.39655537026408</v>
      </c>
      <c r="V12" s="93">
        <f>S12/B4</f>
        <v>1094.9491354712345</v>
      </c>
      <c r="W12" s="9">
        <f>T12/D4</f>
        <v>-1096.3901061225929</v>
      </c>
      <c r="X12" s="97">
        <f t="shared" si="0"/>
        <v>-0.66628341047765138</v>
      </c>
    </row>
    <row r="13" spans="1:24" x14ac:dyDescent="0.2">
      <c r="A13" s="98">
        <v>7</v>
      </c>
      <c r="B13" s="97">
        <f>C13*B4</f>
        <v>0.65356252797062186</v>
      </c>
      <c r="C13" s="97">
        <f>1/(1-D4*B4/(1-D4*B4/(1-D4*B4/(1-D4*B4/(1-D4*B4/(1-D4*B4))))))</f>
        <v>1.633181034655864</v>
      </c>
      <c r="D13" s="128">
        <f>C13*D4*C12</f>
        <v>1.582249919552025</v>
      </c>
      <c r="E13" s="1">
        <f>D13*D4*C11</f>
        <v>1.5059097672535766</v>
      </c>
      <c r="F13" s="1">
        <f>E13*D4*C10</f>
        <v>1.391484256618899</v>
      </c>
      <c r="G13" s="1">
        <f>F13*D4*C9</f>
        <v>1.2199729733715263</v>
      </c>
      <c r="H13" s="1">
        <f>G13*D4*C8</f>
        <v>0.96289638163949176</v>
      </c>
      <c r="I13" s="1">
        <f>H13*D4</f>
        <v>0.57756678252944749</v>
      </c>
      <c r="J13" s="1">
        <f>I13*D4</f>
        <v>0.3464374720293753</v>
      </c>
      <c r="K13" s="1"/>
      <c r="L13" s="1"/>
      <c r="M13" s="235"/>
      <c r="N13" s="97">
        <f>B13+J13</f>
        <v>0.99999999999999711</v>
      </c>
      <c r="R13" s="267">
        <f>B13-J13</f>
        <v>0.30712505594124656</v>
      </c>
      <c r="S13" s="268">
        <f>IF(Rules!B23=Rules!D23,SUM(C13:I13)*B4*F4,SUM(C13:I13)*B4*F4*POWER(O2,A13-1))</f>
        <v>526.07011850534263</v>
      </c>
      <c r="T13" s="253">
        <f>IF(Rules!B23=Rules!D23,SUM(C13:I13)*D4*H4,SUM(C13:I13)*D4*H4*POWER(O2,A13-1))</f>
        <v>-789.55908286566637</v>
      </c>
      <c r="U13" s="264">
        <f t="shared" si="1"/>
        <v>-986.88551973058782</v>
      </c>
      <c r="V13" s="93">
        <f>S13/B4</f>
        <v>1314.5914945734294</v>
      </c>
      <c r="W13" s="9">
        <f>T13/D4</f>
        <v>-1316.3215180976642</v>
      </c>
      <c r="X13" s="97">
        <f t="shared" si="0"/>
        <v>-0.66628341047765127</v>
      </c>
    </row>
    <row r="14" spans="1:24" x14ac:dyDescent="0.2">
      <c r="A14" s="98">
        <v>8</v>
      </c>
      <c r="B14" s="97">
        <f>C14*B4</f>
        <v>0.65821009218049198</v>
      </c>
      <c r="C14" s="97">
        <f>1/(1-D4*B4/(1-D4*B4/(1-D4*B4/(1-D4*B4/(1-D4*B4/(1-D4*B4/(1-D4*B4)))))))</f>
        <v>1.6447947875870088</v>
      </c>
      <c r="D14" s="128">
        <f>C14*D4*C13</f>
        <v>1.6112714136196549</v>
      </c>
      <c r="E14" s="1">
        <f>D14*D4*C12</f>
        <v>1.5610235549382196</v>
      </c>
      <c r="F14" s="1">
        <f>E14*D4*C11</f>
        <v>1.4857075290355681</v>
      </c>
      <c r="G14" s="1">
        <f>F14*D4*C10</f>
        <v>1.3728170714793195</v>
      </c>
      <c r="H14" s="1">
        <f>G14*D4*C9</f>
        <v>1.2036066643379295</v>
      </c>
      <c r="I14" s="1">
        <f>H14*D4*C8</f>
        <v>0.94997883338783473</v>
      </c>
      <c r="J14" s="1">
        <f>I14*D4</f>
        <v>0.56981854821873668</v>
      </c>
      <c r="K14" s="1">
        <f>J14*D4</f>
        <v>0.3417899078195048</v>
      </c>
      <c r="L14" s="1"/>
      <c r="M14" s="235"/>
      <c r="N14" s="97">
        <f>B14+K14</f>
        <v>0.99999999999999678</v>
      </c>
      <c r="R14" s="267">
        <f>B14-K14</f>
        <v>0.31642018436098718</v>
      </c>
      <c r="S14" s="268">
        <f>IF(Rules!B23=Rules!D23,SUM(C14:J14)*B4*F4,SUM(C14:J14)*B4*F4*POWER(O2,A14-1))</f>
        <v>616.52787764428456</v>
      </c>
      <c r="T14" s="253">
        <f>IF(Rules!B23=Rules!D23,SUM(C14:J14)*D4*H4,SUM(C14:J14)*D4*H4*POWER(O2,A14-1))</f>
        <v>-925.32377055929169</v>
      </c>
      <c r="U14" s="264">
        <f t="shared" si="1"/>
        <v>-1295.6814126455949</v>
      </c>
      <c r="V14" s="93">
        <f>S14/B4</f>
        <v>1540.6355077176909</v>
      </c>
      <c r="W14" s="9">
        <f>T14/D4</f>
        <v>-1542.6630087943565</v>
      </c>
      <c r="X14" s="97">
        <f t="shared" si="0"/>
        <v>-0.66628341047765127</v>
      </c>
    </row>
    <row r="15" spans="1:24" x14ac:dyDescent="0.2">
      <c r="A15" s="98">
        <v>9</v>
      </c>
      <c r="B15" s="97">
        <f>C15*B4</f>
        <v>0.66124202952926336</v>
      </c>
      <c r="C15" s="97">
        <f>1/(1-D4*B4/(1-D4*B4/(1-D4*B4/(1-D4*B4/(1-D4*B4/(1-D4*B4/(1-D4*B4/(1-D4*B4))))))))</f>
        <v>1.6523712662931149</v>
      </c>
      <c r="D15" s="128">
        <f>C15*D4*C14</f>
        <v>1.6302042024542724</v>
      </c>
      <c r="E15" s="1">
        <f>D15*D4*C13</f>
        <v>1.5969782064002598</v>
      </c>
      <c r="F15" s="1">
        <f>E15*D4*C12</f>
        <v>1.547176084576311</v>
      </c>
      <c r="G15" s="1">
        <f>F15*D4*C11</f>
        <v>1.4725281693073293</v>
      </c>
      <c r="H15" s="1">
        <f>G15*D4*C10</f>
        <v>1.3606391362716828</v>
      </c>
      <c r="I15" s="1">
        <f>H15*D4*C9</f>
        <v>1.1929297545891366</v>
      </c>
      <c r="J15" s="1">
        <f>I15*D4*C8</f>
        <v>0.94155179607749817</v>
      </c>
      <c r="K15" s="1">
        <f>J15*D4</f>
        <v>0.5647638227899221</v>
      </c>
      <c r="L15" s="1">
        <f>K15*D4</f>
        <v>0.33875797047073275</v>
      </c>
      <c r="M15" s="235"/>
      <c r="N15" s="97">
        <f>B15+L15</f>
        <v>0.99999999999999611</v>
      </c>
      <c r="R15" s="267">
        <f>B15-L15</f>
        <v>0.32248405905853061</v>
      </c>
      <c r="S15" s="268">
        <f>IF(Rules!B23=Rules!D23,SUM(C15:K15)*B4*F4,SUM(C15:K15)*B4*F4*POWER(O2,A15-1))</f>
        <v>709.02314245040816</v>
      </c>
      <c r="T15" s="253">
        <f>IF(Rules!B23=Rules!D23,SUM(C15:K15)*D4*H4,SUM(C15:K15)*D4*H4*POWER(O2,A15-1))</f>
        <v>-1064.1464747593177</v>
      </c>
      <c r="U15" s="264">
        <f t="shared" si="1"/>
        <v>-1650.8047449545045</v>
      </c>
      <c r="V15" s="93">
        <f>S15/B4</f>
        <v>1771.771023925902</v>
      </c>
      <c r="W15" s="9">
        <f>T15/D4</f>
        <v>-1774.1027030548191</v>
      </c>
      <c r="X15" s="97">
        <f t="shared" si="0"/>
        <v>-0.66628341047765138</v>
      </c>
    </row>
    <row r="16" spans="1:24" ht="17" thickBot="1" x14ac:dyDescent="0.25">
      <c r="A16" s="99">
        <v>10</v>
      </c>
      <c r="B16" s="129">
        <f>C16*B4</f>
        <v>0.66323507863088149</v>
      </c>
      <c r="C16" s="129">
        <f>1/(1-D4*B4/(1-D4*B4/(1-D4*B4/(1-D4*B4/(1-D4*B4/(1-D4*B4/(1-D4*B4/(1-D4*B4/(1-D4*B4)))))))))</f>
        <v>1.6573516772784382</v>
      </c>
      <c r="D16" s="137">
        <f>C16*D4*C15</f>
        <v>1.6426497029502669</v>
      </c>
      <c r="E16" s="109">
        <f>D16*D4*C14</f>
        <v>1.6206130568447936</v>
      </c>
      <c r="F16" s="109">
        <f>E16*D4*C13</f>
        <v>1.5875825426609014</v>
      </c>
      <c r="G16" s="109">
        <f>F16*D4*C12</f>
        <v>1.5380734267078462</v>
      </c>
      <c r="H16" s="109">
        <f>G16*D4*C11</f>
        <v>1.4638646950845153</v>
      </c>
      <c r="I16" s="109">
        <f>H16*D4*C10</f>
        <v>1.3526339501371543</v>
      </c>
      <c r="J16" s="109">
        <f>I16*D4*C9</f>
        <v>1.1859112700576167</v>
      </c>
      <c r="K16" s="109">
        <f>J16*D4*C8</f>
        <v>0.93601226896706002</v>
      </c>
      <c r="L16" s="109">
        <f>K16*D4</f>
        <v>0.56144109055110858</v>
      </c>
      <c r="M16" s="237">
        <f>L16*D4</f>
        <v>0.33676492136911418</v>
      </c>
      <c r="N16" s="129">
        <f>B16+M16</f>
        <v>0.99999999999999567</v>
      </c>
      <c r="R16" s="269">
        <f>B16-M16</f>
        <v>0.32647015726176731</v>
      </c>
      <c r="S16" s="270">
        <f>IF(Rules!B23=Rules!D23,SUM(C16:L16)*B4*F4,SUM(C16:L16)*B4*F4*POWER(O2,A16-1))</f>
        <v>803.11128660845065</v>
      </c>
      <c r="T16" s="254">
        <f>IF(Rules!B23=Rules!D23,SUM(C16:L16)*D4*H4,SUM(C16:L16)*D4*H4*POWER(O2,A16-1))</f>
        <v>-1205.3598723592847</v>
      </c>
      <c r="U16" s="264">
        <f t="shared" si="1"/>
        <v>-2053.0533307053383</v>
      </c>
      <c r="V16" s="94">
        <f>S16/B4</f>
        <v>2006.8869708300506</v>
      </c>
      <c r="W16" s="10">
        <f>T16/D4</f>
        <v>-2009.5280663219569</v>
      </c>
      <c r="X16" s="129">
        <f t="shared" si="0"/>
        <v>-0.66628341047765127</v>
      </c>
    </row>
    <row r="18" spans="1:7" x14ac:dyDescent="0.2">
      <c r="A18" s="436" t="s">
        <v>183</v>
      </c>
      <c r="B18" s="436"/>
      <c r="C18" s="436"/>
      <c r="D18" s="436"/>
      <c r="E18" s="436"/>
      <c r="F18" s="436"/>
    </row>
    <row r="19" spans="1:7" ht="17" thickBot="1" x14ac:dyDescent="0.25"/>
    <row r="20" spans="1:7" ht="17" thickBot="1" x14ac:dyDescent="0.25">
      <c r="A20" s="29" t="s">
        <v>130</v>
      </c>
      <c r="B20" s="19" t="s">
        <v>135</v>
      </c>
      <c r="C20" s="19" t="s">
        <v>134</v>
      </c>
      <c r="D20" s="19" t="s">
        <v>133</v>
      </c>
      <c r="E20" s="151" t="s">
        <v>146</v>
      </c>
      <c r="F20" s="152" t="s">
        <v>147</v>
      </c>
      <c r="G20" s="150" t="s">
        <v>46</v>
      </c>
    </row>
    <row r="21" spans="1:7" x14ac:dyDescent="0.2">
      <c r="A21" s="95">
        <v>1</v>
      </c>
      <c r="B21" s="107">
        <v>1</v>
      </c>
      <c r="C21" s="108">
        <f t="shared" ref="C21:C30" si="2">B21*$O$2</f>
        <v>3</v>
      </c>
      <c r="D21" s="57">
        <f>SUM($C$21:C21)</f>
        <v>3</v>
      </c>
      <c r="E21" s="57">
        <f t="shared" ref="E21:E30" si="3">D21/R7</f>
        <v>-15.026693033762502</v>
      </c>
      <c r="F21" s="8">
        <f t="shared" ref="F21:F30" si="4">U7/E21</f>
        <v>1.9761311041914071</v>
      </c>
      <c r="G21" s="256">
        <f>E21*U7</f>
        <v>446.21337450064971</v>
      </c>
    </row>
    <row r="22" spans="1:7" x14ac:dyDescent="0.2">
      <c r="A22" s="97">
        <v>2</v>
      </c>
      <c r="B22" s="93">
        <f>C21</f>
        <v>3</v>
      </c>
      <c r="C22" s="1">
        <f t="shared" si="2"/>
        <v>9</v>
      </c>
      <c r="D22" s="9">
        <f>SUM($C$21:C22)</f>
        <v>12</v>
      </c>
      <c r="E22" s="9">
        <f t="shared" si="3"/>
        <v>225.78361002110717</v>
      </c>
      <c r="F22" s="9">
        <f t="shared" si="4"/>
        <v>-0.40838165779535168</v>
      </c>
      <c r="G22" s="257">
        <f t="shared" ref="G22:G30" si="5">E22*U8</f>
        <v>-20818.577572236161</v>
      </c>
    </row>
    <row r="23" spans="1:7" x14ac:dyDescent="0.2">
      <c r="A23" s="97">
        <v>3</v>
      </c>
      <c r="B23" s="93">
        <f t="shared" ref="B23:B30" si="6">C22</f>
        <v>9</v>
      </c>
      <c r="C23" s="1">
        <f t="shared" si="2"/>
        <v>27</v>
      </c>
      <c r="D23" s="9">
        <f>SUM($C$21:C23)</f>
        <v>39</v>
      </c>
      <c r="E23" s="9">
        <f t="shared" si="3"/>
        <v>229.60747713471375</v>
      </c>
      <c r="F23" s="9">
        <f t="shared" si="4"/>
        <v>-0.82931067935463021</v>
      </c>
      <c r="G23" s="257">
        <f t="shared" si="5"/>
        <v>-43720.92194736575</v>
      </c>
    </row>
    <row r="24" spans="1:7" x14ac:dyDescent="0.2">
      <c r="A24" s="97">
        <v>4</v>
      </c>
      <c r="B24" s="93">
        <f t="shared" si="6"/>
        <v>27</v>
      </c>
      <c r="C24" s="1">
        <f t="shared" si="2"/>
        <v>81</v>
      </c>
      <c r="D24" s="9">
        <f>SUM($C$21:C24)</f>
        <v>120</v>
      </c>
      <c r="E24" s="9">
        <f t="shared" si="3"/>
        <v>515.16941839211881</v>
      </c>
      <c r="F24" s="9">
        <f t="shared" si="4"/>
        <v>-0.63456355955885535</v>
      </c>
      <c r="G24" s="257">
        <f t="shared" si="5"/>
        <v>-168412.87023771249</v>
      </c>
    </row>
    <row r="25" spans="1:7" x14ac:dyDescent="0.2">
      <c r="A25" s="97">
        <v>5</v>
      </c>
      <c r="B25" s="93">
        <f t="shared" si="6"/>
        <v>81</v>
      </c>
      <c r="C25" s="1">
        <f t="shared" si="2"/>
        <v>243</v>
      </c>
      <c r="D25" s="9">
        <f>SUM($C$21:C25)</f>
        <v>363</v>
      </c>
      <c r="E25" s="9">
        <f t="shared" si="3"/>
        <v>1344.7312769818732</v>
      </c>
      <c r="F25" s="9">
        <f t="shared" si="4"/>
        <v>-0.37474506499394911</v>
      </c>
      <c r="G25" s="257">
        <f t="shared" si="5"/>
        <v>-677652.3282008291</v>
      </c>
    </row>
    <row r="26" spans="1:7" x14ac:dyDescent="0.2">
      <c r="A26" s="97">
        <v>6</v>
      </c>
      <c r="B26" s="93">
        <f t="shared" si="6"/>
        <v>243</v>
      </c>
      <c r="C26" s="1">
        <f t="shared" si="2"/>
        <v>729</v>
      </c>
      <c r="D26" s="9">
        <f>SUM($C$21:C26)</f>
        <v>1092</v>
      </c>
      <c r="E26" s="9">
        <f t="shared" si="3"/>
        <v>3730.6623364156499</v>
      </c>
      <c r="F26" s="9">
        <f t="shared" si="4"/>
        <v>-0.19390566342846505</v>
      </c>
      <c r="G26" s="257">
        <f t="shared" si="5"/>
        <v>-2698748.2834126623</v>
      </c>
    </row>
    <row r="27" spans="1:7" x14ac:dyDescent="0.2">
      <c r="A27" s="97">
        <v>7</v>
      </c>
      <c r="B27" s="93">
        <f t="shared" si="6"/>
        <v>729</v>
      </c>
      <c r="C27" s="1">
        <f t="shared" si="2"/>
        <v>2187</v>
      </c>
      <c r="D27" s="9">
        <f>SUM($C$21:C27)</f>
        <v>3279</v>
      </c>
      <c r="E27" s="9">
        <f t="shared" si="3"/>
        <v>10676.432731777108</v>
      </c>
      <c r="F27" s="9">
        <f t="shared" si="4"/>
        <v>-9.2435886079555649E-2</v>
      </c>
      <c r="G27" s="257">
        <f t="shared" si="5"/>
        <v>-10536416.86536851</v>
      </c>
    </row>
    <row r="28" spans="1:7" x14ac:dyDescent="0.2">
      <c r="A28" s="97">
        <v>8</v>
      </c>
      <c r="B28" s="93">
        <f t="shared" si="6"/>
        <v>2187</v>
      </c>
      <c r="C28" s="1">
        <f t="shared" si="2"/>
        <v>6561</v>
      </c>
      <c r="D28" s="9">
        <f>SUM($C$21:C28)</f>
        <v>9840</v>
      </c>
      <c r="E28" s="9">
        <f t="shared" si="3"/>
        <v>31097.889724930003</v>
      </c>
      <c r="F28" s="9">
        <f t="shared" si="4"/>
        <v>-4.1664608888457667E-2</v>
      </c>
      <c r="G28" s="257">
        <f t="shared" si="5"/>
        <v>-40292957.689094238</v>
      </c>
    </row>
    <row r="29" spans="1:7" x14ac:dyDescent="0.2">
      <c r="A29" s="97">
        <v>9</v>
      </c>
      <c r="B29" s="93">
        <f t="shared" si="6"/>
        <v>6561</v>
      </c>
      <c r="C29" s="1">
        <f t="shared" si="2"/>
        <v>19683</v>
      </c>
      <c r="D29" s="9">
        <f>SUM($C$21:C29)</f>
        <v>29523</v>
      </c>
      <c r="E29" s="9">
        <f t="shared" si="3"/>
        <v>91548.711233015085</v>
      </c>
      <c r="F29" s="9">
        <f t="shared" si="4"/>
        <v>-1.8031982348203468E-2</v>
      </c>
      <c r="G29" s="257">
        <f t="shared" si="5"/>
        <v>-151129046.89793104</v>
      </c>
    </row>
    <row r="30" spans="1:7" ht="17" thickBot="1" x14ac:dyDescent="0.25">
      <c r="A30" s="129">
        <v>10</v>
      </c>
      <c r="B30" s="94">
        <f t="shared" si="6"/>
        <v>19683</v>
      </c>
      <c r="C30" s="109">
        <f t="shared" si="2"/>
        <v>59049</v>
      </c>
      <c r="D30" s="10">
        <f>SUM($C$21:C30)</f>
        <v>88572</v>
      </c>
      <c r="E30" s="10">
        <f t="shared" si="3"/>
        <v>271301.97976711852</v>
      </c>
      <c r="F30" s="10">
        <f t="shared" si="4"/>
        <v>-7.56741005895957E-3</v>
      </c>
      <c r="G30" s="258">
        <f t="shared" si="5"/>
        <v>-556997433.18783498</v>
      </c>
    </row>
    <row r="31" spans="1:7" ht="17" thickBot="1" x14ac:dyDescent="0.25">
      <c r="A31" s="481" t="s">
        <v>249</v>
      </c>
      <c r="B31" s="481"/>
      <c r="C31" s="481"/>
      <c r="D31" s="481"/>
      <c r="E31" s="481"/>
      <c r="F31" s="481"/>
      <c r="G31" s="481"/>
    </row>
    <row r="32" spans="1:7" ht="17" thickBot="1" x14ac:dyDescent="0.25">
      <c r="A32" s="115" t="s">
        <v>130</v>
      </c>
      <c r="B32" s="116" t="s">
        <v>135</v>
      </c>
      <c r="C32" s="116" t="s">
        <v>134</v>
      </c>
      <c r="D32" s="154" t="s">
        <v>133</v>
      </c>
      <c r="E32" s="363" t="s">
        <v>251</v>
      </c>
      <c r="F32" s="152" t="s">
        <v>252</v>
      </c>
      <c r="G32" s="260" t="s">
        <v>253</v>
      </c>
    </row>
    <row r="33" spans="1:7" x14ac:dyDescent="0.2">
      <c r="A33" s="95">
        <v>1</v>
      </c>
      <c r="B33" s="107">
        <v>1</v>
      </c>
      <c r="C33" s="108">
        <f t="shared" ref="C33:C42" si="7">B33*$O$2</f>
        <v>3</v>
      </c>
      <c r="D33" s="57">
        <f>SUM($C$33:C33)</f>
        <v>3</v>
      </c>
      <c r="E33" s="96">
        <f>D33/(B7-((1-B7)/-X7))</f>
        <v>-5.9991187704411937</v>
      </c>
      <c r="F33" s="8">
        <f t="shared" ref="F33:F42" si="8">U7/E33</f>
        <v>4.949846241328971</v>
      </c>
      <c r="G33" s="259">
        <f>(B7-((1-B7)/-X7))</f>
        <v>-0.50007344658378394</v>
      </c>
    </row>
    <row r="34" spans="1:7" x14ac:dyDescent="0.2">
      <c r="A34" s="97">
        <v>2</v>
      </c>
      <c r="B34" s="93">
        <f>C33</f>
        <v>3</v>
      </c>
      <c r="C34" s="1">
        <f t="shared" si="7"/>
        <v>9</v>
      </c>
      <c r="D34" s="9">
        <f>SUM($C$33:C34)</f>
        <v>12</v>
      </c>
      <c r="E34" s="96">
        <f>D34/(B8-((1-B8)/-X8))</f>
        <v>-65.226895023184809</v>
      </c>
      <c r="F34" s="9">
        <f t="shared" si="8"/>
        <v>1.4136175718722233</v>
      </c>
      <c r="G34" s="259">
        <f t="shared" ref="G34:G42" si="9">(B8-((1-B8)/-X8))</f>
        <v>-0.18397319074799767</v>
      </c>
    </row>
    <row r="35" spans="1:7" x14ac:dyDescent="0.2">
      <c r="A35" s="97">
        <v>3</v>
      </c>
      <c r="B35" s="93">
        <f t="shared" ref="B35:B42" si="10">C34</f>
        <v>9</v>
      </c>
      <c r="C35" s="1">
        <f t="shared" si="7"/>
        <v>27</v>
      </c>
      <c r="D35" s="9">
        <f>SUM($C$33:C35)</f>
        <v>39</v>
      </c>
      <c r="E35" s="96">
        <f t="shared" ref="E35:E42" si="11">D35/(B9-((1-B9)/-X9))</f>
        <v>-1025.2564239521503</v>
      </c>
      <c r="F35" s="9">
        <f t="shared" si="8"/>
        <v>0.18572517898837285</v>
      </c>
      <c r="G35" s="259">
        <f t="shared" si="9"/>
        <v>-3.8039264216129576E-2</v>
      </c>
    </row>
    <row r="36" spans="1:7" x14ac:dyDescent="0.2">
      <c r="A36" s="97">
        <v>4</v>
      </c>
      <c r="B36" s="93">
        <f t="shared" si="10"/>
        <v>27</v>
      </c>
      <c r="C36" s="1">
        <f t="shared" si="7"/>
        <v>81</v>
      </c>
      <c r="D36" s="9">
        <f>SUM($C$33:C36)</f>
        <v>120</v>
      </c>
      <c r="E36" s="96">
        <f t="shared" si="11"/>
        <v>2938.6245989600166</v>
      </c>
      <c r="F36" s="9">
        <f t="shared" si="8"/>
        <v>-0.11124515190761736</v>
      </c>
      <c r="G36" s="259">
        <f t="shared" si="9"/>
        <v>4.0835430303846287E-2</v>
      </c>
    </row>
    <row r="37" spans="1:7" x14ac:dyDescent="0.2">
      <c r="A37" s="97">
        <v>5</v>
      </c>
      <c r="B37" s="93">
        <f t="shared" si="10"/>
        <v>81</v>
      </c>
      <c r="C37" s="1">
        <f t="shared" si="7"/>
        <v>243</v>
      </c>
      <c r="D37" s="9">
        <f>SUM($C$33:C37)</f>
        <v>363</v>
      </c>
      <c r="E37" s="96">
        <f t="shared" si="11"/>
        <v>4166.9988083034868</v>
      </c>
      <c r="F37" s="9">
        <f t="shared" si="8"/>
        <v>-0.12093389822617544</v>
      </c>
      <c r="G37" s="259">
        <f t="shared" si="9"/>
        <v>8.7113055870488343E-2</v>
      </c>
    </row>
    <row r="38" spans="1:7" x14ac:dyDescent="0.2">
      <c r="A38" s="97">
        <v>6</v>
      </c>
      <c r="B38" s="93">
        <f t="shared" si="10"/>
        <v>243</v>
      </c>
      <c r="C38" s="1">
        <f t="shared" si="7"/>
        <v>729</v>
      </c>
      <c r="D38" s="9">
        <f>SUM($C$33:C38)</f>
        <v>1092</v>
      </c>
      <c r="E38" s="96">
        <f t="shared" si="11"/>
        <v>9447.8674085036837</v>
      </c>
      <c r="F38" s="9">
        <f t="shared" si="8"/>
        <v>-7.6567179035467947E-2</v>
      </c>
      <c r="G38" s="259">
        <f t="shared" si="9"/>
        <v>0.11558163898628915</v>
      </c>
    </row>
    <row r="39" spans="1:7" x14ac:dyDescent="0.2">
      <c r="A39" s="97">
        <v>7</v>
      </c>
      <c r="B39" s="93">
        <f t="shared" si="10"/>
        <v>729</v>
      </c>
      <c r="C39" s="1">
        <f t="shared" si="7"/>
        <v>2187</v>
      </c>
      <c r="D39" s="9">
        <f>SUM($C$33:C39)</f>
        <v>3279</v>
      </c>
      <c r="E39" s="96">
        <f t="shared" si="11"/>
        <v>24542.052724870449</v>
      </c>
      <c r="F39" s="9">
        <f t="shared" si="8"/>
        <v>-4.0212020192202456E-2</v>
      </c>
      <c r="G39" s="259">
        <f t="shared" si="9"/>
        <v>0.13360740589873821</v>
      </c>
    </row>
    <row r="40" spans="1:7" x14ac:dyDescent="0.2">
      <c r="A40" s="97">
        <v>8</v>
      </c>
      <c r="B40" s="93">
        <f t="shared" si="10"/>
        <v>2187</v>
      </c>
      <c r="C40" s="1">
        <f t="shared" si="7"/>
        <v>6561</v>
      </c>
      <c r="D40" s="9">
        <f>SUM($C$33:C40)</f>
        <v>9840</v>
      </c>
      <c r="E40" s="96">
        <f>D40/(B14-((1-B14)/-X14))</f>
        <v>67754.443860242871</v>
      </c>
      <c r="F40" s="9">
        <f t="shared" si="8"/>
        <v>-1.9123194565926888E-2</v>
      </c>
      <c r="G40" s="259">
        <f t="shared" si="9"/>
        <v>0.14523032644614386</v>
      </c>
    </row>
    <row r="41" spans="1:7" x14ac:dyDescent="0.2">
      <c r="A41" s="97">
        <v>9</v>
      </c>
      <c r="B41" s="93">
        <f t="shared" si="10"/>
        <v>6561</v>
      </c>
      <c r="C41" s="1">
        <f t="shared" si="7"/>
        <v>19683</v>
      </c>
      <c r="D41" s="9">
        <f>SUM($C$33:C41)</f>
        <v>29523</v>
      </c>
      <c r="E41" s="96">
        <f t="shared" si="11"/>
        <v>193197.18462947969</v>
      </c>
      <c r="F41" s="9">
        <f t="shared" si="8"/>
        <v>-8.544662532844232E-3</v>
      </c>
      <c r="G41" s="259">
        <f t="shared" si="9"/>
        <v>0.15281278584167901</v>
      </c>
    </row>
    <row r="42" spans="1:7" ht="17" thickBot="1" x14ac:dyDescent="0.25">
      <c r="A42" s="129">
        <v>10</v>
      </c>
      <c r="B42" s="94">
        <f t="shared" si="10"/>
        <v>19683</v>
      </c>
      <c r="C42" s="109">
        <f t="shared" si="7"/>
        <v>59049</v>
      </c>
      <c r="D42" s="10">
        <f>SUM($C$33:C42)</f>
        <v>88572</v>
      </c>
      <c r="E42" s="364">
        <f t="shared" si="11"/>
        <v>561302.99065693002</v>
      </c>
      <c r="F42" s="10">
        <f t="shared" si="8"/>
        <v>-3.6576561409418363E-3</v>
      </c>
      <c r="G42" s="259">
        <f t="shared" si="9"/>
        <v>0.15779712824322978</v>
      </c>
    </row>
    <row r="43" spans="1:7" ht="17" thickBot="1" x14ac:dyDescent="0.25"/>
    <row r="44" spans="1:7" ht="17" thickBot="1" x14ac:dyDescent="0.25">
      <c r="A44" s="115" t="s">
        <v>130</v>
      </c>
      <c r="B44" s="116" t="s">
        <v>135</v>
      </c>
      <c r="C44" s="116" t="s">
        <v>134</v>
      </c>
      <c r="D44" s="154" t="s">
        <v>133</v>
      </c>
      <c r="E44" s="151" t="s">
        <v>146</v>
      </c>
      <c r="F44" s="152" t="s">
        <v>147</v>
      </c>
      <c r="G44" s="260" t="s">
        <v>46</v>
      </c>
    </row>
    <row r="45" spans="1:7" x14ac:dyDescent="0.2">
      <c r="A45" s="95">
        <v>1</v>
      </c>
      <c r="B45" s="107">
        <v>1</v>
      </c>
      <c r="C45" s="108">
        <f t="shared" ref="C45:C54" si="12">B45*$O$2</f>
        <v>3</v>
      </c>
      <c r="D45" s="57">
        <f>SUM(C45:C45)</f>
        <v>3</v>
      </c>
      <c r="E45" s="57">
        <f t="shared" ref="E45:E54" si="13">D45/R7</f>
        <v>-15.026693033762502</v>
      </c>
      <c r="F45" s="8">
        <f t="shared" ref="F45:F54" si="14">U7/E45</f>
        <v>1.9761311041914071</v>
      </c>
      <c r="G45" s="256">
        <f>E45*U7</f>
        <v>446.21337450064971</v>
      </c>
    </row>
    <row r="46" spans="1:7" x14ac:dyDescent="0.2">
      <c r="A46" s="97">
        <v>2</v>
      </c>
      <c r="B46" s="93">
        <f t="shared" ref="B46:B54" si="15">B45*$O$2*2</f>
        <v>6</v>
      </c>
      <c r="C46" s="1">
        <f t="shared" si="12"/>
        <v>18</v>
      </c>
      <c r="D46" s="9">
        <f>SUM($C$45:C46)</f>
        <v>21</v>
      </c>
      <c r="E46" s="9">
        <f t="shared" si="13"/>
        <v>395.12131753693757</v>
      </c>
      <c r="F46" s="9">
        <f t="shared" si="14"/>
        <v>-0.23336094731162951</v>
      </c>
      <c r="G46" s="257">
        <f t="shared" ref="G46:G54" si="16">E46*U8</f>
        <v>-36432.510751413283</v>
      </c>
    </row>
    <row r="47" spans="1:7" x14ac:dyDescent="0.2">
      <c r="A47" s="97">
        <v>3</v>
      </c>
      <c r="B47" s="93">
        <f t="shared" si="15"/>
        <v>36</v>
      </c>
      <c r="C47" s="1">
        <f t="shared" si="12"/>
        <v>108</v>
      </c>
      <c r="D47" s="9">
        <f>SUM($C$45:C47)</f>
        <v>129</v>
      </c>
      <c r="E47" s="9">
        <f t="shared" si="13"/>
        <v>759.47088590713008</v>
      </c>
      <c r="F47" s="9">
        <f t="shared" si="14"/>
        <v>-0.25072183329326031</v>
      </c>
      <c r="G47" s="257">
        <f t="shared" si="16"/>
        <v>-144615.35721051748</v>
      </c>
    </row>
    <row r="48" spans="1:7" x14ac:dyDescent="0.2">
      <c r="A48" s="97">
        <v>4</v>
      </c>
      <c r="B48" s="93">
        <f t="shared" si="15"/>
        <v>216</v>
      </c>
      <c r="C48" s="1">
        <f t="shared" si="12"/>
        <v>648</v>
      </c>
      <c r="D48" s="9">
        <f>SUM($C$45:C48)</f>
        <v>777</v>
      </c>
      <c r="E48" s="9">
        <f t="shared" si="13"/>
        <v>3335.7219840889697</v>
      </c>
      <c r="F48" s="9">
        <f t="shared" si="14"/>
        <v>-9.8002094140363746E-2</v>
      </c>
      <c r="G48" s="257">
        <f t="shared" si="16"/>
        <v>-1090473.3347891883</v>
      </c>
    </row>
    <row r="49" spans="1:7" x14ac:dyDescent="0.2">
      <c r="A49" s="97">
        <v>5</v>
      </c>
      <c r="B49" s="93">
        <f t="shared" si="15"/>
        <v>1296</v>
      </c>
      <c r="C49" s="1">
        <f t="shared" si="12"/>
        <v>3888</v>
      </c>
      <c r="D49" s="9">
        <f>SUM($C$45:C49)</f>
        <v>4665</v>
      </c>
      <c r="E49" s="9">
        <f t="shared" si="13"/>
        <v>17281.463931461265</v>
      </c>
      <c r="F49" s="9">
        <f t="shared" si="14"/>
        <v>-2.9160226922358735E-2</v>
      </c>
      <c r="G49" s="257">
        <f t="shared" si="16"/>
        <v>-8708672.4822503254</v>
      </c>
    </row>
    <row r="50" spans="1:7" x14ac:dyDescent="0.2">
      <c r="A50" s="97">
        <v>6</v>
      </c>
      <c r="B50" s="93">
        <f t="shared" si="15"/>
        <v>7776</v>
      </c>
      <c r="C50" s="1">
        <f t="shared" si="12"/>
        <v>23328</v>
      </c>
      <c r="D50" s="9">
        <f>SUM($C$45:C50)</f>
        <v>27993</v>
      </c>
      <c r="E50" s="9">
        <f t="shared" si="13"/>
        <v>95634.094123885792</v>
      </c>
      <c r="F50" s="9">
        <f t="shared" si="14"/>
        <v>-7.5642119266918105E-3</v>
      </c>
      <c r="G50" s="257">
        <f t="shared" si="16"/>
        <v>-69181374.265174598</v>
      </c>
    </row>
    <row r="51" spans="1:7" x14ac:dyDescent="0.2">
      <c r="A51" s="97">
        <v>7</v>
      </c>
      <c r="B51" s="93">
        <f t="shared" si="15"/>
        <v>46656</v>
      </c>
      <c r="C51" s="1">
        <f t="shared" si="12"/>
        <v>139968</v>
      </c>
      <c r="D51" s="9">
        <f>SUM($C$45:C51)</f>
        <v>167961</v>
      </c>
      <c r="E51" s="9">
        <f t="shared" si="13"/>
        <v>546881.46326990391</v>
      </c>
      <c r="F51" s="9">
        <f t="shared" si="14"/>
        <v>-1.8045693372560471E-3</v>
      </c>
      <c r="G51" s="257">
        <f t="shared" si="16"/>
        <v>-539709397.11014354</v>
      </c>
    </row>
    <row r="52" spans="1:7" x14ac:dyDescent="0.2">
      <c r="A52" s="97">
        <v>8</v>
      </c>
      <c r="B52" s="93">
        <f t="shared" si="15"/>
        <v>279936</v>
      </c>
      <c r="C52" s="1">
        <f t="shared" si="12"/>
        <v>839808</v>
      </c>
      <c r="D52" s="9">
        <f>SUM($C$45:C52)</f>
        <v>1007769</v>
      </c>
      <c r="E52" s="9">
        <f t="shared" si="13"/>
        <v>3184907.4420937989</v>
      </c>
      <c r="F52" s="9">
        <f t="shared" si="14"/>
        <v>-4.0681917330501682E-4</v>
      </c>
      <c r="G52" s="257">
        <f t="shared" si="16"/>
        <v>-4126625373.7175617</v>
      </c>
    </row>
    <row r="53" spans="1:7" x14ac:dyDescent="0.2">
      <c r="A53" s="97">
        <v>9</v>
      </c>
      <c r="B53" s="93">
        <f t="shared" si="15"/>
        <v>1679616</v>
      </c>
      <c r="C53" s="1">
        <f t="shared" si="12"/>
        <v>5038848</v>
      </c>
      <c r="D53" s="9">
        <f>SUM($C$45:C53)</f>
        <v>6046617</v>
      </c>
      <c r="E53" s="9">
        <f t="shared" si="13"/>
        <v>18750126.805190526</v>
      </c>
      <c r="F53" s="9">
        <f t="shared" si="14"/>
        <v>-8.8042324305642489E-5</v>
      </c>
      <c r="G53" s="257">
        <f t="shared" si="16"/>
        <v>-30952798298.507164</v>
      </c>
    </row>
    <row r="54" spans="1:7" ht="17" thickBot="1" x14ac:dyDescent="0.25">
      <c r="A54" s="129">
        <v>10</v>
      </c>
      <c r="B54" s="94">
        <f t="shared" si="15"/>
        <v>10077696</v>
      </c>
      <c r="C54" s="109">
        <f t="shared" si="12"/>
        <v>30233088</v>
      </c>
      <c r="D54" s="10">
        <f>SUM($C$45:C54)</f>
        <v>36279705</v>
      </c>
      <c r="E54" s="10">
        <f t="shared" si="13"/>
        <v>111127171.02320179</v>
      </c>
      <c r="F54" s="10">
        <f t="shared" si="14"/>
        <v>-1.8474809641979365E-5</v>
      </c>
      <c r="G54" s="258">
        <f t="shared" si="16"/>
        <v>-228150008601.0462</v>
      </c>
    </row>
  </sheetData>
  <mergeCells count="2">
    <mergeCell ref="A18:F18"/>
    <mergeCell ref="A31:G31"/>
  </mergeCells>
  <conditionalFormatting sqref="F45:F54">
    <cfRule type="cellIs" dxfId="445" priority="67" operator="equal">
      <formula>MAX($F$45:$F$54)</formula>
    </cfRule>
  </conditionalFormatting>
  <conditionalFormatting sqref="F21:F30">
    <cfRule type="cellIs" dxfId="444" priority="65" operator="equal">
      <formula>MAX($F$21:$F$30)</formula>
    </cfRule>
  </conditionalFormatting>
  <conditionalFormatting sqref="E21:E30">
    <cfRule type="cellIs" dxfId="443" priority="57" stopIfTrue="1" operator="lessThan">
      <formula>0</formula>
    </cfRule>
    <cfRule type="cellIs" dxfId="442" priority="58" operator="equal">
      <formula>MIN($E$21:$E$30)</formula>
    </cfRule>
  </conditionalFormatting>
  <conditionalFormatting sqref="E45:E54">
    <cfRule type="cellIs" dxfId="441" priority="53" stopIfTrue="1" operator="lessThan">
      <formula>0</formula>
    </cfRule>
    <cfRule type="cellIs" dxfId="440" priority="54" operator="equal">
      <formula>MIN($E$45:$E$54)</formula>
    </cfRule>
  </conditionalFormatting>
  <conditionalFormatting sqref="R7:R16">
    <cfRule type="cellIs" dxfId="439" priority="35" operator="lessThanOrEqual">
      <formula>0</formula>
    </cfRule>
    <cfRule type="cellIs" dxfId="438" priority="36" operator="greaterThan">
      <formula>0</formula>
    </cfRule>
  </conditionalFormatting>
  <conditionalFormatting sqref="U7:U16">
    <cfRule type="cellIs" dxfId="437" priority="13" operator="lessThanOrEqual">
      <formula>0</formula>
    </cfRule>
    <cfRule type="cellIs" dxfId="436" priority="14" operator="greaterThan">
      <formula>0</formula>
    </cfRule>
  </conditionalFormatting>
  <conditionalFormatting sqref="S7:T16">
    <cfRule type="cellIs" dxfId="435" priority="5" operator="lessThanOrEqual">
      <formula>0</formula>
    </cfRule>
    <cfRule type="cellIs" dxfId="434" priority="6" operator="greaterThan">
      <formula>0</formula>
    </cfRule>
  </conditionalFormatting>
  <conditionalFormatting sqref="E33:E42">
    <cfRule type="cellIs" dxfId="433" priority="3" stopIfTrue="1" operator="lessThan">
      <formula>0</formula>
    </cfRule>
    <cfRule type="cellIs" dxfId="432" priority="4" operator="equal">
      <formula>MIN($E$33:$E$42)</formula>
    </cfRule>
  </conditionalFormatting>
  <conditionalFormatting sqref="F33:F42">
    <cfRule type="cellIs" dxfId="431" priority="1" operator="lessThanOrEqual">
      <formula>0</formula>
    </cfRule>
    <cfRule type="cellIs" dxfId="430" priority="2" operator="equal">
      <formula>MAX($F$33:$F$42)</formula>
    </cfRule>
  </conditionalFormatting>
  <pageMargins left="0.25" right="0.25" top="0.75" bottom="0.75" header="0.3" footer="0.3"/>
  <pageSetup paperSize="9" scale="69" orientation="portrait" r:id="rId1"/>
  <drawing r:id="rId2"/>
  <legacyDrawing r:id="rId3"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 codeName="Sheet30">
    <pageSetUpPr fitToPage="1"/>
  </sheetPr>
  <dimension ref="A1:X54"/>
  <sheetViews>
    <sheetView topLeftCell="A17" zoomScale="90" zoomScaleNormal="90" workbookViewId="0">
      <selection activeCell="B34" sqref="B34:B42"/>
    </sheetView>
  </sheetViews>
  <sheetFormatPr baseColWidth="10" defaultColWidth="8.6640625" defaultRowHeight="16" x14ac:dyDescent="0.2"/>
  <cols>
    <col min="5" max="5" width="9.1640625" customWidth="1"/>
    <col min="14" max="14" width="5.6640625" bestFit="1" customWidth="1"/>
  </cols>
  <sheetData>
    <row r="1" spans="1:24" x14ac:dyDescent="0.2">
      <c r="C1" t="s">
        <v>93</v>
      </c>
      <c r="D1">
        <f>C2+E2</f>
        <v>0.99999999999999989</v>
      </c>
    </row>
    <row r="2" spans="1:24" x14ac:dyDescent="0.2">
      <c r="A2" t="s">
        <v>39</v>
      </c>
      <c r="B2" s="133" t="s">
        <v>122</v>
      </c>
      <c r="C2" s="139">
        <f>Analysis!B26</f>
        <v>0.43733323792593504</v>
      </c>
      <c r="D2" s="133" t="s">
        <v>123</v>
      </c>
      <c r="E2" s="139">
        <f>Analysis!H26</f>
        <v>0.56266676207406485</v>
      </c>
      <c r="F2" s="133" t="s">
        <v>46</v>
      </c>
      <c r="G2" s="139">
        <f>Analysis!S26</f>
        <v>204.03847882329285</v>
      </c>
      <c r="H2" t="s">
        <v>150</v>
      </c>
      <c r="I2" s="153">
        <f>Analysis!T26</f>
        <v>-204.306996739064</v>
      </c>
      <c r="J2" t="s">
        <v>47</v>
      </c>
      <c r="K2" s="153">
        <f>G2*C2+I2*E2</f>
        <v>-25.723947718972681</v>
      </c>
      <c r="L2" t="s">
        <v>46</v>
      </c>
      <c r="M2" s="160">
        <v>2</v>
      </c>
      <c r="N2" t="s">
        <v>150</v>
      </c>
      <c r="O2" s="160">
        <v>4</v>
      </c>
    </row>
    <row r="4" spans="1:24" x14ac:dyDescent="0.2">
      <c r="A4" t="s">
        <v>120</v>
      </c>
      <c r="B4">
        <f>$C$2</f>
        <v>0.43733323792593504</v>
      </c>
      <c r="C4" t="s">
        <v>121</v>
      </c>
      <c r="D4">
        <f>$E$2</f>
        <v>0.56266676207406485</v>
      </c>
      <c r="E4" t="s">
        <v>46</v>
      </c>
      <c r="F4">
        <f>G2</f>
        <v>204.03847882329285</v>
      </c>
      <c r="G4" t="s">
        <v>150</v>
      </c>
      <c r="H4">
        <f>I2</f>
        <v>-204.306996739064</v>
      </c>
      <c r="I4" t="s">
        <v>47</v>
      </c>
      <c r="J4">
        <f>B4*F4+D4*H4</f>
        <v>-25.723947718972681</v>
      </c>
    </row>
    <row r="5" spans="1:24" ht="17" thickBot="1" x14ac:dyDescent="0.25"/>
    <row r="6" spans="1:24" ht="17" thickBot="1" x14ac:dyDescent="0.25">
      <c r="A6" s="102"/>
      <c r="B6" s="102">
        <v>1</v>
      </c>
      <c r="C6" s="138">
        <v>0</v>
      </c>
      <c r="D6" s="29">
        <v>-1</v>
      </c>
      <c r="E6" s="19">
        <v>-2</v>
      </c>
      <c r="F6" s="19">
        <v>-3</v>
      </c>
      <c r="G6" s="19">
        <v>-4</v>
      </c>
      <c r="H6" s="19">
        <v>-5</v>
      </c>
      <c r="I6" s="19">
        <v>-6</v>
      </c>
      <c r="J6" s="19">
        <v>-7</v>
      </c>
      <c r="K6" s="19">
        <v>-8</v>
      </c>
      <c r="L6" s="19">
        <v>-9</v>
      </c>
      <c r="M6" s="233">
        <v>-10</v>
      </c>
      <c r="N6" s="103" t="s">
        <v>131</v>
      </c>
      <c r="R6" s="166" t="s">
        <v>48</v>
      </c>
      <c r="S6" s="148" t="s">
        <v>127</v>
      </c>
      <c r="T6" s="149" t="s">
        <v>132</v>
      </c>
      <c r="U6" s="241" t="s">
        <v>47</v>
      </c>
      <c r="V6" s="159" t="s">
        <v>46</v>
      </c>
      <c r="W6" s="152" t="s">
        <v>196</v>
      </c>
      <c r="X6" s="260" t="s">
        <v>250</v>
      </c>
    </row>
    <row r="7" spans="1:24" x14ac:dyDescent="0.2">
      <c r="A7" s="100">
        <v>1</v>
      </c>
      <c r="B7" s="95">
        <f>C7*B4</f>
        <v>0.43733323792593504</v>
      </c>
      <c r="C7" s="95">
        <v>1</v>
      </c>
      <c r="D7" s="22">
        <f>C7*D4</f>
        <v>0.56266676207406485</v>
      </c>
      <c r="E7" s="2"/>
      <c r="F7" s="2"/>
      <c r="G7" s="2"/>
      <c r="H7" s="2"/>
      <c r="I7" s="2"/>
      <c r="J7" s="2"/>
      <c r="K7" s="2"/>
      <c r="L7" s="2"/>
      <c r="M7" s="234"/>
      <c r="N7" s="96">
        <f>B7+D7</f>
        <v>0.99999999999999989</v>
      </c>
      <c r="R7" s="265">
        <f>B7-D7</f>
        <v>-0.12533352414812982</v>
      </c>
      <c r="S7" s="266">
        <f>IF(Rules!B23=Rules!D23,SUM(C7)*B4*F4,SUM(C7)*B4*F4*POWER(O2,A7-1))</f>
        <v>89.232808605272993</v>
      </c>
      <c r="T7" s="252">
        <f>IF(Rules!B23=Rules!D23,SUM(C7)*D4*H4,SUM(C7)*D4*H4*POWER(O2,A7-1))</f>
        <v>-114.95675632424567</v>
      </c>
      <c r="U7" s="263">
        <f>S7+T7</f>
        <v>-25.723947718972681</v>
      </c>
      <c r="V7" s="280">
        <f>S7/B4</f>
        <v>204.03847882329285</v>
      </c>
      <c r="W7" s="57">
        <f>T7/D4</f>
        <v>-204.306996739064</v>
      </c>
      <c r="X7" s="96">
        <f>S7/T7</f>
        <v>-0.77622935318028619</v>
      </c>
    </row>
    <row r="8" spans="1:24" x14ac:dyDescent="0.2">
      <c r="A8" s="98">
        <v>2</v>
      </c>
      <c r="B8" s="97">
        <f>C8*B4</f>
        <v>0.580073623224719</v>
      </c>
      <c r="C8" s="97">
        <f>1/(1-B4*D4)</f>
        <v>1.3263881473444237</v>
      </c>
      <c r="D8" s="128">
        <f>C8*D4</f>
        <v>0.74631452411970456</v>
      </c>
      <c r="E8" s="1">
        <f>D8*D4</f>
        <v>0.41992637677528072</v>
      </c>
      <c r="F8" s="1"/>
      <c r="G8" s="1"/>
      <c r="H8" s="1"/>
      <c r="I8" s="1"/>
      <c r="J8" s="1"/>
      <c r="K8" s="1"/>
      <c r="L8" s="1"/>
      <c r="M8" s="235"/>
      <c r="N8" s="97">
        <f>B8+E8</f>
        <v>0.99999999999999978</v>
      </c>
      <c r="R8" s="267">
        <f>B8-E8</f>
        <v>0.16014724644943829</v>
      </c>
      <c r="S8" s="268">
        <f>IF(Rules!B23=Rules!D23,SUM(C8:D8)*B4*F4,SUM(C8:D8)*B4*F4*POWER(O2,A8-1))</f>
        <v>184.95308077839658</v>
      </c>
      <c r="T8" s="253">
        <f>IF(Rules!B23=Rules!D23,SUM(C8:D8)*D4*H4,SUM(C8:D8)*D4*H4*POWER(O2,A8-1))</f>
        <v>-238.27117593611482</v>
      </c>
      <c r="U8" s="264">
        <f>S8+T8+U7</f>
        <v>-79.042042876690914</v>
      </c>
      <c r="V8" s="93">
        <f>S8/B4</f>
        <v>422.91110013851608</v>
      </c>
      <c r="W8" s="9">
        <f>T8/D4</f>
        <v>-423.46765793987089</v>
      </c>
      <c r="X8" s="97">
        <f t="shared" ref="X8:X16" si="0">S8/T8</f>
        <v>-0.77622935318028619</v>
      </c>
    </row>
    <row r="9" spans="1:24" x14ac:dyDescent="0.2">
      <c r="A9" s="98">
        <v>3</v>
      </c>
      <c r="B9" s="97">
        <f>C9*B4</f>
        <v>0.64923625705491761</v>
      </c>
      <c r="C9" s="97">
        <f>1/(1-D4*B4/(1-D4*B4))</f>
        <v>1.484534448225199</v>
      </c>
      <c r="D9" s="128">
        <f>C9*D4*C8</f>
        <v>1.1079296202664974</v>
      </c>
      <c r="E9" s="1">
        <f>D9*(D4)</f>
        <v>0.62339517204129835</v>
      </c>
      <c r="F9" s="1">
        <f>E9*D4</f>
        <v>0.35076374294508195</v>
      </c>
      <c r="G9" s="1"/>
      <c r="H9" s="1"/>
      <c r="I9" s="1"/>
      <c r="J9" s="1"/>
      <c r="K9" s="1"/>
      <c r="L9" s="1"/>
      <c r="M9" s="235"/>
      <c r="N9" s="97">
        <f>B9+F9</f>
        <v>0.99999999999999956</v>
      </c>
      <c r="R9" s="267">
        <f>B9-F9</f>
        <v>0.29847251410983566</v>
      </c>
      <c r="S9" s="268">
        <f>IF(Rules!B23=Rules!D23,SUM(C9:E9)*B4*F4,SUM(C9:E9)*B4*F4*POWER(O2,A9-1))</f>
        <v>286.96015211197931</v>
      </c>
      <c r="T9" s="253">
        <f>IF(Rules!B23=Rules!D23,SUM(C9:E9)*D4*H4,SUM(C9:E9)*D4*H4*POWER(O2,A9-1))</f>
        <v>-369.68474708702524</v>
      </c>
      <c r="U9" s="264">
        <f t="shared" ref="U9:U16" si="1">S9+T9+U8</f>
        <v>-161.76663785173685</v>
      </c>
      <c r="V9" s="93">
        <f>S9/B4</f>
        <v>656.15902754818217</v>
      </c>
      <c r="W9" s="9">
        <f>T9/D4</f>
        <v>-657.02254336886347</v>
      </c>
      <c r="X9" s="97">
        <f t="shared" si="0"/>
        <v>-0.77622935318028619</v>
      </c>
    </row>
    <row r="10" spans="1:24" x14ac:dyDescent="0.2">
      <c r="A10" s="98">
        <v>4</v>
      </c>
      <c r="B10" s="97">
        <f>C10*B4</f>
        <v>0.68904326705651042</v>
      </c>
      <c r="C10" s="97">
        <f>1/(1-D4*B4/(1-D4*B4/(1-D4*B4)))</f>
        <v>1.5755565946103642</v>
      </c>
      <c r="D10" s="128">
        <f>C10*D4*C9</f>
        <v>1.3160595735644454</v>
      </c>
      <c r="E10" s="1">
        <f>D10*D4*C8</f>
        <v>0.98219437435793022</v>
      </c>
      <c r="F10" s="1">
        <f>E10*D4</f>
        <v>0.55264812834733856</v>
      </c>
      <c r="G10" s="1">
        <f>F10*D4</f>
        <v>0.31095673294348919</v>
      </c>
      <c r="H10" s="1"/>
      <c r="I10" s="1"/>
      <c r="J10" s="1"/>
      <c r="K10" s="1"/>
      <c r="L10" s="1"/>
      <c r="M10" s="235"/>
      <c r="N10" s="97">
        <f>B10+G10</f>
        <v>0.99999999999999956</v>
      </c>
      <c r="R10" s="267">
        <f>B10-G10</f>
        <v>0.37808653411302123</v>
      </c>
      <c r="S10" s="268">
        <f>IF(Rules!B23=Rules!D23,SUM(C10:F10)*B4*F4,SUM(C10:F10)*B4*F4*POWER(O2,A10-1))</f>
        <v>394.98533937779314</v>
      </c>
      <c r="T10" s="253">
        <f>IF(Rules!B23=Rules!D23,SUM(C10:F10)*D4*H4,SUM(C10:F10)*D4*H4*POWER(O2,A10-1))</f>
        <v>-508.85133080770561</v>
      </c>
      <c r="U10" s="264">
        <f t="shared" si="1"/>
        <v>-275.63262928164932</v>
      </c>
      <c r="V10" s="93">
        <f>S10/B4</f>
        <v>903.16789378054602</v>
      </c>
      <c r="W10" s="9">
        <f>T10/D4</f>
        <v>-904.35647723709792</v>
      </c>
      <c r="X10" s="97">
        <f t="shared" si="0"/>
        <v>-0.77622935318028619</v>
      </c>
    </row>
    <row r="11" spans="1:24" x14ac:dyDescent="0.2">
      <c r="A11" s="98">
        <v>5</v>
      </c>
      <c r="B11" s="97">
        <f>C11*B4</f>
        <v>0.71424870746083258</v>
      </c>
      <c r="C11" s="97">
        <f>1/(1-D4*B4/(1-D4*B4/(1-D4*B4/(1-D4*B4))))</f>
        <v>1.6331909983521418</v>
      </c>
      <c r="D11" s="128">
        <f>C11*D4*C10</f>
        <v>1.4478455864801576</v>
      </c>
      <c r="E11" s="1">
        <f>D11*D4*C9</f>
        <v>1.2093827994807504</v>
      </c>
      <c r="F11" s="1">
        <f>E11*D4*C8</f>
        <v>0.90257994847303236</v>
      </c>
      <c r="G11" s="1">
        <f>F11*D4</f>
        <v>0.50785173712029741</v>
      </c>
      <c r="H11" s="1">
        <f>G11*D4</f>
        <v>0.28575129253916692</v>
      </c>
      <c r="I11" s="1"/>
      <c r="J11" s="1"/>
      <c r="K11" s="1"/>
      <c r="L11" s="1"/>
      <c r="M11" s="235"/>
      <c r="N11" s="97">
        <f>B11+H11</f>
        <v>0.99999999999999956</v>
      </c>
      <c r="R11" s="267">
        <f>B11-H11</f>
        <v>0.42849741492166565</v>
      </c>
      <c r="S11" s="268">
        <f>IF(Rules!B23=Rules!D23,SUM(C11:G11)*B4*F4,SUM(C11:G11)*B4*F4*POWER(O2,A11-1))</f>
        <v>508.70295240812169</v>
      </c>
      <c r="T11" s="253">
        <f>IF(Rules!B23=Rules!D23,SUM(C11:G11)*D4*H4,SUM(C11:G11)*D4*H4*POWER(O2,A11-1))</f>
        <v>-655.35134728404284</v>
      </c>
      <c r="U11" s="264">
        <f t="shared" si="1"/>
        <v>-422.28102415757047</v>
      </c>
      <c r="V11" s="93">
        <f>S11/B4</f>
        <v>1163.192980301839</v>
      </c>
      <c r="W11" s="9">
        <f>T11/D4</f>
        <v>-1164.7237609492522</v>
      </c>
      <c r="X11" s="97">
        <f t="shared" si="0"/>
        <v>-0.77622935318028619</v>
      </c>
    </row>
    <row r="12" spans="1:24" x14ac:dyDescent="0.2">
      <c r="A12" s="98">
        <v>6</v>
      </c>
      <c r="B12" s="97">
        <f>C12*B4</f>
        <v>0.73118465889718465</v>
      </c>
      <c r="C12" s="97">
        <f>1/(1-D4*B4/(1-D4*B4/(1-D4*B4/(1-D4*B4/(1-D4*B4)))))</f>
        <v>1.6719165055115592</v>
      </c>
      <c r="D12" s="128">
        <f>C12*D4*C11</f>
        <v>1.5363947837537841</v>
      </c>
      <c r="E12" s="1">
        <f>D12*D4*C10</f>
        <v>1.3620344521819505</v>
      </c>
      <c r="F12" s="1">
        <f>E12*D4*C9</f>
        <v>1.1377049142191882</v>
      </c>
      <c r="G12" s="1">
        <f>F12*D4*C8</f>
        <v>0.84908570164414265</v>
      </c>
      <c r="H12" s="1">
        <f>G12*D4</f>
        <v>0.47775230246749523</v>
      </c>
      <c r="I12" s="1">
        <f>H12*D4</f>
        <v>0.2688153411028148</v>
      </c>
      <c r="J12" s="1"/>
      <c r="K12" s="1"/>
      <c r="L12" s="1"/>
      <c r="M12" s="235"/>
      <c r="N12" s="97">
        <f>B12+I12</f>
        <v>0.99999999999999944</v>
      </c>
      <c r="R12" s="267">
        <f>B12-I12</f>
        <v>0.46236931779436985</v>
      </c>
      <c r="S12" s="268">
        <f>IF(Rules!B23=Rules!D23,SUM(C12:H12)*B4*F4,SUM(C12:H12)*B4*F4*POWER(O2,A12-1))</f>
        <v>627.74287333738641</v>
      </c>
      <c r="T12" s="253">
        <f>IF(Rules!B23=Rules!D23,SUM(C12:H12)*D4*H4,SUM(C12:H12)*D4*H4*POWER(O2,A12-1))</f>
        <v>-808.70798143031266</v>
      </c>
      <c r="U12" s="264">
        <f t="shared" si="1"/>
        <v>-603.24613225049666</v>
      </c>
      <c r="V12" s="93">
        <f>S12/B4</f>
        <v>1435.3879808323611</v>
      </c>
      <c r="W12" s="9">
        <f>T12/D4</f>
        <v>-1437.2769744729669</v>
      </c>
      <c r="X12" s="97">
        <f t="shared" si="0"/>
        <v>-0.77622935318028607</v>
      </c>
    </row>
    <row r="13" spans="1:24" x14ac:dyDescent="0.2">
      <c r="A13" s="98">
        <v>7</v>
      </c>
      <c r="B13" s="97">
        <f>C13*B4</f>
        <v>0.74302263586565731</v>
      </c>
      <c r="C13" s="97">
        <f>1/(1-D4*B4/(1-D4*B4/(1-D4*B4/(1-D4*B4/(1-D4*B4/(1-D4*B4))))))</f>
        <v>1.6989850563141797</v>
      </c>
      <c r="D13" s="128">
        <f>C13*D4*C12</f>
        <v>1.5982893493966652</v>
      </c>
      <c r="E13" s="1">
        <f>D13*D4*C11</f>
        <v>1.4687356762417514</v>
      </c>
      <c r="F13" s="1">
        <f>E13*D4*C10</f>
        <v>1.3020537516421344</v>
      </c>
      <c r="G13" s="1">
        <f>F13*D4*C9</f>
        <v>1.0876031435531535</v>
      </c>
      <c r="H13" s="1">
        <f>G13*D4*C8</f>
        <v>0.81169402251196632</v>
      </c>
      <c r="I13" s="1">
        <f>H13*D4</f>
        <v>0.45671324744168118</v>
      </c>
      <c r="J13" s="1">
        <f>I13*D4</f>
        <v>0.25697736413434191</v>
      </c>
      <c r="K13" s="1"/>
      <c r="L13" s="1"/>
      <c r="M13" s="235"/>
      <c r="N13" s="97">
        <f>B13+J13</f>
        <v>0.99999999999999922</v>
      </c>
      <c r="R13" s="267">
        <f>B13-J13</f>
        <v>0.4860452717313154</v>
      </c>
      <c r="S13" s="268">
        <f>IF(Rules!B23=Rules!D23,SUM(C13:I13)*B4*F4,SUM(C13:I13)*B4*F4*POWER(O2,A13-1))</f>
        <v>751.7038049682202</v>
      </c>
      <c r="T13" s="253">
        <f>IF(Rules!B23=Rules!D23,SUM(C13:I13)*D4*H4,SUM(C13:I13)*D4*H4*POWER(O2,A13-1))</f>
        <v>-968.40425048140423</v>
      </c>
      <c r="U13" s="264">
        <f t="shared" si="1"/>
        <v>-819.94657776368069</v>
      </c>
      <c r="V13" s="93">
        <f>S13/B4</f>
        <v>1718.8352948730726</v>
      </c>
      <c r="W13" s="9">
        <f>T13/D4</f>
        <v>-1721.097309732206</v>
      </c>
      <c r="X13" s="97">
        <f t="shared" si="0"/>
        <v>-0.77622935318028607</v>
      </c>
    </row>
    <row r="14" spans="1:24" x14ac:dyDescent="0.2">
      <c r="A14" s="98">
        <v>8</v>
      </c>
      <c r="B14" s="97">
        <f>C14*B4</f>
        <v>0.75152741696280456</v>
      </c>
      <c r="C14" s="97">
        <f>1/(1-D4*B4/(1-D4*B4/(1-D4*B4/(1-D4*B4/(1-D4*B4/(1-D4*B4/(1-D4*B4)))))))</f>
        <v>1.7184319685531886</v>
      </c>
      <c r="D14" s="128">
        <f>C14*D4*C13</f>
        <v>1.6427563840342252</v>
      </c>
      <c r="E14" s="1">
        <f>D14*D4*C12</f>
        <v>1.5453932466900691</v>
      </c>
      <c r="F14" s="1">
        <f>E14*D4*C11</f>
        <v>1.4201272104413298</v>
      </c>
      <c r="G14" s="1">
        <f>F14*D4*C10</f>
        <v>1.2589616988781152</v>
      </c>
      <c r="H14" s="1">
        <f>G14*D4*C9</f>
        <v>1.0516084298255537</v>
      </c>
      <c r="I14" s="1">
        <f>H14*D4*C8</f>
        <v>0.78483064486552767</v>
      </c>
      <c r="J14" s="1">
        <f>I14*D4</f>
        <v>0.44159811772298674</v>
      </c>
      <c r="K14" s="1">
        <f>J14*D4</f>
        <v>0.24847258303719466</v>
      </c>
      <c r="L14" s="1"/>
      <c r="M14" s="235"/>
      <c r="N14" s="97">
        <f>B14+K14</f>
        <v>0.99999999999999922</v>
      </c>
      <c r="R14" s="267">
        <f>B14-K14</f>
        <v>0.5030548339256099</v>
      </c>
      <c r="S14" s="268">
        <f>IF(Rules!B23=Rules!D23,SUM(C14:J14)*B4*F4,SUM(C14:J14)*B4*F4*POWER(O2,A14-1))</f>
        <v>880.16634142267151</v>
      </c>
      <c r="T14" s="253">
        <f>IF(Rules!B23=Rules!D23,SUM(C14:J14)*D4*H4,SUM(C14:J14)*D4*H4*POWER(O2,A14-1))</f>
        <v>-1133.8998426387066</v>
      </c>
      <c r="U14" s="264">
        <f t="shared" si="1"/>
        <v>-1073.6800789797157</v>
      </c>
      <c r="V14" s="93">
        <f>S14/B4</f>
        <v>2012.5759148718828</v>
      </c>
      <c r="W14" s="9">
        <f>T14/D4</f>
        <v>-2015.2244971055341</v>
      </c>
      <c r="X14" s="97">
        <f t="shared" si="0"/>
        <v>-0.77622935318028619</v>
      </c>
    </row>
    <row r="15" spans="1:24" x14ac:dyDescent="0.2">
      <c r="A15" s="98">
        <v>9</v>
      </c>
      <c r="B15" s="97">
        <f>C15*B4</f>
        <v>0.75775870285849145</v>
      </c>
      <c r="C15" s="97">
        <f>1/(1-D4*B4/(1-D4*B4/(1-D4*B4/(1-D4*B4/(1-D4*B4/(1-D4*B4/(1-D4*B4/(1-D4*B4))))))))</f>
        <v>1.7326803388011005</v>
      </c>
      <c r="D15" s="128">
        <f>C15*D4*C14</f>
        <v>1.6753365060379526</v>
      </c>
      <c r="E15" s="1">
        <f>D15*D4*C13</f>
        <v>1.6015587413778114</v>
      </c>
      <c r="F15" s="1">
        <f>E15*D4*C12</f>
        <v>1.5066373122377419</v>
      </c>
      <c r="G15" s="1">
        <f>F15*D4*C11</f>
        <v>1.384512743250075</v>
      </c>
      <c r="H15" s="1">
        <f>G15*D4*C10</f>
        <v>1.2273889990593383</v>
      </c>
      <c r="I15" s="1">
        <f>H15*D4*C9</f>
        <v>1.0252358107765671</v>
      </c>
      <c r="J15" s="1">
        <f>I15*D4*C8</f>
        <v>0.76514837623019316</v>
      </c>
      <c r="K15" s="1">
        <f>J15*D4</f>
        <v>0.43052355935967118</v>
      </c>
      <c r="L15" s="1">
        <f>K15*D4</f>
        <v>0.24224129714150763</v>
      </c>
      <c r="M15" s="235"/>
      <c r="N15" s="97">
        <f>B15+L15</f>
        <v>0.99999999999999911</v>
      </c>
      <c r="R15" s="267">
        <f>B15-L15</f>
        <v>0.51551740571698379</v>
      </c>
      <c r="S15" s="268">
        <f>IF(Rules!B23=Rules!D23,SUM(C15:K15)*B4*F4,SUM(C15:K15)*B4*F4*POWER(O2,A15-1))</f>
        <v>1012.7051425277698</v>
      </c>
      <c r="T15" s="253">
        <f>IF(Rules!B23=Rules!D23,SUM(C15:K15)*D4*H4,SUM(C15:K15)*D4*H4*POWER(O2,A15-1))</f>
        <v>-1304.6468010757642</v>
      </c>
      <c r="U15" s="264">
        <f t="shared" si="1"/>
        <v>-1365.6217375277101</v>
      </c>
      <c r="V15" s="93">
        <f>S15/B4</f>
        <v>2315.6372640015929</v>
      </c>
      <c r="W15" s="9">
        <f>T15/D4</f>
        <v>-2318.6846798390256</v>
      </c>
      <c r="X15" s="97">
        <f t="shared" si="0"/>
        <v>-0.77622935318028607</v>
      </c>
    </row>
    <row r="16" spans="1:24" ht="17" thickBot="1" x14ac:dyDescent="0.25">
      <c r="A16" s="99">
        <v>10</v>
      </c>
      <c r="B16" s="129">
        <f>C16*B4</f>
        <v>0.76239023530887817</v>
      </c>
      <c r="C16" s="129">
        <f>1/(1-D4*B4/(1-D4*B4/(1-D4*B4/(1-D4*B4/(1-D4*B4/(1-D4*B4/(1-D4*B4/(1-D4*B4/(1-D4*B4)))))))))</f>
        <v>1.743270735434002</v>
      </c>
      <c r="D16" s="137">
        <f>C16*D4*C15</f>
        <v>1.699552357280192</v>
      </c>
      <c r="E16" s="109">
        <f>D16*D4*C14</f>
        <v>1.643304909920384</v>
      </c>
      <c r="F16" s="109">
        <f>E16*D4*C13</f>
        <v>1.5709377392224311</v>
      </c>
      <c r="G16" s="109">
        <f>F16*D4*C12</f>
        <v>1.4778311603349281</v>
      </c>
      <c r="H16" s="109">
        <f>G16*D4*C11</f>
        <v>1.3580415520287403</v>
      </c>
      <c r="I16" s="109">
        <f>H16*D4*C10</f>
        <v>1.2039219352453985</v>
      </c>
      <c r="J16" s="109">
        <f>I16*D4*C9</f>
        <v>1.0056338148207058</v>
      </c>
      <c r="K16" s="109">
        <f>J16*D4*C8</f>
        <v>0.75051912194659809</v>
      </c>
      <c r="L16" s="109">
        <f>K16*D4</f>
        <v>0.42229216422036259</v>
      </c>
      <c r="M16" s="237">
        <f>L16*D4</f>
        <v>0.23760976469112069</v>
      </c>
      <c r="N16" s="129">
        <f>B16+M16</f>
        <v>0.99999999999999889</v>
      </c>
      <c r="R16" s="269">
        <f>B16-M16</f>
        <v>0.52478047061775746</v>
      </c>
      <c r="S16" s="270">
        <f>IF(Rules!B23=Rules!D23,SUM(C16:L16)*B4*F4,SUM(C16:L16)*B4*F4*POWER(O2,A16-1))</f>
        <v>1148.8996705640793</v>
      </c>
      <c r="T16" s="254">
        <f>IF(Rules!B23=Rules!D23,SUM(C16:L16)*D4*H4,SUM(C16:L16)*D4*H4*POWER(O2,A16-1))</f>
        <v>-1480.1033558663132</v>
      </c>
      <c r="U16" s="264">
        <f t="shared" si="1"/>
        <v>-1696.825422829944</v>
      </c>
      <c r="V16" s="94">
        <f>S16/B4</f>
        <v>2627.0577466573723</v>
      </c>
      <c r="W16" s="10">
        <f>T16/D4</f>
        <v>-2630.5149968525857</v>
      </c>
      <c r="X16" s="129">
        <f t="shared" si="0"/>
        <v>-0.77622935318028619</v>
      </c>
    </row>
    <row r="18" spans="1:7" x14ac:dyDescent="0.2">
      <c r="A18" s="436" t="s">
        <v>183</v>
      </c>
      <c r="B18" s="436"/>
      <c r="C18" s="436"/>
      <c r="D18" s="436"/>
      <c r="E18" s="436"/>
      <c r="F18" s="436"/>
    </row>
    <row r="19" spans="1:7" ht="17" thickBot="1" x14ac:dyDescent="0.25"/>
    <row r="20" spans="1:7" ht="17" thickBot="1" x14ac:dyDescent="0.25">
      <c r="A20" s="29" t="s">
        <v>130</v>
      </c>
      <c r="B20" s="19" t="s">
        <v>135</v>
      </c>
      <c r="C20" s="19" t="s">
        <v>134</v>
      </c>
      <c r="D20" s="19" t="s">
        <v>133</v>
      </c>
      <c r="E20" s="151" t="s">
        <v>146</v>
      </c>
      <c r="F20" s="152" t="s">
        <v>147</v>
      </c>
      <c r="G20" s="150" t="s">
        <v>46</v>
      </c>
    </row>
    <row r="21" spans="1:7" x14ac:dyDescent="0.2">
      <c r="A21" s="95">
        <v>1</v>
      </c>
      <c r="B21" s="107">
        <v>1</v>
      </c>
      <c r="C21" s="108">
        <f t="shared" ref="C21:C30" si="2">B21*$O$2</f>
        <v>4</v>
      </c>
      <c r="D21" s="57">
        <f>SUM($C$21:C21)</f>
        <v>4</v>
      </c>
      <c r="E21" s="57">
        <f t="shared" ref="E21:E30" si="3">D21/R7</f>
        <v>-31.914845027994744</v>
      </c>
      <c r="F21" s="8">
        <f t="shared" ref="F21:F30" si="4">U7/E21</f>
        <v>0.80601825565527285</v>
      </c>
      <c r="G21" s="256">
        <f>E21*U7</f>
        <v>820.97580495925206</v>
      </c>
    </row>
    <row r="22" spans="1:7" x14ac:dyDescent="0.2">
      <c r="A22" s="97">
        <v>2</v>
      </c>
      <c r="B22" s="93">
        <f>C21</f>
        <v>4</v>
      </c>
      <c r="C22" s="1">
        <f t="shared" si="2"/>
        <v>16</v>
      </c>
      <c r="D22" s="9">
        <f>SUM($C$21:C22)</f>
        <v>20</v>
      </c>
      <c r="E22" s="9">
        <f t="shared" si="3"/>
        <v>124.88506948081935</v>
      </c>
      <c r="F22" s="9">
        <f t="shared" si="4"/>
        <v>-0.63291827602202433</v>
      </c>
      <c r="G22" s="257">
        <f t="shared" ref="G22:G30" si="5">E22*U8</f>
        <v>-9871.1710165614477</v>
      </c>
    </row>
    <row r="23" spans="1:7" x14ac:dyDescent="0.2">
      <c r="A23" s="97">
        <v>3</v>
      </c>
      <c r="B23" s="93">
        <f t="shared" ref="B23:B30" si="6">C22</f>
        <v>16</v>
      </c>
      <c r="C23" s="1">
        <f t="shared" si="2"/>
        <v>64</v>
      </c>
      <c r="D23" s="9">
        <f>SUM($C$21:C23)</f>
        <v>84</v>
      </c>
      <c r="E23" s="9">
        <f t="shared" si="3"/>
        <v>281.43294953145545</v>
      </c>
      <c r="F23" s="9">
        <f t="shared" si="4"/>
        <v>-0.57479637022265717</v>
      </c>
      <c r="G23" s="257">
        <f t="shared" si="5"/>
        <v>-45526.462026401088</v>
      </c>
    </row>
    <row r="24" spans="1:7" x14ac:dyDescent="0.2">
      <c r="A24" s="97">
        <v>4</v>
      </c>
      <c r="B24" s="93">
        <f t="shared" si="6"/>
        <v>64</v>
      </c>
      <c r="C24" s="1">
        <f t="shared" si="2"/>
        <v>256</v>
      </c>
      <c r="D24" s="9">
        <f>SUM($C$21:C24)</f>
        <v>340</v>
      </c>
      <c r="E24" s="9">
        <f t="shared" si="3"/>
        <v>899.265034121432</v>
      </c>
      <c r="F24" s="9">
        <f t="shared" si="4"/>
        <v>-0.30650878086340599</v>
      </c>
      <c r="G24" s="257">
        <f t="shared" si="5"/>
        <v>-247866.78577594238</v>
      </c>
    </row>
    <row r="25" spans="1:7" x14ac:dyDescent="0.2">
      <c r="A25" s="97">
        <v>5</v>
      </c>
      <c r="B25" s="93">
        <f t="shared" si="6"/>
        <v>256</v>
      </c>
      <c r="C25" s="1">
        <f t="shared" si="2"/>
        <v>1024</v>
      </c>
      <c r="D25" s="9">
        <f>SUM($C$21:C25)</f>
        <v>1364</v>
      </c>
      <c r="E25" s="9">
        <f t="shared" si="3"/>
        <v>3183.2164034160046</v>
      </c>
      <c r="F25" s="9">
        <f t="shared" si="4"/>
        <v>-0.1326585976700824</v>
      </c>
      <c r="G25" s="257">
        <f t="shared" si="5"/>
        <v>-1344211.8829496885</v>
      </c>
    </row>
    <row r="26" spans="1:7" x14ac:dyDescent="0.2">
      <c r="A26" s="97">
        <v>6</v>
      </c>
      <c r="B26" s="93">
        <f t="shared" si="6"/>
        <v>1024</v>
      </c>
      <c r="C26" s="1">
        <f t="shared" si="2"/>
        <v>4096</v>
      </c>
      <c r="D26" s="9">
        <f>SUM($C$21:C26)</f>
        <v>5460</v>
      </c>
      <c r="E26" s="9">
        <f t="shared" si="3"/>
        <v>11808.742037740993</v>
      </c>
      <c r="F26" s="9">
        <f t="shared" si="4"/>
        <v>-5.1084707441530104E-2</v>
      </c>
      <c r="G26" s="257">
        <f t="shared" si="5"/>
        <v>-7123577.9610111024</v>
      </c>
    </row>
    <row r="27" spans="1:7" x14ac:dyDescent="0.2">
      <c r="A27" s="97">
        <v>7</v>
      </c>
      <c r="B27" s="93">
        <f t="shared" si="6"/>
        <v>4096</v>
      </c>
      <c r="C27" s="1">
        <f t="shared" si="2"/>
        <v>16384</v>
      </c>
      <c r="D27" s="9">
        <f>SUM($C$21:C27)</f>
        <v>21844</v>
      </c>
      <c r="E27" s="9">
        <f t="shared" si="3"/>
        <v>44942.315604039672</v>
      </c>
      <c r="F27" s="9">
        <f t="shared" si="4"/>
        <v>-1.8244422138541948E-2</v>
      </c>
      <c r="G27" s="257">
        <f t="shared" si="5"/>
        <v>-36850297.876307592</v>
      </c>
    </row>
    <row r="28" spans="1:7" x14ac:dyDescent="0.2">
      <c r="A28" s="97">
        <v>8</v>
      </c>
      <c r="B28" s="93">
        <f t="shared" si="6"/>
        <v>16384</v>
      </c>
      <c r="C28" s="1">
        <f t="shared" si="2"/>
        <v>65536</v>
      </c>
      <c r="D28" s="9">
        <f>SUM($C$21:C28)</f>
        <v>87380</v>
      </c>
      <c r="E28" s="9">
        <f t="shared" si="3"/>
        <v>173698.7582807354</v>
      </c>
      <c r="F28" s="9">
        <f t="shared" si="4"/>
        <v>-6.1812766516408397E-3</v>
      </c>
      <c r="G28" s="257">
        <f t="shared" si="5"/>
        <v>-186496896.50953853</v>
      </c>
    </row>
    <row r="29" spans="1:7" x14ac:dyDescent="0.2">
      <c r="A29" s="97">
        <v>9</v>
      </c>
      <c r="B29" s="93">
        <f t="shared" si="6"/>
        <v>65536</v>
      </c>
      <c r="C29" s="1">
        <f t="shared" si="2"/>
        <v>262144</v>
      </c>
      <c r="D29" s="9">
        <f>SUM($C$21:C29)</f>
        <v>349524</v>
      </c>
      <c r="E29" s="9">
        <f t="shared" si="3"/>
        <v>678006.20526843425</v>
      </c>
      <c r="F29" s="9">
        <f t="shared" si="4"/>
        <v>-2.0141729189440635E-3</v>
      </c>
      <c r="G29" s="257">
        <f t="shared" si="5"/>
        <v>-925900012.09324849</v>
      </c>
    </row>
    <row r="30" spans="1:7" ht="17" thickBot="1" x14ac:dyDescent="0.25">
      <c r="A30" s="129">
        <v>10</v>
      </c>
      <c r="B30" s="94">
        <f t="shared" si="6"/>
        <v>262144</v>
      </c>
      <c r="C30" s="109">
        <f t="shared" si="2"/>
        <v>1048576</v>
      </c>
      <c r="D30" s="10">
        <f>SUM($C$21:C30)</f>
        <v>1398100</v>
      </c>
      <c r="E30" s="10">
        <f t="shared" si="3"/>
        <v>2664161.6414463636</v>
      </c>
      <c r="F30" s="10">
        <f t="shared" si="4"/>
        <v>-6.3690783488224974E-4</v>
      </c>
      <c r="G30" s="258">
        <f t="shared" si="5"/>
        <v>-4520617203.7345438</v>
      </c>
    </row>
    <row r="31" spans="1:7" ht="17" thickBot="1" x14ac:dyDescent="0.25">
      <c r="A31" s="481" t="s">
        <v>249</v>
      </c>
      <c r="B31" s="481"/>
      <c r="C31" s="481"/>
      <c r="D31" s="481"/>
      <c r="E31" s="481"/>
      <c r="F31" s="481"/>
      <c r="G31" s="481"/>
    </row>
    <row r="32" spans="1:7" ht="17" thickBot="1" x14ac:dyDescent="0.25">
      <c r="A32" s="115" t="s">
        <v>130</v>
      </c>
      <c r="B32" s="116" t="s">
        <v>135</v>
      </c>
      <c r="C32" s="116" t="s">
        <v>134</v>
      </c>
      <c r="D32" s="154" t="s">
        <v>133</v>
      </c>
      <c r="E32" s="363" t="s">
        <v>251</v>
      </c>
      <c r="F32" s="152" t="s">
        <v>252</v>
      </c>
      <c r="G32" s="260" t="s">
        <v>253</v>
      </c>
    </row>
    <row r="33" spans="1:7" x14ac:dyDescent="0.2">
      <c r="A33" s="95">
        <v>1</v>
      </c>
      <c r="B33" s="107">
        <v>1</v>
      </c>
      <c r="C33" s="108">
        <f t="shared" ref="C33:C42" si="7">B33*$O$2</f>
        <v>4</v>
      </c>
      <c r="D33" s="57">
        <f>SUM($C$33:C33)</f>
        <v>4</v>
      </c>
      <c r="E33" s="96">
        <f>D33/(B7-((1-B7)/-X7))</f>
        <v>-13.911177984130642</v>
      </c>
      <c r="F33" s="8">
        <f t="shared" ref="F33:F42" si="8">U7/E33</f>
        <v>1.8491566816496496</v>
      </c>
      <c r="G33" s="259">
        <f>(B7-((1-B7)/-X7))</f>
        <v>-0.28753855385669369</v>
      </c>
    </row>
    <row r="34" spans="1:7" x14ac:dyDescent="0.2">
      <c r="A34" s="97">
        <v>2</v>
      </c>
      <c r="B34" s="93">
        <f>C33</f>
        <v>4</v>
      </c>
      <c r="C34" s="1">
        <f t="shared" si="7"/>
        <v>16</v>
      </c>
      <c r="D34" s="9">
        <f>SUM($C$33:C34)</f>
        <v>20</v>
      </c>
      <c r="E34" s="96">
        <f>D34/(B8-((1-B8)/-X8))</f>
        <v>511.62309317531856</v>
      </c>
      <c r="F34" s="9">
        <f t="shared" si="8"/>
        <v>-0.15449271921274568</v>
      </c>
      <c r="G34" s="259">
        <f t="shared" ref="G34:G42" si="9">(B8-((1-B8)/-X8))</f>
        <v>3.9091276892668669E-2</v>
      </c>
    </row>
    <row r="35" spans="1:7" x14ac:dyDescent="0.2">
      <c r="A35" s="97">
        <v>3</v>
      </c>
      <c r="B35" s="93">
        <f t="shared" ref="B35:B42" si="10">C34</f>
        <v>16</v>
      </c>
      <c r="C35" s="1">
        <f t="shared" si="7"/>
        <v>64</v>
      </c>
      <c r="D35" s="9">
        <f>SUM($C$33:C35)</f>
        <v>84</v>
      </c>
      <c r="E35" s="96">
        <f t="shared" ref="E35:E42" si="11">D35/(B9-((1-B9)/-X9))</f>
        <v>425.62962921743821</v>
      </c>
      <c r="F35" s="9">
        <f t="shared" si="8"/>
        <v>-0.3800643252894792</v>
      </c>
      <c r="G35" s="259">
        <f t="shared" si="9"/>
        <v>0.19735468170870113</v>
      </c>
    </row>
    <row r="36" spans="1:7" x14ac:dyDescent="0.2">
      <c r="A36" s="97">
        <v>4</v>
      </c>
      <c r="B36" s="93">
        <f t="shared" si="10"/>
        <v>64</v>
      </c>
      <c r="C36" s="1">
        <f t="shared" si="7"/>
        <v>256</v>
      </c>
      <c r="D36" s="9">
        <f>SUM($C$33:C36)</f>
        <v>340</v>
      </c>
      <c r="E36" s="96">
        <f t="shared" si="11"/>
        <v>1178.7374020793247</v>
      </c>
      <c r="F36" s="9">
        <f t="shared" si="8"/>
        <v>-0.23383717933733661</v>
      </c>
      <c r="G36" s="259">
        <f t="shared" si="9"/>
        <v>0.28844422803605857</v>
      </c>
    </row>
    <row r="37" spans="1:7" x14ac:dyDescent="0.2">
      <c r="A37" s="97">
        <v>5</v>
      </c>
      <c r="B37" s="93">
        <f t="shared" si="10"/>
        <v>256</v>
      </c>
      <c r="C37" s="1">
        <f t="shared" si="7"/>
        <v>1024</v>
      </c>
      <c r="D37" s="9">
        <f>SUM($C$33:C37)</f>
        <v>1364</v>
      </c>
      <c r="E37" s="96">
        <f t="shared" si="11"/>
        <v>3940.8148682661331</v>
      </c>
      <c r="F37" s="9">
        <f t="shared" si="8"/>
        <v>-0.107155763027093</v>
      </c>
      <c r="G37" s="259">
        <f t="shared" si="9"/>
        <v>0.34612130881452147</v>
      </c>
    </row>
    <row r="38" spans="1:7" x14ac:dyDescent="0.2">
      <c r="A38" s="97">
        <v>6</v>
      </c>
      <c r="B38" s="93">
        <f t="shared" si="10"/>
        <v>1024</v>
      </c>
      <c r="C38" s="1">
        <f t="shared" si="7"/>
        <v>4096</v>
      </c>
      <c r="D38" s="9">
        <f>SUM($C$33:C38)</f>
        <v>5460</v>
      </c>
      <c r="E38" s="96">
        <f t="shared" si="11"/>
        <v>14186.406051559092</v>
      </c>
      <c r="F38" s="9">
        <f t="shared" si="8"/>
        <v>-4.2522829958345908E-2</v>
      </c>
      <c r="G38" s="259">
        <f t="shared" si="9"/>
        <v>0.38487549137929433</v>
      </c>
    </row>
    <row r="39" spans="1:7" x14ac:dyDescent="0.2">
      <c r="A39" s="97">
        <v>7</v>
      </c>
      <c r="B39" s="93">
        <f t="shared" si="10"/>
        <v>4096</v>
      </c>
      <c r="C39" s="1">
        <f t="shared" si="7"/>
        <v>16384</v>
      </c>
      <c r="D39" s="9">
        <f>SUM($C$33:C39)</f>
        <v>21844</v>
      </c>
      <c r="E39" s="96">
        <f t="shared" si="11"/>
        <v>53024.039593905291</v>
      </c>
      <c r="F39" s="9">
        <f t="shared" si="8"/>
        <v>-1.5463676174870829E-2</v>
      </c>
      <c r="G39" s="259">
        <f t="shared" si="9"/>
        <v>0.41196408586174188</v>
      </c>
    </row>
    <row r="40" spans="1:7" x14ac:dyDescent="0.2">
      <c r="A40" s="97">
        <v>8</v>
      </c>
      <c r="B40" s="93">
        <f t="shared" si="10"/>
        <v>16384</v>
      </c>
      <c r="C40" s="1">
        <f t="shared" si="7"/>
        <v>65536</v>
      </c>
      <c r="D40" s="9">
        <f>SUM($C$33:C40)</f>
        <v>87380</v>
      </c>
      <c r="E40" s="96">
        <f>D40/(B14-((1-B14)/-X14))</f>
        <v>202537.9135779842</v>
      </c>
      <c r="F40" s="9">
        <f t="shared" si="8"/>
        <v>-5.3011313290057729E-3</v>
      </c>
      <c r="G40" s="259">
        <f t="shared" si="9"/>
        <v>0.43142539812110603</v>
      </c>
    </row>
    <row r="41" spans="1:7" x14ac:dyDescent="0.2">
      <c r="A41" s="97">
        <v>9</v>
      </c>
      <c r="B41" s="93">
        <f t="shared" si="10"/>
        <v>65536</v>
      </c>
      <c r="C41" s="1">
        <f t="shared" si="7"/>
        <v>262144</v>
      </c>
      <c r="D41" s="9">
        <f>SUM($C$33:C41)</f>
        <v>349524</v>
      </c>
      <c r="E41" s="96">
        <f t="shared" si="11"/>
        <v>784241.18847010448</v>
      </c>
      <c r="F41" s="9">
        <f t="shared" si="8"/>
        <v>-1.7413287616170239E-3</v>
      </c>
      <c r="G41" s="259">
        <f t="shared" si="9"/>
        <v>0.44568431898081057</v>
      </c>
    </row>
    <row r="42" spans="1:7" ht="17" thickBot="1" x14ac:dyDescent="0.25">
      <c r="A42" s="129">
        <v>10</v>
      </c>
      <c r="B42" s="94">
        <f t="shared" si="10"/>
        <v>262144</v>
      </c>
      <c r="C42" s="109">
        <f t="shared" si="7"/>
        <v>1048576</v>
      </c>
      <c r="D42" s="10">
        <f>SUM($C$33:C42)</f>
        <v>1398100</v>
      </c>
      <c r="E42" s="364">
        <f t="shared" si="11"/>
        <v>3064110.1150817401</v>
      </c>
      <c r="F42" s="10">
        <f t="shared" si="8"/>
        <v>-5.5377429632116155E-4</v>
      </c>
      <c r="G42" s="259">
        <f t="shared" si="9"/>
        <v>0.45628255757469843</v>
      </c>
    </row>
    <row r="43" spans="1:7" ht="17" thickBot="1" x14ac:dyDescent="0.25"/>
    <row r="44" spans="1:7" ht="17" thickBot="1" x14ac:dyDescent="0.25">
      <c r="A44" s="115" t="s">
        <v>130</v>
      </c>
      <c r="B44" s="116" t="s">
        <v>135</v>
      </c>
      <c r="C44" s="116" t="s">
        <v>134</v>
      </c>
      <c r="D44" s="154" t="s">
        <v>133</v>
      </c>
      <c r="E44" s="151" t="s">
        <v>146</v>
      </c>
      <c r="F44" s="152" t="s">
        <v>147</v>
      </c>
      <c r="G44" s="260" t="s">
        <v>46</v>
      </c>
    </row>
    <row r="45" spans="1:7" x14ac:dyDescent="0.2">
      <c r="A45" s="95">
        <v>1</v>
      </c>
      <c r="B45" s="107">
        <v>1</v>
      </c>
      <c r="C45" s="108">
        <f t="shared" ref="C45:C54" si="12">B45*$O$2</f>
        <v>4</v>
      </c>
      <c r="D45" s="57">
        <f>SUM(C45:C45)</f>
        <v>4</v>
      </c>
      <c r="E45" s="57">
        <f t="shared" ref="E45:E54" si="13">D45/R7</f>
        <v>-31.914845027994744</v>
      </c>
      <c r="F45" s="8">
        <f t="shared" ref="F45:F54" si="14">U7/E45</f>
        <v>0.80601825565527285</v>
      </c>
      <c r="G45" s="256">
        <f>E45*U7</f>
        <v>820.97580495925206</v>
      </c>
    </row>
    <row r="46" spans="1:7" x14ac:dyDescent="0.2">
      <c r="A46" s="97">
        <v>2</v>
      </c>
      <c r="B46" s="93">
        <f t="shared" ref="B46:B54" si="15">B45*$O$2*2</f>
        <v>8</v>
      </c>
      <c r="C46" s="1">
        <f t="shared" si="12"/>
        <v>32</v>
      </c>
      <c r="D46" s="9">
        <f>SUM($C$45:C46)</f>
        <v>36</v>
      </c>
      <c r="E46" s="9">
        <f t="shared" si="13"/>
        <v>224.79312506547484</v>
      </c>
      <c r="F46" s="9">
        <f t="shared" si="14"/>
        <v>-0.35162126445668018</v>
      </c>
      <c r="G46" s="257">
        <f t="shared" ref="G46:G54" si="16">E46*U8</f>
        <v>-17768.107829810604</v>
      </c>
    </row>
    <row r="47" spans="1:7" x14ac:dyDescent="0.2">
      <c r="A47" s="97">
        <v>3</v>
      </c>
      <c r="B47" s="93">
        <f t="shared" si="15"/>
        <v>64</v>
      </c>
      <c r="C47" s="1">
        <f t="shared" si="12"/>
        <v>256</v>
      </c>
      <c r="D47" s="9">
        <f>SUM($C$45:C47)</f>
        <v>292</v>
      </c>
      <c r="E47" s="9">
        <f t="shared" si="13"/>
        <v>978.3145388474403</v>
      </c>
      <c r="F47" s="9">
        <f t="shared" si="14"/>
        <v>-0.16535238047501097</v>
      </c>
      <c r="G47" s="257">
        <f t="shared" si="16"/>
        <v>-158258.65371082281</v>
      </c>
    </row>
    <row r="48" spans="1:7" x14ac:dyDescent="0.2">
      <c r="A48" s="97">
        <v>4</v>
      </c>
      <c r="B48" s="93">
        <f t="shared" si="15"/>
        <v>512</v>
      </c>
      <c r="C48" s="1">
        <f t="shared" si="12"/>
        <v>2048</v>
      </c>
      <c r="D48" s="9">
        <f>SUM($C$45:C48)</f>
        <v>2340</v>
      </c>
      <c r="E48" s="9">
        <f t="shared" si="13"/>
        <v>6189.0593524827964</v>
      </c>
      <c r="F48" s="9">
        <f t="shared" si="14"/>
        <v>-4.4535463886135919E-2</v>
      </c>
      <c r="G48" s="257">
        <f t="shared" si="16"/>
        <v>-1705906.7021050153</v>
      </c>
    </row>
    <row r="49" spans="1:7" x14ac:dyDescent="0.2">
      <c r="A49" s="97">
        <v>5</v>
      </c>
      <c r="B49" s="93">
        <f t="shared" si="15"/>
        <v>4096</v>
      </c>
      <c r="C49" s="1">
        <f t="shared" si="12"/>
        <v>16384</v>
      </c>
      <c r="D49" s="9">
        <f>SUM($C$45:C49)</f>
        <v>18724</v>
      </c>
      <c r="E49" s="9">
        <f t="shared" si="13"/>
        <v>43696.879719619697</v>
      </c>
      <c r="F49" s="9">
        <f t="shared" si="14"/>
        <v>-9.6638713534497114E-3</v>
      </c>
      <c r="G49" s="257">
        <f t="shared" si="16"/>
        <v>-18452363.120491177</v>
      </c>
    </row>
    <row r="50" spans="1:7" x14ac:dyDescent="0.2">
      <c r="A50" s="97">
        <v>6</v>
      </c>
      <c r="B50" s="93">
        <f t="shared" si="15"/>
        <v>32768</v>
      </c>
      <c r="C50" s="1">
        <f t="shared" si="12"/>
        <v>131072</v>
      </c>
      <c r="D50" s="9">
        <f>SUM($C$45:C50)</f>
        <v>149796</v>
      </c>
      <c r="E50" s="9">
        <f t="shared" si="13"/>
        <v>323974.78430136445</v>
      </c>
      <c r="F50" s="9">
        <f t="shared" si="14"/>
        <v>-1.8620156922131055E-3</v>
      </c>
      <c r="G50" s="257">
        <f t="shared" si="16"/>
        <v>-195436535.57648703</v>
      </c>
    </row>
    <row r="51" spans="1:7" x14ac:dyDescent="0.2">
      <c r="A51" s="97">
        <v>7</v>
      </c>
      <c r="B51" s="93">
        <f t="shared" si="15"/>
        <v>262144</v>
      </c>
      <c r="C51" s="1">
        <f t="shared" si="12"/>
        <v>1048576</v>
      </c>
      <c r="D51" s="9">
        <f>SUM($C$45:C51)</f>
        <v>1198372</v>
      </c>
      <c r="E51" s="9">
        <f t="shared" si="13"/>
        <v>2465556.337440223</v>
      </c>
      <c r="F51" s="9">
        <f t="shared" si="14"/>
        <v>-3.3256047136808131E-4</v>
      </c>
      <c r="G51" s="257">
        <f t="shared" si="16"/>
        <v>-2021624481.1676655</v>
      </c>
    </row>
    <row r="52" spans="1:7" x14ac:dyDescent="0.2">
      <c r="A52" s="97">
        <v>8</v>
      </c>
      <c r="B52" s="93">
        <f t="shared" si="15"/>
        <v>2097152</v>
      </c>
      <c r="C52" s="1">
        <f t="shared" si="12"/>
        <v>8388608</v>
      </c>
      <c r="D52" s="9">
        <f>SUM($C$45:C52)</f>
        <v>9586980</v>
      </c>
      <c r="E52" s="9">
        <f t="shared" si="13"/>
        <v>19057524.853081308</v>
      </c>
      <c r="F52" s="9">
        <f t="shared" si="14"/>
        <v>-5.6338904829297298E-5</v>
      </c>
      <c r="G52" s="257">
        <f t="shared" si="16"/>
        <v>-20461684789.414234</v>
      </c>
    </row>
    <row r="53" spans="1:7" x14ac:dyDescent="0.2">
      <c r="A53" s="97">
        <v>9</v>
      </c>
      <c r="B53" s="93">
        <f t="shared" si="15"/>
        <v>16777216</v>
      </c>
      <c r="C53" s="1">
        <f t="shared" si="12"/>
        <v>67108864</v>
      </c>
      <c r="D53" s="9">
        <f>SUM($C$45:C53)</f>
        <v>76695844</v>
      </c>
      <c r="E53" s="9">
        <f t="shared" si="13"/>
        <v>148774499.4629834</v>
      </c>
      <c r="F53" s="9">
        <f t="shared" si="14"/>
        <v>-9.179138511351475E-6</v>
      </c>
      <c r="G53" s="257">
        <f t="shared" si="16"/>
        <v>-203169690456.45477</v>
      </c>
    </row>
    <row r="54" spans="1:7" ht="17" thickBot="1" x14ac:dyDescent="0.25">
      <c r="A54" s="129">
        <v>10</v>
      </c>
      <c r="B54" s="94">
        <f t="shared" si="15"/>
        <v>134217728</v>
      </c>
      <c r="C54" s="109">
        <f t="shared" si="12"/>
        <v>536870912</v>
      </c>
      <c r="D54" s="10">
        <f>SUM($C$45:C54)</f>
        <v>613566756</v>
      </c>
      <c r="E54" s="10">
        <f t="shared" si="13"/>
        <v>1169187480.0099282</v>
      </c>
      <c r="F54" s="10">
        <f t="shared" si="14"/>
        <v>-1.4512860014679043E-6</v>
      </c>
      <c r="G54" s="258">
        <f t="shared" si="16"/>
        <v>-1983907040135.3232</v>
      </c>
    </row>
  </sheetData>
  <mergeCells count="2">
    <mergeCell ref="A18:F18"/>
    <mergeCell ref="A31:G31"/>
  </mergeCells>
  <conditionalFormatting sqref="F45:F54">
    <cfRule type="cellIs" dxfId="429" priority="69" operator="equal">
      <formula>MAX($F$45:$F$54)</formula>
    </cfRule>
  </conditionalFormatting>
  <conditionalFormatting sqref="F21:F30">
    <cfRule type="cellIs" dxfId="428" priority="67" operator="equal">
      <formula>MAX($F$21:$F$30)</formula>
    </cfRule>
  </conditionalFormatting>
  <conditionalFormatting sqref="E21:E30">
    <cfRule type="cellIs" dxfId="427" priority="59" stopIfTrue="1" operator="lessThan">
      <formula>0</formula>
    </cfRule>
    <cfRule type="cellIs" dxfId="426" priority="60" operator="equal">
      <formula>MIN($E$21:$E$30)</formula>
    </cfRule>
  </conditionalFormatting>
  <conditionalFormatting sqref="E45:E54">
    <cfRule type="cellIs" dxfId="425" priority="55" stopIfTrue="1" operator="lessThan">
      <formula>0</formula>
    </cfRule>
    <cfRule type="cellIs" dxfId="424" priority="56" operator="equal">
      <formula>MIN($E$45:$E$54)</formula>
    </cfRule>
  </conditionalFormatting>
  <conditionalFormatting sqref="R7:R16">
    <cfRule type="cellIs" dxfId="423" priority="33" operator="lessThanOrEqual">
      <formula>0</formula>
    </cfRule>
    <cfRule type="cellIs" dxfId="422" priority="34" operator="greaterThan">
      <formula>0</formula>
    </cfRule>
  </conditionalFormatting>
  <conditionalFormatting sqref="U7:U16">
    <cfRule type="cellIs" dxfId="421" priority="13" operator="lessThanOrEqual">
      <formula>0</formula>
    </cfRule>
    <cfRule type="cellIs" dxfId="420" priority="14" operator="greaterThan">
      <formula>0</formula>
    </cfRule>
  </conditionalFormatting>
  <conditionalFormatting sqref="S7:T16">
    <cfRule type="cellIs" dxfId="419" priority="5" operator="lessThanOrEqual">
      <formula>0</formula>
    </cfRule>
    <cfRule type="cellIs" dxfId="418" priority="6" operator="greaterThan">
      <formula>0</formula>
    </cfRule>
  </conditionalFormatting>
  <conditionalFormatting sqref="E33:E42">
    <cfRule type="cellIs" dxfId="417" priority="3" stopIfTrue="1" operator="lessThan">
      <formula>0</formula>
    </cfRule>
    <cfRule type="cellIs" dxfId="416" priority="4" operator="equal">
      <formula>MIN($E$33:$E$42)</formula>
    </cfRule>
  </conditionalFormatting>
  <conditionalFormatting sqref="F33:F42">
    <cfRule type="cellIs" dxfId="415" priority="1" operator="lessThanOrEqual">
      <formula>0</formula>
    </cfRule>
    <cfRule type="cellIs" dxfId="414" priority="2" operator="equal">
      <formula>MAX($F$33:$F$42)</formula>
    </cfRule>
  </conditionalFormatting>
  <pageMargins left="0.25" right="0.25" top="0.75" bottom="0.75" header="0.3" footer="0.3"/>
  <pageSetup paperSize="9" scale="69" orientation="portrait" r:id="rId1"/>
  <drawing r:id="rId2"/>
  <legacyDrawing r:id="rId3"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 codeName="Sheet31">
    <pageSetUpPr fitToPage="1"/>
  </sheetPr>
  <dimension ref="A1:X54"/>
  <sheetViews>
    <sheetView topLeftCell="A10" zoomScale="90" zoomScaleNormal="90" workbookViewId="0">
      <selection activeCell="B34" sqref="B34:B42"/>
    </sheetView>
  </sheetViews>
  <sheetFormatPr baseColWidth="10" defaultColWidth="8.6640625" defaultRowHeight="16" x14ac:dyDescent="0.2"/>
  <cols>
    <col min="5" max="5" width="9.1640625" customWidth="1"/>
    <col min="14" max="14" width="5.6640625" bestFit="1" customWidth="1"/>
  </cols>
  <sheetData>
    <row r="1" spans="1:24" x14ac:dyDescent="0.2">
      <c r="C1" t="s">
        <v>93</v>
      </c>
      <c r="D1">
        <f>C2+E2</f>
        <v>1</v>
      </c>
    </row>
    <row r="2" spans="1:24" x14ac:dyDescent="0.2">
      <c r="A2" t="s">
        <v>39</v>
      </c>
      <c r="B2" s="133" t="s">
        <v>122</v>
      </c>
      <c r="C2" s="139">
        <f>Analysis!B27</f>
        <v>0.46124847474265235</v>
      </c>
      <c r="D2" s="133" t="s">
        <v>123</v>
      </c>
      <c r="E2" s="139">
        <f>Analysis!I27</f>
        <v>0.5387515252573476</v>
      </c>
      <c r="F2" s="133" t="s">
        <v>46</v>
      </c>
      <c r="G2" s="139">
        <f>Analysis!S27</f>
        <v>262.64911609161902</v>
      </c>
      <c r="H2" t="s">
        <v>150</v>
      </c>
      <c r="I2" s="153">
        <f>Analysis!T27</f>
        <v>-262.99476654754665</v>
      </c>
      <c r="J2" t="s">
        <v>47</v>
      </c>
      <c r="K2" s="153">
        <f>G2*C2+I2*E2</f>
        <v>-20.542327422425728</v>
      </c>
      <c r="L2" t="s">
        <v>46</v>
      </c>
      <c r="M2" s="160">
        <v>2</v>
      </c>
      <c r="N2" t="s">
        <v>150</v>
      </c>
      <c r="O2" s="160">
        <v>5</v>
      </c>
    </row>
    <row r="4" spans="1:24" x14ac:dyDescent="0.2">
      <c r="A4" t="s">
        <v>120</v>
      </c>
      <c r="B4">
        <f>$C$2</f>
        <v>0.46124847474265235</v>
      </c>
      <c r="C4" t="s">
        <v>121</v>
      </c>
      <c r="D4">
        <f>$E$2</f>
        <v>0.5387515252573476</v>
      </c>
      <c r="E4" t="s">
        <v>46</v>
      </c>
      <c r="F4">
        <f>G2</f>
        <v>262.64911609161902</v>
      </c>
      <c r="G4" t="s">
        <v>150</v>
      </c>
      <c r="H4">
        <f>I2</f>
        <v>-262.99476654754665</v>
      </c>
      <c r="I4" t="s">
        <v>47</v>
      </c>
      <c r="J4">
        <f>B4*F4+D4*H4</f>
        <v>-20.542327422425728</v>
      </c>
    </row>
    <row r="5" spans="1:24" ht="17" thickBot="1" x14ac:dyDescent="0.25"/>
    <row r="6" spans="1:24" ht="17" thickBot="1" x14ac:dyDescent="0.25">
      <c r="A6" s="102"/>
      <c r="B6" s="102">
        <v>1</v>
      </c>
      <c r="C6" s="138">
        <v>0</v>
      </c>
      <c r="D6" s="29">
        <v>-1</v>
      </c>
      <c r="E6" s="19">
        <v>-2</v>
      </c>
      <c r="F6" s="19">
        <v>-3</v>
      </c>
      <c r="G6" s="19">
        <v>-4</v>
      </c>
      <c r="H6" s="19">
        <v>-5</v>
      </c>
      <c r="I6" s="19">
        <v>-6</v>
      </c>
      <c r="J6" s="19">
        <v>-7</v>
      </c>
      <c r="K6" s="19">
        <v>-8</v>
      </c>
      <c r="L6" s="19">
        <v>-9</v>
      </c>
      <c r="M6" s="233">
        <v>-10</v>
      </c>
      <c r="N6" s="103" t="s">
        <v>131</v>
      </c>
      <c r="R6" s="166" t="s">
        <v>48</v>
      </c>
      <c r="S6" s="148" t="s">
        <v>127</v>
      </c>
      <c r="T6" s="149" t="s">
        <v>132</v>
      </c>
      <c r="U6" s="241" t="s">
        <v>47</v>
      </c>
      <c r="V6" s="159" t="s">
        <v>46</v>
      </c>
      <c r="W6" s="152" t="s">
        <v>196</v>
      </c>
      <c r="X6" s="260" t="s">
        <v>250</v>
      </c>
    </row>
    <row r="7" spans="1:24" x14ac:dyDescent="0.2">
      <c r="A7" s="100">
        <v>1</v>
      </c>
      <c r="B7" s="95">
        <f>C7*B4</f>
        <v>0.46124847474265235</v>
      </c>
      <c r="C7" s="95">
        <v>1</v>
      </c>
      <c r="D7" s="22">
        <f>C7*D4</f>
        <v>0.5387515252573476</v>
      </c>
      <c r="E7" s="2"/>
      <c r="F7" s="2"/>
      <c r="G7" s="2"/>
      <c r="H7" s="2"/>
      <c r="I7" s="2"/>
      <c r="J7" s="2"/>
      <c r="K7" s="2"/>
      <c r="L7" s="2"/>
      <c r="M7" s="234"/>
      <c r="N7" s="96">
        <f>B7+D7</f>
        <v>1</v>
      </c>
      <c r="R7" s="265">
        <f>B7-D7</f>
        <v>-7.7503050514695249E-2</v>
      </c>
      <c r="S7" s="266">
        <f>IF(Rules!B23=Rules!D23,SUM(C7)*B4*F4,SUM(C7)*B4*F4*POWER(O2,A7-1))</f>
        <v>121.1465041897651</v>
      </c>
      <c r="T7" s="252">
        <f>IF(Rules!B23=Rules!D23,SUM(C7)*D4*H4,SUM(C7)*D4*H4*POWER(O2,A7-1))</f>
        <v>-141.68883161219082</v>
      </c>
      <c r="U7" s="263">
        <f>S7+T7</f>
        <v>-20.542327422425728</v>
      </c>
      <c r="V7" s="280">
        <f>S7/B4</f>
        <v>262.64911609161902</v>
      </c>
      <c r="W7" s="57">
        <f>T7/D4</f>
        <v>-262.99476654754665</v>
      </c>
      <c r="X7" s="96">
        <f>S7/T7</f>
        <v>-0.85501801949605261</v>
      </c>
    </row>
    <row r="8" spans="1:24" x14ac:dyDescent="0.2">
      <c r="A8" s="98">
        <v>2</v>
      </c>
      <c r="B8" s="97">
        <f>C8*B4</f>
        <v>0.61376905279442218</v>
      </c>
      <c r="C8" s="97">
        <f>1/(1-B4*D4)</f>
        <v>1.3306690133487524</v>
      </c>
      <c r="D8" s="128">
        <f>C8*D4</f>
        <v>0.71689996055433025</v>
      </c>
      <c r="E8" s="1">
        <f>D8*D4</f>
        <v>0.38623094720557777</v>
      </c>
      <c r="F8" s="1"/>
      <c r="G8" s="1"/>
      <c r="H8" s="1"/>
      <c r="I8" s="1"/>
      <c r="J8" s="1"/>
      <c r="K8" s="1"/>
      <c r="L8" s="1"/>
      <c r="M8" s="235"/>
      <c r="N8" s="97">
        <f>B8+E8</f>
        <v>1</v>
      </c>
      <c r="R8" s="267">
        <f>B8-E8</f>
        <v>0.22753810558884441</v>
      </c>
      <c r="S8" s="268">
        <f>IF(Rules!B23=Rules!D23,SUM(C8:D8)*B4*F4,SUM(C8:D8)*B4*F4*POWER(O2,A8-1))</f>
        <v>248.05582327578284</v>
      </c>
      <c r="T8" s="253">
        <f>IF(Rules!B23=Rules!D23,SUM(C8:D8)*D4*H4,SUM(C8:D8)*D4*H4*POWER(O2,A8-1))</f>
        <v>-290.11765555770017</v>
      </c>
      <c r="U8" s="264">
        <f>S8+T8+U7</f>
        <v>-62.604159704343061</v>
      </c>
      <c r="V8" s="93">
        <f>S8/B4</f>
        <v>537.79218113226807</v>
      </c>
      <c r="W8" s="9">
        <f>T8/D4</f>
        <v>-538.4999242816408</v>
      </c>
      <c r="X8" s="97">
        <f t="shared" ref="X8:X16" si="0">S8/T8</f>
        <v>-0.85501801949605283</v>
      </c>
    </row>
    <row r="9" spans="1:24" x14ac:dyDescent="0.2">
      <c r="A9" s="98">
        <v>3</v>
      </c>
      <c r="B9" s="97">
        <f>C9*B4</f>
        <v>0.68911866317491166</v>
      </c>
      <c r="C9" s="97">
        <f>1/(1-D4*B4/(1-D4*B4))</f>
        <v>1.4940291424473469</v>
      </c>
      <c r="D9" s="128">
        <f>C9*D4*C8</f>
        <v>1.0710694332875228</v>
      </c>
      <c r="E9" s="1">
        <f>D9*(D4)</f>
        <v>0.57704029084017583</v>
      </c>
      <c r="F9" s="1">
        <f>E9*D4</f>
        <v>0.31088133682508817</v>
      </c>
      <c r="G9" s="1"/>
      <c r="H9" s="1"/>
      <c r="I9" s="1"/>
      <c r="J9" s="1"/>
      <c r="K9" s="1"/>
      <c r="L9" s="1"/>
      <c r="M9" s="235"/>
      <c r="N9" s="97">
        <f>B9+F9</f>
        <v>0.99999999999999978</v>
      </c>
      <c r="R9" s="267">
        <f>B9-F9</f>
        <v>0.37823732634982349</v>
      </c>
      <c r="S9" s="268">
        <f>IF(Rules!B23=Rules!D23,SUM(C9:E9)*B4*F4,SUM(C9:E9)*B4*F4*POWER(O2,A9-1))</f>
        <v>380.65913936435743</v>
      </c>
      <c r="T9" s="253">
        <f>IF(Rules!B23=Rules!D23,SUM(C9:E9)*D4*H4,SUM(C9:E9)*D4*H4*POWER(O2,A9-1))</f>
        <v>-445.20598476827166</v>
      </c>
      <c r="U9" s="264">
        <f t="shared" ref="U9:U16" si="1">S9+T9+U8</f>
        <v>-127.15100510825729</v>
      </c>
      <c r="V9" s="93">
        <f>S9/B4</f>
        <v>825.2799959430572</v>
      </c>
      <c r="W9" s="9">
        <f>T9/D4</f>
        <v>-826.36607767487681</v>
      </c>
      <c r="X9" s="97">
        <f t="shared" si="0"/>
        <v>-0.85501801949605272</v>
      </c>
    </row>
    <row r="10" spans="1:24" x14ac:dyDescent="0.2">
      <c r="A10" s="98">
        <v>4</v>
      </c>
      <c r="B10" s="97">
        <f>C10*B4</f>
        <v>0.7336120045691108</v>
      </c>
      <c r="C10" s="97">
        <f>1/(1-D4*B4/(1-D4*B4/(1-D4*B4)))</f>
        <v>1.590491990197735</v>
      </c>
      <c r="D10" s="128">
        <f>C10*D4*C9</f>
        <v>1.2802036701090282</v>
      </c>
      <c r="E10" s="1">
        <f>D10*D4*C8</f>
        <v>0.91777796060267114</v>
      </c>
      <c r="F10" s="1">
        <f>E10*D4</f>
        <v>0.49445427612226694</v>
      </c>
      <c r="G10" s="1">
        <f>F10*D4</f>
        <v>0.26638799543088904</v>
      </c>
      <c r="H10" s="1"/>
      <c r="I10" s="1"/>
      <c r="J10" s="1"/>
      <c r="K10" s="1"/>
      <c r="L10" s="1"/>
      <c r="M10" s="235"/>
      <c r="N10" s="97">
        <f>B10+G10</f>
        <v>0.99999999999999978</v>
      </c>
      <c r="R10" s="267">
        <f>B10-G10</f>
        <v>0.46722400913822176</v>
      </c>
      <c r="S10" s="268">
        <f>IF(Rules!B23=Rules!D23,SUM(C10:F10)*B4*F4,SUM(C10:F10)*B4*F4*POWER(O2,A10-1))</f>
        <v>518.86174242221284</v>
      </c>
      <c r="T10" s="253">
        <f>IF(Rules!B23=Rules!D23,SUM(C10:F10)*D4*H4,SUM(C10:F10)*D4*H4*POWER(O2,A10-1))</f>
        <v>-606.84304960967927</v>
      </c>
      <c r="U10" s="264">
        <f t="shared" si="1"/>
        <v>-215.13231229572372</v>
      </c>
      <c r="V10" s="93">
        <f>S10/B4</f>
        <v>1124.9072264395131</v>
      </c>
      <c r="W10" s="9">
        <f>T10/D4</f>
        <v>-1126.3876224198273</v>
      </c>
      <c r="X10" s="97">
        <f t="shared" si="0"/>
        <v>-0.85501801949605272</v>
      </c>
    </row>
    <row r="11" spans="1:24" x14ac:dyDescent="0.2">
      <c r="A11" s="98">
        <v>5</v>
      </c>
      <c r="B11" s="97">
        <f>C11*B4</f>
        <v>0.76268990318677565</v>
      </c>
      <c r="C11" s="97">
        <f>1/(1-D4*B4/(1-D4*B4/(1-D4*B4/(1-D4*B4))))</f>
        <v>1.6535337132817809</v>
      </c>
      <c r="D11" s="128">
        <f>C11*D4*C10</f>
        <v>1.4168799444733378</v>
      </c>
      <c r="E11" s="1">
        <f>D11*D4*C9</f>
        <v>1.1404615151775355</v>
      </c>
      <c r="F11" s="1">
        <f>E11*D4*C8</f>
        <v>0.81759681524450689</v>
      </c>
      <c r="G11" s="1">
        <f>F11*D4</f>
        <v>0.4404815312585279</v>
      </c>
      <c r="H11" s="1">
        <f>G11*D4</f>
        <v>0.23731009681322393</v>
      </c>
      <c r="I11" s="1"/>
      <c r="J11" s="1"/>
      <c r="K11" s="1"/>
      <c r="L11" s="1"/>
      <c r="M11" s="235"/>
      <c r="N11" s="97">
        <f>B11+H11</f>
        <v>0.99999999999999956</v>
      </c>
      <c r="R11" s="267">
        <f>B11-H11</f>
        <v>0.52537980637355175</v>
      </c>
      <c r="S11" s="268">
        <f>IF(Rules!B23=Rules!D23,SUM(C11:G11)*B4*F4,SUM(C11:G11)*B4*F4*POWER(O2,A11-1))</f>
        <v>662.54460045594624</v>
      </c>
      <c r="T11" s="253">
        <f>IF(Rules!B23=Rules!D23,SUM(C11:G11)*D4*H4,SUM(C11:G11)*D4*H4*POWER(O2,A11-1))</f>
        <v>-774.8896343102216</v>
      </c>
      <c r="U11" s="264">
        <f t="shared" si="1"/>
        <v>-327.47734614999911</v>
      </c>
      <c r="V11" s="93">
        <f>S11/B4</f>
        <v>1436.4158078259327</v>
      </c>
      <c r="W11" s="9">
        <f>T11/D4</f>
        <v>-1438.3061541033726</v>
      </c>
      <c r="X11" s="97">
        <f t="shared" si="0"/>
        <v>-0.85501801949605272</v>
      </c>
    </row>
    <row r="12" spans="1:24" x14ac:dyDescent="0.2">
      <c r="A12" s="98">
        <v>6</v>
      </c>
      <c r="B12" s="97">
        <f>C12*B4</f>
        <v>0.78297190242433445</v>
      </c>
      <c r="C12" s="97">
        <f>1/(1-D4*B4/(1-D4*B4/(1-D4*B4/(1-D4*B4/(1-D4*B4)))))</f>
        <v>1.6975056727530287</v>
      </c>
      <c r="D12" s="128">
        <f>C12*D4*C11</f>
        <v>1.5122124211731929</v>
      </c>
      <c r="E12" s="1">
        <f>D12*D4*C10</f>
        <v>1.2957845577223124</v>
      </c>
      <c r="F12" s="1">
        <f>E12*D4*C9</f>
        <v>1.0429905693900869</v>
      </c>
      <c r="G12" s="1">
        <f>F12*D4*C8</f>
        <v>0.74771989805429173</v>
      </c>
      <c r="H12" s="1">
        <f>G12*D4</f>
        <v>0.40283523554201811</v>
      </c>
      <c r="I12" s="1">
        <f>H12*D4</f>
        <v>0.21702809757566513</v>
      </c>
      <c r="J12" s="1"/>
      <c r="K12" s="1"/>
      <c r="L12" s="1"/>
      <c r="M12" s="235"/>
      <c r="N12" s="97">
        <f>B12+I12</f>
        <v>0.99999999999999956</v>
      </c>
      <c r="R12" s="267">
        <f>B12-I12</f>
        <v>0.56594380484866935</v>
      </c>
      <c r="S12" s="268">
        <f>IF(Rules!B23=Rules!D23,SUM(C12:H12)*B4*F4,SUM(C12:H12)*B4*F4*POWER(O2,A12-1))</f>
        <v>811.56628956221959</v>
      </c>
      <c r="T12" s="253">
        <f>IF(Rules!B23=Rules!D23,SUM(C12:H12)*D4*H4,SUM(C12:H12)*D4*H4*POWER(O2,A12-1))</f>
        <v>-949.18033428179263</v>
      </c>
      <c r="U12" s="264">
        <f t="shared" si="1"/>
        <v>-465.09139086957214</v>
      </c>
      <c r="V12" s="93">
        <f>S12/B4</f>
        <v>1759.4991289998793</v>
      </c>
      <c r="W12" s="9">
        <f>T12/D4</f>
        <v>-1761.8146581179401</v>
      </c>
      <c r="X12" s="97">
        <f t="shared" si="0"/>
        <v>-0.85501801949605272</v>
      </c>
    </row>
    <row r="13" spans="1:24" x14ac:dyDescent="0.2">
      <c r="A13" s="98">
        <v>7</v>
      </c>
      <c r="B13" s="97">
        <f>C13*B4</f>
        <v>0.79776938630895533</v>
      </c>
      <c r="C13" s="97">
        <f>1/(1-D4*B4/(1-D4*B4/(1-D4*B4/(1-D4*B4/(1-D4*B4/(1-D4*B4))))))</f>
        <v>1.7295870447139374</v>
      </c>
      <c r="D13" s="128">
        <f>C13*D4*C12</f>
        <v>1.5817657611139009</v>
      </c>
      <c r="E13" s="1">
        <f>D13*D4*C11</f>
        <v>1.4091062373085332</v>
      </c>
      <c r="F13" s="1">
        <f>E13*D4*C10</f>
        <v>1.2074349323741405</v>
      </c>
      <c r="G13" s="1">
        <f>F13*D4*C9</f>
        <v>0.97187703010754978</v>
      </c>
      <c r="H13" s="1">
        <f>G13*D4*C8</f>
        <v>0.69673860454776204</v>
      </c>
      <c r="I13" s="1">
        <f>H13*D4</f>
        <v>0.37536898590578271</v>
      </c>
      <c r="J13" s="1">
        <f>I13*D4</f>
        <v>0.20223061369104425</v>
      </c>
      <c r="K13" s="1"/>
      <c r="L13" s="1"/>
      <c r="M13" s="235"/>
      <c r="N13" s="97">
        <f>B13+J13</f>
        <v>0.99999999999999956</v>
      </c>
      <c r="R13" s="267">
        <f>B13-J13</f>
        <v>0.59553877261791111</v>
      </c>
      <c r="S13" s="268">
        <f>IF(Rules!B23=Rules!D23,SUM(C13:I13)*B4*F4,SUM(C13:I13)*B4*F4*POWER(O2,A13-1))</f>
        <v>965.76522373928765</v>
      </c>
      <c r="T13" s="253">
        <f>IF(Rules!B23=Rules!D23,SUM(C13:I13)*D4*H4,SUM(C13:I13)*D4*H4*POWER(O2,A13-1))</f>
        <v>-1129.526164031618</v>
      </c>
      <c r="U13" s="264">
        <f t="shared" si="1"/>
        <v>-628.8523311619025</v>
      </c>
      <c r="V13" s="93">
        <f>S13/B4</f>
        <v>2093.8068668479045</v>
      </c>
      <c r="W13" s="9">
        <f>T13/D4</f>
        <v>-2096.562350319236</v>
      </c>
      <c r="X13" s="97">
        <f t="shared" si="0"/>
        <v>-0.85501801949605272</v>
      </c>
    </row>
    <row r="14" spans="1:24" x14ac:dyDescent="0.2">
      <c r="A14" s="98">
        <v>8</v>
      </c>
      <c r="B14" s="97">
        <f>C14*B4</f>
        <v>0.80892327076146797</v>
      </c>
      <c r="C14" s="97">
        <f>1/(1-D4*B4/(1-D4*B4/(1-D4*B4/(1-D4*B4/(1-D4*B4/(1-D4*B4/(1-D4*B4)))))))</f>
        <v>1.7537689879902503</v>
      </c>
      <c r="D14" s="128">
        <f>C14*D4*C13</f>
        <v>1.6341929117723502</v>
      </c>
      <c r="E14" s="1">
        <f>D14*D4*C12</f>
        <v>1.4945246050475944</v>
      </c>
      <c r="F14" s="1">
        <f>E14*D4*C11</f>
        <v>1.3313879934413317</v>
      </c>
      <c r="G14" s="1">
        <f>F14*D4*C10</f>
        <v>1.140839724686131</v>
      </c>
      <c r="H14" s="1">
        <f>G14*D4*C9</f>
        <v>0.91827384957014679</v>
      </c>
      <c r="I14" s="1">
        <f>H14*D4*C8</f>
        <v>0.6583104865349112</v>
      </c>
      <c r="J14" s="1">
        <f>I14*D4</f>
        <v>0.35466577871359001</v>
      </c>
      <c r="K14" s="1">
        <f>J14*D4</f>
        <v>0.19107672923853153</v>
      </c>
      <c r="L14" s="1"/>
      <c r="M14" s="235"/>
      <c r="N14" s="97">
        <f>B14+K14</f>
        <v>0.99999999999999956</v>
      </c>
      <c r="R14" s="267">
        <f>B14-K14</f>
        <v>0.61784654152293639</v>
      </c>
      <c r="S14" s="268">
        <f>IF(Rules!B23=Rules!D23,SUM(C14:J14)*B4*F4,SUM(C14:J14)*B4*F4*POWER(O2,A14-1))</f>
        <v>1124.9621175500038</v>
      </c>
      <c r="T14" s="253">
        <f>IF(Rules!B23=Rules!D23,SUM(C14:J14)*D4*H4,SUM(C14:J14)*D4*H4*POWER(O2,A14-1))</f>
        <v>-1315.7174374091621</v>
      </c>
      <c r="U14" s="264">
        <f t="shared" si="1"/>
        <v>-819.60765102106086</v>
      </c>
      <c r="V14" s="93">
        <f>S14/B4</f>
        <v>2438.9503253699904</v>
      </c>
      <c r="W14" s="9">
        <f>T14/D4</f>
        <v>-2442.1600231770631</v>
      </c>
      <c r="X14" s="97">
        <f t="shared" si="0"/>
        <v>-0.85501801949605294</v>
      </c>
    </row>
    <row r="15" spans="1:24" x14ac:dyDescent="0.2">
      <c r="A15" s="98">
        <v>9</v>
      </c>
      <c r="B15" s="97">
        <f>C15*B4</f>
        <v>0.81753906971907153</v>
      </c>
      <c r="C15" s="97">
        <f>1/(1-D4*B4/(1-D4*B4/(1-D4*B4/(1-D4*B4/(1-D4*B4/(1-D4*B4/(1-D4*B4/(1-D4*B4))))))))</f>
        <v>1.7724482886912676</v>
      </c>
      <c r="D15" s="128">
        <f>C15*D4*C14</f>
        <v>1.6746901745794283</v>
      </c>
      <c r="E15" s="1">
        <f>D15*D4*C13</f>
        <v>1.5605058770304334</v>
      </c>
      <c r="F15" s="1">
        <f>E15*D4*C12</f>
        <v>1.4271353233407278</v>
      </c>
      <c r="G15" s="1">
        <f>F15*D4*C11</f>
        <v>1.2713546689660211</v>
      </c>
      <c r="H15" s="1">
        <f>G15*D4*C10</f>
        <v>1.0893983704724883</v>
      </c>
      <c r="I15" s="1">
        <f>H15*D4*C9</f>
        <v>0.87686816449562055</v>
      </c>
      <c r="J15" s="1">
        <f>I15*D4*C8</f>
        <v>0.62862675253825828</v>
      </c>
      <c r="K15" s="1">
        <f>J15*D4</f>
        <v>0.33867362174755983</v>
      </c>
      <c r="L15" s="1">
        <f>K15*D4</f>
        <v>0.18246093028092786</v>
      </c>
      <c r="M15" s="235"/>
      <c r="N15" s="97">
        <f>B15+L15</f>
        <v>0.99999999999999933</v>
      </c>
      <c r="R15" s="267">
        <f>B15-L15</f>
        <v>0.63507813943814373</v>
      </c>
      <c r="S15" s="268">
        <f>IF(Rules!B23=Rules!D23,SUM(C15:K15)*B4*F4,SUM(C15:K15)*B4*F4*POWER(O2,A15-1))</f>
        <v>1288.9626110750598</v>
      </c>
      <c r="T15" s="253">
        <f>IF(Rules!B23=Rules!D23,SUM(C15:K15)*D4*H4,SUM(C15:K15)*D4*H4*POWER(O2,A15-1))</f>
        <v>-1507.5268376621746</v>
      </c>
      <c r="U15" s="264">
        <f t="shared" si="1"/>
        <v>-1038.1718776081757</v>
      </c>
      <c r="V15" s="93">
        <f>S15/B4</f>
        <v>2794.5081266539037</v>
      </c>
      <c r="W15" s="9">
        <f>T15/D4</f>
        <v>-2798.1857442390874</v>
      </c>
      <c r="X15" s="97">
        <f t="shared" si="0"/>
        <v>-0.85501801949605272</v>
      </c>
    </row>
    <row r="16" spans="1:24" ht="17" thickBot="1" x14ac:dyDescent="0.25">
      <c r="A16" s="99">
        <v>10</v>
      </c>
      <c r="B16" s="129">
        <f>C16*B4</f>
        <v>0.8243210107962986</v>
      </c>
      <c r="C16" s="129">
        <f>1/(1-D4*B4/(1-D4*B4/(1-D4*B4/(1-D4*B4/(1-D4*B4/(1-D4*B4/(1-D4*B4/(1-D4*B4/(1-D4*B4)))))))))</f>
        <v>1.7871517326018647</v>
      </c>
      <c r="D16" s="137">
        <f>C16*D4*C15</f>
        <v>1.7065676651636534</v>
      </c>
      <c r="E16" s="109">
        <f>D16*D4*C14</f>
        <v>1.6124431495910005</v>
      </c>
      <c r="F16" s="109">
        <f>E16*D4*C13</f>
        <v>1.5025029999630404</v>
      </c>
      <c r="G16" s="109">
        <f>F16*D4*C12</f>
        <v>1.3740897334863731</v>
      </c>
      <c r="H16" s="109">
        <f>G16*D4*C11</f>
        <v>1.2240993335914307</v>
      </c>
      <c r="I16" s="109">
        <f>H16*D4*C10</f>
        <v>1.0489062193758334</v>
      </c>
      <c r="J16" s="109">
        <f>I16*D4*C9</f>
        <v>0.84427560774964006</v>
      </c>
      <c r="K16" s="109">
        <f>J16*D4*C8</f>
        <v>0.60526114989270008</v>
      </c>
      <c r="L16" s="109">
        <f>K16*D4</f>
        <v>0.32608536768370827</v>
      </c>
      <c r="M16" s="237">
        <f>L16*D4</f>
        <v>0.17567898920370084</v>
      </c>
      <c r="N16" s="129">
        <f>B16+M16</f>
        <v>0.99999999999999944</v>
      </c>
      <c r="R16" s="269">
        <f>B16-M16</f>
        <v>0.64864202159259776</v>
      </c>
      <c r="S16" s="270">
        <f>IF(Rules!B23=Rules!D23,SUM(C16:L16)*B4*F4,SUM(C16:L16)*B4*F4*POWER(O2,A16-1))</f>
        <v>1457.5599860631853</v>
      </c>
      <c r="T16" s="254">
        <f>IF(Rules!B23=Rules!D23,SUM(C16:L16)*D4*H4,SUM(C16:L16)*D4*H4*POWER(O2,A16-1))</f>
        <v>-1704.7125941535951</v>
      </c>
      <c r="U16" s="264">
        <f t="shared" si="1"/>
        <v>-1285.3244856985855</v>
      </c>
      <c r="V16" s="94">
        <f>S16/B4</f>
        <v>3160.032099567185</v>
      </c>
      <c r="W16" s="10">
        <f>T16/D4</f>
        <v>-3164.1907525724373</v>
      </c>
      <c r="X16" s="129">
        <f t="shared" si="0"/>
        <v>-0.85501801949605283</v>
      </c>
    </row>
    <row r="18" spans="1:7" x14ac:dyDescent="0.2">
      <c r="A18" s="436" t="s">
        <v>183</v>
      </c>
      <c r="B18" s="436"/>
      <c r="C18" s="436"/>
      <c r="D18" s="436"/>
      <c r="E18" s="436"/>
      <c r="F18" s="436"/>
    </row>
    <row r="19" spans="1:7" ht="17" thickBot="1" x14ac:dyDescent="0.25"/>
    <row r="20" spans="1:7" ht="17" thickBot="1" x14ac:dyDescent="0.25">
      <c r="A20" s="29" t="s">
        <v>130</v>
      </c>
      <c r="B20" s="19" t="s">
        <v>135</v>
      </c>
      <c r="C20" s="19" t="s">
        <v>134</v>
      </c>
      <c r="D20" s="19" t="s">
        <v>133</v>
      </c>
      <c r="E20" s="151" t="s">
        <v>146</v>
      </c>
      <c r="F20" s="152" t="s">
        <v>147</v>
      </c>
      <c r="G20" s="150" t="s">
        <v>46</v>
      </c>
    </row>
    <row r="21" spans="1:7" x14ac:dyDescent="0.2">
      <c r="A21" s="95">
        <v>1</v>
      </c>
      <c r="B21" s="107">
        <v>1</v>
      </c>
      <c r="C21" s="108">
        <f t="shared" ref="C21:C30" si="2">B21*$O$2</f>
        <v>5</v>
      </c>
      <c r="D21" s="57">
        <f>SUM($C$21:C21)</f>
        <v>5</v>
      </c>
      <c r="E21" s="57">
        <f t="shared" ref="E21:E30" si="3">D21/R7</f>
        <v>-64.513589681892029</v>
      </c>
      <c r="F21" s="8">
        <f t="shared" ref="F21:F30" si="4">U7/E21</f>
        <v>0.31841860798193411</v>
      </c>
      <c r="G21" s="256">
        <f>E21*U7</f>
        <v>1325.2592824414521</v>
      </c>
    </row>
    <row r="22" spans="1:7" x14ac:dyDescent="0.2">
      <c r="A22" s="97">
        <v>2</v>
      </c>
      <c r="B22" s="93">
        <f>C21</f>
        <v>5</v>
      </c>
      <c r="C22" s="1">
        <f t="shared" si="2"/>
        <v>25</v>
      </c>
      <c r="D22" s="9">
        <f>SUM($C$21:C22)</f>
        <v>30</v>
      </c>
      <c r="E22" s="9">
        <f t="shared" si="3"/>
        <v>131.8460480382536</v>
      </c>
      <c r="F22" s="9">
        <f t="shared" si="4"/>
        <v>-0.47482773003692302</v>
      </c>
      <c r="G22" s="257">
        <f t="shared" ref="G22:G30" si="5">E22*U8</f>
        <v>-8254.1110477733164</v>
      </c>
    </row>
    <row r="23" spans="1:7" x14ac:dyDescent="0.2">
      <c r="A23" s="97">
        <v>3</v>
      </c>
      <c r="B23" s="93">
        <f t="shared" ref="B23:B30" si="6">C22</f>
        <v>25</v>
      </c>
      <c r="C23" s="1">
        <f t="shared" si="2"/>
        <v>125</v>
      </c>
      <c r="D23" s="9">
        <f>SUM($C$21:C23)</f>
        <v>155</v>
      </c>
      <c r="E23" s="9">
        <f t="shared" si="3"/>
        <v>409.79562090242746</v>
      </c>
      <c r="F23" s="9">
        <f t="shared" si="4"/>
        <v>-0.31027907235380636</v>
      </c>
      <c r="G23" s="257">
        <f t="shared" si="5"/>
        <v>-52105.925086706025</v>
      </c>
    </row>
    <row r="24" spans="1:7" x14ac:dyDescent="0.2">
      <c r="A24" s="97">
        <v>4</v>
      </c>
      <c r="B24" s="93">
        <f t="shared" si="6"/>
        <v>125</v>
      </c>
      <c r="C24" s="1">
        <f t="shared" si="2"/>
        <v>625</v>
      </c>
      <c r="D24" s="9">
        <f>SUM($C$21:C24)</f>
        <v>780</v>
      </c>
      <c r="E24" s="9">
        <f t="shared" si="3"/>
        <v>1669.4347566570532</v>
      </c>
      <c r="F24" s="9">
        <f t="shared" si="4"/>
        <v>-0.12886536082818462</v>
      </c>
      <c r="G24" s="257">
        <f t="shared" si="5"/>
        <v>-359149.35942648072</v>
      </c>
    </row>
    <row r="25" spans="1:7" x14ac:dyDescent="0.2">
      <c r="A25" s="97">
        <v>5</v>
      </c>
      <c r="B25" s="93">
        <f t="shared" si="6"/>
        <v>625</v>
      </c>
      <c r="C25" s="1">
        <f t="shared" si="2"/>
        <v>3125</v>
      </c>
      <c r="D25" s="9">
        <f>SUM($C$21:C25)</f>
        <v>3905</v>
      </c>
      <c r="E25" s="9">
        <f t="shared" si="3"/>
        <v>7432.7181072191706</v>
      </c>
      <c r="F25" s="9">
        <f t="shared" si="4"/>
        <v>-4.4058894932653296E-2</v>
      </c>
      <c r="G25" s="257">
        <f t="shared" si="5"/>
        <v>-2434046.8004331784</v>
      </c>
    </row>
    <row r="26" spans="1:7" x14ac:dyDescent="0.2">
      <c r="A26" s="97">
        <v>6</v>
      </c>
      <c r="B26" s="93">
        <f t="shared" si="6"/>
        <v>3125</v>
      </c>
      <c r="C26" s="1">
        <f t="shared" si="2"/>
        <v>15625</v>
      </c>
      <c r="D26" s="9">
        <f>SUM($C$21:C26)</f>
        <v>19530</v>
      </c>
      <c r="E26" s="9">
        <f t="shared" si="3"/>
        <v>34508.726542597688</v>
      </c>
      <c r="F26" s="9">
        <f t="shared" si="4"/>
        <v>-1.347750083722915E-2</v>
      </c>
      <c r="G26" s="257">
        <f t="shared" si="5"/>
        <v>-16049711.62483448</v>
      </c>
    </row>
    <row r="27" spans="1:7" x14ac:dyDescent="0.2">
      <c r="A27" s="97">
        <v>7</v>
      </c>
      <c r="B27" s="93">
        <f t="shared" si="6"/>
        <v>15625</v>
      </c>
      <c r="C27" s="1">
        <f t="shared" si="2"/>
        <v>78125</v>
      </c>
      <c r="D27" s="9">
        <f>SUM($C$21:C27)</f>
        <v>97655</v>
      </c>
      <c r="E27" s="9">
        <f t="shared" si="3"/>
        <v>163977.56869921551</v>
      </c>
      <c r="F27" s="9">
        <f t="shared" si="4"/>
        <v>-3.8349899693622606E-3</v>
      </c>
      <c r="G27" s="257">
        <f t="shared" si="5"/>
        <v>-103117676.33476269</v>
      </c>
    </row>
    <row r="28" spans="1:7" x14ac:dyDescent="0.2">
      <c r="A28" s="97">
        <v>8</v>
      </c>
      <c r="B28" s="93">
        <f t="shared" si="6"/>
        <v>78125</v>
      </c>
      <c r="C28" s="1">
        <f t="shared" si="2"/>
        <v>390625</v>
      </c>
      <c r="D28" s="9">
        <f>SUM($C$21:C28)</f>
        <v>488280</v>
      </c>
      <c r="E28" s="9">
        <f t="shared" si="3"/>
        <v>790293.32881986117</v>
      </c>
      <c r="F28" s="9">
        <f t="shared" si="4"/>
        <v>-1.0370929642604658E-3</v>
      </c>
      <c r="G28" s="257">
        <f t="shared" si="5"/>
        <v>-647730458.85166132</v>
      </c>
    </row>
    <row r="29" spans="1:7" x14ac:dyDescent="0.2">
      <c r="A29" s="97">
        <v>9</v>
      </c>
      <c r="B29" s="93">
        <f t="shared" si="6"/>
        <v>390625</v>
      </c>
      <c r="C29" s="1">
        <f t="shared" si="2"/>
        <v>1953125</v>
      </c>
      <c r="D29" s="9">
        <f>SUM($C$21:C29)</f>
        <v>2441405</v>
      </c>
      <c r="E29" s="9">
        <f t="shared" si="3"/>
        <v>3844259.2310922891</v>
      </c>
      <c r="F29" s="9">
        <f t="shared" si="4"/>
        <v>-2.7005771858761842E-4</v>
      </c>
      <c r="G29" s="257">
        <f t="shared" si="5"/>
        <v>-3991001823.9556437</v>
      </c>
    </row>
    <row r="30" spans="1:7" ht="17" thickBot="1" x14ac:dyDescent="0.25">
      <c r="A30" s="129">
        <v>10</v>
      </c>
      <c r="B30" s="94">
        <f t="shared" si="6"/>
        <v>1953125</v>
      </c>
      <c r="C30" s="109">
        <f t="shared" si="2"/>
        <v>9765625</v>
      </c>
      <c r="D30" s="10">
        <f>SUM($C$21:C30)</f>
        <v>12207030</v>
      </c>
      <c r="E30" s="10">
        <f t="shared" si="3"/>
        <v>18819363.522006057</v>
      </c>
      <c r="F30" s="10">
        <f t="shared" si="4"/>
        <v>-6.8297978525980242E-5</v>
      </c>
      <c r="G30" s="258">
        <f t="shared" si="5"/>
        <v>-24188988740.097157</v>
      </c>
    </row>
    <row r="31" spans="1:7" ht="17" thickBot="1" x14ac:dyDescent="0.25">
      <c r="A31" s="481" t="s">
        <v>249</v>
      </c>
      <c r="B31" s="481"/>
      <c r="C31" s="481"/>
      <c r="D31" s="481"/>
      <c r="E31" s="481"/>
      <c r="F31" s="481"/>
      <c r="G31" s="481"/>
    </row>
    <row r="32" spans="1:7" ht="17" thickBot="1" x14ac:dyDescent="0.25">
      <c r="A32" s="115" t="s">
        <v>130</v>
      </c>
      <c r="B32" s="116" t="s">
        <v>135</v>
      </c>
      <c r="C32" s="116" t="s">
        <v>134</v>
      </c>
      <c r="D32" s="154" t="s">
        <v>133</v>
      </c>
      <c r="E32" s="363" t="s">
        <v>251</v>
      </c>
      <c r="F32" s="152" t="s">
        <v>252</v>
      </c>
      <c r="G32" s="260" t="s">
        <v>253</v>
      </c>
    </row>
    <row r="33" spans="1:7" x14ac:dyDescent="0.2">
      <c r="A33" s="95">
        <v>1</v>
      </c>
      <c r="B33" s="107">
        <v>1</v>
      </c>
      <c r="C33" s="108">
        <f t="shared" ref="C33:C42" si="7">B33*$O$2</f>
        <v>5</v>
      </c>
      <c r="D33" s="57">
        <f>SUM($C$33:C33)</f>
        <v>5</v>
      </c>
      <c r="E33" s="96">
        <f>D33/(B7-((1-B7)/-X7))</f>
        <v>-29.610856170940764</v>
      </c>
      <c r="F33" s="8">
        <f t="shared" ref="F33:F42" si="8">U7/E33</f>
        <v>0.69374310907583192</v>
      </c>
      <c r="G33" s="259">
        <f>(B7-((1-B7)/-X7))</f>
        <v>-0.16885698850230663</v>
      </c>
    </row>
    <row r="34" spans="1:7" x14ac:dyDescent="0.2">
      <c r="A34" s="97">
        <v>2</v>
      </c>
      <c r="B34" s="93">
        <f>C33</f>
        <v>5</v>
      </c>
      <c r="C34" s="1">
        <f t="shared" si="7"/>
        <v>25</v>
      </c>
      <c r="D34" s="9">
        <f>SUM($C$33:C34)</f>
        <v>30</v>
      </c>
      <c r="E34" s="96">
        <f>D34/(B8-((1-B8)/-X8))</f>
        <v>185.13207850679169</v>
      </c>
      <c r="F34" s="9">
        <f t="shared" si="8"/>
        <v>-0.33815943843598334</v>
      </c>
      <c r="G34" s="259">
        <f t="shared" ref="G34:G42" si="9">(B8-((1-B8)/-X8))</f>
        <v>0.16204647104904313</v>
      </c>
    </row>
    <row r="35" spans="1:7" x14ac:dyDescent="0.2">
      <c r="A35" s="97">
        <v>3</v>
      </c>
      <c r="B35" s="93">
        <f t="shared" ref="B35:B42" si="10">C34</f>
        <v>25</v>
      </c>
      <c r="C35" s="1">
        <f t="shared" si="7"/>
        <v>125</v>
      </c>
      <c r="D35" s="9">
        <f>SUM($C$33:C35)</f>
        <v>155</v>
      </c>
      <c r="E35" s="96">
        <f t="shared" ref="E35:E42" si="11">D35/(B9-((1-B9)/-X9))</f>
        <v>476.15767411391289</v>
      </c>
      <c r="F35" s="9">
        <f t="shared" si="8"/>
        <v>-0.26703550529742909</v>
      </c>
      <c r="G35" s="259">
        <f t="shared" si="9"/>
        <v>0.32552242340405668</v>
      </c>
    </row>
    <row r="36" spans="1:7" x14ac:dyDescent="0.2">
      <c r="A36" s="97">
        <v>4</v>
      </c>
      <c r="B36" s="93">
        <f t="shared" si="10"/>
        <v>125</v>
      </c>
      <c r="C36" s="1">
        <f t="shared" si="7"/>
        <v>625</v>
      </c>
      <c r="D36" s="9">
        <f>SUM($C$33:C36)</f>
        <v>780</v>
      </c>
      <c r="E36" s="96">
        <f t="shared" si="11"/>
        <v>1848.1062167947498</v>
      </c>
      <c r="F36" s="9">
        <f t="shared" si="8"/>
        <v>-0.11640689822949514</v>
      </c>
      <c r="G36" s="259">
        <f t="shared" si="9"/>
        <v>0.42205366385963877</v>
      </c>
    </row>
    <row r="37" spans="1:7" x14ac:dyDescent="0.2">
      <c r="A37" s="97">
        <v>5</v>
      </c>
      <c r="B37" s="93">
        <f t="shared" si="10"/>
        <v>625</v>
      </c>
      <c r="C37" s="1">
        <f t="shared" si="7"/>
        <v>3125</v>
      </c>
      <c r="D37" s="9">
        <f>SUM($C$33:C37)</f>
        <v>3905</v>
      </c>
      <c r="E37" s="96">
        <f t="shared" si="11"/>
        <v>8049.2215129921569</v>
      </c>
      <c r="F37" s="9">
        <f t="shared" si="8"/>
        <v>-4.0684350110308388E-2</v>
      </c>
      <c r="G37" s="259">
        <f t="shared" si="9"/>
        <v>0.48514008388227159</v>
      </c>
    </row>
    <row r="38" spans="1:7" x14ac:dyDescent="0.2">
      <c r="A38" s="97">
        <v>6</v>
      </c>
      <c r="B38" s="93">
        <f t="shared" si="10"/>
        <v>3125</v>
      </c>
      <c r="C38" s="1">
        <f t="shared" si="7"/>
        <v>15625</v>
      </c>
      <c r="D38" s="9">
        <f>SUM($C$33:C38)</f>
        <v>19530</v>
      </c>
      <c r="E38" s="96">
        <f t="shared" si="11"/>
        <v>36908.722009648496</v>
      </c>
      <c r="F38" s="9">
        <f t="shared" si="8"/>
        <v>-1.2601124220664976E-2</v>
      </c>
      <c r="G38" s="259">
        <f t="shared" si="9"/>
        <v>0.5291432197217385</v>
      </c>
    </row>
    <row r="39" spans="1:7" x14ac:dyDescent="0.2">
      <c r="A39" s="97">
        <v>7</v>
      </c>
      <c r="B39" s="93">
        <f t="shared" si="10"/>
        <v>15625</v>
      </c>
      <c r="C39" s="1">
        <f t="shared" si="7"/>
        <v>78125</v>
      </c>
      <c r="D39" s="9">
        <f>SUM($C$33:C39)</f>
        <v>97655</v>
      </c>
      <c r="E39" s="96">
        <f t="shared" si="11"/>
        <v>173996.37105642751</v>
      </c>
      <c r="F39" s="9">
        <f t="shared" si="8"/>
        <v>-3.6141692343569852E-3</v>
      </c>
      <c r="G39" s="259">
        <f t="shared" si="9"/>
        <v>0.56124733755700118</v>
      </c>
    </row>
    <row r="40" spans="1:7" x14ac:dyDescent="0.2">
      <c r="A40" s="97">
        <v>8</v>
      </c>
      <c r="B40" s="93">
        <f t="shared" si="10"/>
        <v>78125</v>
      </c>
      <c r="C40" s="1">
        <f t="shared" si="7"/>
        <v>390625</v>
      </c>
      <c r="D40" s="9">
        <f>SUM($C$33:C40)</f>
        <v>488280</v>
      </c>
      <c r="E40" s="96">
        <f>D40/(B14-((1-B14)/-X14))</f>
        <v>834030.20044516132</v>
      </c>
      <c r="F40" s="9">
        <f t="shared" si="8"/>
        <v>-9.827074014629178E-4</v>
      </c>
      <c r="G40" s="259">
        <f t="shared" si="9"/>
        <v>0.58544642596800678</v>
      </c>
    </row>
    <row r="41" spans="1:7" x14ac:dyDescent="0.2">
      <c r="A41" s="97">
        <v>9</v>
      </c>
      <c r="B41" s="93">
        <f t="shared" si="10"/>
        <v>390625</v>
      </c>
      <c r="C41" s="1">
        <f t="shared" si="7"/>
        <v>1953125</v>
      </c>
      <c r="D41" s="9">
        <f>SUM($C$33:C41)</f>
        <v>2441405</v>
      </c>
      <c r="E41" s="96">
        <f t="shared" si="11"/>
        <v>4041131.4608420026</v>
      </c>
      <c r="F41" s="9">
        <f t="shared" si="8"/>
        <v>-2.5690128808426936E-4</v>
      </c>
      <c r="G41" s="259">
        <f t="shared" si="9"/>
        <v>0.60413897039897668</v>
      </c>
    </row>
    <row r="42" spans="1:7" ht="17" thickBot="1" x14ac:dyDescent="0.25">
      <c r="A42" s="129">
        <v>10</v>
      </c>
      <c r="B42" s="94">
        <f t="shared" si="10"/>
        <v>1953125</v>
      </c>
      <c r="C42" s="109">
        <f t="shared" si="7"/>
        <v>9765625</v>
      </c>
      <c r="D42" s="10">
        <f>SUM($C$33:C42)</f>
        <v>12207030</v>
      </c>
      <c r="E42" s="364">
        <f t="shared" si="11"/>
        <v>19725254.904011071</v>
      </c>
      <c r="F42" s="10">
        <f t="shared" si="8"/>
        <v>-6.5161362525014506E-5</v>
      </c>
      <c r="G42" s="259">
        <f t="shared" si="9"/>
        <v>0.61885283913455225</v>
      </c>
    </row>
    <row r="43" spans="1:7" ht="17" thickBot="1" x14ac:dyDescent="0.25"/>
    <row r="44" spans="1:7" ht="17" thickBot="1" x14ac:dyDescent="0.25">
      <c r="A44" s="115" t="s">
        <v>130</v>
      </c>
      <c r="B44" s="116" t="s">
        <v>135</v>
      </c>
      <c r="C44" s="116" t="s">
        <v>134</v>
      </c>
      <c r="D44" s="154" t="s">
        <v>133</v>
      </c>
      <c r="E44" s="151" t="s">
        <v>146</v>
      </c>
      <c r="F44" s="152" t="s">
        <v>147</v>
      </c>
      <c r="G44" s="260" t="s">
        <v>46</v>
      </c>
    </row>
    <row r="45" spans="1:7" x14ac:dyDescent="0.2">
      <c r="A45" s="95">
        <v>1</v>
      </c>
      <c r="B45" s="107">
        <v>1</v>
      </c>
      <c r="C45" s="108">
        <f t="shared" ref="C45:C54" si="12">B45*$O$2</f>
        <v>5</v>
      </c>
      <c r="D45" s="57">
        <f>SUM(C45:C45)</f>
        <v>5</v>
      </c>
      <c r="E45" s="57">
        <f t="shared" ref="E45:E54" si="13">D45/R7</f>
        <v>-64.513589681892029</v>
      </c>
      <c r="F45" s="8">
        <f t="shared" ref="F45:F54" si="14">U7/E45</f>
        <v>0.31841860798193411</v>
      </c>
      <c r="G45" s="256">
        <f>E45*U7</f>
        <v>1325.2592824414521</v>
      </c>
    </row>
    <row r="46" spans="1:7" x14ac:dyDescent="0.2">
      <c r="A46" s="97">
        <v>2</v>
      </c>
      <c r="B46" s="93">
        <f t="shared" ref="B46:B54" si="15">B45*$O$2*2</f>
        <v>10</v>
      </c>
      <c r="C46" s="1">
        <f t="shared" si="12"/>
        <v>50</v>
      </c>
      <c r="D46" s="9">
        <f>SUM($C$45:C46)</f>
        <v>55</v>
      </c>
      <c r="E46" s="9">
        <f t="shared" si="13"/>
        <v>241.71775473679827</v>
      </c>
      <c r="F46" s="9">
        <f t="shared" si="14"/>
        <v>-0.25899694365650344</v>
      </c>
      <c r="G46" s="257">
        <f t="shared" ref="G46:G54" si="16">E46*U8</f>
        <v>-15132.536920917746</v>
      </c>
    </row>
    <row r="47" spans="1:7" x14ac:dyDescent="0.2">
      <c r="A47" s="97">
        <v>3</v>
      </c>
      <c r="B47" s="93">
        <f t="shared" si="15"/>
        <v>100</v>
      </c>
      <c r="C47" s="1">
        <f t="shared" si="12"/>
        <v>500</v>
      </c>
      <c r="D47" s="9">
        <f>SUM($C$45:C47)</f>
        <v>555</v>
      </c>
      <c r="E47" s="9">
        <f t="shared" si="13"/>
        <v>1467.3327071022402</v>
      </c>
      <c r="F47" s="9">
        <f t="shared" si="14"/>
        <v>-8.6654515702414392E-2</v>
      </c>
      <c r="G47" s="257">
        <f t="shared" si="16"/>
        <v>-186572.82853626995</v>
      </c>
    </row>
    <row r="48" spans="1:7" x14ac:dyDescent="0.2">
      <c r="A48" s="97">
        <v>4</v>
      </c>
      <c r="B48" s="93">
        <f t="shared" si="15"/>
        <v>1000</v>
      </c>
      <c r="C48" s="1">
        <f t="shared" si="12"/>
        <v>5000</v>
      </c>
      <c r="D48" s="9">
        <f>SUM($C$45:C48)</f>
        <v>5555</v>
      </c>
      <c r="E48" s="9">
        <f t="shared" si="13"/>
        <v>11889.371888756321</v>
      </c>
      <c r="F48" s="9">
        <f t="shared" si="14"/>
        <v>-1.8094506110888208E-2</v>
      </c>
      <c r="G48" s="257">
        <f t="shared" si="16"/>
        <v>-2557788.0661719237</v>
      </c>
    </row>
    <row r="49" spans="1:7" x14ac:dyDescent="0.2">
      <c r="A49" s="97">
        <v>5</v>
      </c>
      <c r="B49" s="93">
        <f t="shared" si="15"/>
        <v>10000</v>
      </c>
      <c r="C49" s="1">
        <f t="shared" si="12"/>
        <v>50000</v>
      </c>
      <c r="D49" s="9">
        <f>SUM($C$45:C49)</f>
        <v>55555</v>
      </c>
      <c r="E49" s="9">
        <f t="shared" si="13"/>
        <v>105742.54915404892</v>
      </c>
      <c r="F49" s="9">
        <f t="shared" si="14"/>
        <v>-3.0969306941231413E-3</v>
      </c>
      <c r="G49" s="257">
        <f t="shared" si="16"/>
        <v>-34628289.372103773</v>
      </c>
    </row>
    <row r="50" spans="1:7" x14ac:dyDescent="0.2">
      <c r="A50" s="97">
        <v>6</v>
      </c>
      <c r="B50" s="93">
        <f t="shared" si="15"/>
        <v>100000</v>
      </c>
      <c r="C50" s="1">
        <f t="shared" si="12"/>
        <v>500000</v>
      </c>
      <c r="D50" s="9">
        <f>SUM($C$45:C50)</f>
        <v>555555</v>
      </c>
      <c r="E50" s="9">
        <f t="shared" si="13"/>
        <v>981643.39858539973</v>
      </c>
      <c r="F50" s="9">
        <f t="shared" si="14"/>
        <v>-4.7378853822049183E-4</v>
      </c>
      <c r="G50" s="257">
        <f t="shared" si="16"/>
        <v>-456553893.58601737</v>
      </c>
    </row>
    <row r="51" spans="1:7" x14ac:dyDescent="0.2">
      <c r="A51" s="97">
        <v>7</v>
      </c>
      <c r="B51" s="93">
        <f t="shared" si="15"/>
        <v>1000000</v>
      </c>
      <c r="C51" s="1">
        <f t="shared" si="12"/>
        <v>5000000</v>
      </c>
      <c r="D51" s="9">
        <f>SUM($C$45:C51)</f>
        <v>5555555</v>
      </c>
      <c r="E51" s="9">
        <f t="shared" si="13"/>
        <v>9328620.1594876889</v>
      </c>
      <c r="F51" s="9">
        <f t="shared" si="14"/>
        <v>-6.7411076923560575E-5</v>
      </c>
      <c r="G51" s="257">
        <f t="shared" si="16"/>
        <v>-5866324533.8177519</v>
      </c>
    </row>
    <row r="52" spans="1:7" x14ac:dyDescent="0.2">
      <c r="A52" s="97">
        <v>8</v>
      </c>
      <c r="B52" s="93">
        <f t="shared" si="15"/>
        <v>10000000</v>
      </c>
      <c r="C52" s="1">
        <f t="shared" si="12"/>
        <v>50000000</v>
      </c>
      <c r="D52" s="9">
        <f>SUM($C$45:C52)</f>
        <v>55555555</v>
      </c>
      <c r="E52" s="9">
        <f t="shared" si="13"/>
        <v>89918048.036751211</v>
      </c>
      <c r="F52" s="9">
        <f t="shared" si="14"/>
        <v>-9.1150516377543209E-6</v>
      </c>
      <c r="G52" s="257">
        <f t="shared" si="16"/>
        <v>-73697520135.800568</v>
      </c>
    </row>
    <row r="53" spans="1:7" x14ac:dyDescent="0.2">
      <c r="A53" s="97">
        <v>9</v>
      </c>
      <c r="B53" s="93">
        <f t="shared" si="15"/>
        <v>100000000</v>
      </c>
      <c r="C53" s="1">
        <f t="shared" si="12"/>
        <v>500000000</v>
      </c>
      <c r="D53" s="9">
        <f>SUM($C$45:C53)</f>
        <v>555555555</v>
      </c>
      <c r="E53" s="9">
        <f t="shared" si="13"/>
        <v>874782992.04488802</v>
      </c>
      <c r="F53" s="9">
        <f t="shared" si="14"/>
        <v>-1.1867764771939046E-6</v>
      </c>
      <c r="G53" s="257">
        <f t="shared" si="16"/>
        <v>-908175101350.93921</v>
      </c>
    </row>
    <row r="54" spans="1:7" ht="17" thickBot="1" x14ac:dyDescent="0.25">
      <c r="A54" s="129">
        <v>10</v>
      </c>
      <c r="B54" s="94">
        <f t="shared" si="15"/>
        <v>1000000000</v>
      </c>
      <c r="C54" s="109">
        <f t="shared" si="12"/>
        <v>5000000000</v>
      </c>
      <c r="D54" s="10">
        <f>SUM($C$45:C54)</f>
        <v>5555555555</v>
      </c>
      <c r="E54" s="10">
        <f t="shared" si="13"/>
        <v>8564902319.0935974</v>
      </c>
      <c r="F54" s="10">
        <f t="shared" si="14"/>
        <v>-1.5006878512008625E-7</v>
      </c>
      <c r="G54" s="258">
        <f t="shared" si="16"/>
        <v>-11008678668347.6</v>
      </c>
    </row>
  </sheetData>
  <mergeCells count="2">
    <mergeCell ref="A18:F18"/>
    <mergeCell ref="A31:G31"/>
  </mergeCells>
  <conditionalFormatting sqref="F45:F54">
    <cfRule type="cellIs" dxfId="413" priority="69" operator="equal">
      <formula>MAX($F$45:$F$54)</formula>
    </cfRule>
  </conditionalFormatting>
  <conditionalFormatting sqref="F21:F30">
    <cfRule type="cellIs" dxfId="412" priority="67" operator="equal">
      <formula>MAX($F$21:$F$30)</formula>
    </cfRule>
  </conditionalFormatting>
  <conditionalFormatting sqref="E21:E30">
    <cfRule type="cellIs" dxfId="411" priority="59" stopIfTrue="1" operator="lessThan">
      <formula>0</formula>
    </cfRule>
    <cfRule type="cellIs" dxfId="410" priority="60" operator="equal">
      <formula>MIN($E$21:$E$30)</formula>
    </cfRule>
  </conditionalFormatting>
  <conditionalFormatting sqref="E45:E54">
    <cfRule type="cellIs" dxfId="409" priority="55" stopIfTrue="1" operator="lessThan">
      <formula>0</formula>
    </cfRule>
    <cfRule type="cellIs" dxfId="408" priority="56" operator="equal">
      <formula>MIN($E$45:$E$54)</formula>
    </cfRule>
  </conditionalFormatting>
  <conditionalFormatting sqref="R7:R16">
    <cfRule type="cellIs" dxfId="407" priority="33" operator="lessThanOrEqual">
      <formula>0</formula>
    </cfRule>
    <cfRule type="cellIs" dxfId="406" priority="34" operator="greaterThan">
      <formula>0</formula>
    </cfRule>
  </conditionalFormatting>
  <conditionalFormatting sqref="U7:U16">
    <cfRule type="cellIs" dxfId="405" priority="13" operator="lessThanOrEqual">
      <formula>0</formula>
    </cfRule>
    <cfRule type="cellIs" dxfId="404" priority="14" operator="greaterThan">
      <formula>0</formula>
    </cfRule>
  </conditionalFormatting>
  <conditionalFormatting sqref="S7:T16">
    <cfRule type="cellIs" dxfId="403" priority="5" operator="lessThanOrEqual">
      <formula>0</formula>
    </cfRule>
    <cfRule type="cellIs" dxfId="402" priority="6" operator="greaterThan">
      <formula>0</formula>
    </cfRule>
  </conditionalFormatting>
  <conditionalFormatting sqref="E33:E42">
    <cfRule type="cellIs" dxfId="401" priority="3" stopIfTrue="1" operator="lessThan">
      <formula>0</formula>
    </cfRule>
    <cfRule type="cellIs" dxfId="400" priority="4" operator="equal">
      <formula>MIN($E$33:$E$42)</formula>
    </cfRule>
  </conditionalFormatting>
  <conditionalFormatting sqref="F33:F42">
    <cfRule type="cellIs" dxfId="399" priority="1" operator="lessThanOrEqual">
      <formula>0</formula>
    </cfRule>
    <cfRule type="cellIs" dxfId="398" priority="2" operator="equal">
      <formula>MAX($F$33:$F$42)</formula>
    </cfRule>
  </conditionalFormatting>
  <pageMargins left="0.25" right="0.25" top="0.75" bottom="0.75" header="0.3" footer="0.3"/>
  <pageSetup paperSize="9" scale="69" orientation="portrait" r:id="rId1"/>
  <drawing r:id="rId2"/>
  <legacyDrawing r:id="rId3"/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 codeName="Sheet32">
    <pageSetUpPr fitToPage="1"/>
  </sheetPr>
  <dimension ref="A1:X54"/>
  <sheetViews>
    <sheetView topLeftCell="A10" zoomScale="90" zoomScaleNormal="90" workbookViewId="0">
      <selection activeCell="B34" sqref="B34:B42"/>
    </sheetView>
  </sheetViews>
  <sheetFormatPr baseColWidth="10" defaultColWidth="8.6640625" defaultRowHeight="16" x14ac:dyDescent="0.2"/>
  <cols>
    <col min="5" max="5" width="9.1640625" customWidth="1"/>
    <col min="14" max="14" width="5.6640625" bestFit="1" customWidth="1"/>
  </cols>
  <sheetData>
    <row r="1" spans="1:24" x14ac:dyDescent="0.2">
      <c r="C1" t="s">
        <v>93</v>
      </c>
      <c r="D1">
        <f>C2+E2</f>
        <v>0.99999999999999989</v>
      </c>
    </row>
    <row r="2" spans="1:24" x14ac:dyDescent="0.2">
      <c r="A2" t="s">
        <v>39</v>
      </c>
      <c r="B2" s="133" t="s">
        <v>122</v>
      </c>
      <c r="C2" s="139">
        <f>Analysis!B28</f>
        <v>0.47717298148675991</v>
      </c>
      <c r="D2" s="133" t="s">
        <v>123</v>
      </c>
      <c r="E2" s="139">
        <f>Analysis!J28</f>
        <v>0.52282701851323998</v>
      </c>
      <c r="F2" s="133" t="s">
        <v>46</v>
      </c>
      <c r="G2" s="139">
        <f>Analysis!S28</f>
        <v>323.6464341897539</v>
      </c>
      <c r="H2" t="s">
        <v>150</v>
      </c>
      <c r="I2" s="153">
        <f>Analysis!T28</f>
        <v>-324.07235809614934</v>
      </c>
      <c r="J2" t="s">
        <v>47</v>
      </c>
      <c r="K2" s="153">
        <f>G2*C2+I2*E2</f>
        <v>-14.998450816081515</v>
      </c>
      <c r="L2" t="s">
        <v>46</v>
      </c>
      <c r="M2" s="160">
        <v>2</v>
      </c>
      <c r="N2" t="s">
        <v>150</v>
      </c>
      <c r="O2" s="160">
        <v>6</v>
      </c>
    </row>
    <row r="4" spans="1:24" x14ac:dyDescent="0.2">
      <c r="A4" t="s">
        <v>120</v>
      </c>
      <c r="B4">
        <f>$C$2</f>
        <v>0.47717298148675991</v>
      </c>
      <c r="C4" t="s">
        <v>121</v>
      </c>
      <c r="D4">
        <f>$E$2</f>
        <v>0.52282701851323998</v>
      </c>
      <c r="E4" t="s">
        <v>46</v>
      </c>
      <c r="F4">
        <f>G2</f>
        <v>323.6464341897539</v>
      </c>
      <c r="G4" t="s">
        <v>150</v>
      </c>
      <c r="H4">
        <f>I2</f>
        <v>-324.07235809614934</v>
      </c>
      <c r="I4" t="s">
        <v>47</v>
      </c>
      <c r="J4">
        <f>B4*F4+D4*H4</f>
        <v>-14.998450816081515</v>
      </c>
    </row>
    <row r="5" spans="1:24" ht="17" thickBot="1" x14ac:dyDescent="0.25"/>
    <row r="6" spans="1:24" ht="17" thickBot="1" x14ac:dyDescent="0.25">
      <c r="A6" s="102"/>
      <c r="B6" s="102">
        <v>1</v>
      </c>
      <c r="C6" s="138">
        <v>0</v>
      </c>
      <c r="D6" s="29">
        <v>-1</v>
      </c>
      <c r="E6" s="19">
        <v>-2</v>
      </c>
      <c r="F6" s="19">
        <v>-3</v>
      </c>
      <c r="G6" s="19">
        <v>-4</v>
      </c>
      <c r="H6" s="19">
        <v>-5</v>
      </c>
      <c r="I6" s="19">
        <v>-6</v>
      </c>
      <c r="J6" s="19">
        <v>-7</v>
      </c>
      <c r="K6" s="19">
        <v>-8</v>
      </c>
      <c r="L6" s="19">
        <v>-9</v>
      </c>
      <c r="M6" s="233">
        <v>-10</v>
      </c>
      <c r="N6" s="103" t="s">
        <v>131</v>
      </c>
      <c r="R6" s="166" t="s">
        <v>48</v>
      </c>
      <c r="S6" s="148" t="s">
        <v>127</v>
      </c>
      <c r="T6" s="149" t="s">
        <v>132</v>
      </c>
      <c r="U6" s="241" t="s">
        <v>47</v>
      </c>
      <c r="V6" s="159" t="s">
        <v>46</v>
      </c>
      <c r="W6" s="152" t="s">
        <v>196</v>
      </c>
      <c r="X6" s="260" t="s">
        <v>250</v>
      </c>
    </row>
    <row r="7" spans="1:24" x14ac:dyDescent="0.2">
      <c r="A7" s="100">
        <v>1</v>
      </c>
      <c r="B7" s="95">
        <f>C7*B4</f>
        <v>0.47717298148675991</v>
      </c>
      <c r="C7" s="95">
        <v>1</v>
      </c>
      <c r="D7" s="22">
        <f>C7*D4</f>
        <v>0.52282701851323998</v>
      </c>
      <c r="E7" s="2"/>
      <c r="F7" s="2"/>
      <c r="G7" s="2"/>
      <c r="H7" s="2"/>
      <c r="I7" s="2"/>
      <c r="J7" s="2"/>
      <c r="K7" s="2"/>
      <c r="L7" s="2"/>
      <c r="M7" s="234"/>
      <c r="N7" s="96">
        <f>B7+D7</f>
        <v>0.99999999999999989</v>
      </c>
      <c r="R7" s="265">
        <f>B7-D7</f>
        <v>-4.5654037026480077E-2</v>
      </c>
      <c r="S7" s="266">
        <f>IF(Rules!B23=Rules!D23,SUM(C7)*B4*F4,SUM(C7)*B4*F4*POWER(O2,A7-1))</f>
        <v>154.4353339498833</v>
      </c>
      <c r="T7" s="252">
        <f>IF(Rules!B23=Rules!D23,SUM(C7)*D4*H4,SUM(C7)*D4*H4*POWER(O2,A7-1))</f>
        <v>-169.43378476596482</v>
      </c>
      <c r="U7" s="263">
        <f>S7+T7</f>
        <v>-14.998450816081515</v>
      </c>
      <c r="V7" s="280">
        <f>S7/B4</f>
        <v>323.6464341897539</v>
      </c>
      <c r="W7" s="57">
        <f>T7/D4</f>
        <v>-324.07235809614934</v>
      </c>
      <c r="X7" s="96">
        <f>S7/T7</f>
        <v>-0.91147898374106118</v>
      </c>
    </row>
    <row r="8" spans="1:24" x14ac:dyDescent="0.2">
      <c r="A8" s="98">
        <v>2</v>
      </c>
      <c r="B8" s="97">
        <f>C8*B4</f>
        <v>0.63578891892129263</v>
      </c>
      <c r="C8" s="97">
        <f>1/(1-B4*D4)</f>
        <v>1.3324076248833754</v>
      </c>
      <c r="D8" s="128">
        <f>C8*D4</f>
        <v>0.69661870596208264</v>
      </c>
      <c r="E8" s="1">
        <f>D8*D4</f>
        <v>0.36421108107870703</v>
      </c>
      <c r="F8" s="1"/>
      <c r="G8" s="1"/>
      <c r="H8" s="1"/>
      <c r="I8" s="1"/>
      <c r="J8" s="1"/>
      <c r="K8" s="1"/>
      <c r="L8" s="1"/>
      <c r="M8" s="235"/>
      <c r="N8" s="97">
        <f>B8+E8</f>
        <v>0.99999999999999967</v>
      </c>
      <c r="R8" s="267">
        <f>B8-E8</f>
        <v>0.2715778378425856</v>
      </c>
      <c r="S8" s="268">
        <f>IF(Rules!B23=Rules!D23,SUM(C8:D8)*B4*F4,SUM(C8:D8)*B4*F4*POWER(O2,A8-1))</f>
        <v>313.35335899722469</v>
      </c>
      <c r="T8" s="253">
        <f>IF(Rules!B23=Rules!D23,SUM(C8:D8)*D4*H4,SUM(C8:D8)*D4*H4*POWER(O2,A8-1))</f>
        <v>-343.78561062494464</v>
      </c>
      <c r="U8" s="264">
        <f>S8+T8+U7</f>
        <v>-45.430702443801465</v>
      </c>
      <c r="V8" s="93">
        <f>S8/B4</f>
        <v>656.68713685525233</v>
      </c>
      <c r="W8" s="9">
        <f>T8/D4</f>
        <v>-657.55134767626521</v>
      </c>
      <c r="X8" s="97">
        <f t="shared" ref="X8:X16" si="0">S8/T8</f>
        <v>-0.91147898374106118</v>
      </c>
    </row>
    <row r="9" spans="1:24" x14ac:dyDescent="0.2">
      <c r="A9" s="98">
        <v>3</v>
      </c>
      <c r="B9" s="97">
        <f>C9*B4</f>
        <v>0.71476697348947493</v>
      </c>
      <c r="C9" s="97">
        <f>1/(1-D4*B4/(1-D4*B4))</f>
        <v>1.4979200441366725</v>
      </c>
      <c r="D9" s="128">
        <f>C9*D4*C8</f>
        <v>1.0434791227811544</v>
      </c>
      <c r="E9" s="1">
        <f>D9*(D4)</f>
        <v>0.54555907864448205</v>
      </c>
      <c r="F9" s="1">
        <f>E9*D4</f>
        <v>0.28523302651052479</v>
      </c>
      <c r="G9" s="1"/>
      <c r="H9" s="1"/>
      <c r="I9" s="1"/>
      <c r="J9" s="1"/>
      <c r="K9" s="1"/>
      <c r="L9" s="1"/>
      <c r="M9" s="235"/>
      <c r="N9" s="97">
        <f>B9+F9</f>
        <v>0.99999999999999978</v>
      </c>
      <c r="R9" s="267">
        <f>B9-F9</f>
        <v>0.42953394697895014</v>
      </c>
      <c r="S9" s="268">
        <f>IF(Rules!B23=Rules!D23,SUM(C9:E9)*B4*F4,SUM(C9:E9)*B4*F4*POWER(O2,A9-1))</f>
        <v>476.73542754276104</v>
      </c>
      <c r="T9" s="253">
        <f>IF(Rules!B23=Rules!D23,SUM(C9:E9)*D4*H4,SUM(C9:E9)*D4*H4*POWER(O2,A9-1))</f>
        <v>-523.0350189601246</v>
      </c>
      <c r="U9" s="264">
        <f t="shared" ref="U9:U16" si="1">S9+T9+U8</f>
        <v>-91.730293861165023</v>
      </c>
      <c r="V9" s="93">
        <f>S9/B4</f>
        <v>999.08302866890006</v>
      </c>
      <c r="W9" s="9">
        <f>T9/D4</f>
        <v>-1000.3978379837295</v>
      </c>
      <c r="X9" s="97">
        <f t="shared" si="0"/>
        <v>-0.91147898374106118</v>
      </c>
    </row>
    <row r="10" spans="1:24" x14ac:dyDescent="0.2">
      <c r="A10" s="98">
        <v>4</v>
      </c>
      <c r="B10" s="97">
        <f>C10*B4</f>
        <v>0.76189140927943577</v>
      </c>
      <c r="C10" s="97">
        <f>1/(1-D4*B4/(1-D4*B4/(1-D4*B4)))</f>
        <v>1.5966775966769107</v>
      </c>
      <c r="D10" s="128">
        <f>C10*D4*C9</f>
        <v>1.2504429626711098</v>
      </c>
      <c r="E10" s="1">
        <f>D10*D4*C8</f>
        <v>0.87108195853534132</v>
      </c>
      <c r="F10" s="1">
        <f>E10*D4</f>
        <v>0.45542518326170622</v>
      </c>
      <c r="G10" s="1">
        <f>F10*D4</f>
        <v>0.23810859072056378</v>
      </c>
      <c r="H10" s="1"/>
      <c r="I10" s="1"/>
      <c r="J10" s="1"/>
      <c r="K10" s="1"/>
      <c r="L10" s="1"/>
      <c r="M10" s="235"/>
      <c r="N10" s="97">
        <f>B10+G10</f>
        <v>0.99999999999999956</v>
      </c>
      <c r="R10" s="267">
        <f>B10-G10</f>
        <v>0.52378281855887199</v>
      </c>
      <c r="S10" s="268">
        <f>IF(Rules!B23=Rules!D23,SUM(C10:F10)*B4*F4,SUM(C10:F10)*B4*F4*POWER(O2,A10-1))</f>
        <v>644.55558780882222</v>
      </c>
      <c r="T10" s="253">
        <f>IF(Rules!B23=Rules!D23,SUM(C10:F10)*D4*H4,SUM(C10:F10)*D4*H4*POWER(O2,A10-1))</f>
        <v>-707.15353760908204</v>
      </c>
      <c r="U10" s="264">
        <f t="shared" si="1"/>
        <v>-154.32824366142484</v>
      </c>
      <c r="V10" s="93">
        <f>S10/B4</f>
        <v>1350.7797231111811</v>
      </c>
      <c r="W10" s="9">
        <f>T10/D4</f>
        <v>-1352.5573709254932</v>
      </c>
      <c r="X10" s="97">
        <f t="shared" si="0"/>
        <v>-0.91147898374106096</v>
      </c>
    </row>
    <row r="11" spans="1:24" x14ac:dyDescent="0.2">
      <c r="A11" s="98">
        <v>5</v>
      </c>
      <c r="B11" s="97">
        <f>C11*B4</f>
        <v>0.79309066667256312</v>
      </c>
      <c r="C11" s="97">
        <f>1/(1-D4*B4/(1-D4*B4/(1-D4*B4/(1-D4*B4))))</f>
        <v>1.6620611338921103</v>
      </c>
      <c r="D11" s="128">
        <f>C11*D4*C10</f>
        <v>1.3874656771833185</v>
      </c>
      <c r="E11" s="1">
        <f>D11*D4*C9</f>
        <v>1.0865980055037088</v>
      </c>
      <c r="F11" s="1">
        <f>E11*D4*C8</f>
        <v>0.75694449649497353</v>
      </c>
      <c r="G11" s="1">
        <f>F11*D4</f>
        <v>0.39575103428247266</v>
      </c>
      <c r="H11" s="1">
        <f>G11*D4</f>
        <v>0.20690933332743619</v>
      </c>
      <c r="I11" s="1"/>
      <c r="J11" s="1"/>
      <c r="K11" s="1"/>
      <c r="L11" s="1"/>
      <c r="M11" s="235"/>
      <c r="N11" s="97">
        <f>B11+H11</f>
        <v>0.99999999999999933</v>
      </c>
      <c r="R11" s="267">
        <f>B11-H11</f>
        <v>0.5861813333451269</v>
      </c>
      <c r="S11" s="268">
        <f>IF(Rules!B23=Rules!D23,SUM(C11:G11)*B4*F4,SUM(C11:G11)*B4*F4*POWER(O2,A11-1))</f>
        <v>816.78073654495188</v>
      </c>
      <c r="T11" s="253">
        <f>IF(Rules!B23=Rules!D23,SUM(C11:G11)*D4*H4,SUM(C11:G11)*D4*H4*POWER(O2,A11-1))</f>
        <v>-896.10484839987066</v>
      </c>
      <c r="U11" s="264">
        <f t="shared" si="1"/>
        <v>-233.65235551634362</v>
      </c>
      <c r="V11" s="93">
        <f>S11/B4</f>
        <v>1711.7078464921742</v>
      </c>
      <c r="W11" s="9">
        <f>T11/D4</f>
        <v>-1713.9604815147438</v>
      </c>
      <c r="X11" s="97">
        <f t="shared" si="0"/>
        <v>-0.91147898374106129</v>
      </c>
    </row>
    <row r="12" spans="1:24" x14ac:dyDescent="0.2">
      <c r="A12" s="98">
        <v>6</v>
      </c>
      <c r="B12" s="97">
        <f>C12*B4</f>
        <v>0.81519151397065082</v>
      </c>
      <c r="C12" s="97">
        <f>1/(1-D4*B4/(1-D4*B4/(1-D4*B4/(1-D4*B4/(1-D4*B4)))))</f>
        <v>1.7083773507684863</v>
      </c>
      <c r="D12" s="128">
        <f>C12*D4*C11</f>
        <v>1.4845294646845835</v>
      </c>
      <c r="E12" s="1">
        <f>D12*D4*C10</f>
        <v>1.2392646919032575</v>
      </c>
      <c r="F12" s="1">
        <f>E12*D4*C9</f>
        <v>0.97053394880868904</v>
      </c>
      <c r="G12" s="1">
        <f>F12*D4*C8</f>
        <v>0.67609210351137916</v>
      </c>
      <c r="H12" s="1">
        <f>G12*D4</f>
        <v>0.35347921871919918</v>
      </c>
      <c r="I12" s="1">
        <f>H12*D4</f>
        <v>0.18480848602934835</v>
      </c>
      <c r="J12" s="1"/>
      <c r="K12" s="1"/>
      <c r="L12" s="1"/>
      <c r="M12" s="235"/>
      <c r="N12" s="97">
        <f>B12+I12</f>
        <v>0.99999999999999911</v>
      </c>
      <c r="R12" s="267">
        <f>B12-I12</f>
        <v>0.63038302794130252</v>
      </c>
      <c r="S12" s="268">
        <f>IF(Rules!B23=Rules!D23,SUM(C12:H12)*B4*F4,SUM(C12:H12)*B4*F4*POWER(O2,A12-1))</f>
        <v>993.37081232960315</v>
      </c>
      <c r="T12" s="253">
        <f>IF(Rules!B23=Rules!D23,SUM(C12:H12)*D4*H4,SUM(C12:H12)*D4*H4*POWER(O2,A12-1))</f>
        <v>-1089.8449992257927</v>
      </c>
      <c r="U12" s="264">
        <f t="shared" si="1"/>
        <v>-330.12654241253313</v>
      </c>
      <c r="V12" s="93">
        <f>S12/B4</f>
        <v>2081.7834430492921</v>
      </c>
      <c r="W12" s="9">
        <f>T12/D4</f>
        <v>-2084.5231035017628</v>
      </c>
      <c r="X12" s="97">
        <f t="shared" si="0"/>
        <v>-0.91147898374106118</v>
      </c>
    </row>
    <row r="13" spans="1:24" x14ac:dyDescent="0.2">
      <c r="A13" s="98">
        <v>7</v>
      </c>
      <c r="B13" s="97">
        <f>C13*B4</f>
        <v>0.83160758388376244</v>
      </c>
      <c r="C13" s="97">
        <f>1/(1-D4*B4/(1-D4*B4/(1-D4*B4/(1-D4*B4/(1-D4*B4/(1-D4*B4))))))</f>
        <v>1.7427801156986442</v>
      </c>
      <c r="D13" s="128">
        <f>C13*D4*C12</f>
        <v>1.5566265159949217</v>
      </c>
      <c r="E13" s="1">
        <f>D13*D4*C11</f>
        <v>1.3526624708904427</v>
      </c>
      <c r="F13" s="1">
        <f>E13*D4*C10</f>
        <v>1.1291839469102802</v>
      </c>
      <c r="G13" s="1">
        <f>F13*D4*C9</f>
        <v>0.8843238753483077</v>
      </c>
      <c r="H13" s="1">
        <f>G13*D4*C8</f>
        <v>0.61603655369651211</v>
      </c>
      <c r="I13" s="1">
        <f>H13*D4</f>
        <v>0.3220805546643189</v>
      </c>
      <c r="J13" s="1">
        <f>I13*D4</f>
        <v>0.16839241611623645</v>
      </c>
      <c r="K13" s="1"/>
      <c r="L13" s="1"/>
      <c r="M13" s="235"/>
      <c r="N13" s="97">
        <f>B13+J13</f>
        <v>0.99999999999999889</v>
      </c>
      <c r="R13" s="267">
        <f>B13-J13</f>
        <v>0.66321516776752598</v>
      </c>
      <c r="S13" s="268">
        <f>IF(Rules!B23=Rules!D23,SUM(C13:I13)*B4*F4,SUM(C13:I13)*B4*F4*POWER(O2,A13-1))</f>
        <v>1174.2790272705063</v>
      </c>
      <c r="T13" s="253">
        <f>IF(Rules!B23=Rules!D23,SUM(C13:I13)*D4*H4,SUM(C13:I13)*D4*H4*POWER(O2,A13-1))</f>
        <v>-1288.3226582480404</v>
      </c>
      <c r="U13" s="264">
        <f t="shared" si="1"/>
        <v>-444.17017339006725</v>
      </c>
      <c r="V13" s="93">
        <f>S13/B4</f>
        <v>2460.9084605161975</v>
      </c>
      <c r="W13" s="9">
        <f>T13/D4</f>
        <v>-2464.1470555818551</v>
      </c>
      <c r="X13" s="97">
        <f t="shared" si="0"/>
        <v>-0.91147898374106118</v>
      </c>
    </row>
    <row r="14" spans="1:24" x14ac:dyDescent="0.2">
      <c r="A14" s="98">
        <v>8</v>
      </c>
      <c r="B14" s="97">
        <f>C14*B4</f>
        <v>0.84423555118370641</v>
      </c>
      <c r="C14" s="97">
        <f>1/(1-D4*B4/(1-D4*B4/(1-D4*B4/(1-D4*B4/(1-D4*B4/(1-D4*B4/(1-D4*B4)))))))</f>
        <v>1.7692442446201899</v>
      </c>
      <c r="D14" s="128">
        <f>C14*D4*C13</f>
        <v>1.612086757769486</v>
      </c>
      <c r="E14" s="1">
        <f>D14*D4*C12</f>
        <v>1.4398930597290474</v>
      </c>
      <c r="F14" s="1">
        <f>E14*D4*C11</f>
        <v>1.2512245448589332</v>
      </c>
      <c r="G14" s="1">
        <f>F14*D4*C10</f>
        <v>1.0445049673809295</v>
      </c>
      <c r="H14" s="1">
        <f>G14*D4*C9</f>
        <v>0.81800727251062544</v>
      </c>
      <c r="I14" s="1">
        <f>H14*D4*C8</f>
        <v>0.5698391676439245</v>
      </c>
      <c r="J14" s="1">
        <f>I14*D4</f>
        <v>0.2979273130513394</v>
      </c>
      <c r="K14" s="1">
        <f>J14*D4</f>
        <v>0.15576444881629248</v>
      </c>
      <c r="L14" s="1"/>
      <c r="M14" s="235"/>
      <c r="N14" s="97">
        <f>B14+K14</f>
        <v>0.99999999999999889</v>
      </c>
      <c r="R14" s="267">
        <f>B14-K14</f>
        <v>0.68847110236741393</v>
      </c>
      <c r="S14" s="268">
        <f>IF(Rules!B23=Rules!D23,SUM(C14:J14)*B4*F4,SUM(C14:J14)*B4*F4*POWER(O2,A14-1))</f>
        <v>1359.4521345021835</v>
      </c>
      <c r="T14" s="253">
        <f>IF(Rules!B23=Rules!D23,SUM(C14:J14)*D4*H4,SUM(C14:J14)*D4*H4*POWER(O2,A14-1))</f>
        <v>-1491.4794073720361</v>
      </c>
      <c r="U14" s="264">
        <f t="shared" si="1"/>
        <v>-576.19744625991984</v>
      </c>
      <c r="V14" s="93">
        <f>S14/B4</f>
        <v>2848.9713107109442</v>
      </c>
      <c r="W14" s="9">
        <f>T14/D4</f>
        <v>-2852.7206027212346</v>
      </c>
      <c r="X14" s="97">
        <f t="shared" si="0"/>
        <v>-0.91147898374106107</v>
      </c>
    </row>
    <row r="15" spans="1:24" x14ac:dyDescent="0.2">
      <c r="A15" s="98">
        <v>9</v>
      </c>
      <c r="B15" s="97">
        <f>C15*B4</f>
        <v>0.85421360279465819</v>
      </c>
      <c r="C15" s="97">
        <f>1/(1-D4*B4/(1-D4*B4/(1-D4*B4/(1-D4*B4/(1-D4*B4/(1-D4*B4/(1-D4*B4/(1-D4*B4))))))))</f>
        <v>1.7901550086367579</v>
      </c>
      <c r="D15" s="128">
        <f>C15*D4*C14</f>
        <v>1.6559089455878639</v>
      </c>
      <c r="E15" s="1">
        <f>D15*D4*C13</f>
        <v>1.5088187464062048</v>
      </c>
      <c r="F15" s="1">
        <f>E15*D4*C12</f>
        <v>1.3476555345850869</v>
      </c>
      <c r="G15" s="1">
        <f>F15*D4*C11</f>
        <v>1.1710728595394113</v>
      </c>
      <c r="H15" s="1">
        <f>G15*D4*C10</f>
        <v>0.97759544757956363</v>
      </c>
      <c r="I15" s="1">
        <f>H15*D4*C9</f>
        <v>0.76560687662265647</v>
      </c>
      <c r="J15" s="1">
        <f>I15*D4*C8</f>
        <v>0.5333360716685468</v>
      </c>
      <c r="K15" s="1">
        <f>J15*D4</f>
        <v>0.27884250821603002</v>
      </c>
      <c r="L15" s="1">
        <f>K15*D4</f>
        <v>0.14578639720534059</v>
      </c>
      <c r="M15" s="235"/>
      <c r="N15" s="97">
        <f>B15+L15</f>
        <v>0.99999999999999878</v>
      </c>
      <c r="R15" s="267">
        <f>B15-L15</f>
        <v>0.7084272055893176</v>
      </c>
      <c r="S15" s="268">
        <f>IF(Rules!B23=Rules!D23,SUM(C15:K15)*B4*F4,SUM(C15:K15)*B4*F4*POWER(O2,A15-1))</f>
        <v>1548.8307285218909</v>
      </c>
      <c r="T15" s="253">
        <f>IF(Rules!B23=Rules!D23,SUM(C15:K15)*D4*H4,SUM(C15:K15)*D4*H4*POWER(O2,A15-1))</f>
        <v>-1699.2500717513994</v>
      </c>
      <c r="U15" s="264">
        <f t="shared" si="1"/>
        <v>-726.61678948942836</v>
      </c>
      <c r="V15" s="93">
        <f>S15/B4</f>
        <v>3245.847498942826</v>
      </c>
      <c r="W15" s="9">
        <f>T15/D4</f>
        <v>-3250.1190863921811</v>
      </c>
      <c r="X15" s="97">
        <f t="shared" si="0"/>
        <v>-0.91147898374106118</v>
      </c>
    </row>
    <row r="16" spans="1:24" ht="17" thickBot="1" x14ac:dyDescent="0.25">
      <c r="A16" s="99">
        <v>10</v>
      </c>
      <c r="B16" s="129">
        <f>C16*B4</f>
        <v>0.86226619613045397</v>
      </c>
      <c r="C16" s="129">
        <f>1/(1-D4*B4/(1-D4*B4/(1-D4*B4/(1-D4*B4/(1-D4*B4/(1-D4*B4/(1-D4*B4/(1-D4*B4/(1-D4*B4)))))))))</f>
        <v>1.8070306358164565</v>
      </c>
      <c r="D16" s="137">
        <f>C16*D4*C15</f>
        <v>1.6912747936857973</v>
      </c>
      <c r="E16" s="109">
        <f>D16*D4*C14</f>
        <v>1.5644438871493571</v>
      </c>
      <c r="F16" s="109">
        <f>E16*D4*C13</f>
        <v>1.4254782975361946</v>
      </c>
      <c r="G16" s="109">
        <f>F16*D4*C12</f>
        <v>1.2732170260220195</v>
      </c>
      <c r="H16" s="109">
        <f>G16*D4*C11</f>
        <v>1.1063879939742365</v>
      </c>
      <c r="I16" s="109">
        <f>H16*D4*C10</f>
        <v>0.92359741527209305</v>
      </c>
      <c r="J16" s="109">
        <f>I16*D4*C9</f>
        <v>0.72331815181215431</v>
      </c>
      <c r="K16" s="109">
        <f>J16*D4*C8</f>
        <v>0.50387695491426809</v>
      </c>
      <c r="L16" s="109">
        <f>K16*D4</f>
        <v>0.26344048603535702</v>
      </c>
      <c r="M16" s="237">
        <f>L16*D4</f>
        <v>0.13773380386954454</v>
      </c>
      <c r="N16" s="129">
        <f>B16+M16</f>
        <v>0.99999999999999845</v>
      </c>
      <c r="R16" s="269">
        <f>B16-M16</f>
        <v>0.72453239226090949</v>
      </c>
      <c r="S16" s="270">
        <f>IF(Rules!B23=Rules!D23,SUM(C16:L16)*B4*F4,SUM(C16:L16)*B4*F4*POWER(O2,A16-1))</f>
        <v>1742.3495751004314</v>
      </c>
      <c r="T16" s="254">
        <f>IF(Rules!B23=Rules!D23,SUM(C16:L16)*D4*H4,SUM(C16:L16)*D4*H4*POWER(O2,A16-1))</f>
        <v>-1911.5630817390402</v>
      </c>
      <c r="U16" s="264">
        <f t="shared" si="1"/>
        <v>-895.83029612803716</v>
      </c>
      <c r="V16" s="94">
        <f>S16/B4</f>
        <v>3651.4003153985705</v>
      </c>
      <c r="W16" s="10">
        <f>T16/D4</f>
        <v>-3656.2056168691138</v>
      </c>
      <c r="X16" s="129">
        <f t="shared" si="0"/>
        <v>-0.91147898374106118</v>
      </c>
    </row>
    <row r="18" spans="1:7" x14ac:dyDescent="0.2">
      <c r="A18" s="436" t="s">
        <v>183</v>
      </c>
      <c r="B18" s="436"/>
      <c r="C18" s="436"/>
      <c r="D18" s="436"/>
      <c r="E18" s="436"/>
      <c r="F18" s="436"/>
    </row>
    <row r="19" spans="1:7" ht="17" thickBot="1" x14ac:dyDescent="0.25"/>
    <row r="20" spans="1:7" ht="17" thickBot="1" x14ac:dyDescent="0.25">
      <c r="A20" s="29" t="s">
        <v>130</v>
      </c>
      <c r="B20" s="19" t="s">
        <v>135</v>
      </c>
      <c r="C20" s="19" t="s">
        <v>134</v>
      </c>
      <c r="D20" s="19" t="s">
        <v>133</v>
      </c>
      <c r="E20" s="151" t="s">
        <v>146</v>
      </c>
      <c r="F20" s="152" t="s">
        <v>147</v>
      </c>
      <c r="G20" s="150" t="s">
        <v>46</v>
      </c>
    </row>
    <row r="21" spans="1:7" x14ac:dyDescent="0.2">
      <c r="A21" s="95">
        <v>1</v>
      </c>
      <c r="B21" s="107">
        <v>1</v>
      </c>
      <c r="C21" s="108">
        <f t="shared" ref="C21:C30" si="2">B21*$O$2</f>
        <v>6</v>
      </c>
      <c r="D21" s="57">
        <f>SUM($C$21:C21)</f>
        <v>6</v>
      </c>
      <c r="E21" s="57">
        <f t="shared" ref="E21:E30" si="3">D21/R7</f>
        <v>-131.42320790864352</v>
      </c>
      <c r="F21" s="8">
        <f t="shared" ref="F21:F30" si="4">U7/E21</f>
        <v>0.11412330481620429</v>
      </c>
      <c r="G21" s="256">
        <f>E21*U7</f>
        <v>1971.1445199094451</v>
      </c>
    </row>
    <row r="22" spans="1:7" x14ac:dyDescent="0.2">
      <c r="A22" s="97">
        <v>2</v>
      </c>
      <c r="B22" s="93">
        <f>C21</f>
        <v>6</v>
      </c>
      <c r="C22" s="1">
        <f t="shared" si="2"/>
        <v>36</v>
      </c>
      <c r="D22" s="9">
        <f>SUM($C$21:C22)</f>
        <v>42</v>
      </c>
      <c r="E22" s="9">
        <f t="shared" si="3"/>
        <v>154.65179461493622</v>
      </c>
      <c r="F22" s="9">
        <f t="shared" si="4"/>
        <v>-0.2937612366989874</v>
      </c>
      <c r="G22" s="257">
        <f t="shared" ref="G22:G30" si="5">E22*U8</f>
        <v>-7025.9396635510657</v>
      </c>
    </row>
    <row r="23" spans="1:7" x14ac:dyDescent="0.2">
      <c r="A23" s="97">
        <v>3</v>
      </c>
      <c r="B23" s="93">
        <f t="shared" ref="B23:B30" si="6">C22</f>
        <v>36</v>
      </c>
      <c r="C23" s="1">
        <f t="shared" si="2"/>
        <v>216</v>
      </c>
      <c r="D23" s="9">
        <f>SUM($C$21:C23)</f>
        <v>258</v>
      </c>
      <c r="E23" s="9">
        <f t="shared" si="3"/>
        <v>600.65101213675109</v>
      </c>
      <c r="F23" s="9">
        <f t="shared" si="4"/>
        <v>-0.15271812085164796</v>
      </c>
      <c r="G23" s="257">
        <f t="shared" si="5"/>
        <v>-55097.893851310379</v>
      </c>
    </row>
    <row r="24" spans="1:7" x14ac:dyDescent="0.2">
      <c r="A24" s="97">
        <v>4</v>
      </c>
      <c r="B24" s="93">
        <f t="shared" si="6"/>
        <v>216</v>
      </c>
      <c r="C24" s="1">
        <f t="shared" si="2"/>
        <v>1296</v>
      </c>
      <c r="D24" s="9">
        <f>SUM($C$21:C24)</f>
        <v>1554</v>
      </c>
      <c r="E24" s="9">
        <f t="shared" si="3"/>
        <v>2966.8785323574602</v>
      </c>
      <c r="F24" s="9">
        <f t="shared" si="4"/>
        <v>-5.2017041472471985E-2</v>
      </c>
      <c r="G24" s="257">
        <f t="shared" si="5"/>
        <v>-457873.15305551264</v>
      </c>
    </row>
    <row r="25" spans="1:7" x14ac:dyDescent="0.2">
      <c r="A25" s="97">
        <v>5</v>
      </c>
      <c r="B25" s="93">
        <f t="shared" si="6"/>
        <v>1296</v>
      </c>
      <c r="C25" s="1">
        <f t="shared" si="2"/>
        <v>7776</v>
      </c>
      <c r="D25" s="9">
        <f>SUM($C$21:C25)</f>
        <v>9330</v>
      </c>
      <c r="E25" s="9">
        <f t="shared" si="3"/>
        <v>15916.576440189645</v>
      </c>
      <c r="F25" s="9">
        <f t="shared" si="4"/>
        <v>-1.4679812357534825E-2</v>
      </c>
      <c r="G25" s="257">
        <f t="shared" si="5"/>
        <v>-3718945.5770062497</v>
      </c>
    </row>
    <row r="26" spans="1:7" x14ac:dyDescent="0.2">
      <c r="A26" s="97">
        <v>6</v>
      </c>
      <c r="B26" s="93">
        <f t="shared" si="6"/>
        <v>7776</v>
      </c>
      <c r="C26" s="1">
        <f t="shared" si="2"/>
        <v>46656</v>
      </c>
      <c r="D26" s="9">
        <f>SUM($C$21:C26)</f>
        <v>55986</v>
      </c>
      <c r="E26" s="9">
        <f t="shared" si="3"/>
        <v>88812.67026309135</v>
      </c>
      <c r="F26" s="9">
        <f t="shared" si="4"/>
        <v>-3.7171108743222496E-3</v>
      </c>
      <c r="G26" s="257">
        <f t="shared" si="5"/>
        <v>-29319419.756378748</v>
      </c>
    </row>
    <row r="27" spans="1:7" x14ac:dyDescent="0.2">
      <c r="A27" s="97">
        <v>7</v>
      </c>
      <c r="B27" s="93">
        <f t="shared" si="6"/>
        <v>46656</v>
      </c>
      <c r="C27" s="1">
        <f t="shared" si="2"/>
        <v>279936</v>
      </c>
      <c r="D27" s="9">
        <f>SUM($C$21:C27)</f>
        <v>335922</v>
      </c>
      <c r="E27" s="9">
        <f t="shared" si="3"/>
        <v>506505.30374743982</v>
      </c>
      <c r="F27" s="9">
        <f t="shared" si="4"/>
        <v>-8.7693094248731719E-4</v>
      </c>
      <c r="G27" s="257">
        <f t="shared" si="5"/>
        <v>-224974548.58848903</v>
      </c>
    </row>
    <row r="28" spans="1:7" x14ac:dyDescent="0.2">
      <c r="A28" s="97">
        <v>8</v>
      </c>
      <c r="B28" s="93">
        <f t="shared" si="6"/>
        <v>279936</v>
      </c>
      <c r="C28" s="1">
        <f t="shared" si="2"/>
        <v>1679616</v>
      </c>
      <c r="D28" s="9">
        <f>SUM($C$21:C28)</f>
        <v>2015538</v>
      </c>
      <c r="E28" s="9">
        <f t="shared" si="3"/>
        <v>2927556.426216383</v>
      </c>
      <c r="F28" s="9">
        <f t="shared" si="4"/>
        <v>-1.9681856209501176E-4</v>
      </c>
      <c r="G28" s="257">
        <f t="shared" si="5"/>
        <v>-1686850536.5676973</v>
      </c>
    </row>
    <row r="29" spans="1:7" x14ac:dyDescent="0.2">
      <c r="A29" s="97">
        <v>9</v>
      </c>
      <c r="B29" s="93">
        <f t="shared" si="6"/>
        <v>1679616</v>
      </c>
      <c r="C29" s="1">
        <f t="shared" si="2"/>
        <v>10077696</v>
      </c>
      <c r="D29" s="9">
        <f>SUM($C$21:C29)</f>
        <v>12093234</v>
      </c>
      <c r="E29" s="9">
        <f t="shared" si="3"/>
        <v>17070538.658859141</v>
      </c>
      <c r="F29" s="9">
        <f t="shared" si="4"/>
        <v>-4.256554547049013E-5</v>
      </c>
      <c r="G29" s="257">
        <f t="shared" si="5"/>
        <v>-12403739995.155401</v>
      </c>
    </row>
    <row r="30" spans="1:7" ht="17" thickBot="1" x14ac:dyDescent="0.25">
      <c r="A30" s="129">
        <v>10</v>
      </c>
      <c r="B30" s="94">
        <f t="shared" si="6"/>
        <v>10077696</v>
      </c>
      <c r="C30" s="109">
        <f t="shared" si="2"/>
        <v>60466176</v>
      </c>
      <c r="D30" s="10">
        <f>SUM($C$21:C30)</f>
        <v>72559410</v>
      </c>
      <c r="E30" s="10">
        <f t="shared" si="3"/>
        <v>100146536.95962128</v>
      </c>
      <c r="F30" s="10">
        <f t="shared" si="4"/>
        <v>-8.945194944576393E-6</v>
      </c>
      <c r="G30" s="258">
        <f t="shared" si="5"/>
        <v>-89714301860.734955</v>
      </c>
    </row>
    <row r="31" spans="1:7" ht="17" thickBot="1" x14ac:dyDescent="0.25">
      <c r="A31" s="481" t="s">
        <v>249</v>
      </c>
      <c r="B31" s="481"/>
      <c r="C31" s="481"/>
      <c r="D31" s="481"/>
      <c r="E31" s="481"/>
      <c r="F31" s="481"/>
      <c r="G31" s="481"/>
    </row>
    <row r="32" spans="1:7" ht="17" thickBot="1" x14ac:dyDescent="0.25">
      <c r="A32" s="115" t="s">
        <v>130</v>
      </c>
      <c r="B32" s="116" t="s">
        <v>135</v>
      </c>
      <c r="C32" s="116" t="s">
        <v>134</v>
      </c>
      <c r="D32" s="154" t="s">
        <v>133</v>
      </c>
      <c r="E32" s="363" t="s">
        <v>251</v>
      </c>
      <c r="F32" s="152" t="s">
        <v>252</v>
      </c>
      <c r="G32" s="260" t="s">
        <v>253</v>
      </c>
    </row>
    <row r="33" spans="1:7" x14ac:dyDescent="0.2">
      <c r="A33" s="95">
        <v>1</v>
      </c>
      <c r="B33" s="107">
        <v>1</v>
      </c>
      <c r="C33" s="108">
        <f t="shared" ref="C33:C42" si="7">B33*$O$2</f>
        <v>6</v>
      </c>
      <c r="D33" s="57">
        <f>SUM($C$33:C33)</f>
        <v>6</v>
      </c>
      <c r="E33" s="96">
        <f>D33/(B7-((1-B7)/-X7))</f>
        <v>-62.221331660575885</v>
      </c>
      <c r="F33" s="8">
        <f t="shared" ref="F33:F42" si="8">U7/E33</f>
        <v>0.24104998102418784</v>
      </c>
      <c r="G33" s="259">
        <f>(B7-((1-B7)/-X7))</f>
        <v>-9.6429951591692875E-2</v>
      </c>
    </row>
    <row r="34" spans="1:7" x14ac:dyDescent="0.2">
      <c r="A34" s="97">
        <v>2</v>
      </c>
      <c r="B34" s="93">
        <f>C33</f>
        <v>6</v>
      </c>
      <c r="C34" s="1">
        <f t="shared" si="7"/>
        <v>36</v>
      </c>
      <c r="D34" s="9">
        <f>SUM($C$33:C34)</f>
        <v>42</v>
      </c>
      <c r="E34" s="96">
        <f>D34/(B8-((1-B8)/-X8))</f>
        <v>177.81060335064385</v>
      </c>
      <c r="F34" s="9">
        <f t="shared" si="8"/>
        <v>-0.25550052464650702</v>
      </c>
      <c r="G34" s="259">
        <f t="shared" ref="G34:G42" si="9">(B8-((1-B8)/-X8))</f>
        <v>0.23620638594412552</v>
      </c>
    </row>
    <row r="35" spans="1:7" x14ac:dyDescent="0.2">
      <c r="A35" s="97">
        <v>3</v>
      </c>
      <c r="B35" s="93">
        <f t="shared" ref="B35:B42" si="10">C34</f>
        <v>36</v>
      </c>
      <c r="C35" s="1">
        <f t="shared" si="7"/>
        <v>216</v>
      </c>
      <c r="D35" s="9">
        <f>SUM($C$33:C35)</f>
        <v>258</v>
      </c>
      <c r="E35" s="96">
        <f t="shared" ref="E35:E42" si="11">D35/(B9-((1-B9)/-X9))</f>
        <v>642.05827228569058</v>
      </c>
      <c r="F35" s="9">
        <f t="shared" si="8"/>
        <v>-0.14286910989342205</v>
      </c>
      <c r="G35" s="259">
        <f t="shared" si="9"/>
        <v>0.40183268581142145</v>
      </c>
    </row>
    <row r="36" spans="1:7" x14ac:dyDescent="0.2">
      <c r="A36" s="97">
        <v>4</v>
      </c>
      <c r="B36" s="93">
        <f t="shared" si="10"/>
        <v>216</v>
      </c>
      <c r="C36" s="1">
        <f t="shared" si="7"/>
        <v>1296</v>
      </c>
      <c r="D36" s="9">
        <f>SUM($C$33:C36)</f>
        <v>1554</v>
      </c>
      <c r="E36" s="96">
        <f t="shared" si="11"/>
        <v>3103.9140797476007</v>
      </c>
      <c r="F36" s="9">
        <f t="shared" si="8"/>
        <v>-4.9720526952851174E-2</v>
      </c>
      <c r="G36" s="259">
        <f t="shared" si="9"/>
        <v>0.50065818836272868</v>
      </c>
    </row>
    <row r="37" spans="1:7" x14ac:dyDescent="0.2">
      <c r="A37" s="97">
        <v>5</v>
      </c>
      <c r="B37" s="93">
        <f t="shared" si="10"/>
        <v>1296</v>
      </c>
      <c r="C37" s="1">
        <f t="shared" si="7"/>
        <v>7776</v>
      </c>
      <c r="D37" s="9">
        <f>SUM($C$33:C37)</f>
        <v>9330</v>
      </c>
      <c r="E37" s="96">
        <f t="shared" si="11"/>
        <v>16481.573920892974</v>
      </c>
      <c r="F37" s="9">
        <f t="shared" si="8"/>
        <v>-1.4176580260951456E-2</v>
      </c>
      <c r="G37" s="259">
        <f t="shared" si="9"/>
        <v>0.56608671263930477</v>
      </c>
    </row>
    <row r="38" spans="1:7" x14ac:dyDescent="0.2">
      <c r="A38" s="97">
        <v>6</v>
      </c>
      <c r="B38" s="93">
        <f t="shared" si="10"/>
        <v>7776</v>
      </c>
      <c r="C38" s="1">
        <f t="shared" si="7"/>
        <v>46656</v>
      </c>
      <c r="D38" s="9">
        <f>SUM($C$33:C38)</f>
        <v>55986</v>
      </c>
      <c r="E38" s="96">
        <f t="shared" si="11"/>
        <v>91415.445764976801</v>
      </c>
      <c r="F38" s="9">
        <f t="shared" si="8"/>
        <v>-3.611277499660912E-3</v>
      </c>
      <c r="G38" s="259">
        <f t="shared" si="9"/>
        <v>0.61243479733103734</v>
      </c>
    </row>
    <row r="39" spans="1:7" x14ac:dyDescent="0.2">
      <c r="A39" s="97">
        <v>7</v>
      </c>
      <c r="B39" s="93">
        <f t="shared" si="10"/>
        <v>46656</v>
      </c>
      <c r="C39" s="1">
        <f t="shared" si="7"/>
        <v>279936</v>
      </c>
      <c r="D39" s="9">
        <f>SUM($C$33:C39)</f>
        <v>335922</v>
      </c>
      <c r="E39" s="96">
        <f t="shared" si="11"/>
        <v>519310.76224941452</v>
      </c>
      <c r="F39" s="9">
        <f t="shared" si="8"/>
        <v>-8.5530708330812768E-4</v>
      </c>
      <c r="G39" s="259">
        <f t="shared" si="9"/>
        <v>0.64686123304077303</v>
      </c>
    </row>
    <row r="40" spans="1:7" x14ac:dyDescent="0.2">
      <c r="A40" s="97">
        <v>8</v>
      </c>
      <c r="B40" s="93">
        <f t="shared" si="10"/>
        <v>279936</v>
      </c>
      <c r="C40" s="1">
        <f t="shared" si="7"/>
        <v>1679616</v>
      </c>
      <c r="D40" s="9">
        <f>SUM($C$33:C40)</f>
        <v>2015538</v>
      </c>
      <c r="E40" s="96">
        <f>D40/(B14-((1-B14)/-X14))</f>
        <v>2993327.7573052365</v>
      </c>
      <c r="F40" s="9">
        <f t="shared" si="8"/>
        <v>-1.9249393750941777E-4</v>
      </c>
      <c r="G40" s="259">
        <f t="shared" si="9"/>
        <v>0.67334357057327454</v>
      </c>
    </row>
    <row r="41" spans="1:7" x14ac:dyDescent="0.2">
      <c r="A41" s="97">
        <v>9</v>
      </c>
      <c r="B41" s="93">
        <f t="shared" si="10"/>
        <v>1679616</v>
      </c>
      <c r="C41" s="1">
        <f t="shared" si="7"/>
        <v>10077696</v>
      </c>
      <c r="D41" s="9">
        <f>SUM($C$33:C41)</f>
        <v>12093234</v>
      </c>
      <c r="E41" s="96">
        <f t="shared" si="11"/>
        <v>17418664.579066504</v>
      </c>
      <c r="F41" s="9">
        <f t="shared" si="8"/>
        <v>-4.1714839056184924E-5</v>
      </c>
      <c r="G41" s="259">
        <f t="shared" si="9"/>
        <v>0.69426872221498948</v>
      </c>
    </row>
    <row r="42" spans="1:7" ht="17" thickBot="1" x14ac:dyDescent="0.25">
      <c r="A42" s="129">
        <v>10</v>
      </c>
      <c r="B42" s="94">
        <f t="shared" si="10"/>
        <v>10077696</v>
      </c>
      <c r="C42" s="109">
        <f t="shared" si="7"/>
        <v>60466176</v>
      </c>
      <c r="D42" s="10">
        <f>SUM($C$33:C42)</f>
        <v>72559410</v>
      </c>
      <c r="E42" s="364">
        <f t="shared" si="11"/>
        <v>102030235.29998487</v>
      </c>
      <c r="F42" s="10">
        <f t="shared" si="8"/>
        <v>-8.7800473408118269E-6</v>
      </c>
      <c r="G42" s="259">
        <f t="shared" si="9"/>
        <v>0.71115596064895836</v>
      </c>
    </row>
    <row r="43" spans="1:7" ht="17" thickBot="1" x14ac:dyDescent="0.25"/>
    <row r="44" spans="1:7" ht="17" thickBot="1" x14ac:dyDescent="0.25">
      <c r="A44" s="115" t="s">
        <v>130</v>
      </c>
      <c r="B44" s="116" t="s">
        <v>135</v>
      </c>
      <c r="C44" s="116" t="s">
        <v>134</v>
      </c>
      <c r="D44" s="154" t="s">
        <v>133</v>
      </c>
      <c r="E44" s="151" t="s">
        <v>146</v>
      </c>
      <c r="F44" s="152" t="s">
        <v>147</v>
      </c>
      <c r="G44" s="260" t="s">
        <v>46</v>
      </c>
    </row>
    <row r="45" spans="1:7" x14ac:dyDescent="0.2">
      <c r="A45" s="95">
        <v>1</v>
      </c>
      <c r="B45" s="107">
        <v>1</v>
      </c>
      <c r="C45" s="108">
        <f t="shared" ref="C45:C54" si="12">B45*$O$2</f>
        <v>6</v>
      </c>
      <c r="D45" s="57">
        <f>SUM(C45:C45)</f>
        <v>6</v>
      </c>
      <c r="E45" s="57">
        <f t="shared" ref="E45:E54" si="13">D45/R7</f>
        <v>-131.42320790864352</v>
      </c>
      <c r="F45" s="8">
        <f t="shared" ref="F45:F54" si="14">U7/E45</f>
        <v>0.11412330481620429</v>
      </c>
      <c r="G45" s="256">
        <f>E45*U7</f>
        <v>1971.1445199094451</v>
      </c>
    </row>
    <row r="46" spans="1:7" x14ac:dyDescent="0.2">
      <c r="A46" s="97">
        <v>2</v>
      </c>
      <c r="B46" s="93">
        <f t="shared" ref="B46:B54" si="15">B45*$O$2*2</f>
        <v>12</v>
      </c>
      <c r="C46" s="1">
        <f t="shared" si="12"/>
        <v>72</v>
      </c>
      <c r="D46" s="9">
        <f>SUM($C$45:C46)</f>
        <v>78</v>
      </c>
      <c r="E46" s="9">
        <f t="shared" si="13"/>
        <v>287.21047571345298</v>
      </c>
      <c r="F46" s="9">
        <f t="shared" si="14"/>
        <v>-0.1581791274533009</v>
      </c>
      <c r="G46" s="257">
        <f t="shared" ref="G46:G54" si="16">E46*U8</f>
        <v>-13048.17366088055</v>
      </c>
    </row>
    <row r="47" spans="1:7" x14ac:dyDescent="0.2">
      <c r="A47" s="97">
        <v>3</v>
      </c>
      <c r="B47" s="93">
        <f t="shared" si="15"/>
        <v>144</v>
      </c>
      <c r="C47" s="1">
        <f t="shared" si="12"/>
        <v>864</v>
      </c>
      <c r="D47" s="9">
        <f>SUM($C$45:C47)</f>
        <v>942</v>
      </c>
      <c r="E47" s="9">
        <f t="shared" si="13"/>
        <v>2193.074625708603</v>
      </c>
      <c r="F47" s="9">
        <f t="shared" si="14"/>
        <v>-4.1827256029432242E-2</v>
      </c>
      <c r="G47" s="257">
        <f t="shared" si="16"/>
        <v>-201171.37987571466</v>
      </c>
    </row>
    <row r="48" spans="1:7" x14ac:dyDescent="0.2">
      <c r="A48" s="97">
        <v>4</v>
      </c>
      <c r="B48" s="93">
        <f t="shared" si="15"/>
        <v>1728</v>
      </c>
      <c r="C48" s="1">
        <f t="shared" si="12"/>
        <v>10368</v>
      </c>
      <c r="D48" s="9">
        <f>SUM($C$45:C48)</f>
        <v>11310</v>
      </c>
      <c r="E48" s="9">
        <f t="shared" si="13"/>
        <v>21592.919048238658</v>
      </c>
      <c r="F48" s="9">
        <f t="shared" si="14"/>
        <v>-7.1471690935651167E-3</v>
      </c>
      <c r="G48" s="257">
        <f t="shared" si="16"/>
        <v>-3332397.2722379975</v>
      </c>
    </row>
    <row r="49" spans="1:7" x14ac:dyDescent="0.2">
      <c r="A49" s="97">
        <v>5</v>
      </c>
      <c r="B49" s="93">
        <f t="shared" si="15"/>
        <v>20736</v>
      </c>
      <c r="C49" s="1">
        <f t="shared" si="12"/>
        <v>124416</v>
      </c>
      <c r="D49" s="9">
        <f>SUM($C$45:C49)</f>
        <v>135726</v>
      </c>
      <c r="E49" s="9">
        <f t="shared" si="13"/>
        <v>231542.68530773633</v>
      </c>
      <c r="F49" s="9">
        <f t="shared" si="14"/>
        <v>-1.009111366251123E-3</v>
      </c>
      <c r="G49" s="257">
        <f t="shared" si="16"/>
        <v>-54100493.82473208</v>
      </c>
    </row>
    <row r="50" spans="1:7" x14ac:dyDescent="0.2">
      <c r="A50" s="97">
        <v>6</v>
      </c>
      <c r="B50" s="93">
        <f t="shared" si="15"/>
        <v>248832</v>
      </c>
      <c r="C50" s="1">
        <f t="shared" si="12"/>
        <v>1492992</v>
      </c>
      <c r="D50" s="9">
        <f>SUM($C$45:C50)</f>
        <v>1628718</v>
      </c>
      <c r="E50" s="9">
        <f t="shared" si="13"/>
        <v>2583695.8290565787</v>
      </c>
      <c r="F50" s="9">
        <f t="shared" si="14"/>
        <v>-1.277729904193393E-4</v>
      </c>
      <c r="G50" s="257">
        <f t="shared" si="16"/>
        <v>-852946570.69213152</v>
      </c>
    </row>
    <row r="51" spans="1:7" x14ac:dyDescent="0.2">
      <c r="A51" s="97">
        <v>7</v>
      </c>
      <c r="B51" s="93">
        <f t="shared" si="15"/>
        <v>2985984</v>
      </c>
      <c r="C51" s="1">
        <f t="shared" si="12"/>
        <v>17915904</v>
      </c>
      <c r="D51" s="9">
        <f>SUM($C$45:C51)</f>
        <v>19544622</v>
      </c>
      <c r="E51" s="9">
        <f t="shared" si="13"/>
        <v>29469503.940613877</v>
      </c>
      <c r="F51" s="9">
        <f t="shared" si="14"/>
        <v>-1.5072197152865098E-5</v>
      </c>
      <c r="G51" s="257">
        <f t="shared" si="16"/>
        <v>-13089474675.021736</v>
      </c>
    </row>
    <row r="52" spans="1:7" x14ac:dyDescent="0.2">
      <c r="A52" s="97">
        <v>8</v>
      </c>
      <c r="B52" s="93">
        <f t="shared" si="15"/>
        <v>35831808</v>
      </c>
      <c r="C52" s="1">
        <f t="shared" si="12"/>
        <v>214990848</v>
      </c>
      <c r="D52" s="9">
        <f>SUM($C$45:C52)</f>
        <v>234535470</v>
      </c>
      <c r="E52" s="9">
        <f t="shared" si="13"/>
        <v>340661313.44295156</v>
      </c>
      <c r="F52" s="9">
        <f t="shared" si="14"/>
        <v>-1.6914085149161267E-6</v>
      </c>
      <c r="G52" s="257">
        <f t="shared" si="16"/>
        <v>-196288178845.37878</v>
      </c>
    </row>
    <row r="53" spans="1:7" x14ac:dyDescent="0.2">
      <c r="A53" s="97">
        <v>9</v>
      </c>
      <c r="B53" s="93">
        <f t="shared" si="15"/>
        <v>429981696</v>
      </c>
      <c r="C53" s="1">
        <f t="shared" si="12"/>
        <v>2579890176</v>
      </c>
      <c r="D53" s="9">
        <f>SUM($C$45:C53)</f>
        <v>2814425646</v>
      </c>
      <c r="E53" s="9">
        <f t="shared" si="13"/>
        <v>3972780299.5069489</v>
      </c>
      <c r="F53" s="9">
        <f t="shared" si="14"/>
        <v>-1.8289881008008593E-7</v>
      </c>
      <c r="G53" s="257">
        <f t="shared" si="16"/>
        <v>-2886688866574.5889</v>
      </c>
    </row>
    <row r="54" spans="1:7" ht="17" thickBot="1" x14ac:dyDescent="0.25">
      <c r="A54" s="129">
        <v>10</v>
      </c>
      <c r="B54" s="94">
        <f t="shared" si="15"/>
        <v>5159780352</v>
      </c>
      <c r="C54" s="109">
        <f t="shared" si="12"/>
        <v>30958682112</v>
      </c>
      <c r="D54" s="10">
        <f>SUM($C$45:C54)</f>
        <v>33773107758</v>
      </c>
      <c r="E54" s="10">
        <f t="shared" si="13"/>
        <v>46613661609.539268</v>
      </c>
      <c r="F54" s="10">
        <f t="shared" si="14"/>
        <v>-1.9218191946214962E-8</v>
      </c>
      <c r="G54" s="258">
        <f t="shared" si="16"/>
        <v>-41757930283285.68</v>
      </c>
    </row>
  </sheetData>
  <mergeCells count="2">
    <mergeCell ref="A18:F18"/>
    <mergeCell ref="A31:G31"/>
  </mergeCells>
  <conditionalFormatting sqref="F45:F54">
    <cfRule type="cellIs" dxfId="397" priority="69" operator="equal">
      <formula>MAX($F$45:$F$54)</formula>
    </cfRule>
  </conditionalFormatting>
  <conditionalFormatting sqref="F21:F30">
    <cfRule type="cellIs" dxfId="396" priority="67" operator="equal">
      <formula>MAX($F$21:$F$30)</formula>
    </cfRule>
  </conditionalFormatting>
  <conditionalFormatting sqref="E21:E30">
    <cfRule type="cellIs" dxfId="395" priority="59" stopIfTrue="1" operator="lessThan">
      <formula>0</formula>
    </cfRule>
    <cfRule type="cellIs" dxfId="394" priority="60" operator="equal">
      <formula>MIN($E$21:$E$30)</formula>
    </cfRule>
  </conditionalFormatting>
  <conditionalFormatting sqref="E45:E54">
    <cfRule type="cellIs" dxfId="393" priority="55" stopIfTrue="1" operator="lessThan">
      <formula>0</formula>
    </cfRule>
    <cfRule type="cellIs" dxfId="392" priority="56" operator="equal">
      <formula>MIN($E$45:$E$54)</formula>
    </cfRule>
  </conditionalFormatting>
  <conditionalFormatting sqref="R7:R16">
    <cfRule type="cellIs" dxfId="391" priority="33" operator="lessThanOrEqual">
      <formula>0</formula>
    </cfRule>
    <cfRule type="cellIs" dxfId="390" priority="34" operator="greaterThan">
      <formula>0</formula>
    </cfRule>
  </conditionalFormatting>
  <conditionalFormatting sqref="U7:U16">
    <cfRule type="cellIs" dxfId="389" priority="13" operator="lessThanOrEqual">
      <formula>0</formula>
    </cfRule>
    <cfRule type="cellIs" dxfId="388" priority="14" operator="greaterThan">
      <formula>0</formula>
    </cfRule>
  </conditionalFormatting>
  <conditionalFormatting sqref="S7:T16">
    <cfRule type="cellIs" dxfId="387" priority="5" operator="lessThanOrEqual">
      <formula>0</formula>
    </cfRule>
    <cfRule type="cellIs" dxfId="386" priority="6" operator="greaterThan">
      <formula>0</formula>
    </cfRule>
  </conditionalFormatting>
  <conditionalFormatting sqref="E33:E42">
    <cfRule type="cellIs" dxfId="385" priority="3" stopIfTrue="1" operator="lessThan">
      <formula>0</formula>
    </cfRule>
    <cfRule type="cellIs" dxfId="384" priority="4" operator="equal">
      <formula>MIN($E$33:$E$42)</formula>
    </cfRule>
  </conditionalFormatting>
  <conditionalFormatting sqref="F33:F42">
    <cfRule type="cellIs" dxfId="383" priority="1" operator="lessThanOrEqual">
      <formula>0</formula>
    </cfRule>
    <cfRule type="cellIs" dxfId="382" priority="2" operator="equal">
      <formula>MAX($F$33:$F$42)</formula>
    </cfRule>
  </conditionalFormatting>
  <pageMargins left="0.25" right="0.25" top="0.75" bottom="0.75" header="0.3" footer="0.3"/>
  <pageSetup paperSize="9" scale="69" orientation="portrait" r:id="rId1"/>
  <drawing r:id="rId2"/>
  <legacyDrawing r:id="rId3"/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 codeName="Sheet33">
    <pageSetUpPr fitToPage="1"/>
  </sheetPr>
  <dimension ref="A1:X54"/>
  <sheetViews>
    <sheetView topLeftCell="A12" zoomScale="90" zoomScaleNormal="90" workbookViewId="0">
      <selection activeCell="B34" sqref="B34:B42"/>
    </sheetView>
  </sheetViews>
  <sheetFormatPr baseColWidth="10" defaultColWidth="8.6640625" defaultRowHeight="16" x14ac:dyDescent="0.2"/>
  <cols>
    <col min="5" max="5" width="9.1640625" customWidth="1"/>
    <col min="14" max="14" width="5.6640625" bestFit="1" customWidth="1"/>
  </cols>
  <sheetData>
    <row r="1" spans="1:24" x14ac:dyDescent="0.2">
      <c r="C1" t="s">
        <v>93</v>
      </c>
      <c r="D1">
        <f>C2+E2</f>
        <v>0.99999999999999989</v>
      </c>
    </row>
    <row r="2" spans="1:24" x14ac:dyDescent="0.2">
      <c r="A2" t="s">
        <v>39</v>
      </c>
      <c r="B2" s="133" t="s">
        <v>122</v>
      </c>
      <c r="C2" s="139">
        <f>Analysis!B29</f>
        <v>0.4880176677522694</v>
      </c>
      <c r="D2" s="133" t="s">
        <v>123</v>
      </c>
      <c r="E2" s="139">
        <f>Analysis!K29</f>
        <v>0.51198233224773049</v>
      </c>
      <c r="F2" s="133" t="s">
        <v>46</v>
      </c>
      <c r="G2" s="139">
        <f>Analysis!S29</f>
        <v>386.70035413882556</v>
      </c>
      <c r="H2" t="s">
        <v>150</v>
      </c>
      <c r="I2" s="153">
        <f>Analysis!T29</f>
        <v>-387.20925801676157</v>
      </c>
      <c r="J2" t="s">
        <v>47</v>
      </c>
      <c r="K2" s="153">
        <f>G2*C2+I2*E2</f>
        <v>-9.5276940415285196</v>
      </c>
      <c r="L2" t="s">
        <v>46</v>
      </c>
      <c r="M2" s="160">
        <v>2</v>
      </c>
      <c r="N2" t="s">
        <v>150</v>
      </c>
      <c r="O2" s="160">
        <v>7</v>
      </c>
    </row>
    <row r="4" spans="1:24" x14ac:dyDescent="0.2">
      <c r="A4" t="s">
        <v>120</v>
      </c>
      <c r="B4">
        <f>$C$2</f>
        <v>0.4880176677522694</v>
      </c>
      <c r="C4" t="s">
        <v>121</v>
      </c>
      <c r="D4">
        <f>$E$2</f>
        <v>0.51198233224773049</v>
      </c>
      <c r="E4" t="s">
        <v>46</v>
      </c>
      <c r="F4">
        <f>G2</f>
        <v>386.70035413882556</v>
      </c>
      <c r="G4" t="s">
        <v>150</v>
      </c>
      <c r="H4">
        <f>I2</f>
        <v>-387.20925801676157</v>
      </c>
      <c r="I4" t="s">
        <v>47</v>
      </c>
      <c r="J4">
        <f>B4*F4+D4*H4</f>
        <v>-9.5276940415285196</v>
      </c>
    </row>
    <row r="5" spans="1:24" ht="17" thickBot="1" x14ac:dyDescent="0.25"/>
    <row r="6" spans="1:24" ht="17" thickBot="1" x14ac:dyDescent="0.25">
      <c r="A6" s="102"/>
      <c r="B6" s="102">
        <v>1</v>
      </c>
      <c r="C6" s="138">
        <v>0</v>
      </c>
      <c r="D6" s="29">
        <v>-1</v>
      </c>
      <c r="E6" s="19">
        <v>-2</v>
      </c>
      <c r="F6" s="19">
        <v>-3</v>
      </c>
      <c r="G6" s="19">
        <v>-4</v>
      </c>
      <c r="H6" s="19">
        <v>-5</v>
      </c>
      <c r="I6" s="19">
        <v>-6</v>
      </c>
      <c r="J6" s="19">
        <v>-7</v>
      </c>
      <c r="K6" s="19">
        <v>-8</v>
      </c>
      <c r="L6" s="19">
        <v>-9</v>
      </c>
      <c r="M6" s="233">
        <v>-10</v>
      </c>
      <c r="N6" s="103" t="s">
        <v>131</v>
      </c>
      <c r="R6" s="166" t="s">
        <v>48</v>
      </c>
      <c r="S6" s="148" t="s">
        <v>127</v>
      </c>
      <c r="T6" s="149" t="s">
        <v>132</v>
      </c>
      <c r="U6" s="241" t="s">
        <v>47</v>
      </c>
      <c r="V6" s="159" t="s">
        <v>46</v>
      </c>
      <c r="W6" s="152" t="s">
        <v>196</v>
      </c>
      <c r="X6" s="260" t="s">
        <v>250</v>
      </c>
    </row>
    <row r="7" spans="1:24" x14ac:dyDescent="0.2">
      <c r="A7" s="100">
        <v>1</v>
      </c>
      <c r="B7" s="95">
        <f>C7*B4</f>
        <v>0.4880176677522694</v>
      </c>
      <c r="C7" s="95">
        <v>1</v>
      </c>
      <c r="D7" s="22">
        <f>C7*D4</f>
        <v>0.51198233224773049</v>
      </c>
      <c r="E7" s="2"/>
      <c r="F7" s="2"/>
      <c r="G7" s="2"/>
      <c r="H7" s="2"/>
      <c r="I7" s="2"/>
      <c r="J7" s="2"/>
      <c r="K7" s="2"/>
      <c r="L7" s="2"/>
      <c r="M7" s="234"/>
      <c r="N7" s="96">
        <f>B7+D7</f>
        <v>0.99999999999999989</v>
      </c>
      <c r="R7" s="265">
        <f>B7-D7</f>
        <v>-2.3964664495461085E-2</v>
      </c>
      <c r="S7" s="266">
        <f>IF(Rules!B23=Rules!D23,SUM(C7)*B4*F4,SUM(C7)*B4*F4*POWER(O2,A7-1))</f>
        <v>188.7166049458063</v>
      </c>
      <c r="T7" s="252">
        <f>IF(Rules!B23=Rules!D23,SUM(C7)*D4*H4,SUM(C7)*D4*H4*POWER(O2,A7-1))</f>
        <v>-198.24429898733482</v>
      </c>
      <c r="U7" s="263">
        <f>S7+T7</f>
        <v>-9.5276940415285196</v>
      </c>
      <c r="V7" s="280">
        <f>S7/B4</f>
        <v>386.70035413882556</v>
      </c>
      <c r="W7" s="57">
        <f>T7/D4</f>
        <v>-387.20925801676157</v>
      </c>
      <c r="X7" s="96">
        <f>S7/T7</f>
        <v>-0.95193963160505712</v>
      </c>
    </row>
    <row r="8" spans="1:24" x14ac:dyDescent="0.2">
      <c r="A8" s="98">
        <v>2</v>
      </c>
      <c r="B8" s="97">
        <f>C8*B4</f>
        <v>0.65056568259693492</v>
      </c>
      <c r="C8" s="97">
        <f>1/(1-B4*D4)</f>
        <v>1.3330781354563155</v>
      </c>
      <c r="D8" s="128">
        <f>C8*D4</f>
        <v>0.68251245285938034</v>
      </c>
      <c r="E8" s="1">
        <f>D8*D4</f>
        <v>0.34943431740306474</v>
      </c>
      <c r="F8" s="1"/>
      <c r="G8" s="1"/>
      <c r="H8" s="1"/>
      <c r="I8" s="1"/>
      <c r="J8" s="1"/>
      <c r="K8" s="1"/>
      <c r="L8" s="1"/>
      <c r="M8" s="235"/>
      <c r="N8" s="97">
        <f>B8+E8</f>
        <v>0.99999999999999967</v>
      </c>
      <c r="R8" s="267">
        <f>B8-E8</f>
        <v>0.30113136519387018</v>
      </c>
      <c r="S8" s="268">
        <f>IF(Rules!B23=Rules!D23,SUM(C8:D8)*B4*F4,SUM(C8:D8)*B4*F4*POWER(O2,A8-1))</f>
        <v>380.37541278765843</v>
      </c>
      <c r="T8" s="253">
        <f>IF(Rules!B23=Rules!D23,SUM(C8:D8)*D4*H4,SUM(C8:D8)*D4*H4*POWER(O2,A8-1))</f>
        <v>-399.57934322611493</v>
      </c>
      <c r="U8" s="264">
        <f>S8+T8+U7</f>
        <v>-28.731624479985015</v>
      </c>
      <c r="V8" s="93">
        <f>S8/B4</f>
        <v>779.42959430056328</v>
      </c>
      <c r="W8" s="9">
        <f>T8/D4</f>
        <v>-780.45533616728858</v>
      </c>
      <c r="X8" s="97">
        <f t="shared" ref="X8:X16" si="0">S8/T8</f>
        <v>-0.9519396316050569</v>
      </c>
    </row>
    <row r="9" spans="1:24" x14ac:dyDescent="0.2">
      <c r="A9" s="98">
        <v>3</v>
      </c>
      <c r="B9" s="97">
        <f>C9*B4</f>
        <v>0.73174639143998765</v>
      </c>
      <c r="C9" s="97">
        <f>1/(1-D4*B4/(1-D4*B4))</f>
        <v>1.4994260244927062</v>
      </c>
      <c r="D9" s="128">
        <f>C9*D4*C8</f>
        <v>1.0233769338577063</v>
      </c>
      <c r="E9" s="1">
        <f>D9*(D4)</f>
        <v>0.52395090936499988</v>
      </c>
      <c r="F9" s="1">
        <f>E9*D4</f>
        <v>0.2682536085600119</v>
      </c>
      <c r="G9" s="1"/>
      <c r="H9" s="1"/>
      <c r="I9" s="1"/>
      <c r="J9" s="1"/>
      <c r="K9" s="1"/>
      <c r="L9" s="1"/>
      <c r="M9" s="235"/>
      <c r="N9" s="97">
        <f>B9+F9</f>
        <v>0.99999999999999956</v>
      </c>
      <c r="R9" s="267">
        <f>B9-F9</f>
        <v>0.46349278287997575</v>
      </c>
      <c r="S9" s="268">
        <f>IF(Rules!B23=Rules!D23,SUM(C9:E9)*B4*F4,SUM(C9:E9)*B4*F4*POWER(O2,A9-1))</f>
        <v>574.9730460207569</v>
      </c>
      <c r="T9" s="253">
        <f>IF(Rules!B23=Rules!D23,SUM(C9:E9)*D4*H4,SUM(C9:E9)*D4*H4*POWER(O2,A9-1))</f>
        <v>-604.00158469219309</v>
      </c>
      <c r="U9" s="264">
        <f t="shared" ref="U9:U16" si="1">S9+T9+U8</f>
        <v>-57.76016315142121</v>
      </c>
      <c r="V9" s="93">
        <f>S9/B4</f>
        <v>1178.1807996193866</v>
      </c>
      <c r="W9" s="9">
        <f>T9/D4</f>
        <v>-1179.7313044777836</v>
      </c>
      <c r="X9" s="97">
        <f t="shared" si="0"/>
        <v>-0.9519396316050569</v>
      </c>
    </row>
    <row r="10" spans="1:24" x14ac:dyDescent="0.2">
      <c r="A10" s="98">
        <v>4</v>
      </c>
      <c r="B10" s="97">
        <f>C10*B4</f>
        <v>0.78038029777787432</v>
      </c>
      <c r="C10" s="97">
        <f>1/(1-D4*B4/(1-D4*B4/(1-D4*B4)))</f>
        <v>1.5990820606396896</v>
      </c>
      <c r="D10" s="128">
        <f>C10*D4*C9</f>
        <v>1.2275827295330617</v>
      </c>
      <c r="E10" s="1">
        <f>D10*D4*C8</f>
        <v>0.83784049982142328</v>
      </c>
      <c r="F10" s="1">
        <f>E10*D4</f>
        <v>0.42895953315017649</v>
      </c>
      <c r="G10" s="1">
        <f>F10*D4</f>
        <v>0.21961970222212501</v>
      </c>
      <c r="H10" s="1"/>
      <c r="I10" s="1"/>
      <c r="J10" s="1"/>
      <c r="K10" s="1"/>
      <c r="L10" s="1"/>
      <c r="M10" s="235"/>
      <c r="N10" s="97">
        <f>B10+G10</f>
        <v>0.99999999999999933</v>
      </c>
      <c r="R10" s="267">
        <f>B10-G10</f>
        <v>0.56076059555574931</v>
      </c>
      <c r="S10" s="268">
        <f>IF(Rules!B23=Rules!D23,SUM(C10:F10)*B4*F4,SUM(C10:F10)*B4*F4*POWER(O2,A10-1))</f>
        <v>772.50478388888723</v>
      </c>
      <c r="T10" s="253">
        <f>IF(Rules!B23=Rules!D23,SUM(C10:F10)*D4*H4,SUM(C10:F10)*D4*H4*POWER(O2,A10-1))</f>
        <v>-811.5060642935664</v>
      </c>
      <c r="U10" s="264">
        <f t="shared" si="1"/>
        <v>-96.761443556100375</v>
      </c>
      <c r="V10" s="93">
        <f>S10/B4</f>
        <v>1582.9442967647453</v>
      </c>
      <c r="W10" s="9">
        <f>T10/D4</f>
        <v>-1585.0274768874383</v>
      </c>
      <c r="X10" s="97">
        <f t="shared" si="0"/>
        <v>-0.9519396316050569</v>
      </c>
    </row>
    <row r="11" spans="1:24" x14ac:dyDescent="0.2">
      <c r="A11" s="98">
        <v>5</v>
      </c>
      <c r="B11" s="97">
        <f>C11*B4</f>
        <v>0.81274093104204681</v>
      </c>
      <c r="C11" s="97">
        <f>1/(1-D4*B4/(1-D4*B4/(1-D4*B4/(1-D4*B4))))</f>
        <v>1.6653924329940766</v>
      </c>
      <c r="D11" s="128">
        <f>C11*D4*C10</f>
        <v>1.3634597207489778</v>
      </c>
      <c r="E11" s="1">
        <f>D11*D4*C9</f>
        <v>1.0467002581067373</v>
      </c>
      <c r="F11" s="1">
        <f>E11*D4*C8</f>
        <v>0.71438596056897574</v>
      </c>
      <c r="G11" s="1">
        <f>F11*D4</f>
        <v>0.36575299021713942</v>
      </c>
      <c r="H11" s="1">
        <f>G11*D4</f>
        <v>0.18725906895795238</v>
      </c>
      <c r="I11" s="1"/>
      <c r="J11" s="1"/>
      <c r="K11" s="1"/>
      <c r="L11" s="1"/>
      <c r="M11" s="235"/>
      <c r="N11" s="97">
        <f>B11+H11</f>
        <v>0.99999999999999922</v>
      </c>
      <c r="R11" s="267">
        <f>B11-H11</f>
        <v>0.6254818620840944</v>
      </c>
      <c r="S11" s="268">
        <f>IF(Rules!B23=Rules!D23,SUM(C11:G11)*B4*F4,SUM(C11:G11)*B4*F4*POWER(O2,A11-1))</f>
        <v>972.96457010506606</v>
      </c>
      <c r="T11" s="253">
        <f>IF(Rules!B23=Rules!D23,SUM(C11:G11)*D4*H4,SUM(C11:G11)*D4*H4*POWER(O2,A11-1))</f>
        <v>-1022.0864199808123</v>
      </c>
      <c r="U11" s="264">
        <f t="shared" si="1"/>
        <v>-145.88329343184657</v>
      </c>
      <c r="V11" s="93">
        <f>S11/B4</f>
        <v>1993.7076757617892</v>
      </c>
      <c r="W11" s="9">
        <f>T11/D4</f>
        <v>-1996.3314270896756</v>
      </c>
      <c r="X11" s="97">
        <f t="shared" si="0"/>
        <v>-0.95193963160505712</v>
      </c>
    </row>
    <row r="12" spans="1:24" x14ac:dyDescent="0.2">
      <c r="A12" s="98">
        <v>6</v>
      </c>
      <c r="B12" s="97">
        <f>C12*B4</f>
        <v>0.83580268503750799</v>
      </c>
      <c r="C12" s="97">
        <f>1/(1-D4*B4/(1-D4*B4/(1-D4*B4/(1-D4*B4/(1-D4*B4)))))</f>
        <v>1.7126484147327703</v>
      </c>
      <c r="D12" s="128">
        <f>C12*D4*C11</f>
        <v>1.460292243137659</v>
      </c>
      <c r="E12" s="1">
        <f>D12*D4*C10</f>
        <v>1.1955438337502358</v>
      </c>
      <c r="F12" s="1">
        <f>E12*D4*C9</f>
        <v>0.91779465159182116</v>
      </c>
      <c r="G12" s="1">
        <f>F12*D4*C8</f>
        <v>0.62640627887915423</v>
      </c>
      <c r="H12" s="1">
        <f>G12*D4</f>
        <v>0.32070894759517166</v>
      </c>
      <c r="I12" s="1">
        <f>H12*D4</f>
        <v>0.16419731496249115</v>
      </c>
      <c r="J12" s="1"/>
      <c r="K12" s="1"/>
      <c r="L12" s="1"/>
      <c r="M12" s="235"/>
      <c r="N12" s="97">
        <f>B12+I12</f>
        <v>0.99999999999999911</v>
      </c>
      <c r="R12" s="267">
        <f>B12-I12</f>
        <v>0.67160537007501686</v>
      </c>
      <c r="S12" s="268">
        <f>IF(Rules!B23=Rules!D23,SUM(C12:H12)*B4*F4,SUM(C12:H12)*B4*F4*POWER(O2,A12-1))</f>
        <v>1176.3450227355993</v>
      </c>
      <c r="T12" s="253">
        <f>IF(Rules!B23=Rules!D23,SUM(C12:H12)*D4*H4,SUM(C12:H12)*D4*H4*POWER(O2,A12-1))</f>
        <v>-1235.7348971301617</v>
      </c>
      <c r="U12" s="264">
        <f t="shared" si="1"/>
        <v>-205.27316782640898</v>
      </c>
      <c r="V12" s="93">
        <f>S12/B4</f>
        <v>2410.4558102448514</v>
      </c>
      <c r="W12" s="9">
        <f>T12/D4</f>
        <v>-2413.6280088122894</v>
      </c>
      <c r="X12" s="97">
        <f t="shared" si="0"/>
        <v>-0.95193963160505712</v>
      </c>
    </row>
    <row r="13" spans="1:24" x14ac:dyDescent="0.2">
      <c r="A13" s="98">
        <v>7</v>
      </c>
      <c r="B13" s="97">
        <f>C13*B4</f>
        <v>0.85305277751860797</v>
      </c>
      <c r="C13" s="97">
        <f>1/(1-D4*B4/(1-D4*B4/(1-D4*B4/(1-D4*B4/(1-D4*B4/(1-D4*B4))))))</f>
        <v>1.7479956851718736</v>
      </c>
      <c r="D13" s="128">
        <f>C13*D4*C12</f>
        <v>1.5327225520687013</v>
      </c>
      <c r="E13" s="1">
        <f>D13*D4*C11</f>
        <v>1.3068781860971259</v>
      </c>
      <c r="F13" s="1">
        <f>E13*D4*C10</f>
        <v>1.069943474803368</v>
      </c>
      <c r="G13" s="1">
        <f>F13*D4*C9</f>
        <v>0.82137381412420007</v>
      </c>
      <c r="H13" s="1">
        <f>G13*D4*C8</f>
        <v>0.5605978565923726</v>
      </c>
      <c r="I13" s="1">
        <f>H13*D4</f>
        <v>0.28701619807124168</v>
      </c>
      <c r="J13" s="1">
        <f>I13*D4</f>
        <v>0.14694722248139089</v>
      </c>
      <c r="K13" s="1"/>
      <c r="L13" s="1"/>
      <c r="M13" s="235"/>
      <c r="N13" s="97">
        <f>B13+J13</f>
        <v>0.99999999999999889</v>
      </c>
      <c r="R13" s="267">
        <f>B13-J13</f>
        <v>0.70610555503721706</v>
      </c>
      <c r="S13" s="268">
        <f>IF(Rules!B23=Rules!D23,SUM(C13:I13)*B4*F4,SUM(C13:I13)*B4*F4*POWER(O2,A13-1))</f>
        <v>1382.6374462159986</v>
      </c>
      <c r="T13" s="253">
        <f>IF(Rules!B23=Rules!D23,SUM(C13:I13)*D4*H4,SUM(C13:I13)*D4*H4*POWER(O2,A13-1))</f>
        <v>-1452.4423611660602</v>
      </c>
      <c r="U13" s="264">
        <f t="shared" si="1"/>
        <v>-275.07808277647064</v>
      </c>
      <c r="V13" s="93">
        <f>S13/B4</f>
        <v>2833.1708820793383</v>
      </c>
      <c r="W13" s="9">
        <f>T13/D4</f>
        <v>-2836.8993804717343</v>
      </c>
      <c r="X13" s="97">
        <f t="shared" si="0"/>
        <v>-0.95193963160505701</v>
      </c>
    </row>
    <row r="14" spans="1:24" x14ac:dyDescent="0.2">
      <c r="A14" s="98">
        <v>8</v>
      </c>
      <c r="B14" s="97">
        <f>C14*B4</f>
        <v>0.86642857001810358</v>
      </c>
      <c r="C14" s="97">
        <f>1/(1-D4*B4/(1-D4*B4/(1-D4*B4/(1-D4*B4/(1-D4*B4/(1-D4*B4/(1-D4*B4)))))))</f>
        <v>1.7754041037258625</v>
      </c>
      <c r="D14" s="128">
        <f>C14*D4*C13</f>
        <v>1.5888853108479633</v>
      </c>
      <c r="E14" s="1">
        <f>D14*D4*C12</f>
        <v>1.3932072997925657</v>
      </c>
      <c r="F14" s="1">
        <f>E14*D4*C11</f>
        <v>1.1879202966986628</v>
      </c>
      <c r="G14" s="1">
        <f>F14*D4*C10</f>
        <v>0.97255244104652561</v>
      </c>
      <c r="H14" s="1">
        <f>G14*D4*C9</f>
        <v>0.74660870106712229</v>
      </c>
      <c r="I14" s="1">
        <f>H14*D4*C8</f>
        <v>0.50956973589147747</v>
      </c>
      <c r="J14" s="1">
        <f>I14*D4</f>
        <v>0.26089070182457869</v>
      </c>
      <c r="K14" s="1">
        <f>J14*D4</f>
        <v>0.13357142998189503</v>
      </c>
      <c r="L14" s="1"/>
      <c r="M14" s="235"/>
      <c r="N14" s="97">
        <f>B14+K14</f>
        <v>0.99999999999999867</v>
      </c>
      <c r="R14" s="267">
        <f>B14-K14</f>
        <v>0.7328571400362085</v>
      </c>
      <c r="S14" s="268">
        <f>IF(Rules!B23=Rules!D23,SUM(C14:J14)*B4*F4,SUM(C14:J14)*B4*F4*POWER(O2,A14-1))</f>
        <v>1591.8318454605167</v>
      </c>
      <c r="T14" s="253">
        <f>IF(Rules!B23=Rules!D23,SUM(C14:J14)*D4*H4,SUM(C14:J14)*D4*H4*POWER(O2,A14-1))</f>
        <v>-1672.1983123830482</v>
      </c>
      <c r="U14" s="264">
        <f t="shared" si="1"/>
        <v>-355.44454969900221</v>
      </c>
      <c r="V14" s="93">
        <f>S14/B4</f>
        <v>3261.8324102736633</v>
      </c>
      <c r="W14" s="9">
        <f>T14/D4</f>
        <v>-3266.1250341231103</v>
      </c>
      <c r="X14" s="97">
        <f t="shared" si="0"/>
        <v>-0.95193963160505679</v>
      </c>
    </row>
    <row r="15" spans="1:24" x14ac:dyDescent="0.2">
      <c r="A15" s="98">
        <v>9</v>
      </c>
      <c r="B15" s="97">
        <f>C15*B4</f>
        <v>0.87709249575276227</v>
      </c>
      <c r="C15" s="97">
        <f>1/(1-D4*B4/(1-D4*B4/(1-D4*B4/(1-D4*B4/(1-D4*B4/(1-D4*B4/(1-D4*B4/(1-D4*B4))))))))</f>
        <v>1.797255619437937</v>
      </c>
      <c r="D15" s="128">
        <f>C15*D4*C14</f>
        <v>1.6336613858878672</v>
      </c>
      <c r="E15" s="1">
        <f>D15*D4*C13</f>
        <v>1.4620336708073514</v>
      </c>
      <c r="F15" s="1">
        <f>E15*D4*C12</f>
        <v>1.2819779809181147</v>
      </c>
      <c r="G15" s="1">
        <f>F15*D4*C11</f>
        <v>1.0930804508992606</v>
      </c>
      <c r="H15" s="1">
        <f>G15*D4*C10</f>
        <v>0.89490689210101226</v>
      </c>
      <c r="I15" s="1">
        <f>H15*D4*C9</f>
        <v>0.68700179454445376</v>
      </c>
      <c r="J15" s="1">
        <f>I15*D4*C8</f>
        <v>0.46888727991333123</v>
      </c>
      <c r="K15" s="1">
        <f>J15*D4</f>
        <v>0.24006200313132176</v>
      </c>
      <c r="L15" s="1">
        <f>K15*D4</f>
        <v>0.12290750424723609</v>
      </c>
      <c r="M15" s="235"/>
      <c r="N15" s="97">
        <f>B15+L15</f>
        <v>0.99999999999999833</v>
      </c>
      <c r="R15" s="267">
        <f>B15-L15</f>
        <v>0.7541849915055262</v>
      </c>
      <c r="S15" s="268">
        <f>IF(Rules!B23=Rules!D23,SUM(C15:K15)*B4*F4,SUM(C15:K15)*B4*F4*POWER(O2,A15-1))</f>
        <v>1803.916942020584</v>
      </c>
      <c r="T15" s="253">
        <f>IF(Rules!B23=Rules!D23,SUM(C15:K15)*D4*H4,SUM(C15:K15)*D4*H4*POWER(O2,A15-1))</f>
        <v>-1894.9909029199841</v>
      </c>
      <c r="U15" s="264">
        <f t="shared" si="1"/>
        <v>-446.51851059840237</v>
      </c>
      <c r="V15" s="93">
        <f>S15/B4</f>
        <v>3696.417284089599</v>
      </c>
      <c r="W15" s="9">
        <f>T15/D4</f>
        <v>-3701.2818286140855</v>
      </c>
      <c r="X15" s="97">
        <f t="shared" si="0"/>
        <v>-0.95193963160505701</v>
      </c>
    </row>
    <row r="16" spans="1:24" ht="17" thickBot="1" x14ac:dyDescent="0.25">
      <c r="A16" s="99">
        <v>10</v>
      </c>
      <c r="B16" s="129">
        <f>C16*B4</f>
        <v>0.88578429955739102</v>
      </c>
      <c r="C16" s="129">
        <f>1/(1-D4*B4/(1-D4*B4/(1-D4*B4/(1-D4*B4/(1-D4*B4/(1-D4*B4/(1-D4*B4/(1-D4*B4/(1-D4*B4)))))))))</f>
        <v>1.8150660479920133</v>
      </c>
      <c r="D16" s="137">
        <f>C16*D4*C15</f>
        <v>1.6701568444152359</v>
      </c>
      <c r="E16" s="109">
        <f>D16*D4*C14</f>
        <v>1.5181317090280051</v>
      </c>
      <c r="F16" s="109">
        <f>E16*D4*C13</f>
        <v>1.3586412058781441</v>
      </c>
      <c r="G16" s="109">
        <f>F16*D4*C12</f>
        <v>1.191318739562272</v>
      </c>
      <c r="H16" s="109">
        <f>G16*D4*C11</f>
        <v>1.0157797125913699</v>
      </c>
      <c r="I16" s="109">
        <f>H16*D4*C10</f>
        <v>0.83162064137782243</v>
      </c>
      <c r="J16" s="109">
        <f>I16*D4*C9</f>
        <v>0.63841822881199306</v>
      </c>
      <c r="K16" s="109">
        <f>J16*D4*C8</f>
        <v>0.4357283912966145</v>
      </c>
      <c r="L16" s="109">
        <f>K16*D4</f>
        <v>0.22308523800259242</v>
      </c>
      <c r="M16" s="237">
        <f>L16*D4</f>
        <v>0.1142157004426073</v>
      </c>
      <c r="N16" s="129">
        <f>B16+M16</f>
        <v>0.99999999999999833</v>
      </c>
      <c r="R16" s="269">
        <f>B16-M16</f>
        <v>0.7715685991147837</v>
      </c>
      <c r="S16" s="270">
        <f>IF(Rules!B23=Rules!D23,SUM(C16:L16)*B4*F4,SUM(C16:L16)*B4*F4*POWER(O2,A16-1))</f>
        <v>2018.8801922411799</v>
      </c>
      <c r="T16" s="254">
        <f>IF(Rules!B23=Rules!D23,SUM(C16:L16)*D4*H4,SUM(C16:L16)*D4*H4*POWER(O2,A16-1))</f>
        <v>-2120.8069558330753</v>
      </c>
      <c r="U16" s="264">
        <f t="shared" si="1"/>
        <v>-548.44527419029782</v>
      </c>
      <c r="V16" s="94">
        <f>S16/B4</f>
        <v>4136.8998002466105</v>
      </c>
      <c r="W16" s="10">
        <f>T16/D4</f>
        <v>-4142.3440268381964</v>
      </c>
      <c r="X16" s="129">
        <f t="shared" si="0"/>
        <v>-0.9519396316050569</v>
      </c>
    </row>
    <row r="18" spans="1:7" x14ac:dyDescent="0.2">
      <c r="A18" s="436" t="s">
        <v>183</v>
      </c>
      <c r="B18" s="436"/>
      <c r="C18" s="436"/>
      <c r="D18" s="436"/>
      <c r="E18" s="436"/>
      <c r="F18" s="436"/>
    </row>
    <row r="19" spans="1:7" ht="17" thickBot="1" x14ac:dyDescent="0.25"/>
    <row r="20" spans="1:7" ht="17" thickBot="1" x14ac:dyDescent="0.25">
      <c r="A20" s="29" t="s">
        <v>130</v>
      </c>
      <c r="B20" s="19" t="s">
        <v>135</v>
      </c>
      <c r="C20" s="19" t="s">
        <v>134</v>
      </c>
      <c r="D20" s="19" t="s">
        <v>133</v>
      </c>
      <c r="E20" s="151" t="s">
        <v>146</v>
      </c>
      <c r="F20" s="152" t="s">
        <v>147</v>
      </c>
      <c r="G20" s="150" t="s">
        <v>46</v>
      </c>
    </row>
    <row r="21" spans="1:7" x14ac:dyDescent="0.2">
      <c r="A21" s="95">
        <v>1</v>
      </c>
      <c r="B21" s="107">
        <v>1</v>
      </c>
      <c r="C21" s="108">
        <f t="shared" ref="C21:C30" si="2">B21*$O$2</f>
        <v>7</v>
      </c>
      <c r="D21" s="57">
        <f>SUM($C$21:C21)</f>
        <v>7</v>
      </c>
      <c r="E21" s="57">
        <f t="shared" ref="E21:E30" si="3">D21/R7</f>
        <v>-292.09672438042276</v>
      </c>
      <c r="F21" s="8">
        <f t="shared" ref="F21:F30" si="4">U7/E21</f>
        <v>3.2618284445804953E-2</v>
      </c>
      <c r="G21" s="256">
        <f>E21*U7</f>
        <v>2783.0082204293521</v>
      </c>
    </row>
    <row r="22" spans="1:7" x14ac:dyDescent="0.2">
      <c r="A22" s="97">
        <v>2</v>
      </c>
      <c r="B22" s="93">
        <f>C21</f>
        <v>7</v>
      </c>
      <c r="C22" s="1">
        <f t="shared" si="2"/>
        <v>49</v>
      </c>
      <c r="D22" s="9">
        <f>SUM($C$21:C22)</f>
        <v>56</v>
      </c>
      <c r="E22" s="9">
        <f t="shared" si="3"/>
        <v>185.96535091569376</v>
      </c>
      <c r="F22" s="9">
        <f t="shared" si="4"/>
        <v>-0.15449988042670551</v>
      </c>
      <c r="G22" s="257">
        <f t="shared" ref="G22:G30" si="5">E22*U8</f>
        <v>-5343.0866287983508</v>
      </c>
    </row>
    <row r="23" spans="1:7" x14ac:dyDescent="0.2">
      <c r="A23" s="97">
        <v>3</v>
      </c>
      <c r="B23" s="93">
        <f t="shared" ref="B23:B30" si="6">C22</f>
        <v>49</v>
      </c>
      <c r="C23" s="1">
        <f t="shared" si="2"/>
        <v>343</v>
      </c>
      <c r="D23" s="9">
        <f>SUM($C$21:C23)</f>
        <v>399</v>
      </c>
      <c r="E23" s="9">
        <f t="shared" si="3"/>
        <v>860.85482824729002</v>
      </c>
      <c r="F23" s="9">
        <f t="shared" si="4"/>
        <v>-6.7096287615673295E-2</v>
      </c>
      <c r="G23" s="257">
        <f t="shared" si="5"/>
        <v>-49723.115329252156</v>
      </c>
    </row>
    <row r="24" spans="1:7" x14ac:dyDescent="0.2">
      <c r="A24" s="97">
        <v>4</v>
      </c>
      <c r="B24" s="93">
        <f t="shared" si="6"/>
        <v>343</v>
      </c>
      <c r="C24" s="1">
        <f t="shared" si="2"/>
        <v>2401</v>
      </c>
      <c r="D24" s="9">
        <f>SUM($C$21:C24)</f>
        <v>2800</v>
      </c>
      <c r="E24" s="9">
        <f t="shared" si="3"/>
        <v>4993.2181793640875</v>
      </c>
      <c r="F24" s="9">
        <f t="shared" si="4"/>
        <v>-1.9378573112626023E-2</v>
      </c>
      <c r="G24" s="257">
        <f t="shared" si="5"/>
        <v>-483150.99902583245</v>
      </c>
    </row>
    <row r="25" spans="1:7" x14ac:dyDescent="0.2">
      <c r="A25" s="97">
        <v>5</v>
      </c>
      <c r="B25" s="93">
        <f t="shared" si="6"/>
        <v>2401</v>
      </c>
      <c r="C25" s="1">
        <f t="shared" si="2"/>
        <v>16807</v>
      </c>
      <c r="D25" s="9">
        <f>SUM($C$21:C25)</f>
        <v>19607</v>
      </c>
      <c r="E25" s="9">
        <f t="shared" si="3"/>
        <v>31347.03208606214</v>
      </c>
      <c r="F25" s="9">
        <f t="shared" si="4"/>
        <v>-4.6538151692105739E-3</v>
      </c>
      <c r="G25" s="257">
        <f t="shared" si="5"/>
        <v>-4573008.2800285127</v>
      </c>
    </row>
    <row r="26" spans="1:7" x14ac:dyDescent="0.2">
      <c r="A26" s="97">
        <v>6</v>
      </c>
      <c r="B26" s="93">
        <f t="shared" si="6"/>
        <v>16807</v>
      </c>
      <c r="C26" s="1">
        <f t="shared" si="2"/>
        <v>117649</v>
      </c>
      <c r="D26" s="9">
        <f>SUM($C$21:C26)</f>
        <v>137256</v>
      </c>
      <c r="E26" s="9">
        <f t="shared" si="3"/>
        <v>204370.01566063834</v>
      </c>
      <c r="F26" s="9">
        <f t="shared" si="4"/>
        <v>-1.004419200942228E-3</v>
      </c>
      <c r="G26" s="257">
        <f t="shared" si="5"/>
        <v>-41951680.523392044</v>
      </c>
    </row>
    <row r="27" spans="1:7" x14ac:dyDescent="0.2">
      <c r="A27" s="97">
        <v>7</v>
      </c>
      <c r="B27" s="93">
        <f t="shared" si="6"/>
        <v>117649</v>
      </c>
      <c r="C27" s="1">
        <f t="shared" si="2"/>
        <v>823543</v>
      </c>
      <c r="D27" s="9">
        <f>SUM($C$21:C27)</f>
        <v>960799</v>
      </c>
      <c r="E27" s="9">
        <f t="shared" si="3"/>
        <v>1360701.6587617111</v>
      </c>
      <c r="F27" s="9">
        <f t="shared" si="4"/>
        <v>-2.0215899716533151E-4</v>
      </c>
      <c r="G27" s="257">
        <f t="shared" si="5"/>
        <v>-374299203.52293485</v>
      </c>
    </row>
    <row r="28" spans="1:7" x14ac:dyDescent="0.2">
      <c r="A28" s="97">
        <v>8</v>
      </c>
      <c r="B28" s="93">
        <f t="shared" si="6"/>
        <v>823543</v>
      </c>
      <c r="C28" s="1">
        <f t="shared" si="2"/>
        <v>5764801</v>
      </c>
      <c r="D28" s="9">
        <f>SUM($C$21:C28)</f>
        <v>6725600</v>
      </c>
      <c r="E28" s="9">
        <f t="shared" si="3"/>
        <v>9177232.0041361768</v>
      </c>
      <c r="F28" s="9">
        <f t="shared" si="4"/>
        <v>-3.873112824638229E-5</v>
      </c>
      <c r="G28" s="257">
        <f t="shared" si="5"/>
        <v>-3261997097.1934547</v>
      </c>
    </row>
    <row r="29" spans="1:7" x14ac:dyDescent="0.2">
      <c r="A29" s="97">
        <v>9</v>
      </c>
      <c r="B29" s="93">
        <f t="shared" si="6"/>
        <v>5764801</v>
      </c>
      <c r="C29" s="1">
        <f t="shared" si="2"/>
        <v>40353607</v>
      </c>
      <c r="D29" s="9">
        <f>SUM($C$21:C29)</f>
        <v>47079207</v>
      </c>
      <c r="E29" s="9">
        <f t="shared" si="3"/>
        <v>62423951.060096152</v>
      </c>
      <c r="F29" s="9">
        <f t="shared" si="4"/>
        <v>-7.1529998184276194E-6</v>
      </c>
      <c r="G29" s="257">
        <f t="shared" si="5"/>
        <v>-27873449653.021694</v>
      </c>
    </row>
    <row r="30" spans="1:7" ht="17" thickBot="1" x14ac:dyDescent="0.25">
      <c r="A30" s="129">
        <v>10</v>
      </c>
      <c r="B30" s="94">
        <f t="shared" si="6"/>
        <v>40353607</v>
      </c>
      <c r="C30" s="109">
        <f t="shared" si="2"/>
        <v>282475249</v>
      </c>
      <c r="D30" s="10">
        <f>SUM($C$21:C30)</f>
        <v>329554456</v>
      </c>
      <c r="E30" s="10">
        <f t="shared" si="3"/>
        <v>427122690.55285037</v>
      </c>
      <c r="F30" s="10">
        <f t="shared" si="4"/>
        <v>-1.2840462151060447E-6</v>
      </c>
      <c r="G30" s="258">
        <f t="shared" si="5"/>
        <v>-234253421133.15576</v>
      </c>
    </row>
    <row r="31" spans="1:7" ht="17" thickBot="1" x14ac:dyDescent="0.25">
      <c r="A31" s="481" t="s">
        <v>249</v>
      </c>
      <c r="B31" s="481"/>
      <c r="C31" s="481"/>
      <c r="D31" s="481"/>
      <c r="E31" s="481"/>
      <c r="F31" s="481"/>
      <c r="G31" s="481"/>
    </row>
    <row r="32" spans="1:7" ht="17" thickBot="1" x14ac:dyDescent="0.25">
      <c r="A32" s="115" t="s">
        <v>130</v>
      </c>
      <c r="B32" s="116" t="s">
        <v>135</v>
      </c>
      <c r="C32" s="116" t="s">
        <v>134</v>
      </c>
      <c r="D32" s="154" t="s">
        <v>133</v>
      </c>
      <c r="E32" s="363" t="s">
        <v>251</v>
      </c>
      <c r="F32" s="152" t="s">
        <v>252</v>
      </c>
      <c r="G32" s="260" t="s">
        <v>253</v>
      </c>
    </row>
    <row r="33" spans="1:7" x14ac:dyDescent="0.2">
      <c r="A33" s="95">
        <v>1</v>
      </c>
      <c r="B33" s="107">
        <v>1</v>
      </c>
      <c r="C33" s="108">
        <f t="shared" ref="C33:C42" si="7">B33*$O$2</f>
        <v>7</v>
      </c>
      <c r="D33" s="57">
        <f>SUM($C$33:C33)</f>
        <v>7</v>
      </c>
      <c r="E33" s="96">
        <f>D33/(B7-((1-B7)/-X7))</f>
        <v>-140.52555221529832</v>
      </c>
      <c r="F33" s="8">
        <f t="shared" ref="F33:F42" si="8">U7/E33</f>
        <v>6.7800438363915472E-2</v>
      </c>
      <c r="G33" s="259">
        <f>(B7-((1-B7)/-X7))</f>
        <v>-4.981300475002115E-2</v>
      </c>
    </row>
    <row r="34" spans="1:7" x14ac:dyDescent="0.2">
      <c r="A34" s="97">
        <v>2</v>
      </c>
      <c r="B34" s="93">
        <f>C33</f>
        <v>7</v>
      </c>
      <c r="C34" s="1">
        <f t="shared" si="7"/>
        <v>49</v>
      </c>
      <c r="D34" s="9">
        <f>SUM($C$33:C34)</f>
        <v>56</v>
      </c>
      <c r="E34" s="96">
        <f>D34/(B8-((1-B8)/-X8))</f>
        <v>197.53814483035572</v>
      </c>
      <c r="F34" s="9">
        <f t="shared" si="8"/>
        <v>-0.14544848795993057</v>
      </c>
      <c r="G34" s="259">
        <f t="shared" ref="G34:G42" si="9">(B8-((1-B8)/-X8))</f>
        <v>0.28348955108438617</v>
      </c>
    </row>
    <row r="35" spans="1:7" x14ac:dyDescent="0.2">
      <c r="A35" s="97">
        <v>3</v>
      </c>
      <c r="B35" s="93">
        <f t="shared" ref="B35:B42" si="10">C34</f>
        <v>49</v>
      </c>
      <c r="C35" s="1">
        <f t="shared" si="7"/>
        <v>343</v>
      </c>
      <c r="D35" s="9">
        <f>SUM($C$33:C35)</f>
        <v>399</v>
      </c>
      <c r="E35" s="96">
        <f t="shared" ref="E35:E42" si="11">D35/(B9-((1-B9)/-X9))</f>
        <v>886.76613916957683</v>
      </c>
      <c r="F35" s="9">
        <f t="shared" si="8"/>
        <v>-6.5135733763482931E-2</v>
      </c>
      <c r="G35" s="259">
        <f t="shared" si="9"/>
        <v>0.44994952149802259</v>
      </c>
    </row>
    <row r="36" spans="1:7" x14ac:dyDescent="0.2">
      <c r="A36" s="97">
        <v>4</v>
      </c>
      <c r="B36" s="93">
        <f t="shared" si="10"/>
        <v>343</v>
      </c>
      <c r="C36" s="1">
        <f t="shared" si="7"/>
        <v>2401</v>
      </c>
      <c r="D36" s="9">
        <f>SUM($C$33:C36)</f>
        <v>2800</v>
      </c>
      <c r="E36" s="96">
        <f t="shared" si="11"/>
        <v>5093.9404153158157</v>
      </c>
      <c r="F36" s="9">
        <f t="shared" si="8"/>
        <v>-1.8995401529466327E-2</v>
      </c>
      <c r="G36" s="259">
        <f t="shared" si="9"/>
        <v>0.54967270358744558</v>
      </c>
    </row>
    <row r="37" spans="1:7" x14ac:dyDescent="0.2">
      <c r="A37" s="97">
        <v>5</v>
      </c>
      <c r="B37" s="93">
        <f t="shared" si="10"/>
        <v>2401</v>
      </c>
      <c r="C37" s="1">
        <f t="shared" si="7"/>
        <v>16807</v>
      </c>
      <c r="D37" s="9">
        <f>SUM($C$33:C37)</f>
        <v>19607</v>
      </c>
      <c r="E37" s="96">
        <f t="shared" si="11"/>
        <v>31828.11141501959</v>
      </c>
      <c r="F37" s="9">
        <f t="shared" si="8"/>
        <v>-4.583473129448852E-3</v>
      </c>
      <c r="G37" s="259">
        <f t="shared" si="9"/>
        <v>0.61602775434383816</v>
      </c>
    </row>
    <row r="38" spans="1:7" x14ac:dyDescent="0.2">
      <c r="A38" s="97">
        <v>6</v>
      </c>
      <c r="B38" s="93">
        <f t="shared" si="10"/>
        <v>16807</v>
      </c>
      <c r="C38" s="1">
        <f t="shared" si="7"/>
        <v>117649</v>
      </c>
      <c r="D38" s="9">
        <f>SUM($C$33:C38)</f>
        <v>137256</v>
      </c>
      <c r="E38" s="96">
        <f t="shared" si="11"/>
        <v>206924.13226928745</v>
      </c>
      <c r="F38" s="9">
        <f t="shared" si="8"/>
        <v>-9.9202140212080263E-4</v>
      </c>
      <c r="G38" s="259">
        <f t="shared" si="9"/>
        <v>0.66331557607489411</v>
      </c>
    </row>
    <row r="39" spans="1:7" x14ac:dyDescent="0.2">
      <c r="A39" s="97">
        <v>7</v>
      </c>
      <c r="B39" s="93">
        <f t="shared" si="10"/>
        <v>117649</v>
      </c>
      <c r="C39" s="1">
        <f t="shared" si="7"/>
        <v>823543</v>
      </c>
      <c r="D39" s="9">
        <f>SUM($C$33:C39)</f>
        <v>960799</v>
      </c>
      <c r="E39" s="96">
        <f t="shared" si="11"/>
        <v>1375150.0512398623</v>
      </c>
      <c r="F39" s="9">
        <f t="shared" si="8"/>
        <v>-2.0003495802400242E-4</v>
      </c>
      <c r="G39" s="259">
        <f t="shared" si="9"/>
        <v>0.6986866626909003</v>
      </c>
    </row>
    <row r="40" spans="1:7" x14ac:dyDescent="0.2">
      <c r="A40" s="97">
        <v>8</v>
      </c>
      <c r="B40" s="93">
        <f t="shared" si="10"/>
        <v>823543</v>
      </c>
      <c r="C40" s="1">
        <f t="shared" si="7"/>
        <v>5764801</v>
      </c>
      <c r="D40" s="9">
        <f>SUM($C$33:C40)</f>
        <v>6725600</v>
      </c>
      <c r="E40" s="96">
        <f>D40/(B14-((1-B14)/-X14))</f>
        <v>9262463.1708946433</v>
      </c>
      <c r="F40" s="9">
        <f t="shared" si="8"/>
        <v>-3.8374732848159926E-5</v>
      </c>
      <c r="G40" s="259">
        <f t="shared" si="9"/>
        <v>0.72611354840619435</v>
      </c>
    </row>
    <row r="41" spans="1:7" x14ac:dyDescent="0.2">
      <c r="A41" s="97">
        <v>9</v>
      </c>
      <c r="B41" s="93">
        <f t="shared" si="10"/>
        <v>5764801</v>
      </c>
      <c r="C41" s="1">
        <f t="shared" si="7"/>
        <v>40353607</v>
      </c>
      <c r="D41" s="9">
        <f>SUM($C$33:C41)</f>
        <v>47079207</v>
      </c>
      <c r="E41" s="96">
        <f t="shared" si="11"/>
        <v>62941817.155717887</v>
      </c>
      <c r="F41" s="9">
        <f t="shared" si="8"/>
        <v>-7.0941471151637835E-6</v>
      </c>
      <c r="G41" s="259">
        <f t="shared" si="9"/>
        <v>0.74797978716639479</v>
      </c>
    </row>
    <row r="42" spans="1:7" ht="17" thickBot="1" x14ac:dyDescent="0.25">
      <c r="A42" s="129">
        <v>10</v>
      </c>
      <c r="B42" s="94">
        <f t="shared" si="10"/>
        <v>40353607</v>
      </c>
      <c r="C42" s="109">
        <f t="shared" si="7"/>
        <v>282475249</v>
      </c>
      <c r="D42" s="10">
        <f>SUM($C$33:C42)</f>
        <v>329554456</v>
      </c>
      <c r="E42" s="364">
        <f t="shared" si="11"/>
        <v>430338864.42794722</v>
      </c>
      <c r="F42" s="10">
        <f t="shared" si="8"/>
        <v>-1.2744497871911949E-6</v>
      </c>
      <c r="G42" s="259">
        <f t="shared" si="9"/>
        <v>0.76580221597712139</v>
      </c>
    </row>
    <row r="43" spans="1:7" ht="17" thickBot="1" x14ac:dyDescent="0.25"/>
    <row r="44" spans="1:7" ht="17" thickBot="1" x14ac:dyDescent="0.25">
      <c r="A44" s="115" t="s">
        <v>130</v>
      </c>
      <c r="B44" s="116" t="s">
        <v>135</v>
      </c>
      <c r="C44" s="116" t="s">
        <v>134</v>
      </c>
      <c r="D44" s="154" t="s">
        <v>133</v>
      </c>
      <c r="E44" s="151" t="s">
        <v>146</v>
      </c>
      <c r="F44" s="152" t="s">
        <v>147</v>
      </c>
      <c r="G44" s="260" t="s">
        <v>46</v>
      </c>
    </row>
    <row r="45" spans="1:7" x14ac:dyDescent="0.2">
      <c r="A45" s="95">
        <v>1</v>
      </c>
      <c r="B45" s="107">
        <v>1</v>
      </c>
      <c r="C45" s="108">
        <f t="shared" ref="C45:C54" si="12">B45*$O$2</f>
        <v>7</v>
      </c>
      <c r="D45" s="57">
        <f>SUM(C45:C45)</f>
        <v>7</v>
      </c>
      <c r="E45" s="57">
        <f t="shared" ref="E45:E54" si="13">D45/R7</f>
        <v>-292.09672438042276</v>
      </c>
      <c r="F45" s="8">
        <f t="shared" ref="F45:F54" si="14">U7/E45</f>
        <v>3.2618284445804953E-2</v>
      </c>
      <c r="G45" s="256">
        <f>E45*U7</f>
        <v>2783.0082204293521</v>
      </c>
    </row>
    <row r="46" spans="1:7" x14ac:dyDescent="0.2">
      <c r="A46" s="97">
        <v>2</v>
      </c>
      <c r="B46" s="93">
        <f t="shared" ref="B46:B54" si="15">B45*$O$2*2</f>
        <v>14</v>
      </c>
      <c r="C46" s="1">
        <f t="shared" si="12"/>
        <v>98</v>
      </c>
      <c r="D46" s="9">
        <f>SUM($C$45:C46)</f>
        <v>105</v>
      </c>
      <c r="E46" s="9">
        <f t="shared" si="13"/>
        <v>348.6850329669258</v>
      </c>
      <c r="F46" s="9">
        <f t="shared" si="14"/>
        <v>-8.239993622757627E-2</v>
      </c>
      <c r="G46" s="257">
        <f t="shared" ref="G46:G54" si="16">E46*U8</f>
        <v>-10018.287428996908</v>
      </c>
    </row>
    <row r="47" spans="1:7" x14ac:dyDescent="0.2">
      <c r="A47" s="97">
        <v>3</v>
      </c>
      <c r="B47" s="93">
        <f t="shared" si="15"/>
        <v>196</v>
      </c>
      <c r="C47" s="1">
        <f t="shared" si="12"/>
        <v>1372</v>
      </c>
      <c r="D47" s="9">
        <f>SUM($C$45:C47)</f>
        <v>1477</v>
      </c>
      <c r="E47" s="9">
        <f t="shared" si="13"/>
        <v>3186.6731361434772</v>
      </c>
      <c r="F47" s="9">
        <f t="shared" si="14"/>
        <v>-1.8125537412764823E-2</v>
      </c>
      <c r="G47" s="257">
        <f t="shared" si="16"/>
        <v>-184062.76025389833</v>
      </c>
    </row>
    <row r="48" spans="1:7" x14ac:dyDescent="0.2">
      <c r="A48" s="97">
        <v>4</v>
      </c>
      <c r="B48" s="93">
        <f t="shared" si="15"/>
        <v>2744</v>
      </c>
      <c r="C48" s="1">
        <f t="shared" si="12"/>
        <v>19208</v>
      </c>
      <c r="D48" s="9">
        <f>SUM($C$45:C48)</f>
        <v>20685</v>
      </c>
      <c r="E48" s="9">
        <f t="shared" si="13"/>
        <v>36887.399300052195</v>
      </c>
      <c r="F48" s="9">
        <f t="shared" si="14"/>
        <v>-2.6231571049239967E-3</v>
      </c>
      <c r="G48" s="257">
        <f t="shared" si="16"/>
        <v>-3569278.0053033368</v>
      </c>
    </row>
    <row r="49" spans="1:7" x14ac:dyDescent="0.2">
      <c r="A49" s="97">
        <v>5</v>
      </c>
      <c r="B49" s="93">
        <f t="shared" si="15"/>
        <v>38416</v>
      </c>
      <c r="C49" s="1">
        <f t="shared" si="12"/>
        <v>268912</v>
      </c>
      <c r="D49" s="9">
        <f>SUM($C$45:C49)</f>
        <v>289597</v>
      </c>
      <c r="E49" s="9">
        <f t="shared" si="13"/>
        <v>462998.23792662501</v>
      </c>
      <c r="F49" s="9">
        <f t="shared" si="14"/>
        <v>-3.1508390633436028E-4</v>
      </c>
      <c r="G49" s="257">
        <f t="shared" si="16"/>
        <v>-67543707.801877752</v>
      </c>
    </row>
    <row r="50" spans="1:7" x14ac:dyDescent="0.2">
      <c r="A50" s="97">
        <v>6</v>
      </c>
      <c r="B50" s="93">
        <f t="shared" si="15"/>
        <v>537824</v>
      </c>
      <c r="C50" s="1">
        <f t="shared" si="12"/>
        <v>3764768</v>
      </c>
      <c r="D50" s="9">
        <f>SUM($C$45:C50)</f>
        <v>4054365</v>
      </c>
      <c r="E50" s="9">
        <f t="shared" si="13"/>
        <v>6036826.3576378729</v>
      </c>
      <c r="F50" s="9">
        <f t="shared" si="14"/>
        <v>-3.4003490520593598E-5</v>
      </c>
      <c r="G50" s="257">
        <f t="shared" si="16"/>
        <v>-1239198470.0502884</v>
      </c>
    </row>
    <row r="51" spans="1:7" x14ac:dyDescent="0.2">
      <c r="A51" s="97">
        <v>7</v>
      </c>
      <c r="B51" s="93">
        <f t="shared" si="15"/>
        <v>7529536</v>
      </c>
      <c r="C51" s="1">
        <f t="shared" si="12"/>
        <v>52706752</v>
      </c>
      <c r="D51" s="9">
        <f>SUM($C$45:C51)</f>
        <v>56761117</v>
      </c>
      <c r="E51" s="9">
        <f t="shared" si="13"/>
        <v>80386164.072888881</v>
      </c>
      <c r="F51" s="9">
        <f t="shared" si="14"/>
        <v>-3.4219580688916559E-6</v>
      </c>
      <c r="G51" s="257">
        <f t="shared" si="16"/>
        <v>-22112471894.925079</v>
      </c>
    </row>
    <row r="52" spans="1:7" x14ac:dyDescent="0.2">
      <c r="A52" s="97">
        <v>8</v>
      </c>
      <c r="B52" s="93">
        <f t="shared" si="15"/>
        <v>105413504</v>
      </c>
      <c r="C52" s="1">
        <f t="shared" si="12"/>
        <v>737894528</v>
      </c>
      <c r="D52" s="9">
        <f>SUM($C$45:C52)</f>
        <v>794655645</v>
      </c>
      <c r="E52" s="9">
        <f t="shared" si="13"/>
        <v>1084325445.694284</v>
      </c>
      <c r="F52" s="9">
        <f t="shared" si="14"/>
        <v>-3.2780246106962308E-7</v>
      </c>
      <c r="G52" s="257">
        <f t="shared" si="16"/>
        <v>-385417569771.97461</v>
      </c>
    </row>
    <row r="53" spans="1:7" x14ac:dyDescent="0.2">
      <c r="A53" s="97">
        <v>9</v>
      </c>
      <c r="B53" s="93">
        <f t="shared" si="15"/>
        <v>1475789056</v>
      </c>
      <c r="C53" s="1">
        <f t="shared" si="12"/>
        <v>10330523392</v>
      </c>
      <c r="D53" s="9">
        <f>SUM($C$45:C53)</f>
        <v>11125179037</v>
      </c>
      <c r="E53" s="9">
        <f t="shared" si="13"/>
        <v>14751260184.575659</v>
      </c>
      <c r="F53" s="9">
        <f t="shared" si="14"/>
        <v>-3.0269855253810447E-8</v>
      </c>
      <c r="G53" s="257">
        <f t="shared" si="16"/>
        <v>-6586710727066.2373</v>
      </c>
    </row>
    <row r="54" spans="1:7" ht="17" thickBot="1" x14ac:dyDescent="0.25">
      <c r="A54" s="129">
        <v>10</v>
      </c>
      <c r="B54" s="94">
        <f t="shared" si="15"/>
        <v>20661046784</v>
      </c>
      <c r="C54" s="109">
        <f t="shared" si="12"/>
        <v>144627327488</v>
      </c>
      <c r="D54" s="10">
        <f>SUM($C$45:C54)</f>
        <v>155752506525</v>
      </c>
      <c r="E54" s="10">
        <f t="shared" si="13"/>
        <v>201864755387.5235</v>
      </c>
      <c r="F54" s="10">
        <f t="shared" si="14"/>
        <v>-2.7168946512601335E-9</v>
      </c>
      <c r="G54" s="258">
        <f t="shared" si="16"/>
        <v>-110711771117867.72</v>
      </c>
    </row>
  </sheetData>
  <mergeCells count="2">
    <mergeCell ref="A18:F18"/>
    <mergeCell ref="A31:G31"/>
  </mergeCells>
  <conditionalFormatting sqref="F45:F54">
    <cfRule type="cellIs" dxfId="381" priority="69" operator="equal">
      <formula>MAX($F$45:$F$54)</formula>
    </cfRule>
  </conditionalFormatting>
  <conditionalFormatting sqref="F21:F30">
    <cfRule type="cellIs" dxfId="380" priority="67" operator="equal">
      <formula>MAX($F$21:$F$30)</formula>
    </cfRule>
  </conditionalFormatting>
  <conditionalFormatting sqref="E21:E30">
    <cfRule type="cellIs" dxfId="379" priority="59" stopIfTrue="1" operator="lessThan">
      <formula>0</formula>
    </cfRule>
    <cfRule type="cellIs" dxfId="378" priority="60" operator="equal">
      <formula>MIN($E$21:$E$30)</formula>
    </cfRule>
  </conditionalFormatting>
  <conditionalFormatting sqref="E45:E54">
    <cfRule type="cellIs" dxfId="377" priority="55" stopIfTrue="1" operator="lessThan">
      <formula>0</formula>
    </cfRule>
    <cfRule type="cellIs" dxfId="376" priority="56" operator="equal">
      <formula>MIN($E$45:$E$54)</formula>
    </cfRule>
  </conditionalFormatting>
  <conditionalFormatting sqref="R7:R16">
    <cfRule type="cellIs" dxfId="375" priority="33" operator="lessThanOrEqual">
      <formula>0</formula>
    </cfRule>
    <cfRule type="cellIs" dxfId="374" priority="34" operator="greaterThan">
      <formula>0</formula>
    </cfRule>
  </conditionalFormatting>
  <conditionalFormatting sqref="U7:U16">
    <cfRule type="cellIs" dxfId="373" priority="13" operator="lessThanOrEqual">
      <formula>0</formula>
    </cfRule>
    <cfRule type="cellIs" dxfId="372" priority="14" operator="greaterThan">
      <formula>0</formula>
    </cfRule>
  </conditionalFormatting>
  <conditionalFormatting sqref="S7:T16">
    <cfRule type="cellIs" dxfId="371" priority="5" operator="lessThanOrEqual">
      <formula>0</formula>
    </cfRule>
    <cfRule type="cellIs" dxfId="370" priority="6" operator="greaterThan">
      <formula>0</formula>
    </cfRule>
  </conditionalFormatting>
  <conditionalFormatting sqref="E33:E42">
    <cfRule type="cellIs" dxfId="369" priority="3" stopIfTrue="1" operator="lessThan">
      <formula>0</formula>
    </cfRule>
    <cfRule type="cellIs" dxfId="368" priority="4" operator="equal">
      <formula>MIN($E$33:$E$42)</formula>
    </cfRule>
  </conditionalFormatting>
  <conditionalFormatting sqref="F33:F42">
    <cfRule type="cellIs" dxfId="367" priority="1" operator="lessThanOrEqual">
      <formula>0</formula>
    </cfRule>
    <cfRule type="cellIs" dxfId="366" priority="2" operator="equal">
      <formula>MAX($F$33:$F$42)</formula>
    </cfRule>
  </conditionalFormatting>
  <pageMargins left="0.25" right="0.25" top="0.75" bottom="0.75" header="0.3" footer="0.3"/>
  <pageSetup paperSize="9" scale="69" orientation="portrait" r:id="rId1"/>
  <drawing r:id="rId2"/>
  <legacyDrawing r:id="rId3"/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sheetPr codeName="Sheet34">
    <pageSetUpPr fitToPage="1"/>
  </sheetPr>
  <dimension ref="A1:X54"/>
  <sheetViews>
    <sheetView zoomScale="90" zoomScaleNormal="90" workbookViewId="0">
      <selection activeCell="B34" sqref="B34:B42"/>
    </sheetView>
  </sheetViews>
  <sheetFormatPr baseColWidth="10" defaultColWidth="8.6640625" defaultRowHeight="16" x14ac:dyDescent="0.2"/>
  <cols>
    <col min="5" max="5" width="9.1640625" customWidth="1"/>
    <col min="14" max="14" width="5.6640625" bestFit="1" customWidth="1"/>
  </cols>
  <sheetData>
    <row r="1" spans="1:24" x14ac:dyDescent="0.2">
      <c r="C1" t="s">
        <v>93</v>
      </c>
      <c r="D1">
        <f>C2+E2</f>
        <v>1</v>
      </c>
    </row>
    <row r="2" spans="1:24" x14ac:dyDescent="0.2">
      <c r="A2" t="s">
        <v>39</v>
      </c>
      <c r="B2" s="133" t="s">
        <v>122</v>
      </c>
      <c r="C2" s="139">
        <f>Analysis!B30</f>
        <v>0.49551644622748425</v>
      </c>
      <c r="D2" s="133" t="s">
        <v>123</v>
      </c>
      <c r="E2" s="139">
        <f>Analysis!L30</f>
        <v>0.50448355377251575</v>
      </c>
      <c r="F2" s="133" t="s">
        <v>46</v>
      </c>
      <c r="G2" s="139">
        <f>Analysis!S30</f>
        <v>451.49952974285719</v>
      </c>
      <c r="H2" t="s">
        <v>150</v>
      </c>
      <c r="I2" s="153">
        <f>Analysis!T30</f>
        <v>-452.09371037681115</v>
      </c>
      <c r="J2" t="s">
        <v>47</v>
      </c>
      <c r="K2" s="153">
        <f>G2*C2+I2*E2</f>
        <v>-4.3483991975352296</v>
      </c>
      <c r="L2" t="s">
        <v>46</v>
      </c>
      <c r="M2" s="160">
        <v>2</v>
      </c>
      <c r="N2" t="s">
        <v>150</v>
      </c>
      <c r="O2" s="160">
        <v>8</v>
      </c>
    </row>
    <row r="4" spans="1:24" x14ac:dyDescent="0.2">
      <c r="A4" t="s">
        <v>120</v>
      </c>
      <c r="B4">
        <f>$C$2</f>
        <v>0.49551644622748425</v>
      </c>
      <c r="C4" t="s">
        <v>121</v>
      </c>
      <c r="D4">
        <f>$E$2</f>
        <v>0.50448355377251575</v>
      </c>
      <c r="E4" t="s">
        <v>46</v>
      </c>
      <c r="F4">
        <f>G2</f>
        <v>451.49952974285719</v>
      </c>
      <c r="G4" t="s">
        <v>150</v>
      </c>
      <c r="H4">
        <f>I2</f>
        <v>-452.09371037681115</v>
      </c>
      <c r="I4" t="s">
        <v>47</v>
      </c>
      <c r="J4">
        <f>B4*F4+D4*H4</f>
        <v>-4.3483991975352296</v>
      </c>
    </row>
    <row r="5" spans="1:24" ht="17" thickBot="1" x14ac:dyDescent="0.25"/>
    <row r="6" spans="1:24" ht="17" thickBot="1" x14ac:dyDescent="0.25">
      <c r="A6" s="102"/>
      <c r="B6" s="102">
        <v>1</v>
      </c>
      <c r="C6" s="138">
        <v>0</v>
      </c>
      <c r="D6" s="29">
        <v>-1</v>
      </c>
      <c r="E6" s="19">
        <v>-2</v>
      </c>
      <c r="F6" s="19">
        <v>-3</v>
      </c>
      <c r="G6" s="19">
        <v>-4</v>
      </c>
      <c r="H6" s="19">
        <v>-5</v>
      </c>
      <c r="I6" s="19">
        <v>-6</v>
      </c>
      <c r="J6" s="19">
        <v>-7</v>
      </c>
      <c r="K6" s="19">
        <v>-8</v>
      </c>
      <c r="L6" s="19">
        <v>-9</v>
      </c>
      <c r="M6" s="233">
        <v>-10</v>
      </c>
      <c r="N6" s="103" t="s">
        <v>131</v>
      </c>
      <c r="R6" s="166" t="s">
        <v>48</v>
      </c>
      <c r="S6" s="148" t="s">
        <v>127</v>
      </c>
      <c r="T6" s="149" t="s">
        <v>132</v>
      </c>
      <c r="U6" s="241" t="s">
        <v>47</v>
      </c>
      <c r="V6" s="159" t="s">
        <v>46</v>
      </c>
      <c r="W6" s="152" t="s">
        <v>196</v>
      </c>
      <c r="X6" s="260" t="s">
        <v>250</v>
      </c>
    </row>
    <row r="7" spans="1:24" x14ac:dyDescent="0.2">
      <c r="A7" s="100">
        <v>1</v>
      </c>
      <c r="B7" s="95">
        <f>C7*B4</f>
        <v>0.49551644622748425</v>
      </c>
      <c r="C7" s="95">
        <v>1</v>
      </c>
      <c r="D7" s="22">
        <f>C7*D4</f>
        <v>0.50448355377251575</v>
      </c>
      <c r="E7" s="2"/>
      <c r="F7" s="2"/>
      <c r="G7" s="2"/>
      <c r="H7" s="2"/>
      <c r="I7" s="2"/>
      <c r="J7" s="2"/>
      <c r="K7" s="2"/>
      <c r="L7" s="2"/>
      <c r="M7" s="234"/>
      <c r="N7" s="96">
        <f>B7+D7</f>
        <v>1</v>
      </c>
      <c r="R7" s="265">
        <f>B7-D7</f>
        <v>-8.9671075450314941E-3</v>
      </c>
      <c r="S7" s="266">
        <f>IF(Rules!B23=Rules!D23,SUM(C7)*B4*F4,SUM(C7)*B4*F4*POWER(O2,A7-1))</f>
        <v>223.72544245156092</v>
      </c>
      <c r="T7" s="252">
        <f>IF(Rules!B23=Rules!D23,SUM(C7)*D4*H4,SUM(C7)*D4*H4*POWER(O2,A7-1))</f>
        <v>-228.07384164909615</v>
      </c>
      <c r="U7" s="263">
        <f>S7+T7</f>
        <v>-4.3483991975352296</v>
      </c>
      <c r="V7" s="280">
        <f>S7/B4</f>
        <v>451.49952974285719</v>
      </c>
      <c r="W7" s="57">
        <f>T7/D4</f>
        <v>-452.09371037681115</v>
      </c>
      <c r="X7" s="96">
        <f>S7/T7</f>
        <v>-0.98093424846052502</v>
      </c>
    </row>
    <row r="8" spans="1:24" x14ac:dyDescent="0.2">
      <c r="A8" s="98">
        <v>2</v>
      </c>
      <c r="B8" s="97">
        <f>C8*B4</f>
        <v>0.66067088700429133</v>
      </c>
      <c r="C8" s="97">
        <f>1/(1-B4*D4)</f>
        <v>1.333297596949965</v>
      </c>
      <c r="D8" s="128">
        <f>C8*D4</f>
        <v>0.67262670994567364</v>
      </c>
      <c r="E8" s="1">
        <f>D8*D4</f>
        <v>0.33932911299570861</v>
      </c>
      <c r="F8" s="1"/>
      <c r="G8" s="1"/>
      <c r="H8" s="1"/>
      <c r="I8" s="1"/>
      <c r="J8" s="1"/>
      <c r="K8" s="1"/>
      <c r="L8" s="1"/>
      <c r="M8" s="235"/>
      <c r="N8" s="97">
        <f>B8+E8</f>
        <v>1</v>
      </c>
      <c r="R8" s="267">
        <f>B8-E8</f>
        <v>0.32134177400858271</v>
      </c>
      <c r="S8" s="268">
        <f>IF(Rules!B23=Rules!D23,SUM(C8:D8)*B4*F4,SUM(C8:D8)*B4*F4*POWER(O2,A8-1))</f>
        <v>448.77630308456742</v>
      </c>
      <c r="T8" s="253">
        <f>IF(Rules!B23=Rules!D23,SUM(C8:D8)*D4*H4,SUM(C8:D8)*D4*H4*POWER(O2,A8-1))</f>
        <v>-457.49886273098889</v>
      </c>
      <c r="U8" s="264">
        <f>S8+T8+U7</f>
        <v>-13.070958843956703</v>
      </c>
      <c r="V8" s="93">
        <f>S8/B4</f>
        <v>905.67388126314756</v>
      </c>
      <c r="W8" s="9">
        <f>T8/D4</f>
        <v>-906.86576263948257</v>
      </c>
      <c r="X8" s="97">
        <f t="shared" ref="X8:X16" si="0">S8/T8</f>
        <v>-0.9809342484605249</v>
      </c>
    </row>
    <row r="9" spans="1:24" x14ac:dyDescent="0.2">
      <c r="A9" s="98">
        <v>3</v>
      </c>
      <c r="B9" s="97">
        <f>C9*B4</f>
        <v>0.74323482855407752</v>
      </c>
      <c r="C9" s="97">
        <f>1/(1-D4*B4/(1-D4*B4))</f>
        <v>1.499919597447366</v>
      </c>
      <c r="D9" s="128">
        <f>C9*D4*C8</f>
        <v>1.0088859840140612</v>
      </c>
      <c r="E9" s="1">
        <f>D9*(D4)</f>
        <v>0.50896638656669513</v>
      </c>
      <c r="F9" s="1">
        <f>E9*D4</f>
        <v>0.25676517144592237</v>
      </c>
      <c r="G9" s="1"/>
      <c r="H9" s="1"/>
      <c r="I9" s="1"/>
      <c r="J9" s="1"/>
      <c r="K9" s="1"/>
      <c r="L9" s="1"/>
      <c r="M9" s="235"/>
      <c r="N9" s="97">
        <f>B9+F9</f>
        <v>0.99999999999999989</v>
      </c>
      <c r="R9" s="267">
        <f>B9-F9</f>
        <v>0.48646965710815515</v>
      </c>
      <c r="S9" s="268">
        <f>IF(Rules!B23=Rules!D23,SUM(C9:E9)*B4*F4,SUM(C9:E9)*B4*F4*POWER(O2,A9-1))</f>
        <v>675.15236876500944</v>
      </c>
      <c r="T9" s="253">
        <f>IF(Rules!B23=Rules!D23,SUM(C9:E9)*D4*H4,SUM(C9:E9)*D4*H4*POWER(O2,A9-1))</f>
        <v>-688.27484596912723</v>
      </c>
      <c r="U9" s="264">
        <f t="shared" ref="U9:U16" si="1">S9+T9+U8</f>
        <v>-26.193436048074489</v>
      </c>
      <c r="V9" s="93">
        <f>S9/B4</f>
        <v>1362.5226244358739</v>
      </c>
      <c r="W9" s="9">
        <f>T9/D4</f>
        <v>-1364.3157260969651</v>
      </c>
      <c r="X9" s="97">
        <f t="shared" si="0"/>
        <v>-0.98093424846052502</v>
      </c>
    </row>
    <row r="10" spans="1:24" x14ac:dyDescent="0.2">
      <c r="A10" s="98">
        <v>4</v>
      </c>
      <c r="B10" s="97">
        <f>C10*B4</f>
        <v>0.7927625728044323</v>
      </c>
      <c r="C10" s="97">
        <f>1/(1-D4*B4/(1-D4*B4/(1-D4*B4)))</f>
        <v>1.5998713641897706</v>
      </c>
      <c r="D10" s="128">
        <f>C10*D4*C9</f>
        <v>1.2105982934709267</v>
      </c>
      <c r="E10" s="1">
        <f>D10*D4*C8</f>
        <v>0.81428074720319654</v>
      </c>
      <c r="F10" s="1">
        <f>E10*D4</f>
        <v>0.41079124511760812</v>
      </c>
      <c r="G10" s="1">
        <f>F10*D4</f>
        <v>0.20723742719556756</v>
      </c>
      <c r="H10" s="1"/>
      <c r="I10" s="1"/>
      <c r="J10" s="1"/>
      <c r="K10" s="1"/>
      <c r="L10" s="1"/>
      <c r="M10" s="235"/>
      <c r="N10" s="97">
        <f>B10+G10</f>
        <v>0.99999999999999989</v>
      </c>
      <c r="R10" s="267">
        <f>B10-G10</f>
        <v>0.58552514560886471</v>
      </c>
      <c r="S10" s="268">
        <f>IF(Rules!B23=Rules!D23,SUM(C10:F10)*B4*F4,SUM(C10:F10)*B4*F4*POWER(O2,A10-1))</f>
        <v>902.85334117381376</v>
      </c>
      <c r="T10" s="253">
        <f>IF(Rules!B23=Rules!D23,SUM(C10:F10)*D4*H4,SUM(C10:F10)*D4*H4*POWER(O2,A10-1))</f>
        <v>-920.40148724621326</v>
      </c>
      <c r="U10" s="264">
        <f t="shared" si="1"/>
        <v>-43.741582120473993</v>
      </c>
      <c r="V10" s="93">
        <f>S10/B4</f>
        <v>1822.0451572243621</v>
      </c>
      <c r="W10" s="9">
        <f>T10/D4</f>
        <v>-1824.4429979202955</v>
      </c>
      <c r="X10" s="97">
        <f t="shared" si="0"/>
        <v>-0.98093424846052513</v>
      </c>
    </row>
    <row r="11" spans="1:24" x14ac:dyDescent="0.2">
      <c r="A11" s="98">
        <v>5</v>
      </c>
      <c r="B11" s="97">
        <f>C11*B4</f>
        <v>0.82577222096647629</v>
      </c>
      <c r="C11" s="97">
        <f>1/(1-D4*B4/(1-D4*B4/(1-D4*B4/(1-D4*B4))))</f>
        <v>1.6664880192238392</v>
      </c>
      <c r="D11" s="128">
        <f>C11*D4*C10</f>
        <v>1.3450371310538991</v>
      </c>
      <c r="E11" s="1">
        <f>D11*D4*C9</f>
        <v>1.0177691106644113</v>
      </c>
      <c r="F11" s="1">
        <f>E11*D4*C8</f>
        <v>0.68457868839053726</v>
      </c>
      <c r="G11" s="1">
        <f>F11*D4</f>
        <v>0.34535868955618593</v>
      </c>
      <c r="H11" s="1">
        <f>G11*D4</f>
        <v>0.17422777903352368</v>
      </c>
      <c r="I11" s="1"/>
      <c r="J11" s="1"/>
      <c r="K11" s="1"/>
      <c r="L11" s="1"/>
      <c r="M11" s="235"/>
      <c r="N11" s="97">
        <f>B11+H11</f>
        <v>1</v>
      </c>
      <c r="R11" s="267">
        <f>B11-H11</f>
        <v>0.65154444193295258</v>
      </c>
      <c r="S11" s="268">
        <f>IF(Rules!B23=Rules!D23,SUM(C11:G11)*B4*F4,SUM(C11:G11)*B4*F4*POWER(O2,A11-1))</f>
        <v>1131.8788368753487</v>
      </c>
      <c r="T11" s="253">
        <f>IF(Rules!B23=Rules!D23,SUM(C11:G11)*D4*H4,SUM(C11:G11)*D4*H4*POWER(O2,A11-1))</f>
        <v>-1153.8783956740381</v>
      </c>
      <c r="U11" s="264">
        <f t="shared" si="1"/>
        <v>-65.741140919163342</v>
      </c>
      <c r="V11" s="93">
        <f>S11/B4</f>
        <v>2284.2407058185108</v>
      </c>
      <c r="W11" s="9">
        <f>T11/D4</f>
        <v>-2287.2468032810257</v>
      </c>
      <c r="X11" s="97">
        <f t="shared" si="0"/>
        <v>-0.9809342484605249</v>
      </c>
    </row>
    <row r="12" spans="1:24" x14ac:dyDescent="0.2">
      <c r="A12" s="98">
        <v>6</v>
      </c>
      <c r="B12" s="97">
        <f>C12*B4</f>
        <v>0.84934295976040597</v>
      </c>
      <c r="C12" s="97">
        <f>1/(1-D4*B4/(1-D4*B4/(1-D4*B4/(1-D4*B4/(1-D4*B4)))))</f>
        <v>1.714056044409241</v>
      </c>
      <c r="D12" s="128">
        <f>C12*D4*C11</f>
        <v>1.4410339956333731</v>
      </c>
      <c r="E12" s="1">
        <f>D12*D4*C10</f>
        <v>1.1630712065608366</v>
      </c>
      <c r="F12" s="1">
        <f>E12*D4*C9</f>
        <v>0.8800782671429247</v>
      </c>
      <c r="G12" s="1">
        <f>F12*D4*C8</f>
        <v>0.59196414932303509</v>
      </c>
      <c r="H12" s="1">
        <f>G12*D4</f>
        <v>0.29863617775640894</v>
      </c>
      <c r="I12" s="1">
        <f>H12*D4</f>
        <v>0.15065704023959389</v>
      </c>
      <c r="J12" s="1"/>
      <c r="K12" s="1"/>
      <c r="L12" s="1"/>
      <c r="M12" s="235"/>
      <c r="N12" s="97">
        <f>B12+I12</f>
        <v>0.99999999999999989</v>
      </c>
      <c r="R12" s="267">
        <f>B12-I12</f>
        <v>0.69868591952081205</v>
      </c>
      <c r="S12" s="268">
        <f>IF(Rules!B23=Rules!D23,SUM(C12:H12)*B4*F4,SUM(C12:H12)*B4*F4*POWER(O2,A12-1))</f>
        <v>1362.2283874054481</v>
      </c>
      <c r="T12" s="253">
        <f>IF(Rules!B23=Rules!D23,SUM(C12:H12)*D4*H4,SUM(C12:H12)*D4*H4*POWER(O2,A12-1))</f>
        <v>-1388.7050936832156</v>
      </c>
      <c r="U12" s="264">
        <f t="shared" si="1"/>
        <v>-92.217847196930904</v>
      </c>
      <c r="V12" s="93">
        <f>S12/B4</f>
        <v>2749.1083248124305</v>
      </c>
      <c r="W12" s="9">
        <f>T12/D4</f>
        <v>-2752.7261955290965</v>
      </c>
      <c r="X12" s="97">
        <f t="shared" si="0"/>
        <v>-0.98093424846052502</v>
      </c>
    </row>
    <row r="13" spans="1:24" x14ac:dyDescent="0.2">
      <c r="A13" s="98">
        <v>7</v>
      </c>
      <c r="B13" s="97">
        <f>C13*B4</f>
        <v>0.86701438297178368</v>
      </c>
      <c r="C13" s="97">
        <f>1/(1-D4*B4/(1-D4*B4/(1-D4*B4/(1-D4*B4/(1-D4*B4/(1-D4*B4))))))</f>
        <v>1.7497186815344374</v>
      </c>
      <c r="D13" s="128">
        <f>C13*D4*C12</f>
        <v>1.5130046383773359</v>
      </c>
      <c r="E13" s="1">
        <f>D13*D4*C11</f>
        <v>1.2720069023204947</v>
      </c>
      <c r="F13" s="1">
        <f>E13*D4*C10</f>
        <v>1.0266479535657025</v>
      </c>
      <c r="G13" s="1">
        <f>F13*D4*C9</f>
        <v>0.77684886947863108</v>
      </c>
      <c r="H13" s="1">
        <f>G13*D4*C8</f>
        <v>0.52252929920242774</v>
      </c>
      <c r="I13" s="1">
        <f>H13*D4</f>
        <v>0.26360743781190293</v>
      </c>
      <c r="J13" s="1">
        <f>I13*D4</f>
        <v>0.13298561702821624</v>
      </c>
      <c r="K13" s="1"/>
      <c r="L13" s="1"/>
      <c r="M13" s="235"/>
      <c r="N13" s="97">
        <f>B13+J13</f>
        <v>0.99999999999999989</v>
      </c>
      <c r="R13" s="267">
        <f>B13-J13</f>
        <v>0.73402876594356747</v>
      </c>
      <c r="S13" s="268">
        <f>IF(Rules!B23=Rules!D23,SUM(C13:I13)*B4*F4,SUM(C13:I13)*B4*F4*POWER(O2,A13-1))</f>
        <v>1593.9014393789148</v>
      </c>
      <c r="T13" s="253">
        <f>IF(Rules!B23=Rules!D23,SUM(C13:I13)*D4*H4,SUM(C13:I13)*D4*H4*POWER(O2,A13-1))</f>
        <v>-1624.881017132778</v>
      </c>
      <c r="U13" s="264">
        <f t="shared" si="1"/>
        <v>-123.19742495079407</v>
      </c>
      <c r="V13" s="93">
        <f>S13/B4</f>
        <v>3216.646897421399</v>
      </c>
      <c r="W13" s="9">
        <f>T13/D4</f>
        <v>-3220.8800564100798</v>
      </c>
      <c r="X13" s="97">
        <f t="shared" si="0"/>
        <v>-0.9809342484605249</v>
      </c>
    </row>
    <row r="14" spans="1:24" x14ac:dyDescent="0.2">
      <c r="A14" s="98">
        <v>8</v>
      </c>
      <c r="B14" s="97">
        <f>C14*B4</f>
        <v>0.88075293197021254</v>
      </c>
      <c r="C14" s="97">
        <f>1/(1-D4*B4/(1-D4*B4/(1-D4*B4/(1-D4*B4/(1-D4*B4/(1-D4*B4/(1-D4*B4)))))))</f>
        <v>1.7774443990217672</v>
      </c>
      <c r="D14" s="128">
        <f>C14*D4*C13</f>
        <v>1.5689578114726266</v>
      </c>
      <c r="E14" s="1">
        <f>D14*D4*C12</f>
        <v>1.3566983488423803</v>
      </c>
      <c r="F14" s="1">
        <f>E14*D4*C11</f>
        <v>1.1405977353414678</v>
      </c>
      <c r="G14" s="1">
        <f>F14*D4*C10</f>
        <v>0.92058645962830599</v>
      </c>
      <c r="H14" s="1">
        <f>G14*D4*C9</f>
        <v>0.69659375245013533</v>
      </c>
      <c r="I14" s="1">
        <f>H14*D4*C8</f>
        <v>0.46854756387924557</v>
      </c>
      <c r="J14" s="1">
        <f>I14*D4</f>
        <v>0.23637454013725664</v>
      </c>
      <c r="K14" s="1">
        <f>J14*D4</f>
        <v>0.11924706802978739</v>
      </c>
      <c r="L14" s="1"/>
      <c r="M14" s="235"/>
      <c r="N14" s="97">
        <f>B14+K14</f>
        <v>0.99999999999999989</v>
      </c>
      <c r="R14" s="267">
        <f>B14-K14</f>
        <v>0.76150586394042519</v>
      </c>
      <c r="S14" s="268">
        <f>IF(Rules!B23=Rules!D23,SUM(C14:J14)*B4*F4,SUM(C14:J14)*B4*F4*POWER(O2,A14-1))</f>
        <v>1826.8973546164573</v>
      </c>
      <c r="T14" s="253">
        <f>IF(Rules!B23=Rules!D23,SUM(C14:J14)*D4*H4,SUM(C14:J14)*D4*H4*POWER(O2,A14-1))</f>
        <v>-1862.4055154395764</v>
      </c>
      <c r="U14" s="264">
        <f t="shared" si="1"/>
        <v>-158.70558577391324</v>
      </c>
      <c r="V14" s="93">
        <f>S14/B4</f>
        <v>3686.8551357380293</v>
      </c>
      <c r="W14" s="9">
        <f>T14/D4</f>
        <v>-3691.7070963216806</v>
      </c>
      <c r="X14" s="97">
        <f t="shared" si="0"/>
        <v>-0.98093424846052479</v>
      </c>
    </row>
    <row r="15" spans="1:24" x14ac:dyDescent="0.2">
      <c r="A15" s="98">
        <v>9</v>
      </c>
      <c r="B15" s="97">
        <f>C15*B4</f>
        <v>0.89173847191673006</v>
      </c>
      <c r="C15" s="97">
        <f>1/(1-D4*B4/(1-D4*B4/(1-D4*B4/(1-D4*B4/(1-D4*B4/(1-D4*B4/(1-D4*B4/(1-D4*B4))))))))</f>
        <v>1.7996142786093241</v>
      </c>
      <c r="D15" s="128">
        <f>C15*D4*C14</f>
        <v>1.6136987676131198</v>
      </c>
      <c r="E15" s="1">
        <f>D15*D4*C13</f>
        <v>1.4244188387573578</v>
      </c>
      <c r="F15" s="1">
        <f>E15*D4*C12</f>
        <v>1.2317136078937863</v>
      </c>
      <c r="G15" s="1">
        <f>F15*D4*C11</f>
        <v>1.0355210890848812</v>
      </c>
      <c r="H15" s="1">
        <f>G15*D4*C10</f>
        <v>0.83577817466532756</v>
      </c>
      <c r="I15" s="1">
        <f>H15*D4*C9</f>
        <v>0.63242061494268786</v>
      </c>
      <c r="J15" s="1">
        <f>I15*D4*C8</f>
        <v>0.42538299753071984</v>
      </c>
      <c r="K15" s="1">
        <f>J15*D4</f>
        <v>0.21459872630870283</v>
      </c>
      <c r="L15" s="1">
        <f>K15*D4</f>
        <v>0.10826152808326987</v>
      </c>
      <c r="M15" s="235"/>
      <c r="N15" s="97">
        <f>B15+L15</f>
        <v>0.99999999999999989</v>
      </c>
      <c r="R15" s="267">
        <f>B15-L15</f>
        <v>0.78347694383346023</v>
      </c>
      <c r="S15" s="268">
        <f>IF(Rules!B23=Rules!D23,SUM(C15:K15)*B4*F4,SUM(C15:K15)*B4*F4*POWER(O2,A15-1))</f>
        <v>2061.2154102909999</v>
      </c>
      <c r="T15" s="253">
        <f>IF(Rules!B23=Rules!D23,SUM(C15:K15)*D4*H4,SUM(C15:K15)*D4*H4*POWER(O2,A15-1))</f>
        <v>-2101.2778517274373</v>
      </c>
      <c r="U15" s="264">
        <f t="shared" si="1"/>
        <v>-198.76802721035068</v>
      </c>
      <c r="V15" s="93">
        <f>S15/B4</f>
        <v>4159.7315810275377</v>
      </c>
      <c r="W15" s="9">
        <f>T15/D4</f>
        <v>-4165.2058546093976</v>
      </c>
      <c r="X15" s="97">
        <f t="shared" si="0"/>
        <v>-0.98093424846052479</v>
      </c>
    </row>
    <row r="16" spans="1:24" ht="17" thickBot="1" x14ac:dyDescent="0.25">
      <c r="A16" s="99">
        <v>10</v>
      </c>
      <c r="B16" s="129">
        <f>C16*B4</f>
        <v>0.90072182640346166</v>
      </c>
      <c r="C16" s="129">
        <f>1/(1-D4*B4/(1-D4*B4/(1-D4*B4/(1-D4*B4/(1-D4*B4/(1-D4*B4/(1-D4*B4/(1-D4*B4/(1-D4*B4)))))))))</f>
        <v>1.8177435547516694</v>
      </c>
      <c r="D16" s="137">
        <f>C16*D4*C15</f>
        <v>1.6502853961304353</v>
      </c>
      <c r="E16" s="109">
        <f>D16*D4*C14</f>
        <v>1.4797968329099562</v>
      </c>
      <c r="F16" s="109">
        <f>E16*D4*C13</f>
        <v>1.3062230254090195</v>
      </c>
      <c r="G16" s="109">
        <f>F16*D4*C12</f>
        <v>1.1295081415407668</v>
      </c>
      <c r="H16" s="109">
        <f>G16*D4*C11</f>
        <v>0.94959533885363623</v>
      </c>
      <c r="I16" s="109">
        <f>H16*D4*C10</f>
        <v>0.76642674624730911</v>
      </c>
      <c r="J16" s="109">
        <f>I16*D4*C9</f>
        <v>0.57994344535778009</v>
      </c>
      <c r="K16" s="109">
        <f>J16*D4*C8</f>
        <v>0.39008545160556218</v>
      </c>
      <c r="L16" s="109">
        <f>K16*D4</f>
        <v>0.19679169490093071</v>
      </c>
      <c r="M16" s="237">
        <f>L16*D4</f>
        <v>9.9278173596538191E-2</v>
      </c>
      <c r="N16" s="129">
        <f>B16+M16</f>
        <v>0.99999999999999989</v>
      </c>
      <c r="R16" s="269">
        <f>B16-M16</f>
        <v>0.80144365280692342</v>
      </c>
      <c r="S16" s="270">
        <f>IF(Rules!B23=Rules!D23,SUM(C16:L16)*B4*F4,SUM(C16:L16)*B4*F4*POWER(O2,A16-1))</f>
        <v>2296.8547990933034</v>
      </c>
      <c r="T16" s="254">
        <f>IF(Rules!B23=Rules!D23,SUM(C16:L16)*D4*H4,SUM(C16:L16)*D4*H4*POWER(O2,A16-1))</f>
        <v>-2341.4972029960009</v>
      </c>
      <c r="U16" s="271">
        <f t="shared" si="1"/>
        <v>-243.41043111304811</v>
      </c>
      <c r="V16" s="94">
        <f>S16/B4</f>
        <v>4635.2746040619841</v>
      </c>
      <c r="W16" s="10">
        <f>T16/D4</f>
        <v>-4641.3746999011992</v>
      </c>
      <c r="X16" s="129">
        <f t="shared" si="0"/>
        <v>-0.98093424846052502</v>
      </c>
    </row>
    <row r="18" spans="1:7" x14ac:dyDescent="0.2">
      <c r="A18" s="436" t="s">
        <v>183</v>
      </c>
      <c r="B18" s="436"/>
      <c r="C18" s="436"/>
      <c r="D18" s="436"/>
      <c r="E18" s="436"/>
      <c r="F18" s="436"/>
    </row>
    <row r="19" spans="1:7" ht="17" thickBot="1" x14ac:dyDescent="0.25"/>
    <row r="20" spans="1:7" ht="17" thickBot="1" x14ac:dyDescent="0.25">
      <c r="A20" s="29" t="s">
        <v>130</v>
      </c>
      <c r="B20" s="19" t="s">
        <v>135</v>
      </c>
      <c r="C20" s="19" t="s">
        <v>134</v>
      </c>
      <c r="D20" s="19" t="s">
        <v>133</v>
      </c>
      <c r="E20" s="151" t="s">
        <v>146</v>
      </c>
      <c r="F20" s="152" t="s">
        <v>147</v>
      </c>
      <c r="G20" s="150" t="s">
        <v>46</v>
      </c>
    </row>
    <row r="21" spans="1:7" x14ac:dyDescent="0.2">
      <c r="A21" s="95">
        <v>1</v>
      </c>
      <c r="B21" s="107">
        <v>1</v>
      </c>
      <c r="C21" s="108">
        <f t="shared" ref="C21:C30" si="2">B21*$O$2</f>
        <v>8</v>
      </c>
      <c r="D21" s="57">
        <f>SUM($C$21:C21)</f>
        <v>8</v>
      </c>
      <c r="E21" s="57">
        <f t="shared" ref="E21:E30" si="3">D21/R7</f>
        <v>-892.14944281923442</v>
      </c>
      <c r="F21" s="8">
        <f t="shared" ref="F21:F30" si="4">U7/E21</f>
        <v>4.8740704066283815E-3</v>
      </c>
      <c r="G21" s="256">
        <f>E21*U7</f>
        <v>3879.4219212366611</v>
      </c>
    </row>
    <row r="22" spans="1:7" x14ac:dyDescent="0.2">
      <c r="A22" s="97">
        <v>2</v>
      </c>
      <c r="B22" s="93">
        <f>C21</f>
        <v>8</v>
      </c>
      <c r="C22" s="1">
        <f t="shared" si="2"/>
        <v>64</v>
      </c>
      <c r="D22" s="9">
        <f>SUM($C$21:C22)</f>
        <v>72</v>
      </c>
      <c r="E22" s="9">
        <f t="shared" si="3"/>
        <v>224.06050449599172</v>
      </c>
      <c r="F22" s="9">
        <f t="shared" si="4"/>
        <v>-5.8336737540419722E-2</v>
      </c>
      <c r="G22" s="257">
        <f t="shared" ref="G22:G30" si="5">E22*U8</f>
        <v>-2928.6856328232834</v>
      </c>
    </row>
    <row r="23" spans="1:7" x14ac:dyDescent="0.2">
      <c r="A23" s="97">
        <v>3</v>
      </c>
      <c r="B23" s="93">
        <f t="shared" ref="B23:B30" si="6">C22</f>
        <v>64</v>
      </c>
      <c r="C23" s="1">
        <f t="shared" si="2"/>
        <v>512</v>
      </c>
      <c r="D23" s="9">
        <f>SUM($C$21:C23)</f>
        <v>584</v>
      </c>
      <c r="E23" s="9">
        <f t="shared" si="3"/>
        <v>1200.485973722635</v>
      </c>
      <c r="F23" s="9">
        <f t="shared" si="4"/>
        <v>-2.1819027145190389E-2</v>
      </c>
      <c r="G23" s="257">
        <f t="shared" si="5"/>
        <v>-31444.852579314269</v>
      </c>
    </row>
    <row r="24" spans="1:7" x14ac:dyDescent="0.2">
      <c r="A24" s="97">
        <v>4</v>
      </c>
      <c r="B24" s="93">
        <f t="shared" si="6"/>
        <v>512</v>
      </c>
      <c r="C24" s="1">
        <f t="shared" si="2"/>
        <v>4096</v>
      </c>
      <c r="D24" s="9">
        <f>SUM($C$21:C24)</f>
        <v>4680</v>
      </c>
      <c r="E24" s="9">
        <f t="shared" si="3"/>
        <v>7992.8249625102799</v>
      </c>
      <c r="F24" s="9">
        <f t="shared" si="4"/>
        <v>-5.4726060342420186E-3</v>
      </c>
      <c r="G24" s="257">
        <f t="shared" si="5"/>
        <v>-349618.80947221786</v>
      </c>
    </row>
    <row r="25" spans="1:7" x14ac:dyDescent="0.2">
      <c r="A25" s="97">
        <v>5</v>
      </c>
      <c r="B25" s="93">
        <f t="shared" si="6"/>
        <v>4096</v>
      </c>
      <c r="C25" s="1">
        <f t="shared" si="2"/>
        <v>32768</v>
      </c>
      <c r="D25" s="9">
        <f>SUM($C$21:C25)</f>
        <v>37448</v>
      </c>
      <c r="E25" s="9">
        <f t="shared" si="3"/>
        <v>57475.741622324516</v>
      </c>
      <c r="F25" s="9">
        <f t="shared" si="4"/>
        <v>-1.1438067446115112E-3</v>
      </c>
      <c r="G25" s="257">
        <f t="shared" si="5"/>
        <v>-3778520.8294266579</v>
      </c>
    </row>
    <row r="26" spans="1:7" x14ac:dyDescent="0.2">
      <c r="A26" s="97">
        <v>6</v>
      </c>
      <c r="B26" s="93">
        <f t="shared" si="6"/>
        <v>32768</v>
      </c>
      <c r="C26" s="1">
        <f t="shared" si="2"/>
        <v>262144</v>
      </c>
      <c r="D26" s="9">
        <f>SUM($C$21:C26)</f>
        <v>299592</v>
      </c>
      <c r="E26" s="9">
        <f t="shared" si="3"/>
        <v>428793.52743429079</v>
      </c>
      <c r="F26" s="9">
        <f t="shared" si="4"/>
        <v>-2.1506352427640726E-4</v>
      </c>
      <c r="G26" s="257">
        <f t="shared" si="5"/>
        <v>-39542415.991968431</v>
      </c>
    </row>
    <row r="27" spans="1:7" x14ac:dyDescent="0.2">
      <c r="A27" s="97">
        <v>7</v>
      </c>
      <c r="B27" s="93">
        <f t="shared" si="6"/>
        <v>262144</v>
      </c>
      <c r="C27" s="1">
        <f t="shared" si="2"/>
        <v>2097152</v>
      </c>
      <c r="D27" s="9">
        <f>SUM($C$21:C27)</f>
        <v>2396744</v>
      </c>
      <c r="E27" s="9">
        <f t="shared" si="3"/>
        <v>3265190.8361099064</v>
      </c>
      <c r="F27" s="9">
        <f t="shared" si="4"/>
        <v>-3.773054352240233E-5</v>
      </c>
      <c r="G27" s="257">
        <f t="shared" si="5"/>
        <v>-402263102.98167074</v>
      </c>
    </row>
    <row r="28" spans="1:7" x14ac:dyDescent="0.2">
      <c r="A28" s="97">
        <v>8</v>
      </c>
      <c r="B28" s="93">
        <f t="shared" si="6"/>
        <v>2097152</v>
      </c>
      <c r="C28" s="1">
        <f t="shared" si="2"/>
        <v>16777216</v>
      </c>
      <c r="D28" s="9">
        <f>SUM($C$21:C28)</f>
        <v>19173960</v>
      </c>
      <c r="E28" s="9">
        <f t="shared" si="3"/>
        <v>25179005.058193531</v>
      </c>
      <c r="F28" s="9">
        <f t="shared" si="4"/>
        <v>-6.3030920168256874E-6</v>
      </c>
      <c r="G28" s="257">
        <f t="shared" si="5"/>
        <v>-3996048746.9649286</v>
      </c>
    </row>
    <row r="29" spans="1:7" x14ac:dyDescent="0.2">
      <c r="A29" s="97">
        <v>9</v>
      </c>
      <c r="B29" s="93">
        <f t="shared" si="6"/>
        <v>16777216</v>
      </c>
      <c r="C29" s="1">
        <f t="shared" si="2"/>
        <v>134217728</v>
      </c>
      <c r="D29" s="9">
        <f>SUM($C$21:C29)</f>
        <v>153391688</v>
      </c>
      <c r="E29" s="9">
        <f t="shared" si="3"/>
        <v>195783282.72108757</v>
      </c>
      <c r="F29" s="9">
        <f t="shared" si="4"/>
        <v>-1.0152451447732398E-6</v>
      </c>
      <c r="G29" s="257">
        <f t="shared" si="5"/>
        <v>-38915456867.236916</v>
      </c>
    </row>
    <row r="30" spans="1:7" ht="17" thickBot="1" x14ac:dyDescent="0.25">
      <c r="A30" s="129">
        <v>10</v>
      </c>
      <c r="B30" s="94">
        <f t="shared" si="6"/>
        <v>134217728</v>
      </c>
      <c r="C30" s="109">
        <f t="shared" si="2"/>
        <v>1073741824</v>
      </c>
      <c r="D30" s="10">
        <f>SUM($C$21:C30)</f>
        <v>1227133512</v>
      </c>
      <c r="E30" s="10">
        <f t="shared" si="3"/>
        <v>1531153821.8590522</v>
      </c>
      <c r="F30" s="10">
        <f t="shared" si="4"/>
        <v>-1.5897189925536747E-7</v>
      </c>
      <c r="G30" s="258">
        <f t="shared" si="5"/>
        <v>-372698811879.10315</v>
      </c>
    </row>
    <row r="31" spans="1:7" ht="17" thickBot="1" x14ac:dyDescent="0.25">
      <c r="A31" s="481" t="s">
        <v>249</v>
      </c>
      <c r="B31" s="481"/>
      <c r="C31" s="481"/>
      <c r="D31" s="481"/>
      <c r="E31" s="481"/>
      <c r="F31" s="481"/>
      <c r="G31" s="481"/>
    </row>
    <row r="32" spans="1:7" ht="17" thickBot="1" x14ac:dyDescent="0.25">
      <c r="A32" s="115" t="s">
        <v>130</v>
      </c>
      <c r="B32" s="116" t="s">
        <v>135</v>
      </c>
      <c r="C32" s="116" t="s">
        <v>134</v>
      </c>
      <c r="D32" s="154" t="s">
        <v>133</v>
      </c>
      <c r="E32" s="363" t="s">
        <v>251</v>
      </c>
      <c r="F32" s="152" t="s">
        <v>252</v>
      </c>
      <c r="G32" s="260" t="s">
        <v>253</v>
      </c>
    </row>
    <row r="33" spans="1:7" x14ac:dyDescent="0.2">
      <c r="A33" s="95">
        <v>1</v>
      </c>
      <c r="B33" s="107">
        <v>1</v>
      </c>
      <c r="C33" s="108">
        <f t="shared" ref="C33:C42" si="7">B33*$O$2</f>
        <v>8</v>
      </c>
      <c r="D33" s="57">
        <f>SUM($C$33:C33)</f>
        <v>8</v>
      </c>
      <c r="E33" s="96">
        <f>D33/(B7-((1-B7)/-X7))</f>
        <v>-426.15729803747053</v>
      </c>
      <c r="F33" s="8">
        <f t="shared" ref="F33:F42" si="8">U7/E33</f>
        <v>1.0203742180552519E-2</v>
      </c>
      <c r="G33" s="259">
        <f>(B7-((1-B7)/-X7))</f>
        <v>-1.8772411118714638E-2</v>
      </c>
    </row>
    <row r="34" spans="1:7" x14ac:dyDescent="0.2">
      <c r="A34" s="97">
        <v>2</v>
      </c>
      <c r="B34" s="93">
        <f>C33</f>
        <v>8</v>
      </c>
      <c r="C34" s="1">
        <f t="shared" si="7"/>
        <v>64</v>
      </c>
      <c r="D34" s="9">
        <f>SUM($C$33:C34)</f>
        <v>72</v>
      </c>
      <c r="E34" s="96">
        <f>D34/(B8-((1-B8)/-X8))</f>
        <v>228.75554779296476</v>
      </c>
      <c r="F34" s="9">
        <f t="shared" si="8"/>
        <v>-5.7139417907305035E-2</v>
      </c>
      <c r="G34" s="259">
        <f t="shared" ref="G34:G42" si="9">(B8-((1-B8)/-X8))</f>
        <v>0.31474646492579761</v>
      </c>
    </row>
    <row r="35" spans="1:7" x14ac:dyDescent="0.2">
      <c r="A35" s="97">
        <v>3</v>
      </c>
      <c r="B35" s="93">
        <f t="shared" ref="B35:B42" si="10">C34</f>
        <v>64</v>
      </c>
      <c r="C35" s="1">
        <f t="shared" si="7"/>
        <v>512</v>
      </c>
      <c r="D35" s="9">
        <f>SUM($C$33:C35)</f>
        <v>584</v>
      </c>
      <c r="E35" s="96">
        <f t="shared" ref="E35:E42" si="11">D35/(B9-((1-B9)/-X9))</f>
        <v>1212.9291085550371</v>
      </c>
      <c r="F35" s="9">
        <f t="shared" si="8"/>
        <v>-2.1595191230325685E-2</v>
      </c>
      <c r="G35" s="259">
        <f t="shared" si="9"/>
        <v>0.48147908717906801</v>
      </c>
    </row>
    <row r="36" spans="1:7" x14ac:dyDescent="0.2">
      <c r="A36" s="97">
        <v>4</v>
      </c>
      <c r="B36" s="93">
        <f t="shared" si="10"/>
        <v>512</v>
      </c>
      <c r="C36" s="1">
        <f t="shared" si="7"/>
        <v>4096</v>
      </c>
      <c r="D36" s="9">
        <f>SUM($C$33:C36)</f>
        <v>4680</v>
      </c>
      <c r="E36" s="96">
        <f t="shared" si="11"/>
        <v>8048.1899094702685</v>
      </c>
      <c r="F36" s="9">
        <f t="shared" si="8"/>
        <v>-5.4349589923323597E-3</v>
      </c>
      <c r="G36" s="259">
        <f t="shared" si="9"/>
        <v>0.58149721274507515</v>
      </c>
    </row>
    <row r="37" spans="1:7" x14ac:dyDescent="0.2">
      <c r="A37" s="97">
        <v>5</v>
      </c>
      <c r="B37" s="93">
        <f t="shared" si="10"/>
        <v>4096</v>
      </c>
      <c r="C37" s="1">
        <f t="shared" si="7"/>
        <v>32768</v>
      </c>
      <c r="D37" s="9">
        <f>SUM($C$33:C37)</f>
        <v>37448</v>
      </c>
      <c r="E37" s="96">
        <f t="shared" si="11"/>
        <v>57776.027609296107</v>
      </c>
      <c r="F37" s="9">
        <f t="shared" si="8"/>
        <v>-1.1378619063901454E-3</v>
      </c>
      <c r="G37" s="259">
        <f t="shared" si="9"/>
        <v>0.64815809514004474</v>
      </c>
    </row>
    <row r="38" spans="1:7" x14ac:dyDescent="0.2">
      <c r="A38" s="97">
        <v>6</v>
      </c>
      <c r="B38" s="93">
        <f t="shared" si="10"/>
        <v>32768</v>
      </c>
      <c r="C38" s="1">
        <f t="shared" si="7"/>
        <v>262144</v>
      </c>
      <c r="D38" s="9">
        <f>SUM($C$33:C38)</f>
        <v>299592</v>
      </c>
      <c r="E38" s="96">
        <f t="shared" si="11"/>
        <v>430598.18024176091</v>
      </c>
      <c r="F38" s="9">
        <f t="shared" si="8"/>
        <v>-2.141621851377887E-4</v>
      </c>
      <c r="G38" s="259">
        <f t="shared" si="9"/>
        <v>0.69575770113982593</v>
      </c>
    </row>
    <row r="39" spans="1:7" x14ac:dyDescent="0.2">
      <c r="A39" s="97">
        <v>7</v>
      </c>
      <c r="B39" s="93">
        <f t="shared" si="10"/>
        <v>262144</v>
      </c>
      <c r="C39" s="1">
        <f t="shared" si="7"/>
        <v>2097152</v>
      </c>
      <c r="D39" s="9">
        <f>SUM($C$33:C39)</f>
        <v>2396744</v>
      </c>
      <c r="E39" s="96">
        <f t="shared" si="11"/>
        <v>3276729.2518316912</v>
      </c>
      <c r="F39" s="9">
        <f t="shared" si="8"/>
        <v>-3.7597682164898651E-5</v>
      </c>
      <c r="G39" s="259">
        <f t="shared" si="9"/>
        <v>0.73144401499154088</v>
      </c>
    </row>
    <row r="40" spans="1:7" x14ac:dyDescent="0.2">
      <c r="A40" s="97">
        <v>8</v>
      </c>
      <c r="B40" s="93">
        <f t="shared" si="10"/>
        <v>2097152</v>
      </c>
      <c r="C40" s="1">
        <f t="shared" si="7"/>
        <v>16777216</v>
      </c>
      <c r="D40" s="9">
        <f>SUM($C$33:C40)</f>
        <v>19173960</v>
      </c>
      <c r="E40" s="96">
        <f>D40/(B14-((1-B14)/-X14))</f>
        <v>25255873.997998063</v>
      </c>
      <c r="F40" s="9">
        <f t="shared" si="8"/>
        <v>-6.2839078856068582E-6</v>
      </c>
      <c r="G40" s="259">
        <f t="shared" si="9"/>
        <v>0.7591881398172895</v>
      </c>
    </row>
    <row r="41" spans="1:7" x14ac:dyDescent="0.2">
      <c r="A41" s="97">
        <v>9</v>
      </c>
      <c r="B41" s="93">
        <f t="shared" si="10"/>
        <v>16777216</v>
      </c>
      <c r="C41" s="1">
        <f t="shared" si="7"/>
        <v>134217728</v>
      </c>
      <c r="D41" s="9">
        <f>SUM($C$33:C41)</f>
        <v>153391688</v>
      </c>
      <c r="E41" s="96">
        <f t="shared" si="11"/>
        <v>196310519.30244324</v>
      </c>
      <c r="F41" s="9">
        <f t="shared" si="8"/>
        <v>-1.012518472859426E-6</v>
      </c>
      <c r="G41" s="259">
        <f t="shared" si="9"/>
        <v>0.78137273817547748</v>
      </c>
    </row>
    <row r="42" spans="1:7" ht="17" thickBot="1" x14ac:dyDescent="0.25">
      <c r="A42" s="129">
        <v>10</v>
      </c>
      <c r="B42" s="94">
        <f t="shared" si="10"/>
        <v>134217728</v>
      </c>
      <c r="C42" s="109">
        <f t="shared" si="7"/>
        <v>1073741824</v>
      </c>
      <c r="D42" s="10">
        <f>SUM($C$33:C42)</f>
        <v>1227133512</v>
      </c>
      <c r="E42" s="364">
        <f t="shared" si="11"/>
        <v>1534849214.0146852</v>
      </c>
      <c r="F42" s="10">
        <f t="shared" si="8"/>
        <v>-1.5858914927308239E-7</v>
      </c>
      <c r="G42" s="259">
        <f t="shared" si="9"/>
        <v>0.79951405049764002</v>
      </c>
    </row>
    <row r="43" spans="1:7" ht="17" thickBot="1" x14ac:dyDescent="0.25"/>
    <row r="44" spans="1:7" ht="17" thickBot="1" x14ac:dyDescent="0.25">
      <c r="A44" s="115" t="s">
        <v>130</v>
      </c>
      <c r="B44" s="116" t="s">
        <v>135</v>
      </c>
      <c r="C44" s="116" t="s">
        <v>134</v>
      </c>
      <c r="D44" s="154" t="s">
        <v>133</v>
      </c>
      <c r="E44" s="151" t="s">
        <v>146</v>
      </c>
      <c r="F44" s="152" t="s">
        <v>147</v>
      </c>
      <c r="G44" s="260" t="s">
        <v>46</v>
      </c>
    </row>
    <row r="45" spans="1:7" x14ac:dyDescent="0.2">
      <c r="A45" s="95">
        <v>1</v>
      </c>
      <c r="B45" s="107">
        <v>1</v>
      </c>
      <c r="C45" s="108">
        <f t="shared" ref="C45:C54" si="12">B45*$O$2</f>
        <v>8</v>
      </c>
      <c r="D45" s="57">
        <f>SUM(C45:C45)</f>
        <v>8</v>
      </c>
      <c r="E45" s="57">
        <f t="shared" ref="E45:E54" si="13">D45/R7</f>
        <v>-892.14944281923442</v>
      </c>
      <c r="F45" s="8">
        <f t="shared" ref="F45:F54" si="14">U7/E45</f>
        <v>4.8740704066283815E-3</v>
      </c>
      <c r="G45" s="256">
        <f>E45*U7</f>
        <v>3879.4219212366611</v>
      </c>
    </row>
    <row r="46" spans="1:7" x14ac:dyDescent="0.2">
      <c r="A46" s="97">
        <v>2</v>
      </c>
      <c r="B46" s="93">
        <f t="shared" ref="B46:B54" si="15">B45*$O$2*2</f>
        <v>16</v>
      </c>
      <c r="C46" s="1">
        <f t="shared" si="12"/>
        <v>128</v>
      </c>
      <c r="D46" s="9">
        <f>SUM($C$45:C46)</f>
        <v>136</v>
      </c>
      <c r="E46" s="9">
        <f t="shared" si="13"/>
        <v>423.22539738131769</v>
      </c>
      <c r="F46" s="9">
        <f t="shared" si="14"/>
        <v>-3.0884155168457501E-2</v>
      </c>
      <c r="G46" s="257">
        <f t="shared" ref="G46:G54" si="16">E46*U8</f>
        <v>-5531.9617508884248</v>
      </c>
    </row>
    <row r="47" spans="1:7" x14ac:dyDescent="0.2">
      <c r="A47" s="97">
        <v>3</v>
      </c>
      <c r="B47" s="93">
        <f t="shared" si="15"/>
        <v>256</v>
      </c>
      <c r="C47" s="1">
        <f t="shared" si="12"/>
        <v>2048</v>
      </c>
      <c r="D47" s="9">
        <f>SUM($C$45:C47)</f>
        <v>2184</v>
      </c>
      <c r="E47" s="9">
        <f t="shared" si="13"/>
        <v>4489.4886414558814</v>
      </c>
      <c r="F47" s="9">
        <f t="shared" si="14"/>
        <v>-5.8343918739886388E-3</v>
      </c>
      <c r="G47" s="257">
        <f t="shared" si="16"/>
        <v>-117595.13361853144</v>
      </c>
    </row>
    <row r="48" spans="1:7" x14ac:dyDescent="0.2">
      <c r="A48" s="97">
        <v>4</v>
      </c>
      <c r="B48" s="93">
        <f t="shared" si="15"/>
        <v>4096</v>
      </c>
      <c r="C48" s="1">
        <f t="shared" si="12"/>
        <v>32768</v>
      </c>
      <c r="D48" s="9">
        <f>SUM($C$45:C48)</f>
        <v>34952</v>
      </c>
      <c r="E48" s="9">
        <f t="shared" si="13"/>
        <v>59693.422668730615</v>
      </c>
      <c r="F48" s="9">
        <f t="shared" si="14"/>
        <v>-7.3277054933201672E-4</v>
      </c>
      <c r="G48" s="257">
        <f t="shared" si="16"/>
        <v>-2611084.7497164439</v>
      </c>
    </row>
    <row r="49" spans="1:7" x14ac:dyDescent="0.2">
      <c r="A49" s="97">
        <v>5</v>
      </c>
      <c r="B49" s="93">
        <f t="shared" si="15"/>
        <v>65536</v>
      </c>
      <c r="C49" s="1">
        <f t="shared" si="12"/>
        <v>524288</v>
      </c>
      <c r="D49" s="9">
        <f>SUM($C$45:C49)</f>
        <v>559240</v>
      </c>
      <c r="E49" s="9">
        <f t="shared" si="13"/>
        <v>858329.78383007797</v>
      </c>
      <c r="F49" s="9">
        <f t="shared" si="14"/>
        <v>-7.6591937222322929E-5</v>
      </c>
      <c r="G49" s="257">
        <f t="shared" si="16"/>
        <v>-56427579.273888163</v>
      </c>
    </row>
    <row r="50" spans="1:7" x14ac:dyDescent="0.2">
      <c r="A50" s="97">
        <v>6</v>
      </c>
      <c r="B50" s="93">
        <f t="shared" si="15"/>
        <v>1048576</v>
      </c>
      <c r="C50" s="1">
        <f t="shared" si="12"/>
        <v>8388608</v>
      </c>
      <c r="D50" s="9">
        <f>SUM($C$45:C50)</f>
        <v>8947848</v>
      </c>
      <c r="E50" s="9">
        <f t="shared" si="13"/>
        <v>12806681.442982001</v>
      </c>
      <c r="F50" s="9">
        <f t="shared" si="14"/>
        <v>-7.200760603557125E-6</v>
      </c>
      <c r="G50" s="257">
        <f t="shared" si="16"/>
        <v>-1181004592.4086847</v>
      </c>
    </row>
    <row r="51" spans="1:7" x14ac:dyDescent="0.2">
      <c r="A51" s="97">
        <v>7</v>
      </c>
      <c r="B51" s="93">
        <f t="shared" si="15"/>
        <v>16777216</v>
      </c>
      <c r="C51" s="1">
        <f t="shared" si="12"/>
        <v>134217728</v>
      </c>
      <c r="D51" s="9">
        <f>SUM($C$45:C51)</f>
        <v>143165576</v>
      </c>
      <c r="E51" s="9">
        <f t="shared" si="13"/>
        <v>195040824.88642773</v>
      </c>
      <c r="F51" s="9">
        <f t="shared" si="14"/>
        <v>-6.3164942530637843E-7</v>
      </c>
      <c r="G51" s="257">
        <f t="shared" si="16"/>
        <v>-24028527386.286648</v>
      </c>
    </row>
    <row r="52" spans="1:7" x14ac:dyDescent="0.2">
      <c r="A52" s="97">
        <v>8</v>
      </c>
      <c r="B52" s="93">
        <f t="shared" si="15"/>
        <v>268435456</v>
      </c>
      <c r="C52" s="1">
        <f t="shared" si="12"/>
        <v>2147483648</v>
      </c>
      <c r="D52" s="9">
        <f>SUM($C$45:C52)</f>
        <v>2290649224</v>
      </c>
      <c r="E52" s="9">
        <f t="shared" si="13"/>
        <v>3008051982.8790236</v>
      </c>
      <c r="F52" s="9">
        <f t="shared" si="14"/>
        <v>-5.276025370479643E-8</v>
      </c>
      <c r="G52" s="257">
        <f t="shared" si="16"/>
        <v>-477394651981.19666</v>
      </c>
    </row>
    <row r="53" spans="1:7" x14ac:dyDescent="0.2">
      <c r="A53" s="97">
        <v>9</v>
      </c>
      <c r="B53" s="93">
        <f t="shared" si="15"/>
        <v>4294967296</v>
      </c>
      <c r="C53" s="1">
        <f t="shared" si="12"/>
        <v>34359738368</v>
      </c>
      <c r="D53" s="9">
        <f>SUM($C$45:C53)</f>
        <v>36650387592</v>
      </c>
      <c r="E53" s="9">
        <f t="shared" si="13"/>
        <v>46779152699.342979</v>
      </c>
      <c r="F53" s="9">
        <f t="shared" si="14"/>
        <v>-4.2490728399435589E-9</v>
      </c>
      <c r="G53" s="257">
        <f t="shared" si="16"/>
        <v>-9298199896620.1543</v>
      </c>
    </row>
    <row r="54" spans="1:7" ht="17" thickBot="1" x14ac:dyDescent="0.25">
      <c r="A54" s="129">
        <v>10</v>
      </c>
      <c r="B54" s="94">
        <f t="shared" si="15"/>
        <v>68719476736</v>
      </c>
      <c r="C54" s="109">
        <f t="shared" si="12"/>
        <v>549755813888</v>
      </c>
      <c r="D54" s="10">
        <f>SUM($C$45:C54)</f>
        <v>586406201480</v>
      </c>
      <c r="E54" s="10">
        <f t="shared" si="13"/>
        <v>731687373686.48389</v>
      </c>
      <c r="F54" s="10">
        <f t="shared" si="14"/>
        <v>-3.3266998976170049E-10</v>
      </c>
      <c r="G54" s="258">
        <f t="shared" si="16"/>
        <v>-178100339069000.97</v>
      </c>
    </row>
  </sheetData>
  <mergeCells count="2">
    <mergeCell ref="A18:F18"/>
    <mergeCell ref="A31:G31"/>
  </mergeCells>
  <conditionalFormatting sqref="F45:F54">
    <cfRule type="cellIs" dxfId="365" priority="69" operator="equal">
      <formula>MAX($F$45:$F$54)</formula>
    </cfRule>
  </conditionalFormatting>
  <conditionalFormatting sqref="F21:F30">
    <cfRule type="cellIs" dxfId="364" priority="67" operator="equal">
      <formula>MAX($F$21:$F$30)</formula>
    </cfRule>
  </conditionalFormatting>
  <conditionalFormatting sqref="E21:E30">
    <cfRule type="cellIs" dxfId="363" priority="59" stopIfTrue="1" operator="lessThan">
      <formula>0</formula>
    </cfRule>
    <cfRule type="cellIs" dxfId="362" priority="60" operator="equal">
      <formula>MIN($E$21:$E$30)</formula>
    </cfRule>
  </conditionalFormatting>
  <conditionalFormatting sqref="E45:E54">
    <cfRule type="cellIs" dxfId="361" priority="55" stopIfTrue="1" operator="lessThan">
      <formula>0</formula>
    </cfRule>
    <cfRule type="cellIs" dxfId="360" priority="56" operator="equal">
      <formula>MIN($E$45:$E$54)</formula>
    </cfRule>
  </conditionalFormatting>
  <conditionalFormatting sqref="R7:R16">
    <cfRule type="cellIs" dxfId="359" priority="33" operator="lessThanOrEqual">
      <formula>0</formula>
    </cfRule>
    <cfRule type="cellIs" dxfId="358" priority="34" operator="greaterThan">
      <formula>0</formula>
    </cfRule>
  </conditionalFormatting>
  <conditionalFormatting sqref="U7:U16">
    <cfRule type="cellIs" dxfId="357" priority="13" operator="lessThanOrEqual">
      <formula>0</formula>
    </cfRule>
    <cfRule type="cellIs" dxfId="356" priority="14" operator="greaterThan">
      <formula>0</formula>
    </cfRule>
  </conditionalFormatting>
  <conditionalFormatting sqref="S7:T16">
    <cfRule type="cellIs" dxfId="355" priority="5" operator="lessThanOrEqual">
      <formula>0</formula>
    </cfRule>
    <cfRule type="cellIs" dxfId="354" priority="6" operator="greaterThan">
      <formula>0</formula>
    </cfRule>
  </conditionalFormatting>
  <conditionalFormatting sqref="E33:E42">
    <cfRule type="cellIs" dxfId="353" priority="3" stopIfTrue="1" operator="lessThan">
      <formula>0</formula>
    </cfRule>
    <cfRule type="cellIs" dxfId="352" priority="4" operator="equal">
      <formula>MIN($E$33:$E$42)</formula>
    </cfRule>
  </conditionalFormatting>
  <conditionalFormatting sqref="F33:F42">
    <cfRule type="cellIs" dxfId="351" priority="1" operator="lessThanOrEqual">
      <formula>0</formula>
    </cfRule>
    <cfRule type="cellIs" dxfId="350" priority="2" operator="equal">
      <formula>MAX($F$33:$F$42)</formula>
    </cfRule>
  </conditionalFormatting>
  <pageMargins left="0.25" right="0.25" top="0.75" bottom="0.75" header="0.3" footer="0.3"/>
  <pageSetup paperSize="9" scale="69" orientation="portrait" r:id="rId1"/>
  <drawing r:id="rId2"/>
  <legacyDrawing r:id="rId3"/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 codeName="Sheet35">
    <pageSetUpPr fitToPage="1"/>
  </sheetPr>
  <dimension ref="A1:X54"/>
  <sheetViews>
    <sheetView topLeftCell="A13" zoomScale="90" zoomScaleNormal="90" workbookViewId="0">
      <selection activeCell="B34" sqref="B34:B42"/>
    </sheetView>
  </sheetViews>
  <sheetFormatPr baseColWidth="10" defaultColWidth="8.6640625" defaultRowHeight="16" x14ac:dyDescent="0.2"/>
  <cols>
    <col min="5" max="5" width="9.1640625" customWidth="1"/>
    <col min="14" max="14" width="5.6640625" bestFit="1" customWidth="1"/>
  </cols>
  <sheetData>
    <row r="1" spans="1:24" x14ac:dyDescent="0.2">
      <c r="C1" t="s">
        <v>93</v>
      </c>
      <c r="D1">
        <f>C2+E2</f>
        <v>0.99999999999999956</v>
      </c>
    </row>
    <row r="2" spans="1:24" x14ac:dyDescent="0.2">
      <c r="A2" t="s">
        <v>39</v>
      </c>
      <c r="B2" s="133" t="s">
        <v>122</v>
      </c>
      <c r="C2" s="139">
        <f>Analysis!B31</f>
        <v>0.50075646139666463</v>
      </c>
      <c r="D2" s="133" t="s">
        <v>123</v>
      </c>
      <c r="E2" s="139">
        <f>Analysis!M31</f>
        <v>0.49924353860333492</v>
      </c>
      <c r="F2" s="133" t="s">
        <v>46</v>
      </c>
      <c r="G2" s="139">
        <f>Analysis!S31</f>
        <v>517.7591278589482</v>
      </c>
      <c r="H2" t="s">
        <v>150</v>
      </c>
      <c r="I2" s="153">
        <f>Analysis!T31</f>
        <v>-518.44050718840595</v>
      </c>
      <c r="J2" t="s">
        <v>47</v>
      </c>
      <c r="K2" s="153">
        <f>G2*C2+I2*E2</f>
        <v>0.44315535842264353</v>
      </c>
      <c r="L2" t="s">
        <v>46</v>
      </c>
      <c r="M2" s="160">
        <v>2</v>
      </c>
      <c r="N2" t="s">
        <v>150</v>
      </c>
      <c r="O2" s="160">
        <v>9</v>
      </c>
    </row>
    <row r="4" spans="1:24" x14ac:dyDescent="0.2">
      <c r="A4" t="s">
        <v>120</v>
      </c>
      <c r="B4">
        <f>$C$2</f>
        <v>0.50075646139666463</v>
      </c>
      <c r="C4" t="s">
        <v>121</v>
      </c>
      <c r="D4">
        <f>$E$2</f>
        <v>0.49924353860333492</v>
      </c>
      <c r="E4" t="s">
        <v>46</v>
      </c>
      <c r="F4">
        <f>G2</f>
        <v>517.7591278589482</v>
      </c>
      <c r="G4" t="s">
        <v>150</v>
      </c>
      <c r="H4">
        <f>I2</f>
        <v>-518.44050718840595</v>
      </c>
      <c r="I4" t="s">
        <v>47</v>
      </c>
      <c r="J4">
        <f>B4*F4+D4*H4</f>
        <v>0.44315535842264353</v>
      </c>
    </row>
    <row r="5" spans="1:24" ht="17" thickBot="1" x14ac:dyDescent="0.25"/>
    <row r="6" spans="1:24" ht="17" thickBot="1" x14ac:dyDescent="0.25">
      <c r="A6" s="102"/>
      <c r="B6" s="102">
        <v>1</v>
      </c>
      <c r="C6" s="138">
        <v>0</v>
      </c>
      <c r="D6" s="29">
        <v>-1</v>
      </c>
      <c r="E6" s="19">
        <v>-2</v>
      </c>
      <c r="F6" s="19">
        <v>-3</v>
      </c>
      <c r="G6" s="19">
        <v>-4</v>
      </c>
      <c r="H6" s="19">
        <v>-5</v>
      </c>
      <c r="I6" s="19">
        <v>-6</v>
      </c>
      <c r="J6" s="19">
        <v>-7</v>
      </c>
      <c r="K6" s="19">
        <v>-8</v>
      </c>
      <c r="L6" s="19">
        <v>-9</v>
      </c>
      <c r="M6" s="233">
        <v>-10</v>
      </c>
      <c r="N6" s="103" t="s">
        <v>131</v>
      </c>
      <c r="R6" s="166" t="s">
        <v>48</v>
      </c>
      <c r="S6" s="148" t="s">
        <v>127</v>
      </c>
      <c r="T6" s="149" t="s">
        <v>132</v>
      </c>
      <c r="U6" s="241" t="s">
        <v>47</v>
      </c>
      <c r="V6" s="159" t="s">
        <v>46</v>
      </c>
      <c r="W6" s="152" t="s">
        <v>196</v>
      </c>
      <c r="X6" s="260" t="s">
        <v>250</v>
      </c>
    </row>
    <row r="7" spans="1:24" x14ac:dyDescent="0.2">
      <c r="A7" s="100">
        <v>1</v>
      </c>
      <c r="B7" s="95">
        <f>C7*B4</f>
        <v>0.50075646139666463</v>
      </c>
      <c r="C7" s="95">
        <v>1</v>
      </c>
      <c r="D7" s="22">
        <f>C7*D4</f>
        <v>0.49924353860333492</v>
      </c>
      <c r="E7" s="2"/>
      <c r="F7" s="2"/>
      <c r="G7" s="2"/>
      <c r="H7" s="2"/>
      <c r="I7" s="2"/>
      <c r="J7" s="2"/>
      <c r="K7" s="2"/>
      <c r="L7" s="2"/>
      <c r="M7" s="234"/>
      <c r="N7" s="96">
        <f>B7+D7</f>
        <v>0.99999999999999956</v>
      </c>
      <c r="R7" s="265">
        <f>B7-D7</f>
        <v>1.5129227933297074E-3</v>
      </c>
      <c r="S7" s="266">
        <f>IF(Rules!B23=Rules!D23,SUM(C7)*B4*F4,SUM(C7)*B4*F4*POWER(O2,A7-1))</f>
        <v>259.27122872247014</v>
      </c>
      <c r="T7" s="252">
        <f>IF(Rules!B23=Rules!D23,SUM(C7)*D4*H4,SUM(C7)*D4*H4*POWER(O2,A7-1))</f>
        <v>-258.8280733640475</v>
      </c>
      <c r="U7" s="263">
        <f>S7+T7</f>
        <v>0.44315535842264353</v>
      </c>
      <c r="V7" s="280">
        <f>S7/B4</f>
        <v>517.7591278589482</v>
      </c>
      <c r="W7" s="57">
        <f>T7/D4</f>
        <v>-518.44050718840595</v>
      </c>
      <c r="X7" s="96">
        <f>S7/T7</f>
        <v>-1.0017121610985349</v>
      </c>
    </row>
    <row r="8" spans="1:24" x14ac:dyDescent="0.2">
      <c r="A8" s="98">
        <v>2</v>
      </c>
      <c r="B8" s="97">
        <f>C8*B4</f>
        <v>0.66767477244074991</v>
      </c>
      <c r="C8" s="97">
        <f>1/(1-B4*D4)</f>
        <v>1.3333323160294963</v>
      </c>
      <c r="D8" s="128">
        <f>C8*D4</f>
        <v>0.66565754358874585</v>
      </c>
      <c r="E8" s="1">
        <f>D8*D4</f>
        <v>0.33232522755924915</v>
      </c>
      <c r="F8" s="1"/>
      <c r="G8" s="1"/>
      <c r="H8" s="1"/>
      <c r="I8" s="1"/>
      <c r="J8" s="1"/>
      <c r="K8" s="1"/>
      <c r="L8" s="1"/>
      <c r="M8" s="235"/>
      <c r="N8" s="97">
        <f>B8+E8</f>
        <v>0.99999999999999911</v>
      </c>
      <c r="R8" s="267">
        <f>B8-E8</f>
        <v>0.33534954488150076</v>
      </c>
      <c r="S8" s="268">
        <f>IF(Rules!B23=Rules!D23,SUM(C8:D8)*B4*F4,SUM(C8:D8)*B4*F4*POWER(O2,A8-1))</f>
        <v>518.28055710697981</v>
      </c>
      <c r="T8" s="253">
        <f>IF(Rules!B23=Rules!D23,SUM(C8:D8)*D4*H4,SUM(C8:D8)*D4*H4*POWER(O2,A8-1))</f>
        <v>-517.39469403925739</v>
      </c>
      <c r="U8" s="264">
        <f>S8+T8+U7</f>
        <v>1.329018426145069</v>
      </c>
      <c r="V8" s="93">
        <f>S8/B4</f>
        <v>1034.9952463148225</v>
      </c>
      <c r="W8" s="9">
        <f>T8/D4</f>
        <v>-1036.3573166849619</v>
      </c>
      <c r="X8" s="97">
        <f t="shared" ref="X8:X16" si="0">S8/T8</f>
        <v>-1.0017121610985349</v>
      </c>
    </row>
    <row r="9" spans="1:24" x14ac:dyDescent="0.2">
      <c r="A9" s="98">
        <v>3</v>
      </c>
      <c r="B9" s="97">
        <f>C9*B4</f>
        <v>0.7511335458984395</v>
      </c>
      <c r="C9" s="97">
        <f>1/(1-D4*B4/(1-D4*B4))</f>
        <v>1.4999977110698597</v>
      </c>
      <c r="D9" s="128">
        <f>C9*D4*C8</f>
        <v>0.998484791739504</v>
      </c>
      <c r="E9" s="1">
        <f>D9*(D4)</f>
        <v>0.49848708066964392</v>
      </c>
      <c r="F9" s="1">
        <f>E9*D4</f>
        <v>0.24886645410155911</v>
      </c>
      <c r="G9" s="1"/>
      <c r="H9" s="1"/>
      <c r="I9" s="1"/>
      <c r="J9" s="1"/>
      <c r="K9" s="1"/>
      <c r="L9" s="1"/>
      <c r="M9" s="235"/>
      <c r="N9" s="97">
        <f>B9+F9</f>
        <v>0.99999999999999867</v>
      </c>
      <c r="R9" s="267">
        <f>B9-F9</f>
        <v>0.50226709179688034</v>
      </c>
      <c r="S9" s="268">
        <f>IF(Rules!B23=Rules!D23,SUM(C9:E9)*B4*F4,SUM(C9:E9)*B4*F4*POWER(O2,A9-1))</f>
        <v>777.02798635247177</v>
      </c>
      <c r="T9" s="253">
        <f>IF(Rules!B23=Rules!D23,SUM(C9:E9)*D4*H4,SUM(C9:E9)*D4*H4*POWER(O2,A9-1))</f>
        <v>-775.69986322252339</v>
      </c>
      <c r="U9" s="264">
        <f t="shared" ref="U9:U16" si="1">S9+T9+U8</f>
        <v>2.6571415560934497</v>
      </c>
      <c r="V9" s="93">
        <f>S9/B4</f>
        <v>1551.708357761886</v>
      </c>
      <c r="W9" s="9">
        <f>T9/D4</f>
        <v>-1553.7504308870823</v>
      </c>
      <c r="X9" s="97">
        <f t="shared" si="0"/>
        <v>-1.0017121610985349</v>
      </c>
    </row>
    <row r="10" spans="1:24" x14ac:dyDescent="0.2">
      <c r="A10" s="98">
        <v>4</v>
      </c>
      <c r="B10" s="97">
        <f>C10*B4</f>
        <v>0.80120850432352975</v>
      </c>
      <c r="C10" s="97">
        <f>1/(1-D4*B4/(1-D4*B4/(1-D4*B4)))</f>
        <v>1.5999963377184818</v>
      </c>
      <c r="D10" s="128">
        <f>C10*D4*C9</f>
        <v>1.1981799217228795</v>
      </c>
      <c r="E10" s="1">
        <f>D10*D4*C8</f>
        <v>0.79757750347140766</v>
      </c>
      <c r="F10" s="1">
        <f>E10*D4</f>
        <v>0.39818541514347922</v>
      </c>
      <c r="G10" s="1">
        <f>F10*D4</f>
        <v>0.1987914956764685</v>
      </c>
      <c r="H10" s="1"/>
      <c r="I10" s="1"/>
      <c r="J10" s="1"/>
      <c r="K10" s="1"/>
      <c r="L10" s="1"/>
      <c r="M10" s="235"/>
      <c r="N10" s="97">
        <f>B10+G10</f>
        <v>0.99999999999999822</v>
      </c>
      <c r="R10" s="267">
        <f>B10-G10</f>
        <v>0.60241700864706127</v>
      </c>
      <c r="S10" s="268">
        <f>IF(Rules!B23=Rules!D23,SUM(C10:F10)*B4*F4,SUM(C10:F10)*B4*F4*POWER(O2,A10-1))</f>
        <v>1035.513518137456</v>
      </c>
      <c r="T10" s="253">
        <f>IF(Rules!B23=Rules!D23,SUM(C10:F10)*D4*H4,SUM(C10:F10)*D4*H4*POWER(O2,A10-1))</f>
        <v>-1033.7435825894861</v>
      </c>
      <c r="U10" s="264">
        <f t="shared" si="1"/>
        <v>4.4270771040633576</v>
      </c>
      <c r="V10" s="93">
        <f>S10/B4</f>
        <v>2067.8984655520876</v>
      </c>
      <c r="W10" s="9">
        <f>T10/D4</f>
        <v>-2070.6198531511263</v>
      </c>
      <c r="X10" s="97">
        <f t="shared" si="0"/>
        <v>-1.0017121610985349</v>
      </c>
    </row>
    <row r="11" spans="1:24" x14ac:dyDescent="0.2">
      <c r="A11" s="98">
        <v>5</v>
      </c>
      <c r="B11" s="97">
        <f>C11*B4</f>
        <v>0.83459155523441897</v>
      </c>
      <c r="C11" s="97">
        <f>1/(1-D4*B4/(1-D4*B4/(1-D4*B4/(1-D4*B4))))</f>
        <v>1.6666615801754243</v>
      </c>
      <c r="D11" s="128">
        <f>C11*D4*C10</f>
        <v>1.3313089926309334</v>
      </c>
      <c r="E11" s="1">
        <f>D11*D4*C9</f>
        <v>0.99696959735176738</v>
      </c>
      <c r="F11" s="1">
        <f>E11*D4*C8</f>
        <v>0.66364033320583848</v>
      </c>
      <c r="G11" s="1">
        <f>F11*D4</f>
        <v>0.33131814830957906</v>
      </c>
      <c r="H11" s="1">
        <f>G11*D4</f>
        <v>0.16540844476557878</v>
      </c>
      <c r="I11" s="1"/>
      <c r="J11" s="1"/>
      <c r="K11" s="1"/>
      <c r="L11" s="1"/>
      <c r="M11" s="235"/>
      <c r="N11" s="97">
        <f>B11+H11</f>
        <v>0.99999999999999778</v>
      </c>
      <c r="R11" s="267">
        <f>B11-H11</f>
        <v>0.66918311046884016</v>
      </c>
      <c r="S11" s="268">
        <f>IF(Rules!B23=Rules!D23,SUM(C11:G11)*B4*F4,SUM(C11:G11)*B4*F4*POWER(O2,A11-1))</f>
        <v>1293.7371546199963</v>
      </c>
      <c r="T11" s="253">
        <f>IF(Rules!B23=Rules!D23,SUM(C11:G11)*D4*H4,SUM(C11:G11)*D4*H4*POWER(O2,A11-1))</f>
        <v>-1291.525854294521</v>
      </c>
      <c r="U11" s="264">
        <f t="shared" si="1"/>
        <v>6.638377429538707</v>
      </c>
      <c r="V11" s="93">
        <f>S11/B4</f>
        <v>2583.5655739950348</v>
      </c>
      <c r="W11" s="9">
        <f>T11/D4</f>
        <v>-2586.9655877923738</v>
      </c>
      <c r="X11" s="97">
        <f t="shared" si="0"/>
        <v>-1.0017121610985351</v>
      </c>
    </row>
    <row r="12" spans="1:24" x14ac:dyDescent="0.2">
      <c r="A12" s="98">
        <v>6</v>
      </c>
      <c r="B12" s="97">
        <f>C12*B4</f>
        <v>0.85843637328224931</v>
      </c>
      <c r="C12" s="97">
        <f>1/(1-D4*B4/(1-D4*B4/(1-D4*B4/(1-D4*B4/(1-D4*B4)))))</f>
        <v>1.7142791745272268</v>
      </c>
      <c r="D12" s="128">
        <f>C12*D4*C11</f>
        <v>1.4264003155047145</v>
      </c>
      <c r="E12" s="1">
        <f>D12*D4*C10</f>
        <v>1.139391217575886</v>
      </c>
      <c r="F12" s="1">
        <f>E12*D4*C9</f>
        <v>0.8532492529536132</v>
      </c>
      <c r="G12" s="1">
        <f>F12*D4*C8</f>
        <v>0.56797180179003459</v>
      </c>
      <c r="H12" s="1">
        <f>G12*D4</f>
        <v>0.2835562521525688</v>
      </c>
      <c r="I12" s="1">
        <f>H12*D4</f>
        <v>0.14156362671774794</v>
      </c>
      <c r="J12" s="1"/>
      <c r="K12" s="1"/>
      <c r="L12" s="1"/>
      <c r="M12" s="235"/>
      <c r="N12" s="97">
        <f>B12+I12</f>
        <v>0.99999999999999722</v>
      </c>
      <c r="R12" s="267">
        <f>B12-I12</f>
        <v>0.7168727465645014</v>
      </c>
      <c r="S12" s="268">
        <f>IF(Rules!B23=Rules!D23,SUM(C12:H12)*B4*F4,SUM(C12:H12)*B4*F4*POWER(O2,A12-1))</f>
        <v>1551.6988984376992</v>
      </c>
      <c r="T12" s="253">
        <f>IF(Rules!B23=Rules!D23,SUM(C12:H12)*D4*H4,SUM(C12:H12)*D4*H4*POWER(O2,A12-1))</f>
        <v>-1549.0466809707266</v>
      </c>
      <c r="U12" s="264">
        <f t="shared" si="1"/>
        <v>9.2905948965113225</v>
      </c>
      <c r="V12" s="93">
        <f>S12/B4</f>
        <v>3098.7096883579716</v>
      </c>
      <c r="W12" s="9">
        <f>T12/D4</f>
        <v>-3102.7876400850009</v>
      </c>
      <c r="X12" s="97">
        <f t="shared" si="0"/>
        <v>-1.0017121610985349</v>
      </c>
    </row>
    <row r="13" spans="1:24" x14ac:dyDescent="0.2">
      <c r="A13" s="98">
        <v>7</v>
      </c>
      <c r="B13" s="97">
        <f>C13*B4</f>
        <v>0.87631979579294161</v>
      </c>
      <c r="C13" s="97">
        <f>1/(1-D4*B4/(1-D4*B4/(1-D4*B4/(1-D4*B4/(1-D4*B4/(1-D4*B4))))))</f>
        <v>1.749991988817857</v>
      </c>
      <c r="D13" s="128">
        <f>C13*D4*C12</f>
        <v>1.4977180458661425</v>
      </c>
      <c r="E13" s="1">
        <f>D13*D4*C11</f>
        <v>1.246206291778434</v>
      </c>
      <c r="F13" s="1">
        <f>E13*D4*C10</f>
        <v>0.99545442377285198</v>
      </c>
      <c r="G13" s="1">
        <f>F13*D4*C9</f>
        <v>0.74546014602485322</v>
      </c>
      <c r="H13" s="1">
        <f>G13*D4*C8</f>
        <v>0.49622116964621149</v>
      </c>
      <c r="I13" s="1">
        <f>H13*D4</f>
        <v>0.2477352126640604</v>
      </c>
      <c r="J13" s="1">
        <f>I13*D4</f>
        <v>0.12368020420705522</v>
      </c>
      <c r="K13" s="1"/>
      <c r="L13" s="1"/>
      <c r="M13" s="235"/>
      <c r="N13" s="97">
        <f>B13+J13</f>
        <v>0.99999999999999689</v>
      </c>
      <c r="R13" s="267">
        <f>B13-J13</f>
        <v>0.75263959158588634</v>
      </c>
      <c r="S13" s="268">
        <f>IF(Rules!B23=Rules!D23,SUM(C13:I13)*B4*F4,SUM(C13:I13)*B4*F4*POWER(O2,A13-1))</f>
        <v>1809.3987527076936</v>
      </c>
      <c r="T13" s="253">
        <f>IF(Rules!B23=Rules!D23,SUM(C13:I13)*D4*H4,SUM(C13:I13)*D4*H4*POWER(O2,A13-1))</f>
        <v>-1806.3060657299034</v>
      </c>
      <c r="U13" s="264">
        <f t="shared" si="1"/>
        <v>12.383281874301531</v>
      </c>
      <c r="V13" s="93">
        <f>S13/B4</f>
        <v>3613.3308148657379</v>
      </c>
      <c r="W13" s="9">
        <f>T13/D4</f>
        <v>-3618.0860162620388</v>
      </c>
      <c r="X13" s="97">
        <f t="shared" si="0"/>
        <v>-1.0017121610985349</v>
      </c>
    </row>
    <row r="14" spans="1:24" x14ac:dyDescent="0.2">
      <c r="A14" s="98">
        <v>8</v>
      </c>
      <c r="B14" s="97">
        <f>C14*B4</f>
        <v>0.89022895461454044</v>
      </c>
      <c r="C14" s="97">
        <f>1/(1-D4*B4/(1-D4*B4/(1-D4*B4/(1-D4*B4/(1-D4*B4/(1-D4*B4/(1-D4*B4)))))))</f>
        <v>1.7777682830723629</v>
      </c>
      <c r="D14" s="128">
        <f>C14*D4*C13</f>
        <v>1.5531867145619687</v>
      </c>
      <c r="E14" s="1">
        <f>D14*D4*C12</f>
        <v>1.3292836686471972</v>
      </c>
      <c r="F14" s="1">
        <f>E14*D4*C11</f>
        <v>1.1060570953249436</v>
      </c>
      <c r="G14" s="1">
        <f>F14*D4*C10</f>
        <v>0.88350495078572489</v>
      </c>
      <c r="H14" s="1">
        <f>G14*D4*C9</f>
        <v>0.66162519739496795</v>
      </c>
      <c r="I14" s="1">
        <f>H14*D4*C8</f>
        <v>0.44041580367435346</v>
      </c>
      <c r="J14" s="1">
        <f>I14*D4</f>
        <v>0.21987474428321585</v>
      </c>
      <c r="K14" s="1">
        <f>J14*D4</f>
        <v>0.10977104538545607</v>
      </c>
      <c r="L14" s="1"/>
      <c r="M14" s="235"/>
      <c r="N14" s="97">
        <f>B14+K14</f>
        <v>0.99999999999999645</v>
      </c>
      <c r="R14" s="267">
        <f>B14-K14</f>
        <v>0.78045790922908442</v>
      </c>
      <c r="S14" s="268">
        <f>IF(Rules!B23=Rules!D23,SUM(C14:J14)*B4*F4,SUM(C14:J14)*B4*F4*POWER(O2,A14-1))</f>
        <v>2066.8367210266147</v>
      </c>
      <c r="T14" s="253">
        <f>IF(Rules!B23=Rules!D23,SUM(C14:J14)*D4*H4,SUM(C14:J14)*D4*H4*POWER(O2,A14-1))</f>
        <v>-2063.304012162539</v>
      </c>
      <c r="U14" s="264">
        <f t="shared" si="1"/>
        <v>15.915990738377161</v>
      </c>
      <c r="V14" s="93">
        <f>S14/B4</f>
        <v>4127.4289607007377</v>
      </c>
      <c r="W14" s="9">
        <f>T14/D4</f>
        <v>-4132.8607235153431</v>
      </c>
      <c r="X14" s="97">
        <f t="shared" si="0"/>
        <v>-1.0017121610985349</v>
      </c>
    </row>
    <row r="15" spans="1:24" x14ac:dyDescent="0.2">
      <c r="A15" s="98">
        <v>9</v>
      </c>
      <c r="B15" s="97">
        <f>C15*B4</f>
        <v>0.90135612885615213</v>
      </c>
      <c r="C15" s="97">
        <f>1/(1-D4*B4/(1-D4*B4/(1-D4*B4/(1-D4*B4/(1-D4*B4/(1-D4*B4/(1-D4*B4/(1-D4*B4))))))))</f>
        <v>1.7999890133063308</v>
      </c>
      <c r="D15" s="128">
        <f>C15*D4*C14</f>
        <v>1.5975610401013578</v>
      </c>
      <c r="E15" s="1">
        <f>D15*D4*C13</f>
        <v>1.3957446573965169</v>
      </c>
      <c r="F15" s="1">
        <f>E15*D4*C12</f>
        <v>1.1945380174089453</v>
      </c>
      <c r="G15" s="1">
        <f>F15*D4*C11</f>
        <v>0.99393927793843939</v>
      </c>
      <c r="H15" s="1">
        <f>G15*D4*C10</f>
        <v>0.79394660235058845</v>
      </c>
      <c r="I15" s="1">
        <f>H15*D4*C9</f>
        <v>0.59455815955995839</v>
      </c>
      <c r="J15" s="1">
        <f>I15*D4*C8</f>
        <v>0.39577212401332745</v>
      </c>
      <c r="K15" s="1">
        <f>J15*D4</f>
        <v>0.1975866756729715</v>
      </c>
      <c r="L15" s="1">
        <f>K15*D4</f>
        <v>9.8643871143843764E-2</v>
      </c>
      <c r="M15" s="235"/>
      <c r="N15" s="97">
        <f>B15+L15</f>
        <v>0.99999999999999589</v>
      </c>
      <c r="R15" s="267">
        <f>B15-L15</f>
        <v>0.80271225771230836</v>
      </c>
      <c r="S15" s="268">
        <f>IF(Rules!B23=Rules!D23,SUM(C15:K15)*B4*F4,SUM(C15:K15)*B4*F4*POWER(O2,A15-1))</f>
        <v>2324.0128074705731</v>
      </c>
      <c r="T15" s="253">
        <f>IF(Rules!B23=Rules!D23,SUM(C15:K15)*D4*H4,SUM(C15:K15)*D4*H4*POWER(O2,A15-1))</f>
        <v>-2320.0405243377777</v>
      </c>
      <c r="U15" s="264">
        <f t="shared" si="1"/>
        <v>19.888273871172544</v>
      </c>
      <c r="V15" s="93">
        <f>S15/B4</f>
        <v>4641.0041340028774</v>
      </c>
      <c r="W15" s="9">
        <f>T15/D4</f>
        <v>-4647.1117699955348</v>
      </c>
      <c r="X15" s="97">
        <f t="shared" si="0"/>
        <v>-1.0017121610985349</v>
      </c>
    </row>
    <row r="16" spans="1:24" ht="17" thickBot="1" x14ac:dyDescent="0.25">
      <c r="A16" s="99">
        <v>10</v>
      </c>
      <c r="B16" s="129">
        <f>C16*B4</f>
        <v>0.91046004158746285</v>
      </c>
      <c r="C16" s="129">
        <f>1/(1-D4*B4/(1-D4*B4/(1-D4*B4/(1-D4*B4/(1-D4*B4/(1-D4*B4/(1-D4*B4/(1-D4*B4/(1-D4*B4)))))))))</f>
        <v>1.8181693333483706</v>
      </c>
      <c r="D16" s="137">
        <f>C16*D4*C15</f>
        <v>1.6338667524457033</v>
      </c>
      <c r="E16" s="109">
        <f>D16*D4*C14</f>
        <v>1.4501210002552214</v>
      </c>
      <c r="F16" s="109">
        <f>E16*D4*C13</f>
        <v>1.2669303944444621</v>
      </c>
      <c r="G16" s="109">
        <f>F16*D4*C12</f>
        <v>1.0842932577637516</v>
      </c>
      <c r="H16" s="109">
        <f>G16*D4*C11</f>
        <v>0.90220791803084799</v>
      </c>
      <c r="I16" s="109">
        <f>H16*D4*C10</f>
        <v>0.72067270811563089</v>
      </c>
      <c r="J16" s="109">
        <f>I16*D4*C9</f>
        <v>0.53968596592483808</v>
      </c>
      <c r="K16" s="109">
        <f>J16*D4*C8</f>
        <v>0.35924603438684727</v>
      </c>
      <c r="L16" s="109">
        <f>K16*D4</f>
        <v>0.17935126143650498</v>
      </c>
      <c r="M16" s="237">
        <f>L16*D4</f>
        <v>8.9539958412532594E-2</v>
      </c>
      <c r="N16" s="129">
        <f>B16+M16</f>
        <v>0.99999999999999545</v>
      </c>
      <c r="R16" s="269">
        <f>B16-M16</f>
        <v>0.82092008317493026</v>
      </c>
      <c r="S16" s="270">
        <f>IF(Rules!B23=Rules!D23,SUM(C16:L16)*B4*F4,SUM(C16:L16)*B4*F4*POWER(O2,A16-1))</f>
        <v>2580.9270165951375</v>
      </c>
      <c r="T16" s="254">
        <f>IF(Rules!B23=Rules!D23,SUM(C16:L16)*D4*H4,SUM(C16:L16)*D4*H4*POWER(O2,A16-1))</f>
        <v>-2576.5156068034007</v>
      </c>
      <c r="U16" s="271">
        <f t="shared" si="1"/>
        <v>24.299683662909331</v>
      </c>
      <c r="V16" s="94">
        <f>S16/B4</f>
        <v>5154.0563438695317</v>
      </c>
      <c r="W16" s="10">
        <f>T16/D4</f>
        <v>-5160.8391648119568</v>
      </c>
      <c r="X16" s="129">
        <f t="shared" si="0"/>
        <v>-1.0017121610985349</v>
      </c>
    </row>
    <row r="18" spans="1:7" x14ac:dyDescent="0.2">
      <c r="A18" s="436" t="s">
        <v>183</v>
      </c>
      <c r="B18" s="436"/>
      <c r="C18" s="436"/>
      <c r="D18" s="436"/>
      <c r="E18" s="436"/>
      <c r="F18" s="436"/>
    </row>
    <row r="19" spans="1:7" ht="17" thickBot="1" x14ac:dyDescent="0.25"/>
    <row r="20" spans="1:7" ht="17" thickBot="1" x14ac:dyDescent="0.25">
      <c r="A20" s="29" t="s">
        <v>130</v>
      </c>
      <c r="B20" s="19" t="s">
        <v>135</v>
      </c>
      <c r="C20" s="19" t="s">
        <v>134</v>
      </c>
      <c r="D20" s="19" t="s">
        <v>133</v>
      </c>
      <c r="E20" s="151" t="s">
        <v>146</v>
      </c>
      <c r="F20" s="152" t="s">
        <v>147</v>
      </c>
      <c r="G20" s="150" t="s">
        <v>46</v>
      </c>
    </row>
    <row r="21" spans="1:7" x14ac:dyDescent="0.2">
      <c r="A21" s="95">
        <v>1</v>
      </c>
      <c r="B21" s="107">
        <v>1</v>
      </c>
      <c r="C21" s="108">
        <f t="shared" ref="C21:C30" si="2">B21*$O$2</f>
        <v>9</v>
      </c>
      <c r="D21" s="57">
        <f>SUM($C$21:C21)</f>
        <v>9</v>
      </c>
      <c r="E21" s="57">
        <f t="shared" ref="E21:E30" si="3">D21/R7</f>
        <v>5948.7503524171261</v>
      </c>
      <c r="F21" s="8">
        <f t="shared" ref="F21:F30" si="4">U7/E21</f>
        <v>7.4495538082645956E-5</v>
      </c>
      <c r="G21" s="256">
        <f>E21*U7</f>
        <v>2636.2205945922387</v>
      </c>
    </row>
    <row r="22" spans="1:7" x14ac:dyDescent="0.2">
      <c r="A22" s="97">
        <v>2</v>
      </c>
      <c r="B22" s="93">
        <f>C21</f>
        <v>9</v>
      </c>
      <c r="C22" s="1">
        <f t="shared" si="2"/>
        <v>81</v>
      </c>
      <c r="D22" s="9">
        <f>SUM($C$21:C22)</f>
        <v>90</v>
      </c>
      <c r="E22" s="9">
        <f t="shared" si="3"/>
        <v>268.37668747038981</v>
      </c>
      <c r="F22" s="9">
        <f t="shared" si="4"/>
        <v>4.9520636038541928E-3</v>
      </c>
      <c r="G22" s="257">
        <f t="shared" ref="G22:G30" si="5">E22*U8</f>
        <v>356.67756279592453</v>
      </c>
    </row>
    <row r="23" spans="1:7" x14ac:dyDescent="0.2">
      <c r="A23" s="97">
        <v>3</v>
      </c>
      <c r="B23" s="93">
        <f t="shared" ref="B23:B30" si="6">C22</f>
        <v>81</v>
      </c>
      <c r="C23" s="1">
        <f t="shared" si="2"/>
        <v>729</v>
      </c>
      <c r="D23" s="9">
        <f>SUM($C$21:C23)</f>
        <v>819</v>
      </c>
      <c r="E23" s="9">
        <f t="shared" si="3"/>
        <v>1630.6065306209794</v>
      </c>
      <c r="F23" s="9">
        <f t="shared" si="4"/>
        <v>1.6295418337871723E-3</v>
      </c>
      <c r="G23" s="257">
        <f t="shared" si="5"/>
        <v>4332.7523741503701</v>
      </c>
    </row>
    <row r="24" spans="1:7" x14ac:dyDescent="0.2">
      <c r="A24" s="97">
        <v>4</v>
      </c>
      <c r="B24" s="93">
        <f t="shared" si="6"/>
        <v>729</v>
      </c>
      <c r="C24" s="1">
        <f t="shared" si="2"/>
        <v>6561</v>
      </c>
      <c r="D24" s="9">
        <f>SUM($C$21:C24)</f>
        <v>7380</v>
      </c>
      <c r="E24" s="9">
        <f t="shared" si="3"/>
        <v>12250.650121208197</v>
      </c>
      <c r="F24" s="9">
        <f t="shared" si="4"/>
        <v>3.6137487074251252E-4</v>
      </c>
      <c r="G24" s="257">
        <f t="shared" si="5"/>
        <v>54234.572661491802</v>
      </c>
    </row>
    <row r="25" spans="1:7" x14ac:dyDescent="0.2">
      <c r="A25" s="97">
        <v>5</v>
      </c>
      <c r="B25" s="93">
        <f t="shared" si="6"/>
        <v>6561</v>
      </c>
      <c r="C25" s="1">
        <f t="shared" si="2"/>
        <v>59049</v>
      </c>
      <c r="D25" s="9">
        <f>SUM($C$21:C25)</f>
        <v>66429</v>
      </c>
      <c r="E25" s="9">
        <f t="shared" si="3"/>
        <v>99268.793489809992</v>
      </c>
      <c r="F25" s="9">
        <f t="shared" si="4"/>
        <v>6.6872752213112578E-5</v>
      </c>
      <c r="G25" s="257">
        <f t="shared" si="5"/>
        <v>658983.71816029353</v>
      </c>
    </row>
    <row r="26" spans="1:7" x14ac:dyDescent="0.2">
      <c r="A26" s="97">
        <v>6</v>
      </c>
      <c r="B26" s="93">
        <f t="shared" si="6"/>
        <v>59049</v>
      </c>
      <c r="C26" s="1">
        <f t="shared" si="2"/>
        <v>531441</v>
      </c>
      <c r="D26" s="9">
        <f>SUM($C$21:C26)</f>
        <v>597870</v>
      </c>
      <c r="E26" s="9">
        <f t="shared" si="3"/>
        <v>833997.39056226762</v>
      </c>
      <c r="F26" s="9">
        <f t="shared" si="4"/>
        <v>1.1139836888755435E-5</v>
      </c>
      <c r="G26" s="257">
        <f t="shared" si="5"/>
        <v>7748331.9004615638</v>
      </c>
    </row>
    <row r="27" spans="1:7" x14ac:dyDescent="0.2">
      <c r="A27" s="97">
        <v>7</v>
      </c>
      <c r="B27" s="93">
        <f t="shared" si="6"/>
        <v>531441</v>
      </c>
      <c r="C27" s="1">
        <f t="shared" si="2"/>
        <v>4782969</v>
      </c>
      <c r="D27" s="9">
        <f>SUM($C$21:C27)</f>
        <v>5380839</v>
      </c>
      <c r="E27" s="9">
        <f t="shared" si="3"/>
        <v>7149290.3909851965</v>
      </c>
      <c r="F27" s="9">
        <f t="shared" si="4"/>
        <v>1.7320994388360651E-6</v>
      </c>
      <c r="G27" s="257">
        <f t="shared" si="5"/>
        <v>88531678.112805083</v>
      </c>
    </row>
    <row r="28" spans="1:7" x14ac:dyDescent="0.2">
      <c r="A28" s="97">
        <v>8</v>
      </c>
      <c r="B28" s="93">
        <f t="shared" si="6"/>
        <v>4782969</v>
      </c>
      <c r="C28" s="1">
        <f t="shared" si="2"/>
        <v>43046721</v>
      </c>
      <c r="D28" s="9">
        <f>SUM($C$21:C28)</f>
        <v>48427560</v>
      </c>
      <c r="E28" s="9">
        <f t="shared" si="3"/>
        <v>62050188.008006036</v>
      </c>
      <c r="F28" s="9">
        <f t="shared" si="4"/>
        <v>2.5650189385926758E-7</v>
      </c>
      <c r="G28" s="257">
        <f t="shared" si="5"/>
        <v>987590217.64998567</v>
      </c>
    </row>
    <row r="29" spans="1:7" x14ac:dyDescent="0.2">
      <c r="A29" s="97">
        <v>9</v>
      </c>
      <c r="B29" s="93">
        <f t="shared" si="6"/>
        <v>43046721</v>
      </c>
      <c r="C29" s="1">
        <f t="shared" si="2"/>
        <v>387420489</v>
      </c>
      <c r="D29" s="9">
        <f>SUM($C$21:C29)</f>
        <v>435848049</v>
      </c>
      <c r="E29" s="9">
        <f t="shared" si="3"/>
        <v>542969220.67958212</v>
      </c>
      <c r="F29" s="9">
        <f t="shared" si="4"/>
        <v>3.6628731636537908E-8</v>
      </c>
      <c r="G29" s="257">
        <f t="shared" si="5"/>
        <v>10798720564.492651</v>
      </c>
    </row>
    <row r="30" spans="1:7" ht="17" thickBot="1" x14ac:dyDescent="0.25">
      <c r="A30" s="129">
        <v>10</v>
      </c>
      <c r="B30" s="94">
        <f t="shared" si="6"/>
        <v>387420489</v>
      </c>
      <c r="C30" s="109">
        <f t="shared" si="2"/>
        <v>3486784401</v>
      </c>
      <c r="D30" s="10">
        <f>SUM($C$21:C30)</f>
        <v>3922632450</v>
      </c>
      <c r="E30" s="10">
        <f t="shared" si="3"/>
        <v>4778336564.5400152</v>
      </c>
      <c r="F30" s="10">
        <f t="shared" si="4"/>
        <v>5.0853855383978235E-9</v>
      </c>
      <c r="G30" s="258">
        <f t="shared" si="5"/>
        <v>116112066953.23531</v>
      </c>
    </row>
    <row r="31" spans="1:7" ht="17" thickBot="1" x14ac:dyDescent="0.25">
      <c r="A31" s="481" t="s">
        <v>249</v>
      </c>
      <c r="B31" s="481"/>
      <c r="C31" s="481"/>
      <c r="D31" s="481"/>
      <c r="E31" s="481"/>
      <c r="F31" s="481"/>
      <c r="G31" s="481"/>
    </row>
    <row r="32" spans="1:7" ht="17" thickBot="1" x14ac:dyDescent="0.25">
      <c r="A32" s="115" t="s">
        <v>130</v>
      </c>
      <c r="B32" s="116" t="s">
        <v>135</v>
      </c>
      <c r="C32" s="116" t="s">
        <v>134</v>
      </c>
      <c r="D32" s="154" t="s">
        <v>133</v>
      </c>
      <c r="E32" s="363" t="s">
        <v>251</v>
      </c>
      <c r="F32" s="152" t="s">
        <v>252</v>
      </c>
      <c r="G32" s="260" t="s">
        <v>253</v>
      </c>
    </row>
    <row r="33" spans="1:7" x14ac:dyDescent="0.2">
      <c r="A33" s="95">
        <v>1</v>
      </c>
      <c r="B33" s="107">
        <v>1</v>
      </c>
      <c r="C33" s="108">
        <f t="shared" ref="C33:C42" si="7">B33*$O$2</f>
        <v>9</v>
      </c>
      <c r="D33" s="57">
        <f>SUM($C$33:C33)</f>
        <v>9</v>
      </c>
      <c r="E33" s="96">
        <f>D33/(B7-((1-B7)/-X7))</f>
        <v>3803.4911423935482</v>
      </c>
      <c r="F33" s="8">
        <f t="shared" ref="F33:F42" si="8">U7/E33</f>
        <v>1.1651278833891659E-4</v>
      </c>
      <c r="G33" s="259">
        <f>(B7-((1-B7)/-X7))</f>
        <v>2.3662471300869847E-3</v>
      </c>
    </row>
    <row r="34" spans="1:7" x14ac:dyDescent="0.2">
      <c r="A34" s="97">
        <v>2</v>
      </c>
      <c r="B34" s="93">
        <f>C33</f>
        <v>9</v>
      </c>
      <c r="C34" s="1">
        <f t="shared" si="7"/>
        <v>81</v>
      </c>
      <c r="D34" s="9">
        <f>SUM($C$33:C34)</f>
        <v>90</v>
      </c>
      <c r="E34" s="96">
        <f>D34/(B8-((1-B8)/-X8))</f>
        <v>267.9228743347781</v>
      </c>
      <c r="F34" s="9">
        <f t="shared" si="8"/>
        <v>4.9604515084606714E-3</v>
      </c>
      <c r="G34" s="259">
        <f t="shared" ref="G34:G42" si="9">(B8-((1-B8)/-X8))</f>
        <v>0.33591756666339045</v>
      </c>
    </row>
    <row r="35" spans="1:7" x14ac:dyDescent="0.2">
      <c r="A35" s="97">
        <v>3</v>
      </c>
      <c r="B35" s="93">
        <f t="shared" ref="B35:B42" si="10">C34</f>
        <v>81</v>
      </c>
      <c r="C35" s="1">
        <f t="shared" si="7"/>
        <v>729</v>
      </c>
      <c r="D35" s="9">
        <f>SUM($C$33:C35)</f>
        <v>819</v>
      </c>
      <c r="E35" s="96">
        <f t="shared" ref="E35:E42" si="11">D35/(B9-((1-B9)/-X9))</f>
        <v>1629.2267347448483</v>
      </c>
      <c r="F35" s="9">
        <f t="shared" si="8"/>
        <v>1.6309218965214086E-3</v>
      </c>
      <c r="G35" s="259">
        <f t="shared" si="9"/>
        <v>0.50269246295437375</v>
      </c>
    </row>
    <row r="36" spans="1:7" x14ac:dyDescent="0.2">
      <c r="A36" s="97">
        <v>4</v>
      </c>
      <c r="B36" s="93">
        <f t="shared" si="10"/>
        <v>729</v>
      </c>
      <c r="C36" s="1">
        <f t="shared" si="7"/>
        <v>6561</v>
      </c>
      <c r="D36" s="9">
        <f>SUM($C$33:C36)</f>
        <v>7380</v>
      </c>
      <c r="E36" s="96">
        <f t="shared" si="11"/>
        <v>12243.74428131037</v>
      </c>
      <c r="F36" s="9">
        <f t="shared" si="8"/>
        <v>3.6157869703478941E-4</v>
      </c>
      <c r="G36" s="259">
        <f t="shared" si="9"/>
        <v>0.60275678995234339</v>
      </c>
    </row>
    <row r="37" spans="1:7" x14ac:dyDescent="0.2">
      <c r="A37" s="97">
        <v>5</v>
      </c>
      <c r="B37" s="93">
        <f t="shared" si="10"/>
        <v>6561</v>
      </c>
      <c r="C37" s="1">
        <f t="shared" si="7"/>
        <v>59049</v>
      </c>
      <c r="D37" s="9">
        <f>SUM($C$33:C37)</f>
        <v>66429</v>
      </c>
      <c r="E37" s="96">
        <f t="shared" si="11"/>
        <v>99226.871326628243</v>
      </c>
      <c r="F37" s="9">
        <f t="shared" si="8"/>
        <v>6.6901005148967653E-5</v>
      </c>
      <c r="G37" s="259">
        <f t="shared" si="9"/>
        <v>0.66946583230800005</v>
      </c>
    </row>
    <row r="38" spans="1:7" x14ac:dyDescent="0.2">
      <c r="A38" s="97">
        <v>6</v>
      </c>
      <c r="B38" s="93">
        <f t="shared" si="10"/>
        <v>59049</v>
      </c>
      <c r="C38" s="1">
        <f t="shared" si="7"/>
        <v>531441</v>
      </c>
      <c r="D38" s="9">
        <f>SUM($C$33:C38)</f>
        <v>597870</v>
      </c>
      <c r="E38" s="96">
        <f t="shared" si="11"/>
        <v>833715.98711147904</v>
      </c>
      <c r="F38" s="9">
        <f t="shared" si="8"/>
        <v>1.1143596908462599E-5</v>
      </c>
      <c r="G38" s="259">
        <f t="shared" si="9"/>
        <v>0.71711471201530019</v>
      </c>
    </row>
    <row r="39" spans="1:7" x14ac:dyDescent="0.2">
      <c r="A39" s="97">
        <v>7</v>
      </c>
      <c r="B39" s="93">
        <f t="shared" si="10"/>
        <v>531441</v>
      </c>
      <c r="C39" s="1">
        <f t="shared" si="7"/>
        <v>4782969</v>
      </c>
      <c r="D39" s="9">
        <f>SUM($C$33:C39)</f>
        <v>5380839</v>
      </c>
      <c r="E39" s="96">
        <f t="shared" si="11"/>
        <v>7147282.8899195017</v>
      </c>
      <c r="F39" s="9">
        <f t="shared" si="8"/>
        <v>1.7325859442008179E-6</v>
      </c>
      <c r="G39" s="259">
        <f t="shared" si="9"/>
        <v>0.75285099007192136</v>
      </c>
    </row>
    <row r="40" spans="1:7" x14ac:dyDescent="0.2">
      <c r="A40" s="97">
        <v>8</v>
      </c>
      <c r="B40" s="93">
        <f t="shared" si="10"/>
        <v>4782969</v>
      </c>
      <c r="C40" s="1">
        <f t="shared" si="7"/>
        <v>43046721</v>
      </c>
      <c r="D40" s="9">
        <f>SUM($C$33:C40)</f>
        <v>48427560</v>
      </c>
      <c r="E40" s="96">
        <f>D40/(B14-((1-B14)/-X14))</f>
        <v>62035274.538119376</v>
      </c>
      <c r="F40" s="9">
        <f t="shared" si="8"/>
        <v>2.5656355769969421E-7</v>
      </c>
      <c r="G40" s="259">
        <f t="shared" si="9"/>
        <v>0.78064553369941614</v>
      </c>
    </row>
    <row r="41" spans="1:7" x14ac:dyDescent="0.2">
      <c r="A41" s="97">
        <v>9</v>
      </c>
      <c r="B41" s="93">
        <f t="shared" si="10"/>
        <v>43046721</v>
      </c>
      <c r="C41" s="1">
        <f t="shared" si="7"/>
        <v>387420489</v>
      </c>
      <c r="D41" s="9">
        <f>SUM($C$33:C41)</f>
        <v>435848049</v>
      </c>
      <c r="E41" s="96">
        <f t="shared" si="11"/>
        <v>542855196.77961373</v>
      </c>
      <c r="F41" s="9">
        <f t="shared" si="8"/>
        <v>3.6636425310388452E-8</v>
      </c>
      <c r="G41" s="259">
        <f t="shared" si="9"/>
        <v>0.80288086323127505</v>
      </c>
    </row>
    <row r="42" spans="1:7" ht="17" thickBot="1" x14ac:dyDescent="0.25">
      <c r="A42" s="129">
        <v>10</v>
      </c>
      <c r="B42" s="94">
        <f t="shared" si="10"/>
        <v>387420489</v>
      </c>
      <c r="C42" s="109">
        <f t="shared" si="7"/>
        <v>3486784401</v>
      </c>
      <c r="D42" s="10">
        <f>SUM($C$33:C42)</f>
        <v>3922632450</v>
      </c>
      <c r="E42" s="364">
        <f t="shared" si="11"/>
        <v>4777445901.4299736</v>
      </c>
      <c r="F42" s="10">
        <f t="shared" si="8"/>
        <v>5.0863336109438746E-9</v>
      </c>
      <c r="G42" s="259">
        <f t="shared" si="9"/>
        <v>0.82107312797113763</v>
      </c>
    </row>
    <row r="43" spans="1:7" ht="17" thickBot="1" x14ac:dyDescent="0.25"/>
    <row r="44" spans="1:7" ht="17" thickBot="1" x14ac:dyDescent="0.25">
      <c r="A44" s="115" t="s">
        <v>130</v>
      </c>
      <c r="B44" s="116" t="s">
        <v>135</v>
      </c>
      <c r="C44" s="116" t="s">
        <v>134</v>
      </c>
      <c r="D44" s="154" t="s">
        <v>133</v>
      </c>
      <c r="E44" s="151" t="s">
        <v>146</v>
      </c>
      <c r="F44" s="152" t="s">
        <v>147</v>
      </c>
      <c r="G44" s="260" t="s">
        <v>46</v>
      </c>
    </row>
    <row r="45" spans="1:7" x14ac:dyDescent="0.2">
      <c r="A45" s="95">
        <v>1</v>
      </c>
      <c r="B45" s="107">
        <v>1</v>
      </c>
      <c r="C45" s="108">
        <f t="shared" ref="C45:C54" si="12">B45*$O$2</f>
        <v>9</v>
      </c>
      <c r="D45" s="57">
        <f>SUM(C45:C45)</f>
        <v>9</v>
      </c>
      <c r="E45" s="57">
        <f t="shared" ref="E45:E54" si="13">D45/R7</f>
        <v>5948.7503524171261</v>
      </c>
      <c r="F45" s="8">
        <f t="shared" ref="F45:F54" si="14">U7/E45</f>
        <v>7.4495538082645956E-5</v>
      </c>
      <c r="G45" s="256">
        <f>E45*U7</f>
        <v>2636.2205945922387</v>
      </c>
    </row>
    <row r="46" spans="1:7" x14ac:dyDescent="0.2">
      <c r="A46" s="97">
        <v>2</v>
      </c>
      <c r="B46" s="93">
        <f t="shared" ref="B46:B54" si="15">B45*$O$2*2</f>
        <v>18</v>
      </c>
      <c r="C46" s="1">
        <f t="shared" si="12"/>
        <v>162</v>
      </c>
      <c r="D46" s="9">
        <f>SUM($C$45:C46)</f>
        <v>171</v>
      </c>
      <c r="E46" s="9">
        <f t="shared" si="13"/>
        <v>509.91570619374068</v>
      </c>
      <c r="F46" s="9">
        <f t="shared" si="14"/>
        <v>2.6063492651864171E-3</v>
      </c>
      <c r="G46" s="257">
        <f t="shared" ref="G46:G54" si="16">E46*U8</f>
        <v>677.68736931225669</v>
      </c>
    </row>
    <row r="47" spans="1:7" x14ac:dyDescent="0.2">
      <c r="A47" s="97">
        <v>3</v>
      </c>
      <c r="B47" s="93">
        <f t="shared" si="15"/>
        <v>324</v>
      </c>
      <c r="C47" s="1">
        <f t="shared" si="12"/>
        <v>2916</v>
      </c>
      <c r="D47" s="9">
        <f>SUM($C$45:C47)</f>
        <v>3087</v>
      </c>
      <c r="E47" s="9">
        <f t="shared" si="13"/>
        <v>6146.13230772523</v>
      </c>
      <c r="F47" s="9">
        <f t="shared" si="14"/>
        <v>4.3232742529047426E-4</v>
      </c>
      <c r="G47" s="257">
        <f t="shared" si="16"/>
        <v>16331.143564105243</v>
      </c>
    </row>
    <row r="48" spans="1:7" x14ac:dyDescent="0.2">
      <c r="A48" s="97">
        <v>4</v>
      </c>
      <c r="B48" s="93">
        <f t="shared" si="15"/>
        <v>5832</v>
      </c>
      <c r="C48" s="1">
        <f t="shared" si="12"/>
        <v>52488</v>
      </c>
      <c r="D48" s="9">
        <f>SUM($C$45:C48)</f>
        <v>55575</v>
      </c>
      <c r="E48" s="9">
        <f t="shared" si="13"/>
        <v>92253.371339586112</v>
      </c>
      <c r="F48" s="9">
        <f t="shared" si="14"/>
        <v>4.7988241944754706E-5</v>
      </c>
      <c r="G48" s="257">
        <f t="shared" si="16"/>
        <v>408412.78803013643</v>
      </c>
    </row>
    <row r="49" spans="1:7" x14ac:dyDescent="0.2">
      <c r="A49" s="97">
        <v>5</v>
      </c>
      <c r="B49" s="93">
        <f t="shared" si="15"/>
        <v>104976</v>
      </c>
      <c r="C49" s="1">
        <f t="shared" si="12"/>
        <v>944784</v>
      </c>
      <c r="D49" s="9">
        <f>SUM($C$45:C49)</f>
        <v>1000359</v>
      </c>
      <c r="E49" s="9">
        <f t="shared" si="13"/>
        <v>1494895.7682137745</v>
      </c>
      <c r="F49" s="9">
        <f t="shared" si="14"/>
        <v>4.4406958469557988E-6</v>
      </c>
      <c r="G49" s="257">
        <f t="shared" si="16"/>
        <v>9923682.3272232469</v>
      </c>
    </row>
    <row r="50" spans="1:7" x14ac:dyDescent="0.2">
      <c r="A50" s="97">
        <v>6</v>
      </c>
      <c r="B50" s="93">
        <f t="shared" si="15"/>
        <v>1889568</v>
      </c>
      <c r="C50" s="1">
        <f t="shared" si="12"/>
        <v>17006112</v>
      </c>
      <c r="D50" s="9">
        <f>SUM($C$45:C50)</f>
        <v>18006471</v>
      </c>
      <c r="E50" s="9">
        <f t="shared" si="13"/>
        <v>25118085.582543273</v>
      </c>
      <c r="F50" s="9">
        <f t="shared" si="14"/>
        <v>3.6987671158219794E-7</v>
      </c>
      <c r="G50" s="257">
        <f t="shared" si="16"/>
        <v>233361957.72331116</v>
      </c>
    </row>
    <row r="51" spans="1:7" x14ac:dyDescent="0.2">
      <c r="A51" s="97">
        <v>7</v>
      </c>
      <c r="B51" s="93">
        <f t="shared" si="15"/>
        <v>34012224</v>
      </c>
      <c r="C51" s="1">
        <f t="shared" si="12"/>
        <v>306110016</v>
      </c>
      <c r="D51" s="9">
        <f>SUM($C$45:C51)</f>
        <v>324116487</v>
      </c>
      <c r="E51" s="9">
        <f t="shared" si="13"/>
        <v>430639698.76611775</v>
      </c>
      <c r="F51" s="9">
        <f t="shared" si="14"/>
        <v>2.8755551124948525E-8</v>
      </c>
      <c r="G51" s="257">
        <f t="shared" si="16"/>
        <v>5332732776.0851374</v>
      </c>
    </row>
    <row r="52" spans="1:7" x14ac:dyDescent="0.2">
      <c r="A52" s="97">
        <v>8</v>
      </c>
      <c r="B52" s="93">
        <f t="shared" si="15"/>
        <v>612220032</v>
      </c>
      <c r="C52" s="1">
        <f t="shared" si="12"/>
        <v>5509980288</v>
      </c>
      <c r="D52" s="9">
        <f>SUM($C$45:C52)</f>
        <v>5834096775</v>
      </c>
      <c r="E52" s="9">
        <f t="shared" si="13"/>
        <v>7475222822.4104557</v>
      </c>
      <c r="F52" s="9">
        <f t="shared" si="14"/>
        <v>2.1291660618679593E-9</v>
      </c>
      <c r="G52" s="257">
        <f t="shared" si="16"/>
        <v>118975577208.79039</v>
      </c>
    </row>
    <row r="53" spans="1:7" x14ac:dyDescent="0.2">
      <c r="A53" s="97">
        <v>9</v>
      </c>
      <c r="B53" s="93">
        <f t="shared" si="15"/>
        <v>11019960576</v>
      </c>
      <c r="C53" s="1">
        <f t="shared" si="12"/>
        <v>99179645184</v>
      </c>
      <c r="D53" s="9">
        <f>SUM($C$45:C53)</f>
        <v>105013741959</v>
      </c>
      <c r="E53" s="9">
        <f t="shared" si="13"/>
        <v>130823643154.87614</v>
      </c>
      <c r="F53" s="9">
        <f t="shared" si="14"/>
        <v>1.5202354399829488E-10</v>
      </c>
      <c r="G53" s="257">
        <f t="shared" si="16"/>
        <v>2601856443888.7241</v>
      </c>
    </row>
    <row r="54" spans="1:7" ht="17" thickBot="1" x14ac:dyDescent="0.25">
      <c r="A54" s="129">
        <v>10</v>
      </c>
      <c r="B54" s="94">
        <f t="shared" si="15"/>
        <v>198359290368</v>
      </c>
      <c r="C54" s="109">
        <f t="shared" si="12"/>
        <v>1785233613312</v>
      </c>
      <c r="D54" s="10">
        <f>SUM($C$45:C54)</f>
        <v>1890247355271</v>
      </c>
      <c r="E54" s="10">
        <f t="shared" si="13"/>
        <v>2302596067525.1338</v>
      </c>
      <c r="F54" s="10">
        <f t="shared" si="14"/>
        <v>1.0553168228514787E-11</v>
      </c>
      <c r="G54" s="258">
        <f t="shared" si="16"/>
        <v>55952356044319.766</v>
      </c>
    </row>
  </sheetData>
  <mergeCells count="2">
    <mergeCell ref="A18:F18"/>
    <mergeCell ref="A31:G31"/>
  </mergeCells>
  <conditionalFormatting sqref="F45:F54">
    <cfRule type="cellIs" dxfId="349" priority="71" operator="equal">
      <formula>MAX($F$45:$F$54)</formula>
    </cfRule>
  </conditionalFormatting>
  <conditionalFormatting sqref="F21:F30">
    <cfRule type="cellIs" dxfId="348" priority="69" operator="equal">
      <formula>MAX($F$21:$F$30)</formula>
    </cfRule>
  </conditionalFormatting>
  <conditionalFormatting sqref="E21:E30">
    <cfRule type="cellIs" dxfId="347" priority="61" stopIfTrue="1" operator="lessThan">
      <formula>0</formula>
    </cfRule>
    <cfRule type="cellIs" dxfId="346" priority="62" operator="equal">
      <formula>MIN($E$21:$E$30)</formula>
    </cfRule>
  </conditionalFormatting>
  <conditionalFormatting sqref="E45:E54">
    <cfRule type="cellIs" dxfId="345" priority="57" stopIfTrue="1" operator="lessThan">
      <formula>0</formula>
    </cfRule>
    <cfRule type="cellIs" dxfId="344" priority="58" operator="equal">
      <formula>MIN($E$45:$E$54)</formula>
    </cfRule>
  </conditionalFormatting>
  <conditionalFormatting sqref="R7:R16">
    <cfRule type="cellIs" dxfId="343" priority="35" operator="lessThanOrEqual">
      <formula>0</formula>
    </cfRule>
    <cfRule type="cellIs" dxfId="342" priority="36" operator="greaterThan">
      <formula>0</formula>
    </cfRule>
  </conditionalFormatting>
  <conditionalFormatting sqref="U7:U16">
    <cfRule type="cellIs" dxfId="341" priority="13" operator="lessThanOrEqual">
      <formula>0</formula>
    </cfRule>
    <cfRule type="cellIs" dxfId="340" priority="14" operator="greaterThan">
      <formula>0</formula>
    </cfRule>
  </conditionalFormatting>
  <conditionalFormatting sqref="S7:T16">
    <cfRule type="cellIs" dxfId="339" priority="5" operator="lessThanOrEqual">
      <formula>0</formula>
    </cfRule>
    <cfRule type="cellIs" dxfId="338" priority="6" operator="greaterThan">
      <formula>0</formula>
    </cfRule>
  </conditionalFormatting>
  <conditionalFormatting sqref="E33:E42">
    <cfRule type="cellIs" dxfId="337" priority="3" stopIfTrue="1" operator="lessThan">
      <formula>0</formula>
    </cfRule>
    <cfRule type="cellIs" dxfId="336" priority="4" operator="equal">
      <formula>MIN($E$33:$E$42)</formula>
    </cfRule>
  </conditionalFormatting>
  <conditionalFormatting sqref="F33:F42">
    <cfRule type="cellIs" dxfId="335" priority="1" operator="lessThanOrEqual">
      <formula>0</formula>
    </cfRule>
    <cfRule type="cellIs" dxfId="334" priority="2" operator="equal">
      <formula>MAX($F$33:$F$42)</formula>
    </cfRule>
  </conditionalFormatting>
  <pageMargins left="0.25" right="0.25" top="0.75" bottom="0.75" header="0.3" footer="0.3"/>
  <pageSetup paperSize="9" scale="69" orientation="portrait" r:id="rId1"/>
  <drawing r:id="rId2"/>
  <legacyDrawing r:id="rId3"/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 codeName="Sheet36">
    <pageSetUpPr fitToPage="1"/>
  </sheetPr>
  <dimension ref="A1:X54"/>
  <sheetViews>
    <sheetView zoomScale="90" zoomScaleNormal="90" workbookViewId="0">
      <selection activeCell="B34" sqref="B34:B42"/>
    </sheetView>
  </sheetViews>
  <sheetFormatPr baseColWidth="10" defaultColWidth="8.6640625" defaultRowHeight="16" x14ac:dyDescent="0.2"/>
  <cols>
    <col min="5" max="5" width="9.1640625" customWidth="1"/>
    <col min="14" max="14" width="5.6640625" bestFit="1" customWidth="1"/>
  </cols>
  <sheetData>
    <row r="1" spans="1:24" x14ac:dyDescent="0.2">
      <c r="C1" t="s">
        <v>93</v>
      </c>
      <c r="D1">
        <f>C2+E2</f>
        <v>0.99999999999999956</v>
      </c>
    </row>
    <row r="2" spans="1:24" x14ac:dyDescent="0.2">
      <c r="A2" t="s">
        <v>39</v>
      </c>
      <c r="B2" s="133" t="s">
        <v>122</v>
      </c>
      <c r="C2" s="139">
        <f>Analysis!B32</f>
        <v>0.50444506409312206</v>
      </c>
      <c r="D2" s="133" t="s">
        <v>123</v>
      </c>
      <c r="E2" s="139">
        <f>Analysis!N32</f>
        <v>0.49555493590687749</v>
      </c>
      <c r="F2" s="133" t="s">
        <v>46</v>
      </c>
      <c r="G2" s="139">
        <f>Analysis!S32</f>
        <v>585.22529861499993</v>
      </c>
      <c r="H2" t="s">
        <v>150</v>
      </c>
      <c r="I2" s="153">
        <f>Analysis!T32</f>
        <v>-585.99546450893774</v>
      </c>
      <c r="J2" t="s">
        <v>47</v>
      </c>
      <c r="K2" s="153">
        <f>G2*C2+I2*E2</f>
        <v>4.8210684123125702</v>
      </c>
      <c r="L2" t="s">
        <v>46</v>
      </c>
      <c r="M2" s="160">
        <v>2</v>
      </c>
      <c r="N2" t="s">
        <v>150</v>
      </c>
      <c r="O2" s="160">
        <v>10</v>
      </c>
    </row>
    <row r="4" spans="1:24" x14ac:dyDescent="0.2">
      <c r="A4" t="s">
        <v>120</v>
      </c>
      <c r="B4">
        <f>$C$2</f>
        <v>0.50444506409312206</v>
      </c>
      <c r="C4" t="s">
        <v>121</v>
      </c>
      <c r="D4">
        <f>$E$2</f>
        <v>0.49555493590687749</v>
      </c>
      <c r="E4" t="s">
        <v>46</v>
      </c>
      <c r="F4">
        <f>G2</f>
        <v>585.22529861499993</v>
      </c>
      <c r="G4" t="s">
        <v>150</v>
      </c>
      <c r="H4">
        <f>I2</f>
        <v>-585.99546450893774</v>
      </c>
      <c r="I4" t="s">
        <v>47</v>
      </c>
      <c r="J4">
        <f>B4*F4+D4*H4</f>
        <v>4.8210684123125702</v>
      </c>
    </row>
    <row r="5" spans="1:24" ht="17" thickBot="1" x14ac:dyDescent="0.25"/>
    <row r="6" spans="1:24" ht="17" thickBot="1" x14ac:dyDescent="0.25">
      <c r="A6" s="102"/>
      <c r="B6" s="102">
        <v>1</v>
      </c>
      <c r="C6" s="138">
        <v>0</v>
      </c>
      <c r="D6" s="29">
        <v>-1</v>
      </c>
      <c r="E6" s="19">
        <v>-2</v>
      </c>
      <c r="F6" s="19">
        <v>-3</v>
      </c>
      <c r="G6" s="19">
        <v>-4</v>
      </c>
      <c r="H6" s="19">
        <v>-5</v>
      </c>
      <c r="I6" s="19">
        <v>-6</v>
      </c>
      <c r="J6" s="19">
        <v>-7</v>
      </c>
      <c r="K6" s="19">
        <v>-8</v>
      </c>
      <c r="L6" s="19">
        <v>-9</v>
      </c>
      <c r="M6" s="233">
        <v>-10</v>
      </c>
      <c r="N6" s="103" t="s">
        <v>131</v>
      </c>
      <c r="R6" s="166" t="s">
        <v>48</v>
      </c>
      <c r="S6" s="148" t="s">
        <v>127</v>
      </c>
      <c r="T6" s="149" t="s">
        <v>132</v>
      </c>
      <c r="U6" s="241" t="s">
        <v>47</v>
      </c>
      <c r="V6" s="159" t="s">
        <v>46</v>
      </c>
      <c r="W6" s="152" t="s">
        <v>196</v>
      </c>
      <c r="X6" s="260" t="s">
        <v>250</v>
      </c>
    </row>
    <row r="7" spans="1:24" x14ac:dyDescent="0.2">
      <c r="A7" s="100">
        <v>1</v>
      </c>
      <c r="B7" s="95">
        <f>C7*B4</f>
        <v>0.50444506409312206</v>
      </c>
      <c r="C7" s="95">
        <v>1</v>
      </c>
      <c r="D7" s="22">
        <f>C7*D4</f>
        <v>0.49555493590687749</v>
      </c>
      <c r="E7" s="2"/>
      <c r="F7" s="2"/>
      <c r="G7" s="2"/>
      <c r="H7" s="2"/>
      <c r="I7" s="2"/>
      <c r="J7" s="2"/>
      <c r="K7" s="2"/>
      <c r="L7" s="2"/>
      <c r="M7" s="234"/>
      <c r="N7" s="96">
        <f>B7+D7</f>
        <v>0.99999999999999956</v>
      </c>
      <c r="R7" s="265">
        <f>B7-D7</f>
        <v>8.8901281862445725E-3</v>
      </c>
      <c r="S7" s="266">
        <f>IF(Rules!B23=Rules!D23,SUM(C7)*B4*F4,SUM(C7)*B4*F4*POWER(O2,A7-1))</f>
        <v>295.21401326876014</v>
      </c>
      <c r="T7" s="252">
        <f>IF(Rules!B23=Rules!D23,SUM(C7)*D4*H4,SUM(C7)*D4*H4*POWER(O2,A7-1))</f>
        <v>-290.39294485644757</v>
      </c>
      <c r="U7" s="263">
        <f>S7+T7</f>
        <v>4.8210684123125702</v>
      </c>
      <c r="V7" s="280">
        <f>S7/B4</f>
        <v>585.22529861499993</v>
      </c>
      <c r="W7" s="57">
        <f>T7/D4</f>
        <v>-585.99546450893774</v>
      </c>
      <c r="X7" s="96">
        <f>S7/T7</f>
        <v>-1.0166018785845359</v>
      </c>
    </row>
    <row r="8" spans="1:24" x14ac:dyDescent="0.2">
      <c r="A8" s="98">
        <v>2</v>
      </c>
      <c r="B8" s="97">
        <f>C8*B4</f>
        <v>0.67257569992320021</v>
      </c>
      <c r="C8" s="97">
        <f>1/(1-B4*D4)</f>
        <v>1.3332982078679647</v>
      </c>
      <c r="D8" s="128">
        <f>C8*D4</f>
        <v>0.66072250794476384</v>
      </c>
      <c r="E8" s="1">
        <f>D8*D4</f>
        <v>0.32742430007679879</v>
      </c>
      <c r="F8" s="1"/>
      <c r="G8" s="1"/>
      <c r="H8" s="1"/>
      <c r="I8" s="1"/>
      <c r="J8" s="1"/>
      <c r="K8" s="1"/>
      <c r="L8" s="1"/>
      <c r="M8" s="235"/>
      <c r="N8" s="97">
        <f>B8+E8</f>
        <v>0.999999999999999</v>
      </c>
      <c r="R8" s="267">
        <f>B8-E8</f>
        <v>0.34515139984640142</v>
      </c>
      <c r="S8" s="268">
        <f>IF(Rules!B23=Rules!D23,SUM(C8:D8)*B4*F4,SUM(C8:D8)*B4*F4*POWER(O2,A8-1))</f>
        <v>588.66285805612142</v>
      </c>
      <c r="T8" s="253">
        <f>IF(Rules!B23=Rules!D23,SUM(C8:D8)*D4*H4,SUM(C8:D8)*D4*H4*POWER(O2,A8-1))</f>
        <v>-579.04954776961972</v>
      </c>
      <c r="U8" s="264">
        <f>S8+T8+U7</f>
        <v>14.434378698814271</v>
      </c>
      <c r="V8" s="93">
        <f>S8/B4</f>
        <v>1166.951368856</v>
      </c>
      <c r="W8" s="9">
        <f>T8/D4</f>
        <v>-1168.4870956031243</v>
      </c>
      <c r="X8" s="97">
        <f t="shared" ref="X8:X16" si="0">S8/T8</f>
        <v>-1.0166018785845361</v>
      </c>
    </row>
    <row r="9" spans="1:24" x14ac:dyDescent="0.2">
      <c r="A9" s="98">
        <v>3</v>
      </c>
      <c r="B9" s="97">
        <f>C9*B4</f>
        <v>0.75662773078795098</v>
      </c>
      <c r="C9" s="97">
        <f>1/(1-D4*B4/(1-D4*B4))</f>
        <v>1.4999209718667705</v>
      </c>
      <c r="D9" s="128">
        <f>C9*D4*C8</f>
        <v>0.99103154625076029</v>
      </c>
      <c r="E9" s="1">
        <f>D9*(D4)</f>
        <v>0.4911105743839892</v>
      </c>
      <c r="F9" s="1">
        <f>E9*D4</f>
        <v>0.24337226921204755</v>
      </c>
      <c r="G9" s="1"/>
      <c r="H9" s="1"/>
      <c r="I9" s="1"/>
      <c r="J9" s="1"/>
      <c r="K9" s="1"/>
      <c r="L9" s="1"/>
      <c r="M9" s="235"/>
      <c r="N9" s="97">
        <f>B9+F9</f>
        <v>0.99999999999999856</v>
      </c>
      <c r="R9" s="267">
        <f>B9-F9</f>
        <v>0.5132554615759034</v>
      </c>
      <c r="S9" s="268">
        <f>IF(Rules!B23=Rules!D23,SUM(C9:E9)*B4*F4,SUM(C9:E9)*B4*F4*POWER(O2,A9-1))</f>
        <v>880.34681335802361</v>
      </c>
      <c r="T9" s="253">
        <f>IF(Rules!B23=Rules!D23,SUM(C9:E9)*D4*H4,SUM(C9:E9)*D4*H4*POWER(O2,A9-1))</f>
        <v>-865.97008317924133</v>
      </c>
      <c r="U9" s="264">
        <f t="shared" ref="U9:U16" si="1">S9+T9+U8</f>
        <v>28.811108877596553</v>
      </c>
      <c r="V9" s="93">
        <f>S9/B4</f>
        <v>1745.1787637979721</v>
      </c>
      <c r="W9" s="9">
        <f>T9/D4</f>
        <v>-1747.4754470853875</v>
      </c>
      <c r="X9" s="97">
        <f t="shared" si="0"/>
        <v>-1.0166018785845359</v>
      </c>
    </row>
    <row r="10" spans="1:24" x14ac:dyDescent="0.2">
      <c r="A10" s="98">
        <v>4</v>
      </c>
      <c r="B10" s="97">
        <f>C10*B4</f>
        <v>0.80704832201852528</v>
      </c>
      <c r="C10" s="97">
        <f>1/(1-D4*B4/(1-D4*B4/(1-D4*B4)))</f>
        <v>1.599873562980372</v>
      </c>
      <c r="D10" s="128">
        <f>C10*D4*C9</f>
        <v>1.1891752059439984</v>
      </c>
      <c r="E10" s="1">
        <f>D10*D4*C8</f>
        <v>0.78571482445704965</v>
      </c>
      <c r="F10" s="1">
        <f>E10*D4</f>
        <v>0.38936485947489674</v>
      </c>
      <c r="G10" s="1">
        <f>F10*D4</f>
        <v>0.19295167798147281</v>
      </c>
      <c r="H10" s="1"/>
      <c r="I10" s="1"/>
      <c r="J10" s="1"/>
      <c r="K10" s="1"/>
      <c r="L10" s="1"/>
      <c r="M10" s="235"/>
      <c r="N10" s="97">
        <f>B10+G10</f>
        <v>0.99999999999999811</v>
      </c>
      <c r="R10" s="267">
        <f>B10-G10</f>
        <v>0.61409664403705244</v>
      </c>
      <c r="S10" s="268">
        <f>IF(Rules!B23=Rules!D23,SUM(C10:F10)*B4*F4,SUM(C10:F10)*B4*F4*POWER(O2,A10-1))</f>
        <v>1170.2662696805944</v>
      </c>
      <c r="T10" s="253">
        <f>IF(Rules!B23=Rules!D23,SUM(C10:F10)*D4*H4,SUM(C10:F10)*D4*H4*POWER(O2,A10-1))</f>
        <v>-1151.1549352141792</v>
      </c>
      <c r="U10" s="264">
        <f t="shared" si="1"/>
        <v>47.922443344011754</v>
      </c>
      <c r="V10" s="93">
        <f>S10/B4</f>
        <v>2319.9082575710559</v>
      </c>
      <c r="W10" s="9">
        <f>T10/D4</f>
        <v>-2322.9612941046344</v>
      </c>
      <c r="X10" s="97">
        <f t="shared" si="0"/>
        <v>-1.0166018785845361</v>
      </c>
    </row>
    <row r="11" spans="1:24" x14ac:dyDescent="0.2">
      <c r="A11" s="98">
        <v>5</v>
      </c>
      <c r="B11" s="97">
        <f>C11*B4</f>
        <v>0.84065319595120391</v>
      </c>
      <c r="C11" s="97">
        <f>1/(1-D4*B4/(1-D4*B4/(1-D4*B4/(1-D4*B4))))</f>
        <v>1.666491072645359</v>
      </c>
      <c r="D11" s="128">
        <f>C11*D4*C10</f>
        <v>1.321236186230822</v>
      </c>
      <c r="E11" s="1">
        <f>D11*D4*C9</f>
        <v>0.98206592709412566</v>
      </c>
      <c r="F11" s="1">
        <f>E11*D4*C8</f>
        <v>0.64887306231673036</v>
      </c>
      <c r="G11" s="1">
        <f>F11*D4</f>
        <v>0.32155224880806665</v>
      </c>
      <c r="H11" s="1">
        <f>G11*D4</f>
        <v>0.15934680404879378</v>
      </c>
      <c r="I11" s="1"/>
      <c r="J11" s="1"/>
      <c r="K11" s="1"/>
      <c r="L11" s="1"/>
      <c r="M11" s="235"/>
      <c r="N11" s="97">
        <f>B11+H11</f>
        <v>0.99999999999999767</v>
      </c>
      <c r="R11" s="267">
        <f>B11-H11</f>
        <v>0.68130639190241016</v>
      </c>
      <c r="S11" s="268">
        <f>IF(Rules!B23=Rules!D23,SUM(C11:G11)*B4*F4,SUM(C11:G11)*B4*F4*POWER(O2,A11-1))</f>
        <v>1458.4217289520084</v>
      </c>
      <c r="T11" s="253">
        <f>IF(Rules!B23=Rules!D23,SUM(C11:G11)*D4*H4,SUM(C11:G11)*D4*H4*POWER(O2,A11-1))</f>
        <v>-1434.6045976057408</v>
      </c>
      <c r="U11" s="264">
        <f t="shared" si="1"/>
        <v>71.739574690279369</v>
      </c>
      <c r="V11" s="93">
        <f>S11/B4</f>
        <v>2891.1408451858288</v>
      </c>
      <c r="W11" s="9">
        <f>T11/D4</f>
        <v>-2894.9456329808918</v>
      </c>
      <c r="X11" s="97">
        <f t="shared" si="0"/>
        <v>-1.0166018785845359</v>
      </c>
    </row>
    <row r="12" spans="1:24" x14ac:dyDescent="0.2">
      <c r="A12" s="98">
        <v>6</v>
      </c>
      <c r="B12" s="97">
        <f>C12*B4</f>
        <v>0.86464909120896061</v>
      </c>
      <c r="C12" s="97">
        <f>1/(1-D4*B4/(1-D4*B4/(1-D4*B4/(1-D4*B4/(1-D4*B4)))))</f>
        <v>1.7140599695695382</v>
      </c>
      <c r="D12" s="128">
        <f>C12*D4*C11</f>
        <v>1.4155356457957544</v>
      </c>
      <c r="E12" s="1">
        <f>D12*D4*C10</f>
        <v>1.1222723894681013</v>
      </c>
      <c r="F12" s="1">
        <f>E12*D4*C9</f>
        <v>0.83417748174101558</v>
      </c>
      <c r="G12" s="1">
        <f>F12*D4*C8</f>
        <v>0.55115983780697131</v>
      </c>
      <c r="H12" s="1">
        <f>G12*D4</f>
        <v>0.27312997809887868</v>
      </c>
      <c r="I12" s="1">
        <f>H12*D4</f>
        <v>0.13535090879103667</v>
      </c>
      <c r="J12" s="1"/>
      <c r="K12" s="1"/>
      <c r="L12" s="1"/>
      <c r="M12" s="235"/>
      <c r="N12" s="97">
        <f>B12+I12</f>
        <v>0.99999999999999734</v>
      </c>
      <c r="R12" s="267">
        <f>B12-I12</f>
        <v>0.72929818241792388</v>
      </c>
      <c r="S12" s="268">
        <f>IF(Rules!B23=Rules!D23,SUM(C12:H12)*B4*F4,SUM(C12:H12)*B4*F4*POWER(O2,A12-1))</f>
        <v>1744.8138044092286</v>
      </c>
      <c r="T12" s="253">
        <f>IF(Rules!B23=Rules!D23,SUM(C12:H12)*D4*H4,SUM(C12:H12)*D4*H4*POWER(O2,A12-1))</f>
        <v>-1716.3196735762651</v>
      </c>
      <c r="U12" s="264">
        <f t="shared" si="1"/>
        <v>100.23370552324286</v>
      </c>
      <c r="V12" s="93">
        <f>S12/B4</f>
        <v>3458.8777423087854</v>
      </c>
      <c r="W12" s="9">
        <f>T12/D4</f>
        <v>-3463.4296809804923</v>
      </c>
      <c r="X12" s="97">
        <f t="shared" si="0"/>
        <v>-1.0166018785845359</v>
      </c>
    </row>
    <row r="13" spans="1:24" x14ac:dyDescent="0.2">
      <c r="A13" s="98">
        <v>7</v>
      </c>
      <c r="B13" s="97">
        <f>C13*B4</f>
        <v>0.88263937752175803</v>
      </c>
      <c r="C13" s="97">
        <f>1/(1-D4*B4/(1-D4*B4/(1-D4*B4/(1-D4*B4/(1-D4*B4/(1-D4*B4))))))</f>
        <v>1.7497234889363893</v>
      </c>
      <c r="D13" s="128">
        <f>C13*D4*C12</f>
        <v>1.4862341656255915</v>
      </c>
      <c r="E13" s="1">
        <f>D13*D4*C11</f>
        <v>1.2273884676105467</v>
      </c>
      <c r="F13" s="1">
        <f>E13*D4*C10</f>
        <v>0.97310455758712255</v>
      </c>
      <c r="G13" s="1">
        <f>F13*D4*C9</f>
        <v>0.72330204051750246</v>
      </c>
      <c r="H13" s="1">
        <f>G13*D4*C8</f>
        <v>0.47790193821228943</v>
      </c>
      <c r="I13" s="1">
        <f>H13*D4</f>
        <v>0.23682666436056363</v>
      </c>
      <c r="J13" s="1">
        <f>I13*D4</f>
        <v>0.1173606224782387</v>
      </c>
      <c r="K13" s="1"/>
      <c r="L13" s="1"/>
      <c r="M13" s="235"/>
      <c r="N13" s="97">
        <f>B13+J13</f>
        <v>0.99999999999999667</v>
      </c>
      <c r="R13" s="267">
        <f>B13-J13</f>
        <v>0.76527875504351939</v>
      </c>
      <c r="S13" s="268">
        <f>IF(Rules!B23=Rules!D23,SUM(C13:I13)*B4*F4,SUM(C13:I13)*B4*F4*POWER(O2,A13-1))</f>
        <v>2029.4432204596853</v>
      </c>
      <c r="T13" s="253">
        <f>IF(Rules!B23=Rules!D23,SUM(C13:I13)*D4*H4,SUM(C13:I13)*D4*H4*POWER(O2,A13-1))</f>
        <v>-1996.3008757030602</v>
      </c>
      <c r="U13" s="264">
        <f t="shared" si="1"/>
        <v>133.37605027986797</v>
      </c>
      <c r="V13" s="93">
        <f>S13/B4</f>
        <v>4023.1203849881344</v>
      </c>
      <c r="W13" s="9">
        <f>T13/D4</f>
        <v>-4028.414876041506</v>
      </c>
      <c r="X13" s="97">
        <f t="shared" si="0"/>
        <v>-1.0166018785845361</v>
      </c>
    </row>
    <row r="14" spans="1:24" x14ac:dyDescent="0.2">
      <c r="A14" s="98">
        <v>8</v>
      </c>
      <c r="B14" s="97">
        <f>C14*B4</f>
        <v>0.89662592733322999</v>
      </c>
      <c r="C14" s="97">
        <f>1/(1-D4*B4/(1-D4*B4/(1-D4*B4/(1-D4*B4/(1-D4*B4/(1-D4*B4/(1-D4*B4)))))))</f>
        <v>1.7774500954730528</v>
      </c>
      <c r="D14" s="128">
        <f>C14*D4*C13</f>
        <v>1.541198736617102</v>
      </c>
      <c r="E14" s="1">
        <f>D14*D4*C12</f>
        <v>1.309110972598144</v>
      </c>
      <c r="F14" s="1">
        <f>E14*D4*C11</f>
        <v>1.0811134259674706</v>
      </c>
      <c r="G14" s="1">
        <f>F14*D4*C10</f>
        <v>0.85713401244974674</v>
      </c>
      <c r="H14" s="1">
        <f>G14*D4*C9</f>
        <v>0.63710191815266493</v>
      </c>
      <c r="I14" s="1">
        <f>H14*D4*C8</f>
        <v>0.42094757717824843</v>
      </c>
      <c r="J14" s="1">
        <f>I14*D4</f>
        <v>0.20860264962872227</v>
      </c>
      <c r="K14" s="1">
        <f>J14*D4</f>
        <v>0.10337407266676629</v>
      </c>
      <c r="L14" s="1"/>
      <c r="M14" s="235"/>
      <c r="N14" s="97">
        <f>B14+K14</f>
        <v>0.99999999999999623</v>
      </c>
      <c r="R14" s="267">
        <f>B14-K14</f>
        <v>0.79325185466646375</v>
      </c>
      <c r="S14" s="268">
        <f>IF(Rules!B23=Rules!D23,SUM(C14:J14)*B4*F4,SUM(C14:J14)*B4*F4*POWER(O2,A14-1))</f>
        <v>2312.3108125179438</v>
      </c>
      <c r="T14" s="253">
        <f>IF(Rules!B23=Rules!D23,SUM(C14:J14)*D4*H4,SUM(C14:J14)*D4*H4*POWER(O2,A14-1))</f>
        <v>-2274.5490257577394</v>
      </c>
      <c r="U14" s="264">
        <f t="shared" si="1"/>
        <v>171.13783704007233</v>
      </c>
      <c r="V14" s="93">
        <f>S14/B4</f>
        <v>4583.8704293300098</v>
      </c>
      <c r="W14" s="9">
        <f>T14/D4</f>
        <v>-4589.9028764495297</v>
      </c>
      <c r="X14" s="97">
        <f t="shared" si="0"/>
        <v>-1.0166018785845359</v>
      </c>
    </row>
    <row r="15" spans="1:24" x14ac:dyDescent="0.2">
      <c r="A15" s="98">
        <v>9</v>
      </c>
      <c r="B15" s="97">
        <f>C15*B4</f>
        <v>0.90780986444327882</v>
      </c>
      <c r="C15" s="97">
        <f>1/(1-D4*B4/(1-D4*B4/(1-D4*B4/(1-D4*B4/(1-D4*B4/(1-D4*B4/(1-D4*B4/(1-D4*B4))))))))</f>
        <v>1.7996208686773758</v>
      </c>
      <c r="D15" s="128">
        <f>C15*D4*C14</f>
        <v>1.5851495546198133</v>
      </c>
      <c r="E15" s="1">
        <f>D15*D4*C13</f>
        <v>1.3744579930268179</v>
      </c>
      <c r="F15" s="1">
        <f>E15*D4*C12</f>
        <v>1.167479571126625</v>
      </c>
      <c r="G15" s="1">
        <f>F15*D4*C11</f>
        <v>0.9641488501030141</v>
      </c>
      <c r="H15" s="1">
        <f>G15*D4*C10</f>
        <v>0.76440154440600894</v>
      </c>
      <c r="I15" s="1">
        <f>H15*D4*C9</f>
        <v>0.56817450142719705</v>
      </c>
      <c r="J15" s="1">
        <f>I15*D4*C8</f>
        <v>0.37540568153324344</v>
      </c>
      <c r="K15" s="1">
        <f>J15*D4</f>
        <v>0.18603413845128411</v>
      </c>
      <c r="L15" s="1">
        <f>K15*D4</f>
        <v>9.2190135556717276E-2</v>
      </c>
      <c r="M15" s="235"/>
      <c r="N15" s="97">
        <f>B15+L15</f>
        <v>0.99999999999999611</v>
      </c>
      <c r="R15" s="267">
        <f>B15-L15</f>
        <v>0.81561972888656153</v>
      </c>
      <c r="S15" s="268">
        <f>IF(Rules!B23=Rules!D23,SUM(C15:K15)*B4*F4,SUM(C15:K15)*B4*F4*POWER(O2,A15-1))</f>
        <v>2593.4175268174467</v>
      </c>
      <c r="T15" s="253">
        <f>IF(Rules!B23=Rules!D23,SUM(C15:K15)*D4*H4,SUM(C15:K15)*D4*H4*POWER(O2,A15-1))</f>
        <v>-2551.065054521036</v>
      </c>
      <c r="U15" s="264">
        <f t="shared" si="1"/>
        <v>213.49030933648305</v>
      </c>
      <c r="V15" s="93">
        <f>S15/B4</f>
        <v>5141.129751125276</v>
      </c>
      <c r="W15" s="9">
        <f>T15/D4</f>
        <v>-5147.8955604639987</v>
      </c>
      <c r="X15" s="97">
        <f t="shared" si="0"/>
        <v>-1.0166018785845359</v>
      </c>
    </row>
    <row r="16" spans="1:24" ht="17" thickBot="1" x14ac:dyDescent="0.25">
      <c r="A16" s="99">
        <v>10</v>
      </c>
      <c r="B16" s="129">
        <f>C16*B4</f>
        <v>0.91695554066373286</v>
      </c>
      <c r="C16" s="129">
        <f>1/(1-D4*B4/(1-D4*B4/(1-D4*B4/(1-D4*B4/(1-D4*B4/(1-D4*B4/(1-D4*B4/(1-D4*B4/(1-D4*B4)))))))))</f>
        <v>1.8177510415573421</v>
      </c>
      <c r="D16" s="137">
        <f>C16*D4*C15</f>
        <v>1.6210903818188276</v>
      </c>
      <c r="E16" s="109">
        <f>D16*D4*C14</f>
        <v>1.4278955870450352</v>
      </c>
      <c r="F16" s="109">
        <f>E16*D4*C13</f>
        <v>1.2381055762858164</v>
      </c>
      <c r="G16" s="109">
        <f>F16*D4*C12</f>
        <v>1.0516603450560635</v>
      </c>
      <c r="H16" s="109">
        <f>G16*D4*C11</f>
        <v>0.86850094636454123</v>
      </c>
      <c r="I16" s="109">
        <f>H16*D4*C10</f>
        <v>0.68856947207705865</v>
      </c>
      <c r="J16" s="109">
        <f>I16*D4*C9</f>
        <v>0.51180903460808824</v>
      </c>
      <c r="K16" s="109">
        <f>J16*D4*C8</f>
        <v>0.33816374893504453</v>
      </c>
      <c r="L16" s="109">
        <f>K16*D4</f>
        <v>0.16757871492953541</v>
      </c>
      <c r="M16" s="237">
        <f>L16*D4</f>
        <v>8.304445933626281E-2</v>
      </c>
      <c r="N16" s="129">
        <f>B16+M16</f>
        <v>0.99999999999999567</v>
      </c>
      <c r="R16" s="269">
        <f>B16-M16</f>
        <v>0.83391108132747005</v>
      </c>
      <c r="S16" s="270">
        <f>IF(Rules!B23=Rules!D23,SUM(C16:L16)*B4*F4,SUM(C16:L16)*B4*F4*POWER(O2,A16-1))</f>
        <v>2872.7644201973981</v>
      </c>
      <c r="T16" s="254">
        <f>IF(Rules!B23=Rules!D23,SUM(C16:L16)*D4*H4,SUM(C16:L16)*D4*H4*POWER(O2,A16-1))</f>
        <v>-2825.8500015731693</v>
      </c>
      <c r="U16" s="271">
        <f t="shared" si="1"/>
        <v>260.40472796071185</v>
      </c>
      <c r="V16" s="94">
        <f>S16/B4</f>
        <v>5694.9004454270507</v>
      </c>
      <c r="W16" s="10">
        <f>T16/D4</f>
        <v>-5702.3950258951527</v>
      </c>
      <c r="X16" s="129">
        <f t="shared" si="0"/>
        <v>-1.0166018785845361</v>
      </c>
    </row>
    <row r="18" spans="1:7" x14ac:dyDescent="0.2">
      <c r="A18" s="436" t="s">
        <v>183</v>
      </c>
      <c r="B18" s="436"/>
      <c r="C18" s="436"/>
      <c r="D18" s="436"/>
      <c r="E18" s="436"/>
      <c r="F18" s="436"/>
    </row>
    <row r="19" spans="1:7" ht="17" thickBot="1" x14ac:dyDescent="0.25"/>
    <row r="20" spans="1:7" ht="17" thickBot="1" x14ac:dyDescent="0.25">
      <c r="A20" s="29" t="s">
        <v>130</v>
      </c>
      <c r="B20" s="19" t="s">
        <v>135</v>
      </c>
      <c r="C20" s="19" t="s">
        <v>134</v>
      </c>
      <c r="D20" s="19" t="s">
        <v>133</v>
      </c>
      <c r="E20" s="151" t="s">
        <v>146</v>
      </c>
      <c r="F20" s="152" t="s">
        <v>147</v>
      </c>
      <c r="G20" s="150" t="s">
        <v>46</v>
      </c>
    </row>
    <row r="21" spans="1:7" x14ac:dyDescent="0.2">
      <c r="A21" s="95">
        <v>1</v>
      </c>
      <c r="B21" s="107">
        <v>1</v>
      </c>
      <c r="C21" s="108">
        <f t="shared" ref="C21:C30" si="2">B21*$O$2</f>
        <v>10</v>
      </c>
      <c r="D21" s="57">
        <f>SUM($C$21:C21)</f>
        <v>10</v>
      </c>
      <c r="E21" s="57">
        <f t="shared" ref="E21:E30" si="3">D21/R7</f>
        <v>1124.8431732933502</v>
      </c>
      <c r="F21" s="8">
        <f t="shared" ref="F21:F30" si="4">U7/E21</f>
        <v>4.2859916180113351E-3</v>
      </c>
      <c r="G21" s="256">
        <f>E21*U7</f>
        <v>5422.9458915700052</v>
      </c>
    </row>
    <row r="22" spans="1:7" x14ac:dyDescent="0.2">
      <c r="A22" s="97">
        <v>2</v>
      </c>
      <c r="B22" s="93">
        <f>C21</f>
        <v>10</v>
      </c>
      <c r="C22" s="1">
        <f t="shared" si="2"/>
        <v>100</v>
      </c>
      <c r="D22" s="9">
        <f>SUM($C$21:C22)</f>
        <v>110</v>
      </c>
      <c r="E22" s="9">
        <f t="shared" si="3"/>
        <v>318.70072104285822</v>
      </c>
      <c r="F22" s="9">
        <f t="shared" si="4"/>
        <v>4.5291327398262034E-2</v>
      </c>
      <c r="G22" s="257">
        <f t="shared" ref="G22:G30" si="5">E22*U8</f>
        <v>4600.246899117782</v>
      </c>
    </row>
    <row r="23" spans="1:7" x14ac:dyDescent="0.2">
      <c r="A23" s="97">
        <v>3</v>
      </c>
      <c r="B23" s="93">
        <f t="shared" ref="B23:B30" si="6">C22</f>
        <v>100</v>
      </c>
      <c r="C23" s="1">
        <f t="shared" si="2"/>
        <v>1000</v>
      </c>
      <c r="D23" s="9">
        <f>SUM($C$21:C23)</f>
        <v>1110</v>
      </c>
      <c r="E23" s="9">
        <f t="shared" si="3"/>
        <v>2162.6657348990457</v>
      </c>
      <c r="F23" s="9">
        <f t="shared" si="4"/>
        <v>1.3322035122058042E-2</v>
      </c>
      <c r="G23" s="257">
        <f t="shared" si="5"/>
        <v>62308.797954023765</v>
      </c>
    </row>
    <row r="24" spans="1:7" x14ac:dyDescent="0.2">
      <c r="A24" s="97">
        <v>4</v>
      </c>
      <c r="B24" s="93">
        <f t="shared" si="6"/>
        <v>1000</v>
      </c>
      <c r="C24" s="1">
        <f t="shared" si="2"/>
        <v>10000</v>
      </c>
      <c r="D24" s="9">
        <f>SUM($C$21:C24)</f>
        <v>11110</v>
      </c>
      <c r="E24" s="9">
        <f t="shared" si="3"/>
        <v>18091.614907652322</v>
      </c>
      <c r="F24" s="9">
        <f t="shared" si="4"/>
        <v>2.6488759344386499E-3</v>
      </c>
      <c r="G24" s="257">
        <f t="shared" si="5"/>
        <v>866994.39041364682</v>
      </c>
    </row>
    <row r="25" spans="1:7" x14ac:dyDescent="0.2">
      <c r="A25" s="97">
        <v>5</v>
      </c>
      <c r="B25" s="93">
        <f t="shared" si="6"/>
        <v>10000</v>
      </c>
      <c r="C25" s="1">
        <f t="shared" si="2"/>
        <v>100000</v>
      </c>
      <c r="D25" s="9">
        <f>SUM($C$21:C25)</f>
        <v>111110</v>
      </c>
      <c r="E25" s="9">
        <f t="shared" si="3"/>
        <v>163083.74810597009</v>
      </c>
      <c r="F25" s="9">
        <f t="shared" si="4"/>
        <v>4.3989407604038972E-4</v>
      </c>
      <c r="G25" s="257">
        <f t="shared" si="5"/>
        <v>11699558.728018949</v>
      </c>
    </row>
    <row r="26" spans="1:7" x14ac:dyDescent="0.2">
      <c r="A26" s="97">
        <v>6</v>
      </c>
      <c r="B26" s="93">
        <f t="shared" si="6"/>
        <v>100000</v>
      </c>
      <c r="C26" s="1">
        <f t="shared" si="2"/>
        <v>1000000</v>
      </c>
      <c r="D26" s="9">
        <f>SUM($C$21:C26)</f>
        <v>1111110</v>
      </c>
      <c r="E26" s="9">
        <f t="shared" si="3"/>
        <v>1523533.2087572366</v>
      </c>
      <c r="F26" s="9">
        <f t="shared" si="4"/>
        <v>6.5790299119902111E-5</v>
      </c>
      <c r="G26" s="257">
        <f t="shared" si="5"/>
        <v>152709379.00145414</v>
      </c>
    </row>
    <row r="27" spans="1:7" x14ac:dyDescent="0.2">
      <c r="A27" s="97">
        <v>7</v>
      </c>
      <c r="B27" s="93">
        <f t="shared" si="6"/>
        <v>1000000</v>
      </c>
      <c r="C27" s="1">
        <f t="shared" si="2"/>
        <v>10000000</v>
      </c>
      <c r="D27" s="9">
        <f>SUM($C$21:C27)</f>
        <v>11111110</v>
      </c>
      <c r="E27" s="9">
        <f t="shared" si="3"/>
        <v>14519036.268513869</v>
      </c>
      <c r="F27" s="9">
        <f t="shared" si="4"/>
        <v>9.1862881126007409E-6</v>
      </c>
      <c r="G27" s="257">
        <f t="shared" si="5"/>
        <v>1936491711.3645325</v>
      </c>
    </row>
    <row r="28" spans="1:7" x14ac:dyDescent="0.2">
      <c r="A28" s="97">
        <v>8</v>
      </c>
      <c r="B28" s="93">
        <f t="shared" si="6"/>
        <v>10000000</v>
      </c>
      <c r="C28" s="1">
        <f t="shared" si="2"/>
        <v>100000000</v>
      </c>
      <c r="D28" s="9">
        <f>SUM($C$21:C28)</f>
        <v>111111110</v>
      </c>
      <c r="E28" s="9">
        <f t="shared" si="3"/>
        <v>140070406.82775152</v>
      </c>
      <c r="F28" s="9">
        <f t="shared" si="4"/>
        <v>1.2217986719387864E-6</v>
      </c>
      <c r="G28" s="257">
        <f t="shared" si="5"/>
        <v>23971346457.824375</v>
      </c>
    </row>
    <row r="29" spans="1:7" x14ac:dyDescent="0.2">
      <c r="A29" s="97">
        <v>9</v>
      </c>
      <c r="B29" s="93">
        <f t="shared" si="6"/>
        <v>100000000</v>
      </c>
      <c r="C29" s="1">
        <f t="shared" si="2"/>
        <v>1000000000</v>
      </c>
      <c r="D29" s="9">
        <f>SUM($C$21:C29)</f>
        <v>1111111110</v>
      </c>
      <c r="E29" s="9">
        <f t="shared" si="3"/>
        <v>1362290624.7214334</v>
      </c>
      <c r="F29" s="9">
        <f t="shared" si="4"/>
        <v>1.5671421755555163E-7</v>
      </c>
      <c r="G29" s="257">
        <f t="shared" si="5"/>
        <v>290835846877.96954</v>
      </c>
    </row>
    <row r="30" spans="1:7" ht="17" thickBot="1" x14ac:dyDescent="0.25">
      <c r="A30" s="129">
        <v>10</v>
      </c>
      <c r="B30" s="94">
        <f t="shared" si="6"/>
        <v>1000000000</v>
      </c>
      <c r="C30" s="109">
        <f t="shared" si="2"/>
        <v>10000000000</v>
      </c>
      <c r="D30" s="10">
        <f>SUM($C$21:C30)</f>
        <v>11111111110</v>
      </c>
      <c r="E30" s="10">
        <f t="shared" si="3"/>
        <v>13324095768.475294</v>
      </c>
      <c r="F30" s="10">
        <f t="shared" si="4"/>
        <v>1.9543894946839649E-8</v>
      </c>
      <c r="G30" s="258">
        <f t="shared" si="5"/>
        <v>3469657533912.2808</v>
      </c>
    </row>
    <row r="31" spans="1:7" ht="17" thickBot="1" x14ac:dyDescent="0.25">
      <c r="A31" s="481" t="s">
        <v>249</v>
      </c>
      <c r="B31" s="481"/>
      <c r="C31" s="481"/>
      <c r="D31" s="481"/>
      <c r="E31" s="481"/>
      <c r="F31" s="481"/>
      <c r="G31" s="481"/>
    </row>
    <row r="32" spans="1:7" ht="17" thickBot="1" x14ac:dyDescent="0.25">
      <c r="A32" s="115" t="s">
        <v>130</v>
      </c>
      <c r="B32" s="116" t="s">
        <v>135</v>
      </c>
      <c r="C32" s="116" t="s">
        <v>134</v>
      </c>
      <c r="D32" s="154" t="s">
        <v>133</v>
      </c>
      <c r="E32" s="363" t="s">
        <v>251</v>
      </c>
      <c r="F32" s="152" t="s">
        <v>252</v>
      </c>
      <c r="G32" s="260" t="s">
        <v>253</v>
      </c>
    </row>
    <row r="33" spans="1:7" x14ac:dyDescent="0.2">
      <c r="A33" s="95">
        <v>1</v>
      </c>
      <c r="B33" s="107">
        <v>1</v>
      </c>
      <c r="C33" s="108">
        <f t="shared" ref="C33:C42" si="7">B33*$O$2</f>
        <v>10</v>
      </c>
      <c r="D33" s="57">
        <f>SUM($C$33:C33)</f>
        <v>10</v>
      </c>
      <c r="E33" s="96">
        <f>D33/(B7-((1-B7)/-X7))</f>
        <v>588.82704485344561</v>
      </c>
      <c r="F33" s="8">
        <f t="shared" ref="F33:F42" si="8">U7/E33</f>
        <v>8.1875797901105173E-3</v>
      </c>
      <c r="G33" s="259">
        <f>(B7-((1-B7)/-X7))</f>
        <v>1.6982915590245895E-2</v>
      </c>
    </row>
    <row r="34" spans="1:7" x14ac:dyDescent="0.2">
      <c r="A34" s="97">
        <v>2</v>
      </c>
      <c r="B34" s="93">
        <f>C33</f>
        <v>10</v>
      </c>
      <c r="C34" s="1">
        <f t="shared" si="7"/>
        <v>100</v>
      </c>
      <c r="D34" s="9">
        <f>SUM($C$33:C34)</f>
        <v>110</v>
      </c>
      <c r="E34" s="96">
        <f>D34/(B8-((1-B8)/-X8))</f>
        <v>313.83873024867898</v>
      </c>
      <c r="F34" s="9">
        <f t="shared" si="8"/>
        <v>4.5992980813352076E-2</v>
      </c>
      <c r="G34" s="259">
        <f t="shared" ref="G34:G42" si="9">(B8-((1-B8)/-X8))</f>
        <v>0.35049848663623634</v>
      </c>
    </row>
    <row r="35" spans="1:7" x14ac:dyDescent="0.2">
      <c r="A35" s="97">
        <v>3</v>
      </c>
      <c r="B35" s="93">
        <f t="shared" ref="B35:B42" si="10">C34</f>
        <v>100</v>
      </c>
      <c r="C35" s="1">
        <f t="shared" si="7"/>
        <v>1000</v>
      </c>
      <c r="D35" s="9">
        <f>SUM($C$33:C35)</f>
        <v>1110</v>
      </c>
      <c r="E35" s="96">
        <f t="shared" ref="E35:E42" si="11">D35/(B9-((1-B9)/-X9))</f>
        <v>2146.0475655217037</v>
      </c>
      <c r="F35" s="9">
        <f t="shared" si="8"/>
        <v>1.3425195853286028E-2</v>
      </c>
      <c r="G35" s="259">
        <f t="shared" si="9"/>
        <v>0.51722991504624882</v>
      </c>
    </row>
    <row r="36" spans="1:7" x14ac:dyDescent="0.2">
      <c r="A36" s="97">
        <v>4</v>
      </c>
      <c r="B36" s="93">
        <f t="shared" si="10"/>
        <v>1000</v>
      </c>
      <c r="C36" s="1">
        <f t="shared" si="7"/>
        <v>10000</v>
      </c>
      <c r="D36" s="9">
        <f>SUM($C$33:C36)</f>
        <v>11110</v>
      </c>
      <c r="E36" s="96">
        <f t="shared" si="11"/>
        <v>17999.257284848052</v>
      </c>
      <c r="F36" s="9">
        <f t="shared" si="8"/>
        <v>2.6624678221780478E-3</v>
      </c>
      <c r="G36" s="259">
        <f t="shared" si="9"/>
        <v>0.61724769106736999</v>
      </c>
    </row>
    <row r="37" spans="1:7" x14ac:dyDescent="0.2">
      <c r="A37" s="97">
        <v>5</v>
      </c>
      <c r="B37" s="93">
        <f t="shared" si="10"/>
        <v>10000</v>
      </c>
      <c r="C37" s="1">
        <f t="shared" si="7"/>
        <v>100000</v>
      </c>
      <c r="D37" s="9">
        <f>SUM($C$33:C37)</f>
        <v>111110</v>
      </c>
      <c r="E37" s="96">
        <f t="shared" si="11"/>
        <v>162463.21883414433</v>
      </c>
      <c r="F37" s="9">
        <f t="shared" si="8"/>
        <v>4.4157425419175626E-4</v>
      </c>
      <c r="G37" s="259">
        <f t="shared" si="9"/>
        <v>0.68390864589129019</v>
      </c>
    </row>
    <row r="38" spans="1:7" x14ac:dyDescent="0.2">
      <c r="A38" s="97">
        <v>6</v>
      </c>
      <c r="B38" s="93">
        <f t="shared" si="10"/>
        <v>100000</v>
      </c>
      <c r="C38" s="1">
        <f t="shared" si="7"/>
        <v>1000000</v>
      </c>
      <c r="D38" s="9">
        <f>SUM($C$33:C38)</f>
        <v>1111110</v>
      </c>
      <c r="E38" s="96">
        <f t="shared" si="11"/>
        <v>1518929.5830028914</v>
      </c>
      <c r="F38" s="9">
        <f t="shared" si="8"/>
        <v>6.5989698696290421E-5</v>
      </c>
      <c r="G38" s="259">
        <f t="shared" si="9"/>
        <v>0.73150856526433516</v>
      </c>
    </row>
    <row r="39" spans="1:7" x14ac:dyDescent="0.2">
      <c r="A39" s="97">
        <v>7</v>
      </c>
      <c r="B39" s="93">
        <f t="shared" si="10"/>
        <v>1000000</v>
      </c>
      <c r="C39" s="1">
        <f t="shared" si="7"/>
        <v>10000000</v>
      </c>
      <c r="D39" s="9">
        <f>SUM($C$33:C39)</f>
        <v>11111110</v>
      </c>
      <c r="E39" s="96">
        <f t="shared" si="11"/>
        <v>14482765.182264952</v>
      </c>
      <c r="F39" s="9">
        <f t="shared" si="8"/>
        <v>9.20929453742682E-6</v>
      </c>
      <c r="G39" s="259">
        <f t="shared" si="9"/>
        <v>0.76719534288978508</v>
      </c>
    </row>
    <row r="40" spans="1:7" x14ac:dyDescent="0.2">
      <c r="A40" s="97">
        <v>8</v>
      </c>
      <c r="B40" s="93">
        <f t="shared" si="10"/>
        <v>10000000</v>
      </c>
      <c r="C40" s="1">
        <f t="shared" si="7"/>
        <v>100000000</v>
      </c>
      <c r="D40" s="9">
        <f>SUM($C$33:C40)</f>
        <v>111111110</v>
      </c>
      <c r="E40" s="96">
        <f>D40/(B14-((1-B14)/-X14))</f>
        <v>139772945.8682566</v>
      </c>
      <c r="F40" s="9">
        <f t="shared" si="8"/>
        <v>1.2243988704464939E-6</v>
      </c>
      <c r="G40" s="259">
        <f t="shared" si="9"/>
        <v>0.7949400315618167</v>
      </c>
    </row>
    <row r="41" spans="1:7" x14ac:dyDescent="0.2">
      <c r="A41" s="97">
        <v>9</v>
      </c>
      <c r="B41" s="93">
        <f t="shared" si="10"/>
        <v>100000000</v>
      </c>
      <c r="C41" s="1">
        <f t="shared" si="7"/>
        <v>1000000000</v>
      </c>
      <c r="D41" s="9">
        <f>SUM($C$33:C41)</f>
        <v>1111111110</v>
      </c>
      <c r="E41" s="96">
        <f t="shared" si="11"/>
        <v>1359780635.1978989</v>
      </c>
      <c r="F41" s="9">
        <f t="shared" si="8"/>
        <v>1.5700349292399818E-7</v>
      </c>
      <c r="G41" s="259">
        <f t="shared" si="9"/>
        <v>0.81712526361893056</v>
      </c>
    </row>
    <row r="42" spans="1:7" ht="17" thickBot="1" x14ac:dyDescent="0.25">
      <c r="A42" s="129">
        <v>10</v>
      </c>
      <c r="B42" s="94">
        <f t="shared" si="10"/>
        <v>1000000000</v>
      </c>
      <c r="C42" s="109">
        <f t="shared" si="7"/>
        <v>10000000000</v>
      </c>
      <c r="D42" s="10">
        <f>SUM($C$33:C42)</f>
        <v>11111111110</v>
      </c>
      <c r="E42" s="364">
        <f t="shared" si="11"/>
        <v>13302462144.627119</v>
      </c>
      <c r="F42" s="10">
        <f t="shared" si="8"/>
        <v>1.9575678932932702E-8</v>
      </c>
      <c r="G42" s="259">
        <f t="shared" si="9"/>
        <v>0.83526726024082631</v>
      </c>
    </row>
    <row r="43" spans="1:7" ht="17" thickBot="1" x14ac:dyDescent="0.25"/>
    <row r="44" spans="1:7" ht="17" thickBot="1" x14ac:dyDescent="0.25">
      <c r="A44" s="115" t="s">
        <v>130</v>
      </c>
      <c r="B44" s="116" t="s">
        <v>135</v>
      </c>
      <c r="C44" s="116" t="s">
        <v>134</v>
      </c>
      <c r="D44" s="154" t="s">
        <v>133</v>
      </c>
      <c r="E44" s="151" t="s">
        <v>146</v>
      </c>
      <c r="F44" s="152" t="s">
        <v>147</v>
      </c>
      <c r="G44" s="260" t="s">
        <v>46</v>
      </c>
    </row>
    <row r="45" spans="1:7" x14ac:dyDescent="0.2">
      <c r="A45" s="95">
        <v>1</v>
      </c>
      <c r="B45" s="107">
        <v>1</v>
      </c>
      <c r="C45" s="108">
        <f t="shared" ref="C45:C54" si="12">B45*$O$2</f>
        <v>10</v>
      </c>
      <c r="D45" s="57">
        <f>SUM(C45:C45)</f>
        <v>10</v>
      </c>
      <c r="E45" s="57">
        <f t="shared" ref="E45:E54" si="13">D45/R7</f>
        <v>1124.8431732933502</v>
      </c>
      <c r="F45" s="8">
        <f t="shared" ref="F45:F54" si="14">U7/E45</f>
        <v>4.2859916180113351E-3</v>
      </c>
      <c r="G45" s="256">
        <f>E45*U7</f>
        <v>5422.9458915700052</v>
      </c>
    </row>
    <row r="46" spans="1:7" x14ac:dyDescent="0.2">
      <c r="A46" s="97">
        <v>2</v>
      </c>
      <c r="B46" s="93">
        <f t="shared" ref="B46:B54" si="15">B45*$O$2*2</f>
        <v>20</v>
      </c>
      <c r="C46" s="1">
        <f t="shared" si="12"/>
        <v>200</v>
      </c>
      <c r="D46" s="9">
        <f>SUM($C$45:C46)</f>
        <v>210</v>
      </c>
      <c r="E46" s="9">
        <f t="shared" si="13"/>
        <v>608.42864926363848</v>
      </c>
      <c r="F46" s="9">
        <f t="shared" si="14"/>
        <v>2.3724028637184875E-2</v>
      </c>
      <c r="G46" s="257">
        <f t="shared" ref="G46:G54" si="16">E46*U8</f>
        <v>8782.289534679403</v>
      </c>
    </row>
    <row r="47" spans="1:7" x14ac:dyDescent="0.2">
      <c r="A47" s="97">
        <v>3</v>
      </c>
      <c r="B47" s="93">
        <f t="shared" si="15"/>
        <v>400</v>
      </c>
      <c r="C47" s="1">
        <f t="shared" si="12"/>
        <v>4000</v>
      </c>
      <c r="D47" s="9">
        <f>SUM($C$45:C47)</f>
        <v>4210</v>
      </c>
      <c r="E47" s="9">
        <f t="shared" si="13"/>
        <v>8202.5430125450293</v>
      </c>
      <c r="F47" s="9">
        <f t="shared" si="14"/>
        <v>3.5124605666233791E-3</v>
      </c>
      <c r="G47" s="257">
        <f t="shared" si="16"/>
        <v>236324.35980760367</v>
      </c>
    </row>
    <row r="48" spans="1:7" x14ac:dyDescent="0.2">
      <c r="A48" s="97">
        <v>4</v>
      </c>
      <c r="B48" s="93">
        <f t="shared" si="15"/>
        <v>8000</v>
      </c>
      <c r="C48" s="1">
        <f t="shared" si="12"/>
        <v>80000</v>
      </c>
      <c r="D48" s="9">
        <f>SUM($C$45:C48)</f>
        <v>84210</v>
      </c>
      <c r="E48" s="9">
        <f t="shared" si="13"/>
        <v>137128.25304891108</v>
      </c>
      <c r="F48" s="9">
        <f t="shared" si="14"/>
        <v>3.4947169732351741E-4</v>
      </c>
      <c r="G48" s="257">
        <f t="shared" si="16"/>
        <v>6571520.9375997484</v>
      </c>
    </row>
    <row r="49" spans="1:7" x14ac:dyDescent="0.2">
      <c r="A49" s="97">
        <v>5</v>
      </c>
      <c r="B49" s="93">
        <f t="shared" si="15"/>
        <v>160000</v>
      </c>
      <c r="C49" s="1">
        <f t="shared" si="12"/>
        <v>1600000</v>
      </c>
      <c r="D49" s="9">
        <f>SUM($C$45:C49)</f>
        <v>1684210</v>
      </c>
      <c r="E49" s="9">
        <f t="shared" si="13"/>
        <v>2472030.2348803519</v>
      </c>
      <c r="F49" s="9">
        <f t="shared" si="14"/>
        <v>2.9020508599787258E-5</v>
      </c>
      <c r="G49" s="257">
        <f t="shared" si="16"/>
        <v>177342397.67182785</v>
      </c>
    </row>
    <row r="50" spans="1:7" x14ac:dyDescent="0.2">
      <c r="A50" s="97">
        <v>6</v>
      </c>
      <c r="B50" s="93">
        <f t="shared" si="15"/>
        <v>3200000</v>
      </c>
      <c r="C50" s="1">
        <f t="shared" si="12"/>
        <v>32000000</v>
      </c>
      <c r="D50" s="9">
        <f>SUM($C$45:C50)</f>
        <v>33684210</v>
      </c>
      <c r="E50" s="9">
        <f t="shared" si="13"/>
        <v>46187157.478334814</v>
      </c>
      <c r="F50" s="9">
        <f t="shared" si="14"/>
        <v>2.1701639805450219E-6</v>
      </c>
      <c r="G50" s="257">
        <f t="shared" si="16"/>
        <v>4629509941.6390562</v>
      </c>
    </row>
    <row r="51" spans="1:7" x14ac:dyDescent="0.2">
      <c r="A51" s="97">
        <v>7</v>
      </c>
      <c r="B51" s="93">
        <f t="shared" si="15"/>
        <v>64000000</v>
      </c>
      <c r="C51" s="1">
        <f t="shared" si="12"/>
        <v>640000000</v>
      </c>
      <c r="D51" s="9">
        <f>SUM($C$45:C51)</f>
        <v>673684210</v>
      </c>
      <c r="E51" s="9">
        <f t="shared" si="13"/>
        <v>880312181.09757841</v>
      </c>
      <c r="F51" s="9">
        <f t="shared" si="14"/>
        <v>1.5150994515783471E-7</v>
      </c>
      <c r="G51" s="257">
        <f t="shared" si="16"/>
        <v>117412561728.05086</v>
      </c>
    </row>
    <row r="52" spans="1:7" x14ac:dyDescent="0.2">
      <c r="A52" s="97">
        <v>8</v>
      </c>
      <c r="B52" s="93">
        <f t="shared" si="15"/>
        <v>1280000000</v>
      </c>
      <c r="C52" s="1">
        <f t="shared" si="12"/>
        <v>12800000000</v>
      </c>
      <c r="D52" s="9">
        <f>SUM($C$45:C52)</f>
        <v>13473684210</v>
      </c>
      <c r="E52" s="9">
        <f t="shared" si="13"/>
        <v>16985380028.723967</v>
      </c>
      <c r="F52" s="9">
        <f t="shared" si="14"/>
        <v>1.0075596586632812E-8</v>
      </c>
      <c r="G52" s="257">
        <f t="shared" si="16"/>
        <v>2906841199419.4614</v>
      </c>
    </row>
    <row r="53" spans="1:7" x14ac:dyDescent="0.2">
      <c r="A53" s="97">
        <v>9</v>
      </c>
      <c r="B53" s="93">
        <f t="shared" si="15"/>
        <v>25600000000</v>
      </c>
      <c r="C53" s="1">
        <f t="shared" si="12"/>
        <v>256000000000</v>
      </c>
      <c r="D53" s="9">
        <f>SUM($C$45:C53)</f>
        <v>269473684210</v>
      </c>
      <c r="E53" s="9">
        <f t="shared" si="13"/>
        <v>330391326577.97577</v>
      </c>
      <c r="F53" s="9">
        <f t="shared" si="14"/>
        <v>6.4617407347737123E-10</v>
      </c>
      <c r="G53" s="257">
        <f t="shared" si="16"/>
        <v>70535346513223.047</v>
      </c>
    </row>
    <row r="54" spans="1:7" ht="17" thickBot="1" x14ac:dyDescent="0.25">
      <c r="A54" s="129">
        <v>10</v>
      </c>
      <c r="B54" s="94">
        <f t="shared" si="15"/>
        <v>512000000000</v>
      </c>
      <c r="C54" s="109">
        <f t="shared" si="12"/>
        <v>5120000000000</v>
      </c>
      <c r="D54" s="10">
        <f>SUM($C$45:C54)</f>
        <v>5389473684210</v>
      </c>
      <c r="E54" s="10">
        <f t="shared" si="13"/>
        <v>6462887716554.5156</v>
      </c>
      <c r="F54" s="10">
        <f t="shared" si="14"/>
        <v>4.0292318137245682E-11</v>
      </c>
      <c r="G54" s="258">
        <f t="shared" si="16"/>
        <v>1682966517670004.8</v>
      </c>
    </row>
  </sheetData>
  <mergeCells count="2">
    <mergeCell ref="A18:F18"/>
    <mergeCell ref="A31:G31"/>
  </mergeCells>
  <conditionalFormatting sqref="F45:F54">
    <cfRule type="cellIs" dxfId="333" priority="69" operator="equal">
      <formula>MAX($F$45:$F$54)</formula>
    </cfRule>
  </conditionalFormatting>
  <conditionalFormatting sqref="F21:F30">
    <cfRule type="cellIs" dxfId="332" priority="67" operator="equal">
      <formula>MAX($F$21:$F$30)</formula>
    </cfRule>
  </conditionalFormatting>
  <conditionalFormatting sqref="E21:E30">
    <cfRule type="cellIs" dxfId="331" priority="59" stopIfTrue="1" operator="lessThan">
      <formula>0</formula>
    </cfRule>
    <cfRule type="cellIs" dxfId="330" priority="60" operator="equal">
      <formula>MIN($E$21:$E$30)</formula>
    </cfRule>
  </conditionalFormatting>
  <conditionalFormatting sqref="E45:E54">
    <cfRule type="cellIs" dxfId="329" priority="55" stopIfTrue="1" operator="lessThan">
      <formula>0</formula>
    </cfRule>
    <cfRule type="cellIs" dxfId="328" priority="56" operator="equal">
      <formula>MIN($E$45:$E$54)</formula>
    </cfRule>
  </conditionalFormatting>
  <conditionalFormatting sqref="R7:R16">
    <cfRule type="cellIs" dxfId="327" priority="33" operator="lessThanOrEqual">
      <formula>0</formula>
    </cfRule>
    <cfRule type="cellIs" dxfId="326" priority="34" operator="greaterThan">
      <formula>0</formula>
    </cfRule>
  </conditionalFormatting>
  <conditionalFormatting sqref="U7:U16">
    <cfRule type="cellIs" dxfId="325" priority="13" operator="lessThanOrEqual">
      <formula>0</formula>
    </cfRule>
    <cfRule type="cellIs" dxfId="324" priority="14" operator="greaterThan">
      <formula>0</formula>
    </cfRule>
  </conditionalFormatting>
  <conditionalFormatting sqref="S7:T16">
    <cfRule type="cellIs" dxfId="323" priority="5" operator="lessThanOrEqual">
      <formula>0</formula>
    </cfRule>
    <cfRule type="cellIs" dxfId="322" priority="6" operator="greaterThan">
      <formula>0</formula>
    </cfRule>
  </conditionalFormatting>
  <conditionalFormatting sqref="E33:E42">
    <cfRule type="cellIs" dxfId="321" priority="3" stopIfTrue="1" operator="lessThan">
      <formula>0</formula>
    </cfRule>
    <cfRule type="cellIs" dxfId="320" priority="4" operator="equal">
      <formula>MIN($E$33:$E$42)</formula>
    </cfRule>
  </conditionalFormatting>
  <conditionalFormatting sqref="F33:F42">
    <cfRule type="cellIs" dxfId="319" priority="1" operator="lessThanOrEqual">
      <formula>0</formula>
    </cfRule>
    <cfRule type="cellIs" dxfId="318" priority="2" operator="equal">
      <formula>MAX($F$33:$F$42)</formula>
    </cfRule>
  </conditionalFormatting>
  <pageMargins left="0.25" right="0.25" top="0.75" bottom="0.75" header="0.3" footer="0.3"/>
  <pageSetup paperSize="9" scale="69" orientation="portrait" r:id="rId1"/>
  <drawing r:id="rId2"/>
  <legacyDrawing r:id="rId3"/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 codeName="Sheet37">
    <pageSetUpPr fitToPage="1"/>
  </sheetPr>
  <dimension ref="A1:X54"/>
  <sheetViews>
    <sheetView topLeftCell="A10" zoomScale="90" zoomScaleNormal="90" workbookViewId="0">
      <selection activeCell="B34" sqref="B34:B42"/>
    </sheetView>
  </sheetViews>
  <sheetFormatPr baseColWidth="10" defaultColWidth="8.6640625" defaultRowHeight="16" x14ac:dyDescent="0.2"/>
  <cols>
    <col min="5" max="5" width="9.1640625" customWidth="1"/>
    <col min="14" max="14" width="5.6640625" bestFit="1" customWidth="1"/>
  </cols>
  <sheetData>
    <row r="1" spans="1:24" x14ac:dyDescent="0.2">
      <c r="C1" t="s">
        <v>93</v>
      </c>
      <c r="D1">
        <f>C2+E2</f>
        <v>1</v>
      </c>
    </row>
    <row r="2" spans="1:24" x14ac:dyDescent="0.2">
      <c r="A2" t="s">
        <v>39</v>
      </c>
      <c r="B2" s="133" t="s">
        <v>122</v>
      </c>
      <c r="C2" s="139">
        <f>Analysis!B41</f>
        <v>0.30007808441147005</v>
      </c>
      <c r="D2" s="133" t="s">
        <v>123</v>
      </c>
      <c r="E2" s="139">
        <f>Analysis!I41</f>
        <v>0.6999219155885299</v>
      </c>
      <c r="F2" s="133" t="s">
        <v>46</v>
      </c>
      <c r="G2" s="139">
        <f>Analysis!S41</f>
        <v>281.65801087133377</v>
      </c>
      <c r="H2" t="s">
        <v>150</v>
      </c>
      <c r="I2" s="153">
        <f>Analysis!T41</f>
        <v>-282.02867733814725</v>
      </c>
      <c r="J2" t="s">
        <v>47</v>
      </c>
      <c r="K2" s="153">
        <f>G2*C2+I2*E2</f>
        <v>-112.87865573200058</v>
      </c>
      <c r="L2" t="s">
        <v>46</v>
      </c>
      <c r="M2" s="160">
        <v>3</v>
      </c>
      <c r="N2" t="s">
        <v>150</v>
      </c>
      <c r="O2" s="160">
        <v>4</v>
      </c>
    </row>
    <row r="4" spans="1:24" x14ac:dyDescent="0.2">
      <c r="A4" t="s">
        <v>120</v>
      </c>
      <c r="B4">
        <f>$C$2</f>
        <v>0.30007808441147005</v>
      </c>
      <c r="C4" t="s">
        <v>121</v>
      </c>
      <c r="D4">
        <f>$E$2</f>
        <v>0.6999219155885299</v>
      </c>
      <c r="E4" t="s">
        <v>46</v>
      </c>
      <c r="F4">
        <f>G2</f>
        <v>281.65801087133377</v>
      </c>
      <c r="G4" t="s">
        <v>150</v>
      </c>
      <c r="H4">
        <f>I2</f>
        <v>-282.02867733814725</v>
      </c>
      <c r="I4" t="s">
        <v>47</v>
      </c>
      <c r="J4">
        <f>B4*F4+D4*H4</f>
        <v>-112.87865573200058</v>
      </c>
    </row>
    <row r="5" spans="1:24" ht="17" thickBot="1" x14ac:dyDescent="0.25"/>
    <row r="6" spans="1:24" ht="17" thickBot="1" x14ac:dyDescent="0.25">
      <c r="A6" s="102"/>
      <c r="B6" s="102">
        <v>1</v>
      </c>
      <c r="C6" s="138">
        <v>0</v>
      </c>
      <c r="D6" s="29">
        <v>-1</v>
      </c>
      <c r="E6" s="19">
        <v>-2</v>
      </c>
      <c r="F6" s="19">
        <v>-3</v>
      </c>
      <c r="G6" s="19">
        <v>-4</v>
      </c>
      <c r="H6" s="19">
        <v>-5</v>
      </c>
      <c r="I6" s="19">
        <v>-6</v>
      </c>
      <c r="J6" s="19">
        <v>-7</v>
      </c>
      <c r="K6" s="19">
        <v>-8</v>
      </c>
      <c r="L6" s="19">
        <v>-9</v>
      </c>
      <c r="M6" s="233">
        <v>-10</v>
      </c>
      <c r="N6" s="103" t="s">
        <v>131</v>
      </c>
      <c r="R6" s="166" t="s">
        <v>48</v>
      </c>
      <c r="S6" s="148" t="s">
        <v>127</v>
      </c>
      <c r="T6" s="149" t="s">
        <v>132</v>
      </c>
      <c r="U6" s="241" t="s">
        <v>47</v>
      </c>
      <c r="V6" s="159" t="s">
        <v>46</v>
      </c>
      <c r="W6" s="152" t="s">
        <v>196</v>
      </c>
      <c r="X6" s="260" t="s">
        <v>250</v>
      </c>
    </row>
    <row r="7" spans="1:24" x14ac:dyDescent="0.2">
      <c r="A7" s="100">
        <v>1</v>
      </c>
      <c r="B7" s="95">
        <f>C7*B4</f>
        <v>0.30007808441147005</v>
      </c>
      <c r="C7" s="95">
        <v>1</v>
      </c>
      <c r="D7" s="22">
        <f>C7*D4</f>
        <v>0.6999219155885299</v>
      </c>
      <c r="E7" s="2"/>
      <c r="F7" s="2"/>
      <c r="G7" s="2"/>
      <c r="H7" s="2"/>
      <c r="I7" s="2"/>
      <c r="J7" s="2"/>
      <c r="K7" s="2"/>
      <c r="L7" s="2"/>
      <c r="M7" s="234"/>
      <c r="N7" s="96">
        <f>B7+D7</f>
        <v>1</v>
      </c>
      <c r="R7" s="265">
        <f>B7-D7</f>
        <v>-0.39984383117705985</v>
      </c>
      <c r="S7" s="266">
        <f>IF(Rules!B23=Rules!D23,SUM(C7)*B4*F4,SUM(C7)*B4*F4*POWER(O2,A7-1))</f>
        <v>84.519396361414849</v>
      </c>
      <c r="T7" s="252">
        <f>IF(Rules!B23=Rules!D23,SUM(C7)*D4*H4,SUM(C7)*D4*H4*POWER(O2,A7-1))</f>
        <v>-197.39805209341543</v>
      </c>
      <c r="U7" s="263">
        <f>S7+T7</f>
        <v>-112.87865573200058</v>
      </c>
      <c r="V7" s="280">
        <f>S7/B4</f>
        <v>281.65801087133377</v>
      </c>
      <c r="W7" s="57">
        <f>T7/D4</f>
        <v>-282.02867733814725</v>
      </c>
      <c r="X7" s="96">
        <f>S7/T7</f>
        <v>-0.42816732721059181</v>
      </c>
    </row>
    <row r="8" spans="1:24" x14ac:dyDescent="0.2">
      <c r="A8" s="98">
        <v>2</v>
      </c>
      <c r="B8" s="97">
        <f>C8*B4</f>
        <v>0.37986069186685922</v>
      </c>
      <c r="C8" s="97">
        <f>1/(1-B4*D4)</f>
        <v>1.2658728231082363</v>
      </c>
      <c r="D8" s="128">
        <f>C8*D4</f>
        <v>0.88601213124137701</v>
      </c>
      <c r="E8" s="1">
        <f>D8*D4</f>
        <v>0.62013930813314055</v>
      </c>
      <c r="F8" s="1"/>
      <c r="G8" s="1"/>
      <c r="H8" s="1"/>
      <c r="I8" s="1"/>
      <c r="J8" s="1"/>
      <c r="K8" s="1"/>
      <c r="L8" s="1"/>
      <c r="M8" s="235"/>
      <c r="N8" s="97">
        <f>B8+E8</f>
        <v>0.99999999999999978</v>
      </c>
      <c r="R8" s="267">
        <f>B8-E8</f>
        <v>-0.24027861626628133</v>
      </c>
      <c r="S8" s="268">
        <f>IF(Rules!B23=Rules!D23,SUM(C8:D8)*B4*F4,SUM(C8:D8)*B4*F4*POWER(O2,A8-1))</f>
        <v>181.87601738084007</v>
      </c>
      <c r="T8" s="253">
        <f>IF(Rules!B23=Rules!D23,SUM(C8:D8)*D4*H4,SUM(C8:D8)*D4*H4*POWER(O2,A8-1))</f>
        <v>-424.77789831774191</v>
      </c>
      <c r="U8" s="264">
        <f>S8+T8+U7</f>
        <v>-355.78053666890241</v>
      </c>
      <c r="V8" s="93">
        <f>S8/B4</f>
        <v>606.09563586606305</v>
      </c>
      <c r="W8" s="9">
        <f>T8/D4</f>
        <v>-606.8932674590809</v>
      </c>
      <c r="X8" s="97">
        <f t="shared" ref="X8:X16" si="0">S8/T8</f>
        <v>-0.42816732721059175</v>
      </c>
    </row>
    <row r="9" spans="1:24" x14ac:dyDescent="0.2">
      <c r="A9" s="98">
        <v>3</v>
      </c>
      <c r="B9" s="97">
        <f>C9*B4</f>
        <v>0.40875490494981664</v>
      </c>
      <c r="C9" s="97">
        <f>1/(1-D4*B4/(1-D4*B4))</f>
        <v>1.3621618044899535</v>
      </c>
      <c r="D9" s="128">
        <f>C9*D4*C8</f>
        <v>1.2068918834917437</v>
      </c>
      <c r="E9" s="1">
        <f>D9*(D4)</f>
        <v>0.84473007900179009</v>
      </c>
      <c r="F9" s="1">
        <f>E9*D4</f>
        <v>0.59124509505018308</v>
      </c>
      <c r="G9" s="1"/>
      <c r="H9" s="1"/>
      <c r="I9" s="1"/>
      <c r="J9" s="1"/>
      <c r="K9" s="1"/>
      <c r="L9" s="1"/>
      <c r="M9" s="235"/>
      <c r="N9" s="97">
        <f>B9+F9</f>
        <v>0.99999999999999978</v>
      </c>
      <c r="R9" s="267">
        <f>B9-F9</f>
        <v>-0.18249019010036643</v>
      </c>
      <c r="S9" s="268">
        <f>IF(Rules!B23=Rules!D23,SUM(C9:E9)*B4*F4,SUM(C9:E9)*B4*F4*POWER(O2,A9-1))</f>
        <v>288.53094329384123</v>
      </c>
      <c r="T9" s="253">
        <f>IF(Rules!B23=Rules!D23,SUM(C9:E9)*D4*H4,SUM(C9:E9)*D4*H4*POWER(O2,A9-1))</f>
        <v>-673.87426587066238</v>
      </c>
      <c r="U9" s="264">
        <f t="shared" ref="U9:U16" si="1">S9+T9+U8</f>
        <v>-741.12385924572357</v>
      </c>
      <c r="V9" s="93">
        <f>S9/B4</f>
        <v>961.51954535341793</v>
      </c>
      <c r="W9" s="9">
        <f>T9/D4</f>
        <v>-962.78492052079082</v>
      </c>
      <c r="X9" s="97">
        <f t="shared" si="0"/>
        <v>-0.42816732721059181</v>
      </c>
    </row>
    <row r="10" spans="1:24" x14ac:dyDescent="0.2">
      <c r="A10" s="98">
        <v>4</v>
      </c>
      <c r="B10" s="97">
        <f>C10*B4</f>
        <v>0.42033424849421697</v>
      </c>
      <c r="C10" s="97">
        <f>1/(1-D4*B4/(1-D4*B4/(1-D4*B4)))</f>
        <v>1.4007495726274048</v>
      </c>
      <c r="D10" s="128">
        <f>C10*D4*C9</f>
        <v>1.3354843070708657</v>
      </c>
      <c r="E10" s="1">
        <f>D10*D4*C8</f>
        <v>1.1832552971472714</v>
      </c>
      <c r="F10" s="1">
        <f>E10*D4</f>
        <v>0.82818631420959332</v>
      </c>
      <c r="G10" s="1">
        <f>F10*D4</f>
        <v>0.5796657515057827</v>
      </c>
      <c r="H10" s="1"/>
      <c r="I10" s="1"/>
      <c r="J10" s="1"/>
      <c r="K10" s="1"/>
      <c r="L10" s="1"/>
      <c r="M10" s="235"/>
      <c r="N10" s="97">
        <f>B10+G10</f>
        <v>0.99999999999999967</v>
      </c>
      <c r="R10" s="267">
        <f>B10-G10</f>
        <v>-0.15933150301156573</v>
      </c>
      <c r="S10" s="268">
        <f>IF(Rules!B23=Rules!D23,SUM(C10:F10)*B4*F4,SUM(C10:F10)*B4*F4*POWER(O2,A10-1))</f>
        <v>401.27066662386386</v>
      </c>
      <c r="T10" s="253">
        <f>IF(Rules!B23=Rules!D23,SUM(C10:F10)*D4*H4,SUM(C10:F10)*D4*H4*POWER(O2,A10-1))</f>
        <v>-937.18189390593329</v>
      </c>
      <c r="U10" s="264">
        <f t="shared" si="1"/>
        <v>-1277.0350865277928</v>
      </c>
      <c r="V10" s="93">
        <f>S10/B4</f>
        <v>1337.2208350731723</v>
      </c>
      <c r="W10" s="9">
        <f>T10/D4</f>
        <v>-1338.9806391730185</v>
      </c>
      <c r="X10" s="97">
        <f t="shared" si="0"/>
        <v>-0.42816732721059181</v>
      </c>
    </row>
    <row r="11" spans="1:24" x14ac:dyDescent="0.2">
      <c r="A11" s="98">
        <v>5</v>
      </c>
      <c r="B11" s="97">
        <f>C11*B4</f>
        <v>0.42516091578940463</v>
      </c>
      <c r="C11" s="97">
        <f>1/(1-D4*B4/(1-D4*B4/(1-D4*B4/(1-D4*B4))))</f>
        <v>1.416834277062432</v>
      </c>
      <c r="D11" s="128">
        <f>C11*D4*C10</f>
        <v>1.3890860369891751</v>
      </c>
      <c r="E11" s="1">
        <f>D11*D4*C9</f>
        <v>1.3243642117203451</v>
      </c>
      <c r="F11" s="1">
        <f>E11*D4*C8</f>
        <v>1.1734027577661492</v>
      </c>
      <c r="G11" s="1">
        <f>F11*D4</f>
        <v>0.82129030597254693</v>
      </c>
      <c r="H11" s="1">
        <f>G11*D4</f>
        <v>0.57483908421059493</v>
      </c>
      <c r="I11" s="1"/>
      <c r="J11" s="1"/>
      <c r="K11" s="1"/>
      <c r="L11" s="1"/>
      <c r="M11" s="235"/>
      <c r="N11" s="97">
        <f>B11+H11</f>
        <v>0.99999999999999956</v>
      </c>
      <c r="R11" s="267">
        <f>B11-H11</f>
        <v>-0.14967816842119031</v>
      </c>
      <c r="S11" s="268">
        <f>IF(Rules!B23=Rules!D23,SUM(C11:G11)*B4*F4,SUM(C11:G11)*B4*F4*POWER(O2,A11-1))</f>
        <v>517.67940859263376</v>
      </c>
      <c r="T11" s="253">
        <f>IF(Rules!B23=Rules!D23,SUM(C11:G11)*D4*H4,SUM(C11:G11)*D4*H4*POWER(O2,A11-1))</f>
        <v>-1209.0586452852251</v>
      </c>
      <c r="U11" s="264">
        <f t="shared" si="1"/>
        <v>-1968.4143232203842</v>
      </c>
      <c r="V11" s="93">
        <f>S11/B4</f>
        <v>1725.1490044930661</v>
      </c>
      <c r="W11" s="9">
        <f>T11/D4</f>
        <v>-1727.4193282954816</v>
      </c>
      <c r="X11" s="97">
        <f t="shared" si="0"/>
        <v>-0.42816732721059175</v>
      </c>
    </row>
    <row r="12" spans="1:24" x14ac:dyDescent="0.2">
      <c r="A12" s="98">
        <v>6</v>
      </c>
      <c r="B12" s="97">
        <f>C12*B4</f>
        <v>0.42720572633527099</v>
      </c>
      <c r="C12" s="97">
        <f>1/(1-D4*B4/(1-D4*B4/(1-D4*B4/(1-D4*B4/(1-D4*B4)))))</f>
        <v>1.4236485385899833</v>
      </c>
      <c r="D12" s="128">
        <f>C12*D4*C11</f>
        <v>1.4117943315349619</v>
      </c>
      <c r="E12" s="1">
        <f>D12*D4*C10</f>
        <v>1.3841447971612468</v>
      </c>
      <c r="F12" s="1">
        <f>E12*D4*C9</f>
        <v>1.3196531995761158</v>
      </c>
      <c r="G12" s="1">
        <f>F12*D4*C8</f>
        <v>1.1692287438559366</v>
      </c>
      <c r="H12" s="1">
        <f>G12*D4</f>
        <v>0.81836882216081763</v>
      </c>
      <c r="I12" s="1">
        <f>H12*D4</f>
        <v>0.57279427366472846</v>
      </c>
      <c r="J12" s="1"/>
      <c r="K12" s="1"/>
      <c r="L12" s="1"/>
      <c r="M12" s="235"/>
      <c r="N12" s="97">
        <f>B12+I12</f>
        <v>0.99999999999999944</v>
      </c>
      <c r="R12" s="267">
        <f>B12-I12</f>
        <v>-0.14558854732945747</v>
      </c>
      <c r="S12" s="268">
        <f>IF(Rules!B23=Rules!D23,SUM(C12:H12)*B4*F4,SUM(C12:H12)*B4*F4*POWER(O2,A12-1))</f>
        <v>636.16384085683592</v>
      </c>
      <c r="T12" s="253">
        <f>IF(Rules!B23=Rules!D23,SUM(C12:H12)*D4*H4,SUM(C12:H12)*D4*H4*POWER(O2,A12-1))</f>
        <v>-1485.7832450721826</v>
      </c>
      <c r="U12" s="264">
        <f t="shared" si="1"/>
        <v>-2818.0337274357307</v>
      </c>
      <c r="V12" s="93">
        <f>S12/B4</f>
        <v>2119.9943411546233</v>
      </c>
      <c r="W12" s="9">
        <f>T12/D4</f>
        <v>-2122.784287762815</v>
      </c>
      <c r="X12" s="97">
        <f t="shared" si="0"/>
        <v>-0.4281673272105917</v>
      </c>
    </row>
    <row r="13" spans="1:24" x14ac:dyDescent="0.2">
      <c r="A13" s="98">
        <v>7</v>
      </c>
      <c r="B13" s="97">
        <f>C13*B4</f>
        <v>0.42807795090102241</v>
      </c>
      <c r="C13" s="97">
        <f>1/(1-D4*B4/(1-D4*B4/(1-D4*B4/(1-D4*B4/(1-D4*B4/(1-D4*B4))))))</f>
        <v>1.4265551972600494</v>
      </c>
      <c r="D13" s="128">
        <f>C13*D4*C12</f>
        <v>1.4214806725943794</v>
      </c>
      <c r="E13" s="1">
        <f>D13*D4*C11</f>
        <v>1.4096445165763118</v>
      </c>
      <c r="F13" s="1">
        <f>E13*D4*C10</f>
        <v>1.3820370856317357</v>
      </c>
      <c r="G13" s="1">
        <f>F13*D4*C9</f>
        <v>1.3176436928616397</v>
      </c>
      <c r="H13" s="1">
        <f>G13*D4*C8</f>
        <v>1.1674482965290998</v>
      </c>
      <c r="I13" s="1">
        <f>H13*D4</f>
        <v>0.81712264805721357</v>
      </c>
      <c r="J13" s="1">
        <f>I13*D4</f>
        <v>0.57192204909897704</v>
      </c>
      <c r="K13" s="1"/>
      <c r="L13" s="1"/>
      <c r="M13" s="235"/>
      <c r="N13" s="97">
        <f>B13+J13</f>
        <v>0.99999999999999944</v>
      </c>
      <c r="R13" s="267">
        <f>B13-J13</f>
        <v>-0.14384409819795463</v>
      </c>
      <c r="S13" s="268">
        <f>IF(Rules!B23=Rules!D23,SUM(C13:I13)*B4*F4,SUM(C13:I13)*B4*F4*POWER(O2,A13-1))</f>
        <v>755.76670420057428</v>
      </c>
      <c r="T13" s="253">
        <f>IF(Rules!B23=Rules!D23,SUM(C13:I13)*D4*H4,SUM(C13:I13)*D4*H4*POWER(O2,A13-1))</f>
        <v>-1765.1199803689237</v>
      </c>
      <c r="U13" s="264">
        <f t="shared" si="1"/>
        <v>-3827.3870036040803</v>
      </c>
      <c r="V13" s="93">
        <f>S13/B4</f>
        <v>2518.566811311217</v>
      </c>
      <c r="W13" s="9">
        <f>T13/D4</f>
        <v>-2521.8812856927352</v>
      </c>
      <c r="X13" s="97">
        <f t="shared" si="0"/>
        <v>-0.42816732721059175</v>
      </c>
    </row>
    <row r="14" spans="1:24" x14ac:dyDescent="0.2">
      <c r="A14" s="98">
        <v>8</v>
      </c>
      <c r="B14" s="97">
        <f>C14*B4</f>
        <v>0.42845108740317073</v>
      </c>
      <c r="C14" s="97">
        <f>1/(1-D4*B4/(1-D4*B4/(1-D4*B4/(1-D4*B4/(1-D4*B4/(1-D4*B4/(1-D4*B4)))))))</f>
        <v>1.4277986619498488</v>
      </c>
      <c r="D14" s="128">
        <f>C14*D4*C13</f>
        <v>1.4256244763387882</v>
      </c>
      <c r="E14" s="1">
        <f>D14*D4*C12</f>
        <v>1.4205532624221735</v>
      </c>
      <c r="F14" s="1">
        <f>E14*D4*C11</f>
        <v>1.4087248286135616</v>
      </c>
      <c r="G14" s="1">
        <f>F14*D4*C10</f>
        <v>1.3811354094596344</v>
      </c>
      <c r="H14" s="1">
        <f>G14*D4*C9</f>
        <v>1.3167840285780072</v>
      </c>
      <c r="I14" s="1">
        <f>H14*D4*C8</f>
        <v>1.1666866235450064</v>
      </c>
      <c r="J14" s="1">
        <f>I14*D4</f>
        <v>0.81658953644313492</v>
      </c>
      <c r="K14" s="1">
        <f>J14*D4</f>
        <v>0.57154891259682861</v>
      </c>
      <c r="L14" s="1"/>
      <c r="M14" s="235"/>
      <c r="N14" s="97">
        <f>B14+K14</f>
        <v>0.99999999999999933</v>
      </c>
      <c r="R14" s="267">
        <f>B14-K14</f>
        <v>-0.14309782519365788</v>
      </c>
      <c r="S14" s="268">
        <f>IF(Rules!B23=Rules!D23,SUM(C14:J14)*B4*F4,SUM(C14:J14)*B4*F4*POWER(O2,A14-1))</f>
        <v>875.9503037996177</v>
      </c>
      <c r="T14" s="253">
        <f>IF(Rules!B23=Rules!D23,SUM(C14:J14)*D4*H4,SUM(C14:J14)*D4*H4*POWER(O2,A14-1))</f>
        <v>-2045.8130458160492</v>
      </c>
      <c r="U14" s="264">
        <f t="shared" si="1"/>
        <v>-4997.2497456205119</v>
      </c>
      <c r="V14" s="93">
        <f>S14/B4</f>
        <v>2919.0745652671721</v>
      </c>
      <c r="W14" s="9">
        <f>T14/D4</f>
        <v>-2922.9161142865855</v>
      </c>
      <c r="X14" s="97">
        <f t="shared" si="0"/>
        <v>-0.42816732721059175</v>
      </c>
    </row>
    <row r="15" spans="1:24" x14ac:dyDescent="0.2">
      <c r="A15" s="98">
        <v>9</v>
      </c>
      <c r="B15" s="97">
        <f>C15*B4</f>
        <v>0.42861091343754459</v>
      </c>
      <c r="C15" s="97">
        <f>1/(1-D4*B4/(1-D4*B4/(1-D4*B4/(1-D4*B4/(1-D4*B4/(1-D4*B4/(1-D4*B4/(1-D4*B4))))))))</f>
        <v>1.4283312767680463</v>
      </c>
      <c r="D15" s="128">
        <f>C15*D4*C14</f>
        <v>1.4273993970873069</v>
      </c>
      <c r="E15" s="1">
        <f>D15*D4*C13</f>
        <v>1.4252258194582694</v>
      </c>
      <c r="F15" s="1">
        <f>E15*D4*C12</f>
        <v>1.4201560236390247</v>
      </c>
      <c r="G15" s="1">
        <f>F15*D4*C11</f>
        <v>1.4083308974942486</v>
      </c>
      <c r="H15" s="1">
        <f>G15*D4*C10</f>
        <v>1.3807491933536069</v>
      </c>
      <c r="I15" s="1">
        <f>H15*D4*C9</f>
        <v>1.3164158074778072</v>
      </c>
      <c r="J15" s="1">
        <f>I15*D4*C8</f>
        <v>1.1663603751832501</v>
      </c>
      <c r="K15" s="1">
        <f>J15*D4</f>
        <v>0.81636118806481683</v>
      </c>
      <c r="L15" s="1">
        <f>K15*D4</f>
        <v>0.57138908656245468</v>
      </c>
      <c r="M15" s="235"/>
      <c r="N15" s="97">
        <f>B15+L15</f>
        <v>0.99999999999999933</v>
      </c>
      <c r="R15" s="267">
        <f>B15-L15</f>
        <v>-0.14277817312491009</v>
      </c>
      <c r="S15" s="268">
        <f>IF(Rules!B23=Rules!D23,SUM(C15:K15)*B4*F4,SUM(C15:K15)*B4*F4*POWER(O2,A15-1))</f>
        <v>996.42705329058117</v>
      </c>
      <c r="T15" s="253">
        <f>IF(Rules!B23=Rules!D23,SUM(C15:K15)*D4*H4,SUM(C15:K15)*D4*H4*POWER(O2,A15-1))</f>
        <v>-2327.1907732476138</v>
      </c>
      <c r="U15" s="264">
        <f t="shared" si="1"/>
        <v>-6328.0134655775446</v>
      </c>
      <c r="V15" s="93">
        <f>S15/B4</f>
        <v>3320.5592312575232</v>
      </c>
      <c r="W15" s="9">
        <f>T15/D4</f>
        <v>-3324.9291405467616</v>
      </c>
      <c r="X15" s="97">
        <f t="shared" si="0"/>
        <v>-0.42816732721059175</v>
      </c>
    </row>
    <row r="16" spans="1:24" ht="17" thickBot="1" x14ac:dyDescent="0.25">
      <c r="A16" s="99">
        <v>10</v>
      </c>
      <c r="B16" s="129">
        <f>C16*B4</f>
        <v>0.42867940840834518</v>
      </c>
      <c r="C16" s="129">
        <f>1/(1-D4*B4/(1-D4*B4/(1-D4*B4/(1-D4*B4/(1-D4*B4/(1-D4*B4/(1-D4*B4/(1-D4*B4/(1-D4*B4)))))))))</f>
        <v>1.4285595339262953</v>
      </c>
      <c r="D16" s="137">
        <f>C16*D4*C15</f>
        <v>1.4281600562960479</v>
      </c>
      <c r="E16" s="109">
        <f>D16*D4*C14</f>
        <v>1.4272282883239027</v>
      </c>
      <c r="F16" s="109">
        <f>E16*D4*C13</f>
        <v>1.4250549712513576</v>
      </c>
      <c r="G16" s="109">
        <f>F16*D4*C12</f>
        <v>1.419985783171261</v>
      </c>
      <c r="H16" s="109">
        <f>G16*D4*C11</f>
        <v>1.4081620745573566</v>
      </c>
      <c r="I16" s="109">
        <f>H16*D4*C10</f>
        <v>1.3805836767592128</v>
      </c>
      <c r="J16" s="109">
        <f>I16*D4*C9</f>
        <v>1.3162580028147235</v>
      </c>
      <c r="K16" s="109">
        <f>J16*D4*C8</f>
        <v>1.1662205583373917</v>
      </c>
      <c r="L16" s="109">
        <f>K16*D4</f>
        <v>0.81626332719023209</v>
      </c>
      <c r="M16" s="237">
        <f>L16*D4</f>
        <v>0.57132059159165416</v>
      </c>
      <c r="N16" s="129">
        <f>B16+M16</f>
        <v>0.99999999999999933</v>
      </c>
      <c r="R16" s="269">
        <f>B16-M16</f>
        <v>-0.14264118318330898</v>
      </c>
      <c r="S16" s="270">
        <f>IF(Rules!B23=Rules!D23,SUM(C16:L16)*B4*F4,SUM(C16:L16)*B4*F4*POWER(O2,A16-1))</f>
        <v>1117.0485965874623</v>
      </c>
      <c r="T16" s="254">
        <f>IF(Rules!B23=Rules!D23,SUM(C16:L16)*D4*H4,SUM(C16:L16)*D4*H4*POWER(O2,A16-1))</f>
        <v>-2608.9066717555679</v>
      </c>
      <c r="U16" s="264">
        <f t="shared" si="1"/>
        <v>-7819.8715407456502</v>
      </c>
      <c r="V16" s="94">
        <f>S16/B4</f>
        <v>3722.5264176765209</v>
      </c>
      <c r="W16" s="10">
        <f>T16/D4</f>
        <v>-3727.4253222402199</v>
      </c>
      <c r="X16" s="129">
        <f t="shared" si="0"/>
        <v>-0.42816732721059181</v>
      </c>
    </row>
    <row r="18" spans="1:7" x14ac:dyDescent="0.2">
      <c r="A18" s="436" t="s">
        <v>183</v>
      </c>
      <c r="B18" s="436"/>
      <c r="C18" s="436"/>
      <c r="D18" s="436"/>
      <c r="E18" s="436"/>
      <c r="F18" s="436"/>
    </row>
    <row r="19" spans="1:7" ht="17" thickBot="1" x14ac:dyDescent="0.25"/>
    <row r="20" spans="1:7" ht="17" thickBot="1" x14ac:dyDescent="0.25">
      <c r="A20" s="29" t="s">
        <v>130</v>
      </c>
      <c r="B20" s="19" t="s">
        <v>135</v>
      </c>
      <c r="C20" s="19" t="s">
        <v>134</v>
      </c>
      <c r="D20" s="19" t="s">
        <v>133</v>
      </c>
      <c r="E20" s="151" t="s">
        <v>146</v>
      </c>
      <c r="F20" s="152" t="s">
        <v>147</v>
      </c>
      <c r="G20" s="150" t="s">
        <v>46</v>
      </c>
    </row>
    <row r="21" spans="1:7" x14ac:dyDescent="0.2">
      <c r="A21" s="95">
        <v>1</v>
      </c>
      <c r="B21" s="107">
        <v>1</v>
      </c>
      <c r="C21" s="108">
        <f t="shared" ref="C21:C30" si="2">B21*$O$2</f>
        <v>4</v>
      </c>
      <c r="D21" s="57">
        <f>SUM($C$21:C21)</f>
        <v>4</v>
      </c>
      <c r="E21" s="57">
        <f t="shared" ref="E21:E30" si="3">D21/R7</f>
        <v>-10.003905745462683</v>
      </c>
      <c r="F21" s="8">
        <f t="shared" ref="F21:F30" si="4">U7/E21</f>
        <v>11.283458541499874</v>
      </c>
      <c r="G21" s="256">
        <f>E21*U7</f>
        <v>1129.227432617465</v>
      </c>
    </row>
    <row r="22" spans="1:7" x14ac:dyDescent="0.2">
      <c r="A22" s="97">
        <v>2</v>
      </c>
      <c r="B22" s="93">
        <f>C21</f>
        <v>4</v>
      </c>
      <c r="C22" s="1">
        <f t="shared" si="2"/>
        <v>16</v>
      </c>
      <c r="D22" s="9">
        <f>SUM($C$21:C22)</f>
        <v>20</v>
      </c>
      <c r="E22" s="9">
        <f t="shared" si="3"/>
        <v>-83.236703751596522</v>
      </c>
      <c r="F22" s="9">
        <f t="shared" si="4"/>
        <v>4.2743227522639415</v>
      </c>
      <c r="G22" s="257">
        <f t="shared" ref="G22:G30" si="5">E22*U8</f>
        <v>29613.999131293454</v>
      </c>
    </row>
    <row r="23" spans="1:7" x14ac:dyDescent="0.2">
      <c r="A23" s="97">
        <v>3</v>
      </c>
      <c r="B23" s="93">
        <f t="shared" ref="B23:B30" si="6">C22</f>
        <v>16</v>
      </c>
      <c r="C23" s="1">
        <f t="shared" si="2"/>
        <v>64</v>
      </c>
      <c r="D23" s="9">
        <f>SUM($C$21:C23)</f>
        <v>84</v>
      </c>
      <c r="E23" s="9">
        <f t="shared" si="3"/>
        <v>-460.29871498189277</v>
      </c>
      <c r="F23" s="9">
        <f t="shared" si="4"/>
        <v>1.6100932614484442</v>
      </c>
      <c r="G23" s="257">
        <f t="shared" si="5"/>
        <v>341138.36005322775</v>
      </c>
    </row>
    <row r="24" spans="1:7" x14ac:dyDescent="0.2">
      <c r="A24" s="97">
        <v>4</v>
      </c>
      <c r="B24" s="93">
        <f t="shared" si="6"/>
        <v>64</v>
      </c>
      <c r="C24" s="1">
        <f t="shared" si="2"/>
        <v>256</v>
      </c>
      <c r="D24" s="9">
        <f>SUM($C$21:C24)</f>
        <v>340</v>
      </c>
      <c r="E24" s="9">
        <f t="shared" si="3"/>
        <v>-2133.9157264795253</v>
      </c>
      <c r="F24" s="9">
        <f t="shared" si="4"/>
        <v>0.59844682274993577</v>
      </c>
      <c r="G24" s="257">
        <f t="shared" si="5"/>
        <v>2725085.2544077984</v>
      </c>
    </row>
    <row r="25" spans="1:7" x14ac:dyDescent="0.2">
      <c r="A25" s="97">
        <v>5</v>
      </c>
      <c r="B25" s="93">
        <f t="shared" si="6"/>
        <v>256</v>
      </c>
      <c r="C25" s="1">
        <f t="shared" si="2"/>
        <v>1024</v>
      </c>
      <c r="D25" s="9">
        <f>SUM($C$21:C25)</f>
        <v>1364</v>
      </c>
      <c r="E25" s="9">
        <f t="shared" si="3"/>
        <v>-9112.8854287002032</v>
      </c>
      <c r="F25" s="9">
        <f t="shared" si="4"/>
        <v>0.21600340952614661</v>
      </c>
      <c r="G25" s="257">
        <f t="shared" si="5"/>
        <v>17937934.20371981</v>
      </c>
    </row>
    <row r="26" spans="1:7" x14ac:dyDescent="0.2">
      <c r="A26" s="97">
        <v>6</v>
      </c>
      <c r="B26" s="93">
        <f t="shared" si="6"/>
        <v>1024</v>
      </c>
      <c r="C26" s="1">
        <f t="shared" si="2"/>
        <v>4096</v>
      </c>
      <c r="D26" s="9">
        <f>SUM($C$21:C26)</f>
        <v>5460</v>
      </c>
      <c r="E26" s="9">
        <f t="shared" si="3"/>
        <v>-37502.949923968765</v>
      </c>
      <c r="F26" s="9">
        <f t="shared" si="4"/>
        <v>7.514165507377002E-2</v>
      </c>
      <c r="G26" s="257">
        <f t="shared" si="5"/>
        <v>105684577.76407725</v>
      </c>
    </row>
    <row r="27" spans="1:7" x14ac:dyDescent="0.2">
      <c r="A27" s="97">
        <v>7</v>
      </c>
      <c r="B27" s="93">
        <f t="shared" si="6"/>
        <v>4096</v>
      </c>
      <c r="C27" s="1">
        <f t="shared" si="2"/>
        <v>16384</v>
      </c>
      <c r="D27" s="9">
        <f>SUM($C$21:C27)</f>
        <v>21844</v>
      </c>
      <c r="E27" s="9">
        <f t="shared" si="3"/>
        <v>-151858.85464649956</v>
      </c>
      <c r="F27" s="9">
        <f t="shared" si="4"/>
        <v>2.5203581394799515E-2</v>
      </c>
      <c r="G27" s="257">
        <f t="shared" si="5"/>
        <v>581222606.65621352</v>
      </c>
    </row>
    <row r="28" spans="1:7" x14ac:dyDescent="0.2">
      <c r="A28" s="97">
        <v>8</v>
      </c>
      <c r="B28" s="93">
        <f t="shared" si="6"/>
        <v>16384</v>
      </c>
      <c r="C28" s="1">
        <f t="shared" si="2"/>
        <v>65536</v>
      </c>
      <c r="D28" s="9">
        <f>SUM($C$21:C28)</f>
        <v>87380</v>
      </c>
      <c r="E28" s="9">
        <f t="shared" si="3"/>
        <v>-610631.22295357357</v>
      </c>
      <c r="F28" s="9">
        <f t="shared" si="4"/>
        <v>8.1837442269152589E-3</v>
      </c>
      <c r="G28" s="257">
        <f t="shared" si="5"/>
        <v>3051476723.5726876</v>
      </c>
    </row>
    <row r="29" spans="1:7" x14ac:dyDescent="0.2">
      <c r="A29" s="97">
        <v>9</v>
      </c>
      <c r="B29" s="93">
        <f t="shared" si="6"/>
        <v>65536</v>
      </c>
      <c r="C29" s="1">
        <f t="shared" si="2"/>
        <v>262144</v>
      </c>
      <c r="D29" s="9">
        <f>SUM($C$21:C29)</f>
        <v>349524</v>
      </c>
      <c r="E29" s="9">
        <f t="shared" si="3"/>
        <v>-2448021.2370711416</v>
      </c>
      <c r="F29" s="9">
        <f t="shared" si="4"/>
        <v>2.5849503957524889E-3</v>
      </c>
      <c r="G29" s="257">
        <f t="shared" si="5"/>
        <v>15491111352.205982</v>
      </c>
    </row>
    <row r="30" spans="1:7" ht="17" thickBot="1" x14ac:dyDescent="0.25">
      <c r="A30" s="129">
        <v>10</v>
      </c>
      <c r="B30" s="94">
        <f t="shared" si="6"/>
        <v>262144</v>
      </c>
      <c r="C30" s="109">
        <f t="shared" si="2"/>
        <v>1048576</v>
      </c>
      <c r="D30" s="10">
        <f>SUM($C$21:C30)</f>
        <v>1398100</v>
      </c>
      <c r="E30" s="10">
        <f t="shared" si="3"/>
        <v>-9801517.1270929091</v>
      </c>
      <c r="F30" s="10">
        <f t="shared" si="4"/>
        <v>7.9782256556286738E-4</v>
      </c>
      <c r="G30" s="258">
        <f t="shared" si="5"/>
        <v>76646604838.284912</v>
      </c>
    </row>
    <row r="31" spans="1:7" ht="17" thickBot="1" x14ac:dyDescent="0.25">
      <c r="A31" s="481" t="s">
        <v>249</v>
      </c>
      <c r="B31" s="481"/>
      <c r="C31" s="481"/>
      <c r="D31" s="481"/>
      <c r="E31" s="481"/>
      <c r="F31" s="481"/>
      <c r="G31" s="481"/>
    </row>
    <row r="32" spans="1:7" ht="17" thickBot="1" x14ac:dyDescent="0.25">
      <c r="A32" s="115" t="s">
        <v>130</v>
      </c>
      <c r="B32" s="116" t="s">
        <v>135</v>
      </c>
      <c r="C32" s="116" t="s">
        <v>134</v>
      </c>
      <c r="D32" s="154" t="s">
        <v>133</v>
      </c>
      <c r="E32" s="363" t="s">
        <v>251</v>
      </c>
      <c r="F32" s="152" t="s">
        <v>252</v>
      </c>
      <c r="G32" s="260" t="s">
        <v>253</v>
      </c>
    </row>
    <row r="33" spans="1:7" x14ac:dyDescent="0.2">
      <c r="A33" s="95">
        <v>1</v>
      </c>
      <c r="B33" s="107">
        <v>1</v>
      </c>
      <c r="C33" s="108">
        <f t="shared" ref="C33:C42" si="7">B33*$O$2</f>
        <v>4</v>
      </c>
      <c r="D33" s="57">
        <f>SUM($C$33:C33)</f>
        <v>4</v>
      </c>
      <c r="E33" s="96">
        <f>D33/(B7-((1-B7)/-X7))</f>
        <v>-2.9971203472048873</v>
      </c>
      <c r="F33" s="8">
        <f t="shared" ref="F33:F42" si="8">U7/E33</f>
        <v>37.662370093770562</v>
      </c>
      <c r="G33" s="259">
        <f>(B7-((1-B7)/-X7))</f>
        <v>-1.3346144087041409</v>
      </c>
    </row>
    <row r="34" spans="1:7" x14ac:dyDescent="0.2">
      <c r="A34" s="97">
        <v>2</v>
      </c>
      <c r="B34" s="93">
        <f>C33</f>
        <v>4</v>
      </c>
      <c r="C34" s="1">
        <f t="shared" si="7"/>
        <v>16</v>
      </c>
      <c r="D34" s="9">
        <f>SUM($C$33:C34)</f>
        <v>20</v>
      </c>
      <c r="E34" s="96">
        <f>D34/(B8-((1-B8)/-X8))</f>
        <v>-18.717886753238151</v>
      </c>
      <c r="F34" s="9">
        <f t="shared" si="8"/>
        <v>19.00751625219408</v>
      </c>
      <c r="G34" s="259">
        <f t="shared" ref="G34:G42" si="9">(B8-((1-B8)/-X8))</f>
        <v>-1.068496687882784</v>
      </c>
    </row>
    <row r="35" spans="1:7" x14ac:dyDescent="0.2">
      <c r="A35" s="97">
        <v>3</v>
      </c>
      <c r="B35" s="93">
        <f t="shared" ref="B35:B42" si="10">C34</f>
        <v>16</v>
      </c>
      <c r="C35" s="1">
        <f t="shared" si="7"/>
        <v>64</v>
      </c>
      <c r="D35" s="9">
        <f>SUM($C$33:C35)</f>
        <v>84</v>
      </c>
      <c r="E35" s="96">
        <f t="shared" ref="E35:E42" si="11">D35/(B9-((1-B9)/-X9))</f>
        <v>-86.409172949630189</v>
      </c>
      <c r="F35" s="9">
        <f t="shared" si="8"/>
        <v>8.5769118479786979</v>
      </c>
      <c r="G35" s="259">
        <f t="shared" si="9"/>
        <v>-0.97211901390336708</v>
      </c>
    </row>
    <row r="36" spans="1:7" x14ac:dyDescent="0.2">
      <c r="A36" s="97">
        <v>4</v>
      </c>
      <c r="B36" s="93">
        <f t="shared" si="10"/>
        <v>64</v>
      </c>
      <c r="C36" s="1">
        <f t="shared" si="7"/>
        <v>256</v>
      </c>
      <c r="D36" s="9">
        <f>SUM($C$33:C36)</f>
        <v>340</v>
      </c>
      <c r="E36" s="96">
        <f t="shared" si="11"/>
        <v>-364.2223517282556</v>
      </c>
      <c r="F36" s="9">
        <f t="shared" si="8"/>
        <v>3.506196367323942</v>
      </c>
      <c r="G36" s="259">
        <f t="shared" si="9"/>
        <v>-0.93349570224529277</v>
      </c>
    </row>
    <row r="37" spans="1:7" x14ac:dyDescent="0.2">
      <c r="A37" s="97">
        <v>5</v>
      </c>
      <c r="B37" s="93">
        <f t="shared" si="10"/>
        <v>256</v>
      </c>
      <c r="C37" s="1">
        <f t="shared" si="7"/>
        <v>1024</v>
      </c>
      <c r="D37" s="9">
        <f>SUM($C$33:C37)</f>
        <v>1364</v>
      </c>
      <c r="E37" s="96">
        <f t="shared" si="11"/>
        <v>-1486.8167392502612</v>
      </c>
      <c r="F37" s="9">
        <f t="shared" si="8"/>
        <v>1.3239118657037532</v>
      </c>
      <c r="G37" s="259">
        <f t="shared" si="9"/>
        <v>-0.91739618205254236</v>
      </c>
    </row>
    <row r="38" spans="1:7" x14ac:dyDescent="0.2">
      <c r="A38" s="97">
        <v>6</v>
      </c>
      <c r="B38" s="93">
        <f t="shared" si="10"/>
        <v>1024</v>
      </c>
      <c r="C38" s="1">
        <f t="shared" si="7"/>
        <v>4096</v>
      </c>
      <c r="D38" s="9">
        <f>SUM($C$33:C38)</f>
        <v>5460</v>
      </c>
      <c r="E38" s="96">
        <f t="shared" si="11"/>
        <v>-5996.2069454321272</v>
      </c>
      <c r="F38" s="9">
        <f t="shared" si="8"/>
        <v>0.46996939116360736</v>
      </c>
      <c r="G38" s="259">
        <f t="shared" si="9"/>
        <v>-0.91057564385088374</v>
      </c>
    </row>
    <row r="39" spans="1:7" x14ac:dyDescent="0.2">
      <c r="A39" s="97">
        <v>7</v>
      </c>
      <c r="B39" s="93">
        <f t="shared" si="10"/>
        <v>4096</v>
      </c>
      <c r="C39" s="1">
        <f t="shared" si="7"/>
        <v>16384</v>
      </c>
      <c r="D39" s="9">
        <f>SUM($C$33:C39)</f>
        <v>21844</v>
      </c>
      <c r="E39" s="96">
        <f t="shared" si="11"/>
        <v>-24066.113076461705</v>
      </c>
      <c r="F39" s="9">
        <f t="shared" si="8"/>
        <v>0.15903635919285716</v>
      </c>
      <c r="G39" s="259">
        <f t="shared" si="9"/>
        <v>-0.90766630783285551</v>
      </c>
    </row>
    <row r="40" spans="1:7" x14ac:dyDescent="0.2">
      <c r="A40" s="97">
        <v>8</v>
      </c>
      <c r="B40" s="93">
        <f t="shared" si="10"/>
        <v>16384</v>
      </c>
      <c r="C40" s="1">
        <f t="shared" si="7"/>
        <v>65536</v>
      </c>
      <c r="D40" s="9">
        <f>SUM($C$33:C40)</f>
        <v>87380</v>
      </c>
      <c r="E40" s="96">
        <f>D40/(B14-((1-B14)/-X14))</f>
        <v>-96401.046239605857</v>
      </c>
      <c r="F40" s="9">
        <f t="shared" si="8"/>
        <v>5.1838127702471121E-2</v>
      </c>
      <c r="G40" s="259">
        <f t="shared" si="9"/>
        <v>-0.90642169777718029</v>
      </c>
    </row>
    <row r="41" spans="1:7" x14ac:dyDescent="0.2">
      <c r="A41" s="97">
        <v>9</v>
      </c>
      <c r="B41" s="93">
        <f t="shared" si="10"/>
        <v>65536</v>
      </c>
      <c r="C41" s="1">
        <f t="shared" si="7"/>
        <v>262144</v>
      </c>
      <c r="D41" s="9">
        <f>SUM($C$33:C41)</f>
        <v>349524</v>
      </c>
      <c r="E41" s="96">
        <f t="shared" si="11"/>
        <v>-385835.52430910751</v>
      </c>
      <c r="F41" s="9">
        <f t="shared" si="8"/>
        <v>1.6400805697994601E-2</v>
      </c>
      <c r="G41" s="259">
        <f t="shared" si="9"/>
        <v>-0.90588859236295471</v>
      </c>
    </row>
    <row r="42" spans="1:7" ht="17" thickBot="1" x14ac:dyDescent="0.25">
      <c r="A42" s="129">
        <v>10</v>
      </c>
      <c r="B42" s="94">
        <f t="shared" si="10"/>
        <v>262144</v>
      </c>
      <c r="C42" s="109">
        <f t="shared" si="7"/>
        <v>1048576</v>
      </c>
      <c r="D42" s="10">
        <f>SUM($C$33:C42)</f>
        <v>1398100</v>
      </c>
      <c r="E42" s="364">
        <f t="shared" si="11"/>
        <v>-1543735.8468987613</v>
      </c>
      <c r="F42" s="10">
        <f t="shared" si="8"/>
        <v>5.0655502730309271E-3</v>
      </c>
      <c r="G42" s="259">
        <f t="shared" si="9"/>
        <v>-0.9056601249551004</v>
      </c>
    </row>
    <row r="43" spans="1:7" ht="17" thickBot="1" x14ac:dyDescent="0.25"/>
    <row r="44" spans="1:7" ht="17" thickBot="1" x14ac:dyDescent="0.25">
      <c r="A44" s="115" t="s">
        <v>130</v>
      </c>
      <c r="B44" s="116" t="s">
        <v>135</v>
      </c>
      <c r="C44" s="116" t="s">
        <v>134</v>
      </c>
      <c r="D44" s="154" t="s">
        <v>133</v>
      </c>
      <c r="E44" s="151" t="s">
        <v>146</v>
      </c>
      <c r="F44" s="152" t="s">
        <v>147</v>
      </c>
      <c r="G44" s="260" t="s">
        <v>46</v>
      </c>
    </row>
    <row r="45" spans="1:7" x14ac:dyDescent="0.2">
      <c r="A45" s="95">
        <v>1</v>
      </c>
      <c r="B45" s="107">
        <v>1</v>
      </c>
      <c r="C45" s="108">
        <f t="shared" ref="C45:C54" si="12">B45*$O$2</f>
        <v>4</v>
      </c>
      <c r="D45" s="57">
        <f>SUM(C45:C45)</f>
        <v>4</v>
      </c>
      <c r="E45" s="57">
        <f t="shared" ref="E45:E54" si="13">D45/R7</f>
        <v>-10.003905745462683</v>
      </c>
      <c r="F45" s="8">
        <f t="shared" ref="F45:F54" si="14">U7/E45</f>
        <v>11.283458541499874</v>
      </c>
      <c r="G45" s="256">
        <f>E45*U7</f>
        <v>1129.227432617465</v>
      </c>
    </row>
    <row r="46" spans="1:7" x14ac:dyDescent="0.2">
      <c r="A46" s="97">
        <v>2</v>
      </c>
      <c r="B46" s="93">
        <f t="shared" ref="B46:B54" si="15">B45*$O$2*2</f>
        <v>8</v>
      </c>
      <c r="C46" s="1">
        <f t="shared" si="12"/>
        <v>32</v>
      </c>
      <c r="D46" s="9">
        <f>SUM($C$45:C46)</f>
        <v>36</v>
      </c>
      <c r="E46" s="9">
        <f t="shared" si="13"/>
        <v>-149.82606675287374</v>
      </c>
      <c r="F46" s="9">
        <f t="shared" si="14"/>
        <v>2.3746237512577455</v>
      </c>
      <c r="G46" s="257">
        <f t="shared" ref="G46:G54" si="16">E46*U8</f>
        <v>53305.198436328217</v>
      </c>
    </row>
    <row r="47" spans="1:7" x14ac:dyDescent="0.2">
      <c r="A47" s="97">
        <v>3</v>
      </c>
      <c r="B47" s="93">
        <f t="shared" si="15"/>
        <v>64</v>
      </c>
      <c r="C47" s="1">
        <f t="shared" si="12"/>
        <v>256</v>
      </c>
      <c r="D47" s="9">
        <f>SUM($C$45:C47)</f>
        <v>292</v>
      </c>
      <c r="E47" s="9">
        <f t="shared" si="13"/>
        <v>-1600.0860092227701</v>
      </c>
      <c r="F47" s="9">
        <f t="shared" si="14"/>
        <v>0.46317751356736064</v>
      </c>
      <c r="G47" s="257">
        <f t="shared" si="16"/>
        <v>1185861.9182802679</v>
      </c>
    </row>
    <row r="48" spans="1:7" x14ac:dyDescent="0.2">
      <c r="A48" s="97">
        <v>4</v>
      </c>
      <c r="B48" s="93">
        <f t="shared" si="15"/>
        <v>512</v>
      </c>
      <c r="C48" s="1">
        <f t="shared" si="12"/>
        <v>2048</v>
      </c>
      <c r="D48" s="9">
        <f>SUM($C$45:C48)</f>
        <v>2340</v>
      </c>
      <c r="E48" s="9">
        <f t="shared" si="13"/>
        <v>-14686.361176359087</v>
      </c>
      <c r="F48" s="9">
        <f t="shared" si="14"/>
        <v>8.6953811852554755E-2</v>
      </c>
      <c r="G48" s="257">
        <f t="shared" si="16"/>
        <v>18754998.515630145</v>
      </c>
    </row>
    <row r="49" spans="1:7" x14ac:dyDescent="0.2">
      <c r="A49" s="97">
        <v>5</v>
      </c>
      <c r="B49" s="93">
        <f t="shared" si="15"/>
        <v>4096</v>
      </c>
      <c r="C49" s="1">
        <f t="shared" si="12"/>
        <v>16384</v>
      </c>
      <c r="D49" s="9">
        <f>SUM($C$45:C49)</f>
        <v>18724</v>
      </c>
      <c r="E49" s="9">
        <f t="shared" si="13"/>
        <v>-125095.06361215733</v>
      </c>
      <c r="F49" s="9">
        <f t="shared" si="14"/>
        <v>1.5735347713825249E-2</v>
      </c>
      <c r="G49" s="257">
        <f t="shared" si="16"/>
        <v>246238914.97833559</v>
      </c>
    </row>
    <row r="50" spans="1:7" x14ac:dyDescent="0.2">
      <c r="A50" s="97">
        <v>6</v>
      </c>
      <c r="B50" s="93">
        <f t="shared" si="15"/>
        <v>32768</v>
      </c>
      <c r="C50" s="1">
        <f t="shared" si="12"/>
        <v>131072</v>
      </c>
      <c r="D50" s="9">
        <f>SUM($C$45:C50)</f>
        <v>149796</v>
      </c>
      <c r="E50" s="9">
        <f t="shared" si="13"/>
        <v>-1028899.6129690156</v>
      </c>
      <c r="F50" s="9">
        <f t="shared" si="14"/>
        <v>2.7388811230125258E-3</v>
      </c>
      <c r="G50" s="257">
        <f t="shared" si="16"/>
        <v>2899473811.4922557</v>
      </c>
    </row>
    <row r="51" spans="1:7" x14ac:dyDescent="0.2">
      <c r="A51" s="97">
        <v>7</v>
      </c>
      <c r="B51" s="93">
        <f t="shared" si="15"/>
        <v>262144</v>
      </c>
      <c r="C51" s="1">
        <f t="shared" si="12"/>
        <v>1048576</v>
      </c>
      <c r="D51" s="9">
        <f>SUM($C$45:C51)</f>
        <v>1198372</v>
      </c>
      <c r="E51" s="9">
        <f t="shared" si="13"/>
        <v>-8331047.3979323823</v>
      </c>
      <c r="F51" s="9">
        <f t="shared" si="14"/>
        <v>4.5941246289799882E-4</v>
      </c>
      <c r="G51" s="257">
        <f t="shared" si="16"/>
        <v>31886142537.255989</v>
      </c>
    </row>
    <row r="52" spans="1:7" x14ac:dyDescent="0.2">
      <c r="A52" s="97">
        <v>8</v>
      </c>
      <c r="B52" s="93">
        <f t="shared" si="15"/>
        <v>2097152</v>
      </c>
      <c r="C52" s="1">
        <f t="shared" si="12"/>
        <v>8388608</v>
      </c>
      <c r="D52" s="9">
        <f>SUM($C$45:C52)</f>
        <v>9586980</v>
      </c>
      <c r="E52" s="9">
        <f t="shared" si="13"/>
        <v>-66995986.745610557</v>
      </c>
      <c r="F52" s="9">
        <f t="shared" si="14"/>
        <v>7.4590285006107801E-5</v>
      </c>
      <c r="G52" s="257">
        <f t="shared" si="16"/>
        <v>334795677722.09753</v>
      </c>
    </row>
    <row r="53" spans="1:7" x14ac:dyDescent="0.2">
      <c r="A53" s="97">
        <v>9</v>
      </c>
      <c r="B53" s="93">
        <f t="shared" si="15"/>
        <v>16777216</v>
      </c>
      <c r="C53" s="1">
        <f t="shared" si="12"/>
        <v>67108864</v>
      </c>
      <c r="D53" s="9">
        <f>SUM($C$45:C53)</f>
        <v>76695844</v>
      </c>
      <c r="E53" s="9">
        <f t="shared" si="13"/>
        <v>-537167848.00784862</v>
      </c>
      <c r="F53" s="9">
        <f t="shared" si="14"/>
        <v>1.1780328046523525E-5</v>
      </c>
      <c r="G53" s="257">
        <f t="shared" si="16"/>
        <v>3399205375468.978</v>
      </c>
    </row>
    <row r="54" spans="1:7" ht="17" thickBot="1" x14ac:dyDescent="0.25">
      <c r="A54" s="129">
        <v>10</v>
      </c>
      <c r="B54" s="94">
        <f t="shared" si="15"/>
        <v>134217728</v>
      </c>
      <c r="C54" s="109">
        <f t="shared" si="12"/>
        <v>536870912</v>
      </c>
      <c r="D54" s="10">
        <f>SUM($C$45:C54)</f>
        <v>613566756</v>
      </c>
      <c r="E54" s="10">
        <f t="shared" si="13"/>
        <v>-4301469900.2566595</v>
      </c>
      <c r="F54" s="10">
        <f t="shared" si="14"/>
        <v>1.8179533327151854E-6</v>
      </c>
      <c r="G54" s="258">
        <f t="shared" si="16"/>
        <v>33636942056391.082</v>
      </c>
    </row>
  </sheetData>
  <mergeCells count="2">
    <mergeCell ref="A18:F18"/>
    <mergeCell ref="A31:G31"/>
  </mergeCells>
  <conditionalFormatting sqref="F45:F54">
    <cfRule type="cellIs" dxfId="317" priority="65" operator="equal">
      <formula>MAX($F$45:$F$54)</formula>
    </cfRule>
  </conditionalFormatting>
  <conditionalFormatting sqref="F21:F30">
    <cfRule type="cellIs" dxfId="316" priority="63" operator="equal">
      <formula>MAX($F$21:$F$30)</formula>
    </cfRule>
  </conditionalFormatting>
  <conditionalFormatting sqref="E21:E30">
    <cfRule type="cellIs" dxfId="315" priority="55" stopIfTrue="1" operator="lessThan">
      <formula>0</formula>
    </cfRule>
    <cfRule type="cellIs" dxfId="314" priority="56" operator="equal">
      <formula>MIN($E$21:$E$30)</formula>
    </cfRule>
  </conditionalFormatting>
  <conditionalFormatting sqref="E45:E54">
    <cfRule type="cellIs" dxfId="313" priority="51" stopIfTrue="1" operator="lessThan">
      <formula>0</formula>
    </cfRule>
    <cfRule type="cellIs" dxfId="312" priority="52" operator="equal">
      <formula>MIN($E$45:$E$54)</formula>
    </cfRule>
  </conditionalFormatting>
  <conditionalFormatting sqref="R7:R16">
    <cfRule type="cellIs" dxfId="311" priority="35" operator="lessThanOrEqual">
      <formula>0</formula>
    </cfRule>
    <cfRule type="cellIs" dxfId="310" priority="36" operator="greaterThan">
      <formula>0</formula>
    </cfRule>
  </conditionalFormatting>
  <conditionalFormatting sqref="U7:U16">
    <cfRule type="cellIs" dxfId="309" priority="13" operator="lessThanOrEqual">
      <formula>0</formula>
    </cfRule>
    <cfRule type="cellIs" dxfId="308" priority="14" operator="greaterThan">
      <formula>0</formula>
    </cfRule>
  </conditionalFormatting>
  <conditionalFormatting sqref="S7:T16">
    <cfRule type="cellIs" dxfId="307" priority="5" operator="lessThanOrEqual">
      <formula>0</formula>
    </cfRule>
    <cfRule type="cellIs" dxfId="306" priority="6" operator="greaterThan">
      <formula>0</formula>
    </cfRule>
  </conditionalFormatting>
  <conditionalFormatting sqref="E33:E42">
    <cfRule type="cellIs" dxfId="305" priority="3" stopIfTrue="1" operator="lessThan">
      <formula>0</formula>
    </cfRule>
    <cfRule type="cellIs" dxfId="304" priority="4" operator="equal">
      <formula>MIN($E$33:$E$42)</formula>
    </cfRule>
  </conditionalFormatting>
  <conditionalFormatting sqref="F33:F42">
    <cfRule type="cellIs" dxfId="303" priority="1" operator="lessThanOrEqual">
      <formula>0</formula>
    </cfRule>
    <cfRule type="cellIs" dxfId="302" priority="2" operator="equal">
      <formula>MAX($F$33:$F$42)</formula>
    </cfRule>
  </conditionalFormatting>
  <pageMargins left="0.25" right="0.25" top="0.75" bottom="0.75" header="0.3" footer="0.3"/>
  <pageSetup paperSize="9" scale="69" orientation="portrait" r:id="rId1"/>
  <drawing r:id="rId2"/>
  <legacyDrawing r:id="rId3"/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sheetPr codeName="Sheet38">
    <pageSetUpPr fitToPage="1"/>
  </sheetPr>
  <dimension ref="A1:X54"/>
  <sheetViews>
    <sheetView topLeftCell="A10" zoomScale="90" zoomScaleNormal="90" workbookViewId="0">
      <selection activeCell="B34" sqref="B34:B42"/>
    </sheetView>
  </sheetViews>
  <sheetFormatPr baseColWidth="10" defaultColWidth="8.6640625" defaultRowHeight="16" x14ac:dyDescent="0.2"/>
  <cols>
    <col min="5" max="5" width="9.1640625" customWidth="1"/>
    <col min="14" max="14" width="5.6640625" bestFit="1" customWidth="1"/>
  </cols>
  <sheetData>
    <row r="1" spans="1:24" x14ac:dyDescent="0.2">
      <c r="C1" t="s">
        <v>93</v>
      </c>
      <c r="D1">
        <f>C2+E2</f>
        <v>1</v>
      </c>
    </row>
    <row r="2" spans="1:24" x14ac:dyDescent="0.2">
      <c r="A2" t="s">
        <v>39</v>
      </c>
      <c r="B2" s="133" t="s">
        <v>122</v>
      </c>
      <c r="C2" s="139">
        <f>Analysis!B42</f>
        <v>0.32076649222584069</v>
      </c>
      <c r="D2" s="133" t="s">
        <v>123</v>
      </c>
      <c r="E2" s="139">
        <f>Analysis!J42</f>
        <v>0.67923350777415936</v>
      </c>
      <c r="F2" s="133" t="s">
        <v>46</v>
      </c>
      <c r="G2" s="139">
        <f>Analysis!S42</f>
        <v>360.90300179477674</v>
      </c>
      <c r="H2" t="s">
        <v>150</v>
      </c>
      <c r="I2" s="153">
        <f>Analysis!T42</f>
        <v>-361.3779559426236</v>
      </c>
      <c r="J2" t="s">
        <v>47</v>
      </c>
      <c r="K2" s="153">
        <f>G2*C2+I2*E2</f>
        <v>-129.69442672767701</v>
      </c>
      <c r="L2" t="s">
        <v>46</v>
      </c>
      <c r="M2" s="160">
        <v>3</v>
      </c>
      <c r="N2" t="s">
        <v>150</v>
      </c>
      <c r="O2" s="160">
        <v>5</v>
      </c>
    </row>
    <row r="4" spans="1:24" x14ac:dyDescent="0.2">
      <c r="A4" t="s">
        <v>120</v>
      </c>
      <c r="B4">
        <f>$C$2</f>
        <v>0.32076649222584069</v>
      </c>
      <c r="C4" t="s">
        <v>121</v>
      </c>
      <c r="D4">
        <f>$E$2</f>
        <v>0.67923350777415936</v>
      </c>
      <c r="E4" t="s">
        <v>46</v>
      </c>
      <c r="F4">
        <f>G2</f>
        <v>360.90300179477674</v>
      </c>
      <c r="G4" t="s">
        <v>150</v>
      </c>
      <c r="H4">
        <f>I2</f>
        <v>-361.3779559426236</v>
      </c>
      <c r="I4" t="s">
        <v>47</v>
      </c>
      <c r="J4">
        <f>B4*F4+D4*H4</f>
        <v>-129.69442672767701</v>
      </c>
    </row>
    <row r="5" spans="1:24" ht="17" thickBot="1" x14ac:dyDescent="0.25"/>
    <row r="6" spans="1:24" ht="17" thickBot="1" x14ac:dyDescent="0.25">
      <c r="A6" s="102"/>
      <c r="B6" s="102">
        <v>1</v>
      </c>
      <c r="C6" s="138">
        <v>0</v>
      </c>
      <c r="D6" s="29">
        <v>-1</v>
      </c>
      <c r="E6" s="19">
        <v>-2</v>
      </c>
      <c r="F6" s="19">
        <v>-3</v>
      </c>
      <c r="G6" s="19">
        <v>-4</v>
      </c>
      <c r="H6" s="19">
        <v>-5</v>
      </c>
      <c r="I6" s="19">
        <v>-6</v>
      </c>
      <c r="J6" s="19">
        <v>-7</v>
      </c>
      <c r="K6" s="19">
        <v>-8</v>
      </c>
      <c r="L6" s="19">
        <v>-9</v>
      </c>
      <c r="M6" s="233">
        <v>-10</v>
      </c>
      <c r="N6" s="103" t="s">
        <v>131</v>
      </c>
      <c r="R6" s="166" t="s">
        <v>48</v>
      </c>
      <c r="S6" s="148" t="s">
        <v>127</v>
      </c>
      <c r="T6" s="149" t="s">
        <v>132</v>
      </c>
      <c r="U6" s="241" t="s">
        <v>47</v>
      </c>
      <c r="V6" s="159" t="s">
        <v>46</v>
      </c>
      <c r="W6" s="152" t="s">
        <v>196</v>
      </c>
      <c r="X6" s="260" t="s">
        <v>250</v>
      </c>
    </row>
    <row r="7" spans="1:24" x14ac:dyDescent="0.2">
      <c r="A7" s="100">
        <v>1</v>
      </c>
      <c r="B7" s="95">
        <f>C7*B4</f>
        <v>0.32076649222584069</v>
      </c>
      <c r="C7" s="95">
        <v>1</v>
      </c>
      <c r="D7" s="22">
        <f>C7*D4</f>
        <v>0.67923350777415936</v>
      </c>
      <c r="E7" s="2"/>
      <c r="F7" s="2"/>
      <c r="G7" s="2"/>
      <c r="H7" s="2"/>
      <c r="I7" s="2"/>
      <c r="J7" s="2"/>
      <c r="K7" s="2"/>
      <c r="L7" s="2"/>
      <c r="M7" s="234"/>
      <c r="N7" s="96">
        <f>B7+D7</f>
        <v>1</v>
      </c>
      <c r="R7" s="265">
        <f>B7-D7</f>
        <v>-0.35846701554831867</v>
      </c>
      <c r="S7" s="266">
        <f>IF(Rules!B23=Rules!D23,SUM(C7)*B4*F4,SUM(C7)*B4*F4*POWER(O2,A7-1))</f>
        <v>115.76558991948683</v>
      </c>
      <c r="T7" s="252">
        <f>IF(Rules!B23=Rules!D23,SUM(C7)*D4*H4,SUM(C7)*D4*H4*POWER(O2,A7-1))</f>
        <v>-245.46001664716385</v>
      </c>
      <c r="U7" s="263">
        <f>S7+T7</f>
        <v>-129.69442672767701</v>
      </c>
      <c r="V7" s="280">
        <f>S7/B4</f>
        <v>360.90300179477674</v>
      </c>
      <c r="W7" s="57">
        <f>T7/D4</f>
        <v>-361.3779559426236</v>
      </c>
      <c r="X7" s="96">
        <f>S7/T7</f>
        <v>-0.47162707597259684</v>
      </c>
    </row>
    <row r="8" spans="1:24" x14ac:dyDescent="0.2">
      <c r="A8" s="98">
        <v>2</v>
      </c>
      <c r="B8" s="97">
        <f>C8*B4</f>
        <v>0.41012195702961274</v>
      </c>
      <c r="C8" s="97">
        <f>1/(1-B4*D4)</f>
        <v>1.2785685754884271</v>
      </c>
      <c r="D8" s="128">
        <f>C8*D4</f>
        <v>0.86844661845881443</v>
      </c>
      <c r="E8" s="1">
        <f>D8*D4</f>
        <v>0.58987804297038759</v>
      </c>
      <c r="F8" s="1"/>
      <c r="G8" s="1"/>
      <c r="H8" s="1"/>
      <c r="I8" s="1"/>
      <c r="J8" s="1"/>
      <c r="K8" s="1"/>
      <c r="L8" s="1"/>
      <c r="M8" s="235"/>
      <c r="N8" s="97">
        <f>B8+E8</f>
        <v>1.0000000000000004</v>
      </c>
      <c r="R8" s="267">
        <f>B8-E8</f>
        <v>-0.17975608594077486</v>
      </c>
      <c r="S8" s="268">
        <f>IF(Rules!B23=Rules!D23,SUM(C8:D8)*B4*F4,SUM(C8:D8)*B4*F4*POWER(O2,A8-1))</f>
        <v>248.55048049340382</v>
      </c>
      <c r="T8" s="253">
        <f>IF(Rules!B23=Rules!D23,SUM(C8:D8)*D4*H4,SUM(C8:D8)*D4*H4*POWER(O2,A8-1))</f>
        <v>-527.00638524800365</v>
      </c>
      <c r="U8" s="264">
        <f>S8+T8+U7</f>
        <v>-408.15033148227684</v>
      </c>
      <c r="V8" s="93">
        <f>S8/B4</f>
        <v>774.86422839455417</v>
      </c>
      <c r="W8" s="9">
        <f>T8/D4</f>
        <v>-775.88396216640979</v>
      </c>
      <c r="X8" s="97">
        <f t="shared" ref="X8:X16" si="0">S8/T8</f>
        <v>-0.47162707597259679</v>
      </c>
    </row>
    <row r="9" spans="1:24" x14ac:dyDescent="0.2">
      <c r="A9" s="98">
        <v>3</v>
      </c>
      <c r="B9" s="97">
        <f>C9*B4</f>
        <v>0.44462506251790668</v>
      </c>
      <c r="C9" s="97">
        <f>1/(1-D4*B4/(1-D4*B4))</f>
        <v>1.3861331320257149</v>
      </c>
      <c r="D9" s="128">
        <f>C9*D4*C8</f>
        <v>1.2037826312414575</v>
      </c>
      <c r="E9" s="1">
        <f>D9*(D4)</f>
        <v>0.81764949921574248</v>
      </c>
      <c r="F9" s="1">
        <f>E9*D4</f>
        <v>0.55537493748209354</v>
      </c>
      <c r="G9" s="1"/>
      <c r="H9" s="1"/>
      <c r="I9" s="1"/>
      <c r="J9" s="1"/>
      <c r="K9" s="1"/>
      <c r="L9" s="1"/>
      <c r="M9" s="235"/>
      <c r="N9" s="97">
        <f>B9+F9</f>
        <v>1.0000000000000002</v>
      </c>
      <c r="R9" s="267">
        <f>B9-F9</f>
        <v>-0.11074987496418687</v>
      </c>
      <c r="S9" s="268">
        <f>IF(Rules!B23=Rules!D23,SUM(C9:E9)*B4*F4,SUM(C9:E9)*B4*F4*POWER(O2,A9-1))</f>
        <v>394.47880280048565</v>
      </c>
      <c r="T9" s="253">
        <f>IF(Rules!B23=Rules!D23,SUM(C9:E9)*D4*H4,SUM(C9:E9)*D4*H4*POWER(O2,A9-1))</f>
        <v>-836.42102605535354</v>
      </c>
      <c r="U9" s="264">
        <f t="shared" ref="U9:U16" si="1">S9+T9+U8</f>
        <v>-850.09255473714472</v>
      </c>
      <c r="V9" s="93">
        <f>S9/B4</f>
        <v>1229.8005320416905</v>
      </c>
      <c r="W9" s="9">
        <f>T9/D4</f>
        <v>-1231.4189692971654</v>
      </c>
      <c r="X9" s="97">
        <f t="shared" si="0"/>
        <v>-0.4716270759725969</v>
      </c>
    </row>
    <row r="10" spans="1:24" x14ac:dyDescent="0.2">
      <c r="A10" s="98">
        <v>4</v>
      </c>
      <c r="B10" s="97">
        <f>C10*B4</f>
        <v>0.45955364058414222</v>
      </c>
      <c r="C10" s="97">
        <f>1/(1-D4*B4/(1-D4*B4/(1-D4*B4)))</f>
        <v>1.4326734609816609</v>
      </c>
      <c r="D10" s="128">
        <f>C10*D4*C9</f>
        <v>1.3488736244839139</v>
      </c>
      <c r="E10" s="1">
        <f>D10*D4*C8</f>
        <v>1.1714247379113396</v>
      </c>
      <c r="F10" s="1">
        <f>E10*D4</f>
        <v>0.79567093382494447</v>
      </c>
      <c r="G10" s="1">
        <f>F10*D4</f>
        <v>0.54044635941585806</v>
      </c>
      <c r="H10" s="1"/>
      <c r="I10" s="1"/>
      <c r="J10" s="1"/>
      <c r="K10" s="1"/>
      <c r="L10" s="1"/>
      <c r="M10" s="235"/>
      <c r="N10" s="97">
        <f>B10+G10</f>
        <v>1.0000000000000002</v>
      </c>
      <c r="R10" s="267">
        <f>B10-G10</f>
        <v>-8.0892718831715837E-2</v>
      </c>
      <c r="S10" s="268">
        <f>IF(Rules!B23=Rules!D23,SUM(C10:F10)*B4*F4,SUM(C10:F10)*B4*F4*POWER(O2,A10-1))</f>
        <v>549.72943010437166</v>
      </c>
      <c r="T10" s="253">
        <f>IF(Rules!B23=Rules!D23,SUM(C10:F10)*D4*H4,SUM(C10:F10)*D4*H4*POWER(O2,A10-1))</f>
        <v>-1165.6019302342024</v>
      </c>
      <c r="U10" s="264">
        <f t="shared" si="1"/>
        <v>-1465.9650548669756</v>
      </c>
      <c r="V10" s="93">
        <f>S10/B4</f>
        <v>1713.799425525176</v>
      </c>
      <c r="W10" s="9">
        <f>T10/D4</f>
        <v>-1716.0548130993523</v>
      </c>
      <c r="X10" s="97">
        <f t="shared" si="0"/>
        <v>-0.47162707597259679</v>
      </c>
    </row>
    <row r="11" spans="1:24" x14ac:dyDescent="0.2">
      <c r="A11" s="98">
        <v>5</v>
      </c>
      <c r="B11" s="97">
        <f>C11*B4</f>
        <v>0.46632812694745124</v>
      </c>
      <c r="C11" s="97">
        <f>1/(1-D4*B4/(1-D4*B4/(1-D4*B4/(1-D4*B4))))</f>
        <v>1.4537931431414151</v>
      </c>
      <c r="D11" s="128">
        <f>C11*D4*C10</f>
        <v>1.4147149223489182</v>
      </c>
      <c r="E11" s="1">
        <f>D11*D4*C9</f>
        <v>1.3319655154446188</v>
      </c>
      <c r="F11" s="1">
        <f>E11*D4*C8</f>
        <v>1.1567409477916308</v>
      </c>
      <c r="G11" s="1">
        <f>F11*D4</f>
        <v>0.78569721155451511</v>
      </c>
      <c r="H11" s="1">
        <f>G11*D4</f>
        <v>0.53367187305254904</v>
      </c>
      <c r="I11" s="1"/>
      <c r="J11" s="1"/>
      <c r="K11" s="1"/>
      <c r="L11" s="1"/>
      <c r="M11" s="235"/>
      <c r="N11" s="97">
        <f>B11+H11</f>
        <v>1.0000000000000002</v>
      </c>
      <c r="R11" s="267">
        <f>B11-H11</f>
        <v>-6.7343746105097801E-2</v>
      </c>
      <c r="S11" s="268">
        <f>IF(Rules!B23=Rules!D23,SUM(C11:G11)*B4*F4,SUM(C11:G11)*B4*F4*POWER(O2,A11-1))</f>
        <v>711.13780143698273</v>
      </c>
      <c r="T11" s="253">
        <f>IF(Rules!B23=Rules!D23,SUM(C11:G11)*D4*H4,SUM(C11:G11)*D4*H4*POWER(O2,A11-1))</f>
        <v>-1507.8392180314568</v>
      </c>
      <c r="U11" s="264">
        <f t="shared" si="1"/>
        <v>-2262.6664714614499</v>
      </c>
      <c r="V11" s="93">
        <f>S11/B4</f>
        <v>2216.9952868278242</v>
      </c>
      <c r="W11" s="9">
        <f>T11/D4</f>
        <v>-2219.9128882387281</v>
      </c>
      <c r="X11" s="97">
        <f t="shared" si="0"/>
        <v>-0.47162707597259673</v>
      </c>
    </row>
    <row r="12" spans="1:24" x14ac:dyDescent="0.2">
      <c r="A12" s="98">
        <v>6</v>
      </c>
      <c r="B12" s="97">
        <f>C12*B4</f>
        <v>0.46946866967156831</v>
      </c>
      <c r="C12" s="97">
        <f>1/(1-D4*B4/(1-D4*B4/(1-D4*B4/(1-D4*B4/(1-D4*B4)))))</f>
        <v>1.4635838874997937</v>
      </c>
      <c r="D12" s="128">
        <f>C12*D4*C11</f>
        <v>1.4452378871712086</v>
      </c>
      <c r="E12" s="1">
        <f>D12*D4*C10</f>
        <v>1.406389633195736</v>
      </c>
      <c r="F12" s="1">
        <f>E12*D4*C9</f>
        <v>1.3241271885259118</v>
      </c>
      <c r="G12" s="1">
        <f>F12*D4*C8</f>
        <v>1.1499337792847051</v>
      </c>
      <c r="H12" s="1">
        <f>G12*D4</f>
        <v>0.78107355461154615</v>
      </c>
      <c r="I12" s="1">
        <f>H12*D4</f>
        <v>0.53053133032843192</v>
      </c>
      <c r="J12" s="1"/>
      <c r="K12" s="1"/>
      <c r="L12" s="1"/>
      <c r="M12" s="235"/>
      <c r="N12" s="97">
        <f>B12+I12</f>
        <v>1.0000000000000002</v>
      </c>
      <c r="R12" s="267">
        <f>B12-I12</f>
        <v>-6.106266065686361E-2</v>
      </c>
      <c r="S12" s="268">
        <f>IF(Rules!B23=Rules!D23,SUM(C12:H12)*B4*F4,SUM(C12:H12)*B4*F4*POWER(O2,A12-1))</f>
        <v>876.38556251448097</v>
      </c>
      <c r="T12" s="253">
        <f>IF(Rules!B23=Rules!D23,SUM(C12:H12)*D4*H4,SUM(C12:H12)*D4*H4*POWER(O2,A12-1))</f>
        <v>-1858.2172380735028</v>
      </c>
      <c r="U12" s="264">
        <f t="shared" si="1"/>
        <v>-3244.4981470204716</v>
      </c>
      <c r="V12" s="93">
        <f>S12/B4</f>
        <v>2732.1605708661364</v>
      </c>
      <c r="W12" s="9">
        <f>T12/D4</f>
        <v>-2735.7561380663624</v>
      </c>
      <c r="X12" s="97">
        <f t="shared" si="0"/>
        <v>-0.47162707597259684</v>
      </c>
    </row>
    <row r="13" spans="1:24" x14ac:dyDescent="0.2">
      <c r="A13" s="98">
        <v>7</v>
      </c>
      <c r="B13" s="97">
        <f>C13*B4</f>
        <v>0.47093897001122936</v>
      </c>
      <c r="C13" s="97">
        <f>1/(1-D4*B4/(1-D4*B4/(1-D4*B4/(1-D4*B4/(1-D4*B4/(1-D4*B4))))))</f>
        <v>1.4681675967565133</v>
      </c>
      <c r="D13" s="128">
        <f>C13*D4*C12</f>
        <v>1.4595277502579436</v>
      </c>
      <c r="E13" s="1">
        <f>D13*D4*C11</f>
        <v>1.441232593544</v>
      </c>
      <c r="F13" s="1">
        <f>E13*D4*C10</f>
        <v>1.4024920025805874</v>
      </c>
      <c r="G13" s="1">
        <f>F13*D4*C9</f>
        <v>1.3204575378497889</v>
      </c>
      <c r="H13" s="1">
        <f>G13*D4*C8</f>
        <v>1.146746883564101</v>
      </c>
      <c r="I13" s="1">
        <f>H13*D4</f>
        <v>0.77890890825232983</v>
      </c>
      <c r="J13" s="1">
        <f>I13*D4</f>
        <v>0.5290610299887708</v>
      </c>
      <c r="K13" s="1"/>
      <c r="L13" s="1"/>
      <c r="M13" s="235"/>
      <c r="N13" s="97">
        <f>B13+J13</f>
        <v>1.0000000000000002</v>
      </c>
      <c r="R13" s="267">
        <f>B13-J13</f>
        <v>-5.812205997754144E-2</v>
      </c>
      <c r="S13" s="268">
        <f>IF(Rules!B23=Rules!D23,SUM(C13:I13)*B4*F4,SUM(C13:I13)*B4*F4*POWER(O2,A13-1))</f>
        <v>1043.9200589449019</v>
      </c>
      <c r="T13" s="253">
        <f>IF(Rules!B23=Rules!D23,SUM(C13:I13)*D4*H4,SUM(C13:I13)*D4*H4*POWER(O2,A13-1))</f>
        <v>-2213.4438672591341</v>
      </c>
      <c r="U13" s="264">
        <f t="shared" si="1"/>
        <v>-4414.0219553347033</v>
      </c>
      <c r="V13" s="93">
        <f>S13/B4</f>
        <v>3254.4548269396969</v>
      </c>
      <c r="W13" s="9">
        <f>T13/D4</f>
        <v>-3258.7377417709631</v>
      </c>
      <c r="X13" s="97">
        <f t="shared" si="0"/>
        <v>-0.47162707597259673</v>
      </c>
    </row>
    <row r="14" spans="1:24" x14ac:dyDescent="0.2">
      <c r="A14" s="98">
        <v>8</v>
      </c>
      <c r="B14" s="97">
        <f>C14*B4</f>
        <v>0.4716304866992026</v>
      </c>
      <c r="C14" s="97">
        <f>1/(1-D4*B4/(1-D4*B4/(1-D4*B4/(1-D4*B4/(1-D4*B4/(1-D4*B4/(1-D4*B4)))))))</f>
        <v>1.4703234225822557</v>
      </c>
      <c r="D14" s="128">
        <f>C14*D4*C13</f>
        <v>1.4662486075731289</v>
      </c>
      <c r="E14" s="1">
        <f>D14*D4*C12</f>
        <v>1.4576200539078934</v>
      </c>
      <c r="F14" s="1">
        <f>E14*D4*C11</f>
        <v>1.4393488101368044</v>
      </c>
      <c r="G14" s="1">
        <f>F14*D4*C10</f>
        <v>1.4006588556097095</v>
      </c>
      <c r="H14" s="1">
        <f>G14*D4*C9</f>
        <v>1.3187316151841135</v>
      </c>
      <c r="I14" s="1">
        <f>H14*D4*C8</f>
        <v>1.1452480118613737</v>
      </c>
      <c r="J14" s="1">
        <f>I14*D4</f>
        <v>0.77789082436798296</v>
      </c>
      <c r="K14" s="1">
        <f>J14*D4</f>
        <v>0.52836951330079762</v>
      </c>
      <c r="L14" s="1"/>
      <c r="M14" s="235"/>
      <c r="N14" s="97">
        <f>B14+K14</f>
        <v>1.0000000000000002</v>
      </c>
      <c r="R14" s="267">
        <f>B14-K14</f>
        <v>-5.6739026601595022E-2</v>
      </c>
      <c r="S14" s="268">
        <f>IF(Rules!B23=Rules!D23,SUM(C14:J14)*B4*F4,SUM(C14:J14)*B4*F4*POWER(O2,A14-1))</f>
        <v>1212.768446882568</v>
      </c>
      <c r="T14" s="253">
        <f>IF(Rules!B23=Rules!D23,SUM(C14:J14)*D4*H4,SUM(C14:J14)*D4*H4*POWER(O2,A14-1))</f>
        <v>-2571.4563659891191</v>
      </c>
      <c r="U14" s="264">
        <f t="shared" si="1"/>
        <v>-5772.7098744412542</v>
      </c>
      <c r="V14" s="93">
        <f>S14/B4</f>
        <v>3780.8451826342862</v>
      </c>
      <c r="W14" s="9">
        <f>T14/D4</f>
        <v>-3785.8208356294922</v>
      </c>
      <c r="X14" s="97">
        <f t="shared" si="0"/>
        <v>-0.47162707597259679</v>
      </c>
    </row>
    <row r="15" spans="1:24" x14ac:dyDescent="0.2">
      <c r="A15" s="98">
        <v>9</v>
      </c>
      <c r="B15" s="97">
        <f>C15*B4</f>
        <v>0.47195642586272935</v>
      </c>
      <c r="C15" s="97">
        <f>1/(1-D4*B4/(1-D4*B4/(1-D4*B4/(1-D4*B4/(1-D4*B4/(1-D4*B4/(1-D4*B4/(1-D4*B4))))))))</f>
        <v>1.4713395485537217</v>
      </c>
      <c r="D15" s="128">
        <f>C15*D4*C14</f>
        <v>1.4694164134259624</v>
      </c>
      <c r="E15" s="1">
        <f>D15*D4*C13</f>
        <v>1.4653441120777531</v>
      </c>
      <c r="F15" s="1">
        <f>E15*D4*C12</f>
        <v>1.4567208811714831</v>
      </c>
      <c r="G15" s="1">
        <f>F15*D4*C11</f>
        <v>1.438460908516084</v>
      </c>
      <c r="H15" s="1">
        <f>G15*D4*C10</f>
        <v>1.3997948209440234</v>
      </c>
      <c r="I15" s="1">
        <f>H15*D4*C9</f>
        <v>1.3179181195740357</v>
      </c>
      <c r="J15" s="1">
        <f>I15*D4*C8</f>
        <v>1.1445415343496708</v>
      </c>
      <c r="K15" s="1">
        <f>J15*D4</f>
        <v>0.77741096116954533</v>
      </c>
      <c r="L15" s="1">
        <f>K15*D4</f>
        <v>0.5280435741372711</v>
      </c>
      <c r="M15" s="235"/>
      <c r="N15" s="97">
        <f>B15+L15</f>
        <v>1.0000000000000004</v>
      </c>
      <c r="R15" s="267">
        <f>B15-L15</f>
        <v>-5.6087148274541754E-2</v>
      </c>
      <c r="S15" s="268">
        <f>IF(Rules!B23=Rules!D23,SUM(C15:K15)*B4*F4,SUM(C15:K15)*B4*F4*POWER(O2,A15-1))</f>
        <v>1382.3508083567988</v>
      </c>
      <c r="T15" s="253">
        <f>IF(Rules!B23=Rules!D23,SUM(C15:K15)*D4*H4,SUM(C15:K15)*D4*H4*POWER(O2,A15-1))</f>
        <v>-2931.0251229874643</v>
      </c>
      <c r="U15" s="264">
        <f t="shared" si="1"/>
        <v>-7321.3841890719195</v>
      </c>
      <c r="V15" s="93">
        <f>S15/B4</f>
        <v>4309.5237247646583</v>
      </c>
      <c r="W15" s="9">
        <f>T15/D4</f>
        <v>-4315.1951272139104</v>
      </c>
      <c r="X15" s="97">
        <f t="shared" si="0"/>
        <v>-0.47162707597259684</v>
      </c>
    </row>
    <row r="16" spans="1:24" ht="17" thickBot="1" x14ac:dyDescent="0.25">
      <c r="A16" s="99">
        <v>10</v>
      </c>
      <c r="B16" s="129">
        <f>C16*B4</f>
        <v>0.47211021014512533</v>
      </c>
      <c r="C16" s="129">
        <f>1/(1-D4*B4/(1-D4*B4/(1-D4*B4/(1-D4*B4/(1-D4*B4/(1-D4*B4/(1-D4*B4/(1-D4*B4/(1-D4*B4)))))))))</f>
        <v>1.471818976069136</v>
      </c>
      <c r="D16" s="137">
        <f>C16*D4*C15</f>
        <v>1.4709110443398323</v>
      </c>
      <c r="E16" s="109">
        <f>D16*D4*C14</f>
        <v>1.468988469294555</v>
      </c>
      <c r="F16" s="109">
        <f>E16*D4*C13</f>
        <v>1.4649173539392659</v>
      </c>
      <c r="G16" s="109">
        <f>F16*D4*C12</f>
        <v>1.4562966344116812</v>
      </c>
      <c r="H16" s="109">
        <f>G16*D4*C11</f>
        <v>1.4380419796825459</v>
      </c>
      <c r="I16" s="109">
        <f>H16*D4*C10</f>
        <v>1.3993871529927713</v>
      </c>
      <c r="J16" s="109">
        <f>I16*D4*C9</f>
        <v>1.317534296908252</v>
      </c>
      <c r="K16" s="109">
        <f>J16*D4*C8</f>
        <v>1.144208204853483</v>
      </c>
      <c r="L16" s="109">
        <f>K16*D4</f>
        <v>0.77718455260660513</v>
      </c>
      <c r="M16" s="237">
        <f>L16*D4</f>
        <v>0.52788978985487511</v>
      </c>
      <c r="N16" s="129">
        <f>B16+M16</f>
        <v>1.0000000000000004</v>
      </c>
      <c r="R16" s="269">
        <f>B16-M16</f>
        <v>-5.5779579709749783E-2</v>
      </c>
      <c r="S16" s="270">
        <f>IF(Rules!B23=Rules!D23,SUM(C16:L16)*B4*F4,SUM(C16:L16)*B4*F4*POWER(O2,A16-1))</f>
        <v>1552.334212715773</v>
      </c>
      <c r="T16" s="254">
        <f>IF(Rules!B23=Rules!D23,SUM(C16:L16)*D4*H4,SUM(C16:L16)*D4*H4*POWER(O2,A16-1))</f>
        <v>-3291.4442189616125</v>
      </c>
      <c r="U16" s="264">
        <f t="shared" si="1"/>
        <v>-9060.4941953177586</v>
      </c>
      <c r="V16" s="94">
        <f>S16/B4</f>
        <v>4839.4525311665902</v>
      </c>
      <c r="W16" s="10">
        <f>T16/D4</f>
        <v>-4845.8213284377543</v>
      </c>
      <c r="X16" s="129">
        <f t="shared" si="0"/>
        <v>-0.47162707597259679</v>
      </c>
    </row>
    <row r="18" spans="1:7" x14ac:dyDescent="0.2">
      <c r="A18" s="436" t="s">
        <v>183</v>
      </c>
      <c r="B18" s="436"/>
      <c r="C18" s="436"/>
      <c r="D18" s="436"/>
      <c r="E18" s="436"/>
      <c r="F18" s="436"/>
    </row>
    <row r="19" spans="1:7" ht="17" thickBot="1" x14ac:dyDescent="0.25"/>
    <row r="20" spans="1:7" ht="17" thickBot="1" x14ac:dyDescent="0.25">
      <c r="A20" s="29" t="s">
        <v>130</v>
      </c>
      <c r="B20" s="19" t="s">
        <v>135</v>
      </c>
      <c r="C20" s="19" t="s">
        <v>134</v>
      </c>
      <c r="D20" s="19" t="s">
        <v>133</v>
      </c>
      <c r="E20" s="151" t="s">
        <v>146</v>
      </c>
      <c r="F20" s="152" t="s">
        <v>147</v>
      </c>
      <c r="G20" s="150" t="s">
        <v>46</v>
      </c>
    </row>
    <row r="21" spans="1:7" x14ac:dyDescent="0.2">
      <c r="A21" s="95">
        <v>1</v>
      </c>
      <c r="B21" s="107">
        <v>1</v>
      </c>
      <c r="C21" s="108">
        <f t="shared" ref="C21:C30" si="2">B21*$O$2</f>
        <v>5</v>
      </c>
      <c r="D21" s="57">
        <f>SUM($C$21:C21)</f>
        <v>5</v>
      </c>
      <c r="E21" s="57">
        <f t="shared" ref="E21:E30" si="3">D21/R7</f>
        <v>-13.948284732283932</v>
      </c>
      <c r="F21" s="8">
        <f t="shared" ref="F21:F30" si="4">U7/E21</f>
        <v>9.2982348164640936</v>
      </c>
      <c r="G21" s="256">
        <f>E21*U7</f>
        <v>1809.0147921879745</v>
      </c>
    </row>
    <row r="22" spans="1:7" x14ac:dyDescent="0.2">
      <c r="A22" s="97">
        <v>2</v>
      </c>
      <c r="B22" s="93">
        <f>C21</f>
        <v>5</v>
      </c>
      <c r="C22" s="1">
        <f t="shared" si="2"/>
        <v>25</v>
      </c>
      <c r="D22" s="9">
        <f>SUM($C$21:C22)</f>
        <v>30</v>
      </c>
      <c r="E22" s="9">
        <f t="shared" si="3"/>
        <v>-166.89281947251706</v>
      </c>
      <c r="F22" s="9">
        <f t="shared" si="4"/>
        <v>2.4455835354227968</v>
      </c>
      <c r="G22" s="257">
        <f t="shared" ref="G22:G30" si="5">E22*U8</f>
        <v>68117.359589719621</v>
      </c>
    </row>
    <row r="23" spans="1:7" x14ac:dyDescent="0.2">
      <c r="A23" s="97">
        <v>3</v>
      </c>
      <c r="B23" s="93">
        <f t="shared" ref="B23:B30" si="6">C22</f>
        <v>25</v>
      </c>
      <c r="C23" s="1">
        <f t="shared" si="2"/>
        <v>125</v>
      </c>
      <c r="D23" s="9">
        <f>SUM($C$21:C23)</f>
        <v>155</v>
      </c>
      <c r="E23" s="9">
        <f t="shared" si="3"/>
        <v>-1399.5501128116152</v>
      </c>
      <c r="F23" s="9">
        <f t="shared" si="4"/>
        <v>0.60740415577499973</v>
      </c>
      <c r="G23" s="257">
        <f t="shared" si="5"/>
        <v>1189747.1308826851</v>
      </c>
    </row>
    <row r="24" spans="1:7" x14ac:dyDescent="0.2">
      <c r="A24" s="97">
        <v>4</v>
      </c>
      <c r="B24" s="93">
        <f t="shared" si="6"/>
        <v>125</v>
      </c>
      <c r="C24" s="1">
        <f t="shared" si="2"/>
        <v>625</v>
      </c>
      <c r="D24" s="9">
        <f>SUM($C$21:C24)</f>
        <v>780</v>
      </c>
      <c r="E24" s="9">
        <f t="shared" si="3"/>
        <v>-9642.4005926004702</v>
      </c>
      <c r="F24" s="9">
        <f t="shared" si="4"/>
        <v>0.152033203846763</v>
      </c>
      <c r="G24" s="257">
        <f t="shared" si="5"/>
        <v>14135422.313780906</v>
      </c>
    </row>
    <row r="25" spans="1:7" x14ac:dyDescent="0.2">
      <c r="A25" s="97">
        <v>5</v>
      </c>
      <c r="B25" s="93">
        <f t="shared" si="6"/>
        <v>625</v>
      </c>
      <c r="C25" s="1">
        <f t="shared" si="2"/>
        <v>3125</v>
      </c>
      <c r="D25" s="9">
        <f>SUM($C$21:C25)</f>
        <v>3905</v>
      </c>
      <c r="E25" s="9">
        <f t="shared" si="3"/>
        <v>-57986.082240001771</v>
      </c>
      <c r="F25" s="9">
        <f t="shared" si="4"/>
        <v>3.9020854385305351E-2</v>
      </c>
      <c r="G25" s="257">
        <f t="shared" si="5"/>
        <v>131203164.09585825</v>
      </c>
    </row>
    <row r="26" spans="1:7" x14ac:dyDescent="0.2">
      <c r="A26" s="97">
        <v>6</v>
      </c>
      <c r="B26" s="93">
        <f t="shared" si="6"/>
        <v>3125</v>
      </c>
      <c r="C26" s="1">
        <f t="shared" si="2"/>
        <v>15625</v>
      </c>
      <c r="D26" s="9">
        <f>SUM($C$21:C26)</f>
        <v>19530</v>
      </c>
      <c r="E26" s="9">
        <f t="shared" si="3"/>
        <v>-319835.39187306562</v>
      </c>
      <c r="F26" s="9">
        <f t="shared" si="4"/>
        <v>1.0144274928486116E-2</v>
      </c>
      <c r="G26" s="257">
        <f t="shared" si="5"/>
        <v>1037705336.2837278</v>
      </c>
    </row>
    <row r="27" spans="1:7" x14ac:dyDescent="0.2">
      <c r="A27" s="97">
        <v>7</v>
      </c>
      <c r="B27" s="93">
        <f t="shared" si="6"/>
        <v>15625</v>
      </c>
      <c r="C27" s="1">
        <f t="shared" si="2"/>
        <v>78125</v>
      </c>
      <c r="D27" s="9">
        <f>SUM($C$21:C27)</f>
        <v>97655</v>
      </c>
      <c r="E27" s="9">
        <f t="shared" si="3"/>
        <v>-1680171.0062880465</v>
      </c>
      <c r="F27" s="9">
        <f t="shared" si="4"/>
        <v>2.627126607241292E-3</v>
      </c>
      <c r="G27" s="257">
        <f t="shared" si="5"/>
        <v>7416311710.4722395</v>
      </c>
    </row>
    <row r="28" spans="1:7" x14ac:dyDescent="0.2">
      <c r="A28" s="97">
        <v>8</v>
      </c>
      <c r="B28" s="93">
        <f t="shared" si="6"/>
        <v>78125</v>
      </c>
      <c r="C28" s="1">
        <f t="shared" si="2"/>
        <v>390625</v>
      </c>
      <c r="D28" s="9">
        <f>SUM($C$21:C28)</f>
        <v>488280</v>
      </c>
      <c r="E28" s="9">
        <f t="shared" si="3"/>
        <v>-8605716.8979750127</v>
      </c>
      <c r="F28" s="9">
        <f t="shared" si="4"/>
        <v>6.7079941658313379E-4</v>
      </c>
      <c r="G28" s="257">
        <f t="shared" si="5"/>
        <v>49678306913.586311</v>
      </c>
    </row>
    <row r="29" spans="1:7" x14ac:dyDescent="0.2">
      <c r="A29" s="97">
        <v>9</v>
      </c>
      <c r="B29" s="93">
        <f t="shared" si="6"/>
        <v>390625</v>
      </c>
      <c r="C29" s="1">
        <f t="shared" si="2"/>
        <v>1953125</v>
      </c>
      <c r="D29" s="9">
        <f>SUM($C$21:C29)</f>
        <v>2441405</v>
      </c>
      <c r="E29" s="9">
        <f t="shared" si="3"/>
        <v>-43528777.538296886</v>
      </c>
      <c r="F29" s="9">
        <f t="shared" si="4"/>
        <v>1.6819641173314645E-4</v>
      </c>
      <c r="G29" s="257">
        <f t="shared" si="5"/>
        <v>318690903638.51575</v>
      </c>
    </row>
    <row r="30" spans="1:7" ht="17" thickBot="1" x14ac:dyDescent="0.25">
      <c r="A30" s="129">
        <v>10</v>
      </c>
      <c r="B30" s="94">
        <f t="shared" si="6"/>
        <v>1953125</v>
      </c>
      <c r="C30" s="109">
        <f t="shared" si="2"/>
        <v>9765625</v>
      </c>
      <c r="D30" s="10">
        <f>SUM($C$21:C30)</f>
        <v>12207030</v>
      </c>
      <c r="E30" s="10">
        <f t="shared" si="3"/>
        <v>-218844065.57954609</v>
      </c>
      <c r="F30" s="10">
        <f t="shared" si="4"/>
        <v>4.1401598765420592E-5</v>
      </c>
      <c r="G30" s="258">
        <f t="shared" si="5"/>
        <v>1982835385863.2163</v>
      </c>
    </row>
    <row r="31" spans="1:7" ht="17" thickBot="1" x14ac:dyDescent="0.25">
      <c r="A31" s="481" t="s">
        <v>249</v>
      </c>
      <c r="B31" s="481"/>
      <c r="C31" s="481"/>
      <c r="D31" s="481"/>
      <c r="E31" s="481"/>
      <c r="F31" s="481"/>
      <c r="G31" s="481"/>
    </row>
    <row r="32" spans="1:7" ht="17" thickBot="1" x14ac:dyDescent="0.25">
      <c r="A32" s="115" t="s">
        <v>130</v>
      </c>
      <c r="B32" s="116" t="s">
        <v>135</v>
      </c>
      <c r="C32" s="116" t="s">
        <v>134</v>
      </c>
      <c r="D32" s="154" t="s">
        <v>133</v>
      </c>
      <c r="E32" s="363" t="s">
        <v>251</v>
      </c>
      <c r="F32" s="152" t="s">
        <v>252</v>
      </c>
      <c r="G32" s="260" t="s">
        <v>253</v>
      </c>
    </row>
    <row r="33" spans="1:7" x14ac:dyDescent="0.2">
      <c r="A33" s="95">
        <v>1</v>
      </c>
      <c r="B33" s="107">
        <v>1</v>
      </c>
      <c r="C33" s="108">
        <f t="shared" ref="C33:C42" si="7">B33*$O$2</f>
        <v>5</v>
      </c>
      <c r="D33" s="57">
        <f>SUM($C$33:C33)</f>
        <v>5</v>
      </c>
      <c r="E33" s="96">
        <f>D33/(B7-((1-B7)/-X7))</f>
        <v>-4.466577085756879</v>
      </c>
      <c r="F33" s="8">
        <f t="shared" ref="F33:F42" si="8">U7/E33</f>
        <v>29.036648027692056</v>
      </c>
      <c r="G33" s="259">
        <f>(B7-((1-B7)/-X7))</f>
        <v>-1.119425435630365</v>
      </c>
    </row>
    <row r="34" spans="1:7" x14ac:dyDescent="0.2">
      <c r="A34" s="97">
        <v>2</v>
      </c>
      <c r="B34" s="93">
        <f>C33</f>
        <v>5</v>
      </c>
      <c r="C34" s="1">
        <f t="shared" si="7"/>
        <v>25</v>
      </c>
      <c r="D34" s="9">
        <f>SUM($C$33:C34)</f>
        <v>30</v>
      </c>
      <c r="E34" s="96">
        <f>D34/(B8-((1-B8)/-X8))</f>
        <v>-35.688460327212965</v>
      </c>
      <c r="F34" s="9">
        <f t="shared" si="8"/>
        <v>11.436479123506944</v>
      </c>
      <c r="G34" s="259">
        <f t="shared" ref="G34:G42" si="9">(B8-((1-B8)/-X8))</f>
        <v>-0.84060785264878934</v>
      </c>
    </row>
    <row r="35" spans="1:7" x14ac:dyDescent="0.2">
      <c r="A35" s="97">
        <v>3</v>
      </c>
      <c r="B35" s="93">
        <f t="shared" ref="B35:B42" si="10">C34</f>
        <v>25</v>
      </c>
      <c r="C35" s="1">
        <f t="shared" si="7"/>
        <v>125</v>
      </c>
      <c r="D35" s="9">
        <f>SUM($C$33:C35)</f>
        <v>155</v>
      </c>
      <c r="E35" s="96">
        <f t="shared" ref="E35:E42" si="11">D35/(B9-((1-B9)/-X9))</f>
        <v>-211.47500311783978</v>
      </c>
      <c r="F35" s="9">
        <f t="shared" si="8"/>
        <v>4.0198252379901822</v>
      </c>
      <c r="G35" s="259">
        <f t="shared" si="9"/>
        <v>-0.73294714606827394</v>
      </c>
    </row>
    <row r="36" spans="1:7" x14ac:dyDescent="0.2">
      <c r="A36" s="97">
        <v>4</v>
      </c>
      <c r="B36" s="93">
        <f t="shared" si="10"/>
        <v>125</v>
      </c>
      <c r="C36" s="1">
        <f t="shared" si="7"/>
        <v>625</v>
      </c>
      <c r="D36" s="9">
        <f>SUM($C$33:C36)</f>
        <v>780</v>
      </c>
      <c r="E36" s="96">
        <f t="shared" si="11"/>
        <v>-1136.4212263961153</v>
      </c>
      <c r="F36" s="9">
        <f t="shared" si="8"/>
        <v>1.2899838728953776</v>
      </c>
      <c r="G36" s="259">
        <f t="shared" si="9"/>
        <v>-0.68636521554035124</v>
      </c>
    </row>
    <row r="37" spans="1:7" x14ac:dyDescent="0.2">
      <c r="A37" s="97">
        <v>5</v>
      </c>
      <c r="B37" s="93">
        <f t="shared" si="10"/>
        <v>625</v>
      </c>
      <c r="C37" s="1">
        <f t="shared" si="7"/>
        <v>3125</v>
      </c>
      <c r="D37" s="9">
        <f>SUM($C$33:C37)</f>
        <v>3905</v>
      </c>
      <c r="E37" s="96">
        <f t="shared" si="11"/>
        <v>-5870.1796919855906</v>
      </c>
      <c r="F37" s="9">
        <f t="shared" si="8"/>
        <v>0.38545097257424876</v>
      </c>
      <c r="G37" s="259">
        <f t="shared" si="9"/>
        <v>-0.66522665487249033</v>
      </c>
    </row>
    <row r="38" spans="1:7" x14ac:dyDescent="0.2">
      <c r="A38" s="97">
        <v>6</v>
      </c>
      <c r="B38" s="93">
        <f t="shared" si="10"/>
        <v>3125</v>
      </c>
      <c r="C38" s="1">
        <f t="shared" si="7"/>
        <v>15625</v>
      </c>
      <c r="D38" s="9">
        <f>SUM($C$33:C38)</f>
        <v>19530</v>
      </c>
      <c r="E38" s="96">
        <f t="shared" si="11"/>
        <v>-29797.361521434475</v>
      </c>
      <c r="F38" s="9">
        <f t="shared" si="8"/>
        <v>0.10888541741142314</v>
      </c>
      <c r="G38" s="259">
        <f t="shared" si="9"/>
        <v>-0.65542715874193302</v>
      </c>
    </row>
    <row r="39" spans="1:7" x14ac:dyDescent="0.2">
      <c r="A39" s="97">
        <v>7</v>
      </c>
      <c r="B39" s="93">
        <f t="shared" si="10"/>
        <v>15625</v>
      </c>
      <c r="C39" s="1">
        <f t="shared" si="7"/>
        <v>78125</v>
      </c>
      <c r="D39" s="9">
        <f>SUM($C$33:C39)</f>
        <v>97655</v>
      </c>
      <c r="E39" s="96">
        <f t="shared" si="11"/>
        <v>-150044.70714861096</v>
      </c>
      <c r="F39" s="9">
        <f t="shared" si="8"/>
        <v>2.9418045056150227E-2</v>
      </c>
      <c r="G39" s="259">
        <f t="shared" si="9"/>
        <v>-0.65083935218906541</v>
      </c>
    </row>
    <row r="40" spans="1:7" x14ac:dyDescent="0.2">
      <c r="A40" s="97">
        <v>8</v>
      </c>
      <c r="B40" s="93">
        <f t="shared" si="10"/>
        <v>78125</v>
      </c>
      <c r="C40" s="1">
        <f t="shared" si="7"/>
        <v>390625</v>
      </c>
      <c r="D40" s="9">
        <f>SUM($C$33:C40)</f>
        <v>488280</v>
      </c>
      <c r="E40" s="96">
        <f>D40/(B14-((1-B14)/-X14))</f>
        <v>-752726.76228237804</v>
      </c>
      <c r="F40" s="9">
        <f t="shared" si="8"/>
        <v>7.669064212540485E-3</v>
      </c>
      <c r="G40" s="259">
        <f t="shared" si="9"/>
        <v>-0.64868159930897551</v>
      </c>
    </row>
    <row r="41" spans="1:7" x14ac:dyDescent="0.2">
      <c r="A41" s="97">
        <v>9</v>
      </c>
      <c r="B41" s="93">
        <f t="shared" si="10"/>
        <v>390625</v>
      </c>
      <c r="C41" s="1">
        <f t="shared" si="7"/>
        <v>1953125</v>
      </c>
      <c r="D41" s="9">
        <f>SUM($C$33:C41)</f>
        <v>2441405</v>
      </c>
      <c r="E41" s="96">
        <f t="shared" si="11"/>
        <v>-3769551.6039958433</v>
      </c>
      <c r="F41" s="9">
        <f t="shared" si="8"/>
        <v>1.9422427275729618E-3</v>
      </c>
      <c r="G41" s="259">
        <f t="shared" si="9"/>
        <v>-0.64766456504058301</v>
      </c>
    </row>
    <row r="42" spans="1:7" ht="17" thickBot="1" x14ac:dyDescent="0.25">
      <c r="A42" s="129">
        <v>10</v>
      </c>
      <c r="B42" s="94">
        <f t="shared" si="10"/>
        <v>1953125</v>
      </c>
      <c r="C42" s="109">
        <f t="shared" si="7"/>
        <v>9765625</v>
      </c>
      <c r="D42" s="10">
        <f>SUM($C$33:C42)</f>
        <v>12207030</v>
      </c>
      <c r="E42" s="364">
        <f t="shared" si="11"/>
        <v>-18861740.444026638</v>
      </c>
      <c r="F42" s="10">
        <f t="shared" si="8"/>
        <v>4.8036363463940806E-4</v>
      </c>
      <c r="G42" s="259">
        <f t="shared" si="9"/>
        <v>-0.64718470897344305</v>
      </c>
    </row>
    <row r="43" spans="1:7" ht="17" thickBot="1" x14ac:dyDescent="0.25"/>
    <row r="44" spans="1:7" ht="17" thickBot="1" x14ac:dyDescent="0.25">
      <c r="A44" s="115" t="s">
        <v>130</v>
      </c>
      <c r="B44" s="116" t="s">
        <v>135</v>
      </c>
      <c r="C44" s="116" t="s">
        <v>134</v>
      </c>
      <c r="D44" s="154" t="s">
        <v>133</v>
      </c>
      <c r="E44" s="151" t="s">
        <v>146</v>
      </c>
      <c r="F44" s="152" t="s">
        <v>147</v>
      </c>
      <c r="G44" s="260" t="s">
        <v>46</v>
      </c>
    </row>
    <row r="45" spans="1:7" x14ac:dyDescent="0.2">
      <c r="A45" s="95">
        <v>1</v>
      </c>
      <c r="B45" s="107">
        <v>1</v>
      </c>
      <c r="C45" s="108">
        <f t="shared" ref="C45:C54" si="12">B45*$O$2</f>
        <v>5</v>
      </c>
      <c r="D45" s="57">
        <f>SUM(C45:C45)</f>
        <v>5</v>
      </c>
      <c r="E45" s="57">
        <f t="shared" ref="E45:E54" si="13">D45/R7</f>
        <v>-13.948284732283932</v>
      </c>
      <c r="F45" s="8">
        <f t="shared" ref="F45:F54" si="14">U7/E45</f>
        <v>9.2982348164640936</v>
      </c>
      <c r="G45" s="256">
        <f>E45*U7</f>
        <v>1809.0147921879745</v>
      </c>
    </row>
    <row r="46" spans="1:7" x14ac:dyDescent="0.2">
      <c r="A46" s="97">
        <v>2</v>
      </c>
      <c r="B46" s="93">
        <f t="shared" ref="B46:B54" si="15">B45*$O$2*2</f>
        <v>10</v>
      </c>
      <c r="C46" s="1">
        <f t="shared" si="12"/>
        <v>50</v>
      </c>
      <c r="D46" s="9">
        <f>SUM($C$45:C46)</f>
        <v>55</v>
      </c>
      <c r="E46" s="9">
        <f t="shared" si="13"/>
        <v>-305.97016903294792</v>
      </c>
      <c r="F46" s="9">
        <f t="shared" si="14"/>
        <v>1.333954655685162</v>
      </c>
      <c r="G46" s="257">
        <f t="shared" ref="G46:G54" si="16">E46*U8</f>
        <v>124881.82591448598</v>
      </c>
    </row>
    <row r="47" spans="1:7" x14ac:dyDescent="0.2">
      <c r="A47" s="97">
        <v>3</v>
      </c>
      <c r="B47" s="93">
        <f t="shared" si="15"/>
        <v>100</v>
      </c>
      <c r="C47" s="1">
        <f t="shared" si="12"/>
        <v>500</v>
      </c>
      <c r="D47" s="9">
        <f>SUM($C$45:C47)</f>
        <v>555</v>
      </c>
      <c r="E47" s="9">
        <f t="shared" si="13"/>
        <v>-5011.2923394222344</v>
      </c>
      <c r="F47" s="9">
        <f t="shared" si="14"/>
        <v>0.16963539485608103</v>
      </c>
      <c r="G47" s="257">
        <f t="shared" si="16"/>
        <v>4260062.3073541299</v>
      </c>
    </row>
    <row r="48" spans="1:7" x14ac:dyDescent="0.2">
      <c r="A48" s="97">
        <v>4</v>
      </c>
      <c r="B48" s="93">
        <f t="shared" si="15"/>
        <v>1000</v>
      </c>
      <c r="C48" s="1">
        <f t="shared" si="12"/>
        <v>5000</v>
      </c>
      <c r="D48" s="9">
        <f>SUM($C$45:C48)</f>
        <v>5555</v>
      </c>
      <c r="E48" s="9">
        <f t="shared" si="13"/>
        <v>-68671.199092173862</v>
      </c>
      <c r="F48" s="9">
        <f t="shared" si="14"/>
        <v>2.13475965797435E-2</v>
      </c>
      <c r="G48" s="257">
        <f t="shared" si="16"/>
        <v>100669578.14493966</v>
      </c>
    </row>
    <row r="49" spans="1:7" x14ac:dyDescent="0.2">
      <c r="A49" s="97">
        <v>5</v>
      </c>
      <c r="B49" s="93">
        <f t="shared" si="15"/>
        <v>10000</v>
      </c>
      <c r="C49" s="1">
        <f t="shared" si="12"/>
        <v>50000</v>
      </c>
      <c r="D49" s="9">
        <f>SUM($C$45:C49)</f>
        <v>55555</v>
      </c>
      <c r="E49" s="9">
        <f t="shared" si="13"/>
        <v>-824946.68344258599</v>
      </c>
      <c r="F49" s="9">
        <f t="shared" si="14"/>
        <v>2.7428032827759409E-3</v>
      </c>
      <c r="G49" s="257">
        <f t="shared" si="16"/>
        <v>1866579201.3688617</v>
      </c>
    </row>
    <row r="50" spans="1:7" x14ac:dyDescent="0.2">
      <c r="A50" s="97">
        <v>6</v>
      </c>
      <c r="B50" s="93">
        <f t="shared" si="15"/>
        <v>100000</v>
      </c>
      <c r="C50" s="1">
        <f t="shared" si="12"/>
        <v>500000</v>
      </c>
      <c r="D50" s="9">
        <f>SUM($C$45:C50)</f>
        <v>555555</v>
      </c>
      <c r="E50" s="9">
        <f t="shared" si="13"/>
        <v>-9098113.2172063999</v>
      </c>
      <c r="F50" s="9">
        <f t="shared" si="14"/>
        <v>3.5661219744819833E-4</v>
      </c>
      <c r="G50" s="257">
        <f t="shared" si="16"/>
        <v>29518811474.608627</v>
      </c>
    </row>
    <row r="51" spans="1:7" x14ac:dyDescent="0.2">
      <c r="A51" s="97">
        <v>7</v>
      </c>
      <c r="B51" s="93">
        <f t="shared" si="15"/>
        <v>1000000</v>
      </c>
      <c r="C51" s="1">
        <f t="shared" si="12"/>
        <v>5000000</v>
      </c>
      <c r="D51" s="9">
        <f>SUM($C$45:C51)</f>
        <v>5555555</v>
      </c>
      <c r="E51" s="9">
        <f t="shared" si="13"/>
        <v>-95584275.611474976</v>
      </c>
      <c r="F51" s="9">
        <f t="shared" si="14"/>
        <v>4.617937340736405E-5</v>
      </c>
      <c r="G51" s="257">
        <f t="shared" si="16"/>
        <v>421911091133.81396</v>
      </c>
    </row>
    <row r="52" spans="1:7" x14ac:dyDescent="0.2">
      <c r="A52" s="97">
        <v>8</v>
      </c>
      <c r="B52" s="93">
        <f t="shared" si="15"/>
        <v>10000000</v>
      </c>
      <c r="C52" s="1">
        <f t="shared" si="12"/>
        <v>50000000</v>
      </c>
      <c r="D52" s="9">
        <f>SUM($C$45:C52)</f>
        <v>55555555</v>
      </c>
      <c r="E52" s="9">
        <f t="shared" si="13"/>
        <v>-979141841.64798915</v>
      </c>
      <c r="F52" s="9">
        <f t="shared" si="14"/>
        <v>5.895682963282656E-6</v>
      </c>
      <c r="G52" s="257">
        <f t="shared" si="16"/>
        <v>5652301777759.9414</v>
      </c>
    </row>
    <row r="53" spans="1:7" x14ac:dyDescent="0.2">
      <c r="A53" s="97">
        <v>9</v>
      </c>
      <c r="B53" s="93">
        <f t="shared" si="15"/>
        <v>100000000</v>
      </c>
      <c r="C53" s="1">
        <f t="shared" si="12"/>
        <v>500000000</v>
      </c>
      <c r="D53" s="9">
        <f>SUM($C$45:C53)</f>
        <v>555555555</v>
      </c>
      <c r="E53" s="9">
        <f t="shared" si="13"/>
        <v>-9905220216.9488716</v>
      </c>
      <c r="F53" s="9">
        <f t="shared" si="14"/>
        <v>7.3914400979639628E-7</v>
      </c>
      <c r="G53" s="257">
        <f t="shared" si="16"/>
        <v>72519922685645</v>
      </c>
    </row>
    <row r="54" spans="1:7" ht="17" thickBot="1" x14ac:dyDescent="0.25">
      <c r="A54" s="129">
        <v>10</v>
      </c>
      <c r="B54" s="94">
        <f t="shared" si="15"/>
        <v>1000000000</v>
      </c>
      <c r="C54" s="109">
        <f t="shared" si="12"/>
        <v>5000000000</v>
      </c>
      <c r="D54" s="10">
        <f>SUM($C$45:C54)</f>
        <v>5555555555</v>
      </c>
      <c r="E54" s="10">
        <f t="shared" si="13"/>
        <v>-99598376034.893951</v>
      </c>
      <c r="F54" s="10">
        <f t="shared" si="14"/>
        <v>9.0970300481038418E-8</v>
      </c>
      <c r="G54" s="258">
        <f t="shared" si="16"/>
        <v>902410507927232</v>
      </c>
    </row>
  </sheetData>
  <mergeCells count="2">
    <mergeCell ref="A18:F18"/>
    <mergeCell ref="A31:G31"/>
  </mergeCells>
  <conditionalFormatting sqref="F45:F54">
    <cfRule type="cellIs" dxfId="301" priority="69" operator="equal">
      <formula>MAX($F$45:$F$54)</formula>
    </cfRule>
  </conditionalFormatting>
  <conditionalFormatting sqref="F21:F30">
    <cfRule type="cellIs" dxfId="300" priority="67" operator="equal">
      <formula>MAX($F$21:$F$30)</formula>
    </cfRule>
  </conditionalFormatting>
  <conditionalFormatting sqref="E21:E30">
    <cfRule type="cellIs" dxfId="299" priority="61" stopIfTrue="1" operator="lessThan">
      <formula>0</formula>
    </cfRule>
    <cfRule type="cellIs" dxfId="298" priority="62" operator="equal">
      <formula>MIN($E$21:$E$30)</formula>
    </cfRule>
  </conditionalFormatting>
  <conditionalFormatting sqref="E45:E54">
    <cfRule type="cellIs" dxfId="297" priority="57" stopIfTrue="1" operator="lessThan">
      <formula>0</formula>
    </cfRule>
    <cfRule type="cellIs" dxfId="296" priority="58" operator="equal">
      <formula>MIN($E$45:$E$54)</formula>
    </cfRule>
  </conditionalFormatting>
  <conditionalFormatting sqref="R7:R16">
    <cfRule type="cellIs" dxfId="295" priority="33" operator="lessThanOrEqual">
      <formula>0</formula>
    </cfRule>
    <cfRule type="cellIs" dxfId="294" priority="34" operator="greaterThan">
      <formula>0</formula>
    </cfRule>
  </conditionalFormatting>
  <conditionalFormatting sqref="U7:U16">
    <cfRule type="cellIs" dxfId="293" priority="13" operator="lessThanOrEqual">
      <formula>0</formula>
    </cfRule>
    <cfRule type="cellIs" dxfId="292" priority="14" operator="greaterThan">
      <formula>0</formula>
    </cfRule>
  </conditionalFormatting>
  <conditionalFormatting sqref="S7:T16">
    <cfRule type="cellIs" dxfId="291" priority="5" operator="lessThanOrEqual">
      <formula>0</formula>
    </cfRule>
    <cfRule type="cellIs" dxfId="290" priority="6" operator="greaterThan">
      <formula>0</formula>
    </cfRule>
  </conditionalFormatting>
  <conditionalFormatting sqref="E33:E42">
    <cfRule type="cellIs" dxfId="289" priority="3" stopIfTrue="1" operator="lessThan">
      <formula>0</formula>
    </cfRule>
    <cfRule type="cellIs" dxfId="288" priority="4" operator="equal">
      <formula>MIN($E$33:$E$42)</formula>
    </cfRule>
  </conditionalFormatting>
  <conditionalFormatting sqref="F33:F42">
    <cfRule type="cellIs" dxfId="287" priority="1" operator="lessThanOrEqual">
      <formula>0</formula>
    </cfRule>
    <cfRule type="cellIs" dxfId="286" priority="2" operator="equal">
      <formula>MAX($F$33:$F$42)</formula>
    </cfRule>
  </conditionalFormatting>
  <pageMargins left="0.25" right="0.25" top="0.75" bottom="0.75" header="0.3" footer="0.3"/>
  <pageSetup paperSize="9" scale="69" orientation="portrait" r:id="rId1"/>
  <drawing r:id="rId2"/>
  <legacyDrawing r:id="rId3"/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sheetPr codeName="Sheet39">
    <pageSetUpPr fitToPage="1"/>
  </sheetPr>
  <dimension ref="A1:X54"/>
  <sheetViews>
    <sheetView topLeftCell="A10" zoomScale="90" zoomScaleNormal="90" workbookViewId="0">
      <selection activeCell="B34" sqref="B34:B42"/>
    </sheetView>
  </sheetViews>
  <sheetFormatPr baseColWidth="10" defaultColWidth="8.6640625" defaultRowHeight="16" x14ac:dyDescent="0.2"/>
  <cols>
    <col min="5" max="5" width="9.1640625" customWidth="1"/>
    <col min="14" max="14" width="5.6640625" bestFit="1" customWidth="1"/>
  </cols>
  <sheetData>
    <row r="1" spans="1:24" x14ac:dyDescent="0.2">
      <c r="C1" t="s">
        <v>93</v>
      </c>
      <c r="D1">
        <f>C2+E2</f>
        <v>1</v>
      </c>
    </row>
    <row r="2" spans="1:24" x14ac:dyDescent="0.2">
      <c r="A2" t="s">
        <v>39</v>
      </c>
      <c r="B2" s="133" t="s">
        <v>122</v>
      </c>
      <c r="C2" s="139">
        <f>Analysis!B43</f>
        <v>0.33485542418995212</v>
      </c>
      <c r="D2" s="133" t="s">
        <v>123</v>
      </c>
      <c r="E2" s="139">
        <f>Analysis!K43</f>
        <v>0.66514457581004782</v>
      </c>
      <c r="F2" s="133" t="s">
        <v>46</v>
      </c>
      <c r="G2" s="139">
        <f>Analysis!S43</f>
        <v>442.81983797457031</v>
      </c>
      <c r="H2" t="s">
        <v>150</v>
      </c>
      <c r="I2" s="153">
        <f>Analysis!T43</f>
        <v>-443.40259599472807</v>
      </c>
      <c r="J2" t="s">
        <v>47</v>
      </c>
      <c r="K2" s="153">
        <f>G2*C2+I2*E2</f>
        <v>-146.64620694128681</v>
      </c>
      <c r="L2" t="s">
        <v>46</v>
      </c>
      <c r="M2" s="160">
        <v>3</v>
      </c>
      <c r="N2" t="s">
        <v>150</v>
      </c>
      <c r="O2" s="160">
        <v>6</v>
      </c>
    </row>
    <row r="4" spans="1:24" x14ac:dyDescent="0.2">
      <c r="A4" t="s">
        <v>120</v>
      </c>
      <c r="B4">
        <f>$C$2</f>
        <v>0.33485542418995212</v>
      </c>
      <c r="C4" t="s">
        <v>121</v>
      </c>
      <c r="D4">
        <f>$E$2</f>
        <v>0.66514457581004782</v>
      </c>
      <c r="E4" t="s">
        <v>46</v>
      </c>
      <c r="F4">
        <f>G2</f>
        <v>442.81983797457031</v>
      </c>
      <c r="G4" t="s">
        <v>150</v>
      </c>
      <c r="H4">
        <f>I2</f>
        <v>-443.40259599472807</v>
      </c>
      <c r="I4" t="s">
        <v>47</v>
      </c>
      <c r="J4">
        <f>B4*F4+D4*H4</f>
        <v>-146.64620694128681</v>
      </c>
    </row>
    <row r="5" spans="1:24" ht="17" thickBot="1" x14ac:dyDescent="0.25"/>
    <row r="6" spans="1:24" ht="17" thickBot="1" x14ac:dyDescent="0.25">
      <c r="A6" s="102"/>
      <c r="B6" s="102">
        <v>1</v>
      </c>
      <c r="C6" s="138">
        <v>0</v>
      </c>
      <c r="D6" s="29">
        <v>-1</v>
      </c>
      <c r="E6" s="19">
        <v>-2</v>
      </c>
      <c r="F6" s="19">
        <v>-3</v>
      </c>
      <c r="G6" s="19">
        <v>-4</v>
      </c>
      <c r="H6" s="19">
        <v>-5</v>
      </c>
      <c r="I6" s="19">
        <v>-6</v>
      </c>
      <c r="J6" s="19">
        <v>-7</v>
      </c>
      <c r="K6" s="19">
        <v>-8</v>
      </c>
      <c r="L6" s="19">
        <v>-9</v>
      </c>
      <c r="M6" s="233">
        <v>-10</v>
      </c>
      <c r="N6" s="103" t="s">
        <v>131</v>
      </c>
      <c r="R6" s="166" t="s">
        <v>48</v>
      </c>
      <c r="S6" s="148" t="s">
        <v>127</v>
      </c>
      <c r="T6" s="149" t="s">
        <v>132</v>
      </c>
      <c r="U6" s="241" t="s">
        <v>47</v>
      </c>
      <c r="V6" s="159" t="s">
        <v>46</v>
      </c>
      <c r="W6" s="152" t="s">
        <v>196</v>
      </c>
      <c r="X6" s="260" t="s">
        <v>250</v>
      </c>
    </row>
    <row r="7" spans="1:24" x14ac:dyDescent="0.2">
      <c r="A7" s="100">
        <v>1</v>
      </c>
      <c r="B7" s="95">
        <f>C7*B4</f>
        <v>0.33485542418995212</v>
      </c>
      <c r="C7" s="95">
        <v>1</v>
      </c>
      <c r="D7" s="22">
        <f>C7*D4</f>
        <v>0.66514457581004782</v>
      </c>
      <c r="E7" s="2"/>
      <c r="F7" s="2"/>
      <c r="G7" s="2"/>
      <c r="H7" s="2"/>
      <c r="I7" s="2"/>
      <c r="J7" s="2"/>
      <c r="K7" s="2"/>
      <c r="L7" s="2"/>
      <c r="M7" s="234"/>
      <c r="N7" s="96">
        <f>B7+D7</f>
        <v>1</v>
      </c>
      <c r="R7" s="265">
        <f>B7-D7</f>
        <v>-0.3302891516200957</v>
      </c>
      <c r="S7" s="266">
        <f>IF(Rules!B23=Rules!D23,SUM(C7)*B4*F4,SUM(C7)*B4*F4*POWER(O2,A7-1))</f>
        <v>148.2806246847006</v>
      </c>
      <c r="T7" s="252">
        <f>IF(Rules!B23=Rules!D23,SUM(C7)*D4*H4,SUM(C7)*D4*H4*POWER(O2,A7-1))</f>
        <v>-294.9268316259874</v>
      </c>
      <c r="U7" s="263">
        <f>S7+T7</f>
        <v>-146.64620694128681</v>
      </c>
      <c r="V7" s="280">
        <f>S7/B4</f>
        <v>442.81983797457025</v>
      </c>
      <c r="W7" s="57">
        <f>T7/D4</f>
        <v>-443.40259599472807</v>
      </c>
      <c r="X7" s="96">
        <f>S7/T7</f>
        <v>-0.50277088682369608</v>
      </c>
    </row>
    <row r="8" spans="1:24" x14ac:dyDescent="0.2">
      <c r="A8" s="98">
        <v>2</v>
      </c>
      <c r="B8" s="97">
        <f>C8*B4</f>
        <v>0.43080814605940487</v>
      </c>
      <c r="C8" s="97">
        <f>1/(1-B4*D4)</f>
        <v>1.286549701566196</v>
      </c>
      <c r="D8" s="128">
        <f>C8*D4</f>
        <v>0.85574155550679099</v>
      </c>
      <c r="E8" s="1">
        <f>D8*D4</f>
        <v>0.56919185394059502</v>
      </c>
      <c r="F8" s="1"/>
      <c r="G8" s="1"/>
      <c r="H8" s="1"/>
      <c r="I8" s="1"/>
      <c r="J8" s="1"/>
      <c r="K8" s="1"/>
      <c r="L8" s="1"/>
      <c r="M8" s="235"/>
      <c r="N8" s="97">
        <f>B8+E8</f>
        <v>0.99999999999999989</v>
      </c>
      <c r="R8" s="267">
        <f>B8-E8</f>
        <v>-0.13838370788119014</v>
      </c>
      <c r="S8" s="268">
        <f>IF(Rules!B23=Rules!D23,SUM(C8:D8)*B4*F4,SUM(C8:D8)*B4*F4*POWER(O2,A8-1))</f>
        <v>317.66028585535508</v>
      </c>
      <c r="T8" s="253">
        <f>IF(Rules!B23=Rules!D23,SUM(C8:D8)*D4*H4,SUM(C8:D8)*D4*H4*POWER(O2,A8-1))</f>
        <v>-631.8191728685897</v>
      </c>
      <c r="U8" s="264">
        <f>S8+T8+U7</f>
        <v>-460.80509395452145</v>
      </c>
      <c r="V8" s="93">
        <f>S8/B4</f>
        <v>948.64906735139868</v>
      </c>
      <c r="W8" s="9">
        <f>T8/D4</f>
        <v>-949.89750476297172</v>
      </c>
      <c r="X8" s="97">
        <f t="shared" ref="X8:X16" si="0">S8/T8</f>
        <v>-0.50277088682369619</v>
      </c>
    </row>
    <row r="9" spans="1:24" x14ac:dyDescent="0.2">
      <c r="A9" s="98">
        <v>3</v>
      </c>
      <c r="B9" s="97">
        <f>C9*B4</f>
        <v>0.46934653321337272</v>
      </c>
      <c r="C9" s="97">
        <f>1/(1-D4*B4/(1-D4*B4))</f>
        <v>1.4016393324037313</v>
      </c>
      <c r="D9" s="128">
        <f>C9*D4*C8</f>
        <v>1.1994410225706691</v>
      </c>
      <c r="E9" s="1">
        <f>D9*(D4)</f>
        <v>0.79780169016693769</v>
      </c>
      <c r="F9" s="1">
        <f>E9*D4</f>
        <v>0.53065346678662695</v>
      </c>
      <c r="G9" s="1"/>
      <c r="H9" s="1"/>
      <c r="I9" s="1"/>
      <c r="J9" s="1"/>
      <c r="K9" s="1"/>
      <c r="L9" s="1"/>
      <c r="M9" s="235"/>
      <c r="N9" s="97">
        <f>B9+F9</f>
        <v>0.99999999999999967</v>
      </c>
      <c r="R9" s="267">
        <f>B9-F9</f>
        <v>-6.130693357325423E-2</v>
      </c>
      <c r="S9" s="268">
        <f>IF(Rules!B23=Rules!D23,SUM(C9:E9)*B4*F4,SUM(C9:E9)*B4*F4*POWER(O2,A9-1))</f>
        <v>503.98835288317036</v>
      </c>
      <c r="T9" s="253">
        <f>IF(Rules!B23=Rules!D23,SUM(C9:E9)*D4*H4,SUM(C9:E9)*D4*H4*POWER(O2,A9-1))</f>
        <v>-1002.4215126439912</v>
      </c>
      <c r="U9" s="264">
        <f t="shared" ref="U9:U16" si="1">S9+T9+U8</f>
        <v>-959.23825371534224</v>
      </c>
      <c r="V9" s="93">
        <f>S9/B4</f>
        <v>1505.0923965241634</v>
      </c>
      <c r="W9" s="9">
        <f>T9/D4</f>
        <v>-1507.0731222955399</v>
      </c>
      <c r="X9" s="97">
        <f t="shared" si="0"/>
        <v>-0.50277088682369619</v>
      </c>
    </row>
    <row r="10" spans="1:24" x14ac:dyDescent="0.2">
      <c r="A10" s="98">
        <v>4</v>
      </c>
      <c r="B10" s="97">
        <f>C10*B4</f>
        <v>0.48683817149430514</v>
      </c>
      <c r="C10" s="97">
        <f>1/(1-D4*B4/(1-D4*B4/(1-D4*B4)))</f>
        <v>1.4538757216551415</v>
      </c>
      <c r="D10" s="128">
        <f>C10*D4*C9</f>
        <v>1.3554378662167743</v>
      </c>
      <c r="E10" s="1">
        <f>D10*D4*C8</f>
        <v>1.1599045080291484</v>
      </c>
      <c r="F10" s="1">
        <f>E10*D4</f>
        <v>0.77150419197321007</v>
      </c>
      <c r="G10" s="1">
        <f>F10*D4</f>
        <v>0.51316182850569447</v>
      </c>
      <c r="H10" s="1"/>
      <c r="I10" s="1"/>
      <c r="J10" s="1"/>
      <c r="K10" s="1"/>
      <c r="L10" s="1"/>
      <c r="M10" s="235"/>
      <c r="N10" s="97">
        <f>B10+G10</f>
        <v>0.99999999999999956</v>
      </c>
      <c r="R10" s="267">
        <f>B10-G10</f>
        <v>-2.6323657011389334E-2</v>
      </c>
      <c r="S10" s="268">
        <f>IF(Rules!B23=Rules!D23,SUM(C10:F10)*B4*F4,SUM(C10:F10)*B4*F4*POWER(O2,A10-1))</f>
        <v>702.95726230268042</v>
      </c>
      <c r="T10" s="253">
        <f>IF(Rules!B23=Rules!D23,SUM(C10:F10)*D4*H4,SUM(C10:F10)*D4*H4*POWER(O2,A10-1))</f>
        <v>-1398.1662039814621</v>
      </c>
      <c r="U10" s="264">
        <f t="shared" si="1"/>
        <v>-1654.4471953941238</v>
      </c>
      <c r="V10" s="93">
        <f>S10/B4</f>
        <v>2099.2858753989203</v>
      </c>
      <c r="W10" s="9">
        <f>T10/D4</f>
        <v>-2102.0485693335199</v>
      </c>
      <c r="X10" s="97">
        <f t="shared" si="0"/>
        <v>-0.50277088682369608</v>
      </c>
    </row>
    <row r="11" spans="1:24" x14ac:dyDescent="0.2">
      <c r="A11" s="98">
        <v>5</v>
      </c>
      <c r="B11" s="97">
        <f>C11*B4</f>
        <v>0.49521476441014656</v>
      </c>
      <c r="C11" s="97">
        <f>1/(1-D4*B4/(1-D4*B4/(1-D4*B4/(1-D4*B4))))</f>
        <v>1.4788912725786638</v>
      </c>
      <c r="D11" s="128">
        <f>C11*D4*C10</f>
        <v>1.4301433931887124</v>
      </c>
      <c r="E11" s="1">
        <f>D11*D4*C9</f>
        <v>1.3333123872795023</v>
      </c>
      <c r="F11" s="1">
        <f>E11*D4*C8</f>
        <v>1.1409708162670344</v>
      </c>
      <c r="G11" s="1">
        <f>F11*D4</f>
        <v>0.75891054959758064</v>
      </c>
      <c r="H11" s="1">
        <f>G11*D4</f>
        <v>0.504785235589853</v>
      </c>
      <c r="I11" s="1"/>
      <c r="J11" s="1"/>
      <c r="K11" s="1"/>
      <c r="L11" s="1"/>
      <c r="M11" s="235"/>
      <c r="N11" s="97">
        <f>B11+H11</f>
        <v>0.99999999999999956</v>
      </c>
      <c r="R11" s="267">
        <f>B11-H11</f>
        <v>-9.5704711797064412E-3</v>
      </c>
      <c r="S11" s="268">
        <f>IF(Rules!B23=Rules!D23,SUM(C11:G11)*B4*F4,SUM(C11:G11)*B4*F4*POWER(O2,A11-1))</f>
        <v>910.77346691231719</v>
      </c>
      <c r="T11" s="253">
        <f>IF(Rules!B23=Rules!D23,SUM(C11:G11)*D4*H4,SUM(C11:G11)*D4*H4*POWER(O2,A11-1))</f>
        <v>-1811.5079667126649</v>
      </c>
      <c r="U11" s="264">
        <f t="shared" si="1"/>
        <v>-2555.1816951944716</v>
      </c>
      <c r="V11" s="93">
        <f>S11/B4</f>
        <v>2719.9005932651885</v>
      </c>
      <c r="W11" s="9">
        <f>T11/D4</f>
        <v>-2723.4800261379505</v>
      </c>
      <c r="X11" s="97">
        <f t="shared" si="0"/>
        <v>-0.50277088682369619</v>
      </c>
    </row>
    <row r="12" spans="1:24" x14ac:dyDescent="0.2">
      <c r="A12" s="98">
        <v>6</v>
      </c>
      <c r="B12" s="97">
        <f>C12*B4</f>
        <v>0.49932916566561319</v>
      </c>
      <c r="C12" s="97">
        <f>1/(1-D4*B4/(1-D4*B4/(1-D4*B4/(1-D4*B4/(1-D4*B4)))))</f>
        <v>1.4911783701086494</v>
      </c>
      <c r="D12" s="128">
        <f>C12*D4*C11</f>
        <v>1.466837132164897</v>
      </c>
      <c r="E12" s="1">
        <f>D12*D4*C10</f>
        <v>1.4184865867736887</v>
      </c>
      <c r="F12" s="1">
        <f>E12*D4*C9</f>
        <v>1.3224448305972194</v>
      </c>
      <c r="G12" s="1">
        <f>F12*D4*C8</f>
        <v>1.1316709964071794</v>
      </c>
      <c r="H12" s="1">
        <f>G12*D4</f>
        <v>0.75272482486178749</v>
      </c>
      <c r="I12" s="1">
        <f>H12*D4</f>
        <v>0.50067083433438619</v>
      </c>
      <c r="J12" s="1"/>
      <c r="K12" s="1"/>
      <c r="L12" s="1"/>
      <c r="M12" s="235"/>
      <c r="N12" s="97">
        <f>B12+I12</f>
        <v>0.99999999999999933</v>
      </c>
      <c r="R12" s="267">
        <f>B12-I12</f>
        <v>-1.3416686687729995E-3</v>
      </c>
      <c r="S12" s="268">
        <f>IF(Rules!B23=Rules!D23,SUM(C12:H12)*B4*F4,SUM(C12:H12)*B4*F4*POWER(O2,A12-1))</f>
        <v>1124.4627988208319</v>
      </c>
      <c r="T12" s="253">
        <f>IF(Rules!B23=Rules!D23,SUM(C12:H12)*D4*H4,SUM(C12:H12)*D4*H4*POWER(O2,A12-1))</f>
        <v>-2236.5312477115267</v>
      </c>
      <c r="U12" s="264">
        <f t="shared" si="1"/>
        <v>-3667.2501440851665</v>
      </c>
      <c r="V12" s="93">
        <f>S12/B4</f>
        <v>3358.0546038369152</v>
      </c>
      <c r="W12" s="9">
        <f>T12/D4</f>
        <v>-3362.4738576387881</v>
      </c>
      <c r="X12" s="97">
        <f t="shared" si="0"/>
        <v>-0.50277088682369619</v>
      </c>
    </row>
    <row r="13" spans="1:24" x14ac:dyDescent="0.2">
      <c r="A13" s="98">
        <v>7</v>
      </c>
      <c r="B13" s="97">
        <f>C13*B4</f>
        <v>0.50137521052093437</v>
      </c>
      <c r="C13" s="97">
        <f>1/(1-D4*B4/(1-D4*B4/(1-D4*B4/(1-D4*B4/(1-D4*B4/(1-D4*B4))))))</f>
        <v>1.4972886036826485</v>
      </c>
      <c r="D13" s="128">
        <f>C13*D4*C12</f>
        <v>1.4850845103842591</v>
      </c>
      <c r="E13" s="1">
        <f>D13*D4*C11</f>
        <v>1.46084274550994</v>
      </c>
      <c r="F13" s="1">
        <f>E13*D4*C10</f>
        <v>1.4126897897881623</v>
      </c>
      <c r="G13" s="1">
        <f>F13*D4*C9</f>
        <v>1.3170405185092449</v>
      </c>
      <c r="H13" s="1">
        <f>G13*D4*C8</f>
        <v>1.1270463019745718</v>
      </c>
      <c r="I13" s="1">
        <f>H13*D4</f>
        <v>0.74964873444515956</v>
      </c>
      <c r="J13" s="1">
        <f>I13*D4</f>
        <v>0.49862478947906486</v>
      </c>
      <c r="K13" s="1"/>
      <c r="L13" s="1"/>
      <c r="M13" s="235"/>
      <c r="N13" s="97">
        <f>B13+J13</f>
        <v>0.99999999999999922</v>
      </c>
      <c r="R13" s="267">
        <f>B13-J13</f>
        <v>2.7504210418695108E-3</v>
      </c>
      <c r="S13" s="268">
        <f>IF(Rules!B23=Rules!D23,SUM(C13:I13)*B4*F4,SUM(C13:I13)*B4*F4*POWER(O2,A13-1))</f>
        <v>1341.8864509451184</v>
      </c>
      <c r="T13" s="253">
        <f>IF(Rules!B23=Rules!D23,SUM(C13:I13)*D4*H4,SUM(C13:I13)*D4*H4*POWER(O2,A13-1))</f>
        <v>-2668.9820077344102</v>
      </c>
      <c r="U13" s="264">
        <f t="shared" si="1"/>
        <v>-4994.3457008744581</v>
      </c>
      <c r="V13" s="93">
        <f>S13/B4</f>
        <v>4007.3606518134579</v>
      </c>
      <c r="W13" s="9">
        <f>T13/D4</f>
        <v>-4012.6344028048106</v>
      </c>
      <c r="X13" s="97">
        <f t="shared" si="0"/>
        <v>-0.50277088682369608</v>
      </c>
    </row>
    <row r="14" spans="1:24" x14ac:dyDescent="0.2">
      <c r="A14" s="98">
        <v>8</v>
      </c>
      <c r="B14" s="97">
        <f>C14*B4</f>
        <v>0.50239894053964007</v>
      </c>
      <c r="C14" s="97">
        <f>1/(1-D4*B4/(1-D4*B4/(1-D4*B4/(1-D4*B4/(1-D4*B4/(1-D4*B4/(1-D4*B4)))))))</f>
        <v>1.500345833593683</v>
      </c>
      <c r="D14" s="128">
        <f>C14*D4*C13</f>
        <v>1.4942145100503252</v>
      </c>
      <c r="E14" s="1">
        <f>D14*D4*C12</f>
        <v>1.482035473060656</v>
      </c>
      <c r="F14" s="1">
        <f>E14*D4*C11</f>
        <v>1.4578434791221826</v>
      </c>
      <c r="G14" s="1">
        <f>F14*D4*C10</f>
        <v>1.4097893865682656</v>
      </c>
      <c r="H14" s="1">
        <f>G14*D4*C9</f>
        <v>1.3143364934725867</v>
      </c>
      <c r="I14" s="1">
        <f>H14*D4*C8</f>
        <v>1.1247323553835726</v>
      </c>
      <c r="J14" s="1">
        <f>I14*D4</f>
        <v>0.74810962542144233</v>
      </c>
      <c r="K14" s="1">
        <f>J14*D4</f>
        <v>0.49760105946035904</v>
      </c>
      <c r="L14" s="1"/>
      <c r="M14" s="235"/>
      <c r="N14" s="97">
        <f>B14+K14</f>
        <v>0.99999999999999911</v>
      </c>
      <c r="R14" s="267">
        <f>B14-K14</f>
        <v>4.79788107928103E-3</v>
      </c>
      <c r="S14" s="268">
        <f>IF(Rules!B23=Rules!D23,SUM(C14:J14)*B4*F4,SUM(C14:J14)*B4*F4*POWER(O2,A14-1))</f>
        <v>1561.6036320003566</v>
      </c>
      <c r="T14" s="253">
        <f>IF(Rules!B23=Rules!D23,SUM(C14:J14)*D4*H4,SUM(C14:J14)*D4*H4*POWER(O2,A14-1))</f>
        <v>-3105.9945452807324</v>
      </c>
      <c r="U14" s="264">
        <f t="shared" si="1"/>
        <v>-6538.7366141548337</v>
      </c>
      <c r="V14" s="93">
        <f>S14/B4</f>
        <v>4663.5160107620413</v>
      </c>
      <c r="W14" s="9">
        <f>T14/D4</f>
        <v>-4669.653272746139</v>
      </c>
      <c r="X14" s="97">
        <f t="shared" si="0"/>
        <v>-0.50277088682369608</v>
      </c>
    </row>
    <row r="15" spans="1:24" x14ac:dyDescent="0.2">
      <c r="A15" s="98">
        <v>9</v>
      </c>
      <c r="B15" s="97">
        <f>C15*B4</f>
        <v>0.50291273036283979</v>
      </c>
      <c r="C15" s="97">
        <f>1/(1-D4*B4/(1-D4*B4/(1-D4*B4/(1-D4*B4/(1-D4*B4/(1-D4*B4/(1-D4*B4/(1-D4*B4))))))))</f>
        <v>1.5018801967429216</v>
      </c>
      <c r="D15" s="128">
        <f>C15*D4*C14</f>
        <v>1.4987966760789933</v>
      </c>
      <c r="E15" s="1">
        <f>D15*D4*C13</f>
        <v>1.4926716833333287</v>
      </c>
      <c r="F15" s="1">
        <f>E15*D4*C12</f>
        <v>1.4805052216088095</v>
      </c>
      <c r="G15" s="1">
        <f>F15*D4*C11</f>
        <v>1.4563382067174104</v>
      </c>
      <c r="H15" s="1">
        <f>G15*D4*C10</f>
        <v>1.40833373162963</v>
      </c>
      <c r="I15" s="1">
        <f>H15*D4*C9</f>
        <v>1.3129793968551908</v>
      </c>
      <c r="J15" s="1">
        <f>I15*D4*C8</f>
        <v>1.1235710314132292</v>
      </c>
      <c r="K15" s="1">
        <f>J15*D4</f>
        <v>0.74733717708181024</v>
      </c>
      <c r="L15" s="1">
        <f>K15*D4</f>
        <v>0.49708726963715927</v>
      </c>
      <c r="M15" s="235"/>
      <c r="N15" s="97">
        <f>B15+L15</f>
        <v>0.99999999999999911</v>
      </c>
      <c r="R15" s="267">
        <f>B15-L15</f>
        <v>5.8254607256805202E-3</v>
      </c>
      <c r="S15" s="268">
        <f>IF(Rules!B23=Rules!D23,SUM(C15:K15)*B4*F4,SUM(C15:K15)*B4*F4*POWER(O2,A15-1))</f>
        <v>1782.6909575239517</v>
      </c>
      <c r="T15" s="253">
        <f>IF(Rules!B23=Rules!D23,SUM(C15:K15)*D4*H4,SUM(C15:K15)*D4*H4*POWER(O2,A15-1))</f>
        <v>-3545.7322693966521</v>
      </c>
      <c r="U15" s="264">
        <f t="shared" si="1"/>
        <v>-8301.7779260275347</v>
      </c>
      <c r="V15" s="93">
        <f>S15/B4</f>
        <v>5323.7631190728198</v>
      </c>
      <c r="W15" s="9">
        <f>T15/D4</f>
        <v>-5330.7692768575525</v>
      </c>
      <c r="X15" s="97">
        <f t="shared" si="0"/>
        <v>-0.50277088682369619</v>
      </c>
    </row>
    <row r="16" spans="1:24" ht="17" thickBot="1" x14ac:dyDescent="0.25">
      <c r="A16" s="99">
        <v>10</v>
      </c>
      <c r="B16" s="129">
        <f>C16*B4</f>
        <v>0.50317098756071921</v>
      </c>
      <c r="C16" s="129">
        <f>1/(1-D4*B4/(1-D4*B4/(1-D4*B4/(1-D4*B4/(1-D4*B4/(1-D4*B4/(1-D4*B4/(1-D4*B4/(1-D4*B4)))))))))</f>
        <v>1.5026514465994953</v>
      </c>
      <c r="D16" s="137">
        <f>C16*D4*C15</f>
        <v>1.5010999084618626</v>
      </c>
      <c r="E16" s="109">
        <f>D16*D4*C14</f>
        <v>1.498017989813224</v>
      </c>
      <c r="F16" s="109">
        <f>E16*D4*C13</f>
        <v>1.4918961792521779</v>
      </c>
      <c r="G16" s="109">
        <f>F16*D4*C12</f>
        <v>1.4797360385028777</v>
      </c>
      <c r="H16" s="109">
        <f>G16*D4*C11</f>
        <v>1.455581579365625</v>
      </c>
      <c r="I16" s="109">
        <f>H16*D4*C10</f>
        <v>1.4076020445689748</v>
      </c>
      <c r="J16" s="109">
        <f>I16*D4*C9</f>
        <v>1.3122972502772812</v>
      </c>
      <c r="K16" s="109">
        <f>J16*D4*C8</f>
        <v>1.1229872902395652</v>
      </c>
      <c r="L16" s="109">
        <f>K16*D4</f>
        <v>0.74694890480647069</v>
      </c>
      <c r="M16" s="237">
        <f>L16*D4</f>
        <v>0.49682901243927974</v>
      </c>
      <c r="N16" s="129">
        <f>B16+M16</f>
        <v>0.99999999999999889</v>
      </c>
      <c r="R16" s="269">
        <f>B16-M16</f>
        <v>6.3419751214394693E-3</v>
      </c>
      <c r="S16" s="270">
        <f>IF(Rules!B23=Rules!D23,SUM(C16:L16)*B4*F4,SUM(C16:L16)*B4*F4*POWER(O2,A16-1))</f>
        <v>2004.5788717354562</v>
      </c>
      <c r="T16" s="254">
        <f>IF(Rules!B23=Rules!D23,SUM(C16:L16)*D4*H4,SUM(C16:L16)*D4*H4*POWER(O2,A16-1))</f>
        <v>-3987.0623464289624</v>
      </c>
      <c r="U16" s="264">
        <f t="shared" si="1"/>
        <v>-10284.261400721041</v>
      </c>
      <c r="V16" s="94">
        <f>S16/B4</f>
        <v>5986.4010761800491</v>
      </c>
      <c r="W16" s="10">
        <f>T16/D4</f>
        <v>-5994.2792761608398</v>
      </c>
      <c r="X16" s="129">
        <f t="shared" si="0"/>
        <v>-0.50277088682369608</v>
      </c>
    </row>
    <row r="18" spans="1:7" x14ac:dyDescent="0.2">
      <c r="A18" s="436" t="s">
        <v>183</v>
      </c>
      <c r="B18" s="436"/>
      <c r="C18" s="436"/>
      <c r="D18" s="436"/>
      <c r="E18" s="436"/>
      <c r="F18" s="436"/>
    </row>
    <row r="19" spans="1:7" ht="17" thickBot="1" x14ac:dyDescent="0.25"/>
    <row r="20" spans="1:7" ht="17" thickBot="1" x14ac:dyDescent="0.25">
      <c r="A20" s="29" t="s">
        <v>130</v>
      </c>
      <c r="B20" s="19" t="s">
        <v>135</v>
      </c>
      <c r="C20" s="19" t="s">
        <v>134</v>
      </c>
      <c r="D20" s="19" t="s">
        <v>133</v>
      </c>
      <c r="E20" s="151" t="s">
        <v>146</v>
      </c>
      <c r="F20" s="152" t="s">
        <v>147</v>
      </c>
      <c r="G20" s="150" t="s">
        <v>46</v>
      </c>
    </row>
    <row r="21" spans="1:7" x14ac:dyDescent="0.2">
      <c r="A21" s="95">
        <v>1</v>
      </c>
      <c r="B21" s="107">
        <v>1</v>
      </c>
      <c r="C21" s="108">
        <f t="shared" ref="C21:C30" si="2">B21*$O$2</f>
        <v>6</v>
      </c>
      <c r="D21" s="57">
        <f>SUM($C$21:C21)</f>
        <v>6</v>
      </c>
      <c r="E21" s="57">
        <f t="shared" ref="E21:E30" si="3">D21/R7</f>
        <v>-18.165900910064718</v>
      </c>
      <c r="F21" s="8">
        <f t="shared" ref="F21:F30" si="4">U7/E21</f>
        <v>8.072608546490434</v>
      </c>
      <c r="G21" s="256">
        <f>E21*U7</f>
        <v>2663.9604641322608</v>
      </c>
    </row>
    <row r="22" spans="1:7" x14ac:dyDescent="0.2">
      <c r="A22" s="97">
        <v>2</v>
      </c>
      <c r="B22" s="93">
        <f>C21</f>
        <v>6</v>
      </c>
      <c r="C22" s="1">
        <f t="shared" si="2"/>
        <v>36</v>
      </c>
      <c r="D22" s="9">
        <f>SUM($C$21:C22)</f>
        <v>42</v>
      </c>
      <c r="E22" s="9">
        <f t="shared" si="3"/>
        <v>-303.50393585391754</v>
      </c>
      <c r="F22" s="9">
        <f t="shared" si="4"/>
        <v>1.5182837502849258</v>
      </c>
      <c r="G22" s="257">
        <f t="shared" ref="G22:G30" si="5">E22*U8</f>
        <v>139856.15967673154</v>
      </c>
    </row>
    <row r="23" spans="1:7" x14ac:dyDescent="0.2">
      <c r="A23" s="97">
        <v>3</v>
      </c>
      <c r="B23" s="93">
        <f t="shared" ref="B23:B30" si="6">C22</f>
        <v>36</v>
      </c>
      <c r="C23" s="1">
        <f t="shared" si="2"/>
        <v>216</v>
      </c>
      <c r="D23" s="9">
        <f>SUM($C$21:C23)</f>
        <v>258</v>
      </c>
      <c r="E23" s="9">
        <f t="shared" si="3"/>
        <v>-4208.33313562685</v>
      </c>
      <c r="F23" s="9">
        <f t="shared" si="4"/>
        <v>0.22793781357151505</v>
      </c>
      <c r="G23" s="257">
        <f t="shared" si="5"/>
        <v>4036794.1280711102</v>
      </c>
    </row>
    <row r="24" spans="1:7" x14ac:dyDescent="0.2">
      <c r="A24" s="97">
        <v>4</v>
      </c>
      <c r="B24" s="93">
        <f t="shared" si="6"/>
        <v>216</v>
      </c>
      <c r="C24" s="1">
        <f t="shared" si="2"/>
        <v>1296</v>
      </c>
      <c r="D24" s="9">
        <f>SUM($C$21:C24)</f>
        <v>1554</v>
      </c>
      <c r="E24" s="9">
        <f t="shared" si="3"/>
        <v>-59034.350710755651</v>
      </c>
      <c r="F24" s="9">
        <f t="shared" si="4"/>
        <v>2.8025161206570108E-2</v>
      </c>
      <c r="G24" s="257">
        <f t="shared" si="5"/>
        <v>97669215.965322793</v>
      </c>
    </row>
    <row r="25" spans="1:7" x14ac:dyDescent="0.2">
      <c r="A25" s="97">
        <v>5</v>
      </c>
      <c r="B25" s="93">
        <f t="shared" si="6"/>
        <v>1296</v>
      </c>
      <c r="C25" s="1">
        <f t="shared" si="2"/>
        <v>7776</v>
      </c>
      <c r="D25" s="9">
        <f>SUM($C$21:C25)</f>
        <v>9330</v>
      </c>
      <c r="E25" s="9">
        <f t="shared" si="3"/>
        <v>-974873.63211370981</v>
      </c>
      <c r="F25" s="9">
        <f t="shared" si="4"/>
        <v>2.6210388823978714E-3</v>
      </c>
      <c r="G25" s="257">
        <f t="shared" si="5"/>
        <v>2490979259.9047008</v>
      </c>
    </row>
    <row r="26" spans="1:7" x14ac:dyDescent="0.2">
      <c r="A26" s="97">
        <v>6</v>
      </c>
      <c r="B26" s="93">
        <f t="shared" si="6"/>
        <v>7776</v>
      </c>
      <c r="C26" s="1">
        <f t="shared" si="2"/>
        <v>46656</v>
      </c>
      <c r="D26" s="9">
        <f>SUM($C$21:C26)</f>
        <v>55986</v>
      </c>
      <c r="E26" s="9">
        <f t="shared" si="3"/>
        <v>-41728633.382488579</v>
      </c>
      <c r="F26" s="9">
        <f t="shared" si="4"/>
        <v>8.7883303305689563E-5</v>
      </c>
      <c r="G26" s="257">
        <f t="shared" si="5"/>
        <v>153029336784.40833</v>
      </c>
    </row>
    <row r="27" spans="1:7" x14ac:dyDescent="0.2">
      <c r="A27" s="97">
        <v>7</v>
      </c>
      <c r="B27" s="93">
        <f t="shared" si="6"/>
        <v>46656</v>
      </c>
      <c r="C27" s="1">
        <f t="shared" si="2"/>
        <v>279936</v>
      </c>
      <c r="D27" s="9">
        <f>SUM($C$21:C27)</f>
        <v>335922</v>
      </c>
      <c r="E27" s="9">
        <f t="shared" si="3"/>
        <v>122134754.96524988</v>
      </c>
      <c r="F27" s="9">
        <f t="shared" si="4"/>
        <v>-4.0892092527597598E-5</v>
      </c>
      <c r="G27" s="257">
        <f t="shared" si="5"/>
        <v>-609983188388.05115</v>
      </c>
    </row>
    <row r="28" spans="1:7" x14ac:dyDescent="0.2">
      <c r="A28" s="97">
        <v>8</v>
      </c>
      <c r="B28" s="93">
        <f t="shared" si="6"/>
        <v>279936</v>
      </c>
      <c r="C28" s="1">
        <f t="shared" si="2"/>
        <v>1679616</v>
      </c>
      <c r="D28" s="9">
        <f>SUM($C$21:C28)</f>
        <v>2015538</v>
      </c>
      <c r="E28" s="9">
        <f t="shared" si="3"/>
        <v>420089194.93728501</v>
      </c>
      <c r="F28" s="9">
        <f t="shared" si="4"/>
        <v>-1.5565114963575769E-5</v>
      </c>
      <c r="G28" s="257">
        <f t="shared" si="5"/>
        <v>-2746852600147.2529</v>
      </c>
    </row>
    <row r="29" spans="1:7" x14ac:dyDescent="0.2">
      <c r="A29" s="97">
        <v>9</v>
      </c>
      <c r="B29" s="93">
        <f t="shared" si="6"/>
        <v>1679616</v>
      </c>
      <c r="C29" s="1">
        <f t="shared" si="2"/>
        <v>10077696</v>
      </c>
      <c r="D29" s="9">
        <f>SUM($C$21:C29)</f>
        <v>12093234</v>
      </c>
      <c r="E29" s="9">
        <f t="shared" si="3"/>
        <v>2075927479.2960327</v>
      </c>
      <c r="F29" s="9">
        <f t="shared" si="4"/>
        <v>-3.9990693359108812E-6</v>
      </c>
      <c r="G29" s="257">
        <f t="shared" si="5"/>
        <v>-17233888923653.785</v>
      </c>
    </row>
    <row r="30" spans="1:7" ht="17" thickBot="1" x14ac:dyDescent="0.25">
      <c r="A30" s="129">
        <v>10</v>
      </c>
      <c r="B30" s="94">
        <f t="shared" si="6"/>
        <v>10077696</v>
      </c>
      <c r="C30" s="109">
        <f t="shared" si="2"/>
        <v>60466176</v>
      </c>
      <c r="D30" s="10">
        <f>SUM($C$21:C30)</f>
        <v>72559410</v>
      </c>
      <c r="E30" s="10">
        <f t="shared" si="3"/>
        <v>11441137596.820284</v>
      </c>
      <c r="F30" s="10">
        <f t="shared" si="4"/>
        <v>-8.9888451333539066E-7</v>
      </c>
      <c r="G30" s="258">
        <f t="shared" si="5"/>
        <v>-117663649767317.14</v>
      </c>
    </row>
    <row r="31" spans="1:7" ht="17" thickBot="1" x14ac:dyDescent="0.25">
      <c r="A31" s="481" t="s">
        <v>249</v>
      </c>
      <c r="B31" s="481"/>
      <c r="C31" s="481"/>
      <c r="D31" s="481"/>
      <c r="E31" s="481"/>
      <c r="F31" s="481"/>
      <c r="G31" s="481"/>
    </row>
    <row r="32" spans="1:7" ht="17" thickBot="1" x14ac:dyDescent="0.25">
      <c r="A32" s="115" t="s">
        <v>130</v>
      </c>
      <c r="B32" s="116" t="s">
        <v>135</v>
      </c>
      <c r="C32" s="116" t="s">
        <v>134</v>
      </c>
      <c r="D32" s="154" t="s">
        <v>133</v>
      </c>
      <c r="E32" s="363" t="s">
        <v>251</v>
      </c>
      <c r="F32" s="152" t="s">
        <v>252</v>
      </c>
      <c r="G32" s="260" t="s">
        <v>253</v>
      </c>
    </row>
    <row r="33" spans="1:7" x14ac:dyDescent="0.2">
      <c r="A33" s="95">
        <v>1</v>
      </c>
      <c r="B33" s="107">
        <v>1</v>
      </c>
      <c r="C33" s="108">
        <f t="shared" ref="C33:C42" si="7">B33*$O$2</f>
        <v>6</v>
      </c>
      <c r="D33" s="57">
        <f>SUM($C$33:C33)</f>
        <v>6</v>
      </c>
      <c r="E33" s="96">
        <f>D33/(B7-((1-B7)/-X7))</f>
        <v>-6.0722463989805693</v>
      </c>
      <c r="F33" s="8">
        <f t="shared" ref="F33:F42" si="8">U7/E33</f>
        <v>24.150239846312282</v>
      </c>
      <c r="G33" s="259">
        <f>(B7-((1-B7)/-X7))</f>
        <v>-0.98810219575531422</v>
      </c>
    </row>
    <row r="34" spans="1:7" x14ac:dyDescent="0.2">
      <c r="A34" s="97">
        <v>2</v>
      </c>
      <c r="B34" s="93">
        <f>C33</f>
        <v>6</v>
      </c>
      <c r="C34" s="1">
        <f t="shared" si="7"/>
        <v>36</v>
      </c>
      <c r="D34" s="9">
        <f>SUM($C$33:C34)</f>
        <v>42</v>
      </c>
      <c r="E34" s="96">
        <f>D34/(B8-((1-B8)/-X8))</f>
        <v>-59.888635755525769</v>
      </c>
      <c r="F34" s="9">
        <f t="shared" si="8"/>
        <v>7.6943661871944409</v>
      </c>
      <c r="G34" s="259">
        <f t="shared" ref="G34:G42" si="9">(B8-((1-B8)/-X8))</f>
        <v>-0.70130166550211936</v>
      </c>
    </row>
    <row r="35" spans="1:7" x14ac:dyDescent="0.2">
      <c r="A35" s="97">
        <v>3</v>
      </c>
      <c r="B35" s="93">
        <f t="shared" ref="B35:B42" si="10">C34</f>
        <v>36</v>
      </c>
      <c r="C35" s="1">
        <f t="shared" si="7"/>
        <v>216</v>
      </c>
      <c r="D35" s="9">
        <f>SUM($C$33:C35)</f>
        <v>258</v>
      </c>
      <c r="E35" s="96">
        <f t="shared" ref="E35:E42" si="11">D35/(B9-((1-B9)/-X9))</f>
        <v>-440.18943760734891</v>
      </c>
      <c r="F35" s="9">
        <f t="shared" si="8"/>
        <v>2.1791487295317324</v>
      </c>
      <c r="G35" s="259">
        <f t="shared" si="9"/>
        <v>-0.58611129199819023</v>
      </c>
    </row>
    <row r="36" spans="1:7" x14ac:dyDescent="0.2">
      <c r="A36" s="97">
        <v>4</v>
      </c>
      <c r="B36" s="93">
        <f t="shared" si="10"/>
        <v>216</v>
      </c>
      <c r="C36" s="1">
        <f t="shared" si="7"/>
        <v>1296</v>
      </c>
      <c r="D36" s="9">
        <f>SUM($C$33:C36)</f>
        <v>1554</v>
      </c>
      <c r="E36" s="96">
        <f t="shared" si="11"/>
        <v>-2911.0435767890231</v>
      </c>
      <c r="F36" s="9">
        <f t="shared" si="8"/>
        <v>0.56833474036106102</v>
      </c>
      <c r="G36" s="259">
        <f t="shared" si="9"/>
        <v>-0.53382917809636954</v>
      </c>
    </row>
    <row r="37" spans="1:7" x14ac:dyDescent="0.2">
      <c r="A37" s="97">
        <v>5</v>
      </c>
      <c r="B37" s="93">
        <f t="shared" si="10"/>
        <v>1296</v>
      </c>
      <c r="C37" s="1">
        <f t="shared" si="7"/>
        <v>7776</v>
      </c>
      <c r="D37" s="9">
        <f>SUM($C$33:C37)</f>
        <v>9330</v>
      </c>
      <c r="E37" s="96">
        <f t="shared" si="11"/>
        <v>-18337.562207083734</v>
      </c>
      <c r="F37" s="9">
        <f t="shared" si="8"/>
        <v>0.13934140570808337</v>
      </c>
      <c r="G37" s="259">
        <f t="shared" si="9"/>
        <v>-0.50879173003682321</v>
      </c>
    </row>
    <row r="38" spans="1:7" x14ac:dyDescent="0.2">
      <c r="A38" s="97">
        <v>6</v>
      </c>
      <c r="B38" s="93">
        <f t="shared" si="10"/>
        <v>7776</v>
      </c>
      <c r="C38" s="1">
        <f t="shared" si="7"/>
        <v>46656</v>
      </c>
      <c r="D38" s="9">
        <f>SUM($C$33:C38)</f>
        <v>55986</v>
      </c>
      <c r="E38" s="96">
        <f t="shared" si="11"/>
        <v>-112762.71990743111</v>
      </c>
      <c r="F38" s="9">
        <f t="shared" si="8"/>
        <v>3.252183121421403E-2</v>
      </c>
      <c r="G38" s="259">
        <f t="shared" si="9"/>
        <v>-0.49649387710725573</v>
      </c>
    </row>
    <row r="39" spans="1:7" x14ac:dyDescent="0.2">
      <c r="A39" s="97">
        <v>7</v>
      </c>
      <c r="B39" s="93">
        <f t="shared" si="10"/>
        <v>46656</v>
      </c>
      <c r="C39" s="1">
        <f t="shared" si="7"/>
        <v>279936</v>
      </c>
      <c r="D39" s="9">
        <f>SUM($C$33:C39)</f>
        <v>335922</v>
      </c>
      <c r="E39" s="96">
        <f t="shared" si="11"/>
        <v>-685026.24081884138</v>
      </c>
      <c r="F39" s="9">
        <f t="shared" si="8"/>
        <v>7.2907363299024889E-3</v>
      </c>
      <c r="G39" s="259">
        <f t="shared" si="9"/>
        <v>-0.49037829499561647</v>
      </c>
    </row>
    <row r="40" spans="1:7" x14ac:dyDescent="0.2">
      <c r="A40" s="97">
        <v>8</v>
      </c>
      <c r="B40" s="93">
        <f t="shared" si="10"/>
        <v>279936</v>
      </c>
      <c r="C40" s="1">
        <f t="shared" si="7"/>
        <v>1679616</v>
      </c>
      <c r="D40" s="9">
        <f>SUM($C$33:C40)</f>
        <v>2015538</v>
      </c>
      <c r="E40" s="96">
        <f>D40/(B14-((1-B14)/-X14))</f>
        <v>-4135977.7214160995</v>
      </c>
      <c r="F40" s="9">
        <f t="shared" si="8"/>
        <v>1.5809409659769793E-3</v>
      </c>
      <c r="G40" s="259">
        <f t="shared" si="9"/>
        <v>-0.48731838896605773</v>
      </c>
    </row>
    <row r="41" spans="1:7" x14ac:dyDescent="0.2">
      <c r="A41" s="97">
        <v>9</v>
      </c>
      <c r="B41" s="93">
        <f t="shared" si="10"/>
        <v>1679616</v>
      </c>
      <c r="C41" s="1">
        <f t="shared" si="7"/>
        <v>10077696</v>
      </c>
      <c r="D41" s="9">
        <f>SUM($C$33:C41)</f>
        <v>12093234</v>
      </c>
      <c r="E41" s="96">
        <f t="shared" si="11"/>
        <v>-24894329.151751272</v>
      </c>
      <c r="F41" s="9">
        <f t="shared" si="8"/>
        <v>3.334806845133852E-4</v>
      </c>
      <c r="G41" s="259">
        <f t="shared" si="9"/>
        <v>-0.48578268272592762</v>
      </c>
    </row>
    <row r="42" spans="1:7" ht="17" thickBot="1" x14ac:dyDescent="0.25">
      <c r="A42" s="129">
        <v>10</v>
      </c>
      <c r="B42" s="94">
        <f t="shared" si="10"/>
        <v>10077696</v>
      </c>
      <c r="C42" s="109">
        <f t="shared" si="7"/>
        <v>60466176</v>
      </c>
      <c r="D42" s="10">
        <f>SUM($C$33:C42)</f>
        <v>72559410</v>
      </c>
      <c r="E42" s="364">
        <f t="shared" si="11"/>
        <v>-149603712.57474208</v>
      </c>
      <c r="F42" s="10">
        <f t="shared" si="8"/>
        <v>6.8743356857424377E-5</v>
      </c>
      <c r="G42" s="259">
        <f t="shared" si="9"/>
        <v>-0.48501075776277469</v>
      </c>
    </row>
    <row r="43" spans="1:7" ht="17" thickBot="1" x14ac:dyDescent="0.25"/>
    <row r="44" spans="1:7" ht="17" thickBot="1" x14ac:dyDescent="0.25">
      <c r="A44" s="115" t="s">
        <v>130</v>
      </c>
      <c r="B44" s="116" t="s">
        <v>135</v>
      </c>
      <c r="C44" s="116" t="s">
        <v>134</v>
      </c>
      <c r="D44" s="154" t="s">
        <v>133</v>
      </c>
      <c r="E44" s="151" t="s">
        <v>146</v>
      </c>
      <c r="F44" s="152" t="s">
        <v>147</v>
      </c>
      <c r="G44" s="260" t="s">
        <v>46</v>
      </c>
    </row>
    <row r="45" spans="1:7" x14ac:dyDescent="0.2">
      <c r="A45" s="95">
        <v>1</v>
      </c>
      <c r="B45" s="107">
        <v>1</v>
      </c>
      <c r="C45" s="108">
        <f t="shared" ref="C45:C54" si="12">B45*$O$2</f>
        <v>6</v>
      </c>
      <c r="D45" s="57">
        <f>SUM(C45:C45)</f>
        <v>6</v>
      </c>
      <c r="E45" s="57">
        <f t="shared" ref="E45:E54" si="13">D45/R7</f>
        <v>-18.165900910064718</v>
      </c>
      <c r="F45" s="8">
        <f t="shared" ref="F45:F54" si="14">U7/E45</f>
        <v>8.072608546490434</v>
      </c>
      <c r="G45" s="256">
        <f>E45*U7</f>
        <v>2663.9604641322608</v>
      </c>
    </row>
    <row r="46" spans="1:7" x14ac:dyDescent="0.2">
      <c r="A46" s="97">
        <v>2</v>
      </c>
      <c r="B46" s="93">
        <f t="shared" ref="B46:B54" si="15">B45*$O$2*2</f>
        <v>12</v>
      </c>
      <c r="C46" s="1">
        <f t="shared" si="12"/>
        <v>72</v>
      </c>
      <c r="D46" s="9">
        <f>SUM($C$45:C46)</f>
        <v>78</v>
      </c>
      <c r="E46" s="9">
        <f t="shared" si="13"/>
        <v>-563.65016658584693</v>
      </c>
      <c r="F46" s="9">
        <f t="shared" si="14"/>
        <v>0.81753740399957531</v>
      </c>
      <c r="G46" s="257">
        <f t="shared" ref="G46:G54" si="16">E46*U8</f>
        <v>259732.86797107288</v>
      </c>
    </row>
    <row r="47" spans="1:7" x14ac:dyDescent="0.2">
      <c r="A47" s="97">
        <v>3</v>
      </c>
      <c r="B47" s="93">
        <f t="shared" si="15"/>
        <v>144</v>
      </c>
      <c r="C47" s="1">
        <f t="shared" si="12"/>
        <v>864</v>
      </c>
      <c r="D47" s="9">
        <f>SUM($C$45:C47)</f>
        <v>942</v>
      </c>
      <c r="E47" s="9">
        <f t="shared" si="13"/>
        <v>-15365.309355660826</v>
      </c>
      <c r="F47" s="9">
        <f t="shared" si="14"/>
        <v>6.2428827920860804E-2</v>
      </c>
      <c r="G47" s="257">
        <f t="shared" si="16"/>
        <v>14738992.5141201</v>
      </c>
    </row>
    <row r="48" spans="1:7" x14ac:dyDescent="0.2">
      <c r="A48" s="97">
        <v>4</v>
      </c>
      <c r="B48" s="93">
        <f t="shared" si="15"/>
        <v>1728</v>
      </c>
      <c r="C48" s="1">
        <f t="shared" si="12"/>
        <v>10368</v>
      </c>
      <c r="D48" s="9">
        <f>SUM($C$45:C48)</f>
        <v>11310</v>
      </c>
      <c r="E48" s="9">
        <f t="shared" si="13"/>
        <v>-429651.54860916757</v>
      </c>
      <c r="F48" s="9">
        <f t="shared" si="14"/>
        <v>3.8506720172422591E-3</v>
      </c>
      <c r="G48" s="257">
        <f t="shared" si="16"/>
        <v>710835799.59317935</v>
      </c>
    </row>
    <row r="49" spans="1:7" x14ac:dyDescent="0.2">
      <c r="A49" s="97">
        <v>5</v>
      </c>
      <c r="B49" s="93">
        <f t="shared" si="15"/>
        <v>20736</v>
      </c>
      <c r="C49" s="1">
        <f t="shared" si="12"/>
        <v>124416</v>
      </c>
      <c r="D49" s="9">
        <f>SUM($C$45:C49)</f>
        <v>135726</v>
      </c>
      <c r="E49" s="9">
        <f t="shared" si="13"/>
        <v>-14181746.901636161</v>
      </c>
      <c r="F49" s="9">
        <f t="shared" si="14"/>
        <v>1.8017397383531629E-4</v>
      </c>
      <c r="G49" s="257">
        <f t="shared" si="16"/>
        <v>36236940088.941628</v>
      </c>
    </row>
    <row r="50" spans="1:7" x14ac:dyDescent="0.2">
      <c r="A50" s="97">
        <v>6</v>
      </c>
      <c r="B50" s="93">
        <f t="shared" si="15"/>
        <v>248832</v>
      </c>
      <c r="C50" s="1">
        <f t="shared" si="12"/>
        <v>1492992</v>
      </c>
      <c r="D50" s="9">
        <f>SUM($C$45:C50)</f>
        <v>1628718</v>
      </c>
      <c r="E50" s="9">
        <f t="shared" si="13"/>
        <v>-1213949492.8278503</v>
      </c>
      <c r="F50" s="9">
        <f t="shared" si="14"/>
        <v>3.0209248125656723E-6</v>
      </c>
      <c r="G50" s="257">
        <f t="shared" si="16"/>
        <v>4451856452485.0488</v>
      </c>
    </row>
    <row r="51" spans="1:7" x14ac:dyDescent="0.2">
      <c r="A51" s="97">
        <v>7</v>
      </c>
      <c r="B51" s="93">
        <f t="shared" si="15"/>
        <v>2985984</v>
      </c>
      <c r="C51" s="1">
        <f t="shared" si="12"/>
        <v>17915904</v>
      </c>
      <c r="D51" s="9">
        <f>SUM($C$45:C51)</f>
        <v>19544622</v>
      </c>
      <c r="E51" s="9">
        <f t="shared" si="13"/>
        <v>7106047293.2955637</v>
      </c>
      <c r="F51" s="9">
        <f t="shared" si="14"/>
        <v>-7.0283034924162964E-7</v>
      </c>
      <c r="G51" s="257">
        <f t="shared" si="16"/>
        <v>-35490056749481.281</v>
      </c>
    </row>
    <row r="52" spans="1:7" x14ac:dyDescent="0.2">
      <c r="A52" s="97">
        <v>8</v>
      </c>
      <c r="B52" s="93">
        <f t="shared" si="15"/>
        <v>35831808</v>
      </c>
      <c r="C52" s="1">
        <f t="shared" si="12"/>
        <v>214990848</v>
      </c>
      <c r="D52" s="9">
        <f>SUM($C$45:C52)</f>
        <v>234535470</v>
      </c>
      <c r="E52" s="9">
        <f t="shared" si="13"/>
        <v>48883135310.045135</v>
      </c>
      <c r="F52" s="9">
        <f t="shared" si="14"/>
        <v>-1.3376262739045649E-7</v>
      </c>
      <c r="G52" s="257">
        <f t="shared" si="16"/>
        <v>-319633946666477.12</v>
      </c>
    </row>
    <row r="53" spans="1:7" x14ac:dyDescent="0.2">
      <c r="A53" s="97">
        <v>9</v>
      </c>
      <c r="B53" s="93">
        <f t="shared" si="15"/>
        <v>429981696</v>
      </c>
      <c r="C53" s="1">
        <f t="shared" si="12"/>
        <v>2579890176</v>
      </c>
      <c r="D53" s="9">
        <f>SUM($C$45:C53)</f>
        <v>2814425646</v>
      </c>
      <c r="E53" s="9">
        <f t="shared" si="13"/>
        <v>483124988482.55884</v>
      </c>
      <c r="F53" s="9">
        <f t="shared" si="14"/>
        <v>-1.7183499350970199E-8</v>
      </c>
      <c r="G53" s="257">
        <f t="shared" si="16"/>
        <v>-4010796364896814</v>
      </c>
    </row>
    <row r="54" spans="1:7" ht="17" thickBot="1" x14ac:dyDescent="0.25">
      <c r="A54" s="129">
        <v>10</v>
      </c>
      <c r="B54" s="94">
        <f t="shared" si="15"/>
        <v>5159780352</v>
      </c>
      <c r="C54" s="109">
        <f t="shared" si="12"/>
        <v>30958682112</v>
      </c>
      <c r="D54" s="10">
        <f>SUM($C$45:C54)</f>
        <v>33773107758</v>
      </c>
      <c r="E54" s="10">
        <f t="shared" si="13"/>
        <v>5325329587596.1035</v>
      </c>
      <c r="F54" s="10">
        <f t="shared" si="14"/>
        <v>-1.9311971647117224E-9</v>
      </c>
      <c r="G54" s="258">
        <f t="shared" si="16"/>
        <v>-5.4767081523832312E+16</v>
      </c>
    </row>
  </sheetData>
  <mergeCells count="2">
    <mergeCell ref="A18:F18"/>
    <mergeCell ref="A31:G31"/>
  </mergeCells>
  <conditionalFormatting sqref="F45:F54">
    <cfRule type="cellIs" dxfId="285" priority="69" operator="equal">
      <formula>MAX($F$45:$F$54)</formula>
    </cfRule>
  </conditionalFormatting>
  <conditionalFormatting sqref="F21:F30">
    <cfRule type="cellIs" dxfId="284" priority="67" operator="equal">
      <formula>MAX($F$21:$F$30)</formula>
    </cfRule>
  </conditionalFormatting>
  <conditionalFormatting sqref="E21:E30">
    <cfRule type="cellIs" dxfId="283" priority="61" stopIfTrue="1" operator="lessThan">
      <formula>0</formula>
    </cfRule>
    <cfRule type="cellIs" dxfId="282" priority="62" operator="equal">
      <formula>MIN($E$21:$E$30)</formula>
    </cfRule>
  </conditionalFormatting>
  <conditionalFormatting sqref="E45:E54">
    <cfRule type="cellIs" dxfId="281" priority="57" stopIfTrue="1" operator="lessThan">
      <formula>0</formula>
    </cfRule>
    <cfRule type="cellIs" dxfId="280" priority="58" operator="equal">
      <formula>MIN($E$45:$E$54)</formula>
    </cfRule>
  </conditionalFormatting>
  <conditionalFormatting sqref="R7:R16">
    <cfRule type="cellIs" dxfId="279" priority="33" operator="lessThanOrEqual">
      <formula>0</formula>
    </cfRule>
    <cfRule type="cellIs" dxfId="278" priority="34" operator="greaterThan">
      <formula>0</formula>
    </cfRule>
  </conditionalFormatting>
  <conditionalFormatting sqref="U7:U16">
    <cfRule type="cellIs" dxfId="277" priority="13" operator="lessThanOrEqual">
      <formula>0</formula>
    </cfRule>
    <cfRule type="cellIs" dxfId="276" priority="14" operator="greaterThan">
      <formula>0</formula>
    </cfRule>
  </conditionalFormatting>
  <conditionalFormatting sqref="S7:T16">
    <cfRule type="cellIs" dxfId="275" priority="5" operator="lessThanOrEqual">
      <formula>0</formula>
    </cfRule>
    <cfRule type="cellIs" dxfId="274" priority="6" operator="greaterThan">
      <formula>0</formula>
    </cfRule>
  </conditionalFormatting>
  <conditionalFormatting sqref="E33:E42">
    <cfRule type="cellIs" dxfId="273" priority="3" stopIfTrue="1" operator="lessThan">
      <formula>0</formula>
    </cfRule>
    <cfRule type="cellIs" dxfId="272" priority="4" operator="equal">
      <formula>MIN($E$33:$E$42)</formula>
    </cfRule>
  </conditionalFormatting>
  <conditionalFormatting sqref="F33:F42">
    <cfRule type="cellIs" dxfId="271" priority="1" operator="lessThanOrEqual">
      <formula>0</formula>
    </cfRule>
    <cfRule type="cellIs" dxfId="270" priority="2" operator="equal">
      <formula>MAX($F$33:$F$42)</formula>
    </cfRule>
  </conditionalFormatting>
  <pageMargins left="0.25" right="0.25" top="0.75" bottom="0.75" header="0.3" footer="0.3"/>
  <pageSetup paperSize="9" scale="69" orientation="portrait" r:id="rId1"/>
  <drawing r:id="rId2"/>
  <legacyDrawing r:id="rId3"/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 codeName="Sheet40">
    <pageSetUpPr fitToPage="1"/>
  </sheetPr>
  <dimension ref="A1:X54"/>
  <sheetViews>
    <sheetView topLeftCell="A11" zoomScale="90" zoomScaleNormal="90" workbookViewId="0">
      <selection activeCell="B34" sqref="B34:B42"/>
    </sheetView>
  </sheetViews>
  <sheetFormatPr baseColWidth="10" defaultColWidth="8.6640625" defaultRowHeight="16" x14ac:dyDescent="0.2"/>
  <cols>
    <col min="5" max="5" width="9.1640625" customWidth="1"/>
    <col min="14" max="14" width="5.6640625" bestFit="1" customWidth="1"/>
  </cols>
  <sheetData>
    <row r="1" spans="1:24" x14ac:dyDescent="0.2">
      <c r="C1" t="s">
        <v>93</v>
      </c>
      <c r="D1">
        <f>C2+E2</f>
        <v>1</v>
      </c>
    </row>
    <row r="2" spans="1:24" x14ac:dyDescent="0.2">
      <c r="A2" t="s">
        <v>39</v>
      </c>
      <c r="B2" s="133" t="s">
        <v>122</v>
      </c>
      <c r="C2" s="139">
        <f>Analysis!B44</f>
        <v>0.34459750221458368</v>
      </c>
      <c r="D2" s="133" t="s">
        <v>123</v>
      </c>
      <c r="E2" s="139">
        <f>Analysis!L44</f>
        <v>0.65540249778541626</v>
      </c>
      <c r="F2" s="133" t="s">
        <v>46</v>
      </c>
      <c r="G2" s="139">
        <f>Analysis!S44</f>
        <v>527.00403234073315</v>
      </c>
      <c r="H2" t="s">
        <v>150</v>
      </c>
      <c r="I2" s="153">
        <f>Analysis!T44</f>
        <v>-527.69757811299746</v>
      </c>
      <c r="J2" t="s">
        <v>47</v>
      </c>
      <c r="K2" s="153">
        <f>G2*C2+I2*E2</f>
        <v>-164.25003756894304</v>
      </c>
      <c r="L2" t="s">
        <v>46</v>
      </c>
      <c r="M2" s="160">
        <v>3</v>
      </c>
      <c r="N2" t="s">
        <v>150</v>
      </c>
      <c r="O2" s="160">
        <v>7</v>
      </c>
    </row>
    <row r="4" spans="1:24" x14ac:dyDescent="0.2">
      <c r="A4" t="s">
        <v>120</v>
      </c>
      <c r="B4">
        <f>$C$2</f>
        <v>0.34459750221458368</v>
      </c>
      <c r="C4" t="s">
        <v>121</v>
      </c>
      <c r="D4">
        <f>$E$2</f>
        <v>0.65540249778541626</v>
      </c>
      <c r="E4" t="s">
        <v>46</v>
      </c>
      <c r="F4">
        <f>G2</f>
        <v>527.00403234073315</v>
      </c>
      <c r="G4" t="s">
        <v>150</v>
      </c>
      <c r="H4">
        <f>I2</f>
        <v>-527.69757811299746</v>
      </c>
      <c r="I4" t="s">
        <v>47</v>
      </c>
      <c r="J4">
        <f>B4*F4+D4*H4</f>
        <v>-164.25003756894304</v>
      </c>
    </row>
    <row r="5" spans="1:24" ht="17" thickBot="1" x14ac:dyDescent="0.25"/>
    <row r="6" spans="1:24" ht="17" thickBot="1" x14ac:dyDescent="0.25">
      <c r="A6" s="102"/>
      <c r="B6" s="102">
        <v>1</v>
      </c>
      <c r="C6" s="138">
        <v>0</v>
      </c>
      <c r="D6" s="29">
        <v>-1</v>
      </c>
      <c r="E6" s="19">
        <v>-2</v>
      </c>
      <c r="F6" s="19">
        <v>-3</v>
      </c>
      <c r="G6" s="19">
        <v>-4</v>
      </c>
      <c r="H6" s="19">
        <v>-5</v>
      </c>
      <c r="I6" s="19">
        <v>-6</v>
      </c>
      <c r="J6" s="19">
        <v>-7</v>
      </c>
      <c r="K6" s="19">
        <v>-8</v>
      </c>
      <c r="L6" s="19">
        <v>-9</v>
      </c>
      <c r="M6" s="233">
        <v>-10</v>
      </c>
      <c r="N6" s="103" t="s">
        <v>131</v>
      </c>
      <c r="R6" s="166" t="s">
        <v>48</v>
      </c>
      <c r="S6" s="148" t="s">
        <v>127</v>
      </c>
      <c r="T6" s="149" t="s">
        <v>132</v>
      </c>
      <c r="U6" s="241" t="s">
        <v>47</v>
      </c>
      <c r="V6" s="159" t="s">
        <v>46</v>
      </c>
      <c r="W6" s="152" t="s">
        <v>196</v>
      </c>
      <c r="X6" s="260" t="s">
        <v>250</v>
      </c>
    </row>
    <row r="7" spans="1:24" x14ac:dyDescent="0.2">
      <c r="A7" s="100">
        <v>1</v>
      </c>
      <c r="B7" s="95">
        <f>C7*B4</f>
        <v>0.34459750221458368</v>
      </c>
      <c r="C7" s="95">
        <v>1</v>
      </c>
      <c r="D7" s="22">
        <f>C7*D4</f>
        <v>0.65540249778541626</v>
      </c>
      <c r="E7" s="2"/>
      <c r="F7" s="2"/>
      <c r="G7" s="2"/>
      <c r="H7" s="2"/>
      <c r="I7" s="2"/>
      <c r="J7" s="2"/>
      <c r="K7" s="2"/>
      <c r="L7" s="2"/>
      <c r="M7" s="234"/>
      <c r="N7" s="96">
        <f>B7+D7</f>
        <v>1</v>
      </c>
      <c r="R7" s="265">
        <f>B7-D7</f>
        <v>-0.31080499557083258</v>
      </c>
      <c r="S7" s="266">
        <f>IF(Rules!B23=Rules!D23,SUM(C7)*B4*F4,SUM(C7)*B4*F4*POWER(O2,A7-1))</f>
        <v>181.60427320163032</v>
      </c>
      <c r="T7" s="252">
        <f>IF(Rules!B23=Rules!D23,SUM(C7)*D4*H4,SUM(C7)*D4*H4*POWER(O2,A7-1))</f>
        <v>-345.85431077057336</v>
      </c>
      <c r="U7" s="263">
        <f>S7+T7</f>
        <v>-164.25003756894304</v>
      </c>
      <c r="V7" s="280">
        <f>S7/B4</f>
        <v>527.00403234073315</v>
      </c>
      <c r="W7" s="57">
        <f>T7/D4</f>
        <v>-527.69757811299746</v>
      </c>
      <c r="X7" s="96">
        <f>S7/T7</f>
        <v>-0.5250889393195961</v>
      </c>
    </row>
    <row r="8" spans="1:24" x14ac:dyDescent="0.2">
      <c r="A8" s="98">
        <v>2</v>
      </c>
      <c r="B8" s="97">
        <f>C8*B4</f>
        <v>0.44513018221454215</v>
      </c>
      <c r="C8" s="97">
        <f>1/(1-B4*D4)</f>
        <v>1.2917394332630883</v>
      </c>
      <c r="D8" s="128">
        <f>C8*D4</f>
        <v>0.84660925104854601</v>
      </c>
      <c r="E8" s="1">
        <f>D8*D4</f>
        <v>0.55486981778545763</v>
      </c>
      <c r="F8" s="1"/>
      <c r="G8" s="1"/>
      <c r="H8" s="1"/>
      <c r="I8" s="1"/>
      <c r="J8" s="1"/>
      <c r="K8" s="1"/>
      <c r="L8" s="1"/>
      <c r="M8" s="235"/>
      <c r="N8" s="97">
        <f>B8+E8</f>
        <v>0.99999999999999978</v>
      </c>
      <c r="R8" s="267">
        <f>B8-E8</f>
        <v>-0.10973963557091548</v>
      </c>
      <c r="S8" s="268">
        <f>IF(Rules!B23=Rules!D23,SUM(C8:D8)*B4*F4,SUM(C8:D8)*B4*F4*POWER(O2,A8-1))</f>
        <v>388.33325866607674</v>
      </c>
      <c r="T8" s="253">
        <f>IF(Rules!B23=Rules!D23,SUM(C8:D8)*D4*H4,SUM(C8:D8)*D4*H4*POWER(O2,A8-1))</f>
        <v>-739.55711039976256</v>
      </c>
      <c r="U8" s="264">
        <f>S8+T8+U7</f>
        <v>-515.47388930262889</v>
      </c>
      <c r="V8" s="93">
        <f>S8/B4</f>
        <v>1126.9183791827327</v>
      </c>
      <c r="W8" s="9">
        <f>T8/D4</f>
        <v>-1128.4014218723639</v>
      </c>
      <c r="X8" s="97">
        <f t="shared" ref="X8:X16" si="0">S8/T8</f>
        <v>-0.5250889393195961</v>
      </c>
    </row>
    <row r="9" spans="1:24" x14ac:dyDescent="0.2">
      <c r="A9" s="98">
        <v>3</v>
      </c>
      <c r="B9" s="97">
        <f>C9*B4</f>
        <v>0.48654057334041423</v>
      </c>
      <c r="C9" s="97">
        <f>1/(1-D4*B4/(1-D4*B4))</f>
        <v>1.4119097504004583</v>
      </c>
      <c r="D9" s="128">
        <f>C9*D4*C8</f>
        <v>1.1953358563346717</v>
      </c>
      <c r="E9" s="1">
        <f>D9*(D4)</f>
        <v>0.78342610593421325</v>
      </c>
      <c r="F9" s="1">
        <f>E9*D4</f>
        <v>0.51345942665958544</v>
      </c>
      <c r="G9" s="1"/>
      <c r="H9" s="1"/>
      <c r="I9" s="1"/>
      <c r="J9" s="1"/>
      <c r="K9" s="1"/>
      <c r="L9" s="1"/>
      <c r="M9" s="235"/>
      <c r="N9" s="97">
        <f>B9+F9</f>
        <v>0.99999999999999967</v>
      </c>
      <c r="R9" s="267">
        <f>B9-F9</f>
        <v>-2.691885331917121E-2</v>
      </c>
      <c r="S9" s="268">
        <f>IF(Rules!B23=Rules!D23,SUM(C9:E9)*B4*F4,SUM(C9:E9)*B4*F4*POWER(O2,A9-1))</f>
        <v>615.76047204464328</v>
      </c>
      <c r="T9" s="253">
        <f>IF(Rules!B23=Rules!D23,SUM(C9:E9)*D4*H4,SUM(C9:E9)*D4*H4*POWER(O2,A9-1))</f>
        <v>-1172.6784282345352</v>
      </c>
      <c r="U9" s="264">
        <f t="shared" ref="U9:U16" si="1">S9+T9+U8</f>
        <v>-1072.3918454925208</v>
      </c>
      <c r="V9" s="93">
        <f>S9/B4</f>
        <v>1786.8976649204039</v>
      </c>
      <c r="W9" s="9">
        <f>T9/D4</f>
        <v>-1789.2492509518615</v>
      </c>
      <c r="X9" s="97">
        <f t="shared" si="0"/>
        <v>-0.52508893931959622</v>
      </c>
    </row>
    <row r="10" spans="1:24" x14ac:dyDescent="0.2">
      <c r="A10" s="98">
        <v>4</v>
      </c>
      <c r="B10" s="97">
        <f>C10*B4</f>
        <v>0.50592767087177426</v>
      </c>
      <c r="C10" s="97">
        <f>1/(1-D4*B4/(1-D4*B4/(1-D4*B4)))</f>
        <v>1.4681698724465186</v>
      </c>
      <c r="D10" s="128">
        <f>C10*D4*C9</f>
        <v>1.3585991466501846</v>
      </c>
      <c r="E10" s="1">
        <f>D10*D4*C8</f>
        <v>1.1502026060207067</v>
      </c>
      <c r="F10" s="1">
        <f>E10*D4</f>
        <v>0.75384566094526617</v>
      </c>
      <c r="G10" s="1">
        <f>F10*D4</f>
        <v>0.49407232912822546</v>
      </c>
      <c r="H10" s="1"/>
      <c r="I10" s="1"/>
      <c r="J10" s="1"/>
      <c r="K10" s="1"/>
      <c r="L10" s="1"/>
      <c r="M10" s="235"/>
      <c r="N10" s="97">
        <f>B10+G10</f>
        <v>0.99999999999999978</v>
      </c>
      <c r="R10" s="267">
        <f>B10-G10</f>
        <v>1.1855341743548797E-2</v>
      </c>
      <c r="S10" s="268">
        <f>IF(Rules!B23=Rules!D23,SUM(C10:F10)*B4*F4,SUM(C10:F10)*B4*F4*POWER(O2,A10-1))</f>
        <v>859.13663488512145</v>
      </c>
      <c r="T10" s="253">
        <f>IF(Rules!B23=Rules!D23,SUM(C10:F10)*D4*H4,SUM(C10:F10)*D4*H4*POWER(O2,A10-1))</f>
        <v>-1636.1735518527209</v>
      </c>
      <c r="U10" s="264">
        <f t="shared" si="1"/>
        <v>-1849.4287624601202</v>
      </c>
      <c r="V10" s="93">
        <f>S10/B4</f>
        <v>2493.1597860222737</v>
      </c>
      <c r="W10" s="9">
        <f>T10/D4</f>
        <v>-2496.4408243503772</v>
      </c>
      <c r="X10" s="97">
        <f t="shared" si="0"/>
        <v>-0.5250889393195961</v>
      </c>
    </row>
    <row r="11" spans="1:24" x14ac:dyDescent="0.2">
      <c r="A11" s="98">
        <v>5</v>
      </c>
      <c r="B11" s="97">
        <f>C11*B4</f>
        <v>0.51554520976187923</v>
      </c>
      <c r="C11" s="97">
        <f>1/(1-D4*B4/(1-D4*B4/(1-D4*B4/(1-D4*B4))))</f>
        <v>1.4960793576525839</v>
      </c>
      <c r="D11" s="128">
        <f>C11*D4*C10</f>
        <v>1.4395906948381516</v>
      </c>
      <c r="E11" s="1">
        <f>D11*D4*C9</f>
        <v>1.3321528565856773</v>
      </c>
      <c r="F11" s="1">
        <f>E11*D4*C8</f>
        <v>1.1278129321961814</v>
      </c>
      <c r="G11" s="1">
        <f>F11*D4</f>
        <v>0.73917141279607157</v>
      </c>
      <c r="H11" s="1">
        <f>G11*D4</f>
        <v>0.48445479023812033</v>
      </c>
      <c r="I11" s="1"/>
      <c r="J11" s="1"/>
      <c r="K11" s="1"/>
      <c r="L11" s="1"/>
      <c r="M11" s="235"/>
      <c r="N11" s="97">
        <f>B11+H11</f>
        <v>0.99999999999999956</v>
      </c>
      <c r="R11" s="267">
        <f>B11-H11</f>
        <v>3.1090419523758905E-2</v>
      </c>
      <c r="S11" s="268">
        <f>IF(Rules!B23=Rules!D23,SUM(C11:G11)*B4*F4,SUM(C11:G11)*B4*F4*POWER(O2,A11-1))</f>
        <v>1114.1072126072295</v>
      </c>
      <c r="T11" s="253">
        <f>IF(Rules!B23=Rules!D23,SUM(C11:G11)*D4*H4,SUM(C11:G11)*D4*H4*POWER(O2,A11-1))</f>
        <v>-2121.7495345662323</v>
      </c>
      <c r="U11" s="264">
        <f t="shared" si="1"/>
        <v>-2857.0710844191231</v>
      </c>
      <c r="V11" s="93">
        <f>S11/B4</f>
        <v>3233.0681605273676</v>
      </c>
      <c r="W11" s="9">
        <f>T11/D4</f>
        <v>-3237.3229301620836</v>
      </c>
      <c r="X11" s="97">
        <f t="shared" si="0"/>
        <v>-0.52508893931959599</v>
      </c>
    </row>
    <row r="12" spans="1:24" x14ac:dyDescent="0.2">
      <c r="A12" s="98">
        <v>6</v>
      </c>
      <c r="B12" s="97">
        <f>C12*B4</f>
        <v>0.5204532532436259</v>
      </c>
      <c r="C12" s="97">
        <f>1/(1-D4*B4/(1-D4*B4/(1-D4*B4/(1-D4*B4/(1-D4*B4)))))</f>
        <v>1.5103221871861838</v>
      </c>
      <c r="D12" s="128">
        <f>C12*D4*C11</f>
        <v>1.4809224788530302</v>
      </c>
      <c r="E12" s="1">
        <f>D12*D4*C10</f>
        <v>1.4250061064130675</v>
      </c>
      <c r="F12" s="1">
        <f>E12*D4*C9</f>
        <v>1.3186567279969976</v>
      </c>
      <c r="G12" s="1">
        <f>F12*D4*C8</f>
        <v>1.1163869848796646</v>
      </c>
      <c r="H12" s="1">
        <f>G12*D4</f>
        <v>0.73168281838526195</v>
      </c>
      <c r="I12" s="1">
        <f>H12*D4</f>
        <v>0.47954674675637377</v>
      </c>
      <c r="J12" s="1"/>
      <c r="K12" s="1"/>
      <c r="L12" s="1"/>
      <c r="M12" s="235"/>
      <c r="N12" s="97">
        <f>B12+I12</f>
        <v>0.99999999999999967</v>
      </c>
      <c r="R12" s="267">
        <f>B12-I12</f>
        <v>4.0906506487252137E-2</v>
      </c>
      <c r="S12" s="268">
        <f>IF(Rules!B23=Rules!D23,SUM(C12:H12)*B4*F4,SUM(C12:H12)*B4*F4*POWER(O2,A12-1))</f>
        <v>1377.1010819454766</v>
      </c>
      <c r="T12" s="253">
        <f>IF(Rules!B23=Rules!D23,SUM(C12:H12)*D4*H4,SUM(C12:H12)*D4*H4*POWER(O2,A12-1))</f>
        <v>-2622.6053889649775</v>
      </c>
      <c r="U12" s="264">
        <f t="shared" si="1"/>
        <v>-4102.5753914386241</v>
      </c>
      <c r="V12" s="93">
        <f>S12/B4</f>
        <v>3996.2596162056466</v>
      </c>
      <c r="W12" s="9">
        <f>T12/D4</f>
        <v>-4001.5187580558145</v>
      </c>
      <c r="X12" s="97">
        <f t="shared" si="0"/>
        <v>-0.52508893931959599</v>
      </c>
    </row>
    <row r="13" spans="1:24" x14ac:dyDescent="0.2">
      <c r="A13" s="98">
        <v>7</v>
      </c>
      <c r="B13" s="97">
        <f>C13*B4</f>
        <v>0.52299412594478478</v>
      </c>
      <c r="C13" s="97">
        <f>1/(1-D4*B4/(1-D4*B4/(1-D4*B4/(1-D4*B4/(1-D4*B4/(1-D4*B4))))))</f>
        <v>1.5176956379071838</v>
      </c>
      <c r="D13" s="128">
        <f>C13*D4*C12</f>
        <v>1.5023197631444545</v>
      </c>
      <c r="E13" s="1">
        <f>D13*D4*C11</f>
        <v>1.4730758288142127</v>
      </c>
      <c r="F13" s="1">
        <f>E13*D4*C10</f>
        <v>1.4174557286047291</v>
      </c>
      <c r="G13" s="1">
        <f>F13*D4*C9</f>
        <v>1.3116698410980032</v>
      </c>
      <c r="H13" s="1">
        <f>G13*D4*C8</f>
        <v>1.1104718217949459</v>
      </c>
      <c r="I13" s="1">
        <f>H13*D4</f>
        <v>0.7278060057247292</v>
      </c>
      <c r="J13" s="1">
        <f>I13*D4</f>
        <v>0.4770058740552145</v>
      </c>
      <c r="K13" s="1"/>
      <c r="L13" s="1"/>
      <c r="M13" s="235"/>
      <c r="N13" s="97">
        <f>B13+J13</f>
        <v>0.99999999999999933</v>
      </c>
      <c r="R13" s="267">
        <f>B13-J13</f>
        <v>4.5988251889570286E-2</v>
      </c>
      <c r="S13" s="268">
        <f>IF(Rules!B23=Rules!D23,SUM(C13:I13)*B4*F4,SUM(C13:I13)*B4*F4*POWER(O2,A13-1))</f>
        <v>1645.4245415996395</v>
      </c>
      <c r="T13" s="253">
        <f>IF(Rules!B23=Rules!D23,SUM(C13:I13)*D4*H4,SUM(C13:I13)*D4*H4*POWER(O2,A13-1))</f>
        <v>-3133.6111244920921</v>
      </c>
      <c r="U13" s="264">
        <f t="shared" si="1"/>
        <v>-5590.761974331077</v>
      </c>
      <c r="V13" s="93">
        <f>S13/B4</f>
        <v>4774.917203477059</v>
      </c>
      <c r="W13" s="9">
        <f>T13/D4</f>
        <v>-4781.2010712202991</v>
      </c>
      <c r="X13" s="97">
        <f t="shared" si="0"/>
        <v>-0.5250889393195961</v>
      </c>
    </row>
    <row r="14" spans="1:24" x14ac:dyDescent="0.2">
      <c r="A14" s="98">
        <v>8</v>
      </c>
      <c r="B14" s="97">
        <f>C14*B4</f>
        <v>0.52431929573278102</v>
      </c>
      <c r="C14" s="97">
        <f>1/(1-D4*B4/(1-D4*B4/(1-D4*B4/(1-D4*B4/(1-D4*B4/(1-D4*B4/(1-D4*B4)))))))</f>
        <v>1.5215411962164576</v>
      </c>
      <c r="D14" s="128">
        <f>C14*D4*C13</f>
        <v>1.5134793283895873</v>
      </c>
      <c r="E14" s="1">
        <f>D14*D4*C12</f>
        <v>1.4981461693370992</v>
      </c>
      <c r="F14" s="1">
        <f>E14*D4*C11</f>
        <v>1.4689834775666757</v>
      </c>
      <c r="G14" s="1">
        <f>F14*D4*C10</f>
        <v>1.413517895530682</v>
      </c>
      <c r="H14" s="1">
        <f>G14*D4*C9</f>
        <v>1.3080258917468723</v>
      </c>
      <c r="I14" s="1">
        <f>H14*D4*C8</f>
        <v>1.1073868205639261</v>
      </c>
      <c r="J14" s="1">
        <f>I14*D4</f>
        <v>0.72578408821224771</v>
      </c>
      <c r="K14" s="1">
        <f>J14*D4</f>
        <v>0.47568070426721804</v>
      </c>
      <c r="L14" s="1"/>
      <c r="M14" s="235"/>
      <c r="N14" s="97">
        <f>B14+K14</f>
        <v>0.99999999999999911</v>
      </c>
      <c r="R14" s="267">
        <f>B14-K14</f>
        <v>4.8638591465562986E-2</v>
      </c>
      <c r="S14" s="268">
        <f>IF(Rules!B23=Rules!D23,SUM(C14:J14)*B4*F4,SUM(C14:J14)*B4*F4*POWER(O2,A14-1))</f>
        <v>1917.1717715617035</v>
      </c>
      <c r="T14" s="253">
        <f>IF(Rules!B23=Rules!D23,SUM(C14:J14)*D4*H4,SUM(C14:J14)*D4*H4*POWER(O2,A14-1))</f>
        <v>-3651.1372226692706</v>
      </c>
      <c r="U14" s="264">
        <f t="shared" si="1"/>
        <v>-7324.7274254386439</v>
      </c>
      <c r="V14" s="93">
        <f>S14/B4</f>
        <v>5563.5103540822092</v>
      </c>
      <c r="W14" s="9">
        <f>T14/D4</f>
        <v>-5570.8320230794734</v>
      </c>
      <c r="X14" s="97">
        <f t="shared" si="0"/>
        <v>-0.52508893931959622</v>
      </c>
    </row>
    <row r="15" spans="1:24" x14ac:dyDescent="0.2">
      <c r="A15" s="98">
        <v>9</v>
      </c>
      <c r="B15" s="97">
        <f>C15*B4</f>
        <v>0.52501309441248023</v>
      </c>
      <c r="C15" s="97">
        <f>1/(1-D4*B4/(1-D4*B4/(1-D4*B4/(1-D4*B4/(1-D4*B4/(1-D4*B4/(1-D4*B4/(1-D4*B4))))))))</f>
        <v>1.5235545557888295</v>
      </c>
      <c r="D15" s="128">
        <f>C15*D4*C14</f>
        <v>1.5193219696142999</v>
      </c>
      <c r="E15" s="1">
        <f>D15*D4*C13</f>
        <v>1.511271860333034</v>
      </c>
      <c r="F15" s="1">
        <f>E15*D4*C12</f>
        <v>1.4959610652852466</v>
      </c>
      <c r="G15" s="1">
        <f>F15*D4*C11</f>
        <v>1.4668409084271401</v>
      </c>
      <c r="H15" s="1">
        <f>G15*D4*C10</f>
        <v>1.4114562250848293</v>
      </c>
      <c r="I15" s="1">
        <f>H15*D4*C9</f>
        <v>1.3061180854630248</v>
      </c>
      <c r="J15" s="1">
        <f>I15*D4*C8</f>
        <v>1.1057716541148122</v>
      </c>
      <c r="K15" s="1">
        <f>J15*D4</f>
        <v>0.7247255040871593</v>
      </c>
      <c r="L15" s="1">
        <f>K15*D4</f>
        <v>0.4749869055875191</v>
      </c>
      <c r="M15" s="235"/>
      <c r="N15" s="97">
        <f>B15+L15</f>
        <v>0.99999999999999933</v>
      </c>
      <c r="R15" s="267">
        <f>B15-L15</f>
        <v>5.0026188824961126E-2</v>
      </c>
      <c r="S15" s="268">
        <f>IF(Rules!B23=Rules!D23,SUM(C15:K15)*B4*F4,SUM(C15:K15)*B4*F4*POWER(O2,A15-1))</f>
        <v>2191.0595202717714</v>
      </c>
      <c r="T15" s="253">
        <f>IF(Rules!B23=Rules!D23,SUM(C15:K15)*D4*H4,SUM(C15:K15)*D4*H4*POWER(O2,A15-1))</f>
        <v>-4172.7398088234722</v>
      </c>
      <c r="U15" s="264">
        <f t="shared" si="1"/>
        <v>-9306.4077139903457</v>
      </c>
      <c r="V15" s="93">
        <f>S15/B4</f>
        <v>6358.3151537395088</v>
      </c>
      <c r="W15" s="9">
        <f>T15/D4</f>
        <v>-6366.6827986207318</v>
      </c>
      <c r="X15" s="97">
        <f t="shared" si="0"/>
        <v>-0.5250889393195961</v>
      </c>
    </row>
    <row r="16" spans="1:24" ht="17" thickBot="1" x14ac:dyDescent="0.25">
      <c r="A16" s="99">
        <v>10</v>
      </c>
      <c r="B16" s="129">
        <f>C16*B4</f>
        <v>0.52537706868311884</v>
      </c>
      <c r="C16" s="129">
        <f>1/(1-D4*B4/(1-D4*B4/(1-D4*B4/(1-D4*B4/(1-D4*B4/(1-D4*B4/(1-D4*B4/(1-D4*B4/(1-D4*B4)))))))))</f>
        <v>1.5246107859364642</v>
      </c>
      <c r="D16" s="137">
        <f>C16*D4*C15</f>
        <v>1.5223870822191412</v>
      </c>
      <c r="E16" s="109">
        <f>D16*D4*C14</f>
        <v>1.5181577394023711</v>
      </c>
      <c r="F16" s="109">
        <f>E16*D4*C13</f>
        <v>1.5101137987809561</v>
      </c>
      <c r="G16" s="109">
        <f>F16*D4*C12</f>
        <v>1.4948147361312514</v>
      </c>
      <c r="H16" s="109">
        <f>G16*D4*C11</f>
        <v>1.4657168935469249</v>
      </c>
      <c r="I16" s="109">
        <f>H16*D4*C10</f>
        <v>1.4103746505318882</v>
      </c>
      <c r="J16" s="109">
        <f>I16*D4*C9</f>
        <v>1.3051172297090405</v>
      </c>
      <c r="K16" s="109">
        <f>J16*D4*C8</f>
        <v>1.104924320374524</v>
      </c>
      <c r="L16" s="109">
        <f>K16*D4</f>
        <v>0.72417015943731655</v>
      </c>
      <c r="M16" s="237">
        <f>L16*D4</f>
        <v>0.47462293131688038</v>
      </c>
      <c r="N16" s="129">
        <f>B16+M16</f>
        <v>0.99999999999999922</v>
      </c>
      <c r="R16" s="269">
        <f>B16-M16</f>
        <v>5.0754137366238461E-2</v>
      </c>
      <c r="S16" s="270">
        <f>IF(Rules!B23=Rules!D23,SUM(C16:L16)*B4*F4,SUM(C16:L16)*B4*F4*POWER(O2,A16-1))</f>
        <v>2466.2563828598509</v>
      </c>
      <c r="T16" s="254">
        <f>IF(Rules!B23=Rules!D23,SUM(C16:L16)*D4*H4,SUM(C16:L16)*D4*H4*POWER(O2,A16-1))</f>
        <v>-4696.835522865129</v>
      </c>
      <c r="U16" s="264">
        <f t="shared" si="1"/>
        <v>-11536.986853995624</v>
      </c>
      <c r="V16" s="94">
        <f>S16/B4</f>
        <v>7156.9189184780944</v>
      </c>
      <c r="W16" s="10">
        <f>T16/D4</f>
        <v>-7166.3375387423512</v>
      </c>
      <c r="X16" s="129">
        <f t="shared" si="0"/>
        <v>-0.52508893931959599</v>
      </c>
    </row>
    <row r="18" spans="1:7" x14ac:dyDescent="0.2">
      <c r="A18" s="436" t="s">
        <v>183</v>
      </c>
      <c r="B18" s="436"/>
      <c r="C18" s="436"/>
      <c r="D18" s="436"/>
      <c r="E18" s="436"/>
      <c r="F18" s="436"/>
    </row>
    <row r="19" spans="1:7" ht="17" thickBot="1" x14ac:dyDescent="0.25"/>
    <row r="20" spans="1:7" ht="17" thickBot="1" x14ac:dyDescent="0.25">
      <c r="A20" s="29" t="s">
        <v>130</v>
      </c>
      <c r="B20" s="19" t="s">
        <v>135</v>
      </c>
      <c r="C20" s="19" t="s">
        <v>134</v>
      </c>
      <c r="D20" s="19" t="s">
        <v>133</v>
      </c>
      <c r="E20" s="151" t="s">
        <v>146</v>
      </c>
      <c r="F20" s="152" t="s">
        <v>147</v>
      </c>
      <c r="G20" s="150" t="s">
        <v>46</v>
      </c>
    </row>
    <row r="21" spans="1:7" x14ac:dyDescent="0.2">
      <c r="A21" s="95">
        <v>1</v>
      </c>
      <c r="B21" s="107">
        <v>1</v>
      </c>
      <c r="C21" s="108">
        <f t="shared" ref="C21:C30" si="2">B21*$O$2</f>
        <v>7</v>
      </c>
      <c r="D21" s="57">
        <f>SUM($C$21:C21)</f>
        <v>7</v>
      </c>
      <c r="E21" s="57">
        <f t="shared" ref="E21:E30" si="3">D21/R7</f>
        <v>-22.522160517863032</v>
      </c>
      <c r="F21" s="8">
        <f t="shared" ref="F21:F30" si="4">U7/E21</f>
        <v>7.2928188855892042</v>
      </c>
      <c r="G21" s="256">
        <f>E21*U7</f>
        <v>3699.2657111927688</v>
      </c>
    </row>
    <row r="22" spans="1:7" x14ac:dyDescent="0.2">
      <c r="A22" s="97">
        <v>2</v>
      </c>
      <c r="B22" s="93">
        <f>C21</f>
        <v>7</v>
      </c>
      <c r="C22" s="1">
        <f t="shared" si="2"/>
        <v>49</v>
      </c>
      <c r="D22" s="9">
        <f>SUM($C$21:C22)</f>
        <v>56</v>
      </c>
      <c r="E22" s="9">
        <f t="shared" si="3"/>
        <v>-510.29876041288577</v>
      </c>
      <c r="F22" s="9">
        <f t="shared" si="4"/>
        <v>1.010141370685588</v>
      </c>
      <c r="G22" s="257">
        <f t="shared" ref="G22:G30" si="5">E22*U8</f>
        <v>263045.68673634063</v>
      </c>
    </row>
    <row r="23" spans="1:7" x14ac:dyDescent="0.2">
      <c r="A23" s="97">
        <v>3</v>
      </c>
      <c r="B23" s="93">
        <f t="shared" ref="B23:B30" si="6">C22</f>
        <v>49</v>
      </c>
      <c r="C23" s="1">
        <f t="shared" si="2"/>
        <v>343</v>
      </c>
      <c r="D23" s="9">
        <f>SUM($C$21:C23)</f>
        <v>399</v>
      </c>
      <c r="E23" s="9">
        <f t="shared" si="3"/>
        <v>-14822.325277720432</v>
      </c>
      <c r="F23" s="9">
        <f t="shared" si="4"/>
        <v>7.2349771402226773E-2</v>
      </c>
      <c r="G23" s="257">
        <f t="shared" si="5"/>
        <v>15895340.759065056</v>
      </c>
    </row>
    <row r="24" spans="1:7" x14ac:dyDescent="0.2">
      <c r="A24" s="97">
        <v>4</v>
      </c>
      <c r="B24" s="93">
        <f t="shared" si="6"/>
        <v>343</v>
      </c>
      <c r="C24" s="1">
        <f t="shared" si="2"/>
        <v>2401</v>
      </c>
      <c r="D24" s="9">
        <f>SUM($C$21:C24)</f>
        <v>2800</v>
      </c>
      <c r="E24" s="9">
        <f t="shared" si="3"/>
        <v>236180.45439505344</v>
      </c>
      <c r="F24" s="9">
        <f t="shared" si="4"/>
        <v>-7.8305750033261633E-3</v>
      </c>
      <c r="G24" s="257">
        <f t="shared" si="5"/>
        <v>-436798925.48911256</v>
      </c>
    </row>
    <row r="25" spans="1:7" x14ac:dyDescent="0.2">
      <c r="A25" s="97">
        <v>5</v>
      </c>
      <c r="B25" s="93">
        <f t="shared" si="6"/>
        <v>2401</v>
      </c>
      <c r="C25" s="1">
        <f t="shared" si="2"/>
        <v>16807</v>
      </c>
      <c r="D25" s="9">
        <f>SUM($C$21:C25)</f>
        <v>19607</v>
      </c>
      <c r="E25" s="9">
        <f t="shared" si="3"/>
        <v>630644.43324788776</v>
      </c>
      <c r="F25" s="9">
        <f t="shared" si="4"/>
        <v>-4.5303992769822679E-3</v>
      </c>
      <c r="G25" s="257">
        <f t="shared" si="5"/>
        <v>-1801795974.7824259</v>
      </c>
    </row>
    <row r="26" spans="1:7" x14ac:dyDescent="0.2">
      <c r="A26" s="97">
        <v>6</v>
      </c>
      <c r="B26" s="93">
        <f t="shared" si="6"/>
        <v>16807</v>
      </c>
      <c r="C26" s="1">
        <f t="shared" si="2"/>
        <v>117649</v>
      </c>
      <c r="D26" s="9">
        <f>SUM($C$21:C26)</f>
        <v>137256</v>
      </c>
      <c r="E26" s="9">
        <f t="shared" si="3"/>
        <v>3355358.6406302787</v>
      </c>
      <c r="F26" s="9">
        <f t="shared" si="4"/>
        <v>-1.2226935570344834E-3</v>
      </c>
      <c r="G26" s="257">
        <f t="shared" si="5"/>
        <v>-13765611788.500736</v>
      </c>
    </row>
    <row r="27" spans="1:7" x14ac:dyDescent="0.2">
      <c r="A27" s="97">
        <v>7</v>
      </c>
      <c r="B27" s="93">
        <f t="shared" si="6"/>
        <v>117649</v>
      </c>
      <c r="C27" s="1">
        <f t="shared" si="2"/>
        <v>823543</v>
      </c>
      <c r="D27" s="9">
        <f>SUM($C$21:C27)</f>
        <v>960799</v>
      </c>
      <c r="E27" s="9">
        <f t="shared" si="3"/>
        <v>20892270.536986869</v>
      </c>
      <c r="F27" s="9">
        <f t="shared" si="4"/>
        <v>-2.6759953947721516E-4</v>
      </c>
      <c r="G27" s="257">
        <f t="shared" si="5"/>
        <v>-116803711675.6237</v>
      </c>
    </row>
    <row r="28" spans="1:7" x14ac:dyDescent="0.2">
      <c r="A28" s="97">
        <v>8</v>
      </c>
      <c r="B28" s="93">
        <f t="shared" si="6"/>
        <v>823543</v>
      </c>
      <c r="C28" s="1">
        <f t="shared" si="2"/>
        <v>5764801</v>
      </c>
      <c r="D28" s="9">
        <f>SUM($C$21:C28)</f>
        <v>6725600</v>
      </c>
      <c r="E28" s="9">
        <f t="shared" si="3"/>
        <v>138277030.59127131</v>
      </c>
      <c r="F28" s="9">
        <f t="shared" si="4"/>
        <v>-5.2971396580604725E-5</v>
      </c>
      <c r="G28" s="257">
        <f t="shared" si="5"/>
        <v>-1012841558280.1033</v>
      </c>
    </row>
    <row r="29" spans="1:7" x14ac:dyDescent="0.2">
      <c r="A29" s="97">
        <v>9</v>
      </c>
      <c r="B29" s="93">
        <f t="shared" si="6"/>
        <v>5764801</v>
      </c>
      <c r="C29" s="1">
        <f t="shared" si="2"/>
        <v>40353607</v>
      </c>
      <c r="D29" s="9">
        <f>SUM($C$21:C29)</f>
        <v>47079207</v>
      </c>
      <c r="E29" s="9">
        <f t="shared" si="3"/>
        <v>941091218.53610611</v>
      </c>
      <c r="F29" s="9">
        <f t="shared" si="4"/>
        <v>-9.88895394058264E-6</v>
      </c>
      <c r="G29" s="257">
        <f t="shared" si="5"/>
        <v>-8758178575752.9922</v>
      </c>
    </row>
    <row r="30" spans="1:7" ht="17" thickBot="1" x14ac:dyDescent="0.25">
      <c r="A30" s="129">
        <v>10</v>
      </c>
      <c r="B30" s="94">
        <f t="shared" si="6"/>
        <v>40353607</v>
      </c>
      <c r="C30" s="109">
        <f t="shared" si="2"/>
        <v>282475249</v>
      </c>
      <c r="D30" s="10">
        <f>SUM($C$21:C30)</f>
        <v>329554456</v>
      </c>
      <c r="E30" s="10">
        <f t="shared" si="3"/>
        <v>6493154511.1673775</v>
      </c>
      <c r="F30" s="10">
        <f t="shared" si="4"/>
        <v>-1.7767922870391447E-6</v>
      </c>
      <c r="G30" s="258">
        <f t="shared" si="5"/>
        <v>-74911438236300.422</v>
      </c>
    </row>
    <row r="31" spans="1:7" ht="17" thickBot="1" x14ac:dyDescent="0.25">
      <c r="A31" s="481" t="s">
        <v>249</v>
      </c>
      <c r="B31" s="481"/>
      <c r="C31" s="481"/>
      <c r="D31" s="481"/>
      <c r="E31" s="481"/>
      <c r="F31" s="481"/>
      <c r="G31" s="481"/>
    </row>
    <row r="32" spans="1:7" ht="17" thickBot="1" x14ac:dyDescent="0.25">
      <c r="A32" s="115" t="s">
        <v>130</v>
      </c>
      <c r="B32" s="116" t="s">
        <v>135</v>
      </c>
      <c r="C32" s="116" t="s">
        <v>134</v>
      </c>
      <c r="D32" s="154" t="s">
        <v>133</v>
      </c>
      <c r="E32" s="363" t="s">
        <v>251</v>
      </c>
      <c r="F32" s="152" t="s">
        <v>252</v>
      </c>
      <c r="G32" s="260" t="s">
        <v>253</v>
      </c>
    </row>
    <row r="33" spans="1:7" x14ac:dyDescent="0.2">
      <c r="A33" s="95">
        <v>1</v>
      </c>
      <c r="B33" s="107">
        <v>1</v>
      </c>
      <c r="C33" s="108">
        <f t="shared" ref="C33:C42" si="7">B33*$O$2</f>
        <v>7</v>
      </c>
      <c r="D33" s="57">
        <f>SUM($C$33:C33)</f>
        <v>7</v>
      </c>
      <c r="E33" s="96">
        <f>D33/(B7-((1-B7)/-X7))</f>
        <v>-7.7469898897103278</v>
      </c>
      <c r="F33" s="8">
        <f t="shared" ref="F33:F42" si="8">U7/E33</f>
        <v>21.201788037325631</v>
      </c>
      <c r="G33" s="259">
        <f>(B7-((1-B7)/-X7))</f>
        <v>-0.90357675686365724</v>
      </c>
    </row>
    <row r="34" spans="1:7" x14ac:dyDescent="0.2">
      <c r="A34" s="97">
        <v>2</v>
      </c>
      <c r="B34" s="93">
        <f>C33</f>
        <v>7</v>
      </c>
      <c r="C34" s="1">
        <f t="shared" si="7"/>
        <v>49</v>
      </c>
      <c r="D34" s="9">
        <f>SUM($C$33:C34)</f>
        <v>56</v>
      </c>
      <c r="E34" s="96">
        <f>D34/(B8-((1-B8)/-X8))</f>
        <v>-91.565255191663269</v>
      </c>
      <c r="F34" s="9">
        <f t="shared" si="8"/>
        <v>5.6295795629427916</v>
      </c>
      <c r="G34" s="259">
        <f t="shared" ref="G34:G42" si="9">(B8-((1-B8)/-X8))</f>
        <v>-0.61158569244176175</v>
      </c>
    </row>
    <row r="35" spans="1:7" x14ac:dyDescent="0.2">
      <c r="A35" s="97">
        <v>3</v>
      </c>
      <c r="B35" s="93">
        <f t="shared" ref="B35:B42" si="10">C34</f>
        <v>49</v>
      </c>
      <c r="C35" s="1">
        <f t="shared" si="7"/>
        <v>343</v>
      </c>
      <c r="D35" s="9">
        <f>SUM($C$33:C35)</f>
        <v>399</v>
      </c>
      <c r="E35" s="96">
        <f t="shared" ref="E35:E42" si="11">D35/(B9-((1-B9)/-X9))</f>
        <v>-812.11169793864099</v>
      </c>
      <c r="F35" s="9">
        <f t="shared" si="8"/>
        <v>1.3204979662459502</v>
      </c>
      <c r="G35" s="259">
        <f t="shared" si="9"/>
        <v>-0.49131172597657424</v>
      </c>
    </row>
    <row r="36" spans="1:7" x14ac:dyDescent="0.2">
      <c r="A36" s="97">
        <v>4</v>
      </c>
      <c r="B36" s="93">
        <f t="shared" si="10"/>
        <v>343</v>
      </c>
      <c r="C36" s="1">
        <f t="shared" si="7"/>
        <v>2401</v>
      </c>
      <c r="D36" s="9">
        <f>SUM($C$33:C36)</f>
        <v>2800</v>
      </c>
      <c r="E36" s="96">
        <f t="shared" si="11"/>
        <v>-6436.7360572587859</v>
      </c>
      <c r="F36" s="9">
        <f t="shared" si="8"/>
        <v>0.28732400179350165</v>
      </c>
      <c r="G36" s="259">
        <f t="shared" si="9"/>
        <v>-0.43500307843793062</v>
      </c>
    </row>
    <row r="37" spans="1:7" x14ac:dyDescent="0.2">
      <c r="A37" s="97">
        <v>5</v>
      </c>
      <c r="B37" s="93">
        <f t="shared" si="10"/>
        <v>2401</v>
      </c>
      <c r="C37" s="1">
        <f t="shared" si="7"/>
        <v>16807</v>
      </c>
      <c r="D37" s="9">
        <f>SUM($C$33:C37)</f>
        <v>19607</v>
      </c>
      <c r="E37" s="96">
        <f t="shared" si="11"/>
        <v>-48166.219776212056</v>
      </c>
      <c r="F37" s="9">
        <f t="shared" si="8"/>
        <v>5.9316905036216901E-2</v>
      </c>
      <c r="G37" s="259">
        <f t="shared" si="9"/>
        <v>-0.40706952073667502</v>
      </c>
    </row>
    <row r="38" spans="1:7" x14ac:dyDescent="0.2">
      <c r="A38" s="97">
        <v>6</v>
      </c>
      <c r="B38" s="93">
        <f t="shared" si="10"/>
        <v>16807</v>
      </c>
      <c r="C38" s="1">
        <f t="shared" si="7"/>
        <v>117649</v>
      </c>
      <c r="D38" s="9">
        <f>SUM($C$33:C38)</f>
        <v>137256</v>
      </c>
      <c r="E38" s="96">
        <f t="shared" si="11"/>
        <v>-349416.91989305336</v>
      </c>
      <c r="F38" s="9">
        <f t="shared" si="8"/>
        <v>1.1741204154321738E-2</v>
      </c>
      <c r="G38" s="259">
        <f t="shared" si="9"/>
        <v>-0.39281440647467836</v>
      </c>
    </row>
    <row r="39" spans="1:7" x14ac:dyDescent="0.2">
      <c r="A39" s="97">
        <v>7</v>
      </c>
      <c r="B39" s="93">
        <f t="shared" si="10"/>
        <v>117649</v>
      </c>
      <c r="C39" s="1">
        <f t="shared" si="7"/>
        <v>823543</v>
      </c>
      <c r="D39" s="9">
        <f>SUM($C$33:C39)</f>
        <v>960799</v>
      </c>
      <c r="E39" s="96">
        <f t="shared" si="11"/>
        <v>-2492767.9299228974</v>
      </c>
      <c r="F39" s="9">
        <f t="shared" si="8"/>
        <v>2.2427928036221176E-3</v>
      </c>
      <c r="G39" s="259">
        <f t="shared" si="9"/>
        <v>-0.38543459600337449</v>
      </c>
    </row>
    <row r="40" spans="1:7" x14ac:dyDescent="0.2">
      <c r="A40" s="97">
        <v>8</v>
      </c>
      <c r="B40" s="93">
        <f t="shared" si="10"/>
        <v>823543</v>
      </c>
      <c r="C40" s="1">
        <f t="shared" si="7"/>
        <v>5764801</v>
      </c>
      <c r="D40" s="9">
        <f>SUM($C$33:C40)</f>
        <v>6725600</v>
      </c>
      <c r="E40" s="96">
        <f>D40/(B14-((1-B14)/-X14))</f>
        <v>-17625397.47427208</v>
      </c>
      <c r="F40" s="9">
        <f t="shared" si="8"/>
        <v>4.1557799965252426E-4</v>
      </c>
      <c r="G40" s="259">
        <f t="shared" si="9"/>
        <v>-0.38158572082231945</v>
      </c>
    </row>
    <row r="41" spans="1:7" x14ac:dyDescent="0.2">
      <c r="A41" s="97">
        <v>9</v>
      </c>
      <c r="B41" s="93">
        <f t="shared" si="10"/>
        <v>5764801</v>
      </c>
      <c r="C41" s="1">
        <f t="shared" si="7"/>
        <v>40353607</v>
      </c>
      <c r="D41" s="9">
        <f>SUM($C$33:C41)</f>
        <v>47079207</v>
      </c>
      <c r="E41" s="96">
        <f t="shared" si="11"/>
        <v>-124032799.0051125</v>
      </c>
      <c r="F41" s="9">
        <f t="shared" si="8"/>
        <v>7.5031828585975433E-5</v>
      </c>
      <c r="G41" s="259">
        <f t="shared" si="9"/>
        <v>-0.37957062468661573</v>
      </c>
    </row>
    <row r="42" spans="1:7" ht="17" thickBot="1" x14ac:dyDescent="0.25">
      <c r="A42" s="129">
        <v>10</v>
      </c>
      <c r="B42" s="94">
        <f t="shared" si="10"/>
        <v>40353607</v>
      </c>
      <c r="C42" s="109">
        <f t="shared" si="7"/>
        <v>282475249</v>
      </c>
      <c r="D42" s="10">
        <f>SUM($C$33:C42)</f>
        <v>329554456</v>
      </c>
      <c r="E42" s="364">
        <f t="shared" si="11"/>
        <v>-870654468.99290454</v>
      </c>
      <c r="F42" s="10">
        <f t="shared" si="8"/>
        <v>1.3250936238046974E-5</v>
      </c>
      <c r="G42" s="259">
        <f t="shared" si="9"/>
        <v>-0.37851348351912695</v>
      </c>
    </row>
    <row r="43" spans="1:7" ht="17" thickBot="1" x14ac:dyDescent="0.25"/>
    <row r="44" spans="1:7" ht="17" thickBot="1" x14ac:dyDescent="0.25">
      <c r="A44" s="115" t="s">
        <v>130</v>
      </c>
      <c r="B44" s="116" t="s">
        <v>135</v>
      </c>
      <c r="C44" s="116" t="s">
        <v>134</v>
      </c>
      <c r="D44" s="154" t="s">
        <v>133</v>
      </c>
      <c r="E44" s="151" t="s">
        <v>146</v>
      </c>
      <c r="F44" s="152" t="s">
        <v>147</v>
      </c>
      <c r="G44" s="260" t="s">
        <v>46</v>
      </c>
    </row>
    <row r="45" spans="1:7" x14ac:dyDescent="0.2">
      <c r="A45" s="95">
        <v>1</v>
      </c>
      <c r="B45" s="107">
        <v>1</v>
      </c>
      <c r="C45" s="108">
        <f t="shared" ref="C45:C54" si="12">B45*$O$2</f>
        <v>7</v>
      </c>
      <c r="D45" s="57">
        <f>SUM(C45:C45)</f>
        <v>7</v>
      </c>
      <c r="E45" s="57">
        <f t="shared" ref="E45:E54" si="13">D45/R7</f>
        <v>-22.522160517863032</v>
      </c>
      <c r="F45" s="8">
        <f t="shared" ref="F45:F54" si="14">U7/E45</f>
        <v>7.2928188855892042</v>
      </c>
      <c r="G45" s="256">
        <f>E45*U7</f>
        <v>3699.2657111927688</v>
      </c>
    </row>
    <row r="46" spans="1:7" x14ac:dyDescent="0.2">
      <c r="A46" s="97">
        <v>2</v>
      </c>
      <c r="B46" s="93">
        <f t="shared" ref="B46:B54" si="15">B45*$O$2*2</f>
        <v>14</v>
      </c>
      <c r="C46" s="1">
        <f t="shared" si="12"/>
        <v>98</v>
      </c>
      <c r="D46" s="9">
        <f>SUM($C$45:C46)</f>
        <v>105</v>
      </c>
      <c r="E46" s="9">
        <f t="shared" si="13"/>
        <v>-956.81017577416083</v>
      </c>
      <c r="F46" s="9">
        <f t="shared" si="14"/>
        <v>0.53874206436564687</v>
      </c>
      <c r="G46" s="257">
        <f t="shared" ref="G46:G54" si="16">E46*U8</f>
        <v>493210.66263063869</v>
      </c>
    </row>
    <row r="47" spans="1:7" x14ac:dyDescent="0.2">
      <c r="A47" s="97">
        <v>3</v>
      </c>
      <c r="B47" s="93">
        <f t="shared" si="15"/>
        <v>196</v>
      </c>
      <c r="C47" s="1">
        <f t="shared" si="12"/>
        <v>1372</v>
      </c>
      <c r="D47" s="9">
        <f>SUM($C$45:C47)</f>
        <v>1477</v>
      </c>
      <c r="E47" s="9">
        <f t="shared" si="13"/>
        <v>-54868.607607000202</v>
      </c>
      <c r="F47" s="9">
        <f t="shared" si="14"/>
        <v>1.9544724975956995E-2</v>
      </c>
      <c r="G47" s="257">
        <f t="shared" si="16"/>
        <v>58840647.371275909</v>
      </c>
    </row>
    <row r="48" spans="1:7" x14ac:dyDescent="0.2">
      <c r="A48" s="97">
        <v>4</v>
      </c>
      <c r="B48" s="93">
        <f t="shared" si="15"/>
        <v>2744</v>
      </c>
      <c r="C48" s="1">
        <f t="shared" si="12"/>
        <v>19208</v>
      </c>
      <c r="D48" s="9">
        <f>SUM($C$45:C48)</f>
        <v>20685</v>
      </c>
      <c r="E48" s="9">
        <f t="shared" si="13"/>
        <v>1744783.1068434573</v>
      </c>
      <c r="F48" s="9">
        <f t="shared" si="14"/>
        <v>-1.0599763117869593E-3</v>
      </c>
      <c r="G48" s="257">
        <f t="shared" si="16"/>
        <v>-3226852062.0508189</v>
      </c>
    </row>
    <row r="49" spans="1:7" x14ac:dyDescent="0.2">
      <c r="A49" s="97">
        <v>5</v>
      </c>
      <c r="B49" s="93">
        <f t="shared" si="15"/>
        <v>38416</v>
      </c>
      <c r="C49" s="1">
        <f t="shared" si="12"/>
        <v>268912</v>
      </c>
      <c r="D49" s="9">
        <f>SUM($C$45:C49)</f>
        <v>289597</v>
      </c>
      <c r="E49" s="9">
        <f t="shared" si="13"/>
        <v>9314670.0635124482</v>
      </c>
      <c r="F49" s="9">
        <f t="shared" si="14"/>
        <v>-3.0672810361913734E-4</v>
      </c>
      <c r="G49" s="257">
        <f t="shared" si="16"/>
        <v>-26612674499.365852</v>
      </c>
    </row>
    <row r="50" spans="1:7" x14ac:dyDescent="0.2">
      <c r="A50" s="97">
        <v>6</v>
      </c>
      <c r="B50" s="93">
        <f t="shared" si="15"/>
        <v>537824</v>
      </c>
      <c r="C50" s="1">
        <f t="shared" si="12"/>
        <v>3764768</v>
      </c>
      <c r="D50" s="9">
        <f>SUM($C$45:C50)</f>
        <v>4054365</v>
      </c>
      <c r="E50" s="9">
        <f t="shared" si="13"/>
        <v>99112961.437161073</v>
      </c>
      <c r="F50" s="9">
        <f t="shared" si="14"/>
        <v>-4.1392925122509949E-5</v>
      </c>
      <c r="G50" s="257">
        <f t="shared" si="16"/>
        <v>-406618396564.70233</v>
      </c>
    </row>
    <row r="51" spans="1:7" x14ac:dyDescent="0.2">
      <c r="A51" s="97">
        <v>7</v>
      </c>
      <c r="B51" s="93">
        <f t="shared" si="15"/>
        <v>7529536</v>
      </c>
      <c r="C51" s="1">
        <f t="shared" si="12"/>
        <v>52706752</v>
      </c>
      <c r="D51" s="9">
        <f>SUM($C$45:C51)</f>
        <v>56761117</v>
      </c>
      <c r="E51" s="9">
        <f t="shared" si="13"/>
        <v>1234252546.4176841</v>
      </c>
      <c r="F51" s="9">
        <f t="shared" si="14"/>
        <v>-4.5296742474283737E-6</v>
      </c>
      <c r="G51" s="257">
        <f t="shared" si="16"/>
        <v>-6900412203233.291</v>
      </c>
    </row>
    <row r="52" spans="1:7" x14ac:dyDescent="0.2">
      <c r="A52" s="97">
        <v>8</v>
      </c>
      <c r="B52" s="93">
        <f t="shared" si="15"/>
        <v>105413504</v>
      </c>
      <c r="C52" s="1">
        <f t="shared" si="12"/>
        <v>737894528</v>
      </c>
      <c r="D52" s="9">
        <f>SUM($C$45:C52)</f>
        <v>794655645</v>
      </c>
      <c r="E52" s="9">
        <f t="shared" si="13"/>
        <v>16337965822.11125</v>
      </c>
      <c r="F52" s="9">
        <f t="shared" si="14"/>
        <v>-4.4832554463577136E-7</v>
      </c>
      <c r="G52" s="257">
        <f t="shared" si="16"/>
        <v>-119671146333097.5</v>
      </c>
    </row>
    <row r="53" spans="1:7" x14ac:dyDescent="0.2">
      <c r="A53" s="97">
        <v>9</v>
      </c>
      <c r="B53" s="93">
        <f t="shared" si="15"/>
        <v>1475789056</v>
      </c>
      <c r="C53" s="1">
        <f t="shared" si="12"/>
        <v>10330523392</v>
      </c>
      <c r="D53" s="9">
        <f>SUM($C$45:C53)</f>
        <v>11125179037</v>
      </c>
      <c r="E53" s="9">
        <f t="shared" si="13"/>
        <v>222387099603.49744</v>
      </c>
      <c r="F53" s="9">
        <f t="shared" si="14"/>
        <v>-4.1847785822932623E-8</v>
      </c>
      <c r="G53" s="257">
        <f t="shared" si="16"/>
        <v>-2069625019241928</v>
      </c>
    </row>
    <row r="54" spans="1:7" ht="17" thickBot="1" x14ac:dyDescent="0.25">
      <c r="A54" s="129">
        <v>10</v>
      </c>
      <c r="B54" s="94">
        <f t="shared" si="15"/>
        <v>20661046784</v>
      </c>
      <c r="C54" s="109">
        <f t="shared" si="12"/>
        <v>144627327488</v>
      </c>
      <c r="D54" s="10">
        <f>SUM($C$45:C54)</f>
        <v>155752506525</v>
      </c>
      <c r="E54" s="10">
        <f t="shared" si="13"/>
        <v>3068764727515.7163</v>
      </c>
      <c r="F54" s="10">
        <f t="shared" si="14"/>
        <v>-3.759488875295846E-9</v>
      </c>
      <c r="G54" s="258">
        <f t="shared" si="16"/>
        <v>-3.5404298319354284E+16</v>
      </c>
    </row>
  </sheetData>
  <mergeCells count="2">
    <mergeCell ref="A18:F18"/>
    <mergeCell ref="A31:G31"/>
  </mergeCells>
  <conditionalFormatting sqref="F45:F54">
    <cfRule type="cellIs" dxfId="269" priority="69" operator="equal">
      <formula>MAX($F$45:$F$54)</formula>
    </cfRule>
  </conditionalFormatting>
  <conditionalFormatting sqref="F21:F30">
    <cfRule type="cellIs" dxfId="268" priority="67" operator="equal">
      <formula>MAX($F$21:$F$30)</formula>
    </cfRule>
  </conditionalFormatting>
  <conditionalFormatting sqref="E21:E30">
    <cfRule type="cellIs" dxfId="267" priority="61" stopIfTrue="1" operator="lessThan">
      <formula>0</formula>
    </cfRule>
    <cfRule type="cellIs" dxfId="266" priority="62" operator="equal">
      <formula>MIN($E$21:$E$30)</formula>
    </cfRule>
  </conditionalFormatting>
  <conditionalFormatting sqref="E45:E54">
    <cfRule type="cellIs" dxfId="265" priority="57" stopIfTrue="1" operator="lessThan">
      <formula>0</formula>
    </cfRule>
    <cfRule type="cellIs" dxfId="264" priority="58" operator="equal">
      <formula>MIN($E$45:$E$54)</formula>
    </cfRule>
  </conditionalFormatting>
  <conditionalFormatting sqref="R7:R16">
    <cfRule type="cellIs" dxfId="263" priority="33" operator="lessThanOrEqual">
      <formula>0</formula>
    </cfRule>
    <cfRule type="cellIs" dxfId="262" priority="34" operator="greaterThan">
      <formula>0</formula>
    </cfRule>
  </conditionalFormatting>
  <conditionalFormatting sqref="U7:U16">
    <cfRule type="cellIs" dxfId="261" priority="13" operator="lessThanOrEqual">
      <formula>0</formula>
    </cfRule>
    <cfRule type="cellIs" dxfId="260" priority="14" operator="greaterThan">
      <formula>0</formula>
    </cfRule>
  </conditionalFormatting>
  <conditionalFormatting sqref="S7:T16">
    <cfRule type="cellIs" dxfId="259" priority="5" operator="lessThanOrEqual">
      <formula>0</formula>
    </cfRule>
    <cfRule type="cellIs" dxfId="258" priority="6" operator="greaterThan">
      <formula>0</formula>
    </cfRule>
  </conditionalFormatting>
  <conditionalFormatting sqref="E33:E42">
    <cfRule type="cellIs" dxfId="257" priority="3" stopIfTrue="1" operator="lessThan">
      <formula>0</formula>
    </cfRule>
    <cfRule type="cellIs" dxfId="256" priority="4" operator="equal">
      <formula>MIN($E$33:$E$42)</formula>
    </cfRule>
  </conditionalFormatting>
  <conditionalFormatting sqref="F33:F42">
    <cfRule type="cellIs" dxfId="255" priority="1" operator="lessThanOrEqual">
      <formula>0</formula>
    </cfRule>
    <cfRule type="cellIs" dxfId="254" priority="2" operator="equal">
      <formula>MAX($F$33:$F$42)</formula>
    </cfRule>
  </conditionalFormatting>
  <pageMargins left="0.25" right="0.25" top="0.75" bottom="0.75" header="0.3" footer="0.3"/>
  <pageSetup paperSize="9" scale="69" orientation="portrait" r:id="rId1"/>
  <drawing r:id="rId2"/>
  <legacyDrawing r:id="rId3"/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sheetPr codeName="Sheet41">
    <pageSetUpPr fitToPage="1"/>
  </sheetPr>
  <dimension ref="A1:X54"/>
  <sheetViews>
    <sheetView topLeftCell="A7" zoomScale="90" zoomScaleNormal="90" workbookViewId="0">
      <selection activeCell="B34" sqref="B34:B42"/>
    </sheetView>
  </sheetViews>
  <sheetFormatPr baseColWidth="10" defaultColWidth="8.6640625" defaultRowHeight="16" x14ac:dyDescent="0.2"/>
  <cols>
    <col min="5" max="5" width="9.1640625" customWidth="1"/>
    <col min="14" max="14" width="5.6640625" bestFit="1" customWidth="1"/>
  </cols>
  <sheetData>
    <row r="1" spans="1:24" x14ac:dyDescent="0.2">
      <c r="C1" t="s">
        <v>93</v>
      </c>
      <c r="D1">
        <f>C2+E2</f>
        <v>1</v>
      </c>
    </row>
    <row r="2" spans="1:24" x14ac:dyDescent="0.2">
      <c r="A2" t="s">
        <v>39</v>
      </c>
      <c r="B2" s="133" t="s">
        <v>122</v>
      </c>
      <c r="C2" s="139">
        <f>Analysis!B45</f>
        <v>0.35140509585095231</v>
      </c>
      <c r="D2" s="133" t="s">
        <v>123</v>
      </c>
      <c r="E2" s="139">
        <f>Analysis!M45</f>
        <v>0.64859490414904764</v>
      </c>
      <c r="F2" s="133" t="s">
        <v>46</v>
      </c>
      <c r="G2" s="139">
        <f>Analysis!S45</f>
        <v>613.08554239750345</v>
      </c>
      <c r="H2" t="s">
        <v>150</v>
      </c>
      <c r="I2" s="153">
        <f>Analysis!T45</f>
        <v>-613.89237281980127</v>
      </c>
      <c r="J2" t="s">
        <v>47</v>
      </c>
      <c r="K2" s="153">
        <f>G2*C2+I2*E2</f>
        <v>-182.72608091586264</v>
      </c>
      <c r="L2" t="s">
        <v>46</v>
      </c>
      <c r="M2" s="160">
        <v>3</v>
      </c>
      <c r="N2" t="s">
        <v>150</v>
      </c>
      <c r="O2" s="160">
        <v>8</v>
      </c>
    </row>
    <row r="4" spans="1:24" x14ac:dyDescent="0.2">
      <c r="A4" t="s">
        <v>120</v>
      </c>
      <c r="B4">
        <f>$C$2</f>
        <v>0.35140509585095231</v>
      </c>
      <c r="C4" t="s">
        <v>121</v>
      </c>
      <c r="D4">
        <f>$E$2</f>
        <v>0.64859490414904764</v>
      </c>
      <c r="E4" t="s">
        <v>46</v>
      </c>
      <c r="F4">
        <f>G2</f>
        <v>613.08554239750345</v>
      </c>
      <c r="G4" t="s">
        <v>150</v>
      </c>
      <c r="H4">
        <f>I2</f>
        <v>-613.89237281980127</v>
      </c>
      <c r="I4" t="s">
        <v>47</v>
      </c>
      <c r="J4">
        <f>B4*F4+D4*H4</f>
        <v>-182.72608091586264</v>
      </c>
    </row>
    <row r="5" spans="1:24" ht="17" thickBot="1" x14ac:dyDescent="0.25"/>
    <row r="6" spans="1:24" ht="17" thickBot="1" x14ac:dyDescent="0.25">
      <c r="A6" s="102"/>
      <c r="B6" s="102">
        <v>1</v>
      </c>
      <c r="C6" s="138">
        <v>0</v>
      </c>
      <c r="D6" s="29">
        <v>-1</v>
      </c>
      <c r="E6" s="19">
        <v>-2</v>
      </c>
      <c r="F6" s="19">
        <v>-3</v>
      </c>
      <c r="G6" s="19">
        <v>-4</v>
      </c>
      <c r="H6" s="19">
        <v>-5</v>
      </c>
      <c r="I6" s="19">
        <v>-6</v>
      </c>
      <c r="J6" s="19">
        <v>-7</v>
      </c>
      <c r="K6" s="19">
        <v>-8</v>
      </c>
      <c r="L6" s="19">
        <v>-9</v>
      </c>
      <c r="M6" s="233">
        <v>-10</v>
      </c>
      <c r="N6" s="103" t="s">
        <v>131</v>
      </c>
      <c r="R6" s="166" t="s">
        <v>48</v>
      </c>
      <c r="S6" s="148" t="s">
        <v>127</v>
      </c>
      <c r="T6" s="149" t="s">
        <v>132</v>
      </c>
      <c r="U6" s="241" t="s">
        <v>47</v>
      </c>
      <c r="V6" s="159" t="s">
        <v>46</v>
      </c>
      <c r="W6" s="152" t="s">
        <v>196</v>
      </c>
      <c r="X6" s="260" t="s">
        <v>250</v>
      </c>
    </row>
    <row r="7" spans="1:24" x14ac:dyDescent="0.2">
      <c r="A7" s="100">
        <v>1</v>
      </c>
      <c r="B7" s="95">
        <f>C7*B4</f>
        <v>0.35140509585095231</v>
      </c>
      <c r="C7" s="95">
        <v>1</v>
      </c>
      <c r="D7" s="22">
        <f>C7*D4</f>
        <v>0.64859490414904764</v>
      </c>
      <c r="E7" s="2"/>
      <c r="F7" s="2"/>
      <c r="G7" s="2"/>
      <c r="H7" s="2"/>
      <c r="I7" s="2"/>
      <c r="J7" s="2"/>
      <c r="K7" s="2"/>
      <c r="L7" s="2"/>
      <c r="M7" s="234"/>
      <c r="N7" s="96">
        <f>B7+D7</f>
        <v>1</v>
      </c>
      <c r="R7" s="265">
        <f>B7-D7</f>
        <v>-0.29718980829809533</v>
      </c>
      <c r="S7" s="266">
        <f>IF(Rules!B23=Rules!D23,SUM(C7)*B4*F4,SUM(C7)*B4*F4*POWER(O2,A7-1))</f>
        <v>215.44138379102779</v>
      </c>
      <c r="T7" s="252">
        <f>IF(Rules!B23=Rules!D23,SUM(C7)*D4*H4,SUM(C7)*D4*H4*POWER(O2,A7-1))</f>
        <v>-398.16746470689043</v>
      </c>
      <c r="U7" s="263">
        <f>S7+T7</f>
        <v>-182.72608091586264</v>
      </c>
      <c r="V7" s="280">
        <f>S7/B4</f>
        <v>613.08554239750345</v>
      </c>
      <c r="W7" s="57">
        <f>T7/D4</f>
        <v>-613.89237281980127</v>
      </c>
      <c r="X7" s="96">
        <f>S7/T7</f>
        <v>-0.54108234069206085</v>
      </c>
    </row>
    <row r="8" spans="1:24" x14ac:dyDescent="0.2">
      <c r="A8" s="98">
        <v>2</v>
      </c>
      <c r="B8" s="97">
        <f>C8*B4</f>
        <v>0.45514052050055764</v>
      </c>
      <c r="C8" s="97">
        <f>1/(1-B4*D4)</f>
        <v>1.295201822268407</v>
      </c>
      <c r="D8" s="128">
        <f>C8*D4</f>
        <v>0.84006130176784921</v>
      </c>
      <c r="E8" s="1">
        <f>D8*D4</f>
        <v>0.54485947949944236</v>
      </c>
      <c r="F8" s="1"/>
      <c r="G8" s="1"/>
      <c r="H8" s="1"/>
      <c r="I8" s="1"/>
      <c r="J8" s="1"/>
      <c r="K8" s="1"/>
      <c r="L8" s="1"/>
      <c r="M8" s="235"/>
      <c r="N8" s="97">
        <f>B8+E8</f>
        <v>1</v>
      </c>
      <c r="R8" s="267">
        <f>B8-E8</f>
        <v>-8.9718958998884712E-2</v>
      </c>
      <c r="S8" s="268">
        <f>IF(Rules!B23=Rules!D23,SUM(C8:D8)*B4*F4,SUM(C8:D8)*B4*F4*POWER(O2,A8-1))</f>
        <v>460.024042200324</v>
      </c>
      <c r="T8" s="253">
        <f>IF(Rules!B23=Rules!D23,SUM(C8:D8)*D4*H4,SUM(C8:D8)*D4*H4*POWER(O2,A8-1))</f>
        <v>-850.19230457963056</v>
      </c>
      <c r="U8" s="264">
        <f>S8+T8+U7</f>
        <v>-572.89434329516916</v>
      </c>
      <c r="V8" s="93">
        <f>S8/B4</f>
        <v>1309.0989505611558</v>
      </c>
      <c r="W8" s="9">
        <f>T8/D4</f>
        <v>-1310.8217458092388</v>
      </c>
      <c r="X8" s="97">
        <f t="shared" ref="X8:X16" si="0">S8/T8</f>
        <v>-0.54108234069206085</v>
      </c>
    </row>
    <row r="9" spans="1:24" x14ac:dyDescent="0.2">
      <c r="A9" s="98">
        <v>3</v>
      </c>
      <c r="B9" s="97">
        <f>C9*B4</f>
        <v>0.49858967709303187</v>
      </c>
      <c r="C9" s="97">
        <f>1/(1-D4*B4/(1-D4*B4))</f>
        <v>1.418845893186784</v>
      </c>
      <c r="D9" s="128">
        <f>C9*D4*C8</f>
        <v>1.1919175280384566</v>
      </c>
      <c r="E9" s="1">
        <f>D9*(D4)</f>
        <v>0.77307163485167263</v>
      </c>
      <c r="F9" s="1">
        <f>E9*D4</f>
        <v>0.50141032290696819</v>
      </c>
      <c r="G9" s="1"/>
      <c r="H9" s="1"/>
      <c r="I9" s="1"/>
      <c r="J9" s="1"/>
      <c r="K9" s="1"/>
      <c r="L9" s="1"/>
      <c r="M9" s="235"/>
      <c r="N9" s="97">
        <f>B9+F9</f>
        <v>1</v>
      </c>
      <c r="R9" s="267">
        <f>B9-F9</f>
        <v>-2.8206458139363177E-3</v>
      </c>
      <c r="S9" s="268">
        <f>IF(Rules!B23=Rules!D23,SUM(C9:E9)*B4*F4,SUM(C9:E9)*B4*F4*POWER(O2,A9-1))</f>
        <v>729.01810700180033</v>
      </c>
      <c r="T9" s="253">
        <f>IF(Rules!B23=Rules!D23,SUM(C9:E9)*D4*H4,SUM(C9:E9)*D4*H4*POWER(O2,A9-1))</f>
        <v>-1347.333025264443</v>
      </c>
      <c r="U9" s="264">
        <f t="shared" ref="U9:U16" si="1">S9+T9+U8</f>
        <v>-1191.2092615578117</v>
      </c>
      <c r="V9" s="93">
        <f>S9/B4</f>
        <v>2074.5803507386008</v>
      </c>
      <c r="W9" s="9">
        <f>T9/D4</f>
        <v>-2077.3105318058815</v>
      </c>
      <c r="X9" s="97">
        <f t="shared" si="0"/>
        <v>-0.54108234069206085</v>
      </c>
    </row>
    <row r="10" spans="1:24" x14ac:dyDescent="0.2">
      <c r="A10" s="98">
        <v>4</v>
      </c>
      <c r="B10" s="97">
        <f>C10*B4</f>
        <v>0.51935578387370762</v>
      </c>
      <c r="C10" s="97">
        <f>1/(1-D4*B4/(1-D4*B4/(1-D4*B4)))</f>
        <v>1.4779403884740225</v>
      </c>
      <c r="D10" s="128">
        <f>C10*D4*C9</f>
        <v>1.3600838295092339</v>
      </c>
      <c r="E10" s="1">
        <f>D10*D4*C8</f>
        <v>1.1425537923309286</v>
      </c>
      <c r="F10" s="1">
        <f>E10*D4</f>
        <v>0.74105456742200948</v>
      </c>
      <c r="G10" s="1">
        <f>F10*D4</f>
        <v>0.48064421612629221</v>
      </c>
      <c r="H10" s="1"/>
      <c r="I10" s="1"/>
      <c r="J10" s="1"/>
      <c r="K10" s="1"/>
      <c r="L10" s="1"/>
      <c r="M10" s="235"/>
      <c r="N10" s="97">
        <f>B10+G10</f>
        <v>0.99999999999999978</v>
      </c>
      <c r="R10" s="267">
        <f>B10-G10</f>
        <v>3.871156774741541E-2</v>
      </c>
      <c r="S10" s="268">
        <f>IF(Rules!B23=Rules!D23,SUM(C10:F10)*B4*F4,SUM(C10:F10)*B4*F4*POWER(O2,A10-1))</f>
        <v>1017.2350563002832</v>
      </c>
      <c r="T10" s="253">
        <f>IF(Rules!B23=Rules!D23,SUM(C10:F10)*D4*H4,SUM(C10:F10)*D4*H4*POWER(O2,A10-1))</f>
        <v>-1880.0004727546802</v>
      </c>
      <c r="U10" s="264">
        <f t="shared" si="1"/>
        <v>-2053.9746780122086</v>
      </c>
      <c r="V10" s="93">
        <f>S10/B4</f>
        <v>2894.7646699231168</v>
      </c>
      <c r="W10" s="9">
        <f>T10/D4</f>
        <v>-2898.5742267297474</v>
      </c>
      <c r="X10" s="97">
        <f t="shared" si="0"/>
        <v>-0.54108234069206074</v>
      </c>
    </row>
    <row r="11" spans="1:24" x14ac:dyDescent="0.2">
      <c r="A11" s="98">
        <v>5</v>
      </c>
      <c r="B11" s="97">
        <f>C11*B4</f>
        <v>0.5299040919579282</v>
      </c>
      <c r="C11" s="97">
        <f>1/(1-D4*B4/(1-D4*B4/(1-D4*B4/(1-D4*B4))))</f>
        <v>1.5079579044655795</v>
      </c>
      <c r="D11" s="128">
        <f>C11*D4*C10</f>
        <v>1.445505231606057</v>
      </c>
      <c r="E11" s="1">
        <f>D11*D4*C9</f>
        <v>1.3302351747815129</v>
      </c>
      <c r="F11" s="1">
        <f>E11*D4*C8</f>
        <v>1.1174790925843401</v>
      </c>
      <c r="G11" s="1">
        <f>F11*D4</f>
        <v>0.72479124494330482</v>
      </c>
      <c r="H11" s="1">
        <f>G11*D4</f>
        <v>0.47009590804207169</v>
      </c>
      <c r="I11" s="1"/>
      <c r="J11" s="1"/>
      <c r="K11" s="1"/>
      <c r="L11" s="1"/>
      <c r="M11" s="235"/>
      <c r="N11" s="97">
        <f>B11+H11</f>
        <v>0.99999999999999989</v>
      </c>
      <c r="R11" s="267">
        <f>B11-H11</f>
        <v>5.9808183915856516E-2</v>
      </c>
      <c r="S11" s="268">
        <f>IF(Rules!B23=Rules!D23,SUM(C11:G11)*B4*F4,SUM(C11:G11)*B4*F4*POWER(O2,A11-1))</f>
        <v>1319.7871626676106</v>
      </c>
      <c r="T11" s="253">
        <f>IF(Rules!B23=Rules!D23,SUM(C11:G11)*D4*H4,SUM(C11:G11)*D4*H4*POWER(O2,A11-1))</f>
        <v>-2439.1614055996774</v>
      </c>
      <c r="U11" s="264">
        <f t="shared" si="1"/>
        <v>-3173.3489209442755</v>
      </c>
      <c r="V11" s="93">
        <f>S11/B4</f>
        <v>3755.7428115026405</v>
      </c>
      <c r="W11" s="9">
        <f>T11/D4</f>
        <v>-3760.6854293741972</v>
      </c>
      <c r="X11" s="97">
        <f t="shared" si="0"/>
        <v>-0.54108234069206085</v>
      </c>
    </row>
    <row r="12" spans="1:24" x14ac:dyDescent="0.2">
      <c r="A12" s="98">
        <v>6</v>
      </c>
      <c r="B12" s="97">
        <f>C12*B4</f>
        <v>0.535428002501112</v>
      </c>
      <c r="C12" s="97">
        <f>1/(1-D4*B4/(1-D4*B4/(1-D4*B4/(1-D4*B4/(1-D4*B4)))))</f>
        <v>1.5236773991695687</v>
      </c>
      <c r="D12" s="128">
        <f>C12*D4*C11</f>
        <v>1.4902384892895391</v>
      </c>
      <c r="E12" s="1">
        <f>D12*D4*C10</f>
        <v>1.4285196730157834</v>
      </c>
      <c r="F12" s="1">
        <f>E12*D4*C9</f>
        <v>1.3146041089049889</v>
      </c>
      <c r="G12" s="1">
        <f>F12*D4*C8</f>
        <v>1.1043480390360885</v>
      </c>
      <c r="H12" s="1">
        <f>G12*D4</f>
        <v>0.71627451052580049</v>
      </c>
      <c r="I12" s="1">
        <f>H12*D4</f>
        <v>0.46457199749888756</v>
      </c>
      <c r="J12" s="1"/>
      <c r="K12" s="1"/>
      <c r="L12" s="1"/>
      <c r="M12" s="235"/>
      <c r="N12" s="97">
        <f>B12+I12</f>
        <v>0.99999999999999956</v>
      </c>
      <c r="R12" s="267">
        <f>B12-I12</f>
        <v>7.0856005002224443E-2</v>
      </c>
      <c r="S12" s="268">
        <f>IF(Rules!B23=Rules!D23,SUM(C12:H12)*B4*F4,SUM(C12:H12)*B4*F4*POWER(O2,A12-1))</f>
        <v>1632.5420345652462</v>
      </c>
      <c r="T12" s="253">
        <f>IF(Rules!B23=Rules!D23,SUM(C12:H12)*D4*H4,SUM(C12:H12)*D4*H4*POWER(O2,A12-1))</f>
        <v>-3017.1785545194011</v>
      </c>
      <c r="U12" s="264">
        <f t="shared" si="1"/>
        <v>-4557.9854408984302</v>
      </c>
      <c r="V12" s="93">
        <f>S12/B4</f>
        <v>4645.7551522180693</v>
      </c>
      <c r="W12" s="9">
        <f>T12/D4</f>
        <v>-4651.8690406270152</v>
      </c>
      <c r="X12" s="97">
        <f t="shared" si="0"/>
        <v>-0.54108234069206085</v>
      </c>
    </row>
    <row r="13" spans="1:24" x14ac:dyDescent="0.2">
      <c r="A13" s="98">
        <v>7</v>
      </c>
      <c r="B13" s="97">
        <f>C13*B4</f>
        <v>0.53836694835133991</v>
      </c>
      <c r="C13" s="97">
        <f>1/(1-D4*B4/(1-D4*B4/(1-D4*B4/(1-D4*B4/(1-D4*B4/(1-D4*B4))))))</f>
        <v>1.5320408118944497</v>
      </c>
      <c r="D13" s="128">
        <f>C13*D4*C12</f>
        <v>1.5140384080261422</v>
      </c>
      <c r="E13" s="1">
        <f>D13*D4*C11</f>
        <v>1.4808110372529832</v>
      </c>
      <c r="F13" s="1">
        <f>E13*D4*C10</f>
        <v>1.4194826626329331</v>
      </c>
      <c r="G13" s="1">
        <f>F13*D4*C9</f>
        <v>1.3062877439252671</v>
      </c>
      <c r="H13" s="1">
        <f>G13*D4*C8</f>
        <v>1.0973617826452469</v>
      </c>
      <c r="I13" s="1">
        <f>H13*D4</f>
        <v>0.71174326023162193</v>
      </c>
      <c r="J13" s="1">
        <f>I13*D4</f>
        <v>0.46163305164865948</v>
      </c>
      <c r="K13" s="1"/>
      <c r="L13" s="1"/>
      <c r="M13" s="235"/>
      <c r="N13" s="97">
        <f>B13+J13</f>
        <v>0.99999999999999933</v>
      </c>
      <c r="R13" s="267">
        <f>B13-J13</f>
        <v>7.6733896702680437E-2</v>
      </c>
      <c r="S13" s="268">
        <f>IF(Rules!B23=Rules!D23,SUM(C13:I13)*B4*F4,SUM(C13:I13)*B4*F4*POWER(O2,A13-1))</f>
        <v>1952.2793434218468</v>
      </c>
      <c r="T13" s="253">
        <f>IF(Rules!B23=Rules!D23,SUM(C13:I13)*D4*H4,SUM(C13:I13)*D4*H4*POWER(O2,A13-1))</f>
        <v>-3608.1002771682065</v>
      </c>
      <c r="U13" s="264">
        <f t="shared" si="1"/>
        <v>-6213.8063746447897</v>
      </c>
      <c r="V13" s="93">
        <f>S13/B4</f>
        <v>5555.6375433152562</v>
      </c>
      <c r="W13" s="9">
        <f>T13/D4</f>
        <v>-5562.9488515670828</v>
      </c>
      <c r="X13" s="97">
        <f t="shared" si="0"/>
        <v>-0.54108234069206085</v>
      </c>
    </row>
    <row r="14" spans="1:24" x14ac:dyDescent="0.2">
      <c r="A14" s="98">
        <v>8</v>
      </c>
      <c r="B14" s="97">
        <f>C14*B4</f>
        <v>0.53994377514084535</v>
      </c>
      <c r="C14" s="97">
        <f>1/(1-D4*B4/(1-D4*B4/(1-D4*B4/(1-D4*B4/(1-D4*B4/(1-D4*B4/(1-D4*B4)))))))</f>
        <v>1.536528017140256</v>
      </c>
      <c r="D14" s="128">
        <f>C14*D4*C13</f>
        <v>1.5268077312339916</v>
      </c>
      <c r="E14" s="1">
        <f>D14*D4*C12</f>
        <v>1.5088668192207273</v>
      </c>
      <c r="F14" s="1">
        <f>E14*D4*C11</f>
        <v>1.4757529451051254</v>
      </c>
      <c r="G14" s="1">
        <f>F14*D4*C10</f>
        <v>1.4146340533713468</v>
      </c>
      <c r="H14" s="1">
        <f>G14*D4*C9</f>
        <v>1.3018257811128824</v>
      </c>
      <c r="I14" s="1">
        <f>H14*D4*C8</f>
        <v>1.093613460356635</v>
      </c>
      <c r="J14" s="1">
        <f>I14*D4</f>
        <v>0.70931211749612</v>
      </c>
      <c r="K14" s="1">
        <f>J14*D4</f>
        <v>0.46005622485915398</v>
      </c>
      <c r="L14" s="1"/>
      <c r="M14" s="235"/>
      <c r="N14" s="97">
        <f>B14+K14</f>
        <v>0.99999999999999933</v>
      </c>
      <c r="R14" s="267">
        <f>B14-K14</f>
        <v>7.9887550281691366E-2</v>
      </c>
      <c r="S14" s="268">
        <f>IF(Rules!B23=Rules!D23,SUM(C14:J14)*B4*F4,SUM(C14:J14)*B4*F4*POWER(O2,A14-1))</f>
        <v>2276.6425518815495</v>
      </c>
      <c r="T14" s="253">
        <f>IF(Rules!B23=Rules!D23,SUM(C14:J14)*D4*H4,SUM(C14:J14)*D4*H4*POWER(O2,A14-1))</f>
        <v>-4207.5713448153829</v>
      </c>
      <c r="U14" s="264">
        <f t="shared" si="1"/>
        <v>-8144.7351675786231</v>
      </c>
      <c r="V14" s="93">
        <f>S14/B4</f>
        <v>6478.6839427256982</v>
      </c>
      <c r="W14" s="9">
        <f>T14/D4</f>
        <v>-6487.209994866811</v>
      </c>
      <c r="X14" s="97">
        <f t="shared" si="0"/>
        <v>-0.54108234069206085</v>
      </c>
    </row>
    <row r="15" spans="1:24" x14ac:dyDescent="0.2">
      <c r="A15" s="98">
        <v>9</v>
      </c>
      <c r="B15" s="97">
        <f>C15*B4</f>
        <v>0.54079360023119571</v>
      </c>
      <c r="C15" s="97">
        <f>1/(1-D4*B4/(1-D4*B4/(1-D4*B4/(1-D4*B4/(1-D4*B4/(1-D4*B4/(1-D4*B4/(1-D4*B4))))))))</f>
        <v>1.5389463801645384</v>
      </c>
      <c r="D15" s="128">
        <f>C15*D4*C14</f>
        <v>1.5336897117540131</v>
      </c>
      <c r="E15" s="1">
        <f>D15*D4*C13</f>
        <v>1.5239873813549287</v>
      </c>
      <c r="F15" s="1">
        <f>E15*D4*C12</f>
        <v>1.5060796101543494</v>
      </c>
      <c r="G15" s="1">
        <f>F15*D4*C11</f>
        <v>1.4730269046514985</v>
      </c>
      <c r="H15" s="1">
        <f>G15*D4*C10</f>
        <v>1.4120209129609824</v>
      </c>
      <c r="I15" s="1">
        <f>H15*D4*C9</f>
        <v>1.2994210224067189</v>
      </c>
      <c r="J15" s="1">
        <f>I15*D4*C8</f>
        <v>1.091593315627498</v>
      </c>
      <c r="K15" s="1">
        <f>J15*D4</f>
        <v>0.70800186191915815</v>
      </c>
      <c r="L15" s="1">
        <f>K15*D4</f>
        <v>0.45920639976880362</v>
      </c>
      <c r="M15" s="235"/>
      <c r="N15" s="97">
        <f>B15+L15</f>
        <v>0.99999999999999933</v>
      </c>
      <c r="R15" s="267">
        <f>B15-L15</f>
        <v>8.1587200462392095E-2</v>
      </c>
      <c r="S15" s="268">
        <f>IF(Rules!B23=Rules!D23,SUM(C15:K15)*B4*F4,SUM(C15:K15)*B4*F4*POWER(O2,A15-1))</f>
        <v>2603.9898297979489</v>
      </c>
      <c r="T15" s="253">
        <f>IF(Rules!B23=Rules!D23,SUM(C15:K15)*D4*H4,SUM(C15:K15)*D4*H4*POWER(O2,A15-1))</f>
        <v>-4812.5574131053081</v>
      </c>
      <c r="U15" s="264">
        <f t="shared" si="1"/>
        <v>-10353.302750885981</v>
      </c>
      <c r="V15" s="93">
        <f>S15/B4</f>
        <v>7410.2221639450145</v>
      </c>
      <c r="W15" s="9">
        <f>T15/D4</f>
        <v>-7419.9741353493255</v>
      </c>
      <c r="X15" s="97">
        <f t="shared" si="0"/>
        <v>-0.54108234069206074</v>
      </c>
    </row>
    <row r="16" spans="1:24" ht="17" thickBot="1" x14ac:dyDescent="0.25">
      <c r="A16" s="99">
        <v>10</v>
      </c>
      <c r="B16" s="129">
        <f>C16*B4</f>
        <v>0.54125272070739638</v>
      </c>
      <c r="C16" s="129">
        <f>1/(1-D4*B4/(1-D4*B4/(1-D4*B4/(1-D4*B4/(1-D4*B4/(1-D4*B4/(1-D4*B4/(1-D4*B4/(1-D4*B4)))))))))</f>
        <v>1.5402529078205727</v>
      </c>
      <c r="D16" s="137">
        <f>C16*D4*C15</f>
        <v>1.5374077217415192</v>
      </c>
      <c r="E16" s="109">
        <f>D16*D4*C14</f>
        <v>1.5321563090158126</v>
      </c>
      <c r="F16" s="109">
        <f>E16*D4*C13</f>
        <v>1.5224636791316932</v>
      </c>
      <c r="G16" s="109">
        <f>F16*D4*C12</f>
        <v>1.5045738123515344</v>
      </c>
      <c r="H16" s="109">
        <f>G16*D4*C11</f>
        <v>1.4715541533695897</v>
      </c>
      <c r="I16" s="109">
        <f>H16*D4*C10</f>
        <v>1.4106091562557392</v>
      </c>
      <c r="J16" s="109">
        <f>I16*D4*C9</f>
        <v>1.2981218445231069</v>
      </c>
      <c r="K16" s="109">
        <f>J16*D4*C8</f>
        <v>1.0905019265633629</v>
      </c>
      <c r="L16" s="109">
        <f>K16*D4</f>
        <v>0.70729399253371616</v>
      </c>
      <c r="M16" s="237">
        <f>L16*D4</f>
        <v>0.45874727929260284</v>
      </c>
      <c r="N16" s="129">
        <f>B16+M16</f>
        <v>0.99999999999999922</v>
      </c>
      <c r="R16" s="269">
        <f>B16-M16</f>
        <v>8.2505441414793546E-2</v>
      </c>
      <c r="S16" s="270">
        <f>IF(Rules!B23=Rules!D23,SUM(C16:L16)*B4*F4,SUM(C16:L16)*B4*F4*POWER(O2,A16-1))</f>
        <v>2933.2205450579777</v>
      </c>
      <c r="T16" s="254">
        <f>IF(Rules!B23=Rules!D23,SUM(C16:L16)*D4*H4,SUM(C16:L16)*D4*H4*POWER(O2,A16-1))</f>
        <v>-5421.024351499439</v>
      </c>
      <c r="U16" s="264">
        <f t="shared" si="1"/>
        <v>-12841.106557327443</v>
      </c>
      <c r="V16" s="94">
        <f>S16/B4</f>
        <v>8347.1201177517833</v>
      </c>
      <c r="W16" s="10">
        <f>T16/D4</f>
        <v>-8358.105061913473</v>
      </c>
      <c r="X16" s="129">
        <f t="shared" si="0"/>
        <v>-0.54108234069206085</v>
      </c>
    </row>
    <row r="18" spans="1:7" x14ac:dyDescent="0.2">
      <c r="A18" s="436" t="s">
        <v>183</v>
      </c>
      <c r="B18" s="436"/>
      <c r="C18" s="436"/>
      <c r="D18" s="436"/>
      <c r="E18" s="436"/>
      <c r="F18" s="436"/>
    </row>
    <row r="19" spans="1:7" ht="17" thickBot="1" x14ac:dyDescent="0.25"/>
    <row r="20" spans="1:7" ht="17" thickBot="1" x14ac:dyDescent="0.25">
      <c r="A20" s="29" t="s">
        <v>130</v>
      </c>
      <c r="B20" s="19" t="s">
        <v>135</v>
      </c>
      <c r="C20" s="19" t="s">
        <v>134</v>
      </c>
      <c r="D20" s="19" t="s">
        <v>133</v>
      </c>
      <c r="E20" s="151" t="s">
        <v>146</v>
      </c>
      <c r="F20" s="152" t="s">
        <v>147</v>
      </c>
      <c r="G20" s="150" t="s">
        <v>46</v>
      </c>
    </row>
    <row r="21" spans="1:7" x14ac:dyDescent="0.2">
      <c r="A21" s="95">
        <v>1</v>
      </c>
      <c r="B21" s="107">
        <v>1</v>
      </c>
      <c r="C21" s="108">
        <f t="shared" ref="C21:C30" si="2">B21*$O$2</f>
        <v>8</v>
      </c>
      <c r="D21" s="57">
        <f>SUM($C$21:C21)</f>
        <v>8</v>
      </c>
      <c r="E21" s="57">
        <f t="shared" ref="E21:E30" si="3">D21/R7</f>
        <v>-26.918823514888587</v>
      </c>
      <c r="F21" s="8">
        <f t="shared" ref="F21:F30" si="4">U7/E21</f>
        <v>6.7880411198059347</v>
      </c>
      <c r="G21" s="256">
        <f>E21*U7</f>
        <v>4918.7711237413578</v>
      </c>
    </row>
    <row r="22" spans="1:7" x14ac:dyDescent="0.2">
      <c r="A22" s="97">
        <v>2</v>
      </c>
      <c r="B22" s="93">
        <f>C21</f>
        <v>8</v>
      </c>
      <c r="C22" s="1">
        <f t="shared" si="2"/>
        <v>64</v>
      </c>
      <c r="D22" s="9">
        <f>SUM($C$21:C22)</f>
        <v>72</v>
      </c>
      <c r="E22" s="9">
        <f t="shared" si="3"/>
        <v>-802.5059675613827</v>
      </c>
      <c r="F22" s="9">
        <f t="shared" si="4"/>
        <v>0.71388172356655921</v>
      </c>
      <c r="G22" s="257">
        <f t="shared" ref="G22:G30" si="5">E22*U8</f>
        <v>459751.12927653268</v>
      </c>
    </row>
    <row r="23" spans="1:7" x14ac:dyDescent="0.2">
      <c r="A23" s="97">
        <v>3</v>
      </c>
      <c r="B23" s="93">
        <f t="shared" ref="B23:B30" si="6">C22</f>
        <v>64</v>
      </c>
      <c r="C23" s="1">
        <f t="shared" si="2"/>
        <v>512</v>
      </c>
      <c r="D23" s="9">
        <f>SUM($C$21:C23)</f>
        <v>584</v>
      </c>
      <c r="E23" s="9">
        <f t="shared" si="3"/>
        <v>-207044.78283468209</v>
      </c>
      <c r="F23" s="9">
        <f t="shared" si="4"/>
        <v>5.7533894129027634E-3</v>
      </c>
      <c r="G23" s="257">
        <f t="shared" si="5"/>
        <v>246633662.86989915</v>
      </c>
    </row>
    <row r="24" spans="1:7" x14ac:dyDescent="0.2">
      <c r="A24" s="97">
        <v>4</v>
      </c>
      <c r="B24" s="93">
        <f t="shared" si="6"/>
        <v>512</v>
      </c>
      <c r="C24" s="1">
        <f t="shared" si="2"/>
        <v>4096</v>
      </c>
      <c r="D24" s="9">
        <f>SUM($C$21:C24)</f>
        <v>4680</v>
      </c>
      <c r="E24" s="9">
        <f t="shared" si="3"/>
        <v>120894.09632118198</v>
      </c>
      <c r="F24" s="9">
        <f t="shared" si="4"/>
        <v>-1.6989867499860121E-2</v>
      </c>
      <c r="G24" s="257">
        <f t="shared" si="5"/>
        <v>-248313412.56487668</v>
      </c>
    </row>
    <row r="25" spans="1:7" x14ac:dyDescent="0.2">
      <c r="A25" s="97">
        <v>5</v>
      </c>
      <c r="B25" s="93">
        <f t="shared" si="6"/>
        <v>4096</v>
      </c>
      <c r="C25" s="1">
        <f t="shared" si="2"/>
        <v>32768</v>
      </c>
      <c r="D25" s="9">
        <f>SUM($C$21:C25)</f>
        <v>37448</v>
      </c>
      <c r="E25" s="9">
        <f t="shared" si="3"/>
        <v>626135.04621182254</v>
      </c>
      <c r="F25" s="9">
        <f t="shared" si="4"/>
        <v>-5.0681541308753479E-3</v>
      </c>
      <c r="G25" s="257">
        <f t="shared" si="5"/>
        <v>-1986944973.2616811</v>
      </c>
    </row>
    <row r="26" spans="1:7" x14ac:dyDescent="0.2">
      <c r="A26" s="97">
        <v>6</v>
      </c>
      <c r="B26" s="93">
        <f t="shared" si="6"/>
        <v>32768</v>
      </c>
      <c r="C26" s="1">
        <f t="shared" si="2"/>
        <v>262144</v>
      </c>
      <c r="D26" s="9">
        <f>SUM($C$21:C26)</f>
        <v>299592</v>
      </c>
      <c r="E26" s="9">
        <f t="shared" si="3"/>
        <v>4228180.8011980727</v>
      </c>
      <c r="F26" s="9">
        <f t="shared" si="4"/>
        <v>-1.0780015461039191E-3</v>
      </c>
      <c r="G26" s="257">
        <f t="shared" si="5"/>
        <v>-19271986533.347076</v>
      </c>
    </row>
    <row r="27" spans="1:7" x14ac:dyDescent="0.2">
      <c r="A27" s="97">
        <v>7</v>
      </c>
      <c r="B27" s="93">
        <f t="shared" si="6"/>
        <v>262144</v>
      </c>
      <c r="C27" s="1">
        <f t="shared" si="2"/>
        <v>2097152</v>
      </c>
      <c r="D27" s="9">
        <f>SUM($C$21:C27)</f>
        <v>2396744</v>
      </c>
      <c r="E27" s="9">
        <f t="shared" si="3"/>
        <v>31234488.315986667</v>
      </c>
      <c r="F27" s="9">
        <f t="shared" si="4"/>
        <v>-1.9894055288443427E-4</v>
      </c>
      <c r="G27" s="257">
        <f t="shared" si="5"/>
        <v>-194085062606.64615</v>
      </c>
    </row>
    <row r="28" spans="1:7" x14ac:dyDescent="0.2">
      <c r="A28" s="97">
        <v>8</v>
      </c>
      <c r="B28" s="93">
        <f t="shared" si="6"/>
        <v>2097152</v>
      </c>
      <c r="C28" s="1">
        <f t="shared" si="2"/>
        <v>16777216</v>
      </c>
      <c r="D28" s="9">
        <f>SUM($C$21:C28)</f>
        <v>19173960</v>
      </c>
      <c r="E28" s="9">
        <f t="shared" si="3"/>
        <v>240011865.83379674</v>
      </c>
      <c r="F28" s="9">
        <f t="shared" si="4"/>
        <v>-3.3934718766024195E-5</v>
      </c>
      <c r="G28" s="257">
        <f t="shared" si="5"/>
        <v>-1954833084292.6865</v>
      </c>
    </row>
    <row r="29" spans="1:7" x14ac:dyDescent="0.2">
      <c r="A29" s="97">
        <v>9</v>
      </c>
      <c r="B29" s="93">
        <f t="shared" si="6"/>
        <v>16777216</v>
      </c>
      <c r="C29" s="1">
        <f t="shared" si="2"/>
        <v>134217728</v>
      </c>
      <c r="D29" s="9">
        <f>SUM($C$21:C29)</f>
        <v>153391688</v>
      </c>
      <c r="E29" s="9">
        <f t="shared" si="3"/>
        <v>1880095004.2489376</v>
      </c>
      <c r="F29" s="9">
        <f t="shared" si="4"/>
        <v>-5.5067976498463864E-6</v>
      </c>
      <c r="G29" s="257">
        <f t="shared" si="5"/>
        <v>-19465192779417.516</v>
      </c>
    </row>
    <row r="30" spans="1:7" ht="17" thickBot="1" x14ac:dyDescent="0.25">
      <c r="A30" s="129">
        <v>10</v>
      </c>
      <c r="B30" s="94">
        <f t="shared" si="6"/>
        <v>134217728</v>
      </c>
      <c r="C30" s="109">
        <f t="shared" si="2"/>
        <v>1073741824</v>
      </c>
      <c r="D30" s="10">
        <f>SUM($C$21:C30)</f>
        <v>1227133512</v>
      </c>
      <c r="E30" s="10">
        <f t="shared" si="3"/>
        <v>14873364604.288635</v>
      </c>
      <c r="F30" s="10">
        <f t="shared" si="4"/>
        <v>-8.633625880202517E-7</v>
      </c>
      <c r="G30" s="258">
        <f t="shared" si="5"/>
        <v>-190990459749652.69</v>
      </c>
    </row>
    <row r="31" spans="1:7" ht="17" thickBot="1" x14ac:dyDescent="0.25">
      <c r="A31" s="481" t="s">
        <v>249</v>
      </c>
      <c r="B31" s="481"/>
      <c r="C31" s="481"/>
      <c r="D31" s="481"/>
      <c r="E31" s="481"/>
      <c r="F31" s="481"/>
      <c r="G31" s="481"/>
    </row>
    <row r="32" spans="1:7" ht="17" thickBot="1" x14ac:dyDescent="0.25">
      <c r="A32" s="115" t="s">
        <v>130</v>
      </c>
      <c r="B32" s="116" t="s">
        <v>135</v>
      </c>
      <c r="C32" s="116" t="s">
        <v>134</v>
      </c>
      <c r="D32" s="154" t="s">
        <v>133</v>
      </c>
      <c r="E32" s="363" t="s">
        <v>251</v>
      </c>
      <c r="F32" s="152" t="s">
        <v>252</v>
      </c>
      <c r="G32" s="260" t="s">
        <v>253</v>
      </c>
    </row>
    <row r="33" spans="1:7" x14ac:dyDescent="0.2">
      <c r="A33" s="95">
        <v>1</v>
      </c>
      <c r="B33" s="107">
        <v>1</v>
      </c>
      <c r="C33" s="108">
        <f t="shared" ref="C33:C42" si="7">B33*$O$2</f>
        <v>8</v>
      </c>
      <c r="D33" s="57">
        <f>SUM($C$33:C33)</f>
        <v>8</v>
      </c>
      <c r="E33" s="96">
        <f>D33/(B7-((1-B7)/-X7))</f>
        <v>-9.441823200587141</v>
      </c>
      <c r="F33" s="8">
        <f t="shared" ref="F33:F42" si="8">U7/E33</f>
        <v>19.352838645029891</v>
      </c>
      <c r="G33" s="259">
        <f>(B7-((1-B7)/-X7))</f>
        <v>-0.84729398443962811</v>
      </c>
    </row>
    <row r="34" spans="1:7" x14ac:dyDescent="0.2">
      <c r="A34" s="97">
        <v>2</v>
      </c>
      <c r="B34" s="93">
        <f>C33</f>
        <v>8</v>
      </c>
      <c r="C34" s="1">
        <f t="shared" si="7"/>
        <v>64</v>
      </c>
      <c r="D34" s="9">
        <f>SUM($C$33:C34)</f>
        <v>72</v>
      </c>
      <c r="E34" s="96">
        <f>D34/(B8-((1-B8)/-X8))</f>
        <v>-130.47255599344422</v>
      </c>
      <c r="F34" s="9">
        <f t="shared" si="8"/>
        <v>4.3909183730864836</v>
      </c>
      <c r="G34" s="259">
        <f t="shared" ref="G34:G42" si="9">(B8-((1-B8)/-X8))</f>
        <v>-0.55184018931627077</v>
      </c>
    </row>
    <row r="35" spans="1:7" x14ac:dyDescent="0.2">
      <c r="A35" s="97">
        <v>3</v>
      </c>
      <c r="B35" s="93">
        <f t="shared" ref="B35:B42" si="10">C34</f>
        <v>64</v>
      </c>
      <c r="C35" s="1">
        <f t="shared" si="7"/>
        <v>512</v>
      </c>
      <c r="D35" s="9">
        <f>SUM($C$33:C35)</f>
        <v>584</v>
      </c>
      <c r="E35" s="96">
        <f t="shared" ref="E35:E42" si="11">D35/(B9-((1-B9)/-X9))</f>
        <v>-1364.1972667985431</v>
      </c>
      <c r="F35" s="9">
        <f t="shared" si="8"/>
        <v>0.87319428835486934</v>
      </c>
      <c r="G35" s="259">
        <f t="shared" si="9"/>
        <v>-0.42809058060240329</v>
      </c>
    </row>
    <row r="36" spans="1:7" x14ac:dyDescent="0.2">
      <c r="A36" s="97">
        <v>4</v>
      </c>
      <c r="B36" s="93">
        <f t="shared" si="10"/>
        <v>512</v>
      </c>
      <c r="C36" s="1">
        <f t="shared" si="7"/>
        <v>4096</v>
      </c>
      <c r="D36" s="9">
        <f>SUM($C$33:C36)</f>
        <v>4680</v>
      </c>
      <c r="E36" s="96">
        <f t="shared" si="11"/>
        <v>-12684.795360120335</v>
      </c>
      <c r="F36" s="9">
        <f t="shared" si="8"/>
        <v>0.16192414774539363</v>
      </c>
      <c r="G36" s="259">
        <f t="shared" si="9"/>
        <v>-0.3689456445401893</v>
      </c>
    </row>
    <row r="37" spans="1:7" x14ac:dyDescent="0.2">
      <c r="A37" s="97">
        <v>5</v>
      </c>
      <c r="B37" s="93">
        <f t="shared" si="10"/>
        <v>4096</v>
      </c>
      <c r="C37" s="1">
        <f t="shared" si="7"/>
        <v>32768</v>
      </c>
      <c r="D37" s="9">
        <f>SUM($C$33:C37)</f>
        <v>37448</v>
      </c>
      <c r="E37" s="96">
        <f t="shared" si="11"/>
        <v>-110497.85484977241</v>
      </c>
      <c r="F37" s="9">
        <f t="shared" si="8"/>
        <v>2.8718647300968951E-2</v>
      </c>
      <c r="G37" s="259">
        <f t="shared" si="9"/>
        <v>-0.33890250675827605</v>
      </c>
    </row>
    <row r="38" spans="1:7" x14ac:dyDescent="0.2">
      <c r="A38" s="97">
        <v>6</v>
      </c>
      <c r="B38" s="93">
        <f t="shared" si="10"/>
        <v>32768</v>
      </c>
      <c r="C38" s="1">
        <f t="shared" si="7"/>
        <v>262144</v>
      </c>
      <c r="D38" s="9">
        <f>SUM($C$33:C38)</f>
        <v>299592</v>
      </c>
      <c r="E38" s="96">
        <f t="shared" si="11"/>
        <v>-927042.65839704964</v>
      </c>
      <c r="F38" s="9">
        <f t="shared" si="8"/>
        <v>4.9166943933083374E-3</v>
      </c>
      <c r="G38" s="259">
        <f t="shared" si="9"/>
        <v>-0.3231695945017512</v>
      </c>
    </row>
    <row r="39" spans="1:7" x14ac:dyDescent="0.2">
      <c r="A39" s="97">
        <v>7</v>
      </c>
      <c r="B39" s="93">
        <f t="shared" si="10"/>
        <v>262144</v>
      </c>
      <c r="C39" s="1">
        <f t="shared" si="7"/>
        <v>2097152</v>
      </c>
      <c r="D39" s="9">
        <f>SUM($C$33:C39)</f>
        <v>2396744</v>
      </c>
      <c r="E39" s="96">
        <f t="shared" si="11"/>
        <v>-7613568.2512373086</v>
      </c>
      <c r="F39" s="9">
        <f t="shared" si="8"/>
        <v>8.1614903414505566E-4</v>
      </c>
      <c r="G39" s="259">
        <f t="shared" si="9"/>
        <v>-0.31479904309132534</v>
      </c>
    </row>
    <row r="40" spans="1:7" x14ac:dyDescent="0.2">
      <c r="A40" s="97">
        <v>8</v>
      </c>
      <c r="B40" s="93">
        <f t="shared" si="10"/>
        <v>2097152</v>
      </c>
      <c r="C40" s="1">
        <f t="shared" si="7"/>
        <v>16777216</v>
      </c>
      <c r="D40" s="9">
        <f>SUM($C$33:C40)</f>
        <v>19173960</v>
      </c>
      <c r="E40" s="96">
        <f>D40/(B14-((1-B14)/-X14))</f>
        <v>-61790090.882930137</v>
      </c>
      <c r="F40" s="9">
        <f t="shared" si="8"/>
        <v>1.3181296630571313E-4</v>
      </c>
      <c r="G40" s="259">
        <f t="shared" si="9"/>
        <v>-0.31030800774071876</v>
      </c>
    </row>
    <row r="41" spans="1:7" x14ac:dyDescent="0.2">
      <c r="A41" s="97">
        <v>9</v>
      </c>
      <c r="B41" s="93">
        <f t="shared" si="10"/>
        <v>16777216</v>
      </c>
      <c r="C41" s="1">
        <f t="shared" si="7"/>
        <v>134217728</v>
      </c>
      <c r="D41" s="9">
        <f>SUM($C$33:C41)</f>
        <v>153391688</v>
      </c>
      <c r="E41" s="96">
        <f t="shared" si="11"/>
        <v>-498206805.72184443</v>
      </c>
      <c r="F41" s="9">
        <f t="shared" si="8"/>
        <v>2.0781134725538796E-5</v>
      </c>
      <c r="G41" s="259">
        <f t="shared" si="9"/>
        <v>-0.30788758049531872</v>
      </c>
    </row>
    <row r="42" spans="1:7" ht="17" thickBot="1" x14ac:dyDescent="0.25">
      <c r="A42" s="129">
        <v>10</v>
      </c>
      <c r="B42" s="94">
        <f t="shared" si="10"/>
        <v>134217728</v>
      </c>
      <c r="C42" s="109">
        <f t="shared" si="7"/>
        <v>1073741824</v>
      </c>
      <c r="D42" s="10">
        <f>SUM($C$33:C42)</f>
        <v>1227133512</v>
      </c>
      <c r="E42" s="364">
        <f t="shared" si="11"/>
        <v>-4002654320.6152954</v>
      </c>
      <c r="F42" s="10">
        <f t="shared" si="8"/>
        <v>3.208147776137082E-6</v>
      </c>
      <c r="G42" s="259">
        <f t="shared" si="9"/>
        <v>-0.30657993763782299</v>
      </c>
    </row>
    <row r="43" spans="1:7" ht="17" thickBot="1" x14ac:dyDescent="0.25"/>
    <row r="44" spans="1:7" ht="17" thickBot="1" x14ac:dyDescent="0.25">
      <c r="A44" s="115" t="s">
        <v>130</v>
      </c>
      <c r="B44" s="116" t="s">
        <v>135</v>
      </c>
      <c r="C44" s="116" t="s">
        <v>134</v>
      </c>
      <c r="D44" s="154" t="s">
        <v>133</v>
      </c>
      <c r="E44" s="151" t="s">
        <v>146</v>
      </c>
      <c r="F44" s="152" t="s">
        <v>147</v>
      </c>
      <c r="G44" s="260" t="s">
        <v>46</v>
      </c>
    </row>
    <row r="45" spans="1:7" x14ac:dyDescent="0.2">
      <c r="A45" s="95">
        <v>1</v>
      </c>
      <c r="B45" s="107">
        <v>1</v>
      </c>
      <c r="C45" s="108">
        <f t="shared" ref="C45:C54" si="12">B45*$O$2</f>
        <v>8</v>
      </c>
      <c r="D45" s="57">
        <f>SUM(C45:C45)</f>
        <v>8</v>
      </c>
      <c r="E45" s="57">
        <f t="shared" ref="E45:E54" si="13">D45/R7</f>
        <v>-26.918823514888587</v>
      </c>
      <c r="F45" s="8">
        <f t="shared" ref="F45:F54" si="14">U7/E45</f>
        <v>6.7880411198059347</v>
      </c>
      <c r="G45" s="256">
        <f>E45*U7</f>
        <v>4918.7711237413578</v>
      </c>
    </row>
    <row r="46" spans="1:7" x14ac:dyDescent="0.2">
      <c r="A46" s="97">
        <v>2</v>
      </c>
      <c r="B46" s="93">
        <f t="shared" ref="B46:B54" si="15">B45*$O$2*2</f>
        <v>16</v>
      </c>
      <c r="C46" s="1">
        <f t="shared" si="12"/>
        <v>128</v>
      </c>
      <c r="D46" s="9">
        <f>SUM($C$45:C46)</f>
        <v>136</v>
      </c>
      <c r="E46" s="9">
        <f t="shared" si="13"/>
        <v>-1515.844605393723</v>
      </c>
      <c r="F46" s="9">
        <f t="shared" si="14"/>
        <v>0.37793738306464897</v>
      </c>
      <c r="G46" s="257">
        <f t="shared" ref="G46:G54" si="16">E46*U8</f>
        <v>868418.79974456178</v>
      </c>
    </row>
    <row r="47" spans="1:7" x14ac:dyDescent="0.2">
      <c r="A47" s="97">
        <v>3</v>
      </c>
      <c r="B47" s="93">
        <f t="shared" si="15"/>
        <v>256</v>
      </c>
      <c r="C47" s="1">
        <f t="shared" si="12"/>
        <v>2048</v>
      </c>
      <c r="D47" s="9">
        <f>SUM($C$45:C47)</f>
        <v>2184</v>
      </c>
      <c r="E47" s="9">
        <f t="shared" si="13"/>
        <v>-774290.76320367411</v>
      </c>
      <c r="F47" s="9">
        <f t="shared" si="14"/>
        <v>1.5384521140729E-3</v>
      </c>
      <c r="G47" s="257">
        <f t="shared" si="16"/>
        <v>922342328.26688313</v>
      </c>
    </row>
    <row r="48" spans="1:7" x14ac:dyDescent="0.2">
      <c r="A48" s="97">
        <v>4</v>
      </c>
      <c r="B48" s="93">
        <f t="shared" si="15"/>
        <v>4096</v>
      </c>
      <c r="C48" s="1">
        <f t="shared" si="12"/>
        <v>32768</v>
      </c>
      <c r="D48" s="9">
        <f>SUM($C$45:C48)</f>
        <v>34952</v>
      </c>
      <c r="E48" s="9">
        <f t="shared" si="13"/>
        <v>902882.57577306672</v>
      </c>
      <c r="F48" s="9">
        <f t="shared" si="14"/>
        <v>-2.2749078707755025E-3</v>
      </c>
      <c r="G48" s="257">
        <f t="shared" si="16"/>
        <v>-1854497947.8563182</v>
      </c>
    </row>
    <row r="49" spans="1:7" x14ac:dyDescent="0.2">
      <c r="A49" s="97">
        <v>5</v>
      </c>
      <c r="B49" s="93">
        <f t="shared" si="15"/>
        <v>65536</v>
      </c>
      <c r="C49" s="1">
        <f t="shared" si="12"/>
        <v>524288</v>
      </c>
      <c r="D49" s="9">
        <f>SUM($C$45:C49)</f>
        <v>559240</v>
      </c>
      <c r="E49" s="9">
        <f t="shared" si="13"/>
        <v>9350559.7960772179</v>
      </c>
      <c r="F49" s="9">
        <f t="shared" si="14"/>
        <v>-3.3937528769941355E-4</v>
      </c>
      <c r="G49" s="257">
        <f t="shared" si="16"/>
        <v>-29672588839.106564</v>
      </c>
    </row>
    <row r="50" spans="1:7" x14ac:dyDescent="0.2">
      <c r="A50" s="97">
        <v>6</v>
      </c>
      <c r="B50" s="93">
        <f t="shared" si="15"/>
        <v>1048576</v>
      </c>
      <c r="C50" s="1">
        <f t="shared" si="12"/>
        <v>8388608</v>
      </c>
      <c r="D50" s="9">
        <f>SUM($C$45:C50)</f>
        <v>8947848</v>
      </c>
      <c r="E50" s="9">
        <f t="shared" si="13"/>
        <v>126282140.79694577</v>
      </c>
      <c r="F50" s="9">
        <f t="shared" si="14"/>
        <v>-3.6093666231295536E-5</v>
      </c>
      <c r="G50" s="257">
        <f t="shared" si="16"/>
        <v>-575592159197.96448</v>
      </c>
    </row>
    <row r="51" spans="1:7" x14ac:dyDescent="0.2">
      <c r="A51" s="97">
        <v>7</v>
      </c>
      <c r="B51" s="93">
        <f t="shared" si="15"/>
        <v>16777216</v>
      </c>
      <c r="C51" s="1">
        <f t="shared" si="12"/>
        <v>134217728</v>
      </c>
      <c r="D51" s="9">
        <f>SUM($C$45:C51)</f>
        <v>143165576</v>
      </c>
      <c r="E51" s="9">
        <f t="shared" si="13"/>
        <v>1865740984.7791426</v>
      </c>
      <c r="F51" s="9">
        <f t="shared" si="14"/>
        <v>-3.3304764301891293E-6</v>
      </c>
      <c r="G51" s="257">
        <f t="shared" si="16"/>
        <v>-11593353224656.684</v>
      </c>
    </row>
    <row r="52" spans="1:7" x14ac:dyDescent="0.2">
      <c r="A52" s="97">
        <v>8</v>
      </c>
      <c r="B52" s="93">
        <f t="shared" si="15"/>
        <v>268435456</v>
      </c>
      <c r="C52" s="1">
        <f t="shared" si="12"/>
        <v>2147483648</v>
      </c>
      <c r="D52" s="9">
        <f>SUM($C$45:C52)</f>
        <v>2290649224</v>
      </c>
      <c r="E52" s="9">
        <f t="shared" si="13"/>
        <v>28673419274.003838</v>
      </c>
      <c r="F52" s="9">
        <f t="shared" si="14"/>
        <v>-2.8405175852057796E-7</v>
      </c>
      <c r="G52" s="257">
        <f t="shared" si="16"/>
        <v>-233537406335705.78</v>
      </c>
    </row>
    <row r="53" spans="1:7" x14ac:dyDescent="0.2">
      <c r="A53" s="97">
        <v>9</v>
      </c>
      <c r="B53" s="93">
        <f t="shared" si="15"/>
        <v>4294967296</v>
      </c>
      <c r="C53" s="1">
        <f t="shared" si="12"/>
        <v>34359738368</v>
      </c>
      <c r="D53" s="9">
        <f>SUM($C$45:C53)</f>
        <v>36650387592</v>
      </c>
      <c r="E53" s="9">
        <f t="shared" si="13"/>
        <v>449217369688.93945</v>
      </c>
      <c r="F53" s="9">
        <f t="shared" si="14"/>
        <v>-2.3047423028310604E-8</v>
      </c>
      <c r="G53" s="257">
        <f t="shared" si="16"/>
        <v>-4650883429346262</v>
      </c>
    </row>
    <row r="54" spans="1:7" ht="17" thickBot="1" x14ac:dyDescent="0.25">
      <c r="A54" s="129">
        <v>10</v>
      </c>
      <c r="B54" s="94">
        <f t="shared" si="15"/>
        <v>68719476736</v>
      </c>
      <c r="C54" s="109">
        <f t="shared" si="12"/>
        <v>549755813888</v>
      </c>
      <c r="D54" s="10">
        <f>SUM($C$45:C54)</f>
        <v>586406201480</v>
      </c>
      <c r="E54" s="10">
        <f t="shared" si="13"/>
        <v>7107485172182.293</v>
      </c>
      <c r="F54" s="10">
        <f t="shared" si="14"/>
        <v>-1.806701842669436E-9</v>
      </c>
      <c r="G54" s="258">
        <f t="shared" si="16"/>
        <v>-9.1267974450617616E+16</v>
      </c>
    </row>
  </sheetData>
  <mergeCells count="2">
    <mergeCell ref="A18:F18"/>
    <mergeCell ref="A31:G31"/>
  </mergeCells>
  <conditionalFormatting sqref="F45:F54">
    <cfRule type="cellIs" dxfId="253" priority="69" operator="equal">
      <formula>MAX($F$45:$F$54)</formula>
    </cfRule>
  </conditionalFormatting>
  <conditionalFormatting sqref="F21:F30">
    <cfRule type="cellIs" dxfId="252" priority="67" operator="equal">
      <formula>MAX($F$21:$F$30)</formula>
    </cfRule>
  </conditionalFormatting>
  <conditionalFormatting sqref="E21:E30">
    <cfRule type="cellIs" dxfId="251" priority="61" stopIfTrue="1" operator="lessThan">
      <formula>0</formula>
    </cfRule>
    <cfRule type="cellIs" dxfId="250" priority="62" operator="equal">
      <formula>MIN($E$21:$E$30)</formula>
    </cfRule>
  </conditionalFormatting>
  <conditionalFormatting sqref="E45:E54">
    <cfRule type="cellIs" dxfId="249" priority="57" stopIfTrue="1" operator="lessThan">
      <formula>0</formula>
    </cfRule>
    <cfRule type="cellIs" dxfId="248" priority="58" operator="equal">
      <formula>MIN($E$45:$E$54)</formula>
    </cfRule>
  </conditionalFormatting>
  <conditionalFormatting sqref="R7:R16">
    <cfRule type="cellIs" dxfId="247" priority="33" operator="lessThanOrEqual">
      <formula>0</formula>
    </cfRule>
    <cfRule type="cellIs" dxfId="246" priority="34" operator="greaterThan">
      <formula>0</formula>
    </cfRule>
  </conditionalFormatting>
  <conditionalFormatting sqref="U7:U16">
    <cfRule type="cellIs" dxfId="245" priority="13" operator="lessThanOrEqual">
      <formula>0</formula>
    </cfRule>
    <cfRule type="cellIs" dxfId="244" priority="14" operator="greaterThan">
      <formula>0</formula>
    </cfRule>
  </conditionalFormatting>
  <conditionalFormatting sqref="S7:T16">
    <cfRule type="cellIs" dxfId="243" priority="5" operator="lessThanOrEqual">
      <formula>0</formula>
    </cfRule>
    <cfRule type="cellIs" dxfId="242" priority="6" operator="greaterThan">
      <formula>0</formula>
    </cfRule>
  </conditionalFormatting>
  <conditionalFormatting sqref="E33:E42">
    <cfRule type="cellIs" dxfId="241" priority="3" stopIfTrue="1" operator="lessThan">
      <formula>0</formula>
    </cfRule>
    <cfRule type="cellIs" dxfId="240" priority="4" operator="equal">
      <formula>MIN($E$33:$E$42)</formula>
    </cfRule>
  </conditionalFormatting>
  <conditionalFormatting sqref="F33:F42">
    <cfRule type="cellIs" dxfId="239" priority="1" operator="lessThanOrEqual">
      <formula>0</formula>
    </cfRule>
    <cfRule type="cellIs" dxfId="238" priority="2" operator="equal">
      <formula>MAX($F$33:$F$42)</formula>
    </cfRule>
  </conditionalFormatting>
  <pageMargins left="0.25" right="0.25" top="0.75" bottom="0.75" header="0.3" footer="0.3"/>
  <pageSetup paperSize="9" scale="69" orientation="portrait" r:id="rId1"/>
  <drawing r:id="rId2"/>
  <legacyDrawing r:id="rId3"/>
</worksheet>
</file>

<file path=xl/worksheets/sheet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sheetPr codeName="Sheet42">
    <pageSetUpPr fitToPage="1"/>
  </sheetPr>
  <dimension ref="A1:X54"/>
  <sheetViews>
    <sheetView zoomScale="90" zoomScaleNormal="90" workbookViewId="0">
      <selection activeCell="B34" sqref="B34:B42"/>
    </sheetView>
  </sheetViews>
  <sheetFormatPr baseColWidth="10" defaultColWidth="8.6640625" defaultRowHeight="16" x14ac:dyDescent="0.2"/>
  <cols>
    <col min="5" max="5" width="9.1640625" customWidth="1"/>
    <col min="14" max="14" width="5.6640625" bestFit="1" customWidth="1"/>
  </cols>
  <sheetData>
    <row r="1" spans="1:24" x14ac:dyDescent="0.2">
      <c r="C1" t="s">
        <v>93</v>
      </c>
      <c r="D1">
        <f>C2+E2</f>
        <v>0.99999999999999967</v>
      </c>
    </row>
    <row r="2" spans="1:24" x14ac:dyDescent="0.2">
      <c r="A2" t="s">
        <v>39</v>
      </c>
      <c r="B2" s="133" t="s">
        <v>122</v>
      </c>
      <c r="C2" s="139">
        <f>Analysis!B46</f>
        <v>0.35619716370434029</v>
      </c>
      <c r="D2" s="133" t="s">
        <v>123</v>
      </c>
      <c r="E2" s="139">
        <f>Analysis!N46</f>
        <v>0.64380283629565938</v>
      </c>
      <c r="F2" s="133" t="s">
        <v>46</v>
      </c>
      <c r="G2" s="139">
        <f>Analysis!S46</f>
        <v>700.73457773052132</v>
      </c>
      <c r="H2" t="s">
        <v>150</v>
      </c>
      <c r="I2" s="153">
        <f>Analysis!T46</f>
        <v>-701.65675569129678</v>
      </c>
      <c r="J2" t="s">
        <v>47</v>
      </c>
      <c r="K2" s="153">
        <f>G2*C2+I2*E2</f>
        <v>-202.12894032289714</v>
      </c>
      <c r="L2" t="s">
        <v>46</v>
      </c>
      <c r="M2" s="160">
        <v>3</v>
      </c>
      <c r="N2" t="s">
        <v>150</v>
      </c>
      <c r="O2" s="160">
        <v>9</v>
      </c>
    </row>
    <row r="4" spans="1:24" x14ac:dyDescent="0.2">
      <c r="A4" t="s">
        <v>120</v>
      </c>
      <c r="B4">
        <f>$C$2</f>
        <v>0.35619716370434029</v>
      </c>
      <c r="C4" t="s">
        <v>121</v>
      </c>
      <c r="D4">
        <f>$E$2</f>
        <v>0.64380283629565938</v>
      </c>
      <c r="E4" t="s">
        <v>46</v>
      </c>
      <c r="F4">
        <f>G2</f>
        <v>700.73457773052132</v>
      </c>
      <c r="G4" t="s">
        <v>150</v>
      </c>
      <c r="H4">
        <f>I2</f>
        <v>-701.65675569129678</v>
      </c>
      <c r="I4" t="s">
        <v>47</v>
      </c>
      <c r="J4">
        <f>B4*F4+D4*H4</f>
        <v>-202.12894032289714</v>
      </c>
    </row>
    <row r="5" spans="1:24" ht="17" thickBot="1" x14ac:dyDescent="0.25"/>
    <row r="6" spans="1:24" ht="17" thickBot="1" x14ac:dyDescent="0.25">
      <c r="A6" s="102"/>
      <c r="B6" s="102">
        <v>1</v>
      </c>
      <c r="C6" s="138">
        <v>0</v>
      </c>
      <c r="D6" s="29">
        <v>-1</v>
      </c>
      <c r="E6" s="19">
        <v>-2</v>
      </c>
      <c r="F6" s="19">
        <v>-3</v>
      </c>
      <c r="G6" s="19">
        <v>-4</v>
      </c>
      <c r="H6" s="19">
        <v>-5</v>
      </c>
      <c r="I6" s="19">
        <v>-6</v>
      </c>
      <c r="J6" s="19">
        <v>-7</v>
      </c>
      <c r="K6" s="19">
        <v>-8</v>
      </c>
      <c r="L6" s="19">
        <v>-9</v>
      </c>
      <c r="M6" s="233">
        <v>-10</v>
      </c>
      <c r="N6" s="103" t="s">
        <v>131</v>
      </c>
      <c r="R6" s="166" t="s">
        <v>48</v>
      </c>
      <c r="S6" s="148" t="s">
        <v>127</v>
      </c>
      <c r="T6" s="149" t="s">
        <v>132</v>
      </c>
      <c r="U6" s="241" t="s">
        <v>47</v>
      </c>
      <c r="V6" s="159" t="s">
        <v>46</v>
      </c>
      <c r="W6" s="152" t="s">
        <v>196</v>
      </c>
      <c r="X6" s="260" t="s">
        <v>250</v>
      </c>
    </row>
    <row r="7" spans="1:24" x14ac:dyDescent="0.2">
      <c r="A7" s="100">
        <v>1</v>
      </c>
      <c r="B7" s="95">
        <f>C7*B4</f>
        <v>0.35619716370434029</v>
      </c>
      <c r="C7" s="95">
        <v>1</v>
      </c>
      <c r="D7" s="22">
        <f>C7*D4</f>
        <v>0.64380283629565938</v>
      </c>
      <c r="E7" s="2"/>
      <c r="F7" s="2"/>
      <c r="G7" s="2"/>
      <c r="H7" s="2"/>
      <c r="I7" s="2"/>
      <c r="J7" s="2"/>
      <c r="K7" s="2"/>
      <c r="L7" s="2"/>
      <c r="M7" s="234"/>
      <c r="N7" s="96">
        <f>B7+D7</f>
        <v>0.99999999999999967</v>
      </c>
      <c r="R7" s="265">
        <f>B7-D7</f>
        <v>-0.28760567259131908</v>
      </c>
      <c r="S7" s="266">
        <f>IF(Rules!B23=Rules!D23,SUM(C7)*B4*F4,SUM(C7)*B4*F4*POWER(O2,A7-1))</f>
        <v>249.59966909717028</v>
      </c>
      <c r="T7" s="252">
        <f>IF(Rules!B23=Rules!D23,SUM(C7)*D4*H4,SUM(C7)*D4*H4*POWER(O2,A7-1))</f>
        <v>-451.72860942006741</v>
      </c>
      <c r="U7" s="263">
        <f>S7+T7</f>
        <v>-202.12894032289714</v>
      </c>
      <c r="V7" s="280">
        <f>S7/B4</f>
        <v>700.73457773052132</v>
      </c>
      <c r="W7" s="57">
        <f>T7/D4</f>
        <v>-701.65675569129678</v>
      </c>
      <c r="X7" s="96">
        <f>S7/T7</f>
        <v>-0.55254341631717374</v>
      </c>
    </row>
    <row r="8" spans="1:24" x14ac:dyDescent="0.2">
      <c r="A8" s="98">
        <v>2</v>
      </c>
      <c r="B8" s="97">
        <f>C8*B4</f>
        <v>0.46218600157919215</v>
      </c>
      <c r="C8" s="97">
        <f>1/(1-B4*D4)</f>
        <v>1.297556658712834</v>
      </c>
      <c r="D8" s="128">
        <f>C8*D4</f>
        <v>0.83537065713364145</v>
      </c>
      <c r="E8" s="1">
        <f>D8*D4</f>
        <v>0.53781399842080713</v>
      </c>
      <c r="F8" s="1"/>
      <c r="G8" s="1"/>
      <c r="H8" s="1"/>
      <c r="I8" s="1"/>
      <c r="J8" s="1"/>
      <c r="K8" s="1"/>
      <c r="L8" s="1"/>
      <c r="M8" s="235"/>
      <c r="N8" s="97">
        <f>B8+E8</f>
        <v>0.99999999999999933</v>
      </c>
      <c r="R8" s="267">
        <f>B8-E8</f>
        <v>-7.5627996841614975E-2</v>
      </c>
      <c r="S8" s="268">
        <f>IF(Rules!B23=Rules!D23,SUM(C8:D8)*B4*F4,SUM(C8:D8)*B4*F4*POWER(O2,A8-1))</f>
        <v>532.37795224359593</v>
      </c>
      <c r="T8" s="253">
        <f>IF(Rules!B23=Rules!D23,SUM(C8:D8)*D4*H4,SUM(C8:D8)*D4*H4*POWER(O2,A8-1))</f>
        <v>-963.50429038140533</v>
      </c>
      <c r="U8" s="264">
        <f>S8+T8+U7</f>
        <v>-633.25527846070656</v>
      </c>
      <c r="V8" s="93">
        <f>S8/B4</f>
        <v>1494.6159219995745</v>
      </c>
      <c r="W8" s="9">
        <f>T8/D4</f>
        <v>-1496.5828605621839</v>
      </c>
      <c r="X8" s="97">
        <f t="shared" ref="X8:X16" si="0">S8/T8</f>
        <v>-0.55254341631717374</v>
      </c>
    </row>
    <row r="9" spans="1:24" x14ac:dyDescent="0.2">
      <c r="A9" s="98">
        <v>3</v>
      </c>
      <c r="B9" s="97">
        <f>C9*B4</f>
        <v>0.50708312367462993</v>
      </c>
      <c r="C9" s="97">
        <f>1/(1-D4*B4/(1-D4*B4))</f>
        <v>1.4236023622454552</v>
      </c>
      <c r="D9" s="128">
        <f>C9*D4*C8</f>
        <v>1.1892356408459901</v>
      </c>
      <c r="E9" s="1">
        <f>D9*(D4)</f>
        <v>0.76563327860053454</v>
      </c>
      <c r="F9" s="1">
        <f>E9*D4</f>
        <v>0.4929168763253689</v>
      </c>
      <c r="G9" s="1"/>
      <c r="H9" s="1"/>
      <c r="I9" s="1"/>
      <c r="J9" s="1"/>
      <c r="K9" s="1"/>
      <c r="L9" s="1"/>
      <c r="M9" s="235"/>
      <c r="N9" s="97">
        <f>B9+F9</f>
        <v>0.99999999999999889</v>
      </c>
      <c r="R9" s="267">
        <f>B9-F9</f>
        <v>1.416624734926103E-2</v>
      </c>
      <c r="S9" s="268">
        <f>IF(Rules!B23=Rules!D23,SUM(C9:E9)*B4*F4,SUM(C9:E9)*B4*F4*POWER(O2,A9-1))</f>
        <v>843.26531396461087</v>
      </c>
      <c r="T9" s="253">
        <f>IF(Rules!B23=Rules!D23,SUM(C9:E9)*D4*H4,SUM(C9:E9)*D4*H4*POWER(O2,A9-1))</f>
        <v>-1526.152134044351</v>
      </c>
      <c r="U9" s="264">
        <f t="shared" ref="U9:U16" si="1">S9+T9+U8</f>
        <v>-1316.1420985404466</v>
      </c>
      <c r="V9" s="93">
        <f>S9/B4</f>
        <v>2367.4116469511227</v>
      </c>
      <c r="W9" s="9">
        <f>T9/D4</f>
        <v>-2370.5271987082119</v>
      </c>
      <c r="X9" s="97">
        <f t="shared" si="0"/>
        <v>-0.55254341631717363</v>
      </c>
    </row>
    <row r="10" spans="1:24" x14ac:dyDescent="0.2">
      <c r="A10" s="98">
        <v>4</v>
      </c>
      <c r="B10" s="97">
        <f>C10*B4</f>
        <v>0.52884458998302286</v>
      </c>
      <c r="C10" s="97">
        <f>1/(1-D4*B4/(1-D4*B4/(1-D4*B4)))</f>
        <v>1.48469624093354</v>
      </c>
      <c r="D10" s="128">
        <f>C10*D4*C9</f>
        <v>1.360752668249374</v>
      </c>
      <c r="E10" s="1">
        <f>D10*D4*C8</f>
        <v>1.1367328506718355</v>
      </c>
      <c r="F10" s="1">
        <f>E10*D4</f>
        <v>0.73183183337297797</v>
      </c>
      <c r="G10" s="1">
        <f>F10*D4</f>
        <v>0.47115541001697558</v>
      </c>
      <c r="H10" s="1"/>
      <c r="I10" s="1"/>
      <c r="J10" s="1"/>
      <c r="K10" s="1"/>
      <c r="L10" s="1"/>
      <c r="M10" s="235"/>
      <c r="N10" s="97">
        <f>B10+G10</f>
        <v>0.99999999999999845</v>
      </c>
      <c r="R10" s="267">
        <f>B10-G10</f>
        <v>5.7689179966047277E-2</v>
      </c>
      <c r="S10" s="268">
        <f>IF(Rules!B23=Rules!D23,SUM(C10:F10)*B4*F4,SUM(C10:F10)*B4*F4*POWER(O2,A10-1))</f>
        <v>1176.6162329892034</v>
      </c>
      <c r="T10" s="253">
        <f>IF(Rules!B23=Rules!D23,SUM(C10:F10)*D4*H4,SUM(C10:F10)*D4*H4*POWER(O2,A10-1))</f>
        <v>-2129.4548052560567</v>
      </c>
      <c r="U10" s="264">
        <f t="shared" si="1"/>
        <v>-2268.9806708073002</v>
      </c>
      <c r="V10" s="93">
        <f>S10/B4</f>
        <v>3303.2723246663691</v>
      </c>
      <c r="W10" s="9">
        <f>T10/D4</f>
        <v>-3307.61948410884</v>
      </c>
      <c r="X10" s="97">
        <f t="shared" si="0"/>
        <v>-0.55254341631717363</v>
      </c>
    </row>
    <row r="11" spans="1:24" x14ac:dyDescent="0.2">
      <c r="A11" s="98">
        <v>5</v>
      </c>
      <c r="B11" s="97">
        <f>C11*B4</f>
        <v>0.54007862145588381</v>
      </c>
      <c r="C11" s="97">
        <f>1/(1-D4*B4/(1-D4*B4/(1-D4*B4/(1-D4*B4))))</f>
        <v>1.5162350419616857</v>
      </c>
      <c r="D11" s="128">
        <f>C11*D4*C10</f>
        <v>1.4492957680881031</v>
      </c>
      <c r="E11" s="1">
        <f>D11*D4*C9</f>
        <v>1.328307453832027</v>
      </c>
      <c r="F11" s="1">
        <f>E11*D4*C8</f>
        <v>1.1096290705831744</v>
      </c>
      <c r="G11" s="1">
        <f>F11*D4</f>
        <v>0.71438234287756408</v>
      </c>
      <c r="H11" s="1">
        <f>G11*D4</f>
        <v>0.45992137854411397</v>
      </c>
      <c r="I11" s="1"/>
      <c r="J11" s="1"/>
      <c r="K11" s="1"/>
      <c r="L11" s="1"/>
      <c r="M11" s="235"/>
      <c r="N11" s="97">
        <f>B11+H11</f>
        <v>0.99999999999999778</v>
      </c>
      <c r="R11" s="267">
        <f>B11-H11</f>
        <v>8.0157242911769844E-2</v>
      </c>
      <c r="S11" s="268">
        <f>IF(Rules!B23=Rules!D23,SUM(C11:G11)*B4*F4,SUM(C11:G11)*B4*F4*POWER(O2,A11-1))</f>
        <v>1527.0132550509313</v>
      </c>
      <c r="T11" s="253">
        <f>IF(Rules!B23=Rules!D23,SUM(C11:G11)*D4*H4,SUM(C11:G11)*D4*H4*POWER(O2,A11-1))</f>
        <v>-2763.6077273869601</v>
      </c>
      <c r="U11" s="264">
        <f t="shared" si="1"/>
        <v>-3505.5751431433291</v>
      </c>
      <c r="V11" s="93">
        <f>S11/B4</f>
        <v>4286.9888102714403</v>
      </c>
      <c r="W11" s="9">
        <f>T11/D4</f>
        <v>-4292.6305564112236</v>
      </c>
      <c r="X11" s="97">
        <f t="shared" si="0"/>
        <v>-0.55254341631717374</v>
      </c>
    </row>
    <row r="12" spans="1:24" x14ac:dyDescent="0.2">
      <c r="A12" s="98">
        <v>6</v>
      </c>
      <c r="B12" s="97">
        <f>C12*B4</f>
        <v>0.54606688481114074</v>
      </c>
      <c r="C12" s="97">
        <f>1/(1-D4*B4/(1-D4*B4/(1-D4*B4/(1-D4*B4/(1-D4*B4)))))</f>
        <v>1.5330466956339968</v>
      </c>
      <c r="D12" s="128">
        <f>C12*D4*C11</f>
        <v>1.4964933748783291</v>
      </c>
      <c r="E12" s="1">
        <f>D12*D4*C10</f>
        <v>1.4304256630139613</v>
      </c>
      <c r="F12" s="1">
        <f>E12*D4*C9</f>
        <v>1.3110126394977231</v>
      </c>
      <c r="G12" s="1">
        <f>F12*D4*C8</f>
        <v>1.0951814901677226</v>
      </c>
      <c r="H12" s="1">
        <f>G12*D4</f>
        <v>0.70508094962848655</v>
      </c>
      <c r="I12" s="1">
        <f>H12*D4</f>
        <v>0.4539331151888566</v>
      </c>
      <c r="J12" s="1"/>
      <c r="K12" s="1"/>
      <c r="L12" s="1"/>
      <c r="M12" s="235"/>
      <c r="N12" s="97">
        <f>B12+I12</f>
        <v>0.99999999999999734</v>
      </c>
      <c r="R12" s="267">
        <f>B12-I12</f>
        <v>9.2133769622284145E-2</v>
      </c>
      <c r="S12" s="268">
        <f>IF(Rules!B23=Rules!D23,SUM(C12:H12)*B4*F4,SUM(C12:H12)*B4*F4*POWER(O2,A12-1))</f>
        <v>1889.7792015349171</v>
      </c>
      <c r="T12" s="253">
        <f>IF(Rules!B23=Rules!D23,SUM(C12:H12)*D4*H4,SUM(C12:H12)*D4*H4*POWER(O2,A12-1))</f>
        <v>-3420.1460839597385</v>
      </c>
      <c r="U12" s="264">
        <f t="shared" si="1"/>
        <v>-5035.9420255681507</v>
      </c>
      <c r="V12" s="93">
        <f>S12/B4</f>
        <v>5305.4302338676653</v>
      </c>
      <c r="W12" s="9">
        <f>T12/D4</f>
        <v>-5312.412265280972</v>
      </c>
      <c r="X12" s="97">
        <f t="shared" si="0"/>
        <v>-0.55254341631717374</v>
      </c>
    </row>
    <row r="13" spans="1:24" x14ac:dyDescent="0.2">
      <c r="A13" s="98">
        <v>7</v>
      </c>
      <c r="B13" s="97">
        <f>C13*B4</f>
        <v>0.54931348960057735</v>
      </c>
      <c r="C13" s="97">
        <f>1/(1-D4*B4/(1-D4*B4/(1-D4*B4/(1-D4*B4/(1-D4*B4/(1-D4*B4))))))</f>
        <v>1.5421613240484204</v>
      </c>
      <c r="D13" s="128">
        <f>C13*D4*C12</f>
        <v>1.5220820918676345</v>
      </c>
      <c r="E13" s="1">
        <f>D13*D4*C11</f>
        <v>1.4857902065134923</v>
      </c>
      <c r="F13" s="1">
        <f>E13*D4*C10</f>
        <v>1.4201950218620307</v>
      </c>
      <c r="G13" s="1">
        <f>F13*D4*C9</f>
        <v>1.3016360600590642</v>
      </c>
      <c r="H13" s="1">
        <f>G13*D4*C8</f>
        <v>1.0873485708403845</v>
      </c>
      <c r="I13" s="1">
        <f>H13*D4</f>
        <v>0.70003809394907124</v>
      </c>
      <c r="J13" s="1">
        <f>I13*D4</f>
        <v>0.45068651039941932</v>
      </c>
      <c r="K13" s="1"/>
      <c r="L13" s="1"/>
      <c r="M13" s="235"/>
      <c r="N13" s="97">
        <f>B13+J13</f>
        <v>0.99999999999999667</v>
      </c>
      <c r="R13" s="267">
        <f>B13-J13</f>
        <v>9.8626979201158038E-2</v>
      </c>
      <c r="S13" s="268">
        <f>IF(Rules!B23=Rules!D23,SUM(C13:I13)*B4*F4,SUM(C13:I13)*B4*F4*POWER(O2,A13-1))</f>
        <v>2261.1861440054554</v>
      </c>
      <c r="T13" s="253">
        <f>IF(Rules!B23=Rules!D23,SUM(C13:I13)*D4*H4,SUM(C13:I13)*D4*H4*POWER(O2,A13-1))</f>
        <v>-4092.323023368499</v>
      </c>
      <c r="U13" s="264">
        <f t="shared" si="1"/>
        <v>-6867.0789049311943</v>
      </c>
      <c r="V13" s="93">
        <f>S13/B4</f>
        <v>6348.1306827090339</v>
      </c>
      <c r="W13" s="9">
        <f>T13/D4</f>
        <v>-6356.4849246627809</v>
      </c>
      <c r="X13" s="97">
        <f t="shared" si="0"/>
        <v>-0.55254341631717363</v>
      </c>
    </row>
    <row r="14" spans="1:24" x14ac:dyDescent="0.2">
      <c r="A14" s="98">
        <v>8</v>
      </c>
      <c r="B14" s="97">
        <f>C14*B4</f>
        <v>0.55108986414578476</v>
      </c>
      <c r="C14" s="97">
        <f>1/(1-D4*B4/(1-D4*B4/(1-D4*B4/(1-D4*B4/(1-D4*B4/(1-D4*B4/(1-D4*B4)))))))</f>
        <v>1.547148378203298</v>
      </c>
      <c r="D14" s="128">
        <f>C14*D4*C13</f>
        <v>1.5360829168686361</v>
      </c>
      <c r="E14" s="1">
        <f>D14*D4*C12</f>
        <v>1.5160828266992266</v>
      </c>
      <c r="F14" s="1">
        <f>E14*D4*C11</f>
        <v>1.4799339853010343</v>
      </c>
      <c r="G14" s="1">
        <f>F14*D4*C10</f>
        <v>1.4145973431477714</v>
      </c>
      <c r="H14" s="1">
        <f>G14*D4*C9</f>
        <v>1.2965056798261072</v>
      </c>
      <c r="I14" s="1">
        <f>H14*D4*C8</f>
        <v>1.0830628017338337</v>
      </c>
      <c r="J14" s="1">
        <f>I14*D4</f>
        <v>0.69727890364256551</v>
      </c>
      <c r="K14" s="1">
        <f>J14*D4</f>
        <v>0.44891013585421147</v>
      </c>
      <c r="L14" s="1"/>
      <c r="M14" s="235"/>
      <c r="N14" s="97">
        <f>B14+K14</f>
        <v>0.99999999999999623</v>
      </c>
      <c r="R14" s="267">
        <f>B14-K14</f>
        <v>0.10217972829157329</v>
      </c>
      <c r="S14" s="268">
        <f>IF(Rules!B23=Rules!D23,SUM(C14:J14)*B4*F4,SUM(C14:J14)*B4*F4*POWER(O2,A14-1))</f>
        <v>2638.4414338492775</v>
      </c>
      <c r="T14" s="253">
        <f>IF(Rules!B23=Rules!D23,SUM(C14:J14)*D4*H4,SUM(C14:J14)*D4*H4*POWER(O2,A14-1))</f>
        <v>-4775.0843751520624</v>
      </c>
      <c r="U14" s="264">
        <f t="shared" si="1"/>
        <v>-9003.7218462339788</v>
      </c>
      <c r="V14" s="93">
        <f>S14/B4</f>
        <v>7407.2499803488126</v>
      </c>
      <c r="W14" s="9">
        <f>T14/D4</f>
        <v>-7416.9980403117661</v>
      </c>
      <c r="X14" s="97">
        <f t="shared" si="0"/>
        <v>-0.55254341631717374</v>
      </c>
    </row>
    <row r="15" spans="1:24" x14ac:dyDescent="0.2">
      <c r="A15" s="98">
        <v>9</v>
      </c>
      <c r="B15" s="97">
        <f>C15*B4</f>
        <v>0.55206667601094728</v>
      </c>
      <c r="C15" s="97">
        <f>1/(1-D4*B4/(1-D4*B4/(1-D4*B4/(1-D4*B4/(1-D4*B4/(1-D4*B4/(1-D4*B4/(1-D4*B4))))))))</f>
        <v>1.5498907129681345</v>
      </c>
      <c r="D15" s="128">
        <f>C15*D4*C14</f>
        <v>1.543781840510579</v>
      </c>
      <c r="E15" s="1">
        <f>D15*D4*C13</f>
        <v>1.532740457210833</v>
      </c>
      <c r="F15" s="1">
        <f>E15*D4*C12</f>
        <v>1.5127838864984851</v>
      </c>
      <c r="G15" s="1">
        <f>F15*D4*C11</f>
        <v>1.4767137036432156</v>
      </c>
      <c r="H15" s="1">
        <f>G15*D4*C10</f>
        <v>1.4115192316086198</v>
      </c>
      <c r="I15" s="1">
        <f>H15*D4*C9</f>
        <v>1.293684531382008</v>
      </c>
      <c r="J15" s="1">
        <f>I15*D4*C8</f>
        <v>1.0807060971042148</v>
      </c>
      <c r="K15" s="1">
        <f>J15*D4</f>
        <v>0.69576165051770578</v>
      </c>
      <c r="L15" s="1">
        <f>K15*D4</f>
        <v>0.44793332398904828</v>
      </c>
      <c r="M15" s="235"/>
      <c r="N15" s="97">
        <f>B15+L15</f>
        <v>0.99999999999999556</v>
      </c>
      <c r="R15" s="267">
        <f>B15-L15</f>
        <v>0.10413335202189899</v>
      </c>
      <c r="S15" s="268">
        <f>IF(Rules!B23=Rules!D23,SUM(C15:K15)*B4*F4,SUM(C15:K15)*B4*F4*POWER(O2,A15-1))</f>
        <v>3019.5524918922183</v>
      </c>
      <c r="T15" s="253">
        <f>IF(Rules!B23=Rules!D23,SUM(C15:K15)*D4*H4,SUM(C15:K15)*D4*H4*POWER(O2,A15-1))</f>
        <v>-5464.8239445475892</v>
      </c>
      <c r="U15" s="264">
        <f t="shared" si="1"/>
        <v>-11448.993298889349</v>
      </c>
      <c r="V15" s="93">
        <f>S15/B4</f>
        <v>8477.1940924228784</v>
      </c>
      <c r="W15" s="9">
        <f>T15/D4</f>
        <v>-8488.3502160247226</v>
      </c>
      <c r="X15" s="97">
        <f t="shared" si="0"/>
        <v>-0.55254341631717374</v>
      </c>
    </row>
    <row r="16" spans="1:24" ht="17" thickBot="1" x14ac:dyDescent="0.25">
      <c r="A16" s="99">
        <v>10</v>
      </c>
      <c r="B16" s="129">
        <f>C16*B4</f>
        <v>0.55260529285160431</v>
      </c>
      <c r="C16" s="129">
        <f>1/(1-D4*B4/(1-D4*B4/(1-D4*B4/(1-D4*B4/(1-D4*B4/(1-D4*B4/(1-D4*B4/(1-D4*B4/(1-D4*B4)))))))))</f>
        <v>1.5514028441570962</v>
      </c>
      <c r="D16" s="137">
        <f>C16*D4*C15</f>
        <v>1.5480270489036949</v>
      </c>
      <c r="E16" s="109">
        <f>D16*D4*C14</f>
        <v>1.5419255220518511</v>
      </c>
      <c r="F16" s="109">
        <f>E16*D4*C13</f>
        <v>1.5308974154490393</v>
      </c>
      <c r="G16" s="109">
        <f>F16*D4*C12</f>
        <v>1.5109648414890913</v>
      </c>
      <c r="H16" s="109">
        <f>G16*D4*C11</f>
        <v>1.4749380311781068</v>
      </c>
      <c r="I16" s="109">
        <f>H16*D4*C10</f>
        <v>1.409821952151298</v>
      </c>
      <c r="J16" s="109">
        <f>I16*D4*C9</f>
        <v>1.2921289421061415</v>
      </c>
      <c r="K16" s="109">
        <f>J16*D4*C8</f>
        <v>1.0794066034686043</v>
      </c>
      <c r="L16" s="109">
        <f>K16*D4</f>
        <v>0.69492503282935159</v>
      </c>
      <c r="M16" s="237">
        <f>L16*D4</f>
        <v>0.44739470714839075</v>
      </c>
      <c r="N16" s="129">
        <f>B16+M16</f>
        <v>0.99999999999999512</v>
      </c>
      <c r="R16" s="269">
        <f>B16-M16</f>
        <v>0.10521058570321357</v>
      </c>
      <c r="S16" s="270">
        <f>IF(Rules!B23=Rules!D23,SUM(C16:L16)*B4*F4,SUM(C16:L16)*B4*F4*POWER(O2,A16-1))</f>
        <v>3403.1512714783612</v>
      </c>
      <c r="T16" s="254">
        <f>IF(Rules!B23=Rules!D23,SUM(C16:L16)*D4*H4,SUM(C16:L16)*D4*H4*POWER(O2,A16-1))</f>
        <v>-6159.0658235711699</v>
      </c>
      <c r="U16" s="264">
        <f t="shared" si="1"/>
        <v>-14204.907850982157</v>
      </c>
      <c r="V16" s="94">
        <f>S16/B4</f>
        <v>9554.1223183436978</v>
      </c>
      <c r="W16" s="10">
        <f>T16/D4</f>
        <v>-9566.695696790448</v>
      </c>
      <c r="X16" s="129">
        <f t="shared" si="0"/>
        <v>-0.55254341631717374</v>
      </c>
    </row>
    <row r="18" spans="1:7" x14ac:dyDescent="0.2">
      <c r="A18" s="436" t="s">
        <v>183</v>
      </c>
      <c r="B18" s="436"/>
      <c r="C18" s="436"/>
      <c r="D18" s="436"/>
      <c r="E18" s="436"/>
      <c r="F18" s="436"/>
    </row>
    <row r="19" spans="1:7" ht="17" thickBot="1" x14ac:dyDescent="0.25"/>
    <row r="20" spans="1:7" ht="17" thickBot="1" x14ac:dyDescent="0.25">
      <c r="A20" s="29" t="s">
        <v>130</v>
      </c>
      <c r="B20" s="19" t="s">
        <v>135</v>
      </c>
      <c r="C20" s="19" t="s">
        <v>134</v>
      </c>
      <c r="D20" s="19" t="s">
        <v>133</v>
      </c>
      <c r="E20" s="151" t="s">
        <v>146</v>
      </c>
      <c r="F20" s="152" t="s">
        <v>147</v>
      </c>
      <c r="G20" s="150" t="s">
        <v>46</v>
      </c>
    </row>
    <row r="21" spans="1:7" x14ac:dyDescent="0.2">
      <c r="A21" s="95">
        <v>1</v>
      </c>
      <c r="B21" s="107">
        <v>1</v>
      </c>
      <c r="C21" s="108">
        <f t="shared" ref="C21:C30" si="2">B21*$O$2</f>
        <v>9</v>
      </c>
      <c r="D21" s="57">
        <f>SUM($C$21:C21)</f>
        <v>9</v>
      </c>
      <c r="E21" s="57">
        <f t="shared" ref="E21:E30" si="3">D21/R7</f>
        <v>-31.292845926543283</v>
      </c>
      <c r="F21" s="8">
        <f t="shared" ref="F21:F30" si="4">U7/E21</f>
        <v>6.4592699813041587</v>
      </c>
      <c r="G21" s="256">
        <f>E21*U7</f>
        <v>6325.1897868198821</v>
      </c>
    </row>
    <row r="22" spans="1:7" x14ac:dyDescent="0.2">
      <c r="A22" s="97">
        <v>2</v>
      </c>
      <c r="B22" s="93">
        <f>C21</f>
        <v>9</v>
      </c>
      <c r="C22" s="1">
        <f t="shared" si="2"/>
        <v>81</v>
      </c>
      <c r="D22" s="9">
        <f>SUM($C$21:C22)</f>
        <v>90</v>
      </c>
      <c r="E22" s="9">
        <f t="shared" si="3"/>
        <v>-1190.0354863091745</v>
      </c>
      <c r="F22" s="9">
        <f t="shared" si="4"/>
        <v>0.53213142443735928</v>
      </c>
      <c r="G22" s="257">
        <f t="shared" ref="G22:G30" si="5">E22*U8</f>
        <v>753596.25326083868</v>
      </c>
    </row>
    <row r="23" spans="1:7" x14ac:dyDescent="0.2">
      <c r="A23" s="97">
        <v>3</v>
      </c>
      <c r="B23" s="93">
        <f t="shared" ref="B23:B30" si="6">C22</f>
        <v>81</v>
      </c>
      <c r="C23" s="1">
        <f t="shared" si="2"/>
        <v>729</v>
      </c>
      <c r="D23" s="9">
        <f>SUM($C$21:C23)</f>
        <v>819</v>
      </c>
      <c r="E23" s="9">
        <f t="shared" si="3"/>
        <v>57813.475919769429</v>
      </c>
      <c r="F23" s="9">
        <f t="shared" si="4"/>
        <v>-2.2765316867764895E-2</v>
      </c>
      <c r="G23" s="257">
        <f t="shared" si="5"/>
        <v>-76090749.520962909</v>
      </c>
    </row>
    <row r="24" spans="1:7" x14ac:dyDescent="0.2">
      <c r="A24" s="97">
        <v>4</v>
      </c>
      <c r="B24" s="93">
        <f t="shared" si="6"/>
        <v>729</v>
      </c>
      <c r="C24" s="1">
        <f t="shared" si="2"/>
        <v>6561</v>
      </c>
      <c r="D24" s="9">
        <f>SUM($C$21:C24)</f>
        <v>7380</v>
      </c>
      <c r="E24" s="9">
        <f t="shared" si="3"/>
        <v>127926.93542087906</v>
      </c>
      <c r="F24" s="9">
        <f t="shared" si="4"/>
        <v>-1.7736535807274391E-2</v>
      </c>
      <c r="G24" s="257">
        <f t="shared" si="5"/>
        <v>-290263743.74558836</v>
      </c>
    </row>
    <row r="25" spans="1:7" x14ac:dyDescent="0.2">
      <c r="A25" s="97">
        <v>5</v>
      </c>
      <c r="B25" s="93">
        <f t="shared" si="6"/>
        <v>6561</v>
      </c>
      <c r="C25" s="1">
        <f t="shared" si="2"/>
        <v>59049</v>
      </c>
      <c r="D25" s="9">
        <f>SUM($C$21:C25)</f>
        <v>66429</v>
      </c>
      <c r="E25" s="9">
        <f t="shared" si="3"/>
        <v>828733.59395755781</v>
      </c>
      <c r="F25" s="9">
        <f t="shared" si="4"/>
        <v>-4.2300386622469432E-3</v>
      </c>
      <c r="G25" s="257">
        <f t="shared" si="5"/>
        <v>-2905187887.2654514</v>
      </c>
    </row>
    <row r="26" spans="1:7" x14ac:dyDescent="0.2">
      <c r="A26" s="97">
        <v>6</v>
      </c>
      <c r="B26" s="93">
        <f t="shared" si="6"/>
        <v>59049</v>
      </c>
      <c r="C26" s="1">
        <f t="shared" si="2"/>
        <v>531441</v>
      </c>
      <c r="D26" s="9">
        <f>SUM($C$21:C26)</f>
        <v>597870</v>
      </c>
      <c r="E26" s="9">
        <f t="shared" si="3"/>
        <v>6489151.6156459833</v>
      </c>
      <c r="F26" s="9">
        <f t="shared" si="4"/>
        <v>-7.7605553450561988E-4</v>
      </c>
      <c r="G26" s="257">
        <f t="shared" si="5"/>
        <v>-32678991331.515072</v>
      </c>
    </row>
    <row r="27" spans="1:7" x14ac:dyDescent="0.2">
      <c r="A27" s="97">
        <v>7</v>
      </c>
      <c r="B27" s="93">
        <f t="shared" si="6"/>
        <v>531441</v>
      </c>
      <c r="C27" s="1">
        <f t="shared" si="2"/>
        <v>4782969</v>
      </c>
      <c r="D27" s="9">
        <f>SUM($C$21:C27)</f>
        <v>5380839</v>
      </c>
      <c r="E27" s="9">
        <f t="shared" si="3"/>
        <v>54557475.485742345</v>
      </c>
      <c r="F27" s="9">
        <f t="shared" si="4"/>
        <v>-1.2586870715317072E-4</v>
      </c>
      <c r="G27" s="257">
        <f t="shared" si="5"/>
        <v>-374650489014.44202</v>
      </c>
    </row>
    <row r="28" spans="1:7" x14ac:dyDescent="0.2">
      <c r="A28" s="97">
        <v>8</v>
      </c>
      <c r="B28" s="93">
        <f t="shared" si="6"/>
        <v>4782969</v>
      </c>
      <c r="C28" s="1">
        <f t="shared" si="2"/>
        <v>43046721</v>
      </c>
      <c r="D28" s="9">
        <f>SUM($C$21:C28)</f>
        <v>48427560</v>
      </c>
      <c r="E28" s="9">
        <f t="shared" si="3"/>
        <v>473944889.16441751</v>
      </c>
      <c r="F28" s="9">
        <f t="shared" si="4"/>
        <v>-1.8997402550553663E-5</v>
      </c>
      <c r="G28" s="257">
        <f t="shared" si="5"/>
        <v>-4267267952480.6074</v>
      </c>
    </row>
    <row r="29" spans="1:7" x14ac:dyDescent="0.2">
      <c r="A29" s="97">
        <v>9</v>
      </c>
      <c r="B29" s="93">
        <f t="shared" si="6"/>
        <v>43046721</v>
      </c>
      <c r="C29" s="1">
        <f t="shared" si="2"/>
        <v>387420489</v>
      </c>
      <c r="D29" s="9">
        <f>SUM($C$21:C29)</f>
        <v>435848049</v>
      </c>
      <c r="E29" s="9">
        <f t="shared" si="3"/>
        <v>4185479873.0414653</v>
      </c>
      <c r="F29" s="9">
        <f t="shared" si="4"/>
        <v>-2.7354075628536476E-6</v>
      </c>
      <c r="G29" s="257">
        <f t="shared" si="5"/>
        <v>-47919531019087.977</v>
      </c>
    </row>
    <row r="30" spans="1:7" ht="17" thickBot="1" x14ac:dyDescent="0.25">
      <c r="A30" s="129">
        <v>10</v>
      </c>
      <c r="B30" s="94">
        <f t="shared" si="6"/>
        <v>387420489</v>
      </c>
      <c r="C30" s="109">
        <f t="shared" si="2"/>
        <v>3486784401</v>
      </c>
      <c r="D30" s="10">
        <f>SUM($C$21:C30)</f>
        <v>3922632450</v>
      </c>
      <c r="E30" s="10">
        <f t="shared" si="3"/>
        <v>37283629054.829857</v>
      </c>
      <c r="F30" s="10">
        <f t="shared" si="4"/>
        <v>-3.8099584753652089E-7</v>
      </c>
      <c r="G30" s="258">
        <f t="shared" si="5"/>
        <v>-529610515074059.12</v>
      </c>
    </row>
    <row r="31" spans="1:7" ht="17" thickBot="1" x14ac:dyDescent="0.25">
      <c r="A31" s="481" t="s">
        <v>249</v>
      </c>
      <c r="B31" s="481"/>
      <c r="C31" s="481"/>
      <c r="D31" s="481"/>
      <c r="E31" s="481"/>
      <c r="F31" s="481"/>
      <c r="G31" s="481"/>
    </row>
    <row r="32" spans="1:7" ht="17" thickBot="1" x14ac:dyDescent="0.25">
      <c r="A32" s="115" t="s">
        <v>130</v>
      </c>
      <c r="B32" s="116" t="s">
        <v>135</v>
      </c>
      <c r="C32" s="116" t="s">
        <v>134</v>
      </c>
      <c r="D32" s="154" t="s">
        <v>133</v>
      </c>
      <c r="E32" s="363" t="s">
        <v>251</v>
      </c>
      <c r="F32" s="152" t="s">
        <v>252</v>
      </c>
      <c r="G32" s="260" t="s">
        <v>253</v>
      </c>
    </row>
    <row r="33" spans="1:7" x14ac:dyDescent="0.2">
      <c r="A33" s="95">
        <v>1</v>
      </c>
      <c r="B33" s="107">
        <v>1</v>
      </c>
      <c r="C33" s="108">
        <f t="shared" ref="C33:C42" si="7">B33*$O$2</f>
        <v>9</v>
      </c>
      <c r="D33" s="57">
        <f>SUM($C$33:C33)</f>
        <v>9</v>
      </c>
      <c r="E33" s="96">
        <f>D33/(B7-((1-B7)/-X7))</f>
        <v>-11.125322978493115</v>
      </c>
      <c r="F33" s="8">
        <f t="shared" ref="F33:F42" si="8">U7/E33</f>
        <v>18.168366052261323</v>
      </c>
      <c r="G33" s="259">
        <f>(B7-((1-B7)/-X7))</f>
        <v>-0.8089652783472735</v>
      </c>
    </row>
    <row r="34" spans="1:7" x14ac:dyDescent="0.2">
      <c r="A34" s="97">
        <v>2</v>
      </c>
      <c r="B34" s="93">
        <f>C33</f>
        <v>9</v>
      </c>
      <c r="C34" s="1">
        <f t="shared" si="7"/>
        <v>81</v>
      </c>
      <c r="D34" s="9">
        <f>SUM($C$33:C34)</f>
        <v>90</v>
      </c>
      <c r="E34" s="96">
        <f>D34/(B8-((1-B8)/-X8))</f>
        <v>-176.07131603997615</v>
      </c>
      <c r="F34" s="9">
        <f t="shared" si="8"/>
        <v>3.5965840018877859</v>
      </c>
      <c r="G34" s="259">
        <f t="shared" ref="G34:G42" si="9">(B8-((1-B8)/-X8))</f>
        <v>-0.51115651330490386</v>
      </c>
    </row>
    <row r="35" spans="1:7" x14ac:dyDescent="0.2">
      <c r="A35" s="97">
        <v>3</v>
      </c>
      <c r="B35" s="93">
        <f t="shared" ref="B35:B42" si="10">C34</f>
        <v>81</v>
      </c>
      <c r="C35" s="1">
        <f t="shared" si="7"/>
        <v>729</v>
      </c>
      <c r="D35" s="9">
        <f>SUM($C$33:C35)</f>
        <v>819</v>
      </c>
      <c r="E35" s="96">
        <f t="shared" ref="E35:E42" si="11">D35/(B9-((1-B9)/-X9))</f>
        <v>-2127.250532394035</v>
      </c>
      <c r="F35" s="9">
        <f t="shared" si="8"/>
        <v>0.61870573235172421</v>
      </c>
      <c r="G35" s="259">
        <f t="shared" si="9"/>
        <v>-0.38500401693555431</v>
      </c>
    </row>
    <row r="36" spans="1:7" x14ac:dyDescent="0.2">
      <c r="A36" s="97">
        <v>4</v>
      </c>
      <c r="B36" s="93">
        <f t="shared" si="10"/>
        <v>729</v>
      </c>
      <c r="C36" s="1">
        <f t="shared" si="7"/>
        <v>6561</v>
      </c>
      <c r="D36" s="9">
        <f>SUM($C$33:C36)</f>
        <v>7380</v>
      </c>
      <c r="E36" s="96">
        <f t="shared" si="11"/>
        <v>-22787.738540170867</v>
      </c>
      <c r="F36" s="9">
        <f t="shared" si="8"/>
        <v>9.957024330463847E-2</v>
      </c>
      <c r="G36" s="259">
        <f t="shared" si="9"/>
        <v>-0.32385837616094848</v>
      </c>
    </row>
    <row r="37" spans="1:7" x14ac:dyDescent="0.2">
      <c r="A37" s="97">
        <v>5</v>
      </c>
      <c r="B37" s="93">
        <f t="shared" si="10"/>
        <v>6561</v>
      </c>
      <c r="C37" s="1">
        <f t="shared" si="7"/>
        <v>59049</v>
      </c>
      <c r="D37" s="9">
        <f>SUM($C$33:C37)</f>
        <v>66429</v>
      </c>
      <c r="E37" s="96">
        <f t="shared" si="11"/>
        <v>-227268.64222751831</v>
      </c>
      <c r="F37" s="9">
        <f t="shared" si="8"/>
        <v>1.5424807878395749E-2</v>
      </c>
      <c r="G37" s="259">
        <f t="shared" si="9"/>
        <v>-0.29229285372989566</v>
      </c>
    </row>
    <row r="38" spans="1:7" x14ac:dyDescent="0.2">
      <c r="A38" s="97">
        <v>6</v>
      </c>
      <c r="B38" s="93">
        <f t="shared" si="10"/>
        <v>59049</v>
      </c>
      <c r="C38" s="1">
        <f t="shared" si="7"/>
        <v>531441</v>
      </c>
      <c r="D38" s="9">
        <f>SUM($C$33:C38)</f>
        <v>597870</v>
      </c>
      <c r="E38" s="96">
        <f t="shared" si="11"/>
        <v>-2170387.3597979154</v>
      </c>
      <c r="F38" s="9">
        <f t="shared" si="8"/>
        <v>2.320296422126715E-3</v>
      </c>
      <c r="G38" s="259">
        <f t="shared" si="9"/>
        <v>-0.27546695630206197</v>
      </c>
    </row>
    <row r="39" spans="1:7" x14ac:dyDescent="0.2">
      <c r="A39" s="97">
        <v>7</v>
      </c>
      <c r="B39" s="93">
        <f t="shared" si="10"/>
        <v>531441</v>
      </c>
      <c r="C39" s="1">
        <f t="shared" si="7"/>
        <v>4782969</v>
      </c>
      <c r="D39" s="9">
        <f>SUM($C$33:C39)</f>
        <v>5380839</v>
      </c>
      <c r="E39" s="96">
        <f t="shared" si="11"/>
        <v>-20202545.459549405</v>
      </c>
      <c r="F39" s="9">
        <f t="shared" si="8"/>
        <v>3.399115680091313E-4</v>
      </c>
      <c r="G39" s="259">
        <f t="shared" si="9"/>
        <v>-0.26634460547428529</v>
      </c>
    </row>
    <row r="40" spans="1:7" x14ac:dyDescent="0.2">
      <c r="A40" s="97">
        <v>8</v>
      </c>
      <c r="B40" s="93">
        <f t="shared" si="10"/>
        <v>4782969</v>
      </c>
      <c r="C40" s="1">
        <f t="shared" si="7"/>
        <v>43046721</v>
      </c>
      <c r="D40" s="9">
        <f>SUM($C$33:C40)</f>
        <v>48427560</v>
      </c>
      <c r="E40" s="96">
        <f>D40/(B14-((1-B14)/-X14))</f>
        <v>-185295365.23864612</v>
      </c>
      <c r="F40" s="9">
        <f t="shared" si="8"/>
        <v>4.8591187559591037E-5</v>
      </c>
      <c r="G40" s="259">
        <f t="shared" si="9"/>
        <v>-0.26135332601346528</v>
      </c>
    </row>
    <row r="41" spans="1:7" x14ac:dyDescent="0.2">
      <c r="A41" s="97">
        <v>9</v>
      </c>
      <c r="B41" s="93">
        <f t="shared" si="10"/>
        <v>43046721</v>
      </c>
      <c r="C41" s="1">
        <f t="shared" si="7"/>
        <v>387420489</v>
      </c>
      <c r="D41" s="9">
        <f>SUM($C$33:C41)</f>
        <v>435848049</v>
      </c>
      <c r="E41" s="96">
        <f t="shared" si="11"/>
        <v>-1685357465.8616319</v>
      </c>
      <c r="F41" s="9">
        <f t="shared" si="8"/>
        <v>6.7932136242895505E-6</v>
      </c>
      <c r="G41" s="259">
        <f t="shared" si="9"/>
        <v>-0.25860866779213187</v>
      </c>
    </row>
    <row r="42" spans="1:7" ht="17" thickBot="1" x14ac:dyDescent="0.25">
      <c r="A42" s="129">
        <v>10</v>
      </c>
      <c r="B42" s="94">
        <f t="shared" si="10"/>
        <v>387420489</v>
      </c>
      <c r="C42" s="109">
        <f t="shared" si="7"/>
        <v>3486784401</v>
      </c>
      <c r="D42" s="10">
        <f>SUM($C$33:C42)</f>
        <v>3922632450</v>
      </c>
      <c r="E42" s="364">
        <f t="shared" si="11"/>
        <v>-15257506184.804047</v>
      </c>
      <c r="F42" s="10">
        <f t="shared" si="8"/>
        <v>9.3101111537675532E-7</v>
      </c>
      <c r="G42" s="259">
        <f t="shared" si="9"/>
        <v>-0.25709525544264944</v>
      </c>
    </row>
    <row r="43" spans="1:7" ht="17" thickBot="1" x14ac:dyDescent="0.25"/>
    <row r="44" spans="1:7" ht="17" thickBot="1" x14ac:dyDescent="0.25">
      <c r="A44" s="115" t="s">
        <v>130</v>
      </c>
      <c r="B44" s="116" t="s">
        <v>135</v>
      </c>
      <c r="C44" s="116" t="s">
        <v>134</v>
      </c>
      <c r="D44" s="154" t="s">
        <v>133</v>
      </c>
      <c r="E44" s="151" t="s">
        <v>146</v>
      </c>
      <c r="F44" s="152" t="s">
        <v>147</v>
      </c>
      <c r="G44" s="260" t="s">
        <v>46</v>
      </c>
    </row>
    <row r="45" spans="1:7" x14ac:dyDescent="0.2">
      <c r="A45" s="95">
        <v>1</v>
      </c>
      <c r="B45" s="107">
        <v>1</v>
      </c>
      <c r="C45" s="108">
        <f t="shared" ref="C45:C54" si="12">B45*$O$2</f>
        <v>9</v>
      </c>
      <c r="D45" s="57">
        <f>SUM(C45:C45)</f>
        <v>9</v>
      </c>
      <c r="E45" s="57">
        <f t="shared" ref="E45:E54" si="13">D45/R7</f>
        <v>-31.292845926543283</v>
      </c>
      <c r="F45" s="8">
        <f t="shared" ref="F45:F54" si="14">U7/E45</f>
        <v>6.4592699813041587</v>
      </c>
      <c r="G45" s="256">
        <f>E45*U7</f>
        <v>6325.1897868198821</v>
      </c>
    </row>
    <row r="46" spans="1:7" x14ac:dyDescent="0.2">
      <c r="A46" s="97">
        <v>2</v>
      </c>
      <c r="B46" s="93">
        <f t="shared" ref="B46:B54" si="15">B45*$O$2*2</f>
        <v>18</v>
      </c>
      <c r="C46" s="1">
        <f t="shared" si="12"/>
        <v>162</v>
      </c>
      <c r="D46" s="9">
        <f>SUM($C$45:C46)</f>
        <v>171</v>
      </c>
      <c r="E46" s="9">
        <f t="shared" si="13"/>
        <v>-2261.067423987432</v>
      </c>
      <c r="F46" s="9">
        <f t="shared" si="14"/>
        <v>0.28006917075650484</v>
      </c>
      <c r="G46" s="257">
        <f t="shared" ref="G46:G54" si="16">E46*U8</f>
        <v>1431832.8811955936</v>
      </c>
    </row>
    <row r="47" spans="1:7" x14ac:dyDescent="0.2">
      <c r="A47" s="97">
        <v>3</v>
      </c>
      <c r="B47" s="93">
        <f t="shared" si="15"/>
        <v>324</v>
      </c>
      <c r="C47" s="1">
        <f t="shared" si="12"/>
        <v>2916</v>
      </c>
      <c r="D47" s="9">
        <f>SUM($C$45:C47)</f>
        <v>3087</v>
      </c>
      <c r="E47" s="9">
        <f t="shared" si="13"/>
        <v>217912.33231297706</v>
      </c>
      <c r="F47" s="9">
        <f t="shared" si="14"/>
        <v>-6.0397779445090548E-3</v>
      </c>
      <c r="G47" s="257">
        <f t="shared" si="16"/>
        <v>-286803594.34824479</v>
      </c>
    </row>
    <row r="48" spans="1:7" x14ac:dyDescent="0.2">
      <c r="A48" s="97">
        <v>4</v>
      </c>
      <c r="B48" s="93">
        <f t="shared" si="15"/>
        <v>5832</v>
      </c>
      <c r="C48" s="1">
        <f t="shared" si="12"/>
        <v>52488</v>
      </c>
      <c r="D48" s="9">
        <f>SUM($C$45:C48)</f>
        <v>55575</v>
      </c>
      <c r="E48" s="9">
        <f t="shared" si="13"/>
        <v>963352.22710235149</v>
      </c>
      <c r="F48" s="9">
        <f t="shared" si="14"/>
        <v>-2.3552970626663969E-3</v>
      </c>
      <c r="G48" s="257">
        <f t="shared" si="16"/>
        <v>-2185827582.4744</v>
      </c>
    </row>
    <row r="49" spans="1:7" x14ac:dyDescent="0.2">
      <c r="A49" s="97">
        <v>5</v>
      </c>
      <c r="B49" s="93">
        <f t="shared" si="15"/>
        <v>104976</v>
      </c>
      <c r="C49" s="1">
        <f t="shared" si="12"/>
        <v>944784</v>
      </c>
      <c r="D49" s="9">
        <f>SUM($C$45:C49)</f>
        <v>1000359</v>
      </c>
      <c r="E49" s="9">
        <f t="shared" si="13"/>
        <v>12479957.688927857</v>
      </c>
      <c r="F49" s="9">
        <f t="shared" si="14"/>
        <v>-2.8089639648806296E-4</v>
      </c>
      <c r="G49" s="257">
        <f t="shared" si="16"/>
        <v>-43749429461.785965</v>
      </c>
    </row>
    <row r="50" spans="1:7" x14ac:dyDescent="0.2">
      <c r="A50" s="97">
        <v>6</v>
      </c>
      <c r="B50" s="93">
        <f t="shared" si="15"/>
        <v>1889568</v>
      </c>
      <c r="C50" s="1">
        <f t="shared" si="12"/>
        <v>17006112</v>
      </c>
      <c r="D50" s="9">
        <f>SUM($C$45:C50)</f>
        <v>18006471</v>
      </c>
      <c r="E50" s="9">
        <f t="shared" si="13"/>
        <v>195438340.07682699</v>
      </c>
      <c r="F50" s="9">
        <f t="shared" si="14"/>
        <v>-2.5767421190686111E-5</v>
      </c>
      <c r="G50" s="257">
        <f t="shared" si="16"/>
        <v>-984216150200.17322</v>
      </c>
    </row>
    <row r="51" spans="1:7" x14ac:dyDescent="0.2">
      <c r="A51" s="97">
        <v>7</v>
      </c>
      <c r="B51" s="93">
        <f t="shared" si="15"/>
        <v>34012224</v>
      </c>
      <c r="C51" s="1">
        <f t="shared" si="12"/>
        <v>306110016</v>
      </c>
      <c r="D51" s="9">
        <f>SUM($C$45:C51)</f>
        <v>324116487</v>
      </c>
      <c r="E51" s="9">
        <f t="shared" si="13"/>
        <v>3286286263.913012</v>
      </c>
      <c r="F51" s="9">
        <f t="shared" si="14"/>
        <v>-2.0896167751236921E-6</v>
      </c>
      <c r="G51" s="257">
        <f t="shared" si="16"/>
        <v>-22567187078482.191</v>
      </c>
    </row>
    <row r="52" spans="1:7" x14ac:dyDescent="0.2">
      <c r="A52" s="97">
        <v>8</v>
      </c>
      <c r="B52" s="93">
        <f t="shared" si="15"/>
        <v>612220032</v>
      </c>
      <c r="C52" s="1">
        <f t="shared" si="12"/>
        <v>5509980288</v>
      </c>
      <c r="D52" s="9">
        <f>SUM($C$45:C52)</f>
        <v>5834096775</v>
      </c>
      <c r="E52" s="9">
        <f t="shared" si="13"/>
        <v>57096420909.95005</v>
      </c>
      <c r="F52" s="9">
        <f t="shared" si="14"/>
        <v>-1.5769327924134246E-7</v>
      </c>
      <c r="G52" s="257">
        <f t="shared" si="16"/>
        <v>-514080292288687.81</v>
      </c>
    </row>
    <row r="53" spans="1:7" x14ac:dyDescent="0.2">
      <c r="A53" s="97">
        <v>9</v>
      </c>
      <c r="B53" s="93">
        <f t="shared" si="15"/>
        <v>11019960576</v>
      </c>
      <c r="C53" s="1">
        <f t="shared" si="12"/>
        <v>99179645184</v>
      </c>
      <c r="D53" s="9">
        <f>SUM($C$45:C53)</f>
        <v>105013741959</v>
      </c>
      <c r="E53" s="9">
        <f t="shared" si="13"/>
        <v>1008454447302.4921</v>
      </c>
      <c r="F53" s="9">
        <f t="shared" si="14"/>
        <v>-1.135300987517501E-8</v>
      </c>
      <c r="G53" s="257">
        <f t="shared" si="16"/>
        <v>-1.1545788209401394E+16</v>
      </c>
    </row>
    <row r="54" spans="1:7" ht="17" thickBot="1" x14ac:dyDescent="0.25">
      <c r="A54" s="129">
        <v>10</v>
      </c>
      <c r="B54" s="94">
        <f t="shared" si="15"/>
        <v>198359290368</v>
      </c>
      <c r="C54" s="109">
        <f t="shared" si="12"/>
        <v>1785233613312</v>
      </c>
      <c r="D54" s="10">
        <f>SUM($C$45:C54)</f>
        <v>1890247355271</v>
      </c>
      <c r="E54" s="10">
        <f t="shared" si="13"/>
        <v>17966322900275.082</v>
      </c>
      <c r="F54" s="10">
        <f t="shared" si="14"/>
        <v>-7.9064079666322074E-10</v>
      </c>
      <c r="G54" s="258">
        <f t="shared" si="16"/>
        <v>-2.5520996121939805E+17</v>
      </c>
    </row>
  </sheetData>
  <mergeCells count="2">
    <mergeCell ref="A18:F18"/>
    <mergeCell ref="A31:G31"/>
  </mergeCells>
  <conditionalFormatting sqref="F45:F54">
    <cfRule type="cellIs" dxfId="237" priority="69" operator="equal">
      <formula>MAX($F$45:$F$54)</formula>
    </cfRule>
  </conditionalFormatting>
  <conditionalFormatting sqref="F21:F30">
    <cfRule type="cellIs" dxfId="236" priority="67" operator="equal">
      <formula>MAX($F$21:$F$30)</formula>
    </cfRule>
  </conditionalFormatting>
  <conditionalFormatting sqref="E21:E30">
    <cfRule type="cellIs" dxfId="235" priority="61" stopIfTrue="1" operator="lessThan">
      <formula>0</formula>
    </cfRule>
    <cfRule type="cellIs" dxfId="234" priority="62" operator="equal">
      <formula>MIN($E$21:$E$30)</formula>
    </cfRule>
  </conditionalFormatting>
  <conditionalFormatting sqref="E45:E54">
    <cfRule type="cellIs" dxfId="233" priority="57" stopIfTrue="1" operator="lessThan">
      <formula>0</formula>
    </cfRule>
    <cfRule type="cellIs" dxfId="232" priority="58" operator="equal">
      <formula>MIN($E$45:$E$54)</formula>
    </cfRule>
  </conditionalFormatting>
  <conditionalFormatting sqref="R7:R16">
    <cfRule type="cellIs" dxfId="231" priority="33" operator="lessThanOrEqual">
      <formula>0</formula>
    </cfRule>
    <cfRule type="cellIs" dxfId="230" priority="34" operator="greaterThan">
      <formula>0</formula>
    </cfRule>
  </conditionalFormatting>
  <conditionalFormatting sqref="U7:U16">
    <cfRule type="cellIs" dxfId="229" priority="13" operator="lessThanOrEqual">
      <formula>0</formula>
    </cfRule>
    <cfRule type="cellIs" dxfId="228" priority="14" operator="greaterThan">
      <formula>0</formula>
    </cfRule>
  </conditionalFormatting>
  <conditionalFormatting sqref="S7:T16">
    <cfRule type="cellIs" dxfId="227" priority="5" operator="lessThanOrEqual">
      <formula>0</formula>
    </cfRule>
    <cfRule type="cellIs" dxfId="226" priority="6" operator="greaterThan">
      <formula>0</formula>
    </cfRule>
  </conditionalFormatting>
  <conditionalFormatting sqref="E33:E42">
    <cfRule type="cellIs" dxfId="225" priority="3" stopIfTrue="1" operator="lessThan">
      <formula>0</formula>
    </cfRule>
    <cfRule type="cellIs" dxfId="224" priority="4" operator="equal">
      <formula>MIN($E$33:$E$42)</formula>
    </cfRule>
  </conditionalFormatting>
  <conditionalFormatting sqref="F33:F42">
    <cfRule type="cellIs" dxfId="223" priority="1" operator="lessThanOrEqual">
      <formula>0</formula>
    </cfRule>
    <cfRule type="cellIs" dxfId="222" priority="2" operator="equal">
      <formula>MAX($F$33:$F$42)</formula>
    </cfRule>
  </conditionalFormatting>
  <pageMargins left="0.25" right="0.25" top="0.75" bottom="0.75" header="0.3" footer="0.3"/>
  <pageSetup paperSize="9" scale="69" orientation="portrait" r:id="rId1"/>
  <drawing r:id="rId2"/>
  <legacyDrawing r:id="rId3"/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sheetPr codeName="Sheet43">
    <pageSetUpPr fitToPage="1"/>
  </sheetPr>
  <dimension ref="A1:X54"/>
  <sheetViews>
    <sheetView zoomScale="90" zoomScaleNormal="90" workbookViewId="0">
      <selection activeCell="B34" sqref="B34:B42"/>
    </sheetView>
  </sheetViews>
  <sheetFormatPr baseColWidth="10" defaultColWidth="8.6640625" defaultRowHeight="16" x14ac:dyDescent="0.2"/>
  <cols>
    <col min="5" max="5" width="9.1640625" customWidth="1"/>
    <col min="14" max="14" width="5.6640625" bestFit="1" customWidth="1"/>
  </cols>
  <sheetData>
    <row r="1" spans="1:24" x14ac:dyDescent="0.2">
      <c r="C1" t="s">
        <v>93</v>
      </c>
      <c r="D1">
        <f>C2+E2</f>
        <v>0.99999999999999978</v>
      </c>
    </row>
    <row r="2" spans="1:24" x14ac:dyDescent="0.2">
      <c r="A2" t="s">
        <v>39</v>
      </c>
      <c r="B2" s="133" t="s">
        <v>122</v>
      </c>
      <c r="C2" s="139">
        <f>Analysis!B47</f>
        <v>0.35958789597790025</v>
      </c>
      <c r="D2" s="133" t="s">
        <v>123</v>
      </c>
      <c r="E2" s="139">
        <f>Analysis!O47</f>
        <v>0.64041210402209947</v>
      </c>
      <c r="F2" s="133" t="s">
        <v>46</v>
      </c>
      <c r="G2" s="139">
        <f>Analysis!S47</f>
        <v>789.66378002364672</v>
      </c>
      <c r="H2" t="s">
        <v>150</v>
      </c>
      <c r="I2" s="153">
        <f>Analysis!T47</f>
        <v>-790.70299024318365</v>
      </c>
      <c r="J2" t="s">
        <v>47</v>
      </c>
      <c r="K2" s="153">
        <f>G2*C2+I2*E2</f>
        <v>-222.42222844954426</v>
      </c>
      <c r="L2" t="s">
        <v>46</v>
      </c>
      <c r="M2" s="160">
        <v>3</v>
      </c>
      <c r="N2" t="s">
        <v>150</v>
      </c>
      <c r="O2" s="160">
        <v>10</v>
      </c>
    </row>
    <row r="4" spans="1:24" x14ac:dyDescent="0.2">
      <c r="A4" t="s">
        <v>120</v>
      </c>
      <c r="B4">
        <f>$C$2</f>
        <v>0.35958789597790025</v>
      </c>
      <c r="C4" t="s">
        <v>121</v>
      </c>
      <c r="D4">
        <f>$E$2</f>
        <v>0.64041210402209947</v>
      </c>
      <c r="E4" t="s">
        <v>46</v>
      </c>
      <c r="F4">
        <f>G2</f>
        <v>789.66378002364672</v>
      </c>
      <c r="G4" t="s">
        <v>150</v>
      </c>
      <c r="H4">
        <f>I2</f>
        <v>-790.70299024318365</v>
      </c>
      <c r="I4" t="s">
        <v>47</v>
      </c>
      <c r="J4">
        <f>B4*F4+D4*H4</f>
        <v>-222.42222844954426</v>
      </c>
    </row>
    <row r="5" spans="1:24" ht="17" thickBot="1" x14ac:dyDescent="0.25"/>
    <row r="6" spans="1:24" ht="17" thickBot="1" x14ac:dyDescent="0.25">
      <c r="A6" s="102"/>
      <c r="B6" s="102">
        <v>1</v>
      </c>
      <c r="C6" s="138">
        <v>0</v>
      </c>
      <c r="D6" s="29">
        <v>-1</v>
      </c>
      <c r="E6" s="19">
        <v>-2</v>
      </c>
      <c r="F6" s="19">
        <v>-3</v>
      </c>
      <c r="G6" s="19">
        <v>-4</v>
      </c>
      <c r="H6" s="19">
        <v>-5</v>
      </c>
      <c r="I6" s="19">
        <v>-6</v>
      </c>
      <c r="J6" s="19">
        <v>-7</v>
      </c>
      <c r="K6" s="19">
        <v>-8</v>
      </c>
      <c r="L6" s="19">
        <v>-9</v>
      </c>
      <c r="M6" s="233">
        <v>-10</v>
      </c>
      <c r="N6" s="103" t="s">
        <v>131</v>
      </c>
      <c r="R6" s="166" t="s">
        <v>48</v>
      </c>
      <c r="S6" s="148" t="s">
        <v>127</v>
      </c>
      <c r="T6" s="149" t="s">
        <v>132</v>
      </c>
      <c r="U6" s="241" t="s">
        <v>47</v>
      </c>
      <c r="V6" s="159" t="s">
        <v>46</v>
      </c>
      <c r="W6" s="152" t="s">
        <v>196</v>
      </c>
      <c r="X6" s="260" t="s">
        <v>250</v>
      </c>
    </row>
    <row r="7" spans="1:24" x14ac:dyDescent="0.2">
      <c r="A7" s="100">
        <v>1</v>
      </c>
      <c r="B7" s="95">
        <f>C7*B4</f>
        <v>0.35958789597790025</v>
      </c>
      <c r="C7" s="95">
        <v>1</v>
      </c>
      <c r="D7" s="22">
        <f>C7*D4</f>
        <v>0.64041210402209947</v>
      </c>
      <c r="E7" s="2"/>
      <c r="F7" s="2"/>
      <c r="G7" s="2"/>
      <c r="H7" s="2"/>
      <c r="I7" s="2"/>
      <c r="J7" s="2"/>
      <c r="K7" s="2"/>
      <c r="L7" s="2"/>
      <c r="M7" s="234"/>
      <c r="N7" s="96">
        <f>B7+D7</f>
        <v>0.99999999999999978</v>
      </c>
      <c r="R7" s="265">
        <f>B7-D7</f>
        <v>-0.28082420804419922</v>
      </c>
      <c r="S7" s="266">
        <f>IF(Rules!B23=Rules!D23,SUM(C7)*B4*F4,SUM(C7)*B4*F4*POWER(O2,A7-1))</f>
        <v>283.95353718865857</v>
      </c>
      <c r="T7" s="252">
        <f>IF(Rules!B23=Rules!D23,SUM(C7)*D4*H4,SUM(C7)*D4*H4*POWER(O2,A7-1))</f>
        <v>-506.37576563820284</v>
      </c>
      <c r="U7" s="263">
        <f>S7+T7</f>
        <v>-222.42222844954426</v>
      </c>
      <c r="V7" s="280">
        <f>S7/B4</f>
        <v>789.66378002364672</v>
      </c>
      <c r="W7" s="57">
        <f>T7/D4</f>
        <v>-790.70299024318365</v>
      </c>
      <c r="X7" s="96">
        <f>S7/T7</f>
        <v>-0.56075656944360708</v>
      </c>
    </row>
    <row r="8" spans="1:24" x14ac:dyDescent="0.2">
      <c r="A8" s="98">
        <v>2</v>
      </c>
      <c r="B8" s="97">
        <f>C8*B4</f>
        <v>0.46716984189025124</v>
      </c>
      <c r="C8" s="97">
        <f>1/(1-B4*D4)</f>
        <v>1.2991812213806073</v>
      </c>
      <c r="D8" s="128">
        <f>C8*D4</f>
        <v>0.83201137949035575</v>
      </c>
      <c r="E8" s="1">
        <f>D8*D4</f>
        <v>0.53283015810974821</v>
      </c>
      <c r="F8" s="1"/>
      <c r="G8" s="1"/>
      <c r="H8" s="1"/>
      <c r="I8" s="1"/>
      <c r="J8" s="1"/>
      <c r="K8" s="1"/>
      <c r="L8" s="1"/>
      <c r="M8" s="235"/>
      <c r="N8" s="97">
        <f>B8+E8</f>
        <v>0.99999999999999944</v>
      </c>
      <c r="R8" s="267">
        <f>B8-E8</f>
        <v>-6.5660316219496973E-2</v>
      </c>
      <c r="S8" s="268">
        <f>IF(Rules!B23=Rules!D23,SUM(C8:D8)*B4*F4,SUM(C8:D8)*B4*F4*POWER(O2,A8-1))</f>
        <v>605.15967744760701</v>
      </c>
      <c r="T8" s="253">
        <f>IF(Rules!B23=Rules!D23,SUM(C8:D8)*D4*H4,SUM(C8:D8)*D4*H4*POWER(O2,A8-1))</f>
        <v>-1079.1842849885068</v>
      </c>
      <c r="U8" s="264">
        <f>S8+T8+U7</f>
        <v>-696.44683599044401</v>
      </c>
      <c r="V8" s="93">
        <f>S8/B4</f>
        <v>1682.9256051621917</v>
      </c>
      <c r="W8" s="9">
        <f>T8/D4</f>
        <v>-1685.1403622928183</v>
      </c>
      <c r="X8" s="97">
        <f t="shared" ref="X8:X16" si="0">S8/T8</f>
        <v>-0.56075656944360708</v>
      </c>
    </row>
    <row r="9" spans="1:24" x14ac:dyDescent="0.2">
      <c r="A9" s="98">
        <v>3</v>
      </c>
      <c r="B9" s="97">
        <f>C9*B4</f>
        <v>0.51309683323024746</v>
      </c>
      <c r="C9" s="97">
        <f>1/(1-D4*B4/(1-D4*B4))</f>
        <v>1.4269024040280311</v>
      </c>
      <c r="D9" s="128">
        <f>C9*D4*C8</f>
        <v>1.1871990375734671</v>
      </c>
      <c r="E9" s="1">
        <f>D9*(D4)</f>
        <v>0.76029663354543564</v>
      </c>
      <c r="F9" s="1">
        <f>E9*D4</f>
        <v>0.48690316676975159</v>
      </c>
      <c r="G9" s="1"/>
      <c r="H9" s="1"/>
      <c r="I9" s="1"/>
      <c r="J9" s="1"/>
      <c r="K9" s="1"/>
      <c r="L9" s="1"/>
      <c r="M9" s="235"/>
      <c r="N9" s="97">
        <f>B9+F9</f>
        <v>0.99999999999999911</v>
      </c>
      <c r="R9" s="267">
        <f>B9-F9</f>
        <v>2.6193666460495868E-2</v>
      </c>
      <c r="S9" s="268">
        <f>IF(Rules!B23=Rules!D23,SUM(C9:E9)*B4*F4,SUM(C9:E9)*B4*F4*POWER(O2,A9-1))</f>
        <v>958.17226932057281</v>
      </c>
      <c r="T9" s="253">
        <f>IF(Rules!B23=Rules!D23,SUM(C9:E9)*D4*H4,SUM(C9:E9)*D4*H4*POWER(O2,A9-1))</f>
        <v>-1708.7134088706066</v>
      </c>
      <c r="U9" s="264">
        <f t="shared" ref="U9:U16" si="1">S9+T9+U8</f>
        <v>-1446.9879755404777</v>
      </c>
      <c r="V9" s="93">
        <f>S9/B4</f>
        <v>2664.6399393250454</v>
      </c>
      <c r="W9" s="9">
        <f>T9/D4</f>
        <v>-2668.1466482895239</v>
      </c>
      <c r="X9" s="97">
        <f t="shared" si="0"/>
        <v>-0.56075656944360708</v>
      </c>
    </row>
    <row r="10" spans="1:24" x14ac:dyDescent="0.2">
      <c r="A10" s="98">
        <v>4</v>
      </c>
      <c r="B10" s="97">
        <f>C10*B4</f>
        <v>0.53557398459834504</v>
      </c>
      <c r="C10" s="97">
        <f>1/(1-D4*B4/(1-D4*B4/(1-D4*B4)))</f>
        <v>1.4894104907003338</v>
      </c>
      <c r="D10" s="128">
        <f>C10*D4*C9</f>
        <v>1.361031603606625</v>
      </c>
      <c r="E10" s="1">
        <f>D10*D4*C8</f>
        <v>1.1323937820467191</v>
      </c>
      <c r="F10" s="1">
        <f>E10*D4</f>
        <v>0.72519868454208214</v>
      </c>
      <c r="G10" s="1">
        <f>F10*D4</f>
        <v>0.46442601540165362</v>
      </c>
      <c r="H10" s="1"/>
      <c r="I10" s="1"/>
      <c r="J10" s="1"/>
      <c r="K10" s="1"/>
      <c r="L10" s="1"/>
      <c r="M10" s="235"/>
      <c r="N10" s="97">
        <f>B10+G10</f>
        <v>0.99999999999999867</v>
      </c>
      <c r="R10" s="267">
        <f>B10-G10</f>
        <v>7.1147969196691419E-2</v>
      </c>
      <c r="S10" s="268">
        <f>IF(Rules!B23=Rules!D23,SUM(C10:F10)*B4*F4,SUM(C10:F10)*B4*F4*POWER(O2,A10-1))</f>
        <v>1336.8630667728041</v>
      </c>
      <c r="T10" s="253">
        <f>IF(Rules!B23=Rules!D23,SUM(C10:F10)*D4*H4,SUM(C10:F10)*D4*H4*POWER(O2,A10-1))</f>
        <v>-2384.0346054247107</v>
      </c>
      <c r="U10" s="264">
        <f t="shared" si="1"/>
        <v>-2494.1595141923844</v>
      </c>
      <c r="V10" s="93">
        <f>S10/B4</f>
        <v>3717.7643678389159</v>
      </c>
      <c r="W10" s="9">
        <f>T10/D4</f>
        <v>-3722.6570054685317</v>
      </c>
      <c r="X10" s="97">
        <f t="shared" si="0"/>
        <v>-0.56075656944360708</v>
      </c>
    </row>
    <row r="11" spans="1:24" x14ac:dyDescent="0.2">
      <c r="A11" s="98">
        <v>5</v>
      </c>
      <c r="B11" s="97">
        <f>C11*B4</f>
        <v>0.54730800973948901</v>
      </c>
      <c r="C11" s="97">
        <f>1/(1-D4*B4/(1-D4*B4/(1-D4*B4/(1-D4*B4))))</f>
        <v>1.5220423597715473</v>
      </c>
      <c r="D11" s="128">
        <f>C11*D4*C10</f>
        <v>1.4517795665837183</v>
      </c>
      <c r="E11" s="1">
        <f>D11*D4*C9</f>
        <v>1.326644255514593</v>
      </c>
      <c r="F11" s="1">
        <f>E11*D4*C8</f>
        <v>1.1037831171236525</v>
      </c>
      <c r="G11" s="1">
        <f>F11*D4</f>
        <v>0.70687606842122974</v>
      </c>
      <c r="H11" s="1">
        <f>G11*D4</f>
        <v>0.45269199026050927</v>
      </c>
      <c r="I11" s="1"/>
      <c r="J11" s="1"/>
      <c r="K11" s="1"/>
      <c r="L11" s="1"/>
      <c r="M11" s="235"/>
      <c r="N11" s="97">
        <f>B11+H11</f>
        <v>0.99999999999999822</v>
      </c>
      <c r="R11" s="267">
        <f>B11-H11</f>
        <v>9.461601947897974E-2</v>
      </c>
      <c r="S11" s="268">
        <f>IF(Rules!B23=Rules!D23,SUM(C11:G11)*B4*F4,SUM(C11:G11)*B4*F4*POWER(O2,A11-1))</f>
        <v>1735.2756642807565</v>
      </c>
      <c r="T11" s="253">
        <f>IF(Rules!B23=Rules!D23,SUM(C11:G11)*D4*H4,SUM(C11:G11)*D4*H4*POWER(O2,A11-1))</f>
        <v>-3094.525786835683</v>
      </c>
      <c r="U11" s="264">
        <f t="shared" si="1"/>
        <v>-3853.4096367473112</v>
      </c>
      <c r="V11" s="93">
        <f>S11/B4</f>
        <v>4825.7343578311211</v>
      </c>
      <c r="W11" s="9">
        <f>T11/D4</f>
        <v>-4832.0851017658097</v>
      </c>
      <c r="X11" s="97">
        <f t="shared" si="0"/>
        <v>-0.56075656944360708</v>
      </c>
    </row>
    <row r="12" spans="1:24" x14ac:dyDescent="0.2">
      <c r="A12" s="98">
        <v>6</v>
      </c>
      <c r="B12" s="97">
        <f>C12*B4</f>
        <v>0.55364030246079254</v>
      </c>
      <c r="C12" s="97">
        <f>1/(1-D4*B4/(1-D4*B4/(1-D4*B4/(1-D4*B4/(1-D4*B4)))))</f>
        <v>1.5396522203706724</v>
      </c>
      <c r="D12" s="128">
        <f>C12*D4*C11</f>
        <v>1.5007519062984223</v>
      </c>
      <c r="E12" s="1">
        <f>D12*D4*C10</f>
        <v>1.4314719548295858</v>
      </c>
      <c r="F12" s="1">
        <f>E12*D4*C9</f>
        <v>1.3080870467640682</v>
      </c>
      <c r="G12" s="1">
        <f>F12*D4*C8</f>
        <v>1.0883433082716378</v>
      </c>
      <c r="H12" s="1">
        <f>G12*D4</f>
        <v>0.69698822794861204</v>
      </c>
      <c r="I12" s="1">
        <f>H12*D4</f>
        <v>0.44635969753920529</v>
      </c>
      <c r="J12" s="1"/>
      <c r="K12" s="1"/>
      <c r="L12" s="1"/>
      <c r="M12" s="235"/>
      <c r="N12" s="97">
        <f>B12+I12</f>
        <v>0.99999999999999778</v>
      </c>
      <c r="R12" s="267">
        <f>B12-I12</f>
        <v>0.10728060492158725</v>
      </c>
      <c r="S12" s="268">
        <f>IF(Rules!B23=Rules!D23,SUM(C12:H12)*B4*F4,SUM(C12:H12)*B4*F4*POWER(O2,A12-1))</f>
        <v>2148.1921798544336</v>
      </c>
      <c r="T12" s="253">
        <f>IF(Rules!B23=Rules!D23,SUM(C12:H12)*D4*H4,SUM(C12:H12)*D4*H4*POWER(O2,A12-1))</f>
        <v>-3830.8818780061888</v>
      </c>
      <c r="U12" s="264">
        <f t="shared" si="1"/>
        <v>-5536.0993348990669</v>
      </c>
      <c r="V12" s="93">
        <f>S12/B4</f>
        <v>5974.0391817483705</v>
      </c>
      <c r="W12" s="9">
        <f>T12/D4</f>
        <v>-5981.9011132775095</v>
      </c>
      <c r="X12" s="97">
        <f t="shared" si="0"/>
        <v>-0.56075656944360719</v>
      </c>
    </row>
    <row r="13" spans="1:24" x14ac:dyDescent="0.2">
      <c r="A13" s="98">
        <v>7</v>
      </c>
      <c r="B13" s="97">
        <f>C13*B4</f>
        <v>0.55711879403968045</v>
      </c>
      <c r="C13" s="97">
        <f>1/(1-D4*B4/(1-D4*B4/(1-D4*B4/(1-D4*B4/(1-D4*B4/(1-D4*B4))))))</f>
        <v>1.5493257706147043</v>
      </c>
      <c r="D13" s="128">
        <f>C13*D4*C12</f>
        <v>1.5276536745510065</v>
      </c>
      <c r="E13" s="1">
        <f>D13*D4*C11</f>
        <v>1.4890565115375602</v>
      </c>
      <c r="F13" s="1">
        <f>E13*D4*C10</f>
        <v>1.4203164603534015</v>
      </c>
      <c r="G13" s="1">
        <f>F13*D4*C9</f>
        <v>1.2978930937667272</v>
      </c>
      <c r="H13" s="1">
        <f>G13*D4*C8</f>
        <v>1.0798618233758603</v>
      </c>
      <c r="I13" s="1">
        <f>H13*D4</f>
        <v>0.69155658236127548</v>
      </c>
      <c r="J13" s="1">
        <f>I13*D4</f>
        <v>0.44288120596031677</v>
      </c>
      <c r="K13" s="1"/>
      <c r="L13" s="1"/>
      <c r="M13" s="235"/>
      <c r="N13" s="97">
        <f>B13+J13</f>
        <v>0.99999999999999722</v>
      </c>
      <c r="R13" s="267">
        <f>B13-J13</f>
        <v>0.11423758807936368</v>
      </c>
      <c r="S13" s="268">
        <f>IF(Rules!B23=Rules!D23,SUM(C13:I13)*B4*F4,SUM(C13:I13)*B4*F4*POWER(O2,A13-1))</f>
        <v>2571.3878006990662</v>
      </c>
      <c r="T13" s="253">
        <f>IF(Rules!B23=Rules!D23,SUM(C13:I13)*D4*H4,SUM(C13:I13)*D4*H4*POWER(O2,A13-1))</f>
        <v>-4585.5687491105882</v>
      </c>
      <c r="U13" s="264">
        <f t="shared" si="1"/>
        <v>-7550.2802833105889</v>
      </c>
      <c r="V13" s="93">
        <f>S13/B4</f>
        <v>7150.9297989749357</v>
      </c>
      <c r="W13" s="9">
        <f>T13/D4</f>
        <v>-7160.3405374617159</v>
      </c>
      <c r="X13" s="97">
        <f t="shared" si="0"/>
        <v>-0.56075656944360708</v>
      </c>
    </row>
    <row r="14" spans="1:24" x14ac:dyDescent="0.2">
      <c r="A14" s="98">
        <v>8</v>
      </c>
      <c r="B14" s="97">
        <f>C14*B4</f>
        <v>0.5590482841261265</v>
      </c>
      <c r="C14" s="97">
        <f>1/(1-D4*B4/(1-D4*B4/(1-D4*B4/(1-D4*B4/(1-D4*B4/(1-D4*B4/(1-D4*B4)))))))</f>
        <v>1.5546916077522386</v>
      </c>
      <c r="D14" s="128">
        <f>C14*D4*C13</f>
        <v>1.5425758596344108</v>
      </c>
      <c r="E14" s="1">
        <f>D14*D4*C12</f>
        <v>1.5209981818796063</v>
      </c>
      <c r="F14" s="1">
        <f>E14*D4*C11</f>
        <v>1.4825691742143599</v>
      </c>
      <c r="G14" s="1">
        <f>F14*D4*C10</f>
        <v>1.4141286011871352</v>
      </c>
      <c r="H14" s="1">
        <f>G14*D4*C9</f>
        <v>1.2922385935892811</v>
      </c>
      <c r="I14" s="1">
        <f>H14*D4*C8</f>
        <v>1.075157214882895</v>
      </c>
      <c r="J14" s="1">
        <f>I14*D4</f>
        <v>0.68854369413769523</v>
      </c>
      <c r="K14" s="1">
        <f>J14*D4</f>
        <v>0.44095171587387033</v>
      </c>
      <c r="L14" s="1"/>
      <c r="M14" s="235"/>
      <c r="N14" s="97">
        <f>B14+K14</f>
        <v>0.99999999999999689</v>
      </c>
      <c r="R14" s="267">
        <f>B14-K14</f>
        <v>0.11809656825225617</v>
      </c>
      <c r="S14" s="268">
        <f>IF(Rules!B23=Rules!D23,SUM(C14:J14)*B4*F4,SUM(C14:J14)*B4*F4*POWER(O2,A14-1))</f>
        <v>3001.6452774784266</v>
      </c>
      <c r="T14" s="253">
        <f>IF(Rules!B23=Rules!D23,SUM(C14:J14)*D4*H4,SUM(C14:J14)*D4*H4*POWER(O2,A14-1))</f>
        <v>-5352.8490632873263</v>
      </c>
      <c r="U14" s="264">
        <f t="shared" si="1"/>
        <v>-9901.4840691194877</v>
      </c>
      <c r="V14" s="93">
        <f>S14/B4</f>
        <v>8347.4591638170805</v>
      </c>
      <c r="W14" s="9">
        <f>T14/D4</f>
        <v>-8358.4445541688401</v>
      </c>
      <c r="X14" s="97">
        <f t="shared" si="0"/>
        <v>-0.56075656944360708</v>
      </c>
    </row>
    <row r="15" spans="1:24" x14ac:dyDescent="0.2">
      <c r="A15" s="98">
        <v>9</v>
      </c>
      <c r="B15" s="97">
        <f>C15*B4</f>
        <v>0.56012432997107575</v>
      </c>
      <c r="C15" s="97">
        <f>1/(1-D4*B4/(1-D4*B4/(1-D4*B4/(1-D4*B4/(1-D4*B4/(1-D4*B4/(1-D4*B4/(1-D4*B4))))))))</f>
        <v>1.5576840495362507</v>
      </c>
      <c r="D15" s="128">
        <f>C15*D4*C14</f>
        <v>1.5508977242396533</v>
      </c>
      <c r="E15" s="1">
        <f>D15*D4*C13</f>
        <v>1.5388115419449109</v>
      </c>
      <c r="F15" s="1">
        <f>E15*D4*C12</f>
        <v>1.5172865197749605</v>
      </c>
      <c r="G15" s="1">
        <f>F15*D4*C11</f>
        <v>1.4789512896652492</v>
      </c>
      <c r="H15" s="1">
        <f>G15*D4*C10</f>
        <v>1.4106777308293312</v>
      </c>
      <c r="I15" s="1">
        <f>H15*D4*C9</f>
        <v>1.2890851690322187</v>
      </c>
      <c r="J15" s="1">
        <f>I15*D4*C8</f>
        <v>1.0725335297670546</v>
      </c>
      <c r="K15" s="1">
        <f>J15*D4</f>
        <v>0.68686345443236851</v>
      </c>
      <c r="L15" s="1">
        <f>K15*D4</f>
        <v>0.43987567002892058</v>
      </c>
      <c r="M15" s="235"/>
      <c r="N15" s="97">
        <f>B15+L15</f>
        <v>0.99999999999999634</v>
      </c>
      <c r="R15" s="267">
        <f>B15-L15</f>
        <v>0.12024865994215517</v>
      </c>
      <c r="S15" s="268">
        <f>IF(Rules!B23=Rules!D23,SUM(C15:K15)*B4*F4,SUM(C15:K15)*B4*F4*POWER(O2,A15-1))</f>
        <v>3436.6303169236817</v>
      </c>
      <c r="T15" s="253">
        <f>IF(Rules!B23=Rules!D23,SUM(C15:K15)*D4*H4,SUM(C15:K15)*D4*H4*POWER(O2,A15-1))</f>
        <v>-6128.5600636539475</v>
      </c>
      <c r="U15" s="264">
        <f t="shared" si="1"/>
        <v>-12593.413815849754</v>
      </c>
      <c r="V15" s="93">
        <f>S15/B4</f>
        <v>9557.1356971784498</v>
      </c>
      <c r="W15" s="9">
        <f>T15/D4</f>
        <v>-9569.7130412801525</v>
      </c>
      <c r="X15" s="97">
        <f t="shared" si="0"/>
        <v>-0.56075656944360708</v>
      </c>
    </row>
    <row r="16" spans="1:24" ht="17" thickBot="1" x14ac:dyDescent="0.25">
      <c r="A16" s="99">
        <v>10</v>
      </c>
      <c r="B16" s="129">
        <f>C16*B4</f>
        <v>0.56072622471034106</v>
      </c>
      <c r="C16" s="129">
        <f>1/(1-D4*B4/(1-D4*B4/(1-D4*B4/(1-D4*B4/(1-D4*B4/(1-D4*B4/(1-D4*B4/(1-D4*B4/(1-D4*B4)))))))))</f>
        <v>1.5593578954748868</v>
      </c>
      <c r="D16" s="137">
        <f>C16*D4*C15</f>
        <v>1.5555526249116687</v>
      </c>
      <c r="E16" s="109">
        <f>D16*D4*C14</f>
        <v>1.5487755855423762</v>
      </c>
      <c r="F16" s="109">
        <f>E16*D4*C13</f>
        <v>1.5367059411242125</v>
      </c>
      <c r="G16" s="109">
        <f>F16*D4*C12</f>
        <v>1.5152103722713912</v>
      </c>
      <c r="H16" s="109">
        <f>G16*D4*C11</f>
        <v>1.4769275973777869</v>
      </c>
      <c r="I16" s="109">
        <f>H16*D4*C10</f>
        <v>1.4087474592484326</v>
      </c>
      <c r="J16" s="109">
        <f>I16*D4*C9</f>
        <v>1.2873212761084409</v>
      </c>
      <c r="K16" s="109">
        <f>J16*D4*C8</f>
        <v>1.0710659507822691</v>
      </c>
      <c r="L16" s="109">
        <f>K16*D4</f>
        <v>0.68592359908690337</v>
      </c>
      <c r="M16" s="237">
        <f>L16*D4</f>
        <v>0.43927377528965483</v>
      </c>
      <c r="N16" s="129">
        <f>B16+M16</f>
        <v>0.99999999999999589</v>
      </c>
      <c r="R16" s="269">
        <f>B16-M16</f>
        <v>0.12145244942068623</v>
      </c>
      <c r="S16" s="270">
        <f>IF(Rules!B23=Rules!D23,SUM(C16:L16)*B4*F4,SUM(C16:L16)*B4*F4*POWER(O2,A16-1))</f>
        <v>3874.7130653527424</v>
      </c>
      <c r="T16" s="254">
        <f>IF(Rules!B23=Rules!D23,SUM(C16:L16)*D4*H4,SUM(C16:L16)*D4*H4*POWER(O2,A16-1))</f>
        <v>-6909.7952239726828</v>
      </c>
      <c r="U16" s="264">
        <f t="shared" si="1"/>
        <v>-15628.495974469693</v>
      </c>
      <c r="V16" s="94">
        <f>S16/B4</f>
        <v>10775.426839147212</v>
      </c>
      <c r="W16" s="10">
        <f>T16/D4</f>
        <v>-10789.607473962169</v>
      </c>
      <c r="X16" s="129">
        <f t="shared" si="0"/>
        <v>-0.56075656944360708</v>
      </c>
    </row>
    <row r="18" spans="1:7" x14ac:dyDescent="0.2">
      <c r="A18" s="436" t="s">
        <v>183</v>
      </c>
      <c r="B18" s="436"/>
      <c r="C18" s="436"/>
      <c r="D18" s="436"/>
      <c r="E18" s="436"/>
      <c r="F18" s="436"/>
    </row>
    <row r="19" spans="1:7" ht="17" thickBot="1" x14ac:dyDescent="0.25"/>
    <row r="20" spans="1:7" ht="17" thickBot="1" x14ac:dyDescent="0.25">
      <c r="A20" s="29" t="s">
        <v>130</v>
      </c>
      <c r="B20" s="19" t="s">
        <v>135</v>
      </c>
      <c r="C20" s="19" t="s">
        <v>134</v>
      </c>
      <c r="D20" s="19" t="s">
        <v>133</v>
      </c>
      <c r="E20" s="151" t="s">
        <v>146</v>
      </c>
      <c r="F20" s="152" t="s">
        <v>147</v>
      </c>
      <c r="G20" s="150" t="s">
        <v>46</v>
      </c>
    </row>
    <row r="21" spans="1:7" x14ac:dyDescent="0.2">
      <c r="A21" s="95">
        <v>1</v>
      </c>
      <c r="B21" s="107">
        <v>1</v>
      </c>
      <c r="C21" s="108">
        <f t="shared" ref="C21:C30" si="2">B21*$O$2</f>
        <v>10</v>
      </c>
      <c r="D21" s="57">
        <f>SUM($C$21:C21)</f>
        <v>10</v>
      </c>
      <c r="E21" s="57">
        <f t="shared" ref="E21:E30" si="3">D21/R7</f>
        <v>-35.609465685472848</v>
      </c>
      <c r="F21" s="8">
        <f t="shared" ref="F21:F30" si="4">U7/E21</f>
        <v>6.2461546155769225</v>
      </c>
      <c r="G21" s="256">
        <f>E21*U7</f>
        <v>7920.3367116604495</v>
      </c>
    </row>
    <row r="22" spans="1:7" x14ac:dyDescent="0.2">
      <c r="A22" s="97">
        <v>2</v>
      </c>
      <c r="B22" s="93">
        <f>C21</f>
        <v>10</v>
      </c>
      <c r="C22" s="1">
        <f t="shared" si="2"/>
        <v>100</v>
      </c>
      <c r="D22" s="9">
        <f>SUM($C$21:C22)</f>
        <v>110</v>
      </c>
      <c r="E22" s="9">
        <f t="shared" si="3"/>
        <v>-1675.2889162501008</v>
      </c>
      <c r="F22" s="9">
        <f t="shared" si="4"/>
        <v>0.41571744982909725</v>
      </c>
      <c r="G22" s="257">
        <f t="shared" ref="G22:G30" si="5">E22*U8</f>
        <v>1166749.6650922426</v>
      </c>
    </row>
    <row r="23" spans="1:7" x14ac:dyDescent="0.2">
      <c r="A23" s="97">
        <v>3</v>
      </c>
      <c r="B23" s="93">
        <f t="shared" ref="B23:B30" si="6">C22</f>
        <v>100</v>
      </c>
      <c r="C23" s="1">
        <f t="shared" si="2"/>
        <v>1000</v>
      </c>
      <c r="D23" s="9">
        <f>SUM($C$21:C23)</f>
        <v>1110</v>
      </c>
      <c r="E23" s="9">
        <f t="shared" si="3"/>
        <v>42376.656268188075</v>
      </c>
      <c r="F23" s="9">
        <f t="shared" si="4"/>
        <v>-3.4145874237527414E-2</v>
      </c>
      <c r="G23" s="257">
        <f t="shared" si="5"/>
        <v>-61318512.063680157</v>
      </c>
    </row>
    <row r="24" spans="1:7" x14ac:dyDescent="0.2">
      <c r="A24" s="97">
        <v>4</v>
      </c>
      <c r="B24" s="93">
        <f t="shared" si="6"/>
        <v>1000</v>
      </c>
      <c r="C24" s="1">
        <f t="shared" si="2"/>
        <v>10000</v>
      </c>
      <c r="D24" s="9">
        <f>SUM($C$21:C24)</f>
        <v>11110</v>
      </c>
      <c r="E24" s="9">
        <f t="shared" si="3"/>
        <v>156153.43804523721</v>
      </c>
      <c r="F24" s="9">
        <f t="shared" si="4"/>
        <v>-1.5972491835049021E-2</v>
      </c>
      <c r="G24" s="257">
        <f t="shared" si="5"/>
        <v>-389471583.17437947</v>
      </c>
    </row>
    <row r="25" spans="1:7" x14ac:dyDescent="0.2">
      <c r="A25" s="97">
        <v>5</v>
      </c>
      <c r="B25" s="93">
        <f t="shared" si="6"/>
        <v>10000</v>
      </c>
      <c r="C25" s="1">
        <f t="shared" si="2"/>
        <v>100000</v>
      </c>
      <c r="D25" s="9">
        <f>SUM($C$21:C25)</f>
        <v>111110</v>
      </c>
      <c r="E25" s="9">
        <f t="shared" si="3"/>
        <v>1174325.4536794864</v>
      </c>
      <c r="F25" s="9">
        <f t="shared" si="4"/>
        <v>-3.2813813450721973E-3</v>
      </c>
      <c r="G25" s="257">
        <f t="shared" si="5"/>
        <v>-4525157019.8861914</v>
      </c>
    </row>
    <row r="26" spans="1:7" x14ac:dyDescent="0.2">
      <c r="A26" s="97">
        <v>6</v>
      </c>
      <c r="B26" s="93">
        <f t="shared" si="6"/>
        <v>100000</v>
      </c>
      <c r="C26" s="1">
        <f t="shared" si="2"/>
        <v>1000000</v>
      </c>
      <c r="D26" s="9">
        <f>SUM($C$21:C26)</f>
        <v>1111110</v>
      </c>
      <c r="E26" s="9">
        <f t="shared" si="3"/>
        <v>10357044.507831814</v>
      </c>
      <c r="F26" s="9">
        <f t="shared" si="4"/>
        <v>-5.3452501152358341E-4</v>
      </c>
      <c r="G26" s="257">
        <f t="shared" si="5"/>
        <v>-57337627211.327736</v>
      </c>
    </row>
    <row r="27" spans="1:7" x14ac:dyDescent="0.2">
      <c r="A27" s="97">
        <v>7</v>
      </c>
      <c r="B27" s="93">
        <f t="shared" si="6"/>
        <v>1000000</v>
      </c>
      <c r="C27" s="1">
        <f t="shared" si="2"/>
        <v>10000000</v>
      </c>
      <c r="D27" s="9">
        <f>SUM($C$21:C27)</f>
        <v>11111110</v>
      </c>
      <c r="E27" s="9">
        <f t="shared" si="3"/>
        <v>97263170.439845398</v>
      </c>
      <c r="F27" s="9">
        <f t="shared" si="4"/>
        <v>-7.7627330562704929E-5</v>
      </c>
      <c r="G27" s="257">
        <f t="shared" si="5"/>
        <v>-734364198064.24194</v>
      </c>
    </row>
    <row r="28" spans="1:7" x14ac:dyDescent="0.2">
      <c r="A28" s="97">
        <v>8</v>
      </c>
      <c r="B28" s="93">
        <f t="shared" si="6"/>
        <v>10000000</v>
      </c>
      <c r="C28" s="1">
        <f t="shared" si="2"/>
        <v>100000000</v>
      </c>
      <c r="D28" s="9">
        <f>SUM($C$21:C28)</f>
        <v>111111110</v>
      </c>
      <c r="E28" s="9">
        <f t="shared" si="3"/>
        <v>940849608.45487797</v>
      </c>
      <c r="F28" s="9">
        <f t="shared" si="4"/>
        <v>-1.0523981707746388E-5</v>
      </c>
      <c r="G28" s="257">
        <f t="shared" si="5"/>
        <v>-9315807409553.2812</v>
      </c>
    </row>
    <row r="29" spans="1:7" x14ac:dyDescent="0.2">
      <c r="A29" s="97">
        <v>9</v>
      </c>
      <c r="B29" s="93">
        <f t="shared" si="6"/>
        <v>100000000</v>
      </c>
      <c r="C29" s="1">
        <f t="shared" si="2"/>
        <v>1000000000</v>
      </c>
      <c r="D29" s="9">
        <f>SUM($C$21:C29)</f>
        <v>1111111110</v>
      </c>
      <c r="E29" s="9">
        <f t="shared" si="3"/>
        <v>9240112201.9529591</v>
      </c>
      <c r="F29" s="9">
        <f t="shared" si="4"/>
        <v>-1.3629070232705672E-6</v>
      </c>
      <c r="G29" s="257">
        <f t="shared" si="5"/>
        <v>-116364556664076.28</v>
      </c>
    </row>
    <row r="30" spans="1:7" ht="17" thickBot="1" x14ac:dyDescent="0.25">
      <c r="A30" s="129">
        <v>10</v>
      </c>
      <c r="B30" s="94">
        <f t="shared" si="6"/>
        <v>1000000000</v>
      </c>
      <c r="C30" s="109">
        <f t="shared" si="2"/>
        <v>10000000000</v>
      </c>
      <c r="D30" s="10">
        <f>SUM($C$21:C30)</f>
        <v>11111111110</v>
      </c>
      <c r="E30" s="10">
        <f t="shared" si="3"/>
        <v>91485278090.303497</v>
      </c>
      <c r="F30" s="10">
        <f t="shared" si="4"/>
        <v>-1.7083072053454417E-7</v>
      </c>
      <c r="G30" s="258">
        <f t="shared" si="5"/>
        <v>-1429777300357548.8</v>
      </c>
    </row>
    <row r="31" spans="1:7" ht="17" thickBot="1" x14ac:dyDescent="0.25">
      <c r="A31" s="481" t="s">
        <v>249</v>
      </c>
      <c r="B31" s="481"/>
      <c r="C31" s="481"/>
      <c r="D31" s="481"/>
      <c r="E31" s="481"/>
      <c r="F31" s="481"/>
      <c r="G31" s="481"/>
    </row>
    <row r="32" spans="1:7" ht="17" thickBot="1" x14ac:dyDescent="0.25">
      <c r="A32" s="115" t="s">
        <v>130</v>
      </c>
      <c r="B32" s="116" t="s">
        <v>135</v>
      </c>
      <c r="C32" s="116" t="s">
        <v>134</v>
      </c>
      <c r="D32" s="154" t="s">
        <v>133</v>
      </c>
      <c r="E32" s="363" t="s">
        <v>251</v>
      </c>
      <c r="F32" s="152" t="s">
        <v>252</v>
      </c>
      <c r="G32" s="260" t="s">
        <v>253</v>
      </c>
    </row>
    <row r="33" spans="1:7" x14ac:dyDescent="0.2">
      <c r="A33" s="95">
        <v>1</v>
      </c>
      <c r="B33" s="107">
        <v>1</v>
      </c>
      <c r="C33" s="108">
        <f t="shared" ref="C33:C42" si="7">B33*$O$2</f>
        <v>10</v>
      </c>
      <c r="D33" s="57">
        <f>SUM($C$33:C33)</f>
        <v>10</v>
      </c>
      <c r="E33" s="96">
        <f>D33/(B7-((1-B7)/-X7))</f>
        <v>-12.780169790339773</v>
      </c>
      <c r="F33" s="8">
        <f t="shared" ref="F33:F42" si="8">U7/E33</f>
        <v>17.403699019528517</v>
      </c>
      <c r="G33" s="259">
        <f>(B7-((1-B7)/-X7))</f>
        <v>-0.78246221795572413</v>
      </c>
    </row>
    <row r="34" spans="1:7" x14ac:dyDescent="0.2">
      <c r="A34" s="97">
        <v>2</v>
      </c>
      <c r="B34" s="93">
        <f>C33</f>
        <v>10</v>
      </c>
      <c r="C34" s="1">
        <f t="shared" si="7"/>
        <v>100</v>
      </c>
      <c r="D34" s="9">
        <f>SUM($C$33:C34)</f>
        <v>110</v>
      </c>
      <c r="E34" s="96">
        <f>D34/(B8-((1-B8)/-X8))</f>
        <v>-227.72966927692008</v>
      </c>
      <c r="F34" s="9">
        <f t="shared" si="8"/>
        <v>3.0582173952203049</v>
      </c>
      <c r="G34" s="259">
        <f t="shared" ref="G34:G42" si="9">(B8-((1-B8)/-X8))</f>
        <v>-0.48302884885078201</v>
      </c>
    </row>
    <row r="35" spans="1:7" x14ac:dyDescent="0.2">
      <c r="A35" s="97">
        <v>3</v>
      </c>
      <c r="B35" s="93">
        <f t="shared" ref="B35:B42" si="10">C34</f>
        <v>100</v>
      </c>
      <c r="C35" s="1">
        <f t="shared" si="7"/>
        <v>1000</v>
      </c>
      <c r="D35" s="9">
        <f>SUM($C$33:C35)</f>
        <v>1110</v>
      </c>
      <c r="E35" s="96">
        <f t="shared" ref="E35:E42" si="11">D35/(B9-((1-B9)/-X9))</f>
        <v>-3124.9997911945024</v>
      </c>
      <c r="F35" s="9">
        <f t="shared" si="8"/>
        <v>0.46303618311199307</v>
      </c>
      <c r="G35" s="259">
        <f t="shared" si="9"/>
        <v>-0.35520002373366966</v>
      </c>
    </row>
    <row r="36" spans="1:7" x14ac:dyDescent="0.2">
      <c r="A36" s="97">
        <v>4</v>
      </c>
      <c r="B36" s="93">
        <f t="shared" si="10"/>
        <v>1000</v>
      </c>
      <c r="C36" s="1">
        <f t="shared" si="7"/>
        <v>10000</v>
      </c>
      <c r="D36" s="9">
        <f>SUM($C$33:C36)</f>
        <v>11110</v>
      </c>
      <c r="E36" s="96">
        <f t="shared" si="11"/>
        <v>-37964.831386484839</v>
      </c>
      <c r="F36" s="9">
        <f t="shared" si="8"/>
        <v>6.5696578204224143E-2</v>
      </c>
      <c r="G36" s="259">
        <f t="shared" si="9"/>
        <v>-0.2926392557074563</v>
      </c>
    </row>
    <row r="37" spans="1:7" x14ac:dyDescent="0.2">
      <c r="A37" s="97">
        <v>5</v>
      </c>
      <c r="B37" s="93">
        <f t="shared" si="10"/>
        <v>10000</v>
      </c>
      <c r="C37" s="1">
        <f t="shared" si="7"/>
        <v>100000</v>
      </c>
      <c r="D37" s="9">
        <f>SUM($C$33:C37)</f>
        <v>111110</v>
      </c>
      <c r="E37" s="96">
        <f t="shared" si="11"/>
        <v>-427379.2186345596</v>
      </c>
      <c r="F37" s="9">
        <f t="shared" si="8"/>
        <v>9.0163711025974275E-3</v>
      </c>
      <c r="G37" s="259">
        <f t="shared" si="9"/>
        <v>-0.25997988473793143</v>
      </c>
    </row>
    <row r="38" spans="1:7" x14ac:dyDescent="0.2">
      <c r="A38" s="97">
        <v>6</v>
      </c>
      <c r="B38" s="93">
        <f t="shared" si="10"/>
        <v>100000</v>
      </c>
      <c r="C38" s="1">
        <f t="shared" si="7"/>
        <v>1000000</v>
      </c>
      <c r="D38" s="9">
        <f>SUM($C$33:C38)</f>
        <v>1111110</v>
      </c>
      <c r="E38" s="96">
        <f t="shared" si="11"/>
        <v>-4584634.7815668313</v>
      </c>
      <c r="F38" s="9">
        <f t="shared" si="8"/>
        <v>1.207533336604637E-3</v>
      </c>
      <c r="G38" s="259">
        <f t="shared" si="9"/>
        <v>-0.24235518267831802</v>
      </c>
    </row>
    <row r="39" spans="1:7" x14ac:dyDescent="0.2">
      <c r="A39" s="97">
        <v>7</v>
      </c>
      <c r="B39" s="93">
        <f t="shared" si="10"/>
        <v>1000000</v>
      </c>
      <c r="C39" s="1">
        <f t="shared" si="7"/>
        <v>10000000</v>
      </c>
      <c r="D39" s="9">
        <f>SUM($C$33:C39)</f>
        <v>11111110</v>
      </c>
      <c r="E39" s="96">
        <f t="shared" si="11"/>
        <v>-47754088.765542477</v>
      </c>
      <c r="F39" s="9">
        <f t="shared" si="8"/>
        <v>1.5810751452886233E-4</v>
      </c>
      <c r="G39" s="259">
        <f t="shared" si="9"/>
        <v>-0.23267347963756668</v>
      </c>
    </row>
    <row r="40" spans="1:7" x14ac:dyDescent="0.2">
      <c r="A40" s="97">
        <v>8</v>
      </c>
      <c r="B40" s="93">
        <f t="shared" si="10"/>
        <v>10000000</v>
      </c>
      <c r="C40" s="1">
        <f t="shared" si="7"/>
        <v>100000000</v>
      </c>
      <c r="D40" s="9">
        <f>SUM($C$33:C40)</f>
        <v>111111110</v>
      </c>
      <c r="E40" s="96">
        <f>D40/(B14-((1-B14)/-X14))</f>
        <v>-488823514.15288347</v>
      </c>
      <c r="F40" s="9">
        <f t="shared" si="8"/>
        <v>2.025574421532987E-5</v>
      </c>
      <c r="G40" s="259">
        <f t="shared" si="9"/>
        <v>-0.22730312021211219</v>
      </c>
    </row>
    <row r="41" spans="1:7" x14ac:dyDescent="0.2">
      <c r="A41" s="97">
        <v>9</v>
      </c>
      <c r="B41" s="93">
        <f t="shared" si="10"/>
        <v>100000000</v>
      </c>
      <c r="C41" s="1">
        <f t="shared" si="7"/>
        <v>1000000000</v>
      </c>
      <c r="D41" s="9">
        <f>SUM($C$33:C41)</f>
        <v>1111111110</v>
      </c>
      <c r="E41" s="96">
        <f t="shared" si="11"/>
        <v>-4953502929.7741737</v>
      </c>
      <c r="F41" s="9">
        <f t="shared" si="8"/>
        <v>2.5423248950059423E-6</v>
      </c>
      <c r="G41" s="259">
        <f t="shared" si="9"/>
        <v>-0.2243081564202597</v>
      </c>
    </row>
    <row r="42" spans="1:7" ht="17" thickBot="1" x14ac:dyDescent="0.25">
      <c r="A42" s="129">
        <v>10</v>
      </c>
      <c r="B42" s="94">
        <f t="shared" si="10"/>
        <v>1000000000</v>
      </c>
      <c r="C42" s="109">
        <f t="shared" si="7"/>
        <v>10000000000</v>
      </c>
      <c r="D42" s="10">
        <f>SUM($C$33:C42)</f>
        <v>11111111110</v>
      </c>
      <c r="E42" s="364">
        <f t="shared" si="11"/>
        <v>-49907767994.524254</v>
      </c>
      <c r="F42" s="10">
        <f t="shared" si="8"/>
        <v>3.1314756404623045E-7</v>
      </c>
      <c r="G42" s="259">
        <f t="shared" si="9"/>
        <v>-0.22263289977662559</v>
      </c>
    </row>
    <row r="43" spans="1:7" ht="17" thickBot="1" x14ac:dyDescent="0.25"/>
    <row r="44" spans="1:7" ht="17" thickBot="1" x14ac:dyDescent="0.25">
      <c r="A44" s="115" t="s">
        <v>130</v>
      </c>
      <c r="B44" s="116" t="s">
        <v>135</v>
      </c>
      <c r="C44" s="116" t="s">
        <v>134</v>
      </c>
      <c r="D44" s="154" t="s">
        <v>133</v>
      </c>
      <c r="E44" s="151" t="s">
        <v>146</v>
      </c>
      <c r="F44" s="152" t="s">
        <v>147</v>
      </c>
      <c r="G44" s="260" t="s">
        <v>46</v>
      </c>
    </row>
    <row r="45" spans="1:7" x14ac:dyDescent="0.2">
      <c r="A45" s="95">
        <v>1</v>
      </c>
      <c r="B45" s="107">
        <v>1</v>
      </c>
      <c r="C45" s="108">
        <f t="shared" ref="C45:C54" si="12">B45*$O$2</f>
        <v>10</v>
      </c>
      <c r="D45" s="57">
        <f>SUM(C45:C45)</f>
        <v>10</v>
      </c>
      <c r="E45" s="57">
        <f t="shared" ref="E45:E54" si="13">D45/R7</f>
        <v>-35.609465685472848</v>
      </c>
      <c r="F45" s="8">
        <f t="shared" ref="F45:F54" si="14">U7/E45</f>
        <v>6.2461546155769225</v>
      </c>
      <c r="G45" s="256">
        <f>E45*U7</f>
        <v>7920.3367116604495</v>
      </c>
    </row>
    <row r="46" spans="1:7" x14ac:dyDescent="0.2">
      <c r="A46" s="97">
        <v>2</v>
      </c>
      <c r="B46" s="93">
        <f t="shared" ref="B46:B54" si="15">B45*$O$2*2</f>
        <v>20</v>
      </c>
      <c r="C46" s="1">
        <f t="shared" si="12"/>
        <v>200</v>
      </c>
      <c r="D46" s="9">
        <f>SUM($C$45:C46)</f>
        <v>210</v>
      </c>
      <c r="E46" s="9">
        <f t="shared" si="13"/>
        <v>-3198.2788401138287</v>
      </c>
      <c r="F46" s="9">
        <f t="shared" si="14"/>
        <v>0.21775675943428904</v>
      </c>
      <c r="G46" s="257">
        <f t="shared" ref="G46:G54" si="16">E46*U8</f>
        <v>2227431.1788124633</v>
      </c>
    </row>
    <row r="47" spans="1:7" x14ac:dyDescent="0.2">
      <c r="A47" s="97">
        <v>3</v>
      </c>
      <c r="B47" s="93">
        <f t="shared" si="15"/>
        <v>400</v>
      </c>
      <c r="C47" s="1">
        <f t="shared" si="12"/>
        <v>4000</v>
      </c>
      <c r="D47" s="9">
        <f>SUM($C$45:C47)</f>
        <v>4210</v>
      </c>
      <c r="E47" s="9">
        <f t="shared" si="13"/>
        <v>160725.87647664125</v>
      </c>
      <c r="F47" s="9">
        <f t="shared" si="14"/>
        <v>-9.0028314497993898E-3</v>
      </c>
      <c r="G47" s="257">
        <f t="shared" si="16"/>
        <v>-232568410.61990401</v>
      </c>
    </row>
    <row r="48" spans="1:7" x14ac:dyDescent="0.2">
      <c r="A48" s="97">
        <v>4</v>
      </c>
      <c r="B48" s="93">
        <f t="shared" si="15"/>
        <v>8000</v>
      </c>
      <c r="C48" s="1">
        <f t="shared" si="12"/>
        <v>80000</v>
      </c>
      <c r="D48" s="9">
        <f>SUM($C$45:C48)</f>
        <v>84210</v>
      </c>
      <c r="E48" s="9">
        <f t="shared" si="13"/>
        <v>1183589.650566105</v>
      </c>
      <c r="F48" s="9">
        <f t="shared" si="14"/>
        <v>-2.1072839839377105E-3</v>
      </c>
      <c r="G48" s="257">
        <f t="shared" si="16"/>
        <v>-2952061387.8590908</v>
      </c>
    </row>
    <row r="49" spans="1:7" x14ac:dyDescent="0.2">
      <c r="A49" s="97">
        <v>5</v>
      </c>
      <c r="B49" s="93">
        <f t="shared" si="15"/>
        <v>160000</v>
      </c>
      <c r="C49" s="1">
        <f t="shared" si="12"/>
        <v>1600000</v>
      </c>
      <c r="D49" s="9">
        <f>SUM($C$45:C49)</f>
        <v>1684210</v>
      </c>
      <c r="E49" s="9">
        <f t="shared" si="13"/>
        <v>17800474.055814307</v>
      </c>
      <c r="F49" s="9">
        <f t="shared" si="14"/>
        <v>-2.1647792214211521E-4</v>
      </c>
      <c r="G49" s="257">
        <f t="shared" si="16"/>
        <v>-68592518265.345345</v>
      </c>
    </row>
    <row r="50" spans="1:7" x14ac:dyDescent="0.2">
      <c r="A50" s="97">
        <v>6</v>
      </c>
      <c r="B50" s="93">
        <f t="shared" si="15"/>
        <v>3200000</v>
      </c>
      <c r="C50" s="1">
        <f t="shared" si="12"/>
        <v>32000000</v>
      </c>
      <c r="D50" s="9">
        <f>SUM($C$45:C50)</f>
        <v>33684210</v>
      </c>
      <c r="E50" s="9">
        <f t="shared" si="13"/>
        <v>313982289.94532806</v>
      </c>
      <c r="F50" s="9">
        <f t="shared" si="14"/>
        <v>-1.7631884065381639E-5</v>
      </c>
      <c r="G50" s="257">
        <f t="shared" si="16"/>
        <v>-1738237146536.4167</v>
      </c>
    </row>
    <row r="51" spans="1:7" x14ac:dyDescent="0.2">
      <c r="A51" s="97">
        <v>7</v>
      </c>
      <c r="B51" s="93">
        <f t="shared" si="15"/>
        <v>64000000</v>
      </c>
      <c r="C51" s="1">
        <f t="shared" si="12"/>
        <v>640000000</v>
      </c>
      <c r="D51" s="9">
        <f>SUM($C$45:C51)</f>
        <v>673684210</v>
      </c>
      <c r="E51" s="9">
        <f t="shared" si="13"/>
        <v>5897220182.3096514</v>
      </c>
      <c r="F51" s="9">
        <f t="shared" si="14"/>
        <v>-1.2803117485692242E-6</v>
      </c>
      <c r="G51" s="257">
        <f t="shared" si="16"/>
        <v>-44525665268833.836</v>
      </c>
    </row>
    <row r="52" spans="1:7" x14ac:dyDescent="0.2">
      <c r="A52" s="97">
        <v>8</v>
      </c>
      <c r="B52" s="93">
        <f t="shared" si="15"/>
        <v>1280000000</v>
      </c>
      <c r="C52" s="1">
        <f t="shared" si="12"/>
        <v>12800000000</v>
      </c>
      <c r="D52" s="9">
        <f>SUM($C$45:C52)</f>
        <v>13473684210</v>
      </c>
      <c r="E52" s="9">
        <f t="shared" si="13"/>
        <v>114090395761.71251</v>
      </c>
      <c r="F52" s="9">
        <f t="shared" si="14"/>
        <v>-8.6786306621282817E-8</v>
      </c>
      <c r="G52" s="257">
        <f t="shared" si="16"/>
        <v>-1129664236074134</v>
      </c>
    </row>
    <row r="53" spans="1:7" x14ac:dyDescent="0.2">
      <c r="A53" s="97">
        <v>9</v>
      </c>
      <c r="B53" s="93">
        <f t="shared" si="15"/>
        <v>25600000000</v>
      </c>
      <c r="C53" s="1">
        <f t="shared" si="12"/>
        <v>256000000000</v>
      </c>
      <c r="D53" s="9">
        <f>SUM($C$45:C53)</f>
        <v>269473684210</v>
      </c>
      <c r="E53" s="9">
        <f t="shared" si="13"/>
        <v>2240970372057.606</v>
      </c>
      <c r="F53" s="9">
        <f t="shared" si="14"/>
        <v>-5.6196253073559283E-9</v>
      </c>
      <c r="G53" s="257">
        <f t="shared" si="16"/>
        <v>-2.8221467244380216E+16</v>
      </c>
    </row>
    <row r="54" spans="1:7" ht="17" thickBot="1" x14ac:dyDescent="0.25">
      <c r="A54" s="129">
        <v>10</v>
      </c>
      <c r="B54" s="94">
        <f t="shared" si="15"/>
        <v>512000000000</v>
      </c>
      <c r="C54" s="109">
        <f t="shared" si="12"/>
        <v>5120000000000</v>
      </c>
      <c r="D54" s="10">
        <f>SUM($C$45:C54)</f>
        <v>5389473684210</v>
      </c>
      <c r="E54" s="10">
        <f t="shared" si="13"/>
        <v>44375174892866.719</v>
      </c>
      <c r="F54" s="10">
        <f t="shared" si="14"/>
        <v>-3.5219007051129311E-10</v>
      </c>
      <c r="G54" s="258">
        <f t="shared" si="16"/>
        <v>-6.935172421795561E+17</v>
      </c>
    </row>
  </sheetData>
  <mergeCells count="2">
    <mergeCell ref="A18:F18"/>
    <mergeCell ref="A31:G31"/>
  </mergeCells>
  <conditionalFormatting sqref="F45:F54">
    <cfRule type="cellIs" dxfId="221" priority="69" operator="equal">
      <formula>MAX($F$45:$F$54)</formula>
    </cfRule>
  </conditionalFormatting>
  <conditionalFormatting sqref="F21:F30">
    <cfRule type="cellIs" dxfId="220" priority="67" operator="equal">
      <formula>MAX($F$21:$F$30)</formula>
    </cfRule>
  </conditionalFormatting>
  <conditionalFormatting sqref="E21:E30">
    <cfRule type="cellIs" dxfId="219" priority="61" stopIfTrue="1" operator="lessThan">
      <formula>0</formula>
    </cfRule>
    <cfRule type="cellIs" dxfId="218" priority="62" operator="equal">
      <formula>MIN($E$21:$E$30)</formula>
    </cfRule>
  </conditionalFormatting>
  <conditionalFormatting sqref="E45:E54">
    <cfRule type="cellIs" dxfId="217" priority="57" stopIfTrue="1" operator="lessThan">
      <formula>0</formula>
    </cfRule>
    <cfRule type="cellIs" dxfId="216" priority="58" operator="equal">
      <formula>MIN($E$45:$E$54)</formula>
    </cfRule>
  </conditionalFormatting>
  <conditionalFormatting sqref="R7:R16">
    <cfRule type="cellIs" dxfId="215" priority="33" operator="lessThanOrEqual">
      <formula>0</formula>
    </cfRule>
    <cfRule type="cellIs" dxfId="214" priority="34" operator="greaterThan">
      <formula>0</formula>
    </cfRule>
  </conditionalFormatting>
  <conditionalFormatting sqref="U7:U16">
    <cfRule type="cellIs" dxfId="213" priority="13" operator="lessThanOrEqual">
      <formula>0</formula>
    </cfRule>
    <cfRule type="cellIs" dxfId="212" priority="14" operator="greaterThan">
      <formula>0</formula>
    </cfRule>
  </conditionalFormatting>
  <conditionalFormatting sqref="S7:T16">
    <cfRule type="cellIs" dxfId="211" priority="5" operator="lessThanOrEqual">
      <formula>0</formula>
    </cfRule>
    <cfRule type="cellIs" dxfId="210" priority="6" operator="greaterThan">
      <formula>0</formula>
    </cfRule>
  </conditionalFormatting>
  <conditionalFormatting sqref="E33:E42">
    <cfRule type="cellIs" dxfId="209" priority="3" stopIfTrue="1" operator="lessThan">
      <formula>0</formula>
    </cfRule>
    <cfRule type="cellIs" dxfId="208" priority="4" operator="equal">
      <formula>MIN($E$33:$E$42)</formula>
    </cfRule>
  </conditionalFormatting>
  <conditionalFormatting sqref="F33:F42">
    <cfRule type="cellIs" dxfId="207" priority="1" operator="lessThanOrEqual">
      <formula>0</formula>
    </cfRule>
    <cfRule type="cellIs" dxfId="206" priority="2" operator="equal">
      <formula>MAX($F$33:$F$42)</formula>
    </cfRule>
  </conditionalFormatting>
  <pageMargins left="0.25" right="0.25" top="0.75" bottom="0.75" header="0.3" footer="0.3"/>
  <pageSetup paperSize="9" scale="69" orientation="portrait" r:id="rId1"/>
  <drawing r:id="rId2"/>
  <legacyDrawing r:id="rId3"/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2E32FE-DE9E-DE45-9F04-E65736F466C5}">
  <sheetPr>
    <pageSetUpPr fitToPage="1"/>
  </sheetPr>
  <dimension ref="A1:X54"/>
  <sheetViews>
    <sheetView zoomScale="90" zoomScaleNormal="90" workbookViewId="0">
      <selection activeCell="B34" sqref="B34:B42"/>
    </sheetView>
  </sheetViews>
  <sheetFormatPr baseColWidth="10" defaultColWidth="8.6640625" defaultRowHeight="16" x14ac:dyDescent="0.2"/>
  <cols>
    <col min="5" max="5" width="9.1640625" customWidth="1"/>
    <col min="14" max="14" width="5.6640625" bestFit="1" customWidth="1"/>
  </cols>
  <sheetData>
    <row r="1" spans="1:24" x14ac:dyDescent="0.2">
      <c r="C1" t="s">
        <v>93</v>
      </c>
      <c r="D1">
        <f>C2+E2</f>
        <v>1.0000000000000004</v>
      </c>
    </row>
    <row r="2" spans="1:24" x14ac:dyDescent="0.2">
      <c r="A2" t="s">
        <v>39</v>
      </c>
      <c r="B2" s="133" t="s">
        <v>122</v>
      </c>
      <c r="C2" s="139">
        <f>Analysis!B56</f>
        <v>0.20868360504437705</v>
      </c>
      <c r="D2" s="133" t="s">
        <v>123</v>
      </c>
      <c r="E2" s="139">
        <f>Analysis!J56</f>
        <v>0.79131639495562334</v>
      </c>
      <c r="F2" s="133" t="s">
        <v>46</v>
      </c>
      <c r="G2" s="139">
        <f>Analysis!S56</f>
        <v>345.57982183068117</v>
      </c>
      <c r="H2" t="s">
        <v>150</v>
      </c>
      <c r="I2" s="153">
        <f>Analysis!T56</f>
        <v>-346.03461042754634</v>
      </c>
      <c r="J2" t="s">
        <v>47</v>
      </c>
      <c r="K2" s="153">
        <f>G2*C2+I2*E2</f>
        <v>-201.70601740317949</v>
      </c>
      <c r="L2" t="s">
        <v>46</v>
      </c>
      <c r="M2" s="160">
        <v>4</v>
      </c>
      <c r="N2" t="s">
        <v>150</v>
      </c>
      <c r="O2" s="160">
        <v>4</v>
      </c>
    </row>
    <row r="4" spans="1:24" x14ac:dyDescent="0.2">
      <c r="A4" t="s">
        <v>120</v>
      </c>
      <c r="B4">
        <f>$C$2</f>
        <v>0.20868360504437705</v>
      </c>
      <c r="C4" t="s">
        <v>121</v>
      </c>
      <c r="D4">
        <f>$E$2</f>
        <v>0.79131639495562334</v>
      </c>
      <c r="E4" t="s">
        <v>46</v>
      </c>
      <c r="F4">
        <f>G2</f>
        <v>345.57982183068117</v>
      </c>
      <c r="G4" t="s">
        <v>150</v>
      </c>
      <c r="H4">
        <f>I2</f>
        <v>-346.03461042754634</v>
      </c>
      <c r="I4" t="s">
        <v>47</v>
      </c>
      <c r="J4">
        <f>B4*F4+D4*H4</f>
        <v>-201.70601740317949</v>
      </c>
    </row>
    <row r="5" spans="1:24" ht="17" thickBot="1" x14ac:dyDescent="0.25"/>
    <row r="6" spans="1:24" ht="17" thickBot="1" x14ac:dyDescent="0.25">
      <c r="A6" s="102"/>
      <c r="B6" s="102">
        <v>1</v>
      </c>
      <c r="C6" s="138">
        <v>0</v>
      </c>
      <c r="D6" s="29">
        <v>-1</v>
      </c>
      <c r="E6" s="19">
        <v>-2</v>
      </c>
      <c r="F6" s="19">
        <v>-3</v>
      </c>
      <c r="G6" s="19">
        <v>-4</v>
      </c>
      <c r="H6" s="19">
        <v>-5</v>
      </c>
      <c r="I6" s="19">
        <v>-6</v>
      </c>
      <c r="J6" s="19">
        <v>-7</v>
      </c>
      <c r="K6" s="19">
        <v>-8</v>
      </c>
      <c r="L6" s="19">
        <v>-9</v>
      </c>
      <c r="M6" s="233">
        <v>-10</v>
      </c>
      <c r="N6" s="103" t="s">
        <v>131</v>
      </c>
      <c r="R6" s="166" t="s">
        <v>48</v>
      </c>
      <c r="S6" s="148" t="s">
        <v>127</v>
      </c>
      <c r="T6" s="149" t="s">
        <v>132</v>
      </c>
      <c r="U6" s="241" t="s">
        <v>47</v>
      </c>
      <c r="V6" s="159" t="s">
        <v>46</v>
      </c>
      <c r="W6" s="152" t="s">
        <v>196</v>
      </c>
      <c r="X6" s="260" t="s">
        <v>250</v>
      </c>
    </row>
    <row r="7" spans="1:24" x14ac:dyDescent="0.2">
      <c r="A7" s="100">
        <v>1</v>
      </c>
      <c r="B7" s="95">
        <f>C7*B4</f>
        <v>0.20868360504437705</v>
      </c>
      <c r="C7" s="95">
        <v>1</v>
      </c>
      <c r="D7" s="22">
        <f>C7*D4</f>
        <v>0.79131639495562334</v>
      </c>
      <c r="E7" s="2"/>
      <c r="F7" s="2"/>
      <c r="G7" s="2"/>
      <c r="H7" s="2"/>
      <c r="I7" s="2"/>
      <c r="J7" s="2"/>
      <c r="K7" s="2"/>
      <c r="L7" s="2"/>
      <c r="M7" s="234"/>
      <c r="N7" s="96">
        <f>B7+D7</f>
        <v>1.0000000000000004</v>
      </c>
      <c r="R7" s="265">
        <f>B7-D7</f>
        <v>-0.58263278991124623</v>
      </c>
      <c r="S7" s="266">
        <f>IF(Rules!B23=Rules!D23,SUM(C7)*B4*F4,SUM(C7)*B4*F4*POWER(O2,A7-1))</f>
        <v>72.116843050220055</v>
      </c>
      <c r="T7" s="252">
        <f>IF(Rules!B23=Rules!D23,SUM(C7)*D4*H4,SUM(C7)*D4*H4*POWER(O2,A7-1))</f>
        <v>-273.82286045339953</v>
      </c>
      <c r="U7" s="263">
        <f>S7+T7</f>
        <v>-201.70601740317949</v>
      </c>
      <c r="V7" s="280">
        <f>S7/B4</f>
        <v>345.57982183068117</v>
      </c>
      <c r="W7" s="57">
        <f>T7/D4</f>
        <v>-346.03461042754634</v>
      </c>
      <c r="X7" s="96">
        <f>S7/T7</f>
        <v>-0.26337042470014382</v>
      </c>
    </row>
    <row r="8" spans="1:24" x14ac:dyDescent="0.2">
      <c r="A8" s="98">
        <v>2</v>
      </c>
      <c r="B8" s="97">
        <f>C8*B4</f>
        <v>0.24996082547641957</v>
      </c>
      <c r="C8" s="97">
        <f>1/(1-B4*D4)</f>
        <v>1.1977980992961321</v>
      </c>
      <c r="D8" s="128">
        <f>C8*D4</f>
        <v>0.94783727381971306</v>
      </c>
      <c r="E8" s="1">
        <f>D8*D4</f>
        <v>0.75003917452358138</v>
      </c>
      <c r="F8" s="1"/>
      <c r="G8" s="1"/>
      <c r="H8" s="1"/>
      <c r="I8" s="1"/>
      <c r="J8" s="1"/>
      <c r="K8" s="1"/>
      <c r="L8" s="1"/>
      <c r="M8" s="235"/>
      <c r="N8" s="97">
        <f>B8+E8</f>
        <v>1.0000000000000009</v>
      </c>
      <c r="R8" s="267">
        <f>B8-E8</f>
        <v>-0.50007834904716186</v>
      </c>
      <c r="S8" s="268">
        <f>IF(Rules!B23=Rules!D23,SUM(C8:D8)*B4*F4,SUM(C8:D8)*B4*F4*POWER(O2,A8-1))</f>
        <v>154.73644944599576</v>
      </c>
      <c r="T8" s="253">
        <f>IF(Rules!B23=Rules!D23,SUM(C8:D8)*D4*H4,SUM(C8:D8)*D4*H4*POWER(O2,A8-1))</f>
        <v>-587.52401535657793</v>
      </c>
      <c r="U8" s="264">
        <f>S8+T8+U7</f>
        <v>-634.49358331376175</v>
      </c>
      <c r="V8" s="93">
        <f>S8/B4</f>
        <v>741.48828995498081</v>
      </c>
      <c r="W8" s="9">
        <f>T8/D4</f>
        <v>-742.46410045570462</v>
      </c>
      <c r="X8" s="97">
        <f t="shared" ref="X8:X16" si="0">S8/T8</f>
        <v>-0.26337042470014382</v>
      </c>
    </row>
    <row r="9" spans="1:24" x14ac:dyDescent="0.2">
      <c r="A9" s="98">
        <v>3</v>
      </c>
      <c r="B9" s="97">
        <f>C9*B4</f>
        <v>0.26013850735241828</v>
      </c>
      <c r="C9" s="97">
        <f>1/(1-D4*B4/(1-D4*B4))</f>
        <v>1.2465689736244456</v>
      </c>
      <c r="D9" s="128">
        <f>C9*D4*C8</f>
        <v>1.1815445375884324</v>
      </c>
      <c r="E9" s="1">
        <f>D9*(D4)</f>
        <v>0.93497556396398729</v>
      </c>
      <c r="F9" s="1">
        <f>E9*D4</f>
        <v>0.73986149264758327</v>
      </c>
      <c r="G9" s="1"/>
      <c r="H9" s="1"/>
      <c r="I9" s="1"/>
      <c r="J9" s="1"/>
      <c r="K9" s="1"/>
      <c r="L9" s="1"/>
      <c r="M9" s="235"/>
      <c r="N9" s="97">
        <f>B9+F9</f>
        <v>1.0000000000000016</v>
      </c>
      <c r="R9" s="267">
        <f>B9-F9</f>
        <v>-0.47972298529516499</v>
      </c>
      <c r="S9" s="268">
        <f>IF(Rules!B23=Rules!D23,SUM(C9:E9)*B4*F4,SUM(C9:E9)*B4*F4*POWER(O2,A9-1))</f>
        <v>242.53536699843974</v>
      </c>
      <c r="T9" s="253">
        <f>IF(Rules!B23=Rules!D23,SUM(C9:E9)*D4*H4,SUM(C9:E9)*D4*H4*POWER(O2,A9-1))</f>
        <v>-920.89067052450719</v>
      </c>
      <c r="U9" s="264">
        <f t="shared" ref="U9:U16" si="1">S9+T9+U8</f>
        <v>-1312.8488868398292</v>
      </c>
      <c r="V9" s="93">
        <f>S9/B4</f>
        <v>1162.2157234003314</v>
      </c>
      <c r="W9" s="9">
        <f>T9/D4</f>
        <v>-1163.7452179619636</v>
      </c>
      <c r="X9" s="97">
        <f t="shared" si="0"/>
        <v>-0.26337042470014388</v>
      </c>
    </row>
    <row r="10" spans="1:24" x14ac:dyDescent="0.2">
      <c r="A10" s="98">
        <v>4</v>
      </c>
      <c r="B10" s="97">
        <f>C10*B4</f>
        <v>0.26277667360102747</v>
      </c>
      <c r="C10" s="97">
        <f>1/(1-D4*B4/(1-D4*B4/(1-D4*B4)))</f>
        <v>1.259210916665674</v>
      </c>
      <c r="D10" s="128">
        <f>C10*D4*C9</f>
        <v>1.2421240116613483</v>
      </c>
      <c r="E10" s="1">
        <f>D10*D4*C8</f>
        <v>1.1773314369590979</v>
      </c>
      <c r="F10" s="1">
        <f>E10*D4</f>
        <v>0.93164166836239704</v>
      </c>
      <c r="G10" s="1">
        <f>F10*D4</f>
        <v>0.73722332639897448</v>
      </c>
      <c r="H10" s="1"/>
      <c r="I10" s="1"/>
      <c r="J10" s="1"/>
      <c r="K10" s="1"/>
      <c r="L10" s="1"/>
      <c r="M10" s="235"/>
      <c r="N10" s="97">
        <f>B10+G10</f>
        <v>1.000000000000002</v>
      </c>
      <c r="R10" s="267">
        <f>B10-G10</f>
        <v>-0.47444665279794701</v>
      </c>
      <c r="S10" s="268">
        <f>IF(Rules!B23=Rules!D23,SUM(C10:F10)*B4*F4,SUM(C10:F10)*B4*F4*POWER(O2,A10-1))</f>
        <v>332.48086087579878</v>
      </c>
      <c r="T10" s="253">
        <f>IF(Rules!B23=Rules!D23,SUM(C10:F10)*D4*H4,SUM(C10:F10)*D4*H4*POWER(O2,A10-1))</f>
        <v>-1262.4077333449247</v>
      </c>
      <c r="U10" s="264">
        <f t="shared" si="1"/>
        <v>-2242.7757593089555</v>
      </c>
      <c r="V10" s="93">
        <f>S10/B4</f>
        <v>1593.2294288528126</v>
      </c>
      <c r="W10" s="9">
        <f>T10/D4</f>
        <v>-1595.3261443745519</v>
      </c>
      <c r="X10" s="97">
        <f t="shared" si="0"/>
        <v>-0.26337042470014388</v>
      </c>
    </row>
    <row r="11" spans="1:24" x14ac:dyDescent="0.2">
      <c r="A11" s="98">
        <v>5</v>
      </c>
      <c r="B11" s="97">
        <f>C11*B4</f>
        <v>0.26346927086784355</v>
      </c>
      <c r="C11" s="97">
        <f>1/(1-D4*B4/(1-D4*B4/(1-D4*B4/(1-D4*B4))))</f>
        <v>1.2625298034879942</v>
      </c>
      <c r="D11" s="128">
        <f>C11*D4*C10</f>
        <v>1.2580279290851168</v>
      </c>
      <c r="E11" s="1">
        <f>D11*D4*C9</f>
        <v>1.2409570766706655</v>
      </c>
      <c r="F11" s="1">
        <f>E11*D4*C8</f>
        <v>1.1762253724788041</v>
      </c>
      <c r="G11" s="1">
        <f>F11*D4</f>
        <v>0.93076642140526256</v>
      </c>
      <c r="H11" s="1">
        <f>G11*D4</f>
        <v>0.73653072913215889</v>
      </c>
      <c r="I11" s="1"/>
      <c r="J11" s="1"/>
      <c r="K11" s="1"/>
      <c r="L11" s="1"/>
      <c r="M11" s="235"/>
      <c r="N11" s="97">
        <f>B11+H11</f>
        <v>1.0000000000000024</v>
      </c>
      <c r="R11" s="267">
        <f>B11-H11</f>
        <v>-0.47306145826431534</v>
      </c>
      <c r="S11" s="268">
        <f>IF(Rules!B23=Rules!D23,SUM(C11:G11)*B4*F4,SUM(C11:G11)*B4*F4*POWER(O2,A11-1))</f>
        <v>423.21816963695068</v>
      </c>
      <c r="T11" s="253">
        <f>IF(Rules!B23=Rules!D23,SUM(C11:G11)*D4*H4,SUM(C11:G11)*D4*H4*POWER(O2,A11-1))</f>
        <v>-1606.9312646581288</v>
      </c>
      <c r="U11" s="264">
        <f t="shared" si="1"/>
        <v>-3426.4888543301336</v>
      </c>
      <c r="V11" s="93">
        <f>S11/B4</f>
        <v>2028.0374663210957</v>
      </c>
      <c r="W11" s="9">
        <f>T11/D4</f>
        <v>-2030.7063962048262</v>
      </c>
      <c r="X11" s="97">
        <f t="shared" si="0"/>
        <v>-0.26337042470014388</v>
      </c>
    </row>
    <row r="12" spans="1:24" x14ac:dyDescent="0.2">
      <c r="A12" s="98">
        <v>6</v>
      </c>
      <c r="B12" s="97">
        <f>C12*B4</f>
        <v>0.2636517037663399</v>
      </c>
      <c r="C12" s="97">
        <f>1/(1-D4*B4/(1-D4*B4/(1-D4*B4/(1-D4*B4/(1-D4*B4)))))</f>
        <v>1.2634040115910099</v>
      </c>
      <c r="D12" s="128">
        <f>C12*D4*C11</f>
        <v>1.26221708473455</v>
      </c>
      <c r="E12" s="1">
        <f>D12*D4*C10</f>
        <v>1.2577163254107366</v>
      </c>
      <c r="F12" s="1">
        <f>E12*D4*C9</f>
        <v>1.2406497013128543</v>
      </c>
      <c r="G12" s="1">
        <f>F12*D4*C8</f>
        <v>1.1759340306576171</v>
      </c>
      <c r="H12" s="1">
        <f>G12*D4</f>
        <v>0.93053587784562108</v>
      </c>
      <c r="I12" s="1">
        <f>H12*D4</f>
        <v>0.73634829623366316</v>
      </c>
      <c r="J12" s="1"/>
      <c r="K12" s="1"/>
      <c r="L12" s="1"/>
      <c r="M12" s="235"/>
      <c r="N12" s="97">
        <f>B12+I12</f>
        <v>1.0000000000000031</v>
      </c>
      <c r="R12" s="267">
        <f>B12-I12</f>
        <v>-0.47269659246732326</v>
      </c>
      <c r="S12" s="268">
        <f>IF(Rules!B23=Rules!D23,SUM(C12:H12)*B4*F4,SUM(C12:H12)*B4*F4*POWER(O2,A12-1))</f>
        <v>514.22605062080163</v>
      </c>
      <c r="T12" s="253">
        <f>IF(Rules!B23=Rules!D23,SUM(C12:H12)*D4*H4,SUM(C12:H12)*D4*H4*POWER(O2,A12-1))</f>
        <v>-1952.4821407197312</v>
      </c>
      <c r="U12" s="264">
        <f t="shared" si="1"/>
        <v>-4864.7449444290633</v>
      </c>
      <c r="V12" s="93">
        <f>S12/B4</f>
        <v>2464.142070535202</v>
      </c>
      <c r="W12" s="9">
        <f>T12/D4</f>
        <v>-2467.3849210835897</v>
      </c>
      <c r="X12" s="97">
        <f t="shared" si="0"/>
        <v>-0.26337042470014382</v>
      </c>
    </row>
    <row r="13" spans="1:24" x14ac:dyDescent="0.2">
      <c r="A13" s="98">
        <v>7</v>
      </c>
      <c r="B13" s="97">
        <f>C13*B4</f>
        <v>0.26369979936921567</v>
      </c>
      <c r="C13" s="97">
        <f>1/(1-D4*B4/(1-D4*B4/(1-D4*B4/(1-D4*B4/(1-D4*B4/(1-D4*B4))))))</f>
        <v>1.2636344829922759</v>
      </c>
      <c r="D13" s="128">
        <f>C13*D4*C12</f>
        <v>1.2633214906183623</v>
      </c>
      <c r="E13" s="1">
        <f>D13*D4*C11</f>
        <v>1.2621346412876642</v>
      </c>
      <c r="F13" s="1">
        <f>E13*D4*C10</f>
        <v>1.2576341759371434</v>
      </c>
      <c r="G13" s="1">
        <f>F13*D4*C9</f>
        <v>1.2405686665693139</v>
      </c>
      <c r="H13" s="1">
        <f>G13*D4*C8</f>
        <v>1.1758572229072148</v>
      </c>
      <c r="I13" s="1">
        <f>H13*D4</f>
        <v>0.930475098613468</v>
      </c>
      <c r="J13" s="1">
        <f>I13*D4</f>
        <v>0.7363002006307876</v>
      </c>
      <c r="K13" s="1"/>
      <c r="L13" s="1"/>
      <c r="M13" s="235"/>
      <c r="N13" s="97">
        <f>B13+J13</f>
        <v>1.0000000000000033</v>
      </c>
      <c r="R13" s="267">
        <f>B13-J13</f>
        <v>-0.47260040126157193</v>
      </c>
      <c r="S13" s="268">
        <f>IF(Rules!B23=Rules!D23,SUM(C13:I13)*B4*F4,SUM(C13:I13)*B4*F4*POWER(O2,A13-1))</f>
        <v>605.32179292104729</v>
      </c>
      <c r="T13" s="253">
        <f>IF(Rules!B23=Rules!D23,SUM(C13:I13)*D4*H4,SUM(C13:I13)*D4*H4*POWER(O2,A13-1))</f>
        <v>-2298.3666203607586</v>
      </c>
      <c r="U13" s="264">
        <f t="shared" si="1"/>
        <v>-6557.7897718687746</v>
      </c>
      <c r="V13" s="93">
        <f>S13/B4</f>
        <v>2900.6677011944671</v>
      </c>
      <c r="W13" s="9">
        <f>T13/D4</f>
        <v>-2904.4850264850761</v>
      </c>
      <c r="X13" s="97">
        <f t="shared" si="0"/>
        <v>-0.26337042470014388</v>
      </c>
    </row>
    <row r="14" spans="1:24" x14ac:dyDescent="0.2">
      <c r="A14" s="98">
        <v>8</v>
      </c>
      <c r="B14" s="97">
        <f>C14*B4</f>
        <v>0.26371248195158659</v>
      </c>
      <c r="C14" s="97">
        <f>1/(1-D4*B4/(1-D4*B4/(1-D4*B4/(1-D4*B4/(1-D4*B4/(1-D4*B4/(1-D4*B4)))))))</f>
        <v>1.2636952572077118</v>
      </c>
      <c r="D14" s="128">
        <f>C14*D4*C13</f>
        <v>1.2636127172119556</v>
      </c>
      <c r="E14" s="1">
        <f>D14*D4*C12</f>
        <v>1.2632997302292552</v>
      </c>
      <c r="F14" s="1">
        <f>E14*D4*C11</f>
        <v>1.2621129013417329</v>
      </c>
      <c r="G14" s="1">
        <f>F14*D4*C10</f>
        <v>1.2576125135105751</v>
      </c>
      <c r="H14" s="1">
        <f>G14*D4*C9</f>
        <v>1.2405472980917736</v>
      </c>
      <c r="I14" s="1">
        <f>H14*D4*C8</f>
        <v>1.1758369690677175</v>
      </c>
      <c r="J14" s="1">
        <f>I14*D4</f>
        <v>0.93045907141821305</v>
      </c>
      <c r="K14" s="1">
        <f>J14*D4</f>
        <v>0.73628751804841719</v>
      </c>
      <c r="L14" s="1"/>
      <c r="M14" s="235"/>
      <c r="N14" s="97">
        <f>B14+K14</f>
        <v>1.0000000000000038</v>
      </c>
      <c r="R14" s="267">
        <f>B14-K14</f>
        <v>-0.4725750360968306</v>
      </c>
      <c r="S14" s="268">
        <f>IF(Rules!B23=Rules!D23,SUM(C14:J14)*B4*F4,SUM(C14:J14)*B4*F4*POWER(O2,A14-1))</f>
        <v>696.44507893555863</v>
      </c>
      <c r="T14" s="253">
        <f>IF(Rules!B23=Rules!D23,SUM(C14:J14)*D4*H4,SUM(C14:J14)*D4*H4*POWER(O2,A14-1))</f>
        <v>-2644.3556816544028</v>
      </c>
      <c r="U14" s="264">
        <f t="shared" si="1"/>
        <v>-8505.7003745876191</v>
      </c>
      <c r="V14" s="93">
        <f>S14/B4</f>
        <v>3337.3253197703671</v>
      </c>
      <c r="W14" s="9">
        <f>T14/D4</f>
        <v>-3341.7172935014155</v>
      </c>
      <c r="X14" s="97">
        <f t="shared" si="0"/>
        <v>-0.26337042470014393</v>
      </c>
    </row>
    <row r="15" spans="1:24" x14ac:dyDescent="0.2">
      <c r="A15" s="98">
        <v>9</v>
      </c>
      <c r="B15" s="97">
        <f>C15*B4</f>
        <v>0.26371582649166875</v>
      </c>
      <c r="C15" s="97">
        <f>1/(1-D4*B4/(1-D4*B4/(1-D4*B4/(1-D4*B4/(1-D4*B4/(1-D4*B4/(1-D4*B4/(1-D4*B4))))))))</f>
        <v>1.2637112840541018</v>
      </c>
      <c r="D15" s="128">
        <f>C15*D4*C14</f>
        <v>1.263689516950903</v>
      </c>
      <c r="E15" s="1">
        <f>D15*D4*C13</f>
        <v>1.2636069773300795</v>
      </c>
      <c r="F15" s="1">
        <f>E15*D4*C12</f>
        <v>1.2632939917691031</v>
      </c>
      <c r="G15" s="1">
        <f>F15*D4*C11</f>
        <v>1.2621071682726768</v>
      </c>
      <c r="H15" s="1">
        <f>G15*D4*C10</f>
        <v>1.2576068008842498</v>
      </c>
      <c r="I15" s="1">
        <f>H15*D4*C9</f>
        <v>1.2405416629831238</v>
      </c>
      <c r="J15" s="1">
        <f>I15*D4*C8</f>
        <v>1.1758316279016974</v>
      </c>
      <c r="K15" s="1">
        <f>J15*D4</f>
        <v>0.93045484486597307</v>
      </c>
      <c r="L15" s="1">
        <f>K15*D4</f>
        <v>0.73628417350833564</v>
      </c>
      <c r="M15" s="235"/>
      <c r="N15" s="97">
        <f>B15+L15</f>
        <v>1.0000000000000044</v>
      </c>
      <c r="R15" s="267">
        <f>B15-L15</f>
        <v>-0.47256834701666689</v>
      </c>
      <c r="S15" s="268">
        <f>IF(Rules!B23=Rules!D23,SUM(C15:K15)*B4*F4,SUM(C15:K15)*B4*F4*POWER(O2,A15-1))</f>
        <v>787.57678371019074</v>
      </c>
      <c r="T15" s="253">
        <f>IF(Rules!B23=Rules!D23,SUM(C15:K15)*D4*H4,SUM(C15:K15)*D4*H4*POWER(O2,A15-1))</f>
        <v>-2990.3767084207489</v>
      </c>
      <c r="U15" s="264">
        <f t="shared" si="1"/>
        <v>-10708.500299298177</v>
      </c>
      <c r="V15" s="93">
        <f>S15/B4</f>
        <v>3774.0232805673004</v>
      </c>
      <c r="W15" s="9">
        <f>T15/D4</f>
        <v>-3778.9899558298016</v>
      </c>
      <c r="X15" s="97">
        <f t="shared" si="0"/>
        <v>-0.26337042470014382</v>
      </c>
    </row>
    <row r="16" spans="1:24" ht="17" thickBot="1" x14ac:dyDescent="0.25">
      <c r="A16" s="99">
        <v>10</v>
      </c>
      <c r="B16" s="129">
        <f>C16*B4</f>
        <v>0.26371670849876422</v>
      </c>
      <c r="C16" s="129">
        <f>1/(1-D4*B4/(1-D4*B4/(1-D4*B4/(1-D4*B4/(1-D4*B4/(1-D4*B4/(1-D4*B4/(1-D4*B4/(1-D4*B4)))))))))</f>
        <v>1.2637155105820808</v>
      </c>
      <c r="D16" s="137">
        <f>C16*D4*C15</f>
        <v>1.2637097702332722</v>
      </c>
      <c r="E16" s="109">
        <f>D16*D4*C14</f>
        <v>1.2636880031561484</v>
      </c>
      <c r="F16" s="109">
        <f>E16*D4*C13</f>
        <v>1.2636054636342005</v>
      </c>
      <c r="G16" s="109">
        <f>F16*D4*C12</f>
        <v>1.2632924784481547</v>
      </c>
      <c r="H16" s="109">
        <f>G16*D4*C11</f>
        <v>1.2621056563734443</v>
      </c>
      <c r="I16" s="109">
        <f>H16*D4*C10</f>
        <v>1.2576052943760825</v>
      </c>
      <c r="J16" s="109">
        <f>I16*D4*C9</f>
        <v>1.2405401769175699</v>
      </c>
      <c r="K16" s="109">
        <f>J16*D4*C8</f>
        <v>1.1758302193533738</v>
      </c>
      <c r="L16" s="109">
        <f>K16*D4</f>
        <v>0.93045373025859157</v>
      </c>
      <c r="M16" s="237">
        <f>L16*D4</f>
        <v>0.73628329150124072</v>
      </c>
      <c r="N16" s="129">
        <f>B16+M16</f>
        <v>1.0000000000000049</v>
      </c>
      <c r="R16" s="269">
        <f>B16-M16</f>
        <v>-0.4725665830024765</v>
      </c>
      <c r="S16" s="270">
        <f>IF(Rules!B23=Rules!D23,SUM(C16:L16)*B4*F4,SUM(C16:L16)*B4*F4*POWER(O2,A16-1))</f>
        <v>878.71101339559914</v>
      </c>
      <c r="T16" s="254">
        <f>IF(Rules!B23=Rules!D23,SUM(C16:L16)*D4*H4,SUM(C16:L16)*D4*H4*POWER(O2,A16-1))</f>
        <v>-3336.4073221055146</v>
      </c>
      <c r="U16" s="264">
        <f t="shared" si="1"/>
        <v>-13166.196608008093</v>
      </c>
      <c r="V16" s="94">
        <f>S16/B4</f>
        <v>4210.7333405934751</v>
      </c>
      <c r="W16" s="10">
        <f>T16/D4</f>
        <v>-4216.2747333102061</v>
      </c>
      <c r="X16" s="129">
        <f t="shared" si="0"/>
        <v>-0.26337042470014388</v>
      </c>
    </row>
    <row r="18" spans="1:7" x14ac:dyDescent="0.2">
      <c r="A18" s="436" t="s">
        <v>183</v>
      </c>
      <c r="B18" s="436"/>
      <c r="C18" s="436"/>
      <c r="D18" s="436"/>
      <c r="E18" s="436"/>
      <c r="F18" s="436"/>
    </row>
    <row r="19" spans="1:7" ht="17" thickBot="1" x14ac:dyDescent="0.25"/>
    <row r="20" spans="1:7" ht="17" thickBot="1" x14ac:dyDescent="0.25">
      <c r="A20" s="29" t="s">
        <v>130</v>
      </c>
      <c r="B20" s="19" t="s">
        <v>135</v>
      </c>
      <c r="C20" s="19" t="s">
        <v>134</v>
      </c>
      <c r="D20" s="19" t="s">
        <v>133</v>
      </c>
      <c r="E20" s="151" t="s">
        <v>146</v>
      </c>
      <c r="F20" s="152" t="s">
        <v>147</v>
      </c>
      <c r="G20" s="150" t="s">
        <v>46</v>
      </c>
    </row>
    <row r="21" spans="1:7" x14ac:dyDescent="0.2">
      <c r="A21" s="95">
        <v>1</v>
      </c>
      <c r="B21" s="107">
        <v>1</v>
      </c>
      <c r="C21" s="108">
        <f>B21*$O$2</f>
        <v>4</v>
      </c>
      <c r="D21" s="57">
        <f>SUM($C$21:C21)</f>
        <v>4</v>
      </c>
      <c r="E21" s="57">
        <f t="shared" ref="E21:E30" si="2">D21/R7</f>
        <v>-6.8653877180673764</v>
      </c>
      <c r="F21" s="8">
        <f t="shared" ref="F21:F30" si="3">U7/E21</f>
        <v>29.380134915375212</v>
      </c>
      <c r="G21" s="256">
        <f>E21*U7</f>
        <v>1384.7900145400729</v>
      </c>
    </row>
    <row r="22" spans="1:7" x14ac:dyDescent="0.2">
      <c r="A22" s="97">
        <v>2</v>
      </c>
      <c r="B22" s="93">
        <f>C21</f>
        <v>4</v>
      </c>
      <c r="C22" s="1">
        <f t="shared" ref="C22:C30" si="4">B22*$O$2</f>
        <v>16</v>
      </c>
      <c r="D22" s="9">
        <f>SUM($C$21:C22)</f>
        <v>20</v>
      </c>
      <c r="E22" s="9">
        <f t="shared" si="2"/>
        <v>-39.993733058244878</v>
      </c>
      <c r="F22" s="9">
        <f t="shared" si="3"/>
        <v>15.864825181228193</v>
      </c>
      <c r="G22" s="257">
        <f t="shared" ref="G22:G30" si="5">E22*U8</f>
        <v>25375.766998219842</v>
      </c>
    </row>
    <row r="23" spans="1:7" x14ac:dyDescent="0.2">
      <c r="A23" s="97">
        <v>3</v>
      </c>
      <c r="B23" s="93">
        <f t="shared" ref="B23:B30" si="6">C22</f>
        <v>16</v>
      </c>
      <c r="C23" s="1">
        <f t="shared" si="4"/>
        <v>64</v>
      </c>
      <c r="D23" s="9">
        <f>SUM($C$21:C23)</f>
        <v>84</v>
      </c>
      <c r="E23" s="9">
        <f t="shared" si="2"/>
        <v>-175.10105326372116</v>
      </c>
      <c r="F23" s="9">
        <f t="shared" si="3"/>
        <v>7.4976641337647267</v>
      </c>
      <c r="G23" s="257">
        <f t="shared" si="5"/>
        <v>229881.22286175797</v>
      </c>
    </row>
    <row r="24" spans="1:7" x14ac:dyDescent="0.2">
      <c r="A24" s="97">
        <v>4</v>
      </c>
      <c r="B24" s="93">
        <f t="shared" si="6"/>
        <v>64</v>
      </c>
      <c r="C24" s="1">
        <f t="shared" si="4"/>
        <v>256</v>
      </c>
      <c r="D24" s="9">
        <f>SUM($C$21:C24)</f>
        <v>340</v>
      </c>
      <c r="E24" s="9">
        <f t="shared" si="2"/>
        <v>-716.62429905432612</v>
      </c>
      <c r="F24" s="9">
        <f t="shared" si="3"/>
        <v>3.1296395646485529</v>
      </c>
      <c r="G24" s="257">
        <f t="shared" si="5"/>
        <v>1607227.6064508143</v>
      </c>
    </row>
    <row r="25" spans="1:7" x14ac:dyDescent="0.2">
      <c r="A25" s="97">
        <v>5</v>
      </c>
      <c r="B25" s="93">
        <f t="shared" si="6"/>
        <v>256</v>
      </c>
      <c r="C25" s="1">
        <f t="shared" si="4"/>
        <v>1024</v>
      </c>
      <c r="D25" s="9">
        <f>SUM($C$21:C25)</f>
        <v>1364</v>
      </c>
      <c r="E25" s="9">
        <f t="shared" si="2"/>
        <v>-2883.3462886716238</v>
      </c>
      <c r="F25" s="9">
        <f t="shared" si="3"/>
        <v>1.1883722977682085</v>
      </c>
      <c r="G25" s="257">
        <f t="shared" si="5"/>
        <v>9879753.9213074744</v>
      </c>
    </row>
    <row r="26" spans="1:7" x14ac:dyDescent="0.2">
      <c r="A26" s="97">
        <v>6</v>
      </c>
      <c r="B26" s="93">
        <f t="shared" si="6"/>
        <v>1024</v>
      </c>
      <c r="C26" s="1">
        <f t="shared" si="4"/>
        <v>4096</v>
      </c>
      <c r="D26" s="9">
        <f>SUM($C$21:C26)</f>
        <v>5460</v>
      </c>
      <c r="E26" s="9">
        <f t="shared" si="2"/>
        <v>-11550.749650003963</v>
      </c>
      <c r="F26" s="9">
        <f t="shared" si="3"/>
        <v>0.42116270301359998</v>
      </c>
      <c r="G26" s="257">
        <f t="shared" si="5"/>
        <v>56191450.96422255</v>
      </c>
    </row>
    <row r="27" spans="1:7" x14ac:dyDescent="0.2">
      <c r="A27" s="97">
        <v>7</v>
      </c>
      <c r="B27" s="93">
        <f t="shared" si="6"/>
        <v>4096</v>
      </c>
      <c r="C27" s="1">
        <f t="shared" si="4"/>
        <v>16384</v>
      </c>
      <c r="D27" s="9">
        <f>SUM($C$21:C27)</f>
        <v>21844</v>
      </c>
      <c r="E27" s="9">
        <f t="shared" si="2"/>
        <v>-46220.866384558823</v>
      </c>
      <c r="F27" s="9">
        <f t="shared" si="3"/>
        <v>0.14187942124035044</v>
      </c>
      <c r="G27" s="257">
        <f t="shared" si="5"/>
        <v>303106724.82357311</v>
      </c>
    </row>
    <row r="28" spans="1:7" x14ac:dyDescent="0.2">
      <c r="A28" s="97">
        <v>8</v>
      </c>
      <c r="B28" s="93">
        <f t="shared" si="6"/>
        <v>16384</v>
      </c>
      <c r="C28" s="1">
        <f t="shared" si="4"/>
        <v>65536</v>
      </c>
      <c r="D28" s="9">
        <f>SUM($C$21:C28)</f>
        <v>87380</v>
      </c>
      <c r="E28" s="9">
        <f t="shared" si="2"/>
        <v>-184901.85330503967</v>
      </c>
      <c r="F28" s="9">
        <f t="shared" si="3"/>
        <v>4.60011634418582E-2</v>
      </c>
      <c r="G28" s="257">
        <f t="shared" si="5"/>
        <v>1572719762.9186208</v>
      </c>
    </row>
    <row r="29" spans="1:7" x14ac:dyDescent="0.2">
      <c r="A29" s="97">
        <v>9</v>
      </c>
      <c r="B29" s="93">
        <f t="shared" si="6"/>
        <v>65536</v>
      </c>
      <c r="C29" s="1">
        <f t="shared" si="4"/>
        <v>262144</v>
      </c>
      <c r="D29" s="9">
        <f>SUM($C$21:C29)</f>
        <v>349524</v>
      </c>
      <c r="E29" s="9">
        <f t="shared" si="2"/>
        <v>-739626.3465518835</v>
      </c>
      <c r="F29" s="9">
        <f t="shared" si="3"/>
        <v>1.447825695936995E-2</v>
      </c>
      <c r="G29" s="257">
        <f t="shared" si="5"/>
        <v>7920288953.4196615</v>
      </c>
    </row>
    <row r="30" spans="1:7" ht="17" thickBot="1" x14ac:dyDescent="0.25">
      <c r="A30" s="129">
        <v>10</v>
      </c>
      <c r="B30" s="94">
        <f t="shared" si="6"/>
        <v>262144</v>
      </c>
      <c r="C30" s="109">
        <f t="shared" si="4"/>
        <v>1048576</v>
      </c>
      <c r="D30" s="10">
        <f>SUM($C$21:C30)</f>
        <v>1398100</v>
      </c>
      <c r="E30" s="10">
        <f t="shared" si="2"/>
        <v>-2958524.8942426238</v>
      </c>
      <c r="F30" s="10">
        <f t="shared" si="3"/>
        <v>4.4502571648560056E-3</v>
      </c>
      <c r="G30" s="258">
        <f t="shared" si="5"/>
        <v>38952520427.284737</v>
      </c>
    </row>
    <row r="31" spans="1:7" ht="17" thickBot="1" x14ac:dyDescent="0.25">
      <c r="A31" s="481" t="s">
        <v>249</v>
      </c>
      <c r="B31" s="481"/>
      <c r="C31" s="481"/>
      <c r="D31" s="481"/>
      <c r="E31" s="481"/>
      <c r="F31" s="481"/>
      <c r="G31" s="481"/>
    </row>
    <row r="32" spans="1:7" ht="17" thickBot="1" x14ac:dyDescent="0.25">
      <c r="A32" s="115" t="s">
        <v>130</v>
      </c>
      <c r="B32" s="116" t="s">
        <v>135</v>
      </c>
      <c r="C32" s="116" t="s">
        <v>134</v>
      </c>
      <c r="D32" s="154" t="s">
        <v>133</v>
      </c>
      <c r="E32" s="363" t="s">
        <v>251</v>
      </c>
      <c r="F32" s="152" t="s">
        <v>252</v>
      </c>
      <c r="G32" s="260" t="s">
        <v>253</v>
      </c>
    </row>
    <row r="33" spans="1:7" x14ac:dyDescent="0.2">
      <c r="A33" s="95">
        <v>1</v>
      </c>
      <c r="B33" s="107">
        <v>1</v>
      </c>
      <c r="C33" s="108">
        <f t="shared" ref="C33:C42" si="7">B33*$O$2</f>
        <v>4</v>
      </c>
      <c r="D33" s="57">
        <f>SUM($C$33:C33)</f>
        <v>4</v>
      </c>
      <c r="E33" s="96">
        <f>D33/(B7-((1-B7)/-X7))</f>
        <v>-1.4306703452328664</v>
      </c>
      <c r="F33" s="8">
        <f t="shared" ref="F33:F42" si="8">U7/E33</f>
        <v>140.9870681078165</v>
      </c>
      <c r="G33" s="259">
        <f>(B7-((1-B7)/-X7))</f>
        <v>-2.795892158755084</v>
      </c>
    </row>
    <row r="34" spans="1:7" x14ac:dyDescent="0.2">
      <c r="A34" s="97">
        <v>2</v>
      </c>
      <c r="B34" s="93">
        <f>C33</f>
        <v>4</v>
      </c>
      <c r="C34" s="1">
        <f t="shared" si="7"/>
        <v>16</v>
      </c>
      <c r="D34" s="9">
        <f>SUM($C$33:C34)</f>
        <v>20</v>
      </c>
      <c r="E34" s="96">
        <f>D34/(B8-((1-B8)/-X8))</f>
        <v>-7.6985610692241844</v>
      </c>
      <c r="F34" s="9">
        <f t="shared" si="8"/>
        <v>82.417165702590481</v>
      </c>
      <c r="G34" s="259">
        <f t="shared" ref="G34:G42" si="9">(B8-((1-B8)/-X8))</f>
        <v>-2.5978880754680409</v>
      </c>
    </row>
    <row r="35" spans="1:7" x14ac:dyDescent="0.2">
      <c r="A35" s="97">
        <v>3</v>
      </c>
      <c r="B35" s="93">
        <f t="shared" ref="B35:B42" si="10">C34</f>
        <v>16</v>
      </c>
      <c r="C35" s="1">
        <f t="shared" si="7"/>
        <v>64</v>
      </c>
      <c r="D35" s="9">
        <f>SUM($C$33:C35)</f>
        <v>84</v>
      </c>
      <c r="E35" s="96">
        <f t="shared" ref="E35:E42" si="11">D35/(B9-((1-B9)/-X9))</f>
        <v>-32.953241080171452</v>
      </c>
      <c r="F35" s="9">
        <f t="shared" si="8"/>
        <v>39.839750015660634</v>
      </c>
      <c r="G35" s="259">
        <f t="shared" si="9"/>
        <v>-2.5490664118785054</v>
      </c>
    </row>
    <row r="36" spans="1:7" x14ac:dyDescent="0.2">
      <c r="A36" s="97">
        <v>4</v>
      </c>
      <c r="B36" s="93">
        <f t="shared" si="10"/>
        <v>64</v>
      </c>
      <c r="C36" s="1">
        <f t="shared" si="7"/>
        <v>256</v>
      </c>
      <c r="D36" s="9">
        <f>SUM($C$33:C36)</f>
        <v>340</v>
      </c>
      <c r="E36" s="96">
        <f t="shared" si="11"/>
        <v>-134.04765997658845</v>
      </c>
      <c r="F36" s="9">
        <f t="shared" si="8"/>
        <v>16.731181728205165</v>
      </c>
      <c r="G36" s="259">
        <f t="shared" si="9"/>
        <v>-2.5364113037063185</v>
      </c>
    </row>
    <row r="37" spans="1:7" x14ac:dyDescent="0.2">
      <c r="A37" s="97">
        <v>5</v>
      </c>
      <c r="B37" s="93">
        <f t="shared" si="10"/>
        <v>256</v>
      </c>
      <c r="C37" s="1">
        <f t="shared" si="7"/>
        <v>1024</v>
      </c>
      <c r="D37" s="9">
        <f>SUM($C$33:C37)</f>
        <v>1364</v>
      </c>
      <c r="E37" s="96">
        <f t="shared" si="11"/>
        <v>-538.47299530010059</v>
      </c>
      <c r="F37" s="9">
        <f t="shared" si="8"/>
        <v>6.3633439081202026</v>
      </c>
      <c r="G37" s="259">
        <f t="shared" si="9"/>
        <v>-2.5330889606447555</v>
      </c>
    </row>
    <row r="38" spans="1:7" x14ac:dyDescent="0.2">
      <c r="A38" s="97">
        <v>6</v>
      </c>
      <c r="B38" s="93">
        <f t="shared" si="10"/>
        <v>1024</v>
      </c>
      <c r="C38" s="1">
        <f t="shared" si="7"/>
        <v>4096</v>
      </c>
      <c r="D38" s="9">
        <f>SUM($C$33:C38)</f>
        <v>5460</v>
      </c>
      <c r="E38" s="96">
        <f t="shared" si="11"/>
        <v>-2156.2159992595739</v>
      </c>
      <c r="F38" s="9">
        <f t="shared" si="8"/>
        <v>2.2561491734128563</v>
      </c>
      <c r="G38" s="259">
        <f t="shared" si="9"/>
        <v>-2.5322138421544582</v>
      </c>
    </row>
    <row r="39" spans="1:7" x14ac:dyDescent="0.2">
      <c r="A39" s="97">
        <v>7</v>
      </c>
      <c r="B39" s="93">
        <f t="shared" si="10"/>
        <v>4096</v>
      </c>
      <c r="C39" s="1">
        <f t="shared" si="7"/>
        <v>16384</v>
      </c>
      <c r="D39" s="9">
        <f>SUM($C$33:C39)</f>
        <v>21844</v>
      </c>
      <c r="E39" s="96">
        <f t="shared" si="11"/>
        <v>-8627.2296741502487</v>
      </c>
      <c r="F39" s="9">
        <f t="shared" si="8"/>
        <v>0.76012694915470569</v>
      </c>
      <c r="G39" s="259">
        <f t="shared" si="9"/>
        <v>-2.5319831307437117</v>
      </c>
    </row>
    <row r="40" spans="1:7" x14ac:dyDescent="0.2">
      <c r="A40" s="97">
        <v>8</v>
      </c>
      <c r="B40" s="93">
        <f t="shared" si="10"/>
        <v>16384</v>
      </c>
      <c r="C40" s="1">
        <f t="shared" si="7"/>
        <v>65536</v>
      </c>
      <c r="D40" s="9">
        <f>SUM($C$33:C40)</f>
        <v>87380</v>
      </c>
      <c r="E40" s="96">
        <f>D40/(B14-((1-B14)/-X14))</f>
        <v>-34511.327710701895</v>
      </c>
      <c r="F40" s="9">
        <f t="shared" si="8"/>
        <v>0.24646111693784584</v>
      </c>
      <c r="G40" s="259">
        <f t="shared" si="9"/>
        <v>-2.5319222932389134</v>
      </c>
    </row>
    <row r="41" spans="1:7" x14ac:dyDescent="0.2">
      <c r="A41" s="97">
        <v>9</v>
      </c>
      <c r="B41" s="93">
        <f t="shared" si="10"/>
        <v>65536</v>
      </c>
      <c r="C41" s="1">
        <f t="shared" si="7"/>
        <v>262144</v>
      </c>
      <c r="D41" s="9">
        <f>SUM($C$33:C41)</f>
        <v>349524</v>
      </c>
      <c r="E41" s="96">
        <f t="shared" si="11"/>
        <v>-138047.76541038288</v>
      </c>
      <c r="F41" s="9">
        <f t="shared" si="8"/>
        <v>7.7570978910555893E-2</v>
      </c>
      <c r="G41" s="259">
        <f t="shared" si="9"/>
        <v>-2.5319062497024056</v>
      </c>
    </row>
    <row r="42" spans="1:7" ht="17" thickBot="1" x14ac:dyDescent="0.25">
      <c r="A42" s="129">
        <v>10</v>
      </c>
      <c r="B42" s="94">
        <f t="shared" si="10"/>
        <v>262144</v>
      </c>
      <c r="C42" s="109">
        <f t="shared" si="7"/>
        <v>1048576</v>
      </c>
      <c r="D42" s="10">
        <f>SUM($C$33:C42)</f>
        <v>1398100</v>
      </c>
      <c r="E42" s="364">
        <f t="shared" si="11"/>
        <v>-552193.56421918364</v>
      </c>
      <c r="F42" s="10">
        <f t="shared" si="8"/>
        <v>2.3843444511392385E-2</v>
      </c>
      <c r="G42" s="259">
        <f t="shared" si="9"/>
        <v>-2.5319020187729833</v>
      </c>
    </row>
    <row r="43" spans="1:7" ht="17" thickBot="1" x14ac:dyDescent="0.25"/>
    <row r="44" spans="1:7" ht="17" thickBot="1" x14ac:dyDescent="0.25">
      <c r="A44" s="115" t="s">
        <v>130</v>
      </c>
      <c r="B44" s="116" t="s">
        <v>135</v>
      </c>
      <c r="C44" s="116" t="s">
        <v>134</v>
      </c>
      <c r="D44" s="154" t="s">
        <v>133</v>
      </c>
      <c r="E44" s="151" t="s">
        <v>146</v>
      </c>
      <c r="F44" s="152" t="s">
        <v>147</v>
      </c>
      <c r="G44" s="260" t="s">
        <v>46</v>
      </c>
    </row>
    <row r="45" spans="1:7" x14ac:dyDescent="0.2">
      <c r="A45" s="95">
        <v>1</v>
      </c>
      <c r="B45" s="107">
        <v>1</v>
      </c>
      <c r="C45" s="108">
        <f t="shared" ref="C45:C54" si="12">B45*$O$2</f>
        <v>4</v>
      </c>
      <c r="D45" s="57">
        <f>SUM(C45:C45)</f>
        <v>4</v>
      </c>
      <c r="E45" s="57">
        <f t="shared" ref="E45:E54" si="13">D45/R7</f>
        <v>-6.8653877180673764</v>
      </c>
      <c r="F45" s="8">
        <f t="shared" ref="F45:F54" si="14">U7/E45</f>
        <v>29.380134915375212</v>
      </c>
      <c r="G45" s="256">
        <f>E45*U7</f>
        <v>1384.7900145400729</v>
      </c>
    </row>
    <row r="46" spans="1:7" x14ac:dyDescent="0.2">
      <c r="A46" s="97">
        <v>2</v>
      </c>
      <c r="B46" s="93">
        <f t="shared" ref="B46:B54" si="15">B45*$O$2*2</f>
        <v>8</v>
      </c>
      <c r="C46" s="1">
        <f t="shared" si="12"/>
        <v>32</v>
      </c>
      <c r="D46" s="9">
        <f>SUM($C$45:C46)</f>
        <v>36</v>
      </c>
      <c r="E46" s="9">
        <f t="shared" si="13"/>
        <v>-71.988719504840788</v>
      </c>
      <c r="F46" s="9">
        <f t="shared" si="14"/>
        <v>8.8137917673489952</v>
      </c>
      <c r="G46" s="257">
        <f t="shared" ref="G46:G54" si="16">E46*U8</f>
        <v>45676.380596795723</v>
      </c>
    </row>
    <row r="47" spans="1:7" x14ac:dyDescent="0.2">
      <c r="A47" s="97">
        <v>3</v>
      </c>
      <c r="B47" s="93">
        <f t="shared" si="15"/>
        <v>64</v>
      </c>
      <c r="C47" s="1">
        <f t="shared" si="12"/>
        <v>256</v>
      </c>
      <c r="D47" s="9">
        <f>SUM($C$45:C47)</f>
        <v>292</v>
      </c>
      <c r="E47" s="9">
        <f t="shared" si="13"/>
        <v>-608.68461372626871</v>
      </c>
      <c r="F47" s="9">
        <f t="shared" si="14"/>
        <v>2.1568622850556065</v>
      </c>
      <c r="G47" s="257">
        <f t="shared" si="16"/>
        <v>799110.91756706336</v>
      </c>
    </row>
    <row r="48" spans="1:7" x14ac:dyDescent="0.2">
      <c r="A48" s="97">
        <v>4</v>
      </c>
      <c r="B48" s="93">
        <f t="shared" si="15"/>
        <v>512</v>
      </c>
      <c r="C48" s="1">
        <f t="shared" si="12"/>
        <v>2048</v>
      </c>
      <c r="D48" s="9">
        <f>SUM($C$45:C48)</f>
        <v>2340</v>
      </c>
      <c r="E48" s="9">
        <f t="shared" si="13"/>
        <v>-4932.0613523150678</v>
      </c>
      <c r="F48" s="9">
        <f t="shared" si="14"/>
        <v>0.45473395383782395</v>
      </c>
      <c r="G48" s="257">
        <f t="shared" si="16"/>
        <v>11061507.64439678</v>
      </c>
    </row>
    <row r="49" spans="1:7" x14ac:dyDescent="0.2">
      <c r="A49" s="97">
        <v>5</v>
      </c>
      <c r="B49" s="93">
        <f t="shared" si="15"/>
        <v>4096</v>
      </c>
      <c r="C49" s="1">
        <f t="shared" si="12"/>
        <v>16384</v>
      </c>
      <c r="D49" s="9">
        <f>SUM($C$45:C49)</f>
        <v>18724</v>
      </c>
      <c r="E49" s="9">
        <f t="shared" si="13"/>
        <v>-39580.480871765023</v>
      </c>
      <c r="F49" s="9">
        <f t="shared" si="14"/>
        <v>8.6570167387088018E-2</v>
      </c>
      <c r="G49" s="257">
        <f t="shared" si="16"/>
        <v>135622076.5561299</v>
      </c>
    </row>
    <row r="50" spans="1:7" x14ac:dyDescent="0.2">
      <c r="A50" s="97">
        <v>6</v>
      </c>
      <c r="B50" s="93">
        <f t="shared" si="15"/>
        <v>32768</v>
      </c>
      <c r="C50" s="1">
        <f t="shared" si="12"/>
        <v>131072</v>
      </c>
      <c r="D50" s="9">
        <f>SUM($C$45:C50)</f>
        <v>149796</v>
      </c>
      <c r="E50" s="9">
        <f t="shared" si="13"/>
        <v>-316896.72061758128</v>
      </c>
      <c r="F50" s="9">
        <f t="shared" si="14"/>
        <v>1.5351200021724585E-2</v>
      </c>
      <c r="G50" s="257">
        <f t="shared" si="16"/>
        <v>1541621719.5305278</v>
      </c>
    </row>
    <row r="51" spans="1:7" x14ac:dyDescent="0.2">
      <c r="A51" s="97">
        <v>7</v>
      </c>
      <c r="B51" s="93">
        <f t="shared" si="15"/>
        <v>262144</v>
      </c>
      <c r="C51" s="1">
        <f t="shared" si="12"/>
        <v>1048576</v>
      </c>
      <c r="D51" s="9">
        <f>SUM($C$45:C51)</f>
        <v>1198372</v>
      </c>
      <c r="E51" s="9">
        <f t="shared" si="13"/>
        <v>-2535698.2279342851</v>
      </c>
      <c r="F51" s="9">
        <f t="shared" si="14"/>
        <v>2.5861869916638698E-3</v>
      </c>
      <c r="G51" s="257">
        <f t="shared" si="16"/>
        <v>16628575903.693232</v>
      </c>
    </row>
    <row r="52" spans="1:7" x14ac:dyDescent="0.2">
      <c r="A52" s="97">
        <v>8</v>
      </c>
      <c r="B52" s="93">
        <f t="shared" si="15"/>
        <v>2097152</v>
      </c>
      <c r="C52" s="1">
        <f t="shared" si="12"/>
        <v>8388608</v>
      </c>
      <c r="D52" s="9">
        <f>SUM($C$45:C52)</f>
        <v>9586980</v>
      </c>
      <c r="E52" s="9">
        <f t="shared" si="13"/>
        <v>-20286683.10366616</v>
      </c>
      <c r="F52" s="9">
        <f t="shared" si="14"/>
        <v>4.1927506488483024E-4</v>
      </c>
      <c r="G52" s="257">
        <f t="shared" si="16"/>
        <v>172552448073.99359</v>
      </c>
    </row>
    <row r="53" spans="1:7" x14ac:dyDescent="0.2">
      <c r="A53" s="97">
        <v>9</v>
      </c>
      <c r="B53" s="93">
        <f t="shared" si="15"/>
        <v>16777216</v>
      </c>
      <c r="C53" s="1">
        <f t="shared" si="12"/>
        <v>67108864</v>
      </c>
      <c r="D53" s="9">
        <f>SUM($C$45:C53)</f>
        <v>76695844</v>
      </c>
      <c r="E53" s="9">
        <f t="shared" si="13"/>
        <v>-162295770.5148522</v>
      </c>
      <c r="F53" s="9">
        <f t="shared" si="14"/>
        <v>6.5981388580414106E-5</v>
      </c>
      <c r="G53" s="257">
        <f t="shared" si="16"/>
        <v>1737944307133.123</v>
      </c>
    </row>
    <row r="54" spans="1:7" ht="17" thickBot="1" x14ac:dyDescent="0.25">
      <c r="A54" s="129">
        <v>10</v>
      </c>
      <c r="B54" s="94">
        <f t="shared" si="15"/>
        <v>134217728</v>
      </c>
      <c r="C54" s="109">
        <f t="shared" si="12"/>
        <v>536870912</v>
      </c>
      <c r="D54" s="10">
        <f>SUM($C$45:C54)</f>
        <v>613566756</v>
      </c>
      <c r="E54" s="10">
        <f t="shared" si="13"/>
        <v>-1298371019.1729417</v>
      </c>
      <c r="F54" s="10">
        <f t="shared" si="14"/>
        <v>1.01405502846135E-5</v>
      </c>
      <c r="G54" s="258">
        <f t="shared" si="16"/>
        <v>17094608108570.795</v>
      </c>
    </row>
  </sheetData>
  <mergeCells count="2">
    <mergeCell ref="A18:F18"/>
    <mergeCell ref="A31:G31"/>
  </mergeCells>
  <conditionalFormatting sqref="F45:F54">
    <cfRule type="cellIs" dxfId="205" priority="39" operator="equal">
      <formula>MAX($F$45:$F$54)</formula>
    </cfRule>
  </conditionalFormatting>
  <conditionalFormatting sqref="F21:F30">
    <cfRule type="cellIs" dxfId="204" priority="38" operator="equal">
      <formula>MAX($F$21:$F$30)</formula>
    </cfRule>
  </conditionalFormatting>
  <conditionalFormatting sqref="E21:E30">
    <cfRule type="cellIs" dxfId="203" priority="34" stopIfTrue="1" operator="lessThan">
      <formula>0</formula>
    </cfRule>
    <cfRule type="cellIs" dxfId="202" priority="35" operator="equal">
      <formula>MIN($E$21:$E$30)</formula>
    </cfRule>
  </conditionalFormatting>
  <conditionalFormatting sqref="E45:E54">
    <cfRule type="cellIs" dxfId="201" priority="32" stopIfTrue="1" operator="lessThan">
      <formula>0</formula>
    </cfRule>
    <cfRule type="cellIs" dxfId="200" priority="33" operator="equal">
      <formula>MIN($E$45:$E$54)</formula>
    </cfRule>
  </conditionalFormatting>
  <conditionalFormatting sqref="R7:R16">
    <cfRule type="cellIs" dxfId="199" priority="28" operator="lessThanOrEqual">
      <formula>0</formula>
    </cfRule>
    <cfRule type="cellIs" dxfId="198" priority="29" operator="greaterThan">
      <formula>0</formula>
    </cfRule>
  </conditionalFormatting>
  <conditionalFormatting sqref="U7:U16">
    <cfRule type="cellIs" dxfId="197" priority="13" operator="lessThanOrEqual">
      <formula>0</formula>
    </cfRule>
    <cfRule type="cellIs" dxfId="196" priority="14" operator="greaterThan">
      <formula>0</formula>
    </cfRule>
  </conditionalFormatting>
  <conditionalFormatting sqref="S7:T16">
    <cfRule type="cellIs" dxfId="195" priority="5" operator="lessThanOrEqual">
      <formula>0</formula>
    </cfRule>
    <cfRule type="cellIs" dxfId="194" priority="6" operator="greaterThan">
      <formula>0</formula>
    </cfRule>
  </conditionalFormatting>
  <conditionalFormatting sqref="E33:E42">
    <cfRule type="cellIs" dxfId="193" priority="3" stopIfTrue="1" operator="lessThan">
      <formula>0</formula>
    </cfRule>
    <cfRule type="cellIs" dxfId="192" priority="4" operator="equal">
      <formula>MIN($E$33:$E$42)</formula>
    </cfRule>
  </conditionalFormatting>
  <conditionalFormatting sqref="F33:F42">
    <cfRule type="cellIs" dxfId="191" priority="1" operator="lessThanOrEqual">
      <formula>0</formula>
    </cfRule>
    <cfRule type="cellIs" dxfId="190" priority="2" operator="equal">
      <formula>MAX($F$33:$F$42)</formula>
    </cfRule>
  </conditionalFormatting>
  <pageMargins left="0.25" right="0.25" top="0.75" bottom="0.75" header="0.3" footer="0.3"/>
  <pageSetup paperSize="9" scale="69" orientation="portrait" r:id="rId1"/>
  <drawing r:id="rId2"/>
  <legacyDrawing r:id="rId3"/>
</worksheet>
</file>

<file path=xl/worksheets/sheet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6C73AD-B6BC-3E41-8E28-6ED83E52CB7D}">
  <sheetPr>
    <pageSetUpPr fitToPage="1"/>
  </sheetPr>
  <dimension ref="A1:X54"/>
  <sheetViews>
    <sheetView zoomScale="90" zoomScaleNormal="90" workbookViewId="0">
      <selection activeCell="B34" sqref="B34:B42"/>
    </sheetView>
  </sheetViews>
  <sheetFormatPr baseColWidth="10" defaultColWidth="8.6640625" defaultRowHeight="16" x14ac:dyDescent="0.2"/>
  <cols>
    <col min="5" max="5" width="9.1640625" customWidth="1"/>
    <col min="14" max="14" width="5.6640625" bestFit="1" customWidth="1"/>
  </cols>
  <sheetData>
    <row r="1" spans="1:24" x14ac:dyDescent="0.2">
      <c r="C1" t="s">
        <v>93</v>
      </c>
      <c r="D1">
        <f>C2+E2</f>
        <v>0.99999999999999978</v>
      </c>
    </row>
    <row r="2" spans="1:24" x14ac:dyDescent="0.2">
      <c r="A2" t="s">
        <v>39</v>
      </c>
      <c r="B2" s="133" t="s">
        <v>122</v>
      </c>
      <c r="C2" s="139">
        <f>Analysis!B57</f>
        <v>0.22509740489820076</v>
      </c>
      <c r="D2" s="133" t="s">
        <v>123</v>
      </c>
      <c r="E2" s="139">
        <f>Analysis!K57</f>
        <v>0.77490259510179904</v>
      </c>
      <c r="F2" s="133" t="s">
        <v>46</v>
      </c>
      <c r="G2" s="139">
        <f>Analysis!S57</f>
        <v>441.01406462059583</v>
      </c>
      <c r="H2" t="s">
        <v>150</v>
      </c>
      <c r="I2" s="153">
        <f>Analysis!T57</f>
        <v>-441.59444621401212</v>
      </c>
      <c r="J2" t="s">
        <v>47</v>
      </c>
      <c r="K2" s="153">
        <f>G2*C2+I2*E2</f>
        <v>-242.92156088407626</v>
      </c>
      <c r="L2" t="s">
        <v>46</v>
      </c>
      <c r="M2" s="160">
        <v>4</v>
      </c>
      <c r="N2" t="s">
        <v>150</v>
      </c>
      <c r="O2" s="160">
        <v>5</v>
      </c>
    </row>
    <row r="4" spans="1:24" x14ac:dyDescent="0.2">
      <c r="A4" t="s">
        <v>120</v>
      </c>
      <c r="B4">
        <f>$C$2</f>
        <v>0.22509740489820076</v>
      </c>
      <c r="C4" t="s">
        <v>121</v>
      </c>
      <c r="D4">
        <f>$E$2</f>
        <v>0.77490259510179904</v>
      </c>
      <c r="E4" t="s">
        <v>46</v>
      </c>
      <c r="F4">
        <f>G2</f>
        <v>441.01406462059583</v>
      </c>
      <c r="G4" t="s">
        <v>150</v>
      </c>
      <c r="H4">
        <f>I2</f>
        <v>-441.59444621401212</v>
      </c>
      <c r="I4" t="s">
        <v>47</v>
      </c>
      <c r="J4">
        <f>B4*F4+D4*H4</f>
        <v>-242.92156088407626</v>
      </c>
    </row>
    <row r="5" spans="1:24" ht="17" thickBot="1" x14ac:dyDescent="0.25"/>
    <row r="6" spans="1:24" ht="17" thickBot="1" x14ac:dyDescent="0.25">
      <c r="A6" s="102"/>
      <c r="B6" s="102">
        <v>1</v>
      </c>
      <c r="C6" s="138">
        <v>0</v>
      </c>
      <c r="D6" s="29">
        <v>-1</v>
      </c>
      <c r="E6" s="19">
        <v>-2</v>
      </c>
      <c r="F6" s="19">
        <v>-3</v>
      </c>
      <c r="G6" s="19">
        <v>-4</v>
      </c>
      <c r="H6" s="19">
        <v>-5</v>
      </c>
      <c r="I6" s="19">
        <v>-6</v>
      </c>
      <c r="J6" s="19">
        <v>-7</v>
      </c>
      <c r="K6" s="19">
        <v>-8</v>
      </c>
      <c r="L6" s="19">
        <v>-9</v>
      </c>
      <c r="M6" s="233">
        <v>-10</v>
      </c>
      <c r="N6" s="103" t="s">
        <v>131</v>
      </c>
      <c r="R6" s="166" t="s">
        <v>48</v>
      </c>
      <c r="S6" s="148" t="s">
        <v>127</v>
      </c>
      <c r="T6" s="149" t="s">
        <v>132</v>
      </c>
      <c r="U6" s="241" t="s">
        <v>47</v>
      </c>
      <c r="V6" s="159" t="s">
        <v>46</v>
      </c>
      <c r="W6" s="152" t="s">
        <v>196</v>
      </c>
      <c r="X6" s="260" t="s">
        <v>250</v>
      </c>
    </row>
    <row r="7" spans="1:24" x14ac:dyDescent="0.2">
      <c r="A7" s="100">
        <v>1</v>
      </c>
      <c r="B7" s="95">
        <f>C7*B4</f>
        <v>0.22509740489820076</v>
      </c>
      <c r="C7" s="95">
        <v>1</v>
      </c>
      <c r="D7" s="22">
        <f>C7*D4</f>
        <v>0.77490259510179904</v>
      </c>
      <c r="E7" s="2"/>
      <c r="F7" s="2"/>
      <c r="G7" s="2"/>
      <c r="H7" s="2"/>
      <c r="I7" s="2"/>
      <c r="J7" s="2"/>
      <c r="K7" s="2"/>
      <c r="L7" s="2"/>
      <c r="M7" s="234"/>
      <c r="N7" s="96">
        <f>B7+D7</f>
        <v>0.99999999999999978</v>
      </c>
      <c r="R7" s="265">
        <f>B7-D7</f>
        <v>-0.5498051902035983</v>
      </c>
      <c r="S7" s="266">
        <f>IF(Rules!B23=Rules!D23,SUM(C7)*B4*F4,SUM(C7)*B4*F4*POWER(O2,A7-1))</f>
        <v>99.27112146970353</v>
      </c>
      <c r="T7" s="252">
        <f>IF(Rules!B23=Rules!D23,SUM(C7)*D4*H4,SUM(C7)*D4*H4*POWER(O2,A7-1))</f>
        <v>-342.19268235377979</v>
      </c>
      <c r="U7" s="263">
        <f>S7+T7</f>
        <v>-242.92156088407626</v>
      </c>
      <c r="V7" s="280">
        <f>S7/B4</f>
        <v>441.01406462059578</v>
      </c>
      <c r="W7" s="57">
        <f>T7/D4</f>
        <v>-441.59444621401207</v>
      </c>
      <c r="X7" s="96">
        <f>S7/T7</f>
        <v>-0.2901029933979446</v>
      </c>
    </row>
    <row r="8" spans="1:24" x14ac:dyDescent="0.2">
      <c r="A8" s="98">
        <v>2</v>
      </c>
      <c r="B8" s="97">
        <f>C8*B4</f>
        <v>0.27265648357750627</v>
      </c>
      <c r="C8" s="97">
        <f>1/(1-B4*D4)</f>
        <v>1.2112822166955406</v>
      </c>
      <c r="D8" s="128">
        <f>C8*D4</f>
        <v>0.9386257331180341</v>
      </c>
      <c r="E8" s="1">
        <f>D8*D4</f>
        <v>0.72734351642249329</v>
      </c>
      <c r="F8" s="1"/>
      <c r="G8" s="1"/>
      <c r="H8" s="1"/>
      <c r="I8" s="1"/>
      <c r="J8" s="1"/>
      <c r="K8" s="1"/>
      <c r="L8" s="1"/>
      <c r="M8" s="235"/>
      <c r="N8" s="97">
        <f>B8+E8</f>
        <v>0.99999999999999956</v>
      </c>
      <c r="R8" s="267">
        <f>B8-E8</f>
        <v>-0.45468703284498702</v>
      </c>
      <c r="S8" s="268">
        <f>IF(Rules!B23=Rules!D23,SUM(C8:D8)*B4*F4,SUM(C8:D8)*B4*F4*POWER(O2,A8-1))</f>
        <v>213.42377323462466</v>
      </c>
      <c r="T8" s="253">
        <f>IF(Rules!B23=Rules!D23,SUM(C8:D8)*D4*H4,SUM(C8:D8)*D4*H4*POWER(O2,A8-1))</f>
        <v>-735.6827681604226</v>
      </c>
      <c r="U8" s="264">
        <f>S8+T8+U7</f>
        <v>-765.18055580987414</v>
      </c>
      <c r="V8" s="93">
        <f>S8/B4</f>
        <v>948.13964350741651</v>
      </c>
      <c r="W8" s="9">
        <f>T8/D4</f>
        <v>-949.38741050902775</v>
      </c>
      <c r="X8" s="97">
        <f t="shared" ref="X8:X16" si="0">S8/T8</f>
        <v>-0.29010299339794454</v>
      </c>
    </row>
    <row r="9" spans="1:24" x14ac:dyDescent="0.2">
      <c r="A9" s="98">
        <v>3</v>
      </c>
      <c r="B9" s="97">
        <f>C9*B4</f>
        <v>0.28539663953704608</v>
      </c>
      <c r="C9" s="97">
        <f>1/(1-D4*B4/(1-D4*B4))</f>
        <v>1.2678806300148833</v>
      </c>
      <c r="D9" s="128">
        <f>C9*D4*C8</f>
        <v>1.1900653858538748</v>
      </c>
      <c r="E9" s="1">
        <f>D9*(D4)</f>
        <v>0.9221847558389914</v>
      </c>
      <c r="F9" s="1">
        <f>E9*D4</f>
        <v>0.71460336046295336</v>
      </c>
      <c r="G9" s="1"/>
      <c r="H9" s="1"/>
      <c r="I9" s="1"/>
      <c r="J9" s="1"/>
      <c r="K9" s="1"/>
      <c r="L9" s="1"/>
      <c r="M9" s="235"/>
      <c r="N9" s="97">
        <f>B9+F9</f>
        <v>0.99999999999999944</v>
      </c>
      <c r="R9" s="267">
        <f>B9-F9</f>
        <v>-0.42920672092590728</v>
      </c>
      <c r="S9" s="268">
        <f>IF(Rules!B23=Rules!D23,SUM(C9:E9)*B4*F4,SUM(C9:E9)*B4*F4*POWER(O2,A9-1))</f>
        <v>335.54937242168279</v>
      </c>
      <c r="T9" s="253">
        <f>IF(Rules!B23=Rules!D23,SUM(C9:E9)*D4*H4,SUM(C9:E9)*D4*H4*POWER(O2,A9-1))</f>
        <v>-1156.6560154772267</v>
      </c>
      <c r="U9" s="264">
        <f t="shared" ref="U9:U16" si="1">S9+T9+U8</f>
        <v>-1586.2871988654178</v>
      </c>
      <c r="V9" s="93">
        <f>S9/B4</f>
        <v>1490.685210579986</v>
      </c>
      <c r="W9" s="9">
        <f>T9/D4</f>
        <v>-1492.6469762632253</v>
      </c>
      <c r="X9" s="97">
        <f t="shared" si="0"/>
        <v>-0.2901029933979446</v>
      </c>
    </row>
    <row r="10" spans="1:24" x14ac:dyDescent="0.2">
      <c r="A10" s="98">
        <v>4</v>
      </c>
      <c r="B10" s="97">
        <f>C10*B4</f>
        <v>0.28901423044754831</v>
      </c>
      <c r="C10" s="97">
        <f>1/(1-D4*B4/(1-D4*B4/(1-D4*B4)))</f>
        <v>1.2839518544349884</v>
      </c>
      <c r="D10" s="128">
        <f>C10*D4*C9</f>
        <v>1.2614621415267062</v>
      </c>
      <c r="E10" s="1">
        <f>D10*D4*C8</f>
        <v>1.1840408273911498</v>
      </c>
      <c r="F10" s="1">
        <f>E10*D4</f>
        <v>0.91751630985188326</v>
      </c>
      <c r="G10" s="1">
        <f>F10*D4</f>
        <v>0.71098576955245063</v>
      </c>
      <c r="H10" s="1"/>
      <c r="I10" s="1"/>
      <c r="J10" s="1"/>
      <c r="K10" s="1"/>
      <c r="L10" s="1"/>
      <c r="M10" s="235"/>
      <c r="N10" s="97">
        <f>B10+G10</f>
        <v>0.99999999999999889</v>
      </c>
      <c r="R10" s="267">
        <f>B10-G10</f>
        <v>-0.42197153910490232</v>
      </c>
      <c r="S10" s="268">
        <f>IF(Rules!B23=Rules!D23,SUM(C10:F10)*B4*F4,SUM(C10:F10)*B4*F4*POWER(O2,A10-1))</f>
        <v>461.31003583057236</v>
      </c>
      <c r="T10" s="253">
        <f>IF(Rules!B23=Rules!D23,SUM(C10:F10)*D4*H4,SUM(C10:F10)*D4*H4*POWER(O2,A10-1))</f>
        <v>-1590.1595168919098</v>
      </c>
      <c r="U10" s="264">
        <f t="shared" si="1"/>
        <v>-2715.1366799267553</v>
      </c>
      <c r="V10" s="93">
        <f>S10/B4</f>
        <v>2049.3796276291928</v>
      </c>
      <c r="W10" s="9">
        <f>T10/D4</f>
        <v>-2052.0766441400424</v>
      </c>
      <c r="X10" s="97">
        <f t="shared" si="0"/>
        <v>-0.29010299339794454</v>
      </c>
    </row>
    <row r="11" spans="1:24" x14ac:dyDescent="0.2">
      <c r="A11" s="98">
        <v>5</v>
      </c>
      <c r="B11" s="97">
        <f>C11*B4</f>
        <v>0.29005823045356388</v>
      </c>
      <c r="C11" s="97">
        <f>1/(1-D4*B4/(1-D4*B4/(1-D4*B4/(1-D4*B4))))</f>
        <v>1.2885898466254702</v>
      </c>
      <c r="D11" s="128">
        <f>C11*D4*C10</f>
        <v>1.2820665202958847</v>
      </c>
      <c r="E11" s="1">
        <f>D11*D4*C9</f>
        <v>1.2596098309183357</v>
      </c>
      <c r="F11" s="1">
        <f>E11*D4*C8</f>
        <v>1.1823022009884057</v>
      </c>
      <c r="G11" s="1">
        <f>F11*D4</f>
        <v>0.91616904374048436</v>
      </c>
      <c r="H11" s="1">
        <f>G11*D4</f>
        <v>0.70994176954643495</v>
      </c>
      <c r="I11" s="1"/>
      <c r="J11" s="1"/>
      <c r="K11" s="1"/>
      <c r="L11" s="1"/>
      <c r="M11" s="235"/>
      <c r="N11" s="97">
        <f>B11+H11</f>
        <v>0.99999999999999889</v>
      </c>
      <c r="R11" s="267">
        <f>B11-H11</f>
        <v>-0.41988353909287107</v>
      </c>
      <c r="S11" s="268">
        <f>IF(Rules!B23=Rules!D23,SUM(C11:G11)*B4*F4,SUM(C11:G11)*B4*F4*POWER(O2,A11-1))</f>
        <v>588.55241482320503</v>
      </c>
      <c r="T11" s="253">
        <f>IF(Rules!B23=Rules!D23,SUM(C11:G11)*D4*H4,SUM(C11:G11)*D4*H4*POWER(O2,A11-1))</f>
        <v>-2028.7705684438313</v>
      </c>
      <c r="U11" s="264">
        <f t="shared" si="1"/>
        <v>-4155.3548335473815</v>
      </c>
      <c r="V11" s="93">
        <f>S11/B4</f>
        <v>2614.6565976154861</v>
      </c>
      <c r="W11" s="9">
        <f>T11/D4</f>
        <v>-2618.0975276993508</v>
      </c>
      <c r="X11" s="97">
        <f t="shared" si="0"/>
        <v>-0.29010299339794454</v>
      </c>
    </row>
    <row r="12" spans="1:24" x14ac:dyDescent="0.2">
      <c r="A12" s="98">
        <v>6</v>
      </c>
      <c r="B12" s="97">
        <f>C12*B4</f>
        <v>0.29036092213684006</v>
      </c>
      <c r="C12" s="97">
        <f>1/(1-D4*B4/(1-D4*B4/(1-D4*B4/(1-D4*B4/(1-D4*B4)))))</f>
        <v>1.2899345608544639</v>
      </c>
      <c r="D12" s="128">
        <f>C12*D4*C11</f>
        <v>1.2880404418060056</v>
      </c>
      <c r="E12" s="1">
        <f>D12*D4*C10</f>
        <v>1.2815198967701995</v>
      </c>
      <c r="F12" s="1">
        <f>E12*D4*C9</f>
        <v>1.2590727820555314</v>
      </c>
      <c r="G12" s="1">
        <f>F12*D4*C8</f>
        <v>1.1817981131058359</v>
      </c>
      <c r="H12" s="1">
        <f>G12*D4</f>
        <v>0.91577842473212168</v>
      </c>
      <c r="I12" s="1">
        <f>H12*D4</f>
        <v>0.70963907786315861</v>
      </c>
      <c r="J12" s="1"/>
      <c r="K12" s="1"/>
      <c r="L12" s="1"/>
      <c r="M12" s="235"/>
      <c r="N12" s="97">
        <f>B12+I12</f>
        <v>0.99999999999999867</v>
      </c>
      <c r="R12" s="267">
        <f>B12-I12</f>
        <v>-0.41927815572631855</v>
      </c>
      <c r="S12" s="268">
        <f>IF(Rules!B23=Rules!D23,SUM(C12:H12)*B4*F4,SUM(C12:H12)*B4*F4*POWER(O2,A12-1))</f>
        <v>716.35472933942742</v>
      </c>
      <c r="T12" s="253">
        <f>IF(Rules!B23=Rules!D23,SUM(C12:H12)*D4*H4,SUM(C12:H12)*D4*H4*POWER(O2,A12-1))</f>
        <v>-2469.3117466622562</v>
      </c>
      <c r="U12" s="264">
        <f t="shared" si="1"/>
        <v>-5908.31185087021</v>
      </c>
      <c r="V12" s="93">
        <f>S12/B4</f>
        <v>3182.4210930525628</v>
      </c>
      <c r="W12" s="9">
        <f>T12/D4</f>
        <v>-3186.6092103328965</v>
      </c>
      <c r="X12" s="97">
        <f t="shared" si="0"/>
        <v>-0.29010299339794454</v>
      </c>
    </row>
    <row r="13" spans="1:24" x14ac:dyDescent="0.2">
      <c r="A13" s="98">
        <v>7</v>
      </c>
      <c r="B13" s="97">
        <f>C13*B4</f>
        <v>0.2904488010891827</v>
      </c>
      <c r="C13" s="97">
        <f>1/(1-D4*B4/(1-D4*B4/(1-D4*B4/(1-D4*B4/(1-D4*B4/(1-D4*B4))))))</f>
        <v>1.2903249649658857</v>
      </c>
      <c r="D13" s="128">
        <f>C13*D4*C12</f>
        <v>1.2897748203591406</v>
      </c>
      <c r="E13" s="1">
        <f>D13*D4*C11</f>
        <v>1.2878809358710424</v>
      </c>
      <c r="F13" s="1">
        <f>E13*D4*C10</f>
        <v>1.2813611983142552</v>
      </c>
      <c r="G13" s="1">
        <f>F13*D4*C9</f>
        <v>1.2589168633632526</v>
      </c>
      <c r="H13" s="1">
        <f>G13*D4*C8</f>
        <v>1.181651763808989</v>
      </c>
      <c r="I13" s="1">
        <f>H13*D4</f>
        <v>0.91566501828220359</v>
      </c>
      <c r="J13" s="1">
        <f>I13*D4</f>
        <v>0.70955119891081586</v>
      </c>
      <c r="K13" s="1"/>
      <c r="L13" s="1"/>
      <c r="M13" s="235"/>
      <c r="N13" s="97">
        <f>B13+J13</f>
        <v>0.99999999999999856</v>
      </c>
      <c r="R13" s="267">
        <f>B13-J13</f>
        <v>-0.41910239782163317</v>
      </c>
      <c r="S13" s="268">
        <f>IF(Rules!B23=Rules!D23,SUM(C13:I13)*B4*F4,SUM(C13:I13)*B4*F4*POWER(O2,A13-1))</f>
        <v>844.35802507935989</v>
      </c>
      <c r="T13" s="253">
        <f>IF(Rules!B23=Rules!D23,SUM(C13:I13)*D4*H4,SUM(C13:I13)*D4*H4*POWER(O2,A13-1))</f>
        <v>-2910.5457175380602</v>
      </c>
      <c r="U13" s="264">
        <f t="shared" si="1"/>
        <v>-7974.4995433289105</v>
      </c>
      <c r="V13" s="93">
        <f>S13/B4</f>
        <v>3751.0784518427336</v>
      </c>
      <c r="W13" s="9">
        <f>T13/D4</f>
        <v>-3756.0149313420502</v>
      </c>
      <c r="X13" s="97">
        <f t="shared" si="0"/>
        <v>-0.29010299339794465</v>
      </c>
    </row>
    <row r="14" spans="1:24" x14ac:dyDescent="0.2">
      <c r="A14" s="98">
        <v>8</v>
      </c>
      <c r="B14" s="97">
        <f>C14*B4</f>
        <v>0.29047432450739019</v>
      </c>
      <c r="C14" s="97">
        <f>1/(1-D4*B4/(1-D4*B4/(1-D4*B4/(1-D4*B4/(1-D4*B4/(1-D4*B4/(1-D4*B4)))))))</f>
        <v>1.2904383532931258</v>
      </c>
      <c r="D14" s="128">
        <f>C14*D4*C13</f>
        <v>1.2902785504101</v>
      </c>
      <c r="E14" s="1">
        <f>D14*D4*C12</f>
        <v>1.2897284255927244</v>
      </c>
      <c r="F14" s="1">
        <f>E14*D4*C11</f>
        <v>1.2878346092299509</v>
      </c>
      <c r="G14" s="1">
        <f>F14*D4*C10</f>
        <v>1.2813151061960404</v>
      </c>
      <c r="H14" s="1">
        <f>G14*D4*C9</f>
        <v>1.2588715785950193</v>
      </c>
      <c r="I14" s="1">
        <f>H14*D4*C8</f>
        <v>1.1816092583602069</v>
      </c>
      <c r="J14" s="1">
        <f>I14*D4</f>
        <v>0.91563208069963642</v>
      </c>
      <c r="K14" s="1">
        <f>J14*D4</f>
        <v>0.70952567549260814</v>
      </c>
      <c r="L14" s="1"/>
      <c r="M14" s="235"/>
      <c r="N14" s="97">
        <f>B14+K14</f>
        <v>0.99999999999999833</v>
      </c>
      <c r="R14" s="267">
        <f>B14-K14</f>
        <v>-0.41905135098521795</v>
      </c>
      <c r="S14" s="268">
        <f>IF(Rules!B23=Rules!D23,SUM(C14:J14)*B4*F4,SUM(C14:J14)*B4*F4*POWER(O2,A14-1))</f>
        <v>972.43091501484992</v>
      </c>
      <c r="T14" s="253">
        <f>IF(Rules!B23=Rules!D23,SUM(C14:J14)*D4*H4,SUM(C14:J14)*D4*H4*POWER(O2,A14-1))</f>
        <v>-3352.0195831999972</v>
      </c>
      <c r="U14" s="264">
        <f t="shared" si="1"/>
        <v>-10354.088211514058</v>
      </c>
      <c r="V14" s="93">
        <f>S14/B4</f>
        <v>4320.0449843241295</v>
      </c>
      <c r="W14" s="9">
        <f>T14/D4</f>
        <v>-4325.7302329199738</v>
      </c>
      <c r="X14" s="97">
        <f t="shared" si="0"/>
        <v>-0.29010299339794465</v>
      </c>
    </row>
    <row r="15" spans="1:24" x14ac:dyDescent="0.2">
      <c r="A15" s="98">
        <v>9</v>
      </c>
      <c r="B15" s="97">
        <f>C15*B4</f>
        <v>0.29048173832758545</v>
      </c>
      <c r="C15" s="97">
        <f>1/(1-D4*B4/(1-D4*B4/(1-D4*B4/(1-D4*B4/(1-D4*B4/(1-D4*B4/(1-D4*B4/(1-D4*B4))))))))</f>
        <v>1.2904712893467361</v>
      </c>
      <c r="D15" s="128">
        <f>C15*D4*C14</f>
        <v>1.2904248695274847</v>
      </c>
      <c r="E15" s="1">
        <f>D15*D4*C13</f>
        <v>1.290265068314236</v>
      </c>
      <c r="F15" s="1">
        <f>E15*D4*C12</f>
        <v>1.2897149492451041</v>
      </c>
      <c r="G15" s="1">
        <f>F15*D4*C11</f>
        <v>1.2878211526707815</v>
      </c>
      <c r="H15" s="1">
        <f>G15*D4*C10</f>
        <v>1.2813017177590333</v>
      </c>
      <c r="I15" s="1">
        <f>H15*D4*C9</f>
        <v>1.2588584246700023</v>
      </c>
      <c r="J15" s="1">
        <f>I15*D4*C8</f>
        <v>1.1815969117476945</v>
      </c>
      <c r="K15" s="1">
        <f>J15*D4</f>
        <v>0.91562251327755995</v>
      </c>
      <c r="L15" s="1">
        <f>K15*D4</f>
        <v>0.70951826167241261</v>
      </c>
      <c r="M15" s="235"/>
      <c r="N15" s="97">
        <f>B15+L15</f>
        <v>0.999999999999998</v>
      </c>
      <c r="R15" s="267">
        <f>B15-L15</f>
        <v>-0.41903652334482716</v>
      </c>
      <c r="S15" s="268">
        <f>IF(Rules!B23=Rules!D23,SUM(C15:K15)*B4*F4,SUM(C15:K15)*B4*F4*POWER(O2,A15-1))</f>
        <v>1100.527286220746</v>
      </c>
      <c r="T15" s="253">
        <f>IF(Rules!B23=Rules!D23,SUM(C15:K15)*D4*H4,SUM(C15:K15)*D4*H4*POWER(O2,A15-1))</f>
        <v>-3793.5743900136649</v>
      </c>
      <c r="U15" s="264">
        <f t="shared" si="1"/>
        <v>-13047.135315306976</v>
      </c>
      <c r="V15" s="93">
        <f>S15/B4</f>
        <v>4889.1158328478032</v>
      </c>
      <c r="W15" s="9">
        <f>T15/D4</f>
        <v>-4895.5499878217634</v>
      </c>
      <c r="X15" s="97">
        <f t="shared" si="0"/>
        <v>-0.2901029933979446</v>
      </c>
    </row>
    <row r="16" spans="1:24" ht="17" thickBot="1" x14ac:dyDescent="0.25">
      <c r="A16" s="99">
        <v>10</v>
      </c>
      <c r="B16" s="129">
        <f>C16*B4</f>
        <v>0.29048389190042673</v>
      </c>
      <c r="C16" s="129">
        <f>1/(1-D4*B4/(1-D4*B4/(1-D4*B4/(1-D4*B4/(1-D4*B4/(1-D4*B4/(1-D4*B4/(1-D4*B4/(1-D4*B4)))))))))</f>
        <v>1.2904808566398032</v>
      </c>
      <c r="D16" s="137">
        <f>C16*D4*C15</f>
        <v>1.2904673724300453</v>
      </c>
      <c r="E16" s="109">
        <f>D16*D4*C14</f>
        <v>1.2904209527516901</v>
      </c>
      <c r="F16" s="109">
        <f>E16*D4*C13</f>
        <v>1.2902611520234797</v>
      </c>
      <c r="G16" s="109">
        <f>F16*D4*C12</f>
        <v>1.2897110346241025</v>
      </c>
      <c r="H16" s="109">
        <f>G16*D4*C11</f>
        <v>1.2878172437979463</v>
      </c>
      <c r="I16" s="109">
        <f>H16*D4*C10</f>
        <v>1.2812978286743821</v>
      </c>
      <c r="J16" s="109">
        <f>I16*D4*C9</f>
        <v>1.2588546037065949</v>
      </c>
      <c r="K16" s="109">
        <f>J16*D4*C8</f>
        <v>1.1815933252931148</v>
      </c>
      <c r="L16" s="109">
        <f>K16*D4</f>
        <v>0.91561973412459885</v>
      </c>
      <c r="M16" s="237">
        <f>L16*D4</f>
        <v>0.70951610809957089</v>
      </c>
      <c r="N16" s="129">
        <f>B16+M16</f>
        <v>0.99999999999999756</v>
      </c>
      <c r="R16" s="269">
        <f>B16-M16</f>
        <v>-0.41903221619914416</v>
      </c>
      <c r="S16" s="270">
        <f>IF(Rules!B23=Rules!D23,SUM(C16:L16)*B4*F4,SUM(C16:L16)*B4*F4*POWER(O2,A16-1))</f>
        <v>1228.6314277074257</v>
      </c>
      <c r="T16" s="254">
        <f>IF(Rules!B23=Rules!D23,SUM(C16:L16)*D4*H4,SUM(C16:L16)*D4*H4*POWER(O2,A16-1))</f>
        <v>-4235.1559813864733</v>
      </c>
      <c r="U16" s="264">
        <f t="shared" si="1"/>
        <v>-16053.659868986024</v>
      </c>
      <c r="V16" s="94">
        <f>S16/B4</f>
        <v>5458.2212010088188</v>
      </c>
      <c r="W16" s="10">
        <f>T16/D4</f>
        <v>-5465.4043077892911</v>
      </c>
      <c r="X16" s="129">
        <f t="shared" si="0"/>
        <v>-0.2901029933979446</v>
      </c>
    </row>
    <row r="18" spans="1:7" x14ac:dyDescent="0.2">
      <c r="A18" s="436" t="s">
        <v>183</v>
      </c>
      <c r="B18" s="436"/>
      <c r="C18" s="436"/>
      <c r="D18" s="436"/>
      <c r="E18" s="436"/>
      <c r="F18" s="436"/>
    </row>
    <row r="19" spans="1:7" ht="17" thickBot="1" x14ac:dyDescent="0.25"/>
    <row r="20" spans="1:7" ht="17" thickBot="1" x14ac:dyDescent="0.25">
      <c r="A20" s="29" t="s">
        <v>130</v>
      </c>
      <c r="B20" s="19" t="s">
        <v>135</v>
      </c>
      <c r="C20" s="19" t="s">
        <v>134</v>
      </c>
      <c r="D20" s="19" t="s">
        <v>133</v>
      </c>
      <c r="E20" s="151" t="s">
        <v>146</v>
      </c>
      <c r="F20" s="152" t="s">
        <v>147</v>
      </c>
      <c r="G20" s="150" t="s">
        <v>46</v>
      </c>
    </row>
    <row r="21" spans="1:7" x14ac:dyDescent="0.2">
      <c r="A21" s="95">
        <v>1</v>
      </c>
      <c r="B21" s="107">
        <v>1</v>
      </c>
      <c r="C21" s="108">
        <f t="shared" ref="C21:C30" si="2">B21*$O$2</f>
        <v>5</v>
      </c>
      <c r="D21" s="57">
        <f>SUM($C$21:C21)</f>
        <v>5</v>
      </c>
      <c r="E21" s="57">
        <f t="shared" ref="E21:E30" si="3">D21/R7</f>
        <v>-9.0941302284695613</v>
      </c>
      <c r="F21" s="8">
        <f t="shared" ref="F21:F30" si="4">U7/E21</f>
        <v>26.711906997284906</v>
      </c>
      <c r="G21" s="256">
        <f>E21*U7</f>
        <v>2209.1603099828867</v>
      </c>
    </row>
    <row r="22" spans="1:7" x14ac:dyDescent="0.2">
      <c r="A22" s="97">
        <v>2</v>
      </c>
      <c r="B22" s="93">
        <f>C21</f>
        <v>5</v>
      </c>
      <c r="C22" s="1">
        <f t="shared" si="2"/>
        <v>25</v>
      </c>
      <c r="D22" s="9">
        <f>SUM($C$21:C22)</f>
        <v>30</v>
      </c>
      <c r="E22" s="9">
        <f t="shared" si="3"/>
        <v>-65.979449231902052</v>
      </c>
      <c r="F22" s="9">
        <f t="shared" si="4"/>
        <v>11.597255883728987</v>
      </c>
      <c r="G22" s="257">
        <f t="shared" ref="G22:G30" si="5">E22*U8</f>
        <v>50486.191635296185</v>
      </c>
    </row>
    <row r="23" spans="1:7" x14ac:dyDescent="0.2">
      <c r="A23" s="97">
        <v>3</v>
      </c>
      <c r="B23" s="93">
        <f t="shared" ref="B23:B30" si="6">C22</f>
        <v>25</v>
      </c>
      <c r="C23" s="1">
        <f t="shared" si="2"/>
        <v>125</v>
      </c>
      <c r="D23" s="9">
        <f>SUM($C$21:C23)</f>
        <v>155</v>
      </c>
      <c r="E23" s="9">
        <f t="shared" si="3"/>
        <v>-361.13134404239025</v>
      </c>
      <c r="F23" s="9">
        <f t="shared" si="4"/>
        <v>4.3925492069146364</v>
      </c>
      <c r="G23" s="257">
        <f t="shared" si="5"/>
        <v>572858.02816350677</v>
      </c>
    </row>
    <row r="24" spans="1:7" x14ac:dyDescent="0.2">
      <c r="A24" s="97">
        <v>4</v>
      </c>
      <c r="B24" s="93">
        <f t="shared" si="6"/>
        <v>125</v>
      </c>
      <c r="C24" s="1">
        <f t="shared" si="2"/>
        <v>625</v>
      </c>
      <c r="D24" s="9">
        <f>SUM($C$21:C24)</f>
        <v>780</v>
      </c>
      <c r="E24" s="9">
        <f t="shared" si="3"/>
        <v>-1848.4658980900881</v>
      </c>
      <c r="F24" s="9">
        <f t="shared" si="4"/>
        <v>1.4688594919344455</v>
      </c>
      <c r="G24" s="257">
        <f t="shared" si="5"/>
        <v>5018837.5614981502</v>
      </c>
    </row>
    <row r="25" spans="1:7" x14ac:dyDescent="0.2">
      <c r="A25" s="97">
        <v>5</v>
      </c>
      <c r="B25" s="93">
        <f t="shared" si="6"/>
        <v>625</v>
      </c>
      <c r="C25" s="1">
        <f t="shared" si="2"/>
        <v>3125</v>
      </c>
      <c r="D25" s="9">
        <f>SUM($C$21:C25)</f>
        <v>3905</v>
      </c>
      <c r="E25" s="9">
        <f t="shared" si="3"/>
        <v>-9300.1978797179781</v>
      </c>
      <c r="F25" s="9">
        <f t="shared" si="4"/>
        <v>0.44680284089540145</v>
      </c>
      <c r="G25" s="257">
        <f t="shared" si="5"/>
        <v>38645622.212433212</v>
      </c>
    </row>
    <row r="26" spans="1:7" x14ac:dyDescent="0.2">
      <c r="A26" s="97">
        <v>6</v>
      </c>
      <c r="B26" s="93">
        <f t="shared" si="6"/>
        <v>3125</v>
      </c>
      <c r="C26" s="1">
        <f t="shared" si="2"/>
        <v>15625</v>
      </c>
      <c r="D26" s="9">
        <f>SUM($C$21:C26)</f>
        <v>19530</v>
      </c>
      <c r="E26" s="9">
        <f t="shared" si="3"/>
        <v>-46580.056063660275</v>
      </c>
      <c r="F26" s="9">
        <f t="shared" si="4"/>
        <v>0.12684209402400476</v>
      </c>
      <c r="G26" s="257">
        <f t="shared" si="5"/>
        <v>275209497.25512278</v>
      </c>
    </row>
    <row r="27" spans="1:7" x14ac:dyDescent="0.2">
      <c r="A27" s="97">
        <v>7</v>
      </c>
      <c r="B27" s="93">
        <f t="shared" si="6"/>
        <v>15625</v>
      </c>
      <c r="C27" s="1">
        <f t="shared" si="2"/>
        <v>78125</v>
      </c>
      <c r="D27" s="9">
        <f>SUM($C$21:C27)</f>
        <v>97655</v>
      </c>
      <c r="E27" s="9">
        <f t="shared" si="3"/>
        <v>-233009.88137405322</v>
      </c>
      <c r="F27" s="9">
        <f t="shared" si="4"/>
        <v>3.4223868517092471E-2</v>
      </c>
      <c r="G27" s="257">
        <f t="shared" si="5"/>
        <v>1858137192.608511</v>
      </c>
    </row>
    <row r="28" spans="1:7" x14ac:dyDescent="0.2">
      <c r="A28" s="97">
        <v>8</v>
      </c>
      <c r="B28" s="93">
        <f t="shared" si="6"/>
        <v>78125</v>
      </c>
      <c r="C28" s="1">
        <f t="shared" si="2"/>
        <v>390625</v>
      </c>
      <c r="D28" s="9">
        <f>SUM($C$21:C28)</f>
        <v>488280</v>
      </c>
      <c r="E28" s="9">
        <f t="shared" si="3"/>
        <v>-1165203.2593428486</v>
      </c>
      <c r="F28" s="9">
        <f t="shared" si="4"/>
        <v>8.8860789982286494E-3</v>
      </c>
      <c r="G28" s="257">
        <f t="shared" si="5"/>
        <v>12064617331.579546</v>
      </c>
    </row>
    <row r="29" spans="1:7" x14ac:dyDescent="0.2">
      <c r="A29" s="97">
        <v>9</v>
      </c>
      <c r="B29" s="93">
        <f t="shared" si="6"/>
        <v>390625</v>
      </c>
      <c r="C29" s="1">
        <f t="shared" si="2"/>
        <v>1953125</v>
      </c>
      <c r="D29" s="9">
        <f>SUM($C$21:C29)</f>
        <v>2441405</v>
      </c>
      <c r="E29" s="9">
        <f t="shared" si="3"/>
        <v>-5826234.3828940084</v>
      </c>
      <c r="F29" s="9">
        <f t="shared" si="4"/>
        <v>2.2393770071478312E-3</v>
      </c>
      <c r="G29" s="257">
        <f t="shared" si="5"/>
        <v>76015668372.312164</v>
      </c>
    </row>
    <row r="30" spans="1:7" ht="17" thickBot="1" x14ac:dyDescent="0.25">
      <c r="A30" s="129">
        <v>10</v>
      </c>
      <c r="B30" s="94">
        <f t="shared" si="6"/>
        <v>1953125</v>
      </c>
      <c r="C30" s="109">
        <f t="shared" si="2"/>
        <v>9765625</v>
      </c>
      <c r="D30" s="10">
        <f>SUM($C$21:C30)</f>
        <v>12207030</v>
      </c>
      <c r="E30" s="10">
        <f t="shared" si="3"/>
        <v>-29131483.280031707</v>
      </c>
      <c r="F30" s="10">
        <f t="shared" si="4"/>
        <v>5.5107595156303176E-4</v>
      </c>
      <c r="G30" s="258">
        <f t="shared" si="5"/>
        <v>467666924056.68237</v>
      </c>
    </row>
    <row r="31" spans="1:7" ht="17" thickBot="1" x14ac:dyDescent="0.25"/>
    <row r="32" spans="1:7" ht="17" thickBot="1" x14ac:dyDescent="0.25">
      <c r="A32" s="115" t="s">
        <v>130</v>
      </c>
      <c r="B32" s="116" t="s">
        <v>135</v>
      </c>
      <c r="C32" s="116" t="s">
        <v>134</v>
      </c>
      <c r="D32" s="154" t="s">
        <v>133</v>
      </c>
      <c r="E32" s="363" t="s">
        <v>251</v>
      </c>
      <c r="F32" s="152" t="s">
        <v>252</v>
      </c>
      <c r="G32" s="260" t="s">
        <v>253</v>
      </c>
    </row>
    <row r="33" spans="1:7" x14ac:dyDescent="0.2">
      <c r="A33" s="95">
        <v>1</v>
      </c>
      <c r="B33" s="107">
        <v>1</v>
      </c>
      <c r="C33" s="108">
        <f t="shared" ref="C33:C42" si="7">B33*$O$2</f>
        <v>5</v>
      </c>
      <c r="D33" s="57">
        <f>SUM($C$33:C33)</f>
        <v>5</v>
      </c>
      <c r="E33" s="96">
        <f>D33/(B7-((1-B7)/-X7))</f>
        <v>-2.0441270960405777</v>
      </c>
      <c r="F33" s="8">
        <f t="shared" ref="F33:F42" si="8">U7/E33</f>
        <v>118.8387754140186</v>
      </c>
      <c r="G33" s="259">
        <f>(B7-((1-B7)/-X7))</f>
        <v>-2.4460318586280043</v>
      </c>
    </row>
    <row r="34" spans="1:7" x14ac:dyDescent="0.2">
      <c r="A34" s="97">
        <v>2</v>
      </c>
      <c r="B34" s="93">
        <f>C33</f>
        <v>5</v>
      </c>
      <c r="C34" s="1">
        <f t="shared" si="7"/>
        <v>25</v>
      </c>
      <c r="D34" s="9">
        <f>SUM($C$33:C34)</f>
        <v>30</v>
      </c>
      <c r="E34" s="96">
        <f>D34/(B8-((1-B8)/-X8))</f>
        <v>-13.425616968929601</v>
      </c>
      <c r="F34" s="9">
        <f t="shared" si="8"/>
        <v>56.994070185430033</v>
      </c>
      <c r="G34" s="259">
        <f t="shared" ref="G34:G42" si="9">(B8-((1-B8)/-X8))</f>
        <v>-2.2345341796528135</v>
      </c>
    </row>
    <row r="35" spans="1:7" x14ac:dyDescent="0.2">
      <c r="A35" s="97">
        <v>3</v>
      </c>
      <c r="B35" s="93">
        <f t="shared" ref="B35:B42" si="10">C34</f>
        <v>25</v>
      </c>
      <c r="C35" s="1">
        <f t="shared" si="7"/>
        <v>125</v>
      </c>
      <c r="D35" s="9">
        <f>SUM($C$33:C35)</f>
        <v>155</v>
      </c>
      <c r="E35" s="96">
        <f t="shared" ref="E35:E42" si="11">D35/(B9-((1-B9)/-X9))</f>
        <v>-71.170192532494085</v>
      </c>
      <c r="F35" s="9">
        <f t="shared" si="8"/>
        <v>22.2886456031599</v>
      </c>
      <c r="G35" s="259">
        <f t="shared" si="9"/>
        <v>-2.1778780481622535</v>
      </c>
    </row>
    <row r="36" spans="1:7" x14ac:dyDescent="0.2">
      <c r="A36" s="97">
        <v>4</v>
      </c>
      <c r="B36" s="93">
        <f t="shared" si="10"/>
        <v>125</v>
      </c>
      <c r="C36" s="1">
        <f t="shared" si="7"/>
        <v>625</v>
      </c>
      <c r="D36" s="9">
        <f>SUM($C$33:C36)</f>
        <v>780</v>
      </c>
      <c r="E36" s="96">
        <f t="shared" si="11"/>
        <v>-360.81203225353983</v>
      </c>
      <c r="F36" s="9">
        <f t="shared" si="8"/>
        <v>7.5250724399868396</v>
      </c>
      <c r="G36" s="259">
        <f t="shared" si="9"/>
        <v>-2.1617904345603973</v>
      </c>
    </row>
    <row r="37" spans="1:7" x14ac:dyDescent="0.2">
      <c r="A37" s="97">
        <v>5</v>
      </c>
      <c r="B37" s="93">
        <f t="shared" si="10"/>
        <v>625</v>
      </c>
      <c r="C37" s="1">
        <f t="shared" si="7"/>
        <v>3125</v>
      </c>
      <c r="D37" s="9">
        <f>SUM($C$33:C37)</f>
        <v>3905</v>
      </c>
      <c r="E37" s="96">
        <f t="shared" si="11"/>
        <v>-1810.2608259774161</v>
      </c>
      <c r="F37" s="9">
        <f t="shared" si="8"/>
        <v>2.2954453711408003</v>
      </c>
      <c r="G37" s="259">
        <f t="shared" si="9"/>
        <v>-2.1571477126184671</v>
      </c>
    </row>
    <row r="38" spans="1:7" x14ac:dyDescent="0.2">
      <c r="A38" s="97">
        <v>6</v>
      </c>
      <c r="B38" s="93">
        <f t="shared" si="10"/>
        <v>3125</v>
      </c>
      <c r="C38" s="1">
        <f t="shared" si="7"/>
        <v>15625</v>
      </c>
      <c r="D38" s="9">
        <f>SUM($C$33:C38)</f>
        <v>19530</v>
      </c>
      <c r="E38" s="96">
        <f t="shared" si="11"/>
        <v>-9059.2750996918166</v>
      </c>
      <c r="F38" s="9">
        <f t="shared" si="8"/>
        <v>0.65218373278798014</v>
      </c>
      <c r="G38" s="259">
        <f t="shared" si="9"/>
        <v>-2.1558016270710647</v>
      </c>
    </row>
    <row r="39" spans="1:7" x14ac:dyDescent="0.2">
      <c r="A39" s="97">
        <v>7</v>
      </c>
      <c r="B39" s="93">
        <f t="shared" si="10"/>
        <v>15625</v>
      </c>
      <c r="C39" s="1">
        <f t="shared" si="7"/>
        <v>78125</v>
      </c>
      <c r="D39" s="9">
        <f>SUM($C$33:C39)</f>
        <v>97655</v>
      </c>
      <c r="E39" s="96">
        <f t="shared" si="11"/>
        <v>-45306.908026513403</v>
      </c>
      <c r="F39" s="9">
        <f t="shared" si="8"/>
        <v>0.17601067675291962</v>
      </c>
      <c r="G39" s="259">
        <f t="shared" si="9"/>
        <v>-2.155410824831673</v>
      </c>
    </row>
    <row r="40" spans="1:7" x14ac:dyDescent="0.2">
      <c r="A40" s="97">
        <v>8</v>
      </c>
      <c r="B40" s="93">
        <f t="shared" si="10"/>
        <v>78125</v>
      </c>
      <c r="C40" s="1">
        <f t="shared" si="7"/>
        <v>390625</v>
      </c>
      <c r="D40" s="9">
        <f>SUM($C$33:C40)</f>
        <v>488280</v>
      </c>
      <c r="E40" s="96">
        <f>D40/(B14-((1-B14)/-X14))</f>
        <v>-226548.78993783926</v>
      </c>
      <c r="F40" s="9">
        <f t="shared" si="8"/>
        <v>4.570356881780311E-2</v>
      </c>
      <c r="G40" s="259">
        <f t="shared" si="9"/>
        <v>-2.1552973208728012</v>
      </c>
    </row>
    <row r="41" spans="1:7" x14ac:dyDescent="0.2">
      <c r="A41" s="97">
        <v>9</v>
      </c>
      <c r="B41" s="93">
        <f t="shared" si="10"/>
        <v>390625</v>
      </c>
      <c r="C41" s="1">
        <f t="shared" si="7"/>
        <v>1953125</v>
      </c>
      <c r="D41" s="9">
        <f>SUM($C$33:C41)</f>
        <v>2441405</v>
      </c>
      <c r="E41" s="96">
        <f t="shared" si="11"/>
        <v>-1132763.5974700633</v>
      </c>
      <c r="F41" s="9">
        <f t="shared" si="8"/>
        <v>1.1517968395565242E-2</v>
      </c>
      <c r="G41" s="259">
        <f t="shared" si="9"/>
        <v>-2.1552643512315215</v>
      </c>
    </row>
    <row r="42" spans="1:7" ht="17" thickBot="1" x14ac:dyDescent="0.25">
      <c r="A42" s="129">
        <v>10</v>
      </c>
      <c r="B42" s="94">
        <f t="shared" si="10"/>
        <v>1953125</v>
      </c>
      <c r="C42" s="109">
        <f t="shared" si="7"/>
        <v>9765625</v>
      </c>
      <c r="D42" s="10">
        <f>SUM($C$33:C42)</f>
        <v>12207030</v>
      </c>
      <c r="E42" s="364">
        <f t="shared" si="11"/>
        <v>-5663845.4748969087</v>
      </c>
      <c r="F42" s="10">
        <f t="shared" si="8"/>
        <v>2.8344099322869022E-3</v>
      </c>
      <c r="G42" s="259">
        <f t="shared" si="9"/>
        <v>-2.1552547741818802</v>
      </c>
    </row>
    <row r="43" spans="1:7" ht="17" thickBot="1" x14ac:dyDescent="0.25"/>
    <row r="44" spans="1:7" ht="17" thickBot="1" x14ac:dyDescent="0.25">
      <c r="A44" s="115" t="s">
        <v>130</v>
      </c>
      <c r="B44" s="116" t="s">
        <v>135</v>
      </c>
      <c r="C44" s="116" t="s">
        <v>134</v>
      </c>
      <c r="D44" s="154" t="s">
        <v>133</v>
      </c>
      <c r="E44" s="151" t="s">
        <v>146</v>
      </c>
      <c r="F44" s="152" t="s">
        <v>147</v>
      </c>
      <c r="G44" s="260" t="s">
        <v>46</v>
      </c>
    </row>
    <row r="45" spans="1:7" x14ac:dyDescent="0.2">
      <c r="A45" s="95">
        <v>1</v>
      </c>
      <c r="B45" s="107">
        <v>1</v>
      </c>
      <c r="C45" s="108">
        <f t="shared" ref="C45:C54" si="12">B45*$O$2</f>
        <v>5</v>
      </c>
      <c r="D45" s="57">
        <f>SUM(C45:C45)</f>
        <v>5</v>
      </c>
      <c r="E45" s="57">
        <f t="shared" ref="E45:E54" si="13">D45/R7</f>
        <v>-9.0941302284695613</v>
      </c>
      <c r="F45" s="8">
        <f t="shared" ref="F45:F54" si="14">U7/E45</f>
        <v>26.711906997284906</v>
      </c>
      <c r="G45" s="256">
        <f>E45*U7</f>
        <v>2209.1603099828867</v>
      </c>
    </row>
    <row r="46" spans="1:7" x14ac:dyDescent="0.2">
      <c r="A46" s="97">
        <v>2</v>
      </c>
      <c r="B46" s="93">
        <f t="shared" ref="B46:B54" si="15">B45*$O$2*2</f>
        <v>10</v>
      </c>
      <c r="C46" s="1">
        <f t="shared" si="12"/>
        <v>50</v>
      </c>
      <c r="D46" s="9">
        <f>SUM($C$45:C46)</f>
        <v>55</v>
      </c>
      <c r="E46" s="9">
        <f t="shared" si="13"/>
        <v>-120.96232359182042</v>
      </c>
      <c r="F46" s="9">
        <f t="shared" si="14"/>
        <v>6.3257759365794488</v>
      </c>
      <c r="G46" s="257">
        <f t="shared" ref="G46:G54" si="16">E46*U8</f>
        <v>92558.017998042997</v>
      </c>
    </row>
    <row r="47" spans="1:7" x14ac:dyDescent="0.2">
      <c r="A47" s="97">
        <v>3</v>
      </c>
      <c r="B47" s="93">
        <f t="shared" si="15"/>
        <v>100</v>
      </c>
      <c r="C47" s="1">
        <f t="shared" si="12"/>
        <v>500</v>
      </c>
      <c r="D47" s="9">
        <f>SUM($C$45:C47)</f>
        <v>555</v>
      </c>
      <c r="E47" s="9">
        <f t="shared" si="13"/>
        <v>-1293.0831996356553</v>
      </c>
      <c r="F47" s="9">
        <f t="shared" si="14"/>
        <v>1.2267479767058893</v>
      </c>
      <c r="G47" s="257">
        <f t="shared" si="16"/>
        <v>2051201.3266499755</v>
      </c>
    </row>
    <row r="48" spans="1:7" x14ac:dyDescent="0.2">
      <c r="A48" s="97">
        <v>4</v>
      </c>
      <c r="B48" s="93">
        <f t="shared" si="15"/>
        <v>1000</v>
      </c>
      <c r="C48" s="1">
        <f t="shared" si="12"/>
        <v>5000</v>
      </c>
      <c r="D48" s="9">
        <f>SUM($C$45:C48)</f>
        <v>5555</v>
      </c>
      <c r="E48" s="9">
        <f t="shared" si="13"/>
        <v>-13164.394953705692</v>
      </c>
      <c r="F48" s="9">
        <f t="shared" si="14"/>
        <v>0.20624849751734786</v>
      </c>
      <c r="G48" s="257">
        <f t="shared" si="16"/>
        <v>35743131.607849002</v>
      </c>
    </row>
    <row r="49" spans="1:7" x14ac:dyDescent="0.2">
      <c r="A49" s="97">
        <v>5</v>
      </c>
      <c r="B49" s="93">
        <f t="shared" si="15"/>
        <v>10000</v>
      </c>
      <c r="C49" s="1">
        <f t="shared" si="12"/>
        <v>50000</v>
      </c>
      <c r="D49" s="9">
        <f>SUM($C$45:C49)</f>
        <v>55555</v>
      </c>
      <c r="E49" s="9">
        <f t="shared" si="13"/>
        <v>-132310.497620418</v>
      </c>
      <c r="F49" s="9">
        <f t="shared" si="14"/>
        <v>3.1406085747395243E-2</v>
      </c>
      <c r="G49" s="257">
        <f t="shared" si="16"/>
        <v>549797065.81606328</v>
      </c>
    </row>
    <row r="50" spans="1:7" x14ac:dyDescent="0.2">
      <c r="A50" s="97">
        <v>6</v>
      </c>
      <c r="B50" s="93">
        <f t="shared" si="15"/>
        <v>100000</v>
      </c>
      <c r="C50" s="1">
        <f t="shared" si="12"/>
        <v>500000</v>
      </c>
      <c r="D50" s="9">
        <f>SUM($C$45:C50)</f>
        <v>555555</v>
      </c>
      <c r="E50" s="9">
        <f t="shared" si="13"/>
        <v>-1325027.2937248736</v>
      </c>
      <c r="F50" s="9">
        <f t="shared" si="14"/>
        <v>4.4590114323312963E-3</v>
      </c>
      <c r="G50" s="257">
        <f t="shared" si="16"/>
        <v>7828674462.2411528</v>
      </c>
    </row>
    <row r="51" spans="1:7" x14ac:dyDescent="0.2">
      <c r="A51" s="97">
        <v>7</v>
      </c>
      <c r="B51" s="93">
        <f t="shared" si="15"/>
        <v>1000000</v>
      </c>
      <c r="C51" s="1">
        <f t="shared" si="12"/>
        <v>5000000</v>
      </c>
      <c r="D51" s="9">
        <f>SUM($C$45:C51)</f>
        <v>5555555</v>
      </c>
      <c r="E51" s="9">
        <f t="shared" si="13"/>
        <v>-13255841.600706857</v>
      </c>
      <c r="F51" s="9">
        <f t="shared" si="14"/>
        <v>6.0158379856497959E-4</v>
      </c>
      <c r="G51" s="257">
        <f t="shared" si="16"/>
        <v>105708702791.27721</v>
      </c>
    </row>
    <row r="52" spans="1:7" x14ac:dyDescent="0.2">
      <c r="A52" s="97">
        <v>8</v>
      </c>
      <c r="B52" s="93">
        <f t="shared" si="15"/>
        <v>10000000</v>
      </c>
      <c r="C52" s="1">
        <f t="shared" si="12"/>
        <v>50000000</v>
      </c>
      <c r="D52" s="9">
        <f>SUM($C$45:C52)</f>
        <v>55555555</v>
      </c>
      <c r="E52" s="9">
        <f t="shared" si="13"/>
        <v>-132574575.57262409</v>
      </c>
      <c r="F52" s="9">
        <f t="shared" si="14"/>
        <v>7.8100104539592573E-5</v>
      </c>
      <c r="G52" s="257">
        <f t="shared" si="16"/>
        <v>1372688850082.9866</v>
      </c>
    </row>
    <row r="53" spans="1:7" x14ac:dyDescent="0.2">
      <c r="A53" s="97">
        <v>9</v>
      </c>
      <c r="B53" s="93">
        <f t="shared" si="15"/>
        <v>100000000</v>
      </c>
      <c r="C53" s="1">
        <f t="shared" si="12"/>
        <v>500000000</v>
      </c>
      <c r="D53" s="9">
        <f>SUM($C$45:C53)</f>
        <v>555555555</v>
      </c>
      <c r="E53" s="9">
        <f t="shared" si="13"/>
        <v>-1325792679.2763853</v>
      </c>
      <c r="F53" s="9">
        <f t="shared" si="14"/>
        <v>9.8410072096853577E-6</v>
      </c>
      <c r="G53" s="257">
        <f t="shared" si="16"/>
        <v>17297796486562.381</v>
      </c>
    </row>
    <row r="54" spans="1:7" ht="17" thickBot="1" x14ac:dyDescent="0.25">
      <c r="A54" s="129">
        <v>10</v>
      </c>
      <c r="B54" s="94">
        <f t="shared" si="15"/>
        <v>1000000000</v>
      </c>
      <c r="C54" s="109">
        <f t="shared" si="12"/>
        <v>5000000000</v>
      </c>
      <c r="D54" s="10">
        <f>SUM($C$45:C54)</f>
        <v>5555555555</v>
      </c>
      <c r="E54" s="10">
        <f t="shared" si="13"/>
        <v>-13258063080.18984</v>
      </c>
      <c r="F54" s="10">
        <f t="shared" si="14"/>
        <v>1.2108601212626115E-6</v>
      </c>
      <c r="G54" s="258">
        <f t="shared" si="16"/>
        <v>212840435210928.88</v>
      </c>
    </row>
  </sheetData>
  <mergeCells count="1">
    <mergeCell ref="A18:F18"/>
  </mergeCells>
  <conditionalFormatting sqref="F45:F54">
    <cfRule type="cellIs" dxfId="189" priority="37" operator="equal">
      <formula>MAX($F$45:$F$54)</formula>
    </cfRule>
  </conditionalFormatting>
  <conditionalFormatting sqref="F21:F30">
    <cfRule type="cellIs" dxfId="188" priority="36" operator="equal">
      <formula>MAX($F$21:$F$30)</formula>
    </cfRule>
  </conditionalFormatting>
  <conditionalFormatting sqref="E21:E30">
    <cfRule type="cellIs" dxfId="187" priority="32" stopIfTrue="1" operator="lessThan">
      <formula>0</formula>
    </cfRule>
    <cfRule type="cellIs" dxfId="186" priority="33" operator="equal">
      <formula>MIN($E$21:$E$30)</formula>
    </cfRule>
  </conditionalFormatting>
  <conditionalFormatting sqref="E45:E54">
    <cfRule type="cellIs" dxfId="185" priority="30" stopIfTrue="1" operator="lessThan">
      <formula>0</formula>
    </cfRule>
    <cfRule type="cellIs" dxfId="184" priority="31" operator="equal">
      <formula>MIN($E$45:$E$54)</formula>
    </cfRule>
  </conditionalFormatting>
  <conditionalFormatting sqref="R7:R16">
    <cfRule type="cellIs" dxfId="183" priority="26" operator="lessThanOrEqual">
      <formula>0</formula>
    </cfRule>
    <cfRule type="cellIs" dxfId="182" priority="27" operator="greaterThan">
      <formula>0</formula>
    </cfRule>
  </conditionalFormatting>
  <conditionalFormatting sqref="U7:U16">
    <cfRule type="cellIs" dxfId="181" priority="11" operator="lessThanOrEqual">
      <formula>0</formula>
    </cfRule>
    <cfRule type="cellIs" dxfId="180" priority="12" operator="greaterThan">
      <formula>0</formula>
    </cfRule>
  </conditionalFormatting>
  <conditionalFormatting sqref="S7:T16">
    <cfRule type="cellIs" dxfId="179" priority="5" operator="lessThanOrEqual">
      <formula>0</formula>
    </cfRule>
    <cfRule type="cellIs" dxfId="178" priority="6" operator="greaterThan">
      <formula>0</formula>
    </cfRule>
  </conditionalFormatting>
  <conditionalFormatting sqref="E33:E42">
    <cfRule type="cellIs" dxfId="177" priority="3" stopIfTrue="1" operator="lessThan">
      <formula>0</formula>
    </cfRule>
    <cfRule type="cellIs" dxfId="176" priority="4" operator="equal">
      <formula>MIN($E$33:$E$42)</formula>
    </cfRule>
  </conditionalFormatting>
  <conditionalFormatting sqref="F33:F42">
    <cfRule type="cellIs" dxfId="175" priority="1" operator="lessThanOrEqual">
      <formula>0</formula>
    </cfRule>
    <cfRule type="cellIs" dxfId="174" priority="2" operator="equal">
      <formula>MAX($F$33:$F$42)</formula>
    </cfRule>
  </conditionalFormatting>
  <pageMargins left="0.25" right="0.25" top="0.75" bottom="0.75" header="0.3" footer="0.3"/>
  <pageSetup paperSize="9" scale="69" orientation="portrait" r:id="rId1"/>
  <drawing r:id="rId2"/>
  <legacyDrawing r:id="rId3"/>
</worksheet>
</file>

<file path=xl/worksheets/sheet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1BDA1D-27D7-3943-9C9D-0867B9CE4F42}">
  <sheetPr>
    <pageSetUpPr fitToPage="1"/>
  </sheetPr>
  <dimension ref="A1:X54"/>
  <sheetViews>
    <sheetView zoomScale="90" zoomScaleNormal="90" workbookViewId="0">
      <selection activeCell="B34" sqref="B34:B42"/>
    </sheetView>
  </sheetViews>
  <sheetFormatPr baseColWidth="10" defaultColWidth="8.6640625" defaultRowHeight="16" x14ac:dyDescent="0.2"/>
  <cols>
    <col min="5" max="5" width="9.1640625" customWidth="1"/>
    <col min="14" max="14" width="5.6640625" bestFit="1" customWidth="1"/>
  </cols>
  <sheetData>
    <row r="1" spans="1:24" x14ac:dyDescent="0.2">
      <c r="C1" t="s">
        <v>93</v>
      </c>
      <c r="D1">
        <f>C2+E2</f>
        <v>1</v>
      </c>
    </row>
    <row r="2" spans="1:24" x14ac:dyDescent="0.2">
      <c r="A2" t="s">
        <v>39</v>
      </c>
      <c r="B2" s="133" t="s">
        <v>122</v>
      </c>
      <c r="C2" s="139">
        <f>Analysis!B58</f>
        <v>0.23644706002209237</v>
      </c>
      <c r="D2" s="133" t="s">
        <v>123</v>
      </c>
      <c r="E2" s="139">
        <f>Analysis!L58</f>
        <v>0.76355293997790774</v>
      </c>
      <c r="F2" s="133" t="s">
        <v>46</v>
      </c>
      <c r="G2" s="139">
        <f>Analysis!S58</f>
        <v>539.08981093702312</v>
      </c>
      <c r="H2" t="s">
        <v>150</v>
      </c>
      <c r="I2" s="153">
        <f>Analysis!T58</f>
        <v>-539.7992617880642</v>
      </c>
      <c r="J2" t="s">
        <v>47</v>
      </c>
      <c r="K2" s="153">
        <f>G2*C2+I2*E2</f>
        <v>-284.69911245225597</v>
      </c>
      <c r="L2" t="s">
        <v>46</v>
      </c>
      <c r="M2" s="160">
        <v>4</v>
      </c>
      <c r="N2" t="s">
        <v>150</v>
      </c>
      <c r="O2" s="160">
        <v>6</v>
      </c>
    </row>
    <row r="4" spans="1:24" x14ac:dyDescent="0.2">
      <c r="A4" t="s">
        <v>120</v>
      </c>
      <c r="B4">
        <f>$C$2</f>
        <v>0.23644706002209237</v>
      </c>
      <c r="C4" t="s">
        <v>121</v>
      </c>
      <c r="D4">
        <f>$E$2</f>
        <v>0.76355293997790774</v>
      </c>
      <c r="E4" t="s">
        <v>46</v>
      </c>
      <c r="F4">
        <f>G2</f>
        <v>539.08981093702312</v>
      </c>
      <c r="G4" t="s">
        <v>150</v>
      </c>
      <c r="H4">
        <f>I2</f>
        <v>-539.7992617880642</v>
      </c>
      <c r="I4" t="s">
        <v>47</v>
      </c>
      <c r="J4">
        <f>B4*F4+D4*H4</f>
        <v>-284.69911245225597</v>
      </c>
    </row>
    <row r="5" spans="1:24" ht="17" thickBot="1" x14ac:dyDescent="0.25"/>
    <row r="6" spans="1:24" ht="17" thickBot="1" x14ac:dyDescent="0.25">
      <c r="A6" s="102"/>
      <c r="B6" s="102">
        <v>1</v>
      </c>
      <c r="C6" s="138">
        <v>0</v>
      </c>
      <c r="D6" s="29">
        <v>-1</v>
      </c>
      <c r="E6" s="19">
        <v>-2</v>
      </c>
      <c r="F6" s="19">
        <v>-3</v>
      </c>
      <c r="G6" s="19">
        <v>-4</v>
      </c>
      <c r="H6" s="19">
        <v>-5</v>
      </c>
      <c r="I6" s="19">
        <v>-6</v>
      </c>
      <c r="J6" s="19">
        <v>-7</v>
      </c>
      <c r="K6" s="19">
        <v>-8</v>
      </c>
      <c r="L6" s="19">
        <v>-9</v>
      </c>
      <c r="M6" s="233">
        <v>-10</v>
      </c>
      <c r="N6" s="103" t="s">
        <v>131</v>
      </c>
      <c r="R6" s="166" t="s">
        <v>48</v>
      </c>
      <c r="S6" s="148" t="s">
        <v>127</v>
      </c>
      <c r="T6" s="149" t="s">
        <v>132</v>
      </c>
      <c r="U6" s="241" t="s">
        <v>47</v>
      </c>
      <c r="V6" s="159" t="s">
        <v>46</v>
      </c>
      <c r="W6" s="152" t="s">
        <v>196</v>
      </c>
      <c r="X6" s="260" t="s">
        <v>250</v>
      </c>
    </row>
    <row r="7" spans="1:24" x14ac:dyDescent="0.2">
      <c r="A7" s="100">
        <v>1</v>
      </c>
      <c r="B7" s="95">
        <f>C7*B4</f>
        <v>0.23644706002209237</v>
      </c>
      <c r="C7" s="95">
        <v>1</v>
      </c>
      <c r="D7" s="22">
        <f>C7*D4</f>
        <v>0.76355293997790774</v>
      </c>
      <c r="E7" s="2"/>
      <c r="F7" s="2"/>
      <c r="G7" s="2"/>
      <c r="H7" s="2"/>
      <c r="I7" s="2"/>
      <c r="J7" s="2"/>
      <c r="K7" s="2"/>
      <c r="L7" s="2"/>
      <c r="M7" s="234"/>
      <c r="N7" s="96">
        <f>B7+D7</f>
        <v>1</v>
      </c>
      <c r="R7" s="265">
        <f>B7-D7</f>
        <v>-0.52710587995581537</v>
      </c>
      <c r="S7" s="266">
        <f>IF(Rules!B23=Rules!D23,SUM(C7)*B4*F4,SUM(C7)*B4*F4*POWER(O2,A7-1))</f>
        <v>127.46620088392473</v>
      </c>
      <c r="T7" s="252">
        <f>IF(Rules!B23=Rules!D23,SUM(C7)*D4*H4,SUM(C7)*D4*H4*POWER(O2,A7-1))</f>
        <v>-412.1653133361807</v>
      </c>
      <c r="U7" s="263">
        <f>S7+T7</f>
        <v>-284.69911245225597</v>
      </c>
      <c r="V7" s="280">
        <f>S7/B4</f>
        <v>539.08981093702312</v>
      </c>
      <c r="W7" s="57">
        <f>T7/D4</f>
        <v>-539.7992617880642</v>
      </c>
      <c r="X7" s="96">
        <f>S7/T7</f>
        <v>-0.309259893444642</v>
      </c>
    </row>
    <row r="8" spans="1:24" x14ac:dyDescent="0.2">
      <c r="A8" s="98">
        <v>2</v>
      </c>
      <c r="B8" s="97">
        <f>C8*B4</f>
        <v>0.28854003382064686</v>
      </c>
      <c r="C8" s="97">
        <f>1/(1-B4*D4)</f>
        <v>1.2203155911250798</v>
      </c>
      <c r="D8" s="128">
        <f>C8*D4</f>
        <v>0.93177555730443307</v>
      </c>
      <c r="E8" s="1">
        <f>D8*D4</f>
        <v>0.71145996617935336</v>
      </c>
      <c r="F8" s="1"/>
      <c r="G8" s="1"/>
      <c r="H8" s="1"/>
      <c r="I8" s="1"/>
      <c r="J8" s="1"/>
      <c r="K8" s="1"/>
      <c r="L8" s="1"/>
      <c r="M8" s="235"/>
      <c r="N8" s="97">
        <f>B8+E8</f>
        <v>1.0000000000000002</v>
      </c>
      <c r="R8" s="267">
        <f>B8-E8</f>
        <v>-0.42291993235870651</v>
      </c>
      <c r="S8" s="268">
        <f>IF(Rules!B23=Rules!D23,SUM(C8:D8)*B4*F4,SUM(C8:D8)*B4*F4*POWER(O2,A8-1))</f>
        <v>274.31888264623251</v>
      </c>
      <c r="T8" s="253">
        <f>IF(Rules!B23=Rules!D23,SUM(C8:D8)*D4*H4,SUM(C8:D8)*D4*H4*POWER(O2,A8-1))</f>
        <v>-887.01732252047111</v>
      </c>
      <c r="U8" s="264">
        <f>S8+T8+U7</f>
        <v>-897.39755232649463</v>
      </c>
      <c r="V8" s="93">
        <f>S8/B4</f>
        <v>1160.1704103261068</v>
      </c>
      <c r="W8" s="9">
        <f>T8/D4</f>
        <v>-1161.6972132228784</v>
      </c>
      <c r="X8" s="97">
        <f t="shared" ref="X8:X16" si="0">S8/T8</f>
        <v>-0.30925989344464194</v>
      </c>
    </row>
    <row r="9" spans="1:24" x14ac:dyDescent="0.2">
      <c r="A9" s="98">
        <v>3</v>
      </c>
      <c r="B9" s="97">
        <f>C9*B4</f>
        <v>0.30325995663204813</v>
      </c>
      <c r="C9" s="97">
        <f>1/(1-D4*B4/(1-D4*B4))</f>
        <v>1.2825702150989449</v>
      </c>
      <c r="D9" s="128">
        <f>C9*D4*C8</f>
        <v>1.1950675769558861</v>
      </c>
      <c r="E9" s="1">
        <f>D9*(D4)</f>
        <v>0.9124973618569413</v>
      </c>
      <c r="F9" s="1">
        <f>E9*D4</f>
        <v>0.69674004336795226</v>
      </c>
      <c r="G9" s="1"/>
      <c r="H9" s="1"/>
      <c r="I9" s="1"/>
      <c r="J9" s="1"/>
      <c r="K9" s="1"/>
      <c r="L9" s="1"/>
      <c r="M9" s="235"/>
      <c r="N9" s="97">
        <f>B9+F9</f>
        <v>1.0000000000000004</v>
      </c>
      <c r="R9" s="267">
        <f>B9-F9</f>
        <v>-0.39348008673590412</v>
      </c>
      <c r="S9" s="268">
        <f>IF(Rules!B23=Rules!D23,SUM(C9:E9)*B4*F4,SUM(C9:E9)*B4*F4*POWER(O2,A9-1))</f>
        <v>432.12764855217307</v>
      </c>
      <c r="T9" s="253">
        <f>IF(Rules!B23=Rules!D23,SUM(C9:E9)*D4*H4,SUM(C9:E9)*D4*H4*POWER(O2,A9-1))</f>
        <v>-1397.2961179640467</v>
      </c>
      <c r="U9" s="264">
        <f t="shared" ref="U9:U16" si="1">S9+T9+U8</f>
        <v>-1862.5660217383684</v>
      </c>
      <c r="V9" s="93">
        <f>S9/B4</f>
        <v>1827.587319173253</v>
      </c>
      <c r="W9" s="9">
        <f>T9/D4</f>
        <v>-1829.9924534433401</v>
      </c>
      <c r="X9" s="97">
        <f t="shared" si="0"/>
        <v>-0.30925989344464205</v>
      </c>
    </row>
    <row r="10" spans="1:24" x14ac:dyDescent="0.2">
      <c r="A10" s="98">
        <v>4</v>
      </c>
      <c r="B10" s="97">
        <f>C10*B4</f>
        <v>0.30769550156929298</v>
      </c>
      <c r="C10" s="97">
        <f>1/(1-D4*B4/(1-D4*B4/(1-D4*B4)))</f>
        <v>1.3013293611709258</v>
      </c>
      <c r="D10" s="128">
        <f>C10*D4*C9</f>
        <v>1.2744051930388611</v>
      </c>
      <c r="E10" s="1">
        <f>D10*D4*C8</f>
        <v>1.1874596089754483</v>
      </c>
      <c r="F10" s="1">
        <f>E10*D4</f>
        <v>0.90668827553822029</v>
      </c>
      <c r="G10" s="1">
        <f>F10*D4</f>
        <v>0.6923044984307074</v>
      </c>
      <c r="H10" s="1"/>
      <c r="I10" s="1"/>
      <c r="J10" s="1"/>
      <c r="K10" s="1"/>
      <c r="L10" s="1"/>
      <c r="M10" s="235"/>
      <c r="N10" s="97">
        <f>B10+G10</f>
        <v>1.0000000000000004</v>
      </c>
      <c r="R10" s="267">
        <f>B10-G10</f>
        <v>-0.38460899686141442</v>
      </c>
      <c r="S10" s="268">
        <f>IF(Rules!B23=Rules!D23,SUM(C10:F10)*B4*F4,SUM(C10:F10)*B4*F4*POWER(O2,A10-1))</f>
        <v>595.25217303863644</v>
      </c>
      <c r="T10" s="253">
        <f>IF(Rules!B23=Rules!D23,SUM(C10:F10)*D4*H4,SUM(C10:F10)*D4*H4*POWER(O2,A10-1))</f>
        <v>-1924.7635585995808</v>
      </c>
      <c r="U10" s="264">
        <f t="shared" si="1"/>
        <v>-3192.0774072993127</v>
      </c>
      <c r="V10" s="93">
        <f>S10/B4</f>
        <v>2517.4860409895527</v>
      </c>
      <c r="W10" s="9">
        <f>T10/D4</f>
        <v>-2520.7990930599663</v>
      </c>
      <c r="X10" s="97">
        <f t="shared" si="0"/>
        <v>-0.30925989344464205</v>
      </c>
    </row>
    <row r="11" spans="1:24" x14ac:dyDescent="0.2">
      <c r="A11" s="98">
        <v>5</v>
      </c>
      <c r="B11" s="97">
        <f>C11*B4</f>
        <v>0.30905761354927686</v>
      </c>
      <c r="C11" s="97">
        <f>1/(1-D4*B4/(1-D4*B4/(1-D4*B4/(1-D4*B4))))</f>
        <v>1.3070901093902378</v>
      </c>
      <c r="D11" s="128">
        <f>C11*D4*C10</f>
        <v>1.2987689902405426</v>
      </c>
      <c r="E11" s="1">
        <f>D11*D4*C9</f>
        <v>1.2718977955212565</v>
      </c>
      <c r="F11" s="1">
        <f>E11*D4*C8</f>
        <v>1.1851232772560987</v>
      </c>
      <c r="G11" s="1">
        <f>F11*D4</f>
        <v>0.90490436258514717</v>
      </c>
      <c r="H11" s="1">
        <f>G11*D4</f>
        <v>0.6909423864507237</v>
      </c>
      <c r="I11" s="1"/>
      <c r="J11" s="1"/>
      <c r="K11" s="1"/>
      <c r="L11" s="1"/>
      <c r="M11" s="235"/>
      <c r="N11" s="97">
        <f>B11+H11</f>
        <v>1.0000000000000004</v>
      </c>
      <c r="R11" s="267">
        <f>B11-H11</f>
        <v>-0.38188477290144685</v>
      </c>
      <c r="S11" s="268">
        <f>IF(Rules!B23=Rules!D23,SUM(C11:G11)*B4*F4,SUM(C11:G11)*B4*F4*POWER(O2,A11-1))</f>
        <v>760.69082236943314</v>
      </c>
      <c r="T11" s="253">
        <f>IF(Rules!B23=Rules!D23,SUM(C11:G11)*D4*H4,SUM(C11:G11)*D4*H4*POWER(O2,A11-1))</f>
        <v>-2459.7137827883193</v>
      </c>
      <c r="U11" s="264">
        <f t="shared" si="1"/>
        <v>-4891.1003677181989</v>
      </c>
      <c r="V11" s="93">
        <f>S11/B4</f>
        <v>3217.1718366824193</v>
      </c>
      <c r="W11" s="9">
        <f>T11/D4</f>
        <v>-3221.4056864995996</v>
      </c>
      <c r="X11" s="97">
        <f t="shared" si="0"/>
        <v>-0.30925989344464205</v>
      </c>
    </row>
    <row r="12" spans="1:24" x14ac:dyDescent="0.2">
      <c r="A12" s="98">
        <v>6</v>
      </c>
      <c r="B12" s="97">
        <f>C12*B4</f>
        <v>0.30947832829795113</v>
      </c>
      <c r="C12" s="97">
        <f>1/(1-D4*B4/(1-D4*B4/(1-D4*B4/(1-D4*B4/(1-D4*B4)))))</f>
        <v>1.3088694283998925</v>
      </c>
      <c r="D12" s="128">
        <f>C12*D4*C11</f>
        <v>1.3062942223558769</v>
      </c>
      <c r="E12" s="1">
        <f>D12*D4*C10</f>
        <v>1.2979781699347837</v>
      </c>
      <c r="F12" s="1">
        <f>E12*D4*C9</f>
        <v>1.2711233370832229</v>
      </c>
      <c r="G12" s="1">
        <f>F12*D4*C8</f>
        <v>1.1844016558133907</v>
      </c>
      <c r="H12" s="1">
        <f>G12*D4</f>
        <v>0.90435336641101649</v>
      </c>
      <c r="I12" s="1">
        <f>H12*D4</f>
        <v>0.6905216717020497</v>
      </c>
      <c r="J12" s="1"/>
      <c r="K12" s="1"/>
      <c r="L12" s="1"/>
      <c r="M12" s="235"/>
      <c r="N12" s="97">
        <f>B12+I12</f>
        <v>1.0000000000000009</v>
      </c>
      <c r="R12" s="267">
        <f>B12-I12</f>
        <v>-0.38104334340409857</v>
      </c>
      <c r="S12" s="268">
        <f>IF(Rules!B23=Rules!D23,SUM(C12:H12)*B4*F4,SUM(C12:H12)*B4*F4*POWER(O2,A12-1))</f>
        <v>927.06425129648687</v>
      </c>
      <c r="T12" s="253">
        <f>IF(Rules!B23=Rules!D23,SUM(C12:H12)*D4*H4,SUM(C12:H12)*D4*H4*POWER(O2,A12-1))</f>
        <v>-2997.6866413893167</v>
      </c>
      <c r="U12" s="264">
        <f t="shared" si="1"/>
        <v>-6961.7227578110287</v>
      </c>
      <c r="V12" s="93">
        <f>S12/B4</f>
        <v>3920.8110737763745</v>
      </c>
      <c r="W12" s="9">
        <f>T12/D4</f>
        <v>-3925.9709241327132</v>
      </c>
      <c r="X12" s="97">
        <f t="shared" si="0"/>
        <v>-0.309259893444642</v>
      </c>
    </row>
    <row r="13" spans="1:24" x14ac:dyDescent="0.2">
      <c r="A13" s="98">
        <v>7</v>
      </c>
      <c r="B13" s="97">
        <f>C13*B4</f>
        <v>0.30960850584928529</v>
      </c>
      <c r="C13" s="97">
        <f>1/(1-D4*B4/(1-D4*B4/(1-D4*B4/(1-D4*B4/(1-D4*B4/(1-D4*B4))))))</f>
        <v>1.3094199852616357</v>
      </c>
      <c r="D13" s="128">
        <f>C13*D4*C12</f>
        <v>1.3086226795660942</v>
      </c>
      <c r="E13" s="1">
        <f>D13*D4*C11</f>
        <v>1.3060479590014353</v>
      </c>
      <c r="F13" s="1">
        <f>E13*D4*C10</f>
        <v>1.2977334743274316</v>
      </c>
      <c r="G13" s="1">
        <f>F13*D4*C9</f>
        <v>1.2708837041647409</v>
      </c>
      <c r="H13" s="1">
        <f>G13*D4*C8</f>
        <v>1.1841783717172238</v>
      </c>
      <c r="I13" s="1">
        <f>H13*D4</f>
        <v>0.90418287718293799</v>
      </c>
      <c r="J13" s="1">
        <f>I13*D4</f>
        <v>0.69039149415071577</v>
      </c>
      <c r="K13" s="1"/>
      <c r="L13" s="1"/>
      <c r="M13" s="235"/>
      <c r="N13" s="97">
        <f>B13+J13</f>
        <v>1.0000000000000011</v>
      </c>
      <c r="R13" s="267">
        <f>B13-J13</f>
        <v>-0.38078298830143048</v>
      </c>
      <c r="S13" s="268">
        <f>IF(Rules!B23=Rules!D23,SUM(C13:I13)*B4*F4,SUM(C13:I13)*B4*F4*POWER(O2,A13-1))</f>
        <v>1093.7962714818291</v>
      </c>
      <c r="T13" s="253">
        <f>IF(Rules!B23=Rules!D23,SUM(C13:I13)*D4*H4,SUM(C13:I13)*D4*H4*POWER(O2,A13-1))</f>
        <v>-3536.819014256112</v>
      </c>
      <c r="U13" s="264">
        <f t="shared" si="1"/>
        <v>-9404.7455005853117</v>
      </c>
      <c r="V13" s="93">
        <f>S13/B4</f>
        <v>4625.9668924605385</v>
      </c>
      <c r="W13" s="9">
        <f>T13/D4</f>
        <v>-4632.0547392017697</v>
      </c>
      <c r="X13" s="97">
        <f t="shared" si="0"/>
        <v>-0.30925989344464205</v>
      </c>
    </row>
    <row r="14" spans="1:24" x14ac:dyDescent="0.2">
      <c r="A14" s="98">
        <v>8</v>
      </c>
      <c r="B14" s="97">
        <f>C14*B4</f>
        <v>0.30964880757369134</v>
      </c>
      <c r="C14" s="97">
        <f>1/(1-D4*B4/(1-D4*B4/(1-D4*B4/(1-D4*B4/(1-D4*B4/(1-D4*B4/(1-D4*B4)))))))</f>
        <v>1.3095904323985226</v>
      </c>
      <c r="D14" s="128">
        <f>C14*D4*C13</f>
        <v>1.3093435476406268</v>
      </c>
      <c r="E14" s="1">
        <f>D14*D4*C12</f>
        <v>1.3085462884879449</v>
      </c>
      <c r="F14" s="1">
        <f>E14*D4*C11</f>
        <v>1.3059717182230499</v>
      </c>
      <c r="G14" s="1">
        <f>F14*D4*C10</f>
        <v>1.2976577189085452</v>
      </c>
      <c r="H14" s="1">
        <f>G14*D4*C9</f>
        <v>1.2708095161058912</v>
      </c>
      <c r="I14" s="1">
        <f>H14*D4*C8</f>
        <v>1.1841092450973436</v>
      </c>
      <c r="J14" s="1">
        <f>I14*D4</f>
        <v>0.90413009534909761</v>
      </c>
      <c r="K14" s="1">
        <f>J14*D4</f>
        <v>0.69035119242630949</v>
      </c>
      <c r="L14" s="1"/>
      <c r="M14" s="235"/>
      <c r="N14" s="97">
        <f>B14+K14</f>
        <v>1.0000000000000009</v>
      </c>
      <c r="R14" s="267">
        <f>B14-K14</f>
        <v>-0.38070238485261815</v>
      </c>
      <c r="S14" s="268">
        <f>IF(Rules!B23=Rules!D23,SUM(C14:J14)*B4*F4,SUM(C14:J14)*B4*F4*POWER(O2,A14-1))</f>
        <v>1260.6609380646582</v>
      </c>
      <c r="T14" s="253">
        <f>IF(Rules!B23=Rules!D23,SUM(C14:J14)*D4*H4,SUM(C14:J14)*D4*H4*POWER(O2,A14-1))</f>
        <v>-4076.3803027382164</v>
      </c>
      <c r="U14" s="264">
        <f t="shared" si="1"/>
        <v>-12220.464865258869</v>
      </c>
      <c r="V14" s="93">
        <f>S14/B4</f>
        <v>5331.6837094395196</v>
      </c>
      <c r="W14" s="9">
        <f>T14/D4</f>
        <v>-5338.7002908484128</v>
      </c>
      <c r="X14" s="97">
        <f t="shared" si="0"/>
        <v>-0.309259893444642</v>
      </c>
    </row>
    <row r="15" spans="1:24" x14ac:dyDescent="0.2">
      <c r="A15" s="98">
        <v>9</v>
      </c>
      <c r="B15" s="97">
        <f>C15*B4</f>
        <v>0.30966128672901294</v>
      </c>
      <c r="C15" s="97">
        <f>1/(1-D4*B4/(1-D4*B4/(1-D4*B4/(1-D4*B4/(1-D4*B4/(1-D4*B4/(1-D4*B4/(1-D4*B4))))))))</f>
        <v>1.3096432101971571</v>
      </c>
      <c r="D15" s="128">
        <f>C15*D4*C14</f>
        <v>1.3095667595453533</v>
      </c>
      <c r="E15" s="1">
        <f>D15*D4*C13</f>
        <v>1.3093198792502776</v>
      </c>
      <c r="F15" s="1">
        <f>E15*D4*C12</f>
        <v>1.3085226345092762</v>
      </c>
      <c r="G15" s="1">
        <f>F15*D4*C11</f>
        <v>1.3059481107836828</v>
      </c>
      <c r="H15" s="1">
        <f>G15*D4*C10</f>
        <v>1.2976342617574517</v>
      </c>
      <c r="I15" s="1">
        <f>H15*D4*C9</f>
        <v>1.2707865442771908</v>
      </c>
      <c r="J15" s="1">
        <f>I15*D4*C8</f>
        <v>1.1840878405088542</v>
      </c>
      <c r="K15" s="1">
        <f>J15*D4</f>
        <v>0.90411375181262754</v>
      </c>
      <c r="L15" s="1">
        <f>K15*D4</f>
        <v>0.69033871327098817</v>
      </c>
      <c r="M15" s="235"/>
      <c r="N15" s="97">
        <f>B15+L15</f>
        <v>1.0000000000000011</v>
      </c>
      <c r="R15" s="267">
        <f>B15-L15</f>
        <v>-0.38067742654197523</v>
      </c>
      <c r="S15" s="268">
        <f>IF(Rules!B23=Rules!D23,SUM(C15:K15)*B4*F4,SUM(C15:K15)*B4*F4*POWER(O2,A15-1))</f>
        <v>1427.5733942043109</v>
      </c>
      <c r="T15" s="253">
        <f>IF(Rules!B23=Rules!D23,SUM(C15:K15)*D4*H4,SUM(C15:K15)*D4*H4*POWER(O2,A15-1))</f>
        <v>-4616.0961200093307</v>
      </c>
      <c r="U15" s="264">
        <f t="shared" si="1"/>
        <v>-15408.987591063889</v>
      </c>
      <c r="V15" s="93">
        <f>S15/B4</f>
        <v>6037.602641669243</v>
      </c>
      <c r="W15" s="9">
        <f>T15/D4</f>
        <v>-6045.5482237327124</v>
      </c>
      <c r="X15" s="97">
        <f t="shared" si="0"/>
        <v>-0.309259893444642</v>
      </c>
    </row>
    <row r="16" spans="1:24" ht="17" thickBot="1" x14ac:dyDescent="0.25">
      <c r="A16" s="99">
        <v>10</v>
      </c>
      <c r="B16" s="129">
        <f>C16*B4</f>
        <v>0.30966515101867598</v>
      </c>
      <c r="C16" s="129">
        <f>1/(1-D4*B4/(1-D4*B4/(1-D4*B4/(1-D4*B4/(1-D4*B4/(1-D4*B4/(1-D4*B4/(1-D4*B4/(1-D4*B4)))))))))</f>
        <v>1.309659553346709</v>
      </c>
      <c r="D16" s="137">
        <f>C16*D4*C15</f>
        <v>1.3096358792440728</v>
      </c>
      <c r="E16" s="109">
        <f>D16*D4*C14</f>
        <v>1.3095594290202148</v>
      </c>
      <c r="F16" s="109">
        <f>E16*D4*C13</f>
        <v>1.3093125501070941</v>
      </c>
      <c r="G16" s="109">
        <f>F16*D4*C12</f>
        <v>1.3085153098288074</v>
      </c>
      <c r="H16" s="109">
        <f>G16*D4*C11</f>
        <v>1.3059408005145532</v>
      </c>
      <c r="I16" s="109">
        <f>H16*D4*C10</f>
        <v>1.2976269980265216</v>
      </c>
      <c r="J16" s="109">
        <f>I16*D4*C9</f>
        <v>1.2707794308309763</v>
      </c>
      <c r="K16" s="109">
        <f>J16*D4*C8</f>
        <v>1.1840812123735434</v>
      </c>
      <c r="L16" s="109">
        <f>K16*D4</f>
        <v>0.90410869088042434</v>
      </c>
      <c r="M16" s="237">
        <f>L16*D4</f>
        <v>0.69033484898132536</v>
      </c>
      <c r="N16" s="129">
        <f>B16+M16</f>
        <v>1.0000000000000013</v>
      </c>
      <c r="R16" s="269">
        <f>B16-M16</f>
        <v>-0.38066969796264938</v>
      </c>
      <c r="S16" s="270">
        <f>IF(Rules!B23=Rules!D23,SUM(C16:L16)*B4*F4,SUM(C16:L16)*B4*F4*POWER(O2,A16-1))</f>
        <v>1594.5027308331846</v>
      </c>
      <c r="T16" s="254">
        <f>IF(Rules!B23=Rules!D23,SUM(C16:L16)*D4*H4,SUM(C16:L16)*D4*H4*POWER(O2,A16-1))</f>
        <v>-5155.8665207863532</v>
      </c>
      <c r="U16" s="264">
        <f t="shared" si="1"/>
        <v>-18970.351381017059</v>
      </c>
      <c r="V16" s="94">
        <f>S16/B4</f>
        <v>6743.5929661557329</v>
      </c>
      <c r="W16" s="10">
        <f>T16/D4</f>
        <v>-6752.4676428271368</v>
      </c>
      <c r="X16" s="129">
        <f t="shared" si="0"/>
        <v>-0.309259893444642</v>
      </c>
    </row>
    <row r="18" spans="1:7" x14ac:dyDescent="0.2">
      <c r="A18" s="436" t="s">
        <v>183</v>
      </c>
      <c r="B18" s="436"/>
      <c r="C18" s="436"/>
      <c r="D18" s="436"/>
      <c r="E18" s="436"/>
      <c r="F18" s="436"/>
    </row>
    <row r="19" spans="1:7" ht="17" thickBot="1" x14ac:dyDescent="0.25"/>
    <row r="20" spans="1:7" ht="17" thickBot="1" x14ac:dyDescent="0.25">
      <c r="A20" s="29" t="s">
        <v>130</v>
      </c>
      <c r="B20" s="19" t="s">
        <v>135</v>
      </c>
      <c r="C20" s="19" t="s">
        <v>134</v>
      </c>
      <c r="D20" s="19" t="s">
        <v>133</v>
      </c>
      <c r="E20" s="151" t="s">
        <v>146</v>
      </c>
      <c r="F20" s="152" t="s">
        <v>147</v>
      </c>
      <c r="G20" s="150" t="s">
        <v>46</v>
      </c>
    </row>
    <row r="21" spans="1:7" x14ac:dyDescent="0.2">
      <c r="A21" s="95">
        <v>1</v>
      </c>
      <c r="B21" s="107">
        <v>1</v>
      </c>
      <c r="C21" s="108">
        <f t="shared" ref="C21:C30" si="2">B21*$O$2</f>
        <v>6</v>
      </c>
      <c r="D21" s="57">
        <f>SUM($C$21:C21)</f>
        <v>6</v>
      </c>
      <c r="E21" s="57">
        <f t="shared" ref="E21:E30" si="3">D21/R7</f>
        <v>-11.382912291744782</v>
      </c>
      <c r="F21" s="8">
        <f t="shared" ref="F21:F30" si="4">U7/E21</f>
        <v>25.011096031964335</v>
      </c>
      <c r="G21" s="256">
        <f>E21*U7</f>
        <v>3240.7050265816147</v>
      </c>
    </row>
    <row r="22" spans="1:7" x14ac:dyDescent="0.2">
      <c r="A22" s="97">
        <v>2</v>
      </c>
      <c r="B22" s="93">
        <f>C21</f>
        <v>6</v>
      </c>
      <c r="C22" s="1">
        <f t="shared" si="2"/>
        <v>36</v>
      </c>
      <c r="D22" s="9">
        <f>SUM($C$21:C22)</f>
        <v>42</v>
      </c>
      <c r="E22" s="9">
        <f t="shared" si="3"/>
        <v>-99.309577975570576</v>
      </c>
      <c r="F22" s="9">
        <f t="shared" si="4"/>
        <v>9.0363645744949981</v>
      </c>
      <c r="G22" s="257">
        <f t="shared" ref="G22:G30" si="5">E22*U8</f>
        <v>89120.17219785419</v>
      </c>
    </row>
    <row r="23" spans="1:7" x14ac:dyDescent="0.2">
      <c r="A23" s="97">
        <v>3</v>
      </c>
      <c r="B23" s="93">
        <f t="shared" ref="B23:B30" si="6">C22</f>
        <v>36</v>
      </c>
      <c r="C23" s="1">
        <f t="shared" si="2"/>
        <v>216</v>
      </c>
      <c r="D23" s="9">
        <f>SUM($C$21:C23)</f>
        <v>258</v>
      </c>
      <c r="E23" s="9">
        <f t="shared" si="3"/>
        <v>-655.68756513252572</v>
      </c>
      <c r="F23" s="9">
        <f t="shared" si="4"/>
        <v>2.8406303867634151</v>
      </c>
      <c r="G23" s="257">
        <f t="shared" si="5"/>
        <v>1221261.3796922057</v>
      </c>
    </row>
    <row r="24" spans="1:7" x14ac:dyDescent="0.2">
      <c r="A24" s="97">
        <v>4</v>
      </c>
      <c r="B24" s="93">
        <f t="shared" si="6"/>
        <v>216</v>
      </c>
      <c r="C24" s="1">
        <f t="shared" si="2"/>
        <v>1296</v>
      </c>
      <c r="D24" s="9">
        <f>SUM($C$21:C24)</f>
        <v>1554</v>
      </c>
      <c r="E24" s="9">
        <f t="shared" si="3"/>
        <v>-4040.4671047254533</v>
      </c>
      <c r="F24" s="9">
        <f t="shared" si="4"/>
        <v>0.79002682723640483</v>
      </c>
      <c r="G24" s="257">
        <f t="shared" si="5"/>
        <v>12897483.759930186</v>
      </c>
    </row>
    <row r="25" spans="1:7" x14ac:dyDescent="0.2">
      <c r="A25" s="97">
        <v>5</v>
      </c>
      <c r="B25" s="93">
        <f t="shared" si="6"/>
        <v>1296</v>
      </c>
      <c r="C25" s="1">
        <f t="shared" si="2"/>
        <v>7776</v>
      </c>
      <c r="D25" s="9">
        <f>SUM($C$21:C25)</f>
        <v>9330</v>
      </c>
      <c r="E25" s="9">
        <f t="shared" si="3"/>
        <v>-24431.45331277138</v>
      </c>
      <c r="F25" s="9">
        <f t="shared" si="4"/>
        <v>0.20019686529091613</v>
      </c>
      <c r="G25" s="257">
        <f t="shared" si="5"/>
        <v>119496690.2819861</v>
      </c>
    </row>
    <row r="26" spans="1:7" x14ac:dyDescent="0.2">
      <c r="A26" s="97">
        <v>6</v>
      </c>
      <c r="B26" s="93">
        <f t="shared" si="6"/>
        <v>7776</v>
      </c>
      <c r="C26" s="1">
        <f t="shared" si="2"/>
        <v>46656</v>
      </c>
      <c r="D26" s="9">
        <f>SUM($C$21:C26)</f>
        <v>55986</v>
      </c>
      <c r="E26" s="9">
        <f t="shared" si="3"/>
        <v>-146928.16701596737</v>
      </c>
      <c r="F26" s="9">
        <f t="shared" si="4"/>
        <v>4.7381811800963021E-2</v>
      </c>
      <c r="G26" s="257">
        <f t="shared" si="5"/>
        <v>1022873164.0785198</v>
      </c>
    </row>
    <row r="27" spans="1:7" x14ac:dyDescent="0.2">
      <c r="A27" s="97">
        <v>7</v>
      </c>
      <c r="B27" s="93">
        <f t="shared" si="6"/>
        <v>46656</v>
      </c>
      <c r="C27" s="1">
        <f t="shared" si="2"/>
        <v>279936</v>
      </c>
      <c r="D27" s="9">
        <f>SUM($C$21:C27)</f>
        <v>335922</v>
      </c>
      <c r="E27" s="9">
        <f t="shared" si="3"/>
        <v>-882187.51971682569</v>
      </c>
      <c r="F27" s="9">
        <f t="shared" si="4"/>
        <v>1.0660710212273408E-2</v>
      </c>
      <c r="G27" s="257">
        <f t="shared" si="5"/>
        <v>8296749106.729332</v>
      </c>
    </row>
    <row r="28" spans="1:7" x14ac:dyDescent="0.2">
      <c r="A28" s="97">
        <v>8</v>
      </c>
      <c r="B28" s="93">
        <f t="shared" si="6"/>
        <v>279936</v>
      </c>
      <c r="C28" s="1">
        <f t="shared" si="2"/>
        <v>1679616</v>
      </c>
      <c r="D28" s="9">
        <f>SUM($C$21:C28)</f>
        <v>2015538</v>
      </c>
      <c r="E28" s="9">
        <f t="shared" si="3"/>
        <v>-5294261.554942132</v>
      </c>
      <c r="F28" s="9">
        <f t="shared" si="4"/>
        <v>2.3082472859413616E-3</v>
      </c>
      <c r="G28" s="257">
        <f t="shared" si="5"/>
        <v>64698337319.66111</v>
      </c>
    </row>
    <row r="29" spans="1:7" x14ac:dyDescent="0.2">
      <c r="A29" s="97">
        <v>9</v>
      </c>
      <c r="B29" s="93">
        <f t="shared" si="6"/>
        <v>1679616</v>
      </c>
      <c r="C29" s="1">
        <f t="shared" si="2"/>
        <v>10077696</v>
      </c>
      <c r="D29" s="9">
        <f>SUM($C$21:C29)</f>
        <v>12093234</v>
      </c>
      <c r="E29" s="9">
        <f t="shared" si="3"/>
        <v>-31767667.733422972</v>
      </c>
      <c r="F29" s="9">
        <f t="shared" si="4"/>
        <v>4.8505252952050966E-4</v>
      </c>
      <c r="G29" s="257">
        <f t="shared" si="5"/>
        <v>489507597901.35529</v>
      </c>
    </row>
    <row r="30" spans="1:7" ht="17" thickBot="1" x14ac:dyDescent="0.25">
      <c r="A30" s="129">
        <v>10</v>
      </c>
      <c r="B30" s="94">
        <f t="shared" si="6"/>
        <v>10077696</v>
      </c>
      <c r="C30" s="109">
        <f t="shared" si="2"/>
        <v>60466176</v>
      </c>
      <c r="D30" s="10">
        <f>SUM($C$21:C30)</f>
        <v>72559410</v>
      </c>
      <c r="E30" s="10">
        <f t="shared" si="3"/>
        <v>-190609891.95709348</v>
      </c>
      <c r="F30" s="10">
        <f t="shared" si="4"/>
        <v>9.9524485252251797E-5</v>
      </c>
      <c r="G30" s="258">
        <f t="shared" si="5"/>
        <v>3615936627123.7607</v>
      </c>
    </row>
    <row r="31" spans="1:7" ht="17" thickBot="1" x14ac:dyDescent="0.25">
      <c r="A31" s="481" t="s">
        <v>249</v>
      </c>
      <c r="B31" s="481"/>
      <c r="C31" s="481"/>
      <c r="D31" s="481"/>
      <c r="E31" s="481"/>
      <c r="F31" s="481"/>
      <c r="G31" s="481"/>
    </row>
    <row r="32" spans="1:7" ht="17" thickBot="1" x14ac:dyDescent="0.25">
      <c r="A32" s="115" t="s">
        <v>130</v>
      </c>
      <c r="B32" s="116" t="s">
        <v>135</v>
      </c>
      <c r="C32" s="116" t="s">
        <v>134</v>
      </c>
      <c r="D32" s="154" t="s">
        <v>133</v>
      </c>
      <c r="E32" s="363" t="s">
        <v>251</v>
      </c>
      <c r="F32" s="152" t="s">
        <v>252</v>
      </c>
      <c r="G32" s="260" t="s">
        <v>253</v>
      </c>
    </row>
    <row r="33" spans="1:7" x14ac:dyDescent="0.2">
      <c r="A33" s="95">
        <v>1</v>
      </c>
      <c r="B33" s="107">
        <v>1</v>
      </c>
      <c r="C33" s="108">
        <f t="shared" ref="C33:C42" si="7">B33*$O$2</f>
        <v>6</v>
      </c>
      <c r="D33" s="57">
        <f>SUM($C$33:C33)</f>
        <v>6</v>
      </c>
      <c r="E33" s="96">
        <f>D33/(B7-((1-B7)/-X7))</f>
        <v>-2.687544160284999</v>
      </c>
      <c r="F33" s="8">
        <f t="shared" ref="F33:F42" si="8">U7/E33</f>
        <v>105.93281281080986</v>
      </c>
      <c r="G33" s="259">
        <f>(B7-((1-B7)/-X7))</f>
        <v>-2.2325214553362849</v>
      </c>
    </row>
    <row r="34" spans="1:7" x14ac:dyDescent="0.2">
      <c r="A34" s="97">
        <v>2</v>
      </c>
      <c r="B34" s="93">
        <f>C33</f>
        <v>6</v>
      </c>
      <c r="C34" s="1">
        <f t="shared" si="7"/>
        <v>36</v>
      </c>
      <c r="D34" s="9">
        <f>SUM($C$33:C34)</f>
        <v>42</v>
      </c>
      <c r="E34" s="96">
        <f>D34/(B8-((1-B8)/-X8))</f>
        <v>-20.874912508586316</v>
      </c>
      <c r="F34" s="9">
        <f t="shared" si="8"/>
        <v>42.989284479988839</v>
      </c>
      <c r="G34" s="259">
        <f t="shared" ref="G34:G42" si="9">(B8-((1-B8)/-X8))</f>
        <v>-2.0119844805445037</v>
      </c>
    </row>
    <row r="35" spans="1:7" x14ac:dyDescent="0.2">
      <c r="A35" s="97">
        <v>3</v>
      </c>
      <c r="B35" s="93">
        <f t="shared" ref="B35:B42" si="10">C34</f>
        <v>36</v>
      </c>
      <c r="C35" s="1">
        <f t="shared" si="7"/>
        <v>216</v>
      </c>
      <c r="D35" s="9">
        <f>SUM($C$33:C35)</f>
        <v>258</v>
      </c>
      <c r="E35" s="96">
        <f t="shared" ref="E35:E42" si="11">D35/(B9-((1-B9)/-X9))</f>
        <v>-132.33026987806156</v>
      </c>
      <c r="F35" s="9">
        <f t="shared" si="8"/>
        <v>14.075132042386583</v>
      </c>
      <c r="G35" s="259">
        <f t="shared" si="9"/>
        <v>-1.9496673001403184</v>
      </c>
    </row>
    <row r="36" spans="1:7" x14ac:dyDescent="0.2">
      <c r="A36" s="97">
        <v>4</v>
      </c>
      <c r="B36" s="93">
        <f t="shared" si="10"/>
        <v>216</v>
      </c>
      <c r="C36" s="1">
        <f t="shared" si="7"/>
        <v>1296</v>
      </c>
      <c r="D36" s="9">
        <f>SUM($C$33:C36)</f>
        <v>1554</v>
      </c>
      <c r="E36" s="96">
        <f t="shared" si="11"/>
        <v>-804.81050715726508</v>
      </c>
      <c r="F36" s="9">
        <f t="shared" si="8"/>
        <v>3.9662471835442381</v>
      </c>
      <c r="G36" s="259">
        <f t="shared" si="9"/>
        <v>-1.9308893039791521</v>
      </c>
    </row>
    <row r="37" spans="1:7" x14ac:dyDescent="0.2">
      <c r="A37" s="97">
        <v>5</v>
      </c>
      <c r="B37" s="93">
        <f t="shared" si="10"/>
        <v>1296</v>
      </c>
      <c r="C37" s="1">
        <f t="shared" si="7"/>
        <v>7776</v>
      </c>
      <c r="D37" s="9">
        <f>SUM($C$33:C37)</f>
        <v>9330</v>
      </c>
      <c r="E37" s="96">
        <f t="shared" si="11"/>
        <v>-4846.4441642507618</v>
      </c>
      <c r="F37" s="9">
        <f t="shared" si="8"/>
        <v>1.0092142201486274</v>
      </c>
      <c r="G37" s="259">
        <f t="shared" si="9"/>
        <v>-1.9251227670838906</v>
      </c>
    </row>
    <row r="38" spans="1:7" x14ac:dyDescent="0.2">
      <c r="A38" s="97">
        <v>6</v>
      </c>
      <c r="B38" s="93">
        <f t="shared" si="10"/>
        <v>7776</v>
      </c>
      <c r="C38" s="1">
        <f t="shared" si="7"/>
        <v>46656</v>
      </c>
      <c r="D38" s="9">
        <f>SUM($C$33:C38)</f>
        <v>55986</v>
      </c>
      <c r="E38" s="96">
        <f t="shared" si="11"/>
        <v>-29108.712799492438</v>
      </c>
      <c r="F38" s="9">
        <f t="shared" si="8"/>
        <v>0.23916285154087674</v>
      </c>
      <c r="G38" s="259">
        <f t="shared" si="9"/>
        <v>-1.9233416601292042</v>
      </c>
    </row>
    <row r="39" spans="1:7" x14ac:dyDescent="0.2">
      <c r="A39" s="97">
        <v>7</v>
      </c>
      <c r="B39" s="93">
        <f t="shared" si="10"/>
        <v>46656</v>
      </c>
      <c r="C39" s="1">
        <f t="shared" si="7"/>
        <v>279936</v>
      </c>
      <c r="D39" s="9">
        <f>SUM($C$33:C39)</f>
        <v>335922</v>
      </c>
      <c r="E39" s="96">
        <f t="shared" si="11"/>
        <v>-174705.45608451398</v>
      </c>
      <c r="F39" s="9">
        <f t="shared" si="8"/>
        <v>5.3832007948485333E-2</v>
      </c>
      <c r="G39" s="259">
        <f t="shared" si="9"/>
        <v>-1.9227905500415357</v>
      </c>
    </row>
    <row r="40" spans="1:7" x14ac:dyDescent="0.2">
      <c r="A40" s="97">
        <v>8</v>
      </c>
      <c r="B40" s="93">
        <f t="shared" si="10"/>
        <v>279936</v>
      </c>
      <c r="C40" s="1">
        <f t="shared" si="7"/>
        <v>1679616</v>
      </c>
      <c r="D40" s="9">
        <f>SUM($C$33:C40)</f>
        <v>2015538</v>
      </c>
      <c r="E40" s="96">
        <f>D40/(B14-((1-B14)/-X14))</f>
        <v>-1048328.8802118945</v>
      </c>
      <c r="F40" s="9">
        <f t="shared" si="8"/>
        <v>1.1657090724037667E-2</v>
      </c>
      <c r="G40" s="259">
        <f t="shared" si="9"/>
        <v>-1.9226199316311952</v>
      </c>
    </row>
    <row r="41" spans="1:7" x14ac:dyDescent="0.2">
      <c r="A41" s="97">
        <v>9</v>
      </c>
      <c r="B41" s="93">
        <f t="shared" si="10"/>
        <v>1679616</v>
      </c>
      <c r="C41" s="1">
        <f t="shared" si="7"/>
        <v>10077696</v>
      </c>
      <c r="D41" s="9">
        <f>SUM($C$33:C41)</f>
        <v>12093234</v>
      </c>
      <c r="E41" s="96">
        <f t="shared" si="11"/>
        <v>-6290149.2462732801</v>
      </c>
      <c r="F41" s="9">
        <f t="shared" si="8"/>
        <v>2.4497014280214797E-3</v>
      </c>
      <c r="G41" s="259">
        <f t="shared" si="9"/>
        <v>-1.9225671007988991</v>
      </c>
    </row>
    <row r="42" spans="1:7" ht="17" thickBot="1" x14ac:dyDescent="0.25">
      <c r="A42" s="129">
        <v>10</v>
      </c>
      <c r="B42" s="94">
        <f t="shared" si="10"/>
        <v>10077696</v>
      </c>
      <c r="C42" s="109">
        <f t="shared" si="7"/>
        <v>60466176</v>
      </c>
      <c r="D42" s="10">
        <f>SUM($C$33:C42)</f>
        <v>72559410</v>
      </c>
      <c r="E42" s="364">
        <f t="shared" si="11"/>
        <v>-37741219.74730964</v>
      </c>
      <c r="F42" s="10">
        <f t="shared" si="8"/>
        <v>5.0264277381679881E-4</v>
      </c>
      <c r="G42" s="259">
        <f t="shared" si="9"/>
        <v>-1.9225507412269671</v>
      </c>
    </row>
    <row r="43" spans="1:7" ht="17" thickBot="1" x14ac:dyDescent="0.25"/>
    <row r="44" spans="1:7" ht="17" thickBot="1" x14ac:dyDescent="0.25">
      <c r="A44" s="115" t="s">
        <v>130</v>
      </c>
      <c r="B44" s="116" t="s">
        <v>135</v>
      </c>
      <c r="C44" s="116" t="s">
        <v>134</v>
      </c>
      <c r="D44" s="154" t="s">
        <v>133</v>
      </c>
      <c r="E44" s="151" t="s">
        <v>146</v>
      </c>
      <c r="F44" s="152" t="s">
        <v>147</v>
      </c>
      <c r="G44" s="260" t="s">
        <v>46</v>
      </c>
    </row>
    <row r="45" spans="1:7" x14ac:dyDescent="0.2">
      <c r="A45" s="95">
        <v>1</v>
      </c>
      <c r="B45" s="107">
        <v>1</v>
      </c>
      <c r="C45" s="108">
        <f t="shared" ref="C45:C54" si="12">B45*$O$2</f>
        <v>6</v>
      </c>
      <c r="D45" s="57">
        <f>SUM(C45:C45)</f>
        <v>6</v>
      </c>
      <c r="E45" s="57">
        <f t="shared" ref="E45:E54" si="13">D45/R7</f>
        <v>-11.382912291744782</v>
      </c>
      <c r="F45" s="8">
        <f t="shared" ref="F45:F54" si="14">U7/E45</f>
        <v>25.011096031964335</v>
      </c>
      <c r="G45" s="256">
        <f>E45*U7</f>
        <v>3240.7050265816147</v>
      </c>
    </row>
    <row r="46" spans="1:7" x14ac:dyDescent="0.2">
      <c r="A46" s="97">
        <v>2</v>
      </c>
      <c r="B46" s="93">
        <f t="shared" ref="B46:B54" si="15">B45*$O$2*2</f>
        <v>12</v>
      </c>
      <c r="C46" s="1">
        <f t="shared" si="12"/>
        <v>72</v>
      </c>
      <c r="D46" s="9">
        <f>SUM($C$45:C46)</f>
        <v>78</v>
      </c>
      <c r="E46" s="9">
        <f t="shared" si="13"/>
        <v>-184.43207338320252</v>
      </c>
      <c r="F46" s="9">
        <f t="shared" si="14"/>
        <v>4.8657347708819216</v>
      </c>
      <c r="G46" s="257">
        <f t="shared" ref="G46:G54" si="16">E46*U8</f>
        <v>165508.89122458638</v>
      </c>
    </row>
    <row r="47" spans="1:7" x14ac:dyDescent="0.2">
      <c r="A47" s="97">
        <v>3</v>
      </c>
      <c r="B47" s="93">
        <f t="shared" si="15"/>
        <v>144</v>
      </c>
      <c r="C47" s="1">
        <f t="shared" si="12"/>
        <v>864</v>
      </c>
      <c r="D47" s="9">
        <f>SUM($C$45:C47)</f>
        <v>942</v>
      </c>
      <c r="E47" s="9">
        <f t="shared" si="13"/>
        <v>-2394.0220401350357</v>
      </c>
      <c r="F47" s="9">
        <f t="shared" si="14"/>
        <v>0.77800704860399261</v>
      </c>
      <c r="G47" s="257">
        <f t="shared" si="16"/>
        <v>4459024.1072482858</v>
      </c>
    </row>
    <row r="48" spans="1:7" x14ac:dyDescent="0.2">
      <c r="A48" s="97">
        <v>4</v>
      </c>
      <c r="B48" s="93">
        <f t="shared" si="15"/>
        <v>1728</v>
      </c>
      <c r="C48" s="1">
        <f t="shared" si="12"/>
        <v>10368</v>
      </c>
      <c r="D48" s="9">
        <f>SUM($C$45:C48)</f>
        <v>11310</v>
      </c>
      <c r="E48" s="9">
        <f t="shared" si="13"/>
        <v>-29406.488387673664</v>
      </c>
      <c r="F48" s="9">
        <f t="shared" si="14"/>
        <v>0.10855010517465723</v>
      </c>
      <c r="G48" s="257">
        <f t="shared" si="16"/>
        <v>93867787.210302696</v>
      </c>
    </row>
    <row r="49" spans="1:7" x14ac:dyDescent="0.2">
      <c r="A49" s="97">
        <v>5</v>
      </c>
      <c r="B49" s="93">
        <f t="shared" si="15"/>
        <v>20736</v>
      </c>
      <c r="C49" s="1">
        <f t="shared" si="12"/>
        <v>124416</v>
      </c>
      <c r="D49" s="9">
        <f>SUM($C$45:C49)</f>
        <v>135726</v>
      </c>
      <c r="E49" s="9">
        <f t="shared" si="13"/>
        <v>-355410.87163228384</v>
      </c>
      <c r="F49" s="9">
        <f t="shared" si="14"/>
        <v>1.3761819792554468E-2</v>
      </c>
      <c r="G49" s="257">
        <f t="shared" si="16"/>
        <v>1738350244.9317091</v>
      </c>
    </row>
    <row r="50" spans="1:7" x14ac:dyDescent="0.2">
      <c r="A50" s="97">
        <v>6</v>
      </c>
      <c r="B50" s="93">
        <f t="shared" si="15"/>
        <v>248832</v>
      </c>
      <c r="C50" s="1">
        <f t="shared" si="12"/>
        <v>1492992</v>
      </c>
      <c r="D50" s="9">
        <f>SUM($C$45:C50)</f>
        <v>1628718</v>
      </c>
      <c r="E50" s="9">
        <f t="shared" si="13"/>
        <v>-4274364.1325672902</v>
      </c>
      <c r="F50" s="9">
        <f t="shared" si="14"/>
        <v>1.6287154163512137E-3</v>
      </c>
      <c r="G50" s="257">
        <f t="shared" si="16"/>
        <v>29756938056.864902</v>
      </c>
    </row>
    <row r="51" spans="1:7" x14ac:dyDescent="0.2">
      <c r="A51" s="97">
        <v>7</v>
      </c>
      <c r="B51" s="93">
        <f t="shared" si="15"/>
        <v>2985984</v>
      </c>
      <c r="C51" s="1">
        <f t="shared" si="12"/>
        <v>17915904</v>
      </c>
      <c r="D51" s="9">
        <f>SUM($C$45:C51)</f>
        <v>19544622</v>
      </c>
      <c r="E51" s="9">
        <f t="shared" si="13"/>
        <v>-51327455.796235152</v>
      </c>
      <c r="F51" s="9">
        <f t="shared" si="14"/>
        <v>1.8323030734118613E-4</v>
      </c>
      <c r="G51" s="257">
        <f t="shared" si="16"/>
        <v>482721658956.13403</v>
      </c>
    </row>
    <row r="52" spans="1:7" x14ac:dyDescent="0.2">
      <c r="A52" s="97">
        <v>8</v>
      </c>
      <c r="B52" s="93">
        <f t="shared" si="15"/>
        <v>35831808</v>
      </c>
      <c r="C52" s="1">
        <f t="shared" si="12"/>
        <v>214990848</v>
      </c>
      <c r="D52" s="9">
        <f>SUM($C$45:C52)</f>
        <v>234535470</v>
      </c>
      <c r="E52" s="9">
        <f t="shared" si="13"/>
        <v>-616059891.74666202</v>
      </c>
      <c r="F52" s="9">
        <f t="shared" si="14"/>
        <v>1.9836488349551906E-5</v>
      </c>
      <c r="G52" s="257">
        <f t="shared" si="16"/>
        <v>7528538261985.2656</v>
      </c>
    </row>
    <row r="53" spans="1:7" x14ac:dyDescent="0.2">
      <c r="A53" s="97">
        <v>9</v>
      </c>
      <c r="B53" s="93">
        <f t="shared" si="15"/>
        <v>429981696</v>
      </c>
      <c r="C53" s="1">
        <f t="shared" si="12"/>
        <v>2579890176</v>
      </c>
      <c r="D53" s="9">
        <f>SUM($C$45:C53)</f>
        <v>2814425646</v>
      </c>
      <c r="E53" s="9">
        <f t="shared" si="13"/>
        <v>-7393203404.6932611</v>
      </c>
      <c r="F53" s="9">
        <f t="shared" si="14"/>
        <v>2.0842098813732282E-6</v>
      </c>
      <c r="G53" s="257">
        <f t="shared" si="16"/>
        <v>113921779521129.77</v>
      </c>
    </row>
    <row r="54" spans="1:7" ht="17" thickBot="1" x14ac:dyDescent="0.25">
      <c r="A54" s="129">
        <v>10</v>
      </c>
      <c r="B54" s="94">
        <f t="shared" si="15"/>
        <v>5159780352</v>
      </c>
      <c r="C54" s="109">
        <f t="shared" si="12"/>
        <v>30958682112</v>
      </c>
      <c r="D54" s="10">
        <f>SUM($C$45:C54)</f>
        <v>33773107758</v>
      </c>
      <c r="E54" s="10">
        <f t="shared" si="13"/>
        <v>-88720242085.866669</v>
      </c>
      <c r="F54" s="10">
        <f t="shared" si="14"/>
        <v>2.1382213275136089E-7</v>
      </c>
      <c r="G54" s="258">
        <f t="shared" si="16"/>
        <v>1683054166977788.5</v>
      </c>
    </row>
  </sheetData>
  <mergeCells count="2">
    <mergeCell ref="A18:F18"/>
    <mergeCell ref="A31:G31"/>
  </mergeCells>
  <conditionalFormatting sqref="F45:F54">
    <cfRule type="cellIs" dxfId="173" priority="37" operator="equal">
      <formula>MAX($F$45:$F$54)</formula>
    </cfRule>
  </conditionalFormatting>
  <conditionalFormatting sqref="F21:F30">
    <cfRule type="cellIs" dxfId="172" priority="36" operator="equal">
      <formula>MAX($F$21:$F$30)</formula>
    </cfRule>
  </conditionalFormatting>
  <conditionalFormatting sqref="E21:E30">
    <cfRule type="cellIs" dxfId="171" priority="32" stopIfTrue="1" operator="lessThan">
      <formula>0</formula>
    </cfRule>
    <cfRule type="cellIs" dxfId="170" priority="33" operator="equal">
      <formula>MIN($E$21:$E$30)</formula>
    </cfRule>
  </conditionalFormatting>
  <conditionalFormatting sqref="E45:E54">
    <cfRule type="cellIs" dxfId="169" priority="30" stopIfTrue="1" operator="lessThan">
      <formula>0</formula>
    </cfRule>
    <cfRule type="cellIs" dxfId="168" priority="31" operator="equal">
      <formula>MIN($E$45:$E$54)</formula>
    </cfRule>
  </conditionalFormatting>
  <conditionalFormatting sqref="R7:R16">
    <cfRule type="cellIs" dxfId="167" priority="26" operator="lessThanOrEqual">
      <formula>0</formula>
    </cfRule>
    <cfRule type="cellIs" dxfId="166" priority="27" operator="greaterThan">
      <formula>0</formula>
    </cfRule>
  </conditionalFormatting>
  <conditionalFormatting sqref="U7:U16">
    <cfRule type="cellIs" dxfId="165" priority="11" operator="lessThanOrEqual">
      <formula>0</formula>
    </cfRule>
    <cfRule type="cellIs" dxfId="164" priority="12" operator="greaterThan">
      <formula>0</formula>
    </cfRule>
  </conditionalFormatting>
  <conditionalFormatting sqref="S7:T16">
    <cfRule type="cellIs" dxfId="163" priority="5" operator="lessThanOrEqual">
      <formula>0</formula>
    </cfRule>
    <cfRule type="cellIs" dxfId="162" priority="6" operator="greaterThan">
      <formula>0</formula>
    </cfRule>
  </conditionalFormatting>
  <conditionalFormatting sqref="E33:E42">
    <cfRule type="cellIs" dxfId="161" priority="3" stopIfTrue="1" operator="lessThan">
      <formula>0</formula>
    </cfRule>
    <cfRule type="cellIs" dxfId="160" priority="4" operator="equal">
      <formula>MIN($E$33:$E$42)</formula>
    </cfRule>
  </conditionalFormatting>
  <conditionalFormatting sqref="F33:F42">
    <cfRule type="cellIs" dxfId="159" priority="1" operator="lessThanOrEqual">
      <formula>0</formula>
    </cfRule>
    <cfRule type="cellIs" dxfId="158" priority="2" operator="equal">
      <formula>MAX($F$33:$F$42)</formula>
    </cfRule>
  </conditionalFormatting>
  <pageMargins left="0.25" right="0.25" top="0.75" bottom="0.75" header="0.3" footer="0.3"/>
  <pageSetup paperSize="9" scale="69" orientation="portrait" r:id="rId1"/>
  <drawing r:id="rId2"/>
  <legacyDrawing r:id="rId3"/>
</worksheet>
</file>

<file path=xl/worksheets/sheet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CC166F-4FCC-BD4D-8A94-40AC9759472F}">
  <sheetPr>
    <pageSetUpPr fitToPage="1"/>
  </sheetPr>
  <dimension ref="A1:X54"/>
  <sheetViews>
    <sheetView zoomScale="90" zoomScaleNormal="90" workbookViewId="0">
      <selection activeCell="B34" sqref="B34:B42"/>
    </sheetView>
  </sheetViews>
  <sheetFormatPr baseColWidth="10" defaultColWidth="8.6640625" defaultRowHeight="16" x14ac:dyDescent="0.2"/>
  <cols>
    <col min="5" max="5" width="9.1640625" customWidth="1"/>
    <col min="14" max="14" width="5.6640625" bestFit="1" customWidth="1"/>
  </cols>
  <sheetData>
    <row r="1" spans="1:24" x14ac:dyDescent="0.2">
      <c r="C1" t="s">
        <v>93</v>
      </c>
      <c r="D1">
        <f>C2+E2</f>
        <v>1.0000000000000004</v>
      </c>
    </row>
    <row r="2" spans="1:24" x14ac:dyDescent="0.2">
      <c r="A2" t="s">
        <v>39</v>
      </c>
      <c r="B2" s="133" t="s">
        <v>122</v>
      </c>
      <c r="C2" s="139">
        <f>Analysis!B59</f>
        <v>0.24437800040267971</v>
      </c>
      <c r="D2" s="133" t="s">
        <v>123</v>
      </c>
      <c r="E2" s="139">
        <f>Analysis!M59</f>
        <v>0.75562199959732068</v>
      </c>
      <c r="F2" s="133" t="s">
        <v>46</v>
      </c>
      <c r="G2" s="139">
        <f>Analysis!S59</f>
        <v>639.3759561739987</v>
      </c>
      <c r="H2" t="s">
        <v>150</v>
      </c>
      <c r="I2" s="153">
        <f>Analysis!T59</f>
        <v>-640.21738520315125</v>
      </c>
      <c r="J2" t="s">
        <v>47</v>
      </c>
      <c r="K2" s="153">
        <f>G2*C2+I2*E2</f>
        <v>-327.51292310882008</v>
      </c>
      <c r="L2" t="s">
        <v>46</v>
      </c>
      <c r="M2" s="160">
        <v>4</v>
      </c>
      <c r="N2" t="s">
        <v>150</v>
      </c>
      <c r="O2" s="160">
        <v>7</v>
      </c>
    </row>
    <row r="4" spans="1:24" x14ac:dyDescent="0.2">
      <c r="A4" t="s">
        <v>120</v>
      </c>
      <c r="B4">
        <f>$C$2</f>
        <v>0.24437800040267971</v>
      </c>
      <c r="C4" t="s">
        <v>121</v>
      </c>
      <c r="D4">
        <f>$E$2</f>
        <v>0.75562199959732068</v>
      </c>
      <c r="E4" t="s">
        <v>46</v>
      </c>
      <c r="F4">
        <f>G2</f>
        <v>639.3759561739987</v>
      </c>
      <c r="G4" t="s">
        <v>150</v>
      </c>
      <c r="H4">
        <f>I2</f>
        <v>-640.21738520315125</v>
      </c>
      <c r="I4" t="s">
        <v>47</v>
      </c>
      <c r="J4">
        <f>B4*F4+D4*H4</f>
        <v>-327.51292310882008</v>
      </c>
    </row>
    <row r="5" spans="1:24" ht="17" thickBot="1" x14ac:dyDescent="0.25"/>
    <row r="6" spans="1:24" ht="17" thickBot="1" x14ac:dyDescent="0.25">
      <c r="A6" s="102"/>
      <c r="B6" s="102">
        <v>1</v>
      </c>
      <c r="C6" s="138">
        <v>0</v>
      </c>
      <c r="D6" s="29">
        <v>-1</v>
      </c>
      <c r="E6" s="19">
        <v>-2</v>
      </c>
      <c r="F6" s="19">
        <v>-3</v>
      </c>
      <c r="G6" s="19">
        <v>-4</v>
      </c>
      <c r="H6" s="19">
        <v>-5</v>
      </c>
      <c r="I6" s="19">
        <v>-6</v>
      </c>
      <c r="J6" s="19">
        <v>-7</v>
      </c>
      <c r="K6" s="19">
        <v>-8</v>
      </c>
      <c r="L6" s="19">
        <v>-9</v>
      </c>
      <c r="M6" s="233">
        <v>-10</v>
      </c>
      <c r="N6" s="103" t="s">
        <v>131</v>
      </c>
      <c r="R6" s="166" t="s">
        <v>48</v>
      </c>
      <c r="S6" s="148" t="s">
        <v>127</v>
      </c>
      <c r="T6" s="149" t="s">
        <v>132</v>
      </c>
      <c r="U6" s="241" t="s">
        <v>47</v>
      </c>
      <c r="V6" s="159" t="s">
        <v>46</v>
      </c>
      <c r="W6" s="152" t="s">
        <v>196</v>
      </c>
      <c r="X6" s="260" t="s">
        <v>250</v>
      </c>
    </row>
    <row r="7" spans="1:24" x14ac:dyDescent="0.2">
      <c r="A7" s="100">
        <v>1</v>
      </c>
      <c r="B7" s="95">
        <f>C7*B4</f>
        <v>0.24437800040267971</v>
      </c>
      <c r="C7" s="95">
        <v>1</v>
      </c>
      <c r="D7" s="22">
        <f>C7*D4</f>
        <v>0.75562199959732068</v>
      </c>
      <c r="E7" s="2"/>
      <c r="F7" s="2"/>
      <c r="G7" s="2"/>
      <c r="H7" s="2"/>
      <c r="I7" s="2"/>
      <c r="J7" s="2"/>
      <c r="K7" s="2"/>
      <c r="L7" s="2"/>
      <c r="M7" s="234"/>
      <c r="N7" s="96">
        <f>B7+D7</f>
        <v>1.0000000000000004</v>
      </c>
      <c r="R7" s="265">
        <f>B7-D7</f>
        <v>-0.51124399919464092</v>
      </c>
      <c r="S7" s="266">
        <f>IF(Rules!B23=Rules!D23,SUM(C7)*B4*F4,SUM(C7)*B4*F4*POWER(O2,A7-1))</f>
        <v>156.24941767535319</v>
      </c>
      <c r="T7" s="252">
        <f>IF(Rules!B23=Rules!D23,SUM(C7)*D4*H4,SUM(C7)*D4*H4*POWER(O2,A7-1))</f>
        <v>-483.76234078417326</v>
      </c>
      <c r="U7" s="263">
        <f>S7+T7</f>
        <v>-327.51292310882008</v>
      </c>
      <c r="V7" s="280">
        <f>S7/B4</f>
        <v>639.3759561739987</v>
      </c>
      <c r="W7" s="57">
        <f>T7/D4</f>
        <v>-640.21738520315125</v>
      </c>
      <c r="X7" s="96">
        <f>S7/T7</f>
        <v>-0.3229879726108375</v>
      </c>
    </row>
    <row r="8" spans="1:24" x14ac:dyDescent="0.2">
      <c r="A8" s="98">
        <v>2</v>
      </c>
      <c r="B8" s="97">
        <f>C8*B4</f>
        <v>0.29972431024833129</v>
      </c>
      <c r="C8" s="97">
        <f>1/(1-B4*D4)</f>
        <v>1.2264782826377718</v>
      </c>
      <c r="D8" s="128">
        <f>C8*D4</f>
        <v>0.92675397238944102</v>
      </c>
      <c r="E8" s="1">
        <f>D8*D4</f>
        <v>0.70027568975166954</v>
      </c>
      <c r="F8" s="1"/>
      <c r="G8" s="1"/>
      <c r="H8" s="1"/>
      <c r="I8" s="1"/>
      <c r="J8" s="1"/>
      <c r="K8" s="1"/>
      <c r="L8" s="1"/>
      <c r="M8" s="235"/>
      <c r="N8" s="97">
        <f>B8+E8</f>
        <v>1.0000000000000009</v>
      </c>
      <c r="R8" s="267">
        <f>B8-E8</f>
        <v>-0.40055137950333825</v>
      </c>
      <c r="S8" s="268">
        <f>IF(Rules!B23=Rules!D23,SUM(C8:D8)*B4*F4,SUM(C8:D8)*B4*F4*POWER(O2,A8-1))</f>
        <v>336.44128596778955</v>
      </c>
      <c r="T8" s="253">
        <f>IF(Rules!B23=Rules!D23,SUM(C8:D8)*D4*H4,SUM(C8:D8)*D4*H4*POWER(O2,A8-1))</f>
        <v>-1041.6526759439485</v>
      </c>
      <c r="U8" s="264">
        <f>S8+T8+U7</f>
        <v>-1032.724313084979</v>
      </c>
      <c r="V8" s="93">
        <f>S8/B4</f>
        <v>1376.7249319227196</v>
      </c>
      <c r="W8" s="9">
        <f>T8/D4</f>
        <v>-1378.5367240486073</v>
      </c>
      <c r="X8" s="97">
        <f t="shared" ref="X8:X16" si="0">S8/T8</f>
        <v>-0.32298797261083745</v>
      </c>
    </row>
    <row r="9" spans="1:24" x14ac:dyDescent="0.2">
      <c r="A9" s="98">
        <v>3</v>
      </c>
      <c r="B9" s="97">
        <f>C9*B4</f>
        <v>0.31592907466907133</v>
      </c>
      <c r="C9" s="97">
        <f>1/(1-D4*B4/(1-D4*B4))</f>
        <v>1.2927885249428821</v>
      </c>
      <c r="D9" s="128">
        <f>C9*D4*C8</f>
        <v>1.198096900950302</v>
      </c>
      <c r="E9" s="1">
        <f>D9*(D4)</f>
        <v>0.9053083760074202</v>
      </c>
      <c r="F9" s="1">
        <f>E9*D4</f>
        <v>0.68407092533092995</v>
      </c>
      <c r="G9" s="1"/>
      <c r="H9" s="1"/>
      <c r="I9" s="1"/>
      <c r="J9" s="1"/>
      <c r="K9" s="1"/>
      <c r="L9" s="1"/>
      <c r="M9" s="235"/>
      <c r="N9" s="97">
        <f>B9+F9</f>
        <v>1.0000000000000013</v>
      </c>
      <c r="R9" s="267">
        <f>B9-F9</f>
        <v>-0.36814185066185862</v>
      </c>
      <c r="S9" s="268">
        <f>IF(Rules!B23=Rules!D23,SUM(C9:E9)*B4*F4,SUM(C9:E9)*B4*F4*POWER(O2,A9-1))</f>
        <v>530.65330385961317</v>
      </c>
      <c r="T9" s="253">
        <f>IF(Rules!B23=Rules!D23,SUM(C9:E9)*D4*H4,SUM(C9:E9)*D4*H4*POWER(O2,A9-1))</f>
        <v>-1642.9506633641372</v>
      </c>
      <c r="U9" s="264">
        <f t="shared" ref="U9:U16" si="1">S9+T9+U8</f>
        <v>-2145.0216725895034</v>
      </c>
      <c r="V9" s="93">
        <f>S9/B4</f>
        <v>2171.4446594424066</v>
      </c>
      <c r="W9" s="9">
        <f>T9/D4</f>
        <v>-2174.3023154959542</v>
      </c>
      <c r="X9" s="97">
        <f t="shared" si="0"/>
        <v>-0.32298797261083745</v>
      </c>
    </row>
    <row r="10" spans="1:24" x14ac:dyDescent="0.2">
      <c r="A10" s="98">
        <v>4</v>
      </c>
      <c r="B10" s="97">
        <f>C10*B4</f>
        <v>0.32101060098195378</v>
      </c>
      <c r="C10" s="97">
        <f>1/(1-D4*B4/(1-D4*B4/(1-D4*B4)))</f>
        <v>1.3135822392072971</v>
      </c>
      <c r="D10" s="128">
        <f>C10*D4*C9</f>
        <v>1.2831852240814823</v>
      </c>
      <c r="E10" s="1">
        <f>D10*D4*C8</f>
        <v>1.1891970037289485</v>
      </c>
      <c r="F10" s="1">
        <f>E10*D4</f>
        <v>0.89858341787281049</v>
      </c>
      <c r="G10" s="1">
        <f>F10*D4</f>
        <v>0.67898939901804789</v>
      </c>
      <c r="H10" s="1"/>
      <c r="I10" s="1"/>
      <c r="J10" s="1"/>
      <c r="K10" s="1"/>
      <c r="L10" s="1"/>
      <c r="M10" s="235"/>
      <c r="N10" s="97">
        <f>B10+G10</f>
        <v>1.0000000000000018</v>
      </c>
      <c r="R10" s="267">
        <f>B10-G10</f>
        <v>-0.35797879803609411</v>
      </c>
      <c r="S10" s="268">
        <f>IF(Rules!B23=Rules!D23,SUM(C10:F10)*B4*F4,SUM(C10:F10)*B4*F4*POWER(O2,A10-1))</f>
        <v>731.95787908645411</v>
      </c>
      <c r="T10" s="253">
        <f>IF(Rules!B23=Rules!D23,SUM(C10:F10)*D4*H4,SUM(C10:F10)*D4*H4*POWER(O2,A10-1))</f>
        <v>-2266.2078503101948</v>
      </c>
      <c r="U10" s="264">
        <f t="shared" si="1"/>
        <v>-3679.2716438132438</v>
      </c>
      <c r="V10" s="93">
        <f>S10/B4</f>
        <v>2995.1872831447713</v>
      </c>
      <c r="W10" s="9">
        <f>T10/D4</f>
        <v>-2999.1289977235733</v>
      </c>
      <c r="X10" s="97">
        <f t="shared" si="0"/>
        <v>-0.3229879726108375</v>
      </c>
    </row>
    <row r="11" spans="1:24" x14ac:dyDescent="0.2">
      <c r="A11" s="98">
        <v>5</v>
      </c>
      <c r="B11" s="97">
        <f>C11*B4</f>
        <v>0.3226379152904883</v>
      </c>
      <c r="C11" s="97">
        <f>1/(1-D4*B4/(1-D4*B4/(1-D4*B4/(1-D4*B4))))</f>
        <v>1.3202412441334896</v>
      </c>
      <c r="D11" s="128">
        <f>C11*D4*C10</f>
        <v>1.310434014542244</v>
      </c>
      <c r="E11" s="1">
        <f>D11*D4*C9</f>
        <v>1.28010985106584</v>
      </c>
      <c r="F11" s="1">
        <f>E11*D4*C8</f>
        <v>1.1863468895701228</v>
      </c>
      <c r="G11" s="1">
        <f>F11*D4</f>
        <v>0.89642980891303792</v>
      </c>
      <c r="H11" s="1">
        <f>G11*D4</f>
        <v>0.67736208470951376</v>
      </c>
      <c r="I11" s="1"/>
      <c r="J11" s="1"/>
      <c r="K11" s="1"/>
      <c r="L11" s="1"/>
      <c r="M11" s="235"/>
      <c r="N11" s="97">
        <f>B11+H11</f>
        <v>1.000000000000002</v>
      </c>
      <c r="R11" s="267">
        <f>B11-H11</f>
        <v>-0.35472416941902546</v>
      </c>
      <c r="S11" s="268">
        <f>IF(Rules!B23=Rules!D23,SUM(C11:G11)*B4*F4,SUM(C11:G11)*B4*F4*POWER(O2,A11-1))</f>
        <v>936.4905423363515</v>
      </c>
      <c r="T11" s="253">
        <f>IF(Rules!B23=Rules!D23,SUM(C11:G11)*D4*H4,SUM(C11:G11)*D4*H4*POWER(O2,A11-1))</f>
        <v>-2899.4594899814197</v>
      </c>
      <c r="U11" s="264">
        <f t="shared" si="1"/>
        <v>-5642.2405914583123</v>
      </c>
      <c r="V11" s="93">
        <f>S11/B4</f>
        <v>3832.1393120216499</v>
      </c>
      <c r="W11" s="9">
        <f>T11/D4</f>
        <v>-3837.1824689151108</v>
      </c>
      <c r="X11" s="97">
        <f t="shared" si="0"/>
        <v>-0.32298797261083745</v>
      </c>
    </row>
    <row r="12" spans="1:24" x14ac:dyDescent="0.2">
      <c r="A12" s="98">
        <v>6</v>
      </c>
      <c r="B12" s="97">
        <f>C12*B4</f>
        <v>0.32316254194069777</v>
      </c>
      <c r="C12" s="97">
        <f>1/(1-D4*B4/(1-D4*B4/(1-D4*B4/(1-D4*B4/(1-D4*B4)))))</f>
        <v>1.3223880275974063</v>
      </c>
      <c r="D12" s="128">
        <f>C12*D4*C11</f>
        <v>1.3192186983533039</v>
      </c>
      <c r="E12" s="1">
        <f>D12*D4*C10</f>
        <v>1.3094190646020445</v>
      </c>
      <c r="F12" s="1">
        <f>E12*D4*C9</f>
        <v>1.2791183876252012</v>
      </c>
      <c r="G12" s="1">
        <f>F12*D4*C8</f>
        <v>1.185428046888032</v>
      </c>
      <c r="H12" s="1">
        <f>G12*D4</f>
        <v>0.89573551116828121</v>
      </c>
      <c r="I12" s="1">
        <f>H12*D4</f>
        <v>0.67683745805930484</v>
      </c>
      <c r="J12" s="1"/>
      <c r="K12" s="1"/>
      <c r="L12" s="1"/>
      <c r="M12" s="235"/>
      <c r="N12" s="97">
        <f>B12+I12</f>
        <v>1.0000000000000027</v>
      </c>
      <c r="R12" s="267">
        <f>B12-I12</f>
        <v>-0.35367491611860707</v>
      </c>
      <c r="S12" s="268">
        <f>IF(Rules!B23=Rules!D23,SUM(C12:H12)*B4*F4,SUM(C12:H12)*B4*F4*POWER(O2,A12-1))</f>
        <v>1142.3875762319092</v>
      </c>
      <c r="T12" s="253">
        <f>IF(Rules!B23=Rules!D23,SUM(C12:H12)*D4*H4,SUM(C12:H12)*D4*H4*POWER(O2,A12-1))</f>
        <v>-3536.9353446741243</v>
      </c>
      <c r="U12" s="264">
        <f t="shared" si="1"/>
        <v>-8036.7883599005272</v>
      </c>
      <c r="V12" s="93">
        <f>S12/B4</f>
        <v>4674.6743747371393</v>
      </c>
      <c r="W12" s="9">
        <f>T12/D4</f>
        <v>-4680.8263213074742</v>
      </c>
      <c r="X12" s="97">
        <f t="shared" si="0"/>
        <v>-0.3229879726108375</v>
      </c>
    </row>
    <row r="13" spans="1:24" x14ac:dyDescent="0.2">
      <c r="A13" s="98">
        <v>7</v>
      </c>
      <c r="B13" s="97">
        <f>C13*B4</f>
        <v>0.32333203916552328</v>
      </c>
      <c r="C13" s="97">
        <f>1/(1-D4*B4/(1-D4*B4/(1-D4*B4/(1-D4*B4/(1-D4*B4/(1-D4*B4))))))</f>
        <v>1.3230816138635439</v>
      </c>
      <c r="D13" s="128">
        <f>C13*D4*C12</f>
        <v>1.3220568681762619</v>
      </c>
      <c r="E13" s="1">
        <f>D13*D4*C11</f>
        <v>1.3188883326123926</v>
      </c>
      <c r="F13" s="1">
        <f>E13*D4*C10</f>
        <v>1.3090911529373748</v>
      </c>
      <c r="G13" s="1">
        <f>F13*D4*C9</f>
        <v>1.2787980640167136</v>
      </c>
      <c r="H13" s="1">
        <f>G13*D4*C8</f>
        <v>1.185131185711416</v>
      </c>
      <c r="I13" s="1">
        <f>H13*D4</f>
        <v>0.89551119633240372</v>
      </c>
      <c r="J13" s="1">
        <f>I13*D4</f>
        <v>0.67666796083447978</v>
      </c>
      <c r="K13" s="1"/>
      <c r="L13" s="1"/>
      <c r="M13" s="235"/>
      <c r="N13" s="97">
        <f>B13+J13</f>
        <v>1.0000000000000031</v>
      </c>
      <c r="R13" s="267">
        <f>B13-J13</f>
        <v>-0.3533359216689565</v>
      </c>
      <c r="S13" s="268">
        <f>IF(Rules!B23=Rules!D23,SUM(C13:I13)*B4*F4,SUM(C13:I13)*B4*F4*POWER(O2,A13-1))</f>
        <v>1348.8322251812999</v>
      </c>
      <c r="T13" s="253">
        <f>IF(Rules!B23=Rules!D23,SUM(C13:I13)*D4*H4,SUM(C13:I13)*D4*H4*POWER(O2,A13-1))</f>
        <v>-4176.1066651434858</v>
      </c>
      <c r="U13" s="264">
        <f t="shared" si="1"/>
        <v>-10864.062799862713</v>
      </c>
      <c r="V13" s="93">
        <f>S13/B4</f>
        <v>5519.4502899554354</v>
      </c>
      <c r="W13" s="9">
        <f>T13/D4</f>
        <v>-5526.713975200536</v>
      </c>
      <c r="X13" s="97">
        <f t="shared" si="0"/>
        <v>-0.32298797261083745</v>
      </c>
    </row>
    <row r="14" spans="1:24" x14ac:dyDescent="0.2">
      <c r="A14" s="98">
        <v>8</v>
      </c>
      <c r="B14" s="97">
        <f>C14*B4</f>
        <v>0.3233868386106078</v>
      </c>
      <c r="C14" s="97">
        <f>1/(1-D4*B4/(1-D4*B4/(1-D4*B4/(1-D4*B4/(1-D4*B4/(1-D4*B4/(1-D4*B4)))))))</f>
        <v>1.3233058543638927</v>
      </c>
      <c r="D14" s="128">
        <f>C14*D4*C13</f>
        <v>1.3229744650957034</v>
      </c>
      <c r="E14" s="1">
        <f>D14*D4*C12</f>
        <v>1.3219498023966789</v>
      </c>
      <c r="F14" s="1">
        <f>E14*D4*C11</f>
        <v>1.3187815234342755</v>
      </c>
      <c r="G14" s="1">
        <f>F14*D4*C10</f>
        <v>1.3089851371764734</v>
      </c>
      <c r="H14" s="1">
        <f>G14*D4*C9</f>
        <v>1.2786945015187992</v>
      </c>
      <c r="I14" s="1">
        <f>H14*D4*C8</f>
        <v>1.1850352087550833</v>
      </c>
      <c r="J14" s="1">
        <f>I14*D4</f>
        <v>0.89543867403274435</v>
      </c>
      <c r="K14" s="1">
        <f>J14*D4</f>
        <v>0.67661316138939576</v>
      </c>
      <c r="L14" s="1"/>
      <c r="M14" s="235"/>
      <c r="N14" s="97">
        <f>B14+K14</f>
        <v>1.0000000000000036</v>
      </c>
      <c r="R14" s="267">
        <f>B14-K14</f>
        <v>-0.35322632277878796</v>
      </c>
      <c r="S14" s="268">
        <f>IF(Rules!B23=Rules!D23,SUM(C14:J14)*B4*F4,SUM(C14:J14)*B4*F4*POWER(O2,A14-1))</f>
        <v>1555.4887601703433</v>
      </c>
      <c r="T14" s="253">
        <f>IF(Rules!B23=Rules!D23,SUM(C14:J14)*D4*H4,SUM(C14:J14)*D4*H4*POWER(O2,A14-1))</f>
        <v>-4815.9340039714862</v>
      </c>
      <c r="U14" s="264">
        <f t="shared" si="1"/>
        <v>-14124.508043663856</v>
      </c>
      <c r="V14" s="93">
        <f>S14/B4</f>
        <v>6365.0932473759885</v>
      </c>
      <c r="W14" s="9">
        <f>T14/D4</f>
        <v>-6373.46981233732</v>
      </c>
      <c r="X14" s="97">
        <f t="shared" si="0"/>
        <v>-0.3229879726108375</v>
      </c>
    </row>
    <row r="15" spans="1:24" x14ac:dyDescent="0.2">
      <c r="A15" s="98">
        <v>9</v>
      </c>
      <c r="B15" s="97">
        <f>C15*B4</f>
        <v>0.32340455956577541</v>
      </c>
      <c r="C15" s="97">
        <f>1/(1-D4*B4/(1-D4*B4/(1-D4*B4/(1-D4*B4/(1-D4*B4/(1-D4*B4/(1-D4*B4/(1-D4*B4))))))))</f>
        <v>1.3233783688911349</v>
      </c>
      <c r="D15" s="128">
        <f>C15*D4*C14</f>
        <v>1.3232711960908119</v>
      </c>
      <c r="E15" s="1">
        <f>D15*D4*C13</f>
        <v>1.322939815501931</v>
      </c>
      <c r="F15" s="1">
        <f>E15*D4*C12</f>
        <v>1.3219151796395139</v>
      </c>
      <c r="G15" s="1">
        <f>F15*D4*C11</f>
        <v>1.318746983656474</v>
      </c>
      <c r="H15" s="1">
        <f>G15*D4*C10</f>
        <v>1.3089508539726371</v>
      </c>
      <c r="I15" s="1">
        <f>H15*D4*C9</f>
        <v>1.278661011647146</v>
      </c>
      <c r="J15" s="1">
        <f>I15*D4*C8</f>
        <v>1.1850041718834938</v>
      </c>
      <c r="K15" s="1">
        <f>J15*D4</f>
        <v>0.89541522188977274</v>
      </c>
      <c r="L15" s="1">
        <f>K15*D4</f>
        <v>0.6765954404342287</v>
      </c>
      <c r="M15" s="235"/>
      <c r="N15" s="97">
        <f>B15+L15</f>
        <v>1.000000000000004</v>
      </c>
      <c r="R15" s="267">
        <f>B15-L15</f>
        <v>-0.35319088086845329</v>
      </c>
      <c r="S15" s="268">
        <f>IF(Rules!B23=Rules!D23,SUM(C15:K15)*B4*F4,SUM(C15:K15)*B4*F4*POWER(O2,A15-1))</f>
        <v>1762.2251203737178</v>
      </c>
      <c r="T15" s="253">
        <f>IF(Rules!B23=Rules!D23,SUM(C15:K15)*D4*H4,SUM(C15:K15)*D4*H4*POWER(O2,A15-1))</f>
        <v>-5456.0084888888159</v>
      </c>
      <c r="U15" s="264">
        <f t="shared" si="1"/>
        <v>-17818.291412178954</v>
      </c>
      <c r="V15" s="93">
        <f>S15/B4</f>
        <v>7211.0628512794483</v>
      </c>
      <c r="W15" s="9">
        <f>T15/D4</f>
        <v>-7220.5527258290294</v>
      </c>
      <c r="X15" s="97">
        <f t="shared" si="0"/>
        <v>-0.3229879726108375</v>
      </c>
    </row>
    <row r="16" spans="1:24" ht="17" thickBot="1" x14ac:dyDescent="0.25">
      <c r="A16" s="99">
        <v>10</v>
      </c>
      <c r="B16" s="129">
        <f>C16*B4</f>
        <v>0.32341029055493259</v>
      </c>
      <c r="C16" s="129">
        <f>1/(1-D4*B4/(1-D4*B4/(1-D4*B4/(1-D4*B4/(1-D4*B4/(1-D4*B4/(1-D4*B4/(1-D4*B4/(1-D4*B4)))))))))</f>
        <v>1.3234018202212374</v>
      </c>
      <c r="D16" s="137">
        <f>C16*D4*C15</f>
        <v>1.323367159434746</v>
      </c>
      <c r="E16" s="109">
        <f>D16*D4*C14</f>
        <v>1.3232599875422124</v>
      </c>
      <c r="F16" s="109">
        <f>E16*D4*C13</f>
        <v>1.3229286097602357</v>
      </c>
      <c r="G16" s="109">
        <f>F16*D4*C12</f>
        <v>1.3219039825768264</v>
      </c>
      <c r="H16" s="109">
        <f>G16*D4*C11</f>
        <v>1.3187358134294636</v>
      </c>
      <c r="I16" s="109">
        <f>H16*D4*C10</f>
        <v>1.3089397667221141</v>
      </c>
      <c r="J16" s="109">
        <f>I16*D4*C9</f>
        <v>1.2786501809616952</v>
      </c>
      <c r="K16" s="109">
        <f>J16*D4*C8</f>
        <v>1.1849941345027286</v>
      </c>
      <c r="L16" s="109">
        <f>K16*D4</f>
        <v>0.89540763742404816</v>
      </c>
      <c r="M16" s="237">
        <f>L16*D4</f>
        <v>0.67658970944507202</v>
      </c>
      <c r="N16" s="129">
        <f>B16+M16</f>
        <v>1.0000000000000047</v>
      </c>
      <c r="R16" s="269">
        <f>B16-M16</f>
        <v>-0.35317941889013943</v>
      </c>
      <c r="S16" s="270">
        <f>IF(Rules!B23=Rules!D23,SUM(C16:L16)*B4*F4,SUM(C16:L16)*B4*F4*POWER(O2,A16-1))</f>
        <v>1968.9909574989745</v>
      </c>
      <c r="T16" s="254">
        <f>IF(Rules!B23=Rules!D23,SUM(C16:L16)*D4*H4,SUM(C16:L16)*D4*H4*POWER(O2,A16-1))</f>
        <v>-6096.1742370245374</v>
      </c>
      <c r="U16" s="264">
        <f t="shared" si="1"/>
        <v>-21945.47469170452</v>
      </c>
      <c r="V16" s="94">
        <f>S16/B4</f>
        <v>8057.1530753771713</v>
      </c>
      <c r="W16" s="10">
        <f>T16/D4</f>
        <v>-8067.756418253116</v>
      </c>
      <c r="X16" s="129">
        <f t="shared" si="0"/>
        <v>-0.3229879726108375</v>
      </c>
    </row>
    <row r="18" spans="1:7" x14ac:dyDescent="0.2">
      <c r="A18" s="436" t="s">
        <v>183</v>
      </c>
      <c r="B18" s="436"/>
      <c r="C18" s="436"/>
      <c r="D18" s="436"/>
      <c r="E18" s="436"/>
      <c r="F18" s="436"/>
    </row>
    <row r="19" spans="1:7" ht="17" thickBot="1" x14ac:dyDescent="0.25"/>
    <row r="20" spans="1:7" ht="17" thickBot="1" x14ac:dyDescent="0.25">
      <c r="A20" s="29" t="s">
        <v>130</v>
      </c>
      <c r="B20" s="19" t="s">
        <v>135</v>
      </c>
      <c r="C20" s="19" t="s">
        <v>134</v>
      </c>
      <c r="D20" s="19" t="s">
        <v>133</v>
      </c>
      <c r="E20" s="151" t="s">
        <v>146</v>
      </c>
      <c r="F20" s="152" t="s">
        <v>147</v>
      </c>
      <c r="G20" s="150" t="s">
        <v>46</v>
      </c>
    </row>
    <row r="21" spans="1:7" x14ac:dyDescent="0.2">
      <c r="A21" s="95">
        <v>1</v>
      </c>
      <c r="B21" s="107">
        <v>1</v>
      </c>
      <c r="C21" s="108">
        <f t="shared" ref="C21:C30" si="2">B21*$O$2</f>
        <v>7</v>
      </c>
      <c r="D21" s="57">
        <f>SUM($C$21:C21)</f>
        <v>7</v>
      </c>
      <c r="E21" s="57">
        <f t="shared" ref="E21:E30" si="3">D21/R7</f>
        <v>-13.692092251502318</v>
      </c>
      <c r="F21" s="8">
        <f t="shared" ref="F21:F30" si="4">U7/E21</f>
        <v>23.919859514011442</v>
      </c>
      <c r="G21" s="256">
        <f>E21*U7</f>
        <v>4484.3371567651502</v>
      </c>
    </row>
    <row r="22" spans="1:7" x14ac:dyDescent="0.2">
      <c r="A22" s="97">
        <v>2</v>
      </c>
      <c r="B22" s="93">
        <f>C21</f>
        <v>7</v>
      </c>
      <c r="C22" s="1">
        <f t="shared" si="2"/>
        <v>49</v>
      </c>
      <c r="D22" s="9">
        <f>SUM($C$21:C22)</f>
        <v>56</v>
      </c>
      <c r="E22" s="9">
        <f t="shared" si="3"/>
        <v>-139.80728282458278</v>
      </c>
      <c r="F22" s="9">
        <f t="shared" si="4"/>
        <v>7.3867705045147449</v>
      </c>
      <c r="G22" s="257">
        <f t="shared" ref="G22:G30" si="5">E22*U8</f>
        <v>144382.38011929466</v>
      </c>
    </row>
    <row r="23" spans="1:7" x14ac:dyDescent="0.2">
      <c r="A23" s="97">
        <v>3</v>
      </c>
      <c r="B23" s="93">
        <f t="shared" ref="B23:B30" si="6">C22</f>
        <v>49</v>
      </c>
      <c r="C23" s="1">
        <f t="shared" si="2"/>
        <v>343</v>
      </c>
      <c r="D23" s="9">
        <f>SUM($C$21:C23)</f>
        <v>399</v>
      </c>
      <c r="E23" s="9">
        <f t="shared" si="3"/>
        <v>-1083.8213565848694</v>
      </c>
      <c r="F23" s="9">
        <f t="shared" si="4"/>
        <v>1.9791284417466044</v>
      </c>
      <c r="G23" s="257">
        <f t="shared" si="5"/>
        <v>2324820.2990899011</v>
      </c>
    </row>
    <row r="24" spans="1:7" x14ac:dyDescent="0.2">
      <c r="A24" s="97">
        <v>4</v>
      </c>
      <c r="B24" s="93">
        <f t="shared" si="6"/>
        <v>343</v>
      </c>
      <c r="C24" s="1">
        <f t="shared" si="2"/>
        <v>2401</v>
      </c>
      <c r="D24" s="9">
        <f>SUM($C$21:C24)</f>
        <v>2800</v>
      </c>
      <c r="E24" s="9">
        <f t="shared" si="3"/>
        <v>-7821.6922771992849</v>
      </c>
      <c r="F24" s="9">
        <f t="shared" si="4"/>
        <v>0.47039330025019616</v>
      </c>
      <c r="G24" s="257">
        <f t="shared" si="5"/>
        <v>28778130.602132369</v>
      </c>
    </row>
    <row r="25" spans="1:7" x14ac:dyDescent="0.2">
      <c r="A25" s="97">
        <v>5</v>
      </c>
      <c r="B25" s="93">
        <f t="shared" si="6"/>
        <v>2401</v>
      </c>
      <c r="C25" s="1">
        <f t="shared" si="2"/>
        <v>16807</v>
      </c>
      <c r="D25" s="9">
        <f>SUM($C$21:C25)</f>
        <v>19607</v>
      </c>
      <c r="E25" s="9">
        <f t="shared" si="3"/>
        <v>-55273.933073443368</v>
      </c>
      <c r="F25" s="9">
        <f t="shared" si="4"/>
        <v>0.10207778382553991</v>
      </c>
      <c r="G25" s="257">
        <f t="shared" si="5"/>
        <v>311868828.83653229</v>
      </c>
    </row>
    <row r="26" spans="1:7" x14ac:dyDescent="0.2">
      <c r="A26" s="97">
        <v>6</v>
      </c>
      <c r="B26" s="93">
        <f t="shared" si="6"/>
        <v>16807</v>
      </c>
      <c r="C26" s="1">
        <f t="shared" si="2"/>
        <v>117649</v>
      </c>
      <c r="D26" s="9">
        <f>SUM($C$21:C26)</f>
        <v>137256</v>
      </c>
      <c r="E26" s="9">
        <f t="shared" si="3"/>
        <v>-388085.19842546695</v>
      </c>
      <c r="F26" s="9">
        <f t="shared" si="4"/>
        <v>2.0708824743915142E-2</v>
      </c>
      <c r="G26" s="257">
        <f t="shared" si="5"/>
        <v>3118958605.3554792</v>
      </c>
    </row>
    <row r="27" spans="1:7" x14ac:dyDescent="0.2">
      <c r="A27" s="97">
        <v>7</v>
      </c>
      <c r="B27" s="93">
        <f t="shared" si="6"/>
        <v>117649</v>
      </c>
      <c r="C27" s="1">
        <f t="shared" si="2"/>
        <v>823543</v>
      </c>
      <c r="D27" s="9">
        <f>SUM($C$21:C27)</f>
        <v>960799</v>
      </c>
      <c r="E27" s="9">
        <f t="shared" si="3"/>
        <v>-2719222.5332248583</v>
      </c>
      <c r="F27" s="9">
        <f t="shared" si="4"/>
        <v>3.995282720380554E-3</v>
      </c>
      <c r="G27" s="257">
        <f t="shared" si="5"/>
        <v>29541804367.756634</v>
      </c>
    </row>
    <row r="28" spans="1:7" x14ac:dyDescent="0.2">
      <c r="A28" s="97">
        <v>8</v>
      </c>
      <c r="B28" s="93">
        <f t="shared" si="6"/>
        <v>823543</v>
      </c>
      <c r="C28" s="1">
        <f t="shared" si="2"/>
        <v>5764801</v>
      </c>
      <c r="D28" s="9">
        <f>SUM($C$21:C28)</f>
        <v>6725600</v>
      </c>
      <c r="E28" s="9">
        <f t="shared" si="3"/>
        <v>-19040483.583133142</v>
      </c>
      <c r="F28" s="9">
        <f t="shared" si="4"/>
        <v>7.4181456484518791E-4</v>
      </c>
      <c r="G28" s="257">
        <f t="shared" si="5"/>
        <v>268937463525.21368</v>
      </c>
    </row>
    <row r="29" spans="1:7" x14ac:dyDescent="0.2">
      <c r="A29" s="97">
        <v>9</v>
      </c>
      <c r="B29" s="93">
        <f t="shared" si="6"/>
        <v>5764801</v>
      </c>
      <c r="C29" s="1">
        <f t="shared" si="2"/>
        <v>40353607</v>
      </c>
      <c r="D29" s="9">
        <f>SUM($C$21:C29)</f>
        <v>47079207</v>
      </c>
      <c r="E29" s="9">
        <f t="shared" si="3"/>
        <v>-133296779.58909351</v>
      </c>
      <c r="F29" s="9">
        <f t="shared" si="4"/>
        <v>1.3367383268452846E-4</v>
      </c>
      <c r="G29" s="257">
        <f t="shared" si="5"/>
        <v>2375120863023.4556</v>
      </c>
    </row>
    <row r="30" spans="1:7" ht="17" thickBot="1" x14ac:dyDescent="0.25">
      <c r="A30" s="129">
        <v>10</v>
      </c>
      <c r="B30" s="94">
        <f t="shared" si="6"/>
        <v>40353607</v>
      </c>
      <c r="C30" s="109">
        <f t="shared" si="2"/>
        <v>282475249</v>
      </c>
      <c r="D30" s="10">
        <f>SUM($C$21:C30)</f>
        <v>329554456</v>
      </c>
      <c r="E30" s="10">
        <f t="shared" si="3"/>
        <v>-933107758.75791264</v>
      </c>
      <c r="F30" s="10">
        <f t="shared" si="4"/>
        <v>2.351869276161286E-5</v>
      </c>
      <c r="G30" s="258">
        <f t="shared" si="5"/>
        <v>20477492704454.898</v>
      </c>
    </row>
    <row r="31" spans="1:7" ht="17" thickBot="1" x14ac:dyDescent="0.25">
      <c r="A31" s="481" t="s">
        <v>249</v>
      </c>
      <c r="B31" s="481"/>
      <c r="C31" s="481"/>
      <c r="D31" s="481"/>
      <c r="E31" s="481"/>
      <c r="F31" s="481"/>
      <c r="G31" s="481"/>
    </row>
    <row r="32" spans="1:7" ht="17" thickBot="1" x14ac:dyDescent="0.25">
      <c r="A32" s="115" t="s">
        <v>130</v>
      </c>
      <c r="B32" s="116" t="s">
        <v>135</v>
      </c>
      <c r="C32" s="116" t="s">
        <v>134</v>
      </c>
      <c r="D32" s="154" t="s">
        <v>133</v>
      </c>
      <c r="E32" s="363" t="s">
        <v>251</v>
      </c>
      <c r="F32" s="152" t="s">
        <v>252</v>
      </c>
      <c r="G32" s="260" t="s">
        <v>253</v>
      </c>
    </row>
    <row r="33" spans="1:7" x14ac:dyDescent="0.2">
      <c r="A33" s="95">
        <v>1</v>
      </c>
      <c r="B33" s="107">
        <v>1</v>
      </c>
      <c r="C33" s="108">
        <f t="shared" ref="C33:C42" si="7">B33*$O$2</f>
        <v>7</v>
      </c>
      <c r="D33" s="57">
        <f>SUM($C$33:C33)</f>
        <v>7</v>
      </c>
      <c r="E33" s="96">
        <f>D33/(B7-((1-B7)/-X7))</f>
        <v>-3.3411355067019839</v>
      </c>
      <c r="F33" s="8">
        <f t="shared" ref="F33:F42" si="8">U7/E33</f>
        <v>98.02443583981011</v>
      </c>
      <c r="G33" s="259">
        <f>(B7-((1-B7)/-X7))</f>
        <v>-2.0950961090798921</v>
      </c>
    </row>
    <row r="34" spans="1:7" x14ac:dyDescent="0.2">
      <c r="A34" s="97">
        <v>2</v>
      </c>
      <c r="B34" s="93">
        <f>C33</f>
        <v>7</v>
      </c>
      <c r="C34" s="1">
        <f t="shared" si="7"/>
        <v>49</v>
      </c>
      <c r="D34" s="9">
        <f>SUM($C$33:C34)</f>
        <v>56</v>
      </c>
      <c r="E34" s="96">
        <f>D34/(B8-((1-B8)/-X8))</f>
        <v>-29.972287184118436</v>
      </c>
      <c r="F34" s="9">
        <f t="shared" si="8"/>
        <v>34.455972837207895</v>
      </c>
      <c r="G34" s="259">
        <f t="shared" ref="G34:G42" si="9">(B8-((1-B8)/-X8))</f>
        <v>-1.8683926140168907</v>
      </c>
    </row>
    <row r="35" spans="1:7" x14ac:dyDescent="0.2">
      <c r="A35" s="97">
        <v>3</v>
      </c>
      <c r="B35" s="93">
        <f t="shared" ref="B35:B42" si="10">C34</f>
        <v>49</v>
      </c>
      <c r="C35" s="1">
        <f t="shared" si="7"/>
        <v>343</v>
      </c>
      <c r="D35" s="9">
        <f>SUM($C$33:C35)</f>
        <v>399</v>
      </c>
      <c r="E35" s="96">
        <f t="shared" ref="E35:E42" si="11">D35/(B9-((1-B9)/-X9))</f>
        <v>-221.4186246545288</v>
      </c>
      <c r="F35" s="9">
        <f t="shared" si="8"/>
        <v>9.6876298276005492</v>
      </c>
      <c r="G35" s="259">
        <f t="shared" si="9"/>
        <v>-1.802016432097999</v>
      </c>
    </row>
    <row r="36" spans="1:7" x14ac:dyDescent="0.2">
      <c r="A36" s="97">
        <v>4</v>
      </c>
      <c r="B36" s="93">
        <f t="shared" si="10"/>
        <v>343</v>
      </c>
      <c r="C36" s="1">
        <f t="shared" si="7"/>
        <v>2401</v>
      </c>
      <c r="D36" s="9">
        <f>SUM($C$33:C36)</f>
        <v>2800</v>
      </c>
      <c r="E36" s="96">
        <f t="shared" si="11"/>
        <v>-1571.9721494719574</v>
      </c>
      <c r="F36" s="9">
        <f t="shared" si="8"/>
        <v>2.3405450567614388</v>
      </c>
      <c r="G36" s="259">
        <f t="shared" si="9"/>
        <v>-1.7812020403418409</v>
      </c>
    </row>
    <row r="37" spans="1:7" x14ac:dyDescent="0.2">
      <c r="A37" s="97">
        <v>5</v>
      </c>
      <c r="B37" s="93">
        <f t="shared" si="10"/>
        <v>2401</v>
      </c>
      <c r="C37" s="1">
        <f t="shared" si="7"/>
        <v>16807</v>
      </c>
      <c r="D37" s="9">
        <f>SUM($C$33:C37)</f>
        <v>19607</v>
      </c>
      <c r="E37" s="96">
        <f t="shared" si="11"/>
        <v>-11049.082931971052</v>
      </c>
      <c r="F37" s="9">
        <f t="shared" si="8"/>
        <v>0.51065238863690832</v>
      </c>
      <c r="G37" s="259">
        <f t="shared" si="9"/>
        <v>-1.7745364136299677</v>
      </c>
    </row>
    <row r="38" spans="1:7" x14ac:dyDescent="0.2">
      <c r="A38" s="97">
        <v>6</v>
      </c>
      <c r="B38" s="93">
        <f t="shared" si="10"/>
        <v>16807</v>
      </c>
      <c r="C38" s="1">
        <f t="shared" si="7"/>
        <v>117649</v>
      </c>
      <c r="D38" s="9">
        <f>SUM($C$33:C38)</f>
        <v>137256</v>
      </c>
      <c r="E38" s="96">
        <f t="shared" si="11"/>
        <v>-77441.304656940381</v>
      </c>
      <c r="F38" s="9">
        <f t="shared" si="8"/>
        <v>0.10377909302410314</v>
      </c>
      <c r="G38" s="259">
        <f t="shared" si="9"/>
        <v>-1.7723874953816259</v>
      </c>
    </row>
    <row r="39" spans="1:7" x14ac:dyDescent="0.2">
      <c r="A39" s="97">
        <v>7</v>
      </c>
      <c r="B39" s="93">
        <f t="shared" si="10"/>
        <v>117649</v>
      </c>
      <c r="C39" s="1">
        <f t="shared" si="7"/>
        <v>823543</v>
      </c>
      <c r="D39" s="9">
        <f>SUM($C$33:C39)</f>
        <v>960799</v>
      </c>
      <c r="E39" s="96">
        <f t="shared" si="11"/>
        <v>-542305.51287100837</v>
      </c>
      <c r="F39" s="9">
        <f t="shared" si="8"/>
        <v>2.0033104112011518E-2</v>
      </c>
      <c r="G39" s="259">
        <f t="shared" si="9"/>
        <v>-1.7716932194058914</v>
      </c>
    </row>
    <row r="40" spans="1:7" x14ac:dyDescent="0.2">
      <c r="A40" s="97">
        <v>8</v>
      </c>
      <c r="B40" s="93">
        <f t="shared" si="10"/>
        <v>823543</v>
      </c>
      <c r="C40" s="1">
        <f t="shared" si="7"/>
        <v>5764801</v>
      </c>
      <c r="D40" s="9">
        <f>SUM($C$33:C40)</f>
        <v>6725600</v>
      </c>
      <c r="E40" s="96">
        <f>D40/(B14-((1-B14)/-X14))</f>
        <v>-3796623.5518013486</v>
      </c>
      <c r="F40" s="9">
        <f t="shared" si="8"/>
        <v>3.7202814160920256E-3</v>
      </c>
      <c r="G40" s="259">
        <f t="shared" si="9"/>
        <v>-1.7714687559183915</v>
      </c>
    </row>
    <row r="41" spans="1:7" x14ac:dyDescent="0.2">
      <c r="A41" s="97">
        <v>9</v>
      </c>
      <c r="B41" s="93">
        <f t="shared" si="10"/>
        <v>5764801</v>
      </c>
      <c r="C41" s="1">
        <f t="shared" si="7"/>
        <v>40353607</v>
      </c>
      <c r="D41" s="9">
        <f>SUM($C$33:C41)</f>
        <v>47079207</v>
      </c>
      <c r="E41" s="96">
        <f t="shared" si="11"/>
        <v>-26577457.836032536</v>
      </c>
      <c r="F41" s="9">
        <f t="shared" si="8"/>
        <v>6.7042873408387868E-4</v>
      </c>
      <c r="G41" s="259">
        <f t="shared" si="9"/>
        <v>-1.7713961692819282</v>
      </c>
    </row>
    <row r="42" spans="1:7" ht="17" thickBot="1" x14ac:dyDescent="0.25">
      <c r="A42" s="129">
        <v>10</v>
      </c>
      <c r="B42" s="94">
        <f t="shared" si="10"/>
        <v>40353607</v>
      </c>
      <c r="C42" s="109">
        <f t="shared" si="7"/>
        <v>282475249</v>
      </c>
      <c r="D42" s="10">
        <f>SUM($C$33:C42)</f>
        <v>329554456</v>
      </c>
      <c r="E42" s="364">
        <f t="shared" si="11"/>
        <v>-186044674.279313</v>
      </c>
      <c r="F42" s="10">
        <f t="shared" si="8"/>
        <v>1.1795809139237865E-4</v>
      </c>
      <c r="G42" s="259">
        <f t="shared" si="9"/>
        <v>-1.7713726946315731</v>
      </c>
    </row>
    <row r="43" spans="1:7" ht="17" thickBot="1" x14ac:dyDescent="0.25"/>
    <row r="44" spans="1:7" ht="17" thickBot="1" x14ac:dyDescent="0.25">
      <c r="A44" s="115" t="s">
        <v>130</v>
      </c>
      <c r="B44" s="116" t="s">
        <v>135</v>
      </c>
      <c r="C44" s="116" t="s">
        <v>134</v>
      </c>
      <c r="D44" s="154" t="s">
        <v>133</v>
      </c>
      <c r="E44" s="151" t="s">
        <v>146</v>
      </c>
      <c r="F44" s="152" t="s">
        <v>147</v>
      </c>
      <c r="G44" s="260" t="s">
        <v>46</v>
      </c>
    </row>
    <row r="45" spans="1:7" x14ac:dyDescent="0.2">
      <c r="A45" s="95">
        <v>1</v>
      </c>
      <c r="B45" s="107">
        <v>1</v>
      </c>
      <c r="C45" s="108">
        <f t="shared" ref="C45:C54" si="12">B45*$O$2</f>
        <v>7</v>
      </c>
      <c r="D45" s="57">
        <f>SUM(C45:C45)</f>
        <v>7</v>
      </c>
      <c r="E45" s="57">
        <f t="shared" ref="E45:E54" si="13">D45/R7</f>
        <v>-13.692092251502318</v>
      </c>
      <c r="F45" s="8">
        <f t="shared" ref="F45:F54" si="14">U7/E45</f>
        <v>23.919859514011442</v>
      </c>
      <c r="G45" s="256">
        <f>E45*U7</f>
        <v>4484.3371567651502</v>
      </c>
    </row>
    <row r="46" spans="1:7" x14ac:dyDescent="0.2">
      <c r="A46" s="97">
        <v>2</v>
      </c>
      <c r="B46" s="93">
        <f t="shared" ref="B46:B54" si="15">B45*$O$2*2</f>
        <v>14</v>
      </c>
      <c r="C46" s="1">
        <f t="shared" si="12"/>
        <v>98</v>
      </c>
      <c r="D46" s="9">
        <f>SUM($C$45:C46)</f>
        <v>105</v>
      </c>
      <c r="E46" s="9">
        <f t="shared" si="13"/>
        <v>-262.13865529609274</v>
      </c>
      <c r="F46" s="9">
        <f t="shared" si="14"/>
        <v>3.939610935741197</v>
      </c>
      <c r="G46" s="257">
        <f t="shared" ref="G46:G54" si="16">E46*U8</f>
        <v>270716.96272367745</v>
      </c>
    </row>
    <row r="47" spans="1:7" x14ac:dyDescent="0.2">
      <c r="A47" s="97">
        <v>3</v>
      </c>
      <c r="B47" s="93">
        <f t="shared" si="15"/>
        <v>196</v>
      </c>
      <c r="C47" s="1">
        <f t="shared" si="12"/>
        <v>1372</v>
      </c>
      <c r="D47" s="9">
        <f>SUM($C$45:C47)</f>
        <v>1477</v>
      </c>
      <c r="E47" s="9">
        <f t="shared" si="13"/>
        <v>-4012.0404603404813</v>
      </c>
      <c r="F47" s="9">
        <f t="shared" si="14"/>
        <v>0.53464607194102587</v>
      </c>
      <c r="G47" s="257">
        <f t="shared" si="16"/>
        <v>8605913.7387362998</v>
      </c>
    </row>
    <row r="48" spans="1:7" x14ac:dyDescent="0.2">
      <c r="A48" s="97">
        <v>4</v>
      </c>
      <c r="B48" s="93">
        <f t="shared" si="15"/>
        <v>2744</v>
      </c>
      <c r="C48" s="1">
        <f t="shared" si="12"/>
        <v>19208</v>
      </c>
      <c r="D48" s="9">
        <f>SUM($C$45:C48)</f>
        <v>20685</v>
      </c>
      <c r="E48" s="9">
        <f t="shared" si="13"/>
        <v>-57782.751697809719</v>
      </c>
      <c r="F48" s="9">
        <f t="shared" si="14"/>
        <v>6.3674220000026552E-2</v>
      </c>
      <c r="G48" s="257">
        <f t="shared" si="16"/>
        <v>212598439.82325286</v>
      </c>
    </row>
    <row r="49" spans="1:7" x14ac:dyDescent="0.2">
      <c r="A49" s="97">
        <v>5</v>
      </c>
      <c r="B49" s="93">
        <f t="shared" si="15"/>
        <v>38416</v>
      </c>
      <c r="C49" s="1">
        <f t="shared" si="12"/>
        <v>268912</v>
      </c>
      <c r="D49" s="9">
        <f>SUM($C$45:C49)</f>
        <v>289597</v>
      </c>
      <c r="E49" s="9">
        <f t="shared" si="13"/>
        <v>-816400.53023256897</v>
      </c>
      <c r="F49" s="9">
        <f t="shared" si="14"/>
        <v>6.9111182348828223E-3</v>
      </c>
      <c r="G49" s="257">
        <f t="shared" si="16"/>
        <v>4606328210.5662899</v>
      </c>
    </row>
    <row r="50" spans="1:7" x14ac:dyDescent="0.2">
      <c r="A50" s="97">
        <v>6</v>
      </c>
      <c r="B50" s="93">
        <f t="shared" si="15"/>
        <v>537824</v>
      </c>
      <c r="C50" s="1">
        <f t="shared" si="12"/>
        <v>3764768</v>
      </c>
      <c r="D50" s="9">
        <f>SUM($C$45:C50)</f>
        <v>4054365</v>
      </c>
      <c r="E50" s="9">
        <f t="shared" si="13"/>
        <v>-11463535.623318968</v>
      </c>
      <c r="F50" s="9">
        <f t="shared" si="14"/>
        <v>7.0107413837945437E-4</v>
      </c>
      <c r="G50" s="257">
        <f t="shared" si="16"/>
        <v>92130009660.794922</v>
      </c>
    </row>
    <row r="51" spans="1:7" x14ac:dyDescent="0.2">
      <c r="A51" s="97">
        <v>7</v>
      </c>
      <c r="B51" s="93">
        <f t="shared" si="15"/>
        <v>7529536</v>
      </c>
      <c r="C51" s="1">
        <f t="shared" si="12"/>
        <v>52706752</v>
      </c>
      <c r="D51" s="9">
        <f>SUM($C$45:C51)</f>
        <v>56761117</v>
      </c>
      <c r="E51" s="9">
        <f t="shared" si="13"/>
        <v>-160643493.9643074</v>
      </c>
      <c r="F51" s="9">
        <f t="shared" si="14"/>
        <v>6.7628402070715342E-5</v>
      </c>
      <c r="G51" s="257">
        <f t="shared" si="16"/>
        <v>1745241006817.6023</v>
      </c>
    </row>
    <row r="52" spans="1:7" x14ac:dyDescent="0.2">
      <c r="A52" s="97">
        <v>8</v>
      </c>
      <c r="B52" s="93">
        <f t="shared" si="15"/>
        <v>105413504</v>
      </c>
      <c r="C52" s="1">
        <f t="shared" si="12"/>
        <v>737894528</v>
      </c>
      <c r="D52" s="9">
        <f>SUM($C$45:C52)</f>
        <v>794655645</v>
      </c>
      <c r="E52" s="9">
        <f t="shared" si="13"/>
        <v>-2249706756.7007518</v>
      </c>
      <c r="F52" s="9">
        <f t="shared" si="14"/>
        <v>6.278377393673201E-6</v>
      </c>
      <c r="G52" s="257">
        <f t="shared" si="16"/>
        <v>31776001180904.695</v>
      </c>
    </row>
    <row r="53" spans="1:7" x14ac:dyDescent="0.2">
      <c r="A53" s="97">
        <v>9</v>
      </c>
      <c r="B53" s="93">
        <f t="shared" si="15"/>
        <v>1475789056</v>
      </c>
      <c r="C53" s="1">
        <f t="shared" si="12"/>
        <v>10330523392</v>
      </c>
      <c r="D53" s="9">
        <f>SUM($C$45:C53)</f>
        <v>11125179037</v>
      </c>
      <c r="E53" s="9">
        <f t="shared" si="13"/>
        <v>-31499055155.797176</v>
      </c>
      <c r="F53" s="9">
        <f t="shared" si="14"/>
        <v>5.6567701234364252E-7</v>
      </c>
      <c r="G53" s="257">
        <f t="shared" si="16"/>
        <v>561259343974292.06</v>
      </c>
    </row>
    <row r="54" spans="1:7" ht="17" thickBot="1" x14ac:dyDescent="0.25">
      <c r="A54" s="129">
        <v>10</v>
      </c>
      <c r="B54" s="94">
        <f t="shared" si="15"/>
        <v>20661046784</v>
      </c>
      <c r="C54" s="109">
        <f t="shared" si="12"/>
        <v>144627327488</v>
      </c>
      <c r="D54" s="10">
        <f>SUM($C$45:C54)</f>
        <v>155752506525</v>
      </c>
      <c r="E54" s="10">
        <f t="shared" si="13"/>
        <v>-441001083852.64838</v>
      </c>
      <c r="F54" s="10">
        <f t="shared" si="14"/>
        <v>4.9762858857365434E-8</v>
      </c>
      <c r="G54" s="258">
        <f t="shared" si="16"/>
        <v>9677978124702558</v>
      </c>
    </row>
  </sheetData>
  <mergeCells count="2">
    <mergeCell ref="A18:F18"/>
    <mergeCell ref="A31:G31"/>
  </mergeCells>
  <conditionalFormatting sqref="F45:F54">
    <cfRule type="cellIs" dxfId="157" priority="37" operator="equal">
      <formula>MAX($F$45:$F$54)</formula>
    </cfRule>
  </conditionalFormatting>
  <conditionalFormatting sqref="F21:F30">
    <cfRule type="cellIs" dxfId="156" priority="36" operator="equal">
      <formula>MAX($F$21:$F$30)</formula>
    </cfRule>
  </conditionalFormatting>
  <conditionalFormatting sqref="E21:E30">
    <cfRule type="cellIs" dxfId="155" priority="32" stopIfTrue="1" operator="lessThan">
      <formula>0</formula>
    </cfRule>
    <cfRule type="cellIs" dxfId="154" priority="33" operator="equal">
      <formula>MIN($E$21:$E$30)</formula>
    </cfRule>
  </conditionalFormatting>
  <conditionalFormatting sqref="E45:E54">
    <cfRule type="cellIs" dxfId="153" priority="30" stopIfTrue="1" operator="lessThan">
      <formula>0</formula>
    </cfRule>
    <cfRule type="cellIs" dxfId="152" priority="31" operator="equal">
      <formula>MIN($E$45:$E$54)</formula>
    </cfRule>
  </conditionalFormatting>
  <conditionalFormatting sqref="R7:R16">
    <cfRule type="cellIs" dxfId="151" priority="26" operator="lessThanOrEqual">
      <formula>0</formula>
    </cfRule>
    <cfRule type="cellIs" dxfId="150" priority="27" operator="greaterThan">
      <formula>0</formula>
    </cfRule>
  </conditionalFormatting>
  <conditionalFormatting sqref="U7:U16">
    <cfRule type="cellIs" dxfId="149" priority="11" operator="lessThanOrEqual">
      <formula>0</formula>
    </cfRule>
    <cfRule type="cellIs" dxfId="148" priority="12" operator="greaterThan">
      <formula>0</formula>
    </cfRule>
  </conditionalFormatting>
  <conditionalFormatting sqref="S7:T16">
    <cfRule type="cellIs" dxfId="147" priority="5" operator="lessThanOrEqual">
      <formula>0</formula>
    </cfRule>
    <cfRule type="cellIs" dxfId="146" priority="6" operator="greaterThan">
      <formula>0</formula>
    </cfRule>
  </conditionalFormatting>
  <conditionalFormatting sqref="E33:E42">
    <cfRule type="cellIs" dxfId="145" priority="3" stopIfTrue="1" operator="lessThan">
      <formula>0</formula>
    </cfRule>
    <cfRule type="cellIs" dxfId="144" priority="4" operator="equal">
      <formula>MIN($E$33:$E$42)</formula>
    </cfRule>
  </conditionalFormatting>
  <conditionalFormatting sqref="F33:F42">
    <cfRule type="cellIs" dxfId="143" priority="1" operator="lessThanOrEqual">
      <formula>0</formula>
    </cfRule>
    <cfRule type="cellIs" dxfId="142" priority="2" operator="equal">
      <formula>MAX($F$33:$F$42)</formula>
    </cfRule>
  </conditionalFormatting>
  <pageMargins left="0.25" right="0.25" top="0.75" bottom="0.75" header="0.3" footer="0.3"/>
  <pageSetup paperSize="9" scale="69" orientation="portrait" r:id="rId1"/>
  <drawing r:id="rId2"/>
  <legacyDrawing r:id="rId3"/>
</worksheet>
</file>

<file path=xl/worksheets/sheet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30E7A5-26C0-9E46-979E-A9A5CAEAC09C}">
  <sheetPr>
    <pageSetUpPr fitToPage="1"/>
  </sheetPr>
  <dimension ref="A1:X54"/>
  <sheetViews>
    <sheetView zoomScale="90" zoomScaleNormal="90" workbookViewId="0">
      <selection activeCell="B34" sqref="B34:B42"/>
    </sheetView>
  </sheetViews>
  <sheetFormatPr baseColWidth="10" defaultColWidth="8.6640625" defaultRowHeight="16" x14ac:dyDescent="0.2"/>
  <cols>
    <col min="5" max="5" width="9.1640625" customWidth="1"/>
    <col min="14" max="14" width="5.6640625" bestFit="1" customWidth="1"/>
  </cols>
  <sheetData>
    <row r="1" spans="1:24" x14ac:dyDescent="0.2">
      <c r="C1" t="s">
        <v>93</v>
      </c>
      <c r="D1">
        <f>C2+E2</f>
        <v>0.99999999999999989</v>
      </c>
    </row>
    <row r="2" spans="1:24" x14ac:dyDescent="0.2">
      <c r="A2" t="s">
        <v>39</v>
      </c>
      <c r="B2" s="133" t="s">
        <v>122</v>
      </c>
      <c r="C2" s="139">
        <f>Analysis!B60</f>
        <v>0.2499608254764194</v>
      </c>
      <c r="D2" s="133" t="s">
        <v>123</v>
      </c>
      <c r="E2" s="139">
        <f>Analysis!N60</f>
        <v>0.75003917452358049</v>
      </c>
      <c r="F2" s="133" t="s">
        <v>46</v>
      </c>
      <c r="G2" s="139">
        <f>Analysis!S60</f>
        <v>741.48828995498025</v>
      </c>
      <c r="H2" t="s">
        <v>150</v>
      </c>
      <c r="I2" s="153">
        <f>Analysis!T60</f>
        <v>-742.46410045570383</v>
      </c>
      <c r="J2" t="s">
        <v>47</v>
      </c>
      <c r="K2" s="153">
        <f>G2*C2+I2*E2</f>
        <v>-371.53413598094335</v>
      </c>
      <c r="L2" t="s">
        <v>46</v>
      </c>
      <c r="M2" s="160">
        <v>4</v>
      </c>
      <c r="N2" t="s">
        <v>150</v>
      </c>
      <c r="O2" s="160">
        <v>8</v>
      </c>
    </row>
    <row r="4" spans="1:24" x14ac:dyDescent="0.2">
      <c r="A4" t="s">
        <v>120</v>
      </c>
      <c r="B4">
        <f>$C$2</f>
        <v>0.2499608254764194</v>
      </c>
      <c r="C4" t="s">
        <v>121</v>
      </c>
      <c r="D4">
        <f>$E$2</f>
        <v>0.75003917452358049</v>
      </c>
      <c r="E4" t="s">
        <v>46</v>
      </c>
      <c r="F4">
        <f>G2</f>
        <v>741.48828995498025</v>
      </c>
      <c r="G4" t="s">
        <v>150</v>
      </c>
      <c r="H4">
        <f>I2</f>
        <v>-742.46410045570383</v>
      </c>
      <c r="I4" t="s">
        <v>47</v>
      </c>
      <c r="J4">
        <f>B4*F4+D4*H4</f>
        <v>-371.53413598094335</v>
      </c>
    </row>
    <row r="5" spans="1:24" ht="17" thickBot="1" x14ac:dyDescent="0.25"/>
    <row r="6" spans="1:24" ht="17" thickBot="1" x14ac:dyDescent="0.25">
      <c r="A6" s="102"/>
      <c r="B6" s="102">
        <v>1</v>
      </c>
      <c r="C6" s="138">
        <v>0</v>
      </c>
      <c r="D6" s="29">
        <v>-1</v>
      </c>
      <c r="E6" s="19">
        <v>-2</v>
      </c>
      <c r="F6" s="19">
        <v>-3</v>
      </c>
      <c r="G6" s="19">
        <v>-4</v>
      </c>
      <c r="H6" s="19">
        <v>-5</v>
      </c>
      <c r="I6" s="19">
        <v>-6</v>
      </c>
      <c r="J6" s="19">
        <v>-7</v>
      </c>
      <c r="K6" s="19">
        <v>-8</v>
      </c>
      <c r="L6" s="19">
        <v>-9</v>
      </c>
      <c r="M6" s="233">
        <v>-10</v>
      </c>
      <c r="N6" s="103" t="s">
        <v>131</v>
      </c>
      <c r="R6" s="166" t="s">
        <v>48</v>
      </c>
      <c r="S6" s="148" t="s">
        <v>127</v>
      </c>
      <c r="T6" s="149" t="s">
        <v>132</v>
      </c>
      <c r="U6" s="241" t="s">
        <v>47</v>
      </c>
      <c r="V6" s="159" t="s">
        <v>46</v>
      </c>
      <c r="W6" s="152" t="s">
        <v>196</v>
      </c>
      <c r="X6" s="260" t="s">
        <v>250</v>
      </c>
    </row>
    <row r="7" spans="1:24" x14ac:dyDescent="0.2">
      <c r="A7" s="100">
        <v>1</v>
      </c>
      <c r="B7" s="95">
        <f>C7*B4</f>
        <v>0.2499608254764194</v>
      </c>
      <c r="C7" s="95">
        <v>1</v>
      </c>
      <c r="D7" s="22">
        <f>C7*D4</f>
        <v>0.75003917452358049</v>
      </c>
      <c r="E7" s="2"/>
      <c r="F7" s="2"/>
      <c r="G7" s="2"/>
      <c r="H7" s="2"/>
      <c r="I7" s="2"/>
      <c r="J7" s="2"/>
      <c r="K7" s="2"/>
      <c r="L7" s="2"/>
      <c r="M7" s="234"/>
      <c r="N7" s="96">
        <f>B7+D7</f>
        <v>0.99999999999999989</v>
      </c>
      <c r="R7" s="265">
        <f>B7-D7</f>
        <v>-0.50007834904716109</v>
      </c>
      <c r="S7" s="266">
        <f>IF(Rules!B23=Rules!D23,SUM(C7)*B4*F4,SUM(C7)*B4*F4*POWER(O2,A7-1))</f>
        <v>185.34302503824549</v>
      </c>
      <c r="T7" s="252">
        <f>IF(Rules!B23=Rules!D23,SUM(C7)*D4*H4,SUM(C7)*D4*H4*POWER(O2,A7-1))</f>
        <v>-556.87716101918886</v>
      </c>
      <c r="U7" s="263">
        <f>S7+T7</f>
        <v>-371.53413598094335</v>
      </c>
      <c r="V7" s="280">
        <f>S7/B4</f>
        <v>741.48828995498025</v>
      </c>
      <c r="W7" s="57">
        <f>T7/D4</f>
        <v>-742.46410045570383</v>
      </c>
      <c r="X7" s="96">
        <f>S7/T7</f>
        <v>-0.33282568941960783</v>
      </c>
    </row>
    <row r="8" spans="1:24" x14ac:dyDescent="0.2">
      <c r="A8" s="98">
        <v>2</v>
      </c>
      <c r="B8" s="97">
        <f>C8*B4</f>
        <v>0.30763667599285893</v>
      </c>
      <c r="C8" s="97">
        <f>1/(1-B4*D4)</f>
        <v>1.2307395585148622</v>
      </c>
      <c r="D8" s="128">
        <f>C8*D4</f>
        <v>0.92310288252200312</v>
      </c>
      <c r="E8" s="1">
        <f>D8*D4</f>
        <v>0.69236332400714096</v>
      </c>
      <c r="F8" s="1"/>
      <c r="G8" s="1"/>
      <c r="H8" s="1"/>
      <c r="I8" s="1"/>
      <c r="J8" s="1"/>
      <c r="K8" s="1"/>
      <c r="L8" s="1"/>
      <c r="M8" s="235"/>
      <c r="N8" s="97">
        <f>B8+E8</f>
        <v>0.99999999999999989</v>
      </c>
      <c r="R8" s="267">
        <f>B8-E8</f>
        <v>-0.38472664801428202</v>
      </c>
      <c r="S8" s="268">
        <f>IF(Rules!B23=Rules!D23,SUM(C8:D8)*B4*F4,SUM(C8:D8)*B4*F4*POWER(O2,A8-1))</f>
        <v>399.19967347753146</v>
      </c>
      <c r="T8" s="253">
        <f>IF(Rules!B23=Rules!D23,SUM(C8:D8)*D4*H4,SUM(C8:D8)*D4*H4*POWER(O2,A8-1))</f>
        <v>-1199.4256638472493</v>
      </c>
      <c r="U8" s="264">
        <f>S8+T8+U7</f>
        <v>-1171.7601263506613</v>
      </c>
      <c r="V8" s="93">
        <f>S8/B4</f>
        <v>1597.0489484368854</v>
      </c>
      <c r="W8" s="9">
        <f>T8/D4</f>
        <v>-1599.1506905077538</v>
      </c>
      <c r="X8" s="97">
        <f t="shared" ref="X8:X16" si="0">S8/T8</f>
        <v>-0.33282568941960777</v>
      </c>
    </row>
    <row r="9" spans="1:24" x14ac:dyDescent="0.2">
      <c r="A9" s="98">
        <v>3</v>
      </c>
      <c r="B9" s="97">
        <f>C9*B4</f>
        <v>0.32493653903981307</v>
      </c>
      <c r="C9" s="97">
        <f>1/(1-D4*B4/(1-D4*B4))</f>
        <v>1.2999498558243747</v>
      </c>
      <c r="D9" s="128">
        <f>C9*D4*C8</f>
        <v>1.1999874590455426</v>
      </c>
      <c r="E9" s="1">
        <f>D9*(D4)</f>
        <v>0.90003760322116766</v>
      </c>
      <c r="F9" s="1">
        <f>E9*D4</f>
        <v>0.67506346096018643</v>
      </c>
      <c r="G9" s="1"/>
      <c r="H9" s="1"/>
      <c r="I9" s="1"/>
      <c r="J9" s="1"/>
      <c r="K9" s="1"/>
      <c r="L9" s="1"/>
      <c r="M9" s="235"/>
      <c r="N9" s="97">
        <f>B9+F9</f>
        <v>0.99999999999999956</v>
      </c>
      <c r="R9" s="267">
        <f>B9-F9</f>
        <v>-0.35012692192037337</v>
      </c>
      <c r="S9" s="268">
        <f>IF(Rules!B23=Rules!D23,SUM(C9:E9)*B4*F4,SUM(C9:E9)*B4*F4*POWER(O2,A9-1))</f>
        <v>630.16163637316265</v>
      </c>
      <c r="T9" s="253">
        <f>IF(Rules!B23=Rules!D23,SUM(C9:E9)*D4*H4,SUM(C9:E9)*D4*H4*POWER(O2,A9-1))</f>
        <v>-1893.3683799230128</v>
      </c>
      <c r="U9" s="264">
        <f t="shared" ref="U9:U16" si="1">S9+T9+U8</f>
        <v>-2434.9668699005115</v>
      </c>
      <c r="V9" s="93">
        <f>S9/B4</f>
        <v>2521.041587905183</v>
      </c>
      <c r="W9" s="9">
        <f>T9/D4</f>
        <v>-2524.359319132453</v>
      </c>
      <c r="X9" s="97">
        <f t="shared" si="0"/>
        <v>-0.33282568941960783</v>
      </c>
    </row>
    <row r="10" spans="1:24" x14ac:dyDescent="0.2">
      <c r="A10" s="98">
        <v>4</v>
      </c>
      <c r="B10" s="97">
        <f>C10*B4</f>
        <v>0.33051147332595326</v>
      </c>
      <c r="C10" s="97">
        <f>1/(1-D4*B4/(1-D4*B4/(1-D4*B4)))</f>
        <v>1.32225308784289</v>
      </c>
      <c r="D10" s="128">
        <f>C10*D4*C9</f>
        <v>1.2892143688063242</v>
      </c>
      <c r="E10" s="1">
        <f>D10*D4*C8</f>
        <v>1.1900775000339026</v>
      </c>
      <c r="F10" s="1">
        <f>E10*D4</f>
        <v>0.89260474574451465</v>
      </c>
      <c r="G10" s="1">
        <f>F10*D4</f>
        <v>0.66948852667404624</v>
      </c>
      <c r="H10" s="1"/>
      <c r="I10" s="1"/>
      <c r="J10" s="1"/>
      <c r="K10" s="1"/>
      <c r="L10" s="1"/>
      <c r="M10" s="235"/>
      <c r="N10" s="97">
        <f>B10+G10</f>
        <v>0.99999999999999956</v>
      </c>
      <c r="R10" s="267">
        <f>B10-G10</f>
        <v>-0.33897705334809297</v>
      </c>
      <c r="S10" s="268">
        <f>IF(Rules!B23=Rules!D23,SUM(C10:F10)*B4*F4,SUM(C10:F10)*B4*F4*POWER(O2,A10-1))</f>
        <v>870.02790583031697</v>
      </c>
      <c r="T10" s="253">
        <f>IF(Rules!B23=Rules!D23,SUM(C10:F10)*D4*H4,SUM(C10:F10)*D4*H4*POWER(O2,A10-1))</f>
        <v>-2614.0647596869694</v>
      </c>
      <c r="U10" s="264">
        <f t="shared" si="1"/>
        <v>-4179.0037237571642</v>
      </c>
      <c r="V10" s="93">
        <f>S10/B4</f>
        <v>3480.6570356457432</v>
      </c>
      <c r="W10" s="9">
        <f>T10/D4</f>
        <v>-3485.2376362173409</v>
      </c>
      <c r="X10" s="97">
        <f t="shared" si="0"/>
        <v>-0.33282568941960777</v>
      </c>
    </row>
    <row r="11" spans="1:24" x14ac:dyDescent="0.2">
      <c r="A11" s="98">
        <v>5</v>
      </c>
      <c r="B11" s="97">
        <f>C11*B4</f>
        <v>0.33234899580435817</v>
      </c>
      <c r="C11" s="97">
        <f>1/(1-D4*B4/(1-D4*B4/(1-D4*B4/(1-D4*B4))))</f>
        <v>1.3296043296820967</v>
      </c>
      <c r="D11" s="128">
        <f>C11*D4*C10</f>
        <v>1.318623944587632</v>
      </c>
      <c r="E11" s="1">
        <f>D11*D4*C9</f>
        <v>1.2856759058039289</v>
      </c>
      <c r="F11" s="1">
        <f>E11*D4*C8</f>
        <v>1.1868111346366941</v>
      </c>
      <c r="G11" s="1">
        <f>F11*D4</f>
        <v>0.89015484373830001</v>
      </c>
      <c r="H11" s="1">
        <f>G11*D4</f>
        <v>0.66765100419564127</v>
      </c>
      <c r="I11" s="1"/>
      <c r="J11" s="1"/>
      <c r="K11" s="1"/>
      <c r="L11" s="1"/>
      <c r="M11" s="235"/>
      <c r="N11" s="97">
        <f>B11+H11</f>
        <v>0.99999999999999944</v>
      </c>
      <c r="R11" s="267">
        <f>B11-H11</f>
        <v>-0.3353020083912831</v>
      </c>
      <c r="S11" s="268">
        <f>IF(Rules!B23=Rules!D23,SUM(C11:G11)*B4*F4,SUM(C11:G11)*B4*F4*POWER(O2,A11-1))</f>
        <v>1114.0728582789911</v>
      </c>
      <c r="T11" s="253">
        <f>IF(Rules!B23=Rules!D23,SUM(C11:G11)*D4*H4,SUM(C11:G11)*D4*H4*POWER(O2,A11-1))</f>
        <v>-3347.316309091847</v>
      </c>
      <c r="U11" s="264">
        <f t="shared" si="1"/>
        <v>-6412.2471745700204</v>
      </c>
      <c r="V11" s="93">
        <f>S11/B4</f>
        <v>4456.9898349295127</v>
      </c>
      <c r="W11" s="9">
        <f>T11/D4</f>
        <v>-4462.8553051486124</v>
      </c>
      <c r="X11" s="97">
        <f t="shared" si="0"/>
        <v>-0.33282568941960783</v>
      </c>
    </row>
    <row r="12" spans="1:24" x14ac:dyDescent="0.2">
      <c r="A12" s="98">
        <v>6</v>
      </c>
      <c r="B12" s="97">
        <f>C12*B4</f>
        <v>0.33295913646064895</v>
      </c>
      <c r="C12" s="97">
        <f>1/(1-D4*B4/(1-D4*B4/(1-D4*B4/(1-D4*B4/(1-D4*B4)))))</f>
        <v>1.3320452747987079</v>
      </c>
      <c r="D12" s="128">
        <f>C12*D4*C11</f>
        <v>1.3283892552596492</v>
      </c>
      <c r="E12" s="1">
        <f>D12*D4*C10</f>
        <v>1.3174189047181555</v>
      </c>
      <c r="F12" s="1">
        <f>E12*D4*C9</f>
        <v>1.284500975883933</v>
      </c>
      <c r="G12" s="1">
        <f>F12*D4*C8</f>
        <v>1.1857265534407846</v>
      </c>
      <c r="H12" s="1">
        <f>G12*D4</f>
        <v>0.88934136535341624</v>
      </c>
      <c r="I12" s="1">
        <f>H12*D4</f>
        <v>0.66704086353935033</v>
      </c>
      <c r="J12" s="1"/>
      <c r="K12" s="1"/>
      <c r="L12" s="1"/>
      <c r="M12" s="235"/>
      <c r="N12" s="97">
        <f>B12+I12</f>
        <v>0.99999999999999933</v>
      </c>
      <c r="R12" s="267">
        <f>B12-I12</f>
        <v>-0.33408172707870137</v>
      </c>
      <c r="S12" s="268">
        <f>IF(Rules!B23=Rules!D23,SUM(C12:H12)*B4*F4,SUM(C12:H12)*B4*F4*POWER(O2,A12-1))</f>
        <v>1359.9400505242938</v>
      </c>
      <c r="T12" s="253">
        <f>IF(Rules!B23=Rules!D23,SUM(C12:H12)*D4*H4,SUM(C12:H12)*D4*H4*POWER(O2,A12-1))</f>
        <v>-4086.0429160255062</v>
      </c>
      <c r="U12" s="264">
        <f t="shared" si="1"/>
        <v>-9138.3500400712328</v>
      </c>
      <c r="V12" s="93">
        <f>S12/B4</f>
        <v>5440.6127357448131</v>
      </c>
      <c r="W12" s="9">
        <f>T12/D4</f>
        <v>-5447.7726695021383</v>
      </c>
      <c r="X12" s="97">
        <f t="shared" si="0"/>
        <v>-0.33282568941960783</v>
      </c>
    </row>
    <row r="13" spans="1:24" x14ac:dyDescent="0.2">
      <c r="A13" s="98">
        <v>7</v>
      </c>
      <c r="B13" s="97">
        <f>C13*B4</f>
        <v>0.3331622265142074</v>
      </c>
      <c r="C13" s="97">
        <f>1/(1-D4*B4/(1-D4*B4/(1-D4*B4/(1-D4*B4/(1-D4*B4/(1-D4*B4))))))</f>
        <v>1.3328577623281892</v>
      </c>
      <c r="D13" s="128">
        <f>C13*D4*C12</f>
        <v>1.3316397147183767</v>
      </c>
      <c r="E13" s="1">
        <f>D13*D4*C11</f>
        <v>1.327984808306331</v>
      </c>
      <c r="F13" s="1">
        <f>E13*D4*C10</f>
        <v>1.3170177978436852</v>
      </c>
      <c r="G13" s="1">
        <f>F13*D4*C9</f>
        <v>1.2841098913398707</v>
      </c>
      <c r="H13" s="1">
        <f>G13*D4*C8</f>
        <v>1.1853655421708509</v>
      </c>
      <c r="I13" s="1">
        <f>H13*D4</f>
        <v>0.88907059275852141</v>
      </c>
      <c r="J13" s="1">
        <f>I13*D4</f>
        <v>0.66683777348579176</v>
      </c>
      <c r="K13" s="1"/>
      <c r="L13" s="1"/>
      <c r="M13" s="235"/>
      <c r="N13" s="97">
        <f>B13+J13</f>
        <v>0.99999999999999911</v>
      </c>
      <c r="R13" s="267">
        <f>B13-J13</f>
        <v>-0.33367554697158436</v>
      </c>
      <c r="S13" s="268">
        <f>IF(Rules!B23=Rules!D23,SUM(C13:I13)*B4*F4,SUM(C13:I13)*B4*F4*POWER(O2,A13-1))</f>
        <v>1606.5618870993908</v>
      </c>
      <c r="T13" s="253">
        <f>IF(Rules!B23=Rules!D23,SUM(C13:I13)*D4*H4,SUM(C13:I13)*D4*H4*POWER(O2,A13-1))</f>
        <v>-4827.0369090227532</v>
      </c>
      <c r="U13" s="264">
        <f t="shared" si="1"/>
        <v>-12358.825061994596</v>
      </c>
      <c r="V13" s="93">
        <f>S13/B4</f>
        <v>6427.2546869587341</v>
      </c>
      <c r="W13" s="9">
        <f>T13/D4</f>
        <v>-6435.7130573731065</v>
      </c>
      <c r="X13" s="97">
        <f t="shared" si="0"/>
        <v>-0.33282568941960788</v>
      </c>
    </row>
    <row r="14" spans="1:24" x14ac:dyDescent="0.2">
      <c r="A14" s="98">
        <v>8</v>
      </c>
      <c r="B14" s="97">
        <f>C14*B4</f>
        <v>0.33322988158388633</v>
      </c>
      <c r="C14" s="97">
        <f>1/(1-D4*B4/(1-D4*B4/(1-D4*B4/(1-D4*B4/(1-D4*B4/(1-D4*B4/(1-D4*B4)))))))</f>
        <v>1.3331284250192328</v>
      </c>
      <c r="D14" s="128">
        <f>C14*D4*C13</f>
        <v>1.3327225351584515</v>
      </c>
      <c r="E14" s="1">
        <f>D14*D4*C12</f>
        <v>1.331504611127565</v>
      </c>
      <c r="F14" s="1">
        <f>E14*D4*C11</f>
        <v>1.3278500755297682</v>
      </c>
      <c r="G14" s="1">
        <f>F14*D4*C10</f>
        <v>1.3168841777423286</v>
      </c>
      <c r="H14" s="1">
        <f>G14*D4*C9</f>
        <v>1.2839796099616576</v>
      </c>
      <c r="I14" s="1">
        <f>H14*D4*C8</f>
        <v>1.1852452790550834</v>
      </c>
      <c r="J14" s="1">
        <f>I14*D4</f>
        <v>0.88898039071044554</v>
      </c>
      <c r="K14" s="1">
        <f>J14*D4</f>
        <v>0.66677011841611267</v>
      </c>
      <c r="L14" s="1"/>
      <c r="M14" s="235"/>
      <c r="N14" s="97">
        <f>B14+K14</f>
        <v>0.999999999999999</v>
      </c>
      <c r="R14" s="267">
        <f>B14-K14</f>
        <v>-0.33354023683222633</v>
      </c>
      <c r="S14" s="268">
        <f>IF(Rules!B23=Rules!D23,SUM(C14:J14)*B4*F4,SUM(C14:J14)*B4*F4*POWER(O2,A14-1))</f>
        <v>1853.4849459069585</v>
      </c>
      <c r="T14" s="253">
        <f>IF(Rules!B23=Rules!D23,SUM(C14:J14)*D4*H4,SUM(C14:J14)*D4*H4*POWER(O2,A14-1))</f>
        <v>-5568.935947039201</v>
      </c>
      <c r="U14" s="264">
        <f t="shared" si="1"/>
        <v>-16074.276063126839</v>
      </c>
      <c r="V14" s="93">
        <f>S14/B4</f>
        <v>7415.101715935928</v>
      </c>
      <c r="W14" s="9">
        <f>T14/D4</f>
        <v>-7424.8601089090434</v>
      </c>
      <c r="X14" s="97">
        <f t="shared" si="0"/>
        <v>-0.33282568941960777</v>
      </c>
    </row>
    <row r="15" spans="1:24" x14ac:dyDescent="0.2">
      <c r="A15" s="98">
        <v>9</v>
      </c>
      <c r="B15" s="97">
        <f>C15*B4</f>
        <v>0.3332524255124934</v>
      </c>
      <c r="C15" s="97">
        <f>1/(1-D4*B4/(1-D4*B4/(1-D4*B4/(1-D4*B4/(1-D4*B4/(1-D4*B4/(1-D4*B4/(1-D4*B4))))))))</f>
        <v>1.3332186148662384</v>
      </c>
      <c r="D15" s="128">
        <f>C15*D4*C14</f>
        <v>1.3330833510856417</v>
      </c>
      <c r="E15" s="1">
        <f>D15*D4*C13</f>
        <v>1.3326774749482588</v>
      </c>
      <c r="F15" s="1">
        <f>E15*D4*C12</f>
        <v>1.3314595920961709</v>
      </c>
      <c r="G15" s="1">
        <f>F15*D4*C11</f>
        <v>1.3278051800605843</v>
      </c>
      <c r="H15" s="1">
        <f>G15*D4*C10</f>
        <v>1.3168396530372355</v>
      </c>
      <c r="I15" s="1">
        <f>H15*D4*C9</f>
        <v>1.283936197781266</v>
      </c>
      <c r="J15" s="1">
        <f>I15*D4*C8</f>
        <v>1.1852052051462274</v>
      </c>
      <c r="K15" s="1">
        <f>J15*D4</f>
        <v>0.88895033370892729</v>
      </c>
      <c r="L15" s="1">
        <f>K15*D4</f>
        <v>0.66674757448750521</v>
      </c>
      <c r="M15" s="235"/>
      <c r="N15" s="97">
        <f>B15+L15</f>
        <v>0.99999999999999867</v>
      </c>
      <c r="R15" s="267">
        <f>B15-L15</f>
        <v>-0.33349514897501181</v>
      </c>
      <c r="S15" s="268">
        <f>IF(Rules!B23=Rules!D23,SUM(C15:K15)*B4*F4,SUM(C15:K15)*B4*F4*POWER(O2,A15-1))</f>
        <v>2100.5250494997213</v>
      </c>
      <c r="T15" s="253">
        <f>IF(Rules!B23=Rules!D23,SUM(C15:K15)*D4*H4,SUM(C15:K15)*D4*H4*POWER(O2,A15-1))</f>
        <v>-6311.1866549805236</v>
      </c>
      <c r="U15" s="264">
        <f t="shared" si="1"/>
        <v>-20284.937668607643</v>
      </c>
      <c r="V15" s="93">
        <f>S15/B4</f>
        <v>8403.4169974281776</v>
      </c>
      <c r="W15" s="9">
        <f>T15/D4</f>
        <v>-8414.4760291878683</v>
      </c>
      <c r="X15" s="97">
        <f t="shared" si="0"/>
        <v>-0.33282568941960783</v>
      </c>
    </row>
    <row r="16" spans="1:24" ht="17" thickBot="1" x14ac:dyDescent="0.25">
      <c r="A16" s="99">
        <v>10</v>
      </c>
      <c r="B16" s="129">
        <f>C16*B4</f>
        <v>0.33325993824672989</v>
      </c>
      <c r="C16" s="129">
        <f>1/(1-D4*B4/(1-D4*B4/(1-D4*B4/(1-D4*B4/(1-D4*B4/(1-D4*B4/(1-D4*B4/(1-D4*B4/(1-D4*B4)))))))))</f>
        <v>1.3332486705128468</v>
      </c>
      <c r="D16" s="137">
        <f>C16*D4*C15</f>
        <v>1.3332035925136778</v>
      </c>
      <c r="E16" s="109">
        <f>D16*D4*C14</f>
        <v>1.3330683302571975</v>
      </c>
      <c r="F16" s="109">
        <f>E16*D4*C13</f>
        <v>1.3326624586931188</v>
      </c>
      <c r="G16" s="109">
        <f>F16*D4*C12</f>
        <v>1.331444589563811</v>
      </c>
      <c r="H16" s="109">
        <f>G16*D4*C11</f>
        <v>1.3277902187051667</v>
      </c>
      <c r="I16" s="109">
        <f>H16*D4*C10</f>
        <v>1.3168248152384583</v>
      </c>
      <c r="J16" s="109">
        <f>I16*D4*C9</f>
        <v>1.2839217307298665</v>
      </c>
      <c r="K16" s="109">
        <f>J16*D4*C8</f>
        <v>1.1851918505693788</v>
      </c>
      <c r="L16" s="109">
        <f>K16*D4</f>
        <v>0.88894031725313161</v>
      </c>
      <c r="M16" s="237">
        <f>L16*D4</f>
        <v>0.66674006175326861</v>
      </c>
      <c r="N16" s="129">
        <f>B16+M16</f>
        <v>0.99999999999999845</v>
      </c>
      <c r="R16" s="269">
        <f>B16-M16</f>
        <v>-0.33348012350653872</v>
      </c>
      <c r="S16" s="270">
        <f>IF(Rules!B23=Rules!D23,SUM(C16:L16)*B4*F4,SUM(C16:L16)*B4*F4*POWER(O2,A16-1))</f>
        <v>2347.6097230635182</v>
      </c>
      <c r="T16" s="254">
        <f>IF(Rules!B23=Rules!D23,SUM(C16:L16)*D4*H4,SUM(C16:L16)*D4*H4*POWER(O2,A16-1))</f>
        <v>-7053.5712767766099</v>
      </c>
      <c r="U16" s="264">
        <f t="shared" si="1"/>
        <v>-24990.899222320735</v>
      </c>
      <c r="V16" s="94">
        <f>S16/B4</f>
        <v>9391.9105867450617</v>
      </c>
      <c r="W16" s="10">
        <f>T16/D4</f>
        <v>-9404.2704919472872</v>
      </c>
      <c r="X16" s="129">
        <f t="shared" si="0"/>
        <v>-0.33282568941960777</v>
      </c>
    </row>
    <row r="18" spans="1:7" x14ac:dyDescent="0.2">
      <c r="A18" s="436" t="s">
        <v>183</v>
      </c>
      <c r="B18" s="436"/>
      <c r="C18" s="436"/>
      <c r="D18" s="436"/>
      <c r="E18" s="436"/>
      <c r="F18" s="436"/>
    </row>
    <row r="19" spans="1:7" ht="17" thickBot="1" x14ac:dyDescent="0.25"/>
    <row r="20" spans="1:7" ht="17" thickBot="1" x14ac:dyDescent="0.25">
      <c r="A20" s="29" t="s">
        <v>130</v>
      </c>
      <c r="B20" s="19" t="s">
        <v>135</v>
      </c>
      <c r="C20" s="19" t="s">
        <v>134</v>
      </c>
      <c r="D20" s="19" t="s">
        <v>133</v>
      </c>
      <c r="E20" s="151" t="s">
        <v>146</v>
      </c>
      <c r="F20" s="152" t="s">
        <v>147</v>
      </c>
      <c r="G20" s="150" t="s">
        <v>46</v>
      </c>
    </row>
    <row r="21" spans="1:7" x14ac:dyDescent="0.2">
      <c r="A21" s="95">
        <v>1</v>
      </c>
      <c r="B21" s="107">
        <v>1</v>
      </c>
      <c r="C21" s="108">
        <f t="shared" ref="C21:C30" si="2">B21*$O$2</f>
        <v>8</v>
      </c>
      <c r="D21" s="57">
        <f>SUM($C$21:C21)</f>
        <v>8</v>
      </c>
      <c r="E21" s="57">
        <f t="shared" ref="E21:E30" si="3">D21/R7</f>
        <v>-15.997493223297978</v>
      </c>
      <c r="F21" s="8">
        <f t="shared" ref="F21:F30" si="4">U7/E21</f>
        <v>23.224522167001698</v>
      </c>
      <c r="G21" s="256">
        <f>E21*U7</f>
        <v>5943.6148225790103</v>
      </c>
    </row>
    <row r="22" spans="1:7" x14ac:dyDescent="0.2">
      <c r="A22" s="97">
        <v>2</v>
      </c>
      <c r="B22" s="93">
        <f>C21</f>
        <v>8</v>
      </c>
      <c r="C22" s="1">
        <f t="shared" si="2"/>
        <v>64</v>
      </c>
      <c r="D22" s="9">
        <f>SUM($C$21:C22)</f>
        <v>72</v>
      </c>
      <c r="E22" s="9">
        <f t="shared" si="3"/>
        <v>-187.14586153992425</v>
      </c>
      <c r="F22" s="9">
        <f t="shared" si="4"/>
        <v>6.2612131345511317</v>
      </c>
      <c r="G22" s="257">
        <f t="shared" ref="G22:G30" si="5">E22*U8</f>
        <v>219290.058364025</v>
      </c>
    </row>
    <row r="23" spans="1:7" x14ac:dyDescent="0.2">
      <c r="A23" s="97">
        <v>3</v>
      </c>
      <c r="B23" s="93">
        <f t="shared" ref="B23:B30" si="6">C22</f>
        <v>64</v>
      </c>
      <c r="C23" s="1">
        <f t="shared" si="2"/>
        <v>512</v>
      </c>
      <c r="D23" s="9">
        <f>SUM($C$21:C23)</f>
        <v>584</v>
      </c>
      <c r="E23" s="9">
        <f t="shared" si="3"/>
        <v>-1667.966567086248</v>
      </c>
      <c r="F23" s="9">
        <f t="shared" si="4"/>
        <v>1.4598415327677268</v>
      </c>
      <c r="G23" s="257">
        <f t="shared" si="5"/>
        <v>4061443.3309567026</v>
      </c>
    </row>
    <row r="24" spans="1:7" x14ac:dyDescent="0.2">
      <c r="A24" s="97">
        <v>4</v>
      </c>
      <c r="B24" s="93">
        <f t="shared" si="6"/>
        <v>512</v>
      </c>
      <c r="C24" s="1">
        <f t="shared" si="2"/>
        <v>4096</v>
      </c>
      <c r="D24" s="9">
        <f>SUM($C$21:C24)</f>
        <v>4680</v>
      </c>
      <c r="E24" s="9">
        <f t="shared" si="3"/>
        <v>-13806.244268676628</v>
      </c>
      <c r="F24" s="9">
        <f t="shared" si="4"/>
        <v>0.3026893949166477</v>
      </c>
      <c r="G24" s="257">
        <f t="shared" si="5"/>
        <v>57696346.209900633</v>
      </c>
    </row>
    <row r="25" spans="1:7" x14ac:dyDescent="0.2">
      <c r="A25" s="97">
        <v>5</v>
      </c>
      <c r="B25" s="93">
        <f t="shared" si="6"/>
        <v>4096</v>
      </c>
      <c r="C25" s="1">
        <f t="shared" si="2"/>
        <v>32768</v>
      </c>
      <c r="D25" s="9">
        <f>SUM($C$21:C25)</f>
        <v>37448</v>
      </c>
      <c r="E25" s="9">
        <f t="shared" si="3"/>
        <v>-111684.38918594185</v>
      </c>
      <c r="F25" s="9">
        <f t="shared" si="4"/>
        <v>5.7413996900626423E-2</v>
      </c>
      <c r="G25" s="257">
        <f t="shared" si="5"/>
        <v>716147909.00113416</v>
      </c>
    </row>
    <row r="26" spans="1:7" x14ac:dyDescent="0.2">
      <c r="A26" s="97">
        <v>6</v>
      </c>
      <c r="B26" s="93">
        <f t="shared" si="6"/>
        <v>32768</v>
      </c>
      <c r="C26" s="1">
        <f t="shared" si="2"/>
        <v>262144</v>
      </c>
      <c r="D26" s="9">
        <f>SUM($C$21:C26)</f>
        <v>299592</v>
      </c>
      <c r="E26" s="9">
        <f t="shared" si="3"/>
        <v>-896762.6054250598</v>
      </c>
      <c r="F26" s="9">
        <f t="shared" si="4"/>
        <v>1.0190378127709409E-2</v>
      </c>
      <c r="G26" s="257">
        <f t="shared" si="5"/>
        <v>8194930591.2204781</v>
      </c>
    </row>
    <row r="27" spans="1:7" x14ac:dyDescent="0.2">
      <c r="A27" s="97">
        <v>7</v>
      </c>
      <c r="B27" s="93">
        <f t="shared" si="6"/>
        <v>262144</v>
      </c>
      <c r="C27" s="1">
        <f t="shared" si="2"/>
        <v>2097152</v>
      </c>
      <c r="D27" s="9">
        <f>SUM($C$21:C27)</f>
        <v>2396744</v>
      </c>
      <c r="E27" s="9">
        <f t="shared" si="3"/>
        <v>-7182857.7843137709</v>
      </c>
      <c r="F27" s="9">
        <f t="shared" si="4"/>
        <v>1.7205999941951129E-3</v>
      </c>
      <c r="G27" s="257">
        <f t="shared" si="5"/>
        <v>88771682801.520004</v>
      </c>
    </row>
    <row r="28" spans="1:7" x14ac:dyDescent="0.2">
      <c r="A28" s="97">
        <v>8</v>
      </c>
      <c r="B28" s="93">
        <f t="shared" si="6"/>
        <v>2097152</v>
      </c>
      <c r="C28" s="1">
        <f t="shared" si="2"/>
        <v>16777216</v>
      </c>
      <c r="D28" s="9">
        <f>SUM($C$21:C28)</f>
        <v>19173960</v>
      </c>
      <c r="E28" s="9">
        <f t="shared" si="3"/>
        <v>-57486197.713664964</v>
      </c>
      <c r="F28" s="9">
        <f t="shared" si="4"/>
        <v>2.796197470424426E-4</v>
      </c>
      <c r="G28" s="257">
        <f t="shared" si="5"/>
        <v>924049011868.94153</v>
      </c>
    </row>
    <row r="29" spans="1:7" x14ac:dyDescent="0.2">
      <c r="A29" s="97">
        <v>9</v>
      </c>
      <c r="B29" s="93">
        <f t="shared" si="6"/>
        <v>16777216</v>
      </c>
      <c r="C29" s="1">
        <f t="shared" si="2"/>
        <v>134217728</v>
      </c>
      <c r="D29" s="9">
        <f>SUM($C$21:C29)</f>
        <v>153391688</v>
      </c>
      <c r="E29" s="9">
        <f t="shared" si="3"/>
        <v>-459951781.82185</v>
      </c>
      <c r="F29" s="9">
        <f t="shared" si="4"/>
        <v>4.4102313482208601E-5</v>
      </c>
      <c r="G29" s="257">
        <f t="shared" si="5"/>
        <v>9330093224821.25</v>
      </c>
    </row>
    <row r="30" spans="1:7" ht="17" thickBot="1" x14ac:dyDescent="0.25">
      <c r="A30" s="129">
        <v>10</v>
      </c>
      <c r="B30" s="94">
        <f t="shared" si="6"/>
        <v>134217728</v>
      </c>
      <c r="C30" s="109">
        <f t="shared" si="2"/>
        <v>1073741824</v>
      </c>
      <c r="D30" s="10">
        <f>SUM($C$21:C30)</f>
        <v>1227133512</v>
      </c>
      <c r="E30" s="10">
        <f t="shared" si="3"/>
        <v>-3679780069.3387923</v>
      </c>
      <c r="F30" s="10">
        <f t="shared" si="4"/>
        <v>6.7914111037650326E-6</v>
      </c>
      <c r="G30" s="258">
        <f t="shared" si="5"/>
        <v>91961012873150.172</v>
      </c>
    </row>
    <row r="31" spans="1:7" ht="17" thickBot="1" x14ac:dyDescent="0.25">
      <c r="A31" s="481" t="s">
        <v>249</v>
      </c>
      <c r="B31" s="481"/>
      <c r="C31" s="481"/>
      <c r="D31" s="481"/>
      <c r="E31" s="481"/>
      <c r="F31" s="481"/>
      <c r="G31" s="481"/>
    </row>
    <row r="32" spans="1:7" ht="17" thickBot="1" x14ac:dyDescent="0.25">
      <c r="A32" s="115" t="s">
        <v>130</v>
      </c>
      <c r="B32" s="116" t="s">
        <v>135</v>
      </c>
      <c r="C32" s="116" t="s">
        <v>134</v>
      </c>
      <c r="D32" s="154" t="s">
        <v>133</v>
      </c>
      <c r="E32" s="363" t="s">
        <v>251</v>
      </c>
      <c r="F32" s="152" t="s">
        <v>252</v>
      </c>
      <c r="G32" s="260" t="s">
        <v>253</v>
      </c>
    </row>
    <row r="33" spans="1:7" x14ac:dyDescent="0.2">
      <c r="A33" s="95">
        <v>1</v>
      </c>
      <c r="B33" s="107">
        <v>1</v>
      </c>
      <c r="C33" s="108">
        <f t="shared" ref="C33:C42" si="7">B33*$O$2</f>
        <v>8</v>
      </c>
      <c r="D33" s="57">
        <f>SUM($C$33:C33)</f>
        <v>8</v>
      </c>
      <c r="E33" s="96">
        <f>D33/(B7-((1-B7)/-X7))</f>
        <v>-3.9928354553069081</v>
      </c>
      <c r="F33" s="8">
        <f t="shared" ref="F33:F42" si="8">U7/E33</f>
        <v>93.050199573622422</v>
      </c>
      <c r="G33" s="259">
        <f>(B7-((1-B7)/-X7))</f>
        <v>-2.0035887001972843</v>
      </c>
    </row>
    <row r="34" spans="1:7" x14ac:dyDescent="0.2">
      <c r="A34" s="97">
        <v>2</v>
      </c>
      <c r="B34" s="93">
        <f>C33</f>
        <v>8</v>
      </c>
      <c r="C34" s="1">
        <f t="shared" si="7"/>
        <v>64</v>
      </c>
      <c r="D34" s="9">
        <f>SUM($C$33:C34)</f>
        <v>72</v>
      </c>
      <c r="E34" s="96">
        <f>D34/(B8-((1-B8)/-X8))</f>
        <v>-40.617810732448369</v>
      </c>
      <c r="F34" s="9">
        <f t="shared" si="8"/>
        <v>28.84843139550544</v>
      </c>
      <c r="G34" s="259">
        <f t="shared" ref="G34:G42" si="9">(B8-((1-B8)/-X8))</f>
        <v>-1.7726213870626299</v>
      </c>
    </row>
    <row r="35" spans="1:7" x14ac:dyDescent="0.2">
      <c r="A35" s="97">
        <v>3</v>
      </c>
      <c r="B35" s="93">
        <f t="shared" ref="B35:B42" si="10">C34</f>
        <v>64</v>
      </c>
      <c r="C35" s="1">
        <f t="shared" si="7"/>
        <v>512</v>
      </c>
      <c r="D35" s="9">
        <f>SUM($C$33:C35)</f>
        <v>584</v>
      </c>
      <c r="E35" s="96">
        <f t="shared" ref="E35:E42" si="11">D35/(B9-((1-B9)/-X9))</f>
        <v>-342.85524243514169</v>
      </c>
      <c r="F35" s="9">
        <f t="shared" si="8"/>
        <v>7.1020260696790629</v>
      </c>
      <c r="G35" s="259">
        <f t="shared" si="9"/>
        <v>-1.7033427747877472</v>
      </c>
    </row>
    <row r="36" spans="1:7" x14ac:dyDescent="0.2">
      <c r="A36" s="97">
        <v>4</v>
      </c>
      <c r="B36" s="93">
        <f t="shared" si="10"/>
        <v>512</v>
      </c>
      <c r="C36" s="1">
        <f t="shared" si="7"/>
        <v>4096</v>
      </c>
      <c r="D36" s="9">
        <f>SUM($C$33:C36)</f>
        <v>4680</v>
      </c>
      <c r="E36" s="96">
        <f t="shared" si="11"/>
        <v>-2784.0280793497</v>
      </c>
      <c r="F36" s="9">
        <f t="shared" si="8"/>
        <v>1.5010637840740837</v>
      </c>
      <c r="G36" s="259">
        <f t="shared" si="9"/>
        <v>-1.681017528060696</v>
      </c>
    </row>
    <row r="37" spans="1:7" x14ac:dyDescent="0.2">
      <c r="A37" s="97">
        <v>5</v>
      </c>
      <c r="B37" s="93">
        <f t="shared" si="10"/>
        <v>4096</v>
      </c>
      <c r="C37" s="1">
        <f t="shared" si="7"/>
        <v>32768</v>
      </c>
      <c r="D37" s="9">
        <f>SUM($C$33:C37)</f>
        <v>37448</v>
      </c>
      <c r="E37" s="96">
        <f t="shared" si="11"/>
        <v>-22374.927824008104</v>
      </c>
      <c r="F37" s="9">
        <f t="shared" si="8"/>
        <v>0.28658180374954034</v>
      </c>
      <c r="G37" s="259">
        <f t="shared" si="9"/>
        <v>-1.6736590300782388</v>
      </c>
    </row>
    <row r="38" spans="1:7" x14ac:dyDescent="0.2">
      <c r="A38" s="97">
        <v>6</v>
      </c>
      <c r="B38" s="93">
        <f t="shared" si="10"/>
        <v>32768</v>
      </c>
      <c r="C38" s="1">
        <f t="shared" si="7"/>
        <v>262144</v>
      </c>
      <c r="D38" s="9">
        <f>SUM($C$33:C38)</f>
        <v>299592</v>
      </c>
      <c r="E38" s="96">
        <f t="shared" si="11"/>
        <v>-179265.91066326443</v>
      </c>
      <c r="F38" s="9">
        <f t="shared" si="8"/>
        <v>5.0976507503631495E-2</v>
      </c>
      <c r="G38" s="259">
        <f t="shared" si="9"/>
        <v>-1.6712156755935477</v>
      </c>
    </row>
    <row r="39" spans="1:7" x14ac:dyDescent="0.2">
      <c r="A39" s="97">
        <v>7</v>
      </c>
      <c r="B39" s="93">
        <f t="shared" si="10"/>
        <v>262144</v>
      </c>
      <c r="C39" s="1">
        <f t="shared" si="7"/>
        <v>2097152</v>
      </c>
      <c r="D39" s="9">
        <f>SUM($C$33:C39)</f>
        <v>2396744</v>
      </c>
      <c r="E39" s="96">
        <f t="shared" si="11"/>
        <v>-1434830.3258918382</v>
      </c>
      <c r="F39" s="9">
        <f t="shared" si="8"/>
        <v>8.6134400973946531E-3</v>
      </c>
      <c r="G39" s="259">
        <f t="shared" si="9"/>
        <v>-1.670402386087199</v>
      </c>
    </row>
    <row r="40" spans="1:7" x14ac:dyDescent="0.2">
      <c r="A40" s="97">
        <v>8</v>
      </c>
      <c r="B40" s="93">
        <f t="shared" si="10"/>
        <v>2097152</v>
      </c>
      <c r="C40" s="1">
        <f t="shared" si="7"/>
        <v>16777216</v>
      </c>
      <c r="D40" s="9">
        <f>SUM($C$33:C40)</f>
        <v>19173960</v>
      </c>
      <c r="E40" s="96">
        <f>D40/(B14-((1-B14)/-X14))</f>
        <v>-11480509.470329762</v>
      </c>
      <c r="F40" s="9">
        <f t="shared" si="8"/>
        <v>1.4001361267693923E-3</v>
      </c>
      <c r="G40" s="259">
        <f t="shared" si="9"/>
        <v>-1.6701314562348648</v>
      </c>
    </row>
    <row r="41" spans="1:7" x14ac:dyDescent="0.2">
      <c r="A41" s="97">
        <v>9</v>
      </c>
      <c r="B41" s="93">
        <f t="shared" si="10"/>
        <v>16777216</v>
      </c>
      <c r="C41" s="1">
        <f t="shared" si="7"/>
        <v>134217728</v>
      </c>
      <c r="D41" s="9">
        <f>SUM($C$33:C41)</f>
        <v>153391688</v>
      </c>
      <c r="E41" s="96">
        <f t="shared" si="11"/>
        <v>-91849045.448116273</v>
      </c>
      <c r="F41" s="9">
        <f t="shared" si="8"/>
        <v>2.2085082724203385E-4</v>
      </c>
      <c r="G41" s="259">
        <f t="shared" si="9"/>
        <v>-1.6700411773647443</v>
      </c>
    </row>
    <row r="42" spans="1:7" ht="17" thickBot="1" x14ac:dyDescent="0.25">
      <c r="A42" s="129">
        <v>10</v>
      </c>
      <c r="B42" s="94">
        <f t="shared" si="10"/>
        <v>134217728</v>
      </c>
      <c r="C42" s="109">
        <f t="shared" si="7"/>
        <v>1073741824</v>
      </c>
      <c r="D42" s="10">
        <f>SUM($C$33:C42)</f>
        <v>1227133512</v>
      </c>
      <c r="E42" s="364">
        <f t="shared" si="11"/>
        <v>-734805605.68773973</v>
      </c>
      <c r="F42" s="10">
        <f t="shared" si="8"/>
        <v>3.4010218524300117E-5</v>
      </c>
      <c r="G42" s="259">
        <f t="shared" si="9"/>
        <v>-1.6700110920513012</v>
      </c>
    </row>
    <row r="43" spans="1:7" ht="17" thickBot="1" x14ac:dyDescent="0.25"/>
    <row r="44" spans="1:7" ht="17" thickBot="1" x14ac:dyDescent="0.25">
      <c r="A44" s="115" t="s">
        <v>130</v>
      </c>
      <c r="B44" s="116" t="s">
        <v>135</v>
      </c>
      <c r="C44" s="116" t="s">
        <v>134</v>
      </c>
      <c r="D44" s="154" t="s">
        <v>133</v>
      </c>
      <c r="E44" s="151" t="s">
        <v>146</v>
      </c>
      <c r="F44" s="152" t="s">
        <v>147</v>
      </c>
      <c r="G44" s="260" t="s">
        <v>46</v>
      </c>
    </row>
    <row r="45" spans="1:7" x14ac:dyDescent="0.2">
      <c r="A45" s="95">
        <v>1</v>
      </c>
      <c r="B45" s="107">
        <v>1</v>
      </c>
      <c r="C45" s="108">
        <f t="shared" ref="C45:C54" si="12">B45*$O$2</f>
        <v>8</v>
      </c>
      <c r="D45" s="57">
        <f>SUM(C45:C45)</f>
        <v>8</v>
      </c>
      <c r="E45" s="57">
        <f t="shared" ref="E45:E54" si="13">D45/R7</f>
        <v>-15.997493223297978</v>
      </c>
      <c r="F45" s="8">
        <f t="shared" ref="F45:F54" si="14">U7/E45</f>
        <v>23.224522167001698</v>
      </c>
      <c r="G45" s="256">
        <f>E45*U7</f>
        <v>5943.6148225790103</v>
      </c>
    </row>
    <row r="46" spans="1:7" x14ac:dyDescent="0.2">
      <c r="A46" s="97">
        <v>2</v>
      </c>
      <c r="B46" s="93">
        <f t="shared" ref="B46:B54" si="15">B45*$O$2*2</f>
        <v>16</v>
      </c>
      <c r="C46" s="1">
        <f t="shared" si="12"/>
        <v>128</v>
      </c>
      <c r="D46" s="9">
        <f>SUM($C$45:C46)</f>
        <v>136</v>
      </c>
      <c r="E46" s="9">
        <f t="shared" si="13"/>
        <v>-353.49773846430139</v>
      </c>
      <c r="F46" s="9">
        <f t="shared" si="14"/>
        <v>3.3147598947623638</v>
      </c>
      <c r="G46" s="257">
        <f t="shared" ref="G46:G54" si="16">E46*U8</f>
        <v>414214.55468760279</v>
      </c>
    </row>
    <row r="47" spans="1:7" x14ac:dyDescent="0.2">
      <c r="A47" s="97">
        <v>3</v>
      </c>
      <c r="B47" s="93">
        <f t="shared" si="15"/>
        <v>256</v>
      </c>
      <c r="C47" s="1">
        <f t="shared" si="12"/>
        <v>2048</v>
      </c>
      <c r="D47" s="9">
        <f>SUM($C$45:C47)</f>
        <v>2184</v>
      </c>
      <c r="E47" s="9">
        <f t="shared" si="13"/>
        <v>-6237.7379837609005</v>
      </c>
      <c r="F47" s="9">
        <f t="shared" si="14"/>
        <v>0.39036055638111372</v>
      </c>
      <c r="G47" s="257">
        <f t="shared" si="16"/>
        <v>15188685.333577808</v>
      </c>
    </row>
    <row r="48" spans="1:7" x14ac:dyDescent="0.2">
      <c r="A48" s="97">
        <v>4</v>
      </c>
      <c r="B48" s="93">
        <f t="shared" si="15"/>
        <v>4096</v>
      </c>
      <c r="C48" s="1">
        <f t="shared" si="12"/>
        <v>32768</v>
      </c>
      <c r="D48" s="9">
        <f>SUM($C$45:C48)</f>
        <v>34952</v>
      </c>
      <c r="E48" s="9">
        <f t="shared" si="13"/>
        <v>-103110.22429033878</v>
      </c>
      <c r="F48" s="9">
        <f t="shared" si="14"/>
        <v>4.052947952076881E-2</v>
      </c>
      <c r="G48" s="257">
        <f t="shared" si="16"/>
        <v>430898011.26676214</v>
      </c>
    </row>
    <row r="49" spans="1:7" x14ac:dyDescent="0.2">
      <c r="A49" s="97">
        <v>5</v>
      </c>
      <c r="B49" s="93">
        <f t="shared" si="15"/>
        <v>65536</v>
      </c>
      <c r="C49" s="1">
        <f t="shared" si="12"/>
        <v>524288</v>
      </c>
      <c r="D49" s="9">
        <f>SUM($C$45:C49)</f>
        <v>559240</v>
      </c>
      <c r="E49" s="9">
        <f t="shared" si="13"/>
        <v>-1667869.5206244958</v>
      </c>
      <c r="F49" s="9">
        <f t="shared" si="14"/>
        <v>3.8445736283789756E-3</v>
      </c>
      <c r="G49" s="257">
        <f t="shared" si="16"/>
        <v>10694791621.175879</v>
      </c>
    </row>
    <row r="50" spans="1:7" x14ac:dyDescent="0.2">
      <c r="A50" s="97">
        <v>6</v>
      </c>
      <c r="B50" s="93">
        <f t="shared" si="15"/>
        <v>1048576</v>
      </c>
      <c r="C50" s="1">
        <f t="shared" si="12"/>
        <v>8388608</v>
      </c>
      <c r="D50" s="9">
        <f>SUM($C$45:C50)</f>
        <v>8947848</v>
      </c>
      <c r="E50" s="9">
        <f t="shared" si="13"/>
        <v>-26783410.389554497</v>
      </c>
      <c r="F50" s="9">
        <f t="shared" si="14"/>
        <v>3.4119441501875283E-4</v>
      </c>
      <c r="G50" s="257">
        <f t="shared" si="16"/>
        <v>244756179406.62961</v>
      </c>
    </row>
    <row r="51" spans="1:7" x14ac:dyDescent="0.2">
      <c r="A51" s="97">
        <v>7</v>
      </c>
      <c r="B51" s="93">
        <f t="shared" si="15"/>
        <v>16777216</v>
      </c>
      <c r="C51" s="1">
        <f t="shared" si="12"/>
        <v>134217728</v>
      </c>
      <c r="D51" s="9">
        <f>SUM($C$45:C51)</f>
        <v>143165576</v>
      </c>
      <c r="E51" s="9">
        <f t="shared" si="13"/>
        <v>-429056241.30794311</v>
      </c>
      <c r="F51" s="9">
        <f t="shared" si="14"/>
        <v>2.8804673774980457E-5</v>
      </c>
      <c r="G51" s="257">
        <f t="shared" si="16"/>
        <v>5302631028081.8086</v>
      </c>
    </row>
    <row r="52" spans="1:7" x14ac:dyDescent="0.2">
      <c r="A52" s="97">
        <v>8</v>
      </c>
      <c r="B52" s="93">
        <f t="shared" si="15"/>
        <v>268435456</v>
      </c>
      <c r="C52" s="1">
        <f t="shared" si="12"/>
        <v>2147483648</v>
      </c>
      <c r="D52" s="9">
        <f>SUM($C$45:C52)</f>
        <v>2290649224</v>
      </c>
      <c r="E52" s="9">
        <f t="shared" si="13"/>
        <v>-6867684827.939415</v>
      </c>
      <c r="F52" s="9">
        <f t="shared" si="14"/>
        <v>2.3405669400745893E-6</v>
      </c>
      <c r="G52" s="257">
        <f t="shared" si="16"/>
        <v>110393061838845.91</v>
      </c>
    </row>
    <row r="53" spans="1:7" x14ac:dyDescent="0.2">
      <c r="A53" s="97">
        <v>9</v>
      </c>
      <c r="B53" s="93">
        <f t="shared" si="15"/>
        <v>4294967296</v>
      </c>
      <c r="C53" s="1">
        <f t="shared" si="12"/>
        <v>34359738368</v>
      </c>
      <c r="D53" s="9">
        <f>SUM($C$45:C53)</f>
        <v>36650387592</v>
      </c>
      <c r="E53" s="9">
        <f t="shared" si="13"/>
        <v>-109897813220.50398</v>
      </c>
      <c r="F53" s="9">
        <f t="shared" si="14"/>
        <v>1.8457999367018359E-7</v>
      </c>
      <c r="G53" s="257">
        <f t="shared" si="16"/>
        <v>2229270291094208.2</v>
      </c>
    </row>
    <row r="54" spans="1:7" ht="17" thickBot="1" x14ac:dyDescent="0.25">
      <c r="A54" s="129">
        <v>10</v>
      </c>
      <c r="B54" s="94">
        <f t="shared" si="15"/>
        <v>68719476736</v>
      </c>
      <c r="C54" s="109">
        <f t="shared" si="12"/>
        <v>549755813888</v>
      </c>
      <c r="D54" s="10">
        <f>SUM($C$45:C54)</f>
        <v>586406201480</v>
      </c>
      <c r="E54" s="10">
        <f t="shared" si="13"/>
        <v>-1758444237437.4436</v>
      </c>
      <c r="F54" s="10">
        <f t="shared" si="14"/>
        <v>1.421193728539247E-8</v>
      </c>
      <c r="G54" s="258">
        <f t="shared" si="16"/>
        <v>4.3945102725869784E+16</v>
      </c>
    </row>
  </sheetData>
  <mergeCells count="2">
    <mergeCell ref="A18:F18"/>
    <mergeCell ref="A31:G31"/>
  </mergeCells>
  <conditionalFormatting sqref="F45:F54">
    <cfRule type="cellIs" dxfId="141" priority="37" operator="equal">
      <formula>MAX($F$45:$F$54)</formula>
    </cfRule>
  </conditionalFormatting>
  <conditionalFormatting sqref="F21:F30">
    <cfRule type="cellIs" dxfId="140" priority="36" operator="equal">
      <formula>MAX($F$21:$F$30)</formula>
    </cfRule>
  </conditionalFormatting>
  <conditionalFormatting sqref="E21:E30">
    <cfRule type="cellIs" dxfId="139" priority="32" stopIfTrue="1" operator="lessThan">
      <formula>0</formula>
    </cfRule>
    <cfRule type="cellIs" dxfId="138" priority="33" operator="equal">
      <formula>MIN($E$21:$E$30)</formula>
    </cfRule>
  </conditionalFormatting>
  <conditionalFormatting sqref="E45:E54">
    <cfRule type="cellIs" dxfId="137" priority="30" stopIfTrue="1" operator="lessThan">
      <formula>0</formula>
    </cfRule>
    <cfRule type="cellIs" dxfId="136" priority="31" operator="equal">
      <formula>MIN($E$45:$E$54)</formula>
    </cfRule>
  </conditionalFormatting>
  <conditionalFormatting sqref="R7:R16">
    <cfRule type="cellIs" dxfId="135" priority="26" operator="lessThanOrEqual">
      <formula>0</formula>
    </cfRule>
    <cfRule type="cellIs" dxfId="134" priority="27" operator="greaterThan">
      <formula>0</formula>
    </cfRule>
  </conditionalFormatting>
  <conditionalFormatting sqref="U7:U16">
    <cfRule type="cellIs" dxfId="133" priority="11" operator="lessThanOrEqual">
      <formula>0</formula>
    </cfRule>
    <cfRule type="cellIs" dxfId="132" priority="12" operator="greaterThan">
      <formula>0</formula>
    </cfRule>
  </conditionalFormatting>
  <conditionalFormatting sqref="S7:T16">
    <cfRule type="cellIs" dxfId="131" priority="5" operator="lessThanOrEqual">
      <formula>0</formula>
    </cfRule>
    <cfRule type="cellIs" dxfId="130" priority="6" operator="greaterThan">
      <formula>0</formula>
    </cfRule>
  </conditionalFormatting>
  <conditionalFormatting sqref="E33:E42">
    <cfRule type="cellIs" dxfId="129" priority="3" stopIfTrue="1" operator="lessThan">
      <formula>0</formula>
    </cfRule>
    <cfRule type="cellIs" dxfId="128" priority="4" operator="equal">
      <formula>MIN($E$33:$E$42)</formula>
    </cfRule>
  </conditionalFormatting>
  <conditionalFormatting sqref="F33:F42">
    <cfRule type="cellIs" dxfId="127" priority="1" operator="lessThanOrEqual">
      <formula>0</formula>
    </cfRule>
    <cfRule type="cellIs" dxfId="126" priority="2" operator="equal">
      <formula>MAX($F$33:$F$42)</formula>
    </cfRule>
  </conditionalFormatting>
  <pageMargins left="0.25" right="0.25" top="0.75" bottom="0.75" header="0.3" footer="0.3"/>
  <pageSetup paperSize="9" scale="69" orientation="portrait" r:id="rId1"/>
  <drawing r:id="rId2"/>
  <legacyDrawing r:id="rId3"/>
</worksheet>
</file>

<file path=xl/worksheets/sheet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25A89A-3C8D-D649-B3D3-617CB65D7BD5}">
  <sheetPr>
    <pageSetUpPr fitToPage="1"/>
  </sheetPr>
  <dimension ref="A1:X54"/>
  <sheetViews>
    <sheetView zoomScale="90" zoomScaleNormal="90" workbookViewId="0">
      <selection activeCell="B34" sqref="B34:B42"/>
    </sheetView>
  </sheetViews>
  <sheetFormatPr baseColWidth="10" defaultColWidth="8.6640625" defaultRowHeight="16" x14ac:dyDescent="0.2"/>
  <cols>
    <col min="5" max="5" width="9.1640625" customWidth="1"/>
    <col min="14" max="14" width="5.6640625" bestFit="1" customWidth="1"/>
  </cols>
  <sheetData>
    <row r="1" spans="1:24" x14ac:dyDescent="0.2">
      <c r="C1" t="s">
        <v>93</v>
      </c>
      <c r="D1">
        <f>C2+E2</f>
        <v>0.99999999999999978</v>
      </c>
    </row>
    <row r="2" spans="1:24" x14ac:dyDescent="0.2">
      <c r="A2" t="s">
        <v>39</v>
      </c>
      <c r="B2" s="133" t="s">
        <v>122</v>
      </c>
      <c r="C2" s="139">
        <f>Analysis!B61</f>
        <v>0.25391107529222384</v>
      </c>
      <c r="D2" s="133" t="s">
        <v>123</v>
      </c>
      <c r="E2" s="139">
        <f>Analysis!O61</f>
        <v>0.74608892470777599</v>
      </c>
      <c r="F2" s="133" t="s">
        <v>46</v>
      </c>
      <c r="G2" s="139">
        <f>Analysis!S61</f>
        <v>845.0920358824751</v>
      </c>
      <c r="H2" t="s">
        <v>150</v>
      </c>
      <c r="I2" s="153">
        <f>Analysis!T61</f>
        <v>-846.2041905771124</v>
      </c>
      <c r="J2" t="s">
        <v>47</v>
      </c>
      <c r="K2" s="153">
        <f>G2*C2+I2*E2</f>
        <v>-416.76534707907791</v>
      </c>
      <c r="L2" t="s">
        <v>46</v>
      </c>
      <c r="M2" s="160">
        <v>4</v>
      </c>
      <c r="N2" t="s">
        <v>150</v>
      </c>
      <c r="O2" s="160">
        <v>9</v>
      </c>
    </row>
    <row r="4" spans="1:24" x14ac:dyDescent="0.2">
      <c r="A4" t="s">
        <v>120</v>
      </c>
      <c r="B4">
        <f>$C$2</f>
        <v>0.25391107529222384</v>
      </c>
      <c r="C4" t="s">
        <v>121</v>
      </c>
      <c r="D4">
        <f>$E$2</f>
        <v>0.74608892470777599</v>
      </c>
      <c r="E4" t="s">
        <v>46</v>
      </c>
      <c r="F4">
        <f>G2</f>
        <v>845.0920358824751</v>
      </c>
      <c r="G4" t="s">
        <v>150</v>
      </c>
      <c r="H4">
        <f>I2</f>
        <v>-846.2041905771124</v>
      </c>
      <c r="I4" t="s">
        <v>47</v>
      </c>
      <c r="J4">
        <f>B4*F4+D4*H4</f>
        <v>-416.76534707907791</v>
      </c>
    </row>
    <row r="5" spans="1:24" ht="17" thickBot="1" x14ac:dyDescent="0.25"/>
    <row r="6" spans="1:24" ht="17" thickBot="1" x14ac:dyDescent="0.25">
      <c r="A6" s="102"/>
      <c r="B6" s="102">
        <v>1</v>
      </c>
      <c r="C6" s="138">
        <v>0</v>
      </c>
      <c r="D6" s="29">
        <v>-1</v>
      </c>
      <c r="E6" s="19">
        <v>-2</v>
      </c>
      <c r="F6" s="19">
        <v>-3</v>
      </c>
      <c r="G6" s="19">
        <v>-4</v>
      </c>
      <c r="H6" s="19">
        <v>-5</v>
      </c>
      <c r="I6" s="19">
        <v>-6</v>
      </c>
      <c r="J6" s="19">
        <v>-7</v>
      </c>
      <c r="K6" s="19">
        <v>-8</v>
      </c>
      <c r="L6" s="19">
        <v>-9</v>
      </c>
      <c r="M6" s="233">
        <v>-10</v>
      </c>
      <c r="N6" s="103" t="s">
        <v>131</v>
      </c>
      <c r="R6" s="166" t="s">
        <v>48</v>
      </c>
      <c r="S6" s="148" t="s">
        <v>127</v>
      </c>
      <c r="T6" s="149" t="s">
        <v>132</v>
      </c>
      <c r="U6" s="241" t="s">
        <v>47</v>
      </c>
      <c r="V6" s="159" t="s">
        <v>46</v>
      </c>
      <c r="W6" s="152" t="s">
        <v>196</v>
      </c>
      <c r="X6" s="260" t="s">
        <v>250</v>
      </c>
    </row>
    <row r="7" spans="1:24" x14ac:dyDescent="0.2">
      <c r="A7" s="100">
        <v>1</v>
      </c>
      <c r="B7" s="95">
        <f>C7*B4</f>
        <v>0.25391107529222384</v>
      </c>
      <c r="C7" s="95">
        <v>1</v>
      </c>
      <c r="D7" s="22">
        <f>C7*D4</f>
        <v>0.74608892470777599</v>
      </c>
      <c r="E7" s="2"/>
      <c r="F7" s="2"/>
      <c r="G7" s="2"/>
      <c r="H7" s="2"/>
      <c r="I7" s="2"/>
      <c r="J7" s="2"/>
      <c r="K7" s="2"/>
      <c r="L7" s="2"/>
      <c r="M7" s="234"/>
      <c r="N7" s="96">
        <f>B7+D7</f>
        <v>0.99999999999999978</v>
      </c>
      <c r="R7" s="265">
        <f>B7-D7</f>
        <v>-0.49217784941555215</v>
      </c>
      <c r="S7" s="266">
        <f>IF(Rules!B23=Rules!D23,SUM(C7)*B4*F4,SUM(C7)*B4*F4*POWER(O2,A7-1))</f>
        <v>214.57822755181388</v>
      </c>
      <c r="T7" s="252">
        <f>IF(Rules!B23=Rules!D23,SUM(C7)*D4*H4,SUM(C7)*D4*H4*POWER(O2,A7-1))</f>
        <v>-631.34357463089179</v>
      </c>
      <c r="U7" s="263">
        <f>S7+T7</f>
        <v>-416.76534707907791</v>
      </c>
      <c r="V7" s="280">
        <f>S7/B4</f>
        <v>845.0920358824751</v>
      </c>
      <c r="W7" s="57">
        <f>T7/D4</f>
        <v>-846.20419057711251</v>
      </c>
      <c r="X7" s="96">
        <f>S7/T7</f>
        <v>-0.33987552289142203</v>
      </c>
    </row>
    <row r="8" spans="1:24" x14ac:dyDescent="0.2">
      <c r="A8" s="98">
        <v>2</v>
      </c>
      <c r="B8" s="97">
        <f>C8*B4</f>
        <v>0.31325398592219006</v>
      </c>
      <c r="C8" s="97">
        <f>1/(1-B4*D4)</f>
        <v>1.2337153295171115</v>
      </c>
      <c r="D8" s="128">
        <f>C8*D4</f>
        <v>0.92046134359492127</v>
      </c>
      <c r="E8" s="1">
        <f>D8*D4</f>
        <v>0.68674601407780955</v>
      </c>
      <c r="F8" s="1"/>
      <c r="G8" s="1"/>
      <c r="H8" s="1"/>
      <c r="I8" s="1"/>
      <c r="J8" s="1"/>
      <c r="K8" s="1"/>
      <c r="L8" s="1"/>
      <c r="M8" s="235"/>
      <c r="N8" s="97">
        <f>B8+E8</f>
        <v>0.99999999999999956</v>
      </c>
      <c r="R8" s="267">
        <f>B8-E8</f>
        <v>-0.37349202815561949</v>
      </c>
      <c r="S8" s="268">
        <f>IF(Rules!B23=Rules!D23,SUM(C8:D8)*B4*F4,SUM(C8:D8)*B4*F4*POWER(O2,A8-1))</f>
        <v>462.23941234984312</v>
      </c>
      <c r="T8" s="253">
        <f>IF(Rules!B23=Rules!D23,SUM(C8:D8)*D4*H4,SUM(C8:D8)*D4*H4*POWER(O2,A8-1))</f>
        <v>-1360.0256011890328</v>
      </c>
      <c r="U8" s="264">
        <f>S8+T8+U7</f>
        <v>-1314.5515359182675</v>
      </c>
      <c r="V8" s="93">
        <f>S8/B4</f>
        <v>1820.4775503307849</v>
      </c>
      <c r="W8" s="9">
        <f>T8/D4</f>
        <v>-1822.8733280308647</v>
      </c>
      <c r="X8" s="97">
        <f t="shared" ref="X8:X16" si="0">S8/T8</f>
        <v>-0.33987552289142203</v>
      </c>
    </row>
    <row r="9" spans="1:24" x14ac:dyDescent="0.2">
      <c r="A9" s="98">
        <v>3</v>
      </c>
      <c r="B9" s="97">
        <f>C9*B4</f>
        <v>0.33135345788950349</v>
      </c>
      <c r="C9" s="97">
        <f>1/(1-D4*B4/(1-D4*B4))</f>
        <v>1.3049980490537956</v>
      </c>
      <c r="D9" s="128">
        <f>C9*D4*C8</f>
        <v>1.2012002576208076</v>
      </c>
      <c r="E9" s="1">
        <f>D9*(D4)</f>
        <v>0.89620220856701183</v>
      </c>
      <c r="F9" s="1">
        <f>E9*D4</f>
        <v>0.66864654211049579</v>
      </c>
      <c r="G9" s="1"/>
      <c r="H9" s="1"/>
      <c r="I9" s="1"/>
      <c r="J9" s="1"/>
      <c r="K9" s="1"/>
      <c r="L9" s="1"/>
      <c r="M9" s="235"/>
      <c r="N9" s="97">
        <f>B9+F9</f>
        <v>0.99999999999999933</v>
      </c>
      <c r="R9" s="267">
        <f>B9-F9</f>
        <v>-0.3372930842209923</v>
      </c>
      <c r="S9" s="268">
        <f>IF(Rules!B23=Rules!D23,SUM(C9:E9)*B4*F4,SUM(C9:E9)*B4*F4*POWER(O2,A9-1))</f>
        <v>730.08107198192408</v>
      </c>
      <c r="T9" s="253">
        <f>IF(Rules!B23=Rules!D23,SUM(C9:E9)*D4*H4,SUM(C9:E9)*D4*H4*POWER(O2,A9-1))</f>
        <v>-2148.083703618629</v>
      </c>
      <c r="U9" s="264">
        <f t="shared" ref="U9:U16" si="1">S9+T9+U8</f>
        <v>-2732.5541675549721</v>
      </c>
      <c r="V9" s="93">
        <f>S9/B4</f>
        <v>2875.341578313119</v>
      </c>
      <c r="W9" s="9">
        <f>T9/D4</f>
        <v>-2879.1255740191809</v>
      </c>
      <c r="X9" s="97">
        <f t="shared" si="0"/>
        <v>-0.33987552289142209</v>
      </c>
    </row>
    <row r="10" spans="1:24" x14ac:dyDescent="0.2">
      <c r="A10" s="98">
        <v>4</v>
      </c>
      <c r="B10" s="97">
        <f>C10*B4</f>
        <v>0.33729746663690241</v>
      </c>
      <c r="C10" s="97">
        <f>1/(1-D4*B4/(1-D4*B4/(1-D4*B4)))</f>
        <v>1.3284078540044382</v>
      </c>
      <c r="D10" s="128">
        <f>C10*D4*C9</f>
        <v>1.2933971219115854</v>
      </c>
      <c r="E10" s="1">
        <f>D10*D4*C8</f>
        <v>1.1905220526365421</v>
      </c>
      <c r="F10" s="1">
        <f>E10*D4</f>
        <v>0.88823531809249201</v>
      </c>
      <c r="G10" s="1">
        <f>F10*D4</f>
        <v>0.6627025333630967</v>
      </c>
      <c r="H10" s="1"/>
      <c r="I10" s="1"/>
      <c r="J10" s="1"/>
      <c r="K10" s="1"/>
      <c r="L10" s="1"/>
      <c r="M10" s="235"/>
      <c r="N10" s="97">
        <f>B10+G10</f>
        <v>0.99999999999999911</v>
      </c>
      <c r="R10" s="267">
        <f>B10-G10</f>
        <v>-0.32540506672619429</v>
      </c>
      <c r="S10" s="268">
        <f>IF(Rules!B23=Rules!D23,SUM(C10:F10)*B4*F4,SUM(C10:F10)*B4*F4*POWER(O2,A10-1))</f>
        <v>1008.6383368398913</v>
      </c>
      <c r="T10" s="253">
        <f>IF(Rules!B23=Rules!D23,SUM(C10:F10)*D4*H4,SUM(C10:F10)*D4*H4*POWER(O2,A10-1))</f>
        <v>-2967.6698347062634</v>
      </c>
      <c r="U10" s="264">
        <f t="shared" si="1"/>
        <v>-4691.5856654213439</v>
      </c>
      <c r="V10" s="93">
        <f>S10/B4</f>
        <v>3972.4078033187761</v>
      </c>
      <c r="W10" s="9">
        <f>T10/D4</f>
        <v>-3977.6355558000328</v>
      </c>
      <c r="X10" s="97">
        <f t="shared" si="0"/>
        <v>-0.33987552289142203</v>
      </c>
    </row>
    <row r="11" spans="1:24" x14ac:dyDescent="0.2">
      <c r="A11" s="98">
        <v>5</v>
      </c>
      <c r="B11" s="97">
        <f>C11*B4</f>
        <v>0.33929631852668429</v>
      </c>
      <c r="C11" s="97">
        <f>1/(1-D4*B4/(1-D4*B4/(1-D4*B4/(1-D4*B4))))</f>
        <v>1.3362801056873608</v>
      </c>
      <c r="D11" s="128">
        <f>C11*D4*C10</f>
        <v>1.3244010931793315</v>
      </c>
      <c r="E11" s="1">
        <f>D11*D4*C9</f>
        <v>1.2894959609061314</v>
      </c>
      <c r="F11" s="1">
        <f>E11*D4*C8</f>
        <v>1.1869311847358817</v>
      </c>
      <c r="G11" s="1">
        <f>F11*D4</f>
        <v>0.88555621132172058</v>
      </c>
      <c r="H11" s="1">
        <f>G11*D4</f>
        <v>0.6607036814733146</v>
      </c>
      <c r="I11" s="1"/>
      <c r="J11" s="1"/>
      <c r="K11" s="1"/>
      <c r="L11" s="1"/>
      <c r="M11" s="235"/>
      <c r="N11" s="97">
        <f>B11+H11</f>
        <v>0.99999999999999889</v>
      </c>
      <c r="R11" s="267">
        <f>B11-H11</f>
        <v>-0.3214073629466303</v>
      </c>
      <c r="S11" s="268">
        <f>IF(Rules!B23=Rules!D23,SUM(C11:G11)*B4*F4,SUM(C11:G11)*B4*F4*POWER(O2,A11-1))</f>
        <v>1292.332685529225</v>
      </c>
      <c r="T11" s="253">
        <f>IF(Rules!B23=Rules!D23,SUM(C11:G11)*D4*H4,SUM(C11:G11)*D4*H4*POWER(O2,A11-1))</f>
        <v>-3802.3705694807531</v>
      </c>
      <c r="U11" s="264">
        <f t="shared" si="1"/>
        <v>-7201.6235493728718</v>
      </c>
      <c r="V11" s="93">
        <f>S11/B4</f>
        <v>5089.7058509239569</v>
      </c>
      <c r="W11" s="9">
        <f>T11/D4</f>
        <v>-5096.4039855839501</v>
      </c>
      <c r="X11" s="97">
        <f t="shared" si="0"/>
        <v>-0.33987552289142203</v>
      </c>
    </row>
    <row r="12" spans="1:24" x14ac:dyDescent="0.2">
      <c r="A12" s="98">
        <v>6</v>
      </c>
      <c r="B12" s="97">
        <f>C12*B4</f>
        <v>0.33997382616205629</v>
      </c>
      <c r="C12" s="97">
        <f>1/(1-D4*B4/(1-D4*B4/(1-D4*B4/(1-D4*B4/(1-D4*B4)))))</f>
        <v>1.3389483927425523</v>
      </c>
      <c r="D12" s="128">
        <f>C12*D4*C11</f>
        <v>1.3349098394091703</v>
      </c>
      <c r="E12" s="1">
        <f>D12*D4*C10</f>
        <v>1.3230430080375575</v>
      </c>
      <c r="F12" s="1">
        <f>E12*D4*C9</f>
        <v>1.2881736686535026</v>
      </c>
      <c r="G12" s="1">
        <f>F12*D4*C8</f>
        <v>1.1857140658324019</v>
      </c>
      <c r="H12" s="1">
        <f>G12*D4</f>
        <v>0.88464813238778184</v>
      </c>
      <c r="I12" s="1">
        <f>H12*D4</f>
        <v>0.66002617383794238</v>
      </c>
      <c r="J12" s="1"/>
      <c r="K12" s="1"/>
      <c r="L12" s="1"/>
      <c r="M12" s="235"/>
      <c r="N12" s="97">
        <f>B12+I12</f>
        <v>0.99999999999999867</v>
      </c>
      <c r="R12" s="267">
        <f>B12-I12</f>
        <v>-0.32005234767588608</v>
      </c>
      <c r="S12" s="268">
        <f>IF(Rules!B23=Rules!D23,SUM(C12:H12)*B4*F4,SUM(C12:H12)*B4*F4*POWER(O2,A12-1))</f>
        <v>1578.3166573024128</v>
      </c>
      <c r="T12" s="253">
        <f>IF(Rules!B23=Rules!D23,SUM(C12:H12)*D4*H4,SUM(C12:H12)*D4*H4*POWER(O2,A12-1))</f>
        <v>-4643.8079561458389</v>
      </c>
      <c r="U12" s="264">
        <f t="shared" si="1"/>
        <v>-10267.114848216297</v>
      </c>
      <c r="V12" s="93">
        <f>S12/B4</f>
        <v>6216.0213196133454</v>
      </c>
      <c r="W12" s="9">
        <f>T12/D4</f>
        <v>-6224.2017035230756</v>
      </c>
      <c r="X12" s="97">
        <f t="shared" si="0"/>
        <v>-0.33987552289142203</v>
      </c>
    </row>
    <row r="13" spans="1:24" x14ac:dyDescent="0.2">
      <c r="A13" s="98">
        <v>7</v>
      </c>
      <c r="B13" s="97">
        <f>C13*B4</f>
        <v>0.34020408067126279</v>
      </c>
      <c r="C13" s="97">
        <f>1/(1-D4*B4/(1-D4*B4/(1-D4*B4/(1-D4*B4/(1-D4*B4/(1-D4*B4))))))</f>
        <v>1.3398552240374908</v>
      </c>
      <c r="D13" s="128">
        <f>C13*D4*C12</f>
        <v>1.3384812917134654</v>
      </c>
      <c r="E13" s="1">
        <f>D13*D4*C11</f>
        <v>1.3344441472562047</v>
      </c>
      <c r="F13" s="1">
        <f>E13*D4*C10</f>
        <v>1.3225814557074378</v>
      </c>
      <c r="G13" s="1">
        <f>F13*D4*C9</f>
        <v>1.2877242807237423</v>
      </c>
      <c r="H13" s="1">
        <f>G13*D4*C8</f>
        <v>1.1853004216147793</v>
      </c>
      <c r="I13" s="1">
        <f>H13*D4</f>
        <v>0.8843395170182442</v>
      </c>
      <c r="J13" s="1">
        <f>I13*D4</f>
        <v>0.65979591932873582</v>
      </c>
      <c r="K13" s="1"/>
      <c r="L13" s="1"/>
      <c r="M13" s="235"/>
      <c r="N13" s="97">
        <f>B13+J13</f>
        <v>0.99999999999999867</v>
      </c>
      <c r="R13" s="267">
        <f>B13-J13</f>
        <v>-0.31959183865747304</v>
      </c>
      <c r="S13" s="268">
        <f>IF(Rules!B23=Rules!D23,SUM(C13:I13)*B4*F4,SUM(C13:I13)*B4*F4*POWER(O2,A13-1))</f>
        <v>1865.2698102163231</v>
      </c>
      <c r="T13" s="253">
        <f>IF(Rules!B23=Rules!D23,SUM(C13:I13)*D4*H4,SUM(C13:I13)*D4*H4*POWER(O2,A13-1))</f>
        <v>-5488.0969195660773</v>
      </c>
      <c r="U13" s="264">
        <f t="shared" si="1"/>
        <v>-13889.94195756605</v>
      </c>
      <c r="V13" s="93">
        <f>S13/B4</f>
        <v>7346.1537984099423</v>
      </c>
      <c r="W13" s="9">
        <f>T13/D4</f>
        <v>-7355.8214548160258</v>
      </c>
      <c r="X13" s="97">
        <f t="shared" si="0"/>
        <v>-0.33987552289142203</v>
      </c>
    </row>
    <row r="14" spans="1:24" x14ac:dyDescent="0.2">
      <c r="A14" s="98">
        <v>8</v>
      </c>
      <c r="B14" s="97">
        <f>C14*B4</f>
        <v>0.34028240489593292</v>
      </c>
      <c r="C14" s="97">
        <f>1/(1-D4*B4/(1-D4*B4/(1-D4*B4/(1-D4*B4/(1-D4*B4/(1-D4*B4/(1-D4*B4)))))))</f>
        <v>1.3401636951216291</v>
      </c>
      <c r="D14" s="128">
        <f>C14*D4*C13</f>
        <v>1.3396961701262453</v>
      </c>
      <c r="E14" s="1">
        <f>D14*D4*C12</f>
        <v>1.3383224009014161</v>
      </c>
      <c r="F14" s="1">
        <f>E14*D4*C11</f>
        <v>1.3342857356926625</v>
      </c>
      <c r="G14" s="1">
        <f>F14*D4*C10</f>
        <v>1.322424452361332</v>
      </c>
      <c r="H14" s="1">
        <f>G14*D4*C9</f>
        <v>1.2875714152650117</v>
      </c>
      <c r="I14" s="1">
        <f>H14*D4*C8</f>
        <v>1.185159714869247</v>
      </c>
      <c r="J14" s="1">
        <f>I14*D4</f>
        <v>0.88423453727377088</v>
      </c>
      <c r="K14" s="1">
        <f>J14*D4</f>
        <v>0.65971759510406558</v>
      </c>
      <c r="L14" s="1"/>
      <c r="M14" s="235"/>
      <c r="N14" s="97">
        <f>B14+K14</f>
        <v>0.99999999999999845</v>
      </c>
      <c r="R14" s="267">
        <f>B14-K14</f>
        <v>-0.31943519020813266</v>
      </c>
      <c r="S14" s="268">
        <f>IF(Rules!B23=Rules!D23,SUM(C14:J14)*B4*F4,SUM(C14:J14)*B4*F4*POWER(O2,A14-1))</f>
        <v>2152.6183347866254</v>
      </c>
      <c r="T14" s="253">
        <f>IF(Rules!B23=Rules!D23,SUM(C14:J14)*D4*H4,SUM(C14:J14)*D4*H4*POWER(O2,A14-1))</f>
        <v>-6333.5491666880316</v>
      </c>
      <c r="U14" s="264">
        <f t="shared" si="1"/>
        <v>-18070.872789467456</v>
      </c>
      <c r="V14" s="93">
        <f>S14/B4</f>
        <v>8477.8434036766503</v>
      </c>
      <c r="W14" s="9">
        <f>T14/D4</f>
        <v>-8489.0003817825345</v>
      </c>
      <c r="X14" s="97">
        <f t="shared" si="0"/>
        <v>-0.33987552289142209</v>
      </c>
    </row>
    <row r="15" spans="1:24" x14ac:dyDescent="0.2">
      <c r="A15" s="98">
        <v>9</v>
      </c>
      <c r="B15" s="97">
        <f>C15*B4</f>
        <v>0.34030905617476304</v>
      </c>
      <c r="C15" s="97">
        <f>1/(1-D4*B4/(1-D4*B4/(1-D4*B4/(1-D4*B4/(1-D4*B4/(1-D4*B4/(1-D4*B4/(1-D4*B4))))))))</f>
        <v>1.3402686581635108</v>
      </c>
      <c r="D15" s="128">
        <f>C15*D4*C14</f>
        <v>1.3401095551735935</v>
      </c>
      <c r="E15" s="1">
        <f>D15*D4*C13</f>
        <v>1.3396420490652896</v>
      </c>
      <c r="F15" s="1">
        <f>E15*D4*C12</f>
        <v>1.3382683353380049</v>
      </c>
      <c r="G15" s="1">
        <f>F15*D4*C11</f>
        <v>1.3342318332024981</v>
      </c>
      <c r="H15" s="1">
        <f>G15*D4*C10</f>
        <v>1.322371029043425</v>
      </c>
      <c r="I15" s="1">
        <f>H15*D4*C9</f>
        <v>1.2875193999404895</v>
      </c>
      <c r="J15" s="1">
        <f>I15*D4*C8</f>
        <v>1.1851118367737496</v>
      </c>
      <c r="K15" s="1">
        <f>J15*D4</f>
        <v>0.88419881595698424</v>
      </c>
      <c r="L15" s="1">
        <f>K15*D4</f>
        <v>0.65969094382523508</v>
      </c>
      <c r="M15" s="235"/>
      <c r="N15" s="97">
        <f>B15+L15</f>
        <v>0.99999999999999811</v>
      </c>
      <c r="R15" s="267">
        <f>B15-L15</f>
        <v>-0.31938188765047204</v>
      </c>
      <c r="S15" s="268">
        <f>IF(Rules!B23=Rules!D23,SUM(C15:K15)*B4*F4,SUM(C15:K15)*B4*F4*POWER(O2,A15-1))</f>
        <v>2440.1238463988875</v>
      </c>
      <c r="T15" s="253">
        <f>IF(Rules!B23=Rules!D23,SUM(C15:K15)*D4*H4,SUM(C15:K15)*D4*H4*POWER(O2,A15-1))</f>
        <v>-7179.4633095082254</v>
      </c>
      <c r="U15" s="264">
        <f t="shared" si="1"/>
        <v>-22810.212252576792</v>
      </c>
      <c r="V15" s="93">
        <f>S15/B4</f>
        <v>9610.1512846203041</v>
      </c>
      <c r="W15" s="9">
        <f>T15/D4</f>
        <v>-9622.7983980867139</v>
      </c>
      <c r="X15" s="97">
        <f t="shared" si="0"/>
        <v>-0.33987552289142203</v>
      </c>
    </row>
    <row r="16" spans="1:24" ht="17" thickBot="1" x14ac:dyDescent="0.25">
      <c r="A16" s="99">
        <v>10</v>
      </c>
      <c r="B16" s="129">
        <f>C16*B4</f>
        <v>0.34031812572161613</v>
      </c>
      <c r="C16" s="129">
        <f>1/(1-D4*B4/(1-D4*B4/(1-D4*B4/(1-D4*B4/(1-D4*B4/(1-D4*B4/(1-D4*B4/(1-D4*B4/(1-D4*B4)))))))))</f>
        <v>1.3403043775461438</v>
      </c>
      <c r="D16" s="137">
        <f>C16*D4*C15</f>
        <v>1.3402502319148182</v>
      </c>
      <c r="E16" s="109">
        <f>D16*D4*C14</f>
        <v>1.3400911311122767</v>
      </c>
      <c r="F16" s="109">
        <f>E16*D4*C13</f>
        <v>1.339623631431329</v>
      </c>
      <c r="G16" s="109">
        <f>F16*D4*C12</f>
        <v>1.3382499365901017</v>
      </c>
      <c r="H16" s="109">
        <f>G16*D4*C11</f>
        <v>1.3342134899491345</v>
      </c>
      <c r="I16" s="109">
        <f>H16*D4*C10</f>
        <v>1.3223528488544782</v>
      </c>
      <c r="J16" s="109">
        <f>I16*D4*C9</f>
        <v>1.2875016988978549</v>
      </c>
      <c r="K16" s="109">
        <f>J16*D4*C8</f>
        <v>1.1850955436482633</v>
      </c>
      <c r="L16" s="109">
        <f>K16*D4</f>
        <v>0.88418665983651001</v>
      </c>
      <c r="M16" s="237">
        <f>L16*D4</f>
        <v>0.65968187427838187</v>
      </c>
      <c r="N16" s="129">
        <f>B16+M16</f>
        <v>0.999999999999998</v>
      </c>
      <c r="R16" s="269">
        <f>B16-M16</f>
        <v>-0.31936374855676575</v>
      </c>
      <c r="S16" s="270">
        <f>IF(Rules!B23=Rules!D23,SUM(C16:L16)*B4*F4,SUM(C16:L16)*B4*F4*POWER(O2,A16-1))</f>
        <v>2727.6904368618616</v>
      </c>
      <c r="T16" s="254">
        <f>IF(Rules!B23=Rules!D23,SUM(C16:L16)*D4*H4,SUM(C16:L16)*D4*H4*POWER(O2,A16-1))</f>
        <v>-8025.5571618002641</v>
      </c>
      <c r="U16" s="264">
        <f t="shared" si="1"/>
        <v>-28108.078977515193</v>
      </c>
      <c r="V16" s="94">
        <f>S16/B4</f>
        <v>10742.699717696791</v>
      </c>
      <c r="W16" s="10">
        <f>T16/D4</f>
        <v>-10756.837283094197</v>
      </c>
      <c r="X16" s="129">
        <f t="shared" si="0"/>
        <v>-0.33987552289142203</v>
      </c>
    </row>
    <row r="18" spans="1:7" x14ac:dyDescent="0.2">
      <c r="A18" s="436" t="s">
        <v>183</v>
      </c>
      <c r="B18" s="436"/>
      <c r="C18" s="436"/>
      <c r="D18" s="436"/>
      <c r="E18" s="436"/>
      <c r="F18" s="436"/>
    </row>
    <row r="19" spans="1:7" ht="17" thickBot="1" x14ac:dyDescent="0.25"/>
    <row r="20" spans="1:7" ht="17" thickBot="1" x14ac:dyDescent="0.25">
      <c r="A20" s="29" t="s">
        <v>130</v>
      </c>
      <c r="B20" s="19" t="s">
        <v>135</v>
      </c>
      <c r="C20" s="19" t="s">
        <v>134</v>
      </c>
      <c r="D20" s="19" t="s">
        <v>133</v>
      </c>
      <c r="E20" s="151" t="s">
        <v>146</v>
      </c>
      <c r="F20" s="152" t="s">
        <v>147</v>
      </c>
      <c r="G20" s="150" t="s">
        <v>46</v>
      </c>
    </row>
    <row r="21" spans="1:7" x14ac:dyDescent="0.2">
      <c r="A21" s="95">
        <v>1</v>
      </c>
      <c r="B21" s="107">
        <v>1</v>
      </c>
      <c r="C21" s="108">
        <f t="shared" ref="C21:C30" si="2">B21*$O$2</f>
        <v>9</v>
      </c>
      <c r="D21" s="57">
        <f>SUM($C$21:C21)</f>
        <v>9</v>
      </c>
      <c r="E21" s="57">
        <f t="shared" ref="E21:E30" si="3">D21/R7</f>
        <v>-18.286072830557604</v>
      </c>
      <c r="F21" s="8">
        <f t="shared" ref="F21:F30" si="4">U7/E21</f>
        <v>22.791408026256306</v>
      </c>
      <c r="G21" s="256">
        <f>E21*U7</f>
        <v>7621.001489940636</v>
      </c>
    </row>
    <row r="22" spans="1:7" x14ac:dyDescent="0.2">
      <c r="A22" s="97">
        <v>2</v>
      </c>
      <c r="B22" s="93">
        <f>C21</f>
        <v>9</v>
      </c>
      <c r="C22" s="1">
        <f t="shared" si="2"/>
        <v>81</v>
      </c>
      <c r="D22" s="9">
        <f>SUM($C$21:C22)</f>
        <v>90</v>
      </c>
      <c r="E22" s="9">
        <f t="shared" si="3"/>
        <v>-240.96899857391475</v>
      </c>
      <c r="F22" s="9">
        <f t="shared" si="4"/>
        <v>5.4552724362799827</v>
      </c>
      <c r="G22" s="257">
        <f t="shared" ref="G22:G30" si="5">E22*U8</f>
        <v>316766.16718402645</v>
      </c>
    </row>
    <row r="23" spans="1:7" x14ac:dyDescent="0.2">
      <c r="A23" s="97">
        <v>3</v>
      </c>
      <c r="B23" s="93">
        <f t="shared" ref="B23:B30" si="6">C22</f>
        <v>81</v>
      </c>
      <c r="C23" s="1">
        <f t="shared" si="2"/>
        <v>729</v>
      </c>
      <c r="D23" s="9">
        <f>SUM($C$21:C23)</f>
        <v>819</v>
      </c>
      <c r="E23" s="9">
        <f t="shared" si="3"/>
        <v>-2428.155329337842</v>
      </c>
      <c r="F23" s="9">
        <f t="shared" si="4"/>
        <v>1.1253621770153146</v>
      </c>
      <c r="G23" s="257">
        <f t="shared" si="5"/>
        <v>6635065.964652936</v>
      </c>
    </row>
    <row r="24" spans="1:7" x14ac:dyDescent="0.2">
      <c r="A24" s="97">
        <v>4</v>
      </c>
      <c r="B24" s="93">
        <f t="shared" si="6"/>
        <v>729</v>
      </c>
      <c r="C24" s="1">
        <f t="shared" si="2"/>
        <v>6561</v>
      </c>
      <c r="D24" s="9">
        <f>SUM($C$21:C24)</f>
        <v>7380</v>
      </c>
      <c r="E24" s="9">
        <f t="shared" si="3"/>
        <v>-22679.425597911038</v>
      </c>
      <c r="F24" s="9">
        <f t="shared" si="4"/>
        <v>0.20686527730461909</v>
      </c>
      <c r="G24" s="257">
        <f t="shared" si="5"/>
        <v>106402468.03514932</v>
      </c>
    </row>
    <row r="25" spans="1:7" x14ac:dyDescent="0.2">
      <c r="A25" s="97">
        <v>5</v>
      </c>
      <c r="B25" s="93">
        <f t="shared" si="6"/>
        <v>6561</v>
      </c>
      <c r="C25" s="1">
        <f t="shared" si="2"/>
        <v>59049</v>
      </c>
      <c r="D25" s="9">
        <f>SUM($C$21:C25)</f>
        <v>66429</v>
      </c>
      <c r="E25" s="9">
        <f t="shared" si="3"/>
        <v>-206681.6372561774</v>
      </c>
      <c r="F25" s="9">
        <f t="shared" si="4"/>
        <v>3.4844041517082702E-2</v>
      </c>
      <c r="G25" s="257">
        <f t="shared" si="5"/>
        <v>1488443346.0870287</v>
      </c>
    </row>
    <row r="26" spans="1:7" x14ac:dyDescent="0.2">
      <c r="A26" s="97">
        <v>6</v>
      </c>
      <c r="B26" s="93">
        <f t="shared" si="6"/>
        <v>59049</v>
      </c>
      <c r="C26" s="1">
        <f t="shared" si="2"/>
        <v>531441</v>
      </c>
      <c r="D26" s="9">
        <f>SUM($C$21:C26)</f>
        <v>597870</v>
      </c>
      <c r="E26" s="9">
        <f t="shared" si="3"/>
        <v>-1868038.1641988677</v>
      </c>
      <c r="F26" s="9">
        <f t="shared" si="4"/>
        <v>5.4962018683485953E-3</v>
      </c>
      <c r="G26" s="257">
        <f t="shared" si="5"/>
        <v>19179362372.680908</v>
      </c>
    </row>
    <row r="27" spans="1:7" x14ac:dyDescent="0.2">
      <c r="A27" s="97">
        <v>7</v>
      </c>
      <c r="B27" s="93">
        <f t="shared" si="6"/>
        <v>531441</v>
      </c>
      <c r="C27" s="1">
        <f t="shared" si="2"/>
        <v>4782969</v>
      </c>
      <c r="D27" s="9">
        <f>SUM($C$21:C27)</f>
        <v>5380839</v>
      </c>
      <c r="E27" s="9">
        <f t="shared" si="3"/>
        <v>-16836597.025141772</v>
      </c>
      <c r="F27" s="9">
        <f t="shared" si="4"/>
        <v>8.2498511645936903E-4</v>
      </c>
      <c r="G27" s="257">
        <f t="shared" si="5"/>
        <v>233859355442.14844</v>
      </c>
    </row>
    <row r="28" spans="1:7" x14ac:dyDescent="0.2">
      <c r="A28" s="97">
        <v>8</v>
      </c>
      <c r="B28" s="93">
        <f t="shared" si="6"/>
        <v>4782969</v>
      </c>
      <c r="C28" s="1">
        <f t="shared" si="2"/>
        <v>43046721</v>
      </c>
      <c r="D28" s="9">
        <f>SUM($C$21:C28)</f>
        <v>48427560</v>
      </c>
      <c r="E28" s="9">
        <f t="shared" si="3"/>
        <v>-151603710.1874916</v>
      </c>
      <c r="F28" s="9">
        <f t="shared" si="4"/>
        <v>1.1919809064777383E-4</v>
      </c>
      <c r="G28" s="257">
        <f t="shared" si="5"/>
        <v>2739611361209.4521</v>
      </c>
    </row>
    <row r="29" spans="1:7" x14ac:dyDescent="0.2">
      <c r="A29" s="97">
        <v>9</v>
      </c>
      <c r="B29" s="93">
        <f t="shared" si="6"/>
        <v>43046721</v>
      </c>
      <c r="C29" s="1">
        <f t="shared" si="2"/>
        <v>387420489</v>
      </c>
      <c r="D29" s="9">
        <f>SUM($C$21:C29)</f>
        <v>435848049</v>
      </c>
      <c r="E29" s="9">
        <f t="shared" si="3"/>
        <v>-1364661134.0621395</v>
      </c>
      <c r="F29" s="9">
        <f t="shared" si="4"/>
        <v>1.6714927745233297E-5</v>
      </c>
      <c r="G29" s="257">
        <f t="shared" si="5"/>
        <v>31128210120799.555</v>
      </c>
    </row>
    <row r="30" spans="1:7" ht="17" thickBot="1" x14ac:dyDescent="0.25">
      <c r="A30" s="129">
        <v>10</v>
      </c>
      <c r="B30" s="94">
        <f t="shared" si="6"/>
        <v>387420489</v>
      </c>
      <c r="C30" s="109">
        <f t="shared" si="2"/>
        <v>3486784401</v>
      </c>
      <c r="D30" s="10">
        <f>SUM($C$21:C30)</f>
        <v>3922632450</v>
      </c>
      <c r="E30" s="10">
        <f t="shared" si="3"/>
        <v>-12282647820.006929</v>
      </c>
      <c r="F30" s="10">
        <f t="shared" si="4"/>
        <v>2.2884380786144968E-6</v>
      </c>
      <c r="G30" s="258">
        <f t="shared" si="5"/>
        <v>345241634977759.56</v>
      </c>
    </row>
    <row r="31" spans="1:7" ht="17" thickBot="1" x14ac:dyDescent="0.25">
      <c r="A31" s="481" t="s">
        <v>249</v>
      </c>
      <c r="B31" s="481"/>
      <c r="C31" s="481"/>
      <c r="D31" s="481"/>
      <c r="E31" s="481"/>
      <c r="F31" s="481"/>
      <c r="G31" s="481"/>
    </row>
    <row r="32" spans="1:7" ht="17" thickBot="1" x14ac:dyDescent="0.25">
      <c r="A32" s="115" t="s">
        <v>130</v>
      </c>
      <c r="B32" s="116" t="s">
        <v>135</v>
      </c>
      <c r="C32" s="116" t="s">
        <v>134</v>
      </c>
      <c r="D32" s="154" t="s">
        <v>133</v>
      </c>
      <c r="E32" s="363" t="s">
        <v>251</v>
      </c>
      <c r="F32" s="152" t="s">
        <v>252</v>
      </c>
      <c r="G32" s="260" t="s">
        <v>253</v>
      </c>
    </row>
    <row r="33" spans="1:7" x14ac:dyDescent="0.2">
      <c r="A33" s="95">
        <v>1</v>
      </c>
      <c r="B33" s="107">
        <v>1</v>
      </c>
      <c r="C33" s="108">
        <f t="shared" ref="C33:C42" si="7">B33*$O$2</f>
        <v>9</v>
      </c>
      <c r="D33" s="57">
        <f>SUM($C$33:C33)</f>
        <v>9</v>
      </c>
      <c r="E33" s="96">
        <f>D33/(B7-((1-B7)/-X7))</f>
        <v>-4.6361359801392377</v>
      </c>
      <c r="F33" s="8">
        <f t="shared" ref="F33:F42" si="8">U7/E33</f>
        <v>89.894979108563845</v>
      </c>
      <c r="G33" s="259">
        <f>(B7-((1-B7)/-X7))</f>
        <v>-1.9412717915425988</v>
      </c>
    </row>
    <row r="34" spans="1:7" x14ac:dyDescent="0.2">
      <c r="A34" s="97">
        <v>2</v>
      </c>
      <c r="B34" s="93">
        <f>C33</f>
        <v>9</v>
      </c>
      <c r="C34" s="1">
        <f t="shared" si="7"/>
        <v>81</v>
      </c>
      <c r="D34" s="9">
        <f>SUM($C$33:C34)</f>
        <v>90</v>
      </c>
      <c r="E34" s="96">
        <f>D34/(B8-((1-B8)/-X8))</f>
        <v>-52.713979679536379</v>
      </c>
      <c r="F34" s="9">
        <f t="shared" si="8"/>
        <v>24.937436784507806</v>
      </c>
      <c r="G34" s="259">
        <f t="shared" ref="G34:G42" si="9">(B8-((1-B8)/-X8))</f>
        <v>-1.7073269851211421</v>
      </c>
    </row>
    <row r="35" spans="1:7" x14ac:dyDescent="0.2">
      <c r="A35" s="97">
        <v>3</v>
      </c>
      <c r="B35" s="93">
        <f t="shared" ref="B35:B42" si="10">C34</f>
        <v>81</v>
      </c>
      <c r="C35" s="1">
        <f t="shared" si="7"/>
        <v>729</v>
      </c>
      <c r="D35" s="9">
        <f>SUM($C$33:C35)</f>
        <v>819</v>
      </c>
      <c r="E35" s="96">
        <f t="shared" ref="E35:E42" si="11">D35/(B9-((1-B9)/-X9))</f>
        <v>-500.61911866644601</v>
      </c>
      <c r="F35" s="9">
        <f t="shared" si="8"/>
        <v>5.4583496028557121</v>
      </c>
      <c r="G35" s="259">
        <f t="shared" si="9"/>
        <v>-1.6359742755763305</v>
      </c>
    </row>
    <row r="36" spans="1:7" x14ac:dyDescent="0.2">
      <c r="A36" s="97">
        <v>4</v>
      </c>
      <c r="B36" s="93">
        <f t="shared" si="10"/>
        <v>729</v>
      </c>
      <c r="C36" s="1">
        <f t="shared" si="7"/>
        <v>6561</v>
      </c>
      <c r="D36" s="9">
        <f>SUM($C$33:C36)</f>
        <v>7380</v>
      </c>
      <c r="E36" s="96">
        <f t="shared" si="11"/>
        <v>-4576.6264415607857</v>
      </c>
      <c r="F36" s="9">
        <f t="shared" si="8"/>
        <v>1.0251187693224428</v>
      </c>
      <c r="G36" s="259">
        <f t="shared" si="9"/>
        <v>-1.6125414853573168</v>
      </c>
    </row>
    <row r="37" spans="1:7" x14ac:dyDescent="0.2">
      <c r="A37" s="97">
        <v>5</v>
      </c>
      <c r="B37" s="93">
        <f t="shared" si="10"/>
        <v>6561</v>
      </c>
      <c r="C37" s="1">
        <f t="shared" si="7"/>
        <v>59049</v>
      </c>
      <c r="D37" s="9">
        <f>SUM($C$33:C37)</f>
        <v>66429</v>
      </c>
      <c r="E37" s="96">
        <f t="shared" si="11"/>
        <v>-41397.515816708648</v>
      </c>
      <c r="F37" s="9">
        <f t="shared" si="8"/>
        <v>0.17396269817876825</v>
      </c>
      <c r="G37" s="259">
        <f t="shared" si="9"/>
        <v>-1.6046615041859171</v>
      </c>
    </row>
    <row r="38" spans="1:7" x14ac:dyDescent="0.2">
      <c r="A38" s="97">
        <v>6</v>
      </c>
      <c r="B38" s="93">
        <f t="shared" si="10"/>
        <v>59049</v>
      </c>
      <c r="C38" s="1">
        <f t="shared" si="7"/>
        <v>531441</v>
      </c>
      <c r="D38" s="9">
        <f>SUM($C$33:C38)</f>
        <v>597870</v>
      </c>
      <c r="E38" s="96">
        <f t="shared" si="11"/>
        <v>-373204.43767438189</v>
      </c>
      <c r="F38" s="9">
        <f t="shared" si="8"/>
        <v>2.7510698726402282E-2</v>
      </c>
      <c r="G38" s="259">
        <f t="shared" si="9"/>
        <v>-1.6019905972330295</v>
      </c>
    </row>
    <row r="39" spans="1:7" x14ac:dyDescent="0.2">
      <c r="A39" s="97">
        <v>7</v>
      </c>
      <c r="B39" s="93">
        <f t="shared" si="10"/>
        <v>531441</v>
      </c>
      <c r="C39" s="1">
        <f t="shared" si="7"/>
        <v>4782969</v>
      </c>
      <c r="D39" s="9">
        <f>SUM($C$33:C39)</f>
        <v>5380839</v>
      </c>
      <c r="E39" s="96">
        <f t="shared" si="11"/>
        <v>-3360749.8288583499</v>
      </c>
      <c r="F39" s="9">
        <f t="shared" si="8"/>
        <v>4.1329889652287734E-3</v>
      </c>
      <c r="G39" s="259">
        <f t="shared" si="9"/>
        <v>-1.6010828755521729</v>
      </c>
    </row>
    <row r="40" spans="1:7" x14ac:dyDescent="0.2">
      <c r="A40" s="97">
        <v>8</v>
      </c>
      <c r="B40" s="93">
        <f t="shared" si="10"/>
        <v>4782969</v>
      </c>
      <c r="C40" s="1">
        <f t="shared" si="7"/>
        <v>43046721</v>
      </c>
      <c r="D40" s="9">
        <f>SUM($C$33:C40)</f>
        <v>48427560</v>
      </c>
      <c r="E40" s="96">
        <f>D40/(B14-((1-B14)/-X14))</f>
        <v>-30252588.389496077</v>
      </c>
      <c r="F40" s="9">
        <f t="shared" si="8"/>
        <v>5.9733311268472475E-4</v>
      </c>
      <c r="G40" s="259">
        <f t="shared" si="9"/>
        <v>-1.6007741015910695</v>
      </c>
    </row>
    <row r="41" spans="1:7" x14ac:dyDescent="0.2">
      <c r="A41" s="97">
        <v>9</v>
      </c>
      <c r="B41" s="93">
        <f t="shared" si="10"/>
        <v>43046721</v>
      </c>
      <c r="C41" s="1">
        <f t="shared" si="7"/>
        <v>387420489</v>
      </c>
      <c r="D41" s="9">
        <f>SUM($C$33:C41)</f>
        <v>435848049</v>
      </c>
      <c r="E41" s="96">
        <f t="shared" si="11"/>
        <v>-272291172.8386578</v>
      </c>
      <c r="F41" s="9">
        <f t="shared" si="8"/>
        <v>8.3771398149923331E-5</v>
      </c>
      <c r="G41" s="259">
        <f t="shared" si="9"/>
        <v>-1.6006690354896502</v>
      </c>
    </row>
    <row r="42" spans="1:7" ht="17" thickBot="1" x14ac:dyDescent="0.25">
      <c r="A42" s="129">
        <v>10</v>
      </c>
      <c r="B42" s="94">
        <f t="shared" si="10"/>
        <v>387420489</v>
      </c>
      <c r="C42" s="109">
        <f t="shared" si="7"/>
        <v>3486784401</v>
      </c>
      <c r="D42" s="10">
        <f>SUM($C$33:C42)</f>
        <v>3922632450</v>
      </c>
      <c r="E42" s="364">
        <f t="shared" si="11"/>
        <v>-2450675302.3794169</v>
      </c>
      <c r="F42" s="10">
        <f t="shared" si="8"/>
        <v>1.1469523910501082E-5</v>
      </c>
      <c r="G42" s="259">
        <f t="shared" si="9"/>
        <v>-1.6006332810354054</v>
      </c>
    </row>
    <row r="43" spans="1:7" ht="17" thickBot="1" x14ac:dyDescent="0.25"/>
    <row r="44" spans="1:7" ht="17" thickBot="1" x14ac:dyDescent="0.25">
      <c r="A44" s="115" t="s">
        <v>130</v>
      </c>
      <c r="B44" s="116" t="s">
        <v>135</v>
      </c>
      <c r="C44" s="116" t="s">
        <v>134</v>
      </c>
      <c r="D44" s="154" t="s">
        <v>133</v>
      </c>
      <c r="E44" s="151" t="s">
        <v>146</v>
      </c>
      <c r="F44" s="152" t="s">
        <v>147</v>
      </c>
      <c r="G44" s="260" t="s">
        <v>46</v>
      </c>
    </row>
    <row r="45" spans="1:7" x14ac:dyDescent="0.2">
      <c r="A45" s="95">
        <v>1</v>
      </c>
      <c r="B45" s="107">
        <v>1</v>
      </c>
      <c r="C45" s="108">
        <f t="shared" ref="C45:C54" si="12">B45*$O$2</f>
        <v>9</v>
      </c>
      <c r="D45" s="57">
        <f>SUM(C45:C45)</f>
        <v>9</v>
      </c>
      <c r="E45" s="57">
        <f t="shared" ref="E45:E54" si="13">D45/R7</f>
        <v>-18.286072830557604</v>
      </c>
      <c r="F45" s="8">
        <f t="shared" ref="F45:F54" si="14">U7/E45</f>
        <v>22.791408026256306</v>
      </c>
      <c r="G45" s="256">
        <f>E45*U7</f>
        <v>7621.001489940636</v>
      </c>
    </row>
    <row r="46" spans="1:7" x14ac:dyDescent="0.2">
      <c r="A46" s="97">
        <v>2</v>
      </c>
      <c r="B46" s="93">
        <f t="shared" ref="B46:B54" si="15">B45*$O$2*2</f>
        <v>18</v>
      </c>
      <c r="C46" s="1">
        <f t="shared" si="12"/>
        <v>162</v>
      </c>
      <c r="D46" s="9">
        <f>SUM($C$45:C46)</f>
        <v>171</v>
      </c>
      <c r="E46" s="9">
        <f t="shared" si="13"/>
        <v>-457.84109729043803</v>
      </c>
      <c r="F46" s="9">
        <f t="shared" si="14"/>
        <v>2.8711960190947274</v>
      </c>
      <c r="G46" s="257">
        <f t="shared" ref="G46:G54" si="16">E46*U8</f>
        <v>601855.71764965029</v>
      </c>
    </row>
    <row r="47" spans="1:7" x14ac:dyDescent="0.2">
      <c r="A47" s="97">
        <v>3</v>
      </c>
      <c r="B47" s="93">
        <f t="shared" si="15"/>
        <v>324</v>
      </c>
      <c r="C47" s="1">
        <f t="shared" si="12"/>
        <v>2916</v>
      </c>
      <c r="D47" s="9">
        <f>SUM($C$45:C47)</f>
        <v>3087</v>
      </c>
      <c r="E47" s="9">
        <f t="shared" si="13"/>
        <v>-9152.2777798118659</v>
      </c>
      <c r="F47" s="9">
        <f t="shared" si="14"/>
        <v>0.29856547553467533</v>
      </c>
      <c r="G47" s="257">
        <f t="shared" si="16"/>
        <v>25009094.789845683</v>
      </c>
    </row>
    <row r="48" spans="1:7" x14ac:dyDescent="0.2">
      <c r="A48" s="97">
        <v>4</v>
      </c>
      <c r="B48" s="93">
        <f t="shared" si="15"/>
        <v>5832</v>
      </c>
      <c r="C48" s="1">
        <f t="shared" si="12"/>
        <v>52488</v>
      </c>
      <c r="D48" s="9">
        <f>SUM($C$45:C48)</f>
        <v>55575</v>
      </c>
      <c r="E48" s="9">
        <f t="shared" si="13"/>
        <v>-170787.13788670811</v>
      </c>
      <c r="F48" s="9">
        <f t="shared" si="14"/>
        <v>2.7470368808062782E-2</v>
      </c>
      <c r="G48" s="257">
        <f t="shared" si="16"/>
        <v>801262487.94761825</v>
      </c>
    </row>
    <row r="49" spans="1:7" x14ac:dyDescent="0.2">
      <c r="A49" s="97">
        <v>5</v>
      </c>
      <c r="B49" s="93">
        <f t="shared" si="15"/>
        <v>104976</v>
      </c>
      <c r="C49" s="1">
        <f t="shared" si="12"/>
        <v>944784</v>
      </c>
      <c r="D49" s="9">
        <f>SUM($C$45:C49)</f>
        <v>1000359</v>
      </c>
      <c r="E49" s="9">
        <f t="shared" si="13"/>
        <v>-3112433.3644033838</v>
      </c>
      <c r="F49" s="9">
        <f t="shared" si="14"/>
        <v>2.3138241710608754E-3</v>
      </c>
      <c r="G49" s="257">
        <f t="shared" si="16"/>
        <v>22414573412.941246</v>
      </c>
    </row>
    <row r="50" spans="1:7" x14ac:dyDescent="0.2">
      <c r="A50" s="97">
        <v>6</v>
      </c>
      <c r="B50" s="93">
        <f t="shared" si="15"/>
        <v>1889568</v>
      </c>
      <c r="C50" s="1">
        <f t="shared" si="12"/>
        <v>17006112</v>
      </c>
      <c r="D50" s="9">
        <f>SUM($C$45:C50)</f>
        <v>18006471</v>
      </c>
      <c r="E50" s="9">
        <f t="shared" si="13"/>
        <v>-56261018.332647815</v>
      </c>
      <c r="F50" s="9">
        <f t="shared" si="14"/>
        <v>1.8249073963629936E-4</v>
      </c>
      <c r="G50" s="257">
        <f t="shared" si="16"/>
        <v>577638336698.89771</v>
      </c>
    </row>
    <row r="51" spans="1:7" x14ac:dyDescent="0.2">
      <c r="A51" s="97">
        <v>7</v>
      </c>
      <c r="B51" s="93">
        <f t="shared" si="15"/>
        <v>34012224</v>
      </c>
      <c r="C51" s="1">
        <f t="shared" si="12"/>
        <v>306110016</v>
      </c>
      <c r="D51" s="9">
        <f>SUM($C$45:C51)</f>
        <v>324116487</v>
      </c>
      <c r="E51" s="9">
        <f t="shared" si="13"/>
        <v>-1014157584.1283492</v>
      </c>
      <c r="F51" s="9">
        <f t="shared" si="14"/>
        <v>1.3696039131338956E-5</v>
      </c>
      <c r="G51" s="257">
        <f t="shared" si="16"/>
        <v>14086589979368.18</v>
      </c>
    </row>
    <row r="52" spans="1:7" x14ac:dyDescent="0.2">
      <c r="A52" s="97">
        <v>8</v>
      </c>
      <c r="B52" s="93">
        <f t="shared" si="15"/>
        <v>612220032</v>
      </c>
      <c r="C52" s="1">
        <f t="shared" si="12"/>
        <v>5509980288</v>
      </c>
      <c r="D52" s="9">
        <f>SUM($C$45:C52)</f>
        <v>5834096775</v>
      </c>
      <c r="E52" s="9">
        <f t="shared" si="13"/>
        <v>-18263788567.561104</v>
      </c>
      <c r="F52" s="9">
        <f t="shared" si="14"/>
        <v>9.8943725298943214E-7</v>
      </c>
      <c r="G52" s="257">
        <f t="shared" si="16"/>
        <v>330042599858126.75</v>
      </c>
    </row>
    <row r="53" spans="1:7" x14ac:dyDescent="0.2">
      <c r="A53" s="97">
        <v>9</v>
      </c>
      <c r="B53" s="93">
        <f t="shared" si="15"/>
        <v>11019960576</v>
      </c>
      <c r="C53" s="1">
        <f t="shared" si="12"/>
        <v>99179645184</v>
      </c>
      <c r="D53" s="9">
        <f>SUM($C$45:C53)</f>
        <v>105013741959</v>
      </c>
      <c r="E53" s="9">
        <f t="shared" si="13"/>
        <v>-328803059971.65961</v>
      </c>
      <c r="F53" s="9">
        <f t="shared" si="14"/>
        <v>6.9373479232653321E-8</v>
      </c>
      <c r="G53" s="257">
        <f t="shared" si="16"/>
        <v>7500067587250292</v>
      </c>
    </row>
    <row r="54" spans="1:7" ht="17" thickBot="1" x14ac:dyDescent="0.25">
      <c r="A54" s="129">
        <v>10</v>
      </c>
      <c r="B54" s="94">
        <f t="shared" si="15"/>
        <v>198359290368</v>
      </c>
      <c r="C54" s="109">
        <f t="shared" si="12"/>
        <v>1785233613312</v>
      </c>
      <c r="D54" s="10">
        <f>SUM($C$45:C54)</f>
        <v>1890247355271</v>
      </c>
      <c r="E54" s="10">
        <f t="shared" si="13"/>
        <v>-5918791233548.5859</v>
      </c>
      <c r="F54" s="10">
        <f t="shared" si="14"/>
        <v>4.7489559723266528E-9</v>
      </c>
      <c r="G54" s="258">
        <f t="shared" si="16"/>
        <v>1.6636585144400822E+17</v>
      </c>
    </row>
  </sheetData>
  <mergeCells count="2">
    <mergeCell ref="A18:F18"/>
    <mergeCell ref="A31:G31"/>
  </mergeCells>
  <conditionalFormatting sqref="F45:F54">
    <cfRule type="cellIs" dxfId="125" priority="37" operator="equal">
      <formula>MAX($F$45:$F$54)</formula>
    </cfRule>
  </conditionalFormatting>
  <conditionalFormatting sqref="F21:F30">
    <cfRule type="cellIs" dxfId="124" priority="36" operator="equal">
      <formula>MAX($F$21:$F$30)</formula>
    </cfRule>
  </conditionalFormatting>
  <conditionalFormatting sqref="E21:E30">
    <cfRule type="cellIs" dxfId="123" priority="32" stopIfTrue="1" operator="lessThan">
      <formula>0</formula>
    </cfRule>
    <cfRule type="cellIs" dxfId="122" priority="33" operator="equal">
      <formula>MIN($E$21:$E$30)</formula>
    </cfRule>
  </conditionalFormatting>
  <conditionalFormatting sqref="E45:E54">
    <cfRule type="cellIs" dxfId="121" priority="30" stopIfTrue="1" operator="lessThan">
      <formula>0</formula>
    </cfRule>
    <cfRule type="cellIs" dxfId="120" priority="31" operator="equal">
      <formula>MIN($E$45:$E$54)</formula>
    </cfRule>
  </conditionalFormatting>
  <conditionalFormatting sqref="R7:R16">
    <cfRule type="cellIs" dxfId="119" priority="26" operator="lessThanOrEqual">
      <formula>0</formula>
    </cfRule>
    <cfRule type="cellIs" dxfId="118" priority="27" operator="greaterThan">
      <formula>0</formula>
    </cfRule>
  </conditionalFormatting>
  <conditionalFormatting sqref="U7:U16">
    <cfRule type="cellIs" dxfId="117" priority="11" operator="lessThanOrEqual">
      <formula>0</formula>
    </cfRule>
    <cfRule type="cellIs" dxfId="116" priority="12" operator="greaterThan">
      <formula>0</formula>
    </cfRule>
  </conditionalFormatting>
  <conditionalFormatting sqref="S7:T16">
    <cfRule type="cellIs" dxfId="115" priority="5" operator="lessThanOrEqual">
      <formula>0</formula>
    </cfRule>
    <cfRule type="cellIs" dxfId="114" priority="6" operator="greaterThan">
      <formula>0</formula>
    </cfRule>
  </conditionalFormatting>
  <conditionalFormatting sqref="E33:E42">
    <cfRule type="cellIs" dxfId="113" priority="3" stopIfTrue="1" operator="lessThan">
      <formula>0</formula>
    </cfRule>
    <cfRule type="cellIs" dxfId="112" priority="4" operator="equal">
      <formula>MIN($E$33:$E$42)</formula>
    </cfRule>
  </conditionalFormatting>
  <conditionalFormatting sqref="F33:F42">
    <cfRule type="cellIs" dxfId="111" priority="1" operator="lessThanOrEqual">
      <formula>0</formula>
    </cfRule>
    <cfRule type="cellIs" dxfId="110" priority="2" operator="equal">
      <formula>MAX($F$33:$F$42)</formula>
    </cfRule>
  </conditionalFormatting>
  <pageMargins left="0.25" right="0.25" top="0.75" bottom="0.75" header="0.3" footer="0.3"/>
  <pageSetup paperSize="9" scale="69" orientation="portrait" r:id="rId1"/>
  <drawing r:id="rId2"/>
  <legacyDrawing r:id="rId3"/>
</worksheet>
</file>

<file path=xl/worksheets/sheet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AF5717-D1C9-6346-84AE-5198E2AB8EAE}">
  <sheetPr>
    <pageSetUpPr fitToPage="1"/>
  </sheetPr>
  <dimension ref="A1:X54"/>
  <sheetViews>
    <sheetView zoomScale="90" zoomScaleNormal="90" workbookViewId="0">
      <selection activeCell="B34" sqref="B34:B42"/>
    </sheetView>
  </sheetViews>
  <sheetFormatPr baseColWidth="10" defaultColWidth="8.6640625" defaultRowHeight="16" x14ac:dyDescent="0.2"/>
  <cols>
    <col min="5" max="5" width="9.1640625" customWidth="1"/>
    <col min="14" max="14" width="5.6640625" bestFit="1" customWidth="1"/>
  </cols>
  <sheetData>
    <row r="1" spans="1:24" x14ac:dyDescent="0.2">
      <c r="C1" t="s">
        <v>93</v>
      </c>
      <c r="D1">
        <f>C2+E2</f>
        <v>1</v>
      </c>
    </row>
    <row r="2" spans="1:24" x14ac:dyDescent="0.2">
      <c r="A2" t="s">
        <v>39</v>
      </c>
      <c r="B2" s="133" t="s">
        <v>122</v>
      </c>
      <c r="C2" s="139">
        <f>Analysis!B62</f>
        <v>0.25671637792600716</v>
      </c>
      <c r="D2" s="133" t="s">
        <v>123</v>
      </c>
      <c r="E2" s="139">
        <f>Analysis!P62</f>
        <v>0.7432836220739929</v>
      </c>
      <c r="F2" s="133" t="s">
        <v>46</v>
      </c>
      <c r="G2" s="139">
        <f>Analysis!S62</f>
        <v>949.90114468944398</v>
      </c>
      <c r="H2" t="s">
        <v>150</v>
      </c>
      <c r="I2" s="153">
        <f>Analysis!T62</f>
        <v>-951.15122985490711</v>
      </c>
      <c r="J2" t="s">
        <v>47</v>
      </c>
      <c r="K2" s="153">
        <f>G2*C2+I2*E2</f>
        <v>-463.11995001424623</v>
      </c>
      <c r="L2" t="s">
        <v>46</v>
      </c>
      <c r="M2" s="160">
        <v>4</v>
      </c>
      <c r="N2" t="s">
        <v>150</v>
      </c>
      <c r="O2" s="160">
        <v>10</v>
      </c>
    </row>
    <row r="4" spans="1:24" x14ac:dyDescent="0.2">
      <c r="A4" t="s">
        <v>120</v>
      </c>
      <c r="B4">
        <f>$C$2</f>
        <v>0.25671637792600716</v>
      </c>
      <c r="C4" t="s">
        <v>121</v>
      </c>
      <c r="D4">
        <f>$E$2</f>
        <v>0.7432836220739929</v>
      </c>
      <c r="E4" t="s">
        <v>46</v>
      </c>
      <c r="F4">
        <f>G2</f>
        <v>949.90114468944398</v>
      </c>
      <c r="G4" t="s">
        <v>150</v>
      </c>
      <c r="H4">
        <f>I2</f>
        <v>-951.15122985490711</v>
      </c>
      <c r="I4" t="s">
        <v>47</v>
      </c>
      <c r="J4">
        <f>B4*F4+D4*H4</f>
        <v>-463.11995001424623</v>
      </c>
    </row>
    <row r="5" spans="1:24" ht="17" thickBot="1" x14ac:dyDescent="0.25"/>
    <row r="6" spans="1:24" ht="17" thickBot="1" x14ac:dyDescent="0.25">
      <c r="A6" s="102"/>
      <c r="B6" s="102">
        <v>1</v>
      </c>
      <c r="C6" s="138">
        <v>0</v>
      </c>
      <c r="D6" s="29">
        <v>-1</v>
      </c>
      <c r="E6" s="19">
        <v>-2</v>
      </c>
      <c r="F6" s="19">
        <v>-3</v>
      </c>
      <c r="G6" s="19">
        <v>-4</v>
      </c>
      <c r="H6" s="19">
        <v>-5</v>
      </c>
      <c r="I6" s="19">
        <v>-6</v>
      </c>
      <c r="J6" s="19">
        <v>-7</v>
      </c>
      <c r="K6" s="19">
        <v>-8</v>
      </c>
      <c r="L6" s="19">
        <v>-9</v>
      </c>
      <c r="M6" s="233">
        <v>-10</v>
      </c>
      <c r="N6" s="103" t="s">
        <v>131</v>
      </c>
      <c r="R6" s="166" t="s">
        <v>48</v>
      </c>
      <c r="S6" s="148" t="s">
        <v>127</v>
      </c>
      <c r="T6" s="149" t="s">
        <v>132</v>
      </c>
      <c r="U6" s="241" t="s">
        <v>47</v>
      </c>
      <c r="V6" s="159" t="s">
        <v>46</v>
      </c>
      <c r="W6" s="152" t="s">
        <v>196</v>
      </c>
      <c r="X6" s="260" t="s">
        <v>250</v>
      </c>
    </row>
    <row r="7" spans="1:24" x14ac:dyDescent="0.2">
      <c r="A7" s="100">
        <v>1</v>
      </c>
      <c r="B7" s="95">
        <f>C7*B4</f>
        <v>0.25671637792600716</v>
      </c>
      <c r="C7" s="95">
        <v>1</v>
      </c>
      <c r="D7" s="22">
        <f>C7*D4</f>
        <v>0.7432836220739929</v>
      </c>
      <c r="E7" s="2"/>
      <c r="F7" s="2"/>
      <c r="G7" s="2"/>
      <c r="H7" s="2"/>
      <c r="I7" s="2"/>
      <c r="J7" s="2"/>
      <c r="K7" s="2"/>
      <c r="L7" s="2"/>
      <c r="M7" s="234"/>
      <c r="N7" s="96">
        <f>B7+D7</f>
        <v>1</v>
      </c>
      <c r="R7" s="265">
        <f>B7-D7</f>
        <v>-0.48656724414798574</v>
      </c>
      <c r="S7" s="266">
        <f>IF(Rules!B23=Rules!D23,SUM(C7)*B4*F4,SUM(C7)*B4*F4*POWER(O2,A7-1))</f>
        <v>243.85518125244209</v>
      </c>
      <c r="T7" s="252">
        <f>IF(Rules!B23=Rules!D23,SUM(C7)*D4*H4,SUM(C7)*D4*H4*POWER(O2,A7-1))</f>
        <v>-706.97513126668832</v>
      </c>
      <c r="U7" s="263">
        <f>S7+T7</f>
        <v>-463.11995001424623</v>
      </c>
      <c r="V7" s="280">
        <f>S7/B4</f>
        <v>949.90114468944398</v>
      </c>
      <c r="W7" s="57">
        <f>T7/D4</f>
        <v>-951.15122985490711</v>
      </c>
      <c r="X7" s="96">
        <f>S7/T7</f>
        <v>-0.34492752356865286</v>
      </c>
    </row>
    <row r="8" spans="1:24" x14ac:dyDescent="0.2">
      <c r="A8" s="98">
        <v>2</v>
      </c>
      <c r="B8" s="97">
        <f>C8*B4</f>
        <v>0.31725225820741165</v>
      </c>
      <c r="C8" s="97">
        <f>1/(1-B4*D4)</f>
        <v>1.2358084075915585</v>
      </c>
      <c r="D8" s="128">
        <f>C8*D4</f>
        <v>0.91855614938414698</v>
      </c>
      <c r="E8" s="1">
        <f>D8*D4</f>
        <v>0.68274774179258846</v>
      </c>
      <c r="F8" s="1"/>
      <c r="G8" s="1"/>
      <c r="H8" s="1"/>
      <c r="I8" s="1"/>
      <c r="J8" s="1"/>
      <c r="K8" s="1"/>
      <c r="L8" s="1"/>
      <c r="M8" s="235"/>
      <c r="N8" s="97">
        <f>B8+E8</f>
        <v>1</v>
      </c>
      <c r="R8" s="267">
        <f>B8-E8</f>
        <v>-0.36549548358517681</v>
      </c>
      <c r="S8" s="268">
        <f>IF(Rules!B23=Rules!D23,SUM(C8:D8)*B4*F4,SUM(C8:D8)*B4*F4*POWER(O2,A8-1))</f>
        <v>525.35295952514787</v>
      </c>
      <c r="T8" s="253">
        <f>IF(Rules!B23=Rules!D23,SUM(C8:D8)*D4*H4,SUM(C8:D8)*D4*H4*POWER(O2,A8-1))</f>
        <v>-1523.0821654642004</v>
      </c>
      <c r="U8" s="264">
        <f>S8+T8+U7</f>
        <v>-1460.8491559532988</v>
      </c>
      <c r="V8" s="93">
        <f>S8/B4</f>
        <v>2046.4333587495898</v>
      </c>
      <c r="W8" s="9">
        <f>T8/D4</f>
        <v>-2049.1264979232647</v>
      </c>
      <c r="X8" s="97">
        <f t="shared" ref="X8:X16" si="0">S8/T8</f>
        <v>-0.34492752356865286</v>
      </c>
    </row>
    <row r="9" spans="1:24" x14ac:dyDescent="0.2">
      <c r="A9" s="98">
        <v>3</v>
      </c>
      <c r="B9" s="97">
        <f>C9*B4</f>
        <v>0.33593195800144132</v>
      </c>
      <c r="C9" s="97">
        <f>1/(1-D4*B4/(1-D4*B4))</f>
        <v>1.3085723657968809</v>
      </c>
      <c r="D9" s="128">
        <f>C9*D4*C8</f>
        <v>1.2019971935168863</v>
      </c>
      <c r="E9" s="1">
        <f>D9*(D4)</f>
        <v>0.89342482772000542</v>
      </c>
      <c r="F9" s="1">
        <f>E9*D4</f>
        <v>0.66406804199855873</v>
      </c>
      <c r="G9" s="1"/>
      <c r="H9" s="1"/>
      <c r="I9" s="1"/>
      <c r="J9" s="1"/>
      <c r="K9" s="1"/>
      <c r="L9" s="1"/>
      <c r="M9" s="235"/>
      <c r="N9" s="97">
        <f>B9+F9</f>
        <v>1</v>
      </c>
      <c r="R9" s="267">
        <f>B9-F9</f>
        <v>-0.32813608399711741</v>
      </c>
      <c r="S9" s="268">
        <f>IF(Rules!B23=Rules!D23,SUM(C9:E9)*B4*F4,SUM(C9:E9)*B4*F4*POWER(O2,A9-1))</f>
        <v>830.08166823241618</v>
      </c>
      <c r="T9" s="253">
        <f>IF(Rules!B23=Rules!D23,SUM(C9:E9)*D4*H4,SUM(C9:E9)*D4*H4*POWER(O2,A9-1))</f>
        <v>-2406.5393786042714</v>
      </c>
      <c r="U9" s="264">
        <f t="shared" ref="U9:U16" si="1">S9+T9+U8</f>
        <v>-3037.3068663251543</v>
      </c>
      <c r="V9" s="93">
        <f>S9/B4</f>
        <v>3233.4581647598229</v>
      </c>
      <c r="W9" s="9">
        <f>T9/D4</f>
        <v>-3237.713447646373</v>
      </c>
      <c r="X9" s="97">
        <f t="shared" si="0"/>
        <v>-0.34492752356865292</v>
      </c>
    </row>
    <row r="10" spans="1:24" x14ac:dyDescent="0.2">
      <c r="A10" s="98">
        <v>4</v>
      </c>
      <c r="B10" s="97">
        <f>C10*B4</f>
        <v>0.3421483245985194</v>
      </c>
      <c r="C10" s="97">
        <f>1/(1-D4*B4/(1-D4*B4/(1-D4*B4)))</f>
        <v>1.3327872859640304</v>
      </c>
      <c r="D10" s="128">
        <f>C10*D4*C9</f>
        <v>1.2963227693246318</v>
      </c>
      <c r="E10" s="1">
        <f>D10*D4*C8</f>
        <v>1.1907452513498276</v>
      </c>
      <c r="F10" s="1">
        <f>E10*D4</f>
        <v>0.88506144339070691</v>
      </c>
      <c r="G10" s="1">
        <f>F10*D4</f>
        <v>0.65785167540148082</v>
      </c>
      <c r="H10" s="1"/>
      <c r="I10" s="1"/>
      <c r="J10" s="1"/>
      <c r="K10" s="1"/>
      <c r="L10" s="1"/>
      <c r="M10" s="235"/>
      <c r="N10" s="97">
        <f>B10+G10</f>
        <v>1.0000000000000002</v>
      </c>
      <c r="R10" s="267">
        <f>B10-G10</f>
        <v>-0.31570335080296141</v>
      </c>
      <c r="S10" s="268">
        <f>IF(Rules!B23=Rules!D23,SUM(C10:F10)*B4*F4,SUM(C10:F10)*B4*F4*POWER(O2,A10-1))</f>
        <v>1147.3183268560206</v>
      </c>
      <c r="T10" s="253">
        <f>IF(Rules!B23=Rules!D23,SUM(C10:F10)*D4*H4,SUM(C10:F10)*D4*H4*POWER(O2,A10-1))</f>
        <v>-3326.2591369507322</v>
      </c>
      <c r="U10" s="264">
        <f t="shared" si="1"/>
        <v>-5216.2476764198655</v>
      </c>
      <c r="V10" s="93">
        <f>S10/B4</f>
        <v>4469.2058065212723</v>
      </c>
      <c r="W10" s="9">
        <f>T10/D4</f>
        <v>-4475.0873531552234</v>
      </c>
      <c r="X10" s="97">
        <f t="shared" si="0"/>
        <v>-0.34492752356865286</v>
      </c>
    </row>
    <row r="11" spans="1:24" x14ac:dyDescent="0.2">
      <c r="A11" s="98">
        <v>5</v>
      </c>
      <c r="B11" s="97">
        <f>C11*B4</f>
        <v>0.34426838957097566</v>
      </c>
      <c r="C11" s="97">
        <f>1/(1-D4*B4/(1-D4*B4/(1-D4*B4/(1-D4*B4))))</f>
        <v>1.3410456798755686</v>
      </c>
      <c r="D11" s="128">
        <f>C11*D4*C10</f>
        <v>1.3284920994556388</v>
      </c>
      <c r="E11" s="1">
        <f>D11*D4*C9</f>
        <v>1.2921450973675521</v>
      </c>
      <c r="F11" s="1">
        <f>E11*D4*C8</f>
        <v>1.1869078250835423</v>
      </c>
      <c r="G11" s="1">
        <f>F11*D4</f>
        <v>0.88220914729606048</v>
      </c>
      <c r="H11" s="1">
        <f>G11*D4</f>
        <v>0.6557316104290245</v>
      </c>
      <c r="I11" s="1"/>
      <c r="J11" s="1"/>
      <c r="K11" s="1"/>
      <c r="L11" s="1"/>
      <c r="M11" s="235"/>
      <c r="N11" s="97">
        <f>B11+H11</f>
        <v>1.0000000000000002</v>
      </c>
      <c r="R11" s="267">
        <f>B11-H11</f>
        <v>-0.31146322085804884</v>
      </c>
      <c r="S11" s="268">
        <f>IF(Rules!B23=Rules!D23,SUM(C11:G11)*B4*F4,SUM(C11:G11)*B4*F4*POWER(O2,A11-1))</f>
        <v>1470.6417902942046</v>
      </c>
      <c r="T11" s="253">
        <f>IF(Rules!B23=Rules!D23,SUM(C11:G11)*D4*H4,SUM(C11:G11)*D4*H4*POWER(O2,A11-1))</f>
        <v>-4263.6255149452991</v>
      </c>
      <c r="U11" s="264">
        <f t="shared" si="1"/>
        <v>-8009.2314010709597</v>
      </c>
      <c r="V11" s="93">
        <f>S11/B4</f>
        <v>5728.6636800324623</v>
      </c>
      <c r="W11" s="9">
        <f>T11/D4</f>
        <v>-5736.2026934596724</v>
      </c>
      <c r="X11" s="97">
        <f t="shared" si="0"/>
        <v>-0.34492752356865292</v>
      </c>
    </row>
    <row r="12" spans="1:24" x14ac:dyDescent="0.2">
      <c r="A12" s="98">
        <v>6</v>
      </c>
      <c r="B12" s="97">
        <f>C12*B4</f>
        <v>0.34499744943442479</v>
      </c>
      <c r="C12" s="97">
        <f>1/(1-D4*B4/(1-D4*B4/(1-D4*B4/(1-D4*B4/(1-D4*B4)))))</f>
        <v>1.3438856228092417</v>
      </c>
      <c r="D12" s="128">
        <f>C12*D4*C11</f>
        <v>1.3395546695830964</v>
      </c>
      <c r="E12" s="1">
        <f>D12*D4*C10</f>
        <v>1.327015046568119</v>
      </c>
      <c r="F12" s="1">
        <f>E12*D4*C9</f>
        <v>1.2907084560446995</v>
      </c>
      <c r="G12" s="1">
        <f>F12*D4*C8</f>
        <v>1.1855881893619769</v>
      </c>
      <c r="H12" s="1">
        <f>G12*D4</f>
        <v>0.88122828367711714</v>
      </c>
      <c r="I12" s="1">
        <f>H12*D4</f>
        <v>0.65500255056557577</v>
      </c>
      <c r="J12" s="1"/>
      <c r="K12" s="1"/>
      <c r="L12" s="1"/>
      <c r="M12" s="235"/>
      <c r="N12" s="97">
        <f>B12+I12</f>
        <v>1.0000000000000004</v>
      </c>
      <c r="R12" s="267">
        <f>B12-I12</f>
        <v>-0.31000510113115098</v>
      </c>
      <c r="S12" s="268">
        <f>IF(Rules!B23=Rules!D23,SUM(C12:H12)*B4*F4,SUM(C12:H12)*B4*F4*POWER(O2,A12-1))</f>
        <v>1796.7201637283476</v>
      </c>
      <c r="T12" s="253">
        <f>IF(Rules!B23=Rules!D23,SUM(C12:H12)*D4*H4,SUM(C12:H12)*D4*H4*POWER(O2,A12-1))</f>
        <v>-5208.9788171709524</v>
      </c>
      <c r="U12" s="264">
        <f t="shared" si="1"/>
        <v>-11421.490054513564</v>
      </c>
      <c r="V12" s="93">
        <f>S12/B4</f>
        <v>6998.8528906644697</v>
      </c>
      <c r="W12" s="9">
        <f>T12/D4</f>
        <v>-7008.0634934969758</v>
      </c>
      <c r="X12" s="97">
        <f t="shared" si="0"/>
        <v>-0.34492752356865297</v>
      </c>
    </row>
    <row r="13" spans="1:24" x14ac:dyDescent="0.2">
      <c r="A13" s="98">
        <v>7</v>
      </c>
      <c r="B13" s="97">
        <f>C13*B4</f>
        <v>0.34524887667865789</v>
      </c>
      <c r="C13" s="97">
        <f>1/(1-D4*B4/(1-D4*B4/(1-D4*B4/(1-D4*B4/(1-D4*B4/(1-D4*B4))))))</f>
        <v>1.3448650197852521</v>
      </c>
      <c r="D13" s="128">
        <f>C13*D4*C12</f>
        <v>1.3433697630489776</v>
      </c>
      <c r="E13" s="1">
        <f>D13*D4*C11</f>
        <v>1.339040472289083</v>
      </c>
      <c r="F13" s="1">
        <f>E13*D4*C10</f>
        <v>1.3265056626948406</v>
      </c>
      <c r="G13" s="1">
        <f>F13*D4*C9</f>
        <v>1.2902130087064696</v>
      </c>
      <c r="H13" s="1">
        <f>G13*D4*C8</f>
        <v>1.1851330931627497</v>
      </c>
      <c r="I13" s="1">
        <f>H13*D4</f>
        <v>0.88089001812576351</v>
      </c>
      <c r="J13" s="1">
        <f>I13*D4</f>
        <v>0.65475112332134278</v>
      </c>
      <c r="K13" s="1"/>
      <c r="L13" s="1"/>
      <c r="M13" s="235"/>
      <c r="N13" s="97">
        <f>B13+J13</f>
        <v>1.0000000000000007</v>
      </c>
      <c r="R13" s="267">
        <f>B13-J13</f>
        <v>-0.30950224664268489</v>
      </c>
      <c r="S13" s="268">
        <f>IF(Rules!B23=Rules!D23,SUM(C13:I13)*B4*F4,SUM(C13:I13)*B4*F4*POWER(O2,A13-1))</f>
        <v>2123.9827834677812</v>
      </c>
      <c r="T13" s="253">
        <f>IF(Rules!B23=Rules!D23,SUM(C13:I13)*D4*H4,SUM(C13:I13)*D4*H4*POWER(O2,A13-1))</f>
        <v>-6157.765438643034</v>
      </c>
      <c r="U13" s="264">
        <f t="shared" si="1"/>
        <v>-15455.272709688817</v>
      </c>
      <c r="V13" s="93">
        <f>S13/B4</f>
        <v>8273.6551544832582</v>
      </c>
      <c r="W13" s="9">
        <f>T13/D4</f>
        <v>-8284.5434175731589</v>
      </c>
      <c r="X13" s="97">
        <f t="shared" si="0"/>
        <v>-0.34492752356865286</v>
      </c>
    </row>
    <row r="14" spans="1:24" x14ac:dyDescent="0.2">
      <c r="A14" s="98">
        <v>8</v>
      </c>
      <c r="B14" s="97">
        <f>C14*B4</f>
        <v>0.34533567014547373</v>
      </c>
      <c r="C14" s="97">
        <f>1/(1-D4*B4/(1-D4*B4/(1-D4*B4/(1-D4*B4/(1-D4*B4/(1-D4*B4/(1-D4*B4)))))))</f>
        <v>1.3452031106679494</v>
      </c>
      <c r="D14" s="128">
        <f>C14*D4*C13</f>
        <v>1.3446867451808888</v>
      </c>
      <c r="E14" s="1">
        <f>D14*D4*C12</f>
        <v>1.3431916866550659</v>
      </c>
      <c r="F14" s="1">
        <f>E14*D4*C11</f>
        <v>1.3388629697836925</v>
      </c>
      <c r="G14" s="1">
        <f>F14*D4*C10</f>
        <v>1.3263298217972608</v>
      </c>
      <c r="H14" s="1">
        <f>G14*D4*C9</f>
        <v>1.2900419787441404</v>
      </c>
      <c r="I14" s="1">
        <f>H14*D4*C8</f>
        <v>1.1849759925391232</v>
      </c>
      <c r="J14" s="1">
        <f>I14*D4</f>
        <v>0.88077324780520427</v>
      </c>
      <c r="K14" s="1">
        <f>J14*D4</f>
        <v>0.65466432985452672</v>
      </c>
      <c r="L14" s="1"/>
      <c r="M14" s="235"/>
      <c r="N14" s="97">
        <f>B14+K14</f>
        <v>1.0000000000000004</v>
      </c>
      <c r="R14" s="267">
        <f>B14-K14</f>
        <v>-0.30932865970905299</v>
      </c>
      <c r="S14" s="268">
        <f>IF(Rules!B23=Rules!D23,SUM(C14:J14)*B4*F4,SUM(C14:J14)*B4*F4*POWER(O2,A14-1))</f>
        <v>2451.7359777930155</v>
      </c>
      <c r="T14" s="253">
        <f>IF(Rules!B23=Rules!D23,SUM(C14:J14)*D4*H4,SUM(C14:J14)*D4*H4*POWER(O2,A14-1))</f>
        <v>-7107.9743142185998</v>
      </c>
      <c r="U14" s="264">
        <f t="shared" si="1"/>
        <v>-20111.5110461144</v>
      </c>
      <c r="V14" s="93">
        <f>S14/B4</f>
        <v>9550.3683777420483</v>
      </c>
      <c r="W14" s="9">
        <f>T14/D4</f>
        <v>-9562.9368159426631</v>
      </c>
      <c r="X14" s="97">
        <f t="shared" si="0"/>
        <v>-0.34492752356865292</v>
      </c>
    </row>
    <row r="15" spans="1:24" x14ac:dyDescent="0.2">
      <c r="A15" s="98">
        <v>9</v>
      </c>
      <c r="B15" s="97">
        <f>C15*B4</f>
        <v>0.34536564165329781</v>
      </c>
      <c r="C15" s="97">
        <f>1/(1-D4*B4/(1-D4*B4/(1-D4*B4/(1-D4*B4/(1-D4*B4/(1-D4*B4/(1-D4*B4/(1-D4*B4))))))))</f>
        <v>1.3453198601642855</v>
      </c>
      <c r="D15" s="128">
        <f>C15*D4*C14</f>
        <v>1.3451415252665191</v>
      </c>
      <c r="E15" s="1">
        <f>D15*D4*C13</f>
        <v>1.3446251834194392</v>
      </c>
      <c r="F15" s="1">
        <f>E15*D4*C12</f>
        <v>1.3431301933396218</v>
      </c>
      <c r="G15" s="1">
        <f>F15*D4*C11</f>
        <v>1.3388016746433522</v>
      </c>
      <c r="H15" s="1">
        <f>G15*D4*C10</f>
        <v>1.3262691004430973</v>
      </c>
      <c r="I15" s="1">
        <f>H15*D4*C9</f>
        <v>1.2899829187014651</v>
      </c>
      <c r="J15" s="1">
        <f>I15*D4*C8</f>
        <v>1.1849217425737408</v>
      </c>
      <c r="K15" s="1">
        <f>J15*D4</f>
        <v>0.88073292469443754</v>
      </c>
      <c r="L15" s="1">
        <f>K15*D4</f>
        <v>0.6546343583467028</v>
      </c>
      <c r="M15" s="235"/>
      <c r="N15" s="97">
        <f>B15+L15</f>
        <v>1.0000000000000007</v>
      </c>
      <c r="R15" s="267">
        <f>B15-L15</f>
        <v>-0.309268716693405</v>
      </c>
      <c r="S15" s="268">
        <f>IF(Rules!B23=Rules!D23,SUM(C15:K15)*B4*F4,SUM(C15:K15)*B4*F4*POWER(O2,A15-1))</f>
        <v>2779.6869520121595</v>
      </c>
      <c r="T15" s="253">
        <f>IF(Rules!B23=Rules!D23,SUM(C15:K15)*D4*H4,SUM(C15:K15)*D4*H4*POWER(O2,A15-1))</f>
        <v>-8058.7565853059632</v>
      </c>
      <c r="U15" s="264">
        <f t="shared" si="1"/>
        <v>-25390.580679408202</v>
      </c>
      <c r="V15" s="93">
        <f>S15/B4</f>
        <v>10827.852022800598</v>
      </c>
      <c r="W15" s="9">
        <f>T15/D4</f>
        <v>-10842.101649999393</v>
      </c>
      <c r="X15" s="97">
        <f t="shared" si="0"/>
        <v>-0.34492752356865292</v>
      </c>
    </row>
    <row r="16" spans="1:24" ht="17" thickBot="1" x14ac:dyDescent="0.25">
      <c r="A16" s="99">
        <v>10</v>
      </c>
      <c r="B16" s="129">
        <f>C16*B4</f>
        <v>0.34537599261865848</v>
      </c>
      <c r="C16" s="129">
        <f>1/(1-D4*B4/(1-D4*B4/(1-D4*B4/(1-D4*B4/(1-D4*B4/(1-D4*B4/(1-D4*B4/(1-D4*B4/(1-D4*B4)))))))))</f>
        <v>1.3453601807914473</v>
      </c>
      <c r="D16" s="137">
        <f>C16*D4*C15</f>
        <v>1.3452985881991129</v>
      </c>
      <c r="E16" s="109">
        <f>D16*D4*C14</f>
        <v>1.3451202561211471</v>
      </c>
      <c r="F16" s="109">
        <f>E16*D4*C13</f>
        <v>1.3446039224383752</v>
      </c>
      <c r="G16" s="109">
        <f>F16*D4*C12</f>
        <v>1.3431089559970828</v>
      </c>
      <c r="H16" s="109">
        <f>G16*D4*C11</f>
        <v>1.338780505742603</v>
      </c>
      <c r="I16" s="109">
        <f>H16*D4*C10</f>
        <v>1.3262481297052457</v>
      </c>
      <c r="J16" s="109">
        <f>I16*D4*C9</f>
        <v>1.2899625217144493</v>
      </c>
      <c r="K16" s="109">
        <f>J16*D4*C8</f>
        <v>1.1849030067958886</v>
      </c>
      <c r="L16" s="109">
        <f>K16*D4</f>
        <v>0.88071899869761305</v>
      </c>
      <c r="M16" s="237">
        <f>L16*D4</f>
        <v>0.65462400738134208</v>
      </c>
      <c r="N16" s="129">
        <f>B16+M16</f>
        <v>1.0000000000000004</v>
      </c>
      <c r="R16" s="269">
        <f>B16-M16</f>
        <v>-0.3092480147626836</v>
      </c>
      <c r="S16" s="270">
        <f>IF(Rules!B23=Rules!D23,SUM(C16:L16)*B4*F4,SUM(C16:L16)*B4*F4*POWER(O2,A16-1))</f>
        <v>3107.7160508190896</v>
      </c>
      <c r="T16" s="254">
        <f>IF(Rules!B23=Rules!D23,SUM(C16:L16)*D4*H4,SUM(C16:L16)*D4*H4*POWER(O2,A16-1))</f>
        <v>-9009.7653520553085</v>
      </c>
      <c r="U16" s="264">
        <f t="shared" si="1"/>
        <v>-31292.629980644422</v>
      </c>
      <c r="V16" s="94">
        <f>S16/B4</f>
        <v>12105.639990428737</v>
      </c>
      <c r="W16" s="10">
        <f>T16/D4</f>
        <v>-12121.571207119103</v>
      </c>
      <c r="X16" s="129">
        <f t="shared" si="0"/>
        <v>-0.34492752356865286</v>
      </c>
    </row>
    <row r="18" spans="1:7" x14ac:dyDescent="0.2">
      <c r="A18" s="436" t="s">
        <v>183</v>
      </c>
      <c r="B18" s="436"/>
      <c r="C18" s="436"/>
      <c r="D18" s="436"/>
      <c r="E18" s="436"/>
      <c r="F18" s="436"/>
    </row>
    <row r="19" spans="1:7" ht="17" thickBot="1" x14ac:dyDescent="0.25"/>
    <row r="20" spans="1:7" ht="17" thickBot="1" x14ac:dyDescent="0.25">
      <c r="A20" s="29" t="s">
        <v>130</v>
      </c>
      <c r="B20" s="19" t="s">
        <v>135</v>
      </c>
      <c r="C20" s="19" t="s">
        <v>134</v>
      </c>
      <c r="D20" s="19" t="s">
        <v>133</v>
      </c>
      <c r="E20" s="151" t="s">
        <v>146</v>
      </c>
      <c r="F20" s="152" t="s">
        <v>147</v>
      </c>
      <c r="G20" s="150" t="s">
        <v>46</v>
      </c>
    </row>
    <row r="21" spans="1:7" x14ac:dyDescent="0.2">
      <c r="A21" s="95">
        <v>1</v>
      </c>
      <c r="B21" s="107">
        <v>1</v>
      </c>
      <c r="C21" s="108">
        <f t="shared" ref="C21:C30" si="2">B21*$O$2</f>
        <v>10</v>
      </c>
      <c r="D21" s="57">
        <f>SUM($C$21:C21)</f>
        <v>10</v>
      </c>
      <c r="E21" s="57">
        <f t="shared" ref="E21:E30" si="3">D21/R7</f>
        <v>-20.552143861452738</v>
      </c>
      <c r="F21" s="8">
        <f t="shared" ref="F21:F30" si="4">U7/E21</f>
        <v>22.533899778838467</v>
      </c>
      <c r="G21" s="256">
        <f>E21*U7</f>
        <v>9518.10783780159</v>
      </c>
    </row>
    <row r="22" spans="1:7" x14ac:dyDescent="0.2">
      <c r="A22" s="97">
        <v>2</v>
      </c>
      <c r="B22" s="93">
        <f>C21</f>
        <v>10</v>
      </c>
      <c r="C22" s="1">
        <f t="shared" si="2"/>
        <v>100</v>
      </c>
      <c r="D22" s="9">
        <f>SUM($C$21:C22)</f>
        <v>110</v>
      </c>
      <c r="E22" s="9">
        <f t="shared" si="3"/>
        <v>-300.96131126163442</v>
      </c>
      <c r="F22" s="9">
        <f t="shared" si="4"/>
        <v>4.853943351819531</v>
      </c>
      <c r="G22" s="257">
        <f t="shared" ref="G22:G30" si="5">E22*U8</f>
        <v>439659.07753115671</v>
      </c>
    </row>
    <row r="23" spans="1:7" x14ac:dyDescent="0.2">
      <c r="A23" s="97">
        <v>3</v>
      </c>
      <c r="B23" s="93">
        <f t="shared" ref="B23:B30" si="6">C22</f>
        <v>100</v>
      </c>
      <c r="C23" s="1">
        <f t="shared" si="2"/>
        <v>1000</v>
      </c>
      <c r="D23" s="9">
        <f>SUM($C$21:C23)</f>
        <v>1110</v>
      </c>
      <c r="E23" s="9">
        <f t="shared" si="3"/>
        <v>-3382.7428744768927</v>
      </c>
      <c r="F23" s="9">
        <f t="shared" si="4"/>
        <v>0.89788286577792098</v>
      </c>
      <c r="G23" s="257">
        <f t="shared" si="5"/>
        <v>10274428.159661155</v>
      </c>
    </row>
    <row r="24" spans="1:7" x14ac:dyDescent="0.2">
      <c r="A24" s="97">
        <v>4</v>
      </c>
      <c r="B24" s="93">
        <f t="shared" si="6"/>
        <v>1000</v>
      </c>
      <c r="C24" s="1">
        <f t="shared" si="2"/>
        <v>10000</v>
      </c>
      <c r="D24" s="9">
        <f>SUM($C$21:C24)</f>
        <v>11110</v>
      </c>
      <c r="E24" s="9">
        <f t="shared" si="3"/>
        <v>-35191.264114691126</v>
      </c>
      <c r="F24" s="9">
        <f t="shared" si="4"/>
        <v>0.14822564086983916</v>
      </c>
      <c r="G24" s="257">
        <f t="shared" si="5"/>
        <v>183566349.66853538</v>
      </c>
    </row>
    <row r="25" spans="1:7" x14ac:dyDescent="0.2">
      <c r="A25" s="97">
        <v>5</v>
      </c>
      <c r="B25" s="93">
        <f t="shared" si="6"/>
        <v>10000</v>
      </c>
      <c r="C25" s="1">
        <f t="shared" si="2"/>
        <v>100000</v>
      </c>
      <c r="D25" s="9">
        <f>SUM($C$21:C25)</f>
        <v>111110</v>
      </c>
      <c r="E25" s="9">
        <f t="shared" si="3"/>
        <v>-356735.53909159318</v>
      </c>
      <c r="F25" s="9">
        <f t="shared" si="4"/>
        <v>2.2451453593510792E-2</v>
      </c>
      <c r="G25" s="257">
        <f t="shared" si="5"/>
        <v>2857177481.570365</v>
      </c>
    </row>
    <row r="26" spans="1:7" x14ac:dyDescent="0.2">
      <c r="A26" s="97">
        <v>6</v>
      </c>
      <c r="B26" s="93">
        <f t="shared" si="6"/>
        <v>100000</v>
      </c>
      <c r="C26" s="1">
        <f t="shared" si="2"/>
        <v>1000000</v>
      </c>
      <c r="D26" s="9">
        <f>SUM($C$21:C26)</f>
        <v>1111110</v>
      </c>
      <c r="E26" s="9">
        <f t="shared" si="3"/>
        <v>-3584166.8280482036</v>
      </c>
      <c r="F26" s="9">
        <f t="shared" si="4"/>
        <v>3.1866513481274695E-3</v>
      </c>
      <c r="G26" s="257">
        <f t="shared" si="5"/>
        <v>40936525780.269989</v>
      </c>
    </row>
    <row r="27" spans="1:7" x14ac:dyDescent="0.2">
      <c r="A27" s="97">
        <v>7</v>
      </c>
      <c r="B27" s="93">
        <f t="shared" si="6"/>
        <v>1000000</v>
      </c>
      <c r="C27" s="1">
        <f t="shared" si="2"/>
        <v>10000000</v>
      </c>
      <c r="D27" s="9">
        <f>SUM($C$21:C27)</f>
        <v>11111110</v>
      </c>
      <c r="E27" s="9">
        <f t="shared" si="3"/>
        <v>-35899933.265517093</v>
      </c>
      <c r="F27" s="9">
        <f t="shared" si="4"/>
        <v>4.3050978940214482E-4</v>
      </c>
      <c r="G27" s="257">
        <f t="shared" si="5"/>
        <v>554843258878.19604</v>
      </c>
    </row>
    <row r="28" spans="1:7" x14ac:dyDescent="0.2">
      <c r="A28" s="97">
        <v>8</v>
      </c>
      <c r="B28" s="93">
        <f t="shared" si="6"/>
        <v>10000000</v>
      </c>
      <c r="C28" s="1">
        <f t="shared" si="2"/>
        <v>100000000</v>
      </c>
      <c r="D28" s="9">
        <f>SUM($C$21:C28)</f>
        <v>111111110</v>
      </c>
      <c r="E28" s="9">
        <f t="shared" si="3"/>
        <v>-359200825.76411903</v>
      </c>
      <c r="F28" s="9">
        <f t="shared" si="4"/>
        <v>5.5989601369461439E-5</v>
      </c>
      <c r="G28" s="257">
        <f t="shared" si="5"/>
        <v>7224071375128.4932</v>
      </c>
    </row>
    <row r="29" spans="1:7" x14ac:dyDescent="0.2">
      <c r="A29" s="97">
        <v>9</v>
      </c>
      <c r="B29" s="93">
        <f t="shared" si="6"/>
        <v>100000000</v>
      </c>
      <c r="C29" s="1">
        <f t="shared" si="2"/>
        <v>1000000000</v>
      </c>
      <c r="D29" s="9">
        <f>SUM($C$21:C29)</f>
        <v>1111111110</v>
      </c>
      <c r="E29" s="9">
        <f t="shared" si="3"/>
        <v>-3592704499.4386072</v>
      </c>
      <c r="F29" s="9">
        <f t="shared" si="4"/>
        <v>7.0672610796061046E-6</v>
      </c>
      <c r="G29" s="257">
        <f t="shared" si="5"/>
        <v>91220853450268.812</v>
      </c>
    </row>
    <row r="30" spans="1:7" ht="17" thickBot="1" x14ac:dyDescent="0.25">
      <c r="A30" s="129">
        <v>10</v>
      </c>
      <c r="B30" s="94">
        <f t="shared" si="6"/>
        <v>1000000000</v>
      </c>
      <c r="C30" s="109">
        <f t="shared" si="2"/>
        <v>10000000000</v>
      </c>
      <c r="D30" s="10">
        <f>SUM($C$21:C30)</f>
        <v>11111111110</v>
      </c>
      <c r="E30" s="10">
        <f t="shared" si="3"/>
        <v>-35929450084.026077</v>
      </c>
      <c r="F30" s="10">
        <f t="shared" si="4"/>
        <v>8.7094653292667164E-7</v>
      </c>
      <c r="G30" s="258">
        <f t="shared" si="5"/>
        <v>1124326986887461.6</v>
      </c>
    </row>
    <row r="31" spans="1:7" ht="17" thickBot="1" x14ac:dyDescent="0.25">
      <c r="A31" s="481" t="s">
        <v>249</v>
      </c>
      <c r="B31" s="481"/>
      <c r="C31" s="481"/>
      <c r="D31" s="481"/>
      <c r="E31" s="481"/>
      <c r="F31" s="481"/>
      <c r="G31" s="481"/>
    </row>
    <row r="32" spans="1:7" ht="17" thickBot="1" x14ac:dyDescent="0.25">
      <c r="A32" s="115" t="s">
        <v>130</v>
      </c>
      <c r="B32" s="116" t="s">
        <v>135</v>
      </c>
      <c r="C32" s="116" t="s">
        <v>134</v>
      </c>
      <c r="D32" s="154" t="s">
        <v>133</v>
      </c>
      <c r="E32" s="363" t="s">
        <v>251</v>
      </c>
      <c r="F32" s="152" t="s">
        <v>252</v>
      </c>
      <c r="G32" s="260" t="s">
        <v>253</v>
      </c>
    </row>
    <row r="33" spans="1:7" x14ac:dyDescent="0.2">
      <c r="A33" s="95">
        <v>1</v>
      </c>
      <c r="B33" s="107">
        <v>1</v>
      </c>
      <c r="C33" s="108">
        <f t="shared" ref="C33:C42" si="7">B33*$O$2</f>
        <v>10</v>
      </c>
      <c r="D33" s="57">
        <f>SUM($C$33:C33)</f>
        <v>10</v>
      </c>
      <c r="E33" s="96">
        <f>D33/(B7-((1-B7)/-X7))</f>
        <v>-5.2681998472637472</v>
      </c>
      <c r="F33" s="8">
        <f t="shared" ref="F33:F42" si="8">U7/E33</f>
        <v>87.908576637385224</v>
      </c>
      <c r="G33" s="259">
        <f>(B7-((1-B7)/-X7))</f>
        <v>-1.8981815971149814</v>
      </c>
    </row>
    <row r="34" spans="1:7" x14ac:dyDescent="0.2">
      <c r="A34" s="97">
        <v>2</v>
      </c>
      <c r="B34" s="93">
        <f>C33</f>
        <v>10</v>
      </c>
      <c r="C34" s="1">
        <f t="shared" si="7"/>
        <v>100</v>
      </c>
      <c r="D34" s="9">
        <f>SUM($C$33:C34)</f>
        <v>110</v>
      </c>
      <c r="E34" s="96">
        <f>D34/(B8-((1-B8)/-X8))</f>
        <v>-66.179643528079694</v>
      </c>
      <c r="F34" s="9">
        <f t="shared" si="8"/>
        <v>22.073995538121444</v>
      </c>
      <c r="G34" s="259">
        <f t="shared" ref="G34:G42" si="9">(B8-((1-B8)/-X8))</f>
        <v>-1.662142528061934</v>
      </c>
    </row>
    <row r="35" spans="1:7" x14ac:dyDescent="0.2">
      <c r="A35" s="97">
        <v>3</v>
      </c>
      <c r="B35" s="93">
        <f t="shared" ref="B35:B42" si="10">C34</f>
        <v>100</v>
      </c>
      <c r="C35" s="1">
        <f t="shared" si="7"/>
        <v>1000</v>
      </c>
      <c r="D35" s="9">
        <f>SUM($C$33:C35)</f>
        <v>1110</v>
      </c>
      <c r="E35" s="96">
        <f t="shared" ref="E35:E42" si="11">D35/(B9-((1-B9)/-X9))</f>
        <v>-698.41743901654854</v>
      </c>
      <c r="F35" s="9">
        <f t="shared" si="8"/>
        <v>4.348841676407778</v>
      </c>
      <c r="G35" s="259">
        <f t="shared" si="9"/>
        <v>-1.5893073941037421</v>
      </c>
    </row>
    <row r="36" spans="1:7" x14ac:dyDescent="0.2">
      <c r="A36" s="97">
        <v>4</v>
      </c>
      <c r="B36" s="93">
        <f t="shared" si="10"/>
        <v>1000</v>
      </c>
      <c r="C36" s="1">
        <f t="shared" si="7"/>
        <v>10000</v>
      </c>
      <c r="D36" s="9">
        <f>SUM($C$33:C36)</f>
        <v>11110</v>
      </c>
      <c r="E36" s="96">
        <f t="shared" si="11"/>
        <v>-7098.7295180712226</v>
      </c>
      <c r="F36" s="9">
        <f t="shared" si="8"/>
        <v>0.7348142598109807</v>
      </c>
      <c r="G36" s="259">
        <f t="shared" si="9"/>
        <v>-1.5650687875509686</v>
      </c>
    </row>
    <row r="37" spans="1:7" x14ac:dyDescent="0.2">
      <c r="A37" s="97">
        <v>5</v>
      </c>
      <c r="B37" s="93">
        <f t="shared" si="10"/>
        <v>10000</v>
      </c>
      <c r="C37" s="1">
        <f t="shared" si="7"/>
        <v>100000</v>
      </c>
      <c r="D37" s="9">
        <f>SUM($C$33:C37)</f>
        <v>111110</v>
      </c>
      <c r="E37" s="96">
        <f t="shared" si="11"/>
        <v>-71370.654381586573</v>
      </c>
      <c r="F37" s="9">
        <f t="shared" si="8"/>
        <v>0.11222023211738015</v>
      </c>
      <c r="G37" s="259">
        <f t="shared" si="9"/>
        <v>-1.5568023154999411</v>
      </c>
    </row>
    <row r="38" spans="1:7" x14ac:dyDescent="0.2">
      <c r="A38" s="97">
        <v>6</v>
      </c>
      <c r="B38" s="93">
        <f t="shared" si="10"/>
        <v>100000</v>
      </c>
      <c r="C38" s="1">
        <f t="shared" si="7"/>
        <v>1000000</v>
      </c>
      <c r="D38" s="9">
        <f>SUM($C$33:C38)</f>
        <v>1111110</v>
      </c>
      <c r="E38" s="96">
        <f t="shared" si="11"/>
        <v>-715018.59112281911</v>
      </c>
      <c r="F38" s="9">
        <f t="shared" si="8"/>
        <v>1.5973696623157719E-2</v>
      </c>
      <c r="G38" s="259">
        <f t="shared" si="9"/>
        <v>-1.5539595946102387</v>
      </c>
    </row>
    <row r="39" spans="1:7" x14ac:dyDescent="0.2">
      <c r="A39" s="97">
        <v>7</v>
      </c>
      <c r="B39" s="93">
        <f t="shared" si="10"/>
        <v>1000000</v>
      </c>
      <c r="C39" s="1">
        <f t="shared" si="7"/>
        <v>10000000</v>
      </c>
      <c r="D39" s="9">
        <f>SUM($C$33:C39)</f>
        <v>11111110</v>
      </c>
      <c r="E39" s="96">
        <f t="shared" si="11"/>
        <v>-7154706.0749885393</v>
      </c>
      <c r="F39" s="9">
        <f t="shared" si="8"/>
        <v>2.1601548054807512E-3</v>
      </c>
      <c r="G39" s="259">
        <f t="shared" si="9"/>
        <v>-1.5529792396143678</v>
      </c>
    </row>
    <row r="40" spans="1:7" x14ac:dyDescent="0.2">
      <c r="A40" s="97">
        <v>8</v>
      </c>
      <c r="B40" s="93">
        <f t="shared" si="10"/>
        <v>10000000</v>
      </c>
      <c r="C40" s="1">
        <f t="shared" si="7"/>
        <v>100000000</v>
      </c>
      <c r="D40" s="9">
        <f>SUM($C$33:C40)</f>
        <v>111111110</v>
      </c>
      <c r="E40" s="96">
        <f>D40/(B14-((1-B14)/-X14))</f>
        <v>-71562661.956599414</v>
      </c>
      <c r="F40" s="9">
        <f t="shared" si="8"/>
        <v>2.8103357947069412E-4</v>
      </c>
      <c r="G40" s="259">
        <f t="shared" si="9"/>
        <v>-1.552640818020234</v>
      </c>
    </row>
    <row r="41" spans="1:7" x14ac:dyDescent="0.2">
      <c r="A41" s="97">
        <v>9</v>
      </c>
      <c r="B41" s="93">
        <f t="shared" si="10"/>
        <v>100000000</v>
      </c>
      <c r="C41" s="1">
        <f t="shared" si="7"/>
        <v>1000000000</v>
      </c>
      <c r="D41" s="9">
        <f>SUM($C$33:C41)</f>
        <v>1111111110</v>
      </c>
      <c r="E41" s="96">
        <f t="shared" si="11"/>
        <v>-715680493.62868023</v>
      </c>
      <c r="F41" s="9">
        <f t="shared" si="8"/>
        <v>3.5477536282526815E-5</v>
      </c>
      <c r="G41" s="259">
        <f t="shared" si="9"/>
        <v>-1.5525239543226714</v>
      </c>
    </row>
    <row r="42" spans="1:7" ht="17" thickBot="1" x14ac:dyDescent="0.25">
      <c r="A42" s="129">
        <v>10</v>
      </c>
      <c r="B42" s="94">
        <f t="shared" si="10"/>
        <v>1000000000</v>
      </c>
      <c r="C42" s="109">
        <f t="shared" si="7"/>
        <v>10000000000</v>
      </c>
      <c r="D42" s="10">
        <f>SUM($C$33:C42)</f>
        <v>11111111110</v>
      </c>
      <c r="E42" s="364">
        <f t="shared" si="11"/>
        <v>-7156990998.8854294</v>
      </c>
      <c r="F42" s="10">
        <f t="shared" si="8"/>
        <v>4.3723165203809364E-6</v>
      </c>
      <c r="G42" s="259">
        <f t="shared" si="9"/>
        <v>-1.5524835942549533</v>
      </c>
    </row>
    <row r="43" spans="1:7" ht="17" thickBot="1" x14ac:dyDescent="0.25"/>
    <row r="44" spans="1:7" ht="17" thickBot="1" x14ac:dyDescent="0.25">
      <c r="A44" s="115" t="s">
        <v>130</v>
      </c>
      <c r="B44" s="116" t="s">
        <v>135</v>
      </c>
      <c r="C44" s="116" t="s">
        <v>134</v>
      </c>
      <c r="D44" s="154" t="s">
        <v>133</v>
      </c>
      <c r="E44" s="151" t="s">
        <v>146</v>
      </c>
      <c r="F44" s="152" t="s">
        <v>147</v>
      </c>
      <c r="G44" s="260" t="s">
        <v>46</v>
      </c>
    </row>
    <row r="45" spans="1:7" x14ac:dyDescent="0.2">
      <c r="A45" s="95">
        <v>1</v>
      </c>
      <c r="B45" s="107">
        <v>1</v>
      </c>
      <c r="C45" s="108">
        <f t="shared" ref="C45:C54" si="12">B45*$O$2</f>
        <v>10</v>
      </c>
      <c r="D45" s="57">
        <f>SUM(C45:C45)</f>
        <v>10</v>
      </c>
      <c r="E45" s="57">
        <f t="shared" ref="E45:E54" si="13">D45/R7</f>
        <v>-20.552143861452738</v>
      </c>
      <c r="F45" s="8">
        <f t="shared" ref="F45:F54" si="14">U7/E45</f>
        <v>22.533899778838467</v>
      </c>
      <c r="G45" s="256">
        <f>E45*U7</f>
        <v>9518.10783780159</v>
      </c>
    </row>
    <row r="46" spans="1:7" x14ac:dyDescent="0.2">
      <c r="A46" s="97">
        <v>2</v>
      </c>
      <c r="B46" s="93">
        <f t="shared" ref="B46:B54" si="15">B45*$O$2*2</f>
        <v>20</v>
      </c>
      <c r="C46" s="1">
        <f t="shared" si="12"/>
        <v>200</v>
      </c>
      <c r="D46" s="9">
        <f>SUM($C$45:C46)</f>
        <v>210</v>
      </c>
      <c r="E46" s="9">
        <f t="shared" si="13"/>
        <v>-574.5625033176658</v>
      </c>
      <c r="F46" s="9">
        <f t="shared" si="14"/>
        <v>2.5425417557149919</v>
      </c>
      <c r="G46" s="257">
        <f t="shared" ref="G46:G54" si="16">E46*U8</f>
        <v>839349.14801402658</v>
      </c>
    </row>
    <row r="47" spans="1:7" x14ac:dyDescent="0.2">
      <c r="A47" s="97">
        <v>3</v>
      </c>
      <c r="B47" s="93">
        <f t="shared" si="15"/>
        <v>400</v>
      </c>
      <c r="C47" s="1">
        <f t="shared" si="12"/>
        <v>4000</v>
      </c>
      <c r="D47" s="9">
        <f>SUM($C$45:C47)</f>
        <v>4210</v>
      </c>
      <c r="E47" s="9">
        <f t="shared" si="13"/>
        <v>-12830.042794187133</v>
      </c>
      <c r="F47" s="9">
        <f t="shared" si="14"/>
        <v>0.23673396223598392</v>
      </c>
      <c r="G47" s="257">
        <f t="shared" si="16"/>
        <v>38968777.074030146</v>
      </c>
    </row>
    <row r="48" spans="1:7" x14ac:dyDescent="0.2">
      <c r="A48" s="97">
        <v>4</v>
      </c>
      <c r="B48" s="93">
        <f t="shared" si="15"/>
        <v>8000</v>
      </c>
      <c r="C48" s="1">
        <f t="shared" si="12"/>
        <v>80000</v>
      </c>
      <c r="D48" s="9">
        <f>SUM($C$45:C48)</f>
        <v>84210</v>
      </c>
      <c r="E48" s="9">
        <f t="shared" si="13"/>
        <v>-266737.74537336989</v>
      </c>
      <c r="F48" s="9">
        <f t="shared" si="14"/>
        <v>1.9555716305235879E-2</v>
      </c>
      <c r="G48" s="257">
        <f t="shared" si="16"/>
        <v>1391370144.5173144</v>
      </c>
    </row>
    <row r="49" spans="1:7" x14ac:dyDescent="0.2">
      <c r="A49" s="97">
        <v>5</v>
      </c>
      <c r="B49" s="93">
        <f t="shared" si="15"/>
        <v>160000</v>
      </c>
      <c r="C49" s="1">
        <f t="shared" si="12"/>
        <v>1600000</v>
      </c>
      <c r="D49" s="9">
        <f>SUM($C$45:C49)</f>
        <v>1684210</v>
      </c>
      <c r="E49" s="9">
        <f t="shared" si="13"/>
        <v>-5407412.1347624166</v>
      </c>
      <c r="F49" s="9">
        <f t="shared" si="14"/>
        <v>1.4811579368220022E-3</v>
      </c>
      <c r="G49" s="257">
        <f t="shared" si="16"/>
        <v>43309215068.271301</v>
      </c>
    </row>
    <row r="50" spans="1:7" x14ac:dyDescent="0.2">
      <c r="A50" s="97">
        <v>6</v>
      </c>
      <c r="B50" s="93">
        <f t="shared" si="15"/>
        <v>3200000</v>
      </c>
      <c r="C50" s="1">
        <f t="shared" si="12"/>
        <v>32000000</v>
      </c>
      <c r="D50" s="9">
        <f>SUM($C$45:C50)</f>
        <v>33684210</v>
      </c>
      <c r="E50" s="9">
        <f t="shared" si="13"/>
        <v>-108656953.95686258</v>
      </c>
      <c r="F50" s="9">
        <f t="shared" si="14"/>
        <v>1.0511513196889321E-4</v>
      </c>
      <c r="G50" s="257">
        <f t="shared" si="16"/>
        <v>1241024318972.0442</v>
      </c>
    </row>
    <row r="51" spans="1:7" x14ac:dyDescent="0.2">
      <c r="A51" s="97">
        <v>7</v>
      </c>
      <c r="B51" s="93">
        <f t="shared" si="15"/>
        <v>64000000</v>
      </c>
      <c r="C51" s="1">
        <f t="shared" si="12"/>
        <v>640000000</v>
      </c>
      <c r="D51" s="9">
        <f>SUM($C$45:C51)</f>
        <v>673684210</v>
      </c>
      <c r="E51" s="9">
        <f t="shared" si="13"/>
        <v>-2176669853.9599199</v>
      </c>
      <c r="F51" s="9">
        <f t="shared" si="14"/>
        <v>7.1004211693251131E-6</v>
      </c>
      <c r="G51" s="257">
        <f t="shared" si="16"/>
        <v>33641026191909.094</v>
      </c>
    </row>
    <row r="52" spans="1:7" x14ac:dyDescent="0.2">
      <c r="A52" s="97">
        <v>8</v>
      </c>
      <c r="B52" s="93">
        <f t="shared" si="15"/>
        <v>1280000000</v>
      </c>
      <c r="C52" s="1">
        <f t="shared" si="12"/>
        <v>12800000000</v>
      </c>
      <c r="D52" s="9">
        <f>SUM($C$45:C52)</f>
        <v>13473684210</v>
      </c>
      <c r="E52" s="9">
        <f t="shared" si="13"/>
        <v>-43557826884.431007</v>
      </c>
      <c r="F52" s="9">
        <f t="shared" si="14"/>
        <v>4.6171979836080649E-7</v>
      </c>
      <c r="G52" s="257">
        <f t="shared" si="16"/>
        <v>876013716530973</v>
      </c>
    </row>
    <row r="53" spans="1:7" x14ac:dyDescent="0.2">
      <c r="A53" s="97">
        <v>9</v>
      </c>
      <c r="B53" s="93">
        <f t="shared" si="15"/>
        <v>25600000000</v>
      </c>
      <c r="C53" s="1">
        <f t="shared" si="12"/>
        <v>256000000000</v>
      </c>
      <c r="D53" s="9">
        <f>SUM($C$45:C53)</f>
        <v>269473684210</v>
      </c>
      <c r="E53" s="9">
        <f t="shared" si="13"/>
        <v>-871325386838.73413</v>
      </c>
      <c r="F53" s="9">
        <f t="shared" si="14"/>
        <v>2.9140182373806489E-8</v>
      </c>
      <c r="G53" s="257">
        <f t="shared" si="16"/>
        <v>2.212345753254544E+16</v>
      </c>
    </row>
    <row r="54" spans="1:7" ht="17" thickBot="1" x14ac:dyDescent="0.25">
      <c r="A54" s="129">
        <v>10</v>
      </c>
      <c r="B54" s="94">
        <f t="shared" si="15"/>
        <v>512000000000</v>
      </c>
      <c r="C54" s="109">
        <f t="shared" si="12"/>
        <v>5120000000000</v>
      </c>
      <c r="D54" s="10">
        <f>SUM($C$45:C54)</f>
        <v>5389473684210</v>
      </c>
      <c r="E54" s="10">
        <f t="shared" si="13"/>
        <v>-17427674316182.346</v>
      </c>
      <c r="F54" s="10">
        <f t="shared" si="14"/>
        <v>1.7955711940053797E-9</v>
      </c>
      <c r="G54" s="258">
        <f t="shared" si="16"/>
        <v>5.4535776379947443E+17</v>
      </c>
    </row>
  </sheetData>
  <mergeCells count="2">
    <mergeCell ref="A18:F18"/>
    <mergeCell ref="A31:G31"/>
  </mergeCells>
  <conditionalFormatting sqref="F45:F54">
    <cfRule type="cellIs" dxfId="109" priority="37" operator="equal">
      <formula>MAX($F$45:$F$54)</formula>
    </cfRule>
  </conditionalFormatting>
  <conditionalFormatting sqref="F21:F30">
    <cfRule type="cellIs" dxfId="108" priority="36" operator="equal">
      <formula>MAX($F$21:$F$30)</formula>
    </cfRule>
  </conditionalFormatting>
  <conditionalFormatting sqref="E21:E30">
    <cfRule type="cellIs" dxfId="107" priority="32" stopIfTrue="1" operator="lessThan">
      <formula>0</formula>
    </cfRule>
    <cfRule type="cellIs" dxfId="106" priority="33" operator="equal">
      <formula>MIN($E$21:$E$30)</formula>
    </cfRule>
  </conditionalFormatting>
  <conditionalFormatting sqref="E45:E54">
    <cfRule type="cellIs" dxfId="105" priority="30" stopIfTrue="1" operator="lessThan">
      <formula>0</formula>
    </cfRule>
    <cfRule type="cellIs" dxfId="104" priority="31" operator="equal">
      <formula>MIN($E$45:$E$54)</formula>
    </cfRule>
  </conditionalFormatting>
  <conditionalFormatting sqref="R7:R16">
    <cfRule type="cellIs" dxfId="103" priority="26" operator="lessThanOrEqual">
      <formula>0</formula>
    </cfRule>
    <cfRule type="cellIs" dxfId="102" priority="27" operator="greaterThan">
      <formula>0</formula>
    </cfRule>
  </conditionalFormatting>
  <conditionalFormatting sqref="U7:U16">
    <cfRule type="cellIs" dxfId="101" priority="11" operator="lessThanOrEqual">
      <formula>0</formula>
    </cfRule>
    <cfRule type="cellIs" dxfId="100" priority="12" operator="greaterThan">
      <formula>0</formula>
    </cfRule>
  </conditionalFormatting>
  <conditionalFormatting sqref="S7:T16">
    <cfRule type="cellIs" dxfId="99" priority="5" operator="lessThanOrEqual">
      <formula>0</formula>
    </cfRule>
    <cfRule type="cellIs" dxfId="98" priority="6" operator="greaterThan">
      <formula>0</formula>
    </cfRule>
  </conditionalFormatting>
  <conditionalFormatting sqref="E33:E42">
    <cfRule type="cellIs" dxfId="97" priority="3" stopIfTrue="1" operator="lessThan">
      <formula>0</formula>
    </cfRule>
    <cfRule type="cellIs" dxfId="96" priority="4" operator="equal">
      <formula>MIN($E$33:$E$42)</formula>
    </cfRule>
  </conditionalFormatting>
  <conditionalFormatting sqref="F33:F42">
    <cfRule type="cellIs" dxfId="95" priority="1" operator="lessThanOrEqual">
      <formula>0</formula>
    </cfRule>
    <cfRule type="cellIs" dxfId="94" priority="2" operator="equal">
      <formula>MAX($F$33:$F$42)</formula>
    </cfRule>
  </conditionalFormatting>
  <pageMargins left="0.25" right="0.25" top="0.75" bottom="0.75" header="0.3" footer="0.3"/>
  <pageSetup paperSize="9" scale="69" orientation="portrait" r:id="rId1"/>
  <drawing r:id="rId2"/>
  <legacyDrawing r:id="rId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sheetPr codeName="Sheet44"/>
  <dimension ref="A1:AA129"/>
  <sheetViews>
    <sheetView tabSelected="1" workbookViewId="0">
      <selection activeCell="B121" sqref="B121"/>
    </sheetView>
  </sheetViews>
  <sheetFormatPr baseColWidth="10" defaultColWidth="8.83203125" defaultRowHeight="16" x14ac:dyDescent="0.2"/>
  <cols>
    <col min="1" max="1" width="6.6640625" style="272" customWidth="1"/>
    <col min="2" max="10" width="6.6640625" customWidth="1"/>
    <col min="11" max="11" width="6.6640625" style="272" customWidth="1"/>
    <col min="12" max="19" width="6.6640625" customWidth="1"/>
    <col min="20" max="20" width="6.6640625" style="272" customWidth="1"/>
    <col min="21" max="27" width="6.6640625" customWidth="1"/>
  </cols>
  <sheetData>
    <row r="1" spans="1:27" x14ac:dyDescent="0.2">
      <c r="B1" s="402" t="s">
        <v>47</v>
      </c>
      <c r="C1" s="402"/>
      <c r="D1" s="402"/>
      <c r="E1" s="402"/>
      <c r="F1" s="402"/>
      <c r="G1" s="402"/>
      <c r="H1" s="402"/>
      <c r="I1" s="402"/>
      <c r="J1" s="402"/>
      <c r="L1" s="402" t="s">
        <v>47</v>
      </c>
      <c r="M1" s="402"/>
      <c r="N1" s="402"/>
      <c r="O1" s="402"/>
      <c r="P1" s="402"/>
      <c r="Q1" s="402"/>
      <c r="R1" s="402"/>
      <c r="S1" s="402"/>
      <c r="U1" s="402" t="s">
        <v>47</v>
      </c>
      <c r="V1" s="402"/>
      <c r="W1" s="402"/>
      <c r="X1" s="402"/>
      <c r="Y1" s="402"/>
      <c r="Z1" s="402"/>
      <c r="AA1" s="402"/>
    </row>
    <row r="2" spans="1:27" x14ac:dyDescent="0.2">
      <c r="A2" s="272" t="s">
        <v>55</v>
      </c>
      <c r="B2" s="49" t="s">
        <v>137</v>
      </c>
      <c r="C2" s="49" t="s">
        <v>138</v>
      </c>
      <c r="D2" s="49" t="s">
        <v>139</v>
      </c>
      <c r="E2" s="49" t="s">
        <v>140</v>
      </c>
      <c r="F2" s="49" t="s">
        <v>141</v>
      </c>
      <c r="G2" s="49" t="s">
        <v>142</v>
      </c>
      <c r="H2" s="49" t="s">
        <v>143</v>
      </c>
      <c r="I2" s="49" t="s">
        <v>144</v>
      </c>
      <c r="J2" s="49" t="s">
        <v>145</v>
      </c>
      <c r="K2" s="272" t="s">
        <v>55</v>
      </c>
      <c r="L2" s="49" t="s">
        <v>153</v>
      </c>
      <c r="M2" s="49" t="s">
        <v>154</v>
      </c>
      <c r="N2" s="49" t="s">
        <v>155</v>
      </c>
      <c r="O2" s="49" t="s">
        <v>156</v>
      </c>
      <c r="P2" s="49" t="s">
        <v>157</v>
      </c>
      <c r="Q2" s="49" t="s">
        <v>158</v>
      </c>
      <c r="R2" s="49" t="s">
        <v>159</v>
      </c>
      <c r="S2" s="49" t="s">
        <v>160</v>
      </c>
      <c r="T2" s="272" t="s">
        <v>55</v>
      </c>
      <c r="U2" s="49" t="s">
        <v>163</v>
      </c>
      <c r="V2" s="49" t="s">
        <v>164</v>
      </c>
      <c r="W2" s="49" t="s">
        <v>165</v>
      </c>
      <c r="X2" s="49" t="s">
        <v>166</v>
      </c>
      <c r="Y2" s="49" t="s">
        <v>167</v>
      </c>
      <c r="Z2" s="49" t="s">
        <v>168</v>
      </c>
      <c r="AA2" s="49" t="s">
        <v>169</v>
      </c>
    </row>
    <row r="3" spans="1:27" x14ac:dyDescent="0.2">
      <c r="A3" s="272">
        <v>1</v>
      </c>
      <c r="B3" s="1">
        <f>'1x2'!U7</f>
        <v>5.2522908042374965</v>
      </c>
      <c r="C3" s="1">
        <f>'1x3'!U7</f>
        <v>18.378930702223087</v>
      </c>
      <c r="D3" s="1">
        <f>'1x4'!U7</f>
        <v>33.312397316295048</v>
      </c>
      <c r="E3" s="1">
        <f>'1x5'!U7</f>
        <v>49.311145495329356</v>
      </c>
      <c r="F3" s="1">
        <f>'1x6'!U7</f>
        <v>66.00541388817004</v>
      </c>
      <c r="G3" s="1">
        <f>'1x7'!U7</f>
        <v>83.174974581724385</v>
      </c>
      <c r="H3" s="1">
        <f>'1x8'!U7</f>
        <v>100.67488490885208</v>
      </c>
      <c r="I3" s="1">
        <f>'1x9'!U7</f>
        <v>118.40481875816886</v>
      </c>
      <c r="J3" s="1">
        <f>'1x10'!U7</f>
        <v>136.2938623117773</v>
      </c>
      <c r="K3" s="272">
        <v>1</v>
      </c>
      <c r="L3" s="1">
        <f>'2x3'!U7</f>
        <v>-29.694715497154419</v>
      </c>
      <c r="M3" s="1">
        <f>'2x4'!U7</f>
        <v>-25.723947718972681</v>
      </c>
      <c r="N3" s="1">
        <f>'2x5'!U7</f>
        <v>-20.542327422425728</v>
      </c>
      <c r="O3" s="1">
        <f>'2x6'!U7</f>
        <v>-14.998450816081515</v>
      </c>
      <c r="P3" s="1">
        <f>'2x7'!U7</f>
        <v>-9.5276940415285196</v>
      </c>
      <c r="Q3" s="1">
        <f>'2x8'!U7</f>
        <v>-4.3483991975352296</v>
      </c>
      <c r="R3" s="1">
        <f>'2x9'!U7</f>
        <v>0.44315535842264353</v>
      </c>
      <c r="S3" s="1">
        <f>'2x10'!U7</f>
        <v>4.8210684123125702</v>
      </c>
      <c r="T3" s="272">
        <v>1</v>
      </c>
      <c r="U3" s="1">
        <f>'3x4'!U7</f>
        <v>-112.87865573200058</v>
      </c>
      <c r="V3" s="1">
        <f>'3x5'!U7</f>
        <v>-129.69442672767701</v>
      </c>
      <c r="W3" s="1">
        <f>'3x6'!U7</f>
        <v>-146.64620694128681</v>
      </c>
      <c r="X3" s="1">
        <f>'3x7'!U7</f>
        <v>-164.25003756894304</v>
      </c>
      <c r="Y3" s="1">
        <f>'3x8'!U7</f>
        <v>-182.72608091586264</v>
      </c>
      <c r="Z3" s="1">
        <f>'3x9'!U7</f>
        <v>-202.12894032289714</v>
      </c>
      <c r="AA3" s="1">
        <f>'3x10'!U7</f>
        <v>-222.42222844954426</v>
      </c>
    </row>
    <row r="4" spans="1:27" x14ac:dyDescent="0.2">
      <c r="A4" s="272">
        <v>2</v>
      </c>
      <c r="B4" s="1">
        <f>'1x2'!U8</f>
        <v>15.359641380128693</v>
      </c>
      <c r="C4" s="1">
        <f>'1x3'!U8</f>
        <v>51.726800167560512</v>
      </c>
      <c r="D4" s="1">
        <f>'1x4'!U8</f>
        <v>91.490231854505964</v>
      </c>
      <c r="E4" s="1">
        <f>'1x5'!U8</f>
        <v>133.28899128243796</v>
      </c>
      <c r="F4" s="1">
        <f>'1x6'!U8</f>
        <v>176.52672937724509</v>
      </c>
      <c r="G4" s="1">
        <f>'1x7'!U8</f>
        <v>220.84107185570195</v>
      </c>
      <c r="H4" s="1">
        <f>'1x8'!U8</f>
        <v>265.97261363024109</v>
      </c>
      <c r="I4" s="1">
        <f>'1x9'!U8</f>
        <v>311.72350803205029</v>
      </c>
      <c r="J4" s="1">
        <f>'1x10'!U8</f>
        <v>357.9403291044199</v>
      </c>
      <c r="K4" s="272">
        <v>2</v>
      </c>
      <c r="L4" s="1">
        <f>'2x3'!U8</f>
        <v>-92.205884963438919</v>
      </c>
      <c r="M4" s="1">
        <f>'2x4'!U8</f>
        <v>-79.042042876690914</v>
      </c>
      <c r="N4" s="1">
        <f>'2x5'!U8</f>
        <v>-62.604159704343061</v>
      </c>
      <c r="O4" s="1">
        <f>'2x6'!U8</f>
        <v>-45.430702443801465</v>
      </c>
      <c r="P4" s="1">
        <f>'2x7'!U8</f>
        <v>-28.731624479985015</v>
      </c>
      <c r="Q4" s="1">
        <f>'2x8'!U8</f>
        <v>-13.070958843956703</v>
      </c>
      <c r="R4" s="1">
        <f>'2x9'!U8</f>
        <v>1.329018426145069</v>
      </c>
      <c r="S4" s="1">
        <f>'2x10'!U8</f>
        <v>14.434378698814271</v>
      </c>
      <c r="T4" s="272">
        <v>2</v>
      </c>
      <c r="U4" s="1">
        <f>'3x4'!U8</f>
        <v>-355.78053666890241</v>
      </c>
      <c r="V4" s="1">
        <f>'3x5'!U8</f>
        <v>-408.15033148227684</v>
      </c>
      <c r="W4" s="1">
        <f>'3x6'!U8</f>
        <v>-460.80509395452145</v>
      </c>
      <c r="X4" s="1">
        <f>'3x7'!U8</f>
        <v>-515.47388930262889</v>
      </c>
      <c r="Y4" s="1">
        <f>'3x8'!U8</f>
        <v>-572.89434329516916</v>
      </c>
      <c r="Z4" s="1">
        <f>'3x9'!U8</f>
        <v>-633.25527846070656</v>
      </c>
      <c r="AA4" s="1">
        <f>'3x10'!U8</f>
        <v>-696.44683599044401</v>
      </c>
    </row>
    <row r="5" spans="1:27" x14ac:dyDescent="0.2">
      <c r="A5" s="272">
        <v>3</v>
      </c>
      <c r="B5" s="1">
        <f>'1x2'!U9</f>
        <v>29.933192418150014</v>
      </c>
      <c r="C5" s="1">
        <f>'1x3'!U9</f>
        <v>96.976895737452452</v>
      </c>
      <c r="D5" s="1">
        <f>'1x4'!U9</f>
        <v>167.4913285996453</v>
      </c>
      <c r="E5" s="1">
        <f>'1x5'!U9</f>
        <v>240.39545485654941</v>
      </c>
      <c r="F5" s="1">
        <f>'1x6'!U9</f>
        <v>315.30665799941096</v>
      </c>
      <c r="G5" s="1">
        <f>'1x7'!U9</f>
        <v>391.91718743235219</v>
      </c>
      <c r="H5" s="1">
        <f>'1x8'!U9</f>
        <v>469.9367368317404</v>
      </c>
      <c r="I5" s="1">
        <f>'1x9'!U9</f>
        <v>549.09948837753313</v>
      </c>
      <c r="J5" s="1">
        <f>'1x10'!U9</f>
        <v>629.17267549584858</v>
      </c>
      <c r="K5" s="272">
        <v>3</v>
      </c>
      <c r="L5" s="1">
        <f>'2x3'!U9</f>
        <v>-190.41593284749217</v>
      </c>
      <c r="M5" s="1">
        <f>'2x4'!U9</f>
        <v>-161.76663785173685</v>
      </c>
      <c r="N5" s="1">
        <f>'2x5'!U9</f>
        <v>-127.15100510825729</v>
      </c>
      <c r="O5" s="1">
        <f>'2x6'!U9</f>
        <v>-91.730293861165023</v>
      </c>
      <c r="P5" s="1">
        <f>'2x7'!U9</f>
        <v>-57.76016315142121</v>
      </c>
      <c r="Q5" s="1">
        <f>'2x8'!U9</f>
        <v>-26.193436048074489</v>
      </c>
      <c r="R5" s="1">
        <f>'2x9'!U9</f>
        <v>2.6571415560934497</v>
      </c>
      <c r="S5" s="1">
        <f>'2x10'!U9</f>
        <v>28.811108877596553</v>
      </c>
      <c r="T5" s="272">
        <v>3</v>
      </c>
      <c r="U5" s="1">
        <f>'3x4'!U9</f>
        <v>-741.12385924572357</v>
      </c>
      <c r="V5" s="1">
        <f>'3x5'!U9</f>
        <v>-850.09255473714472</v>
      </c>
      <c r="W5" s="1">
        <f>'3x6'!U9</f>
        <v>-959.23825371534224</v>
      </c>
      <c r="X5" s="1">
        <f>'3x7'!U9</f>
        <v>-1072.3918454925208</v>
      </c>
      <c r="Y5" s="1">
        <f>'3x8'!U9</f>
        <v>-1191.2092615578117</v>
      </c>
      <c r="Z5" s="1">
        <f>'3x9'!U9</f>
        <v>-1316.1420985404466</v>
      </c>
      <c r="AA5" s="1">
        <f>'3x10'!U9</f>
        <v>-1446.9879755404777</v>
      </c>
    </row>
    <row r="6" spans="1:27" x14ac:dyDescent="0.2">
      <c r="A6" s="272">
        <v>4</v>
      </c>
      <c r="B6" s="1">
        <f>'1x2'!U10</f>
        <v>48.595455390752619</v>
      </c>
      <c r="C6" s="1">
        <f>'1x3'!U10</f>
        <v>151.47690806255758</v>
      </c>
      <c r="D6" s="1">
        <f>'1x4'!U10</f>
        <v>255.80474378014833</v>
      </c>
      <c r="E6" s="1">
        <f>'1x5'!U10</f>
        <v>362.23567220444966</v>
      </c>
      <c r="F6" s="1">
        <f>'1x6'!U10</f>
        <v>471.11081941823647</v>
      </c>
      <c r="G6" s="1">
        <f>'1x7'!U10</f>
        <v>582.35508468262924</v>
      </c>
      <c r="H6" s="1">
        <f>'1x8'!U10</f>
        <v>695.70819947653092</v>
      </c>
      <c r="I6" s="1">
        <f>'1x9'!U10</f>
        <v>810.8519727842347</v>
      </c>
      <c r="J6" s="1">
        <f>'1x10'!U10</f>
        <v>927.47104375808738</v>
      </c>
      <c r="K6" s="272">
        <v>4</v>
      </c>
      <c r="L6" s="1">
        <f>'2x3'!U10</f>
        <v>-326.90773991076816</v>
      </c>
      <c r="M6" s="1">
        <f>'2x4'!U10</f>
        <v>-275.63262928164932</v>
      </c>
      <c r="N6" s="1">
        <f>'2x5'!U10</f>
        <v>-215.13231229572372</v>
      </c>
      <c r="O6" s="1">
        <f>'2x6'!U10</f>
        <v>-154.32824366142484</v>
      </c>
      <c r="P6" s="1">
        <f>'2x7'!U10</f>
        <v>-96.761443556100375</v>
      </c>
      <c r="Q6" s="1">
        <f>'2x8'!U10</f>
        <v>-43.741582120473993</v>
      </c>
      <c r="R6" s="1">
        <f>'2x9'!U10</f>
        <v>4.4270771040633576</v>
      </c>
      <c r="S6" s="1">
        <f>'2x10'!U10</f>
        <v>47.922443344011754</v>
      </c>
      <c r="T6" s="272">
        <v>4</v>
      </c>
      <c r="U6" s="1">
        <f>'3x4'!U10</f>
        <v>-1277.0350865277928</v>
      </c>
      <c r="V6" s="1">
        <f>'3x5'!U10</f>
        <v>-1465.9650548669756</v>
      </c>
      <c r="W6" s="1">
        <f>'3x6'!U10</f>
        <v>-1654.4471953941238</v>
      </c>
      <c r="X6" s="1">
        <f>'3x7'!U10</f>
        <v>-1849.4287624601202</v>
      </c>
      <c r="Y6" s="1">
        <f>'3x8'!U10</f>
        <v>-2053.9746780122086</v>
      </c>
      <c r="Z6" s="1">
        <f>'3x9'!U10</f>
        <v>-2268.9806708073002</v>
      </c>
      <c r="AA6" s="1">
        <f>'3x10'!U10</f>
        <v>-2494.1595141923844</v>
      </c>
    </row>
    <row r="7" spans="1:27" x14ac:dyDescent="0.2">
      <c r="A7" s="272">
        <v>5</v>
      </c>
      <c r="B7" s="1">
        <f>'1x2'!U11</f>
        <v>70.982986234101915</v>
      </c>
      <c r="C7" s="1">
        <f>'1x3'!U11</f>
        <v>213.01423208145792</v>
      </c>
      <c r="D7" s="1">
        <f>'1x4'!U11</f>
        <v>352.35080839246911</v>
      </c>
      <c r="E7" s="1">
        <f>'1x5'!U11</f>
        <v>493.09999859957759</v>
      </c>
      <c r="F7" s="1">
        <f>'1x6'!U11</f>
        <v>636.73556523066748</v>
      </c>
      <c r="G7" s="1">
        <f>'1x7'!U11</f>
        <v>783.50932912763199</v>
      </c>
      <c r="H7" s="1">
        <f>'1x8'!U11</f>
        <v>933.20629335512433</v>
      </c>
      <c r="I7" s="1">
        <f>'1x9'!U11</f>
        <v>1085.4495401759705</v>
      </c>
      <c r="J7" s="1">
        <f>'1x10'!U11</f>
        <v>1239.8288674965679</v>
      </c>
      <c r="K7" s="272">
        <v>5</v>
      </c>
      <c r="L7" s="1">
        <f>'2x3'!U11</f>
        <v>-503.93140979196824</v>
      </c>
      <c r="M7" s="1">
        <f>'2x4'!U11</f>
        <v>-422.28102415757047</v>
      </c>
      <c r="N7" s="1">
        <f>'2x5'!U11</f>
        <v>-327.47734614999911</v>
      </c>
      <c r="O7" s="1">
        <f>'2x6'!U11</f>
        <v>-233.65235551634362</v>
      </c>
      <c r="P7" s="1">
        <f>'2x7'!U11</f>
        <v>-145.88329343184657</v>
      </c>
      <c r="Q7" s="1">
        <f>'2x8'!U11</f>
        <v>-65.741140919163342</v>
      </c>
      <c r="R7" s="1">
        <f>'2x9'!U11</f>
        <v>6.638377429538707</v>
      </c>
      <c r="S7" s="1">
        <f>'2x10'!U11</f>
        <v>71.739574690279369</v>
      </c>
      <c r="T7" s="272">
        <v>5</v>
      </c>
      <c r="U7" s="1">
        <f>'3x4'!U11</f>
        <v>-1968.4143232203842</v>
      </c>
      <c r="V7" s="1">
        <f>'3x5'!U11</f>
        <v>-2262.6664714614499</v>
      </c>
      <c r="W7" s="1">
        <f>'3x6'!U11</f>
        <v>-2555.1816951944716</v>
      </c>
      <c r="X7" s="1">
        <f>'3x7'!U11</f>
        <v>-2857.0710844191231</v>
      </c>
      <c r="Y7" s="1">
        <f>'3x8'!U11</f>
        <v>-3173.3489209442755</v>
      </c>
      <c r="Z7" s="1">
        <f>'3x9'!U11</f>
        <v>-3505.5751431433291</v>
      </c>
      <c r="AA7" s="1">
        <f>'3x10'!U11</f>
        <v>-3853.4096367473112</v>
      </c>
    </row>
    <row r="8" spans="1:27" x14ac:dyDescent="0.2">
      <c r="A8" s="272">
        <v>6</v>
      </c>
      <c r="B8" s="1">
        <f>'1x2'!U12</f>
        <v>96.748672814507316</v>
      </c>
      <c r="C8" s="1">
        <f>'1x3'!U12</f>
        <v>279.80246838105938</v>
      </c>
      <c r="D8" s="1">
        <f>'1x4'!U12</f>
        <v>454.24935401988682</v>
      </c>
      <c r="E8" s="1">
        <f>'1x5'!U12</f>
        <v>629.31429842991668</v>
      </c>
      <c r="F8" s="1">
        <f>'1x6'!U12</f>
        <v>807.83019604541289</v>
      </c>
      <c r="G8" s="1">
        <f>'1x7'!U12</f>
        <v>990.38202129687147</v>
      </c>
      <c r="H8" s="1">
        <f>'1x8'!U12</f>
        <v>1176.7783872542354</v>
      </c>
      <c r="I8" s="1">
        <f>'1x9'!U12</f>
        <v>1366.5630193251468</v>
      </c>
      <c r="J8" s="1">
        <f>'1x10'!U12</f>
        <v>1559.2143958983074</v>
      </c>
      <c r="K8" s="272">
        <v>6</v>
      </c>
      <c r="L8" s="1">
        <f>'2x3'!U12</f>
        <v>-723.39655537026408</v>
      </c>
      <c r="M8" s="1">
        <f>'2x4'!U12</f>
        <v>-603.24613225049666</v>
      </c>
      <c r="N8" s="1">
        <f>'2x5'!U12</f>
        <v>-465.09139086957214</v>
      </c>
      <c r="O8" s="1">
        <f>'2x6'!U12</f>
        <v>-330.12654241253313</v>
      </c>
      <c r="P8" s="1">
        <f>'2x7'!U12</f>
        <v>-205.27316782640898</v>
      </c>
      <c r="Q8" s="1">
        <f>'2x8'!U12</f>
        <v>-92.217847196930904</v>
      </c>
      <c r="R8" s="1">
        <f>'2x9'!U12</f>
        <v>9.2905948965113225</v>
      </c>
      <c r="S8" s="1">
        <f>'2x10'!U12</f>
        <v>100.23370552324286</v>
      </c>
      <c r="T8" s="272">
        <v>6</v>
      </c>
      <c r="U8" s="1">
        <f>'3x4'!U12</f>
        <v>-2818.0337274357307</v>
      </c>
      <c r="V8" s="1">
        <f>'3x5'!U12</f>
        <v>-3244.4981470204716</v>
      </c>
      <c r="W8" s="1">
        <f>'3x6'!U12</f>
        <v>-3667.2501440851665</v>
      </c>
      <c r="X8" s="1">
        <f>'3x7'!U12</f>
        <v>-4102.5753914386241</v>
      </c>
      <c r="Y8" s="1">
        <f>'3x8'!U12</f>
        <v>-4557.9854408984302</v>
      </c>
      <c r="Z8" s="1">
        <f>'3x9'!U12</f>
        <v>-5035.9420255681507</v>
      </c>
      <c r="AA8" s="1">
        <f>'3x10'!U12</f>
        <v>-5536.0993348990669</v>
      </c>
    </row>
    <row r="9" spans="1:27" x14ac:dyDescent="0.2">
      <c r="A9" s="272">
        <v>7</v>
      </c>
      <c r="B9" s="1">
        <f>'1x2'!U13</f>
        <v>125.56359539151657</v>
      </c>
      <c r="C9" s="1">
        <f>'1x3'!U13</f>
        <v>350.44079492321072</v>
      </c>
      <c r="D9" s="1">
        <f>'1x4'!U13</f>
        <v>559.54620193437484</v>
      </c>
      <c r="E9" s="1">
        <f>'1x5'!U13</f>
        <v>768.61723275995178</v>
      </c>
      <c r="F9" s="1">
        <f>'1x6'!U13</f>
        <v>981.88748237855793</v>
      </c>
      <c r="G9" s="1">
        <f>'1x7'!U13</f>
        <v>1200.2198381198004</v>
      </c>
      <c r="H9" s="1">
        <f>'1x8'!U13</f>
        <v>1423.4062309139858</v>
      </c>
      <c r="I9" s="1">
        <f>'1x9'!U13</f>
        <v>1650.8859920735504</v>
      </c>
      <c r="J9" s="1">
        <f>'1x10'!U13</f>
        <v>1882.0103251129194</v>
      </c>
      <c r="K9" s="272">
        <v>7</v>
      </c>
      <c r="L9" s="1">
        <f>'2x3'!U13</f>
        <v>-986.88551973058782</v>
      </c>
      <c r="M9" s="1">
        <f>'2x4'!U13</f>
        <v>-819.94657776368069</v>
      </c>
      <c r="N9" s="1">
        <f>'2x5'!U13</f>
        <v>-628.8523311619025</v>
      </c>
      <c r="O9" s="1">
        <f>'2x6'!U13</f>
        <v>-444.17017339006725</v>
      </c>
      <c r="P9" s="1">
        <f>'2x7'!U13</f>
        <v>-275.07808277647064</v>
      </c>
      <c r="Q9" s="1">
        <f>'2x8'!U13</f>
        <v>-123.19742495079407</v>
      </c>
      <c r="R9" s="1">
        <f>'2x9'!U13</f>
        <v>12.383281874301531</v>
      </c>
      <c r="S9" s="1">
        <f>'2x10'!U13</f>
        <v>133.37605027986797</v>
      </c>
      <c r="T9" s="272">
        <v>7</v>
      </c>
      <c r="U9" s="1">
        <f>'3x4'!U13</f>
        <v>-3827.3870036040803</v>
      </c>
      <c r="V9" s="1">
        <f>'3x5'!U13</f>
        <v>-4414.0219553347033</v>
      </c>
      <c r="W9" s="1">
        <f>'3x6'!U13</f>
        <v>-4994.3457008744581</v>
      </c>
      <c r="X9" s="1">
        <f>'3x7'!U13</f>
        <v>-5590.761974331077</v>
      </c>
      <c r="Y9" s="1">
        <f>'3x8'!U13</f>
        <v>-6213.8063746447897</v>
      </c>
      <c r="Z9" s="1">
        <f>'3x9'!U13</f>
        <v>-6867.0789049311943</v>
      </c>
      <c r="AA9" s="1">
        <f>'3x10'!U13</f>
        <v>-7550.2802833105889</v>
      </c>
    </row>
    <row r="10" spans="1:27" x14ac:dyDescent="0.2">
      <c r="A10" s="272">
        <v>8</v>
      </c>
      <c r="B10" s="1">
        <f>'1x2'!U14</f>
        <v>157.11843996239247</v>
      </c>
      <c r="C10" s="1">
        <f>'1x3'!U14</f>
        <v>423.85859144400393</v>
      </c>
      <c r="D10" s="1">
        <f>'1x4'!U14</f>
        <v>666.95819615366815</v>
      </c>
      <c r="E10" s="1">
        <f>'1x5'!U14</f>
        <v>909.66536209293133</v>
      </c>
      <c r="F10" s="1">
        <f>'1x6'!U14</f>
        <v>1157.5142061119561</v>
      </c>
      <c r="G10" s="1">
        <f>'1x7'!U14</f>
        <v>1411.5608748022673</v>
      </c>
      <c r="H10" s="1">
        <f>'1x8'!U14</f>
        <v>1671.536867650432</v>
      </c>
      <c r="I10" s="1">
        <f>'1x9'!U14</f>
        <v>1936.7541945159201</v>
      </c>
      <c r="J10" s="1">
        <f>'1x10'!U14</f>
        <v>2206.423837760884</v>
      </c>
      <c r="K10" s="272">
        <v>8</v>
      </c>
      <c r="L10" s="1">
        <f>'2x3'!U14</f>
        <v>-1295.6814126455949</v>
      </c>
      <c r="M10" s="1">
        <f>'2x4'!U14</f>
        <v>-1073.6800789797157</v>
      </c>
      <c r="N10" s="1">
        <f>'2x5'!U14</f>
        <v>-819.60765102106086</v>
      </c>
      <c r="O10" s="1">
        <f>'2x6'!U14</f>
        <v>-576.19744625991984</v>
      </c>
      <c r="P10" s="1">
        <f>'2x7'!U14</f>
        <v>-355.44454969900221</v>
      </c>
      <c r="Q10" s="1">
        <f>'2x8'!U14</f>
        <v>-158.70558577391324</v>
      </c>
      <c r="R10" s="1">
        <f>'2x9'!U14</f>
        <v>15.915990738377161</v>
      </c>
      <c r="S10" s="1">
        <f>'2x10'!U14</f>
        <v>171.13783704007233</v>
      </c>
      <c r="T10" s="272">
        <v>8</v>
      </c>
      <c r="U10" s="1">
        <f>'3x4'!U14</f>
        <v>-4997.2497456205119</v>
      </c>
      <c r="V10" s="1">
        <f>'3x5'!U14</f>
        <v>-5772.7098744412542</v>
      </c>
      <c r="W10" s="1">
        <f>'3x6'!U14</f>
        <v>-6538.7366141548337</v>
      </c>
      <c r="X10" s="1">
        <f>'3x7'!U14</f>
        <v>-7324.7274254386439</v>
      </c>
      <c r="Y10" s="1">
        <f>'3x8'!U14</f>
        <v>-8144.7351675786231</v>
      </c>
      <c r="Z10" s="1">
        <f>'3x9'!U14</f>
        <v>-9003.7218462339788</v>
      </c>
      <c r="AA10" s="1">
        <f>'3x10'!U14</f>
        <v>-9901.4840691194877</v>
      </c>
    </row>
    <row r="11" spans="1:27" x14ac:dyDescent="0.2">
      <c r="A11" s="272">
        <v>9</v>
      </c>
      <c r="B11" s="1">
        <f>'1x2'!U15</f>
        <v>191.12446415647631</v>
      </c>
      <c r="C11" s="1">
        <f>'1x3'!U15</f>
        <v>499.25570195248633</v>
      </c>
      <c r="D11" s="1">
        <f>'1x4'!U15</f>
        <v>775.66508136579932</v>
      </c>
      <c r="E11" s="1">
        <f>'1x5'!U15</f>
        <v>1051.6825758065665</v>
      </c>
      <c r="F11" s="1">
        <f>'1x6'!U15</f>
        <v>1333.9577383153301</v>
      </c>
      <c r="G11" s="1">
        <f>'1x7'!U15</f>
        <v>1623.6505438558484</v>
      </c>
      <c r="H11" s="1">
        <f>'1x8'!U15</f>
        <v>1920.3934918883986</v>
      </c>
      <c r="I11" s="1">
        <f>'1x9'!U15</f>
        <v>2223.3531848323332</v>
      </c>
      <c r="J11" s="1">
        <f>'1x10'!U15</f>
        <v>2531.5909964101393</v>
      </c>
      <c r="K11" s="272">
        <v>9</v>
      </c>
      <c r="L11" s="1">
        <f>'2x3'!U15</f>
        <v>-1650.8047449545045</v>
      </c>
      <c r="M11" s="1">
        <f>'2x4'!U15</f>
        <v>-1365.6217375277101</v>
      </c>
      <c r="N11" s="1">
        <f>'2x5'!U15</f>
        <v>-1038.1718776081757</v>
      </c>
      <c r="O11" s="1">
        <f>'2x6'!U15</f>
        <v>-726.61678948942836</v>
      </c>
      <c r="P11" s="1">
        <f>'2x7'!U15</f>
        <v>-446.51851059840237</v>
      </c>
      <c r="Q11" s="1">
        <f>'2x8'!U15</f>
        <v>-198.76802721035068</v>
      </c>
      <c r="R11" s="1">
        <f>'2x9'!U15</f>
        <v>19.888273871172544</v>
      </c>
      <c r="S11" s="1">
        <f>'2x10'!U15</f>
        <v>213.49030933648305</v>
      </c>
      <c r="T11" s="272">
        <v>9</v>
      </c>
      <c r="U11" s="1">
        <f>'3x4'!U15</f>
        <v>-6328.0134655775446</v>
      </c>
      <c r="V11" s="1">
        <f>'3x5'!U15</f>
        <v>-7321.3841890719195</v>
      </c>
      <c r="W11" s="1">
        <f>'3x6'!U15</f>
        <v>-8301.7779260275347</v>
      </c>
      <c r="X11" s="1">
        <f>'3x7'!U15</f>
        <v>-9306.4077139903457</v>
      </c>
      <c r="Y11" s="1">
        <f>'3x8'!U15</f>
        <v>-10353.302750885981</v>
      </c>
      <c r="Z11" s="1">
        <f>'3x9'!U15</f>
        <v>-11448.993298889349</v>
      </c>
      <c r="AA11" s="1">
        <f>'3x10'!U15</f>
        <v>-12593.413815849754</v>
      </c>
    </row>
    <row r="12" spans="1:27" x14ac:dyDescent="0.2">
      <c r="A12" s="272">
        <v>10</v>
      </c>
      <c r="B12" s="1">
        <f>'1x2'!U16</f>
        <v>227.31403298301433</v>
      </c>
      <c r="C12" s="1">
        <f>'1x3'!U16</f>
        <v>576.0455581855681</v>
      </c>
      <c r="D12" s="1">
        <f>'1x4'!U16</f>
        <v>885.15385517459276</v>
      </c>
      <c r="E12" s="1">
        <f>'1x5'!U16</f>
        <v>1194.2303416654304</v>
      </c>
      <c r="F12" s="1">
        <f>'1x6'!U16</f>
        <v>1510.8203658185007</v>
      </c>
      <c r="G12" s="1">
        <f>'1x7'!U16</f>
        <v>1836.1077759929522</v>
      </c>
      <c r="H12" s="1">
        <f>'1x8'!U16</f>
        <v>2169.5958839028899</v>
      </c>
      <c r="I12" s="1">
        <f>'1x9'!U16</f>
        <v>2510.2929155429547</v>
      </c>
      <c r="J12" s="1">
        <f>'1x10'!U16</f>
        <v>2857.1043409017784</v>
      </c>
      <c r="K12" s="272">
        <v>10</v>
      </c>
      <c r="L12" s="1">
        <f>'2x3'!U16</f>
        <v>-2053.0533307053383</v>
      </c>
      <c r="M12" s="1">
        <f>'2x4'!U16</f>
        <v>-1696.825422829944</v>
      </c>
      <c r="N12" s="1">
        <f>'2x5'!U16</f>
        <v>-1285.3244856985855</v>
      </c>
      <c r="O12" s="1">
        <f>'2x6'!U16</f>
        <v>-895.83029612803716</v>
      </c>
      <c r="P12" s="1">
        <f>'2x7'!U16</f>
        <v>-548.44527419029782</v>
      </c>
      <c r="Q12" s="1">
        <f>'2x8'!U16</f>
        <v>-243.41043111304811</v>
      </c>
      <c r="R12" s="1">
        <f>'2x9'!U16</f>
        <v>24.299683662909331</v>
      </c>
      <c r="S12" s="1">
        <f>'2x10'!U16</f>
        <v>260.40472796071185</v>
      </c>
      <c r="T12" s="272">
        <v>10</v>
      </c>
      <c r="U12" s="1">
        <f>'3x4'!U16</f>
        <v>-7819.8715407456502</v>
      </c>
      <c r="V12" s="1">
        <f>'3x5'!U16</f>
        <v>-9060.4941953177586</v>
      </c>
      <c r="W12" s="1">
        <f>'3x6'!U16</f>
        <v>-10284.261400721041</v>
      </c>
      <c r="X12" s="1">
        <f>'3x7'!U16</f>
        <v>-11536.986853995624</v>
      </c>
      <c r="Y12" s="1">
        <f>'3x8'!U16</f>
        <v>-12841.106557327443</v>
      </c>
      <c r="Z12" s="1">
        <f>'3x9'!U16</f>
        <v>-14204.907850982157</v>
      </c>
      <c r="AA12" s="1">
        <f>'3x10'!U16</f>
        <v>-15628.495974469693</v>
      </c>
    </row>
    <row r="13" spans="1:27" x14ac:dyDescent="0.2">
      <c r="A13" s="374"/>
      <c r="B13" s="402" t="s">
        <v>268</v>
      </c>
      <c r="C13" s="402"/>
      <c r="D13" s="402"/>
      <c r="E13" s="402"/>
      <c r="F13" s="402"/>
      <c r="G13" s="402"/>
      <c r="H13" s="402"/>
      <c r="I13" s="402"/>
      <c r="J13" s="402"/>
      <c r="K13" s="374"/>
      <c r="L13" s="402" t="s">
        <v>268</v>
      </c>
      <c r="M13" s="402"/>
      <c r="N13" s="402"/>
      <c r="O13" s="402"/>
      <c r="P13" s="402"/>
      <c r="Q13" s="402"/>
      <c r="R13" s="402"/>
      <c r="S13" s="402"/>
      <c r="T13" s="374"/>
      <c r="U13" s="402" t="s">
        <v>268</v>
      </c>
      <c r="V13" s="402"/>
      <c r="W13" s="402"/>
      <c r="X13" s="402"/>
      <c r="Y13" s="402"/>
      <c r="Z13" s="402"/>
      <c r="AA13" s="402"/>
    </row>
    <row r="14" spans="1:27" x14ac:dyDescent="0.2">
      <c r="A14" s="374" t="s">
        <v>55</v>
      </c>
      <c r="B14" s="373" t="s">
        <v>137</v>
      </c>
      <c r="C14" s="373" t="s">
        <v>138</v>
      </c>
      <c r="D14" s="373" t="s">
        <v>139</v>
      </c>
      <c r="E14" s="373" t="s">
        <v>140</v>
      </c>
      <c r="F14" s="373" t="s">
        <v>141</v>
      </c>
      <c r="G14" s="373" t="s">
        <v>142</v>
      </c>
      <c r="H14" s="373" t="s">
        <v>143</v>
      </c>
      <c r="I14" s="373" t="s">
        <v>144</v>
      </c>
      <c r="J14" s="373" t="s">
        <v>145</v>
      </c>
      <c r="K14" s="374" t="s">
        <v>55</v>
      </c>
      <c r="L14" s="373" t="s">
        <v>153</v>
      </c>
      <c r="M14" s="373" t="s">
        <v>154</v>
      </c>
      <c r="N14" s="373" t="s">
        <v>155</v>
      </c>
      <c r="O14" s="373" t="s">
        <v>156</v>
      </c>
      <c r="P14" s="373" t="s">
        <v>157</v>
      </c>
      <c r="Q14" s="373" t="s">
        <v>158</v>
      </c>
      <c r="R14" s="373" t="s">
        <v>159</v>
      </c>
      <c r="S14" s="373" t="s">
        <v>160</v>
      </c>
      <c r="T14" s="374" t="s">
        <v>55</v>
      </c>
      <c r="U14" s="373" t="s">
        <v>163</v>
      </c>
      <c r="V14" s="373" t="s">
        <v>164</v>
      </c>
      <c r="W14" s="373" t="s">
        <v>165</v>
      </c>
      <c r="X14" s="373" t="s">
        <v>166</v>
      </c>
      <c r="Y14" s="373" t="s">
        <v>167</v>
      </c>
      <c r="Z14" s="373" t="s">
        <v>168</v>
      </c>
      <c r="AA14" s="373" t="s">
        <v>169</v>
      </c>
    </row>
    <row r="15" spans="1:27" x14ac:dyDescent="0.2">
      <c r="A15" s="374">
        <v>1</v>
      </c>
      <c r="B15" s="1">
        <f>'1x2'!B7</f>
        <v>0.55159898998453116</v>
      </c>
      <c r="C15" s="1">
        <f>'1x3'!B7</f>
        <v>0.61511098106420115</v>
      </c>
      <c r="D15" s="1">
        <f>'1x4'!B7</f>
        <v>0.65057794408728342</v>
      </c>
      <c r="E15" s="1">
        <f>'1x5'!B7</f>
        <v>0.6722226627886746</v>
      </c>
      <c r="F15" s="1">
        <f>'1x6'!B7</f>
        <v>0.68615430611814143</v>
      </c>
      <c r="G15" s="1">
        <f>'1x7'!B7</f>
        <v>0.69543100907771715</v>
      </c>
      <c r="H15" s="1">
        <f>'1x8'!B7</f>
        <v>0.70174850040046388</v>
      </c>
      <c r="I15" s="1">
        <f>'1x9'!B7</f>
        <v>0.70611685802635826</v>
      </c>
      <c r="J15" s="1">
        <f>'1x10'!B7</f>
        <v>0.70916938988868072</v>
      </c>
      <c r="K15" s="374">
        <v>1</v>
      </c>
      <c r="L15" s="1">
        <f>'2x3'!B7</f>
        <v>0.40017763744625984</v>
      </c>
      <c r="M15" s="1">
        <f>'2x4'!B7</f>
        <v>0.43733323792593504</v>
      </c>
      <c r="N15" s="1">
        <f>'2x5'!B7</f>
        <v>0.46124847474265235</v>
      </c>
      <c r="O15" s="1">
        <f>'2x6'!B7</f>
        <v>0.47717298148675991</v>
      </c>
      <c r="P15" s="1">
        <f>'2x7'!B7</f>
        <v>0.4880176677522694</v>
      </c>
      <c r="Q15" s="1">
        <f>'2x8'!B7</f>
        <v>0.49551644622748425</v>
      </c>
      <c r="R15" s="1">
        <f>'2x9'!B7</f>
        <v>0.50075646139666463</v>
      </c>
      <c r="S15" s="1">
        <f>'2x10'!B7</f>
        <v>0.50444506409312206</v>
      </c>
      <c r="T15" s="374">
        <v>1</v>
      </c>
      <c r="U15" s="1">
        <f>'3x4'!B7</f>
        <v>0.30007808441147005</v>
      </c>
      <c r="V15" s="1">
        <f>'3x5'!B7</f>
        <v>0.32076649222584069</v>
      </c>
      <c r="W15" s="1">
        <f>'3x6'!B7</f>
        <v>0.33485542418995212</v>
      </c>
      <c r="X15" s="1">
        <f>'3x7'!B7</f>
        <v>0.34459750221458368</v>
      </c>
      <c r="Y15" s="1">
        <f>'3x8'!B7</f>
        <v>0.35140509585095231</v>
      </c>
      <c r="Z15" s="1">
        <f>'3x9'!B7</f>
        <v>0.35619716370434029</v>
      </c>
      <c r="AA15" s="1">
        <f>'3x10'!B7</f>
        <v>0.35958789597790025</v>
      </c>
    </row>
    <row r="16" spans="1:27" x14ac:dyDescent="0.2">
      <c r="A16" s="374">
        <v>2</v>
      </c>
      <c r="B16" s="1">
        <f>'1x2'!B8</f>
        <v>0.73286369707668519</v>
      </c>
      <c r="C16" s="1">
        <f>'1x3'!B8</f>
        <v>0.80590965937213388</v>
      </c>
      <c r="D16" s="1">
        <f>'1x4'!B8</f>
        <v>0.84198275360844477</v>
      </c>
      <c r="E16" s="1">
        <f>'1x5'!B8</f>
        <v>0.86219904339317388</v>
      </c>
      <c r="F16" s="1">
        <f>'1x6'!B8</f>
        <v>0.87446799269113085</v>
      </c>
      <c r="G16" s="1">
        <f>'1x7'!B8</f>
        <v>0.88231024969823968</v>
      </c>
      <c r="H16" s="1">
        <f>'1x8'!B8</f>
        <v>0.88750008782783429</v>
      </c>
      <c r="I16" s="1">
        <f>'1x9'!B8</f>
        <v>0.89101699997693862</v>
      </c>
      <c r="J16" s="1">
        <f>'1x10'!B8</f>
        <v>0.89343968707822785</v>
      </c>
      <c r="K16" s="374">
        <v>2</v>
      </c>
      <c r="L16" s="1">
        <f>'2x3'!B8</f>
        <v>0.52657411669269982</v>
      </c>
      <c r="M16" s="1">
        <f>'2x4'!B8</f>
        <v>0.580073623224719</v>
      </c>
      <c r="N16" s="1">
        <f>'2x5'!B8</f>
        <v>0.61376905279442218</v>
      </c>
      <c r="O16" s="1">
        <f>'2x6'!B8</f>
        <v>0.63578891892129263</v>
      </c>
      <c r="P16" s="1">
        <f>'2x7'!B8</f>
        <v>0.65056568259693492</v>
      </c>
      <c r="Q16" s="1">
        <f>'2x8'!B8</f>
        <v>0.66067088700429133</v>
      </c>
      <c r="R16" s="1">
        <f>'2x9'!B8</f>
        <v>0.66767477244074991</v>
      </c>
      <c r="S16" s="1">
        <f>'2x10'!B8</f>
        <v>0.67257569992320021</v>
      </c>
      <c r="T16" s="374">
        <v>2</v>
      </c>
      <c r="U16" s="1">
        <f>'3x4'!B8</f>
        <v>0.37986069186685922</v>
      </c>
      <c r="V16" s="1">
        <f>'3x5'!B8</f>
        <v>0.41012195702961274</v>
      </c>
      <c r="W16" s="1">
        <f>'3x6'!B8</f>
        <v>0.43080814605940487</v>
      </c>
      <c r="X16" s="1">
        <f>'3x7'!B8</f>
        <v>0.44513018221454215</v>
      </c>
      <c r="Y16" s="1">
        <f>'3x8'!B8</f>
        <v>0.45514052050055764</v>
      </c>
      <c r="Z16" s="1">
        <f>'3x9'!B8</f>
        <v>0.46218600157919215</v>
      </c>
      <c r="AA16" s="1">
        <f>'3x10'!B8</f>
        <v>0.46716984189025124</v>
      </c>
    </row>
    <row r="17" spans="1:27" x14ac:dyDescent="0.2">
      <c r="A17" s="374">
        <v>3</v>
      </c>
      <c r="B17" s="1">
        <f>'1x2'!B9</f>
        <v>0.82158595573604043</v>
      </c>
      <c r="C17" s="1">
        <f>'1x3'!B9</f>
        <v>0.89170527596768934</v>
      </c>
      <c r="D17" s="1">
        <f>'1x4'!B9</f>
        <v>0.92176921834238335</v>
      </c>
      <c r="E17" s="1">
        <f>'1x5'!B9</f>
        <v>0.9370384491510021</v>
      </c>
      <c r="F17" s="1">
        <f>'1x6'!B9</f>
        <v>0.94569971456852531</v>
      </c>
      <c r="G17" s="1">
        <f>'1x7'!B9</f>
        <v>0.95098339713582014</v>
      </c>
      <c r="H17" s="1">
        <f>'1x8'!B9</f>
        <v>0.95436803095753919</v>
      </c>
      <c r="I17" s="1">
        <f>'1x9'!B9</f>
        <v>0.95660979744273267</v>
      </c>
      <c r="J17" s="1">
        <f>'1x10'!B9</f>
        <v>0.95812934438305952</v>
      </c>
      <c r="K17" s="374">
        <v>3</v>
      </c>
      <c r="L17" s="1">
        <f>'2x3'!B9</f>
        <v>0.58492754784531242</v>
      </c>
      <c r="M17" s="1">
        <f>'2x4'!B9</f>
        <v>0.64923625705491761</v>
      </c>
      <c r="N17" s="1">
        <f>'2x5'!B9</f>
        <v>0.68911866317491166</v>
      </c>
      <c r="O17" s="1">
        <f>'2x6'!B9</f>
        <v>0.71476697348947493</v>
      </c>
      <c r="P17" s="1">
        <f>'2x7'!B9</f>
        <v>0.73174639143998765</v>
      </c>
      <c r="Q17" s="1">
        <f>'2x8'!B9</f>
        <v>0.74323482855407752</v>
      </c>
      <c r="R17" s="1">
        <f>'2x9'!B9</f>
        <v>0.7511335458984395</v>
      </c>
      <c r="S17" s="1">
        <f>'2x10'!B9</f>
        <v>0.75662773078795098</v>
      </c>
      <c r="T17" s="374">
        <v>3</v>
      </c>
      <c r="U17" s="1">
        <f>'3x4'!B9</f>
        <v>0.40875490494981664</v>
      </c>
      <c r="V17" s="1">
        <f>'3x5'!B9</f>
        <v>0.44462506251790668</v>
      </c>
      <c r="W17" s="1">
        <f>'3x6'!B9</f>
        <v>0.46934653321337272</v>
      </c>
      <c r="X17" s="1">
        <f>'3x7'!B9</f>
        <v>0.48654057334041423</v>
      </c>
      <c r="Y17" s="1">
        <f>'3x8'!B9</f>
        <v>0.49858967709303187</v>
      </c>
      <c r="Z17" s="1">
        <f>'3x9'!B9</f>
        <v>0.50708312367462993</v>
      </c>
      <c r="AA17" s="1">
        <f>'3x10'!B9</f>
        <v>0.51309683323024746</v>
      </c>
    </row>
    <row r="18" spans="1:27" x14ac:dyDescent="0.2">
      <c r="A18" s="374">
        <v>4</v>
      </c>
      <c r="B18" s="1">
        <f>'1x2'!B10</f>
        <v>0.87333591806722555</v>
      </c>
      <c r="C18" s="1">
        <f>'1x3'!B10</f>
        <v>0.93653786476261258</v>
      </c>
      <c r="D18" s="1">
        <f>'1x4'!B10</f>
        <v>0.95967691987993886</v>
      </c>
      <c r="E18" s="1">
        <f>'1x5'!B10</f>
        <v>0.97021423011472152</v>
      </c>
      <c r="F18" s="1">
        <f>'1x6'!B10</f>
        <v>0.97576507047364258</v>
      </c>
      <c r="G18" s="1">
        <f>'1x7'!B10</f>
        <v>0.97898398220581029</v>
      </c>
      <c r="H18" s="1">
        <f>'1x8'!B10</f>
        <v>0.98097484417506731</v>
      </c>
      <c r="I18" s="1">
        <f>'1x9'!B10</f>
        <v>0.98226149993673451</v>
      </c>
      <c r="J18" s="1">
        <f>'1x10'!B10</f>
        <v>0.98311870141729729</v>
      </c>
      <c r="K18" s="374">
        <v>4</v>
      </c>
      <c r="L18" s="1">
        <f>'2x3'!B10</f>
        <v>0.61646654063291251</v>
      </c>
      <c r="M18" s="1">
        <f>'2x4'!B10</f>
        <v>0.68904326705651042</v>
      </c>
      <c r="N18" s="1">
        <f>'2x5'!B10</f>
        <v>0.7336120045691108</v>
      </c>
      <c r="O18" s="1">
        <f>'2x6'!B10</f>
        <v>0.76189140927943577</v>
      </c>
      <c r="P18" s="1">
        <f>'2x7'!B10</f>
        <v>0.78038029777787432</v>
      </c>
      <c r="Q18" s="1">
        <f>'2x8'!B10</f>
        <v>0.7927625728044323</v>
      </c>
      <c r="R18" s="1">
        <f>'2x9'!B10</f>
        <v>0.80120850432352975</v>
      </c>
      <c r="S18" s="1">
        <f>'2x10'!B10</f>
        <v>0.80704832201852528</v>
      </c>
      <c r="T18" s="374">
        <v>4</v>
      </c>
      <c r="U18" s="1">
        <f>'3x4'!B10</f>
        <v>0.42033424849421697</v>
      </c>
      <c r="V18" s="1">
        <f>'3x5'!B10</f>
        <v>0.45955364058414222</v>
      </c>
      <c r="W18" s="1">
        <f>'3x6'!B10</f>
        <v>0.48683817149430514</v>
      </c>
      <c r="X18" s="1">
        <f>'3x7'!B10</f>
        <v>0.50592767087177426</v>
      </c>
      <c r="Y18" s="1">
        <f>'3x8'!B10</f>
        <v>0.51935578387370762</v>
      </c>
      <c r="Z18" s="1">
        <f>'3x9'!B10</f>
        <v>0.52884458998302286</v>
      </c>
      <c r="AA18" s="1">
        <f>'3x10'!B10</f>
        <v>0.53557398459834504</v>
      </c>
    </row>
    <row r="19" spans="1:27" x14ac:dyDescent="0.2">
      <c r="A19" s="374">
        <v>5</v>
      </c>
      <c r="B19" s="1">
        <f>'1x2'!B11</f>
        <v>0.90664572360390372</v>
      </c>
      <c r="C19" s="1">
        <f>'1x3'!B11</f>
        <v>0.96180692545267643</v>
      </c>
      <c r="D19" s="1">
        <f>'1x4'!B11</f>
        <v>0.97880177841909188</v>
      </c>
      <c r="E19" s="1">
        <f>'1x5'!B11</f>
        <v>0.98568430476466273</v>
      </c>
      <c r="F19" s="1">
        <f>'1x6'!B11</f>
        <v>0.98903651895859879</v>
      </c>
      <c r="G19" s="1">
        <f>'1x7'!B11</f>
        <v>0.99087982761580329</v>
      </c>
      <c r="H19" s="1">
        <f>'1x8'!B11</f>
        <v>0.99197893904176604</v>
      </c>
      <c r="I19" s="1">
        <f>'1x9'!B11</f>
        <v>0.99267140872046322</v>
      </c>
      <c r="J19" s="1">
        <f>'1x10'!B11</f>
        <v>0.99312457242541641</v>
      </c>
      <c r="K19" s="374">
        <v>5</v>
      </c>
      <c r="L19" s="1">
        <f>'2x3'!B11</f>
        <v>0.6349712043638629</v>
      </c>
      <c r="M19" s="1">
        <f>'2x4'!B11</f>
        <v>0.71424870746083258</v>
      </c>
      <c r="N19" s="1">
        <f>'2x5'!B11</f>
        <v>0.76268990318677565</v>
      </c>
      <c r="O19" s="1">
        <f>'2x6'!B11</f>
        <v>0.79309066667256312</v>
      </c>
      <c r="P19" s="1">
        <f>'2x7'!B11</f>
        <v>0.81274093104204681</v>
      </c>
      <c r="Q19" s="1">
        <f>'2x8'!B11</f>
        <v>0.82577222096647629</v>
      </c>
      <c r="R19" s="1">
        <f>'2x9'!B11</f>
        <v>0.83459155523441897</v>
      </c>
      <c r="S19" s="1">
        <f>'2x10'!B11</f>
        <v>0.84065319595120391</v>
      </c>
      <c r="T19" s="374">
        <v>5</v>
      </c>
      <c r="U19" s="1">
        <f>'3x4'!B11</f>
        <v>0.42516091578940463</v>
      </c>
      <c r="V19" s="1">
        <f>'3x5'!B11</f>
        <v>0.46632812694745124</v>
      </c>
      <c r="W19" s="1">
        <f>'3x6'!B11</f>
        <v>0.49521476441014656</v>
      </c>
      <c r="X19" s="1">
        <f>'3x7'!B11</f>
        <v>0.51554520976187923</v>
      </c>
      <c r="Y19" s="1">
        <f>'3x8'!B11</f>
        <v>0.5299040919579282</v>
      </c>
      <c r="Z19" s="1">
        <f>'3x9'!B11</f>
        <v>0.54007862145588381</v>
      </c>
      <c r="AA19" s="1">
        <f>'3x10'!B11</f>
        <v>0.54730800973948901</v>
      </c>
    </row>
    <row r="20" spans="1:27" x14ac:dyDescent="0.2">
      <c r="A20" s="374">
        <v>6</v>
      </c>
      <c r="B20" s="1">
        <f>'1x2'!B12</f>
        <v>0.92946413851235521</v>
      </c>
      <c r="C20" s="1">
        <f>'1x3'!B12</f>
        <v>0.9766595165574159</v>
      </c>
      <c r="D20" s="1">
        <f>'1x4'!B12</f>
        <v>0.98874271392869562</v>
      </c>
      <c r="E20" s="1">
        <f>'1x5'!B12</f>
        <v>0.993068021386176</v>
      </c>
      <c r="F20" s="1">
        <f>'1x6'!B12</f>
        <v>0.99501034581289061</v>
      </c>
      <c r="G20" s="1">
        <f>'1x7'!B12</f>
        <v>0.9960216457090163</v>
      </c>
      <c r="H20" s="1">
        <f>'1x8'!B12</f>
        <v>0.99660253534515497</v>
      </c>
      <c r="I20" s="1">
        <f>'1x9'!B12</f>
        <v>0.99695914328677071</v>
      </c>
      <c r="J20" s="1">
        <f>'1x10'!B12</f>
        <v>0.99718831266904151</v>
      </c>
      <c r="K20" s="374">
        <v>6</v>
      </c>
      <c r="L20" s="1">
        <f>'2x3'!B12</f>
        <v>0.64635470883290447</v>
      </c>
      <c r="M20" s="1">
        <f>'2x4'!B12</f>
        <v>0.73118465889718465</v>
      </c>
      <c r="N20" s="1">
        <f>'2x5'!B12</f>
        <v>0.78297190242433445</v>
      </c>
      <c r="O20" s="1">
        <f>'2x6'!B12</f>
        <v>0.81519151397065082</v>
      </c>
      <c r="P20" s="1">
        <f>'2x7'!B12</f>
        <v>0.83580268503750799</v>
      </c>
      <c r="Q20" s="1">
        <f>'2x8'!B12</f>
        <v>0.84934295976040597</v>
      </c>
      <c r="R20" s="1">
        <f>'2x9'!B12</f>
        <v>0.85843637328224931</v>
      </c>
      <c r="S20" s="1">
        <f>'2x10'!B12</f>
        <v>0.86464909120896061</v>
      </c>
      <c r="T20" s="374">
        <v>6</v>
      </c>
      <c r="U20" s="1">
        <f>'3x4'!B12</f>
        <v>0.42720572633527099</v>
      </c>
      <c r="V20" s="1">
        <f>'3x5'!B12</f>
        <v>0.46946866967156831</v>
      </c>
      <c r="W20" s="1">
        <f>'3x6'!B12</f>
        <v>0.49932916566561319</v>
      </c>
      <c r="X20" s="1">
        <f>'3x7'!B12</f>
        <v>0.5204532532436259</v>
      </c>
      <c r="Y20" s="1">
        <f>'3x8'!B12</f>
        <v>0.535428002501112</v>
      </c>
      <c r="Z20" s="1">
        <f>'3x9'!B12</f>
        <v>0.54606688481114074</v>
      </c>
      <c r="AA20" s="1">
        <f>'3x10'!B12</f>
        <v>0.55364030246079254</v>
      </c>
    </row>
    <row r="21" spans="1:27" x14ac:dyDescent="0.2">
      <c r="A21" s="374">
        <v>7</v>
      </c>
      <c r="B21" s="1">
        <f>'1x2'!B13</f>
        <v>0.94577011521603993</v>
      </c>
      <c r="C21" s="1">
        <f>'1x3'!B13</f>
        <v>0.98560555155171359</v>
      </c>
      <c r="D21" s="1">
        <f>'1x4'!B13</f>
        <v>0.99399010695095791</v>
      </c>
      <c r="E21" s="1">
        <f>'1x5'!B13</f>
        <v>0.99663133731534836</v>
      </c>
      <c r="F21" s="1">
        <f>'1x6'!B13</f>
        <v>0.99772293836778936</v>
      </c>
      <c r="G21" s="1">
        <f>'1x7'!B13</f>
        <v>0.99826068174531435</v>
      </c>
      <c r="H21" s="1">
        <f>'1x8'!B13</f>
        <v>0.99855811893999913</v>
      </c>
      <c r="I21" s="1">
        <f>'1x9'!B13</f>
        <v>0.99873600673995289</v>
      </c>
      <c r="J21" s="1">
        <f>'1x10'!B13</f>
        <v>0.99884825410904732</v>
      </c>
      <c r="K21" s="374">
        <v>7</v>
      </c>
      <c r="L21" s="1">
        <f>'2x3'!B13</f>
        <v>0.65356252797062186</v>
      </c>
      <c r="M21" s="1">
        <f>'2x4'!B13</f>
        <v>0.74302263586565731</v>
      </c>
      <c r="N21" s="1">
        <f>'2x5'!B13</f>
        <v>0.79776938630895533</v>
      </c>
      <c r="O21" s="1">
        <f>'2x6'!B13</f>
        <v>0.83160758388376244</v>
      </c>
      <c r="P21" s="1">
        <f>'2x7'!B13</f>
        <v>0.85305277751860797</v>
      </c>
      <c r="Q21" s="1">
        <f>'2x8'!B13</f>
        <v>0.86701438297178368</v>
      </c>
      <c r="R21" s="1">
        <f>'2x9'!B13</f>
        <v>0.87631979579294161</v>
      </c>
      <c r="S21" s="1">
        <f>'2x10'!B13</f>
        <v>0.88263937752175803</v>
      </c>
      <c r="T21" s="374">
        <v>7</v>
      </c>
      <c r="U21" s="1">
        <f>'3x4'!B13</f>
        <v>0.42807795090102241</v>
      </c>
      <c r="V21" s="1">
        <f>'3x5'!B13</f>
        <v>0.47093897001122936</v>
      </c>
      <c r="W21" s="1">
        <f>'3x6'!B13</f>
        <v>0.50137521052093437</v>
      </c>
      <c r="X21" s="1">
        <f>'3x7'!B13</f>
        <v>0.52299412594478478</v>
      </c>
      <c r="Y21" s="1">
        <f>'3x8'!B13</f>
        <v>0.53836694835133991</v>
      </c>
      <c r="Z21" s="1">
        <f>'3x9'!B13</f>
        <v>0.54931348960057735</v>
      </c>
      <c r="AA21" s="1">
        <f>'3x10'!B13</f>
        <v>0.55711879403968045</v>
      </c>
    </row>
    <row r="22" spans="1:27" x14ac:dyDescent="0.2">
      <c r="A22" s="374">
        <v>8</v>
      </c>
      <c r="B22" s="1">
        <f>'1x2'!B14</f>
        <v>0.95777726835614252</v>
      </c>
      <c r="C22" s="1">
        <f>'1x3'!B14</f>
        <v>0.9910734648882864</v>
      </c>
      <c r="D22" s="1">
        <f>'1x4'!B14</f>
        <v>0.99678250316433537</v>
      </c>
      <c r="E22" s="1">
        <f>'1x5'!B14</f>
        <v>0.9983601258276632</v>
      </c>
      <c r="F22" s="1">
        <f>'1x6'!B14</f>
        <v>0.99895955991928054</v>
      </c>
      <c r="G22" s="1">
        <f>'1x7'!B14</f>
        <v>0.99923883293045879</v>
      </c>
      <c r="H22" s="1">
        <f>'1x8'!B14</f>
        <v>0.99938755863118289</v>
      </c>
      <c r="I22" s="1">
        <f>'1x9'!B14</f>
        <v>0.99947420743146054</v>
      </c>
      <c r="J22" s="1">
        <f>'1x10'!B14</f>
        <v>0.9995278916065643</v>
      </c>
      <c r="K22" s="374">
        <v>8</v>
      </c>
      <c r="L22" s="1">
        <f>'2x3'!B14</f>
        <v>0.65821009218049198</v>
      </c>
      <c r="M22" s="1">
        <f>'2x4'!B14</f>
        <v>0.75152741696280456</v>
      </c>
      <c r="N22" s="1">
        <f>'2x5'!B14</f>
        <v>0.80892327076146797</v>
      </c>
      <c r="O22" s="1">
        <f>'2x6'!B14</f>
        <v>0.84423555118370641</v>
      </c>
      <c r="P22" s="1">
        <f>'2x7'!B14</f>
        <v>0.86642857001810358</v>
      </c>
      <c r="Q22" s="1">
        <f>'2x8'!B14</f>
        <v>0.88075293197021254</v>
      </c>
      <c r="R22" s="1">
        <f>'2x9'!B14</f>
        <v>0.89022895461454044</v>
      </c>
      <c r="S22" s="1">
        <f>'2x10'!B14</f>
        <v>0.89662592733322999</v>
      </c>
      <c r="T22" s="374">
        <v>8</v>
      </c>
      <c r="U22" s="1">
        <f>'3x4'!B14</f>
        <v>0.42845108740317073</v>
      </c>
      <c r="V22" s="1">
        <f>'3x5'!B14</f>
        <v>0.4716304866992026</v>
      </c>
      <c r="W22" s="1">
        <f>'3x6'!B14</f>
        <v>0.50239894053964007</v>
      </c>
      <c r="X22" s="1">
        <f>'3x7'!B14</f>
        <v>0.52431929573278102</v>
      </c>
      <c r="Y22" s="1">
        <f>'3x8'!B14</f>
        <v>0.53994377514084535</v>
      </c>
      <c r="Z22" s="1">
        <f>'3x9'!B14</f>
        <v>0.55108986414578476</v>
      </c>
      <c r="AA22" s="1">
        <f>'3x10'!B14</f>
        <v>0.5590482841261265</v>
      </c>
    </row>
    <row r="23" spans="1:27" x14ac:dyDescent="0.2">
      <c r="A23" s="374">
        <v>9</v>
      </c>
      <c r="B23" s="1">
        <f>'1x2'!B15</f>
        <v>0.9668156645244621</v>
      </c>
      <c r="C23" s="1">
        <f>'1x3'!B15</f>
        <v>0.99444548761465845</v>
      </c>
      <c r="D23" s="1">
        <f>'1x4'!B15</f>
        <v>0.99827488023726296</v>
      </c>
      <c r="E23" s="1">
        <f>'1x5'!B15</f>
        <v>0.99920103239097191</v>
      </c>
      <c r="F23" s="1">
        <f>'1x6'!B15</f>
        <v>0.99952433102533678</v>
      </c>
      <c r="G23" s="1">
        <f>'1x7'!B15</f>
        <v>0.99966675252151571</v>
      </c>
      <c r="H23" s="1">
        <f>'1x8'!B15</f>
        <v>0.99973977283447957</v>
      </c>
      <c r="I23" s="1">
        <f>'1x9'!B15</f>
        <v>0.99978121501658912</v>
      </c>
      <c r="J23" s="1">
        <f>'1x10'!B15</f>
        <v>0.99980642566414835</v>
      </c>
      <c r="K23" s="374">
        <v>9</v>
      </c>
      <c r="L23" s="1">
        <f>'2x3'!B15</f>
        <v>0.66124202952926336</v>
      </c>
      <c r="M23" s="1">
        <f>'2x4'!B15</f>
        <v>0.75775870285849145</v>
      </c>
      <c r="N23" s="1">
        <f>'2x5'!B15</f>
        <v>0.81753906971907153</v>
      </c>
      <c r="O23" s="1">
        <f>'2x6'!B15</f>
        <v>0.85421360279465819</v>
      </c>
      <c r="P23" s="1">
        <f>'2x7'!B15</f>
        <v>0.87709249575276227</v>
      </c>
      <c r="Q23" s="1">
        <f>'2x8'!B15</f>
        <v>0.89173847191673006</v>
      </c>
      <c r="R23" s="1">
        <f>'2x9'!B15</f>
        <v>0.90135612885615213</v>
      </c>
      <c r="S23" s="1">
        <f>'2x10'!B15</f>
        <v>0.90780986444327882</v>
      </c>
      <c r="T23" s="374">
        <v>9</v>
      </c>
      <c r="U23" s="1">
        <f>'3x4'!B15</f>
        <v>0.42861091343754459</v>
      </c>
      <c r="V23" s="1">
        <f>'3x5'!B15</f>
        <v>0.47195642586272935</v>
      </c>
      <c r="W23" s="1">
        <f>'3x6'!B15</f>
        <v>0.50291273036283979</v>
      </c>
      <c r="X23" s="1">
        <f>'3x7'!B15</f>
        <v>0.52501309441248023</v>
      </c>
      <c r="Y23" s="1">
        <f>'3x8'!B15</f>
        <v>0.54079360023119571</v>
      </c>
      <c r="Z23" s="1">
        <f>'3x9'!B15</f>
        <v>0.55206667601094728</v>
      </c>
      <c r="AA23" s="1">
        <f>'3x10'!B15</f>
        <v>0.56012432997107575</v>
      </c>
    </row>
    <row r="24" spans="1:27" x14ac:dyDescent="0.2">
      <c r="A24" s="374">
        <v>10</v>
      </c>
      <c r="B24" s="1">
        <f>'1x2'!B16</f>
        <v>0.97373266668598557</v>
      </c>
      <c r="C24" s="1">
        <f>'1x3'!B16</f>
        <v>0.99653645233016519</v>
      </c>
      <c r="D24" s="1">
        <f>'1x4'!B16</f>
        <v>0.99907430478497572</v>
      </c>
      <c r="E24" s="1">
        <f>'1x5'!B16</f>
        <v>0.99961057324386082</v>
      </c>
      <c r="F24" s="1">
        <f>'1x6'!B16</f>
        <v>0.99978247722876246</v>
      </c>
      <c r="G24" s="1">
        <f>'1x7'!B16</f>
        <v>0.99985407317791108</v>
      </c>
      <c r="H24" s="1">
        <f>'1x8'!B16</f>
        <v>0.99988941257548647</v>
      </c>
      <c r="I24" s="1">
        <f>'1x9'!B16</f>
        <v>0.99990895081543307</v>
      </c>
      <c r="J24" s="1">
        <f>'1x10'!B16</f>
        <v>0.99992062139991345</v>
      </c>
      <c r="K24" s="374">
        <v>10</v>
      </c>
      <c r="L24" s="1">
        <f>'2x3'!B16</f>
        <v>0.66323507863088149</v>
      </c>
      <c r="M24" s="1">
        <f>'2x4'!B16</f>
        <v>0.76239023530887817</v>
      </c>
      <c r="N24" s="1">
        <f>'2x5'!B16</f>
        <v>0.8243210107962986</v>
      </c>
      <c r="O24" s="1">
        <f>'2x6'!B16</f>
        <v>0.86226619613045397</v>
      </c>
      <c r="P24" s="1">
        <f>'2x7'!B16</f>
        <v>0.88578429955739102</v>
      </c>
      <c r="Q24" s="1">
        <f>'2x8'!B16</f>
        <v>0.90072182640346166</v>
      </c>
      <c r="R24" s="1">
        <f>'2x9'!B16</f>
        <v>0.91046004158746285</v>
      </c>
      <c r="S24" s="1">
        <f>'2x10'!B16</f>
        <v>0.91695554066373286</v>
      </c>
      <c r="T24" s="374">
        <v>10</v>
      </c>
      <c r="U24" s="1">
        <f>'3x4'!B16</f>
        <v>0.42867940840834518</v>
      </c>
      <c r="V24" s="1">
        <f>'3x5'!B16</f>
        <v>0.47211021014512533</v>
      </c>
      <c r="W24" s="1">
        <f>'3x6'!B16</f>
        <v>0.50317098756071921</v>
      </c>
      <c r="X24" s="1">
        <f>'3x7'!B16</f>
        <v>0.52537706868311884</v>
      </c>
      <c r="Y24" s="1">
        <f>'3x8'!B16</f>
        <v>0.54125272070739638</v>
      </c>
      <c r="Z24" s="1">
        <f>'3x9'!B16</f>
        <v>0.55260529285160431</v>
      </c>
      <c r="AA24" s="1">
        <f>'3x10'!B16</f>
        <v>0.56072622471034106</v>
      </c>
    </row>
    <row r="25" spans="1:27" x14ac:dyDescent="0.2">
      <c r="A25" s="374"/>
      <c r="B25" s="402" t="s">
        <v>269</v>
      </c>
      <c r="C25" s="402"/>
      <c r="D25" s="402"/>
      <c r="E25" s="402"/>
      <c r="F25" s="402"/>
      <c r="G25" s="402"/>
      <c r="H25" s="402"/>
      <c r="I25" s="402"/>
      <c r="J25" s="402"/>
      <c r="K25" s="374"/>
      <c r="L25" s="402" t="s">
        <v>269</v>
      </c>
      <c r="M25" s="402"/>
      <c r="N25" s="402"/>
      <c r="O25" s="402"/>
      <c r="P25" s="402"/>
      <c r="Q25" s="402"/>
      <c r="R25" s="402"/>
      <c r="S25" s="402"/>
      <c r="T25" s="374"/>
      <c r="U25" s="402" t="s">
        <v>269</v>
      </c>
      <c r="V25" s="402"/>
      <c r="W25" s="402"/>
      <c r="X25" s="402"/>
      <c r="Y25" s="402"/>
      <c r="Z25" s="402"/>
      <c r="AA25" s="402"/>
    </row>
    <row r="26" spans="1:27" x14ac:dyDescent="0.2">
      <c r="A26" s="374" t="s">
        <v>55</v>
      </c>
      <c r="B26" s="373" t="s">
        <v>137</v>
      </c>
      <c r="C26" s="373" t="s">
        <v>138</v>
      </c>
      <c r="D26" s="373" t="s">
        <v>139</v>
      </c>
      <c r="E26" s="373" t="s">
        <v>140</v>
      </c>
      <c r="F26" s="373" t="s">
        <v>141</v>
      </c>
      <c r="G26" s="373" t="s">
        <v>142</v>
      </c>
      <c r="H26" s="373" t="s">
        <v>143</v>
      </c>
      <c r="I26" s="373" t="s">
        <v>144</v>
      </c>
      <c r="J26" s="373" t="s">
        <v>145</v>
      </c>
      <c r="K26" s="374" t="s">
        <v>55</v>
      </c>
      <c r="L26" s="373" t="s">
        <v>153</v>
      </c>
      <c r="M26" s="373" t="s">
        <v>154</v>
      </c>
      <c r="N26" s="373" t="s">
        <v>155</v>
      </c>
      <c r="O26" s="373" t="s">
        <v>156</v>
      </c>
      <c r="P26" s="373" t="s">
        <v>157</v>
      </c>
      <c r="Q26" s="373" t="s">
        <v>158</v>
      </c>
      <c r="R26" s="373" t="s">
        <v>159</v>
      </c>
      <c r="S26" s="373" t="s">
        <v>160</v>
      </c>
      <c r="T26" s="374" t="s">
        <v>55</v>
      </c>
      <c r="U26" s="373" t="s">
        <v>163</v>
      </c>
      <c r="V26" s="373" t="s">
        <v>164</v>
      </c>
      <c r="W26" s="373" t="s">
        <v>165</v>
      </c>
      <c r="X26" s="373" t="s">
        <v>166</v>
      </c>
      <c r="Y26" s="373" t="s">
        <v>167</v>
      </c>
      <c r="Z26" s="373" t="s">
        <v>168</v>
      </c>
      <c r="AA26" s="373" t="s">
        <v>169</v>
      </c>
    </row>
    <row r="27" spans="1:27" x14ac:dyDescent="0.2">
      <c r="A27" s="374">
        <v>1</v>
      </c>
      <c r="B27" s="1">
        <f>'1x2'!$D7</f>
        <v>0.44840101001546873</v>
      </c>
      <c r="C27" s="1">
        <f>'1x3'!$D7</f>
        <v>0.3848890189357988</v>
      </c>
      <c r="D27" s="1">
        <f>'1x4'!$D7</f>
        <v>0.34942205591271674</v>
      </c>
      <c r="E27" s="1">
        <f>'1x5'!$D7</f>
        <v>0.3277773372113254</v>
      </c>
      <c r="F27" s="1">
        <f>'1x6'!$D7</f>
        <v>0.31384569388185857</v>
      </c>
      <c r="G27" s="1">
        <f>'1x7'!$D7</f>
        <v>0.30456899092228279</v>
      </c>
      <c r="H27" s="1">
        <f>'1x8'!$D7</f>
        <v>0.29825149959953606</v>
      </c>
      <c r="I27" s="1">
        <f>'1x9'!$D7</f>
        <v>0.29388314197364163</v>
      </c>
      <c r="J27" s="1">
        <f>'1x10'!$D7</f>
        <v>0.29083061011131911</v>
      </c>
      <c r="K27" s="374">
        <v>1</v>
      </c>
      <c r="L27" s="1">
        <f>'2x3'!$D7</f>
        <v>0.59982236255373989</v>
      </c>
      <c r="M27" s="1">
        <f>'2x4'!$D7</f>
        <v>0.56266676207406485</v>
      </c>
      <c r="N27" s="1">
        <f>'2x5'!$D7</f>
        <v>0.5387515252573476</v>
      </c>
      <c r="O27" s="1">
        <f>'2x6'!$D7</f>
        <v>0.52282701851323998</v>
      </c>
      <c r="P27" s="1">
        <f>'2x7'!$D7</f>
        <v>0.51198233224773049</v>
      </c>
      <c r="Q27" s="1">
        <f>'2x8'!$D7</f>
        <v>0.50448355377251575</v>
      </c>
      <c r="R27" s="1">
        <f>'2x9'!$D7</f>
        <v>0.49924353860333492</v>
      </c>
      <c r="S27" s="1">
        <f>'2x10'!$D7</f>
        <v>0.49555493590687749</v>
      </c>
      <c r="T27" s="374">
        <v>1</v>
      </c>
      <c r="U27" s="1">
        <f>'3x4'!$D7</f>
        <v>0.6999219155885299</v>
      </c>
      <c r="V27" s="1">
        <f>'3x5'!$D7</f>
        <v>0.67923350777415936</v>
      </c>
      <c r="W27" s="1">
        <f>'3x6'!$D7</f>
        <v>0.66514457581004782</v>
      </c>
      <c r="X27" s="1">
        <f>'3x7'!$D7</f>
        <v>0.65540249778541626</v>
      </c>
      <c r="Y27" s="1">
        <f>'3x8'!$D7</f>
        <v>0.64859490414904764</v>
      </c>
      <c r="Z27" s="1">
        <f>'3x9'!$D7</f>
        <v>0.64380283629565938</v>
      </c>
      <c r="AA27" s="1">
        <f>'3x10'!$D7</f>
        <v>0.64041210402209947</v>
      </c>
    </row>
    <row r="28" spans="1:27" x14ac:dyDescent="0.2">
      <c r="A28" s="374">
        <v>2</v>
      </c>
      <c r="B28" s="1">
        <f>'1x2'!$E8</f>
        <v>0.26713630292331475</v>
      </c>
      <c r="C28" s="1">
        <f>'1x3'!$E8</f>
        <v>0.19409034062786595</v>
      </c>
      <c r="D28" s="1">
        <f>'1x4'!$E8</f>
        <v>0.15801724639155568</v>
      </c>
      <c r="E28" s="1">
        <f>'1x5'!$E8</f>
        <v>0.13780095660682604</v>
      </c>
      <c r="F28" s="1">
        <f>'1x6'!$E8</f>
        <v>0.12553200730886929</v>
      </c>
      <c r="G28" s="1">
        <f>'1x7'!$E8</f>
        <v>0.11768975030176015</v>
      </c>
      <c r="H28" s="1">
        <f>'1x8'!$E8</f>
        <v>0.11249991217216561</v>
      </c>
      <c r="I28" s="1">
        <f>'1x9'!$E8</f>
        <v>0.1089830000230612</v>
      </c>
      <c r="J28" s="1">
        <f>'1x10'!$E8</f>
        <v>0.10656031292177184</v>
      </c>
      <c r="K28" s="374">
        <v>2</v>
      </c>
      <c r="L28" s="1">
        <f>'2x3'!$E8</f>
        <v>0.47342588330729957</v>
      </c>
      <c r="M28" s="1">
        <f>'2x4'!$E8</f>
        <v>0.41992637677528072</v>
      </c>
      <c r="N28" s="1">
        <f>'2x5'!$E8</f>
        <v>0.38623094720557777</v>
      </c>
      <c r="O28" s="1">
        <f>'2x6'!$E8</f>
        <v>0.36421108107870703</v>
      </c>
      <c r="P28" s="1">
        <f>'2x7'!$E8</f>
        <v>0.34943431740306474</v>
      </c>
      <c r="Q28" s="1">
        <f>'2x8'!$E8</f>
        <v>0.33932911299570861</v>
      </c>
      <c r="R28" s="1">
        <f>'2x9'!$E8</f>
        <v>0.33232522755924915</v>
      </c>
      <c r="S28" s="1">
        <f>'2x10'!$E8</f>
        <v>0.32742430007679879</v>
      </c>
      <c r="T28" s="374">
        <v>2</v>
      </c>
      <c r="U28" s="1">
        <f>'3x4'!$E8</f>
        <v>0.62013930813314055</v>
      </c>
      <c r="V28" s="1">
        <f>'3x5'!$E8</f>
        <v>0.58987804297038759</v>
      </c>
      <c r="W28" s="1">
        <f>'3x6'!$E8</f>
        <v>0.56919185394059502</v>
      </c>
      <c r="X28" s="1">
        <f>'3x7'!$E8</f>
        <v>0.55486981778545763</v>
      </c>
      <c r="Y28" s="1">
        <f>'3x8'!$E8</f>
        <v>0.54485947949944236</v>
      </c>
      <c r="Z28" s="1">
        <f>'3x9'!$E8</f>
        <v>0.53781399842080713</v>
      </c>
      <c r="AA28" s="1">
        <f>'3x10'!$E8</f>
        <v>0.53283015810974821</v>
      </c>
    </row>
    <row r="29" spans="1:27" x14ac:dyDescent="0.2">
      <c r="A29" s="374">
        <v>3</v>
      </c>
      <c r="B29" s="1">
        <f>'1x2'!$F9</f>
        <v>0.17841404426395935</v>
      </c>
      <c r="C29" s="1">
        <f>'1x3'!$F9</f>
        <v>0.10829472403231054</v>
      </c>
      <c r="D29" s="1">
        <f>'1x4'!$F9</f>
        <v>7.823078165761703E-2</v>
      </c>
      <c r="E29" s="1">
        <f>'1x5'!$F9</f>
        <v>6.2961550848997863E-2</v>
      </c>
      <c r="F29" s="1">
        <f>'1x6'!$F9</f>
        <v>5.4300285431474769E-2</v>
      </c>
      <c r="G29" s="1">
        <f>'1x7'!$F9</f>
        <v>4.9016602864179713E-2</v>
      </c>
      <c r="H29" s="1">
        <f>'1x8'!$F9</f>
        <v>4.56319690424608E-2</v>
      </c>
      <c r="I29" s="1">
        <f>'1x9'!$F9</f>
        <v>4.3390202557267152E-2</v>
      </c>
      <c r="J29" s="1">
        <f>'1x10'!$F9</f>
        <v>4.1870655616940103E-2</v>
      </c>
      <c r="K29" s="374">
        <v>3</v>
      </c>
      <c r="L29" s="1">
        <f>'2x3'!$F9</f>
        <v>0.41507245215468652</v>
      </c>
      <c r="M29" s="1">
        <f>'2x4'!$F9</f>
        <v>0.35076374294508195</v>
      </c>
      <c r="N29" s="1">
        <f>'2x5'!$F9</f>
        <v>0.31088133682508817</v>
      </c>
      <c r="O29" s="1">
        <f>'2x6'!$F9</f>
        <v>0.28523302651052479</v>
      </c>
      <c r="P29" s="1">
        <f>'2x7'!$F9</f>
        <v>0.2682536085600119</v>
      </c>
      <c r="Q29" s="1">
        <f>'2x8'!$F9</f>
        <v>0.25676517144592237</v>
      </c>
      <c r="R29" s="1">
        <f>'2x9'!$F9</f>
        <v>0.24886645410155911</v>
      </c>
      <c r="S29" s="1">
        <f>'2x10'!$F9</f>
        <v>0.24337226921204755</v>
      </c>
      <c r="T29" s="374">
        <v>3</v>
      </c>
      <c r="U29" s="1">
        <f>'3x4'!$F9</f>
        <v>0.59124509505018308</v>
      </c>
      <c r="V29" s="1">
        <f>'3x5'!$F9</f>
        <v>0.55537493748209354</v>
      </c>
      <c r="W29" s="1">
        <f>'3x6'!$F9</f>
        <v>0.53065346678662695</v>
      </c>
      <c r="X29" s="1">
        <f>'3x7'!$F9</f>
        <v>0.51345942665958544</v>
      </c>
      <c r="Y29" s="1">
        <f>'3x8'!$F9</f>
        <v>0.50141032290696819</v>
      </c>
      <c r="Z29" s="1">
        <f>'3x9'!$F9</f>
        <v>0.4929168763253689</v>
      </c>
      <c r="AA29" s="1">
        <f>'3x10'!$F9</f>
        <v>0.48690316676975159</v>
      </c>
    </row>
    <row r="30" spans="1:27" x14ac:dyDescent="0.2">
      <c r="A30" s="374">
        <v>4</v>
      </c>
      <c r="B30" s="1">
        <f>'1x2'!$G10</f>
        <v>0.12666408193277423</v>
      </c>
      <c r="C30" s="1">
        <f>'1x3'!$G10</f>
        <v>6.346213523738739E-2</v>
      </c>
      <c r="D30" s="1">
        <f>'1x4'!$G10</f>
        <v>4.0323080120061472E-2</v>
      </c>
      <c r="E30" s="1">
        <f>'1x5'!$G10</f>
        <v>2.9785769885278583E-2</v>
      </c>
      <c r="F30" s="1">
        <f>'1x6'!$G10</f>
        <v>2.4234929526357526E-2</v>
      </c>
      <c r="G30" s="1">
        <f>'1x7'!$G10</f>
        <v>2.1016017794189368E-2</v>
      </c>
      <c r="H30" s="1">
        <f>'1x8'!$G10</f>
        <v>1.9025155824932707E-2</v>
      </c>
      <c r="I30" s="1">
        <f>'1x9'!$G10</f>
        <v>1.7738500063265227E-2</v>
      </c>
      <c r="J30" s="1">
        <f>'1x10'!$G10</f>
        <v>1.6881298582702344E-2</v>
      </c>
      <c r="K30" s="374">
        <v>4</v>
      </c>
      <c r="L30" s="1">
        <f>'2x3'!$G10</f>
        <v>0.38353345936708599</v>
      </c>
      <c r="M30" s="1">
        <f>'2x4'!$G10</f>
        <v>0.31095673294348919</v>
      </c>
      <c r="N30" s="1">
        <f>'2x5'!$G10</f>
        <v>0.26638799543088904</v>
      </c>
      <c r="O30" s="1">
        <f>'2x6'!$G10</f>
        <v>0.23810859072056378</v>
      </c>
      <c r="P30" s="1">
        <f>'2x7'!$G10</f>
        <v>0.21961970222212501</v>
      </c>
      <c r="Q30" s="1">
        <f>'2x8'!$G10</f>
        <v>0.20723742719556756</v>
      </c>
      <c r="R30" s="1">
        <f>'2x9'!$G10</f>
        <v>0.1987914956764685</v>
      </c>
      <c r="S30" s="1">
        <f>'2x10'!$G10</f>
        <v>0.19295167798147281</v>
      </c>
      <c r="T30" s="374">
        <v>4</v>
      </c>
      <c r="U30" s="1">
        <f>'3x4'!$G10</f>
        <v>0.5796657515057827</v>
      </c>
      <c r="V30" s="1">
        <f>'3x5'!$G10</f>
        <v>0.54044635941585806</v>
      </c>
      <c r="W30" s="1">
        <f>'3x6'!$G10</f>
        <v>0.51316182850569447</v>
      </c>
      <c r="X30" s="1">
        <f>'3x7'!$G10</f>
        <v>0.49407232912822546</v>
      </c>
      <c r="Y30" s="1">
        <f>'3x8'!$G10</f>
        <v>0.48064421612629221</v>
      </c>
      <c r="Z30" s="1">
        <f>'3x9'!$G10</f>
        <v>0.47115541001697558</v>
      </c>
      <c r="AA30" s="1">
        <f>'3x10'!$G10</f>
        <v>0.46442601540165362</v>
      </c>
    </row>
    <row r="31" spans="1:27" x14ac:dyDescent="0.2">
      <c r="A31" s="374">
        <v>5</v>
      </c>
      <c r="B31" s="1">
        <f>'1x2'!$H11</f>
        <v>9.3354276396096031E-2</v>
      </c>
      <c r="C31" s="1">
        <f>'1x3'!$H11</f>
        <v>3.8193074547323479E-2</v>
      </c>
      <c r="D31" s="1">
        <f>'1x4'!$H11</f>
        <v>2.1198221580908488E-2</v>
      </c>
      <c r="E31" s="1">
        <f>'1x5'!$H11</f>
        <v>1.4315695235337191E-2</v>
      </c>
      <c r="F31" s="1">
        <f>'1x6'!$H11</f>
        <v>1.0963481041401263E-2</v>
      </c>
      <c r="G31" s="1">
        <f>'1x7'!$H11</f>
        <v>9.1201723841965766E-3</v>
      </c>
      <c r="H31" s="1">
        <f>'1x8'!$H11</f>
        <v>8.0210609582338395E-3</v>
      </c>
      <c r="I31" s="1">
        <f>'1x9'!$H11</f>
        <v>7.3285912795364172E-3</v>
      </c>
      <c r="J31" s="1">
        <f>'1x10'!$H11</f>
        <v>6.8754275745832646E-3</v>
      </c>
      <c r="K31" s="374">
        <v>5</v>
      </c>
      <c r="L31" s="1">
        <f>'2x3'!$H11</f>
        <v>0.36502879563613522</v>
      </c>
      <c r="M31" s="1">
        <f>'2x4'!$H11</f>
        <v>0.28575129253916692</v>
      </c>
      <c r="N31" s="1">
        <f>'2x5'!$H11</f>
        <v>0.23731009681322393</v>
      </c>
      <c r="O31" s="1">
        <f>'2x6'!$H11</f>
        <v>0.20690933332743619</v>
      </c>
      <c r="P31" s="1">
        <f>'2x7'!$H11</f>
        <v>0.18725906895795238</v>
      </c>
      <c r="Q31" s="1">
        <f>'2x8'!$H11</f>
        <v>0.17422777903352368</v>
      </c>
      <c r="R31" s="1">
        <f>'2x9'!$H11</f>
        <v>0.16540844476557878</v>
      </c>
      <c r="S31" s="1">
        <f>'2x10'!$H11</f>
        <v>0.15934680404879378</v>
      </c>
      <c r="T31" s="374">
        <v>5</v>
      </c>
      <c r="U31" s="1">
        <f>'3x4'!$H11</f>
        <v>0.57483908421059493</v>
      </c>
      <c r="V31" s="1">
        <f>'3x5'!$H11</f>
        <v>0.53367187305254904</v>
      </c>
      <c r="W31" s="1">
        <f>'3x6'!$H11</f>
        <v>0.504785235589853</v>
      </c>
      <c r="X31" s="1">
        <f>'3x7'!$H11</f>
        <v>0.48445479023812033</v>
      </c>
      <c r="Y31" s="1">
        <f>'3x8'!$H11</f>
        <v>0.47009590804207169</v>
      </c>
      <c r="Z31" s="1">
        <f>'3x9'!$H11</f>
        <v>0.45992137854411397</v>
      </c>
      <c r="AA31" s="1">
        <f>'3x10'!$H11</f>
        <v>0.45269199026050927</v>
      </c>
    </row>
    <row r="32" spans="1:27" x14ac:dyDescent="0.2">
      <c r="A32" s="374">
        <v>6</v>
      </c>
      <c r="B32" s="1">
        <f>'1x2'!$I12</f>
        <v>7.0535861487644458E-2</v>
      </c>
      <c r="C32" s="1">
        <f>'1x3'!$I12</f>
        <v>2.3340483442583927E-2</v>
      </c>
      <c r="D32" s="1">
        <f>'1x4'!$I12</f>
        <v>1.1257286071304806E-2</v>
      </c>
      <c r="E32" s="1">
        <f>'1x5'!$I12</f>
        <v>6.9319786138240472E-3</v>
      </c>
      <c r="F32" s="1">
        <f>'1x6'!$I12</f>
        <v>4.9896541871095237E-3</v>
      </c>
      <c r="G32" s="1">
        <f>'1x7'!$I12</f>
        <v>3.9783542909834716E-3</v>
      </c>
      <c r="H32" s="1">
        <f>'1x8'!$I12</f>
        <v>3.3974646548448864E-3</v>
      </c>
      <c r="I32" s="1">
        <f>'1x9'!$I12</f>
        <v>3.0408567132288169E-3</v>
      </c>
      <c r="J32" s="1">
        <f>'1x10'!$I12</f>
        <v>2.8116873309581513E-3</v>
      </c>
      <c r="K32" s="374">
        <v>6</v>
      </c>
      <c r="L32" s="1">
        <f>'2x3'!$I12</f>
        <v>0.35364529116709315</v>
      </c>
      <c r="M32" s="1">
        <f>'2x4'!$I12</f>
        <v>0.2688153411028148</v>
      </c>
      <c r="N32" s="1">
        <f>'2x5'!$I12</f>
        <v>0.21702809757566513</v>
      </c>
      <c r="O32" s="383">
        <f>'2x6'!$I12</f>
        <v>0.18480848602934835</v>
      </c>
      <c r="P32" s="1">
        <f>'2x7'!$I12</f>
        <v>0.16419731496249115</v>
      </c>
      <c r="Q32" s="1">
        <f>'2x8'!$I12</f>
        <v>0.15065704023959389</v>
      </c>
      <c r="R32" s="1">
        <f>'2x9'!$I12</f>
        <v>0.14156362671774794</v>
      </c>
      <c r="S32" s="1">
        <f>'2x10'!$I12</f>
        <v>0.13535090879103667</v>
      </c>
      <c r="T32" s="374">
        <v>6</v>
      </c>
      <c r="U32" s="1">
        <f>'3x4'!$I12</f>
        <v>0.57279427366472846</v>
      </c>
      <c r="V32" s="1">
        <f>'3x5'!$I12</f>
        <v>0.53053133032843192</v>
      </c>
      <c r="W32" s="1">
        <f>'3x6'!$I12</f>
        <v>0.50067083433438619</v>
      </c>
      <c r="X32" s="1">
        <f>'3x7'!$I12</f>
        <v>0.47954674675637377</v>
      </c>
      <c r="Y32" s="1">
        <f>'3x8'!$I12</f>
        <v>0.46457199749888756</v>
      </c>
      <c r="Z32" s="1">
        <f>'3x9'!$I12</f>
        <v>0.4539331151888566</v>
      </c>
      <c r="AA32" s="1">
        <f>'3x10'!$I12</f>
        <v>0.44635969753920529</v>
      </c>
    </row>
    <row r="33" spans="1:27" x14ac:dyDescent="0.2">
      <c r="A33" s="374">
        <v>7</v>
      </c>
      <c r="B33" s="1">
        <f>'1x2'!$J13</f>
        <v>5.4229884783959736E-2</v>
      </c>
      <c r="C33" s="1">
        <f>'1x3'!$J13</f>
        <v>1.4394448448286228E-2</v>
      </c>
      <c r="D33" s="1">
        <f>'1x4'!$J13</f>
        <v>6.0098930490426012E-3</v>
      </c>
      <c r="E33" s="1">
        <f>'1x5'!$J13</f>
        <v>3.3686626846515305E-3</v>
      </c>
      <c r="F33" s="1">
        <f>'1x6'!$J13</f>
        <v>2.277061632210618E-3</v>
      </c>
      <c r="G33" s="1">
        <f>'1x7'!$J13</f>
        <v>1.7393182546855247E-3</v>
      </c>
      <c r="H33" s="1">
        <f>'1x8'!$J13</f>
        <v>1.4418810600006645E-3</v>
      </c>
      <c r="I33" s="1">
        <f>'1x9'!$J13</f>
        <v>1.2639932600467527E-3</v>
      </c>
      <c r="J33" s="1">
        <f>'1x10'!$J13</f>
        <v>1.151745890952256E-3</v>
      </c>
      <c r="K33" s="374">
        <v>7</v>
      </c>
      <c r="L33" s="1">
        <f>'2x3'!$J13</f>
        <v>0.3464374720293753</v>
      </c>
      <c r="M33" s="1">
        <f>'2x4'!$J13</f>
        <v>0.25697736413434191</v>
      </c>
      <c r="N33" s="1">
        <f>'2x5'!$J13</f>
        <v>0.20223061369104425</v>
      </c>
      <c r="O33" s="1">
        <f>'2x6'!$J13</f>
        <v>0.16839241611623645</v>
      </c>
      <c r="P33" s="1">
        <f>'2x7'!$J13</f>
        <v>0.14694722248139089</v>
      </c>
      <c r="Q33" s="1">
        <f>'2x8'!$J13</f>
        <v>0.13298561702821624</v>
      </c>
      <c r="R33" s="1">
        <f>'2x9'!$J13</f>
        <v>0.12368020420705522</v>
      </c>
      <c r="S33" s="1">
        <f>'2x10'!$J13</f>
        <v>0.1173606224782387</v>
      </c>
      <c r="T33" s="374">
        <v>7</v>
      </c>
      <c r="U33" s="1">
        <f>'3x4'!$J13</f>
        <v>0.57192204909897704</v>
      </c>
      <c r="V33" s="1">
        <f>'3x5'!$J13</f>
        <v>0.5290610299887708</v>
      </c>
      <c r="W33" s="1">
        <f>'3x6'!$J13</f>
        <v>0.49862478947906486</v>
      </c>
      <c r="X33" s="1">
        <f>'3x7'!$J13</f>
        <v>0.4770058740552145</v>
      </c>
      <c r="Y33" s="1">
        <f>'3x8'!$J13</f>
        <v>0.46163305164865948</v>
      </c>
      <c r="Z33" s="1">
        <f>'3x9'!$J13</f>
        <v>0.45068651039941932</v>
      </c>
      <c r="AA33" s="1">
        <f>'3x10'!$J13</f>
        <v>0.44288120596031677</v>
      </c>
    </row>
    <row r="34" spans="1:27" x14ac:dyDescent="0.2">
      <c r="A34" s="374">
        <v>8</v>
      </c>
      <c r="B34" s="1">
        <f>'1x2'!$K14</f>
        <v>4.2222731643856981E-2</v>
      </c>
      <c r="C34" s="1">
        <f>'1x3'!$K14</f>
        <v>8.9265351117133913E-3</v>
      </c>
      <c r="D34" s="1">
        <f>'1x4'!$K14</f>
        <v>3.2174968356650448E-3</v>
      </c>
      <c r="E34" s="1">
        <f>'1x5'!$K14</f>
        <v>1.6398741723367067E-3</v>
      </c>
      <c r="F34" s="1">
        <f>'1x6'!$K14</f>
        <v>1.0404400807193467E-3</v>
      </c>
      <c r="G34" s="1">
        <f>'1x7'!$K14</f>
        <v>7.6116706954110745E-4</v>
      </c>
      <c r="H34" s="1">
        <f>'1x8'!$K14</f>
        <v>6.1244136881683192E-4</v>
      </c>
      <c r="I34" s="1">
        <f>'1x9'!$K14</f>
        <v>5.2579256853907354E-4</v>
      </c>
      <c r="J34" s="1">
        <f>'1x10'!$K14</f>
        <v>4.7210839343534431E-4</v>
      </c>
      <c r="K34" s="374">
        <v>8</v>
      </c>
      <c r="L34" s="1">
        <f>'2x3'!$K14</f>
        <v>0.3417899078195048</v>
      </c>
      <c r="M34" s="1">
        <f>'2x4'!$K14</f>
        <v>0.24847258303719466</v>
      </c>
      <c r="N34" s="1">
        <f>'2x5'!$K14</f>
        <v>0.19107672923853153</v>
      </c>
      <c r="O34" s="1">
        <f>'2x6'!$K14</f>
        <v>0.15576444881629248</v>
      </c>
      <c r="P34" s="1">
        <f>'2x7'!$K14</f>
        <v>0.13357142998189503</v>
      </c>
      <c r="Q34" s="1">
        <f>'2x8'!$K14</f>
        <v>0.11924706802978739</v>
      </c>
      <c r="R34" s="1">
        <f>'2x9'!$K14</f>
        <v>0.10977104538545607</v>
      </c>
      <c r="S34" s="1">
        <f>'2x10'!$K14</f>
        <v>0.10337407266676629</v>
      </c>
      <c r="T34" s="374">
        <v>8</v>
      </c>
      <c r="U34" s="1">
        <f>'3x4'!$K14</f>
        <v>0.57154891259682861</v>
      </c>
      <c r="V34" s="1">
        <f>'3x5'!$K14</f>
        <v>0.52836951330079762</v>
      </c>
      <c r="W34" s="1">
        <f>'3x6'!$K14</f>
        <v>0.49760105946035904</v>
      </c>
      <c r="X34" s="1">
        <f>'3x7'!$K14</f>
        <v>0.47568070426721804</v>
      </c>
      <c r="Y34" s="1">
        <f>'3x8'!$K14</f>
        <v>0.46005622485915398</v>
      </c>
      <c r="Z34" s="1">
        <f>'3x9'!$K14</f>
        <v>0.44891013585421147</v>
      </c>
      <c r="AA34" s="1">
        <f>'3x10'!$K14</f>
        <v>0.44095171587387033</v>
      </c>
    </row>
    <row r="35" spans="1:27" x14ac:dyDescent="0.2">
      <c r="A35" s="374">
        <v>9</v>
      </c>
      <c r="B35" s="1">
        <f>'1x2'!$L15</f>
        <v>3.3184335475537355E-2</v>
      </c>
      <c r="C35" s="1">
        <f>'1x3'!$L15</f>
        <v>5.5545123853412912E-3</v>
      </c>
      <c r="D35" s="1">
        <f>'1x4'!$L15</f>
        <v>1.7251197627375318E-3</v>
      </c>
      <c r="E35" s="1">
        <f>'1x5'!$L15</f>
        <v>7.9896760902795538E-4</v>
      </c>
      <c r="F35" s="1">
        <f>'1x6'!$L15</f>
        <v>4.7566897466310733E-4</v>
      </c>
      <c r="G35" s="1">
        <f>'1x7'!$L15</f>
        <v>3.3324747848417758E-4</v>
      </c>
      <c r="H35" s="1">
        <f>'1x8'!$L15</f>
        <v>2.6022716552021155E-4</v>
      </c>
      <c r="I35" s="1">
        <f>'1x9'!$L15</f>
        <v>2.1878498341036044E-4</v>
      </c>
      <c r="J35" s="1">
        <f>'1x10'!$L15</f>
        <v>1.9357433585119187E-4</v>
      </c>
      <c r="K35" s="374">
        <v>9</v>
      </c>
      <c r="L35" s="1">
        <f>'2x3'!$L15</f>
        <v>0.33875797047073275</v>
      </c>
      <c r="M35" s="1">
        <f>'2x4'!$L15</f>
        <v>0.24224129714150763</v>
      </c>
      <c r="N35" s="1">
        <f>'2x5'!$L15</f>
        <v>0.18246093028092786</v>
      </c>
      <c r="O35" s="1">
        <f>'2x6'!$L15</f>
        <v>0.14578639720534059</v>
      </c>
      <c r="P35" s="1">
        <f>'2x7'!$L15</f>
        <v>0.12290750424723609</v>
      </c>
      <c r="Q35" s="1">
        <f>'2x8'!$L15</f>
        <v>0.10826152808326987</v>
      </c>
      <c r="R35" s="1">
        <f>'2x9'!$L15</f>
        <v>9.8643871143843764E-2</v>
      </c>
      <c r="S35" s="1">
        <f>'2x10'!$L15</f>
        <v>9.2190135556717276E-2</v>
      </c>
      <c r="T35" s="374">
        <v>9</v>
      </c>
      <c r="U35" s="1">
        <f>'3x4'!$L15</f>
        <v>0.57138908656245468</v>
      </c>
      <c r="V35" s="1">
        <f>'3x5'!$L15</f>
        <v>0.5280435741372711</v>
      </c>
      <c r="W35" s="1">
        <f>'3x6'!$L15</f>
        <v>0.49708726963715927</v>
      </c>
      <c r="X35" s="1">
        <f>'3x7'!$L15</f>
        <v>0.4749869055875191</v>
      </c>
      <c r="Y35" s="1">
        <f>'3x8'!$L15</f>
        <v>0.45920639976880362</v>
      </c>
      <c r="Z35" s="1">
        <f>'3x9'!$L15</f>
        <v>0.44793332398904828</v>
      </c>
      <c r="AA35" s="1">
        <f>'3x10'!$L15</f>
        <v>0.43987567002892058</v>
      </c>
    </row>
    <row r="36" spans="1:27" x14ac:dyDescent="0.2">
      <c r="A36" s="374">
        <v>10</v>
      </c>
      <c r="B36" s="1">
        <f>'1x2'!$M16</f>
        <v>2.6267333314014003E-2</v>
      </c>
      <c r="C36" s="1">
        <f>'1x3'!$M16</f>
        <v>3.4635476698344873E-3</v>
      </c>
      <c r="D36" s="1">
        <f>'1x4'!$M16</f>
        <v>9.2569521502471139E-4</v>
      </c>
      <c r="E36" s="1">
        <f>'1x5'!$M16</f>
        <v>3.8942675613908121E-4</v>
      </c>
      <c r="F36" s="1">
        <f>'1x6'!$M16</f>
        <v>2.1752277123748422E-4</v>
      </c>
      <c r="G36" s="1">
        <f>'1x7'!$M16</f>
        <v>1.4592682208892273E-4</v>
      </c>
      <c r="H36" s="1">
        <f>'1x8'!$M16</f>
        <v>1.1058742451338665E-4</v>
      </c>
      <c r="I36" s="1">
        <f>'1x9'!$M16</f>
        <v>9.1049184566540926E-5</v>
      </c>
      <c r="J36" s="1">
        <f>'1x10'!$M16</f>
        <v>7.9378600086108691E-5</v>
      </c>
      <c r="K36" s="374">
        <v>10</v>
      </c>
      <c r="L36" s="1">
        <f>'2x3'!$M16</f>
        <v>0.33676492136911418</v>
      </c>
      <c r="M36" s="1">
        <f>'2x4'!$M16</f>
        <v>0.23760976469112069</v>
      </c>
      <c r="N36" s="1">
        <f>'2x5'!$M16</f>
        <v>0.17567898920370084</v>
      </c>
      <c r="O36" s="1">
        <f>'2x6'!$M16</f>
        <v>0.13773380386954454</v>
      </c>
      <c r="P36" s="1">
        <f>'2x7'!$M16</f>
        <v>0.1142157004426073</v>
      </c>
      <c r="Q36" s="1">
        <f>'2x8'!$M16</f>
        <v>9.9278173596538191E-2</v>
      </c>
      <c r="R36" s="1">
        <f>'2x9'!$M16</f>
        <v>8.9539958412532594E-2</v>
      </c>
      <c r="S36" s="1">
        <f>'2x10'!$M16</f>
        <v>8.304445933626281E-2</v>
      </c>
      <c r="T36" s="374">
        <v>10</v>
      </c>
      <c r="U36" s="1">
        <f>'3x4'!$M16</f>
        <v>0.57132059159165416</v>
      </c>
      <c r="V36" s="1">
        <f>'3x5'!$M16</f>
        <v>0.52788978985487511</v>
      </c>
      <c r="W36" s="1">
        <f>'3x6'!$M16</f>
        <v>0.49682901243927974</v>
      </c>
      <c r="X36" s="1">
        <f>'3x7'!$M16</f>
        <v>0.47462293131688038</v>
      </c>
      <c r="Y36" s="1">
        <f>'3x8'!$M16</f>
        <v>0.45874727929260284</v>
      </c>
      <c r="Z36" s="1">
        <f>'3x9'!$M16</f>
        <v>0.44739470714839075</v>
      </c>
      <c r="AA36" s="1">
        <f>'3x10'!$M16</f>
        <v>0.43927377528965483</v>
      </c>
    </row>
    <row r="37" spans="1:27" x14ac:dyDescent="0.2">
      <c r="B37" s="402" t="s">
        <v>48</v>
      </c>
      <c r="C37" s="402"/>
      <c r="D37" s="402"/>
      <c r="E37" s="402"/>
      <c r="F37" s="402"/>
      <c r="G37" s="402"/>
      <c r="H37" s="402"/>
      <c r="I37" s="402"/>
      <c r="J37" s="402"/>
      <c r="L37" s="402" t="s">
        <v>48</v>
      </c>
      <c r="M37" s="402"/>
      <c r="N37" s="402"/>
      <c r="O37" s="402"/>
      <c r="P37" s="402"/>
      <c r="Q37" s="402"/>
      <c r="R37" s="402"/>
      <c r="S37" s="402"/>
      <c r="U37" s="402" t="s">
        <v>48</v>
      </c>
      <c r="V37" s="402"/>
      <c r="W37" s="402"/>
      <c r="X37" s="402"/>
      <c r="Y37" s="402"/>
      <c r="Z37" s="402"/>
      <c r="AA37" s="402"/>
    </row>
    <row r="38" spans="1:27" x14ac:dyDescent="0.2">
      <c r="A38" s="272" t="s">
        <v>55</v>
      </c>
      <c r="B38" s="49" t="s">
        <v>137</v>
      </c>
      <c r="C38" s="49" t="s">
        <v>138</v>
      </c>
      <c r="D38" s="49" t="s">
        <v>139</v>
      </c>
      <c r="E38" s="49" t="s">
        <v>140</v>
      </c>
      <c r="F38" s="49" t="s">
        <v>141</v>
      </c>
      <c r="G38" s="49" t="s">
        <v>142</v>
      </c>
      <c r="H38" s="49" t="s">
        <v>143</v>
      </c>
      <c r="I38" s="49" t="s">
        <v>144</v>
      </c>
      <c r="J38" s="49" t="s">
        <v>145</v>
      </c>
      <c r="K38" s="272" t="s">
        <v>55</v>
      </c>
      <c r="L38" s="49" t="s">
        <v>153</v>
      </c>
      <c r="M38" s="49" t="s">
        <v>154</v>
      </c>
      <c r="N38" s="49" t="s">
        <v>155</v>
      </c>
      <c r="O38" s="49" t="s">
        <v>156</v>
      </c>
      <c r="P38" s="49" t="s">
        <v>157</v>
      </c>
      <c r="Q38" s="49" t="s">
        <v>158</v>
      </c>
      <c r="R38" s="49" t="s">
        <v>159</v>
      </c>
      <c r="S38" s="49" t="s">
        <v>160</v>
      </c>
      <c r="T38" s="272" t="s">
        <v>55</v>
      </c>
      <c r="U38" s="49" t="s">
        <v>163</v>
      </c>
      <c r="V38" s="49" t="s">
        <v>164</v>
      </c>
      <c r="W38" s="49" t="s">
        <v>165</v>
      </c>
      <c r="X38" s="49" t="s">
        <v>166</v>
      </c>
      <c r="Y38" s="49" t="s">
        <v>167</v>
      </c>
      <c r="Z38" s="49" t="s">
        <v>168</v>
      </c>
      <c r="AA38" s="49" t="s">
        <v>169</v>
      </c>
    </row>
    <row r="39" spans="1:27" x14ac:dyDescent="0.2">
      <c r="A39" s="272">
        <v>1</v>
      </c>
      <c r="B39" s="1">
        <f>B15-B27</f>
        <v>0.10319797996906244</v>
      </c>
      <c r="C39" s="1">
        <f t="shared" ref="C39:AA39" si="0">C15-C27</f>
        <v>0.23022196212840235</v>
      </c>
      <c r="D39" s="1">
        <f t="shared" si="0"/>
        <v>0.30115588817456668</v>
      </c>
      <c r="E39" s="1">
        <f t="shared" si="0"/>
        <v>0.34444532557734919</v>
      </c>
      <c r="F39" s="1">
        <f t="shared" si="0"/>
        <v>0.37230861223628287</v>
      </c>
      <c r="G39" s="1">
        <f t="shared" si="0"/>
        <v>0.39086201815543437</v>
      </c>
      <c r="H39" s="1">
        <f t="shared" si="0"/>
        <v>0.40349700080092782</v>
      </c>
      <c r="I39" s="1">
        <f t="shared" si="0"/>
        <v>0.41223371605271664</v>
      </c>
      <c r="J39" s="1">
        <f t="shared" si="0"/>
        <v>0.41833877977736161</v>
      </c>
      <c r="K39" s="272">
        <v>1</v>
      </c>
      <c r="L39" s="1">
        <f t="shared" si="0"/>
        <v>-0.19964472510748005</v>
      </c>
      <c r="M39" s="1">
        <f t="shared" si="0"/>
        <v>-0.12533352414812982</v>
      </c>
      <c r="N39" s="1">
        <f t="shared" si="0"/>
        <v>-7.7503050514695249E-2</v>
      </c>
      <c r="O39" s="1">
        <f t="shared" si="0"/>
        <v>-4.5654037026480077E-2</v>
      </c>
      <c r="P39" s="1">
        <f t="shared" si="0"/>
        <v>-2.3964664495461085E-2</v>
      </c>
      <c r="Q39" s="1">
        <f t="shared" si="0"/>
        <v>-8.9671075450314941E-3</v>
      </c>
      <c r="R39" s="1">
        <f t="shared" si="0"/>
        <v>1.5129227933297074E-3</v>
      </c>
      <c r="S39" s="1">
        <f t="shared" si="0"/>
        <v>8.8901281862445725E-3</v>
      </c>
      <c r="T39" s="272">
        <v>1</v>
      </c>
      <c r="U39" s="1">
        <f t="shared" si="0"/>
        <v>-0.39984383117705985</v>
      </c>
      <c r="V39" s="1">
        <f t="shared" si="0"/>
        <v>-0.35846701554831867</v>
      </c>
      <c r="W39" s="1">
        <f t="shared" si="0"/>
        <v>-0.3302891516200957</v>
      </c>
      <c r="X39" s="1">
        <f t="shared" si="0"/>
        <v>-0.31080499557083258</v>
      </c>
      <c r="Y39" s="1">
        <f t="shared" si="0"/>
        <v>-0.29718980829809533</v>
      </c>
      <c r="Z39" s="1">
        <f t="shared" si="0"/>
        <v>-0.28760567259131908</v>
      </c>
      <c r="AA39" s="1">
        <f t="shared" si="0"/>
        <v>-0.28082420804419922</v>
      </c>
    </row>
    <row r="40" spans="1:27" x14ac:dyDescent="0.2">
      <c r="A40" s="272">
        <v>2</v>
      </c>
      <c r="B40" s="1">
        <f t="shared" ref="B40:J40" si="1">B16-B28</f>
        <v>0.46572739415337044</v>
      </c>
      <c r="C40" s="1">
        <f t="shared" si="1"/>
        <v>0.61181931874426798</v>
      </c>
      <c r="D40" s="1">
        <f t="shared" si="1"/>
        <v>0.68396550721688909</v>
      </c>
      <c r="E40" s="1">
        <f t="shared" si="1"/>
        <v>0.72439808678634787</v>
      </c>
      <c r="F40" s="1">
        <f t="shared" si="1"/>
        <v>0.74893598538226158</v>
      </c>
      <c r="G40" s="1">
        <f t="shared" si="1"/>
        <v>0.76462049939647958</v>
      </c>
      <c r="H40" s="1">
        <f t="shared" si="1"/>
        <v>0.7750001756556687</v>
      </c>
      <c r="I40" s="1">
        <f t="shared" si="1"/>
        <v>0.78203399995387746</v>
      </c>
      <c r="J40" s="1">
        <f t="shared" si="1"/>
        <v>0.78687937415645604</v>
      </c>
      <c r="K40" s="272">
        <v>2</v>
      </c>
      <c r="L40" s="1">
        <f t="shared" ref="L40:S40" si="2">L16-L28</f>
        <v>5.3148233385400256E-2</v>
      </c>
      <c r="M40" s="1">
        <f t="shared" si="2"/>
        <v>0.16014724644943829</v>
      </c>
      <c r="N40" s="1">
        <f t="shared" si="2"/>
        <v>0.22753810558884441</v>
      </c>
      <c r="O40" s="1">
        <f t="shared" si="2"/>
        <v>0.2715778378425856</v>
      </c>
      <c r="P40" s="1">
        <f t="shared" si="2"/>
        <v>0.30113136519387018</v>
      </c>
      <c r="Q40" s="1">
        <f t="shared" si="2"/>
        <v>0.32134177400858271</v>
      </c>
      <c r="R40" s="1">
        <f t="shared" si="2"/>
        <v>0.33534954488150076</v>
      </c>
      <c r="S40" s="1">
        <f t="shared" si="2"/>
        <v>0.34515139984640142</v>
      </c>
      <c r="T40" s="272">
        <v>2</v>
      </c>
      <c r="U40" s="1">
        <f t="shared" ref="U40:AA40" si="3">U16-U28</f>
        <v>-0.24027861626628133</v>
      </c>
      <c r="V40" s="1">
        <f t="shared" si="3"/>
        <v>-0.17975608594077486</v>
      </c>
      <c r="W40" s="1">
        <f t="shared" si="3"/>
        <v>-0.13838370788119014</v>
      </c>
      <c r="X40" s="1">
        <f t="shared" si="3"/>
        <v>-0.10973963557091548</v>
      </c>
      <c r="Y40" s="1">
        <f t="shared" si="3"/>
        <v>-8.9718958998884712E-2</v>
      </c>
      <c r="Z40" s="1">
        <f t="shared" si="3"/>
        <v>-7.5627996841614975E-2</v>
      </c>
      <c r="AA40" s="1">
        <f t="shared" si="3"/>
        <v>-6.5660316219496973E-2</v>
      </c>
    </row>
    <row r="41" spans="1:27" x14ac:dyDescent="0.2">
      <c r="A41" s="272">
        <v>3</v>
      </c>
      <c r="B41" s="1">
        <f t="shared" ref="B41:J41" si="4">B17-B29</f>
        <v>0.64317191147208108</v>
      </c>
      <c r="C41" s="1">
        <f t="shared" si="4"/>
        <v>0.78341055193537878</v>
      </c>
      <c r="D41" s="1">
        <f t="shared" si="4"/>
        <v>0.84353843668476636</v>
      </c>
      <c r="E41" s="1">
        <f t="shared" si="4"/>
        <v>0.87407689830200419</v>
      </c>
      <c r="F41" s="1">
        <f t="shared" si="4"/>
        <v>0.8913994291370505</v>
      </c>
      <c r="G41" s="1">
        <f t="shared" si="4"/>
        <v>0.90196679427164039</v>
      </c>
      <c r="H41" s="1">
        <f t="shared" si="4"/>
        <v>0.90873606191507839</v>
      </c>
      <c r="I41" s="1">
        <f t="shared" si="4"/>
        <v>0.91321959488546556</v>
      </c>
      <c r="J41" s="1">
        <f t="shared" si="4"/>
        <v>0.91625868876611938</v>
      </c>
      <c r="K41" s="272">
        <v>3</v>
      </c>
      <c r="L41" s="1">
        <f t="shared" ref="L41:S41" si="5">L17-L29</f>
        <v>0.1698550956906259</v>
      </c>
      <c r="M41" s="1">
        <f t="shared" si="5"/>
        <v>0.29847251410983566</v>
      </c>
      <c r="N41" s="1">
        <f t="shared" si="5"/>
        <v>0.37823732634982349</v>
      </c>
      <c r="O41" s="1">
        <f t="shared" si="5"/>
        <v>0.42953394697895014</v>
      </c>
      <c r="P41" s="1">
        <f t="shared" si="5"/>
        <v>0.46349278287997575</v>
      </c>
      <c r="Q41" s="1">
        <f t="shared" si="5"/>
        <v>0.48646965710815515</v>
      </c>
      <c r="R41" s="1">
        <f t="shared" si="5"/>
        <v>0.50226709179688034</v>
      </c>
      <c r="S41" s="1">
        <f t="shared" si="5"/>
        <v>0.5132554615759034</v>
      </c>
      <c r="T41" s="272">
        <v>3</v>
      </c>
      <c r="U41" s="1">
        <f t="shared" ref="U41:AA41" si="6">U17-U29</f>
        <v>-0.18249019010036643</v>
      </c>
      <c r="V41" s="1">
        <f t="shared" si="6"/>
        <v>-0.11074987496418687</v>
      </c>
      <c r="W41" s="1">
        <f t="shared" si="6"/>
        <v>-6.130693357325423E-2</v>
      </c>
      <c r="X41" s="1">
        <f t="shared" si="6"/>
        <v>-2.691885331917121E-2</v>
      </c>
      <c r="Y41" s="1">
        <f t="shared" si="6"/>
        <v>-2.8206458139363177E-3</v>
      </c>
      <c r="Z41" s="1">
        <f t="shared" si="6"/>
        <v>1.416624734926103E-2</v>
      </c>
      <c r="AA41" s="1">
        <f t="shared" si="6"/>
        <v>2.6193666460495868E-2</v>
      </c>
    </row>
    <row r="42" spans="1:27" x14ac:dyDescent="0.2">
      <c r="A42" s="272">
        <v>4</v>
      </c>
      <c r="B42" s="1">
        <f t="shared" ref="B42:J42" si="7">B18-B30</f>
        <v>0.74667183613445132</v>
      </c>
      <c r="C42" s="1">
        <f t="shared" si="7"/>
        <v>0.87307572952522516</v>
      </c>
      <c r="D42" s="1">
        <f t="shared" si="7"/>
        <v>0.91935383975987739</v>
      </c>
      <c r="E42" s="1">
        <f t="shared" si="7"/>
        <v>0.94042846022944293</v>
      </c>
      <c r="F42" s="1">
        <f t="shared" si="7"/>
        <v>0.95153014094728505</v>
      </c>
      <c r="G42" s="1">
        <f t="shared" si="7"/>
        <v>0.95796796441162091</v>
      </c>
      <c r="H42" s="1">
        <f t="shared" si="7"/>
        <v>0.96194968835013461</v>
      </c>
      <c r="I42" s="1">
        <f t="shared" si="7"/>
        <v>0.96452299987346923</v>
      </c>
      <c r="J42" s="1">
        <f t="shared" si="7"/>
        <v>0.96623740283459492</v>
      </c>
      <c r="K42" s="272">
        <v>4</v>
      </c>
      <c r="L42" s="1">
        <f t="shared" ref="L42:S42" si="8">L18-L30</f>
        <v>0.23293308126582651</v>
      </c>
      <c r="M42" s="1">
        <f t="shared" si="8"/>
        <v>0.37808653411302123</v>
      </c>
      <c r="N42" s="1">
        <f t="shared" si="8"/>
        <v>0.46722400913822176</v>
      </c>
      <c r="O42" s="1">
        <f t="shared" si="8"/>
        <v>0.52378281855887199</v>
      </c>
      <c r="P42" s="1">
        <f t="shared" si="8"/>
        <v>0.56076059555574931</v>
      </c>
      <c r="Q42" s="1">
        <f t="shared" si="8"/>
        <v>0.58552514560886471</v>
      </c>
      <c r="R42" s="1">
        <f t="shared" si="8"/>
        <v>0.60241700864706127</v>
      </c>
      <c r="S42" s="1">
        <f t="shared" si="8"/>
        <v>0.61409664403705244</v>
      </c>
      <c r="T42" s="272">
        <v>4</v>
      </c>
      <c r="U42" s="1">
        <f t="shared" ref="U42:AA42" si="9">U18-U30</f>
        <v>-0.15933150301156573</v>
      </c>
      <c r="V42" s="1">
        <f t="shared" si="9"/>
        <v>-8.0892718831715837E-2</v>
      </c>
      <c r="W42" s="1">
        <f t="shared" si="9"/>
        <v>-2.6323657011389334E-2</v>
      </c>
      <c r="X42" s="1">
        <f t="shared" si="9"/>
        <v>1.1855341743548797E-2</v>
      </c>
      <c r="Y42" s="1">
        <f t="shared" si="9"/>
        <v>3.871156774741541E-2</v>
      </c>
      <c r="Z42" s="1">
        <f t="shared" si="9"/>
        <v>5.7689179966047277E-2</v>
      </c>
      <c r="AA42" s="1">
        <f t="shared" si="9"/>
        <v>7.1147969196691419E-2</v>
      </c>
    </row>
    <row r="43" spans="1:27" x14ac:dyDescent="0.2">
      <c r="A43" s="272">
        <v>5</v>
      </c>
      <c r="B43" s="1">
        <f t="shared" ref="B43:J43" si="10">B19-B31</f>
        <v>0.81329144720780766</v>
      </c>
      <c r="C43" s="1">
        <f t="shared" si="10"/>
        <v>0.92361385090535297</v>
      </c>
      <c r="D43" s="1">
        <f t="shared" si="10"/>
        <v>0.95760355683818343</v>
      </c>
      <c r="E43" s="1">
        <f t="shared" si="10"/>
        <v>0.97136860952932558</v>
      </c>
      <c r="F43" s="1">
        <f t="shared" si="10"/>
        <v>0.97807303791719757</v>
      </c>
      <c r="G43" s="1">
        <f t="shared" si="10"/>
        <v>0.98175965523160669</v>
      </c>
      <c r="H43" s="1">
        <f t="shared" si="10"/>
        <v>0.98395787808353219</v>
      </c>
      <c r="I43" s="1">
        <f t="shared" si="10"/>
        <v>0.98534281744092678</v>
      </c>
      <c r="J43" s="1">
        <f t="shared" si="10"/>
        <v>0.98624914485083315</v>
      </c>
      <c r="K43" s="272">
        <v>5</v>
      </c>
      <c r="L43" s="1">
        <f t="shared" ref="L43:S43" si="11">L19-L31</f>
        <v>0.26994240872772768</v>
      </c>
      <c r="M43" s="1">
        <f t="shared" si="11"/>
        <v>0.42849741492166565</v>
      </c>
      <c r="N43" s="1">
        <f t="shared" si="11"/>
        <v>0.52537980637355175</v>
      </c>
      <c r="O43" s="1">
        <f t="shared" si="11"/>
        <v>0.5861813333451269</v>
      </c>
      <c r="P43" s="1">
        <f t="shared" si="11"/>
        <v>0.6254818620840944</v>
      </c>
      <c r="Q43" s="1">
        <f t="shared" si="11"/>
        <v>0.65154444193295258</v>
      </c>
      <c r="R43" s="1">
        <f t="shared" si="11"/>
        <v>0.66918311046884016</v>
      </c>
      <c r="S43" s="1">
        <f t="shared" si="11"/>
        <v>0.68130639190241016</v>
      </c>
      <c r="T43" s="272">
        <v>5</v>
      </c>
      <c r="U43" s="1">
        <f t="shared" ref="U43:AA43" si="12">U19-U31</f>
        <v>-0.14967816842119031</v>
      </c>
      <c r="V43" s="1">
        <f t="shared" si="12"/>
        <v>-6.7343746105097801E-2</v>
      </c>
      <c r="W43" s="1">
        <f t="shared" si="12"/>
        <v>-9.5704711797064412E-3</v>
      </c>
      <c r="X43" s="1">
        <f t="shared" si="12"/>
        <v>3.1090419523758905E-2</v>
      </c>
      <c r="Y43" s="1">
        <f t="shared" si="12"/>
        <v>5.9808183915856516E-2</v>
      </c>
      <c r="Z43" s="1">
        <f t="shared" si="12"/>
        <v>8.0157242911769844E-2</v>
      </c>
      <c r="AA43" s="1">
        <f t="shared" si="12"/>
        <v>9.461601947897974E-2</v>
      </c>
    </row>
    <row r="44" spans="1:27" x14ac:dyDescent="0.2">
      <c r="A44" s="272">
        <v>6</v>
      </c>
      <c r="B44" s="1">
        <f t="shared" ref="B44:J44" si="13">B20-B32</f>
        <v>0.85892827702471075</v>
      </c>
      <c r="C44" s="1">
        <f t="shared" si="13"/>
        <v>0.95331903311483202</v>
      </c>
      <c r="D44" s="1">
        <f t="shared" si="13"/>
        <v>0.97748542785739079</v>
      </c>
      <c r="E44" s="1">
        <f t="shared" si="13"/>
        <v>0.98613604277235201</v>
      </c>
      <c r="F44" s="1">
        <f t="shared" si="13"/>
        <v>0.9900206916257811</v>
      </c>
      <c r="G44" s="1">
        <f t="shared" si="13"/>
        <v>0.99204329141803282</v>
      </c>
      <c r="H44" s="1">
        <f t="shared" si="13"/>
        <v>0.99320507069031005</v>
      </c>
      <c r="I44" s="1">
        <f t="shared" si="13"/>
        <v>0.99391828657354186</v>
      </c>
      <c r="J44" s="1">
        <f t="shared" si="13"/>
        <v>0.99437662533808335</v>
      </c>
      <c r="K44" s="272">
        <v>6</v>
      </c>
      <c r="L44" s="1">
        <f t="shared" ref="L44:S44" si="14">L20-L32</f>
        <v>0.29270941766581132</v>
      </c>
      <c r="M44" s="1">
        <f t="shared" si="14"/>
        <v>0.46236931779436985</v>
      </c>
      <c r="N44" s="1">
        <f t="shared" si="14"/>
        <v>0.56594380484866935</v>
      </c>
      <c r="O44" s="1">
        <f t="shared" si="14"/>
        <v>0.63038302794130252</v>
      </c>
      <c r="P44" s="1">
        <f t="shared" si="14"/>
        <v>0.67160537007501686</v>
      </c>
      <c r="Q44" s="1">
        <f t="shared" si="14"/>
        <v>0.69868591952081205</v>
      </c>
      <c r="R44" s="1">
        <f t="shared" si="14"/>
        <v>0.7168727465645014</v>
      </c>
      <c r="S44" s="1">
        <f t="shared" si="14"/>
        <v>0.72929818241792388</v>
      </c>
      <c r="T44" s="272">
        <v>6</v>
      </c>
      <c r="U44" s="1">
        <f t="shared" ref="U44:AA44" si="15">U20-U32</f>
        <v>-0.14558854732945747</v>
      </c>
      <c r="V44" s="1">
        <f t="shared" si="15"/>
        <v>-6.106266065686361E-2</v>
      </c>
      <c r="W44" s="1">
        <f t="shared" si="15"/>
        <v>-1.3416686687729995E-3</v>
      </c>
      <c r="X44" s="1">
        <f t="shared" si="15"/>
        <v>4.0906506487252137E-2</v>
      </c>
      <c r="Y44" s="1">
        <f t="shared" si="15"/>
        <v>7.0856005002224443E-2</v>
      </c>
      <c r="Z44" s="1">
        <f t="shared" si="15"/>
        <v>9.2133769622284145E-2</v>
      </c>
      <c r="AA44" s="1">
        <f t="shared" si="15"/>
        <v>0.10728060492158725</v>
      </c>
    </row>
    <row r="45" spans="1:27" x14ac:dyDescent="0.2">
      <c r="A45" s="272">
        <v>7</v>
      </c>
      <c r="B45" s="1">
        <f t="shared" ref="B45:J45" si="16">B21-B33</f>
        <v>0.89154023043208019</v>
      </c>
      <c r="C45" s="1">
        <f t="shared" si="16"/>
        <v>0.9712111031034274</v>
      </c>
      <c r="D45" s="1">
        <f t="shared" si="16"/>
        <v>0.98798021390191526</v>
      </c>
      <c r="E45" s="1">
        <f t="shared" si="16"/>
        <v>0.99326267463069684</v>
      </c>
      <c r="F45" s="1">
        <f t="shared" si="16"/>
        <v>0.99544587673557872</v>
      </c>
      <c r="G45" s="1">
        <f t="shared" si="16"/>
        <v>0.99652136349062881</v>
      </c>
      <c r="H45" s="1">
        <f t="shared" si="16"/>
        <v>0.99711623787999848</v>
      </c>
      <c r="I45" s="1">
        <f t="shared" si="16"/>
        <v>0.99747201347990611</v>
      </c>
      <c r="J45" s="1">
        <f t="shared" si="16"/>
        <v>0.99769650821809508</v>
      </c>
      <c r="K45" s="272">
        <v>7</v>
      </c>
      <c r="L45" s="1">
        <f t="shared" ref="L45:S45" si="17">L21-L33</f>
        <v>0.30712505594124656</v>
      </c>
      <c r="M45" s="1">
        <f t="shared" si="17"/>
        <v>0.4860452717313154</v>
      </c>
      <c r="N45" s="1">
        <f t="shared" si="17"/>
        <v>0.59553877261791111</v>
      </c>
      <c r="O45" s="1">
        <f t="shared" si="17"/>
        <v>0.66321516776752598</v>
      </c>
      <c r="P45" s="1">
        <f t="shared" si="17"/>
        <v>0.70610555503721706</v>
      </c>
      <c r="Q45" s="1">
        <f t="shared" si="17"/>
        <v>0.73402876594356747</v>
      </c>
      <c r="R45" s="1">
        <f t="shared" si="17"/>
        <v>0.75263959158588634</v>
      </c>
      <c r="S45" s="1">
        <f t="shared" si="17"/>
        <v>0.76527875504351939</v>
      </c>
      <c r="T45" s="272">
        <v>7</v>
      </c>
      <c r="U45" s="1">
        <f t="shared" ref="U45:AA45" si="18">U21-U33</f>
        <v>-0.14384409819795463</v>
      </c>
      <c r="V45" s="1">
        <f t="shared" si="18"/>
        <v>-5.812205997754144E-2</v>
      </c>
      <c r="W45" s="1">
        <f t="shared" si="18"/>
        <v>2.7504210418695108E-3</v>
      </c>
      <c r="X45" s="1">
        <f t="shared" si="18"/>
        <v>4.5988251889570286E-2</v>
      </c>
      <c r="Y45" s="1">
        <f t="shared" si="18"/>
        <v>7.6733896702680437E-2</v>
      </c>
      <c r="Z45" s="1">
        <f t="shared" si="18"/>
        <v>9.8626979201158038E-2</v>
      </c>
      <c r="AA45" s="1">
        <f t="shared" si="18"/>
        <v>0.11423758807936368</v>
      </c>
    </row>
    <row r="46" spans="1:27" x14ac:dyDescent="0.2">
      <c r="A46" s="272">
        <v>8</v>
      </c>
      <c r="B46" s="1">
        <f t="shared" ref="B46:J46" si="19">B22-B34</f>
        <v>0.91555453671228548</v>
      </c>
      <c r="C46" s="1">
        <f t="shared" si="19"/>
        <v>0.98214692977657303</v>
      </c>
      <c r="D46" s="1">
        <f t="shared" si="19"/>
        <v>0.99356500632867029</v>
      </c>
      <c r="E46" s="1">
        <f t="shared" si="19"/>
        <v>0.99672025165532652</v>
      </c>
      <c r="F46" s="1">
        <f t="shared" si="19"/>
        <v>0.99791911983856119</v>
      </c>
      <c r="G46" s="1">
        <f t="shared" si="19"/>
        <v>0.99847766586091768</v>
      </c>
      <c r="H46" s="1">
        <f t="shared" si="19"/>
        <v>0.99877511726236601</v>
      </c>
      <c r="I46" s="1">
        <f t="shared" si="19"/>
        <v>0.99894841486292152</v>
      </c>
      <c r="J46" s="1">
        <f t="shared" si="19"/>
        <v>0.99905578321312893</v>
      </c>
      <c r="K46" s="272">
        <v>8</v>
      </c>
      <c r="L46" s="1">
        <f t="shared" ref="L46:S46" si="20">L22-L34</f>
        <v>0.31642018436098718</v>
      </c>
      <c r="M46" s="1">
        <f t="shared" si="20"/>
        <v>0.5030548339256099</v>
      </c>
      <c r="N46" s="1">
        <f t="shared" si="20"/>
        <v>0.61784654152293639</v>
      </c>
      <c r="O46" s="1">
        <f t="shared" si="20"/>
        <v>0.68847110236741393</v>
      </c>
      <c r="P46" s="1">
        <f t="shared" si="20"/>
        <v>0.7328571400362085</v>
      </c>
      <c r="Q46" s="1">
        <f t="shared" si="20"/>
        <v>0.76150586394042519</v>
      </c>
      <c r="R46" s="1">
        <f t="shared" si="20"/>
        <v>0.78045790922908442</v>
      </c>
      <c r="S46" s="1">
        <f t="shared" si="20"/>
        <v>0.79325185466646375</v>
      </c>
      <c r="T46" s="272">
        <v>8</v>
      </c>
      <c r="U46" s="1">
        <f t="shared" ref="U46:AA46" si="21">U22-U34</f>
        <v>-0.14309782519365788</v>
      </c>
      <c r="V46" s="1">
        <f t="shared" si="21"/>
        <v>-5.6739026601595022E-2</v>
      </c>
      <c r="W46" s="1">
        <f t="shared" si="21"/>
        <v>4.79788107928103E-3</v>
      </c>
      <c r="X46" s="1">
        <f t="shared" si="21"/>
        <v>4.8638591465562986E-2</v>
      </c>
      <c r="Y46" s="1">
        <f t="shared" si="21"/>
        <v>7.9887550281691366E-2</v>
      </c>
      <c r="Z46" s="1">
        <f t="shared" si="21"/>
        <v>0.10217972829157329</v>
      </c>
      <c r="AA46" s="1">
        <f t="shared" si="21"/>
        <v>0.11809656825225617</v>
      </c>
    </row>
    <row r="47" spans="1:27" x14ac:dyDescent="0.2">
      <c r="A47" s="272">
        <v>9</v>
      </c>
      <c r="B47" s="1">
        <f t="shared" ref="B47:J47" si="22">B23-B35</f>
        <v>0.93363132904892476</v>
      </c>
      <c r="C47" s="1">
        <f t="shared" si="22"/>
        <v>0.98889097522931713</v>
      </c>
      <c r="D47" s="1">
        <f t="shared" si="22"/>
        <v>0.99654976047452548</v>
      </c>
      <c r="E47" s="1">
        <f t="shared" si="22"/>
        <v>0.99840206478194393</v>
      </c>
      <c r="F47" s="1">
        <f t="shared" si="22"/>
        <v>0.99904866205067366</v>
      </c>
      <c r="G47" s="1">
        <f t="shared" si="22"/>
        <v>0.99933350504303153</v>
      </c>
      <c r="H47" s="1">
        <f t="shared" si="22"/>
        <v>0.99947954566895936</v>
      </c>
      <c r="I47" s="1">
        <f t="shared" si="22"/>
        <v>0.99956243003317879</v>
      </c>
      <c r="J47" s="1">
        <f t="shared" si="22"/>
        <v>0.99961285132829714</v>
      </c>
      <c r="K47" s="272">
        <v>9</v>
      </c>
      <c r="L47" s="1">
        <f t="shared" ref="L47:S47" si="23">L23-L35</f>
        <v>0.32248405905853061</v>
      </c>
      <c r="M47" s="1">
        <f t="shared" si="23"/>
        <v>0.51551740571698379</v>
      </c>
      <c r="N47" s="1">
        <f t="shared" si="23"/>
        <v>0.63507813943814373</v>
      </c>
      <c r="O47" s="1">
        <f t="shared" si="23"/>
        <v>0.7084272055893176</v>
      </c>
      <c r="P47" s="1">
        <f t="shared" si="23"/>
        <v>0.7541849915055262</v>
      </c>
      <c r="Q47" s="1">
        <f t="shared" si="23"/>
        <v>0.78347694383346023</v>
      </c>
      <c r="R47" s="1">
        <f t="shared" si="23"/>
        <v>0.80271225771230836</v>
      </c>
      <c r="S47" s="1">
        <f t="shared" si="23"/>
        <v>0.81561972888656153</v>
      </c>
      <c r="T47" s="272">
        <v>9</v>
      </c>
      <c r="U47" s="1">
        <f t="shared" ref="U47:AA47" si="24">U23-U35</f>
        <v>-0.14277817312491009</v>
      </c>
      <c r="V47" s="1">
        <f t="shared" si="24"/>
        <v>-5.6087148274541754E-2</v>
      </c>
      <c r="W47" s="1">
        <f t="shared" si="24"/>
        <v>5.8254607256805202E-3</v>
      </c>
      <c r="X47" s="1">
        <f t="shared" si="24"/>
        <v>5.0026188824961126E-2</v>
      </c>
      <c r="Y47" s="1">
        <f t="shared" si="24"/>
        <v>8.1587200462392095E-2</v>
      </c>
      <c r="Z47" s="1">
        <f t="shared" si="24"/>
        <v>0.10413335202189899</v>
      </c>
      <c r="AA47" s="1">
        <f t="shared" si="24"/>
        <v>0.12024865994215517</v>
      </c>
    </row>
    <row r="48" spans="1:27" x14ac:dyDescent="0.2">
      <c r="A48" s="272">
        <v>10</v>
      </c>
      <c r="B48" s="1">
        <f t="shared" ref="B48:J48" si="25">B24-B36</f>
        <v>0.94746533337197159</v>
      </c>
      <c r="C48" s="1">
        <f t="shared" si="25"/>
        <v>0.99307290466033071</v>
      </c>
      <c r="D48" s="1">
        <f t="shared" si="25"/>
        <v>0.998148609569951</v>
      </c>
      <c r="E48" s="1">
        <f t="shared" si="25"/>
        <v>0.99922114648772176</v>
      </c>
      <c r="F48" s="1">
        <f t="shared" si="25"/>
        <v>0.99956495445752502</v>
      </c>
      <c r="G48" s="1">
        <f t="shared" si="25"/>
        <v>0.99970814635582217</v>
      </c>
      <c r="H48" s="1">
        <f t="shared" si="25"/>
        <v>0.99977882515097305</v>
      </c>
      <c r="I48" s="1">
        <f t="shared" si="25"/>
        <v>0.99981790163086648</v>
      </c>
      <c r="J48" s="1">
        <f t="shared" si="25"/>
        <v>0.99984124279982733</v>
      </c>
      <c r="K48" s="272">
        <v>10</v>
      </c>
      <c r="L48" s="1">
        <f t="shared" ref="L48:S48" si="26">L24-L36</f>
        <v>0.32647015726176731</v>
      </c>
      <c r="M48" s="1">
        <f t="shared" si="26"/>
        <v>0.52478047061775746</v>
      </c>
      <c r="N48" s="1">
        <f t="shared" si="26"/>
        <v>0.64864202159259776</v>
      </c>
      <c r="O48" s="1">
        <f t="shared" si="26"/>
        <v>0.72453239226090949</v>
      </c>
      <c r="P48" s="1">
        <f t="shared" si="26"/>
        <v>0.7715685991147837</v>
      </c>
      <c r="Q48" s="1">
        <f t="shared" si="26"/>
        <v>0.80144365280692342</v>
      </c>
      <c r="R48" s="1">
        <f t="shared" si="26"/>
        <v>0.82092008317493026</v>
      </c>
      <c r="S48" s="1">
        <f t="shared" si="26"/>
        <v>0.83391108132747005</v>
      </c>
      <c r="T48" s="272">
        <v>10</v>
      </c>
      <c r="U48" s="1">
        <f t="shared" ref="U48:AA48" si="27">U24-U36</f>
        <v>-0.14264118318330898</v>
      </c>
      <c r="V48" s="1">
        <f t="shared" si="27"/>
        <v>-5.5779579709749783E-2</v>
      </c>
      <c r="W48" s="1">
        <f t="shared" si="27"/>
        <v>6.3419751214394693E-3</v>
      </c>
      <c r="X48" s="1">
        <f t="shared" si="27"/>
        <v>5.0754137366238461E-2</v>
      </c>
      <c r="Y48" s="1">
        <f t="shared" si="27"/>
        <v>8.2505441414793546E-2</v>
      </c>
      <c r="Z48" s="1">
        <f t="shared" si="27"/>
        <v>0.10521058570321357</v>
      </c>
      <c r="AA48" s="1">
        <f t="shared" si="27"/>
        <v>0.12145244942068623</v>
      </c>
    </row>
    <row r="49" spans="1:27" x14ac:dyDescent="0.2">
      <c r="A49" s="382"/>
      <c r="B49" s="402" t="s">
        <v>270</v>
      </c>
      <c r="C49" s="402"/>
      <c r="D49" s="402"/>
      <c r="E49" s="402"/>
      <c r="F49" s="402"/>
      <c r="G49" s="402"/>
      <c r="H49" s="402"/>
      <c r="I49" s="402"/>
      <c r="J49" s="402"/>
      <c r="K49" s="382"/>
      <c r="L49" s="402" t="s">
        <v>270</v>
      </c>
      <c r="M49" s="402"/>
      <c r="N49" s="402"/>
      <c r="O49" s="402"/>
      <c r="P49" s="402"/>
      <c r="Q49" s="402"/>
      <c r="R49" s="402"/>
      <c r="S49" s="402"/>
      <c r="T49" s="382"/>
      <c r="U49" s="402" t="s">
        <v>270</v>
      </c>
      <c r="V49" s="402"/>
      <c r="W49" s="402"/>
      <c r="X49" s="402"/>
      <c r="Y49" s="402"/>
      <c r="Z49" s="402"/>
      <c r="AA49" s="402"/>
    </row>
    <row r="50" spans="1:27" x14ac:dyDescent="0.2">
      <c r="A50" s="382" t="s">
        <v>55</v>
      </c>
      <c r="B50" s="381" t="s">
        <v>137</v>
      </c>
      <c r="C50" s="381" t="s">
        <v>138</v>
      </c>
      <c r="D50" s="381" t="s">
        <v>139</v>
      </c>
      <c r="E50" s="381" t="s">
        <v>140</v>
      </c>
      <c r="F50" s="381" t="s">
        <v>141</v>
      </c>
      <c r="G50" s="381" t="s">
        <v>142</v>
      </c>
      <c r="H50" s="381" t="s">
        <v>143</v>
      </c>
      <c r="I50" s="381" t="s">
        <v>144</v>
      </c>
      <c r="J50" s="381" t="s">
        <v>145</v>
      </c>
      <c r="K50" s="382" t="s">
        <v>55</v>
      </c>
      <c r="L50" s="381" t="s">
        <v>153</v>
      </c>
      <c r="M50" s="381" t="s">
        <v>154</v>
      </c>
      <c r="N50" s="381" t="s">
        <v>155</v>
      </c>
      <c r="O50" s="381" t="s">
        <v>156</v>
      </c>
      <c r="P50" s="381" t="s">
        <v>157</v>
      </c>
      <c r="Q50" s="381" t="s">
        <v>158</v>
      </c>
      <c r="R50" s="381" t="s">
        <v>159</v>
      </c>
      <c r="S50" s="381" t="s">
        <v>160</v>
      </c>
      <c r="T50" s="382" t="s">
        <v>55</v>
      </c>
      <c r="U50" s="381" t="s">
        <v>163</v>
      </c>
      <c r="V50" s="381" t="s">
        <v>164</v>
      </c>
      <c r="W50" s="381" t="s">
        <v>165</v>
      </c>
      <c r="X50" s="381" t="s">
        <v>166</v>
      </c>
      <c r="Y50" s="381" t="s">
        <v>167</v>
      </c>
      <c r="Z50" s="381" t="s">
        <v>168</v>
      </c>
      <c r="AA50" s="381" t="s">
        <v>169</v>
      </c>
    </row>
    <row r="51" spans="1:27" x14ac:dyDescent="0.2">
      <c r="A51" s="382">
        <v>1</v>
      </c>
      <c r="B51" s="1">
        <f>'1x2'!D21</f>
        <v>2</v>
      </c>
      <c r="C51" s="1">
        <f>'1x3'!D21</f>
        <v>3</v>
      </c>
      <c r="D51" s="1">
        <f>'1x4'!D21</f>
        <v>4</v>
      </c>
      <c r="E51" s="1">
        <f>'1x5'!D21</f>
        <v>5</v>
      </c>
      <c r="F51" s="1">
        <f>'1x6'!D21</f>
        <v>6</v>
      </c>
      <c r="G51" s="1">
        <f>'1x7'!D21</f>
        <v>7</v>
      </c>
      <c r="H51" s="1">
        <f>'1x8'!D21</f>
        <v>8</v>
      </c>
      <c r="I51" s="1">
        <f>'1x9'!D21</f>
        <v>9</v>
      </c>
      <c r="J51" s="1">
        <f>'1x10'!D21</f>
        <v>10</v>
      </c>
      <c r="K51" s="382">
        <v>1</v>
      </c>
      <c r="L51" s="1">
        <f>'2x3'!D21</f>
        <v>3</v>
      </c>
      <c r="M51" s="1">
        <f>'2x4'!D21</f>
        <v>4</v>
      </c>
      <c r="N51" s="1">
        <f>'2x5'!D21</f>
        <v>5</v>
      </c>
      <c r="O51" s="1">
        <f>'2x6'!D21</f>
        <v>6</v>
      </c>
      <c r="P51" s="1">
        <f>'2x7'!D21</f>
        <v>7</v>
      </c>
      <c r="Q51" s="1">
        <f>'2x8'!D21</f>
        <v>8</v>
      </c>
      <c r="R51" s="1">
        <f>'2x9'!D21</f>
        <v>9</v>
      </c>
      <c r="S51" s="1">
        <f>'2x10'!D21</f>
        <v>10</v>
      </c>
      <c r="T51" s="382">
        <v>1</v>
      </c>
      <c r="U51" s="1">
        <f>'3x4'!D21</f>
        <v>4</v>
      </c>
      <c r="V51" s="1">
        <f>'3x5'!D21</f>
        <v>5</v>
      </c>
      <c r="W51" s="1">
        <f>'3x6'!D21</f>
        <v>6</v>
      </c>
      <c r="X51" s="1">
        <f>'3x7'!D21</f>
        <v>7</v>
      </c>
      <c r="Y51" s="1">
        <f>'3x8'!D21</f>
        <v>8</v>
      </c>
      <c r="Z51" s="1">
        <f>'3x9'!D21</f>
        <v>9</v>
      </c>
      <c r="AA51" s="1">
        <f>'3x10'!D21</f>
        <v>10</v>
      </c>
    </row>
    <row r="52" spans="1:27" x14ac:dyDescent="0.2">
      <c r="A52" s="382">
        <v>2</v>
      </c>
      <c r="B52" s="1">
        <f>'1x2'!D22</f>
        <v>6</v>
      </c>
      <c r="C52" s="1">
        <f>'1x3'!D22</f>
        <v>12</v>
      </c>
      <c r="D52" s="1">
        <f>'1x4'!D22</f>
        <v>20</v>
      </c>
      <c r="E52" s="1">
        <f>'1x5'!D22</f>
        <v>30</v>
      </c>
      <c r="F52" s="1">
        <f>'1x6'!D22</f>
        <v>42</v>
      </c>
      <c r="G52" s="1">
        <f>'1x7'!D22</f>
        <v>56</v>
      </c>
      <c r="H52" s="1">
        <f>'1x8'!D22</f>
        <v>72</v>
      </c>
      <c r="I52" s="1">
        <f>'1x9'!D22</f>
        <v>90</v>
      </c>
      <c r="J52" s="1">
        <f>'1x10'!D22</f>
        <v>110</v>
      </c>
      <c r="K52" s="382">
        <v>2</v>
      </c>
      <c r="L52" s="1">
        <f>'2x3'!D22</f>
        <v>12</v>
      </c>
      <c r="M52" s="1">
        <f>'2x4'!D22</f>
        <v>20</v>
      </c>
      <c r="N52" s="1">
        <f>'2x5'!D22</f>
        <v>30</v>
      </c>
      <c r="O52" s="1">
        <f>'2x6'!D22</f>
        <v>42</v>
      </c>
      <c r="P52" s="1">
        <f>'2x7'!D22</f>
        <v>56</v>
      </c>
      <c r="Q52" s="1">
        <f>'2x8'!D22</f>
        <v>72</v>
      </c>
      <c r="R52" s="1">
        <f>'2x9'!D22</f>
        <v>90</v>
      </c>
      <c r="S52" s="1">
        <f>'2x10'!D22</f>
        <v>110</v>
      </c>
      <c r="T52" s="382">
        <v>2</v>
      </c>
      <c r="U52" s="1">
        <f>'3x4'!D22</f>
        <v>20</v>
      </c>
      <c r="V52" s="1">
        <f>'3x5'!D22</f>
        <v>30</v>
      </c>
      <c r="W52" s="1">
        <f>'3x6'!D22</f>
        <v>42</v>
      </c>
      <c r="X52" s="1">
        <f>'3x7'!D22</f>
        <v>56</v>
      </c>
      <c r="Y52" s="1">
        <f>'3x8'!D22</f>
        <v>72</v>
      </c>
      <c r="Z52" s="1">
        <f>'3x9'!D22</f>
        <v>90</v>
      </c>
      <c r="AA52" s="1">
        <f>'3x10'!D22</f>
        <v>110</v>
      </c>
    </row>
    <row r="53" spans="1:27" x14ac:dyDescent="0.2">
      <c r="A53" s="382">
        <v>3</v>
      </c>
      <c r="B53" s="1">
        <f>'1x2'!D23</f>
        <v>14</v>
      </c>
      <c r="C53" s="1">
        <f>'1x3'!D23</f>
        <v>39</v>
      </c>
      <c r="D53" s="1">
        <f>'1x4'!D23</f>
        <v>84</v>
      </c>
      <c r="E53" s="1">
        <f>'1x5'!D23</f>
        <v>155</v>
      </c>
      <c r="F53" s="1">
        <f>'1x6'!D23</f>
        <v>258</v>
      </c>
      <c r="G53" s="1">
        <f>'1x7'!D23</f>
        <v>399</v>
      </c>
      <c r="H53" s="1">
        <f>'1x8'!D23</f>
        <v>584</v>
      </c>
      <c r="I53" s="1">
        <f>'1x9'!D23</f>
        <v>819</v>
      </c>
      <c r="J53" s="1">
        <f>'1x10'!D23</f>
        <v>1110</v>
      </c>
      <c r="K53" s="382">
        <v>3</v>
      </c>
      <c r="L53" s="1">
        <f>'2x3'!D23</f>
        <v>39</v>
      </c>
      <c r="M53" s="1">
        <f>'2x4'!D23</f>
        <v>84</v>
      </c>
      <c r="N53" s="1">
        <f>'2x5'!D23</f>
        <v>155</v>
      </c>
      <c r="O53" s="1">
        <f>'2x6'!D23</f>
        <v>258</v>
      </c>
      <c r="P53" s="1">
        <f>'2x7'!D23</f>
        <v>399</v>
      </c>
      <c r="Q53" s="1">
        <f>'2x8'!D23</f>
        <v>584</v>
      </c>
      <c r="R53" s="1">
        <f>'2x9'!D23</f>
        <v>819</v>
      </c>
      <c r="S53" s="1">
        <f>'2x10'!D23</f>
        <v>1110</v>
      </c>
      <c r="T53" s="382">
        <v>3</v>
      </c>
      <c r="U53" s="1">
        <f>'3x4'!D23</f>
        <v>84</v>
      </c>
      <c r="V53" s="1">
        <f>'3x5'!D23</f>
        <v>155</v>
      </c>
      <c r="W53" s="1">
        <f>'3x6'!D23</f>
        <v>258</v>
      </c>
      <c r="X53" s="1">
        <f>'3x7'!D23</f>
        <v>399</v>
      </c>
      <c r="Y53" s="1">
        <f>'3x8'!D23</f>
        <v>584</v>
      </c>
      <c r="Z53" s="1">
        <f>'3x9'!D23</f>
        <v>819</v>
      </c>
      <c r="AA53" s="1">
        <f>'3x10'!D23</f>
        <v>1110</v>
      </c>
    </row>
    <row r="54" spans="1:27" x14ac:dyDescent="0.2">
      <c r="A54" s="382">
        <v>4</v>
      </c>
      <c r="B54" s="1">
        <f>'1x2'!D24</f>
        <v>30</v>
      </c>
      <c r="C54" s="1">
        <f>'1x3'!D24</f>
        <v>120</v>
      </c>
      <c r="D54" s="1">
        <f>'1x4'!D24</f>
        <v>340</v>
      </c>
      <c r="E54" s="1">
        <f>'1x5'!D24</f>
        <v>780</v>
      </c>
      <c r="F54" s="1">
        <f>'1x6'!D24</f>
        <v>1554</v>
      </c>
      <c r="G54" s="1">
        <f>'1x7'!D24</f>
        <v>2800</v>
      </c>
      <c r="H54" s="1">
        <f>'1x8'!D24</f>
        <v>4680</v>
      </c>
      <c r="I54" s="1">
        <f>'1x9'!D24</f>
        <v>7380</v>
      </c>
      <c r="J54" s="1">
        <f>'1x10'!D24</f>
        <v>11110</v>
      </c>
      <c r="K54" s="382">
        <v>4</v>
      </c>
      <c r="L54" s="1">
        <f>'2x3'!D24</f>
        <v>120</v>
      </c>
      <c r="M54" s="1">
        <f>'2x4'!D24</f>
        <v>340</v>
      </c>
      <c r="N54" s="1">
        <f>'2x5'!D24</f>
        <v>780</v>
      </c>
      <c r="O54" s="1">
        <f>'2x6'!D24</f>
        <v>1554</v>
      </c>
      <c r="P54" s="1">
        <f>'2x7'!D24</f>
        <v>2800</v>
      </c>
      <c r="Q54" s="1">
        <f>'2x8'!D24</f>
        <v>4680</v>
      </c>
      <c r="R54" s="1">
        <f>'2x9'!D24</f>
        <v>7380</v>
      </c>
      <c r="S54" s="1">
        <f>'2x10'!D24</f>
        <v>11110</v>
      </c>
      <c r="T54" s="382">
        <v>4</v>
      </c>
      <c r="U54" s="1">
        <f>'3x4'!D24</f>
        <v>340</v>
      </c>
      <c r="V54" s="1">
        <f>'3x5'!D24</f>
        <v>780</v>
      </c>
      <c r="W54" s="1">
        <f>'3x6'!D24</f>
        <v>1554</v>
      </c>
      <c r="X54" s="1">
        <f>'3x7'!D24</f>
        <v>2800</v>
      </c>
      <c r="Y54" s="1">
        <f>'3x8'!D24</f>
        <v>4680</v>
      </c>
      <c r="Z54" s="1">
        <f>'3x9'!D24</f>
        <v>7380</v>
      </c>
      <c r="AA54" s="1">
        <f>'3x10'!D24</f>
        <v>11110</v>
      </c>
    </row>
    <row r="55" spans="1:27" x14ac:dyDescent="0.2">
      <c r="A55" s="382">
        <v>5</v>
      </c>
      <c r="B55" s="1">
        <f>'1x2'!D25</f>
        <v>62</v>
      </c>
      <c r="C55" s="1">
        <f>'1x3'!D25</f>
        <v>363</v>
      </c>
      <c r="D55" s="1">
        <f>'1x4'!D25</f>
        <v>1364</v>
      </c>
      <c r="E55" s="1">
        <f>'1x5'!D25</f>
        <v>3905</v>
      </c>
      <c r="F55" s="1">
        <f>'1x6'!D25</f>
        <v>9330</v>
      </c>
      <c r="G55" s="1">
        <f>'1x7'!D25</f>
        <v>19607</v>
      </c>
      <c r="H55" s="1">
        <f>'1x8'!D25</f>
        <v>37448</v>
      </c>
      <c r="I55" s="1">
        <f>'1x9'!D25</f>
        <v>66429</v>
      </c>
      <c r="J55" s="1">
        <f>'1x10'!D25</f>
        <v>111110</v>
      </c>
      <c r="K55" s="382">
        <v>5</v>
      </c>
      <c r="L55" s="1">
        <f>'2x3'!D25</f>
        <v>363</v>
      </c>
      <c r="M55" s="1">
        <f>'2x4'!D25</f>
        <v>1364</v>
      </c>
      <c r="N55" s="1">
        <f>'2x5'!D25</f>
        <v>3905</v>
      </c>
      <c r="O55" s="1">
        <f>'2x6'!D25</f>
        <v>9330</v>
      </c>
      <c r="P55" s="1">
        <f>'2x7'!D25</f>
        <v>19607</v>
      </c>
      <c r="Q55" s="1">
        <f>'2x8'!D25</f>
        <v>37448</v>
      </c>
      <c r="R55" s="1">
        <f>'2x9'!D25</f>
        <v>66429</v>
      </c>
      <c r="S55" s="1">
        <f>'2x10'!D25</f>
        <v>111110</v>
      </c>
      <c r="T55" s="382">
        <v>5</v>
      </c>
      <c r="U55" s="1">
        <f>'3x4'!D25</f>
        <v>1364</v>
      </c>
      <c r="V55" s="1">
        <f>'3x5'!D25</f>
        <v>3905</v>
      </c>
      <c r="W55" s="1">
        <f>'3x6'!D25</f>
        <v>9330</v>
      </c>
      <c r="X55" s="1">
        <f>'3x7'!D25</f>
        <v>19607</v>
      </c>
      <c r="Y55" s="1">
        <f>'3x8'!D25</f>
        <v>37448</v>
      </c>
      <c r="Z55" s="1">
        <f>'3x9'!D25</f>
        <v>66429</v>
      </c>
      <c r="AA55" s="1">
        <f>'3x10'!D25</f>
        <v>111110</v>
      </c>
    </row>
    <row r="56" spans="1:27" x14ac:dyDescent="0.2">
      <c r="A56" s="382">
        <v>6</v>
      </c>
      <c r="B56" s="1">
        <f>'1x2'!D26</f>
        <v>126</v>
      </c>
      <c r="C56" s="1">
        <f>'1x3'!D26</f>
        <v>1092</v>
      </c>
      <c r="D56" s="1">
        <f>'1x4'!D26</f>
        <v>5460</v>
      </c>
      <c r="E56" s="1">
        <f>'1x5'!D26</f>
        <v>19530</v>
      </c>
      <c r="F56" s="1">
        <f>'1x6'!D26</f>
        <v>55986</v>
      </c>
      <c r="G56" s="1">
        <f>'1x7'!D26</f>
        <v>137256</v>
      </c>
      <c r="H56" s="1">
        <f>'1x8'!D26</f>
        <v>299592</v>
      </c>
      <c r="I56" s="1">
        <f>'1x9'!D26</f>
        <v>597870</v>
      </c>
      <c r="J56" s="1">
        <f>'1x10'!D26</f>
        <v>1111110</v>
      </c>
      <c r="K56" s="382">
        <v>6</v>
      </c>
      <c r="L56" s="1">
        <f>'2x3'!D26</f>
        <v>1092</v>
      </c>
      <c r="M56" s="1">
        <f>'2x4'!D26</f>
        <v>5460</v>
      </c>
      <c r="N56" s="1">
        <f>'2x5'!D26</f>
        <v>19530</v>
      </c>
      <c r="O56" s="1">
        <f>'2x6'!D26</f>
        <v>55986</v>
      </c>
      <c r="P56" s="1">
        <f>'2x7'!D26</f>
        <v>137256</v>
      </c>
      <c r="Q56" s="1">
        <f>'2x8'!D26</f>
        <v>299592</v>
      </c>
      <c r="R56" s="1">
        <f>'2x9'!D26</f>
        <v>597870</v>
      </c>
      <c r="S56" s="1">
        <f>'2x10'!D26</f>
        <v>1111110</v>
      </c>
      <c r="T56" s="382">
        <v>6</v>
      </c>
      <c r="U56" s="1">
        <f>'3x4'!D26</f>
        <v>5460</v>
      </c>
      <c r="V56" s="1">
        <f>'3x5'!D26</f>
        <v>19530</v>
      </c>
      <c r="W56" s="1">
        <f>'3x6'!D26</f>
        <v>55986</v>
      </c>
      <c r="X56" s="1">
        <f>'3x7'!D26</f>
        <v>137256</v>
      </c>
      <c r="Y56" s="1">
        <f>'3x8'!D26</f>
        <v>299592</v>
      </c>
      <c r="Z56" s="1">
        <f>'3x9'!D26</f>
        <v>597870</v>
      </c>
      <c r="AA56" s="1">
        <f>'3x10'!D26</f>
        <v>1111110</v>
      </c>
    </row>
    <row r="57" spans="1:27" x14ac:dyDescent="0.2">
      <c r="A57" s="382">
        <v>7</v>
      </c>
      <c r="B57" s="1">
        <f>'1x2'!D27</f>
        <v>254</v>
      </c>
      <c r="C57" s="1">
        <f>'1x3'!D27</f>
        <v>3279</v>
      </c>
      <c r="D57" s="1">
        <f>'1x4'!D27</f>
        <v>21844</v>
      </c>
      <c r="E57" s="1">
        <f>'1x5'!D27</f>
        <v>97655</v>
      </c>
      <c r="F57" s="1">
        <f>'1x6'!D27</f>
        <v>335922</v>
      </c>
      <c r="G57" s="1">
        <f>'1x7'!D27</f>
        <v>960799</v>
      </c>
      <c r="H57" s="1">
        <f>'1x8'!D27</f>
        <v>2396744</v>
      </c>
      <c r="I57" s="1">
        <f>'1x9'!D27</f>
        <v>5380839</v>
      </c>
      <c r="J57" s="1">
        <f>'1x10'!D27</f>
        <v>11111110</v>
      </c>
      <c r="K57" s="382">
        <v>7</v>
      </c>
      <c r="L57" s="1">
        <f>'2x3'!D27</f>
        <v>3279</v>
      </c>
      <c r="M57" s="1">
        <f>'2x4'!D27</f>
        <v>21844</v>
      </c>
      <c r="N57" s="1">
        <f>'2x5'!D27</f>
        <v>97655</v>
      </c>
      <c r="O57" s="1">
        <f>'2x6'!D27</f>
        <v>335922</v>
      </c>
      <c r="P57" s="1">
        <f>'2x7'!D27</f>
        <v>960799</v>
      </c>
      <c r="Q57" s="1">
        <f>'2x8'!D27</f>
        <v>2396744</v>
      </c>
      <c r="R57" s="1">
        <f>'2x9'!D27</f>
        <v>5380839</v>
      </c>
      <c r="S57" s="1">
        <f>'2x10'!D27</f>
        <v>11111110</v>
      </c>
      <c r="T57" s="382">
        <v>7</v>
      </c>
      <c r="U57" s="1">
        <f>'3x4'!D27</f>
        <v>21844</v>
      </c>
      <c r="V57" s="1">
        <f>'3x5'!D27</f>
        <v>97655</v>
      </c>
      <c r="W57" s="1">
        <f>'3x6'!D27</f>
        <v>335922</v>
      </c>
      <c r="X57" s="1">
        <f>'3x7'!D27</f>
        <v>960799</v>
      </c>
      <c r="Y57" s="1">
        <f>'3x8'!D27</f>
        <v>2396744</v>
      </c>
      <c r="Z57" s="1">
        <f>'3x9'!D27</f>
        <v>5380839</v>
      </c>
      <c r="AA57" s="1">
        <f>'3x10'!D27</f>
        <v>11111110</v>
      </c>
    </row>
    <row r="58" spans="1:27" x14ac:dyDescent="0.2">
      <c r="A58" s="382">
        <v>8</v>
      </c>
      <c r="B58" s="1">
        <f>'1x2'!D28</f>
        <v>510</v>
      </c>
      <c r="C58" s="1">
        <f>'1x3'!D28</f>
        <v>9840</v>
      </c>
      <c r="D58" s="1">
        <f>'1x4'!D28</f>
        <v>87380</v>
      </c>
      <c r="E58" s="1">
        <f>'1x5'!D28</f>
        <v>488280</v>
      </c>
      <c r="F58" s="1">
        <f>'1x6'!D28</f>
        <v>2015538</v>
      </c>
      <c r="G58" s="1">
        <f>'1x7'!D28</f>
        <v>6725600</v>
      </c>
      <c r="H58" s="1">
        <f>'1x8'!D28</f>
        <v>19173960</v>
      </c>
      <c r="I58" s="1">
        <f>'1x9'!D28</f>
        <v>48427560</v>
      </c>
      <c r="J58" s="1">
        <f>'1x10'!D28</f>
        <v>111111110</v>
      </c>
      <c r="K58" s="382">
        <v>8</v>
      </c>
      <c r="L58" s="1">
        <f>'2x3'!D28</f>
        <v>9840</v>
      </c>
      <c r="M58" s="1">
        <f>'2x4'!D28</f>
        <v>87380</v>
      </c>
      <c r="N58" s="1">
        <f>'2x5'!D28</f>
        <v>488280</v>
      </c>
      <c r="O58" s="1">
        <f>'2x6'!D28</f>
        <v>2015538</v>
      </c>
      <c r="P58" s="1">
        <f>'2x7'!D28</f>
        <v>6725600</v>
      </c>
      <c r="Q58" s="1">
        <f>'2x8'!D28</f>
        <v>19173960</v>
      </c>
      <c r="R58" s="1">
        <f>'2x9'!D28</f>
        <v>48427560</v>
      </c>
      <c r="S58" s="1">
        <f>'2x10'!D28</f>
        <v>111111110</v>
      </c>
      <c r="T58" s="382">
        <v>8</v>
      </c>
      <c r="U58" s="1">
        <f>'3x4'!D28</f>
        <v>87380</v>
      </c>
      <c r="V58" s="1">
        <f>'3x5'!D28</f>
        <v>488280</v>
      </c>
      <c r="W58" s="1">
        <f>'3x6'!D28</f>
        <v>2015538</v>
      </c>
      <c r="X58" s="1">
        <f>'3x7'!D28</f>
        <v>6725600</v>
      </c>
      <c r="Y58" s="1">
        <f>'3x8'!D28</f>
        <v>19173960</v>
      </c>
      <c r="Z58" s="1">
        <f>'3x9'!D28</f>
        <v>48427560</v>
      </c>
      <c r="AA58" s="1">
        <f>'3x10'!D28</f>
        <v>111111110</v>
      </c>
    </row>
    <row r="59" spans="1:27" x14ac:dyDescent="0.2">
      <c r="A59" s="382">
        <v>9</v>
      </c>
      <c r="B59" s="1">
        <f>'1x2'!D29</f>
        <v>1022</v>
      </c>
      <c r="C59" s="1">
        <f>'1x3'!D29</f>
        <v>29523</v>
      </c>
      <c r="D59" s="1">
        <f>'1x4'!D29</f>
        <v>349524</v>
      </c>
      <c r="E59" s="1">
        <f>'1x5'!D29</f>
        <v>2441405</v>
      </c>
      <c r="F59" s="1">
        <f>'1x6'!D29</f>
        <v>12093234</v>
      </c>
      <c r="G59" s="1">
        <f>'1x7'!D29</f>
        <v>47079207</v>
      </c>
      <c r="H59" s="1">
        <f>'1x8'!D29</f>
        <v>153391688</v>
      </c>
      <c r="I59" s="1">
        <f>'1x9'!D29</f>
        <v>435848049</v>
      </c>
      <c r="J59" s="1">
        <f>'1x10'!D29</f>
        <v>1111111110</v>
      </c>
      <c r="K59" s="382">
        <v>9</v>
      </c>
      <c r="L59" s="1">
        <f>'2x3'!D29</f>
        <v>29523</v>
      </c>
      <c r="M59" s="1">
        <f>'2x4'!D29</f>
        <v>349524</v>
      </c>
      <c r="N59" s="1">
        <f>'2x5'!D29</f>
        <v>2441405</v>
      </c>
      <c r="O59" s="1">
        <f>'2x6'!D29</f>
        <v>12093234</v>
      </c>
      <c r="P59" s="1">
        <f>'2x7'!D29</f>
        <v>47079207</v>
      </c>
      <c r="Q59" s="1">
        <f>'2x8'!D29</f>
        <v>153391688</v>
      </c>
      <c r="R59" s="1">
        <f>'2x9'!D29</f>
        <v>435848049</v>
      </c>
      <c r="S59" s="1">
        <f>'2x10'!D29</f>
        <v>1111111110</v>
      </c>
      <c r="T59" s="382">
        <v>9</v>
      </c>
      <c r="U59" s="1">
        <f>'3x4'!D29</f>
        <v>349524</v>
      </c>
      <c r="V59" s="1">
        <f>'3x5'!D29</f>
        <v>2441405</v>
      </c>
      <c r="W59" s="1">
        <f>'3x6'!D29</f>
        <v>12093234</v>
      </c>
      <c r="X59" s="1">
        <f>'3x7'!D29</f>
        <v>47079207</v>
      </c>
      <c r="Y59" s="1">
        <f>'3x8'!D29</f>
        <v>153391688</v>
      </c>
      <c r="Z59" s="1">
        <f>'3x9'!D29</f>
        <v>435848049</v>
      </c>
      <c r="AA59" s="1">
        <f>'3x10'!D29</f>
        <v>1111111110</v>
      </c>
    </row>
    <row r="60" spans="1:27" x14ac:dyDescent="0.2">
      <c r="A60" s="382">
        <v>10</v>
      </c>
      <c r="B60" s="1">
        <f>'1x2'!D30</f>
        <v>2046</v>
      </c>
      <c r="C60" s="1">
        <f>'1x3'!D30</f>
        <v>88572</v>
      </c>
      <c r="D60" s="1">
        <f>'1x4'!D30</f>
        <v>1398100</v>
      </c>
      <c r="E60" s="1">
        <f>'1x5'!D30</f>
        <v>12207030</v>
      </c>
      <c r="F60" s="1">
        <f>'1x6'!D30</f>
        <v>72559410</v>
      </c>
      <c r="G60" s="1">
        <f>'1x7'!D30</f>
        <v>329554456</v>
      </c>
      <c r="H60" s="1">
        <f>'1x8'!D30</f>
        <v>1227133512</v>
      </c>
      <c r="I60" s="1">
        <f>'1x9'!D30</f>
        <v>3922632450</v>
      </c>
      <c r="J60" s="1">
        <f>'1x10'!D30</f>
        <v>11111111110</v>
      </c>
      <c r="K60" s="382">
        <v>10</v>
      </c>
      <c r="L60" s="1">
        <f>'2x3'!D30</f>
        <v>88572</v>
      </c>
      <c r="M60" s="1">
        <f>'2x4'!D30</f>
        <v>1398100</v>
      </c>
      <c r="N60" s="1">
        <f>'2x5'!D30</f>
        <v>12207030</v>
      </c>
      <c r="O60" s="1">
        <f>'2x6'!D30</f>
        <v>72559410</v>
      </c>
      <c r="P60" s="1">
        <f>'2x7'!D30</f>
        <v>329554456</v>
      </c>
      <c r="Q60" s="1">
        <f>'2x8'!D30</f>
        <v>1227133512</v>
      </c>
      <c r="R60" s="1">
        <f>'2x9'!D30</f>
        <v>3922632450</v>
      </c>
      <c r="S60" s="1">
        <f>'2x10'!D30</f>
        <v>11111111110</v>
      </c>
      <c r="T60" s="382">
        <v>10</v>
      </c>
      <c r="U60" s="1">
        <f>'3x4'!D30</f>
        <v>1398100</v>
      </c>
      <c r="V60" s="1">
        <f>'3x5'!D30</f>
        <v>12207030</v>
      </c>
      <c r="W60" s="1">
        <f>'3x6'!D30</f>
        <v>72559410</v>
      </c>
      <c r="X60" s="1">
        <f>'3x7'!D30</f>
        <v>329554456</v>
      </c>
      <c r="Y60" s="1">
        <f>'3x8'!D30</f>
        <v>1227133512</v>
      </c>
      <c r="Z60" s="1">
        <f>'3x9'!D30</f>
        <v>3922632450</v>
      </c>
      <c r="AA60" s="1">
        <f>'3x10'!D30</f>
        <v>11111111110</v>
      </c>
    </row>
    <row r="61" spans="1:27" x14ac:dyDescent="0.2">
      <c r="B61" s="402" t="s">
        <v>149</v>
      </c>
      <c r="C61" s="402"/>
      <c r="D61" s="402"/>
      <c r="E61" s="402"/>
      <c r="F61" s="402"/>
      <c r="G61" s="402"/>
      <c r="H61" s="402"/>
      <c r="I61" s="402"/>
      <c r="J61" s="402"/>
      <c r="L61" s="402" t="s">
        <v>149</v>
      </c>
      <c r="M61" s="402"/>
      <c r="N61" s="402"/>
      <c r="O61" s="402"/>
      <c r="P61" s="402"/>
      <c r="Q61" s="402"/>
      <c r="R61" s="402"/>
      <c r="S61" s="402"/>
      <c r="U61" s="402" t="s">
        <v>162</v>
      </c>
      <c r="V61" s="402"/>
      <c r="W61" s="402"/>
      <c r="X61" s="402"/>
      <c r="Y61" s="402"/>
      <c r="Z61" s="402"/>
      <c r="AA61" s="402"/>
    </row>
    <row r="62" spans="1:27" x14ac:dyDescent="0.2">
      <c r="A62" s="272" t="s">
        <v>55</v>
      </c>
      <c r="B62" s="49" t="s">
        <v>137</v>
      </c>
      <c r="C62" s="49" t="s">
        <v>138</v>
      </c>
      <c r="D62" s="49" t="s">
        <v>139</v>
      </c>
      <c r="E62" s="49" t="s">
        <v>140</v>
      </c>
      <c r="F62" s="49" t="s">
        <v>141</v>
      </c>
      <c r="G62" s="49" t="s">
        <v>142</v>
      </c>
      <c r="H62" s="49" t="s">
        <v>143</v>
      </c>
      <c r="I62" s="49" t="s">
        <v>144</v>
      </c>
      <c r="J62" s="49" t="s">
        <v>145</v>
      </c>
      <c r="K62" s="272" t="s">
        <v>55</v>
      </c>
      <c r="L62" s="49" t="s">
        <v>153</v>
      </c>
      <c r="M62" s="49" t="s">
        <v>154</v>
      </c>
      <c r="N62" s="49" t="s">
        <v>155</v>
      </c>
      <c r="O62" s="49" t="s">
        <v>156</v>
      </c>
      <c r="P62" s="49" t="s">
        <v>157</v>
      </c>
      <c r="Q62" s="49" t="s">
        <v>158</v>
      </c>
      <c r="R62" s="49" t="s">
        <v>159</v>
      </c>
      <c r="S62" s="49" t="s">
        <v>160</v>
      </c>
      <c r="T62" s="272" t="s">
        <v>55</v>
      </c>
      <c r="U62" s="49" t="s">
        <v>163</v>
      </c>
      <c r="V62" s="49" t="s">
        <v>164</v>
      </c>
      <c r="W62" s="49" t="s">
        <v>165</v>
      </c>
      <c r="X62" s="49" t="s">
        <v>166</v>
      </c>
      <c r="Y62" s="49" t="s">
        <v>167</v>
      </c>
      <c r="Z62" s="49" t="s">
        <v>168</v>
      </c>
      <c r="AA62" s="49" t="s">
        <v>169</v>
      </c>
    </row>
    <row r="63" spans="1:27" x14ac:dyDescent="0.2">
      <c r="A63" s="272">
        <v>1</v>
      </c>
      <c r="B63" s="1">
        <f>'1x2'!E21</f>
        <v>19.380224308650003</v>
      </c>
      <c r="C63" s="1">
        <f>'1x3'!E21</f>
        <v>13.030902752565376</v>
      </c>
      <c r="D63" s="1">
        <f>'1x4'!E21</f>
        <v>13.282157703260239</v>
      </c>
      <c r="E63" s="1">
        <f>'1x5'!E21</f>
        <v>14.516091898240006</v>
      </c>
      <c r="F63" s="1">
        <f>'1x6'!E21</f>
        <v>16.115662659428747</v>
      </c>
      <c r="G63" s="1">
        <f>'1x7'!E21</f>
        <v>17.909133338241897</v>
      </c>
      <c r="H63" s="1">
        <f>'1x8'!E21</f>
        <v>19.826665338578159</v>
      </c>
      <c r="I63" s="1">
        <f>'1x9'!E21</f>
        <v>21.832275356266774</v>
      </c>
      <c r="J63" s="1">
        <f>'1x10'!E21</f>
        <v>23.90407125373833</v>
      </c>
      <c r="K63" s="272">
        <v>1</v>
      </c>
      <c r="L63" s="1">
        <f>'2x3'!E21</f>
        <v>-15.026693033762502</v>
      </c>
      <c r="M63" s="1">
        <f>'2x4'!E21</f>
        <v>-31.914845027994744</v>
      </c>
      <c r="N63" s="1">
        <f>'2x5'!E21</f>
        <v>-64.513589681892029</v>
      </c>
      <c r="O63" s="1">
        <f>'2x6'!E21</f>
        <v>-131.42320790864352</v>
      </c>
      <c r="P63" s="1">
        <f>'2x7'!E21</f>
        <v>-292.09672438042276</v>
      </c>
      <c r="Q63" s="1">
        <f>'2x8'!E21</f>
        <v>-892.14944281923442</v>
      </c>
      <c r="R63" s="1">
        <f>'2x9'!E21</f>
        <v>5948.7503524171261</v>
      </c>
      <c r="S63" s="1">
        <f>'2x10'!E21</f>
        <v>1124.8431732933502</v>
      </c>
      <c r="T63" s="272">
        <v>1</v>
      </c>
      <c r="U63" s="1">
        <f>'3x4'!E21</f>
        <v>-10.003905745462683</v>
      </c>
      <c r="V63" s="1">
        <f>'3x5'!E21</f>
        <v>-13.948284732283932</v>
      </c>
      <c r="W63" s="1">
        <f>'3x6'!E21</f>
        <v>-18.165900910064718</v>
      </c>
      <c r="X63" s="1">
        <f>'3x7'!E21</f>
        <v>-22.522160517863032</v>
      </c>
      <c r="Y63" s="1">
        <f>'3x8'!E21</f>
        <v>-26.918823514888587</v>
      </c>
      <c r="Z63" s="1">
        <f>'3x9'!E21</f>
        <v>-31.292845926543283</v>
      </c>
      <c r="AA63" s="1">
        <f>'3x10'!E21</f>
        <v>-35.609465685472848</v>
      </c>
    </row>
    <row r="64" spans="1:27" x14ac:dyDescent="0.2">
      <c r="A64" s="272">
        <v>2</v>
      </c>
      <c r="B64" s="1">
        <f>'1x2'!E22</f>
        <v>12.883072963545962</v>
      </c>
      <c r="C64" s="1">
        <f>'1x3'!E22</f>
        <v>19.613633686215511</v>
      </c>
      <c r="D64" s="1">
        <f>'1x4'!E22</f>
        <v>29.241240660485374</v>
      </c>
      <c r="E64" s="1">
        <f>'1x5'!E22</f>
        <v>41.413693033190086</v>
      </c>
      <c r="F64" s="1">
        <f>'1x6'!E22</f>
        <v>56.079559294460843</v>
      </c>
      <c r="G64" s="1">
        <f>'1x7'!E22</f>
        <v>73.238946698657955</v>
      </c>
      <c r="H64" s="1">
        <f>'1x8'!E22</f>
        <v>92.903204749710255</v>
      </c>
      <c r="I64" s="1">
        <f>'1x9'!E22</f>
        <v>115.08451039891871</v>
      </c>
      <c r="J64" s="1">
        <f>'1x10'!E22</f>
        <v>139.79270980119577</v>
      </c>
      <c r="K64" s="272">
        <v>2</v>
      </c>
      <c r="L64" s="1">
        <f>'2x3'!E22</f>
        <v>225.78361002110717</v>
      </c>
      <c r="M64" s="1">
        <f>'2x4'!E22</f>
        <v>124.88506948081935</v>
      </c>
      <c r="N64" s="1">
        <f>'2x5'!E22</f>
        <v>131.8460480382536</v>
      </c>
      <c r="O64" s="1">
        <f>'2x6'!E22</f>
        <v>154.65179461493622</v>
      </c>
      <c r="P64" s="1">
        <f>'2x7'!E22</f>
        <v>185.96535091569376</v>
      </c>
      <c r="Q64" s="1">
        <f>'2x8'!E22</f>
        <v>224.06050449599172</v>
      </c>
      <c r="R64" s="1">
        <f>'2x9'!E22</f>
        <v>268.37668747038981</v>
      </c>
      <c r="S64" s="1">
        <f>'2x10'!E22</f>
        <v>318.70072104285822</v>
      </c>
      <c r="T64" s="272">
        <v>2</v>
      </c>
      <c r="U64" s="1">
        <f>'3x4'!E22</f>
        <v>-83.236703751596522</v>
      </c>
      <c r="V64" s="1">
        <f>'3x5'!E22</f>
        <v>-166.89281947251706</v>
      </c>
      <c r="W64" s="1">
        <f>'3x6'!E22</f>
        <v>-303.50393585391754</v>
      </c>
      <c r="X64" s="1">
        <f>'3x7'!E22</f>
        <v>-510.29876041288577</v>
      </c>
      <c r="Y64" s="1">
        <f>'3x8'!E22</f>
        <v>-802.5059675613827</v>
      </c>
      <c r="Z64" s="1">
        <f>'3x9'!E22</f>
        <v>-1190.0354863091745</v>
      </c>
      <c r="AA64" s="1">
        <f>'3x10'!E22</f>
        <v>-1675.2889162501008</v>
      </c>
    </row>
    <row r="65" spans="1:27" x14ac:dyDescent="0.2">
      <c r="A65" s="272">
        <v>3</v>
      </c>
      <c r="B65" s="1">
        <f>'1x2'!E23</f>
        <v>21.767119723802981</v>
      </c>
      <c r="C65" s="1">
        <f>'1x3'!E23</f>
        <v>49.782326653186303</v>
      </c>
      <c r="D65" s="1">
        <f>'1x4'!E23</f>
        <v>99.580524546258616</v>
      </c>
      <c r="E65" s="1">
        <f>'1x5'!E23</f>
        <v>177.3299355023631</v>
      </c>
      <c r="F65" s="1">
        <f>'1x6'!E23</f>
        <v>289.43253895704834</v>
      </c>
      <c r="G65" s="1">
        <f>'1x7'!E23</f>
        <v>442.36661763385865</v>
      </c>
      <c r="H65" s="1">
        <f>'1x8'!E23</f>
        <v>642.65084712196108</v>
      </c>
      <c r="I65" s="1">
        <f>'1x9'!E23</f>
        <v>896.82701136380854</v>
      </c>
      <c r="J65" s="1">
        <f>'1x10'!E23</f>
        <v>1211.4482663130677</v>
      </c>
      <c r="K65" s="272">
        <v>3</v>
      </c>
      <c r="L65" s="1">
        <f>'2x3'!E23</f>
        <v>229.60747713471375</v>
      </c>
      <c r="M65" s="1">
        <f>'2x4'!E23</f>
        <v>281.43294953145545</v>
      </c>
      <c r="N65" s="1">
        <f>'2x5'!E23</f>
        <v>409.79562090242746</v>
      </c>
      <c r="O65" s="1">
        <f>'2x6'!E23</f>
        <v>600.65101213675109</v>
      </c>
      <c r="P65" s="1">
        <f>'2x7'!E23</f>
        <v>860.85482824729002</v>
      </c>
      <c r="Q65" s="1">
        <f>'2x8'!E23</f>
        <v>1200.485973722635</v>
      </c>
      <c r="R65" s="1">
        <f>'2x9'!E23</f>
        <v>1630.6065306209794</v>
      </c>
      <c r="S65" s="1">
        <f>'2x10'!E23</f>
        <v>2162.6657348990457</v>
      </c>
      <c r="T65" s="272">
        <v>3</v>
      </c>
      <c r="U65" s="1">
        <f>'3x4'!E23</f>
        <v>-460.29871498189277</v>
      </c>
      <c r="V65" s="1">
        <f>'3x5'!E23</f>
        <v>-1399.5501128116152</v>
      </c>
      <c r="W65" s="1">
        <f>'3x6'!E23</f>
        <v>-4208.33313562685</v>
      </c>
      <c r="X65" s="1">
        <f>'3x7'!E23</f>
        <v>-14822.325277720432</v>
      </c>
      <c r="Y65" s="1">
        <f>'3x8'!E23</f>
        <v>-207044.78283468209</v>
      </c>
      <c r="Z65" s="1">
        <f>'3x9'!E23</f>
        <v>57813.475919769429</v>
      </c>
      <c r="AA65" s="1">
        <f>'3x10'!E23</f>
        <v>42376.656268188075</v>
      </c>
    </row>
    <row r="66" spans="1:27" x14ac:dyDescent="0.2">
      <c r="A66" s="272">
        <v>4</v>
      </c>
      <c r="B66" s="1">
        <f>'1x2'!E24</f>
        <v>40.178293258402711</v>
      </c>
      <c r="C66" s="1">
        <f>'1x3'!E24</f>
        <v>137.44512181693045</v>
      </c>
      <c r="D66" s="1">
        <f>'1x4'!E24</f>
        <v>369.8249632467988</v>
      </c>
      <c r="E66" s="1">
        <f>'1x5'!E24</f>
        <v>829.4091820761123</v>
      </c>
      <c r="F66" s="1">
        <f>'1x6'!E24</f>
        <v>1633.1589858550701</v>
      </c>
      <c r="G66" s="1">
        <f>'1x7'!E24</f>
        <v>2922.8534815563962</v>
      </c>
      <c r="H66" s="1">
        <f>'1x8'!E24</f>
        <v>4865.119305799446</v>
      </c>
      <c r="I66" s="1">
        <f>'1x9'!E24</f>
        <v>7651.4505107375808</v>
      </c>
      <c r="J66" s="1">
        <f>'1x10'!E24</f>
        <v>11498.209412518325</v>
      </c>
      <c r="K66" s="272">
        <v>4</v>
      </c>
      <c r="L66" s="1">
        <f>'2x3'!E24</f>
        <v>515.16941839211881</v>
      </c>
      <c r="M66" s="1">
        <f>'2x4'!E24</f>
        <v>899.265034121432</v>
      </c>
      <c r="N66" s="1">
        <f>'2x5'!E24</f>
        <v>1669.4347566570532</v>
      </c>
      <c r="O66" s="1">
        <f>'2x6'!E24</f>
        <v>2966.8785323574602</v>
      </c>
      <c r="P66" s="1">
        <f>'2x7'!E24</f>
        <v>4993.2181793640875</v>
      </c>
      <c r="Q66" s="1">
        <f>'2x8'!E24</f>
        <v>7992.8249625102799</v>
      </c>
      <c r="R66" s="1">
        <f>'2x9'!E24</f>
        <v>12250.650121208197</v>
      </c>
      <c r="S66" s="1">
        <f>'2x10'!E24</f>
        <v>18091.614907652322</v>
      </c>
      <c r="T66" s="272">
        <v>4</v>
      </c>
      <c r="U66" s="1">
        <f>'3x4'!E24</f>
        <v>-2133.9157264795253</v>
      </c>
      <c r="V66" s="1">
        <f>'3x5'!E24</f>
        <v>-9642.4005926004702</v>
      </c>
      <c r="W66" s="1">
        <f>'3x6'!E24</f>
        <v>-59034.350710755651</v>
      </c>
      <c r="X66" s="1">
        <f>'3x7'!E24</f>
        <v>236180.45439505344</v>
      </c>
      <c r="Y66" s="1">
        <f>'3x8'!E24</f>
        <v>120894.09632118198</v>
      </c>
      <c r="Z66" s="1">
        <f>'3x9'!E24</f>
        <v>127926.93542087906</v>
      </c>
      <c r="AA66" s="1">
        <f>'3x10'!E24</f>
        <v>156153.43804523721</v>
      </c>
    </row>
    <row r="67" spans="1:27" x14ac:dyDescent="0.2">
      <c r="A67" s="272">
        <v>5</v>
      </c>
      <c r="B67" s="1">
        <f>'1x2'!E25</f>
        <v>76.233434167860011</v>
      </c>
      <c r="C67" s="1">
        <f>'1x3'!E25</f>
        <v>393.02139053477481</v>
      </c>
      <c r="D67" s="1">
        <f>'1x4'!E25</f>
        <v>1424.3890284865449</v>
      </c>
      <c r="E67" s="1">
        <f>'1x5'!E25</f>
        <v>4020.1010838636826</v>
      </c>
      <c r="F67" s="1">
        <f>'1x6'!E25</f>
        <v>9539.1649072222626</v>
      </c>
      <c r="G67" s="1">
        <f>'1x7'!E25</f>
        <v>19971.28308901074</v>
      </c>
      <c r="H67" s="1">
        <f>'1x8'!E25</f>
        <v>38058.539734381688</v>
      </c>
      <c r="I67" s="1">
        <f>'1x9'!E25</f>
        <v>67417.145407854507</v>
      </c>
      <c r="J67" s="1">
        <f>'1x10'!E25</f>
        <v>112659.15978746426</v>
      </c>
      <c r="K67" s="272">
        <v>5</v>
      </c>
      <c r="L67" s="1">
        <f>'2x3'!E25</f>
        <v>1344.7312769818732</v>
      </c>
      <c r="M67" s="1">
        <f>'2x4'!E25</f>
        <v>3183.2164034160046</v>
      </c>
      <c r="N67" s="1">
        <f>'2x5'!E25</f>
        <v>7432.7181072191706</v>
      </c>
      <c r="O67" s="1">
        <f>'2x6'!E25</f>
        <v>15916.576440189645</v>
      </c>
      <c r="P67" s="1">
        <f>'2x7'!E25</f>
        <v>31347.03208606214</v>
      </c>
      <c r="Q67" s="1">
        <f>'2x8'!E25</f>
        <v>57475.741622324516</v>
      </c>
      <c r="R67" s="1">
        <f>'2x9'!E25</f>
        <v>99268.793489809992</v>
      </c>
      <c r="S67" s="1">
        <f>'2x10'!E25</f>
        <v>163083.74810597009</v>
      </c>
      <c r="T67" s="272">
        <v>5</v>
      </c>
      <c r="U67" s="1">
        <f>'3x4'!E25</f>
        <v>-9112.8854287002032</v>
      </c>
      <c r="V67" s="1">
        <f>'3x5'!E25</f>
        <v>-57986.082240001771</v>
      </c>
      <c r="W67" s="1">
        <f>'3x6'!E25</f>
        <v>-974873.63211370981</v>
      </c>
      <c r="X67" s="1">
        <f>'3x7'!E25</f>
        <v>630644.43324788776</v>
      </c>
      <c r="Y67" s="1">
        <f>'3x8'!E25</f>
        <v>626135.04621182254</v>
      </c>
      <c r="Z67" s="1">
        <f>'3x9'!E25</f>
        <v>828733.59395755781</v>
      </c>
      <c r="AA67" s="1">
        <f>'3x10'!E25</f>
        <v>1174325.4536794864</v>
      </c>
    </row>
    <row r="68" spans="1:27" x14ac:dyDescent="0.2">
      <c r="A68" s="272">
        <v>6</v>
      </c>
      <c r="B68" s="1">
        <f>'1x2'!E26</f>
        <v>146.69443697494555</v>
      </c>
      <c r="C68" s="1">
        <f>'1x3'!E26</f>
        <v>1145.4717277930013</v>
      </c>
      <c r="D68" s="1">
        <f>'1x4'!E26</f>
        <v>5585.7610194436384</v>
      </c>
      <c r="E68" s="1">
        <f>'1x5'!E26</f>
        <v>19804.569707334456</v>
      </c>
      <c r="F68" s="1">
        <f>'1x6'!E26</f>
        <v>56550.333213805396</v>
      </c>
      <c r="G68" s="1">
        <f>'1x7'!E26</f>
        <v>138356.86525716577</v>
      </c>
      <c r="H68" s="1">
        <f>'1x8'!E26</f>
        <v>301641.63357701519</v>
      </c>
      <c r="I68" s="1">
        <f>'1x9'!E26</f>
        <v>601528.32287763979</v>
      </c>
      <c r="J68" s="1">
        <f>'1x10'!E26</f>
        <v>1117393.5224213742</v>
      </c>
      <c r="K68" s="272">
        <v>6</v>
      </c>
      <c r="L68" s="1">
        <f>'2x3'!E26</f>
        <v>3730.6623364156499</v>
      </c>
      <c r="M68" s="1">
        <f>'2x4'!E26</f>
        <v>11808.742037740993</v>
      </c>
      <c r="N68" s="1">
        <f>'2x5'!E26</f>
        <v>34508.726542597688</v>
      </c>
      <c r="O68" s="1">
        <f>'2x6'!E26</f>
        <v>88812.67026309135</v>
      </c>
      <c r="P68" s="1">
        <f>'2x7'!E26</f>
        <v>204370.01566063834</v>
      </c>
      <c r="Q68" s="1">
        <f>'2x8'!E26</f>
        <v>428793.52743429079</v>
      </c>
      <c r="R68" s="1">
        <f>'2x9'!E26</f>
        <v>833997.39056226762</v>
      </c>
      <c r="S68" s="1">
        <f>'2x10'!E26</f>
        <v>1523533.2087572366</v>
      </c>
      <c r="T68" s="272">
        <v>6</v>
      </c>
      <c r="U68" s="1">
        <f>'3x4'!E26</f>
        <v>-37502.949923968765</v>
      </c>
      <c r="V68" s="1">
        <f>'3x5'!E26</f>
        <v>-319835.39187306562</v>
      </c>
      <c r="W68" s="1">
        <f>'3x6'!E26</f>
        <v>-41728633.382488579</v>
      </c>
      <c r="X68" s="1">
        <f>'3x7'!E26</f>
        <v>3355358.6406302787</v>
      </c>
      <c r="Y68" s="1">
        <f>'3x8'!E26</f>
        <v>4228180.8011980727</v>
      </c>
      <c r="Z68" s="1">
        <f>'3x9'!E26</f>
        <v>6489151.6156459833</v>
      </c>
      <c r="AA68" s="1">
        <f>'3x10'!E26</f>
        <v>10357044.507831814</v>
      </c>
    </row>
    <row r="69" spans="1:27" x14ac:dyDescent="0.2">
      <c r="A69" s="272">
        <v>7</v>
      </c>
      <c r="B69" s="1">
        <f>'1x2'!E27</f>
        <v>284.90021126348978</v>
      </c>
      <c r="C69" s="1">
        <f>'1x3'!E27</f>
        <v>3376.1969869601139</v>
      </c>
      <c r="D69" s="1">
        <f>'1x4'!E27</f>
        <v>22109.754520011702</v>
      </c>
      <c r="E69" s="1">
        <f>'1x5'!E27</f>
        <v>98317.396288256699</v>
      </c>
      <c r="F69" s="1">
        <f>'1x6'!E27</f>
        <v>337458.82910440874</v>
      </c>
      <c r="G69" s="1">
        <f>'1x7'!E27</f>
        <v>964152.93760938547</v>
      </c>
      <c r="H69" s="1">
        <f>'1x8'!E27</f>
        <v>2403675.6287268936</v>
      </c>
      <c r="I69" s="1">
        <f>'1x9'!E27</f>
        <v>5394476.16302309</v>
      </c>
      <c r="J69" s="1">
        <f>'1x10'!E27</f>
        <v>11136763.443068126</v>
      </c>
      <c r="K69" s="272">
        <v>7</v>
      </c>
      <c r="L69" s="1">
        <f>'2x3'!E27</f>
        <v>10676.432731777108</v>
      </c>
      <c r="M69" s="1">
        <f>'2x4'!E27</f>
        <v>44942.315604039672</v>
      </c>
      <c r="N69" s="1">
        <f>'2x5'!E27</f>
        <v>163977.56869921551</v>
      </c>
      <c r="O69" s="1">
        <f>'2x6'!E27</f>
        <v>506505.30374743982</v>
      </c>
      <c r="P69" s="1">
        <f>'2x7'!E27</f>
        <v>1360701.6587617111</v>
      </c>
      <c r="Q69" s="1">
        <f>'2x8'!E27</f>
        <v>3265190.8361099064</v>
      </c>
      <c r="R69" s="1">
        <f>'2x9'!E27</f>
        <v>7149290.3909851965</v>
      </c>
      <c r="S69" s="1">
        <f>'2x10'!E27</f>
        <v>14519036.268513869</v>
      </c>
      <c r="T69" s="272">
        <v>7</v>
      </c>
      <c r="U69" s="1">
        <f>'3x4'!E27</f>
        <v>-151858.85464649956</v>
      </c>
      <c r="V69" s="1">
        <f>'3x5'!E27</f>
        <v>-1680171.0062880465</v>
      </c>
      <c r="W69" s="1">
        <f>'3x6'!E27</f>
        <v>122134754.96524988</v>
      </c>
      <c r="X69" s="1">
        <f>'3x7'!E27</f>
        <v>20892270.536986869</v>
      </c>
      <c r="Y69" s="1">
        <f>'3x8'!E27</f>
        <v>31234488.315986667</v>
      </c>
      <c r="Z69" s="1">
        <f>'3x9'!E27</f>
        <v>54557475.485742345</v>
      </c>
      <c r="AA69" s="1">
        <f>'3x10'!E27</f>
        <v>97263170.439845398</v>
      </c>
    </row>
    <row r="70" spans="1:27" x14ac:dyDescent="0.2">
      <c r="A70" s="272">
        <v>8</v>
      </c>
      <c r="B70" s="1">
        <f>'1x2'!E28</f>
        <v>557.03945483290022</v>
      </c>
      <c r="C70" s="1">
        <f>'1x3'!E28</f>
        <v>10018.86754585537</v>
      </c>
      <c r="D70" s="1">
        <f>'1x4'!E28</f>
        <v>87945.93151270345</v>
      </c>
      <c r="E70" s="1">
        <f>'1x5'!E28</f>
        <v>489886.70511016261</v>
      </c>
      <c r="F70" s="1">
        <f>'1x6'!E28</f>
        <v>2019740.8386423788</v>
      </c>
      <c r="G70" s="1">
        <f>'1x7'!E28</f>
        <v>6735854.2208362604</v>
      </c>
      <c r="H70" s="1">
        <f>'1x8'!E28</f>
        <v>19197474.655311458</v>
      </c>
      <c r="I70" s="1">
        <f>'1x9'!E28</f>
        <v>48478539.311407149</v>
      </c>
      <c r="J70" s="1">
        <f>'1x10'!E28</f>
        <v>111216122.12948537</v>
      </c>
      <c r="K70" s="272">
        <v>8</v>
      </c>
      <c r="L70" s="1">
        <f>'2x3'!E28</f>
        <v>31097.889724930003</v>
      </c>
      <c r="M70" s="1">
        <f>'2x4'!E28</f>
        <v>173698.7582807354</v>
      </c>
      <c r="N70" s="1">
        <f>'2x5'!E28</f>
        <v>790293.32881986117</v>
      </c>
      <c r="O70" s="1">
        <f>'2x6'!E28</f>
        <v>2927556.426216383</v>
      </c>
      <c r="P70" s="1">
        <f>'2x7'!E28</f>
        <v>9177232.0041361768</v>
      </c>
      <c r="Q70" s="1">
        <f>'2x8'!E28</f>
        <v>25179005.058193531</v>
      </c>
      <c r="R70" s="1">
        <f>'2x9'!E28</f>
        <v>62050188.008006036</v>
      </c>
      <c r="S70" s="1">
        <f>'2x10'!E28</f>
        <v>140070406.82775152</v>
      </c>
      <c r="T70" s="272">
        <v>8</v>
      </c>
      <c r="U70" s="1">
        <f>'3x4'!E28</f>
        <v>-610631.22295357357</v>
      </c>
      <c r="V70" s="1">
        <f>'3x5'!E28</f>
        <v>-8605716.8979750127</v>
      </c>
      <c r="W70" s="1">
        <f>'3x6'!E28</f>
        <v>420089194.93728501</v>
      </c>
      <c r="X70" s="1">
        <f>'3x7'!E28</f>
        <v>138277030.59127131</v>
      </c>
      <c r="Y70" s="1">
        <f>'3x8'!E28</f>
        <v>240011865.83379674</v>
      </c>
      <c r="Z70" s="1">
        <f>'3x9'!E28</f>
        <v>473944889.16441751</v>
      </c>
      <c r="AA70" s="1">
        <f>'3x10'!E28</f>
        <v>940849608.45487797</v>
      </c>
    </row>
    <row r="71" spans="1:27" x14ac:dyDescent="0.2">
      <c r="A71" s="272">
        <v>9</v>
      </c>
      <c r="B71" s="1">
        <f>'1x2'!E29</f>
        <v>1094.6504987585356</v>
      </c>
      <c r="C71" s="1">
        <f>'1x3'!E29</f>
        <v>29854.65611429391</v>
      </c>
      <c r="D71" s="1">
        <f>'1x4'!E29</f>
        <v>350734.11671241355</v>
      </c>
      <c r="E71" s="1">
        <f>'1x5'!E29</f>
        <v>2445312.450884419</v>
      </c>
      <c r="F71" s="1">
        <f>'1x6'!E29</f>
        <v>12104749.707764093</v>
      </c>
      <c r="G71" s="1">
        <f>'1x7'!E29</f>
        <v>47110605.98130627</v>
      </c>
      <c r="H71" s="1">
        <f>'1x8'!E29</f>
        <v>153471562.9396235</v>
      </c>
      <c r="I71" s="1">
        <f>'1x9'!E29</f>
        <v>436038846.50359732</v>
      </c>
      <c r="J71" s="1">
        <f>'1x10'!E29</f>
        <v>1111541441.7927327</v>
      </c>
      <c r="K71" s="272">
        <v>9</v>
      </c>
      <c r="L71" s="1">
        <f>'2x3'!E29</f>
        <v>91548.711233015085</v>
      </c>
      <c r="M71" s="1">
        <f>'2x4'!E29</f>
        <v>678006.20526843425</v>
      </c>
      <c r="N71" s="1">
        <f>'2x5'!E29</f>
        <v>3844259.2310922891</v>
      </c>
      <c r="O71" s="1">
        <f>'2x6'!E29</f>
        <v>17070538.658859141</v>
      </c>
      <c r="P71" s="1">
        <f>'2x7'!E29</f>
        <v>62423951.060096152</v>
      </c>
      <c r="Q71" s="1">
        <f>'2x8'!E29</f>
        <v>195783282.72108757</v>
      </c>
      <c r="R71" s="1">
        <f>'2x9'!E29</f>
        <v>542969220.67958212</v>
      </c>
      <c r="S71" s="1">
        <f>'2x10'!E29</f>
        <v>1362290624.7214334</v>
      </c>
      <c r="T71" s="272">
        <v>9</v>
      </c>
      <c r="U71" s="1">
        <f>'3x4'!E29</f>
        <v>-2448021.2370711416</v>
      </c>
      <c r="V71" s="1">
        <f>'3x5'!E29</f>
        <v>-43528777.538296886</v>
      </c>
      <c r="W71" s="1">
        <f>'3x6'!E29</f>
        <v>2075927479.2960327</v>
      </c>
      <c r="X71" s="1">
        <f>'3x7'!E29</f>
        <v>941091218.53610611</v>
      </c>
      <c r="Y71" s="1">
        <f>'3x8'!E29</f>
        <v>1880095004.2489376</v>
      </c>
      <c r="Z71" s="1">
        <f>'3x9'!E29</f>
        <v>4185479873.0414653</v>
      </c>
      <c r="AA71" s="1">
        <f>'3x10'!E29</f>
        <v>9240112201.9529591</v>
      </c>
    </row>
    <row r="72" spans="1:27" x14ac:dyDescent="0.2">
      <c r="A72" s="272">
        <v>10</v>
      </c>
      <c r="B72" s="1">
        <f>'1x2'!E30</f>
        <v>2159.4457632749582</v>
      </c>
      <c r="C72" s="1">
        <f>'1x3'!E30</f>
        <v>89189.826431016205</v>
      </c>
      <c r="D72" s="1">
        <f>'1x4'!E30</f>
        <v>1400693.2300415332</v>
      </c>
      <c r="E72" s="1">
        <f>'1x5'!E30</f>
        <v>12216544.898902414</v>
      </c>
      <c r="F72" s="1">
        <f>'1x6'!E30</f>
        <v>72590990.386791617</v>
      </c>
      <c r="G72" s="1">
        <f>'1x7'!E30</f>
        <v>329650665.74810421</v>
      </c>
      <c r="H72" s="1">
        <f>'1x8'!E30</f>
        <v>1227404983.1118348</v>
      </c>
      <c r="I72" s="1">
        <f>'1x9'!E30</f>
        <v>3923346885.0693164</v>
      </c>
      <c r="J72" s="1">
        <f>'1x10'!E30</f>
        <v>11112875358.977859</v>
      </c>
      <c r="K72" s="272">
        <v>10</v>
      </c>
      <c r="L72" s="1">
        <f>'2x3'!E30</f>
        <v>271301.97976711852</v>
      </c>
      <c r="M72" s="1">
        <f>'2x4'!E30</f>
        <v>2664161.6414463636</v>
      </c>
      <c r="N72" s="1">
        <f>'2x5'!E30</f>
        <v>18819363.522006057</v>
      </c>
      <c r="O72" s="1">
        <f>'2x6'!E30</f>
        <v>100146536.95962128</v>
      </c>
      <c r="P72" s="1">
        <f>'2x7'!E30</f>
        <v>427122690.55285037</v>
      </c>
      <c r="Q72" s="1">
        <f>'2x8'!E30</f>
        <v>1531153821.8590522</v>
      </c>
      <c r="R72" s="1">
        <f>'2x9'!E30</f>
        <v>4778336564.5400152</v>
      </c>
      <c r="S72" s="1">
        <f>'2x10'!E30</f>
        <v>13324095768.475294</v>
      </c>
      <c r="T72" s="272">
        <v>10</v>
      </c>
      <c r="U72" s="1">
        <f>'3x4'!E30</f>
        <v>-9801517.1270929091</v>
      </c>
      <c r="V72" s="1">
        <f>'3x5'!E30</f>
        <v>-218844065.57954609</v>
      </c>
      <c r="W72" s="1">
        <f>'3x6'!E30</f>
        <v>11441137596.820284</v>
      </c>
      <c r="X72" s="1">
        <f>'3x7'!E30</f>
        <v>6493154511.1673775</v>
      </c>
      <c r="Y72" s="1">
        <f>'3x8'!E30</f>
        <v>14873364604.288635</v>
      </c>
      <c r="Z72" s="1">
        <f>'3x9'!E30</f>
        <v>37283629054.829857</v>
      </c>
      <c r="AA72" s="1">
        <f>'3x10'!E30</f>
        <v>91485278090.303497</v>
      </c>
    </row>
    <row r="73" spans="1:27" x14ac:dyDescent="0.2">
      <c r="B73" s="402" t="s">
        <v>255</v>
      </c>
      <c r="C73" s="402"/>
      <c r="D73" s="402"/>
      <c r="E73" s="402"/>
      <c r="F73" s="402"/>
      <c r="G73" s="402"/>
      <c r="H73" s="402"/>
      <c r="I73" s="402"/>
      <c r="J73" s="402"/>
      <c r="L73" s="402" t="s">
        <v>255</v>
      </c>
      <c r="M73" s="402"/>
      <c r="N73" s="402"/>
      <c r="O73" s="402"/>
      <c r="P73" s="402"/>
      <c r="Q73" s="402"/>
      <c r="R73" s="402"/>
      <c r="S73" s="402"/>
      <c r="U73" s="402" t="s">
        <v>255</v>
      </c>
      <c r="V73" s="402"/>
      <c r="W73" s="402"/>
      <c r="X73" s="402"/>
      <c r="Y73" s="402"/>
      <c r="Z73" s="402"/>
      <c r="AA73" s="402"/>
    </row>
    <row r="74" spans="1:27" x14ac:dyDescent="0.2">
      <c r="A74" s="272" t="s">
        <v>55</v>
      </c>
      <c r="B74" s="49" t="s">
        <v>137</v>
      </c>
      <c r="C74" s="49" t="s">
        <v>138</v>
      </c>
      <c r="D74" s="49" t="s">
        <v>139</v>
      </c>
      <c r="E74" s="49" t="s">
        <v>140</v>
      </c>
      <c r="F74" s="49" t="s">
        <v>141</v>
      </c>
      <c r="G74" s="49" t="s">
        <v>142</v>
      </c>
      <c r="H74" s="49" t="s">
        <v>143</v>
      </c>
      <c r="I74" s="49" t="s">
        <v>144</v>
      </c>
      <c r="J74" s="49" t="s">
        <v>145</v>
      </c>
      <c r="K74" s="272" t="s">
        <v>55</v>
      </c>
      <c r="L74" s="49" t="s">
        <v>153</v>
      </c>
      <c r="M74" s="49" t="s">
        <v>154</v>
      </c>
      <c r="N74" s="49" t="s">
        <v>155</v>
      </c>
      <c r="O74" s="49" t="s">
        <v>156</v>
      </c>
      <c r="P74" s="49" t="s">
        <v>157</v>
      </c>
      <c r="Q74" s="49" t="s">
        <v>158</v>
      </c>
      <c r="R74" s="49" t="s">
        <v>159</v>
      </c>
      <c r="S74" s="49" t="s">
        <v>160</v>
      </c>
      <c r="T74" s="272" t="s">
        <v>55</v>
      </c>
      <c r="U74" s="49" t="s">
        <v>163</v>
      </c>
      <c r="V74" s="49" t="s">
        <v>164</v>
      </c>
      <c r="W74" s="49" t="s">
        <v>165</v>
      </c>
      <c r="X74" s="49" t="s">
        <v>166</v>
      </c>
      <c r="Y74" s="49" t="s">
        <v>167</v>
      </c>
      <c r="Z74" s="49" t="s">
        <v>168</v>
      </c>
      <c r="AA74" s="49" t="s">
        <v>169</v>
      </c>
    </row>
    <row r="75" spans="1:27" x14ac:dyDescent="0.2">
      <c r="A75" s="272">
        <v>1</v>
      </c>
      <c r="B75" s="1">
        <f>'1x2'!E33</f>
        <v>10.717592386287183</v>
      </c>
      <c r="C75" s="1">
        <f>'1x3'!E33</f>
        <v>8.0222446855278342</v>
      </c>
      <c r="D75" s="1">
        <f>'1x4'!E33</f>
        <v>8.6456917109109828</v>
      </c>
      <c r="E75" s="1">
        <f>'1x5'!E33</f>
        <v>9.7620531388726661</v>
      </c>
      <c r="F75" s="1">
        <f>'1x6'!E33</f>
        <v>11.061682667868753</v>
      </c>
      <c r="G75" s="1">
        <f>'1x7'!E33</f>
        <v>12.458457777917236</v>
      </c>
      <c r="H75" s="1">
        <f>'1x8'!E33</f>
        <v>13.917370455671318</v>
      </c>
      <c r="I75" s="1">
        <f>'1x9'!E33</f>
        <v>15.420389375753345</v>
      </c>
      <c r="J75" s="1">
        <f>'1x10'!E33</f>
        <v>16.956547436044307</v>
      </c>
      <c r="K75" s="272">
        <v>1</v>
      </c>
      <c r="L75" s="1">
        <f>'2x3'!E33</f>
        <v>-5.9991187704411937</v>
      </c>
      <c r="M75" s="1">
        <f>'2x4'!E33</f>
        <v>-13.911177984130642</v>
      </c>
      <c r="N75" s="1">
        <f>'2x5'!E33</f>
        <v>-29.610856170940764</v>
      </c>
      <c r="O75" s="1">
        <f>'2x6'!E33</f>
        <v>-62.221331660575885</v>
      </c>
      <c r="P75" s="1">
        <f>'2x7'!E33</f>
        <v>-140.52555221529832</v>
      </c>
      <c r="Q75" s="1">
        <f>'2x8'!E33</f>
        <v>-426.15729803747053</v>
      </c>
      <c r="R75" s="1">
        <f>'2x9'!E33</f>
        <v>3803.4911423935482</v>
      </c>
      <c r="S75" s="1">
        <f>'2x10'!E33</f>
        <v>588.82704485344561</v>
      </c>
      <c r="T75" s="272">
        <v>1</v>
      </c>
      <c r="U75" s="1">
        <f>'3x4'!E33</f>
        <v>-2.9971203472048873</v>
      </c>
      <c r="V75" s="1">
        <f>'3x5'!E33</f>
        <v>-4.466577085756879</v>
      </c>
      <c r="W75" s="1">
        <f>'3x6'!E33</f>
        <v>-6.0722463989805693</v>
      </c>
      <c r="X75" s="1">
        <f>'3x7'!E33</f>
        <v>-7.7469898897103278</v>
      </c>
      <c r="Y75" s="1">
        <f>'3x8'!E33</f>
        <v>-9.441823200587141</v>
      </c>
      <c r="Z75" s="1">
        <f>'3x9'!E33</f>
        <v>-11.125322978493115</v>
      </c>
      <c r="AA75" s="1">
        <f>'3x10'!E33</f>
        <v>-12.780169790339773</v>
      </c>
    </row>
    <row r="76" spans="1:27" x14ac:dyDescent="0.2">
      <c r="A76" s="272">
        <v>2</v>
      </c>
      <c r="B76" s="1">
        <f>'1x2'!E34</f>
        <v>11.640996000084161</v>
      </c>
      <c r="C76" s="1">
        <f>'1x3'!E34</f>
        <v>17.536089797798393</v>
      </c>
      <c r="D76" s="1">
        <f>'1x4'!E34</f>
        <v>26.420050796946356</v>
      </c>
      <c r="E76" s="1">
        <f>'1x5'!E34</f>
        <v>37.739715601029829</v>
      </c>
      <c r="F76" s="1">
        <f>'1x6'!E34</f>
        <v>51.409204345882081</v>
      </c>
      <c r="G76" s="1">
        <f>'1x7'!E34</f>
        <v>67.413077974668909</v>
      </c>
      <c r="H76" s="1">
        <f>'1x8'!E34</f>
        <v>85.752735926561073</v>
      </c>
      <c r="I76" s="1">
        <f>'1x9'!E34</f>
        <v>106.43342779681167</v>
      </c>
      <c r="J76" s="1">
        <f>'1x10'!E34</f>
        <v>129.46023526801176</v>
      </c>
      <c r="K76" s="272">
        <v>2</v>
      </c>
      <c r="L76" s="1">
        <f>'2x3'!E34</f>
        <v>-65.226895023184809</v>
      </c>
      <c r="M76" s="1">
        <f>'2x4'!E34</f>
        <v>511.62309317531856</v>
      </c>
      <c r="N76" s="1">
        <f>'2x5'!E34</f>
        <v>185.13207850679169</v>
      </c>
      <c r="O76" s="1">
        <f>'2x6'!E34</f>
        <v>177.81060335064385</v>
      </c>
      <c r="P76" s="1">
        <f>'2x7'!E34</f>
        <v>197.53814483035572</v>
      </c>
      <c r="Q76" s="1">
        <f>'2x8'!E34</f>
        <v>228.75554779296476</v>
      </c>
      <c r="R76" s="1">
        <f>'2x9'!E34</f>
        <v>267.9228743347781</v>
      </c>
      <c r="S76" s="1">
        <f>'2x10'!E34</f>
        <v>313.83873024867898</v>
      </c>
      <c r="T76" s="272">
        <v>2</v>
      </c>
      <c r="U76" s="1">
        <f>'3x4'!E34</f>
        <v>-18.717886753238151</v>
      </c>
      <c r="V76" s="1">
        <f>'3x5'!E34</f>
        <v>-35.688460327212965</v>
      </c>
      <c r="W76" s="1">
        <f>'3x6'!E34</f>
        <v>-59.888635755525769</v>
      </c>
      <c r="X76" s="1">
        <f>'3x7'!E34</f>
        <v>-91.565255191663269</v>
      </c>
      <c r="Y76" s="1">
        <f>'3x8'!E34</f>
        <v>-130.47255599344422</v>
      </c>
      <c r="Z76" s="1">
        <f>'3x9'!E34</f>
        <v>-176.07131603997615</v>
      </c>
      <c r="AA76" s="1">
        <f>'3x10'!E34</f>
        <v>-227.72966927692008</v>
      </c>
    </row>
    <row r="77" spans="1:27" x14ac:dyDescent="0.2">
      <c r="A77" s="272">
        <v>3</v>
      </c>
      <c r="B77" s="1">
        <f>'1x2'!E35</f>
        <v>20.699026573143772</v>
      </c>
      <c r="C77" s="1">
        <f>'1x3'!E35</f>
        <v>47.338507021875678</v>
      </c>
      <c r="D77" s="1">
        <f>'1x4'!E35</f>
        <v>95.48746977460678</v>
      </c>
      <c r="E77" s="1">
        <f>'1x5'!E35</f>
        <v>171.02545294505686</v>
      </c>
      <c r="F77" s="1">
        <f>'1x6'!E35</f>
        <v>280.18195491863554</v>
      </c>
      <c r="G77" s="1">
        <f>'1x7'!E35</f>
        <v>429.26859871197212</v>
      </c>
      <c r="H77" s="1">
        <f>'1x8'!E35</f>
        <v>624.6334184259116</v>
      </c>
      <c r="I77" s="1">
        <f>'1x9'!E35</f>
        <v>872.64386623803432</v>
      </c>
      <c r="J77" s="1">
        <f>'1x10'!E35</f>
        <v>1179.6769381341269</v>
      </c>
      <c r="K77" s="272">
        <v>3</v>
      </c>
      <c r="L77" s="1">
        <f>'2x3'!E35</f>
        <v>-1025.2564239521503</v>
      </c>
      <c r="M77" s="1">
        <f>'2x4'!E35</f>
        <v>425.62962921743821</v>
      </c>
      <c r="N77" s="1">
        <f>'2x5'!E35</f>
        <v>476.15767411391289</v>
      </c>
      <c r="O77" s="1">
        <f>'2x6'!E35</f>
        <v>642.05827228569058</v>
      </c>
      <c r="P77" s="1">
        <f>'2x7'!E35</f>
        <v>886.76613916957683</v>
      </c>
      <c r="Q77" s="1">
        <f>'2x8'!E35</f>
        <v>1212.9291085550371</v>
      </c>
      <c r="R77" s="1">
        <f>'2x9'!E35</f>
        <v>1629.2267347448483</v>
      </c>
      <c r="S77" s="1">
        <f>'2x10'!E35</f>
        <v>2146.0475655217037</v>
      </c>
      <c r="T77" s="272">
        <v>3</v>
      </c>
      <c r="U77" s="1">
        <f>'3x4'!E35</f>
        <v>-86.409172949630189</v>
      </c>
      <c r="V77" s="1">
        <f>'3x5'!E35</f>
        <v>-211.47500311783978</v>
      </c>
      <c r="W77" s="1">
        <f>'3x6'!E35</f>
        <v>-440.18943760734891</v>
      </c>
      <c r="X77" s="1">
        <f>'3x7'!E35</f>
        <v>-812.11169793864099</v>
      </c>
      <c r="Y77" s="1">
        <f>'3x8'!E35</f>
        <v>-1364.1972667985431</v>
      </c>
      <c r="Z77" s="1">
        <f>'3x9'!E35</f>
        <v>-2127.250532394035</v>
      </c>
      <c r="AA77" s="1">
        <f>'3x10'!E35</f>
        <v>-3124.9997911945024</v>
      </c>
    </row>
    <row r="78" spans="1:27" x14ac:dyDescent="0.2">
      <c r="A78" s="272">
        <v>4</v>
      </c>
      <c r="B78" s="1">
        <f>'1x2'!E36</f>
        <v>38.949214665550841</v>
      </c>
      <c r="C78" s="1">
        <f>'1x3'!E36</f>
        <v>133.81269565782458</v>
      </c>
      <c r="D78" s="1">
        <f>'1x4'!E36</f>
        <v>362.47678671455861</v>
      </c>
      <c r="E78" s="1">
        <f>'1x5'!E36</f>
        <v>816.18003164551203</v>
      </c>
      <c r="F78" s="1">
        <f>'1x6'!E36</f>
        <v>1610.9211396158646</v>
      </c>
      <c r="G78" s="1">
        <f>'1x7'!E36</f>
        <v>2887.2892387179108</v>
      </c>
      <c r="H78" s="1">
        <f>'1x8'!E36</f>
        <v>4810.4681491794463</v>
      </c>
      <c r="I78" s="1">
        <f>'1x9'!E36</f>
        <v>7570.2472154637253</v>
      </c>
      <c r="J78" s="1">
        <f>'1x10'!E36</f>
        <v>11381.021217385793</v>
      </c>
      <c r="K78" s="272">
        <v>4</v>
      </c>
      <c r="L78" s="1">
        <f>'2x3'!E36</f>
        <v>2938.6245989600166</v>
      </c>
      <c r="M78" s="1">
        <f>'2x4'!E36</f>
        <v>1178.7374020793247</v>
      </c>
      <c r="N78" s="1">
        <f>'2x5'!E36</f>
        <v>1848.1062167947498</v>
      </c>
      <c r="O78" s="1">
        <f>'2x6'!E36</f>
        <v>3103.9140797476007</v>
      </c>
      <c r="P78" s="1">
        <f>'2x7'!E36</f>
        <v>5093.9404153158157</v>
      </c>
      <c r="Q78" s="1">
        <f>'2x8'!E36</f>
        <v>8048.1899094702685</v>
      </c>
      <c r="R78" s="1">
        <f>'2x9'!E36</f>
        <v>12243.74428131037</v>
      </c>
      <c r="S78" s="1">
        <f>'2x10'!E36</f>
        <v>17999.257284848052</v>
      </c>
      <c r="T78" s="272">
        <v>4</v>
      </c>
      <c r="U78" s="1">
        <f>'3x4'!E36</f>
        <v>-364.2223517282556</v>
      </c>
      <c r="V78" s="1">
        <f>'3x5'!E36</f>
        <v>-1136.4212263961153</v>
      </c>
      <c r="W78" s="1">
        <f>'3x6'!E36</f>
        <v>-2911.0435767890231</v>
      </c>
      <c r="X78" s="1">
        <f>'3x7'!E36</f>
        <v>-6436.7360572587859</v>
      </c>
      <c r="Y78" s="1">
        <f>'3x8'!E36</f>
        <v>-12684.795360120335</v>
      </c>
      <c r="Z78" s="1">
        <f>'3x9'!E36</f>
        <v>-22787.738540170867</v>
      </c>
      <c r="AA78" s="1">
        <f>'3x10'!E36</f>
        <v>-37964.831386484839</v>
      </c>
    </row>
    <row r="79" spans="1:27" x14ac:dyDescent="0.2">
      <c r="A79" s="272">
        <v>5</v>
      </c>
      <c r="B79" s="1">
        <f>'1x2'!E37</f>
        <v>74.63970268272719</v>
      </c>
      <c r="C79" s="1">
        <f>'1x3'!E37</f>
        <v>387.04427647799326</v>
      </c>
      <c r="D79" s="1">
        <f>'1x4'!E37</f>
        <v>1409.9629018461706</v>
      </c>
      <c r="E79" s="1">
        <f>'1x5'!E37</f>
        <v>3990.008111841174</v>
      </c>
      <c r="F79" s="1">
        <f>'1x6'!E37</f>
        <v>9481.5604311266434</v>
      </c>
      <c r="G79" s="1">
        <f>'1x7'!E37</f>
        <v>19867.657179105161</v>
      </c>
      <c r="H79" s="1">
        <f>'1x8'!E37</f>
        <v>37881.155638358301</v>
      </c>
      <c r="I79" s="1">
        <f>'1x9'!E37</f>
        <v>67125.951098049234</v>
      </c>
      <c r="J79" s="1">
        <f>'1x10'!E37</f>
        <v>112198.18250865792</v>
      </c>
      <c r="K79" s="272">
        <v>5</v>
      </c>
      <c r="L79" s="1">
        <f>'2x3'!E37</f>
        <v>4166.9988083034868</v>
      </c>
      <c r="M79" s="1">
        <f>'2x4'!E37</f>
        <v>3940.8148682661331</v>
      </c>
      <c r="N79" s="1">
        <f>'2x5'!E37</f>
        <v>8049.2215129921569</v>
      </c>
      <c r="O79" s="1">
        <f>'2x6'!E37</f>
        <v>16481.573920892974</v>
      </c>
      <c r="P79" s="1">
        <f>'2x7'!E37</f>
        <v>31828.11141501959</v>
      </c>
      <c r="Q79" s="1">
        <f>'2x8'!E37</f>
        <v>57776.027609296107</v>
      </c>
      <c r="R79" s="1">
        <f>'2x9'!E37</f>
        <v>99226.871326628243</v>
      </c>
      <c r="S79" s="1">
        <f>'2x10'!E37</f>
        <v>162463.21883414433</v>
      </c>
      <c r="T79" s="272">
        <v>5</v>
      </c>
      <c r="U79" s="1">
        <f>'3x4'!E37</f>
        <v>-1486.8167392502612</v>
      </c>
      <c r="V79" s="1">
        <f>'3x5'!E37</f>
        <v>-5870.1796919855906</v>
      </c>
      <c r="W79" s="1">
        <f>'3x6'!E37</f>
        <v>-18337.562207083734</v>
      </c>
      <c r="X79" s="1">
        <f>'3x7'!E37</f>
        <v>-48166.219776212056</v>
      </c>
      <c r="Y79" s="1">
        <f>'3x8'!E37</f>
        <v>-110497.85484977241</v>
      </c>
      <c r="Z79" s="1">
        <f>'3x9'!E37</f>
        <v>-227268.64222751831</v>
      </c>
      <c r="AA79" s="1">
        <f>'3x10'!E37</f>
        <v>-427379.2186345596</v>
      </c>
    </row>
    <row r="80" spans="1:27" x14ac:dyDescent="0.2">
      <c r="A80" s="272">
        <v>6</v>
      </c>
      <c r="B80" s="1">
        <f>'1x2'!E38</f>
        <v>144.48724642103602</v>
      </c>
      <c r="C80" s="1">
        <f>'1x3'!E38</f>
        <v>1135.0931037870166</v>
      </c>
      <c r="D80" s="1">
        <f>'1x4'!E38</f>
        <v>5556.1857611970272</v>
      </c>
      <c r="E80" s="1">
        <f>'1x5'!E38</f>
        <v>19733.581009787576</v>
      </c>
      <c r="F80" s="1">
        <f>'1x6'!E38</f>
        <v>56396.278195117382</v>
      </c>
      <c r="G80" s="1">
        <f>'1x7'!E38</f>
        <v>138046.03691759377</v>
      </c>
      <c r="H80" s="1">
        <f>'1x8'!E38</f>
        <v>301050.08430769091</v>
      </c>
      <c r="I80" s="1">
        <f>'1x9'!E38</f>
        <v>600456.83723639837</v>
      </c>
      <c r="J80" s="1">
        <f>'1x10'!E38</f>
        <v>1115534.5208469767</v>
      </c>
      <c r="K80" s="272">
        <v>6</v>
      </c>
      <c r="L80" s="1">
        <f>'2x3'!E38</f>
        <v>9447.8674085036837</v>
      </c>
      <c r="M80" s="1">
        <f>'2x4'!E38</f>
        <v>14186.406051559092</v>
      </c>
      <c r="N80" s="1">
        <f>'2x5'!E38</f>
        <v>36908.722009648496</v>
      </c>
      <c r="O80" s="1">
        <f>'2x6'!E38</f>
        <v>91415.445764976801</v>
      </c>
      <c r="P80" s="1">
        <f>'2x7'!E38</f>
        <v>206924.13226928745</v>
      </c>
      <c r="Q80" s="1">
        <f>'2x8'!E38</f>
        <v>430598.18024176091</v>
      </c>
      <c r="R80" s="1">
        <f>'2x9'!E38</f>
        <v>833715.98711147904</v>
      </c>
      <c r="S80" s="1">
        <f>'2x10'!E38</f>
        <v>1518929.5830028914</v>
      </c>
      <c r="T80" s="272">
        <v>6</v>
      </c>
      <c r="U80" s="1">
        <f>'3x4'!E38</f>
        <v>-5996.2069454321272</v>
      </c>
      <c r="V80" s="1">
        <f>'3x5'!E38</f>
        <v>-29797.361521434475</v>
      </c>
      <c r="W80" s="1">
        <f>'3x6'!E38</f>
        <v>-112762.71990743111</v>
      </c>
      <c r="X80" s="1">
        <f>'3x7'!E38</f>
        <v>-349416.91989305336</v>
      </c>
      <c r="Y80" s="1">
        <f>'3x8'!E38</f>
        <v>-927042.65839704964</v>
      </c>
      <c r="Z80" s="1">
        <f>'3x9'!E38</f>
        <v>-2170387.3597979154</v>
      </c>
      <c r="AA80" s="1">
        <f>'3x10'!E38</f>
        <v>-4584634.7815668313</v>
      </c>
    </row>
    <row r="81" spans="1:27" x14ac:dyDescent="0.2">
      <c r="A81" s="272">
        <v>7</v>
      </c>
      <c r="B81" s="1">
        <f>'1x2'!E39</f>
        <v>281.71262978975528</v>
      </c>
      <c r="C81" s="1">
        <f>'1x3'!E39</f>
        <v>3357.6125809976525</v>
      </c>
      <c r="D81" s="1">
        <f>'1x4'!E39</f>
        <v>22047.765971936897</v>
      </c>
      <c r="E81" s="1">
        <f>'1x5'!E39</f>
        <v>98147.049644014769</v>
      </c>
      <c r="F81" s="1">
        <f>'1x6'!E39</f>
        <v>337040.96116730908</v>
      </c>
      <c r="G81" s="1">
        <f>'1x7'!E39</f>
        <v>963209.01407772058</v>
      </c>
      <c r="H81" s="1">
        <f>'1x8'!E39</f>
        <v>2401680.6647407589</v>
      </c>
      <c r="I81" s="1">
        <f>'1x9'!E39</f>
        <v>5390492.0492275888</v>
      </c>
      <c r="J81" s="1">
        <f>'1x10'!E39</f>
        <v>11129191.585010987</v>
      </c>
      <c r="K81" s="272">
        <v>7</v>
      </c>
      <c r="L81" s="1">
        <f>'2x3'!E39</f>
        <v>24542.052724870449</v>
      </c>
      <c r="M81" s="1">
        <f>'2x4'!E39</f>
        <v>53024.039593905291</v>
      </c>
      <c r="N81" s="1">
        <f>'2x5'!E39</f>
        <v>173996.37105642751</v>
      </c>
      <c r="O81" s="1">
        <f>'2x6'!E39</f>
        <v>519310.76224941452</v>
      </c>
      <c r="P81" s="1">
        <f>'2x7'!E39</f>
        <v>1375150.0512398623</v>
      </c>
      <c r="Q81" s="1">
        <f>'2x8'!E39</f>
        <v>3276729.2518316912</v>
      </c>
      <c r="R81" s="1">
        <f>'2x9'!E39</f>
        <v>7147282.8899195017</v>
      </c>
      <c r="S81" s="1">
        <f>'2x10'!E39</f>
        <v>14482765.182264952</v>
      </c>
      <c r="T81" s="272">
        <v>7</v>
      </c>
      <c r="U81" s="1">
        <f>'3x4'!E39</f>
        <v>-24066.113076461705</v>
      </c>
      <c r="V81" s="1">
        <f>'3x5'!E39</f>
        <v>-150044.70714861096</v>
      </c>
      <c r="W81" s="1">
        <f>'3x6'!E39</f>
        <v>-685026.24081884138</v>
      </c>
      <c r="X81" s="1">
        <f>'3x7'!E39</f>
        <v>-2492767.9299228974</v>
      </c>
      <c r="Y81" s="1">
        <f>'3x8'!E39</f>
        <v>-7613568.2512373086</v>
      </c>
      <c r="Z81" s="1">
        <f>'3x9'!E39</f>
        <v>-20202545.459549405</v>
      </c>
      <c r="AA81" s="1">
        <f>'3x10'!E39</f>
        <v>-47754088.765542477</v>
      </c>
    </row>
    <row r="82" spans="1:27" x14ac:dyDescent="0.2">
      <c r="A82" s="272">
        <v>8</v>
      </c>
      <c r="B82" s="1">
        <f>'1x2'!E40</f>
        <v>552.30144965468833</v>
      </c>
      <c r="C82" s="1">
        <f>'1x3'!E40</f>
        <v>9984.976092430803</v>
      </c>
      <c r="D82" s="1">
        <f>'1x4'!E40</f>
        <v>87814.494879362232</v>
      </c>
      <c r="E82" s="1">
        <f>'1x5'!E40</f>
        <v>489474.57883096719</v>
      </c>
      <c r="F82" s="1">
        <f>'1x6'!E40</f>
        <v>2018600.139118741</v>
      </c>
      <c r="G82" s="1">
        <f>'1x7'!E40</f>
        <v>6732972.3646695307</v>
      </c>
      <c r="H82" s="1">
        <f>'1x8'!E40</f>
        <v>19190715.006859459</v>
      </c>
      <c r="I82" s="1">
        <f>'1x9'!E40</f>
        <v>48463661.231481187</v>
      </c>
      <c r="J82" s="1">
        <f>'1x10'!E40</f>
        <v>111185156.53504848</v>
      </c>
      <c r="K82" s="272">
        <v>8</v>
      </c>
      <c r="L82" s="1">
        <f>'2x3'!E40</f>
        <v>67754.443860242871</v>
      </c>
      <c r="M82" s="1">
        <f>'2x4'!E40</f>
        <v>202537.9135779842</v>
      </c>
      <c r="N82" s="1">
        <f>'2x5'!E40</f>
        <v>834030.20044516132</v>
      </c>
      <c r="O82" s="1">
        <f>'2x6'!E40</f>
        <v>2993327.7573052365</v>
      </c>
      <c r="P82" s="1">
        <f>'2x7'!E40</f>
        <v>9262463.1708946433</v>
      </c>
      <c r="Q82" s="1">
        <f>'2x8'!E40</f>
        <v>25255873.997998063</v>
      </c>
      <c r="R82" s="1">
        <f>'2x9'!E40</f>
        <v>62035274.538119376</v>
      </c>
      <c r="S82" s="1">
        <f>'2x10'!E40</f>
        <v>139772945.8682566</v>
      </c>
      <c r="T82" s="272">
        <v>8</v>
      </c>
      <c r="U82" s="1">
        <f>'3x4'!E40</f>
        <v>-96401.046239605857</v>
      </c>
      <c r="V82" s="1">
        <f>'3x5'!E40</f>
        <v>-752726.76228237804</v>
      </c>
      <c r="W82" s="1">
        <f>'3x6'!E40</f>
        <v>-4135977.7214160995</v>
      </c>
      <c r="X82" s="1">
        <f>'3x7'!E40</f>
        <v>-17625397.47427208</v>
      </c>
      <c r="Y82" s="1">
        <f>'3x8'!E40</f>
        <v>-61790090.882930137</v>
      </c>
      <c r="Z82" s="1">
        <f>'3x9'!E40</f>
        <v>-185295365.23864612</v>
      </c>
      <c r="AA82" s="1">
        <f>'3x10'!E40</f>
        <v>-488823514.15288347</v>
      </c>
    </row>
    <row r="83" spans="1:27" x14ac:dyDescent="0.2">
      <c r="A83" s="272">
        <v>9</v>
      </c>
      <c r="B83" s="1">
        <f>'1x2'!E41</f>
        <v>1087.4605061823152</v>
      </c>
      <c r="C83" s="1">
        <f>'1x3'!E41</f>
        <v>29792.162410716566</v>
      </c>
      <c r="D83" s="1">
        <f>'1x4'!E41</f>
        <v>350453.71587389405</v>
      </c>
      <c r="E83" s="1">
        <f>'1x5'!E41</f>
        <v>2444311.4299398614</v>
      </c>
      <c r="F83" s="1">
        <f>'1x6'!E41</f>
        <v>12101626.785534034</v>
      </c>
      <c r="G83" s="1">
        <f>'1x7'!E41</f>
        <v>47101787.01585447</v>
      </c>
      <c r="H83" s="1">
        <f>'1x8'!E41</f>
        <v>153448613.19600028</v>
      </c>
      <c r="I83" s="1">
        <f>'1x9'!E41</f>
        <v>435983187.34793085</v>
      </c>
      <c r="J83" s="1">
        <f>'1x10'!E41</f>
        <v>1111414596.9923203</v>
      </c>
      <c r="K83" s="272">
        <v>9</v>
      </c>
      <c r="L83" s="1">
        <f>'2x3'!E41</f>
        <v>193197.18462947969</v>
      </c>
      <c r="M83" s="1">
        <f>'2x4'!E41</f>
        <v>784241.18847010448</v>
      </c>
      <c r="N83" s="1">
        <f>'2x5'!E41</f>
        <v>4041131.4608420026</v>
      </c>
      <c r="O83" s="1">
        <f>'2x6'!E41</f>
        <v>17418664.579066504</v>
      </c>
      <c r="P83" s="1">
        <f>'2x7'!E41</f>
        <v>62941817.155717887</v>
      </c>
      <c r="Q83" s="1">
        <f>'2x8'!E41</f>
        <v>196310519.30244324</v>
      </c>
      <c r="R83" s="1">
        <f>'2x9'!E41</f>
        <v>542855196.77961373</v>
      </c>
      <c r="S83" s="1">
        <f>'2x10'!E41</f>
        <v>1359780635.1978989</v>
      </c>
      <c r="T83" s="272">
        <v>9</v>
      </c>
      <c r="U83" s="1">
        <f>'3x4'!E41</f>
        <v>-385835.52430910751</v>
      </c>
      <c r="V83" s="1">
        <f>'3x5'!E41</f>
        <v>-3769551.6039958433</v>
      </c>
      <c r="W83" s="1">
        <f>'3x6'!E41</f>
        <v>-24894329.151751272</v>
      </c>
      <c r="X83" s="1">
        <f>'3x7'!E41</f>
        <v>-124032799.0051125</v>
      </c>
      <c r="Y83" s="1">
        <f>'3x8'!E41</f>
        <v>-498206805.72184443</v>
      </c>
      <c r="Z83" s="1">
        <f>'3x9'!E41</f>
        <v>-1685357465.8616319</v>
      </c>
      <c r="AA83" s="1">
        <f>'3x10'!E41</f>
        <v>-4953502929.7741737</v>
      </c>
    </row>
    <row r="84" spans="1:27" x14ac:dyDescent="0.2">
      <c r="A84" s="272">
        <v>10</v>
      </c>
      <c r="B84" s="1">
        <f>'1x2'!E42</f>
        <v>2148.3663125573353</v>
      </c>
      <c r="C84" s="1">
        <f>'1x3'!E42</f>
        <v>89073.808059153118</v>
      </c>
      <c r="D84" s="1">
        <f>'1x4'!E42</f>
        <v>1400093.0824050694</v>
      </c>
      <c r="E84" s="1">
        <f>'1x5'!E42</f>
        <v>12214108.833861217</v>
      </c>
      <c r="F84" s="1">
        <f>'1x6'!E42</f>
        <v>72582429.387962237</v>
      </c>
      <c r="G84" s="1">
        <f>'1x7'!E42</f>
        <v>329623650.80282444</v>
      </c>
      <c r="H84" s="1">
        <f>'1x8'!E42</f>
        <v>1227327000.4153883</v>
      </c>
      <c r="I84" s="1">
        <f>'1x9'!E42</f>
        <v>3923138508.8858943</v>
      </c>
      <c r="J84" s="1">
        <f>'1x10'!E42</f>
        <v>11112355411.905006</v>
      </c>
      <c r="K84" s="272">
        <v>10</v>
      </c>
      <c r="L84" s="1">
        <f>'2x3'!E42</f>
        <v>561302.99065693002</v>
      </c>
      <c r="M84" s="1">
        <f>'2x4'!E42</f>
        <v>3064110.1150817401</v>
      </c>
      <c r="N84" s="1">
        <f>'2x5'!E42</f>
        <v>19725254.904011071</v>
      </c>
      <c r="O84" s="1">
        <f>'2x6'!E42</f>
        <v>102030235.29998487</v>
      </c>
      <c r="P84" s="1">
        <f>'2x7'!E42</f>
        <v>430338864.42794722</v>
      </c>
      <c r="Q84" s="1">
        <f>'2x8'!E42</f>
        <v>1534849214.0146852</v>
      </c>
      <c r="R84" s="1">
        <f>'2x9'!E42</f>
        <v>4777445901.4299736</v>
      </c>
      <c r="S84" s="1">
        <f>'2x10'!E42</f>
        <v>13302462144.627119</v>
      </c>
      <c r="T84" s="272">
        <v>10</v>
      </c>
      <c r="U84" s="1">
        <f>'3x4'!E42</f>
        <v>-1543735.8468987613</v>
      </c>
      <c r="V84" s="1">
        <f>'3x5'!E42</f>
        <v>-18861740.444026638</v>
      </c>
      <c r="W84" s="1">
        <f>'3x6'!E42</f>
        <v>-149603712.57474208</v>
      </c>
      <c r="X84" s="1">
        <f>'3x7'!E42</f>
        <v>-870654468.99290454</v>
      </c>
      <c r="Y84" s="1">
        <f>'3x8'!E42</f>
        <v>-4002654320.6152954</v>
      </c>
      <c r="Z84" s="1">
        <f>'3x9'!E42</f>
        <v>-15257506184.804047</v>
      </c>
      <c r="AA84" s="1">
        <f>'3x10'!E42</f>
        <v>-49907767994.524254</v>
      </c>
    </row>
    <row r="85" spans="1:27" x14ac:dyDescent="0.2">
      <c r="B85" s="402" t="s">
        <v>151</v>
      </c>
      <c r="C85" s="402"/>
      <c r="D85" s="402"/>
      <c r="E85" s="402"/>
      <c r="F85" s="402"/>
      <c r="G85" s="402"/>
      <c r="H85" s="402"/>
      <c r="I85" s="402"/>
      <c r="J85" s="402"/>
      <c r="L85" s="402" t="s">
        <v>161</v>
      </c>
      <c r="M85" s="402"/>
      <c r="N85" s="402"/>
      <c r="O85" s="402"/>
      <c r="P85" s="402"/>
      <c r="Q85" s="402"/>
      <c r="R85" s="402"/>
      <c r="S85" s="402"/>
      <c r="U85" s="402" t="s">
        <v>151</v>
      </c>
      <c r="V85" s="402"/>
      <c r="W85" s="402"/>
      <c r="X85" s="402"/>
      <c r="Y85" s="402"/>
      <c r="Z85" s="402"/>
      <c r="AA85" s="402"/>
    </row>
    <row r="86" spans="1:27" x14ac:dyDescent="0.2">
      <c r="A86" s="272" t="s">
        <v>55</v>
      </c>
      <c r="B86" s="49" t="s">
        <v>137</v>
      </c>
      <c r="C86" s="49" t="s">
        <v>138</v>
      </c>
      <c r="D86" s="49" t="s">
        <v>139</v>
      </c>
      <c r="E86" s="49" t="s">
        <v>140</v>
      </c>
      <c r="F86" s="49" t="s">
        <v>141</v>
      </c>
      <c r="G86" s="49" t="s">
        <v>142</v>
      </c>
      <c r="H86" s="49" t="s">
        <v>143</v>
      </c>
      <c r="I86" s="49" t="s">
        <v>144</v>
      </c>
      <c r="J86" s="49" t="s">
        <v>145</v>
      </c>
      <c r="K86" s="272" t="s">
        <v>55</v>
      </c>
      <c r="L86" s="49" t="s">
        <v>153</v>
      </c>
      <c r="M86" s="49" t="s">
        <v>154</v>
      </c>
      <c r="N86" s="49" t="s">
        <v>155</v>
      </c>
      <c r="O86" s="49" t="s">
        <v>156</v>
      </c>
      <c r="P86" s="49" t="s">
        <v>157</v>
      </c>
      <c r="Q86" s="49" t="s">
        <v>158</v>
      </c>
      <c r="R86" s="49" t="s">
        <v>159</v>
      </c>
      <c r="S86" s="49" t="s">
        <v>160</v>
      </c>
      <c r="T86" s="272" t="s">
        <v>55</v>
      </c>
      <c r="U86" s="49" t="s">
        <v>163</v>
      </c>
      <c r="V86" s="49" t="s">
        <v>164</v>
      </c>
      <c r="W86" s="49" t="s">
        <v>165</v>
      </c>
      <c r="X86" s="49" t="s">
        <v>166</v>
      </c>
      <c r="Y86" s="49" t="s">
        <v>167</v>
      </c>
      <c r="Z86" s="49" t="s">
        <v>168</v>
      </c>
      <c r="AA86" s="49" t="s">
        <v>169</v>
      </c>
    </row>
    <row r="87" spans="1:27" x14ac:dyDescent="0.2">
      <c r="A87" s="272">
        <v>1</v>
      </c>
      <c r="B87" s="1">
        <f>'1x2'!E45</f>
        <v>19.380224308650003</v>
      </c>
      <c r="C87" s="1">
        <f>'1x3'!E45</f>
        <v>13.030902752565376</v>
      </c>
      <c r="D87" s="1">
        <f>'1x4'!E45</f>
        <v>13.282157703260239</v>
      </c>
      <c r="E87" s="1">
        <f>'1x5'!E45</f>
        <v>14.516091898240006</v>
      </c>
      <c r="F87" s="1">
        <f>'1x6'!E45</f>
        <v>16.115662659428747</v>
      </c>
      <c r="G87" s="1">
        <f>'1x7'!E45</f>
        <v>17.909133338241897</v>
      </c>
      <c r="H87" s="1">
        <f>'1x8'!E45</f>
        <v>19.826665338578159</v>
      </c>
      <c r="I87" s="1">
        <f>'1x9'!E45</f>
        <v>21.832275356266774</v>
      </c>
      <c r="J87" s="1">
        <f>'1x10'!E45</f>
        <v>23.90407125373833</v>
      </c>
      <c r="K87" s="272">
        <v>1</v>
      </c>
      <c r="L87" s="1">
        <f>'2x3'!E45</f>
        <v>-15.026693033762502</v>
      </c>
      <c r="M87" s="1">
        <f>'2x4'!E45</f>
        <v>-31.914845027994744</v>
      </c>
      <c r="N87" s="1">
        <f>'2x5'!E45</f>
        <v>-64.513589681892029</v>
      </c>
      <c r="O87" s="1">
        <f>'2x6'!E45</f>
        <v>-131.42320790864352</v>
      </c>
      <c r="P87" s="1">
        <f>'2x7'!E45</f>
        <v>-292.09672438042276</v>
      </c>
      <c r="Q87" s="1">
        <f>'2x8'!E45</f>
        <v>-892.14944281923442</v>
      </c>
      <c r="R87" s="1">
        <f>'2x9'!E45</f>
        <v>5948.7503524171261</v>
      </c>
      <c r="S87" s="1">
        <f>'2x10'!E45</f>
        <v>1124.8431732933502</v>
      </c>
      <c r="T87" s="272">
        <v>1</v>
      </c>
      <c r="U87" s="1">
        <f>'3x4'!E45</f>
        <v>-10.003905745462683</v>
      </c>
      <c r="V87" s="1">
        <f>'3x5'!E45</f>
        <v>-13.948284732283932</v>
      </c>
      <c r="W87" s="1">
        <f>'3x6'!E45</f>
        <v>-18.165900910064718</v>
      </c>
      <c r="X87" s="1">
        <f>'3x7'!E45</f>
        <v>-22.522160517863032</v>
      </c>
      <c r="Y87" s="1">
        <f>'3x8'!E45</f>
        <v>-26.918823514888587</v>
      </c>
      <c r="Z87" s="1">
        <f>'3x9'!E45</f>
        <v>-31.292845926543283</v>
      </c>
      <c r="AA87" s="1">
        <f>'3x10'!E21</f>
        <v>-35.609465685472848</v>
      </c>
    </row>
    <row r="88" spans="1:27" x14ac:dyDescent="0.2">
      <c r="A88" s="272">
        <v>2</v>
      </c>
      <c r="B88" s="1">
        <f>'1x2'!E46</f>
        <v>21.471788272576603</v>
      </c>
      <c r="C88" s="1">
        <f>'1x3'!E46</f>
        <v>34.323858950877145</v>
      </c>
      <c r="D88" s="1">
        <f>'1x4'!E46</f>
        <v>52.634233188873672</v>
      </c>
      <c r="E88" s="1">
        <f>'1x5'!E46</f>
        <v>75.925103894181817</v>
      </c>
      <c r="F88" s="1">
        <f>'1x6'!E46</f>
        <v>104.14775297542728</v>
      </c>
      <c r="G88" s="1">
        <f>'1x7'!E46</f>
        <v>137.32302505998368</v>
      </c>
      <c r="H88" s="1">
        <f>'1x8'!E46</f>
        <v>175.48383119389715</v>
      </c>
      <c r="I88" s="1">
        <f>'1x9'!E46</f>
        <v>218.66056975794555</v>
      </c>
      <c r="J88" s="1">
        <f>'1x10'!E46</f>
        <v>266.87699143864648</v>
      </c>
      <c r="K88" s="272">
        <v>2</v>
      </c>
      <c r="L88" s="1">
        <f>'2x3'!E46</f>
        <v>395.12131753693757</v>
      </c>
      <c r="M88" s="1">
        <f>'2x4'!E46</f>
        <v>224.79312506547484</v>
      </c>
      <c r="N88" s="1">
        <f>'2x5'!E46</f>
        <v>241.71775473679827</v>
      </c>
      <c r="O88" s="1">
        <f>'2x6'!E46</f>
        <v>287.21047571345298</v>
      </c>
      <c r="P88" s="1">
        <f>'2x7'!E46</f>
        <v>348.6850329669258</v>
      </c>
      <c r="Q88" s="1">
        <f>'2x8'!E46</f>
        <v>423.22539738131769</v>
      </c>
      <c r="R88" s="1">
        <f>'2x9'!E46</f>
        <v>509.91570619374068</v>
      </c>
      <c r="S88" s="1">
        <f>'2x10'!E46</f>
        <v>608.42864926363848</v>
      </c>
      <c r="T88" s="272">
        <v>2</v>
      </c>
      <c r="U88" s="1">
        <f>'3x4'!E46</f>
        <v>-149.82606675287374</v>
      </c>
      <c r="V88" s="1">
        <f>'3x5'!E46</f>
        <v>-305.97016903294792</v>
      </c>
      <c r="W88" s="1">
        <f>'3x6'!E46</f>
        <v>-563.65016658584693</v>
      </c>
      <c r="X88" s="1">
        <f>'3x7'!E46</f>
        <v>-956.81017577416083</v>
      </c>
      <c r="Y88" s="1">
        <f>'3x8'!E46</f>
        <v>-1515.844605393723</v>
      </c>
      <c r="Z88" s="1">
        <f>'3x9'!E46</f>
        <v>-2261.067423987432</v>
      </c>
      <c r="AA88" s="1">
        <f>'3x10'!E22</f>
        <v>-1675.2889162501008</v>
      </c>
    </row>
    <row r="89" spans="1:27" x14ac:dyDescent="0.2">
      <c r="A89" s="272">
        <v>3</v>
      </c>
      <c r="B89" s="1">
        <f>'1x2'!E47</f>
        <v>65.301359171408933</v>
      </c>
      <c r="C89" s="1">
        <f>'1x3'!E47</f>
        <v>164.66461892977009</v>
      </c>
      <c r="D89" s="1">
        <f>'1x4'!E47</f>
        <v>346.16087104175614</v>
      </c>
      <c r="E89" s="1">
        <f>'1x5'!E47</f>
        <v>634.95557550846149</v>
      </c>
      <c r="F89" s="1">
        <f>'1x6'!E47</f>
        <v>1056.7653166571299</v>
      </c>
      <c r="G89" s="1">
        <f>'1x7'!E47</f>
        <v>1637.5325670305997</v>
      </c>
      <c r="H89" s="1">
        <f>'1x8'!E47</f>
        <v>2403.3380995108955</v>
      </c>
      <c r="I89" s="1">
        <f>'1x9'!E47</f>
        <v>3380.3479659097397</v>
      </c>
      <c r="J89" s="1">
        <f>'1x10'!E47</f>
        <v>4594.7722533135275</v>
      </c>
      <c r="K89" s="272">
        <v>3</v>
      </c>
      <c r="L89" s="1">
        <f>'2x3'!E47</f>
        <v>759.47088590713008</v>
      </c>
      <c r="M89" s="1">
        <f>'2x4'!E47</f>
        <v>978.3145388474403</v>
      </c>
      <c r="N89" s="1">
        <f>'2x5'!E47</f>
        <v>1467.3327071022402</v>
      </c>
      <c r="O89" s="1">
        <f>'2x6'!E47</f>
        <v>2193.074625708603</v>
      </c>
      <c r="P89" s="1">
        <f>'2x7'!E47</f>
        <v>3186.6731361434772</v>
      </c>
      <c r="Q89" s="1">
        <f>'2x8'!E47</f>
        <v>4489.4886414558814</v>
      </c>
      <c r="R89" s="1">
        <f>'2x9'!E47</f>
        <v>6146.13230772523</v>
      </c>
      <c r="S89" s="1">
        <f>'2x10'!E47</f>
        <v>8202.5430125450293</v>
      </c>
      <c r="T89" s="272">
        <v>3</v>
      </c>
      <c r="U89" s="1">
        <f>'3x4'!E47</f>
        <v>-1600.0860092227701</v>
      </c>
      <c r="V89" s="1">
        <f>'3x5'!E47</f>
        <v>-5011.2923394222344</v>
      </c>
      <c r="W89" s="1">
        <f>'3x6'!E47</f>
        <v>-15365.309355660826</v>
      </c>
      <c r="X89" s="1">
        <f>'3x7'!E47</f>
        <v>-54868.607607000202</v>
      </c>
      <c r="Y89" s="1">
        <f>'3x8'!E47</f>
        <v>-774290.76320367411</v>
      </c>
      <c r="Z89" s="1">
        <f>'3x9'!E47</f>
        <v>217912.33231297706</v>
      </c>
      <c r="AA89" s="1">
        <f>'3x10'!E23</f>
        <v>42376.656268188075</v>
      </c>
    </row>
    <row r="90" spans="1:27" x14ac:dyDescent="0.2">
      <c r="A90" s="272">
        <v>4</v>
      </c>
      <c r="B90" s="1">
        <f>'1x2'!E48</f>
        <v>227.67699513094871</v>
      </c>
      <c r="C90" s="1">
        <f>'1x3'!E48</f>
        <v>889.95716376462474</v>
      </c>
      <c r="D90" s="1">
        <f>'1x4'!E48</f>
        <v>2545.2659235220858</v>
      </c>
      <c r="E90" s="1">
        <f>'1x5'!E48</f>
        <v>5906.8820595292364</v>
      </c>
      <c r="F90" s="1">
        <f>'1x6'!E48</f>
        <v>11886.1184877869</v>
      </c>
      <c r="G90" s="1">
        <f>'1x7'!E48</f>
        <v>21592.580094997877</v>
      </c>
      <c r="H90" s="1">
        <f>'1x8'!E48</f>
        <v>36334.540593226971</v>
      </c>
      <c r="I90" s="1">
        <f>'1x9'!E48</f>
        <v>57619.15476073727</v>
      </c>
      <c r="J90" s="1">
        <f>'1x10'!E48</f>
        <v>87152.494565991728</v>
      </c>
      <c r="K90" s="272">
        <v>4</v>
      </c>
      <c r="L90" s="1">
        <f>'2x3'!E48</f>
        <v>3335.7219840889697</v>
      </c>
      <c r="M90" s="1">
        <f>'2x4'!E48</f>
        <v>6189.0593524827964</v>
      </c>
      <c r="N90" s="1">
        <f>'2x5'!E48</f>
        <v>11889.371888756321</v>
      </c>
      <c r="O90" s="1">
        <f>'2x6'!E48</f>
        <v>21592.919048238658</v>
      </c>
      <c r="P90" s="1">
        <f>'2x7'!E48</f>
        <v>36887.399300052195</v>
      </c>
      <c r="Q90" s="1">
        <f>'2x8'!E48</f>
        <v>59693.422668730615</v>
      </c>
      <c r="R90" s="1">
        <f>'2x9'!E48</f>
        <v>92253.371339586112</v>
      </c>
      <c r="S90" s="1">
        <f>'2x10'!E48</f>
        <v>137128.25304891108</v>
      </c>
      <c r="T90" s="272">
        <v>4</v>
      </c>
      <c r="U90" s="1">
        <f>'3x4'!E48</f>
        <v>-14686.361176359087</v>
      </c>
      <c r="V90" s="1">
        <f>'3x5'!E48</f>
        <v>-68671.199092173862</v>
      </c>
      <c r="W90" s="1">
        <f>'3x6'!E48</f>
        <v>-429651.54860916757</v>
      </c>
      <c r="X90" s="1">
        <f>'3x7'!E48</f>
        <v>1744783.1068434573</v>
      </c>
      <c r="Y90" s="1">
        <f>'3x8'!E48</f>
        <v>902882.57577306672</v>
      </c>
      <c r="Z90" s="1">
        <f>'3x9'!E48</f>
        <v>963352.22710235149</v>
      </c>
      <c r="AA90" s="1">
        <f>'3x10'!E24</f>
        <v>156153.43804523721</v>
      </c>
    </row>
    <row r="91" spans="1:27" x14ac:dyDescent="0.2">
      <c r="A91" s="272">
        <v>5</v>
      </c>
      <c r="B91" s="1">
        <f>'1x2'!E49</f>
        <v>838.56777584646011</v>
      </c>
      <c r="C91" s="1">
        <f>'1x3'!E49</f>
        <v>5050.8120849716925</v>
      </c>
      <c r="D91" s="1">
        <f>'1x4'!E49</f>
        <v>19552.976663769845</v>
      </c>
      <c r="E91" s="1">
        <f>'1x5'!E49</f>
        <v>57192.500823059381</v>
      </c>
      <c r="F91" s="1">
        <f>'1x6'!E49</f>
        <v>138768.7777275079</v>
      </c>
      <c r="G91" s="1">
        <f>'1x7'!E49</f>
        <v>294977.49113725929</v>
      </c>
      <c r="H91" s="1">
        <f>'1x8'!E49</f>
        <v>568357.6629207331</v>
      </c>
      <c r="I91" s="1">
        <f>'1x9'!E49</f>
        <v>1015239.5514467466</v>
      </c>
      <c r="J91" s="1">
        <f>'1x10'!E49</f>
        <v>1707692.2284730915</v>
      </c>
      <c r="K91" s="272">
        <v>5</v>
      </c>
      <c r="L91" s="1">
        <f>'2x3'!E49</f>
        <v>17281.463931461265</v>
      </c>
      <c r="M91" s="1">
        <f>'2x4'!E49</f>
        <v>43696.879719619697</v>
      </c>
      <c r="N91" s="1">
        <f>'2x5'!E49</f>
        <v>105742.54915404892</v>
      </c>
      <c r="O91" s="1">
        <f>'2x6'!E49</f>
        <v>231542.68530773633</v>
      </c>
      <c r="P91" s="1">
        <f>'2x7'!E49</f>
        <v>462998.23792662501</v>
      </c>
      <c r="Q91" s="1">
        <f>'2x8'!E49</f>
        <v>858329.78383007797</v>
      </c>
      <c r="R91" s="1">
        <f>'2x9'!E49</f>
        <v>1494895.7682137745</v>
      </c>
      <c r="S91" s="1">
        <f>'2x10'!E49</f>
        <v>2472030.2348803519</v>
      </c>
      <c r="T91" s="272">
        <v>5</v>
      </c>
      <c r="U91" s="1">
        <f>'3x4'!E49</f>
        <v>-125095.06361215733</v>
      </c>
      <c r="V91" s="1">
        <f>'3x5'!E49</f>
        <v>-824946.68344258599</v>
      </c>
      <c r="W91" s="1">
        <f>'3x6'!E49</f>
        <v>-14181746.901636161</v>
      </c>
      <c r="X91" s="1">
        <f>'3x7'!E49</f>
        <v>9314670.0635124482</v>
      </c>
      <c r="Y91" s="1">
        <f>'3x8'!E49</f>
        <v>9350559.7960772179</v>
      </c>
      <c r="Z91" s="1">
        <f>'3x9'!E49</f>
        <v>12479957.688927857</v>
      </c>
      <c r="AA91" s="1">
        <f>'3x10'!E25</f>
        <v>1174325.4536794864</v>
      </c>
    </row>
    <row r="92" spans="1:27" x14ac:dyDescent="0.2">
      <c r="A92" s="272">
        <v>6</v>
      </c>
      <c r="B92" s="1">
        <f>'1x2'!E50</f>
        <v>3178.3794677904866</v>
      </c>
      <c r="C92" s="1">
        <f>'1x3'!E50</f>
        <v>29363.727175924436</v>
      </c>
      <c r="D92" s="1">
        <f>'1x4'!E50</f>
        <v>153246.27429827457</v>
      </c>
      <c r="E92" s="1">
        <f>'1x5'!E50</f>
        <v>563365.47484680975</v>
      </c>
      <c r="F92" s="1">
        <f>'1x6'!E50</f>
        <v>1645135.31260177</v>
      </c>
      <c r="G92" s="1">
        <f>'1x7'!E50</f>
        <v>4086883.1381387254</v>
      </c>
      <c r="H92" s="1">
        <f>'1x8'!E50</f>
        <v>9009063.9527051076</v>
      </c>
      <c r="I92" s="1">
        <f>'1x9'!E50</f>
        <v>18116651.281340186</v>
      </c>
      <c r="J92" s="1">
        <f>'1x10'!E50</f>
        <v>33874700.130393282</v>
      </c>
      <c r="K92" s="272">
        <v>6</v>
      </c>
      <c r="L92" s="1">
        <f>'2x3'!E50</f>
        <v>95634.094123885792</v>
      </c>
      <c r="M92" s="1">
        <f>'2x4'!E50</f>
        <v>323974.78430136445</v>
      </c>
      <c r="N92" s="1">
        <f>'2x5'!E50</f>
        <v>981643.39858539973</v>
      </c>
      <c r="O92" s="1">
        <f>'2x6'!E50</f>
        <v>2583695.8290565787</v>
      </c>
      <c r="P92" s="1">
        <f>'2x7'!E50</f>
        <v>6036826.3576378729</v>
      </c>
      <c r="Q92" s="1">
        <f>'2x8'!E50</f>
        <v>12806681.442982001</v>
      </c>
      <c r="R92" s="1">
        <f>'2x9'!E50</f>
        <v>25118085.582543273</v>
      </c>
      <c r="S92" s="1">
        <f>'2x10'!E50</f>
        <v>46187157.478334814</v>
      </c>
      <c r="T92" s="272">
        <v>6</v>
      </c>
      <c r="U92" s="1">
        <f>'3x4'!E50</f>
        <v>-1028899.6129690156</v>
      </c>
      <c r="V92" s="1">
        <f>'3x5'!E50</f>
        <v>-9098113.2172063999</v>
      </c>
      <c r="W92" s="1">
        <f>'3x6'!E50</f>
        <v>-1213949492.8278503</v>
      </c>
      <c r="X92" s="1">
        <f>'3x7'!E50</f>
        <v>99112961.437161073</v>
      </c>
      <c r="Y92" s="1">
        <f>'3x8'!E50</f>
        <v>126282140.79694577</v>
      </c>
      <c r="Z92" s="1">
        <f>'3x9'!E50</f>
        <v>195438340.07682699</v>
      </c>
      <c r="AA92" s="1">
        <f>'3x10'!E26</f>
        <v>10357044.507831814</v>
      </c>
    </row>
    <row r="93" spans="1:27" x14ac:dyDescent="0.2">
      <c r="A93" s="272">
        <v>7</v>
      </c>
      <c r="B93" s="1">
        <f>'1x2'!E51</f>
        <v>12250.709084330059</v>
      </c>
      <c r="C93" s="1">
        <f>'1x3'!E51</f>
        <v>172939.7444729514</v>
      </c>
      <c r="D93" s="1">
        <f>'1x4'!E51</f>
        <v>1212951.4165745955</v>
      </c>
      <c r="E93" s="1">
        <f>'1x5'!E51</f>
        <v>5593238.4674231326</v>
      </c>
      <c r="F93" s="1">
        <f>'1x6'!E51</f>
        <v>19634037.828449067</v>
      </c>
      <c r="G93" s="1">
        <f>'1x7'!E51</f>
        <v>56959257.552870087</v>
      </c>
      <c r="H93" s="1">
        <f>'1x8'!E51</f>
        <v>143579625.48517817</v>
      </c>
      <c r="I93" s="1">
        <f>'1x9'!E51</f>
        <v>324937925.6960268</v>
      </c>
      <c r="J93" s="1">
        <f>'1x10'!E51</f>
        <v>675239618.9129827</v>
      </c>
      <c r="K93" s="272">
        <v>7</v>
      </c>
      <c r="L93" s="1">
        <f>'2x3'!E51</f>
        <v>546881.46326990391</v>
      </c>
      <c r="M93" s="1">
        <f>'2x4'!E51</f>
        <v>2465556.337440223</v>
      </c>
      <c r="N93" s="1">
        <f>'2x5'!E51</f>
        <v>9328620.1594876889</v>
      </c>
      <c r="O93" s="1">
        <f>'2x6'!E51</f>
        <v>29469503.940613877</v>
      </c>
      <c r="P93" s="1">
        <f>'2x7'!E51</f>
        <v>80386164.072888881</v>
      </c>
      <c r="Q93" s="1">
        <f>'2x8'!E51</f>
        <v>195040824.88642773</v>
      </c>
      <c r="R93" s="1">
        <f>'2x9'!E51</f>
        <v>430639698.76611775</v>
      </c>
      <c r="S93" s="1">
        <f>'2x10'!E51</f>
        <v>880312181.09757841</v>
      </c>
      <c r="T93" s="272">
        <v>7</v>
      </c>
      <c r="U93" s="1">
        <f>'3x4'!E51</f>
        <v>-8331047.3979323823</v>
      </c>
      <c r="V93" s="1">
        <f>'3x5'!E51</f>
        <v>-95584275.611474976</v>
      </c>
      <c r="W93" s="1">
        <f>'3x6'!E51</f>
        <v>7106047293.2955637</v>
      </c>
      <c r="X93" s="1">
        <f>'3x7'!E51</f>
        <v>1234252546.4176841</v>
      </c>
      <c r="Y93" s="1">
        <f>'3x8'!E51</f>
        <v>1865740984.7791426</v>
      </c>
      <c r="Z93" s="1">
        <f>'3x9'!E51</f>
        <v>3286286263.913012</v>
      </c>
      <c r="AA93" s="1">
        <f>'3x10'!E27</f>
        <v>97263170.439845398</v>
      </c>
    </row>
    <row r="94" spans="1:27" x14ac:dyDescent="0.2">
      <c r="A94" s="272">
        <v>8</v>
      </c>
      <c r="B94" s="1">
        <f>'1x2'!E52</f>
        <v>47719.71329735178</v>
      </c>
      <c r="C94" s="1">
        <f>'1x3'!E52</f>
        <v>1026087.8178677968</v>
      </c>
      <c r="D94" s="1">
        <f>'1x4'!E52</f>
        <v>9649071.7154229525</v>
      </c>
      <c r="E94" s="1">
        <f>'1x5'!E52</f>
        <v>55738362.803138405</v>
      </c>
      <c r="F94" s="1">
        <f>'1x6'!E52</f>
        <v>235024527.87751183</v>
      </c>
      <c r="G94" s="1">
        <f>'1x7'!E52</f>
        <v>795867220.84046197</v>
      </c>
      <c r="H94" s="1">
        <f>'1x8'!E52</f>
        <v>2293458441.6546636</v>
      </c>
      <c r="I94" s="1">
        <f>'1x9'!E52</f>
        <v>5840238282.7751627</v>
      </c>
      <c r="J94" s="1">
        <f>'1x10'!E52</f>
        <v>13486418312.565489</v>
      </c>
      <c r="K94" s="272">
        <v>8</v>
      </c>
      <c r="L94" s="1">
        <f>'2x3'!E52</f>
        <v>3184907.4420937989</v>
      </c>
      <c r="M94" s="1">
        <f>'2x4'!E52</f>
        <v>19057524.853081308</v>
      </c>
      <c r="N94" s="1">
        <f>'2x5'!E52</f>
        <v>89918048.036751211</v>
      </c>
      <c r="O94" s="1">
        <f>'2x6'!E52</f>
        <v>340661313.44295156</v>
      </c>
      <c r="P94" s="1">
        <f>'2x7'!E52</f>
        <v>1084325445.694284</v>
      </c>
      <c r="Q94" s="1">
        <f>'2x8'!E52</f>
        <v>3008051982.8790236</v>
      </c>
      <c r="R94" s="1">
        <f>'2x9'!E52</f>
        <v>7475222822.4104557</v>
      </c>
      <c r="S94" s="1">
        <f>'2x10'!E52</f>
        <v>16985380028.723967</v>
      </c>
      <c r="T94" s="272">
        <v>8</v>
      </c>
      <c r="U94" s="1">
        <f>'3x4'!E52</f>
        <v>-66995986.745610557</v>
      </c>
      <c r="V94" s="1">
        <f>'3x5'!E52</f>
        <v>-979141841.64798915</v>
      </c>
      <c r="W94" s="1">
        <f>'3x6'!E52</f>
        <v>48883135310.045135</v>
      </c>
      <c r="X94" s="1">
        <f>'3x7'!E52</f>
        <v>16337965822.11125</v>
      </c>
      <c r="Y94" s="1">
        <f>'3x8'!E52</f>
        <v>28673419274.003838</v>
      </c>
      <c r="Z94" s="1">
        <f>'3x9'!E52</f>
        <v>57096420909.95005</v>
      </c>
      <c r="AA94" s="1">
        <f>'3x10'!E28</f>
        <v>940849608.45487797</v>
      </c>
    </row>
    <row r="95" spans="1:27" x14ac:dyDescent="0.2">
      <c r="A95" s="272">
        <v>9</v>
      </c>
      <c r="B95" s="1">
        <f>'1x2'!E53</f>
        <v>187185.2352877096</v>
      </c>
      <c r="C95" s="1">
        <f>'1x3'!E53</f>
        <v>6114543.6164970873</v>
      </c>
      <c r="D95" s="1">
        <f>'1x4'!E53</f>
        <v>76961379.192424729</v>
      </c>
      <c r="E95" s="1">
        <f>'1x5'!E53</f>
        <v>556444717.6111722</v>
      </c>
      <c r="F95" s="1">
        <f>'1x6'!E53</f>
        <v>2817105665.5268779</v>
      </c>
      <c r="G95" s="1">
        <f>'1x7'!E53</f>
        <v>11132598857.996807</v>
      </c>
      <c r="H95" s="1">
        <f>'1x8'!E53</f>
        <v>36669472377.715958</v>
      </c>
      <c r="I95" s="1">
        <f>'1x9'!E53</f>
        <v>105059712934.10281</v>
      </c>
      <c r="J95" s="1">
        <f>'1x10'!E53</f>
        <v>269578050994.3627</v>
      </c>
      <c r="K95" s="272">
        <v>9</v>
      </c>
      <c r="L95" s="1">
        <f>'2x3'!E53</f>
        <v>18750126.805190526</v>
      </c>
      <c r="M95" s="1">
        <f>'2x4'!E53</f>
        <v>148774499.4629834</v>
      </c>
      <c r="N95" s="1">
        <f>'2x5'!E53</f>
        <v>874782992.04488802</v>
      </c>
      <c r="O95" s="1">
        <f>'2x6'!E53</f>
        <v>3972780299.5069489</v>
      </c>
      <c r="P95" s="1">
        <f>'2x7'!E53</f>
        <v>14751260184.575659</v>
      </c>
      <c r="Q95" s="1">
        <f>'2x8'!E53</f>
        <v>46779152699.342979</v>
      </c>
      <c r="R95" s="1">
        <f>'2x9'!E53</f>
        <v>130823643154.87614</v>
      </c>
      <c r="S95" s="1">
        <f>'2x10'!E53</f>
        <v>330391326577.97577</v>
      </c>
      <c r="T95" s="272">
        <v>9</v>
      </c>
      <c r="U95" s="1">
        <f>'3x4'!E53</f>
        <v>-537167848.00784862</v>
      </c>
      <c r="V95" s="1">
        <f>'3x5'!E53</f>
        <v>-9905220216.9488716</v>
      </c>
      <c r="W95" s="1">
        <f>'3x6'!E53</f>
        <v>483124988482.55884</v>
      </c>
      <c r="X95" s="1">
        <f>'3x7'!E53</f>
        <v>222387099603.49744</v>
      </c>
      <c r="Y95" s="1">
        <f>'3x8'!E53</f>
        <v>449217369688.93945</v>
      </c>
      <c r="Z95" s="1">
        <f>'3x9'!E53</f>
        <v>1008454447302.4921</v>
      </c>
      <c r="AA95" s="1">
        <f>'3x10'!E29</f>
        <v>9240112201.9529591</v>
      </c>
    </row>
    <row r="96" spans="1:27" x14ac:dyDescent="0.2">
      <c r="A96" s="272">
        <v>10</v>
      </c>
      <c r="B96" s="1">
        <f>'1x2'!E54</f>
        <v>737810.63578561076</v>
      </c>
      <c r="C96" s="1">
        <f>'1x3'!E54</f>
        <v>36532770.987653784</v>
      </c>
      <c r="D96" s="1">
        <f>'1x4'!E54</f>
        <v>614704814.611076</v>
      </c>
      <c r="E96" s="1">
        <f>'1x5'!E54</f>
        <v>5559885891.6545811</v>
      </c>
      <c r="F96" s="1">
        <f>'1x6'!E54</f>
        <v>33787806992.822231</v>
      </c>
      <c r="G96" s="1">
        <f>'1x7'!E54</f>
        <v>155797976732.26483</v>
      </c>
      <c r="H96" s="1">
        <f>'1x8'!E54</f>
        <v>586535928475.42944</v>
      </c>
      <c r="I96" s="1">
        <f>'1x9'!E54</f>
        <v>1890591628923.3245</v>
      </c>
      <c r="J96" s="1">
        <f>'1x10'!E54</f>
        <v>5390329437819.5566</v>
      </c>
      <c r="K96" s="272">
        <v>10</v>
      </c>
      <c r="L96" s="1">
        <f>'2x3'!E54</f>
        <v>111127171.02320179</v>
      </c>
      <c r="M96" s="1">
        <f>'2x4'!E54</f>
        <v>1169187480.0099282</v>
      </c>
      <c r="N96" s="1">
        <f>'2x5'!E54</f>
        <v>8564902319.0935974</v>
      </c>
      <c r="O96" s="1">
        <f>'2x6'!E54</f>
        <v>46613661609.539268</v>
      </c>
      <c r="P96" s="1">
        <f>'2x7'!E54</f>
        <v>201864755387.5235</v>
      </c>
      <c r="Q96" s="1">
        <f>'2x8'!E54</f>
        <v>731687373686.48389</v>
      </c>
      <c r="R96" s="1">
        <f>'2x9'!E54</f>
        <v>2302596067525.1338</v>
      </c>
      <c r="S96" s="1">
        <f>'2x10'!E54</f>
        <v>6462887716554.5156</v>
      </c>
      <c r="T96" s="272">
        <v>10</v>
      </c>
      <c r="U96" s="1">
        <f>'3x4'!E54</f>
        <v>-4301469900.2566595</v>
      </c>
      <c r="V96" s="1">
        <f>'3x5'!E54</f>
        <v>-99598376034.893951</v>
      </c>
      <c r="W96" s="1">
        <f>'3x6'!E54</f>
        <v>5325329587596.1035</v>
      </c>
      <c r="X96" s="1">
        <f>'3x7'!E54</f>
        <v>3068764727515.7163</v>
      </c>
      <c r="Y96" s="1">
        <f>'3x8'!E54</f>
        <v>7107485172182.293</v>
      </c>
      <c r="Z96" s="1">
        <f>'3x9'!E54</f>
        <v>17966322900275.082</v>
      </c>
      <c r="AA96" s="1">
        <f>'3x10'!E30</f>
        <v>91485278090.303497</v>
      </c>
    </row>
    <row r="97" spans="1:27" x14ac:dyDescent="0.2">
      <c r="B97" s="402" t="s">
        <v>152</v>
      </c>
      <c r="C97" s="402"/>
      <c r="D97" s="402"/>
      <c r="E97" s="402"/>
      <c r="F97" s="402"/>
      <c r="G97" s="402"/>
      <c r="H97" s="402"/>
      <c r="I97" s="402"/>
      <c r="J97" s="402"/>
      <c r="L97" s="402" t="s">
        <v>152</v>
      </c>
      <c r="M97" s="402"/>
      <c r="N97" s="402"/>
      <c r="O97" s="402"/>
      <c r="P97" s="402"/>
      <c r="Q97" s="402"/>
      <c r="R97" s="402"/>
      <c r="S97" s="402"/>
      <c r="U97" s="402" t="s">
        <v>170</v>
      </c>
      <c r="V97" s="402"/>
      <c r="W97" s="402"/>
      <c r="X97" s="402"/>
      <c r="Y97" s="402"/>
      <c r="Z97" s="402"/>
      <c r="AA97" s="402"/>
    </row>
    <row r="98" spans="1:27" x14ac:dyDescent="0.2">
      <c r="A98" s="272" t="s">
        <v>55</v>
      </c>
      <c r="B98" s="49" t="s">
        <v>137</v>
      </c>
      <c r="C98" s="49" t="s">
        <v>138</v>
      </c>
      <c r="D98" s="49" t="s">
        <v>139</v>
      </c>
      <c r="E98" s="49" t="s">
        <v>140</v>
      </c>
      <c r="F98" s="49" t="s">
        <v>141</v>
      </c>
      <c r="G98" s="49" t="s">
        <v>142</v>
      </c>
      <c r="H98" s="49" t="s">
        <v>143</v>
      </c>
      <c r="I98" s="49" t="s">
        <v>144</v>
      </c>
      <c r="J98" s="49" t="s">
        <v>145</v>
      </c>
      <c r="K98" s="272" t="s">
        <v>55</v>
      </c>
      <c r="L98" s="49" t="s">
        <v>153</v>
      </c>
      <c r="M98" s="49" t="s">
        <v>154</v>
      </c>
      <c r="N98" s="49" t="s">
        <v>155</v>
      </c>
      <c r="O98" s="49" t="s">
        <v>156</v>
      </c>
      <c r="P98" s="49" t="s">
        <v>157</v>
      </c>
      <c r="Q98" s="49" t="s">
        <v>158</v>
      </c>
      <c r="R98" s="49" t="s">
        <v>159</v>
      </c>
      <c r="S98" s="49" t="s">
        <v>160</v>
      </c>
      <c r="T98" s="272" t="s">
        <v>55</v>
      </c>
      <c r="U98" s="49" t="s">
        <v>163</v>
      </c>
      <c r="V98" s="49" t="s">
        <v>164</v>
      </c>
      <c r="W98" s="49" t="s">
        <v>165</v>
      </c>
      <c r="X98" s="49" t="s">
        <v>166</v>
      </c>
      <c r="Y98" s="49" t="s">
        <v>167</v>
      </c>
      <c r="Z98" s="49" t="s">
        <v>168</v>
      </c>
      <c r="AA98" s="49" t="s">
        <v>169</v>
      </c>
    </row>
    <row r="99" spans="1:27" x14ac:dyDescent="0.2">
      <c r="A99" s="272">
        <v>2</v>
      </c>
      <c r="B99" s="255">
        <f t="shared" ref="B99:J99" si="28">B4/B64</f>
        <v>1.192234292516269</v>
      </c>
      <c r="C99" s="255">
        <f t="shared" si="28"/>
        <v>2.6372879699448135</v>
      </c>
      <c r="D99" s="255">
        <f t="shared" si="28"/>
        <v>3.1288081417878977</v>
      </c>
      <c r="E99" s="255">
        <f t="shared" si="28"/>
        <v>3.2184763424893417</v>
      </c>
      <c r="F99" s="255">
        <f t="shared" si="28"/>
        <v>3.1477909526774974</v>
      </c>
      <c r="G99" s="255">
        <f t="shared" si="28"/>
        <v>3.0153501901707265</v>
      </c>
      <c r="H99" s="255">
        <f t="shared" si="28"/>
        <v>2.862900309486585</v>
      </c>
      <c r="I99" s="255">
        <f t="shared" si="28"/>
        <v>2.7086486873995437</v>
      </c>
      <c r="J99" s="255">
        <f t="shared" si="28"/>
        <v>2.5605078377367438</v>
      </c>
      <c r="K99" s="272">
        <v>2</v>
      </c>
      <c r="L99" s="1">
        <f t="shared" ref="L99:S107" si="29">L4/L64</f>
        <v>-0.40838165779535168</v>
      </c>
      <c r="M99" s="1">
        <f t="shared" si="29"/>
        <v>-0.63291827602202433</v>
      </c>
      <c r="N99" s="1">
        <f t="shared" si="29"/>
        <v>-0.47482773003692302</v>
      </c>
      <c r="O99" s="1">
        <f t="shared" si="29"/>
        <v>-0.2937612366989874</v>
      </c>
      <c r="P99" s="1">
        <f t="shared" si="29"/>
        <v>-0.15449988042670551</v>
      </c>
      <c r="Q99" s="1">
        <f t="shared" si="29"/>
        <v>-5.8336737540419722E-2</v>
      </c>
      <c r="R99" s="1">
        <f t="shared" si="29"/>
        <v>4.9520636038541928E-3</v>
      </c>
      <c r="S99" s="1">
        <f t="shared" si="29"/>
        <v>4.5291327398262034E-2</v>
      </c>
      <c r="T99" s="272">
        <v>2</v>
      </c>
      <c r="U99" s="1">
        <f t="shared" ref="U99:AA107" si="30">U4/U64</f>
        <v>4.2743227522639415</v>
      </c>
      <c r="V99" s="1">
        <f t="shared" si="30"/>
        <v>2.4455835354227968</v>
      </c>
      <c r="W99" s="1">
        <f t="shared" si="30"/>
        <v>1.5182837502849258</v>
      </c>
      <c r="X99" s="1">
        <f t="shared" si="30"/>
        <v>1.010141370685588</v>
      </c>
      <c r="Y99" s="1">
        <f t="shared" si="30"/>
        <v>0.71388172356655921</v>
      </c>
      <c r="Z99" s="1">
        <f t="shared" si="30"/>
        <v>0.53213142443735928</v>
      </c>
      <c r="AA99" s="1">
        <f t="shared" si="30"/>
        <v>0.41571744982909725</v>
      </c>
    </row>
    <row r="100" spans="1:27" x14ac:dyDescent="0.2">
      <c r="A100" s="272">
        <v>3</v>
      </c>
      <c r="B100" s="255">
        <f t="shared" ref="B100:J100" si="31">B5/B65</f>
        <v>1.3751563274316534</v>
      </c>
      <c r="C100" s="255">
        <f t="shared" si="31"/>
        <v>1.9480185490937771</v>
      </c>
      <c r="D100" s="255">
        <f t="shared" si="31"/>
        <v>1.6819687319666583</v>
      </c>
      <c r="E100" s="255">
        <f t="shared" si="31"/>
        <v>1.355639442238143</v>
      </c>
      <c r="F100" s="255">
        <f t="shared" si="31"/>
        <v>1.0893960269138998</v>
      </c>
      <c r="G100" s="255">
        <f t="shared" si="31"/>
        <v>0.88595561195066752</v>
      </c>
      <c r="H100" s="255">
        <f t="shared" si="31"/>
        <v>0.73124736229057941</v>
      </c>
      <c r="I100" s="255">
        <f t="shared" si="31"/>
        <v>0.61226912372154718</v>
      </c>
      <c r="J100" s="255">
        <f t="shared" si="31"/>
        <v>0.51935579338495252</v>
      </c>
      <c r="K100" s="272">
        <v>3</v>
      </c>
      <c r="L100" s="1">
        <f t="shared" si="29"/>
        <v>-0.82931067935463021</v>
      </c>
      <c r="M100" s="1">
        <f t="shared" si="29"/>
        <v>-0.57479637022265717</v>
      </c>
      <c r="N100" s="1">
        <f t="shared" si="29"/>
        <v>-0.31027907235380636</v>
      </c>
      <c r="O100" s="1">
        <f t="shared" si="29"/>
        <v>-0.15271812085164796</v>
      </c>
      <c r="P100" s="1">
        <f t="shared" si="29"/>
        <v>-6.7096287615673295E-2</v>
      </c>
      <c r="Q100" s="1">
        <f t="shared" si="29"/>
        <v>-2.1819027145190389E-2</v>
      </c>
      <c r="R100" s="1">
        <f t="shared" si="29"/>
        <v>1.6295418337871723E-3</v>
      </c>
      <c r="S100" s="1">
        <f t="shared" si="29"/>
        <v>1.3322035122058042E-2</v>
      </c>
      <c r="T100" s="272">
        <v>3</v>
      </c>
      <c r="U100" s="1">
        <f t="shared" si="30"/>
        <v>1.6100932614484442</v>
      </c>
      <c r="V100" s="1">
        <f t="shared" si="30"/>
        <v>0.60740415577499973</v>
      </c>
      <c r="W100" s="1">
        <f t="shared" si="30"/>
        <v>0.22793781357151505</v>
      </c>
      <c r="X100" s="1">
        <f t="shared" si="30"/>
        <v>7.2349771402226773E-2</v>
      </c>
      <c r="Y100" s="1">
        <f t="shared" si="30"/>
        <v>5.7533894129027634E-3</v>
      </c>
      <c r="Z100" s="1">
        <f t="shared" si="30"/>
        <v>-2.2765316867764895E-2</v>
      </c>
      <c r="AA100" s="1">
        <f t="shared" si="30"/>
        <v>-3.4145874237527414E-2</v>
      </c>
    </row>
    <row r="101" spans="1:27" x14ac:dyDescent="0.2">
      <c r="A101" s="272">
        <v>4</v>
      </c>
      <c r="B101" s="255">
        <f t="shared" ref="B101:J101" si="32">B6/B66</f>
        <v>1.2094952634801026</v>
      </c>
      <c r="C101" s="255">
        <f t="shared" si="32"/>
        <v>1.1020901001078578</v>
      </c>
      <c r="D101" s="255">
        <f t="shared" si="32"/>
        <v>0.69169139242079702</v>
      </c>
      <c r="E101" s="255">
        <f t="shared" si="32"/>
        <v>0.43673940442488185</v>
      </c>
      <c r="F101" s="255">
        <f t="shared" si="32"/>
        <v>0.28846598738920559</v>
      </c>
      <c r="G101" s="255">
        <f t="shared" si="32"/>
        <v>0.19924196965649124</v>
      </c>
      <c r="H101" s="255">
        <f t="shared" si="32"/>
        <v>0.14299920633954746</v>
      </c>
      <c r="I101" s="255">
        <f t="shared" si="32"/>
        <v>0.10597362835273316</v>
      </c>
      <c r="J101" s="255">
        <f t="shared" si="32"/>
        <v>8.0662215348794364E-2</v>
      </c>
      <c r="K101" s="272">
        <v>4</v>
      </c>
      <c r="L101" s="1">
        <f t="shared" si="29"/>
        <v>-0.63456355955885535</v>
      </c>
      <c r="M101" s="1">
        <f t="shared" si="29"/>
        <v>-0.30650878086340599</v>
      </c>
      <c r="N101" s="1">
        <f t="shared" si="29"/>
        <v>-0.12886536082818462</v>
      </c>
      <c r="O101" s="1">
        <f t="shared" si="29"/>
        <v>-5.2017041472471985E-2</v>
      </c>
      <c r="P101" s="1">
        <f t="shared" si="29"/>
        <v>-1.9378573112626023E-2</v>
      </c>
      <c r="Q101" s="1">
        <f t="shared" si="29"/>
        <v>-5.4726060342420186E-3</v>
      </c>
      <c r="R101" s="1">
        <f t="shared" si="29"/>
        <v>3.6137487074251252E-4</v>
      </c>
      <c r="S101" s="1">
        <f t="shared" si="29"/>
        <v>2.6488759344386499E-3</v>
      </c>
      <c r="T101" s="272">
        <v>4</v>
      </c>
      <c r="U101" s="1">
        <f t="shared" si="30"/>
        <v>0.59844682274993577</v>
      </c>
      <c r="V101" s="1">
        <f t="shared" si="30"/>
        <v>0.152033203846763</v>
      </c>
      <c r="W101" s="1">
        <f t="shared" si="30"/>
        <v>2.8025161206570108E-2</v>
      </c>
      <c r="X101" s="1">
        <f t="shared" si="30"/>
        <v>-7.8305750033261633E-3</v>
      </c>
      <c r="Y101" s="1">
        <f t="shared" si="30"/>
        <v>-1.6989867499860121E-2</v>
      </c>
      <c r="Z101" s="1">
        <f t="shared" si="30"/>
        <v>-1.7736535807274391E-2</v>
      </c>
      <c r="AA101" s="1">
        <f t="shared" si="30"/>
        <v>-1.5972491835049021E-2</v>
      </c>
    </row>
    <row r="102" spans="1:27" x14ac:dyDescent="0.2">
      <c r="A102" s="272">
        <v>5</v>
      </c>
      <c r="B102" s="255">
        <f t="shared" ref="B102:J102" si="33">B7/B67</f>
        <v>0.93112670324942959</v>
      </c>
      <c r="C102" s="255">
        <f t="shared" si="33"/>
        <v>0.54199144680551492</v>
      </c>
      <c r="D102" s="255">
        <f t="shared" si="33"/>
        <v>0.24736978546293084</v>
      </c>
      <c r="E102" s="255">
        <f t="shared" si="33"/>
        <v>0.12265860691384996</v>
      </c>
      <c r="F102" s="255">
        <f t="shared" si="33"/>
        <v>6.6749612929805233E-2</v>
      </c>
      <c r="G102" s="255">
        <f t="shared" si="33"/>
        <v>3.9231797257871751E-2</v>
      </c>
      <c r="H102" s="255">
        <f t="shared" si="33"/>
        <v>2.4520286376412796E-2</v>
      </c>
      <c r="I102" s="255">
        <f t="shared" si="33"/>
        <v>1.6100496893027883E-2</v>
      </c>
      <c r="J102" s="255">
        <f t="shared" si="33"/>
        <v>1.1005131494283745E-2</v>
      </c>
      <c r="K102" s="272">
        <v>5</v>
      </c>
      <c r="L102" s="1">
        <f t="shared" si="29"/>
        <v>-0.37474506499394911</v>
      </c>
      <c r="M102" s="1">
        <f t="shared" si="29"/>
        <v>-0.1326585976700824</v>
      </c>
      <c r="N102" s="1">
        <f t="shared" si="29"/>
        <v>-4.4058894932653296E-2</v>
      </c>
      <c r="O102" s="1">
        <f t="shared" si="29"/>
        <v>-1.4679812357534825E-2</v>
      </c>
      <c r="P102" s="1">
        <f t="shared" si="29"/>
        <v>-4.6538151692105739E-3</v>
      </c>
      <c r="Q102" s="1">
        <f t="shared" si="29"/>
        <v>-1.1438067446115112E-3</v>
      </c>
      <c r="R102" s="1">
        <f t="shared" si="29"/>
        <v>6.6872752213112578E-5</v>
      </c>
      <c r="S102" s="1">
        <f t="shared" si="29"/>
        <v>4.3989407604038972E-4</v>
      </c>
      <c r="T102" s="272">
        <v>5</v>
      </c>
      <c r="U102" s="1">
        <f t="shared" si="30"/>
        <v>0.21600340952614661</v>
      </c>
      <c r="V102" s="1">
        <f t="shared" si="30"/>
        <v>3.9020854385305351E-2</v>
      </c>
      <c r="W102" s="1">
        <f t="shared" si="30"/>
        <v>2.6210388823978714E-3</v>
      </c>
      <c r="X102" s="1">
        <f t="shared" si="30"/>
        <v>-4.5303992769822679E-3</v>
      </c>
      <c r="Y102" s="1">
        <f t="shared" si="30"/>
        <v>-5.0681541308753479E-3</v>
      </c>
      <c r="Z102" s="1">
        <f t="shared" si="30"/>
        <v>-4.2300386622469432E-3</v>
      </c>
      <c r="AA102" s="1">
        <f t="shared" si="30"/>
        <v>-3.2813813450721973E-3</v>
      </c>
    </row>
    <row r="103" spans="1:27" x14ac:dyDescent="0.2">
      <c r="A103" s="272">
        <v>6</v>
      </c>
      <c r="B103" s="255">
        <f t="shared" ref="B103:J103" si="34">B8/B68</f>
        <v>0.65952516543644635</v>
      </c>
      <c r="C103" s="255">
        <f t="shared" si="34"/>
        <v>0.24426833206975723</v>
      </c>
      <c r="D103" s="255">
        <f t="shared" si="34"/>
        <v>8.1322733364115829E-2</v>
      </c>
      <c r="E103" s="255">
        <f t="shared" si="34"/>
        <v>3.1776216687851362E-2</v>
      </c>
      <c r="F103" s="255">
        <f t="shared" si="34"/>
        <v>1.4285153599204624E-2</v>
      </c>
      <c r="G103" s="255">
        <f t="shared" si="34"/>
        <v>7.1581704272934707E-3</v>
      </c>
      <c r="H103" s="255">
        <f t="shared" si="34"/>
        <v>3.9012465663291144E-3</v>
      </c>
      <c r="I103" s="255">
        <f t="shared" si="34"/>
        <v>2.2718182458768893E-3</v>
      </c>
      <c r="J103" s="255">
        <f t="shared" si="34"/>
        <v>1.395403109657835E-3</v>
      </c>
      <c r="K103" s="272">
        <v>6</v>
      </c>
      <c r="L103" s="1">
        <f t="shared" si="29"/>
        <v>-0.19390566342846505</v>
      </c>
      <c r="M103" s="1">
        <f t="shared" si="29"/>
        <v>-5.1084707441530104E-2</v>
      </c>
      <c r="N103" s="1">
        <f t="shared" si="29"/>
        <v>-1.347750083722915E-2</v>
      </c>
      <c r="O103" s="1">
        <f t="shared" si="29"/>
        <v>-3.7171108743222496E-3</v>
      </c>
      <c r="P103" s="1">
        <f t="shared" si="29"/>
        <v>-1.004419200942228E-3</v>
      </c>
      <c r="Q103" s="1">
        <f t="shared" si="29"/>
        <v>-2.1506352427640726E-4</v>
      </c>
      <c r="R103" s="1">
        <f t="shared" si="29"/>
        <v>1.1139836888755435E-5</v>
      </c>
      <c r="S103" s="1">
        <f t="shared" si="29"/>
        <v>6.5790299119902111E-5</v>
      </c>
      <c r="T103" s="272">
        <v>6</v>
      </c>
      <c r="U103" s="1">
        <f t="shared" si="30"/>
        <v>7.514165507377002E-2</v>
      </c>
      <c r="V103" s="1">
        <f t="shared" si="30"/>
        <v>1.0144274928486116E-2</v>
      </c>
      <c r="W103" s="1">
        <f t="shared" si="30"/>
        <v>8.7883303305689563E-5</v>
      </c>
      <c r="X103" s="1">
        <f t="shared" si="30"/>
        <v>-1.2226935570344834E-3</v>
      </c>
      <c r="Y103" s="1">
        <f t="shared" si="30"/>
        <v>-1.0780015461039191E-3</v>
      </c>
      <c r="Z103" s="1">
        <f t="shared" si="30"/>
        <v>-7.7605553450561988E-4</v>
      </c>
      <c r="AA103" s="1">
        <f t="shared" si="30"/>
        <v>-5.3452501152358341E-4</v>
      </c>
    </row>
    <row r="104" spans="1:27" x14ac:dyDescent="0.2">
      <c r="A104" s="272">
        <v>7</v>
      </c>
      <c r="B104" s="255">
        <f t="shared" ref="B104:J104" si="35">B9/B69</f>
        <v>0.44072833373713843</v>
      </c>
      <c r="C104" s="255">
        <f t="shared" si="35"/>
        <v>0.10379749649582599</v>
      </c>
      <c r="D104" s="255">
        <f t="shared" si="35"/>
        <v>2.5307662345501188E-2</v>
      </c>
      <c r="E104" s="255">
        <f t="shared" si="35"/>
        <v>7.8177134645271065E-3</v>
      </c>
      <c r="F104" s="255">
        <f t="shared" si="35"/>
        <v>2.9096511861444437E-3</v>
      </c>
      <c r="G104" s="255">
        <f t="shared" si="35"/>
        <v>1.2448438326555767E-3</v>
      </c>
      <c r="H104" s="255">
        <f t="shared" si="35"/>
        <v>5.9217900032039375E-4</v>
      </c>
      <c r="I104" s="255">
        <f t="shared" si="35"/>
        <v>3.0603267901889957E-4</v>
      </c>
      <c r="J104" s="255">
        <f t="shared" si="35"/>
        <v>1.6899077858067841E-4</v>
      </c>
      <c r="K104" s="272">
        <v>7</v>
      </c>
      <c r="L104" s="1">
        <f t="shared" si="29"/>
        <v>-9.2435886079555649E-2</v>
      </c>
      <c r="M104" s="1">
        <f t="shared" si="29"/>
        <v>-1.8244422138541948E-2</v>
      </c>
      <c r="N104" s="1">
        <f t="shared" si="29"/>
        <v>-3.8349899693622606E-3</v>
      </c>
      <c r="O104" s="1">
        <f t="shared" si="29"/>
        <v>-8.7693094248731719E-4</v>
      </c>
      <c r="P104" s="1">
        <f t="shared" si="29"/>
        <v>-2.0215899716533151E-4</v>
      </c>
      <c r="Q104" s="1">
        <f t="shared" si="29"/>
        <v>-3.773054352240233E-5</v>
      </c>
      <c r="R104" s="1">
        <f t="shared" si="29"/>
        <v>1.7320994388360651E-6</v>
      </c>
      <c r="S104" s="1">
        <f t="shared" si="29"/>
        <v>9.1862881126007409E-6</v>
      </c>
      <c r="T104" s="272">
        <v>7</v>
      </c>
      <c r="U104" s="1">
        <f t="shared" si="30"/>
        <v>2.5203581394799515E-2</v>
      </c>
      <c r="V104" s="1">
        <f t="shared" si="30"/>
        <v>2.627126607241292E-3</v>
      </c>
      <c r="W104" s="1">
        <f t="shared" si="30"/>
        <v>-4.0892092527597598E-5</v>
      </c>
      <c r="X104" s="1">
        <f t="shared" si="30"/>
        <v>-2.6759953947721516E-4</v>
      </c>
      <c r="Y104" s="1">
        <f t="shared" si="30"/>
        <v>-1.9894055288443427E-4</v>
      </c>
      <c r="Z104" s="1">
        <f t="shared" si="30"/>
        <v>-1.2586870715317072E-4</v>
      </c>
      <c r="AA104" s="1">
        <f t="shared" si="30"/>
        <v>-7.7627330562704929E-5</v>
      </c>
    </row>
    <row r="105" spans="1:27" x14ac:dyDescent="0.2">
      <c r="A105" s="272">
        <v>8</v>
      </c>
      <c r="B105" s="255">
        <f t="shared" ref="B105:J105" si="36">B10/B70</f>
        <v>0.28205980491906918</v>
      </c>
      <c r="C105" s="255">
        <f t="shared" si="36"/>
        <v>4.2306038033145456E-2</v>
      </c>
      <c r="D105" s="255">
        <f t="shared" si="36"/>
        <v>7.583729965465527E-3</v>
      </c>
      <c r="E105" s="255">
        <f t="shared" si="36"/>
        <v>1.8568892615454251E-3</v>
      </c>
      <c r="F105" s="255">
        <f t="shared" si="36"/>
        <v>5.7310036216825188E-4</v>
      </c>
      <c r="G105" s="255">
        <f t="shared" si="36"/>
        <v>2.095592969390334E-4</v>
      </c>
      <c r="H105" s="255">
        <f t="shared" si="36"/>
        <v>8.7070664119249657E-5</v>
      </c>
      <c r="I105" s="255">
        <f t="shared" si="36"/>
        <v>3.9950753921750193E-5</v>
      </c>
      <c r="J105" s="255">
        <f t="shared" si="36"/>
        <v>1.9839064656399505E-5</v>
      </c>
      <c r="K105" s="272">
        <v>8</v>
      </c>
      <c r="L105" s="1">
        <f t="shared" si="29"/>
        <v>-4.1664608888457667E-2</v>
      </c>
      <c r="M105" s="1">
        <f t="shared" si="29"/>
        <v>-6.1812766516408397E-3</v>
      </c>
      <c r="N105" s="1">
        <f t="shared" si="29"/>
        <v>-1.0370929642604658E-3</v>
      </c>
      <c r="O105" s="1">
        <f t="shared" si="29"/>
        <v>-1.9681856209501176E-4</v>
      </c>
      <c r="P105" s="1">
        <f t="shared" si="29"/>
        <v>-3.873112824638229E-5</v>
      </c>
      <c r="Q105" s="1">
        <f t="shared" si="29"/>
        <v>-6.3030920168256874E-6</v>
      </c>
      <c r="R105" s="1">
        <f t="shared" si="29"/>
        <v>2.5650189385926758E-7</v>
      </c>
      <c r="S105" s="1">
        <f t="shared" si="29"/>
        <v>1.2217986719387864E-6</v>
      </c>
      <c r="T105" s="272">
        <v>8</v>
      </c>
      <c r="U105" s="1">
        <f t="shared" si="30"/>
        <v>8.1837442269152589E-3</v>
      </c>
      <c r="V105" s="1">
        <f t="shared" si="30"/>
        <v>6.7079941658313379E-4</v>
      </c>
      <c r="W105" s="1">
        <f t="shared" si="30"/>
        <v>-1.5565114963575769E-5</v>
      </c>
      <c r="X105" s="1">
        <f t="shared" si="30"/>
        <v>-5.2971396580604725E-5</v>
      </c>
      <c r="Y105" s="1">
        <f t="shared" si="30"/>
        <v>-3.3934718766024195E-5</v>
      </c>
      <c r="Z105" s="1">
        <f t="shared" si="30"/>
        <v>-1.8997402550553663E-5</v>
      </c>
      <c r="AA105" s="1">
        <f t="shared" si="30"/>
        <v>-1.0523981707746388E-5</v>
      </c>
    </row>
    <row r="106" spans="1:27" x14ac:dyDescent="0.2">
      <c r="A106" s="272">
        <v>9</v>
      </c>
      <c r="B106" s="255">
        <f t="shared" ref="B106:J106" si="37">B11/B71</f>
        <v>0.17459861789058176</v>
      </c>
      <c r="C106" s="255">
        <f t="shared" si="37"/>
        <v>1.6722875656017055E-2</v>
      </c>
      <c r="D106" s="255">
        <f t="shared" si="37"/>
        <v>2.2115472787091607E-3</v>
      </c>
      <c r="E106" s="255">
        <f t="shared" si="37"/>
        <v>4.3008106200342401E-4</v>
      </c>
      <c r="F106" s="255">
        <f t="shared" si="37"/>
        <v>1.1020118304963529E-4</v>
      </c>
      <c r="G106" s="255">
        <f t="shared" si="37"/>
        <v>3.4464649945282409E-5</v>
      </c>
      <c r="H106" s="255">
        <f t="shared" si="37"/>
        <v>1.2513024922042993E-5</v>
      </c>
      <c r="I106" s="255">
        <f t="shared" si="37"/>
        <v>5.0989796039055219E-6</v>
      </c>
      <c r="J106" s="255">
        <f t="shared" si="37"/>
        <v>2.2775498071642754E-6</v>
      </c>
      <c r="K106" s="272">
        <v>9</v>
      </c>
      <c r="L106" s="1">
        <f t="shared" si="29"/>
        <v>-1.8031982348203468E-2</v>
      </c>
      <c r="M106" s="1">
        <f t="shared" si="29"/>
        <v>-2.0141729189440635E-3</v>
      </c>
      <c r="N106" s="1">
        <f t="shared" si="29"/>
        <v>-2.7005771858761842E-4</v>
      </c>
      <c r="O106" s="1">
        <f t="shared" si="29"/>
        <v>-4.256554547049013E-5</v>
      </c>
      <c r="P106" s="1">
        <f t="shared" si="29"/>
        <v>-7.1529998184276194E-6</v>
      </c>
      <c r="Q106" s="1">
        <f t="shared" si="29"/>
        <v>-1.0152451447732398E-6</v>
      </c>
      <c r="R106" s="1">
        <f t="shared" si="29"/>
        <v>3.6628731636537908E-8</v>
      </c>
      <c r="S106" s="1">
        <f t="shared" si="29"/>
        <v>1.5671421755555163E-7</v>
      </c>
      <c r="T106" s="272">
        <v>9</v>
      </c>
      <c r="U106" s="1">
        <f t="shared" si="30"/>
        <v>2.5849503957524889E-3</v>
      </c>
      <c r="V106" s="1">
        <f t="shared" si="30"/>
        <v>1.6819641173314645E-4</v>
      </c>
      <c r="W106" s="1">
        <f t="shared" si="30"/>
        <v>-3.9990693359108812E-6</v>
      </c>
      <c r="X106" s="1">
        <f t="shared" si="30"/>
        <v>-9.88895394058264E-6</v>
      </c>
      <c r="Y106" s="1">
        <f t="shared" si="30"/>
        <v>-5.5067976498463864E-6</v>
      </c>
      <c r="Z106" s="1">
        <f t="shared" si="30"/>
        <v>-2.7354075628536476E-6</v>
      </c>
      <c r="AA106" s="1">
        <f t="shared" si="30"/>
        <v>-1.3629070232705672E-6</v>
      </c>
    </row>
    <row r="107" spans="1:27" x14ac:dyDescent="0.2">
      <c r="A107" s="272">
        <v>10</v>
      </c>
      <c r="B107" s="255">
        <f t="shared" ref="B107:J107" si="38">B12/B72</f>
        <v>0.10526498828953032</v>
      </c>
      <c r="C107" s="255">
        <f t="shared" si="38"/>
        <v>6.4586464761326795E-3</v>
      </c>
      <c r="D107" s="255">
        <f t="shared" si="38"/>
        <v>6.3193983963808137E-4</v>
      </c>
      <c r="E107" s="255">
        <f t="shared" si="38"/>
        <v>9.775516330912229E-5</v>
      </c>
      <c r="F107" s="255">
        <f t="shared" si="38"/>
        <v>2.0812780728962254E-5</v>
      </c>
      <c r="G107" s="255">
        <f t="shared" si="38"/>
        <v>5.5698591471857551E-6</v>
      </c>
      <c r="H107" s="255">
        <f t="shared" si="38"/>
        <v>1.7676283816302607E-6</v>
      </c>
      <c r="I107" s="255">
        <f t="shared" si="38"/>
        <v>6.3983455684128317E-7</v>
      </c>
      <c r="J107" s="255">
        <f t="shared" si="38"/>
        <v>2.5709856797715127E-7</v>
      </c>
      <c r="K107" s="272">
        <v>10</v>
      </c>
      <c r="L107" s="1">
        <f t="shared" si="29"/>
        <v>-7.56741005895957E-3</v>
      </c>
      <c r="M107" s="1">
        <f t="shared" si="29"/>
        <v>-6.3690783488224974E-4</v>
      </c>
      <c r="N107" s="1">
        <f t="shared" si="29"/>
        <v>-6.8297978525980242E-5</v>
      </c>
      <c r="O107" s="1">
        <f t="shared" si="29"/>
        <v>-8.945194944576393E-6</v>
      </c>
      <c r="P107" s="1">
        <f t="shared" si="29"/>
        <v>-1.2840462151060447E-6</v>
      </c>
      <c r="Q107" s="1">
        <f t="shared" si="29"/>
        <v>-1.5897189925536747E-7</v>
      </c>
      <c r="R107" s="1">
        <f t="shared" si="29"/>
        <v>5.0853855383978235E-9</v>
      </c>
      <c r="S107" s="1">
        <f t="shared" si="29"/>
        <v>1.9543894946839649E-8</v>
      </c>
      <c r="T107" s="272">
        <v>10</v>
      </c>
      <c r="U107" s="1">
        <f t="shared" si="30"/>
        <v>7.9782256556286738E-4</v>
      </c>
      <c r="V107" s="1">
        <f t="shared" si="30"/>
        <v>4.1401598765420592E-5</v>
      </c>
      <c r="W107" s="1">
        <f t="shared" si="30"/>
        <v>-8.9888451333539066E-7</v>
      </c>
      <c r="X107" s="1">
        <f t="shared" si="30"/>
        <v>-1.7767922870391447E-6</v>
      </c>
      <c r="Y107" s="1">
        <f t="shared" si="30"/>
        <v>-8.633625880202517E-7</v>
      </c>
      <c r="Z107" s="1">
        <f t="shared" si="30"/>
        <v>-3.8099584753652089E-7</v>
      </c>
      <c r="AA107" s="1">
        <f t="shared" si="30"/>
        <v>-1.7083072053454417E-7</v>
      </c>
    </row>
    <row r="108" spans="1:27" x14ac:dyDescent="0.2">
      <c r="A108" s="360"/>
      <c r="B108" s="402" t="s">
        <v>254</v>
      </c>
      <c r="C108" s="402"/>
      <c r="D108" s="402"/>
      <c r="E108" s="402"/>
      <c r="F108" s="402"/>
      <c r="G108" s="402"/>
      <c r="H108" s="402"/>
      <c r="I108" s="402"/>
      <c r="J108" s="402"/>
      <c r="K108" s="360"/>
      <c r="L108" s="402" t="s">
        <v>254</v>
      </c>
      <c r="M108" s="402"/>
      <c r="N108" s="402"/>
      <c r="O108" s="402"/>
      <c r="P108" s="402"/>
      <c r="Q108" s="402"/>
      <c r="R108" s="402"/>
      <c r="S108" s="402"/>
      <c r="T108" s="360"/>
      <c r="U108" s="402" t="s">
        <v>254</v>
      </c>
      <c r="V108" s="402"/>
      <c r="W108" s="402"/>
      <c r="X108" s="402"/>
      <c r="Y108" s="402"/>
      <c r="Z108" s="402"/>
      <c r="AA108" s="402"/>
    </row>
    <row r="109" spans="1:27" x14ac:dyDescent="0.2">
      <c r="A109" s="360" t="s">
        <v>55</v>
      </c>
      <c r="B109" s="359" t="s">
        <v>137</v>
      </c>
      <c r="C109" s="359" t="s">
        <v>138</v>
      </c>
      <c r="D109" s="359" t="s">
        <v>139</v>
      </c>
      <c r="E109" s="359" t="s">
        <v>140</v>
      </c>
      <c r="F109" s="359" t="s">
        <v>141</v>
      </c>
      <c r="G109" s="359" t="s">
        <v>142</v>
      </c>
      <c r="H109" s="359" t="s">
        <v>143</v>
      </c>
      <c r="I109" s="359" t="s">
        <v>144</v>
      </c>
      <c r="J109" s="359" t="s">
        <v>145</v>
      </c>
      <c r="K109" s="360" t="s">
        <v>55</v>
      </c>
      <c r="L109" s="359" t="s">
        <v>153</v>
      </c>
      <c r="M109" s="359" t="s">
        <v>154</v>
      </c>
      <c r="N109" s="359" t="s">
        <v>155</v>
      </c>
      <c r="O109" s="359" t="s">
        <v>156</v>
      </c>
      <c r="P109" s="359" t="s">
        <v>157</v>
      </c>
      <c r="Q109" s="359" t="s">
        <v>158</v>
      </c>
      <c r="R109" s="359" t="s">
        <v>159</v>
      </c>
      <c r="S109" s="359" t="s">
        <v>160</v>
      </c>
      <c r="T109" s="360" t="s">
        <v>55</v>
      </c>
      <c r="U109" s="359" t="s">
        <v>163</v>
      </c>
      <c r="V109" s="359" t="s">
        <v>164</v>
      </c>
      <c r="W109" s="359" t="s">
        <v>165</v>
      </c>
      <c r="X109" s="359" t="s">
        <v>166</v>
      </c>
      <c r="Y109" s="359" t="s">
        <v>167</v>
      </c>
      <c r="Z109" s="359" t="s">
        <v>168</v>
      </c>
      <c r="AA109" s="359" t="s">
        <v>169</v>
      </c>
    </row>
    <row r="110" spans="1:27" x14ac:dyDescent="0.2">
      <c r="A110" s="360">
        <v>2</v>
      </c>
      <c r="B110" s="255">
        <f t="shared" ref="B110:J110" si="39">B4/B76</f>
        <v>1.3194439187177494</v>
      </c>
      <c r="C110" s="255">
        <f t="shared" si="39"/>
        <v>2.9497339922412276</v>
      </c>
      <c r="D110" s="255">
        <f t="shared" si="39"/>
        <v>3.4629090064081351</v>
      </c>
      <c r="E110" s="255">
        <f t="shared" si="39"/>
        <v>3.5317963890220949</v>
      </c>
      <c r="F110" s="255">
        <f t="shared" si="39"/>
        <v>3.4337572740781979</v>
      </c>
      <c r="G110" s="255">
        <f t="shared" si="39"/>
        <v>3.275938118990577</v>
      </c>
      <c r="H110" s="255">
        <f t="shared" si="39"/>
        <v>3.1016224818531843</v>
      </c>
      <c r="I110" s="255">
        <f t="shared" si="39"/>
        <v>2.9288120704629632</v>
      </c>
      <c r="J110" s="255">
        <f t="shared" si="39"/>
        <v>2.764866975279344</v>
      </c>
      <c r="K110" s="360">
        <v>2</v>
      </c>
      <c r="L110" s="255">
        <f t="shared" ref="L110:S118" si="40">L4/L76</f>
        <v>1.4136175718722233</v>
      </c>
      <c r="M110" s="255">
        <f t="shared" si="40"/>
        <v>-0.15449271921274568</v>
      </c>
      <c r="N110" s="255">
        <f t="shared" si="40"/>
        <v>-0.33815943843598334</v>
      </c>
      <c r="O110" s="255">
        <f t="shared" si="40"/>
        <v>-0.25550052464650702</v>
      </c>
      <c r="P110" s="255">
        <f t="shared" si="40"/>
        <v>-0.14544848795993057</v>
      </c>
      <c r="Q110" s="255">
        <f t="shared" si="40"/>
        <v>-5.7139417907305035E-2</v>
      </c>
      <c r="R110" s="255">
        <f t="shared" si="40"/>
        <v>4.9604515084606714E-3</v>
      </c>
      <c r="S110" s="255">
        <f t="shared" si="40"/>
        <v>4.5992980813352076E-2</v>
      </c>
      <c r="T110" s="360">
        <v>2</v>
      </c>
      <c r="U110" s="255">
        <f t="shared" ref="U110:AA118" si="41">U4/U76</f>
        <v>19.00751625219408</v>
      </c>
      <c r="V110" s="255">
        <f t="shared" si="41"/>
        <v>11.436479123506944</v>
      </c>
      <c r="W110" s="255">
        <f t="shared" si="41"/>
        <v>7.6943661871944409</v>
      </c>
      <c r="X110" s="255">
        <f t="shared" si="41"/>
        <v>5.6295795629427916</v>
      </c>
      <c r="Y110" s="255">
        <f t="shared" si="41"/>
        <v>4.3909183730864836</v>
      </c>
      <c r="Z110" s="255">
        <f t="shared" si="41"/>
        <v>3.5965840018877859</v>
      </c>
      <c r="AA110" s="255">
        <f t="shared" si="41"/>
        <v>3.0582173952203049</v>
      </c>
    </row>
    <row r="111" spans="1:27" x14ac:dyDescent="0.2">
      <c r="A111" s="360">
        <v>3</v>
      </c>
      <c r="B111" s="255">
        <f t="shared" ref="B111:J111" si="42">B5/B77</f>
        <v>1.4461159471618454</v>
      </c>
      <c r="C111" s="255">
        <f t="shared" si="42"/>
        <v>2.0485837395048874</v>
      </c>
      <c r="D111" s="255">
        <f t="shared" si="42"/>
        <v>1.7540660465189819</v>
      </c>
      <c r="E111" s="255">
        <f t="shared" si="42"/>
        <v>1.4056121513899931</v>
      </c>
      <c r="F111" s="255">
        <f t="shared" si="42"/>
        <v>1.1253639017936596</v>
      </c>
      <c r="G111" s="255">
        <f t="shared" si="42"/>
        <v>0.91298825166412478</v>
      </c>
      <c r="H111" s="255">
        <f t="shared" si="42"/>
        <v>0.75234004933003773</v>
      </c>
      <c r="I111" s="255">
        <f t="shared" si="42"/>
        <v>0.62923663320376011</v>
      </c>
      <c r="J111" s="255">
        <f t="shared" si="42"/>
        <v>0.53334320198799456</v>
      </c>
      <c r="K111" s="360">
        <v>3</v>
      </c>
      <c r="L111" s="255">
        <f t="shared" si="40"/>
        <v>0.18572517898837285</v>
      </c>
      <c r="M111" s="255">
        <f t="shared" si="40"/>
        <v>-0.3800643252894792</v>
      </c>
      <c r="N111" s="255">
        <f t="shared" si="40"/>
        <v>-0.26703550529742909</v>
      </c>
      <c r="O111" s="255">
        <f t="shared" si="40"/>
        <v>-0.14286910989342205</v>
      </c>
      <c r="P111" s="255">
        <f t="shared" si="40"/>
        <v>-6.5135733763482931E-2</v>
      </c>
      <c r="Q111" s="255">
        <f t="shared" si="40"/>
        <v>-2.1595191230325685E-2</v>
      </c>
      <c r="R111" s="255">
        <f t="shared" si="40"/>
        <v>1.6309218965214086E-3</v>
      </c>
      <c r="S111" s="255">
        <f t="shared" si="40"/>
        <v>1.3425195853286028E-2</v>
      </c>
      <c r="T111" s="360">
        <v>3</v>
      </c>
      <c r="U111" s="255">
        <f t="shared" si="41"/>
        <v>8.5769118479786979</v>
      </c>
      <c r="V111" s="255">
        <f t="shared" si="41"/>
        <v>4.0198252379901822</v>
      </c>
      <c r="W111" s="255">
        <f t="shared" si="41"/>
        <v>2.1791487295317324</v>
      </c>
      <c r="X111" s="255">
        <f t="shared" si="41"/>
        <v>1.3204979662459502</v>
      </c>
      <c r="Y111" s="255">
        <f t="shared" si="41"/>
        <v>0.87319428835486934</v>
      </c>
      <c r="Z111" s="255">
        <f t="shared" si="41"/>
        <v>0.61870573235172421</v>
      </c>
      <c r="AA111" s="255">
        <f t="shared" si="41"/>
        <v>0.46303618311199307</v>
      </c>
    </row>
    <row r="112" spans="1:27" x14ac:dyDescent="0.2">
      <c r="A112" s="360">
        <v>4</v>
      </c>
      <c r="B112" s="255">
        <f t="shared" ref="B112:J112" si="43">B6/B78</f>
        <v>1.2476620082852024</v>
      </c>
      <c r="C112" s="255">
        <f t="shared" si="43"/>
        <v>1.1320069991707107</v>
      </c>
      <c r="D112" s="255">
        <f t="shared" si="43"/>
        <v>0.70571345022871257</v>
      </c>
      <c r="E112" s="255">
        <f t="shared" si="43"/>
        <v>0.44381834663872044</v>
      </c>
      <c r="F112" s="255">
        <f t="shared" si="43"/>
        <v>0.29244809558497453</v>
      </c>
      <c r="G112" s="255">
        <f t="shared" si="43"/>
        <v>0.20169613659531446</v>
      </c>
      <c r="H112" s="255">
        <f t="shared" si="43"/>
        <v>0.14462380331843638</v>
      </c>
      <c r="I112" s="255">
        <f t="shared" si="43"/>
        <v>0.10711036901515045</v>
      </c>
      <c r="J112" s="255">
        <f t="shared" si="43"/>
        <v>8.149277872720867E-2</v>
      </c>
      <c r="K112" s="360">
        <v>4</v>
      </c>
      <c r="L112" s="255">
        <f t="shared" si="40"/>
        <v>-0.11124515190761736</v>
      </c>
      <c r="M112" s="255">
        <f t="shared" si="40"/>
        <v>-0.23383717933733661</v>
      </c>
      <c r="N112" s="255">
        <f t="shared" si="40"/>
        <v>-0.11640689822949514</v>
      </c>
      <c r="O112" s="255">
        <f t="shared" si="40"/>
        <v>-4.9720526952851174E-2</v>
      </c>
      <c r="P112" s="255">
        <f t="shared" si="40"/>
        <v>-1.8995401529466327E-2</v>
      </c>
      <c r="Q112" s="255">
        <f t="shared" si="40"/>
        <v>-5.4349589923323597E-3</v>
      </c>
      <c r="R112" s="255">
        <f t="shared" si="40"/>
        <v>3.6157869703478941E-4</v>
      </c>
      <c r="S112" s="255">
        <f t="shared" si="40"/>
        <v>2.6624678221780478E-3</v>
      </c>
      <c r="T112" s="360">
        <v>4</v>
      </c>
      <c r="U112" s="255">
        <f t="shared" si="41"/>
        <v>3.506196367323942</v>
      </c>
      <c r="V112" s="255">
        <f t="shared" si="41"/>
        <v>1.2899838728953776</v>
      </c>
      <c r="W112" s="255">
        <f t="shared" si="41"/>
        <v>0.56833474036106102</v>
      </c>
      <c r="X112" s="255">
        <f t="shared" si="41"/>
        <v>0.28732400179350165</v>
      </c>
      <c r="Y112" s="255">
        <f t="shared" si="41"/>
        <v>0.16192414774539363</v>
      </c>
      <c r="Z112" s="255">
        <f t="shared" si="41"/>
        <v>9.957024330463847E-2</v>
      </c>
      <c r="AA112" s="255">
        <f t="shared" si="41"/>
        <v>6.5696578204224143E-2</v>
      </c>
    </row>
    <row r="113" spans="1:27" x14ac:dyDescent="0.2">
      <c r="A113" s="360">
        <v>5</v>
      </c>
      <c r="B113" s="255">
        <f t="shared" ref="B113:J113" si="44">B7/B79</f>
        <v>0.95100842692033527</v>
      </c>
      <c r="C113" s="255">
        <f t="shared" si="44"/>
        <v>0.55036140572813663</v>
      </c>
      <c r="D113" s="255">
        <f t="shared" si="44"/>
        <v>0.24990076542518222</v>
      </c>
      <c r="E113" s="255">
        <f t="shared" si="44"/>
        <v>0.12358370829778551</v>
      </c>
      <c r="F113" s="255">
        <f t="shared" si="44"/>
        <v>6.7155144963307226E-2</v>
      </c>
      <c r="G113" s="255">
        <f t="shared" si="44"/>
        <v>3.9436422828538119E-2</v>
      </c>
      <c r="H113" s="255">
        <f t="shared" si="44"/>
        <v>2.4635106232349564E-2</v>
      </c>
      <c r="I113" s="255">
        <f t="shared" si="44"/>
        <v>1.6170341312415536E-2</v>
      </c>
      <c r="J113" s="255">
        <f t="shared" si="44"/>
        <v>1.105034716048894E-2</v>
      </c>
      <c r="K113" s="360">
        <v>5</v>
      </c>
      <c r="L113" s="255">
        <f t="shared" si="40"/>
        <v>-0.12093389822617544</v>
      </c>
      <c r="M113" s="255">
        <f t="shared" si="40"/>
        <v>-0.107155763027093</v>
      </c>
      <c r="N113" s="255">
        <f t="shared" si="40"/>
        <v>-4.0684350110308388E-2</v>
      </c>
      <c r="O113" s="255">
        <f t="shared" si="40"/>
        <v>-1.4176580260951456E-2</v>
      </c>
      <c r="P113" s="255">
        <f t="shared" si="40"/>
        <v>-4.583473129448852E-3</v>
      </c>
      <c r="Q113" s="255">
        <f t="shared" si="40"/>
        <v>-1.1378619063901454E-3</v>
      </c>
      <c r="R113" s="255">
        <f t="shared" si="40"/>
        <v>6.6901005148967653E-5</v>
      </c>
      <c r="S113" s="255">
        <f t="shared" si="40"/>
        <v>4.4157425419175626E-4</v>
      </c>
      <c r="T113" s="360">
        <v>5</v>
      </c>
      <c r="U113" s="255">
        <f t="shared" si="41"/>
        <v>1.3239118657037532</v>
      </c>
      <c r="V113" s="255">
        <f t="shared" si="41"/>
        <v>0.38545097257424876</v>
      </c>
      <c r="W113" s="255">
        <f t="shared" si="41"/>
        <v>0.13934140570808337</v>
      </c>
      <c r="X113" s="255">
        <f t="shared" si="41"/>
        <v>5.9316905036216901E-2</v>
      </c>
      <c r="Y113" s="255">
        <f t="shared" si="41"/>
        <v>2.8718647300968951E-2</v>
      </c>
      <c r="Z113" s="255">
        <f t="shared" si="41"/>
        <v>1.5424807878395749E-2</v>
      </c>
      <c r="AA113" s="255">
        <f t="shared" si="41"/>
        <v>9.0163711025974275E-3</v>
      </c>
    </row>
    <row r="114" spans="1:27" x14ac:dyDescent="0.2">
      <c r="A114" s="360">
        <v>6</v>
      </c>
      <c r="B114" s="255">
        <f t="shared" ref="B114:J114" si="45">B8/B80</f>
        <v>0.66960008728093245</v>
      </c>
      <c r="C114" s="255">
        <f t="shared" si="45"/>
        <v>0.24650177808987919</v>
      </c>
      <c r="D114" s="255">
        <f t="shared" si="45"/>
        <v>8.1755609611227811E-2</v>
      </c>
      <c r="E114" s="255">
        <f t="shared" si="45"/>
        <v>3.189052702182061E-2</v>
      </c>
      <c r="F114" s="255">
        <f t="shared" si="45"/>
        <v>1.4324175670786594E-2</v>
      </c>
      <c r="G114" s="255">
        <f t="shared" si="45"/>
        <v>7.1742879651668489E-3</v>
      </c>
      <c r="H114" s="255">
        <f t="shared" si="45"/>
        <v>3.9089123325124157E-3</v>
      </c>
      <c r="I114" s="255">
        <f t="shared" si="45"/>
        <v>2.275872193603042E-3</v>
      </c>
      <c r="J114" s="255">
        <f t="shared" si="45"/>
        <v>1.3977285030269291E-3</v>
      </c>
      <c r="K114" s="360">
        <v>6</v>
      </c>
      <c r="L114" s="255">
        <f t="shared" si="40"/>
        <v>-7.6567179035467947E-2</v>
      </c>
      <c r="M114" s="255">
        <f t="shared" si="40"/>
        <v>-4.2522829958345908E-2</v>
      </c>
      <c r="N114" s="255">
        <f t="shared" si="40"/>
        <v>-1.2601124220664976E-2</v>
      </c>
      <c r="O114" s="255">
        <f t="shared" si="40"/>
        <v>-3.611277499660912E-3</v>
      </c>
      <c r="P114" s="255">
        <f t="shared" si="40"/>
        <v>-9.9202140212080263E-4</v>
      </c>
      <c r="Q114" s="255">
        <f t="shared" si="40"/>
        <v>-2.141621851377887E-4</v>
      </c>
      <c r="R114" s="255">
        <f t="shared" si="40"/>
        <v>1.1143596908462599E-5</v>
      </c>
      <c r="S114" s="255">
        <f t="shared" si="40"/>
        <v>6.5989698696290421E-5</v>
      </c>
      <c r="T114" s="360">
        <v>6</v>
      </c>
      <c r="U114" s="255">
        <f t="shared" si="41"/>
        <v>0.46996939116360736</v>
      </c>
      <c r="V114" s="255">
        <f t="shared" si="41"/>
        <v>0.10888541741142314</v>
      </c>
      <c r="W114" s="255">
        <f t="shared" si="41"/>
        <v>3.252183121421403E-2</v>
      </c>
      <c r="X114" s="255">
        <f t="shared" si="41"/>
        <v>1.1741204154321738E-2</v>
      </c>
      <c r="Y114" s="255">
        <f t="shared" si="41"/>
        <v>4.9166943933083374E-3</v>
      </c>
      <c r="Z114" s="255">
        <f t="shared" si="41"/>
        <v>2.320296422126715E-3</v>
      </c>
      <c r="AA114" s="255">
        <f t="shared" si="41"/>
        <v>1.207533336604637E-3</v>
      </c>
    </row>
    <row r="115" spans="1:27" x14ac:dyDescent="0.2">
      <c r="A115" s="360">
        <v>7</v>
      </c>
      <c r="B115" s="255">
        <f t="shared" ref="B115:J115" si="46">B9/B81</f>
        <v>0.44571517963261298</v>
      </c>
      <c r="C115" s="255">
        <f t="shared" si="46"/>
        <v>0.10437201626730971</v>
      </c>
      <c r="D115" s="255">
        <f t="shared" si="46"/>
        <v>2.537881627764841E-2</v>
      </c>
      <c r="E115" s="255">
        <f t="shared" si="46"/>
        <v>7.8312820970958628E-3</v>
      </c>
      <c r="F115" s="255">
        <f t="shared" si="46"/>
        <v>2.9132586109945945E-3</v>
      </c>
      <c r="G115" s="255">
        <f t="shared" si="46"/>
        <v>1.2460637520808704E-3</v>
      </c>
      <c r="H115" s="255">
        <f t="shared" si="46"/>
        <v>5.9267089576524963E-4</v>
      </c>
      <c r="I115" s="255">
        <f t="shared" si="46"/>
        <v>3.062588678356567E-4</v>
      </c>
      <c r="J115" s="255">
        <f t="shared" si="46"/>
        <v>1.6910575316608331E-4</v>
      </c>
      <c r="K115" s="360">
        <v>7</v>
      </c>
      <c r="L115" s="255">
        <f t="shared" si="40"/>
        <v>-4.0212020192202456E-2</v>
      </c>
      <c r="M115" s="255">
        <f t="shared" si="40"/>
        <v>-1.5463676174870829E-2</v>
      </c>
      <c r="N115" s="255">
        <f t="shared" si="40"/>
        <v>-3.6141692343569852E-3</v>
      </c>
      <c r="O115" s="255">
        <f t="shared" si="40"/>
        <v>-8.5530708330812768E-4</v>
      </c>
      <c r="P115" s="255">
        <f t="shared" si="40"/>
        <v>-2.0003495802400242E-4</v>
      </c>
      <c r="Q115" s="255">
        <f t="shared" si="40"/>
        <v>-3.7597682164898651E-5</v>
      </c>
      <c r="R115" s="255">
        <f t="shared" si="40"/>
        <v>1.7325859442008179E-6</v>
      </c>
      <c r="S115" s="255">
        <f t="shared" si="40"/>
        <v>9.20929453742682E-6</v>
      </c>
      <c r="T115" s="360">
        <v>7</v>
      </c>
      <c r="U115" s="255">
        <f t="shared" si="41"/>
        <v>0.15903635919285716</v>
      </c>
      <c r="V115" s="255">
        <f t="shared" si="41"/>
        <v>2.9418045056150227E-2</v>
      </c>
      <c r="W115" s="255">
        <f t="shared" si="41"/>
        <v>7.2907363299024889E-3</v>
      </c>
      <c r="X115" s="255">
        <f t="shared" si="41"/>
        <v>2.2427928036221176E-3</v>
      </c>
      <c r="Y115" s="255">
        <f t="shared" si="41"/>
        <v>8.1614903414505566E-4</v>
      </c>
      <c r="Z115" s="255">
        <f t="shared" si="41"/>
        <v>3.399115680091313E-4</v>
      </c>
      <c r="AA115" s="255">
        <f t="shared" si="41"/>
        <v>1.5810751452886233E-4</v>
      </c>
    </row>
    <row r="116" spans="1:27" x14ac:dyDescent="0.2">
      <c r="A116" s="360">
        <v>8</v>
      </c>
      <c r="B116" s="255">
        <f t="shared" ref="B116:J116" si="47">B10/B82</f>
        <v>0.28447949948461398</v>
      </c>
      <c r="C116" s="255">
        <f t="shared" si="47"/>
        <v>4.2449635083784888E-2</v>
      </c>
      <c r="D116" s="255">
        <f t="shared" si="47"/>
        <v>7.5950809381745204E-3</v>
      </c>
      <c r="E116" s="255">
        <f t="shared" si="47"/>
        <v>1.8584527193741573E-3</v>
      </c>
      <c r="F116" s="255">
        <f t="shared" si="47"/>
        <v>5.7342421794208897E-4</v>
      </c>
      <c r="G116" s="255">
        <f t="shared" si="47"/>
        <v>2.0964899279986128E-4</v>
      </c>
      <c r="H116" s="255">
        <f t="shared" si="47"/>
        <v>8.7101333486165784E-5</v>
      </c>
      <c r="I116" s="255">
        <f t="shared" si="47"/>
        <v>3.9963018585517779E-5</v>
      </c>
      <c r="J116" s="255">
        <f t="shared" si="47"/>
        <v>1.9844589930179764E-5</v>
      </c>
      <c r="K116" s="360">
        <v>8</v>
      </c>
      <c r="L116" s="255">
        <f t="shared" si="40"/>
        <v>-1.9123194565926888E-2</v>
      </c>
      <c r="M116" s="255">
        <f t="shared" si="40"/>
        <v>-5.3011313290057729E-3</v>
      </c>
      <c r="N116" s="255">
        <f t="shared" si="40"/>
        <v>-9.827074014629178E-4</v>
      </c>
      <c r="O116" s="255">
        <f t="shared" si="40"/>
        <v>-1.9249393750941777E-4</v>
      </c>
      <c r="P116" s="255">
        <f t="shared" si="40"/>
        <v>-3.8374732848159926E-5</v>
      </c>
      <c r="Q116" s="255">
        <f t="shared" si="40"/>
        <v>-6.2839078856068582E-6</v>
      </c>
      <c r="R116" s="255">
        <f t="shared" si="40"/>
        <v>2.5656355769969421E-7</v>
      </c>
      <c r="S116" s="255">
        <f t="shared" si="40"/>
        <v>1.2243988704464939E-6</v>
      </c>
      <c r="T116" s="360">
        <v>8</v>
      </c>
      <c r="U116" s="255">
        <f t="shared" si="41"/>
        <v>5.1838127702471121E-2</v>
      </c>
      <c r="V116" s="255">
        <f t="shared" si="41"/>
        <v>7.669064212540485E-3</v>
      </c>
      <c r="W116" s="255">
        <f t="shared" si="41"/>
        <v>1.5809409659769793E-3</v>
      </c>
      <c r="X116" s="255">
        <f t="shared" si="41"/>
        <v>4.1557799965252426E-4</v>
      </c>
      <c r="Y116" s="255">
        <f t="shared" si="41"/>
        <v>1.3181296630571313E-4</v>
      </c>
      <c r="Z116" s="255">
        <f t="shared" si="41"/>
        <v>4.8591187559591037E-5</v>
      </c>
      <c r="AA116" s="255">
        <f t="shared" si="41"/>
        <v>2.025574421532987E-5</v>
      </c>
    </row>
    <row r="117" spans="1:27" x14ac:dyDescent="0.2">
      <c r="A117" s="360">
        <v>9</v>
      </c>
      <c r="B117" s="255">
        <f t="shared" ref="B117:J117" si="48">B11/B83</f>
        <v>0.17575301638074742</v>
      </c>
      <c r="C117" s="255">
        <f t="shared" si="48"/>
        <v>1.6757954493860392E-2</v>
      </c>
      <c r="D117" s="255">
        <f t="shared" si="48"/>
        <v>2.2133167554853712E-3</v>
      </c>
      <c r="E117" s="255">
        <f t="shared" si="48"/>
        <v>4.3025719346754501E-4</v>
      </c>
      <c r="F117" s="255">
        <f t="shared" si="48"/>
        <v>1.102296213522225E-4</v>
      </c>
      <c r="G117" s="255">
        <f t="shared" si="48"/>
        <v>3.447110283330285E-5</v>
      </c>
      <c r="H117" s="255">
        <f t="shared" si="48"/>
        <v>1.2514896367525168E-5</v>
      </c>
      <c r="I117" s="255">
        <f t="shared" si="48"/>
        <v>5.0996305576756435E-6</v>
      </c>
      <c r="J117" s="255">
        <f t="shared" si="48"/>
        <v>2.2778097419820302E-6</v>
      </c>
      <c r="K117" s="360">
        <v>9</v>
      </c>
      <c r="L117" s="255">
        <f t="shared" si="40"/>
        <v>-8.544662532844232E-3</v>
      </c>
      <c r="M117" s="255">
        <f t="shared" si="40"/>
        <v>-1.7413287616170239E-3</v>
      </c>
      <c r="N117" s="255">
        <f t="shared" si="40"/>
        <v>-2.5690128808426936E-4</v>
      </c>
      <c r="O117" s="255">
        <f t="shared" si="40"/>
        <v>-4.1714839056184924E-5</v>
      </c>
      <c r="P117" s="255">
        <f t="shared" si="40"/>
        <v>-7.0941471151637835E-6</v>
      </c>
      <c r="Q117" s="255">
        <f t="shared" si="40"/>
        <v>-1.012518472859426E-6</v>
      </c>
      <c r="R117" s="255">
        <f t="shared" si="40"/>
        <v>3.6636425310388452E-8</v>
      </c>
      <c r="S117" s="255">
        <f t="shared" si="40"/>
        <v>1.5700349292399818E-7</v>
      </c>
      <c r="T117" s="360">
        <v>9</v>
      </c>
      <c r="U117" s="255">
        <f t="shared" si="41"/>
        <v>1.6400805697994601E-2</v>
      </c>
      <c r="V117" s="255">
        <f t="shared" si="41"/>
        <v>1.9422427275729618E-3</v>
      </c>
      <c r="W117" s="255">
        <f t="shared" si="41"/>
        <v>3.334806845133852E-4</v>
      </c>
      <c r="X117" s="255">
        <f t="shared" si="41"/>
        <v>7.5031828585975433E-5</v>
      </c>
      <c r="Y117" s="255">
        <f t="shared" si="41"/>
        <v>2.0781134725538796E-5</v>
      </c>
      <c r="Z117" s="255">
        <f t="shared" si="41"/>
        <v>6.7932136242895505E-6</v>
      </c>
      <c r="AA117" s="255">
        <f t="shared" si="41"/>
        <v>2.5423248950059423E-6</v>
      </c>
    </row>
    <row r="118" spans="1:27" x14ac:dyDescent="0.2">
      <c r="A118" s="360">
        <v>10</v>
      </c>
      <c r="B118" s="255">
        <f t="shared" ref="B118:J118" si="49">B12/B84</f>
        <v>0.10580785578993192</v>
      </c>
      <c r="C118" s="255">
        <f t="shared" si="49"/>
        <v>6.4670588440882805E-3</v>
      </c>
      <c r="D118" s="255">
        <f t="shared" si="49"/>
        <v>6.3221071962878508E-4</v>
      </c>
      <c r="E118" s="255">
        <f t="shared" si="49"/>
        <v>9.7774660264583638E-5</v>
      </c>
      <c r="F118" s="255">
        <f t="shared" si="49"/>
        <v>2.081523556814247E-5</v>
      </c>
      <c r="G118" s="255">
        <f t="shared" si="49"/>
        <v>5.5703156357893821E-6</v>
      </c>
      <c r="H118" s="255">
        <f t="shared" si="49"/>
        <v>1.7677406943451836E-6</v>
      </c>
      <c r="I118" s="255">
        <f t="shared" si="49"/>
        <v>6.3986854143873599E-7</v>
      </c>
      <c r="J118" s="255">
        <f t="shared" si="49"/>
        <v>2.5711059761829387E-7</v>
      </c>
      <c r="K118" s="360">
        <v>10</v>
      </c>
      <c r="L118" s="255">
        <f t="shared" si="40"/>
        <v>-3.6576561409418363E-3</v>
      </c>
      <c r="M118" s="255">
        <f t="shared" si="40"/>
        <v>-5.5377429632116155E-4</v>
      </c>
      <c r="N118" s="255">
        <f t="shared" si="40"/>
        <v>-6.5161362525014506E-5</v>
      </c>
      <c r="O118" s="255">
        <f t="shared" si="40"/>
        <v>-8.7800473408118269E-6</v>
      </c>
      <c r="P118" s="255">
        <f t="shared" si="40"/>
        <v>-1.2744497871911949E-6</v>
      </c>
      <c r="Q118" s="255">
        <f t="shared" si="40"/>
        <v>-1.5858914927308239E-7</v>
      </c>
      <c r="R118" s="255">
        <f t="shared" si="40"/>
        <v>5.0863336109438746E-9</v>
      </c>
      <c r="S118" s="255">
        <f t="shared" si="40"/>
        <v>1.9575678932932702E-8</v>
      </c>
      <c r="T118" s="360">
        <v>10</v>
      </c>
      <c r="U118" s="255">
        <f t="shared" si="41"/>
        <v>5.0655502730309271E-3</v>
      </c>
      <c r="V118" s="255">
        <f t="shared" si="41"/>
        <v>4.8036363463940806E-4</v>
      </c>
      <c r="W118" s="255">
        <f t="shared" si="41"/>
        <v>6.8743356857424377E-5</v>
      </c>
      <c r="X118" s="255">
        <f t="shared" si="41"/>
        <v>1.3250936238046974E-5</v>
      </c>
      <c r="Y118" s="255">
        <f t="shared" si="41"/>
        <v>3.208147776137082E-6</v>
      </c>
      <c r="Z118" s="255">
        <f t="shared" si="41"/>
        <v>9.3101111537675532E-7</v>
      </c>
      <c r="AA118" s="255">
        <f t="shared" si="41"/>
        <v>3.1314756404623045E-7</v>
      </c>
    </row>
    <row r="119" spans="1:27" x14ac:dyDescent="0.2">
      <c r="A119" s="371"/>
      <c r="B119" s="402" t="s">
        <v>263</v>
      </c>
      <c r="C119" s="402"/>
      <c r="D119" s="402"/>
      <c r="E119" s="402"/>
      <c r="F119" s="402"/>
      <c r="G119" s="402"/>
      <c r="H119" s="402"/>
      <c r="I119" s="402"/>
      <c r="J119" s="402"/>
      <c r="K119" s="371"/>
      <c r="L119" s="402" t="s">
        <v>263</v>
      </c>
      <c r="M119" s="402"/>
      <c r="N119" s="402"/>
      <c r="O119" s="402"/>
      <c r="P119" s="402"/>
      <c r="Q119" s="402"/>
      <c r="R119" s="402"/>
      <c r="S119" s="402"/>
      <c r="T119" s="371"/>
      <c r="U119" s="402" t="s">
        <v>263</v>
      </c>
      <c r="V119" s="402"/>
      <c r="W119" s="402"/>
      <c r="X119" s="402"/>
      <c r="Y119" s="402"/>
      <c r="Z119" s="402"/>
      <c r="AA119" s="402"/>
    </row>
    <row r="120" spans="1:27" x14ac:dyDescent="0.2">
      <c r="A120" s="371" t="s">
        <v>55</v>
      </c>
      <c r="B120" s="370" t="s">
        <v>137</v>
      </c>
      <c r="C120" s="370" t="s">
        <v>138</v>
      </c>
      <c r="D120" s="370" t="s">
        <v>139</v>
      </c>
      <c r="E120" s="370" t="s">
        <v>140</v>
      </c>
      <c r="F120" s="370" t="s">
        <v>141</v>
      </c>
      <c r="G120" s="370" t="s">
        <v>142</v>
      </c>
      <c r="H120" s="370" t="s">
        <v>143</v>
      </c>
      <c r="I120" s="370" t="s">
        <v>144</v>
      </c>
      <c r="J120" s="370" t="s">
        <v>145</v>
      </c>
      <c r="K120" s="371" t="s">
        <v>55</v>
      </c>
      <c r="L120" s="370" t="s">
        <v>153</v>
      </c>
      <c r="M120" s="370" t="s">
        <v>154</v>
      </c>
      <c r="N120" s="370" t="s">
        <v>155</v>
      </c>
      <c r="O120" s="370" t="s">
        <v>156</v>
      </c>
      <c r="P120" s="370" t="s">
        <v>157</v>
      </c>
      <c r="Q120" s="370" t="s">
        <v>158</v>
      </c>
      <c r="R120" s="370" t="s">
        <v>159</v>
      </c>
      <c r="S120" s="370" t="s">
        <v>160</v>
      </c>
      <c r="T120" s="371" t="s">
        <v>55</v>
      </c>
      <c r="U120" s="370" t="s">
        <v>163</v>
      </c>
      <c r="V120" s="370" t="s">
        <v>164</v>
      </c>
      <c r="W120" s="370" t="s">
        <v>165</v>
      </c>
      <c r="X120" s="370" t="s">
        <v>166</v>
      </c>
      <c r="Y120" s="370" t="s">
        <v>167</v>
      </c>
      <c r="Z120" s="370" t="s">
        <v>168</v>
      </c>
      <c r="AA120" s="370" t="s">
        <v>169</v>
      </c>
    </row>
    <row r="121" spans="1:27" x14ac:dyDescent="0.2">
      <c r="A121" s="371">
        <v>2</v>
      </c>
      <c r="B121" s="255">
        <f>B52/(B16-((1-B16)/B4))</f>
        <v>8.3860770451584585</v>
      </c>
      <c r="C121" s="255">
        <f t="shared" ref="C121:J121" si="50">C52/(C16-((1-C16)/C4))</f>
        <v>14.959656811602226</v>
      </c>
      <c r="D121" s="255">
        <f t="shared" si="50"/>
        <v>23.802280979893276</v>
      </c>
      <c r="E121" s="255">
        <f t="shared" si="50"/>
        <v>34.836521801986258</v>
      </c>
      <c r="F121" s="255">
        <f t="shared" si="50"/>
        <v>48.068291534744382</v>
      </c>
      <c r="G121" s="255">
        <f t="shared" si="50"/>
        <v>63.508096503124776</v>
      </c>
      <c r="H121" s="255">
        <f t="shared" si="50"/>
        <v>81.165435341926255</v>
      </c>
      <c r="I121" s="255">
        <f t="shared" si="50"/>
        <v>101.04782261998217</v>
      </c>
      <c r="J121" s="255">
        <f t="shared" si="50"/>
        <v>123.1607091589525</v>
      </c>
      <c r="K121" s="371">
        <v>2</v>
      </c>
      <c r="L121" s="255">
        <f t="shared" ref="L121:S129" si="51">L88/(L16-((1-L16)/L4))</f>
        <v>743.11633723250065</v>
      </c>
      <c r="M121" s="255">
        <f t="shared" si="51"/>
        <v>384.00816269318835</v>
      </c>
      <c r="N121" s="255">
        <f t="shared" si="51"/>
        <v>389.90604371881977</v>
      </c>
      <c r="O121" s="255">
        <f t="shared" si="51"/>
        <v>446.11354856993017</v>
      </c>
      <c r="P121" s="255">
        <f t="shared" si="51"/>
        <v>526.13620438822227</v>
      </c>
      <c r="Q121" s="255">
        <f t="shared" si="51"/>
        <v>616.37930114618973</v>
      </c>
      <c r="R121" s="255">
        <f t="shared" si="51"/>
        <v>1220.9992582102414</v>
      </c>
      <c r="S121" s="255">
        <f t="shared" si="51"/>
        <v>936.19954763208204</v>
      </c>
      <c r="T121" s="371">
        <v>2</v>
      </c>
      <c r="U121" s="255">
        <f t="shared" ref="U121:AA129" si="52">U88/(U16-((1-U16)/U4))</f>
        <v>-392.62212258688146</v>
      </c>
      <c r="V121" s="255">
        <f t="shared" si="52"/>
        <v>-743.42699329704351</v>
      </c>
      <c r="W121" s="255">
        <f t="shared" si="52"/>
        <v>-1304.6148180111434</v>
      </c>
      <c r="X121" s="255">
        <f t="shared" si="52"/>
        <v>-2144.3209419675513</v>
      </c>
      <c r="Y121" s="255">
        <f t="shared" si="52"/>
        <v>-3323.5531090741006</v>
      </c>
      <c r="Z121" s="255">
        <f t="shared" si="52"/>
        <v>-4883.1427995840886</v>
      </c>
      <c r="AA121" s="255">
        <f t="shared" si="52"/>
        <v>-3580.1750966937302</v>
      </c>
    </row>
    <row r="122" spans="1:27" x14ac:dyDescent="0.2">
      <c r="A122" s="371">
        <v>3</v>
      </c>
      <c r="B122" s="255">
        <f t="shared" ref="B122:J122" si="53">B53/(B17-((1-B17)/B5))</f>
        <v>17.164739434119912</v>
      </c>
      <c r="C122" s="255">
        <f t="shared" si="53"/>
        <v>43.791264939204332</v>
      </c>
      <c r="D122" s="255">
        <f t="shared" si="53"/>
        <v>91.175300612784852</v>
      </c>
      <c r="E122" s="255">
        <f t="shared" si="53"/>
        <v>165.46101789602338</v>
      </c>
      <c r="F122" s="255">
        <f t="shared" si="53"/>
        <v>272.86356018286199</v>
      </c>
      <c r="G122" s="255">
        <f t="shared" si="53"/>
        <v>419.62087105887588</v>
      </c>
      <c r="H122" s="255">
        <f t="shared" si="53"/>
        <v>611.98553000246079</v>
      </c>
      <c r="I122" s="255">
        <f t="shared" si="53"/>
        <v>856.21918277681743</v>
      </c>
      <c r="J122" s="255">
        <f t="shared" si="53"/>
        <v>1158.5879391835877</v>
      </c>
      <c r="K122" s="371">
        <v>3</v>
      </c>
      <c r="L122" s="255">
        <f t="shared" si="51"/>
        <v>1293.5809147466966</v>
      </c>
      <c r="M122" s="255">
        <f t="shared" si="51"/>
        <v>1501.853925509753</v>
      </c>
      <c r="N122" s="255">
        <f t="shared" si="51"/>
        <v>2121.760921139839</v>
      </c>
      <c r="O122" s="255">
        <f t="shared" si="51"/>
        <v>3054.9471727185951</v>
      </c>
      <c r="P122" s="255">
        <f t="shared" si="51"/>
        <v>4327.4220014201901</v>
      </c>
      <c r="Q122" s="255">
        <f t="shared" si="51"/>
        <v>5961.8395496064513</v>
      </c>
      <c r="R122" s="255">
        <f t="shared" si="51"/>
        <v>9348.0982408185901</v>
      </c>
      <c r="S122" s="255">
        <f t="shared" si="51"/>
        <v>10963.32010956462</v>
      </c>
      <c r="T122" s="371">
        <v>3</v>
      </c>
      <c r="U122" s="255">
        <f t="shared" si="52"/>
        <v>-3906.9114032739599</v>
      </c>
      <c r="V122" s="255">
        <f t="shared" si="52"/>
        <v>-11254.290879289752</v>
      </c>
      <c r="W122" s="255">
        <f t="shared" si="52"/>
        <v>-32699.123178743186</v>
      </c>
      <c r="X122" s="255">
        <f t="shared" si="52"/>
        <v>-112662.06397212682</v>
      </c>
      <c r="Y122" s="255">
        <f t="shared" si="52"/>
        <v>-1551651.9272751445</v>
      </c>
      <c r="Z122" s="255">
        <f t="shared" si="52"/>
        <v>429419.74872273771</v>
      </c>
      <c r="AA122" s="255">
        <f t="shared" si="52"/>
        <v>82535.85032016784</v>
      </c>
    </row>
    <row r="123" spans="1:27" x14ac:dyDescent="0.2">
      <c r="A123" s="371">
        <v>4</v>
      </c>
      <c r="B123" s="255">
        <f t="shared" ref="B123:J123" si="54">B54/(B18-((1-B18)/B6))</f>
        <v>34.453872117997626</v>
      </c>
      <c r="C123" s="255">
        <f t="shared" si="54"/>
        <v>128.18884316533212</v>
      </c>
      <c r="D123" s="255">
        <f t="shared" si="54"/>
        <v>354.34410166333606</v>
      </c>
      <c r="E123" s="255">
        <f t="shared" si="54"/>
        <v>804.01429700078199</v>
      </c>
      <c r="F123" s="255">
        <f t="shared" si="54"/>
        <v>1592.6804287740244</v>
      </c>
      <c r="G123" s="255">
        <f t="shared" si="54"/>
        <v>2860.2135175030435</v>
      </c>
      <c r="H123" s="255">
        <f t="shared" si="54"/>
        <v>4770.8975362054571</v>
      </c>
      <c r="I123" s="255">
        <f t="shared" si="54"/>
        <v>7513.4415502632455</v>
      </c>
      <c r="J123" s="255">
        <f t="shared" si="54"/>
        <v>11300.980927316237</v>
      </c>
      <c r="K123" s="371">
        <v>4</v>
      </c>
      <c r="L123" s="255">
        <f t="shared" si="51"/>
        <v>5400.7565852692233</v>
      </c>
      <c r="M123" s="255">
        <f t="shared" si="51"/>
        <v>8967.4233698283879</v>
      </c>
      <c r="N123" s="255">
        <f t="shared" si="51"/>
        <v>16179.312430004487</v>
      </c>
      <c r="O123" s="255">
        <f t="shared" si="51"/>
        <v>28283.926465596567</v>
      </c>
      <c r="P123" s="255">
        <f t="shared" si="51"/>
        <v>47131.411590326898</v>
      </c>
      <c r="Q123" s="255">
        <f t="shared" si="51"/>
        <v>74850.654832838016</v>
      </c>
      <c r="R123" s="255">
        <f t="shared" si="51"/>
        <v>121979.06584717635</v>
      </c>
      <c r="S123" s="255">
        <f t="shared" si="51"/>
        <v>170765.25274772267</v>
      </c>
      <c r="T123" s="371">
        <v>4</v>
      </c>
      <c r="U123" s="255">
        <f t="shared" si="52"/>
        <v>-34902.030143352749</v>
      </c>
      <c r="V123" s="255">
        <f t="shared" si="52"/>
        <v>-149310.4348928275</v>
      </c>
      <c r="W123" s="255">
        <f t="shared" si="52"/>
        <v>-881972.71955399495</v>
      </c>
      <c r="X123" s="255">
        <f t="shared" si="52"/>
        <v>3446860.8521490465</v>
      </c>
      <c r="Y123" s="255">
        <f t="shared" si="52"/>
        <v>1737683.4414987159</v>
      </c>
      <c r="Z123" s="255">
        <f t="shared" si="52"/>
        <v>1820901.8940555297</v>
      </c>
      <c r="AA123" s="255">
        <f t="shared" si="52"/>
        <v>291461.44292731886</v>
      </c>
    </row>
    <row r="124" spans="1:27" x14ac:dyDescent="0.2">
      <c r="A124" s="371">
        <v>5</v>
      </c>
      <c r="B124" s="255">
        <f t="shared" ref="B124:J124" si="55">B55/(B19-((1-B19)/B7))</f>
        <v>68.483273153976597</v>
      </c>
      <c r="C124" s="255">
        <f t="shared" si="55"/>
        <v>377.48499494340751</v>
      </c>
      <c r="D124" s="255">
        <f t="shared" si="55"/>
        <v>1393.6262415767121</v>
      </c>
      <c r="E124" s="255">
        <f t="shared" si="55"/>
        <v>3961.8313907823326</v>
      </c>
      <c r="F124" s="255">
        <f t="shared" si="55"/>
        <v>9433.5873864616806</v>
      </c>
      <c r="G124" s="255">
        <f t="shared" si="55"/>
        <v>19787.697544619114</v>
      </c>
      <c r="H124" s="255">
        <f t="shared" si="55"/>
        <v>37751.128580722201</v>
      </c>
      <c r="I124" s="255">
        <f t="shared" si="55"/>
        <v>66919.880271575297</v>
      </c>
      <c r="J124" s="255">
        <f t="shared" si="55"/>
        <v>111879.84217769613</v>
      </c>
      <c r="K124" s="371">
        <v>5</v>
      </c>
      <c r="L124" s="255">
        <f t="shared" si="51"/>
        <v>27185.12578056175</v>
      </c>
      <c r="M124" s="255">
        <f t="shared" si="51"/>
        <v>61120.894812336839</v>
      </c>
      <c r="N124" s="255">
        <f t="shared" si="51"/>
        <v>138512.61699677084</v>
      </c>
      <c r="O124" s="255">
        <f t="shared" si="51"/>
        <v>291624.21031056932</v>
      </c>
      <c r="P124" s="255">
        <f t="shared" si="51"/>
        <v>568776.74751523824</v>
      </c>
      <c r="Q124" s="255">
        <f t="shared" si="51"/>
        <v>1036101.5739486751</v>
      </c>
      <c r="R124" s="255">
        <f t="shared" si="51"/>
        <v>1846292.1392047638</v>
      </c>
      <c r="S124" s="255">
        <f t="shared" si="51"/>
        <v>2948396.7692026123</v>
      </c>
      <c r="T124" s="371">
        <v>5</v>
      </c>
      <c r="U124" s="255">
        <f t="shared" si="52"/>
        <v>-294027.96336161729</v>
      </c>
      <c r="V124" s="255">
        <f t="shared" si="52"/>
        <v>-1768131.9326438438</v>
      </c>
      <c r="W124" s="255">
        <f t="shared" si="52"/>
        <v>-28626149.14339672</v>
      </c>
      <c r="X124" s="255">
        <f t="shared" si="52"/>
        <v>18061670.03080349</v>
      </c>
      <c r="Y124" s="255">
        <f t="shared" si="52"/>
        <v>17640827.176182475</v>
      </c>
      <c r="Z124" s="255">
        <f t="shared" si="52"/>
        <v>23102056.385653291</v>
      </c>
      <c r="AA124" s="255">
        <f t="shared" si="52"/>
        <v>2145178.6212914102</v>
      </c>
    </row>
    <row r="125" spans="1:27" x14ac:dyDescent="0.2">
      <c r="A125" s="371">
        <v>6</v>
      </c>
      <c r="B125" s="255">
        <f t="shared" ref="B125:J125" si="56">B56/(B20-((1-B20)/B8))</f>
        <v>135.66839812508221</v>
      </c>
      <c r="C125" s="255">
        <f t="shared" si="56"/>
        <v>1118.1924289340216</v>
      </c>
      <c r="D125" s="255">
        <f t="shared" si="56"/>
        <v>5522.3029993038099</v>
      </c>
      <c r="E125" s="255">
        <f t="shared" si="56"/>
        <v>19666.544696786354</v>
      </c>
      <c r="F125" s="255">
        <f t="shared" si="56"/>
        <v>56267.100915766707</v>
      </c>
      <c r="G125" s="255">
        <f t="shared" si="56"/>
        <v>137804.78983737683</v>
      </c>
      <c r="H125" s="255">
        <f t="shared" si="56"/>
        <v>300614.1939989723</v>
      </c>
      <c r="I125" s="255">
        <f t="shared" si="56"/>
        <v>599694.92075833806</v>
      </c>
      <c r="J125" s="255">
        <f t="shared" si="56"/>
        <v>1114244.9176048387</v>
      </c>
      <c r="K125" s="371">
        <v>6</v>
      </c>
      <c r="L125" s="255">
        <f t="shared" si="51"/>
        <v>147847.32750990742</v>
      </c>
      <c r="M125" s="255">
        <f t="shared" si="51"/>
        <v>442812.16345900606</v>
      </c>
      <c r="N125" s="255">
        <f t="shared" si="51"/>
        <v>1252993.5039160361</v>
      </c>
      <c r="O125" s="255">
        <f t="shared" si="51"/>
        <v>3167259.1264184103</v>
      </c>
      <c r="P125" s="255">
        <f t="shared" si="51"/>
        <v>7215883.0129507342</v>
      </c>
      <c r="Q125" s="255">
        <f t="shared" si="51"/>
        <v>15049391.983664926</v>
      </c>
      <c r="R125" s="255">
        <f t="shared" si="51"/>
        <v>29789033.839160815</v>
      </c>
      <c r="S125" s="255">
        <f t="shared" si="51"/>
        <v>53500781.880997367</v>
      </c>
      <c r="T125" s="371">
        <v>6</v>
      </c>
      <c r="U125" s="255">
        <f t="shared" si="52"/>
        <v>-2407295.2259625453</v>
      </c>
      <c r="V125" s="255">
        <f t="shared" si="52"/>
        <v>-19372848.520770606</v>
      </c>
      <c r="W125" s="255">
        <f t="shared" si="52"/>
        <v>-2430496259.9851108</v>
      </c>
      <c r="X125" s="255">
        <f t="shared" si="52"/>
        <v>190393096.63884062</v>
      </c>
      <c r="Y125" s="255">
        <f t="shared" si="52"/>
        <v>235807812.68526173</v>
      </c>
      <c r="Z125" s="255">
        <f t="shared" si="52"/>
        <v>357842766.22721195</v>
      </c>
      <c r="AA125" s="255">
        <f t="shared" si="52"/>
        <v>18704448.314486839</v>
      </c>
    </row>
    <row r="126" spans="1:27" x14ac:dyDescent="0.2">
      <c r="A126" s="371">
        <v>7</v>
      </c>
      <c r="B126" s="255">
        <f t="shared" ref="B126:J126" si="57">B57/(B21-((1-B21)/B9))</f>
        <v>268.68690348405113</v>
      </c>
      <c r="C126" s="255">
        <f t="shared" si="57"/>
        <v>3327.0273826767184</v>
      </c>
      <c r="D126" s="255">
        <f t="shared" si="57"/>
        <v>21976.311320640827</v>
      </c>
      <c r="E126" s="255">
        <f t="shared" si="57"/>
        <v>97985.509576440978</v>
      </c>
      <c r="F126" s="255">
        <f t="shared" si="57"/>
        <v>336689.44341853587</v>
      </c>
      <c r="G126" s="255">
        <f t="shared" si="57"/>
        <v>962474.44415600842</v>
      </c>
      <c r="H126" s="255">
        <f t="shared" si="57"/>
        <v>2400207.2447265238</v>
      </c>
      <c r="I126" s="255">
        <f t="shared" si="57"/>
        <v>5387653.0822151722</v>
      </c>
      <c r="J126" s="255">
        <f t="shared" si="57"/>
        <v>11123928.74680718</v>
      </c>
      <c r="K126" s="371">
        <v>7</v>
      </c>
      <c r="L126" s="255">
        <f t="shared" si="51"/>
        <v>836320.71432289516</v>
      </c>
      <c r="M126" s="255">
        <f t="shared" si="51"/>
        <v>3316879.841384294</v>
      </c>
      <c r="N126" s="255">
        <f t="shared" si="51"/>
        <v>11688667.675388156</v>
      </c>
      <c r="O126" s="255">
        <f t="shared" si="51"/>
        <v>35420643.038042635</v>
      </c>
      <c r="P126" s="255">
        <f t="shared" si="51"/>
        <v>94174543.44458808</v>
      </c>
      <c r="Q126" s="255">
        <f t="shared" si="51"/>
        <v>224677122.67120168</v>
      </c>
      <c r="R126" s="255">
        <f t="shared" si="51"/>
        <v>497083842.10643977</v>
      </c>
      <c r="S126" s="255">
        <f t="shared" si="51"/>
        <v>998358652.51585209</v>
      </c>
      <c r="T126" s="371">
        <v>7</v>
      </c>
      <c r="U126" s="255">
        <f t="shared" si="52"/>
        <v>-19454728.473275255</v>
      </c>
      <c r="V126" s="255">
        <f t="shared" si="52"/>
        <v>-202913669.56564766</v>
      </c>
      <c r="W126" s="255">
        <f t="shared" si="52"/>
        <v>14170290857.403191</v>
      </c>
      <c r="X126" s="255">
        <f t="shared" si="52"/>
        <v>2359589074.1184435</v>
      </c>
      <c r="Y126" s="255">
        <f t="shared" si="52"/>
        <v>3465078167.6072707</v>
      </c>
      <c r="Z126" s="255">
        <f t="shared" si="52"/>
        <v>5981818650.4724236</v>
      </c>
      <c r="AA126" s="255">
        <f t="shared" si="52"/>
        <v>174564082.1542041</v>
      </c>
    </row>
    <row r="127" spans="1:27" x14ac:dyDescent="0.2">
      <c r="A127" s="371">
        <v>8</v>
      </c>
      <c r="B127" s="255">
        <f t="shared" ref="B127:J127" si="58">B58/(B22-((1-B22)/B10))</f>
        <v>532.63232709106478</v>
      </c>
      <c r="C127" s="255">
        <f t="shared" si="58"/>
        <v>9928.8392351192797</v>
      </c>
      <c r="D127" s="255">
        <f t="shared" si="58"/>
        <v>87662.476636867577</v>
      </c>
      <c r="E127" s="255">
        <f t="shared" si="58"/>
        <v>489082.91612303525</v>
      </c>
      <c r="F127" s="255">
        <f t="shared" si="58"/>
        <v>2017639.0461015508</v>
      </c>
      <c r="G127" s="255">
        <f t="shared" si="58"/>
        <v>6730726.8370852219</v>
      </c>
      <c r="H127" s="255">
        <f t="shared" si="58"/>
        <v>19185717.156411987</v>
      </c>
      <c r="I127" s="255">
        <f t="shared" si="58"/>
        <v>48453049.40739888</v>
      </c>
      <c r="J127" s="255">
        <f t="shared" si="58"/>
        <v>111163615.06138806</v>
      </c>
      <c r="K127" s="371">
        <v>8</v>
      </c>
      <c r="L127" s="255">
        <f t="shared" si="51"/>
        <v>4836801.4592743972</v>
      </c>
      <c r="M127" s="255">
        <f t="shared" si="51"/>
        <v>25350583.032365799</v>
      </c>
      <c r="N127" s="255">
        <f t="shared" si="51"/>
        <v>111125670.80422223</v>
      </c>
      <c r="O127" s="255">
        <f t="shared" si="51"/>
        <v>403385364.55206472</v>
      </c>
      <c r="P127" s="255">
        <f t="shared" si="51"/>
        <v>1250946002.9287858</v>
      </c>
      <c r="Q127" s="255">
        <f t="shared" si="51"/>
        <v>3412407592.8343987</v>
      </c>
      <c r="R127" s="255">
        <f t="shared" si="51"/>
        <v>8462528682.5488348</v>
      </c>
      <c r="S127" s="255">
        <f t="shared" si="51"/>
        <v>18956434285.718254</v>
      </c>
      <c r="T127" s="371">
        <v>8</v>
      </c>
      <c r="U127" s="255">
        <f t="shared" si="52"/>
        <v>-156326146.14002401</v>
      </c>
      <c r="V127" s="255">
        <f t="shared" si="52"/>
        <v>-2075675523.6489668</v>
      </c>
      <c r="W127" s="255">
        <f t="shared" si="52"/>
        <v>97284703355.39386</v>
      </c>
      <c r="X127" s="255">
        <f t="shared" si="52"/>
        <v>31156477738.859818</v>
      </c>
      <c r="Y127" s="255">
        <f t="shared" si="52"/>
        <v>53098898991.13282</v>
      </c>
      <c r="Z127" s="255">
        <f t="shared" si="52"/>
        <v>103596998340.20163</v>
      </c>
      <c r="AA127" s="255">
        <f t="shared" si="52"/>
        <v>1682814692.1544781</v>
      </c>
    </row>
    <row r="128" spans="1:27" x14ac:dyDescent="0.2">
      <c r="A128" s="371">
        <v>9</v>
      </c>
      <c r="B128" s="255">
        <f t="shared" ref="B128:J128" si="59">B59/(B23-((1-B23)/B11))</f>
        <v>1057.2683166573734</v>
      </c>
      <c r="C128" s="255">
        <f t="shared" si="59"/>
        <v>29688.233962250535</v>
      </c>
      <c r="D128" s="255">
        <f t="shared" si="59"/>
        <v>350128.79280474223</v>
      </c>
      <c r="E128" s="255">
        <f t="shared" si="59"/>
        <v>2443359.0209449306</v>
      </c>
      <c r="F128" s="255">
        <f t="shared" si="59"/>
        <v>12098993.4301158</v>
      </c>
      <c r="G128" s="255">
        <f t="shared" si="59"/>
        <v>47094910.926349007</v>
      </c>
      <c r="H128" s="255">
        <f t="shared" si="59"/>
        <v>153431635.87079683</v>
      </c>
      <c r="I128" s="255">
        <f t="shared" si="59"/>
        <v>435943469.78302044</v>
      </c>
      <c r="J128" s="255">
        <f t="shared" si="59"/>
        <v>1111326319.2300715</v>
      </c>
      <c r="K128" s="371">
        <v>9</v>
      </c>
      <c r="L128" s="255">
        <f t="shared" si="51"/>
        <v>28347123.924163643</v>
      </c>
      <c r="M128" s="255">
        <f t="shared" si="51"/>
        <v>196288977.10042137</v>
      </c>
      <c r="N128" s="255">
        <f t="shared" si="51"/>
        <v>1069789819.9459503</v>
      </c>
      <c r="O128" s="255">
        <f t="shared" si="51"/>
        <v>4649712180.9225111</v>
      </c>
      <c r="P128" s="255">
        <f t="shared" si="51"/>
        <v>16813086795.499687</v>
      </c>
      <c r="Q128" s="255">
        <f t="shared" si="51"/>
        <v>52426355363.133293</v>
      </c>
      <c r="R128" s="255">
        <f t="shared" si="51"/>
        <v>145943991174.63971</v>
      </c>
      <c r="S128" s="255">
        <f t="shared" si="51"/>
        <v>364116511172.74756</v>
      </c>
      <c r="T128" s="371">
        <v>9</v>
      </c>
      <c r="U128" s="255">
        <f t="shared" si="52"/>
        <v>-1253012208.0730693</v>
      </c>
      <c r="V128" s="255">
        <f t="shared" si="52"/>
        <v>-20984366795.439816</v>
      </c>
      <c r="W128" s="255">
        <f t="shared" si="52"/>
        <v>960539363798.52527</v>
      </c>
      <c r="X128" s="255">
        <f t="shared" si="52"/>
        <v>423542736174.55768</v>
      </c>
      <c r="Y128" s="255">
        <f t="shared" si="52"/>
        <v>830595128346.04675</v>
      </c>
      <c r="Z128" s="255">
        <f t="shared" si="52"/>
        <v>1826560139049.8196</v>
      </c>
      <c r="AA128" s="255">
        <f t="shared" si="52"/>
        <v>16495509185.205534</v>
      </c>
    </row>
    <row r="129" spans="1:27" x14ac:dyDescent="0.2">
      <c r="A129" s="371">
        <v>10</v>
      </c>
      <c r="B129" s="255">
        <f t="shared" ref="B129:J129" si="60">B60/(B24-((1-B24)/B12))</f>
        <v>2101.442113125795</v>
      </c>
      <c r="C129" s="255">
        <f t="shared" si="60"/>
        <v>88880.375823215552</v>
      </c>
      <c r="D129" s="255">
        <f t="shared" si="60"/>
        <v>1399396.8784856659</v>
      </c>
      <c r="E129" s="255">
        <f t="shared" si="60"/>
        <v>12211789.579747042</v>
      </c>
      <c r="F129" s="255">
        <f t="shared" si="60"/>
        <v>72575207.209326491</v>
      </c>
      <c r="G129" s="255">
        <f t="shared" si="60"/>
        <v>329602580.05261159</v>
      </c>
      <c r="H129" s="255">
        <f t="shared" si="60"/>
        <v>1227269295.1062124</v>
      </c>
      <c r="I129" s="255">
        <f t="shared" si="60"/>
        <v>3922989777.3084726</v>
      </c>
      <c r="J129" s="255">
        <f t="shared" si="60"/>
        <v>11111993473.209307</v>
      </c>
      <c r="K129" s="371">
        <v>10</v>
      </c>
      <c r="L129" s="255">
        <f t="shared" si="51"/>
        <v>167511787.95182708</v>
      </c>
      <c r="M129" s="255">
        <f t="shared" si="51"/>
        <v>1533299765.555784</v>
      </c>
      <c r="N129" s="255">
        <f t="shared" si="51"/>
        <v>10388528614.541922</v>
      </c>
      <c r="O129" s="255">
        <f t="shared" si="51"/>
        <v>54049841756.295303</v>
      </c>
      <c r="P129" s="255">
        <f t="shared" si="51"/>
        <v>227840239366.68839</v>
      </c>
      <c r="Q129" s="255">
        <f t="shared" si="51"/>
        <v>811966781334.49951</v>
      </c>
      <c r="R129" s="255">
        <f t="shared" si="51"/>
        <v>2539323982950.3594</v>
      </c>
      <c r="S129" s="255">
        <f t="shared" si="51"/>
        <v>7050653953297.2422</v>
      </c>
      <c r="T129" s="371">
        <v>10</v>
      </c>
      <c r="U129" s="255">
        <f t="shared" si="52"/>
        <v>-10032525095.956526</v>
      </c>
      <c r="V129" s="255">
        <f t="shared" si="52"/>
        <v>-210938217481.96658</v>
      </c>
      <c r="W129" s="255">
        <f t="shared" si="52"/>
        <v>10582522604303.336</v>
      </c>
      <c r="X129" s="255">
        <f t="shared" si="52"/>
        <v>5840613593532.4229</v>
      </c>
      <c r="Y129" s="255">
        <f t="shared" si="52"/>
        <v>13130679640084.336</v>
      </c>
      <c r="Z129" s="255">
        <f t="shared" si="52"/>
        <v>32510182582373.898</v>
      </c>
      <c r="AA129" s="255">
        <f t="shared" si="52"/>
        <v>163146805791.54825</v>
      </c>
    </row>
  </sheetData>
  <sheetProtection sheet="1" objects="1" scenarios="1"/>
  <mergeCells count="33">
    <mergeCell ref="B119:J119"/>
    <mergeCell ref="L119:S119"/>
    <mergeCell ref="U119:AA119"/>
    <mergeCell ref="U1:AA1"/>
    <mergeCell ref="U37:AA37"/>
    <mergeCell ref="U61:AA61"/>
    <mergeCell ref="U73:AA73"/>
    <mergeCell ref="U85:AA85"/>
    <mergeCell ref="B108:J108"/>
    <mergeCell ref="L108:S108"/>
    <mergeCell ref="U108:AA108"/>
    <mergeCell ref="L97:S97"/>
    <mergeCell ref="L1:S1"/>
    <mergeCell ref="L37:S37"/>
    <mergeCell ref="L61:S61"/>
    <mergeCell ref="L73:S73"/>
    <mergeCell ref="L13:S13"/>
    <mergeCell ref="U13:AA13"/>
    <mergeCell ref="B25:J25"/>
    <mergeCell ref="L25:S25"/>
    <mergeCell ref="U25:AA25"/>
    <mergeCell ref="B1:J1"/>
    <mergeCell ref="B37:J37"/>
    <mergeCell ref="B61:J61"/>
    <mergeCell ref="B73:J73"/>
    <mergeCell ref="B13:J13"/>
    <mergeCell ref="B49:J49"/>
    <mergeCell ref="U49:AA49"/>
    <mergeCell ref="B97:J97"/>
    <mergeCell ref="B85:J85"/>
    <mergeCell ref="U97:AA97"/>
    <mergeCell ref="L85:S85"/>
    <mergeCell ref="L49:S49"/>
  </mergeCells>
  <phoneticPr fontId="16" type="noConversion"/>
  <conditionalFormatting sqref="B39:J48">
    <cfRule type="colorScale" priority="91">
      <colorScale>
        <cfvo type="num" val="0"/>
        <cfvo type="num" val="0"/>
        <cfvo type="max"/>
        <color rgb="FFFF0000"/>
        <color rgb="FFFFEB84"/>
        <color rgb="FF00B050"/>
      </colorScale>
    </cfRule>
  </conditionalFormatting>
  <conditionalFormatting sqref="B3:J12">
    <cfRule type="cellIs" dxfId="93" priority="50" stopIfTrue="1" operator="lessThan">
      <formula>0</formula>
    </cfRule>
    <cfRule type="colorScale" priority="92">
      <colorScale>
        <cfvo type="num" val="0"/>
        <cfvo type="percentile" val="0"/>
        <cfvo type="max"/>
        <color rgb="FFFF0000"/>
        <color rgb="FFFFEB84"/>
        <color rgb="FF00B050"/>
      </colorScale>
    </cfRule>
  </conditionalFormatting>
  <conditionalFormatting sqref="B63:J72">
    <cfRule type="colorScale" priority="89">
      <colorScale>
        <cfvo type="num" val="0"/>
        <cfvo type="percentile" val="50"/>
        <cfvo type="max"/>
        <color rgb="FF00B050"/>
        <color rgb="FFFFEB84"/>
        <color rgb="FFFF0000"/>
      </colorScale>
    </cfRule>
  </conditionalFormatting>
  <conditionalFormatting sqref="B75:J84">
    <cfRule type="colorScale" priority="88">
      <colorScale>
        <cfvo type="num" val="0"/>
        <cfvo type="percentile" val="50"/>
        <cfvo type="max"/>
        <color rgb="FF00B050"/>
        <color rgb="FFFFEB84"/>
        <color rgb="FFFF0000"/>
      </colorScale>
    </cfRule>
  </conditionalFormatting>
  <conditionalFormatting sqref="B87:J96">
    <cfRule type="colorScale" priority="87">
      <colorScale>
        <cfvo type="num" val="0"/>
        <cfvo type="percentile" val="50"/>
        <cfvo type="max"/>
        <color rgb="FF00B050"/>
        <color rgb="FFFFEB84"/>
        <color rgb="FFFF0000"/>
      </colorScale>
    </cfRule>
  </conditionalFormatting>
  <conditionalFormatting sqref="L3:S12">
    <cfRule type="colorScale" priority="236">
      <colorScale>
        <cfvo type="num" val="0"/>
        <cfvo type="num" val="0"/>
        <cfvo type="max"/>
        <color rgb="FFFF0000"/>
        <color rgb="FFFFEB84"/>
        <color rgb="FF00B050"/>
      </colorScale>
    </cfRule>
  </conditionalFormatting>
  <conditionalFormatting sqref="L63:S72">
    <cfRule type="cellIs" dxfId="92" priority="63" operator="lessThanOrEqual">
      <formula>0</formula>
    </cfRule>
    <cfRule type="colorScale" priority="237">
      <colorScale>
        <cfvo type="num" val="0"/>
        <cfvo type="percentile" val="50"/>
        <cfvo type="max"/>
        <color rgb="FF00B050"/>
        <color rgb="FFFFEB84"/>
        <color rgb="FFFF0000"/>
      </colorScale>
    </cfRule>
  </conditionalFormatting>
  <conditionalFormatting sqref="L75:S84">
    <cfRule type="cellIs" dxfId="91" priority="61" operator="lessThanOrEqual">
      <formula>0</formula>
    </cfRule>
    <cfRule type="colorScale" priority="238">
      <colorScale>
        <cfvo type="num" val="0"/>
        <cfvo type="percentile" val="50"/>
        <cfvo type="max"/>
        <color rgb="FF00B050"/>
        <color rgb="FFFFEB84"/>
        <color rgb="FFFF0000"/>
      </colorScale>
    </cfRule>
  </conditionalFormatting>
  <conditionalFormatting sqref="L87:S96">
    <cfRule type="cellIs" dxfId="90" priority="59" operator="lessThanOrEqual">
      <formula>0</formula>
    </cfRule>
    <cfRule type="colorScale" priority="239">
      <colorScale>
        <cfvo type="num" val="0"/>
        <cfvo type="percentile" val="50"/>
        <cfvo type="max"/>
        <color rgb="FF00B050"/>
        <color rgb="FFFFEB84"/>
        <color rgb="FFFF0000"/>
      </colorScale>
    </cfRule>
  </conditionalFormatting>
  <conditionalFormatting sqref="U3:AA12">
    <cfRule type="colorScale" priority="244">
      <colorScale>
        <cfvo type="num" val="0"/>
        <cfvo type="num" val="0"/>
        <cfvo type="max"/>
        <color rgb="FFFF0000"/>
        <color rgb="FFFFEB84"/>
        <color rgb="FF00B050"/>
      </colorScale>
    </cfRule>
  </conditionalFormatting>
  <conditionalFormatting sqref="U63:AA72">
    <cfRule type="cellIs" dxfId="89" priority="62" operator="lessThanOrEqual">
      <formula>0</formula>
    </cfRule>
    <cfRule type="colorScale" priority="245">
      <colorScale>
        <cfvo type="num" val="0"/>
        <cfvo type="percentile" val="50"/>
        <cfvo type="max"/>
        <color rgb="FF00B050"/>
        <color rgb="FFFFEB84"/>
        <color rgb="FFFF0000"/>
      </colorScale>
    </cfRule>
  </conditionalFormatting>
  <conditionalFormatting sqref="U75:AA84">
    <cfRule type="cellIs" dxfId="88" priority="60" operator="lessThanOrEqual">
      <formula>0</formula>
    </cfRule>
    <cfRule type="colorScale" priority="246">
      <colorScale>
        <cfvo type="num" val="0"/>
        <cfvo type="percentile" val="50"/>
        <cfvo type="max"/>
        <color rgb="FF00B050"/>
        <color rgb="FFFFEB84"/>
        <color rgb="FFFF0000"/>
      </colorScale>
    </cfRule>
  </conditionalFormatting>
  <conditionalFormatting sqref="U87:AA96">
    <cfRule type="colorScale" priority="247">
      <colorScale>
        <cfvo type="num" val="0"/>
        <cfvo type="percentile" val="50"/>
        <cfvo type="max"/>
        <color rgb="FF00B050"/>
        <color rgb="FFFFEB84"/>
        <color rgb="FFFF0000"/>
      </colorScale>
    </cfRule>
  </conditionalFormatting>
  <conditionalFormatting sqref="B99:J107">
    <cfRule type="colorScale" priority="368">
      <colorScale>
        <cfvo type="num" val="0"/>
        <cfvo type="percentile" val="50"/>
        <cfvo type="num" val="MAX($B$99:$J$107)"/>
        <color rgb="FFFF0000"/>
        <color rgb="FFFFEB84"/>
        <color rgb="FF00B050"/>
      </colorScale>
    </cfRule>
  </conditionalFormatting>
  <conditionalFormatting sqref="L99:S107">
    <cfRule type="colorScale" priority="369">
      <colorScale>
        <cfvo type="num" val="0"/>
        <cfvo type="num" val="0"/>
        <cfvo type="max"/>
        <color rgb="FFFF0000"/>
        <color rgb="FFFFEB84"/>
        <color rgb="FF00B050"/>
      </colorScale>
    </cfRule>
  </conditionalFormatting>
  <conditionalFormatting sqref="U99:AA107">
    <cfRule type="colorScale" priority="370">
      <colorScale>
        <cfvo type="num" val="0"/>
        <cfvo type="num" val="0"/>
        <cfvo type="max"/>
        <color rgb="FFFF0000"/>
        <color rgb="FFFFEB84"/>
        <color rgb="FF00B050"/>
      </colorScale>
    </cfRule>
  </conditionalFormatting>
  <conditionalFormatting sqref="B99:J107 L99:S107 U99:AA107 L110:S118 U110:AA118">
    <cfRule type="cellIs" dxfId="87" priority="367" operator="equal">
      <formula>MAX($B$99:$J$107,$L$99:$S$107,$U$99:$AA$107)</formula>
    </cfRule>
  </conditionalFormatting>
  <conditionalFormatting sqref="B110:J118">
    <cfRule type="colorScale" priority="47">
      <colorScale>
        <cfvo type="num" val="0"/>
        <cfvo type="percentile" val="50"/>
        <cfvo type="num" val="MAX($B$99:$J$107)"/>
        <color rgb="FFFF0000"/>
        <color rgb="FFFFEB84"/>
        <color rgb="FF00B050"/>
      </colorScale>
    </cfRule>
  </conditionalFormatting>
  <conditionalFormatting sqref="L110:S118">
    <cfRule type="colorScale" priority="48">
      <colorScale>
        <cfvo type="num" val="0"/>
        <cfvo type="num" val="0"/>
        <cfvo type="max"/>
        <color rgb="FFFF0000"/>
        <color rgb="FFFFEB84"/>
        <color rgb="FF00B050"/>
      </colorScale>
    </cfRule>
  </conditionalFormatting>
  <conditionalFormatting sqref="U110:AA118">
    <cfRule type="colorScale" priority="49">
      <colorScale>
        <cfvo type="num" val="0"/>
        <cfvo type="num" val="0"/>
        <cfvo type="max"/>
        <color rgb="FFFF0000"/>
        <color rgb="FFFFEB84"/>
        <color rgb="FF00B050"/>
      </colorScale>
    </cfRule>
  </conditionalFormatting>
  <conditionalFormatting sqref="B110:J118">
    <cfRule type="cellIs" dxfId="86" priority="46" operator="equal">
      <formula>MAX($B$99:$J$107,$L$99:$S$107,$U$99:$AA$107)</formula>
    </cfRule>
  </conditionalFormatting>
  <conditionalFormatting sqref="L110:S118">
    <cfRule type="colorScale" priority="45">
      <colorScale>
        <cfvo type="num" val="0"/>
        <cfvo type="percentile" val="50"/>
        <cfvo type="num" val="MAX($B$99:$J$107)"/>
        <color rgb="FFFF0000"/>
        <color rgb="FFFFEB84"/>
        <color rgb="FF00B050"/>
      </colorScale>
    </cfRule>
  </conditionalFormatting>
  <conditionalFormatting sqref="U110:AA118">
    <cfRule type="colorScale" priority="44">
      <colorScale>
        <cfvo type="num" val="0"/>
        <cfvo type="num" val="0"/>
        <cfvo type="max"/>
        <color rgb="FFFF0000"/>
        <color rgb="FFFFEB84"/>
        <color rgb="FF00B050"/>
      </colorScale>
    </cfRule>
  </conditionalFormatting>
  <conditionalFormatting sqref="U110:AA118">
    <cfRule type="colorScale" priority="43">
      <colorScale>
        <cfvo type="num" val="0"/>
        <cfvo type="percentile" val="50"/>
        <cfvo type="num" val="MAX($B$99:$J$107)"/>
        <color rgb="FFFF0000"/>
        <color rgb="FFFFEB84"/>
        <color rgb="FF00B050"/>
      </colorScale>
    </cfRule>
  </conditionalFormatting>
  <conditionalFormatting sqref="B121:J129">
    <cfRule type="colorScale" priority="34">
      <colorScale>
        <cfvo type="num" val="0"/>
        <cfvo type="percentile" val="50"/>
        <cfvo type="num" val="MAX($B$99:$J$107)"/>
        <color rgb="FFFF0000"/>
        <color rgb="FFFFEB84"/>
        <color rgb="FF00B050"/>
      </colorScale>
    </cfRule>
  </conditionalFormatting>
  <conditionalFormatting sqref="B121:J129">
    <cfRule type="cellIs" dxfId="85" priority="33" operator="equal">
      <formula>MAX($B$99:$J$107,$L$99:$S$107,$U$99:$AA$107)</formula>
    </cfRule>
  </conditionalFormatting>
  <conditionalFormatting sqref="B15:J24">
    <cfRule type="colorScale" priority="19">
      <colorScale>
        <cfvo type="num" val="0"/>
        <cfvo type="num" val="0"/>
        <cfvo type="max"/>
        <color rgb="FFFF0000"/>
        <color rgb="FFFFEB84"/>
        <color rgb="FF00B050"/>
      </colorScale>
    </cfRule>
  </conditionalFormatting>
  <conditionalFormatting sqref="L15:S24">
    <cfRule type="colorScale" priority="20">
      <colorScale>
        <cfvo type="num" val="0"/>
        <cfvo type="percentile" val="0"/>
        <cfvo type="max"/>
        <color rgb="FFFF0000"/>
        <color rgb="FFFFEB84"/>
        <color rgb="FF00B050"/>
      </colorScale>
    </cfRule>
  </conditionalFormatting>
  <conditionalFormatting sqref="U15:AA24">
    <cfRule type="colorScale" priority="21">
      <colorScale>
        <cfvo type="num" val="0"/>
        <cfvo type="num" val="0"/>
        <cfvo type="max"/>
        <color rgb="FFFF0000"/>
        <color rgb="FFFFEB84"/>
        <color rgb="FF00B050"/>
      </colorScale>
    </cfRule>
  </conditionalFormatting>
  <conditionalFormatting sqref="B27:J36">
    <cfRule type="colorScale" priority="16">
      <colorScale>
        <cfvo type="num" val="0"/>
        <cfvo type="num" val="0"/>
        <cfvo type="max"/>
        <color rgb="FF00B050"/>
        <color rgb="FFFFEB84"/>
        <color rgb="FFFF0000"/>
      </colorScale>
    </cfRule>
  </conditionalFormatting>
  <conditionalFormatting sqref="L27:S36">
    <cfRule type="colorScale" priority="17">
      <colorScale>
        <cfvo type="num" val="0"/>
        <cfvo type="percentile" val="0"/>
        <cfvo type="max"/>
        <color rgb="FF00B050"/>
        <color rgb="FFFFEB84"/>
        <color rgb="FFFF0000"/>
      </colorScale>
    </cfRule>
  </conditionalFormatting>
  <conditionalFormatting sqref="U27:AA36">
    <cfRule type="colorScale" priority="18">
      <colorScale>
        <cfvo type="num" val="0"/>
        <cfvo type="num" val="0"/>
        <cfvo type="max"/>
        <color rgb="FF00B050"/>
        <color rgb="FFFFEB84"/>
        <color rgb="FFFF0000"/>
      </colorScale>
    </cfRule>
  </conditionalFormatting>
  <conditionalFormatting sqref="L39:S48">
    <cfRule type="colorScale" priority="15">
      <colorScale>
        <cfvo type="num" val="0"/>
        <cfvo type="num" val="0"/>
        <cfvo type="max"/>
        <color rgb="FFFF0000"/>
        <color rgb="FFFFEB84"/>
        <color rgb="FF00B050"/>
      </colorScale>
    </cfRule>
  </conditionalFormatting>
  <conditionalFormatting sqref="U39:AA48">
    <cfRule type="colorScale" priority="14">
      <colorScale>
        <cfvo type="num" val="0"/>
        <cfvo type="num" val="0"/>
        <cfvo type="max"/>
        <color rgb="FFFF0000"/>
        <color rgb="FFFFEB84"/>
        <color rgb="FF00B050"/>
      </colorScale>
    </cfRule>
  </conditionalFormatting>
  <conditionalFormatting sqref="L121:S129">
    <cfRule type="colorScale" priority="9">
      <colorScale>
        <cfvo type="num" val="0"/>
        <cfvo type="percentile" val="50"/>
        <cfvo type="num" val="MAX($B$99:$J$107)"/>
        <color rgb="FFFF0000"/>
        <color rgb="FFFFEB84"/>
        <color rgb="FF00B050"/>
      </colorScale>
    </cfRule>
  </conditionalFormatting>
  <conditionalFormatting sqref="L121:S129">
    <cfRule type="cellIs" dxfId="84" priority="8" operator="equal">
      <formula>MAX($B$99:$J$107,$L$99:$S$107,$U$99:$AA$107)</formula>
    </cfRule>
  </conditionalFormatting>
  <conditionalFormatting sqref="U121:AA129">
    <cfRule type="colorScale" priority="7">
      <colorScale>
        <cfvo type="num" val="0"/>
        <cfvo type="percentile" val="50"/>
        <cfvo type="num" val="MAX($B$99:$J$107)"/>
        <color rgb="FFFF0000"/>
        <color rgb="FFFFEB84"/>
        <color rgb="FF00B050"/>
      </colorScale>
    </cfRule>
  </conditionalFormatting>
  <conditionalFormatting sqref="U121:AA129">
    <cfRule type="cellIs" dxfId="83" priority="6" operator="equal">
      <formula>MAX($B$99:$J$107,$L$99:$S$107,$U$99:$AA$107)</formula>
    </cfRule>
  </conditionalFormatting>
  <conditionalFormatting sqref="B51:J60">
    <cfRule type="colorScale" priority="3">
      <colorScale>
        <cfvo type="num" val="0"/>
        <cfvo type="percentile" val="50"/>
        <cfvo type="max"/>
        <color rgb="FF00B050"/>
        <color rgb="FFFFEB84"/>
        <color rgb="FFFF0000"/>
      </colorScale>
    </cfRule>
  </conditionalFormatting>
  <conditionalFormatting sqref="L51:S60">
    <cfRule type="cellIs" dxfId="82" priority="2" operator="lessThanOrEqual">
      <formula>0</formula>
    </cfRule>
    <cfRule type="colorScale" priority="4">
      <colorScale>
        <cfvo type="num" val="0"/>
        <cfvo type="percentile" val="50"/>
        <cfvo type="max"/>
        <color rgb="FF00B050"/>
        <color rgb="FFFFEB84"/>
        <color rgb="FFFF0000"/>
      </colorScale>
    </cfRule>
  </conditionalFormatting>
  <conditionalFormatting sqref="U51:AA60">
    <cfRule type="cellIs" dxfId="81" priority="1" operator="lessThanOrEqual">
      <formula>0</formula>
    </cfRule>
    <cfRule type="colorScale" priority="5">
      <colorScale>
        <cfvo type="num" val="0"/>
        <cfvo type="percentile" val="50"/>
        <cfvo type="max"/>
        <color rgb="FF00B050"/>
        <color rgb="FFFFEB84"/>
        <color rgb="FFFF0000"/>
      </colorScale>
    </cfRule>
  </conditionalFormatting>
  <pageMargins left="0.7" right="0.7" top="0.75" bottom="0.75" header="0.3" footer="0.3"/>
  <pageSetup paperSize="9" orientation="landscape"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sheetPr codeName="Sheet45">
    <pageSetUpPr fitToPage="1"/>
  </sheetPr>
  <dimension ref="A1:AH43"/>
  <sheetViews>
    <sheetView zoomScale="70" zoomScaleNormal="70" zoomScaleSheetLayoutView="75" zoomScalePageLayoutView="90" workbookViewId="0">
      <selection activeCell="R3" sqref="R3:S3"/>
    </sheetView>
  </sheetViews>
  <sheetFormatPr baseColWidth="10" defaultColWidth="11" defaultRowHeight="16" x14ac:dyDescent="0.2"/>
  <cols>
    <col min="1" max="1" width="5.83203125" style="31" bestFit="1" customWidth="1"/>
    <col min="2" max="11" width="3.6640625" customWidth="1"/>
    <col min="12" max="12" width="4.83203125" customWidth="1"/>
    <col min="13" max="13" width="6.83203125" customWidth="1"/>
    <col min="14" max="22" width="7.83203125" customWidth="1"/>
    <col min="23" max="23" width="5.33203125" customWidth="1"/>
    <col min="24" max="34" width="6.5" customWidth="1"/>
  </cols>
  <sheetData>
    <row r="1" spans="1:34" ht="21" x14ac:dyDescent="0.25">
      <c r="A1" s="485" t="str">
        <f>Rules!B20</f>
        <v>20191206</v>
      </c>
      <c r="B1" s="485"/>
      <c r="C1" s="485"/>
      <c r="D1" s="485"/>
      <c r="E1" s="485"/>
      <c r="F1" s="485"/>
      <c r="G1" s="485"/>
      <c r="H1" s="485"/>
      <c r="I1" s="485"/>
      <c r="J1" s="485"/>
      <c r="K1" s="485"/>
      <c r="L1" s="485"/>
      <c r="M1" s="485"/>
      <c r="N1" s="485"/>
      <c r="O1" s="485"/>
      <c r="P1" s="485"/>
      <c r="Q1" s="485"/>
      <c r="R1" s="485"/>
      <c r="S1" s="485"/>
      <c r="T1" s="485" t="str">
        <f>Rules!B21</f>
        <v>Best Methods</v>
      </c>
      <c r="U1" s="485"/>
      <c r="V1" s="485"/>
      <c r="W1" s="485"/>
      <c r="X1" s="485"/>
      <c r="Y1" s="485"/>
      <c r="Z1" s="485"/>
      <c r="AA1" s="485"/>
      <c r="AB1" s="485"/>
      <c r="AC1" s="485"/>
      <c r="AD1" s="485"/>
      <c r="AE1" s="485"/>
      <c r="AF1" s="485"/>
      <c r="AG1" s="485"/>
      <c r="AH1" s="485"/>
    </row>
    <row r="2" spans="1:34" ht="21" x14ac:dyDescent="0.25">
      <c r="A2" s="228"/>
      <c r="B2" s="228"/>
      <c r="C2" s="228"/>
      <c r="D2" s="228"/>
      <c r="E2" s="228"/>
      <c r="F2" s="228"/>
      <c r="G2" s="228"/>
      <c r="H2" s="228"/>
      <c r="I2" s="228"/>
      <c r="J2" s="228"/>
      <c r="K2" s="228"/>
      <c r="L2" s="228"/>
      <c r="M2" s="228"/>
      <c r="N2" s="228"/>
      <c r="O2" s="228"/>
      <c r="P2" s="228"/>
      <c r="Q2" s="228"/>
      <c r="R2" s="228"/>
      <c r="S2" s="228"/>
      <c r="T2" s="228"/>
      <c r="U2" s="228"/>
      <c r="V2" s="228"/>
      <c r="W2" s="228"/>
      <c r="X2" s="228"/>
      <c r="Y2" s="228"/>
      <c r="Z2" s="228"/>
      <c r="AA2" s="228"/>
      <c r="AB2" s="228"/>
      <c r="AC2" s="228"/>
      <c r="AD2" s="228"/>
      <c r="AE2" s="228"/>
      <c r="AF2" s="228"/>
      <c r="AG2" s="228"/>
      <c r="AH2" s="228"/>
    </row>
    <row r="3" spans="1:34" ht="21" x14ac:dyDescent="0.25">
      <c r="A3" s="484" t="s">
        <v>184</v>
      </c>
      <c r="B3" s="484"/>
      <c r="C3" s="484"/>
      <c r="D3" s="484"/>
      <c r="E3" s="487">
        <f>'WL Prob'!P12</f>
        <v>0.41745743785701095</v>
      </c>
      <c r="F3" s="487"/>
      <c r="G3" s="487"/>
      <c r="H3" s="484" t="s">
        <v>185</v>
      </c>
      <c r="I3" s="484"/>
      <c r="J3" s="484"/>
      <c r="K3" s="484"/>
      <c r="L3" s="484"/>
      <c r="M3" s="487">
        <f>'WL Prob'!R12</f>
        <v>0.58254256214298905</v>
      </c>
      <c r="N3" s="487"/>
      <c r="O3" s="484" t="s">
        <v>186</v>
      </c>
      <c r="P3" s="484"/>
      <c r="Q3" s="484"/>
      <c r="R3" s="483">
        <f>Analysis!K1</f>
        <v>-3.2215330709743029E-2</v>
      </c>
      <c r="S3" s="483"/>
      <c r="T3" s="484" t="s">
        <v>195</v>
      </c>
      <c r="U3" s="484"/>
      <c r="V3" s="483">
        <f>Analysis!I1</f>
        <v>-42.077013244733351</v>
      </c>
      <c r="W3" s="483"/>
      <c r="X3" s="483"/>
      <c r="Y3" s="484" t="s">
        <v>194</v>
      </c>
      <c r="Z3" s="484"/>
      <c r="AA3" s="484"/>
      <c r="AB3" s="483">
        <f>Analysis!G1</f>
        <v>58.639357099169693</v>
      </c>
      <c r="AC3" s="483"/>
      <c r="AD3" s="484" t="s">
        <v>179</v>
      </c>
      <c r="AE3" s="484"/>
      <c r="AF3" s="484"/>
      <c r="AG3" s="483" t="s">
        <v>205</v>
      </c>
      <c r="AH3" s="483"/>
    </row>
    <row r="4" spans="1:34" ht="21" x14ac:dyDescent="0.25">
      <c r="A4" s="484" t="s">
        <v>61</v>
      </c>
      <c r="B4" s="484"/>
      <c r="C4" s="484"/>
      <c r="D4" s="484"/>
      <c r="E4" s="483" t="str">
        <f>Rules!B3</f>
        <v>Pay 3 to 2</v>
      </c>
      <c r="F4" s="483"/>
      <c r="G4" s="483"/>
      <c r="H4" s="483"/>
      <c r="I4" s="484" t="s">
        <v>180</v>
      </c>
      <c r="J4" s="484"/>
      <c r="K4" s="484"/>
      <c r="L4" s="483" t="str">
        <f>Rules!B4</f>
        <v>Stand</v>
      </c>
      <c r="M4" s="483"/>
      <c r="N4" s="486" t="s">
        <v>52</v>
      </c>
      <c r="O4" s="486"/>
      <c r="P4" s="483" t="str">
        <f>Rules!B7</f>
        <v>9,10,11</v>
      </c>
      <c r="Q4" s="483"/>
      <c r="R4" s="484" t="s">
        <v>181</v>
      </c>
      <c r="S4" s="484"/>
      <c r="T4" s="484"/>
      <c r="U4" s="290" t="str">
        <f>Rules!B8</f>
        <v>No</v>
      </c>
      <c r="V4" s="484" t="s">
        <v>71</v>
      </c>
      <c r="W4" s="484"/>
      <c r="X4" s="484"/>
      <c r="Y4" s="484"/>
      <c r="Z4" s="290" t="str">
        <f>Rules!B10</f>
        <v>No</v>
      </c>
      <c r="AA4" s="291" t="s">
        <v>49</v>
      </c>
      <c r="AB4" s="483" t="str">
        <f>Rules!B11</f>
        <v>European</v>
      </c>
      <c r="AC4" s="483"/>
      <c r="AD4" s="484" t="s">
        <v>182</v>
      </c>
      <c r="AE4" s="484"/>
      <c r="AF4" s="290">
        <f>Rules!B12</f>
        <v>2</v>
      </c>
      <c r="AG4" s="484" t="str">
        <f>"ROI:"&amp;ROUND(MAX(N24:V26),2)</f>
        <v>ROI:3.22</v>
      </c>
      <c r="AH4" s="484"/>
    </row>
    <row r="5" spans="1:34" ht="21" x14ac:dyDescent="0.25">
      <c r="A5" s="227"/>
      <c r="B5" s="227"/>
      <c r="C5" s="227"/>
      <c r="D5" s="227"/>
      <c r="E5" s="227"/>
      <c r="F5" s="227"/>
      <c r="G5" s="227"/>
      <c r="H5" s="227"/>
      <c r="I5" s="227"/>
      <c r="J5" s="227"/>
      <c r="K5" s="227"/>
      <c r="L5" s="227"/>
      <c r="M5" s="232"/>
      <c r="N5" s="232"/>
      <c r="O5" s="232"/>
      <c r="P5" s="232"/>
      <c r="Q5" s="232"/>
      <c r="R5" s="232"/>
      <c r="S5" s="232"/>
      <c r="T5" s="232"/>
      <c r="U5" s="232"/>
      <c r="V5" s="232"/>
      <c r="W5" s="227"/>
      <c r="X5" s="232"/>
      <c r="Y5" s="232"/>
      <c r="Z5" s="232"/>
      <c r="AA5" s="232"/>
      <c r="AB5" s="232"/>
      <c r="AC5" s="232"/>
      <c r="AD5" s="232"/>
      <c r="AE5" s="232"/>
      <c r="AF5" s="232"/>
      <c r="AG5" s="232"/>
      <c r="AH5" s="232"/>
    </row>
    <row r="6" spans="1:34" x14ac:dyDescent="0.2">
      <c r="A6" s="488" t="str">
        <f>Rules!L2</f>
        <v>My Basic Strategy</v>
      </c>
      <c r="B6" s="488"/>
      <c r="C6" s="488"/>
      <c r="D6" s="488"/>
      <c r="E6" s="488"/>
      <c r="F6" s="488"/>
      <c r="G6" s="488"/>
      <c r="H6" s="488"/>
      <c r="I6" s="488"/>
      <c r="J6" s="488"/>
      <c r="K6" s="488"/>
      <c r="M6" s="419" t="s">
        <v>171</v>
      </c>
      <c r="N6" s="420"/>
      <c r="O6" s="420"/>
      <c r="P6" s="420"/>
      <c r="Q6" s="420"/>
      <c r="R6" s="420"/>
      <c r="S6" s="420"/>
      <c r="T6" s="420"/>
      <c r="U6" s="420"/>
      <c r="V6" s="482"/>
      <c r="X6" s="419" t="s">
        <v>148</v>
      </c>
      <c r="Y6" s="420"/>
      <c r="Z6" s="420"/>
      <c r="AA6" s="420"/>
      <c r="AB6" s="420"/>
      <c r="AC6" s="420"/>
      <c r="AD6" s="420"/>
      <c r="AE6" s="420"/>
      <c r="AF6" s="420"/>
      <c r="AG6" s="420"/>
      <c r="AH6" s="420"/>
    </row>
    <row r="7" spans="1:34" x14ac:dyDescent="0.2">
      <c r="A7" s="158" t="str">
        <f>Rules!L3</f>
        <v>Hard</v>
      </c>
      <c r="B7" s="48" t="str">
        <f>Rules!M3</f>
        <v>A</v>
      </c>
      <c r="C7" s="48">
        <f>Rules!N3</f>
        <v>2</v>
      </c>
      <c r="D7" s="48">
        <f>Rules!O3</f>
        <v>3</v>
      </c>
      <c r="E7" s="48">
        <f>Rules!P3</f>
        <v>4</v>
      </c>
      <c r="F7" s="48">
        <f>Rules!Q3</f>
        <v>5</v>
      </c>
      <c r="G7" s="48">
        <f>Rules!R3</f>
        <v>6</v>
      </c>
      <c r="H7" s="48">
        <f>Rules!S3</f>
        <v>7</v>
      </c>
      <c r="I7" s="48">
        <f>Rules!T3</f>
        <v>8</v>
      </c>
      <c r="J7" s="48">
        <f>Rules!U3</f>
        <v>9</v>
      </c>
      <c r="K7" s="48">
        <f>Rules!V3</f>
        <v>10</v>
      </c>
      <c r="M7" s="161" t="s">
        <v>130</v>
      </c>
      <c r="N7" s="161" t="str">
        <f>'Strategy Summary'!B2</f>
        <v>1x2</v>
      </c>
      <c r="O7" s="161" t="str">
        <f>'Strategy Summary'!C2</f>
        <v>1x3</v>
      </c>
      <c r="P7" s="161" t="str">
        <f>'Strategy Summary'!D2</f>
        <v>1x4</v>
      </c>
      <c r="Q7" s="161" t="str">
        <f>'Strategy Summary'!E2</f>
        <v>1x5</v>
      </c>
      <c r="R7" s="161" t="str">
        <f>'Strategy Summary'!F2</f>
        <v>1x6</v>
      </c>
      <c r="S7" s="161" t="str">
        <f>'Strategy Summary'!G2</f>
        <v>1x7</v>
      </c>
      <c r="T7" s="161" t="str">
        <f>'Strategy Summary'!H2</f>
        <v>1x8</v>
      </c>
      <c r="U7" s="161" t="str">
        <f>'Strategy Summary'!I2</f>
        <v>1x9</v>
      </c>
      <c r="V7" s="161" t="str">
        <f>'Strategy Summary'!J2</f>
        <v>1x10</v>
      </c>
      <c r="X7" s="229" t="str">
        <f>'ER EL'!A2</f>
        <v>Hard</v>
      </c>
      <c r="Y7" s="230" t="str">
        <f>'ER EL'!B2</f>
        <v>Ace</v>
      </c>
      <c r="Z7" s="230">
        <f>'ER EL'!C2</f>
        <v>2</v>
      </c>
      <c r="AA7" s="230">
        <f>'ER EL'!D2</f>
        <v>3</v>
      </c>
      <c r="AB7" s="230">
        <f>'ER EL'!E2</f>
        <v>4</v>
      </c>
      <c r="AC7" s="230">
        <f>'ER EL'!F2</f>
        <v>5</v>
      </c>
      <c r="AD7" s="230">
        <f>'ER EL'!G2</f>
        <v>6</v>
      </c>
      <c r="AE7" s="230">
        <f>'ER EL'!H2</f>
        <v>7</v>
      </c>
      <c r="AF7" s="230">
        <f>'ER EL'!I2</f>
        <v>8</v>
      </c>
      <c r="AG7" s="231">
        <f>'ER EL'!J2</f>
        <v>9</v>
      </c>
      <c r="AH7" s="162">
        <f>'ER EL'!K2</f>
        <v>10</v>
      </c>
    </row>
    <row r="8" spans="1:34" x14ac:dyDescent="0.2">
      <c r="A8" s="158" t="str">
        <f>Rules!L4</f>
        <v>5-8</v>
      </c>
      <c r="B8" s="49" t="str">
        <f>Rules!M4</f>
        <v>H</v>
      </c>
      <c r="C8" s="49" t="str">
        <f>Rules!N4</f>
        <v>H</v>
      </c>
      <c r="D8" s="49" t="str">
        <f>Rules!O4</f>
        <v>H</v>
      </c>
      <c r="E8" s="49" t="str">
        <f>Rules!P4</f>
        <v>H</v>
      </c>
      <c r="F8" s="49" t="str">
        <f>Rules!Q4</f>
        <v>H</v>
      </c>
      <c r="G8" s="49" t="str">
        <f>Rules!R4</f>
        <v>H</v>
      </c>
      <c r="H8" s="49" t="str">
        <f>Rules!S4</f>
        <v>H</v>
      </c>
      <c r="I8" s="49" t="str">
        <f>Rules!T4</f>
        <v>H</v>
      </c>
      <c r="J8" s="49" t="str">
        <f>Rules!U4</f>
        <v>H</v>
      </c>
      <c r="K8" s="49" t="str">
        <f>Rules!V4</f>
        <v>H</v>
      </c>
      <c r="M8" s="161">
        <v>1</v>
      </c>
      <c r="N8" s="1">
        <f>'Strategy Summary'!B3</f>
        <v>5.2522908042374965</v>
      </c>
      <c r="O8" s="1">
        <f>'Strategy Summary'!C3</f>
        <v>18.378930702223087</v>
      </c>
      <c r="P8" s="1">
        <f>'Strategy Summary'!D3</f>
        <v>33.312397316295048</v>
      </c>
      <c r="Q8" s="1">
        <f>'Strategy Summary'!E3</f>
        <v>49.311145495329356</v>
      </c>
      <c r="R8" s="1">
        <f>'Strategy Summary'!F3</f>
        <v>66.00541388817004</v>
      </c>
      <c r="S8" s="1">
        <f>'Strategy Summary'!G3</f>
        <v>83.174974581724385</v>
      </c>
      <c r="T8" s="1">
        <f>'Strategy Summary'!H3</f>
        <v>100.67488490885208</v>
      </c>
      <c r="U8" s="1">
        <f>'Strategy Summary'!I3</f>
        <v>118.40481875816886</v>
      </c>
      <c r="V8" s="1">
        <f>'Strategy Summary'!J3</f>
        <v>136.2938623117773</v>
      </c>
      <c r="X8" s="162">
        <f>'ER EL'!A3</f>
        <v>5</v>
      </c>
      <c r="Y8" s="34">
        <f>'ER EL'!B3</f>
        <v>-0.40632230211141918</v>
      </c>
      <c r="Z8" s="34">
        <f>'ER EL'!C3</f>
        <v>-0.12821556706374751</v>
      </c>
      <c r="AA8" s="34">
        <f>'ER EL'!D3</f>
        <v>-9.5310227261489827E-2</v>
      </c>
      <c r="AB8" s="34">
        <f>'ER EL'!E3</f>
        <v>-6.1479464199694266E-2</v>
      </c>
      <c r="AC8" s="34">
        <f>'ER EL'!F3</f>
        <v>-2.3978970391859797E-2</v>
      </c>
      <c r="AD8" s="34">
        <f>'ER EL'!G3</f>
        <v>-1.1863378384402296E-3</v>
      </c>
      <c r="AE8" s="34">
        <f>'ER EL'!H3</f>
        <v>-0.11944744188414852</v>
      </c>
      <c r="AF8" s="34">
        <f>'ER EL'!I3</f>
        <v>-0.18809330390318521</v>
      </c>
      <c r="AG8" s="34">
        <f>'ER EL'!J3</f>
        <v>-0.2666150533579591</v>
      </c>
      <c r="AH8" s="34">
        <f>'ER EL'!K3</f>
        <v>-0.3577434525808979</v>
      </c>
    </row>
    <row r="9" spans="1:34" x14ac:dyDescent="0.2">
      <c r="A9" s="158">
        <f>Rules!L5</f>
        <v>9</v>
      </c>
      <c r="B9" s="49" t="str">
        <f>Rules!M5</f>
        <v>H</v>
      </c>
      <c r="C9" s="49" t="str">
        <f>Rules!N5</f>
        <v>H</v>
      </c>
      <c r="D9" s="49" t="str">
        <f>Rules!O5</f>
        <v>D</v>
      </c>
      <c r="E9" s="49" t="str">
        <f>Rules!P5</f>
        <v>D</v>
      </c>
      <c r="F9" s="49" t="str">
        <f>Rules!Q5</f>
        <v>D</v>
      </c>
      <c r="G9" s="49" t="str">
        <f>Rules!R5</f>
        <v>D</v>
      </c>
      <c r="H9" s="49" t="str">
        <f>Rules!S5</f>
        <v>H</v>
      </c>
      <c r="I9" s="49" t="str">
        <f>Rules!T5</f>
        <v>H</v>
      </c>
      <c r="J9" s="49" t="str">
        <f>Rules!U5</f>
        <v>H</v>
      </c>
      <c r="K9" s="49" t="str">
        <f>Rules!V5</f>
        <v>H</v>
      </c>
      <c r="M9" s="161">
        <f>'Strategy Summary'!A4</f>
        <v>2</v>
      </c>
      <c r="N9" s="1">
        <f>'Strategy Summary'!B4</f>
        <v>15.359641380128693</v>
      </c>
      <c r="O9" s="1">
        <f>'Strategy Summary'!C4</f>
        <v>51.726800167560512</v>
      </c>
      <c r="P9" s="1">
        <f>'Strategy Summary'!D4</f>
        <v>91.490231854505964</v>
      </c>
      <c r="Q9" s="1">
        <f>'Strategy Summary'!E4</f>
        <v>133.28899128243796</v>
      </c>
      <c r="R9" s="1">
        <f>'Strategy Summary'!F4</f>
        <v>176.52672937724509</v>
      </c>
      <c r="S9" s="1">
        <f>'Strategy Summary'!G4</f>
        <v>220.84107185570195</v>
      </c>
      <c r="T9" s="1">
        <f>'Strategy Summary'!H4</f>
        <v>265.97261363024109</v>
      </c>
      <c r="U9" s="1">
        <f>'Strategy Summary'!I4</f>
        <v>311.72350803205029</v>
      </c>
      <c r="V9" s="1">
        <f>'Strategy Summary'!J4</f>
        <v>357.9403291044199</v>
      </c>
      <c r="X9" s="162">
        <f>'ER EL'!A4</f>
        <v>6</v>
      </c>
      <c r="Y9" s="34">
        <f>'ER EL'!B4</f>
        <v>-0.4196869034710109</v>
      </c>
      <c r="Z9" s="34">
        <f>'ER EL'!C4</f>
        <v>-0.14075911746001996</v>
      </c>
      <c r="AA9" s="34">
        <f>'ER EL'!D4</f>
        <v>-0.10729107800860832</v>
      </c>
      <c r="AB9" s="34">
        <f>'ER EL'!E4</f>
        <v>-7.2917141926387333E-2</v>
      </c>
      <c r="AC9" s="34">
        <f>'ER EL'!F4</f>
        <v>-3.4915973330102358E-2</v>
      </c>
      <c r="AD9" s="34">
        <f>'ER EL'!G4</f>
        <v>-1.3005835529874346E-2</v>
      </c>
      <c r="AE9" s="34">
        <f>'ER EL'!H4</f>
        <v>-0.15193270723669947</v>
      </c>
      <c r="AF9" s="34">
        <f>'ER EL'!I4</f>
        <v>-0.21724188132078476</v>
      </c>
      <c r="AG9" s="34">
        <f>'ER EL'!J4</f>
        <v>-0.29264070019772603</v>
      </c>
      <c r="AH9" s="34">
        <f>'ER EL'!K4</f>
        <v>-0.38050766229289545</v>
      </c>
    </row>
    <row r="10" spans="1:34" x14ac:dyDescent="0.2">
      <c r="A10" s="158">
        <f>Rules!L6</f>
        <v>10</v>
      </c>
      <c r="B10" s="49" t="str">
        <f>Rules!M6</f>
        <v>H</v>
      </c>
      <c r="C10" s="49" t="str">
        <f>Rules!N6</f>
        <v>D</v>
      </c>
      <c r="D10" s="49" t="str">
        <f>Rules!O6</f>
        <v>D</v>
      </c>
      <c r="E10" s="49" t="str">
        <f>Rules!P6</f>
        <v>D</v>
      </c>
      <c r="F10" s="49" t="str">
        <f>Rules!Q6</f>
        <v>D</v>
      </c>
      <c r="G10" s="49" t="str">
        <f>Rules!R6</f>
        <v>D</v>
      </c>
      <c r="H10" s="49" t="str">
        <f>Rules!S6</f>
        <v>D</v>
      </c>
      <c r="I10" s="49" t="str">
        <f>Rules!T6</f>
        <v>D</v>
      </c>
      <c r="J10" s="49" t="str">
        <f>Rules!U6</f>
        <v>D</v>
      </c>
      <c r="K10" s="49" t="str">
        <f>Rules!V6</f>
        <v>H</v>
      </c>
      <c r="M10" s="161">
        <f>'Strategy Summary'!A5</f>
        <v>3</v>
      </c>
      <c r="N10" s="1">
        <f>'Strategy Summary'!B5</f>
        <v>29.933192418150014</v>
      </c>
      <c r="O10" s="1">
        <f>'Strategy Summary'!C5</f>
        <v>96.976895737452452</v>
      </c>
      <c r="P10" s="1">
        <f>'Strategy Summary'!D5</f>
        <v>167.4913285996453</v>
      </c>
      <c r="Q10" s="1">
        <f>'Strategy Summary'!E5</f>
        <v>240.39545485654941</v>
      </c>
      <c r="R10" s="1">
        <f>'Strategy Summary'!F5</f>
        <v>315.30665799941096</v>
      </c>
      <c r="S10" s="1">
        <f>'Strategy Summary'!G5</f>
        <v>391.91718743235219</v>
      </c>
      <c r="T10" s="1">
        <f>'Strategy Summary'!H5</f>
        <v>469.9367368317404</v>
      </c>
      <c r="U10" s="1">
        <f>'Strategy Summary'!I5</f>
        <v>549.09948837753313</v>
      </c>
      <c r="V10" s="1">
        <f>'Strategy Summary'!J5</f>
        <v>629.17267549584858</v>
      </c>
      <c r="X10" s="162">
        <f>'ER EL'!A5</f>
        <v>7</v>
      </c>
      <c r="Y10" s="34">
        <f>'ER EL'!B5</f>
        <v>-0.39971038372569107</v>
      </c>
      <c r="Z10" s="34">
        <f>'ER EL'!C5</f>
        <v>-0.10918342786661635</v>
      </c>
      <c r="AA10" s="34">
        <f>'ER EL'!D5</f>
        <v>-7.6582981904463526E-2</v>
      </c>
      <c r="AB10" s="34">
        <f>'ER EL'!E5</f>
        <v>-4.302179400434189E-2</v>
      </c>
      <c r="AC10" s="34">
        <f>'ER EL'!F5</f>
        <v>-7.271360902941058E-3</v>
      </c>
      <c r="AD10" s="34">
        <f>'ER EL'!G5</f>
        <v>2.9185342353860819E-2</v>
      </c>
      <c r="AE10" s="34">
        <f>'ER EL'!H5</f>
        <v>-6.8807799580427792E-2</v>
      </c>
      <c r="AF10" s="34">
        <f>'ER EL'!I5</f>
        <v>-0.21060476872434969</v>
      </c>
      <c r="AG10" s="34">
        <f>'ER EL'!J5</f>
        <v>-0.28536544048687673</v>
      </c>
      <c r="AH10" s="34">
        <f>'ER EL'!K5</f>
        <v>-0.36507789921394673</v>
      </c>
    </row>
    <row r="11" spans="1:34" x14ac:dyDescent="0.2">
      <c r="A11" s="158">
        <f>Rules!L7</f>
        <v>11</v>
      </c>
      <c r="B11" s="49" t="str">
        <f>Rules!M7</f>
        <v>H</v>
      </c>
      <c r="C11" s="49" t="str">
        <f>Rules!N7</f>
        <v>D</v>
      </c>
      <c r="D11" s="49" t="str">
        <f>Rules!O7</f>
        <v>D</v>
      </c>
      <c r="E11" s="49" t="str">
        <f>Rules!P7</f>
        <v>D</v>
      </c>
      <c r="F11" s="49" t="str">
        <f>Rules!Q7</f>
        <v>D</v>
      </c>
      <c r="G11" s="49" t="str">
        <f>Rules!R7</f>
        <v>D</v>
      </c>
      <c r="H11" s="49" t="str">
        <f>Rules!S7</f>
        <v>D</v>
      </c>
      <c r="I11" s="49" t="str">
        <f>Rules!T7</f>
        <v>D</v>
      </c>
      <c r="J11" s="49" t="str">
        <f>Rules!U7</f>
        <v>D</v>
      </c>
      <c r="K11" s="49" t="str">
        <f>Rules!V7</f>
        <v>H</v>
      </c>
      <c r="M11" s="161">
        <f>'Strategy Summary'!A6</f>
        <v>4</v>
      </c>
      <c r="N11" s="1">
        <f>'Strategy Summary'!B6</f>
        <v>48.595455390752619</v>
      </c>
      <c r="O11" s="1">
        <f>'Strategy Summary'!C6</f>
        <v>151.47690806255758</v>
      </c>
      <c r="P11" s="1">
        <f>'Strategy Summary'!D6</f>
        <v>255.80474378014833</v>
      </c>
      <c r="Q11" s="1">
        <f>'Strategy Summary'!E6</f>
        <v>362.23567220444966</v>
      </c>
      <c r="R11" s="1">
        <f>'Strategy Summary'!F6</f>
        <v>471.11081941823647</v>
      </c>
      <c r="S11" s="1">
        <f>'Strategy Summary'!G6</f>
        <v>582.35508468262924</v>
      </c>
      <c r="T11" s="1">
        <f>'Strategy Summary'!H6</f>
        <v>695.70819947653092</v>
      </c>
      <c r="U11" s="1">
        <f>'Strategy Summary'!I6</f>
        <v>810.8519727842347</v>
      </c>
      <c r="V11" s="1">
        <f>'Strategy Summary'!J6</f>
        <v>927.47104375808738</v>
      </c>
      <c r="X11" s="162">
        <f>'ER EL'!A6</f>
        <v>8</v>
      </c>
      <c r="Y11" s="34">
        <f>'ER EL'!B6</f>
        <v>-0.33034033459070078</v>
      </c>
      <c r="Z11" s="34">
        <f>'ER EL'!C6</f>
        <v>-2.1798188008805668E-2</v>
      </c>
      <c r="AA11" s="34">
        <f>'ER EL'!D6</f>
        <v>8.0052625306547553E-3</v>
      </c>
      <c r="AB11" s="34">
        <f>'ER EL'!E6</f>
        <v>3.8784473277208804E-2</v>
      </c>
      <c r="AC11" s="34">
        <f>'ER EL'!F6</f>
        <v>7.0804635983033687E-2</v>
      </c>
      <c r="AD11" s="34">
        <f>'ER EL'!G6</f>
        <v>0.11496015009622315</v>
      </c>
      <c r="AE11" s="34">
        <f>'ER EL'!H6</f>
        <v>8.2207439363742862E-2</v>
      </c>
      <c r="AF11" s="34">
        <f>'ER EL'!I6</f>
        <v>-5.9898275658656276E-2</v>
      </c>
      <c r="AG11" s="34">
        <f>'ER EL'!J6</f>
        <v>-0.21018633199821768</v>
      </c>
      <c r="AH11" s="34">
        <f>'ER EL'!K6</f>
        <v>-0.30177738614031369</v>
      </c>
    </row>
    <row r="12" spans="1:34" x14ac:dyDescent="0.2">
      <c r="A12" s="158">
        <f>Rules!L8</f>
        <v>12</v>
      </c>
      <c r="B12" s="49" t="str">
        <f>Rules!M8</f>
        <v>H</v>
      </c>
      <c r="C12" s="49" t="str">
        <f>Rules!N8</f>
        <v>H</v>
      </c>
      <c r="D12" s="49" t="str">
        <f>Rules!O8</f>
        <v>H</v>
      </c>
      <c r="E12" s="49" t="str">
        <f>Rules!P8</f>
        <v>S</v>
      </c>
      <c r="F12" s="49" t="str">
        <f>Rules!Q8</f>
        <v>S</v>
      </c>
      <c r="G12" s="49" t="str">
        <f>Rules!R8</f>
        <v>S</v>
      </c>
      <c r="H12" s="49" t="str">
        <f>Rules!S8</f>
        <v>H</v>
      </c>
      <c r="I12" s="49" t="str">
        <f>Rules!T8</f>
        <v>H</v>
      </c>
      <c r="J12" s="49" t="str">
        <f>Rules!U8</f>
        <v>H</v>
      </c>
      <c r="K12" s="49" t="str">
        <f>Rules!V8</f>
        <v>H</v>
      </c>
      <c r="M12" s="419" t="s">
        <v>172</v>
      </c>
      <c r="N12" s="420"/>
      <c r="O12" s="420"/>
      <c r="P12" s="420"/>
      <c r="Q12" s="420"/>
      <c r="R12" s="420"/>
      <c r="S12" s="420"/>
      <c r="T12" s="420"/>
      <c r="U12" s="420"/>
      <c r="V12" s="482"/>
      <c r="X12" s="162">
        <f>'ER EL'!A7</f>
        <v>9</v>
      </c>
      <c r="Y12" s="34">
        <f>'ER EL'!B7</f>
        <v>-0.25192476177072082</v>
      </c>
      <c r="Z12" s="34">
        <f>'ER EL'!C7</f>
        <v>7.4446037576340551E-2</v>
      </c>
      <c r="AA12" s="34">
        <f>'ER EL'!D7</f>
        <v>0.12081635332999674</v>
      </c>
      <c r="AB12" s="34">
        <f>'ER EL'!E7</f>
        <v>0.18194893405242163</v>
      </c>
      <c r="AC12" s="34">
        <f>'ER EL'!F7</f>
        <v>0.2430572248730361</v>
      </c>
      <c r="AD12" s="34">
        <f>'ER EL'!G7</f>
        <v>0.31705474570166675</v>
      </c>
      <c r="AE12" s="34">
        <f>'ER EL'!H7</f>
        <v>0.17186785993695267</v>
      </c>
      <c r="AF12" s="34">
        <f>'ER EL'!I7</f>
        <v>9.8376217435392543E-2</v>
      </c>
      <c r="AG12" s="34">
        <f>'ER EL'!J7</f>
        <v>-5.2178053462651766E-2</v>
      </c>
      <c r="AH12" s="34">
        <f>'ER EL'!K7</f>
        <v>-0.21343169035706566</v>
      </c>
    </row>
    <row r="13" spans="1:34" x14ac:dyDescent="0.2">
      <c r="A13" s="158">
        <f>Rules!L9</f>
        <v>13</v>
      </c>
      <c r="B13" s="49" t="str">
        <f>Rules!M9</f>
        <v>H</v>
      </c>
      <c r="C13" s="49" t="str">
        <f>Rules!N9</f>
        <v>S</v>
      </c>
      <c r="D13" s="49" t="str">
        <f>Rules!O9</f>
        <v>S</v>
      </c>
      <c r="E13" s="49" t="str">
        <f>Rules!P9</f>
        <v>S</v>
      </c>
      <c r="F13" s="49" t="str">
        <f>Rules!Q9</f>
        <v>S</v>
      </c>
      <c r="G13" s="49" t="str">
        <f>Rules!R9</f>
        <v>S</v>
      </c>
      <c r="H13" s="49" t="str">
        <f>Rules!S9</f>
        <v>H</v>
      </c>
      <c r="I13" s="49" t="str">
        <f>Rules!T9</f>
        <v>H</v>
      </c>
      <c r="J13" s="49" t="str">
        <f>Rules!U9</f>
        <v>H</v>
      </c>
      <c r="K13" s="49" t="str">
        <f>Rules!V9</f>
        <v>H</v>
      </c>
      <c r="M13" s="161" t="s">
        <v>130</v>
      </c>
      <c r="N13" s="161" t="str">
        <f>'Strategy Summary'!B38</f>
        <v>1x2</v>
      </c>
      <c r="O13" s="161" t="str">
        <f>'Strategy Summary'!C38</f>
        <v>1x3</v>
      </c>
      <c r="P13" s="161" t="str">
        <f>'Strategy Summary'!D38</f>
        <v>1x4</v>
      </c>
      <c r="Q13" s="161" t="str">
        <f>'Strategy Summary'!E38</f>
        <v>1x5</v>
      </c>
      <c r="R13" s="161" t="str">
        <f>'Strategy Summary'!F38</f>
        <v>1x6</v>
      </c>
      <c r="S13" s="161" t="str">
        <f>'Strategy Summary'!G38</f>
        <v>1x7</v>
      </c>
      <c r="T13" s="161" t="str">
        <f>'Strategy Summary'!H38</f>
        <v>1x8</v>
      </c>
      <c r="U13" s="161" t="str">
        <f>'Strategy Summary'!I38</f>
        <v>1x9</v>
      </c>
      <c r="V13" s="161" t="str">
        <f>'Strategy Summary'!J38</f>
        <v>1x10</v>
      </c>
      <c r="X13" s="162">
        <f>'ER EL'!A8</f>
        <v>10</v>
      </c>
      <c r="Y13" s="34">
        <f>'ER EL'!B8</f>
        <v>-0.14666789263035868</v>
      </c>
      <c r="Z13" s="34">
        <f>'ER EL'!C8</f>
        <v>0.35893941244229921</v>
      </c>
      <c r="AA13" s="34">
        <f>'ER EL'!D8</f>
        <v>0.40932067017593943</v>
      </c>
      <c r="AB13" s="34">
        <f>'ER EL'!E8</f>
        <v>0.46094024379435394</v>
      </c>
      <c r="AC13" s="34">
        <f>'ER EL'!F8</f>
        <v>0.51251710900326763</v>
      </c>
      <c r="AD13" s="34">
        <f>'ER EL'!G8</f>
        <v>0.57559016859776846</v>
      </c>
      <c r="AE13" s="34">
        <f>'ER EL'!H8</f>
        <v>0.39241245528243768</v>
      </c>
      <c r="AF13" s="34">
        <f>'ER EL'!I8</f>
        <v>0.28663571688628381</v>
      </c>
      <c r="AG13" s="34">
        <f>'ER EL'!J8</f>
        <v>0.14432836838077101</v>
      </c>
      <c r="AH13" s="34">
        <f>'ER EL'!K8</f>
        <v>-4.4990260383612951E-2</v>
      </c>
    </row>
    <row r="14" spans="1:34" x14ac:dyDescent="0.2">
      <c r="A14" s="158">
        <f>Rules!L10</f>
        <v>14</v>
      </c>
      <c r="B14" s="49" t="str">
        <f>Rules!M10</f>
        <v>H</v>
      </c>
      <c r="C14" s="49" t="str">
        <f>Rules!N10</f>
        <v>S</v>
      </c>
      <c r="D14" s="49" t="str">
        <f>Rules!O10</f>
        <v>S</v>
      </c>
      <c r="E14" s="49" t="str">
        <f>Rules!P10</f>
        <v>S</v>
      </c>
      <c r="F14" s="49" t="str">
        <f>Rules!Q10</f>
        <v>S</v>
      </c>
      <c r="G14" s="49" t="str">
        <f>Rules!R10</f>
        <v>S</v>
      </c>
      <c r="H14" s="49" t="str">
        <f>Rules!S10</f>
        <v>H</v>
      </c>
      <c r="I14" s="49" t="str">
        <f>Rules!T10</f>
        <v>H</v>
      </c>
      <c r="J14" s="49" t="str">
        <f>Rules!U10</f>
        <v>H</v>
      </c>
      <c r="K14" s="49" t="str">
        <f>Rules!V10</f>
        <v>H</v>
      </c>
      <c r="M14" s="161">
        <f>'Strategy Summary'!A40</f>
        <v>2</v>
      </c>
      <c r="N14" s="1">
        <f>'Strategy Summary'!B40</f>
        <v>0.46572739415337044</v>
      </c>
      <c r="O14" s="1">
        <f>'Strategy Summary'!C40</f>
        <v>0.61181931874426798</v>
      </c>
      <c r="P14" s="1">
        <f>'Strategy Summary'!D40</f>
        <v>0.68396550721688909</v>
      </c>
      <c r="Q14" s="1">
        <f>'Strategy Summary'!E40</f>
        <v>0.72439808678634787</v>
      </c>
      <c r="R14" s="1">
        <f>'Strategy Summary'!F40</f>
        <v>0.74893598538226158</v>
      </c>
      <c r="S14" s="1">
        <f>'Strategy Summary'!G40</f>
        <v>0.76462049939647958</v>
      </c>
      <c r="T14" s="1">
        <f>'Strategy Summary'!H40</f>
        <v>0.7750001756556687</v>
      </c>
      <c r="U14" s="1">
        <f>'Strategy Summary'!I40</f>
        <v>0.78203399995387746</v>
      </c>
      <c r="V14" s="1">
        <f>'Strategy Summary'!J40</f>
        <v>0.78687937415645604</v>
      </c>
      <c r="X14" s="162">
        <f>'ER EL'!A9</f>
        <v>11</v>
      </c>
      <c r="Y14" s="34">
        <f>'ER EL'!B9</f>
        <v>-4.1986836980868192E-2</v>
      </c>
      <c r="Z14" s="34">
        <f>'ER EL'!C9</f>
        <v>0.47064092333946905</v>
      </c>
      <c r="AA14" s="34">
        <f>'ER EL'!D9</f>
        <v>0.51779525312221697</v>
      </c>
      <c r="AB14" s="34">
        <f>'ER EL'!E9</f>
        <v>0.56604055041797596</v>
      </c>
      <c r="AC14" s="34">
        <f>'ER EL'!F9</f>
        <v>0.6146990179090277</v>
      </c>
      <c r="AD14" s="34">
        <f>'ER EL'!G9</f>
        <v>0.66738009490756944</v>
      </c>
      <c r="AE14" s="34">
        <f>'ER EL'!H9</f>
        <v>0.46288894886429077</v>
      </c>
      <c r="AF14" s="34">
        <f>'ER EL'!I9</f>
        <v>0.35069259087031507</v>
      </c>
      <c r="AG14" s="34">
        <f>'ER EL'!J9</f>
        <v>0.2277834231524547</v>
      </c>
      <c r="AH14" s="34">
        <f>'ER EL'!K9</f>
        <v>5.9690795265877561E-2</v>
      </c>
    </row>
    <row r="15" spans="1:34" x14ac:dyDescent="0.2">
      <c r="A15" s="158">
        <f>Rules!L11</f>
        <v>15</v>
      </c>
      <c r="B15" s="49" t="str">
        <f>Rules!M11</f>
        <v>H</v>
      </c>
      <c r="C15" s="49" t="str">
        <f>Rules!N11</f>
        <v>S</v>
      </c>
      <c r="D15" s="49" t="str">
        <f>Rules!O11</f>
        <v>S</v>
      </c>
      <c r="E15" s="49" t="str">
        <f>Rules!P11</f>
        <v>S</v>
      </c>
      <c r="F15" s="49" t="str">
        <f>Rules!Q11</f>
        <v>S</v>
      </c>
      <c r="G15" s="49" t="str">
        <f>Rules!R11</f>
        <v>S</v>
      </c>
      <c r="H15" s="49" t="str">
        <f>Rules!S11</f>
        <v>H</v>
      </c>
      <c r="I15" s="49" t="str">
        <f>Rules!T11</f>
        <v>H</v>
      </c>
      <c r="J15" s="49" t="str">
        <f>Rules!U11</f>
        <v>H</v>
      </c>
      <c r="K15" s="49" t="str">
        <f>Rules!V11</f>
        <v>H</v>
      </c>
      <c r="M15" s="161">
        <f>'Strategy Summary'!A41</f>
        <v>3</v>
      </c>
      <c r="N15" s="1">
        <f>'Strategy Summary'!B41</f>
        <v>0.64317191147208108</v>
      </c>
      <c r="O15" s="1">
        <f>'Strategy Summary'!C41</f>
        <v>0.78341055193537878</v>
      </c>
      <c r="P15" s="1">
        <f>'Strategy Summary'!D41</f>
        <v>0.84353843668476636</v>
      </c>
      <c r="Q15" s="1">
        <f>'Strategy Summary'!E41</f>
        <v>0.87407689830200419</v>
      </c>
      <c r="R15" s="1">
        <f>'Strategy Summary'!F41</f>
        <v>0.8913994291370505</v>
      </c>
      <c r="S15" s="1">
        <f>'Strategy Summary'!G41</f>
        <v>0.90196679427164039</v>
      </c>
      <c r="T15" s="1">
        <f>'Strategy Summary'!H41</f>
        <v>0.90873606191507839</v>
      </c>
      <c r="U15" s="1">
        <f>'Strategy Summary'!I41</f>
        <v>0.91321959488546556</v>
      </c>
      <c r="V15" s="1">
        <f>'Strategy Summary'!J41</f>
        <v>0.91625868876611938</v>
      </c>
      <c r="X15" s="162">
        <f>'ER EL'!A10</f>
        <v>12</v>
      </c>
      <c r="Y15" s="34">
        <f>'ER EL'!B10</f>
        <v>-0.4656605837768395</v>
      </c>
      <c r="Z15" s="34">
        <f>'ER EL'!C10</f>
        <v>-0.25338998596663803</v>
      </c>
      <c r="AA15" s="34">
        <f>'ER EL'!D10</f>
        <v>-0.23369089979808655</v>
      </c>
      <c r="AB15" s="34">
        <f>'ER EL'!E10</f>
        <v>-0.21106310899491437</v>
      </c>
      <c r="AC15" s="34">
        <f>'ER EL'!F10</f>
        <v>-0.16719266083547546</v>
      </c>
      <c r="AD15" s="34">
        <f>'ER EL'!G10</f>
        <v>-0.15369901583000456</v>
      </c>
      <c r="AE15" s="34">
        <f>'ER EL'!H10</f>
        <v>-0.21284771451731427</v>
      </c>
      <c r="AF15" s="34">
        <f>'ER EL'!I10</f>
        <v>-0.2715748050242861</v>
      </c>
      <c r="AG15" s="34">
        <f>'ER EL'!J10</f>
        <v>-0.34001328060893565</v>
      </c>
      <c r="AH15" s="34">
        <f>'ER EL'!K10</f>
        <v>-0.42069618899826788</v>
      </c>
    </row>
    <row r="16" spans="1:34" x14ac:dyDescent="0.2">
      <c r="A16" s="158">
        <f>Rules!L12</f>
        <v>16</v>
      </c>
      <c r="B16" s="49" t="str">
        <f>Rules!M12</f>
        <v>S</v>
      </c>
      <c r="C16" s="49" t="str">
        <f>Rules!N12</f>
        <v>S</v>
      </c>
      <c r="D16" s="49" t="str">
        <f>Rules!O12</f>
        <v>S</v>
      </c>
      <c r="E16" s="49" t="str">
        <f>Rules!P12</f>
        <v>S</v>
      </c>
      <c r="F16" s="49" t="str">
        <f>Rules!Q12</f>
        <v>S</v>
      </c>
      <c r="G16" s="49" t="str">
        <f>Rules!R12</f>
        <v>S</v>
      </c>
      <c r="H16" s="49" t="str">
        <f>Rules!S12</f>
        <v>H</v>
      </c>
      <c r="I16" s="49" t="str">
        <f>Rules!T12</f>
        <v>H</v>
      </c>
      <c r="J16" s="49" t="str">
        <f>Rules!U12</f>
        <v>H</v>
      </c>
      <c r="K16" s="49" t="str">
        <f>Rules!V12</f>
        <v>H</v>
      </c>
      <c r="M16" s="161">
        <f>'Strategy Summary'!A42</f>
        <v>4</v>
      </c>
      <c r="N16" s="1">
        <f>'Strategy Summary'!B42</f>
        <v>0.74667183613445132</v>
      </c>
      <c r="O16" s="1">
        <f>'Strategy Summary'!C42</f>
        <v>0.87307572952522516</v>
      </c>
      <c r="P16" s="1">
        <f>'Strategy Summary'!D42</f>
        <v>0.91935383975987739</v>
      </c>
      <c r="Q16" s="1">
        <f>'Strategy Summary'!E42</f>
        <v>0.94042846022944293</v>
      </c>
      <c r="R16" s="1">
        <f>'Strategy Summary'!F42</f>
        <v>0.95153014094728505</v>
      </c>
      <c r="S16" s="1">
        <f>'Strategy Summary'!G42</f>
        <v>0.95796796441162091</v>
      </c>
      <c r="T16" s="1">
        <f>'Strategy Summary'!H42</f>
        <v>0.96194968835013461</v>
      </c>
      <c r="U16" s="1">
        <f>'Strategy Summary'!I42</f>
        <v>0.96452299987346923</v>
      </c>
      <c r="V16" s="1">
        <f>'Strategy Summary'!J42</f>
        <v>0.96623740283459492</v>
      </c>
      <c r="X16" s="162">
        <f>'ER EL'!A11</f>
        <v>13</v>
      </c>
      <c r="Y16" s="34">
        <f>'ER EL'!B11</f>
        <v>-0.50382768493563668</v>
      </c>
      <c r="Z16" s="34">
        <f>'ER EL'!C11</f>
        <v>-0.29278372720927737</v>
      </c>
      <c r="AA16" s="34">
        <f>'ER EL'!D11</f>
        <v>-0.2522502292357135</v>
      </c>
      <c r="AB16" s="34">
        <f>'ER EL'!E11</f>
        <v>-0.21106310899491437</v>
      </c>
      <c r="AC16" s="34">
        <f>'ER EL'!F11</f>
        <v>-0.16719266083547546</v>
      </c>
      <c r="AD16" s="34">
        <f>'ER EL'!G11</f>
        <v>-0.15369901583000456</v>
      </c>
      <c r="AE16" s="34">
        <f>'ER EL'!H11</f>
        <v>-0.26907287776607752</v>
      </c>
      <c r="AF16" s="34">
        <f>'ER EL'!I11</f>
        <v>-0.32360517609397998</v>
      </c>
      <c r="AG16" s="34">
        <f>'ER EL'!J11</f>
        <v>-0.3871551891368688</v>
      </c>
      <c r="AH16" s="34">
        <f>'ER EL'!K11</f>
        <v>-0.46207503264124877</v>
      </c>
    </row>
    <row r="17" spans="1:34" x14ac:dyDescent="0.2">
      <c r="A17" s="158" t="str">
        <f>Rules!L13</f>
        <v>17-21</v>
      </c>
      <c r="B17" s="49" t="str">
        <f>Rules!M13</f>
        <v>S</v>
      </c>
      <c r="C17" s="49" t="str">
        <f>Rules!N13</f>
        <v>S</v>
      </c>
      <c r="D17" s="49" t="str">
        <f>Rules!O13</f>
        <v>S</v>
      </c>
      <c r="E17" s="49" t="str">
        <f>Rules!P13</f>
        <v>S</v>
      </c>
      <c r="F17" s="49" t="str">
        <f>Rules!Q13</f>
        <v>S</v>
      </c>
      <c r="G17" s="49" t="str">
        <f>Rules!R13</f>
        <v>S</v>
      </c>
      <c r="H17" s="49" t="str">
        <f>Rules!S13</f>
        <v>S</v>
      </c>
      <c r="I17" s="49" t="str">
        <f>Rules!T13</f>
        <v>S</v>
      </c>
      <c r="J17" s="49" t="str">
        <f>Rules!U13</f>
        <v>S</v>
      </c>
      <c r="K17" s="49" t="str">
        <f>Rules!V13</f>
        <v>S</v>
      </c>
      <c r="M17" s="419" t="s">
        <v>201</v>
      </c>
      <c r="N17" s="420"/>
      <c r="O17" s="420"/>
      <c r="P17" s="420"/>
      <c r="Q17" s="420"/>
      <c r="R17" s="420"/>
      <c r="S17" s="420"/>
      <c r="T17" s="420"/>
      <c r="U17" s="420"/>
      <c r="V17" s="482"/>
      <c r="X17" s="162">
        <f>'ER EL'!A12</f>
        <v>14</v>
      </c>
      <c r="Y17" s="34">
        <f>'ER EL'!B12</f>
        <v>-0.53926856458309125</v>
      </c>
      <c r="Z17" s="34">
        <f>'ER EL'!C12</f>
        <v>-0.29278372720927737</v>
      </c>
      <c r="AA17" s="34">
        <f>'ER EL'!D12</f>
        <v>-0.2522502292357135</v>
      </c>
      <c r="AB17" s="34">
        <f>'ER EL'!E12</f>
        <v>-0.21106310899491437</v>
      </c>
      <c r="AC17" s="34">
        <f>'ER EL'!F12</f>
        <v>-0.16719266083547546</v>
      </c>
      <c r="AD17" s="34">
        <f>'ER EL'!G12</f>
        <v>-0.15369901583000456</v>
      </c>
      <c r="AE17" s="34">
        <f>'ER EL'!H12</f>
        <v>-0.3212819579256434</v>
      </c>
      <c r="AF17" s="34">
        <f>'ER EL'!I12</f>
        <v>-0.37191909208726714</v>
      </c>
      <c r="AG17" s="34">
        <f>'ER EL'!J12</f>
        <v>-0.43092981848423534</v>
      </c>
      <c r="AH17" s="34">
        <f>'ER EL'!K12</f>
        <v>-0.50049824459544534</v>
      </c>
    </row>
    <row r="18" spans="1:34" x14ac:dyDescent="0.2">
      <c r="A18" s="158" t="str">
        <f>Rules!L14</f>
        <v>Soft</v>
      </c>
      <c r="B18" s="158" t="str">
        <f>Rules!M14</f>
        <v>A</v>
      </c>
      <c r="C18" s="158">
        <f>Rules!N14</f>
        <v>2</v>
      </c>
      <c r="D18" s="158">
        <f>Rules!O14</f>
        <v>3</v>
      </c>
      <c r="E18" s="158">
        <f>Rules!P14</f>
        <v>4</v>
      </c>
      <c r="F18" s="158">
        <f>Rules!Q14</f>
        <v>5</v>
      </c>
      <c r="G18" s="158">
        <f>Rules!R14</f>
        <v>6</v>
      </c>
      <c r="H18" s="158">
        <f>Rules!S14</f>
        <v>7</v>
      </c>
      <c r="I18" s="158">
        <f>Rules!T14</f>
        <v>8</v>
      </c>
      <c r="J18" s="158">
        <f>Rules!U14</f>
        <v>9</v>
      </c>
      <c r="K18" s="158">
        <f>Rules!V14</f>
        <v>10</v>
      </c>
      <c r="M18" s="161" t="s">
        <v>130</v>
      </c>
      <c r="N18" s="161" t="str">
        <f>'Strategy Summary'!B62</f>
        <v>1x2</v>
      </c>
      <c r="O18" s="161" t="str">
        <f>'Strategy Summary'!C62</f>
        <v>1x3</v>
      </c>
      <c r="P18" s="161" t="str">
        <f>'Strategy Summary'!D62</f>
        <v>1x4</v>
      </c>
      <c r="Q18" s="161" t="str">
        <f>'Strategy Summary'!E62</f>
        <v>1x5</v>
      </c>
      <c r="R18" s="161" t="str">
        <f>'Strategy Summary'!F62</f>
        <v>1x6</v>
      </c>
      <c r="S18" s="161" t="str">
        <f>'Strategy Summary'!G62</f>
        <v>1x7</v>
      </c>
      <c r="T18" s="161" t="str">
        <f>'Strategy Summary'!H62</f>
        <v>1x8</v>
      </c>
      <c r="U18" s="161" t="str">
        <f>'Strategy Summary'!I62</f>
        <v>1x9</v>
      </c>
      <c r="V18" s="161" t="str">
        <f>'Strategy Summary'!J62</f>
        <v>1x10</v>
      </c>
      <c r="X18" s="162">
        <f>'ER EL'!A13</f>
        <v>15</v>
      </c>
      <c r="Y18" s="34">
        <f>'ER EL'!B13</f>
        <v>-0.57217795282715611</v>
      </c>
      <c r="Z18" s="34">
        <f>'ER EL'!C13</f>
        <v>-0.29278372720927737</v>
      </c>
      <c r="AA18" s="34">
        <f>'ER EL'!D13</f>
        <v>-0.2522502292357135</v>
      </c>
      <c r="AB18" s="34">
        <f>'ER EL'!E13</f>
        <v>-0.21106310899491437</v>
      </c>
      <c r="AC18" s="34">
        <f>'ER EL'!F13</f>
        <v>-0.16719266083547546</v>
      </c>
      <c r="AD18" s="34">
        <f>'ER EL'!G13</f>
        <v>-0.15369901583000456</v>
      </c>
      <c r="AE18" s="34">
        <f>'ER EL'!H13</f>
        <v>-0.36976181807381175</v>
      </c>
      <c r="AF18" s="34">
        <f>'ER EL'!I13</f>
        <v>-0.41678201408103377</v>
      </c>
      <c r="AG18" s="34">
        <f>'ER EL'!J13</f>
        <v>-0.47157768859250421</v>
      </c>
      <c r="AH18" s="34">
        <f>'ER EL'!K13</f>
        <v>-0.53617694141005634</v>
      </c>
    </row>
    <row r="19" spans="1:34" x14ac:dyDescent="0.2">
      <c r="A19" s="158">
        <f>Rules!L15</f>
        <v>13</v>
      </c>
      <c r="B19" s="49" t="str">
        <f>Rules!M15</f>
        <v>H</v>
      </c>
      <c r="C19" s="49" t="str">
        <f>Rules!N15</f>
        <v>H</v>
      </c>
      <c r="D19" s="49" t="str">
        <f>Rules!O15</f>
        <v>H</v>
      </c>
      <c r="E19" s="49" t="str">
        <f>Rules!P15</f>
        <v>H</v>
      </c>
      <c r="F19" s="49" t="str">
        <f>Rules!Q15</f>
        <v>H</v>
      </c>
      <c r="G19" s="49" t="str">
        <f>Rules!R15</f>
        <v>H</v>
      </c>
      <c r="H19" s="49" t="str">
        <f>Rules!S15</f>
        <v>H</v>
      </c>
      <c r="I19" s="49" t="str">
        <f>Rules!T15</f>
        <v>H</v>
      </c>
      <c r="J19" s="49" t="str">
        <f>Rules!U15</f>
        <v>H</v>
      </c>
      <c r="K19" s="49" t="str">
        <f>Rules!V15</f>
        <v>H</v>
      </c>
      <c r="M19" s="161">
        <f>'Strategy Summary'!A64</f>
        <v>2</v>
      </c>
      <c r="N19" s="1">
        <f>'Strategy Summary'!B64</f>
        <v>12.883072963545962</v>
      </c>
      <c r="O19" s="1">
        <f>'Strategy Summary'!C64</f>
        <v>19.613633686215511</v>
      </c>
      <c r="P19" s="1">
        <f>'Strategy Summary'!D64</f>
        <v>29.241240660485374</v>
      </c>
      <c r="Q19" s="1">
        <f>'Strategy Summary'!E64</f>
        <v>41.413693033190086</v>
      </c>
      <c r="R19" s="1">
        <f>'Strategy Summary'!F64</f>
        <v>56.079559294460843</v>
      </c>
      <c r="S19" s="1">
        <f>'Strategy Summary'!G64</f>
        <v>73.238946698657955</v>
      </c>
      <c r="T19" s="1">
        <f>'Strategy Summary'!H64</f>
        <v>92.903204749710255</v>
      </c>
      <c r="U19" s="1">
        <f>'Strategy Summary'!I64</f>
        <v>115.08451039891871</v>
      </c>
      <c r="V19" s="1">
        <f>'Strategy Summary'!J64</f>
        <v>139.79270980119577</v>
      </c>
      <c r="X19" s="162">
        <f>'ER EL'!A14</f>
        <v>16</v>
      </c>
      <c r="Y19" s="34">
        <f>'ER EL'!B14</f>
        <v>-0.57578184676460165</v>
      </c>
      <c r="Z19" s="34">
        <f>'ER EL'!C14</f>
        <v>-0.29278372720927737</v>
      </c>
      <c r="AA19" s="34">
        <f>'ER EL'!D14</f>
        <v>-0.2522502292357135</v>
      </c>
      <c r="AB19" s="34">
        <f>'ER EL'!E14</f>
        <v>-0.21106310899491437</v>
      </c>
      <c r="AC19" s="34">
        <f>'ER EL'!F14</f>
        <v>-0.16719266083547546</v>
      </c>
      <c r="AD19" s="34">
        <f>'ER EL'!G14</f>
        <v>-0.15369901583000456</v>
      </c>
      <c r="AE19" s="34">
        <f>'ER EL'!H14</f>
        <v>-0.41477883106853947</v>
      </c>
      <c r="AF19" s="34">
        <f>'ER EL'!I14</f>
        <v>-0.45844044164667419</v>
      </c>
      <c r="AG19" s="34">
        <f>'ER EL'!J14</f>
        <v>-0.50932213940732529</v>
      </c>
      <c r="AH19" s="34">
        <f>'ER EL'!K14</f>
        <v>-0.56930715988076663</v>
      </c>
    </row>
    <row r="20" spans="1:34" x14ac:dyDescent="0.2">
      <c r="A20" s="158">
        <f>Rules!L16</f>
        <v>14</v>
      </c>
      <c r="B20" s="49" t="str">
        <f>Rules!M16</f>
        <v>H</v>
      </c>
      <c r="C20" s="49" t="str">
        <f>Rules!N16</f>
        <v>H</v>
      </c>
      <c r="D20" s="49" t="str">
        <f>Rules!O16</f>
        <v>H</v>
      </c>
      <c r="E20" s="49" t="str">
        <f>Rules!P16</f>
        <v>H</v>
      </c>
      <c r="F20" s="49" t="str">
        <f>Rules!Q16</f>
        <v>H</v>
      </c>
      <c r="G20" s="49" t="str">
        <f>Rules!R16</f>
        <v>H</v>
      </c>
      <c r="H20" s="49" t="str">
        <f>Rules!S16</f>
        <v>H</v>
      </c>
      <c r="I20" s="49" t="str">
        <f>Rules!T16</f>
        <v>H</v>
      </c>
      <c r="J20" s="49" t="str">
        <f>Rules!U16</f>
        <v>H</v>
      </c>
      <c r="K20" s="49" t="str">
        <f>Rules!V16</f>
        <v>H</v>
      </c>
      <c r="M20" s="161">
        <f>'Strategy Summary'!A65</f>
        <v>3</v>
      </c>
      <c r="N20" s="1">
        <f>'Strategy Summary'!B65</f>
        <v>21.767119723802981</v>
      </c>
      <c r="O20" s="1">
        <f>'Strategy Summary'!C65</f>
        <v>49.782326653186303</v>
      </c>
      <c r="P20" s="1">
        <f>'Strategy Summary'!D65</f>
        <v>99.580524546258616</v>
      </c>
      <c r="Q20" s="1">
        <f>'Strategy Summary'!E65</f>
        <v>177.3299355023631</v>
      </c>
      <c r="R20" s="1">
        <f>'Strategy Summary'!F65</f>
        <v>289.43253895704834</v>
      </c>
      <c r="S20" s="1">
        <f>'Strategy Summary'!G65</f>
        <v>442.36661763385865</v>
      </c>
      <c r="T20" s="1">
        <f>'Strategy Summary'!H65</f>
        <v>642.65084712196108</v>
      </c>
      <c r="U20" s="1">
        <f>'Strategy Summary'!I65</f>
        <v>896.82701136380854</v>
      </c>
      <c r="V20" s="1">
        <f>'Strategy Summary'!J65</f>
        <v>1211.4482663130677</v>
      </c>
      <c r="X20" s="162">
        <f>'ER EL'!A15</f>
        <v>17</v>
      </c>
      <c r="Y20" s="34">
        <f>'ER EL'!B15</f>
        <v>-0.46435750824198774</v>
      </c>
      <c r="Z20" s="34">
        <f>'ER EL'!C15</f>
        <v>-0.15297458768154204</v>
      </c>
      <c r="AA20" s="34">
        <f>'ER EL'!D15</f>
        <v>-0.11721624142457354</v>
      </c>
      <c r="AB20" s="34">
        <f>'ER EL'!E15</f>
        <v>-8.0573373145316152E-2</v>
      </c>
      <c r="AC20" s="34">
        <f>'ER EL'!F15</f>
        <v>-4.4941375564924613E-2</v>
      </c>
      <c r="AD20" s="34">
        <f>'ER EL'!G15</f>
        <v>1.1739160673341797E-2</v>
      </c>
      <c r="AE20" s="34">
        <f>'ER EL'!H15</f>
        <v>-0.10680898948269474</v>
      </c>
      <c r="AF20" s="34">
        <f>'ER EL'!I15</f>
        <v>-0.38195097104844722</v>
      </c>
      <c r="AG20" s="34">
        <f>'ER EL'!J15</f>
        <v>-0.42315423964521748</v>
      </c>
      <c r="AH20" s="34">
        <f>'ER EL'!K15</f>
        <v>-0.46435750824198757</v>
      </c>
    </row>
    <row r="21" spans="1:34" x14ac:dyDescent="0.2">
      <c r="A21" s="158">
        <f>Rules!L17</f>
        <v>15</v>
      </c>
      <c r="B21" s="49" t="str">
        <f>Rules!M17</f>
        <v>H</v>
      </c>
      <c r="C21" s="49" t="str">
        <f>Rules!N17</f>
        <v>H</v>
      </c>
      <c r="D21" s="49" t="str">
        <f>Rules!O17</f>
        <v>H</v>
      </c>
      <c r="E21" s="49" t="str">
        <f>Rules!P17</f>
        <v>H</v>
      </c>
      <c r="F21" s="49" t="str">
        <f>Rules!Q17</f>
        <v>H</v>
      </c>
      <c r="G21" s="49" t="str">
        <f>Rules!R17</f>
        <v>H</v>
      </c>
      <c r="H21" s="49" t="str">
        <f>Rules!S17</f>
        <v>H</v>
      </c>
      <c r="I21" s="49" t="str">
        <f>Rules!T17</f>
        <v>H</v>
      </c>
      <c r="J21" s="49" t="str">
        <f>Rules!U17</f>
        <v>H</v>
      </c>
      <c r="K21" s="49" t="str">
        <f>Rules!V17</f>
        <v>H</v>
      </c>
      <c r="M21" s="161">
        <f>'Strategy Summary'!A66</f>
        <v>4</v>
      </c>
      <c r="N21" s="1">
        <f>'Strategy Summary'!B66</f>
        <v>40.178293258402711</v>
      </c>
      <c r="O21" s="1">
        <f>'Strategy Summary'!C66</f>
        <v>137.44512181693045</v>
      </c>
      <c r="P21" s="1">
        <f>'Strategy Summary'!D66</f>
        <v>369.8249632467988</v>
      </c>
      <c r="Q21" s="1">
        <f>'Strategy Summary'!E66</f>
        <v>829.4091820761123</v>
      </c>
      <c r="R21" s="1">
        <f>'Strategy Summary'!F66</f>
        <v>1633.1589858550701</v>
      </c>
      <c r="S21" s="1">
        <f>'Strategy Summary'!G66</f>
        <v>2922.8534815563962</v>
      </c>
      <c r="T21" s="1">
        <f>'Strategy Summary'!H66</f>
        <v>4865.119305799446</v>
      </c>
      <c r="U21" s="1">
        <f>'Strategy Summary'!I66</f>
        <v>7651.4505107375808</v>
      </c>
      <c r="V21" s="1">
        <f>'Strategy Summary'!J66</f>
        <v>11498.209412518325</v>
      </c>
      <c r="X21" s="162">
        <f>'ER EL'!A16</f>
        <v>18</v>
      </c>
      <c r="Y21" s="34">
        <f>'ER EL'!B16</f>
        <v>-0.24150883119675959</v>
      </c>
      <c r="Z21" s="34">
        <f>'ER EL'!C16</f>
        <v>0.12174190222088777</v>
      </c>
      <c r="AA21" s="34">
        <f>'ER EL'!D16</f>
        <v>0.14830007284131125</v>
      </c>
      <c r="AB21" s="34">
        <f>'ER EL'!E16</f>
        <v>0.17585443719748528</v>
      </c>
      <c r="AC21" s="34">
        <f>'ER EL'!F16</f>
        <v>0.19956119497617708</v>
      </c>
      <c r="AD21" s="34">
        <f>'ER EL'!G16</f>
        <v>0.28344391604689845</v>
      </c>
      <c r="AE21" s="34">
        <f>'ER EL'!H16</f>
        <v>0.39955416733655175</v>
      </c>
      <c r="AF21" s="34">
        <f>'ER EL'!I16</f>
        <v>0.10595134861912359</v>
      </c>
      <c r="AG21" s="34">
        <f>'ER EL'!J16</f>
        <v>-0.18316335667343342</v>
      </c>
      <c r="AH21" s="34">
        <f>'ER EL'!K16</f>
        <v>-0.24150883119675953</v>
      </c>
    </row>
    <row r="22" spans="1:34" x14ac:dyDescent="0.2">
      <c r="A22" s="158">
        <f>Rules!L18</f>
        <v>16</v>
      </c>
      <c r="B22" s="49" t="str">
        <f>Rules!M18</f>
        <v>H</v>
      </c>
      <c r="C22" s="49" t="str">
        <f>Rules!N18</f>
        <v>H</v>
      </c>
      <c r="D22" s="49" t="str">
        <f>Rules!O18</f>
        <v>H</v>
      </c>
      <c r="E22" s="49" t="str">
        <f>Rules!P18</f>
        <v>H</v>
      </c>
      <c r="F22" s="49" t="str">
        <f>Rules!Q18</f>
        <v>H</v>
      </c>
      <c r="G22" s="49" t="str">
        <f>Rules!R18</f>
        <v>H</v>
      </c>
      <c r="H22" s="49" t="str">
        <f>Rules!S18</f>
        <v>H</v>
      </c>
      <c r="I22" s="49" t="str">
        <f>Rules!T18</f>
        <v>H</v>
      </c>
      <c r="J22" s="49" t="str">
        <f>Rules!U18</f>
        <v>H</v>
      </c>
      <c r="K22" s="49" t="str">
        <f>Rules!V18</f>
        <v>H</v>
      </c>
      <c r="M22" s="419" t="s">
        <v>199</v>
      </c>
      <c r="N22" s="420"/>
      <c r="O22" s="420"/>
      <c r="P22" s="420"/>
      <c r="Q22" s="420"/>
      <c r="R22" s="420"/>
      <c r="S22" s="420"/>
      <c r="T22" s="420"/>
      <c r="U22" s="420"/>
      <c r="V22" s="482"/>
      <c r="X22" s="162">
        <f>'ER EL'!A17</f>
        <v>19</v>
      </c>
      <c r="Y22" s="34">
        <f>'ER EL'!B17</f>
        <v>-1.8660154151531605E-2</v>
      </c>
      <c r="Z22" s="34">
        <f>'ER EL'!C17</f>
        <v>0.38630468602058998</v>
      </c>
      <c r="AA22" s="34">
        <f>'ER EL'!D17</f>
        <v>0.40436293659776018</v>
      </c>
      <c r="AB22" s="34">
        <f>'ER EL'!E17</f>
        <v>0.42317892482749647</v>
      </c>
      <c r="AC22" s="34">
        <f>'ER EL'!F17</f>
        <v>0.43951210416088371</v>
      </c>
      <c r="AD22" s="34">
        <f>'ER EL'!G17</f>
        <v>0.49597707378731903</v>
      </c>
      <c r="AE22" s="34">
        <f>'ER EL'!H17</f>
        <v>0.61597649575343139</v>
      </c>
      <c r="AF22" s="34">
        <f>'ER EL'!I17</f>
        <v>0.59385366828669439</v>
      </c>
      <c r="AG22" s="34">
        <f>'ER EL'!J17</f>
        <v>0.28759675706758142</v>
      </c>
      <c r="AH22" s="34">
        <f>'ER EL'!K17</f>
        <v>-1.8660154151531549E-2</v>
      </c>
    </row>
    <row r="23" spans="1:34" x14ac:dyDescent="0.2">
      <c r="A23" s="158">
        <f>Rules!L19</f>
        <v>17</v>
      </c>
      <c r="B23" s="49" t="str">
        <f>Rules!M19</f>
        <v>H</v>
      </c>
      <c r="C23" s="49" t="str">
        <f>Rules!N19</f>
        <v>H</v>
      </c>
      <c r="D23" s="49" t="str">
        <f>Rules!O19</f>
        <v>H</v>
      </c>
      <c r="E23" s="49" t="str">
        <f>Rules!P19</f>
        <v>H</v>
      </c>
      <c r="F23" s="49" t="str">
        <f>Rules!Q19</f>
        <v>H</v>
      </c>
      <c r="G23" s="49" t="str">
        <f>Rules!R19</f>
        <v>H</v>
      </c>
      <c r="H23" s="49" t="str">
        <f>Rules!S19</f>
        <v>H</v>
      </c>
      <c r="I23" s="49" t="str">
        <f>Rules!T19</f>
        <v>H</v>
      </c>
      <c r="J23" s="49" t="str">
        <f>Rules!U19</f>
        <v>H</v>
      </c>
      <c r="K23" s="49" t="str">
        <f>Rules!V19</f>
        <v>H</v>
      </c>
      <c r="M23" s="161" t="s">
        <v>130</v>
      </c>
      <c r="N23" s="161" t="str">
        <f>'Strategy Summary'!B98</f>
        <v>1x2</v>
      </c>
      <c r="O23" s="161" t="str">
        <f>'Strategy Summary'!C98</f>
        <v>1x3</v>
      </c>
      <c r="P23" s="161" t="str">
        <f>'Strategy Summary'!D98</f>
        <v>1x4</v>
      </c>
      <c r="Q23" s="161" t="str">
        <f>'Strategy Summary'!E98</f>
        <v>1x5</v>
      </c>
      <c r="R23" s="161" t="str">
        <f>'Strategy Summary'!F98</f>
        <v>1x6</v>
      </c>
      <c r="S23" s="161" t="str">
        <f>'Strategy Summary'!G98</f>
        <v>1x7</v>
      </c>
      <c r="T23" s="161" t="str">
        <f>'Strategy Summary'!H98</f>
        <v>1x8</v>
      </c>
      <c r="U23" s="161" t="str">
        <f>'Strategy Summary'!I98</f>
        <v>1x9</v>
      </c>
      <c r="V23" s="161" t="str">
        <f>'Strategy Summary'!J98</f>
        <v>1x10</v>
      </c>
      <c r="X23" s="162" t="str">
        <f>'ER EL'!A18</f>
        <v>Soft</v>
      </c>
      <c r="Y23" s="162" t="str">
        <f>'ER EL'!B18</f>
        <v>Ace</v>
      </c>
      <c r="Z23" s="162">
        <f>'ER EL'!C18</f>
        <v>2</v>
      </c>
      <c r="AA23" s="162">
        <f>'ER EL'!D18</f>
        <v>3</v>
      </c>
      <c r="AB23" s="162">
        <f>'ER EL'!E18</f>
        <v>4</v>
      </c>
      <c r="AC23" s="162">
        <f>'ER EL'!F18</f>
        <v>5</v>
      </c>
      <c r="AD23" s="162">
        <f>'ER EL'!G18</f>
        <v>6</v>
      </c>
      <c r="AE23" s="162">
        <f>'ER EL'!H18</f>
        <v>7</v>
      </c>
      <c r="AF23" s="162">
        <f>'ER EL'!I18</f>
        <v>8</v>
      </c>
      <c r="AG23" s="162">
        <f>'ER EL'!J18</f>
        <v>9</v>
      </c>
      <c r="AH23" s="162">
        <f>'ER EL'!K18</f>
        <v>10</v>
      </c>
    </row>
    <row r="24" spans="1:34" x14ac:dyDescent="0.2">
      <c r="A24" s="158">
        <f>Rules!L20</f>
        <v>18</v>
      </c>
      <c r="B24" s="49" t="str">
        <f>Rules!M20</f>
        <v>S</v>
      </c>
      <c r="C24" s="49" t="str">
        <f>Rules!N20</f>
        <v>S</v>
      </c>
      <c r="D24" s="49" t="str">
        <f>Rules!O20</f>
        <v>S</v>
      </c>
      <c r="E24" s="49" t="str">
        <f>Rules!P20</f>
        <v>S</v>
      </c>
      <c r="F24" s="49" t="str">
        <f>Rules!Q20</f>
        <v>S</v>
      </c>
      <c r="G24" s="49" t="str">
        <f>Rules!R20</f>
        <v>S</v>
      </c>
      <c r="H24" s="49" t="str">
        <f>Rules!S20</f>
        <v>S</v>
      </c>
      <c r="I24" s="49" t="str">
        <f>Rules!T20</f>
        <v>S</v>
      </c>
      <c r="J24" s="49" t="str">
        <f>Rules!U20</f>
        <v>H</v>
      </c>
      <c r="K24" s="49" t="str">
        <f>Rules!V20</f>
        <v>H</v>
      </c>
      <c r="M24" s="161">
        <f>'Strategy Summary'!A99</f>
        <v>2</v>
      </c>
      <c r="N24" s="1">
        <f>'Strategy Summary'!B99</f>
        <v>1.192234292516269</v>
      </c>
      <c r="O24" s="1">
        <f>'Strategy Summary'!C99</f>
        <v>2.6372879699448135</v>
      </c>
      <c r="P24" s="1">
        <f>'Strategy Summary'!D99</f>
        <v>3.1288081417878977</v>
      </c>
      <c r="Q24" s="1">
        <f>'Strategy Summary'!E99</f>
        <v>3.2184763424893417</v>
      </c>
      <c r="R24" s="1">
        <f>'Strategy Summary'!F99</f>
        <v>3.1477909526774974</v>
      </c>
      <c r="S24" s="1">
        <f>'Strategy Summary'!G99</f>
        <v>3.0153501901707265</v>
      </c>
      <c r="T24" s="1">
        <f>'Strategy Summary'!H99</f>
        <v>2.862900309486585</v>
      </c>
      <c r="U24" s="1">
        <f>'Strategy Summary'!I99</f>
        <v>2.7086486873995437</v>
      </c>
      <c r="V24" s="1">
        <f>'Strategy Summary'!J99</f>
        <v>2.5605078377367438</v>
      </c>
      <c r="X24" s="162">
        <f>'ER EL'!A19</f>
        <v>13</v>
      </c>
      <c r="Y24" s="34">
        <f>'ER EL'!B19</f>
        <v>-0.2347217780244493</v>
      </c>
      <c r="Z24" s="34">
        <f>'ER EL'!C19</f>
        <v>4.6636132695309557E-2</v>
      </c>
      <c r="AA24" s="34">
        <f>'ER EL'!D19</f>
        <v>7.4118813392744121E-2</v>
      </c>
      <c r="AB24" s="34">
        <f>'ER EL'!E19</f>
        <v>0.10247714687203517</v>
      </c>
      <c r="AC24" s="34">
        <f>'ER EL'!F19</f>
        <v>0.13336273848321714</v>
      </c>
      <c r="AD24" s="34">
        <f>'ER EL'!G19</f>
        <v>0.16169271124923684</v>
      </c>
      <c r="AE24" s="34">
        <f>'ER EL'!H19</f>
        <v>0.12238569517899199</v>
      </c>
      <c r="AF24" s="34">
        <f>'ER EL'!I19</f>
        <v>5.4057070196311383E-2</v>
      </c>
      <c r="AG24" s="34">
        <f>'ER EL'!J19</f>
        <v>-3.7694688127479961E-2</v>
      </c>
      <c r="AH24" s="34">
        <f>'ER EL'!K19</f>
        <v>-0.16080628455762785</v>
      </c>
    </row>
    <row r="25" spans="1:34" x14ac:dyDescent="0.2">
      <c r="A25" s="158">
        <f>Rules!L21</f>
        <v>19</v>
      </c>
      <c r="B25" s="49" t="str">
        <f>Rules!M21</f>
        <v>S</v>
      </c>
      <c r="C25" s="49" t="str">
        <f>Rules!N21</f>
        <v>S</v>
      </c>
      <c r="D25" s="49" t="str">
        <f>Rules!O21</f>
        <v>S</v>
      </c>
      <c r="E25" s="49" t="str">
        <f>Rules!P21</f>
        <v>S</v>
      </c>
      <c r="F25" s="49" t="str">
        <f>Rules!Q21</f>
        <v>S</v>
      </c>
      <c r="G25" s="49" t="str">
        <f>Rules!R21</f>
        <v>S</v>
      </c>
      <c r="H25" s="49" t="str">
        <f>Rules!S21</f>
        <v>S</v>
      </c>
      <c r="I25" s="49" t="str">
        <f>Rules!T21</f>
        <v>S</v>
      </c>
      <c r="J25" s="49" t="str">
        <f>Rules!U21</f>
        <v>S</v>
      </c>
      <c r="K25" s="49" t="str">
        <f>Rules!V21</f>
        <v>S</v>
      </c>
      <c r="M25" s="161">
        <f>'Strategy Summary'!A100</f>
        <v>3</v>
      </c>
      <c r="N25" s="1">
        <f>'Strategy Summary'!B100</f>
        <v>1.3751563274316534</v>
      </c>
      <c r="O25" s="1">
        <f>'Strategy Summary'!C100</f>
        <v>1.9480185490937771</v>
      </c>
      <c r="P25" s="1">
        <f>'Strategy Summary'!D100</f>
        <v>1.6819687319666583</v>
      </c>
      <c r="Q25" s="1">
        <f>'Strategy Summary'!E100</f>
        <v>1.355639442238143</v>
      </c>
      <c r="R25" s="1">
        <f>'Strategy Summary'!F100</f>
        <v>1.0893960269138998</v>
      </c>
      <c r="S25" s="1">
        <f>'Strategy Summary'!G100</f>
        <v>0.88595561195066752</v>
      </c>
      <c r="T25" s="1">
        <f>'Strategy Summary'!H100</f>
        <v>0.73124736229057941</v>
      </c>
      <c r="U25" s="1">
        <f>'Strategy Summary'!I100</f>
        <v>0.61226912372154718</v>
      </c>
      <c r="V25" s="1">
        <f>'Strategy Summary'!J100</f>
        <v>0.51935579338495252</v>
      </c>
      <c r="X25" s="162">
        <f>'ER EL'!A20</f>
        <v>14</v>
      </c>
      <c r="Y25" s="34">
        <f>'ER EL'!B20</f>
        <v>-0.26406959413166398</v>
      </c>
      <c r="Z25" s="34">
        <f>'ER EL'!C20</f>
        <v>2.2391856987839076E-2</v>
      </c>
      <c r="AA25" s="34">
        <f>'ER EL'!D20</f>
        <v>5.0806738919282862E-2</v>
      </c>
      <c r="AB25" s="34">
        <f>'ER EL'!E20</f>
        <v>8.0081414310110191E-2</v>
      </c>
      <c r="AC25" s="34">
        <f>'ER EL'!F20</f>
        <v>0.11189449567473911</v>
      </c>
      <c r="AD25" s="34">
        <f>'ER EL'!G20</f>
        <v>0.13916473074357671</v>
      </c>
      <c r="AE25" s="34">
        <f>'ER EL'!H20</f>
        <v>7.9507488494468218E-2</v>
      </c>
      <c r="AF25" s="34">
        <f>'ER EL'!I20</f>
        <v>1.3277219463208506E-2</v>
      </c>
      <c r="AG25" s="34">
        <f>'ER EL'!J20</f>
        <v>-7.5163189441683903E-2</v>
      </c>
      <c r="AH25" s="34">
        <f>'ER EL'!K20</f>
        <v>-0.19330354140765696</v>
      </c>
    </row>
    <row r="26" spans="1:34" x14ac:dyDescent="0.2">
      <c r="A26" s="158" t="str">
        <f>Rules!L22</f>
        <v>Pair</v>
      </c>
      <c r="B26" s="158" t="str">
        <f>Rules!M22</f>
        <v>A</v>
      </c>
      <c r="C26" s="158">
        <f>Rules!N22</f>
        <v>2</v>
      </c>
      <c r="D26" s="158">
        <f>Rules!O22</f>
        <v>3</v>
      </c>
      <c r="E26" s="158">
        <f>Rules!P22</f>
        <v>4</v>
      </c>
      <c r="F26" s="158">
        <f>Rules!Q22</f>
        <v>5</v>
      </c>
      <c r="G26" s="158">
        <f>Rules!R22</f>
        <v>6</v>
      </c>
      <c r="H26" s="158">
        <f>Rules!S22</f>
        <v>7</v>
      </c>
      <c r="I26" s="158">
        <f>Rules!T22</f>
        <v>8</v>
      </c>
      <c r="J26" s="158">
        <f>Rules!U22</f>
        <v>9</v>
      </c>
      <c r="K26" s="158">
        <f>Rules!V22</f>
        <v>10</v>
      </c>
      <c r="M26" s="161">
        <f>'Strategy Summary'!A101</f>
        <v>4</v>
      </c>
      <c r="N26" s="1">
        <f>'Strategy Summary'!B101</f>
        <v>1.2094952634801026</v>
      </c>
      <c r="O26" s="1">
        <f>'Strategy Summary'!C101</f>
        <v>1.1020901001078578</v>
      </c>
      <c r="P26" s="1">
        <f>'Strategy Summary'!D101</f>
        <v>0.69169139242079702</v>
      </c>
      <c r="Q26" s="1">
        <f>'Strategy Summary'!E101</f>
        <v>0.43673940442488185</v>
      </c>
      <c r="R26" s="1">
        <f>'Strategy Summary'!F101</f>
        <v>0.28846598738920559</v>
      </c>
      <c r="S26" s="1">
        <f>'Strategy Summary'!G101</f>
        <v>0.19924196965649124</v>
      </c>
      <c r="T26" s="1">
        <f>'Strategy Summary'!H101</f>
        <v>0.14299920633954746</v>
      </c>
      <c r="U26" s="1">
        <f>'Strategy Summary'!I101</f>
        <v>0.10597362835273316</v>
      </c>
      <c r="V26" s="1">
        <f>'Strategy Summary'!J101</f>
        <v>8.0662215348794364E-2</v>
      </c>
      <c r="X26" s="162">
        <f>'ER EL'!A21</f>
        <v>15</v>
      </c>
      <c r="Y26" s="34">
        <f>'ER EL'!B21</f>
        <v>-0.29312934580507016</v>
      </c>
      <c r="Z26" s="34">
        <f>'ER EL'!C21</f>
        <v>-1.2068474052642775E-4</v>
      </c>
      <c r="AA26" s="34">
        <f>'ER EL'!D21</f>
        <v>2.9159812622497394E-2</v>
      </c>
      <c r="AB26" s="34">
        <f>'ER EL'!E21</f>
        <v>5.9285376931179856E-2</v>
      </c>
      <c r="AC26" s="34">
        <f>'ER EL'!F21</f>
        <v>9.1959698781152371E-2</v>
      </c>
      <c r="AD26" s="34">
        <f>'ER EL'!G21</f>
        <v>0.11824589170260662</v>
      </c>
      <c r="AE26" s="34">
        <f>'ER EL'!H21</f>
        <v>3.7028282279269284E-2</v>
      </c>
      <c r="AF26" s="34">
        <f>'ER EL'!I21</f>
        <v>-2.7054780502901651E-2</v>
      </c>
      <c r="AG26" s="34">
        <f>'ER EL'!J21</f>
        <v>-0.11218876868994296</v>
      </c>
      <c r="AH26" s="34">
        <f>'ER EL'!K21</f>
        <v>-0.22543993358238781</v>
      </c>
    </row>
    <row r="27" spans="1:34" x14ac:dyDescent="0.2">
      <c r="A27" s="158" t="str">
        <f>Rules!L23</f>
        <v>A</v>
      </c>
      <c r="B27" s="49">
        <f>Rules!M23</f>
        <v>2</v>
      </c>
      <c r="C27" s="49">
        <f>Rules!N23</f>
        <v>2</v>
      </c>
      <c r="D27" s="49">
        <f>Rules!O23</f>
        <v>2</v>
      </c>
      <c r="E27" s="49">
        <f>Rules!P23</f>
        <v>2</v>
      </c>
      <c r="F27" s="49">
        <f>Rules!Q23</f>
        <v>2</v>
      </c>
      <c r="G27" s="49">
        <f>Rules!R23</f>
        <v>2</v>
      </c>
      <c r="H27" s="49">
        <f>Rules!S23</f>
        <v>2</v>
      </c>
      <c r="I27" s="49">
        <f>Rules!T23</f>
        <v>2</v>
      </c>
      <c r="J27" s="49">
        <f>Rules!U23</f>
        <v>2</v>
      </c>
      <c r="K27" s="49">
        <f>Rules!V23</f>
        <v>2</v>
      </c>
      <c r="M27" s="419" t="s">
        <v>200</v>
      </c>
      <c r="N27" s="420"/>
      <c r="O27" s="420"/>
      <c r="P27" s="420"/>
      <c r="Q27" s="420"/>
      <c r="R27" s="420"/>
      <c r="S27" s="420"/>
      <c r="T27" s="420"/>
      <c r="U27" s="420"/>
      <c r="V27" s="482"/>
      <c r="X27" s="162">
        <f>'ER EL'!A22</f>
        <v>16</v>
      </c>
      <c r="Y27" s="34">
        <f>'ER EL'!B22</f>
        <v>-0.31409107314591789</v>
      </c>
      <c r="Z27" s="34">
        <f>'ER EL'!C22</f>
        <v>-2.1025187774008636E-2</v>
      </c>
      <c r="AA27" s="34">
        <f>'ER EL'!D22</f>
        <v>9.0590953469109059E-3</v>
      </c>
      <c r="AB27" s="34">
        <f>'ER EL'!E22</f>
        <v>3.9974770793601691E-2</v>
      </c>
      <c r="AC27" s="34">
        <f>'ER EL'!F22</f>
        <v>7.3448815951393243E-2</v>
      </c>
      <c r="AD27" s="34">
        <f>'ER EL'!G22</f>
        <v>9.8821255450277243E-2</v>
      </c>
      <c r="AE27" s="34">
        <f>'ER EL'!H22</f>
        <v>-4.8901571730158577E-3</v>
      </c>
      <c r="AF27" s="34">
        <f>'ER EL'!I22</f>
        <v>-6.6794847920094075E-2</v>
      </c>
      <c r="AG27" s="34">
        <f>'ER EL'!J22</f>
        <v>-0.14864353463007479</v>
      </c>
      <c r="AH27" s="34">
        <f>'ER EL'!K22</f>
        <v>-0.25710121084742421</v>
      </c>
    </row>
    <row r="28" spans="1:34" x14ac:dyDescent="0.2">
      <c r="A28" s="158">
        <f>Rules!L24</f>
        <v>2</v>
      </c>
      <c r="B28" s="49" t="str">
        <f>Rules!M24</f>
        <v>H</v>
      </c>
      <c r="C28" s="49" t="str">
        <f>Rules!N24</f>
        <v>H</v>
      </c>
      <c r="D28" s="49" t="str">
        <f>Rules!O24</f>
        <v>H</v>
      </c>
      <c r="E28" s="49">
        <f>Rules!P24</f>
        <v>2</v>
      </c>
      <c r="F28" s="49">
        <f>Rules!Q24</f>
        <v>2</v>
      </c>
      <c r="G28" s="49">
        <f>Rules!R24</f>
        <v>2</v>
      </c>
      <c r="H28" s="49">
        <f>Rules!S24</f>
        <v>2</v>
      </c>
      <c r="I28" s="49" t="str">
        <f>Rules!T24</f>
        <v>H</v>
      </c>
      <c r="J28" s="49" t="str">
        <f>Rules!U24</f>
        <v>H</v>
      </c>
      <c r="K28" s="49" t="str">
        <f>Rules!V24</f>
        <v>H</v>
      </c>
      <c r="M28" s="161" t="s">
        <v>130</v>
      </c>
      <c r="N28" s="161" t="str">
        <f t="shared" ref="N28:V28" si="0">N23</f>
        <v>1x2</v>
      </c>
      <c r="O28" s="161" t="str">
        <f t="shared" si="0"/>
        <v>1x3</v>
      </c>
      <c r="P28" s="161" t="str">
        <f t="shared" si="0"/>
        <v>1x4</v>
      </c>
      <c r="Q28" s="161" t="str">
        <f t="shared" si="0"/>
        <v>1x5</v>
      </c>
      <c r="R28" s="161" t="str">
        <f t="shared" si="0"/>
        <v>1x6</v>
      </c>
      <c r="S28" s="161" t="str">
        <f t="shared" si="0"/>
        <v>1x7</v>
      </c>
      <c r="T28" s="161" t="str">
        <f t="shared" si="0"/>
        <v>1x8</v>
      </c>
      <c r="U28" s="161" t="str">
        <f t="shared" si="0"/>
        <v>1x9</v>
      </c>
      <c r="V28" s="161" t="str">
        <f t="shared" si="0"/>
        <v>1x10</v>
      </c>
      <c r="X28" s="162">
        <f>'ER EL'!A23</f>
        <v>17</v>
      </c>
      <c r="Y28" s="34">
        <f>'ER EL'!B23</f>
        <v>-0.30094774596936275</v>
      </c>
      <c r="Z28" s="34">
        <f>'ER EL'!C23</f>
        <v>-4.9104358288915018E-4</v>
      </c>
      <c r="AA28" s="34">
        <f>'ER EL'!D23</f>
        <v>2.8975282965620561E-2</v>
      </c>
      <c r="AB28" s="34">
        <f>'ER EL'!E23</f>
        <v>5.9326275337164336E-2</v>
      </c>
      <c r="AC28" s="34">
        <f>'ER EL'!F23</f>
        <v>9.118907768677427E-2</v>
      </c>
      <c r="AD28" s="34">
        <f>'ER EL'!G23</f>
        <v>0.12805214364549894</v>
      </c>
      <c r="AE28" s="34">
        <f>'ER EL'!H23</f>
        <v>5.3823463716116689E-2</v>
      </c>
      <c r="AF28" s="34">
        <f>'ER EL'!I23</f>
        <v>-7.2915398729642075E-2</v>
      </c>
      <c r="AG28" s="34">
        <f>'ER EL'!J23</f>
        <v>-0.14978689218213331</v>
      </c>
      <c r="AH28" s="34">
        <f>'ER EL'!K23</f>
        <v>-0.24941602102444038</v>
      </c>
    </row>
    <row r="29" spans="1:34" x14ac:dyDescent="0.2">
      <c r="A29" s="158">
        <f>Rules!L25</f>
        <v>3</v>
      </c>
      <c r="B29" s="49" t="str">
        <f>Rules!M25</f>
        <v>H</v>
      </c>
      <c r="C29" s="49" t="str">
        <f>Rules!N25</f>
        <v>H</v>
      </c>
      <c r="D29" s="49" t="str">
        <f>Rules!O25</f>
        <v>H</v>
      </c>
      <c r="E29" s="49">
        <f>Rules!P25</f>
        <v>2</v>
      </c>
      <c r="F29" s="49">
        <f>Rules!Q25</f>
        <v>2</v>
      </c>
      <c r="G29" s="49">
        <f>Rules!R25</f>
        <v>2</v>
      </c>
      <c r="H29" s="49">
        <f>Rules!S25</f>
        <v>2</v>
      </c>
      <c r="I29" s="49" t="str">
        <f>Rules!T25</f>
        <v>H</v>
      </c>
      <c r="J29" s="49" t="str">
        <f>Rules!U25</f>
        <v>H</v>
      </c>
      <c r="K29" s="49" t="str">
        <f>Rules!V25</f>
        <v>H</v>
      </c>
      <c r="M29" s="161">
        <v>2</v>
      </c>
      <c r="N29" s="1">
        <f t="shared" ref="N29:V29" si="1">N9*N19</f>
        <v>197.87938059409774</v>
      </c>
      <c r="O29" s="1">
        <f t="shared" si="1"/>
        <v>1014.550510246603</v>
      </c>
      <c r="P29" s="1">
        <f t="shared" si="1"/>
        <v>2675.287887741214</v>
      </c>
      <c r="Q29" s="1">
        <f t="shared" si="1"/>
        <v>5519.9893696744348</v>
      </c>
      <c r="R29" s="1">
        <f t="shared" si="1"/>
        <v>9899.5411871684591</v>
      </c>
      <c r="S29" s="1">
        <f t="shared" si="1"/>
        <v>16174.167490514246</v>
      </c>
      <c r="T29" s="1">
        <f t="shared" si="1"/>
        <v>24709.708181905866</v>
      </c>
      <c r="U29" s="1">
        <f t="shared" si="1"/>
        <v>35874.54730170191</v>
      </c>
      <c r="V29" s="1">
        <f t="shared" si="1"/>
        <v>50037.448552638678</v>
      </c>
      <c r="X29" s="162">
        <f>'ER EL'!A24</f>
        <v>18</v>
      </c>
      <c r="Y29" s="34">
        <f>'ER EL'!B24</f>
        <v>-0.24150883119675959</v>
      </c>
      <c r="Z29" s="34">
        <f>'ER EL'!C24</f>
        <v>0.12174190222088777</v>
      </c>
      <c r="AA29" s="34">
        <f>'ER EL'!D24</f>
        <v>0.14830007284131125</v>
      </c>
      <c r="AB29" s="34">
        <f>'ER EL'!E24</f>
        <v>0.17585443719748528</v>
      </c>
      <c r="AC29" s="34">
        <f>'ER EL'!F24</f>
        <v>0.19956119497617708</v>
      </c>
      <c r="AD29" s="34">
        <f>'ER EL'!G24</f>
        <v>0.28344391604689845</v>
      </c>
      <c r="AE29" s="34">
        <f>'ER EL'!H24</f>
        <v>0.39955416733655175</v>
      </c>
      <c r="AF29" s="34">
        <f>'ER EL'!I24</f>
        <v>0.10595134861912359</v>
      </c>
      <c r="AG29" s="34">
        <f>'ER EL'!J24</f>
        <v>-0.10074430758041532</v>
      </c>
      <c r="AH29" s="34">
        <f>'ER EL'!K24</f>
        <v>-0.20109793381277147</v>
      </c>
    </row>
    <row r="30" spans="1:34" x14ac:dyDescent="0.2">
      <c r="A30" s="158">
        <f>Rules!L26</f>
        <v>4</v>
      </c>
      <c r="B30" s="49" t="str">
        <f>Rules!M26</f>
        <v>H</v>
      </c>
      <c r="C30" s="49" t="str">
        <f>Rules!N26</f>
        <v>H</v>
      </c>
      <c r="D30" s="49" t="str">
        <f>Rules!O26</f>
        <v>H</v>
      </c>
      <c r="E30" s="49" t="str">
        <f>Rules!P26</f>
        <v>H</v>
      </c>
      <c r="F30" s="49" t="str">
        <f>Rules!Q26</f>
        <v>H</v>
      </c>
      <c r="G30" s="49" t="str">
        <f>Rules!R26</f>
        <v>H</v>
      </c>
      <c r="H30" s="49" t="str">
        <f>Rules!S26</f>
        <v>H</v>
      </c>
      <c r="I30" s="49" t="str">
        <f>Rules!T26</f>
        <v>H</v>
      </c>
      <c r="J30" s="49" t="str">
        <f>Rules!U26</f>
        <v>H</v>
      </c>
      <c r="K30" s="49" t="str">
        <f>Rules!V26</f>
        <v>H</v>
      </c>
      <c r="M30" s="161">
        <v>3</v>
      </c>
      <c r="N30" s="1">
        <f t="shared" ref="N30:V30" si="2">N10*N20</f>
        <v>651.55938308150303</v>
      </c>
      <c r="O30" s="1">
        <f t="shared" si="2"/>
        <v>4827.7355014138484</v>
      </c>
      <c r="P30" s="1">
        <f t="shared" si="2"/>
        <v>16678.874358902445</v>
      </c>
      <c r="Q30" s="1">
        <f t="shared" si="2"/>
        <v>42629.310504773144</v>
      </c>
      <c r="R30" s="1">
        <f t="shared" si="2"/>
        <v>91260.006574831234</v>
      </c>
      <c r="S30" s="1">
        <f t="shared" si="2"/>
        <v>173371.08059702464</v>
      </c>
      <c r="T30" s="1">
        <f t="shared" si="2"/>
        <v>302005.24201864807</v>
      </c>
      <c r="U30" s="1">
        <f t="shared" si="2"/>
        <v>492447.25310301938</v>
      </c>
      <c r="V30" s="1">
        <f t="shared" si="2"/>
        <v>762210.14694100013</v>
      </c>
      <c r="X30" s="162">
        <f>'ER EL'!A25</f>
        <v>19</v>
      </c>
      <c r="Y30" s="34">
        <f>'ER EL'!B25</f>
        <v>-1.8660154151531605E-2</v>
      </c>
      <c r="Z30" s="34">
        <f>'ER EL'!C25</f>
        <v>0.38630468602058998</v>
      </c>
      <c r="AA30" s="34">
        <f>'ER EL'!D25</f>
        <v>0.40436293659776018</v>
      </c>
      <c r="AB30" s="34">
        <f>'ER EL'!E25</f>
        <v>0.42317892482749647</v>
      </c>
      <c r="AC30" s="34">
        <f>'ER EL'!F25</f>
        <v>0.43951210416088371</v>
      </c>
      <c r="AD30" s="34">
        <f>'ER EL'!G25</f>
        <v>0.49597707378731903</v>
      </c>
      <c r="AE30" s="34">
        <f>'ER EL'!H25</f>
        <v>0.61597649575343139</v>
      </c>
      <c r="AF30" s="34">
        <f>'ER EL'!I25</f>
        <v>0.59385366828669439</v>
      </c>
      <c r="AG30" s="34">
        <f>'ER EL'!J25</f>
        <v>0.28759675706758142</v>
      </c>
      <c r="AH30" s="34">
        <f>'ER EL'!K25</f>
        <v>-1.8660154151531549E-2</v>
      </c>
    </row>
    <row r="31" spans="1:34" x14ac:dyDescent="0.2">
      <c r="A31" s="158">
        <f>Rules!L27</f>
        <v>5</v>
      </c>
      <c r="B31" s="49" t="str">
        <f>Rules!M27</f>
        <v>H</v>
      </c>
      <c r="C31" s="49" t="str">
        <f>Rules!N27</f>
        <v>D</v>
      </c>
      <c r="D31" s="49" t="str">
        <f>Rules!O27</f>
        <v>D</v>
      </c>
      <c r="E31" s="49" t="str">
        <f>Rules!P27</f>
        <v>D</v>
      </c>
      <c r="F31" s="49" t="str">
        <f>Rules!Q27</f>
        <v>D</v>
      </c>
      <c r="G31" s="49" t="str">
        <f>Rules!R27</f>
        <v>D</v>
      </c>
      <c r="H31" s="49" t="str">
        <f>Rules!S27</f>
        <v>D</v>
      </c>
      <c r="I31" s="49" t="str">
        <f>Rules!T27</f>
        <v>D</v>
      </c>
      <c r="J31" s="49" t="str">
        <f>Rules!U27</f>
        <v>D</v>
      </c>
      <c r="K31" s="49" t="str">
        <f>Rules!V27</f>
        <v>H</v>
      </c>
      <c r="M31" s="161">
        <v>4</v>
      </c>
      <c r="N31" s="1">
        <f t="shared" ref="N31:V31" si="3">N11*N21</f>
        <v>1952.4824577152856</v>
      </c>
      <c r="O31" s="1">
        <f t="shared" si="3"/>
        <v>20819.762081110202</v>
      </c>
      <c r="P31" s="1">
        <f t="shared" si="3"/>
        <v>94602.979966850136</v>
      </c>
      <c r="Q31" s="1">
        <f t="shared" si="3"/>
        <v>300441.59260188334</v>
      </c>
      <c r="R31" s="1">
        <f t="shared" si="3"/>
        <v>769398.86806643812</v>
      </c>
      <c r="S31" s="1">
        <f t="shared" si="3"/>
        <v>1702138.5867666928</v>
      </c>
      <c r="T31" s="1">
        <f t="shared" si="3"/>
        <v>3384703.3924762425</v>
      </c>
      <c r="U31" s="1">
        <f t="shared" si="3"/>
        <v>6204193.7412925074</v>
      </c>
      <c r="V31" s="1">
        <f t="shared" si="3"/>
        <v>10664256.285177436</v>
      </c>
      <c r="X31" s="162">
        <f>'ER EL'!A26</f>
        <v>20</v>
      </c>
      <c r="Y31" s="34">
        <f>'ER EL'!B26</f>
        <v>0.20418852289369643</v>
      </c>
      <c r="Z31" s="34">
        <f>'ER EL'!C26</f>
        <v>0.63998657521683899</v>
      </c>
      <c r="AA31" s="34">
        <f>'ER EL'!D26</f>
        <v>0.65027209425148147</v>
      </c>
      <c r="AB31" s="34">
        <f>'ER EL'!E26</f>
        <v>0.66104996194807175</v>
      </c>
      <c r="AC31" s="34">
        <f>'ER EL'!F26</f>
        <v>0.67035969063279999</v>
      </c>
      <c r="AD31" s="34">
        <f>'ER EL'!G26</f>
        <v>0.70395857017134456</v>
      </c>
      <c r="AE31" s="34">
        <f>'ER EL'!H26</f>
        <v>0.77322722653717502</v>
      </c>
      <c r="AF31" s="34">
        <f>'ER EL'!I26</f>
        <v>0.79181515955189852</v>
      </c>
      <c r="AG31" s="34">
        <f>'ER EL'!J26</f>
        <v>0.75835687080859615</v>
      </c>
      <c r="AH31" s="34">
        <f>'ER EL'!K26</f>
        <v>0.43495775366292733</v>
      </c>
    </row>
    <row r="32" spans="1:34" x14ac:dyDescent="0.2">
      <c r="A32" s="158">
        <f>Rules!L28</f>
        <v>6</v>
      </c>
      <c r="B32" s="49" t="str">
        <f>Rules!M28</f>
        <v>H</v>
      </c>
      <c r="C32" s="49" t="str">
        <f>Rules!N28</f>
        <v>H</v>
      </c>
      <c r="D32" s="49">
        <f>Rules!O28</f>
        <v>2</v>
      </c>
      <c r="E32" s="49">
        <f>Rules!P28</f>
        <v>2</v>
      </c>
      <c r="F32" s="49">
        <f>Rules!Q28</f>
        <v>2</v>
      </c>
      <c r="G32" s="49">
        <f>Rules!R28</f>
        <v>2</v>
      </c>
      <c r="H32" s="49" t="str">
        <f>Rules!S28</f>
        <v>H</v>
      </c>
      <c r="I32" s="49" t="str">
        <f>Rules!T28</f>
        <v>H</v>
      </c>
      <c r="J32" s="49" t="str">
        <f>Rules!U28</f>
        <v>H</v>
      </c>
      <c r="K32" s="49" t="str">
        <f>Rules!V28</f>
        <v>H</v>
      </c>
      <c r="M32" s="419" t="s">
        <v>190</v>
      </c>
      <c r="N32" s="420"/>
      <c r="O32" s="420"/>
      <c r="P32" s="420"/>
      <c r="Q32" s="420"/>
      <c r="R32" s="420"/>
      <c r="S32" s="420"/>
      <c r="T32" s="420"/>
      <c r="U32" s="420"/>
      <c r="V32" s="482"/>
      <c r="X32" s="162">
        <f>'ER EL'!A27</f>
        <v>21</v>
      </c>
      <c r="Y32" s="34">
        <f>'ER EL'!B27</f>
        <v>1.5</v>
      </c>
      <c r="Z32" s="34">
        <f>'ER EL'!C27</f>
        <v>1.5</v>
      </c>
      <c r="AA32" s="34">
        <f>'ER EL'!D27</f>
        <v>1.5</v>
      </c>
      <c r="AB32" s="34">
        <f>'ER EL'!E27</f>
        <v>1.5</v>
      </c>
      <c r="AC32" s="34">
        <f>'ER EL'!F27</f>
        <v>1.5</v>
      </c>
      <c r="AD32" s="34">
        <f>'ER EL'!G27</f>
        <v>1.5</v>
      </c>
      <c r="AE32" s="34">
        <f>'ER EL'!H27</f>
        <v>1.5</v>
      </c>
      <c r="AF32" s="34">
        <f>'ER EL'!I27</f>
        <v>1.5</v>
      </c>
      <c r="AG32" s="34">
        <f>'ER EL'!J27</f>
        <v>1.5</v>
      </c>
      <c r="AH32" s="34">
        <f>'ER EL'!K27</f>
        <v>1.5</v>
      </c>
    </row>
    <row r="33" spans="1:34" x14ac:dyDescent="0.2">
      <c r="A33" s="158">
        <f>Rules!L29</f>
        <v>7</v>
      </c>
      <c r="B33" s="49" t="str">
        <f>Rules!M29</f>
        <v>H</v>
      </c>
      <c r="C33" s="49">
        <f>Rules!N29</f>
        <v>2</v>
      </c>
      <c r="D33" s="49">
        <f>Rules!O29</f>
        <v>2</v>
      </c>
      <c r="E33" s="49">
        <f>Rules!P29</f>
        <v>2</v>
      </c>
      <c r="F33" s="49">
        <f>Rules!Q29</f>
        <v>2</v>
      </c>
      <c r="G33" s="49">
        <f>Rules!R29</f>
        <v>2</v>
      </c>
      <c r="H33" s="49">
        <f>Rules!S29</f>
        <v>2</v>
      </c>
      <c r="I33" s="49" t="str">
        <f>Rules!T29</f>
        <v>H</v>
      </c>
      <c r="J33" s="49" t="str">
        <f>Rules!U29</f>
        <v>H</v>
      </c>
      <c r="K33" s="49" t="str">
        <f>Rules!V29</f>
        <v>H</v>
      </c>
      <c r="M33" s="161"/>
      <c r="N33" s="161">
        <v>1</v>
      </c>
      <c r="O33" s="161">
        <v>1.5</v>
      </c>
      <c r="P33" s="161">
        <v>2</v>
      </c>
      <c r="Q33" s="161">
        <v>2.5</v>
      </c>
      <c r="R33" s="161">
        <v>3</v>
      </c>
      <c r="S33" s="161">
        <v>3.5</v>
      </c>
      <c r="T33" s="161">
        <v>4</v>
      </c>
      <c r="U33" s="161">
        <v>4.5</v>
      </c>
      <c r="V33" s="161">
        <v>5</v>
      </c>
      <c r="X33" s="162" t="str">
        <f>'ER EL'!A28</f>
        <v>Pair</v>
      </c>
      <c r="Y33" s="162" t="str">
        <f>'ER EL'!B28</f>
        <v>Ace</v>
      </c>
      <c r="Z33" s="162">
        <f>'ER EL'!C28</f>
        <v>2</v>
      </c>
      <c r="AA33" s="162">
        <f>'ER EL'!D28</f>
        <v>3</v>
      </c>
      <c r="AB33" s="162">
        <f>'ER EL'!E28</f>
        <v>4</v>
      </c>
      <c r="AC33" s="162">
        <f>'ER EL'!F28</f>
        <v>5</v>
      </c>
      <c r="AD33" s="162">
        <f>'ER EL'!G28</f>
        <v>6</v>
      </c>
      <c r="AE33" s="162">
        <f>'ER EL'!H28</f>
        <v>7</v>
      </c>
      <c r="AF33" s="162">
        <f>'ER EL'!I28</f>
        <v>8</v>
      </c>
      <c r="AG33" s="162">
        <f>'ER EL'!J28</f>
        <v>9</v>
      </c>
      <c r="AH33" s="162">
        <f>'ER EL'!K28</f>
        <v>10</v>
      </c>
    </row>
    <row r="34" spans="1:34" x14ac:dyDescent="0.2">
      <c r="A34" s="158">
        <f>Rules!L30</f>
        <v>8</v>
      </c>
      <c r="B34" s="49" t="str">
        <f>Rules!M30</f>
        <v>S</v>
      </c>
      <c r="C34" s="49">
        <f>Rules!N30</f>
        <v>2</v>
      </c>
      <c r="D34" s="49">
        <f>Rules!O30</f>
        <v>2</v>
      </c>
      <c r="E34" s="49">
        <f>Rules!P30</f>
        <v>2</v>
      </c>
      <c r="F34" s="49">
        <f>Rules!Q30</f>
        <v>2</v>
      </c>
      <c r="G34" s="49">
        <f>Rules!R30</f>
        <v>2</v>
      </c>
      <c r="H34" s="49">
        <f>Rules!S30</f>
        <v>2</v>
      </c>
      <c r="I34" s="49">
        <f>Rules!T30</f>
        <v>2</v>
      </c>
      <c r="J34" s="49">
        <f>Rules!U30</f>
        <v>2</v>
      </c>
      <c r="K34" s="49" t="str">
        <f>Rules!V30</f>
        <v>H</v>
      </c>
      <c r="M34" s="161">
        <v>0</v>
      </c>
      <c r="N34" s="1">
        <f>N33*100</f>
        <v>100</v>
      </c>
      <c r="O34" s="1">
        <f t="shared" ref="O34:V34" si="4">O33*100</f>
        <v>150</v>
      </c>
      <c r="P34" s="1">
        <f t="shared" si="4"/>
        <v>200</v>
      </c>
      <c r="Q34" s="1">
        <f t="shared" si="4"/>
        <v>250</v>
      </c>
      <c r="R34" s="1">
        <f t="shared" si="4"/>
        <v>300</v>
      </c>
      <c r="S34" s="1">
        <f t="shared" si="4"/>
        <v>350</v>
      </c>
      <c r="T34" s="1">
        <f t="shared" si="4"/>
        <v>400</v>
      </c>
      <c r="U34" s="1">
        <f t="shared" si="4"/>
        <v>450</v>
      </c>
      <c r="V34" s="1">
        <f t="shared" si="4"/>
        <v>500</v>
      </c>
      <c r="X34" s="162" t="str">
        <f>'ER EL'!A29</f>
        <v>Ace</v>
      </c>
      <c r="Y34" s="34">
        <f>'ER EL'!B29</f>
        <v>-0.11815715102876462</v>
      </c>
      <c r="Z34" s="34">
        <f>'ER EL'!C29</f>
        <v>0.47064092333946905</v>
      </c>
      <c r="AA34" s="34">
        <f>'ER EL'!D29</f>
        <v>0.51779525312221697</v>
      </c>
      <c r="AB34" s="34">
        <f>'ER EL'!E29</f>
        <v>0.56604055041797596</v>
      </c>
      <c r="AC34" s="34">
        <f>'ER EL'!F29</f>
        <v>0.6146990179090277</v>
      </c>
      <c r="AD34" s="34">
        <f>'ER EL'!G29</f>
        <v>0.66738009490756944</v>
      </c>
      <c r="AE34" s="34">
        <f>'ER EL'!H29</f>
        <v>0.46288894886429077</v>
      </c>
      <c r="AF34" s="34">
        <f>'ER EL'!I29</f>
        <v>0.35069259087031507</v>
      </c>
      <c r="AG34" s="34">
        <f>'ER EL'!J29</f>
        <v>0.2277834231524547</v>
      </c>
      <c r="AH34" s="34">
        <f>'ER EL'!K29</f>
        <v>5.935764187064374E-2</v>
      </c>
    </row>
    <row r="35" spans="1:34" x14ac:dyDescent="0.2">
      <c r="A35" s="158">
        <f>Rules!L31</f>
        <v>9</v>
      </c>
      <c r="B35" s="49" t="str">
        <f>Rules!M31</f>
        <v>S</v>
      </c>
      <c r="C35" s="49">
        <f>Rules!N31</f>
        <v>2</v>
      </c>
      <c r="D35" s="49">
        <f>Rules!O31</f>
        <v>2</v>
      </c>
      <c r="E35" s="49">
        <f>Rules!P31</f>
        <v>2</v>
      </c>
      <c r="F35" s="49">
        <f>Rules!Q31</f>
        <v>2</v>
      </c>
      <c r="G35" s="49">
        <f>Rules!R31</f>
        <v>2</v>
      </c>
      <c r="H35" s="49" t="str">
        <f>Rules!S31</f>
        <v>S</v>
      </c>
      <c r="I35" s="49">
        <f>Rules!T31</f>
        <v>2</v>
      </c>
      <c r="J35" s="49">
        <f>Rules!U31</f>
        <v>2</v>
      </c>
      <c r="K35" s="49" t="str">
        <f>Rules!V31</f>
        <v>S</v>
      </c>
      <c r="M35" s="161">
        <v>6</v>
      </c>
      <c r="N35" s="1">
        <f>(5+N33)*100</f>
        <v>600</v>
      </c>
      <c r="O35" s="1">
        <f t="shared" ref="O35:V35" si="5">(5+O33)*100</f>
        <v>650</v>
      </c>
      <c r="P35" s="1">
        <f t="shared" si="5"/>
        <v>700</v>
      </c>
      <c r="Q35" s="1">
        <f t="shared" si="5"/>
        <v>750</v>
      </c>
      <c r="R35" s="1">
        <f t="shared" si="5"/>
        <v>800</v>
      </c>
      <c r="S35" s="1">
        <f t="shared" si="5"/>
        <v>850</v>
      </c>
      <c r="T35" s="1">
        <f t="shared" si="5"/>
        <v>900</v>
      </c>
      <c r="U35" s="1">
        <f t="shared" si="5"/>
        <v>950</v>
      </c>
      <c r="V35" s="1">
        <f t="shared" si="5"/>
        <v>1000</v>
      </c>
      <c r="X35" s="162">
        <f>'ER EL'!A30</f>
        <v>2</v>
      </c>
      <c r="Y35" s="34">
        <f>'ER EL'!B30</f>
        <v>-0.38538530661686632</v>
      </c>
      <c r="Z35" s="34">
        <f>'ER EL'!C30</f>
        <v>-0.11491332761892138</v>
      </c>
      <c r="AA35" s="34">
        <f>'ER EL'!D30</f>
        <v>-8.261331429974432E-2</v>
      </c>
      <c r="AB35" s="34">
        <f>'ER EL'!E30</f>
        <v>-4.4200824271668826E-2</v>
      </c>
      <c r="AC35" s="34">
        <f>'ER EL'!F30</f>
        <v>2.7460064569566803E-2</v>
      </c>
      <c r="AD35" s="34">
        <f>'ER EL'!G30</f>
        <v>7.7766823892602366E-2</v>
      </c>
      <c r="AE35" s="34">
        <f>'ER EL'!H30</f>
        <v>-5.4514042751724501E-2</v>
      </c>
      <c r="AF35" s="34">
        <f>'ER EL'!I30</f>
        <v>-0.15933415266020512</v>
      </c>
      <c r="AG35" s="34">
        <f>'ER EL'!J30</f>
        <v>-0.24066617915336552</v>
      </c>
      <c r="AH35" s="34">
        <f>'ER EL'!K30</f>
        <v>-0.33509986436351102</v>
      </c>
    </row>
    <row r="36" spans="1:34" x14ac:dyDescent="0.2">
      <c r="A36" s="158">
        <f>Rules!L32</f>
        <v>10</v>
      </c>
      <c r="B36" s="49" t="str">
        <f>Rules!M32</f>
        <v>S</v>
      </c>
      <c r="C36" s="49" t="str">
        <f>Rules!N32</f>
        <v>S</v>
      </c>
      <c r="D36" s="49" t="str">
        <f>Rules!O32</f>
        <v>S</v>
      </c>
      <c r="E36" s="49" t="str">
        <f>Rules!P32</f>
        <v>S</v>
      </c>
      <c r="F36" s="49" t="str">
        <f>Rules!Q32</f>
        <v>S</v>
      </c>
      <c r="G36" s="49" t="str">
        <f>Rules!R32</f>
        <v>S</v>
      </c>
      <c r="H36" s="49" t="str">
        <f>Rules!S32</f>
        <v>S</v>
      </c>
      <c r="I36" s="49" t="str">
        <f>Rules!T32</f>
        <v>S</v>
      </c>
      <c r="J36" s="49" t="str">
        <f>Rules!U32</f>
        <v>S</v>
      </c>
      <c r="K36" s="49" t="str">
        <f>Rules!V32</f>
        <v>S</v>
      </c>
      <c r="X36" s="162">
        <f>'ER EL'!A31</f>
        <v>3</v>
      </c>
      <c r="Y36" s="34">
        <f>'ER EL'!B31</f>
        <v>-0.4196869034710109</v>
      </c>
      <c r="Z36" s="34">
        <f>'ER EL'!C31</f>
        <v>-0.14075911746001996</v>
      </c>
      <c r="AA36" s="34">
        <f>'ER EL'!D31</f>
        <v>-0.10729107800860832</v>
      </c>
      <c r="AB36" s="34">
        <f>'ER EL'!E31</f>
        <v>-7.2522581417810733E-2</v>
      </c>
      <c r="AC36" s="34">
        <f>'ER EL'!F31</f>
        <v>3.3991424279342097E-4</v>
      </c>
      <c r="AD36" s="34">
        <f>'ER EL'!G31</f>
        <v>4.8942606413118622E-2</v>
      </c>
      <c r="AE36" s="34">
        <f>'ER EL'!H31</f>
        <v>-0.11487517708071332</v>
      </c>
      <c r="AF36" s="34">
        <f>'ER EL'!I31</f>
        <v>-0.21724188132078476</v>
      </c>
      <c r="AG36" s="34">
        <f>'ER EL'!J31</f>
        <v>-0.29264070019772603</v>
      </c>
      <c r="AH36" s="34">
        <f>'ER EL'!K31</f>
        <v>-0.38050766229289545</v>
      </c>
    </row>
    <row r="37" spans="1:34" x14ac:dyDescent="0.2">
      <c r="A37" s="384" t="str">
        <f>Summary!B32</f>
        <v>EV = -0.0322153307097501</v>
      </c>
      <c r="B37" s="384"/>
      <c r="C37" s="384"/>
      <c r="D37" s="384"/>
      <c r="E37" s="384"/>
      <c r="F37" s="384"/>
      <c r="G37" s="384"/>
      <c r="H37" s="384"/>
      <c r="I37" s="384"/>
      <c r="J37" s="384"/>
      <c r="K37" s="384"/>
      <c r="X37" s="162">
        <f>'ER EL'!A32</f>
        <v>4</v>
      </c>
      <c r="Y37" s="34">
        <f>'ER EL'!B32</f>
        <v>-0.33034033459070078</v>
      </c>
      <c r="Z37" s="34">
        <f>'ER EL'!C32</f>
        <v>-2.1798188008805668E-2</v>
      </c>
      <c r="AA37" s="34">
        <f>'ER EL'!D32</f>
        <v>8.0052625306547553E-3</v>
      </c>
      <c r="AB37" s="34">
        <f>'ER EL'!E32</f>
        <v>3.8784473277208804E-2</v>
      </c>
      <c r="AC37" s="34">
        <f>'ER EL'!F32</f>
        <v>7.0804635983033687E-2</v>
      </c>
      <c r="AD37" s="34">
        <f>'ER EL'!G32</f>
        <v>0.11496015009622315</v>
      </c>
      <c r="AE37" s="34">
        <f>'ER EL'!H32</f>
        <v>8.2207439363742862E-2</v>
      </c>
      <c r="AF37" s="34">
        <f>'ER EL'!I32</f>
        <v>-5.9898275658656276E-2</v>
      </c>
      <c r="AG37" s="34">
        <f>'ER EL'!J32</f>
        <v>-0.21018633199821768</v>
      </c>
      <c r="AH37" s="34">
        <f>'ER EL'!K32</f>
        <v>-0.30177738614031369</v>
      </c>
    </row>
    <row r="38" spans="1:34" x14ac:dyDescent="0.2">
      <c r="A38" s="384" t="str">
        <f>Summary!B33</f>
        <v>EV = -3.22153307097501 %</v>
      </c>
      <c r="B38" s="384"/>
      <c r="C38" s="384"/>
      <c r="D38" s="384"/>
      <c r="E38" s="384"/>
      <c r="F38" s="384"/>
      <c r="G38" s="384"/>
      <c r="H38" s="384"/>
      <c r="I38" s="384"/>
      <c r="J38" s="384"/>
      <c r="K38" s="384"/>
      <c r="X38" s="162">
        <f>'ER EL'!A33</f>
        <v>5</v>
      </c>
      <c r="Y38" s="34">
        <f>'ER EL'!B33</f>
        <v>-0.14666789263035868</v>
      </c>
      <c r="Z38" s="34">
        <f>'ER EL'!C33</f>
        <v>0.35893941244229921</v>
      </c>
      <c r="AA38" s="34">
        <f>'ER EL'!D33</f>
        <v>0.40932067017593943</v>
      </c>
      <c r="AB38" s="34">
        <f>'ER EL'!E33</f>
        <v>0.46094024379435394</v>
      </c>
      <c r="AC38" s="34">
        <f>'ER EL'!F33</f>
        <v>0.51251710900326763</v>
      </c>
      <c r="AD38" s="34">
        <f>'ER EL'!G33</f>
        <v>0.57559016859776846</v>
      </c>
      <c r="AE38" s="34">
        <f>'ER EL'!H33</f>
        <v>0.39241245528243768</v>
      </c>
      <c r="AF38" s="34">
        <f>'ER EL'!I33</f>
        <v>0.28663571688628381</v>
      </c>
      <c r="AG38" s="34">
        <f>'ER EL'!J33</f>
        <v>0.14432836838077101</v>
      </c>
      <c r="AH38" s="34">
        <f>'ER EL'!K33</f>
        <v>-4.4990260383612951E-2</v>
      </c>
    </row>
    <row r="39" spans="1:34" x14ac:dyDescent="0.2">
      <c r="A39" s="391" t="str">
        <f>Summary!B34</f>
        <v>H = Hit</v>
      </c>
      <c r="B39" s="391"/>
      <c r="C39" s="391"/>
      <c r="D39" s="391"/>
      <c r="E39" s="391"/>
      <c r="F39" s="391"/>
      <c r="G39" s="391"/>
      <c r="H39" s="391"/>
      <c r="I39" s="391"/>
      <c r="J39" s="391"/>
      <c r="K39" s="391"/>
      <c r="X39" s="162">
        <f>'ER EL'!A34</f>
        <v>6</v>
      </c>
      <c r="Y39" s="34">
        <f>'ER EL'!B34</f>
        <v>-0.4656605837768395</v>
      </c>
      <c r="Z39" s="34">
        <f>'ER EL'!C34</f>
        <v>-0.25338998596663803</v>
      </c>
      <c r="AA39" s="34">
        <f>'ER EL'!D34</f>
        <v>-0.21458215601721664</v>
      </c>
      <c r="AB39" s="34">
        <f>'ER EL'!E34</f>
        <v>-0.14583428385277467</v>
      </c>
      <c r="AC39" s="34">
        <f>'ER EL'!F34</f>
        <v>-6.9831946660204716E-2</v>
      </c>
      <c r="AD39" s="34">
        <f>'ER EL'!G34</f>
        <v>-2.6011671059748692E-2</v>
      </c>
      <c r="AE39" s="34">
        <f>'ER EL'!H34</f>
        <v>-0.21284771451731427</v>
      </c>
      <c r="AF39" s="34">
        <f>'ER EL'!I34</f>
        <v>-0.2715748050242861</v>
      </c>
      <c r="AG39" s="34">
        <f>'ER EL'!J34</f>
        <v>-0.34001328060893565</v>
      </c>
      <c r="AH39" s="34">
        <f>'ER EL'!K34</f>
        <v>-0.42069618899826788</v>
      </c>
    </row>
    <row r="40" spans="1:34" x14ac:dyDescent="0.2">
      <c r="A40" s="392" t="str">
        <f>Summary!B35</f>
        <v>D = Double</v>
      </c>
      <c r="B40" s="392"/>
      <c r="C40" s="392"/>
      <c r="D40" s="392"/>
      <c r="E40" s="392"/>
      <c r="F40" s="392"/>
      <c r="G40" s="392"/>
      <c r="H40" s="392"/>
      <c r="I40" s="392"/>
      <c r="J40" s="392"/>
      <c r="K40" s="392"/>
      <c r="X40" s="162">
        <f>'ER EL'!A35</f>
        <v>7</v>
      </c>
      <c r="Y40" s="34">
        <f>'ER EL'!B35</f>
        <v>-0.53926856458309125</v>
      </c>
      <c r="Z40" s="34">
        <f>'ER EL'!C35</f>
        <v>-0.2183668557332327</v>
      </c>
      <c r="AA40" s="34">
        <f>'ER EL'!D35</f>
        <v>-0.15316596380892705</v>
      </c>
      <c r="AB40" s="34">
        <f>'ER EL'!E35</f>
        <v>-8.604358800868378E-2</v>
      </c>
      <c r="AC40" s="34">
        <f>'ER EL'!F35</f>
        <v>-1.4542721805882116E-2</v>
      </c>
      <c r="AD40" s="34">
        <f>'ER EL'!G35</f>
        <v>5.8370684707721637E-2</v>
      </c>
      <c r="AE40" s="34">
        <f>'ER EL'!H35</f>
        <v>-0.13761559916085558</v>
      </c>
      <c r="AF40" s="34">
        <f>'ER EL'!I35</f>
        <v>-0.37191909208726714</v>
      </c>
      <c r="AG40" s="34">
        <f>'ER EL'!J35</f>
        <v>-0.43092981848423534</v>
      </c>
      <c r="AH40" s="34">
        <f>'ER EL'!K35</f>
        <v>-0.50049824459544534</v>
      </c>
    </row>
    <row r="41" spans="1:34" x14ac:dyDescent="0.2">
      <c r="A41" s="393" t="str">
        <f>Summary!B36</f>
        <v>S = Stand</v>
      </c>
      <c r="B41" s="393"/>
      <c r="C41" s="393"/>
      <c r="D41" s="393"/>
      <c r="E41" s="393"/>
      <c r="F41" s="393"/>
      <c r="G41" s="393"/>
      <c r="H41" s="393"/>
      <c r="I41" s="393"/>
      <c r="J41" s="393"/>
      <c r="K41" s="393"/>
      <c r="X41" s="162">
        <f>'ER EL'!A36</f>
        <v>8</v>
      </c>
      <c r="Y41" s="34">
        <f>'ER EL'!B36</f>
        <v>-0.57578184676460165</v>
      </c>
      <c r="Z41" s="34">
        <f>'ER EL'!C36</f>
        <v>-4.3596376017611335E-2</v>
      </c>
      <c r="AA41" s="34">
        <f>'ER EL'!D36</f>
        <v>1.6010525061309511E-2</v>
      </c>
      <c r="AB41" s="34">
        <f>'ER EL'!E36</f>
        <v>7.7568946554417609E-2</v>
      </c>
      <c r="AC41" s="34">
        <f>'ER EL'!F36</f>
        <v>0.14160927196606737</v>
      </c>
      <c r="AD41" s="34">
        <f>'ER EL'!G36</f>
        <v>0.2299203001924463</v>
      </c>
      <c r="AE41" s="34">
        <f>'ER EL'!H36</f>
        <v>0.16441487872748572</v>
      </c>
      <c r="AF41" s="34">
        <f>'ER EL'!I36</f>
        <v>-0.11979655131731255</v>
      </c>
      <c r="AG41" s="34">
        <f>'ER EL'!J36</f>
        <v>-0.42037266399643536</v>
      </c>
      <c r="AH41" s="34">
        <f>'ER EL'!K36</f>
        <v>-0.56930715988076663</v>
      </c>
    </row>
    <row r="42" spans="1:34" x14ac:dyDescent="0.2">
      <c r="A42" s="394" t="str">
        <f>Summary!B37</f>
        <v>2, 3, 4, 5 = Hands to Split</v>
      </c>
      <c r="B42" s="394"/>
      <c r="C42" s="394"/>
      <c r="D42" s="394"/>
      <c r="E42" s="394"/>
      <c r="F42" s="394"/>
      <c r="G42" s="394"/>
      <c r="H42" s="394"/>
      <c r="I42" s="394"/>
      <c r="J42" s="394"/>
      <c r="K42" s="394"/>
      <c r="X42" s="162">
        <f>'ER EL'!A37</f>
        <v>9</v>
      </c>
      <c r="Y42" s="34">
        <f>'ER EL'!B37</f>
        <v>-0.24150883119675959</v>
      </c>
      <c r="Z42" s="34">
        <f>'ER EL'!C37</f>
        <v>0.1488920751526811</v>
      </c>
      <c r="AA42" s="34">
        <f>'ER EL'!D37</f>
        <v>0.20252940347775372</v>
      </c>
      <c r="AB42" s="34">
        <f>'ER EL'!E37</f>
        <v>0.25796176239148355</v>
      </c>
      <c r="AC42" s="34">
        <f>'ER EL'!F37</f>
        <v>0.31606371253303445</v>
      </c>
      <c r="AD42" s="34">
        <f>'ER EL'!G37</f>
        <v>0.3920376785145574</v>
      </c>
      <c r="AE42" s="34">
        <f>'ER EL'!H37</f>
        <v>0.39955416733655175</v>
      </c>
      <c r="AF42" s="34">
        <f>'ER EL'!I37</f>
        <v>0.19675243487078509</v>
      </c>
      <c r="AG42" s="34">
        <f>'ER EL'!J37</f>
        <v>-0.10435610692530353</v>
      </c>
      <c r="AH42" s="34">
        <f>'ER EL'!K37</f>
        <v>-0.24150883119675953</v>
      </c>
    </row>
    <row r="43" spans="1:34" x14ac:dyDescent="0.2">
      <c r="A43" s="384" t="str">
        <f>Summary!B38</f>
        <v>R = Surrender</v>
      </c>
      <c r="B43" s="384"/>
      <c r="C43" s="384"/>
      <c r="D43" s="384"/>
      <c r="E43" s="384"/>
      <c r="F43" s="384"/>
      <c r="G43" s="384"/>
      <c r="H43" s="384"/>
      <c r="I43" s="384"/>
      <c r="J43" s="384"/>
      <c r="K43" s="384"/>
      <c r="X43" s="162">
        <f>'ER EL'!A38</f>
        <v>10</v>
      </c>
      <c r="Y43" s="34">
        <f>'ER EL'!B38</f>
        <v>0.20418852289369643</v>
      </c>
      <c r="Z43" s="34">
        <f>'ER EL'!C38</f>
        <v>0.63998657521683899</v>
      </c>
      <c r="AA43" s="34">
        <f>'ER EL'!D38</f>
        <v>0.65027209425148147</v>
      </c>
      <c r="AB43" s="34">
        <f>'ER EL'!E38</f>
        <v>0.66104996194807175</v>
      </c>
      <c r="AC43" s="34">
        <f>'ER EL'!F38</f>
        <v>0.67035969063279999</v>
      </c>
      <c r="AD43" s="34">
        <f>'ER EL'!G38</f>
        <v>0.70395857017134456</v>
      </c>
      <c r="AE43" s="34">
        <f>'ER EL'!H38</f>
        <v>0.77322722653717502</v>
      </c>
      <c r="AF43" s="34">
        <f>'ER EL'!I38</f>
        <v>0.79181515955189852</v>
      </c>
      <c r="AG43" s="34">
        <f>'ER EL'!J38</f>
        <v>0.75835687080859615</v>
      </c>
      <c r="AH43" s="34">
        <f>'ER EL'!K38</f>
        <v>0.43495775366292733</v>
      </c>
    </row>
  </sheetData>
  <sheetProtection sheet="1" objects="1" scenarios="1"/>
  <mergeCells count="40">
    <mergeCell ref="A6:K6"/>
    <mergeCell ref="X6:AH6"/>
    <mergeCell ref="A4:D4"/>
    <mergeCell ref="E4:H4"/>
    <mergeCell ref="I4:K4"/>
    <mergeCell ref="R4:T4"/>
    <mergeCell ref="A1:S1"/>
    <mergeCell ref="T1:AH1"/>
    <mergeCell ref="AG4:AH4"/>
    <mergeCell ref="T3:U3"/>
    <mergeCell ref="AB3:AC3"/>
    <mergeCell ref="AD3:AF3"/>
    <mergeCell ref="V4:Y4"/>
    <mergeCell ref="AB4:AC4"/>
    <mergeCell ref="AD4:AE4"/>
    <mergeCell ref="L4:M4"/>
    <mergeCell ref="N4:O4"/>
    <mergeCell ref="A3:D3"/>
    <mergeCell ref="E3:G3"/>
    <mergeCell ref="H3:L3"/>
    <mergeCell ref="M3:N3"/>
    <mergeCell ref="O3:Q3"/>
    <mergeCell ref="AG3:AH3"/>
    <mergeCell ref="Y3:AA3"/>
    <mergeCell ref="V3:X3"/>
    <mergeCell ref="M27:V27"/>
    <mergeCell ref="M17:V17"/>
    <mergeCell ref="P4:Q4"/>
    <mergeCell ref="M6:V6"/>
    <mergeCell ref="M12:V12"/>
    <mergeCell ref="R3:S3"/>
    <mergeCell ref="M22:V22"/>
    <mergeCell ref="M32:V32"/>
    <mergeCell ref="A43:K43"/>
    <mergeCell ref="A37:K37"/>
    <mergeCell ref="A38:K38"/>
    <mergeCell ref="A39:K39"/>
    <mergeCell ref="A40:K40"/>
    <mergeCell ref="A42:K42"/>
    <mergeCell ref="A41:K41"/>
  </mergeCells>
  <phoneticPr fontId="16" type="noConversion"/>
  <conditionalFormatting sqref="B7:K7 M7:M11">
    <cfRule type="containsText" dxfId="80" priority="365" operator="containsText" text="S">
      <formula>NOT(ISERROR(SEARCH("S",B7)))</formula>
    </cfRule>
    <cfRule type="containsText" dxfId="79" priority="366" operator="containsText" text="H">
      <formula>NOT(ISERROR(SEARCH("H",B7)))</formula>
    </cfRule>
  </conditionalFormatting>
  <conditionalFormatting sqref="B7:K7 M7:M11">
    <cfRule type="containsText" dxfId="78" priority="364" operator="containsText" text="D">
      <formula>NOT(ISERROR(SEARCH("D",B7)))</formula>
    </cfRule>
  </conditionalFormatting>
  <conditionalFormatting sqref="B7:K7 M7:M11">
    <cfRule type="containsText" dxfId="77" priority="363" operator="containsText" text="R">
      <formula>NOT(ISERROR(SEARCH("R",B7)))</formula>
    </cfRule>
  </conditionalFormatting>
  <conditionalFormatting sqref="B7:K7 M7:M11">
    <cfRule type="containsText" dxfId="76" priority="362" operator="containsText" text="P">
      <formula>NOT(ISERROR(SEARCH("P",B7)))</formula>
    </cfRule>
  </conditionalFormatting>
  <conditionalFormatting sqref="B8:K17 B19:K25 B27:K36">
    <cfRule type="containsText" dxfId="75" priority="355" operator="containsText" text="S">
      <formula>NOT(ISERROR(SEARCH("S",B8)))</formula>
    </cfRule>
    <cfRule type="containsText" dxfId="74" priority="356" operator="containsText" text="H">
      <formula>NOT(ISERROR(SEARCH("H",B8)))</formula>
    </cfRule>
  </conditionalFormatting>
  <conditionalFormatting sqref="B8:K17 B19:K25 B27:K36">
    <cfRule type="containsText" dxfId="73" priority="354" operator="containsText" text="D">
      <formula>NOT(ISERROR(SEARCH("D",B8)))</formula>
    </cfRule>
  </conditionalFormatting>
  <conditionalFormatting sqref="B8:K17 B19:K25 B27:K36">
    <cfRule type="containsText" dxfId="72" priority="353" operator="containsText" text="R">
      <formula>NOT(ISERROR(SEARCH("R",B8)))</formula>
    </cfRule>
  </conditionalFormatting>
  <conditionalFormatting sqref="B8:K17 B19:K25 B27:K36">
    <cfRule type="cellIs" dxfId="71" priority="352" operator="between">
      <formula>2</formula>
      <formula>5</formula>
    </cfRule>
  </conditionalFormatting>
  <conditionalFormatting sqref="Y8:AH22">
    <cfRule type="colorScale" priority="288">
      <colorScale>
        <cfvo type="num" val="MIN($Y$8:$AH$22,$Y$24:$AH$32,$Y$34:$AH$43)"/>
        <cfvo type="num" val="AVERAGE($Y$8:$AH$22,$Y$24:$AH$32,$Y$34:$AH$43)"/>
        <cfvo type="num" val="MAX($Y$8:$AH$22,$Y$24:$AH$32,$Y$34:$AH$43)"/>
        <color rgb="FFFF0000"/>
        <color rgb="FFFFFF00"/>
        <color rgb="FF00B050"/>
      </colorScale>
    </cfRule>
    <cfRule type="containsText" dxfId="70" priority="290" operator="containsText" text="R">
      <formula>NOT(ISERROR(SEARCH("R",Y8)))</formula>
    </cfRule>
    <cfRule type="containsText" dxfId="69" priority="291" operator="containsText" text="D">
      <formula>NOT(ISERROR(SEARCH("D",Y8)))</formula>
    </cfRule>
    <cfRule type="containsText" dxfId="68" priority="292" operator="containsText" text="S">
      <formula>NOT(ISERROR(SEARCH("S",Y8)))</formula>
    </cfRule>
    <cfRule type="containsText" dxfId="67" priority="293" operator="containsText" text="H">
      <formula>NOT(ISERROR(SEARCH("H",Y8)))</formula>
    </cfRule>
  </conditionalFormatting>
  <conditionalFormatting sqref="Y8:AH22">
    <cfRule type="containsText" dxfId="66" priority="289" operator="containsText" text="P">
      <formula>NOT(ISERROR(SEARCH("P",Y8)))</formula>
    </cfRule>
  </conditionalFormatting>
  <conditionalFormatting sqref="Y24:AH32">
    <cfRule type="colorScale" priority="260">
      <colorScale>
        <cfvo type="num" val="MIN($Y$8:$AH$22,$Y$24:$AH$32,$Y$34:$AH$43)"/>
        <cfvo type="num" val="AVERAGE($Y$8:$AH$22,$Y$24:$AH$32,$Y$34:$AH$43)"/>
        <cfvo type="num" val="MAX($Y$8:$AH$22,$Y$24:$AH$32,$Y$34:$AH$43)"/>
        <color rgb="FFFF0000"/>
        <color rgb="FFFFFF00"/>
        <color rgb="FF00B050"/>
      </colorScale>
    </cfRule>
    <cfRule type="containsText" dxfId="65" priority="262" operator="containsText" text="R">
      <formula>NOT(ISERROR(SEARCH("R",Y24)))</formula>
    </cfRule>
    <cfRule type="containsText" dxfId="64" priority="263" operator="containsText" text="D">
      <formula>NOT(ISERROR(SEARCH("D",Y24)))</formula>
    </cfRule>
    <cfRule type="containsText" dxfId="63" priority="264" operator="containsText" text="S">
      <formula>NOT(ISERROR(SEARCH("S",Y24)))</formula>
    </cfRule>
    <cfRule type="containsText" dxfId="62" priority="265" operator="containsText" text="H">
      <formula>NOT(ISERROR(SEARCH("H",Y24)))</formula>
    </cfRule>
  </conditionalFormatting>
  <conditionalFormatting sqref="Y24:AH32">
    <cfRule type="containsText" dxfId="61" priority="261" operator="containsText" text="P">
      <formula>NOT(ISERROR(SEARCH("P",Y24)))</formula>
    </cfRule>
  </conditionalFormatting>
  <conditionalFormatting sqref="Y34:AH43">
    <cfRule type="colorScale" priority="254">
      <colorScale>
        <cfvo type="num" val="MIN($Y$8:$AH$22,$Y$24:$AH$32,$Y$34:$AH$43)"/>
        <cfvo type="num" val="AVERAGE($Y$8:$AH$22,$Y$24:$AH$32,$Y$34:$AH$43)"/>
        <cfvo type="num" val="MAX($Y$8:$AH$22,$Y$24:$AH$32,$Y$34:$AH$43)"/>
        <color rgb="FFFF0000"/>
        <color rgb="FFFFFF00"/>
        <color rgb="FF00B050"/>
      </colorScale>
    </cfRule>
    <cfRule type="containsText" dxfId="60" priority="256" operator="containsText" text="R">
      <formula>NOT(ISERROR(SEARCH("R",Y34)))</formula>
    </cfRule>
    <cfRule type="containsText" dxfId="59" priority="257" operator="containsText" text="D">
      <formula>NOT(ISERROR(SEARCH("D",Y34)))</formula>
    </cfRule>
    <cfRule type="containsText" dxfId="58" priority="258" operator="containsText" text="S">
      <formula>NOT(ISERROR(SEARCH("S",Y34)))</formula>
    </cfRule>
    <cfRule type="containsText" dxfId="57" priority="259" operator="containsText" text="H">
      <formula>NOT(ISERROR(SEARCH("H",Y34)))</formula>
    </cfRule>
  </conditionalFormatting>
  <conditionalFormatting sqref="Y34:AH43">
    <cfRule type="containsText" dxfId="56" priority="255" operator="containsText" text="P">
      <formula>NOT(ISERROR(SEARCH("P",Y34)))</formula>
    </cfRule>
  </conditionalFormatting>
  <conditionalFormatting sqref="N7:V7">
    <cfRule type="containsText" dxfId="55" priority="200" operator="containsText" text="S">
      <formula>NOT(ISERROR(SEARCH("S",N7)))</formula>
    </cfRule>
    <cfRule type="containsText" dxfId="54" priority="201" operator="containsText" text="H">
      <formula>NOT(ISERROR(SEARCH("H",N7)))</formula>
    </cfRule>
  </conditionalFormatting>
  <conditionalFormatting sqref="N7:V7">
    <cfRule type="containsText" dxfId="53" priority="199" operator="containsText" text="D">
      <formula>NOT(ISERROR(SEARCH("D",N7)))</formula>
    </cfRule>
  </conditionalFormatting>
  <conditionalFormatting sqref="N7:V7">
    <cfRule type="containsText" dxfId="52" priority="198" operator="containsText" text="R">
      <formula>NOT(ISERROR(SEARCH("R",N7)))</formula>
    </cfRule>
  </conditionalFormatting>
  <conditionalFormatting sqref="N7:V7">
    <cfRule type="containsText" dxfId="51" priority="197" operator="containsText" text="P">
      <formula>NOT(ISERROR(SEARCH("P",N7)))</formula>
    </cfRule>
  </conditionalFormatting>
  <conditionalFormatting sqref="N8:V11">
    <cfRule type="colorScale" priority="196">
      <colorScale>
        <cfvo type="num" val="0"/>
        <cfvo type="num" val="0"/>
        <cfvo type="max"/>
        <color rgb="FFFF0000"/>
        <color rgb="FFFFEB84"/>
        <color rgb="FF00B050"/>
      </colorScale>
    </cfRule>
  </conditionalFormatting>
  <conditionalFormatting sqref="M13:M16">
    <cfRule type="containsText" dxfId="50" priority="194" operator="containsText" text="S">
      <formula>NOT(ISERROR(SEARCH("S",M13)))</formula>
    </cfRule>
    <cfRule type="containsText" dxfId="49" priority="195" operator="containsText" text="H">
      <formula>NOT(ISERROR(SEARCH("H",M13)))</formula>
    </cfRule>
  </conditionalFormatting>
  <conditionalFormatting sqref="M13:M16">
    <cfRule type="containsText" dxfId="48" priority="193" operator="containsText" text="D">
      <formula>NOT(ISERROR(SEARCH("D",M13)))</formula>
    </cfRule>
  </conditionalFormatting>
  <conditionalFormatting sqref="M13:M16">
    <cfRule type="containsText" dxfId="47" priority="192" operator="containsText" text="R">
      <formula>NOT(ISERROR(SEARCH("R",M13)))</formula>
    </cfRule>
  </conditionalFormatting>
  <conditionalFormatting sqref="M13:M16">
    <cfRule type="containsText" dxfId="46" priority="191" operator="containsText" text="P">
      <formula>NOT(ISERROR(SEARCH("P",M13)))</formula>
    </cfRule>
  </conditionalFormatting>
  <conditionalFormatting sqref="N13:V13">
    <cfRule type="containsText" dxfId="45" priority="189" operator="containsText" text="S">
      <formula>NOT(ISERROR(SEARCH("S",N13)))</formula>
    </cfRule>
    <cfRule type="containsText" dxfId="44" priority="190" operator="containsText" text="H">
      <formula>NOT(ISERROR(SEARCH("H",N13)))</formula>
    </cfRule>
  </conditionalFormatting>
  <conditionalFormatting sqref="N13:V13">
    <cfRule type="containsText" dxfId="43" priority="188" operator="containsText" text="D">
      <formula>NOT(ISERROR(SEARCH("D",N13)))</formula>
    </cfRule>
  </conditionalFormatting>
  <conditionalFormatting sqref="N13:V13">
    <cfRule type="containsText" dxfId="42" priority="187" operator="containsText" text="R">
      <formula>NOT(ISERROR(SEARCH("R",N13)))</formula>
    </cfRule>
  </conditionalFormatting>
  <conditionalFormatting sqref="N13:V13">
    <cfRule type="containsText" dxfId="41" priority="186" operator="containsText" text="P">
      <formula>NOT(ISERROR(SEARCH("P",N13)))</formula>
    </cfRule>
  </conditionalFormatting>
  <conditionalFormatting sqref="N14:V16">
    <cfRule type="colorScale" priority="185">
      <colorScale>
        <cfvo type="num" val="0"/>
        <cfvo type="percentile" val="50"/>
        <cfvo type="max"/>
        <color rgb="FFFF0000"/>
        <color rgb="FFFFEB84"/>
        <color rgb="FF00B050"/>
      </colorScale>
    </cfRule>
  </conditionalFormatting>
  <conditionalFormatting sqref="M18:M21">
    <cfRule type="containsText" dxfId="40" priority="183" operator="containsText" text="S">
      <formula>NOT(ISERROR(SEARCH("S",M18)))</formula>
    </cfRule>
    <cfRule type="containsText" dxfId="39" priority="184" operator="containsText" text="H">
      <formula>NOT(ISERROR(SEARCH("H",M18)))</formula>
    </cfRule>
  </conditionalFormatting>
  <conditionalFormatting sqref="M18:M21">
    <cfRule type="containsText" dxfId="38" priority="182" operator="containsText" text="D">
      <formula>NOT(ISERROR(SEARCH("D",M18)))</formula>
    </cfRule>
  </conditionalFormatting>
  <conditionalFormatting sqref="M18:M21">
    <cfRule type="containsText" dxfId="37" priority="181" operator="containsText" text="R">
      <formula>NOT(ISERROR(SEARCH("R",M18)))</formula>
    </cfRule>
  </conditionalFormatting>
  <conditionalFormatting sqref="M18:M21">
    <cfRule type="containsText" dxfId="36" priority="180" operator="containsText" text="P">
      <formula>NOT(ISERROR(SEARCH("P",M18)))</formula>
    </cfRule>
  </conditionalFormatting>
  <conditionalFormatting sqref="N18:V18">
    <cfRule type="containsText" dxfId="35" priority="178" operator="containsText" text="S">
      <formula>NOT(ISERROR(SEARCH("S",N18)))</formula>
    </cfRule>
    <cfRule type="containsText" dxfId="34" priority="179" operator="containsText" text="H">
      <formula>NOT(ISERROR(SEARCH("H",N18)))</formula>
    </cfRule>
  </conditionalFormatting>
  <conditionalFormatting sqref="N18:V18">
    <cfRule type="containsText" dxfId="33" priority="177" operator="containsText" text="D">
      <formula>NOT(ISERROR(SEARCH("D",N18)))</formula>
    </cfRule>
  </conditionalFormatting>
  <conditionalFormatting sqref="N18:V18">
    <cfRule type="containsText" dxfId="32" priority="176" operator="containsText" text="R">
      <formula>NOT(ISERROR(SEARCH("R",N18)))</formula>
    </cfRule>
  </conditionalFormatting>
  <conditionalFormatting sqref="N18:V18">
    <cfRule type="containsText" dxfId="31" priority="175" operator="containsText" text="P">
      <formula>NOT(ISERROR(SEARCH("P",N18)))</formula>
    </cfRule>
  </conditionalFormatting>
  <conditionalFormatting sqref="N19:V21">
    <cfRule type="colorScale" priority="174">
      <colorScale>
        <cfvo type="num" val="0"/>
        <cfvo type="percentile" val="50"/>
        <cfvo type="num" val="100"/>
        <color rgb="FF00B050"/>
        <color theme="9" tint="0.39997558519241921"/>
        <color rgb="FFFF0000"/>
      </colorScale>
    </cfRule>
  </conditionalFormatting>
  <conditionalFormatting sqref="M23:M26">
    <cfRule type="containsText" dxfId="30" priority="172" operator="containsText" text="S">
      <formula>NOT(ISERROR(SEARCH("S",M23)))</formula>
    </cfRule>
    <cfRule type="containsText" dxfId="29" priority="173" operator="containsText" text="H">
      <formula>NOT(ISERROR(SEARCH("H",M23)))</formula>
    </cfRule>
  </conditionalFormatting>
  <conditionalFormatting sqref="M23:M26">
    <cfRule type="containsText" dxfId="28" priority="171" operator="containsText" text="D">
      <formula>NOT(ISERROR(SEARCH("D",M23)))</formula>
    </cfRule>
  </conditionalFormatting>
  <conditionalFormatting sqref="M23:M26">
    <cfRule type="containsText" dxfId="27" priority="170" operator="containsText" text="R">
      <formula>NOT(ISERROR(SEARCH("R",M23)))</formula>
    </cfRule>
  </conditionalFormatting>
  <conditionalFormatting sqref="M23:M26">
    <cfRule type="containsText" dxfId="26" priority="169" operator="containsText" text="P">
      <formula>NOT(ISERROR(SEARCH("P",M23)))</formula>
    </cfRule>
  </conditionalFormatting>
  <conditionalFormatting sqref="N23:V23">
    <cfRule type="containsText" dxfId="25" priority="167" operator="containsText" text="S">
      <formula>NOT(ISERROR(SEARCH("S",N23)))</formula>
    </cfRule>
    <cfRule type="containsText" dxfId="24" priority="168" operator="containsText" text="H">
      <formula>NOT(ISERROR(SEARCH("H",N23)))</formula>
    </cfRule>
  </conditionalFormatting>
  <conditionalFormatting sqref="N23:V23">
    <cfRule type="containsText" dxfId="23" priority="166" operator="containsText" text="D">
      <formula>NOT(ISERROR(SEARCH("D",N23)))</formula>
    </cfRule>
  </conditionalFormatting>
  <conditionalFormatting sqref="N23:V23">
    <cfRule type="containsText" dxfId="22" priority="165" operator="containsText" text="R">
      <formula>NOT(ISERROR(SEARCH("R",N23)))</formula>
    </cfRule>
  </conditionalFormatting>
  <conditionalFormatting sqref="N23:V23">
    <cfRule type="containsText" dxfId="21" priority="164" operator="containsText" text="P">
      <formula>NOT(ISERROR(SEARCH("P",N23)))</formula>
    </cfRule>
  </conditionalFormatting>
  <conditionalFormatting sqref="N24:V26">
    <cfRule type="colorScale" priority="157">
      <colorScale>
        <cfvo type="num" val="0"/>
        <cfvo type="num" val="0"/>
        <cfvo type="max"/>
        <color rgb="FFFF0000"/>
        <color rgb="FFFFEB84"/>
        <color rgb="FF00B050"/>
      </colorScale>
    </cfRule>
    <cfRule type="cellIs" dxfId="20" priority="163" operator="equal">
      <formula>MAX($N$24:$V$26)</formula>
    </cfRule>
  </conditionalFormatting>
  <conditionalFormatting sqref="M28:M31">
    <cfRule type="containsText" dxfId="19" priority="49" operator="containsText" text="S">
      <formula>NOT(ISERROR(SEARCH("S",M28)))</formula>
    </cfRule>
    <cfRule type="containsText" dxfId="18" priority="50" operator="containsText" text="H">
      <formula>NOT(ISERROR(SEARCH("H",M28)))</formula>
    </cfRule>
  </conditionalFormatting>
  <conditionalFormatting sqref="M28:M31">
    <cfRule type="containsText" dxfId="17" priority="48" operator="containsText" text="D">
      <formula>NOT(ISERROR(SEARCH("D",M28)))</formula>
    </cfRule>
  </conditionalFormatting>
  <conditionalFormatting sqref="M28:M31">
    <cfRule type="containsText" dxfId="16" priority="47" operator="containsText" text="R">
      <formula>NOT(ISERROR(SEARCH("R",M28)))</formula>
    </cfRule>
  </conditionalFormatting>
  <conditionalFormatting sqref="M28:M31">
    <cfRule type="containsText" dxfId="15" priority="46" operator="containsText" text="P">
      <formula>NOT(ISERROR(SEARCH("P",M28)))</formula>
    </cfRule>
  </conditionalFormatting>
  <conditionalFormatting sqref="N29:V31">
    <cfRule type="colorScale" priority="11">
      <colorScale>
        <cfvo type="num" val="0"/>
        <cfvo type="num" val="0"/>
        <cfvo type="max"/>
        <color rgb="FFFF0000"/>
        <color rgb="FFFFEB84"/>
        <color rgb="FF00B050"/>
      </colorScale>
    </cfRule>
  </conditionalFormatting>
  <conditionalFormatting sqref="N28:V28">
    <cfRule type="containsText" dxfId="14" priority="25" operator="containsText" text="S">
      <formula>NOT(ISERROR(SEARCH("S",N28)))</formula>
    </cfRule>
    <cfRule type="containsText" dxfId="13" priority="26" operator="containsText" text="H">
      <formula>NOT(ISERROR(SEARCH("H",N28)))</formula>
    </cfRule>
  </conditionalFormatting>
  <conditionalFormatting sqref="N28:V28">
    <cfRule type="containsText" dxfId="12" priority="24" operator="containsText" text="D">
      <formula>NOT(ISERROR(SEARCH("D",N28)))</formula>
    </cfRule>
  </conditionalFormatting>
  <conditionalFormatting sqref="N28:V28">
    <cfRule type="containsText" dxfId="11" priority="23" operator="containsText" text="R">
      <formula>NOT(ISERROR(SEARCH("R",N28)))</formula>
    </cfRule>
  </conditionalFormatting>
  <conditionalFormatting sqref="N28:V28">
    <cfRule type="containsText" dxfId="10" priority="22" operator="containsText" text="P">
      <formula>NOT(ISERROR(SEARCH("P",N28)))</formula>
    </cfRule>
  </conditionalFormatting>
  <conditionalFormatting sqref="M33:V33">
    <cfRule type="containsText" dxfId="9" priority="9" operator="containsText" text="S">
      <formula>NOT(ISERROR(SEARCH("S",M33)))</formula>
    </cfRule>
    <cfRule type="containsText" dxfId="8" priority="10" operator="containsText" text="H">
      <formula>NOT(ISERROR(SEARCH("H",M33)))</formula>
    </cfRule>
  </conditionalFormatting>
  <conditionalFormatting sqref="M33:V33">
    <cfRule type="containsText" dxfId="7" priority="8" operator="containsText" text="D">
      <formula>NOT(ISERROR(SEARCH("D",M33)))</formula>
    </cfRule>
  </conditionalFormatting>
  <conditionalFormatting sqref="M33:V33">
    <cfRule type="containsText" dxfId="6" priority="7" operator="containsText" text="R">
      <formula>NOT(ISERROR(SEARCH("R",M33)))</formula>
    </cfRule>
  </conditionalFormatting>
  <conditionalFormatting sqref="M33:V33">
    <cfRule type="containsText" dxfId="5" priority="6" operator="containsText" text="P">
      <formula>NOT(ISERROR(SEARCH("P",M33)))</formula>
    </cfRule>
  </conditionalFormatting>
  <conditionalFormatting sqref="M34:M35">
    <cfRule type="containsText" dxfId="4" priority="4" operator="containsText" text="S">
      <formula>NOT(ISERROR(SEARCH("S",M34)))</formula>
    </cfRule>
    <cfRule type="containsText" dxfId="3" priority="5" operator="containsText" text="H">
      <formula>NOT(ISERROR(SEARCH("H",M34)))</formula>
    </cfRule>
  </conditionalFormatting>
  <conditionalFormatting sqref="M34:M35">
    <cfRule type="containsText" dxfId="2" priority="3" operator="containsText" text="D">
      <formula>NOT(ISERROR(SEARCH("D",M34)))</formula>
    </cfRule>
  </conditionalFormatting>
  <conditionalFormatting sqref="M34:M35">
    <cfRule type="containsText" dxfId="1" priority="2" operator="containsText" text="R">
      <formula>NOT(ISERROR(SEARCH("R",M34)))</formula>
    </cfRule>
  </conditionalFormatting>
  <conditionalFormatting sqref="M34:M35">
    <cfRule type="containsText" dxfId="0" priority="1" operator="containsText" text="P">
      <formula>NOT(ISERROR(SEARCH("P",M34)))</formula>
    </cfRule>
  </conditionalFormatting>
  <pageMargins left="0.25" right="0.25" top="0.75" bottom="0.75" header="0.3" footer="0.3"/>
  <pageSetup paperSize="9" scale="66" orientation="landscape" r:id="rId1"/>
  <headerFooter>
    <oddHeader xml:space="preserve">&amp;C&amp;"System Font,Bold"&amp;22&amp;K000000Atipat's Blackjack Strategy
</oddHeader>
  </headerFooter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E86FE2-EE25-A841-BB3E-2BA2E9FCA61C}">
  <dimension ref="A1:N10004"/>
  <sheetViews>
    <sheetView workbookViewId="0">
      <pane ySplit="2" topLeftCell="A3" activePane="bottomLeft" state="frozen"/>
      <selection pane="bottomLeft" activeCell="A8" sqref="A8:XFD9998"/>
    </sheetView>
  </sheetViews>
  <sheetFormatPr baseColWidth="10" defaultRowHeight="16" x14ac:dyDescent="0.2"/>
  <sheetData>
    <row r="1" spans="1:14" x14ac:dyDescent="0.2">
      <c r="A1" s="1" t="s">
        <v>40</v>
      </c>
      <c r="B1" s="336">
        <f>Analysis!C1</f>
        <v>0.41745743785701095</v>
      </c>
      <c r="C1" s="1" t="s">
        <v>41</v>
      </c>
      <c r="D1" s="336">
        <f>Analysis!E1</f>
        <v>0.58254256214298905</v>
      </c>
      <c r="E1" s="1" t="s">
        <v>127</v>
      </c>
      <c r="F1" s="336">
        <f>'ER EL'!N3</f>
        <v>58.639357099169693</v>
      </c>
      <c r="G1" s="1" t="s">
        <v>132</v>
      </c>
      <c r="H1" s="336">
        <f>'ER EL'!N4</f>
        <v>-42.077013244733351</v>
      </c>
      <c r="I1" s="1" t="s">
        <v>225</v>
      </c>
      <c r="J1" s="336">
        <v>100</v>
      </c>
      <c r="K1" s="1" t="s">
        <v>234</v>
      </c>
      <c r="L1" s="336"/>
      <c r="M1" s="1" t="s">
        <v>231</v>
      </c>
      <c r="N1" s="1">
        <f ca="1">B10004</f>
        <v>-134253.43970320941</v>
      </c>
    </row>
    <row r="2" spans="1:14" x14ac:dyDescent="0.2">
      <c r="A2" s="1" t="s">
        <v>47</v>
      </c>
      <c r="B2" s="336">
        <f>B1*F1+D1*H1</f>
        <v>-3.2215330709743029E-2</v>
      </c>
      <c r="C2" s="1" t="s">
        <v>226</v>
      </c>
      <c r="D2" s="336">
        <v>5</v>
      </c>
      <c r="E2" s="1" t="s">
        <v>227</v>
      </c>
      <c r="F2" s="336">
        <v>1</v>
      </c>
      <c r="G2" s="1" t="s">
        <v>130</v>
      </c>
      <c r="H2" s="336">
        <v>2</v>
      </c>
      <c r="I2" s="1" t="s">
        <v>228</v>
      </c>
      <c r="J2" s="336">
        <v>10000</v>
      </c>
      <c r="K2" s="1" t="s">
        <v>229</v>
      </c>
      <c r="L2" s="336">
        <v>5</v>
      </c>
      <c r="M2" s="1" t="s">
        <v>47</v>
      </c>
      <c r="N2" s="1">
        <f ca="1">D10004</f>
        <v>-8.0973124067074437E-2</v>
      </c>
    </row>
    <row r="3" spans="1:14" x14ac:dyDescent="0.2">
      <c r="A3" s="335" t="s">
        <v>55</v>
      </c>
      <c r="B3" s="335" t="s">
        <v>228</v>
      </c>
      <c r="C3" s="335" t="s">
        <v>230</v>
      </c>
      <c r="D3" s="335" t="s">
        <v>231</v>
      </c>
      <c r="E3" s="335" t="s">
        <v>37</v>
      </c>
      <c r="F3" s="335" t="s">
        <v>130</v>
      </c>
      <c r="G3" s="335" t="s">
        <v>232</v>
      </c>
      <c r="H3" s="335" t="s">
        <v>233</v>
      </c>
    </row>
    <row r="4" spans="1:14" x14ac:dyDescent="0.2">
      <c r="A4" s="1">
        <v>1</v>
      </c>
      <c r="B4" s="1">
        <f>$J$2</f>
        <v>10000</v>
      </c>
      <c r="C4" s="1">
        <f>J1</f>
        <v>100</v>
      </c>
      <c r="D4" s="1">
        <f ca="1">IF(RAND()&lt;$B$1,$F$1,$H$1)</f>
        <v>58.639357099169693</v>
      </c>
      <c r="E4" s="1">
        <v>0</v>
      </c>
      <c r="F4" s="1">
        <v>1</v>
      </c>
      <c r="G4" s="1">
        <v>0</v>
      </c>
      <c r="H4" s="1">
        <v>0</v>
      </c>
    </row>
    <row r="5" spans="1:14" x14ac:dyDescent="0.2">
      <c r="A5" s="1">
        <v>2</v>
      </c>
      <c r="B5" s="1">
        <f ca="1">B4+D4*C4</f>
        <v>15863.935709916968</v>
      </c>
      <c r="C5" s="1">
        <f t="shared" ref="C5:C68" ca="1" si="0">$C$4*POWER($L$2,F5-1)</f>
        <v>100</v>
      </c>
      <c r="D5" s="1">
        <f t="shared" ref="D5:D68" ca="1" si="1">IF(RAND()&lt;$B$1,$F$1,$H$1)</f>
        <v>-42.077013244733351</v>
      </c>
      <c r="E5" s="1">
        <f t="shared" ref="E5:E68" ca="1" si="2">IF(D4&lt;0,IF(E4-1=-$D$2,0,E4-1),IF(E4+1=$F$2,0,E4+1))</f>
        <v>0</v>
      </c>
      <c r="F5" s="1">
        <f ca="1">IF(AND(D4&gt;0,E5=0),IF(F4-1&lt;1,1,F4-1),IF(AND(D4&lt;0,E5=0),IF(F4+1&gt;$H$2,1,F4+1),F4))</f>
        <v>1</v>
      </c>
      <c r="G5" s="1">
        <f ca="1">IF(D4&gt;0,0,G4+1)</f>
        <v>0</v>
      </c>
      <c r="H5" s="1">
        <f ca="1">IF(D4&lt;0,0,H4+1)</f>
        <v>1</v>
      </c>
    </row>
    <row r="6" spans="1:14" x14ac:dyDescent="0.2">
      <c r="A6" s="1">
        <v>3</v>
      </c>
      <c r="B6" s="1">
        <f t="shared" ref="B6:B69" ca="1" si="3">B5+D5*C5</f>
        <v>11656.234385443633</v>
      </c>
      <c r="C6" s="1">
        <f t="shared" ca="1" si="0"/>
        <v>100</v>
      </c>
      <c r="D6" s="1">
        <f t="shared" ca="1" si="1"/>
        <v>-42.077013244733351</v>
      </c>
      <c r="E6" s="1">
        <f t="shared" ca="1" si="2"/>
        <v>-1</v>
      </c>
      <c r="F6" s="1">
        <f t="shared" ref="F6:F69" ca="1" si="4">IF(AND(D5&gt;0,E6=0),IF(F5-1&lt;1,1,F5-1),IF(AND(D5&lt;0,E6=0),IF(F5+1&gt;$H$2,1,F5+1),F5))</f>
        <v>1</v>
      </c>
      <c r="G6" s="1">
        <f t="shared" ref="G6:G69" ca="1" si="5">IF(D5&gt;0,0,G5+1)</f>
        <v>1</v>
      </c>
      <c r="H6" s="1">
        <f t="shared" ref="H6:H69" ca="1" si="6">IF(D5&lt;0,0,H5+1)</f>
        <v>0</v>
      </c>
    </row>
    <row r="7" spans="1:14" x14ac:dyDescent="0.2">
      <c r="A7" s="1">
        <v>4</v>
      </c>
      <c r="B7" s="1">
        <f t="shared" ca="1" si="3"/>
        <v>7448.5330609702978</v>
      </c>
      <c r="C7" s="1">
        <f t="shared" ca="1" si="0"/>
        <v>100</v>
      </c>
      <c r="D7" s="1">
        <f t="shared" ca="1" si="1"/>
        <v>-42.077013244733351</v>
      </c>
      <c r="E7" s="1">
        <f t="shared" ca="1" si="2"/>
        <v>-2</v>
      </c>
      <c r="F7" s="1">
        <f t="shared" ca="1" si="4"/>
        <v>1</v>
      </c>
      <c r="G7" s="1">
        <f t="shared" ca="1" si="5"/>
        <v>2</v>
      </c>
      <c r="H7" s="1">
        <f t="shared" ca="1" si="6"/>
        <v>0</v>
      </c>
    </row>
    <row r="8" spans="1:14" x14ac:dyDescent="0.2">
      <c r="A8" s="1">
        <v>5</v>
      </c>
      <c r="B8" s="1">
        <f t="shared" ca="1" si="3"/>
        <v>3240.8317364969625</v>
      </c>
      <c r="C8" s="1">
        <f t="shared" ca="1" si="0"/>
        <v>100</v>
      </c>
      <c r="D8" s="1">
        <f t="shared" ca="1" si="1"/>
        <v>-42.077013244733351</v>
      </c>
      <c r="E8" s="1">
        <f t="shared" ca="1" si="2"/>
        <v>-3</v>
      </c>
      <c r="F8" s="1">
        <f t="shared" ca="1" si="4"/>
        <v>1</v>
      </c>
      <c r="G8" s="1">
        <f t="shared" ca="1" si="5"/>
        <v>3</v>
      </c>
      <c r="H8" s="1">
        <f t="shared" ca="1" si="6"/>
        <v>0</v>
      </c>
    </row>
    <row r="9" spans="1:14" hidden="1" x14ac:dyDescent="0.2">
      <c r="A9" s="1">
        <v>6</v>
      </c>
      <c r="B9" s="1">
        <f t="shared" ca="1" si="3"/>
        <v>-966.86958797637271</v>
      </c>
      <c r="C9" s="1">
        <f t="shared" ca="1" si="0"/>
        <v>100</v>
      </c>
      <c r="D9" s="1">
        <f t="shared" ca="1" si="1"/>
        <v>-42.077013244733351</v>
      </c>
      <c r="E9" s="1">
        <f t="shared" ca="1" si="2"/>
        <v>-4</v>
      </c>
      <c r="F9" s="1">
        <f t="shared" ca="1" si="4"/>
        <v>1</v>
      </c>
      <c r="G9" s="1">
        <f t="shared" ca="1" si="5"/>
        <v>4</v>
      </c>
      <c r="H9" s="1">
        <f t="shared" ca="1" si="6"/>
        <v>0</v>
      </c>
    </row>
    <row r="10" spans="1:14" hidden="1" x14ac:dyDescent="0.2">
      <c r="A10" s="1">
        <v>7</v>
      </c>
      <c r="B10" s="1">
        <f t="shared" ca="1" si="3"/>
        <v>-5174.570912449708</v>
      </c>
      <c r="C10" s="1">
        <f t="shared" ca="1" si="0"/>
        <v>500</v>
      </c>
      <c r="D10" s="1">
        <f t="shared" ca="1" si="1"/>
        <v>-42.077013244733351</v>
      </c>
      <c r="E10" s="1">
        <f t="shared" ca="1" si="2"/>
        <v>0</v>
      </c>
      <c r="F10" s="1">
        <f t="shared" ca="1" si="4"/>
        <v>2</v>
      </c>
      <c r="G10" s="1">
        <f t="shared" ca="1" si="5"/>
        <v>5</v>
      </c>
      <c r="H10" s="1">
        <f t="shared" ca="1" si="6"/>
        <v>0</v>
      </c>
    </row>
    <row r="11" spans="1:14" hidden="1" x14ac:dyDescent="0.2">
      <c r="A11" s="1">
        <v>8</v>
      </c>
      <c r="B11" s="1">
        <f t="shared" ca="1" si="3"/>
        <v>-26213.077534816384</v>
      </c>
      <c r="C11" s="1">
        <f t="shared" ca="1" si="0"/>
        <v>500</v>
      </c>
      <c r="D11" s="1">
        <f t="shared" ca="1" si="1"/>
        <v>-42.077013244733351</v>
      </c>
      <c r="E11" s="1">
        <f t="shared" ca="1" si="2"/>
        <v>-1</v>
      </c>
      <c r="F11" s="1">
        <f t="shared" ca="1" si="4"/>
        <v>2</v>
      </c>
      <c r="G11" s="1">
        <f t="shared" ca="1" si="5"/>
        <v>6</v>
      </c>
      <c r="H11" s="1">
        <f t="shared" ca="1" si="6"/>
        <v>0</v>
      </c>
    </row>
    <row r="12" spans="1:14" hidden="1" x14ac:dyDescent="0.2">
      <c r="A12" s="1">
        <v>9</v>
      </c>
      <c r="B12" s="1">
        <f t="shared" ca="1" si="3"/>
        <v>-47251.584157183061</v>
      </c>
      <c r="C12" s="1">
        <f t="shared" ca="1" si="0"/>
        <v>500</v>
      </c>
      <c r="D12" s="1">
        <f t="shared" ca="1" si="1"/>
        <v>-42.077013244733351</v>
      </c>
      <c r="E12" s="1">
        <f t="shared" ca="1" si="2"/>
        <v>-2</v>
      </c>
      <c r="F12" s="1">
        <f t="shared" ca="1" si="4"/>
        <v>2</v>
      </c>
      <c r="G12" s="1">
        <f t="shared" ca="1" si="5"/>
        <v>7</v>
      </c>
      <c r="H12" s="1">
        <f t="shared" ca="1" si="6"/>
        <v>0</v>
      </c>
    </row>
    <row r="13" spans="1:14" hidden="1" x14ac:dyDescent="0.2">
      <c r="A13" s="1">
        <v>10</v>
      </c>
      <c r="B13" s="1">
        <f t="shared" ca="1" si="3"/>
        <v>-68290.090779549733</v>
      </c>
      <c r="C13" s="1">
        <f t="shared" ca="1" si="0"/>
        <v>500</v>
      </c>
      <c r="D13" s="1">
        <f t="shared" ca="1" si="1"/>
        <v>-42.077013244733351</v>
      </c>
      <c r="E13" s="1">
        <f t="shared" ca="1" si="2"/>
        <v>-3</v>
      </c>
      <c r="F13" s="1">
        <f t="shared" ca="1" si="4"/>
        <v>2</v>
      </c>
      <c r="G13" s="1">
        <f t="shared" ca="1" si="5"/>
        <v>8</v>
      </c>
      <c r="H13" s="1">
        <f t="shared" ca="1" si="6"/>
        <v>0</v>
      </c>
    </row>
    <row r="14" spans="1:14" hidden="1" x14ac:dyDescent="0.2">
      <c r="A14" s="1">
        <v>11</v>
      </c>
      <c r="B14" s="1">
        <f t="shared" ca="1" si="3"/>
        <v>-89328.597401916413</v>
      </c>
      <c r="C14" s="1">
        <f t="shared" ca="1" si="0"/>
        <v>500</v>
      </c>
      <c r="D14" s="1">
        <f t="shared" ca="1" si="1"/>
        <v>-42.077013244733351</v>
      </c>
      <c r="E14" s="1">
        <f t="shared" ca="1" si="2"/>
        <v>-4</v>
      </c>
      <c r="F14" s="1">
        <f t="shared" ca="1" si="4"/>
        <v>2</v>
      </c>
      <c r="G14" s="1">
        <f t="shared" ca="1" si="5"/>
        <v>9</v>
      </c>
      <c r="H14" s="1">
        <f t="shared" ca="1" si="6"/>
        <v>0</v>
      </c>
    </row>
    <row r="15" spans="1:14" hidden="1" x14ac:dyDescent="0.2">
      <c r="A15" s="1">
        <v>12</v>
      </c>
      <c r="B15" s="1">
        <f t="shared" ca="1" si="3"/>
        <v>-110367.10402428309</v>
      </c>
      <c r="C15" s="1">
        <f t="shared" ca="1" si="0"/>
        <v>100</v>
      </c>
      <c r="D15" s="1">
        <f t="shared" ca="1" si="1"/>
        <v>58.639357099169693</v>
      </c>
      <c r="E15" s="1">
        <f t="shared" ca="1" si="2"/>
        <v>0</v>
      </c>
      <c r="F15" s="1">
        <f t="shared" ca="1" si="4"/>
        <v>1</v>
      </c>
      <c r="G15" s="1">
        <f t="shared" ca="1" si="5"/>
        <v>10</v>
      </c>
      <c r="H15" s="1">
        <f t="shared" ca="1" si="6"/>
        <v>0</v>
      </c>
    </row>
    <row r="16" spans="1:14" hidden="1" x14ac:dyDescent="0.2">
      <c r="A16" s="1">
        <v>13</v>
      </c>
      <c r="B16" s="1">
        <f t="shared" ca="1" si="3"/>
        <v>-104503.16831436612</v>
      </c>
      <c r="C16" s="1">
        <f t="shared" ca="1" si="0"/>
        <v>100</v>
      </c>
      <c r="D16" s="1">
        <f t="shared" ca="1" si="1"/>
        <v>-42.077013244733351</v>
      </c>
      <c r="E16" s="1">
        <f t="shared" ca="1" si="2"/>
        <v>0</v>
      </c>
      <c r="F16" s="1">
        <f t="shared" ca="1" si="4"/>
        <v>1</v>
      </c>
      <c r="G16" s="1">
        <f t="shared" ca="1" si="5"/>
        <v>0</v>
      </c>
      <c r="H16" s="1">
        <f t="shared" ca="1" si="6"/>
        <v>1</v>
      </c>
    </row>
    <row r="17" spans="1:8" hidden="1" x14ac:dyDescent="0.2">
      <c r="A17" s="1">
        <v>14</v>
      </c>
      <c r="B17" s="1">
        <f t="shared" ca="1" si="3"/>
        <v>-108710.86963883946</v>
      </c>
      <c r="C17" s="1">
        <f t="shared" ca="1" si="0"/>
        <v>100</v>
      </c>
      <c r="D17" s="1">
        <f t="shared" ca="1" si="1"/>
        <v>58.639357099169693</v>
      </c>
      <c r="E17" s="1">
        <f t="shared" ca="1" si="2"/>
        <v>-1</v>
      </c>
      <c r="F17" s="1">
        <f t="shared" ca="1" si="4"/>
        <v>1</v>
      </c>
      <c r="G17" s="1">
        <f t="shared" ca="1" si="5"/>
        <v>1</v>
      </c>
      <c r="H17" s="1">
        <f t="shared" ca="1" si="6"/>
        <v>0</v>
      </c>
    </row>
    <row r="18" spans="1:8" hidden="1" x14ac:dyDescent="0.2">
      <c r="A18" s="1">
        <v>15</v>
      </c>
      <c r="B18" s="1">
        <f t="shared" ca="1" si="3"/>
        <v>-102846.93392892249</v>
      </c>
      <c r="C18" s="1">
        <f t="shared" ca="1" si="0"/>
        <v>100</v>
      </c>
      <c r="D18" s="1">
        <f t="shared" ca="1" si="1"/>
        <v>58.639357099169693</v>
      </c>
      <c r="E18" s="1">
        <f t="shared" ca="1" si="2"/>
        <v>0</v>
      </c>
      <c r="F18" s="1">
        <f t="shared" ca="1" si="4"/>
        <v>1</v>
      </c>
      <c r="G18" s="1">
        <f t="shared" ca="1" si="5"/>
        <v>0</v>
      </c>
      <c r="H18" s="1">
        <f t="shared" ca="1" si="6"/>
        <v>1</v>
      </c>
    </row>
    <row r="19" spans="1:8" hidden="1" x14ac:dyDescent="0.2">
      <c r="A19" s="1">
        <v>16</v>
      </c>
      <c r="B19" s="1">
        <f t="shared" ca="1" si="3"/>
        <v>-96982.998219005516</v>
      </c>
      <c r="C19" s="1">
        <f t="shared" ca="1" si="0"/>
        <v>100</v>
      </c>
      <c r="D19" s="1">
        <f t="shared" ca="1" si="1"/>
        <v>-42.077013244733351</v>
      </c>
      <c r="E19" s="1">
        <f t="shared" ca="1" si="2"/>
        <v>0</v>
      </c>
      <c r="F19" s="1">
        <f t="shared" ca="1" si="4"/>
        <v>1</v>
      </c>
      <c r="G19" s="1">
        <f t="shared" ca="1" si="5"/>
        <v>0</v>
      </c>
      <c r="H19" s="1">
        <f t="shared" ca="1" si="6"/>
        <v>2</v>
      </c>
    </row>
    <row r="20" spans="1:8" hidden="1" x14ac:dyDescent="0.2">
      <c r="A20" s="1">
        <v>17</v>
      </c>
      <c r="B20" s="1">
        <f t="shared" ca="1" si="3"/>
        <v>-101190.69954347886</v>
      </c>
      <c r="C20" s="1">
        <f t="shared" ca="1" si="0"/>
        <v>100</v>
      </c>
      <c r="D20" s="1">
        <f t="shared" ca="1" si="1"/>
        <v>58.639357099169693</v>
      </c>
      <c r="E20" s="1">
        <f t="shared" ca="1" si="2"/>
        <v>-1</v>
      </c>
      <c r="F20" s="1">
        <f t="shared" ca="1" si="4"/>
        <v>1</v>
      </c>
      <c r="G20" s="1">
        <f t="shared" ca="1" si="5"/>
        <v>1</v>
      </c>
      <c r="H20" s="1">
        <f t="shared" ca="1" si="6"/>
        <v>0</v>
      </c>
    </row>
    <row r="21" spans="1:8" hidden="1" x14ac:dyDescent="0.2">
      <c r="A21" s="1">
        <v>18</v>
      </c>
      <c r="B21" s="1">
        <f t="shared" ca="1" si="3"/>
        <v>-95326.763833561883</v>
      </c>
      <c r="C21" s="1">
        <f t="shared" ca="1" si="0"/>
        <v>100</v>
      </c>
      <c r="D21" s="1">
        <f t="shared" ca="1" si="1"/>
        <v>-42.077013244733351</v>
      </c>
      <c r="E21" s="1">
        <f t="shared" ca="1" si="2"/>
        <v>0</v>
      </c>
      <c r="F21" s="1">
        <f t="shared" ca="1" si="4"/>
        <v>1</v>
      </c>
      <c r="G21" s="1">
        <f t="shared" ca="1" si="5"/>
        <v>0</v>
      </c>
      <c r="H21" s="1">
        <f t="shared" ca="1" si="6"/>
        <v>1</v>
      </c>
    </row>
    <row r="22" spans="1:8" hidden="1" x14ac:dyDescent="0.2">
      <c r="A22" s="1">
        <v>19</v>
      </c>
      <c r="B22" s="1">
        <f t="shared" ca="1" si="3"/>
        <v>-99534.465158035222</v>
      </c>
      <c r="C22" s="1">
        <f t="shared" ca="1" si="0"/>
        <v>100</v>
      </c>
      <c r="D22" s="1">
        <f t="shared" ca="1" si="1"/>
        <v>-42.077013244733351</v>
      </c>
      <c r="E22" s="1">
        <f t="shared" ca="1" si="2"/>
        <v>-1</v>
      </c>
      <c r="F22" s="1">
        <f t="shared" ca="1" si="4"/>
        <v>1</v>
      </c>
      <c r="G22" s="1">
        <f t="shared" ca="1" si="5"/>
        <v>1</v>
      </c>
      <c r="H22" s="1">
        <f t="shared" ca="1" si="6"/>
        <v>0</v>
      </c>
    </row>
    <row r="23" spans="1:8" hidden="1" x14ac:dyDescent="0.2">
      <c r="A23" s="1">
        <v>20</v>
      </c>
      <c r="B23" s="1">
        <f t="shared" ca="1" si="3"/>
        <v>-103742.16648250856</v>
      </c>
      <c r="C23" s="1">
        <f t="shared" ca="1" si="0"/>
        <v>100</v>
      </c>
      <c r="D23" s="1">
        <f t="shared" ca="1" si="1"/>
        <v>-42.077013244733351</v>
      </c>
      <c r="E23" s="1">
        <f t="shared" ca="1" si="2"/>
        <v>-2</v>
      </c>
      <c r="F23" s="1">
        <f t="shared" ca="1" si="4"/>
        <v>1</v>
      </c>
      <c r="G23" s="1">
        <f t="shared" ca="1" si="5"/>
        <v>2</v>
      </c>
      <c r="H23" s="1">
        <f t="shared" ca="1" si="6"/>
        <v>0</v>
      </c>
    </row>
    <row r="24" spans="1:8" hidden="1" x14ac:dyDescent="0.2">
      <c r="A24" s="1">
        <v>21</v>
      </c>
      <c r="B24" s="1">
        <f t="shared" ca="1" si="3"/>
        <v>-107949.8678069819</v>
      </c>
      <c r="C24" s="1">
        <f t="shared" ca="1" si="0"/>
        <v>100</v>
      </c>
      <c r="D24" s="1">
        <f t="shared" ca="1" si="1"/>
        <v>58.639357099169693</v>
      </c>
      <c r="E24" s="1">
        <f t="shared" ca="1" si="2"/>
        <v>-3</v>
      </c>
      <c r="F24" s="1">
        <f t="shared" ca="1" si="4"/>
        <v>1</v>
      </c>
      <c r="G24" s="1">
        <f t="shared" ca="1" si="5"/>
        <v>3</v>
      </c>
      <c r="H24" s="1">
        <f t="shared" ca="1" si="6"/>
        <v>0</v>
      </c>
    </row>
    <row r="25" spans="1:8" hidden="1" x14ac:dyDescent="0.2">
      <c r="A25" s="1">
        <v>22</v>
      </c>
      <c r="B25" s="1">
        <f t="shared" ca="1" si="3"/>
        <v>-102085.93209706493</v>
      </c>
      <c r="C25" s="1">
        <f t="shared" ca="1" si="0"/>
        <v>100</v>
      </c>
      <c r="D25" s="1">
        <f t="shared" ca="1" si="1"/>
        <v>-42.077013244733351</v>
      </c>
      <c r="E25" s="1">
        <f t="shared" ca="1" si="2"/>
        <v>-2</v>
      </c>
      <c r="F25" s="1">
        <f t="shared" ca="1" si="4"/>
        <v>1</v>
      </c>
      <c r="G25" s="1">
        <f t="shared" ca="1" si="5"/>
        <v>0</v>
      </c>
      <c r="H25" s="1">
        <f t="shared" ca="1" si="6"/>
        <v>1</v>
      </c>
    </row>
    <row r="26" spans="1:8" hidden="1" x14ac:dyDescent="0.2">
      <c r="A26" s="1">
        <v>23</v>
      </c>
      <c r="B26" s="1">
        <f t="shared" ca="1" si="3"/>
        <v>-106293.63342153827</v>
      </c>
      <c r="C26" s="1">
        <f t="shared" ca="1" si="0"/>
        <v>100</v>
      </c>
      <c r="D26" s="1">
        <f t="shared" ca="1" si="1"/>
        <v>58.639357099169693</v>
      </c>
      <c r="E26" s="1">
        <f t="shared" ca="1" si="2"/>
        <v>-3</v>
      </c>
      <c r="F26" s="1">
        <f t="shared" ca="1" si="4"/>
        <v>1</v>
      </c>
      <c r="G26" s="1">
        <f t="shared" ca="1" si="5"/>
        <v>1</v>
      </c>
      <c r="H26" s="1">
        <f t="shared" ca="1" si="6"/>
        <v>0</v>
      </c>
    </row>
    <row r="27" spans="1:8" hidden="1" x14ac:dyDescent="0.2">
      <c r="A27" s="1">
        <v>24</v>
      </c>
      <c r="B27" s="1">
        <f t="shared" ca="1" si="3"/>
        <v>-100429.69771162129</v>
      </c>
      <c r="C27" s="1">
        <f t="shared" ca="1" si="0"/>
        <v>100</v>
      </c>
      <c r="D27" s="1">
        <f t="shared" ca="1" si="1"/>
        <v>-42.077013244733351</v>
      </c>
      <c r="E27" s="1">
        <f t="shared" ca="1" si="2"/>
        <v>-2</v>
      </c>
      <c r="F27" s="1">
        <f t="shared" ca="1" si="4"/>
        <v>1</v>
      </c>
      <c r="G27" s="1">
        <f t="shared" ca="1" si="5"/>
        <v>0</v>
      </c>
      <c r="H27" s="1">
        <f t="shared" ca="1" si="6"/>
        <v>1</v>
      </c>
    </row>
    <row r="28" spans="1:8" hidden="1" x14ac:dyDescent="0.2">
      <c r="A28" s="1">
        <v>25</v>
      </c>
      <c r="B28" s="1">
        <f t="shared" ca="1" si="3"/>
        <v>-104637.39903609463</v>
      </c>
      <c r="C28" s="1">
        <f t="shared" ca="1" si="0"/>
        <v>100</v>
      </c>
      <c r="D28" s="1">
        <f t="shared" ca="1" si="1"/>
        <v>-42.077013244733351</v>
      </c>
      <c r="E28" s="1">
        <f t="shared" ca="1" si="2"/>
        <v>-3</v>
      </c>
      <c r="F28" s="1">
        <f t="shared" ca="1" si="4"/>
        <v>1</v>
      </c>
      <c r="G28" s="1">
        <f t="shared" ca="1" si="5"/>
        <v>1</v>
      </c>
      <c r="H28" s="1">
        <f t="shared" ca="1" si="6"/>
        <v>0</v>
      </c>
    </row>
    <row r="29" spans="1:8" hidden="1" x14ac:dyDescent="0.2">
      <c r="A29" s="1">
        <v>26</v>
      </c>
      <c r="B29" s="1">
        <f t="shared" ca="1" si="3"/>
        <v>-108845.10036056797</v>
      </c>
      <c r="C29" s="1">
        <f t="shared" ca="1" si="0"/>
        <v>100</v>
      </c>
      <c r="D29" s="1">
        <f t="shared" ca="1" si="1"/>
        <v>58.639357099169693</v>
      </c>
      <c r="E29" s="1">
        <f t="shared" ca="1" si="2"/>
        <v>-4</v>
      </c>
      <c r="F29" s="1">
        <f t="shared" ca="1" si="4"/>
        <v>1</v>
      </c>
      <c r="G29" s="1">
        <f t="shared" ca="1" si="5"/>
        <v>2</v>
      </c>
      <c r="H29" s="1">
        <f t="shared" ca="1" si="6"/>
        <v>0</v>
      </c>
    </row>
    <row r="30" spans="1:8" hidden="1" x14ac:dyDescent="0.2">
      <c r="A30" s="1">
        <v>27</v>
      </c>
      <c r="B30" s="1">
        <f t="shared" ca="1" si="3"/>
        <v>-102981.164650651</v>
      </c>
      <c r="C30" s="1">
        <f t="shared" ca="1" si="0"/>
        <v>100</v>
      </c>
      <c r="D30" s="1">
        <f t="shared" ca="1" si="1"/>
        <v>-42.077013244733351</v>
      </c>
      <c r="E30" s="1">
        <f t="shared" ca="1" si="2"/>
        <v>-3</v>
      </c>
      <c r="F30" s="1">
        <f t="shared" ca="1" si="4"/>
        <v>1</v>
      </c>
      <c r="G30" s="1">
        <f t="shared" ca="1" si="5"/>
        <v>0</v>
      </c>
      <c r="H30" s="1">
        <f t="shared" ca="1" si="6"/>
        <v>1</v>
      </c>
    </row>
    <row r="31" spans="1:8" hidden="1" x14ac:dyDescent="0.2">
      <c r="A31" s="1">
        <v>28</v>
      </c>
      <c r="B31" s="1">
        <f t="shared" ca="1" si="3"/>
        <v>-107188.86597512434</v>
      </c>
      <c r="C31" s="1">
        <f t="shared" ca="1" si="0"/>
        <v>100</v>
      </c>
      <c r="D31" s="1">
        <f t="shared" ca="1" si="1"/>
        <v>-42.077013244733351</v>
      </c>
      <c r="E31" s="1">
        <f t="shared" ca="1" si="2"/>
        <v>-4</v>
      </c>
      <c r="F31" s="1">
        <f t="shared" ca="1" si="4"/>
        <v>1</v>
      </c>
      <c r="G31" s="1">
        <f t="shared" ca="1" si="5"/>
        <v>1</v>
      </c>
      <c r="H31" s="1">
        <f t="shared" ca="1" si="6"/>
        <v>0</v>
      </c>
    </row>
    <row r="32" spans="1:8" hidden="1" x14ac:dyDescent="0.2">
      <c r="A32" s="1">
        <v>29</v>
      </c>
      <c r="B32" s="1">
        <f t="shared" ca="1" si="3"/>
        <v>-111396.56729959768</v>
      </c>
      <c r="C32" s="1">
        <f t="shared" ca="1" si="0"/>
        <v>500</v>
      </c>
      <c r="D32" s="1">
        <f t="shared" ca="1" si="1"/>
        <v>-42.077013244733351</v>
      </c>
      <c r="E32" s="1">
        <f t="shared" ca="1" si="2"/>
        <v>0</v>
      </c>
      <c r="F32" s="1">
        <f t="shared" ca="1" si="4"/>
        <v>2</v>
      </c>
      <c r="G32" s="1">
        <f t="shared" ca="1" si="5"/>
        <v>2</v>
      </c>
      <c r="H32" s="1">
        <f t="shared" ca="1" si="6"/>
        <v>0</v>
      </c>
    </row>
    <row r="33" spans="1:8" hidden="1" x14ac:dyDescent="0.2">
      <c r="A33" s="1">
        <v>30</v>
      </c>
      <c r="B33" s="1">
        <f t="shared" ca="1" si="3"/>
        <v>-132435.07392196436</v>
      </c>
      <c r="C33" s="1">
        <f t="shared" ca="1" si="0"/>
        <v>500</v>
      </c>
      <c r="D33" s="1">
        <f t="shared" ca="1" si="1"/>
        <v>58.639357099169693</v>
      </c>
      <c r="E33" s="1">
        <f t="shared" ca="1" si="2"/>
        <v>-1</v>
      </c>
      <c r="F33" s="1">
        <f t="shared" ca="1" si="4"/>
        <v>2</v>
      </c>
      <c r="G33" s="1">
        <f t="shared" ca="1" si="5"/>
        <v>3</v>
      </c>
      <c r="H33" s="1">
        <f t="shared" ca="1" si="6"/>
        <v>0</v>
      </c>
    </row>
    <row r="34" spans="1:8" hidden="1" x14ac:dyDescent="0.2">
      <c r="A34" s="1">
        <v>31</v>
      </c>
      <c r="B34" s="1">
        <f t="shared" ca="1" si="3"/>
        <v>-103115.39537237951</v>
      </c>
      <c r="C34" s="1">
        <f t="shared" ca="1" si="0"/>
        <v>100</v>
      </c>
      <c r="D34" s="1">
        <f t="shared" ca="1" si="1"/>
        <v>-42.077013244733351</v>
      </c>
      <c r="E34" s="1">
        <f t="shared" ca="1" si="2"/>
        <v>0</v>
      </c>
      <c r="F34" s="1">
        <f t="shared" ca="1" si="4"/>
        <v>1</v>
      </c>
      <c r="G34" s="1">
        <f t="shared" ca="1" si="5"/>
        <v>0</v>
      </c>
      <c r="H34" s="1">
        <f t="shared" ca="1" si="6"/>
        <v>1</v>
      </c>
    </row>
    <row r="35" spans="1:8" hidden="1" x14ac:dyDescent="0.2">
      <c r="A35" s="1">
        <v>32</v>
      </c>
      <c r="B35" s="1">
        <f t="shared" ca="1" si="3"/>
        <v>-107323.09669685285</v>
      </c>
      <c r="C35" s="1">
        <f t="shared" ca="1" si="0"/>
        <v>100</v>
      </c>
      <c r="D35" s="1">
        <f t="shared" ca="1" si="1"/>
        <v>-42.077013244733351</v>
      </c>
      <c r="E35" s="1">
        <f t="shared" ca="1" si="2"/>
        <v>-1</v>
      </c>
      <c r="F35" s="1">
        <f t="shared" ca="1" si="4"/>
        <v>1</v>
      </c>
      <c r="G35" s="1">
        <f t="shared" ca="1" si="5"/>
        <v>1</v>
      </c>
      <c r="H35" s="1">
        <f t="shared" ca="1" si="6"/>
        <v>0</v>
      </c>
    </row>
    <row r="36" spans="1:8" hidden="1" x14ac:dyDescent="0.2">
      <c r="A36" s="1">
        <v>33</v>
      </c>
      <c r="B36" s="1">
        <f t="shared" ca="1" si="3"/>
        <v>-111530.79802132619</v>
      </c>
      <c r="C36" s="1">
        <f t="shared" ca="1" si="0"/>
        <v>100</v>
      </c>
      <c r="D36" s="1">
        <f t="shared" ca="1" si="1"/>
        <v>58.639357099169693</v>
      </c>
      <c r="E36" s="1">
        <f t="shared" ca="1" si="2"/>
        <v>-2</v>
      </c>
      <c r="F36" s="1">
        <f t="shared" ca="1" si="4"/>
        <v>1</v>
      </c>
      <c r="G36" s="1">
        <f t="shared" ca="1" si="5"/>
        <v>2</v>
      </c>
      <c r="H36" s="1">
        <f t="shared" ca="1" si="6"/>
        <v>0</v>
      </c>
    </row>
    <row r="37" spans="1:8" hidden="1" x14ac:dyDescent="0.2">
      <c r="A37" s="1">
        <v>34</v>
      </c>
      <c r="B37" s="1">
        <f t="shared" ca="1" si="3"/>
        <v>-105666.86231140922</v>
      </c>
      <c r="C37" s="1">
        <f t="shared" ca="1" si="0"/>
        <v>100</v>
      </c>
      <c r="D37" s="1">
        <f t="shared" ca="1" si="1"/>
        <v>-42.077013244733351</v>
      </c>
      <c r="E37" s="1">
        <f t="shared" ca="1" si="2"/>
        <v>-1</v>
      </c>
      <c r="F37" s="1">
        <f t="shared" ca="1" si="4"/>
        <v>1</v>
      </c>
      <c r="G37" s="1">
        <f t="shared" ca="1" si="5"/>
        <v>0</v>
      </c>
      <c r="H37" s="1">
        <f t="shared" ca="1" si="6"/>
        <v>1</v>
      </c>
    </row>
    <row r="38" spans="1:8" hidden="1" x14ac:dyDescent="0.2">
      <c r="A38" s="1">
        <v>35</v>
      </c>
      <c r="B38" s="1">
        <f t="shared" ca="1" si="3"/>
        <v>-109874.56363588256</v>
      </c>
      <c r="C38" s="1">
        <f t="shared" ca="1" si="0"/>
        <v>100</v>
      </c>
      <c r="D38" s="1">
        <f t="shared" ca="1" si="1"/>
        <v>58.639357099169693</v>
      </c>
      <c r="E38" s="1">
        <f t="shared" ca="1" si="2"/>
        <v>-2</v>
      </c>
      <c r="F38" s="1">
        <f t="shared" ca="1" si="4"/>
        <v>1</v>
      </c>
      <c r="G38" s="1">
        <f t="shared" ca="1" si="5"/>
        <v>1</v>
      </c>
      <c r="H38" s="1">
        <f t="shared" ca="1" si="6"/>
        <v>0</v>
      </c>
    </row>
    <row r="39" spans="1:8" hidden="1" x14ac:dyDescent="0.2">
      <c r="A39" s="1">
        <v>36</v>
      </c>
      <c r="B39" s="1">
        <f t="shared" ca="1" si="3"/>
        <v>-104010.62792596559</v>
      </c>
      <c r="C39" s="1">
        <f t="shared" ca="1" si="0"/>
        <v>100</v>
      </c>
      <c r="D39" s="1">
        <f t="shared" ca="1" si="1"/>
        <v>-42.077013244733351</v>
      </c>
      <c r="E39" s="1">
        <f t="shared" ca="1" si="2"/>
        <v>-1</v>
      </c>
      <c r="F39" s="1">
        <f t="shared" ca="1" si="4"/>
        <v>1</v>
      </c>
      <c r="G39" s="1">
        <f t="shared" ca="1" si="5"/>
        <v>0</v>
      </c>
      <c r="H39" s="1">
        <f t="shared" ca="1" si="6"/>
        <v>1</v>
      </c>
    </row>
    <row r="40" spans="1:8" hidden="1" x14ac:dyDescent="0.2">
      <c r="A40" s="1">
        <v>37</v>
      </c>
      <c r="B40" s="1">
        <f t="shared" ca="1" si="3"/>
        <v>-108218.32925043892</v>
      </c>
      <c r="C40" s="1">
        <f t="shared" ca="1" si="0"/>
        <v>100</v>
      </c>
      <c r="D40" s="1">
        <f t="shared" ca="1" si="1"/>
        <v>58.639357099169693</v>
      </c>
      <c r="E40" s="1">
        <f t="shared" ca="1" si="2"/>
        <v>-2</v>
      </c>
      <c r="F40" s="1">
        <f t="shared" ca="1" si="4"/>
        <v>1</v>
      </c>
      <c r="G40" s="1">
        <f t="shared" ca="1" si="5"/>
        <v>1</v>
      </c>
      <c r="H40" s="1">
        <f t="shared" ca="1" si="6"/>
        <v>0</v>
      </c>
    </row>
    <row r="41" spans="1:8" hidden="1" x14ac:dyDescent="0.2">
      <c r="A41" s="1">
        <v>38</v>
      </c>
      <c r="B41" s="1">
        <f t="shared" ca="1" si="3"/>
        <v>-102354.39354052195</v>
      </c>
      <c r="C41" s="1">
        <f t="shared" ca="1" si="0"/>
        <v>100</v>
      </c>
      <c r="D41" s="1">
        <f t="shared" ca="1" si="1"/>
        <v>58.639357099169693</v>
      </c>
      <c r="E41" s="1">
        <f t="shared" ca="1" si="2"/>
        <v>-1</v>
      </c>
      <c r="F41" s="1">
        <f t="shared" ca="1" si="4"/>
        <v>1</v>
      </c>
      <c r="G41" s="1">
        <f t="shared" ca="1" si="5"/>
        <v>0</v>
      </c>
      <c r="H41" s="1">
        <f t="shared" ca="1" si="6"/>
        <v>1</v>
      </c>
    </row>
    <row r="42" spans="1:8" hidden="1" x14ac:dyDescent="0.2">
      <c r="A42" s="1">
        <v>39</v>
      </c>
      <c r="B42" s="1">
        <f t="shared" ca="1" si="3"/>
        <v>-96490.457830604981</v>
      </c>
      <c r="C42" s="1">
        <f t="shared" ca="1" si="0"/>
        <v>100</v>
      </c>
      <c r="D42" s="1">
        <f t="shared" ca="1" si="1"/>
        <v>-42.077013244733351</v>
      </c>
      <c r="E42" s="1">
        <f t="shared" ca="1" si="2"/>
        <v>0</v>
      </c>
      <c r="F42" s="1">
        <f t="shared" ca="1" si="4"/>
        <v>1</v>
      </c>
      <c r="G42" s="1">
        <f t="shared" ca="1" si="5"/>
        <v>0</v>
      </c>
      <c r="H42" s="1">
        <f t="shared" ca="1" si="6"/>
        <v>2</v>
      </c>
    </row>
    <row r="43" spans="1:8" hidden="1" x14ac:dyDescent="0.2">
      <c r="A43" s="1">
        <v>40</v>
      </c>
      <c r="B43" s="1">
        <f t="shared" ca="1" si="3"/>
        <v>-100698.15915507832</v>
      </c>
      <c r="C43" s="1">
        <f t="shared" ca="1" si="0"/>
        <v>100</v>
      </c>
      <c r="D43" s="1">
        <f t="shared" ca="1" si="1"/>
        <v>-42.077013244733351</v>
      </c>
      <c r="E43" s="1">
        <f t="shared" ca="1" si="2"/>
        <v>-1</v>
      </c>
      <c r="F43" s="1">
        <f t="shared" ca="1" si="4"/>
        <v>1</v>
      </c>
      <c r="G43" s="1">
        <f t="shared" ca="1" si="5"/>
        <v>1</v>
      </c>
      <c r="H43" s="1">
        <f t="shared" ca="1" si="6"/>
        <v>0</v>
      </c>
    </row>
    <row r="44" spans="1:8" hidden="1" x14ac:dyDescent="0.2">
      <c r="A44" s="1">
        <v>41</v>
      </c>
      <c r="B44" s="1">
        <f t="shared" ca="1" si="3"/>
        <v>-104905.86047955166</v>
      </c>
      <c r="C44" s="1">
        <f t="shared" ca="1" si="0"/>
        <v>100</v>
      </c>
      <c r="D44" s="1">
        <f t="shared" ca="1" si="1"/>
        <v>-42.077013244733351</v>
      </c>
      <c r="E44" s="1">
        <f t="shared" ca="1" si="2"/>
        <v>-2</v>
      </c>
      <c r="F44" s="1">
        <f t="shared" ca="1" si="4"/>
        <v>1</v>
      </c>
      <c r="G44" s="1">
        <f t="shared" ca="1" si="5"/>
        <v>2</v>
      </c>
      <c r="H44" s="1">
        <f t="shared" ca="1" si="6"/>
        <v>0</v>
      </c>
    </row>
    <row r="45" spans="1:8" hidden="1" x14ac:dyDescent="0.2">
      <c r="A45" s="1">
        <v>42</v>
      </c>
      <c r="B45" s="1">
        <f t="shared" ca="1" si="3"/>
        <v>-109113.561804025</v>
      </c>
      <c r="C45" s="1">
        <f t="shared" ca="1" si="0"/>
        <v>100</v>
      </c>
      <c r="D45" s="1">
        <f t="shared" ca="1" si="1"/>
        <v>58.639357099169693</v>
      </c>
      <c r="E45" s="1">
        <f t="shared" ca="1" si="2"/>
        <v>-3</v>
      </c>
      <c r="F45" s="1">
        <f t="shared" ca="1" si="4"/>
        <v>1</v>
      </c>
      <c r="G45" s="1">
        <f t="shared" ca="1" si="5"/>
        <v>3</v>
      </c>
      <c r="H45" s="1">
        <f t="shared" ca="1" si="6"/>
        <v>0</v>
      </c>
    </row>
    <row r="46" spans="1:8" hidden="1" x14ac:dyDescent="0.2">
      <c r="A46" s="1">
        <v>43</v>
      </c>
      <c r="B46" s="1">
        <f t="shared" ca="1" si="3"/>
        <v>-103249.62609410803</v>
      </c>
      <c r="C46" s="1">
        <f t="shared" ca="1" si="0"/>
        <v>100</v>
      </c>
      <c r="D46" s="1">
        <f t="shared" ca="1" si="1"/>
        <v>58.639357099169693</v>
      </c>
      <c r="E46" s="1">
        <f t="shared" ca="1" si="2"/>
        <v>-2</v>
      </c>
      <c r="F46" s="1">
        <f t="shared" ca="1" si="4"/>
        <v>1</v>
      </c>
      <c r="G46" s="1">
        <f t="shared" ca="1" si="5"/>
        <v>0</v>
      </c>
      <c r="H46" s="1">
        <f t="shared" ca="1" si="6"/>
        <v>1</v>
      </c>
    </row>
    <row r="47" spans="1:8" hidden="1" x14ac:dyDescent="0.2">
      <c r="A47" s="1">
        <v>44</v>
      </c>
      <c r="B47" s="1">
        <f t="shared" ca="1" si="3"/>
        <v>-97385.690384191053</v>
      </c>
      <c r="C47" s="1">
        <f t="shared" ca="1" si="0"/>
        <v>100</v>
      </c>
      <c r="D47" s="1">
        <f t="shared" ca="1" si="1"/>
        <v>-42.077013244733351</v>
      </c>
      <c r="E47" s="1">
        <f t="shared" ca="1" si="2"/>
        <v>-1</v>
      </c>
      <c r="F47" s="1">
        <f t="shared" ca="1" si="4"/>
        <v>1</v>
      </c>
      <c r="G47" s="1">
        <f t="shared" ca="1" si="5"/>
        <v>0</v>
      </c>
      <c r="H47" s="1">
        <f t="shared" ca="1" si="6"/>
        <v>2</v>
      </c>
    </row>
    <row r="48" spans="1:8" hidden="1" x14ac:dyDescent="0.2">
      <c r="A48" s="1">
        <v>45</v>
      </c>
      <c r="B48" s="1">
        <f t="shared" ca="1" si="3"/>
        <v>-101593.39170866439</v>
      </c>
      <c r="C48" s="1">
        <f t="shared" ca="1" si="0"/>
        <v>100</v>
      </c>
      <c r="D48" s="1">
        <f t="shared" ca="1" si="1"/>
        <v>58.639357099169693</v>
      </c>
      <c r="E48" s="1">
        <f t="shared" ca="1" si="2"/>
        <v>-2</v>
      </c>
      <c r="F48" s="1">
        <f t="shared" ca="1" si="4"/>
        <v>1</v>
      </c>
      <c r="G48" s="1">
        <f t="shared" ca="1" si="5"/>
        <v>1</v>
      </c>
      <c r="H48" s="1">
        <f t="shared" ca="1" si="6"/>
        <v>0</v>
      </c>
    </row>
    <row r="49" spans="1:8" hidden="1" x14ac:dyDescent="0.2">
      <c r="A49" s="1">
        <v>46</v>
      </c>
      <c r="B49" s="1">
        <f t="shared" ca="1" si="3"/>
        <v>-95729.45599874742</v>
      </c>
      <c r="C49" s="1">
        <f t="shared" ca="1" si="0"/>
        <v>100</v>
      </c>
      <c r="D49" s="1">
        <f t="shared" ca="1" si="1"/>
        <v>58.639357099169693</v>
      </c>
      <c r="E49" s="1">
        <f t="shared" ca="1" si="2"/>
        <v>-1</v>
      </c>
      <c r="F49" s="1">
        <f t="shared" ca="1" si="4"/>
        <v>1</v>
      </c>
      <c r="G49" s="1">
        <f t="shared" ca="1" si="5"/>
        <v>0</v>
      </c>
      <c r="H49" s="1">
        <f t="shared" ca="1" si="6"/>
        <v>1</v>
      </c>
    </row>
    <row r="50" spans="1:8" hidden="1" x14ac:dyDescent="0.2">
      <c r="A50" s="1">
        <v>47</v>
      </c>
      <c r="B50" s="1">
        <f t="shared" ca="1" si="3"/>
        <v>-89865.520288830448</v>
      </c>
      <c r="C50" s="1">
        <f t="shared" ca="1" si="0"/>
        <v>100</v>
      </c>
      <c r="D50" s="1">
        <f t="shared" ca="1" si="1"/>
        <v>-42.077013244733351</v>
      </c>
      <c r="E50" s="1">
        <f t="shared" ca="1" si="2"/>
        <v>0</v>
      </c>
      <c r="F50" s="1">
        <f t="shared" ca="1" si="4"/>
        <v>1</v>
      </c>
      <c r="G50" s="1">
        <f t="shared" ca="1" si="5"/>
        <v>0</v>
      </c>
      <c r="H50" s="1">
        <f t="shared" ca="1" si="6"/>
        <v>2</v>
      </c>
    </row>
    <row r="51" spans="1:8" hidden="1" x14ac:dyDescent="0.2">
      <c r="A51" s="1">
        <v>48</v>
      </c>
      <c r="B51" s="1">
        <f t="shared" ca="1" si="3"/>
        <v>-94073.221613303787</v>
      </c>
      <c r="C51" s="1">
        <f t="shared" ca="1" si="0"/>
        <v>100</v>
      </c>
      <c r="D51" s="1">
        <f t="shared" ca="1" si="1"/>
        <v>-42.077013244733351</v>
      </c>
      <c r="E51" s="1">
        <f t="shared" ca="1" si="2"/>
        <v>-1</v>
      </c>
      <c r="F51" s="1">
        <f t="shared" ca="1" si="4"/>
        <v>1</v>
      </c>
      <c r="G51" s="1">
        <f t="shared" ca="1" si="5"/>
        <v>1</v>
      </c>
      <c r="H51" s="1">
        <f t="shared" ca="1" si="6"/>
        <v>0</v>
      </c>
    </row>
    <row r="52" spans="1:8" hidden="1" x14ac:dyDescent="0.2">
      <c r="A52" s="1">
        <v>49</v>
      </c>
      <c r="B52" s="1">
        <f t="shared" ca="1" si="3"/>
        <v>-98280.922937777126</v>
      </c>
      <c r="C52" s="1">
        <f t="shared" ca="1" si="0"/>
        <v>100</v>
      </c>
      <c r="D52" s="1">
        <f t="shared" ca="1" si="1"/>
        <v>-42.077013244733351</v>
      </c>
      <c r="E52" s="1">
        <f t="shared" ca="1" si="2"/>
        <v>-2</v>
      </c>
      <c r="F52" s="1">
        <f t="shared" ca="1" si="4"/>
        <v>1</v>
      </c>
      <c r="G52" s="1">
        <f t="shared" ca="1" si="5"/>
        <v>2</v>
      </c>
      <c r="H52" s="1">
        <f t="shared" ca="1" si="6"/>
        <v>0</v>
      </c>
    </row>
    <row r="53" spans="1:8" hidden="1" x14ac:dyDescent="0.2">
      <c r="A53" s="1">
        <v>50</v>
      </c>
      <c r="B53" s="1">
        <f t="shared" ca="1" si="3"/>
        <v>-102488.62426225047</v>
      </c>
      <c r="C53" s="1">
        <f t="shared" ca="1" si="0"/>
        <v>100</v>
      </c>
      <c r="D53" s="1">
        <f t="shared" ca="1" si="1"/>
        <v>58.639357099169693</v>
      </c>
      <c r="E53" s="1">
        <f t="shared" ca="1" si="2"/>
        <v>-3</v>
      </c>
      <c r="F53" s="1">
        <f t="shared" ca="1" si="4"/>
        <v>1</v>
      </c>
      <c r="G53" s="1">
        <f t="shared" ca="1" si="5"/>
        <v>3</v>
      </c>
      <c r="H53" s="1">
        <f t="shared" ca="1" si="6"/>
        <v>0</v>
      </c>
    </row>
    <row r="54" spans="1:8" hidden="1" x14ac:dyDescent="0.2">
      <c r="A54" s="1">
        <v>51</v>
      </c>
      <c r="B54" s="1">
        <f t="shared" ca="1" si="3"/>
        <v>-96624.688552333493</v>
      </c>
      <c r="C54" s="1">
        <f t="shared" ca="1" si="0"/>
        <v>100</v>
      </c>
      <c r="D54" s="1">
        <f t="shared" ca="1" si="1"/>
        <v>58.639357099169693</v>
      </c>
      <c r="E54" s="1">
        <f t="shared" ca="1" si="2"/>
        <v>-2</v>
      </c>
      <c r="F54" s="1">
        <f t="shared" ca="1" si="4"/>
        <v>1</v>
      </c>
      <c r="G54" s="1">
        <f t="shared" ca="1" si="5"/>
        <v>0</v>
      </c>
      <c r="H54" s="1">
        <f t="shared" ca="1" si="6"/>
        <v>1</v>
      </c>
    </row>
    <row r="55" spans="1:8" hidden="1" x14ac:dyDescent="0.2">
      <c r="A55" s="1">
        <v>52</v>
      </c>
      <c r="B55" s="1">
        <f t="shared" ca="1" si="3"/>
        <v>-90760.752842416521</v>
      </c>
      <c r="C55" s="1">
        <f t="shared" ca="1" si="0"/>
        <v>100</v>
      </c>
      <c r="D55" s="1">
        <f t="shared" ca="1" si="1"/>
        <v>-42.077013244733351</v>
      </c>
      <c r="E55" s="1">
        <f t="shared" ca="1" si="2"/>
        <v>-1</v>
      </c>
      <c r="F55" s="1">
        <f t="shared" ca="1" si="4"/>
        <v>1</v>
      </c>
      <c r="G55" s="1">
        <f t="shared" ca="1" si="5"/>
        <v>0</v>
      </c>
      <c r="H55" s="1">
        <f t="shared" ca="1" si="6"/>
        <v>2</v>
      </c>
    </row>
    <row r="56" spans="1:8" hidden="1" x14ac:dyDescent="0.2">
      <c r="A56" s="1">
        <v>53</v>
      </c>
      <c r="B56" s="1">
        <f t="shared" ca="1" si="3"/>
        <v>-94968.45416688986</v>
      </c>
      <c r="C56" s="1">
        <f t="shared" ca="1" si="0"/>
        <v>100</v>
      </c>
      <c r="D56" s="1">
        <f t="shared" ca="1" si="1"/>
        <v>58.639357099169693</v>
      </c>
      <c r="E56" s="1">
        <f t="shared" ca="1" si="2"/>
        <v>-2</v>
      </c>
      <c r="F56" s="1">
        <f t="shared" ca="1" si="4"/>
        <v>1</v>
      </c>
      <c r="G56" s="1">
        <f t="shared" ca="1" si="5"/>
        <v>1</v>
      </c>
      <c r="H56" s="1">
        <f t="shared" ca="1" si="6"/>
        <v>0</v>
      </c>
    </row>
    <row r="57" spans="1:8" hidden="1" x14ac:dyDescent="0.2">
      <c r="A57" s="1">
        <v>54</v>
      </c>
      <c r="B57" s="1">
        <f t="shared" ca="1" si="3"/>
        <v>-89104.518456972888</v>
      </c>
      <c r="C57" s="1">
        <f t="shared" ca="1" si="0"/>
        <v>100</v>
      </c>
      <c r="D57" s="1">
        <f t="shared" ca="1" si="1"/>
        <v>-42.077013244733351</v>
      </c>
      <c r="E57" s="1">
        <f t="shared" ca="1" si="2"/>
        <v>-1</v>
      </c>
      <c r="F57" s="1">
        <f t="shared" ca="1" si="4"/>
        <v>1</v>
      </c>
      <c r="G57" s="1">
        <f t="shared" ca="1" si="5"/>
        <v>0</v>
      </c>
      <c r="H57" s="1">
        <f t="shared" ca="1" si="6"/>
        <v>1</v>
      </c>
    </row>
    <row r="58" spans="1:8" hidden="1" x14ac:dyDescent="0.2">
      <c r="A58" s="1">
        <v>55</v>
      </c>
      <c r="B58" s="1">
        <f t="shared" ca="1" si="3"/>
        <v>-93312.219781446227</v>
      </c>
      <c r="C58" s="1">
        <f t="shared" ca="1" si="0"/>
        <v>100</v>
      </c>
      <c r="D58" s="1">
        <f t="shared" ca="1" si="1"/>
        <v>58.639357099169693</v>
      </c>
      <c r="E58" s="1">
        <f t="shared" ca="1" si="2"/>
        <v>-2</v>
      </c>
      <c r="F58" s="1">
        <f t="shared" ca="1" si="4"/>
        <v>1</v>
      </c>
      <c r="G58" s="1">
        <f t="shared" ca="1" si="5"/>
        <v>1</v>
      </c>
      <c r="H58" s="1">
        <f t="shared" ca="1" si="6"/>
        <v>0</v>
      </c>
    </row>
    <row r="59" spans="1:8" hidden="1" x14ac:dyDescent="0.2">
      <c r="A59" s="1">
        <v>56</v>
      </c>
      <c r="B59" s="1">
        <f t="shared" ca="1" si="3"/>
        <v>-87448.284071529255</v>
      </c>
      <c r="C59" s="1">
        <f t="shared" ca="1" si="0"/>
        <v>100</v>
      </c>
      <c r="D59" s="1">
        <f t="shared" ca="1" si="1"/>
        <v>58.639357099169693</v>
      </c>
      <c r="E59" s="1">
        <f t="shared" ca="1" si="2"/>
        <v>-1</v>
      </c>
      <c r="F59" s="1">
        <f t="shared" ca="1" si="4"/>
        <v>1</v>
      </c>
      <c r="G59" s="1">
        <f t="shared" ca="1" si="5"/>
        <v>0</v>
      </c>
      <c r="H59" s="1">
        <f t="shared" ca="1" si="6"/>
        <v>1</v>
      </c>
    </row>
    <row r="60" spans="1:8" hidden="1" x14ac:dyDescent="0.2">
      <c r="A60" s="1">
        <v>57</v>
      </c>
      <c r="B60" s="1">
        <f t="shared" ca="1" si="3"/>
        <v>-81584.348361612283</v>
      </c>
      <c r="C60" s="1">
        <f t="shared" ca="1" si="0"/>
        <v>100</v>
      </c>
      <c r="D60" s="1">
        <f t="shared" ca="1" si="1"/>
        <v>-42.077013244733351</v>
      </c>
      <c r="E60" s="1">
        <f t="shared" ca="1" si="2"/>
        <v>0</v>
      </c>
      <c r="F60" s="1">
        <f t="shared" ca="1" si="4"/>
        <v>1</v>
      </c>
      <c r="G60" s="1">
        <f t="shared" ca="1" si="5"/>
        <v>0</v>
      </c>
      <c r="H60" s="1">
        <f t="shared" ca="1" si="6"/>
        <v>2</v>
      </c>
    </row>
    <row r="61" spans="1:8" hidden="1" x14ac:dyDescent="0.2">
      <c r="A61" s="1">
        <v>58</v>
      </c>
      <c r="B61" s="1">
        <f t="shared" ca="1" si="3"/>
        <v>-85792.049686085622</v>
      </c>
      <c r="C61" s="1">
        <f t="shared" ca="1" si="0"/>
        <v>100</v>
      </c>
      <c r="D61" s="1">
        <f t="shared" ca="1" si="1"/>
        <v>-42.077013244733351</v>
      </c>
      <c r="E61" s="1">
        <f t="shared" ca="1" si="2"/>
        <v>-1</v>
      </c>
      <c r="F61" s="1">
        <f t="shared" ca="1" si="4"/>
        <v>1</v>
      </c>
      <c r="G61" s="1">
        <f t="shared" ca="1" si="5"/>
        <v>1</v>
      </c>
      <c r="H61" s="1">
        <f t="shared" ca="1" si="6"/>
        <v>0</v>
      </c>
    </row>
    <row r="62" spans="1:8" hidden="1" x14ac:dyDescent="0.2">
      <c r="A62" s="1">
        <v>59</v>
      </c>
      <c r="B62" s="1">
        <f t="shared" ca="1" si="3"/>
        <v>-89999.751010558961</v>
      </c>
      <c r="C62" s="1">
        <f t="shared" ca="1" si="0"/>
        <v>100</v>
      </c>
      <c r="D62" s="1">
        <f t="shared" ca="1" si="1"/>
        <v>-42.077013244733351</v>
      </c>
      <c r="E62" s="1">
        <f t="shared" ca="1" si="2"/>
        <v>-2</v>
      </c>
      <c r="F62" s="1">
        <f t="shared" ca="1" si="4"/>
        <v>1</v>
      </c>
      <c r="G62" s="1">
        <f t="shared" ca="1" si="5"/>
        <v>2</v>
      </c>
      <c r="H62" s="1">
        <f t="shared" ca="1" si="6"/>
        <v>0</v>
      </c>
    </row>
    <row r="63" spans="1:8" hidden="1" x14ac:dyDescent="0.2">
      <c r="A63" s="1">
        <v>60</v>
      </c>
      <c r="B63" s="1">
        <f t="shared" ca="1" si="3"/>
        <v>-94207.4523350323</v>
      </c>
      <c r="C63" s="1">
        <f t="shared" ca="1" si="0"/>
        <v>100</v>
      </c>
      <c r="D63" s="1">
        <f t="shared" ca="1" si="1"/>
        <v>-42.077013244733351</v>
      </c>
      <c r="E63" s="1">
        <f t="shared" ca="1" si="2"/>
        <v>-3</v>
      </c>
      <c r="F63" s="1">
        <f t="shared" ca="1" si="4"/>
        <v>1</v>
      </c>
      <c r="G63" s="1">
        <f t="shared" ca="1" si="5"/>
        <v>3</v>
      </c>
      <c r="H63" s="1">
        <f t="shared" ca="1" si="6"/>
        <v>0</v>
      </c>
    </row>
    <row r="64" spans="1:8" hidden="1" x14ac:dyDescent="0.2">
      <c r="A64" s="1">
        <v>61</v>
      </c>
      <c r="B64" s="1">
        <f t="shared" ca="1" si="3"/>
        <v>-98415.153659505639</v>
      </c>
      <c r="C64" s="1">
        <f t="shared" ca="1" si="0"/>
        <v>100</v>
      </c>
      <c r="D64" s="1">
        <f t="shared" ca="1" si="1"/>
        <v>-42.077013244733351</v>
      </c>
      <c r="E64" s="1">
        <f t="shared" ca="1" si="2"/>
        <v>-4</v>
      </c>
      <c r="F64" s="1">
        <f t="shared" ca="1" si="4"/>
        <v>1</v>
      </c>
      <c r="G64" s="1">
        <f t="shared" ca="1" si="5"/>
        <v>4</v>
      </c>
      <c r="H64" s="1">
        <f t="shared" ca="1" si="6"/>
        <v>0</v>
      </c>
    </row>
    <row r="65" spans="1:8" hidden="1" x14ac:dyDescent="0.2">
      <c r="A65" s="1">
        <v>62</v>
      </c>
      <c r="B65" s="1">
        <f t="shared" ca="1" si="3"/>
        <v>-102622.85498397898</v>
      </c>
      <c r="C65" s="1">
        <f t="shared" ca="1" si="0"/>
        <v>500</v>
      </c>
      <c r="D65" s="1">
        <f t="shared" ca="1" si="1"/>
        <v>58.639357099169693</v>
      </c>
      <c r="E65" s="1">
        <f t="shared" ca="1" si="2"/>
        <v>0</v>
      </c>
      <c r="F65" s="1">
        <f t="shared" ca="1" si="4"/>
        <v>2</v>
      </c>
      <c r="G65" s="1">
        <f t="shared" ca="1" si="5"/>
        <v>5</v>
      </c>
      <c r="H65" s="1">
        <f t="shared" ca="1" si="6"/>
        <v>0</v>
      </c>
    </row>
    <row r="66" spans="1:8" hidden="1" x14ac:dyDescent="0.2">
      <c r="A66" s="1">
        <v>63</v>
      </c>
      <c r="B66" s="1">
        <f t="shared" ca="1" si="3"/>
        <v>-73303.176434394132</v>
      </c>
      <c r="C66" s="1">
        <f t="shared" ca="1" si="0"/>
        <v>100</v>
      </c>
      <c r="D66" s="1">
        <f t="shared" ca="1" si="1"/>
        <v>58.639357099169693</v>
      </c>
      <c r="E66" s="1">
        <f t="shared" ca="1" si="2"/>
        <v>0</v>
      </c>
      <c r="F66" s="1">
        <f t="shared" ca="1" si="4"/>
        <v>1</v>
      </c>
      <c r="G66" s="1">
        <f t="shared" ca="1" si="5"/>
        <v>0</v>
      </c>
      <c r="H66" s="1">
        <f t="shared" ca="1" si="6"/>
        <v>1</v>
      </c>
    </row>
    <row r="67" spans="1:8" hidden="1" x14ac:dyDescent="0.2">
      <c r="A67" s="1">
        <v>64</v>
      </c>
      <c r="B67" s="1">
        <f t="shared" ca="1" si="3"/>
        <v>-67439.24072447716</v>
      </c>
      <c r="C67" s="1">
        <f t="shared" ca="1" si="0"/>
        <v>100</v>
      </c>
      <c r="D67" s="1">
        <f t="shared" ca="1" si="1"/>
        <v>58.639357099169693</v>
      </c>
      <c r="E67" s="1">
        <f t="shared" ca="1" si="2"/>
        <v>0</v>
      </c>
      <c r="F67" s="1">
        <f t="shared" ca="1" si="4"/>
        <v>1</v>
      </c>
      <c r="G67" s="1">
        <f t="shared" ca="1" si="5"/>
        <v>0</v>
      </c>
      <c r="H67" s="1">
        <f t="shared" ca="1" si="6"/>
        <v>2</v>
      </c>
    </row>
    <row r="68" spans="1:8" hidden="1" x14ac:dyDescent="0.2">
      <c r="A68" s="1">
        <v>65</v>
      </c>
      <c r="B68" s="1">
        <f t="shared" ca="1" si="3"/>
        <v>-61575.305014560188</v>
      </c>
      <c r="C68" s="1">
        <f t="shared" ca="1" si="0"/>
        <v>100</v>
      </c>
      <c r="D68" s="1">
        <f t="shared" ca="1" si="1"/>
        <v>-42.077013244733351</v>
      </c>
      <c r="E68" s="1">
        <f t="shared" ca="1" si="2"/>
        <v>0</v>
      </c>
      <c r="F68" s="1">
        <f t="shared" ca="1" si="4"/>
        <v>1</v>
      </c>
      <c r="G68" s="1">
        <f t="shared" ca="1" si="5"/>
        <v>0</v>
      </c>
      <c r="H68" s="1">
        <f t="shared" ca="1" si="6"/>
        <v>3</v>
      </c>
    </row>
    <row r="69" spans="1:8" hidden="1" x14ac:dyDescent="0.2">
      <c r="A69" s="1">
        <v>66</v>
      </c>
      <c r="B69" s="1">
        <f t="shared" ca="1" si="3"/>
        <v>-65783.006339033527</v>
      </c>
      <c r="C69" s="1">
        <f t="shared" ref="C69:C132" ca="1" si="7">$C$4*POWER($L$2,F69-1)</f>
        <v>100</v>
      </c>
      <c r="D69" s="1">
        <f t="shared" ref="D69:D132" ca="1" si="8">IF(RAND()&lt;$B$1,$F$1,$H$1)</f>
        <v>-42.077013244733351</v>
      </c>
      <c r="E69" s="1">
        <f t="shared" ref="E69:E132" ca="1" si="9">IF(D68&lt;0,IF(E68-1=-$D$2,0,E68-1),IF(E68+1=$F$2,0,E68+1))</f>
        <v>-1</v>
      </c>
      <c r="F69" s="1">
        <f t="shared" ca="1" si="4"/>
        <v>1</v>
      </c>
      <c r="G69" s="1">
        <f t="shared" ca="1" si="5"/>
        <v>1</v>
      </c>
      <c r="H69" s="1">
        <f t="shared" ca="1" si="6"/>
        <v>0</v>
      </c>
    </row>
    <row r="70" spans="1:8" hidden="1" x14ac:dyDescent="0.2">
      <c r="A70" s="1">
        <v>67</v>
      </c>
      <c r="B70" s="1">
        <f t="shared" ref="B70:B133" ca="1" si="10">B69+D69*C69</f>
        <v>-69990.707663506866</v>
      </c>
      <c r="C70" s="1">
        <f t="shared" ca="1" si="7"/>
        <v>100</v>
      </c>
      <c r="D70" s="1">
        <f t="shared" ca="1" si="8"/>
        <v>-42.077013244733351</v>
      </c>
      <c r="E70" s="1">
        <f t="shared" ca="1" si="9"/>
        <v>-2</v>
      </c>
      <c r="F70" s="1">
        <f t="shared" ref="F70:F133" ca="1" si="11">IF(AND(D69&gt;0,E70=0),IF(F69-1&lt;1,1,F69-1),IF(AND(D69&lt;0,E70=0),IF(F69+1&gt;$H$2,1,F69+1),F69))</f>
        <v>1</v>
      </c>
      <c r="G70" s="1">
        <f t="shared" ref="G70:G133" ca="1" si="12">IF(D69&gt;0,0,G69+1)</f>
        <v>2</v>
      </c>
      <c r="H70" s="1">
        <f t="shared" ref="H70:H133" ca="1" si="13">IF(D69&lt;0,0,H69+1)</f>
        <v>0</v>
      </c>
    </row>
    <row r="71" spans="1:8" hidden="1" x14ac:dyDescent="0.2">
      <c r="A71" s="1">
        <v>68</v>
      </c>
      <c r="B71" s="1">
        <f t="shared" ca="1" si="10"/>
        <v>-74198.408987980205</v>
      </c>
      <c r="C71" s="1">
        <f t="shared" ca="1" si="7"/>
        <v>100</v>
      </c>
      <c r="D71" s="1">
        <f t="shared" ca="1" si="8"/>
        <v>-42.077013244733351</v>
      </c>
      <c r="E71" s="1">
        <f t="shared" ca="1" si="9"/>
        <v>-3</v>
      </c>
      <c r="F71" s="1">
        <f t="shared" ca="1" si="11"/>
        <v>1</v>
      </c>
      <c r="G71" s="1">
        <f t="shared" ca="1" si="12"/>
        <v>3</v>
      </c>
      <c r="H71" s="1">
        <f t="shared" ca="1" si="13"/>
        <v>0</v>
      </c>
    </row>
    <row r="72" spans="1:8" hidden="1" x14ac:dyDescent="0.2">
      <c r="A72" s="1">
        <v>69</v>
      </c>
      <c r="B72" s="1">
        <f t="shared" ca="1" si="10"/>
        <v>-78406.110312453544</v>
      </c>
      <c r="C72" s="1">
        <f t="shared" ca="1" si="7"/>
        <v>100</v>
      </c>
      <c r="D72" s="1">
        <f t="shared" ca="1" si="8"/>
        <v>58.639357099169693</v>
      </c>
      <c r="E72" s="1">
        <f t="shared" ca="1" si="9"/>
        <v>-4</v>
      </c>
      <c r="F72" s="1">
        <f t="shared" ca="1" si="11"/>
        <v>1</v>
      </c>
      <c r="G72" s="1">
        <f t="shared" ca="1" si="12"/>
        <v>4</v>
      </c>
      <c r="H72" s="1">
        <f t="shared" ca="1" si="13"/>
        <v>0</v>
      </c>
    </row>
    <row r="73" spans="1:8" hidden="1" x14ac:dyDescent="0.2">
      <c r="A73" s="1">
        <v>70</v>
      </c>
      <c r="B73" s="1">
        <f t="shared" ca="1" si="10"/>
        <v>-72542.174602536572</v>
      </c>
      <c r="C73" s="1">
        <f t="shared" ca="1" si="7"/>
        <v>100</v>
      </c>
      <c r="D73" s="1">
        <f t="shared" ca="1" si="8"/>
        <v>-42.077013244733351</v>
      </c>
      <c r="E73" s="1">
        <f t="shared" ca="1" si="9"/>
        <v>-3</v>
      </c>
      <c r="F73" s="1">
        <f t="shared" ca="1" si="11"/>
        <v>1</v>
      </c>
      <c r="G73" s="1">
        <f t="shared" ca="1" si="12"/>
        <v>0</v>
      </c>
      <c r="H73" s="1">
        <f t="shared" ca="1" si="13"/>
        <v>1</v>
      </c>
    </row>
    <row r="74" spans="1:8" hidden="1" x14ac:dyDescent="0.2">
      <c r="A74" s="1">
        <v>71</v>
      </c>
      <c r="B74" s="1">
        <f t="shared" ca="1" si="10"/>
        <v>-76749.875927009911</v>
      </c>
      <c r="C74" s="1">
        <f t="shared" ca="1" si="7"/>
        <v>100</v>
      </c>
      <c r="D74" s="1">
        <f t="shared" ca="1" si="8"/>
        <v>58.639357099169693</v>
      </c>
      <c r="E74" s="1">
        <f t="shared" ca="1" si="9"/>
        <v>-4</v>
      </c>
      <c r="F74" s="1">
        <f t="shared" ca="1" si="11"/>
        <v>1</v>
      </c>
      <c r="G74" s="1">
        <f t="shared" ca="1" si="12"/>
        <v>1</v>
      </c>
      <c r="H74" s="1">
        <f t="shared" ca="1" si="13"/>
        <v>0</v>
      </c>
    </row>
    <row r="75" spans="1:8" hidden="1" x14ac:dyDescent="0.2">
      <c r="A75" s="1">
        <v>72</v>
      </c>
      <c r="B75" s="1">
        <f t="shared" ca="1" si="10"/>
        <v>-70885.940217092939</v>
      </c>
      <c r="C75" s="1">
        <f t="shared" ca="1" si="7"/>
        <v>100</v>
      </c>
      <c r="D75" s="1">
        <f t="shared" ca="1" si="8"/>
        <v>58.639357099169693</v>
      </c>
      <c r="E75" s="1">
        <f t="shared" ca="1" si="9"/>
        <v>-3</v>
      </c>
      <c r="F75" s="1">
        <f t="shared" ca="1" si="11"/>
        <v>1</v>
      </c>
      <c r="G75" s="1">
        <f t="shared" ca="1" si="12"/>
        <v>0</v>
      </c>
      <c r="H75" s="1">
        <f t="shared" ca="1" si="13"/>
        <v>1</v>
      </c>
    </row>
    <row r="76" spans="1:8" hidden="1" x14ac:dyDescent="0.2">
      <c r="A76" s="1">
        <v>73</v>
      </c>
      <c r="B76" s="1">
        <f t="shared" ca="1" si="10"/>
        <v>-65022.004507175967</v>
      </c>
      <c r="C76" s="1">
        <f t="shared" ca="1" si="7"/>
        <v>100</v>
      </c>
      <c r="D76" s="1">
        <f t="shared" ca="1" si="8"/>
        <v>-42.077013244733351</v>
      </c>
      <c r="E76" s="1">
        <f t="shared" ca="1" si="9"/>
        <v>-2</v>
      </c>
      <c r="F76" s="1">
        <f t="shared" ca="1" si="11"/>
        <v>1</v>
      </c>
      <c r="G76" s="1">
        <f t="shared" ca="1" si="12"/>
        <v>0</v>
      </c>
      <c r="H76" s="1">
        <f t="shared" ca="1" si="13"/>
        <v>2</v>
      </c>
    </row>
    <row r="77" spans="1:8" hidden="1" x14ac:dyDescent="0.2">
      <c r="A77" s="1">
        <v>74</v>
      </c>
      <c r="B77" s="1">
        <f t="shared" ca="1" si="10"/>
        <v>-69229.705831649306</v>
      </c>
      <c r="C77" s="1">
        <f t="shared" ca="1" si="7"/>
        <v>100</v>
      </c>
      <c r="D77" s="1">
        <f t="shared" ca="1" si="8"/>
        <v>58.639357099169693</v>
      </c>
      <c r="E77" s="1">
        <f t="shared" ca="1" si="9"/>
        <v>-3</v>
      </c>
      <c r="F77" s="1">
        <f t="shared" ca="1" si="11"/>
        <v>1</v>
      </c>
      <c r="G77" s="1">
        <f t="shared" ca="1" si="12"/>
        <v>1</v>
      </c>
      <c r="H77" s="1">
        <f t="shared" ca="1" si="13"/>
        <v>0</v>
      </c>
    </row>
    <row r="78" spans="1:8" hidden="1" x14ac:dyDescent="0.2">
      <c r="A78" s="1">
        <v>75</v>
      </c>
      <c r="B78" s="1">
        <f t="shared" ca="1" si="10"/>
        <v>-63365.770121732334</v>
      </c>
      <c r="C78" s="1">
        <f t="shared" ca="1" si="7"/>
        <v>100</v>
      </c>
      <c r="D78" s="1">
        <f t="shared" ca="1" si="8"/>
        <v>-42.077013244733351</v>
      </c>
      <c r="E78" s="1">
        <f t="shared" ca="1" si="9"/>
        <v>-2</v>
      </c>
      <c r="F78" s="1">
        <f t="shared" ca="1" si="11"/>
        <v>1</v>
      </c>
      <c r="G78" s="1">
        <f t="shared" ca="1" si="12"/>
        <v>0</v>
      </c>
      <c r="H78" s="1">
        <f t="shared" ca="1" si="13"/>
        <v>1</v>
      </c>
    </row>
    <row r="79" spans="1:8" hidden="1" x14ac:dyDescent="0.2">
      <c r="A79" s="1">
        <v>76</v>
      </c>
      <c r="B79" s="1">
        <f t="shared" ca="1" si="10"/>
        <v>-67573.471446205673</v>
      </c>
      <c r="C79" s="1">
        <f t="shared" ca="1" si="7"/>
        <v>100</v>
      </c>
      <c r="D79" s="1">
        <f t="shared" ca="1" si="8"/>
        <v>58.639357099169693</v>
      </c>
      <c r="E79" s="1">
        <f t="shared" ca="1" si="9"/>
        <v>-3</v>
      </c>
      <c r="F79" s="1">
        <f t="shared" ca="1" si="11"/>
        <v>1</v>
      </c>
      <c r="G79" s="1">
        <f t="shared" ca="1" si="12"/>
        <v>1</v>
      </c>
      <c r="H79" s="1">
        <f t="shared" ca="1" si="13"/>
        <v>0</v>
      </c>
    </row>
    <row r="80" spans="1:8" hidden="1" x14ac:dyDescent="0.2">
      <c r="A80" s="1">
        <v>77</v>
      </c>
      <c r="B80" s="1">
        <f t="shared" ca="1" si="10"/>
        <v>-61709.535736288701</v>
      </c>
      <c r="C80" s="1">
        <f t="shared" ca="1" si="7"/>
        <v>100</v>
      </c>
      <c r="D80" s="1">
        <f t="shared" ca="1" si="8"/>
        <v>58.639357099169693</v>
      </c>
      <c r="E80" s="1">
        <f t="shared" ca="1" si="9"/>
        <v>-2</v>
      </c>
      <c r="F80" s="1">
        <f t="shared" ca="1" si="11"/>
        <v>1</v>
      </c>
      <c r="G80" s="1">
        <f t="shared" ca="1" si="12"/>
        <v>0</v>
      </c>
      <c r="H80" s="1">
        <f t="shared" ca="1" si="13"/>
        <v>1</v>
      </c>
    </row>
    <row r="81" spans="1:8" hidden="1" x14ac:dyDescent="0.2">
      <c r="A81" s="1">
        <v>78</v>
      </c>
      <c r="B81" s="1">
        <f t="shared" ca="1" si="10"/>
        <v>-55845.600026371729</v>
      </c>
      <c r="C81" s="1">
        <f t="shared" ca="1" si="7"/>
        <v>100</v>
      </c>
      <c r="D81" s="1">
        <f t="shared" ca="1" si="8"/>
        <v>58.639357099169693</v>
      </c>
      <c r="E81" s="1">
        <f t="shared" ca="1" si="9"/>
        <v>-1</v>
      </c>
      <c r="F81" s="1">
        <f t="shared" ca="1" si="11"/>
        <v>1</v>
      </c>
      <c r="G81" s="1">
        <f t="shared" ca="1" si="12"/>
        <v>0</v>
      </c>
      <c r="H81" s="1">
        <f t="shared" ca="1" si="13"/>
        <v>2</v>
      </c>
    </row>
    <row r="82" spans="1:8" hidden="1" x14ac:dyDescent="0.2">
      <c r="A82" s="1">
        <v>79</v>
      </c>
      <c r="B82" s="1">
        <f t="shared" ca="1" si="10"/>
        <v>-49981.664316454757</v>
      </c>
      <c r="C82" s="1">
        <f t="shared" ca="1" si="7"/>
        <v>100</v>
      </c>
      <c r="D82" s="1">
        <f t="shared" ca="1" si="8"/>
        <v>58.639357099169693</v>
      </c>
      <c r="E82" s="1">
        <f t="shared" ca="1" si="9"/>
        <v>0</v>
      </c>
      <c r="F82" s="1">
        <f t="shared" ca="1" si="11"/>
        <v>1</v>
      </c>
      <c r="G82" s="1">
        <f t="shared" ca="1" si="12"/>
        <v>0</v>
      </c>
      <c r="H82" s="1">
        <f t="shared" ca="1" si="13"/>
        <v>3</v>
      </c>
    </row>
    <row r="83" spans="1:8" hidden="1" x14ac:dyDescent="0.2">
      <c r="A83" s="1">
        <v>80</v>
      </c>
      <c r="B83" s="1">
        <f t="shared" ca="1" si="10"/>
        <v>-44117.728606537785</v>
      </c>
      <c r="C83" s="1">
        <f t="shared" ca="1" si="7"/>
        <v>100</v>
      </c>
      <c r="D83" s="1">
        <f t="shared" ca="1" si="8"/>
        <v>-42.077013244733351</v>
      </c>
      <c r="E83" s="1">
        <f t="shared" ca="1" si="9"/>
        <v>0</v>
      </c>
      <c r="F83" s="1">
        <f t="shared" ca="1" si="11"/>
        <v>1</v>
      </c>
      <c r="G83" s="1">
        <f t="shared" ca="1" si="12"/>
        <v>0</v>
      </c>
      <c r="H83" s="1">
        <f t="shared" ca="1" si="13"/>
        <v>4</v>
      </c>
    </row>
    <row r="84" spans="1:8" hidden="1" x14ac:dyDescent="0.2">
      <c r="A84" s="1">
        <v>81</v>
      </c>
      <c r="B84" s="1">
        <f t="shared" ca="1" si="10"/>
        <v>-48325.429931011124</v>
      </c>
      <c r="C84" s="1">
        <f t="shared" ca="1" si="7"/>
        <v>100</v>
      </c>
      <c r="D84" s="1">
        <f t="shared" ca="1" si="8"/>
        <v>58.639357099169693</v>
      </c>
      <c r="E84" s="1">
        <f t="shared" ca="1" si="9"/>
        <v>-1</v>
      </c>
      <c r="F84" s="1">
        <f t="shared" ca="1" si="11"/>
        <v>1</v>
      </c>
      <c r="G84" s="1">
        <f t="shared" ca="1" si="12"/>
        <v>1</v>
      </c>
      <c r="H84" s="1">
        <f t="shared" ca="1" si="13"/>
        <v>0</v>
      </c>
    </row>
    <row r="85" spans="1:8" hidden="1" x14ac:dyDescent="0.2">
      <c r="A85" s="1">
        <v>82</v>
      </c>
      <c r="B85" s="1">
        <f t="shared" ca="1" si="10"/>
        <v>-42461.494221094152</v>
      </c>
      <c r="C85" s="1">
        <f t="shared" ca="1" si="7"/>
        <v>100</v>
      </c>
      <c r="D85" s="1">
        <f t="shared" ca="1" si="8"/>
        <v>58.639357099169693</v>
      </c>
      <c r="E85" s="1">
        <f t="shared" ca="1" si="9"/>
        <v>0</v>
      </c>
      <c r="F85" s="1">
        <f t="shared" ca="1" si="11"/>
        <v>1</v>
      </c>
      <c r="G85" s="1">
        <f t="shared" ca="1" si="12"/>
        <v>0</v>
      </c>
      <c r="H85" s="1">
        <f t="shared" ca="1" si="13"/>
        <v>1</v>
      </c>
    </row>
    <row r="86" spans="1:8" hidden="1" x14ac:dyDescent="0.2">
      <c r="A86" s="1">
        <v>83</v>
      </c>
      <c r="B86" s="1">
        <f t="shared" ca="1" si="10"/>
        <v>-36597.55851117718</v>
      </c>
      <c r="C86" s="1">
        <f t="shared" ca="1" si="7"/>
        <v>100</v>
      </c>
      <c r="D86" s="1">
        <f t="shared" ca="1" si="8"/>
        <v>58.639357099169693</v>
      </c>
      <c r="E86" s="1">
        <f t="shared" ca="1" si="9"/>
        <v>0</v>
      </c>
      <c r="F86" s="1">
        <f t="shared" ca="1" si="11"/>
        <v>1</v>
      </c>
      <c r="G86" s="1">
        <f t="shared" ca="1" si="12"/>
        <v>0</v>
      </c>
      <c r="H86" s="1">
        <f t="shared" ca="1" si="13"/>
        <v>2</v>
      </c>
    </row>
    <row r="87" spans="1:8" hidden="1" x14ac:dyDescent="0.2">
      <c r="A87" s="1">
        <v>84</v>
      </c>
      <c r="B87" s="1">
        <f t="shared" ca="1" si="10"/>
        <v>-30733.622801260211</v>
      </c>
      <c r="C87" s="1">
        <f t="shared" ca="1" si="7"/>
        <v>100</v>
      </c>
      <c r="D87" s="1">
        <f t="shared" ca="1" si="8"/>
        <v>-42.077013244733351</v>
      </c>
      <c r="E87" s="1">
        <f t="shared" ca="1" si="9"/>
        <v>0</v>
      </c>
      <c r="F87" s="1">
        <f t="shared" ca="1" si="11"/>
        <v>1</v>
      </c>
      <c r="G87" s="1">
        <f t="shared" ca="1" si="12"/>
        <v>0</v>
      </c>
      <c r="H87" s="1">
        <f t="shared" ca="1" si="13"/>
        <v>3</v>
      </c>
    </row>
    <row r="88" spans="1:8" hidden="1" x14ac:dyDescent="0.2">
      <c r="A88" s="1">
        <v>85</v>
      </c>
      <c r="B88" s="1">
        <f t="shared" ca="1" si="10"/>
        <v>-34941.324125733547</v>
      </c>
      <c r="C88" s="1">
        <f t="shared" ca="1" si="7"/>
        <v>100</v>
      </c>
      <c r="D88" s="1">
        <f t="shared" ca="1" si="8"/>
        <v>58.639357099169693</v>
      </c>
      <c r="E88" s="1">
        <f t="shared" ca="1" si="9"/>
        <v>-1</v>
      </c>
      <c r="F88" s="1">
        <f t="shared" ca="1" si="11"/>
        <v>1</v>
      </c>
      <c r="G88" s="1">
        <f t="shared" ca="1" si="12"/>
        <v>1</v>
      </c>
      <c r="H88" s="1">
        <f t="shared" ca="1" si="13"/>
        <v>0</v>
      </c>
    </row>
    <row r="89" spans="1:8" hidden="1" x14ac:dyDescent="0.2">
      <c r="A89" s="1">
        <v>86</v>
      </c>
      <c r="B89" s="1">
        <f t="shared" ca="1" si="10"/>
        <v>-29077.388415816578</v>
      </c>
      <c r="C89" s="1">
        <f t="shared" ca="1" si="7"/>
        <v>100</v>
      </c>
      <c r="D89" s="1">
        <f t="shared" ca="1" si="8"/>
        <v>58.639357099169693</v>
      </c>
      <c r="E89" s="1">
        <f t="shared" ca="1" si="9"/>
        <v>0</v>
      </c>
      <c r="F89" s="1">
        <f t="shared" ca="1" si="11"/>
        <v>1</v>
      </c>
      <c r="G89" s="1">
        <f t="shared" ca="1" si="12"/>
        <v>0</v>
      </c>
      <c r="H89" s="1">
        <f t="shared" ca="1" si="13"/>
        <v>1</v>
      </c>
    </row>
    <row r="90" spans="1:8" hidden="1" x14ac:dyDescent="0.2">
      <c r="A90" s="1">
        <v>87</v>
      </c>
      <c r="B90" s="1">
        <f t="shared" ca="1" si="10"/>
        <v>-23213.45270589961</v>
      </c>
      <c r="C90" s="1">
        <f t="shared" ca="1" si="7"/>
        <v>100</v>
      </c>
      <c r="D90" s="1">
        <f t="shared" ca="1" si="8"/>
        <v>-42.077013244733351</v>
      </c>
      <c r="E90" s="1">
        <f t="shared" ca="1" si="9"/>
        <v>0</v>
      </c>
      <c r="F90" s="1">
        <f t="shared" ca="1" si="11"/>
        <v>1</v>
      </c>
      <c r="G90" s="1">
        <f t="shared" ca="1" si="12"/>
        <v>0</v>
      </c>
      <c r="H90" s="1">
        <f t="shared" ca="1" si="13"/>
        <v>2</v>
      </c>
    </row>
    <row r="91" spans="1:8" hidden="1" x14ac:dyDescent="0.2">
      <c r="A91" s="1">
        <v>88</v>
      </c>
      <c r="B91" s="1">
        <f t="shared" ca="1" si="10"/>
        <v>-27421.154030372945</v>
      </c>
      <c r="C91" s="1">
        <f t="shared" ca="1" si="7"/>
        <v>100</v>
      </c>
      <c r="D91" s="1">
        <f t="shared" ca="1" si="8"/>
        <v>58.639357099169693</v>
      </c>
      <c r="E91" s="1">
        <f t="shared" ca="1" si="9"/>
        <v>-1</v>
      </c>
      <c r="F91" s="1">
        <f t="shared" ca="1" si="11"/>
        <v>1</v>
      </c>
      <c r="G91" s="1">
        <f t="shared" ca="1" si="12"/>
        <v>1</v>
      </c>
      <c r="H91" s="1">
        <f t="shared" ca="1" si="13"/>
        <v>0</v>
      </c>
    </row>
    <row r="92" spans="1:8" hidden="1" x14ac:dyDescent="0.2">
      <c r="A92" s="1">
        <v>89</v>
      </c>
      <c r="B92" s="1">
        <f t="shared" ca="1" si="10"/>
        <v>-21557.218320455977</v>
      </c>
      <c r="C92" s="1">
        <f t="shared" ca="1" si="7"/>
        <v>100</v>
      </c>
      <c r="D92" s="1">
        <f t="shared" ca="1" si="8"/>
        <v>58.639357099169693</v>
      </c>
      <c r="E92" s="1">
        <f t="shared" ca="1" si="9"/>
        <v>0</v>
      </c>
      <c r="F92" s="1">
        <f t="shared" ca="1" si="11"/>
        <v>1</v>
      </c>
      <c r="G92" s="1">
        <f t="shared" ca="1" si="12"/>
        <v>0</v>
      </c>
      <c r="H92" s="1">
        <f t="shared" ca="1" si="13"/>
        <v>1</v>
      </c>
    </row>
    <row r="93" spans="1:8" hidden="1" x14ac:dyDescent="0.2">
      <c r="A93" s="1">
        <v>90</v>
      </c>
      <c r="B93" s="1">
        <f t="shared" ca="1" si="10"/>
        <v>-15693.282610539009</v>
      </c>
      <c r="C93" s="1">
        <f t="shared" ca="1" si="7"/>
        <v>100</v>
      </c>
      <c r="D93" s="1">
        <f t="shared" ca="1" si="8"/>
        <v>-42.077013244733351</v>
      </c>
      <c r="E93" s="1">
        <f t="shared" ca="1" si="9"/>
        <v>0</v>
      </c>
      <c r="F93" s="1">
        <f t="shared" ca="1" si="11"/>
        <v>1</v>
      </c>
      <c r="G93" s="1">
        <f t="shared" ca="1" si="12"/>
        <v>0</v>
      </c>
      <c r="H93" s="1">
        <f t="shared" ca="1" si="13"/>
        <v>2</v>
      </c>
    </row>
    <row r="94" spans="1:8" hidden="1" x14ac:dyDescent="0.2">
      <c r="A94" s="1">
        <v>91</v>
      </c>
      <c r="B94" s="1">
        <f t="shared" ca="1" si="10"/>
        <v>-19900.983935012344</v>
      </c>
      <c r="C94" s="1">
        <f t="shared" ca="1" si="7"/>
        <v>100</v>
      </c>
      <c r="D94" s="1">
        <f t="shared" ca="1" si="8"/>
        <v>-42.077013244733351</v>
      </c>
      <c r="E94" s="1">
        <f t="shared" ca="1" si="9"/>
        <v>-1</v>
      </c>
      <c r="F94" s="1">
        <f t="shared" ca="1" si="11"/>
        <v>1</v>
      </c>
      <c r="G94" s="1">
        <f t="shared" ca="1" si="12"/>
        <v>1</v>
      </c>
      <c r="H94" s="1">
        <f t="shared" ca="1" si="13"/>
        <v>0</v>
      </c>
    </row>
    <row r="95" spans="1:8" hidden="1" x14ac:dyDescent="0.2">
      <c r="A95" s="1">
        <v>92</v>
      </c>
      <c r="B95" s="1">
        <f t="shared" ca="1" si="10"/>
        <v>-24108.685259485679</v>
      </c>
      <c r="C95" s="1">
        <f t="shared" ca="1" si="7"/>
        <v>100</v>
      </c>
      <c r="D95" s="1">
        <f t="shared" ca="1" si="8"/>
        <v>-42.077013244733351</v>
      </c>
      <c r="E95" s="1">
        <f t="shared" ca="1" si="9"/>
        <v>-2</v>
      </c>
      <c r="F95" s="1">
        <f t="shared" ca="1" si="11"/>
        <v>1</v>
      </c>
      <c r="G95" s="1">
        <f t="shared" ca="1" si="12"/>
        <v>2</v>
      </c>
      <c r="H95" s="1">
        <f t="shared" ca="1" si="13"/>
        <v>0</v>
      </c>
    </row>
    <row r="96" spans="1:8" hidden="1" x14ac:dyDescent="0.2">
      <c r="A96" s="1">
        <v>93</v>
      </c>
      <c r="B96" s="1">
        <f t="shared" ca="1" si="10"/>
        <v>-28316.386583959014</v>
      </c>
      <c r="C96" s="1">
        <f t="shared" ca="1" si="7"/>
        <v>100</v>
      </c>
      <c r="D96" s="1">
        <f t="shared" ca="1" si="8"/>
        <v>-42.077013244733351</v>
      </c>
      <c r="E96" s="1">
        <f t="shared" ca="1" si="9"/>
        <v>-3</v>
      </c>
      <c r="F96" s="1">
        <f t="shared" ca="1" si="11"/>
        <v>1</v>
      </c>
      <c r="G96" s="1">
        <f t="shared" ca="1" si="12"/>
        <v>3</v>
      </c>
      <c r="H96" s="1">
        <f t="shared" ca="1" si="13"/>
        <v>0</v>
      </c>
    </row>
    <row r="97" spans="1:8" hidden="1" x14ac:dyDescent="0.2">
      <c r="A97" s="1">
        <v>94</v>
      </c>
      <c r="B97" s="1">
        <f t="shared" ca="1" si="10"/>
        <v>-32524.08790843235</v>
      </c>
      <c r="C97" s="1">
        <f t="shared" ca="1" si="7"/>
        <v>100</v>
      </c>
      <c r="D97" s="1">
        <f t="shared" ca="1" si="8"/>
        <v>-42.077013244733351</v>
      </c>
      <c r="E97" s="1">
        <f t="shared" ca="1" si="9"/>
        <v>-4</v>
      </c>
      <c r="F97" s="1">
        <f t="shared" ca="1" si="11"/>
        <v>1</v>
      </c>
      <c r="G97" s="1">
        <f t="shared" ca="1" si="12"/>
        <v>4</v>
      </c>
      <c r="H97" s="1">
        <f t="shared" ca="1" si="13"/>
        <v>0</v>
      </c>
    </row>
    <row r="98" spans="1:8" hidden="1" x14ac:dyDescent="0.2">
      <c r="A98" s="1">
        <v>95</v>
      </c>
      <c r="B98" s="1">
        <f t="shared" ca="1" si="10"/>
        <v>-36731.789232905685</v>
      </c>
      <c r="C98" s="1">
        <f t="shared" ca="1" si="7"/>
        <v>500</v>
      </c>
      <c r="D98" s="1">
        <f t="shared" ca="1" si="8"/>
        <v>-42.077013244733351</v>
      </c>
      <c r="E98" s="1">
        <f t="shared" ca="1" si="9"/>
        <v>0</v>
      </c>
      <c r="F98" s="1">
        <f t="shared" ca="1" si="11"/>
        <v>2</v>
      </c>
      <c r="G98" s="1">
        <f t="shared" ca="1" si="12"/>
        <v>5</v>
      </c>
      <c r="H98" s="1">
        <f t="shared" ca="1" si="13"/>
        <v>0</v>
      </c>
    </row>
    <row r="99" spans="1:8" hidden="1" x14ac:dyDescent="0.2">
      <c r="A99" s="1">
        <v>96</v>
      </c>
      <c r="B99" s="1">
        <f t="shared" ca="1" si="10"/>
        <v>-57770.295855272358</v>
      </c>
      <c r="C99" s="1">
        <f t="shared" ca="1" si="7"/>
        <v>500</v>
      </c>
      <c r="D99" s="1">
        <f t="shared" ca="1" si="8"/>
        <v>-42.077013244733351</v>
      </c>
      <c r="E99" s="1">
        <f t="shared" ca="1" si="9"/>
        <v>-1</v>
      </c>
      <c r="F99" s="1">
        <f t="shared" ca="1" si="11"/>
        <v>2</v>
      </c>
      <c r="G99" s="1">
        <f t="shared" ca="1" si="12"/>
        <v>6</v>
      </c>
      <c r="H99" s="1">
        <f t="shared" ca="1" si="13"/>
        <v>0</v>
      </c>
    </row>
    <row r="100" spans="1:8" hidden="1" x14ac:dyDescent="0.2">
      <c r="A100" s="1">
        <v>97</v>
      </c>
      <c r="B100" s="1">
        <f t="shared" ca="1" si="10"/>
        <v>-78808.802477639038</v>
      </c>
      <c r="C100" s="1">
        <f t="shared" ca="1" si="7"/>
        <v>500</v>
      </c>
      <c r="D100" s="1">
        <f t="shared" ca="1" si="8"/>
        <v>-42.077013244733351</v>
      </c>
      <c r="E100" s="1">
        <f t="shared" ca="1" si="9"/>
        <v>-2</v>
      </c>
      <c r="F100" s="1">
        <f t="shared" ca="1" si="11"/>
        <v>2</v>
      </c>
      <c r="G100" s="1">
        <f t="shared" ca="1" si="12"/>
        <v>7</v>
      </c>
      <c r="H100" s="1">
        <f t="shared" ca="1" si="13"/>
        <v>0</v>
      </c>
    </row>
    <row r="101" spans="1:8" hidden="1" x14ac:dyDescent="0.2">
      <c r="A101" s="1">
        <v>98</v>
      </c>
      <c r="B101" s="1">
        <f t="shared" ca="1" si="10"/>
        <v>-99847.309100005717</v>
      </c>
      <c r="C101" s="1">
        <f t="shared" ca="1" si="7"/>
        <v>500</v>
      </c>
      <c r="D101" s="1">
        <f t="shared" ca="1" si="8"/>
        <v>-42.077013244733351</v>
      </c>
      <c r="E101" s="1">
        <f t="shared" ca="1" si="9"/>
        <v>-3</v>
      </c>
      <c r="F101" s="1">
        <f t="shared" ca="1" si="11"/>
        <v>2</v>
      </c>
      <c r="G101" s="1">
        <f t="shared" ca="1" si="12"/>
        <v>8</v>
      </c>
      <c r="H101" s="1">
        <f t="shared" ca="1" si="13"/>
        <v>0</v>
      </c>
    </row>
    <row r="102" spans="1:8" hidden="1" x14ac:dyDescent="0.2">
      <c r="A102" s="1">
        <v>99</v>
      </c>
      <c r="B102" s="1">
        <f t="shared" ca="1" si="10"/>
        <v>-120885.8157223724</v>
      </c>
      <c r="C102" s="1">
        <f t="shared" ca="1" si="7"/>
        <v>500</v>
      </c>
      <c r="D102" s="1">
        <f t="shared" ca="1" si="8"/>
        <v>58.639357099169693</v>
      </c>
      <c r="E102" s="1">
        <f t="shared" ca="1" si="9"/>
        <v>-4</v>
      </c>
      <c r="F102" s="1">
        <f t="shared" ca="1" si="11"/>
        <v>2</v>
      </c>
      <c r="G102" s="1">
        <f t="shared" ca="1" si="12"/>
        <v>9</v>
      </c>
      <c r="H102" s="1">
        <f t="shared" ca="1" si="13"/>
        <v>0</v>
      </c>
    </row>
    <row r="103" spans="1:8" hidden="1" x14ac:dyDescent="0.2">
      <c r="A103" s="1">
        <v>100</v>
      </c>
      <c r="B103" s="1">
        <f t="shared" ca="1" si="10"/>
        <v>-91566.137172787552</v>
      </c>
      <c r="C103" s="1">
        <f t="shared" ca="1" si="7"/>
        <v>500</v>
      </c>
      <c r="D103" s="1">
        <f t="shared" ca="1" si="8"/>
        <v>58.639357099169693</v>
      </c>
      <c r="E103" s="1">
        <f t="shared" ca="1" si="9"/>
        <v>-3</v>
      </c>
      <c r="F103" s="1">
        <f t="shared" ca="1" si="11"/>
        <v>2</v>
      </c>
      <c r="G103" s="1">
        <f t="shared" ca="1" si="12"/>
        <v>0</v>
      </c>
      <c r="H103" s="1">
        <f t="shared" ca="1" si="13"/>
        <v>1</v>
      </c>
    </row>
    <row r="104" spans="1:8" hidden="1" x14ac:dyDescent="0.2">
      <c r="A104" s="1">
        <v>101</v>
      </c>
      <c r="B104" s="1">
        <f t="shared" ca="1" si="10"/>
        <v>-62246.458623202707</v>
      </c>
      <c r="C104" s="1">
        <f t="shared" ca="1" si="7"/>
        <v>500</v>
      </c>
      <c r="D104" s="1">
        <f t="shared" ca="1" si="8"/>
        <v>-42.077013244733351</v>
      </c>
      <c r="E104" s="1">
        <f t="shared" ca="1" si="9"/>
        <v>-2</v>
      </c>
      <c r="F104" s="1">
        <f t="shared" ca="1" si="11"/>
        <v>2</v>
      </c>
      <c r="G104" s="1">
        <f t="shared" ca="1" si="12"/>
        <v>0</v>
      </c>
      <c r="H104" s="1">
        <f t="shared" ca="1" si="13"/>
        <v>2</v>
      </c>
    </row>
    <row r="105" spans="1:8" hidden="1" x14ac:dyDescent="0.2">
      <c r="A105" s="1">
        <v>102</v>
      </c>
      <c r="B105" s="1">
        <f t="shared" ca="1" si="10"/>
        <v>-83284.965245569387</v>
      </c>
      <c r="C105" s="1">
        <f t="shared" ca="1" si="7"/>
        <v>500</v>
      </c>
      <c r="D105" s="1">
        <f t="shared" ca="1" si="8"/>
        <v>-42.077013244733351</v>
      </c>
      <c r="E105" s="1">
        <f t="shared" ca="1" si="9"/>
        <v>-3</v>
      </c>
      <c r="F105" s="1">
        <f t="shared" ca="1" si="11"/>
        <v>2</v>
      </c>
      <c r="G105" s="1">
        <f t="shared" ca="1" si="12"/>
        <v>1</v>
      </c>
      <c r="H105" s="1">
        <f t="shared" ca="1" si="13"/>
        <v>0</v>
      </c>
    </row>
    <row r="106" spans="1:8" hidden="1" x14ac:dyDescent="0.2">
      <c r="A106" s="1">
        <v>103</v>
      </c>
      <c r="B106" s="1">
        <f t="shared" ca="1" si="10"/>
        <v>-104323.47186793607</v>
      </c>
      <c r="C106" s="1">
        <f t="shared" ca="1" si="7"/>
        <v>500</v>
      </c>
      <c r="D106" s="1">
        <f t="shared" ca="1" si="8"/>
        <v>58.639357099169693</v>
      </c>
      <c r="E106" s="1">
        <f t="shared" ca="1" si="9"/>
        <v>-4</v>
      </c>
      <c r="F106" s="1">
        <f t="shared" ca="1" si="11"/>
        <v>2</v>
      </c>
      <c r="G106" s="1">
        <f t="shared" ca="1" si="12"/>
        <v>2</v>
      </c>
      <c r="H106" s="1">
        <f t="shared" ca="1" si="13"/>
        <v>0</v>
      </c>
    </row>
    <row r="107" spans="1:8" hidden="1" x14ac:dyDescent="0.2">
      <c r="A107" s="1">
        <v>104</v>
      </c>
      <c r="B107" s="1">
        <f t="shared" ca="1" si="10"/>
        <v>-75003.793318351221</v>
      </c>
      <c r="C107" s="1">
        <f t="shared" ca="1" si="7"/>
        <v>500</v>
      </c>
      <c r="D107" s="1">
        <f t="shared" ca="1" si="8"/>
        <v>58.639357099169693</v>
      </c>
      <c r="E107" s="1">
        <f t="shared" ca="1" si="9"/>
        <v>-3</v>
      </c>
      <c r="F107" s="1">
        <f t="shared" ca="1" si="11"/>
        <v>2</v>
      </c>
      <c r="G107" s="1">
        <f t="shared" ca="1" si="12"/>
        <v>0</v>
      </c>
      <c r="H107" s="1">
        <f t="shared" ca="1" si="13"/>
        <v>1</v>
      </c>
    </row>
    <row r="108" spans="1:8" hidden="1" x14ac:dyDescent="0.2">
      <c r="A108" s="1">
        <v>105</v>
      </c>
      <c r="B108" s="1">
        <f t="shared" ca="1" si="10"/>
        <v>-45684.114768766376</v>
      </c>
      <c r="C108" s="1">
        <f t="shared" ca="1" si="7"/>
        <v>500</v>
      </c>
      <c r="D108" s="1">
        <f t="shared" ca="1" si="8"/>
        <v>-42.077013244733351</v>
      </c>
      <c r="E108" s="1">
        <f t="shared" ca="1" si="9"/>
        <v>-2</v>
      </c>
      <c r="F108" s="1">
        <f t="shared" ca="1" si="11"/>
        <v>2</v>
      </c>
      <c r="G108" s="1">
        <f t="shared" ca="1" si="12"/>
        <v>0</v>
      </c>
      <c r="H108" s="1">
        <f t="shared" ca="1" si="13"/>
        <v>2</v>
      </c>
    </row>
    <row r="109" spans="1:8" hidden="1" x14ac:dyDescent="0.2">
      <c r="A109" s="1">
        <v>106</v>
      </c>
      <c r="B109" s="1">
        <f t="shared" ca="1" si="10"/>
        <v>-66722.621391133056</v>
      </c>
      <c r="C109" s="1">
        <f t="shared" ca="1" si="7"/>
        <v>500</v>
      </c>
      <c r="D109" s="1">
        <f t="shared" ca="1" si="8"/>
        <v>-42.077013244733351</v>
      </c>
      <c r="E109" s="1">
        <f t="shared" ca="1" si="9"/>
        <v>-3</v>
      </c>
      <c r="F109" s="1">
        <f t="shared" ca="1" si="11"/>
        <v>2</v>
      </c>
      <c r="G109" s="1">
        <f t="shared" ca="1" si="12"/>
        <v>1</v>
      </c>
      <c r="H109" s="1">
        <f t="shared" ca="1" si="13"/>
        <v>0</v>
      </c>
    </row>
    <row r="110" spans="1:8" hidden="1" x14ac:dyDescent="0.2">
      <c r="A110" s="1">
        <v>107</v>
      </c>
      <c r="B110" s="1">
        <f t="shared" ca="1" si="10"/>
        <v>-87761.128013499736</v>
      </c>
      <c r="C110" s="1">
        <f t="shared" ca="1" si="7"/>
        <v>500</v>
      </c>
      <c r="D110" s="1">
        <f t="shared" ca="1" si="8"/>
        <v>-42.077013244733351</v>
      </c>
      <c r="E110" s="1">
        <f t="shared" ca="1" si="9"/>
        <v>-4</v>
      </c>
      <c r="F110" s="1">
        <f t="shared" ca="1" si="11"/>
        <v>2</v>
      </c>
      <c r="G110" s="1">
        <f t="shared" ca="1" si="12"/>
        <v>2</v>
      </c>
      <c r="H110" s="1">
        <f t="shared" ca="1" si="13"/>
        <v>0</v>
      </c>
    </row>
    <row r="111" spans="1:8" hidden="1" x14ac:dyDescent="0.2">
      <c r="A111" s="1">
        <v>108</v>
      </c>
      <c r="B111" s="1">
        <f t="shared" ca="1" si="10"/>
        <v>-108799.63463586642</v>
      </c>
      <c r="C111" s="1">
        <f t="shared" ca="1" si="7"/>
        <v>100</v>
      </c>
      <c r="D111" s="1">
        <f t="shared" ca="1" si="8"/>
        <v>-42.077013244733351</v>
      </c>
      <c r="E111" s="1">
        <f t="shared" ca="1" si="9"/>
        <v>0</v>
      </c>
      <c r="F111" s="1">
        <f t="shared" ca="1" si="11"/>
        <v>1</v>
      </c>
      <c r="G111" s="1">
        <f t="shared" ca="1" si="12"/>
        <v>3</v>
      </c>
      <c r="H111" s="1">
        <f t="shared" ca="1" si="13"/>
        <v>0</v>
      </c>
    </row>
    <row r="112" spans="1:8" hidden="1" x14ac:dyDescent="0.2">
      <c r="A112" s="1">
        <v>109</v>
      </c>
      <c r="B112" s="1">
        <f t="shared" ca="1" si="10"/>
        <v>-113007.33596033975</v>
      </c>
      <c r="C112" s="1">
        <f t="shared" ca="1" si="7"/>
        <v>100</v>
      </c>
      <c r="D112" s="1">
        <f t="shared" ca="1" si="8"/>
        <v>-42.077013244733351</v>
      </c>
      <c r="E112" s="1">
        <f t="shared" ca="1" si="9"/>
        <v>-1</v>
      </c>
      <c r="F112" s="1">
        <f t="shared" ca="1" si="11"/>
        <v>1</v>
      </c>
      <c r="G112" s="1">
        <f t="shared" ca="1" si="12"/>
        <v>4</v>
      </c>
      <c r="H112" s="1">
        <f t="shared" ca="1" si="13"/>
        <v>0</v>
      </c>
    </row>
    <row r="113" spans="1:8" hidden="1" x14ac:dyDescent="0.2">
      <c r="A113" s="1">
        <v>110</v>
      </c>
      <c r="B113" s="1">
        <f t="shared" ca="1" si="10"/>
        <v>-117215.03728481309</v>
      </c>
      <c r="C113" s="1">
        <f t="shared" ca="1" si="7"/>
        <v>100</v>
      </c>
      <c r="D113" s="1">
        <f t="shared" ca="1" si="8"/>
        <v>-42.077013244733351</v>
      </c>
      <c r="E113" s="1">
        <f t="shared" ca="1" si="9"/>
        <v>-2</v>
      </c>
      <c r="F113" s="1">
        <f t="shared" ca="1" si="11"/>
        <v>1</v>
      </c>
      <c r="G113" s="1">
        <f t="shared" ca="1" si="12"/>
        <v>5</v>
      </c>
      <c r="H113" s="1">
        <f t="shared" ca="1" si="13"/>
        <v>0</v>
      </c>
    </row>
    <row r="114" spans="1:8" hidden="1" x14ac:dyDescent="0.2">
      <c r="A114" s="1">
        <v>111</v>
      </c>
      <c r="B114" s="1">
        <f t="shared" ca="1" si="10"/>
        <v>-121422.73860928643</v>
      </c>
      <c r="C114" s="1">
        <f t="shared" ca="1" si="7"/>
        <v>100</v>
      </c>
      <c r="D114" s="1">
        <f t="shared" ca="1" si="8"/>
        <v>-42.077013244733351</v>
      </c>
      <c r="E114" s="1">
        <f t="shared" ca="1" si="9"/>
        <v>-3</v>
      </c>
      <c r="F114" s="1">
        <f t="shared" ca="1" si="11"/>
        <v>1</v>
      </c>
      <c r="G114" s="1">
        <f t="shared" ca="1" si="12"/>
        <v>6</v>
      </c>
      <c r="H114" s="1">
        <f t="shared" ca="1" si="13"/>
        <v>0</v>
      </c>
    </row>
    <row r="115" spans="1:8" hidden="1" x14ac:dyDescent="0.2">
      <c r="A115" s="1">
        <v>112</v>
      </c>
      <c r="B115" s="1">
        <f t="shared" ca="1" si="10"/>
        <v>-125630.43993375977</v>
      </c>
      <c r="C115" s="1">
        <f t="shared" ca="1" si="7"/>
        <v>100</v>
      </c>
      <c r="D115" s="1">
        <f t="shared" ca="1" si="8"/>
        <v>58.639357099169693</v>
      </c>
      <c r="E115" s="1">
        <f t="shared" ca="1" si="9"/>
        <v>-4</v>
      </c>
      <c r="F115" s="1">
        <f t="shared" ca="1" si="11"/>
        <v>1</v>
      </c>
      <c r="G115" s="1">
        <f t="shared" ca="1" si="12"/>
        <v>7</v>
      </c>
      <c r="H115" s="1">
        <f t="shared" ca="1" si="13"/>
        <v>0</v>
      </c>
    </row>
    <row r="116" spans="1:8" hidden="1" x14ac:dyDescent="0.2">
      <c r="A116" s="1">
        <v>113</v>
      </c>
      <c r="B116" s="1">
        <f t="shared" ca="1" si="10"/>
        <v>-119766.5042238428</v>
      </c>
      <c r="C116" s="1">
        <f t="shared" ca="1" si="7"/>
        <v>100</v>
      </c>
      <c r="D116" s="1">
        <f t="shared" ca="1" si="8"/>
        <v>-42.077013244733351</v>
      </c>
      <c r="E116" s="1">
        <f t="shared" ca="1" si="9"/>
        <v>-3</v>
      </c>
      <c r="F116" s="1">
        <f t="shared" ca="1" si="11"/>
        <v>1</v>
      </c>
      <c r="G116" s="1">
        <f t="shared" ca="1" si="12"/>
        <v>0</v>
      </c>
      <c r="H116" s="1">
        <f t="shared" ca="1" si="13"/>
        <v>1</v>
      </c>
    </row>
    <row r="117" spans="1:8" hidden="1" x14ac:dyDescent="0.2">
      <c r="A117" s="1">
        <v>114</v>
      </c>
      <c r="B117" s="1">
        <f t="shared" ca="1" si="10"/>
        <v>-123974.20554831614</v>
      </c>
      <c r="C117" s="1">
        <f t="shared" ca="1" si="7"/>
        <v>100</v>
      </c>
      <c r="D117" s="1">
        <f t="shared" ca="1" si="8"/>
        <v>-42.077013244733351</v>
      </c>
      <c r="E117" s="1">
        <f t="shared" ca="1" si="9"/>
        <v>-4</v>
      </c>
      <c r="F117" s="1">
        <f t="shared" ca="1" si="11"/>
        <v>1</v>
      </c>
      <c r="G117" s="1">
        <f t="shared" ca="1" si="12"/>
        <v>1</v>
      </c>
      <c r="H117" s="1">
        <f t="shared" ca="1" si="13"/>
        <v>0</v>
      </c>
    </row>
    <row r="118" spans="1:8" hidden="1" x14ac:dyDescent="0.2">
      <c r="A118" s="1">
        <v>115</v>
      </c>
      <c r="B118" s="1">
        <f t="shared" ca="1" si="10"/>
        <v>-128181.90687278948</v>
      </c>
      <c r="C118" s="1">
        <f t="shared" ca="1" si="7"/>
        <v>500</v>
      </c>
      <c r="D118" s="1">
        <f t="shared" ca="1" si="8"/>
        <v>-42.077013244733351</v>
      </c>
      <c r="E118" s="1">
        <f t="shared" ca="1" si="9"/>
        <v>0</v>
      </c>
      <c r="F118" s="1">
        <f t="shared" ca="1" si="11"/>
        <v>2</v>
      </c>
      <c r="G118" s="1">
        <f t="shared" ca="1" si="12"/>
        <v>2</v>
      </c>
      <c r="H118" s="1">
        <f t="shared" ca="1" si="13"/>
        <v>0</v>
      </c>
    </row>
    <row r="119" spans="1:8" hidden="1" x14ac:dyDescent="0.2">
      <c r="A119" s="1">
        <v>116</v>
      </c>
      <c r="B119" s="1">
        <f t="shared" ca="1" si="10"/>
        <v>-149220.41349515616</v>
      </c>
      <c r="C119" s="1">
        <f t="shared" ca="1" si="7"/>
        <v>500</v>
      </c>
      <c r="D119" s="1">
        <f t="shared" ca="1" si="8"/>
        <v>-42.077013244733351</v>
      </c>
      <c r="E119" s="1">
        <f t="shared" ca="1" si="9"/>
        <v>-1</v>
      </c>
      <c r="F119" s="1">
        <f t="shared" ca="1" si="11"/>
        <v>2</v>
      </c>
      <c r="G119" s="1">
        <f t="shared" ca="1" si="12"/>
        <v>3</v>
      </c>
      <c r="H119" s="1">
        <f t="shared" ca="1" si="13"/>
        <v>0</v>
      </c>
    </row>
    <row r="120" spans="1:8" hidden="1" x14ac:dyDescent="0.2">
      <c r="A120" s="1">
        <v>117</v>
      </c>
      <c r="B120" s="1">
        <f t="shared" ca="1" si="10"/>
        <v>-170258.92011752282</v>
      </c>
      <c r="C120" s="1">
        <f t="shared" ca="1" si="7"/>
        <v>500</v>
      </c>
      <c r="D120" s="1">
        <f t="shared" ca="1" si="8"/>
        <v>-42.077013244733351</v>
      </c>
      <c r="E120" s="1">
        <f t="shared" ca="1" si="9"/>
        <v>-2</v>
      </c>
      <c r="F120" s="1">
        <f t="shared" ca="1" si="11"/>
        <v>2</v>
      </c>
      <c r="G120" s="1">
        <f t="shared" ca="1" si="12"/>
        <v>4</v>
      </c>
      <c r="H120" s="1">
        <f t="shared" ca="1" si="13"/>
        <v>0</v>
      </c>
    </row>
    <row r="121" spans="1:8" hidden="1" x14ac:dyDescent="0.2">
      <c r="A121" s="1">
        <v>118</v>
      </c>
      <c r="B121" s="1">
        <f t="shared" ca="1" si="10"/>
        <v>-191297.42673988949</v>
      </c>
      <c r="C121" s="1">
        <f t="shared" ca="1" si="7"/>
        <v>500</v>
      </c>
      <c r="D121" s="1">
        <f t="shared" ca="1" si="8"/>
        <v>-42.077013244733351</v>
      </c>
      <c r="E121" s="1">
        <f t="shared" ca="1" si="9"/>
        <v>-3</v>
      </c>
      <c r="F121" s="1">
        <f t="shared" ca="1" si="11"/>
        <v>2</v>
      </c>
      <c r="G121" s="1">
        <f t="shared" ca="1" si="12"/>
        <v>5</v>
      </c>
      <c r="H121" s="1">
        <f t="shared" ca="1" si="13"/>
        <v>0</v>
      </c>
    </row>
    <row r="122" spans="1:8" hidden="1" x14ac:dyDescent="0.2">
      <c r="A122" s="1">
        <v>119</v>
      </c>
      <c r="B122" s="1">
        <f t="shared" ca="1" si="10"/>
        <v>-212335.93336225615</v>
      </c>
      <c r="C122" s="1">
        <f t="shared" ca="1" si="7"/>
        <v>500</v>
      </c>
      <c r="D122" s="1">
        <f t="shared" ca="1" si="8"/>
        <v>58.639357099169693</v>
      </c>
      <c r="E122" s="1">
        <f t="shared" ca="1" si="9"/>
        <v>-4</v>
      </c>
      <c r="F122" s="1">
        <f t="shared" ca="1" si="11"/>
        <v>2</v>
      </c>
      <c r="G122" s="1">
        <f t="shared" ca="1" si="12"/>
        <v>6</v>
      </c>
      <c r="H122" s="1">
        <f t="shared" ca="1" si="13"/>
        <v>0</v>
      </c>
    </row>
    <row r="123" spans="1:8" hidden="1" x14ac:dyDescent="0.2">
      <c r="A123" s="1">
        <v>120</v>
      </c>
      <c r="B123" s="1">
        <f t="shared" ca="1" si="10"/>
        <v>-183016.25481267131</v>
      </c>
      <c r="C123" s="1">
        <f t="shared" ca="1" si="7"/>
        <v>500</v>
      </c>
      <c r="D123" s="1">
        <f t="shared" ca="1" si="8"/>
        <v>58.639357099169693</v>
      </c>
      <c r="E123" s="1">
        <f t="shared" ca="1" si="9"/>
        <v>-3</v>
      </c>
      <c r="F123" s="1">
        <f t="shared" ca="1" si="11"/>
        <v>2</v>
      </c>
      <c r="G123" s="1">
        <f t="shared" ca="1" si="12"/>
        <v>0</v>
      </c>
      <c r="H123" s="1">
        <f t="shared" ca="1" si="13"/>
        <v>1</v>
      </c>
    </row>
    <row r="124" spans="1:8" hidden="1" x14ac:dyDescent="0.2">
      <c r="A124" s="1">
        <v>121</v>
      </c>
      <c r="B124" s="1">
        <f t="shared" ca="1" si="10"/>
        <v>-153696.57626308646</v>
      </c>
      <c r="C124" s="1">
        <f t="shared" ca="1" si="7"/>
        <v>500</v>
      </c>
      <c r="D124" s="1">
        <f t="shared" ca="1" si="8"/>
        <v>-42.077013244733351</v>
      </c>
      <c r="E124" s="1">
        <f t="shared" ca="1" si="9"/>
        <v>-2</v>
      </c>
      <c r="F124" s="1">
        <f t="shared" ca="1" si="11"/>
        <v>2</v>
      </c>
      <c r="G124" s="1">
        <f t="shared" ca="1" si="12"/>
        <v>0</v>
      </c>
      <c r="H124" s="1">
        <f t="shared" ca="1" si="13"/>
        <v>2</v>
      </c>
    </row>
    <row r="125" spans="1:8" hidden="1" x14ac:dyDescent="0.2">
      <c r="A125" s="1">
        <v>122</v>
      </c>
      <c r="B125" s="1">
        <f t="shared" ca="1" si="10"/>
        <v>-174735.08288545313</v>
      </c>
      <c r="C125" s="1">
        <f t="shared" ca="1" si="7"/>
        <v>500</v>
      </c>
      <c r="D125" s="1">
        <f t="shared" ca="1" si="8"/>
        <v>-42.077013244733351</v>
      </c>
      <c r="E125" s="1">
        <f t="shared" ca="1" si="9"/>
        <v>-3</v>
      </c>
      <c r="F125" s="1">
        <f t="shared" ca="1" si="11"/>
        <v>2</v>
      </c>
      <c r="G125" s="1">
        <f t="shared" ca="1" si="12"/>
        <v>1</v>
      </c>
      <c r="H125" s="1">
        <f t="shared" ca="1" si="13"/>
        <v>0</v>
      </c>
    </row>
    <row r="126" spans="1:8" hidden="1" x14ac:dyDescent="0.2">
      <c r="A126" s="1">
        <v>123</v>
      </c>
      <c r="B126" s="1">
        <f t="shared" ca="1" si="10"/>
        <v>-195773.58950781979</v>
      </c>
      <c r="C126" s="1">
        <f t="shared" ca="1" si="7"/>
        <v>500</v>
      </c>
      <c r="D126" s="1">
        <f t="shared" ca="1" si="8"/>
        <v>58.639357099169693</v>
      </c>
      <c r="E126" s="1">
        <f t="shared" ca="1" si="9"/>
        <v>-4</v>
      </c>
      <c r="F126" s="1">
        <f t="shared" ca="1" si="11"/>
        <v>2</v>
      </c>
      <c r="G126" s="1">
        <f t="shared" ca="1" si="12"/>
        <v>2</v>
      </c>
      <c r="H126" s="1">
        <f t="shared" ca="1" si="13"/>
        <v>0</v>
      </c>
    </row>
    <row r="127" spans="1:8" hidden="1" x14ac:dyDescent="0.2">
      <c r="A127" s="1">
        <v>124</v>
      </c>
      <c r="B127" s="1">
        <f t="shared" ca="1" si="10"/>
        <v>-166453.91095823495</v>
      </c>
      <c r="C127" s="1">
        <f t="shared" ca="1" si="7"/>
        <v>500</v>
      </c>
      <c r="D127" s="1">
        <f t="shared" ca="1" si="8"/>
        <v>-42.077013244733351</v>
      </c>
      <c r="E127" s="1">
        <f t="shared" ca="1" si="9"/>
        <v>-3</v>
      </c>
      <c r="F127" s="1">
        <f t="shared" ca="1" si="11"/>
        <v>2</v>
      </c>
      <c r="G127" s="1">
        <f t="shared" ca="1" si="12"/>
        <v>0</v>
      </c>
      <c r="H127" s="1">
        <f t="shared" ca="1" si="13"/>
        <v>1</v>
      </c>
    </row>
    <row r="128" spans="1:8" hidden="1" x14ac:dyDescent="0.2">
      <c r="A128" s="1">
        <v>125</v>
      </c>
      <c r="B128" s="1">
        <f t="shared" ca="1" si="10"/>
        <v>-187492.41758060161</v>
      </c>
      <c r="C128" s="1">
        <f t="shared" ca="1" si="7"/>
        <v>500</v>
      </c>
      <c r="D128" s="1">
        <f t="shared" ca="1" si="8"/>
        <v>58.639357099169693</v>
      </c>
      <c r="E128" s="1">
        <f t="shared" ca="1" si="9"/>
        <v>-4</v>
      </c>
      <c r="F128" s="1">
        <f t="shared" ca="1" si="11"/>
        <v>2</v>
      </c>
      <c r="G128" s="1">
        <f t="shared" ca="1" si="12"/>
        <v>1</v>
      </c>
      <c r="H128" s="1">
        <f t="shared" ca="1" si="13"/>
        <v>0</v>
      </c>
    </row>
    <row r="129" spans="1:8" hidden="1" x14ac:dyDescent="0.2">
      <c r="A129" s="1">
        <v>126</v>
      </c>
      <c r="B129" s="1">
        <f t="shared" ca="1" si="10"/>
        <v>-158172.73903101677</v>
      </c>
      <c r="C129" s="1">
        <f t="shared" ca="1" si="7"/>
        <v>500</v>
      </c>
      <c r="D129" s="1">
        <f t="shared" ca="1" si="8"/>
        <v>58.639357099169693</v>
      </c>
      <c r="E129" s="1">
        <f t="shared" ca="1" si="9"/>
        <v>-3</v>
      </c>
      <c r="F129" s="1">
        <f t="shared" ca="1" si="11"/>
        <v>2</v>
      </c>
      <c r="G129" s="1">
        <f t="shared" ca="1" si="12"/>
        <v>0</v>
      </c>
      <c r="H129" s="1">
        <f t="shared" ca="1" si="13"/>
        <v>1</v>
      </c>
    </row>
    <row r="130" spans="1:8" hidden="1" x14ac:dyDescent="0.2">
      <c r="A130" s="1">
        <v>127</v>
      </c>
      <c r="B130" s="1">
        <f t="shared" ca="1" si="10"/>
        <v>-128853.06048143192</v>
      </c>
      <c r="C130" s="1">
        <f t="shared" ca="1" si="7"/>
        <v>500</v>
      </c>
      <c r="D130" s="1">
        <f t="shared" ca="1" si="8"/>
        <v>-42.077013244733351</v>
      </c>
      <c r="E130" s="1">
        <f t="shared" ca="1" si="9"/>
        <v>-2</v>
      </c>
      <c r="F130" s="1">
        <f t="shared" ca="1" si="11"/>
        <v>2</v>
      </c>
      <c r="G130" s="1">
        <f t="shared" ca="1" si="12"/>
        <v>0</v>
      </c>
      <c r="H130" s="1">
        <f t="shared" ca="1" si="13"/>
        <v>2</v>
      </c>
    </row>
    <row r="131" spans="1:8" hidden="1" x14ac:dyDescent="0.2">
      <c r="A131" s="1">
        <v>128</v>
      </c>
      <c r="B131" s="1">
        <f t="shared" ca="1" si="10"/>
        <v>-149891.56710379859</v>
      </c>
      <c r="C131" s="1">
        <f t="shared" ca="1" si="7"/>
        <v>500</v>
      </c>
      <c r="D131" s="1">
        <f t="shared" ca="1" si="8"/>
        <v>-42.077013244733351</v>
      </c>
      <c r="E131" s="1">
        <f t="shared" ca="1" si="9"/>
        <v>-3</v>
      </c>
      <c r="F131" s="1">
        <f t="shared" ca="1" si="11"/>
        <v>2</v>
      </c>
      <c r="G131" s="1">
        <f t="shared" ca="1" si="12"/>
        <v>1</v>
      </c>
      <c r="H131" s="1">
        <f t="shared" ca="1" si="13"/>
        <v>0</v>
      </c>
    </row>
    <row r="132" spans="1:8" hidden="1" x14ac:dyDescent="0.2">
      <c r="A132" s="1">
        <v>129</v>
      </c>
      <c r="B132" s="1">
        <f t="shared" ca="1" si="10"/>
        <v>-170930.07372616525</v>
      </c>
      <c r="C132" s="1">
        <f t="shared" ca="1" si="7"/>
        <v>500</v>
      </c>
      <c r="D132" s="1">
        <f t="shared" ca="1" si="8"/>
        <v>-42.077013244733351</v>
      </c>
      <c r="E132" s="1">
        <f t="shared" ca="1" si="9"/>
        <v>-4</v>
      </c>
      <c r="F132" s="1">
        <f t="shared" ca="1" si="11"/>
        <v>2</v>
      </c>
      <c r="G132" s="1">
        <f t="shared" ca="1" si="12"/>
        <v>2</v>
      </c>
      <c r="H132" s="1">
        <f t="shared" ca="1" si="13"/>
        <v>0</v>
      </c>
    </row>
    <row r="133" spans="1:8" hidden="1" x14ac:dyDescent="0.2">
      <c r="A133" s="1">
        <v>130</v>
      </c>
      <c r="B133" s="1">
        <f t="shared" ca="1" si="10"/>
        <v>-191968.58034853192</v>
      </c>
      <c r="C133" s="1">
        <f t="shared" ref="C133:C196" ca="1" si="14">$C$4*POWER($L$2,F133-1)</f>
        <v>100</v>
      </c>
      <c r="D133" s="1">
        <f t="shared" ref="D133:D196" ca="1" si="15">IF(RAND()&lt;$B$1,$F$1,$H$1)</f>
        <v>-42.077013244733351</v>
      </c>
      <c r="E133" s="1">
        <f t="shared" ref="E133:E196" ca="1" si="16">IF(D132&lt;0,IF(E132-1=-$D$2,0,E132-1),IF(E132+1=$F$2,0,E132+1))</f>
        <v>0</v>
      </c>
      <c r="F133" s="1">
        <f t="shared" ca="1" si="11"/>
        <v>1</v>
      </c>
      <c r="G133" s="1">
        <f t="shared" ca="1" si="12"/>
        <v>3</v>
      </c>
      <c r="H133" s="1">
        <f t="shared" ca="1" si="13"/>
        <v>0</v>
      </c>
    </row>
    <row r="134" spans="1:8" hidden="1" x14ac:dyDescent="0.2">
      <c r="A134" s="1">
        <v>131</v>
      </c>
      <c r="B134" s="1">
        <f t="shared" ref="B134:B197" ca="1" si="17">B133+D133*C133</f>
        <v>-196176.28167300526</v>
      </c>
      <c r="C134" s="1">
        <f t="shared" ca="1" si="14"/>
        <v>100</v>
      </c>
      <c r="D134" s="1">
        <f t="shared" ca="1" si="15"/>
        <v>-42.077013244733351</v>
      </c>
      <c r="E134" s="1">
        <f t="shared" ca="1" si="16"/>
        <v>-1</v>
      </c>
      <c r="F134" s="1">
        <f t="shared" ref="F134:F197" ca="1" si="18">IF(AND(D133&gt;0,E134=0),IF(F133-1&lt;1,1,F133-1),IF(AND(D133&lt;0,E134=0),IF(F133+1&gt;$H$2,1,F133+1),F133))</f>
        <v>1</v>
      </c>
      <c r="G134" s="1">
        <f t="shared" ref="G134:G197" ca="1" si="19">IF(D133&gt;0,0,G133+1)</f>
        <v>4</v>
      </c>
      <c r="H134" s="1">
        <f t="shared" ref="H134:H197" ca="1" si="20">IF(D133&lt;0,0,H133+1)</f>
        <v>0</v>
      </c>
    </row>
    <row r="135" spans="1:8" hidden="1" x14ac:dyDescent="0.2">
      <c r="A135" s="1">
        <v>132</v>
      </c>
      <c r="B135" s="1">
        <f t="shared" ca="1" si="17"/>
        <v>-200383.9829974786</v>
      </c>
      <c r="C135" s="1">
        <f t="shared" ca="1" si="14"/>
        <v>100</v>
      </c>
      <c r="D135" s="1">
        <f t="shared" ca="1" si="15"/>
        <v>58.639357099169693</v>
      </c>
      <c r="E135" s="1">
        <f t="shared" ca="1" si="16"/>
        <v>-2</v>
      </c>
      <c r="F135" s="1">
        <f t="shared" ca="1" si="18"/>
        <v>1</v>
      </c>
      <c r="G135" s="1">
        <f t="shared" ca="1" si="19"/>
        <v>5</v>
      </c>
      <c r="H135" s="1">
        <f t="shared" ca="1" si="20"/>
        <v>0</v>
      </c>
    </row>
    <row r="136" spans="1:8" hidden="1" x14ac:dyDescent="0.2">
      <c r="A136" s="1">
        <v>133</v>
      </c>
      <c r="B136" s="1">
        <f t="shared" ca="1" si="17"/>
        <v>-194520.04728756164</v>
      </c>
      <c r="C136" s="1">
        <f t="shared" ca="1" si="14"/>
        <v>100</v>
      </c>
      <c r="D136" s="1">
        <f t="shared" ca="1" si="15"/>
        <v>58.639357099169693</v>
      </c>
      <c r="E136" s="1">
        <f t="shared" ca="1" si="16"/>
        <v>-1</v>
      </c>
      <c r="F136" s="1">
        <f t="shared" ca="1" si="18"/>
        <v>1</v>
      </c>
      <c r="G136" s="1">
        <f t="shared" ca="1" si="19"/>
        <v>0</v>
      </c>
      <c r="H136" s="1">
        <f t="shared" ca="1" si="20"/>
        <v>1</v>
      </c>
    </row>
    <row r="137" spans="1:8" hidden="1" x14ac:dyDescent="0.2">
      <c r="A137" s="1">
        <v>134</v>
      </c>
      <c r="B137" s="1">
        <f t="shared" ca="1" si="17"/>
        <v>-188656.11157764468</v>
      </c>
      <c r="C137" s="1">
        <f t="shared" ca="1" si="14"/>
        <v>100</v>
      </c>
      <c r="D137" s="1">
        <f t="shared" ca="1" si="15"/>
        <v>58.639357099169693</v>
      </c>
      <c r="E137" s="1">
        <f t="shared" ca="1" si="16"/>
        <v>0</v>
      </c>
      <c r="F137" s="1">
        <f t="shared" ca="1" si="18"/>
        <v>1</v>
      </c>
      <c r="G137" s="1">
        <f t="shared" ca="1" si="19"/>
        <v>0</v>
      </c>
      <c r="H137" s="1">
        <f t="shared" ca="1" si="20"/>
        <v>2</v>
      </c>
    </row>
    <row r="138" spans="1:8" hidden="1" x14ac:dyDescent="0.2">
      <c r="A138" s="1">
        <v>135</v>
      </c>
      <c r="B138" s="1">
        <f t="shared" ca="1" si="17"/>
        <v>-182792.17586772772</v>
      </c>
      <c r="C138" s="1">
        <f t="shared" ca="1" si="14"/>
        <v>100</v>
      </c>
      <c r="D138" s="1">
        <f t="shared" ca="1" si="15"/>
        <v>58.639357099169693</v>
      </c>
      <c r="E138" s="1">
        <f t="shared" ca="1" si="16"/>
        <v>0</v>
      </c>
      <c r="F138" s="1">
        <f t="shared" ca="1" si="18"/>
        <v>1</v>
      </c>
      <c r="G138" s="1">
        <f t="shared" ca="1" si="19"/>
        <v>0</v>
      </c>
      <c r="H138" s="1">
        <f t="shared" ca="1" si="20"/>
        <v>3</v>
      </c>
    </row>
    <row r="139" spans="1:8" hidden="1" x14ac:dyDescent="0.2">
      <c r="A139" s="1">
        <v>136</v>
      </c>
      <c r="B139" s="1">
        <f t="shared" ca="1" si="17"/>
        <v>-176928.24015781077</v>
      </c>
      <c r="C139" s="1">
        <f t="shared" ca="1" si="14"/>
        <v>100</v>
      </c>
      <c r="D139" s="1">
        <f t="shared" ca="1" si="15"/>
        <v>-42.077013244733351</v>
      </c>
      <c r="E139" s="1">
        <f t="shared" ca="1" si="16"/>
        <v>0</v>
      </c>
      <c r="F139" s="1">
        <f t="shared" ca="1" si="18"/>
        <v>1</v>
      </c>
      <c r="G139" s="1">
        <f t="shared" ca="1" si="19"/>
        <v>0</v>
      </c>
      <c r="H139" s="1">
        <f t="shared" ca="1" si="20"/>
        <v>4</v>
      </c>
    </row>
    <row r="140" spans="1:8" hidden="1" x14ac:dyDescent="0.2">
      <c r="A140" s="1">
        <v>137</v>
      </c>
      <c r="B140" s="1">
        <f t="shared" ca="1" si="17"/>
        <v>-181135.94148228411</v>
      </c>
      <c r="C140" s="1">
        <f t="shared" ca="1" si="14"/>
        <v>100</v>
      </c>
      <c r="D140" s="1">
        <f t="shared" ca="1" si="15"/>
        <v>58.639357099169693</v>
      </c>
      <c r="E140" s="1">
        <f t="shared" ca="1" si="16"/>
        <v>-1</v>
      </c>
      <c r="F140" s="1">
        <f t="shared" ca="1" si="18"/>
        <v>1</v>
      </c>
      <c r="G140" s="1">
        <f t="shared" ca="1" si="19"/>
        <v>1</v>
      </c>
      <c r="H140" s="1">
        <f t="shared" ca="1" si="20"/>
        <v>0</v>
      </c>
    </row>
    <row r="141" spans="1:8" hidden="1" x14ac:dyDescent="0.2">
      <c r="A141" s="1">
        <v>138</v>
      </c>
      <c r="B141" s="1">
        <f t="shared" ca="1" si="17"/>
        <v>-175272.00577236715</v>
      </c>
      <c r="C141" s="1">
        <f t="shared" ca="1" si="14"/>
        <v>100</v>
      </c>
      <c r="D141" s="1">
        <f t="shared" ca="1" si="15"/>
        <v>58.639357099169693</v>
      </c>
      <c r="E141" s="1">
        <f t="shared" ca="1" si="16"/>
        <v>0</v>
      </c>
      <c r="F141" s="1">
        <f t="shared" ca="1" si="18"/>
        <v>1</v>
      </c>
      <c r="G141" s="1">
        <f t="shared" ca="1" si="19"/>
        <v>0</v>
      </c>
      <c r="H141" s="1">
        <f t="shared" ca="1" si="20"/>
        <v>1</v>
      </c>
    </row>
    <row r="142" spans="1:8" hidden="1" x14ac:dyDescent="0.2">
      <c r="A142" s="1">
        <v>139</v>
      </c>
      <c r="B142" s="1">
        <f t="shared" ca="1" si="17"/>
        <v>-169408.07006245019</v>
      </c>
      <c r="C142" s="1">
        <f t="shared" ca="1" si="14"/>
        <v>100</v>
      </c>
      <c r="D142" s="1">
        <f t="shared" ca="1" si="15"/>
        <v>-42.077013244733351</v>
      </c>
      <c r="E142" s="1">
        <f t="shared" ca="1" si="16"/>
        <v>0</v>
      </c>
      <c r="F142" s="1">
        <f t="shared" ca="1" si="18"/>
        <v>1</v>
      </c>
      <c r="G142" s="1">
        <f t="shared" ca="1" si="19"/>
        <v>0</v>
      </c>
      <c r="H142" s="1">
        <f t="shared" ca="1" si="20"/>
        <v>2</v>
      </c>
    </row>
    <row r="143" spans="1:8" hidden="1" x14ac:dyDescent="0.2">
      <c r="A143" s="1">
        <v>140</v>
      </c>
      <c r="B143" s="1">
        <f t="shared" ca="1" si="17"/>
        <v>-173615.77138692353</v>
      </c>
      <c r="C143" s="1">
        <f t="shared" ca="1" si="14"/>
        <v>100</v>
      </c>
      <c r="D143" s="1">
        <f t="shared" ca="1" si="15"/>
        <v>58.639357099169693</v>
      </c>
      <c r="E143" s="1">
        <f t="shared" ca="1" si="16"/>
        <v>-1</v>
      </c>
      <c r="F143" s="1">
        <f t="shared" ca="1" si="18"/>
        <v>1</v>
      </c>
      <c r="G143" s="1">
        <f t="shared" ca="1" si="19"/>
        <v>1</v>
      </c>
      <c r="H143" s="1">
        <f t="shared" ca="1" si="20"/>
        <v>0</v>
      </c>
    </row>
    <row r="144" spans="1:8" hidden="1" x14ac:dyDescent="0.2">
      <c r="A144" s="1">
        <v>141</v>
      </c>
      <c r="B144" s="1">
        <f t="shared" ca="1" si="17"/>
        <v>-167751.83567700657</v>
      </c>
      <c r="C144" s="1">
        <f t="shared" ca="1" si="14"/>
        <v>100</v>
      </c>
      <c r="D144" s="1">
        <f t="shared" ca="1" si="15"/>
        <v>-42.077013244733351</v>
      </c>
      <c r="E144" s="1">
        <f t="shared" ca="1" si="16"/>
        <v>0</v>
      </c>
      <c r="F144" s="1">
        <f t="shared" ca="1" si="18"/>
        <v>1</v>
      </c>
      <c r="G144" s="1">
        <f t="shared" ca="1" si="19"/>
        <v>0</v>
      </c>
      <c r="H144" s="1">
        <f t="shared" ca="1" si="20"/>
        <v>1</v>
      </c>
    </row>
    <row r="145" spans="1:8" hidden="1" x14ac:dyDescent="0.2">
      <c r="A145" s="1">
        <v>142</v>
      </c>
      <c r="B145" s="1">
        <f t="shared" ca="1" si="17"/>
        <v>-171959.53700147991</v>
      </c>
      <c r="C145" s="1">
        <f t="shared" ca="1" si="14"/>
        <v>100</v>
      </c>
      <c r="D145" s="1">
        <f t="shared" ca="1" si="15"/>
        <v>58.639357099169693</v>
      </c>
      <c r="E145" s="1">
        <f t="shared" ca="1" si="16"/>
        <v>-1</v>
      </c>
      <c r="F145" s="1">
        <f t="shared" ca="1" si="18"/>
        <v>1</v>
      </c>
      <c r="G145" s="1">
        <f t="shared" ca="1" si="19"/>
        <v>1</v>
      </c>
      <c r="H145" s="1">
        <f t="shared" ca="1" si="20"/>
        <v>0</v>
      </c>
    </row>
    <row r="146" spans="1:8" hidden="1" x14ac:dyDescent="0.2">
      <c r="A146" s="1">
        <v>143</v>
      </c>
      <c r="B146" s="1">
        <f t="shared" ca="1" si="17"/>
        <v>-166095.60129156295</v>
      </c>
      <c r="C146" s="1">
        <f t="shared" ca="1" si="14"/>
        <v>100</v>
      </c>
      <c r="D146" s="1">
        <f t="shared" ca="1" si="15"/>
        <v>58.639357099169693</v>
      </c>
      <c r="E146" s="1">
        <f t="shared" ca="1" si="16"/>
        <v>0</v>
      </c>
      <c r="F146" s="1">
        <f t="shared" ca="1" si="18"/>
        <v>1</v>
      </c>
      <c r="G146" s="1">
        <f t="shared" ca="1" si="19"/>
        <v>0</v>
      </c>
      <c r="H146" s="1">
        <f t="shared" ca="1" si="20"/>
        <v>1</v>
      </c>
    </row>
    <row r="147" spans="1:8" hidden="1" x14ac:dyDescent="0.2">
      <c r="A147" s="1">
        <v>144</v>
      </c>
      <c r="B147" s="1">
        <f t="shared" ca="1" si="17"/>
        <v>-160231.665581646</v>
      </c>
      <c r="C147" s="1">
        <f t="shared" ca="1" si="14"/>
        <v>100</v>
      </c>
      <c r="D147" s="1">
        <f t="shared" ca="1" si="15"/>
        <v>-42.077013244733351</v>
      </c>
      <c r="E147" s="1">
        <f t="shared" ca="1" si="16"/>
        <v>0</v>
      </c>
      <c r="F147" s="1">
        <f t="shared" ca="1" si="18"/>
        <v>1</v>
      </c>
      <c r="G147" s="1">
        <f t="shared" ca="1" si="19"/>
        <v>0</v>
      </c>
      <c r="H147" s="1">
        <f t="shared" ca="1" si="20"/>
        <v>2</v>
      </c>
    </row>
    <row r="148" spans="1:8" hidden="1" x14ac:dyDescent="0.2">
      <c r="A148" s="1">
        <v>145</v>
      </c>
      <c r="B148" s="1">
        <f t="shared" ca="1" si="17"/>
        <v>-164439.36690611934</v>
      </c>
      <c r="C148" s="1">
        <f t="shared" ca="1" si="14"/>
        <v>100</v>
      </c>
      <c r="D148" s="1">
        <f t="shared" ca="1" si="15"/>
        <v>-42.077013244733351</v>
      </c>
      <c r="E148" s="1">
        <f t="shared" ca="1" si="16"/>
        <v>-1</v>
      </c>
      <c r="F148" s="1">
        <f t="shared" ca="1" si="18"/>
        <v>1</v>
      </c>
      <c r="G148" s="1">
        <f t="shared" ca="1" si="19"/>
        <v>1</v>
      </c>
      <c r="H148" s="1">
        <f t="shared" ca="1" si="20"/>
        <v>0</v>
      </c>
    </row>
    <row r="149" spans="1:8" hidden="1" x14ac:dyDescent="0.2">
      <c r="A149" s="1">
        <v>146</v>
      </c>
      <c r="B149" s="1">
        <f t="shared" ca="1" si="17"/>
        <v>-168647.06823059267</v>
      </c>
      <c r="C149" s="1">
        <f t="shared" ca="1" si="14"/>
        <v>100</v>
      </c>
      <c r="D149" s="1">
        <f t="shared" ca="1" si="15"/>
        <v>-42.077013244733351</v>
      </c>
      <c r="E149" s="1">
        <f t="shared" ca="1" si="16"/>
        <v>-2</v>
      </c>
      <c r="F149" s="1">
        <f t="shared" ca="1" si="18"/>
        <v>1</v>
      </c>
      <c r="G149" s="1">
        <f t="shared" ca="1" si="19"/>
        <v>2</v>
      </c>
      <c r="H149" s="1">
        <f t="shared" ca="1" si="20"/>
        <v>0</v>
      </c>
    </row>
    <row r="150" spans="1:8" hidden="1" x14ac:dyDescent="0.2">
      <c r="A150" s="1">
        <v>147</v>
      </c>
      <c r="B150" s="1">
        <f t="shared" ca="1" si="17"/>
        <v>-172854.76955506601</v>
      </c>
      <c r="C150" s="1">
        <f t="shared" ca="1" si="14"/>
        <v>100</v>
      </c>
      <c r="D150" s="1">
        <f t="shared" ca="1" si="15"/>
        <v>-42.077013244733351</v>
      </c>
      <c r="E150" s="1">
        <f t="shared" ca="1" si="16"/>
        <v>-3</v>
      </c>
      <c r="F150" s="1">
        <f t="shared" ca="1" si="18"/>
        <v>1</v>
      </c>
      <c r="G150" s="1">
        <f t="shared" ca="1" si="19"/>
        <v>3</v>
      </c>
      <c r="H150" s="1">
        <f t="shared" ca="1" si="20"/>
        <v>0</v>
      </c>
    </row>
    <row r="151" spans="1:8" hidden="1" x14ac:dyDescent="0.2">
      <c r="A151" s="1">
        <v>148</v>
      </c>
      <c r="B151" s="1">
        <f t="shared" ca="1" si="17"/>
        <v>-177062.47087953935</v>
      </c>
      <c r="C151" s="1">
        <f t="shared" ca="1" si="14"/>
        <v>100</v>
      </c>
      <c r="D151" s="1">
        <f t="shared" ca="1" si="15"/>
        <v>-42.077013244733351</v>
      </c>
      <c r="E151" s="1">
        <f t="shared" ca="1" si="16"/>
        <v>-4</v>
      </c>
      <c r="F151" s="1">
        <f t="shared" ca="1" si="18"/>
        <v>1</v>
      </c>
      <c r="G151" s="1">
        <f t="shared" ca="1" si="19"/>
        <v>4</v>
      </c>
      <c r="H151" s="1">
        <f t="shared" ca="1" si="20"/>
        <v>0</v>
      </c>
    </row>
    <row r="152" spans="1:8" hidden="1" x14ac:dyDescent="0.2">
      <c r="A152" s="1">
        <v>149</v>
      </c>
      <c r="B152" s="1">
        <f t="shared" ca="1" si="17"/>
        <v>-181270.17220401269</v>
      </c>
      <c r="C152" s="1">
        <f t="shared" ca="1" si="14"/>
        <v>500</v>
      </c>
      <c r="D152" s="1">
        <f t="shared" ca="1" si="15"/>
        <v>58.639357099169693</v>
      </c>
      <c r="E152" s="1">
        <f t="shared" ca="1" si="16"/>
        <v>0</v>
      </c>
      <c r="F152" s="1">
        <f t="shared" ca="1" si="18"/>
        <v>2</v>
      </c>
      <c r="G152" s="1">
        <f t="shared" ca="1" si="19"/>
        <v>5</v>
      </c>
      <c r="H152" s="1">
        <f t="shared" ca="1" si="20"/>
        <v>0</v>
      </c>
    </row>
    <row r="153" spans="1:8" hidden="1" x14ac:dyDescent="0.2">
      <c r="A153" s="1">
        <v>150</v>
      </c>
      <c r="B153" s="1">
        <f t="shared" ca="1" si="17"/>
        <v>-151950.49365442785</v>
      </c>
      <c r="C153" s="1">
        <f t="shared" ca="1" si="14"/>
        <v>100</v>
      </c>
      <c r="D153" s="1">
        <f t="shared" ca="1" si="15"/>
        <v>58.639357099169693</v>
      </c>
      <c r="E153" s="1">
        <f t="shared" ca="1" si="16"/>
        <v>0</v>
      </c>
      <c r="F153" s="1">
        <f t="shared" ca="1" si="18"/>
        <v>1</v>
      </c>
      <c r="G153" s="1">
        <f t="shared" ca="1" si="19"/>
        <v>0</v>
      </c>
      <c r="H153" s="1">
        <f t="shared" ca="1" si="20"/>
        <v>1</v>
      </c>
    </row>
    <row r="154" spans="1:8" hidden="1" x14ac:dyDescent="0.2">
      <c r="A154" s="1">
        <v>151</v>
      </c>
      <c r="B154" s="1">
        <f t="shared" ca="1" si="17"/>
        <v>-146086.55794451089</v>
      </c>
      <c r="C154" s="1">
        <f t="shared" ca="1" si="14"/>
        <v>100</v>
      </c>
      <c r="D154" s="1">
        <f t="shared" ca="1" si="15"/>
        <v>58.639357099169693</v>
      </c>
      <c r="E154" s="1">
        <f t="shared" ca="1" si="16"/>
        <v>0</v>
      </c>
      <c r="F154" s="1">
        <f t="shared" ca="1" si="18"/>
        <v>1</v>
      </c>
      <c r="G154" s="1">
        <f t="shared" ca="1" si="19"/>
        <v>0</v>
      </c>
      <c r="H154" s="1">
        <f t="shared" ca="1" si="20"/>
        <v>2</v>
      </c>
    </row>
    <row r="155" spans="1:8" hidden="1" x14ac:dyDescent="0.2">
      <c r="A155" s="1">
        <v>152</v>
      </c>
      <c r="B155" s="1">
        <f t="shared" ca="1" si="17"/>
        <v>-140222.62223459393</v>
      </c>
      <c r="C155" s="1">
        <f t="shared" ca="1" si="14"/>
        <v>100</v>
      </c>
      <c r="D155" s="1">
        <f t="shared" ca="1" si="15"/>
        <v>-42.077013244733351</v>
      </c>
      <c r="E155" s="1">
        <f t="shared" ca="1" si="16"/>
        <v>0</v>
      </c>
      <c r="F155" s="1">
        <f t="shared" ca="1" si="18"/>
        <v>1</v>
      </c>
      <c r="G155" s="1">
        <f t="shared" ca="1" si="19"/>
        <v>0</v>
      </c>
      <c r="H155" s="1">
        <f t="shared" ca="1" si="20"/>
        <v>3</v>
      </c>
    </row>
    <row r="156" spans="1:8" hidden="1" x14ac:dyDescent="0.2">
      <c r="A156" s="1">
        <v>153</v>
      </c>
      <c r="B156" s="1">
        <f t="shared" ca="1" si="17"/>
        <v>-144430.32355906727</v>
      </c>
      <c r="C156" s="1">
        <f t="shared" ca="1" si="14"/>
        <v>100</v>
      </c>
      <c r="D156" s="1">
        <f t="shared" ca="1" si="15"/>
        <v>58.639357099169693</v>
      </c>
      <c r="E156" s="1">
        <f t="shared" ca="1" si="16"/>
        <v>-1</v>
      </c>
      <c r="F156" s="1">
        <f t="shared" ca="1" si="18"/>
        <v>1</v>
      </c>
      <c r="G156" s="1">
        <f t="shared" ca="1" si="19"/>
        <v>1</v>
      </c>
      <c r="H156" s="1">
        <f t="shared" ca="1" si="20"/>
        <v>0</v>
      </c>
    </row>
    <row r="157" spans="1:8" hidden="1" x14ac:dyDescent="0.2">
      <c r="A157" s="1">
        <v>154</v>
      </c>
      <c r="B157" s="1">
        <f t="shared" ca="1" si="17"/>
        <v>-138566.38784915031</v>
      </c>
      <c r="C157" s="1">
        <f t="shared" ca="1" si="14"/>
        <v>100</v>
      </c>
      <c r="D157" s="1">
        <f t="shared" ca="1" si="15"/>
        <v>58.639357099169693</v>
      </c>
      <c r="E157" s="1">
        <f t="shared" ca="1" si="16"/>
        <v>0</v>
      </c>
      <c r="F157" s="1">
        <f t="shared" ca="1" si="18"/>
        <v>1</v>
      </c>
      <c r="G157" s="1">
        <f t="shared" ca="1" si="19"/>
        <v>0</v>
      </c>
      <c r="H157" s="1">
        <f t="shared" ca="1" si="20"/>
        <v>1</v>
      </c>
    </row>
    <row r="158" spans="1:8" hidden="1" x14ac:dyDescent="0.2">
      <c r="A158" s="1">
        <v>155</v>
      </c>
      <c r="B158" s="1">
        <f t="shared" ca="1" si="17"/>
        <v>-132702.45213923336</v>
      </c>
      <c r="C158" s="1">
        <f t="shared" ca="1" si="14"/>
        <v>100</v>
      </c>
      <c r="D158" s="1">
        <f t="shared" ca="1" si="15"/>
        <v>-42.077013244733351</v>
      </c>
      <c r="E158" s="1">
        <f t="shared" ca="1" si="16"/>
        <v>0</v>
      </c>
      <c r="F158" s="1">
        <f t="shared" ca="1" si="18"/>
        <v>1</v>
      </c>
      <c r="G158" s="1">
        <f t="shared" ca="1" si="19"/>
        <v>0</v>
      </c>
      <c r="H158" s="1">
        <f t="shared" ca="1" si="20"/>
        <v>2</v>
      </c>
    </row>
    <row r="159" spans="1:8" hidden="1" x14ac:dyDescent="0.2">
      <c r="A159" s="1">
        <v>156</v>
      </c>
      <c r="B159" s="1">
        <f t="shared" ca="1" si="17"/>
        <v>-136910.15346370669</v>
      </c>
      <c r="C159" s="1">
        <f t="shared" ca="1" si="14"/>
        <v>100</v>
      </c>
      <c r="D159" s="1">
        <f t="shared" ca="1" si="15"/>
        <v>58.639357099169693</v>
      </c>
      <c r="E159" s="1">
        <f t="shared" ca="1" si="16"/>
        <v>-1</v>
      </c>
      <c r="F159" s="1">
        <f t="shared" ca="1" si="18"/>
        <v>1</v>
      </c>
      <c r="G159" s="1">
        <f t="shared" ca="1" si="19"/>
        <v>1</v>
      </c>
      <c r="H159" s="1">
        <f t="shared" ca="1" si="20"/>
        <v>0</v>
      </c>
    </row>
    <row r="160" spans="1:8" hidden="1" x14ac:dyDescent="0.2">
      <c r="A160" s="1">
        <v>157</v>
      </c>
      <c r="B160" s="1">
        <f t="shared" ca="1" si="17"/>
        <v>-131046.21775378972</v>
      </c>
      <c r="C160" s="1">
        <f t="shared" ca="1" si="14"/>
        <v>100</v>
      </c>
      <c r="D160" s="1">
        <f t="shared" ca="1" si="15"/>
        <v>58.639357099169693</v>
      </c>
      <c r="E160" s="1">
        <f t="shared" ca="1" si="16"/>
        <v>0</v>
      </c>
      <c r="F160" s="1">
        <f t="shared" ca="1" si="18"/>
        <v>1</v>
      </c>
      <c r="G160" s="1">
        <f t="shared" ca="1" si="19"/>
        <v>0</v>
      </c>
      <c r="H160" s="1">
        <f t="shared" ca="1" si="20"/>
        <v>1</v>
      </c>
    </row>
    <row r="161" spans="1:8" hidden="1" x14ac:dyDescent="0.2">
      <c r="A161" s="1">
        <v>158</v>
      </c>
      <c r="B161" s="1">
        <f t="shared" ca="1" si="17"/>
        <v>-125182.28204387275</v>
      </c>
      <c r="C161" s="1">
        <f t="shared" ca="1" si="14"/>
        <v>100</v>
      </c>
      <c r="D161" s="1">
        <f t="shared" ca="1" si="15"/>
        <v>-42.077013244733351</v>
      </c>
      <c r="E161" s="1">
        <f t="shared" ca="1" si="16"/>
        <v>0</v>
      </c>
      <c r="F161" s="1">
        <f t="shared" ca="1" si="18"/>
        <v>1</v>
      </c>
      <c r="G161" s="1">
        <f t="shared" ca="1" si="19"/>
        <v>0</v>
      </c>
      <c r="H161" s="1">
        <f t="shared" ca="1" si="20"/>
        <v>2</v>
      </c>
    </row>
    <row r="162" spans="1:8" hidden="1" x14ac:dyDescent="0.2">
      <c r="A162" s="1">
        <v>159</v>
      </c>
      <c r="B162" s="1">
        <f t="shared" ca="1" si="17"/>
        <v>-129389.98336834609</v>
      </c>
      <c r="C162" s="1">
        <f t="shared" ca="1" si="14"/>
        <v>100</v>
      </c>
      <c r="D162" s="1">
        <f t="shared" ca="1" si="15"/>
        <v>58.639357099169693</v>
      </c>
      <c r="E162" s="1">
        <f t="shared" ca="1" si="16"/>
        <v>-1</v>
      </c>
      <c r="F162" s="1">
        <f t="shared" ca="1" si="18"/>
        <v>1</v>
      </c>
      <c r="G162" s="1">
        <f t="shared" ca="1" si="19"/>
        <v>1</v>
      </c>
      <c r="H162" s="1">
        <f t="shared" ca="1" si="20"/>
        <v>0</v>
      </c>
    </row>
    <row r="163" spans="1:8" hidden="1" x14ac:dyDescent="0.2">
      <c r="A163" s="1">
        <v>160</v>
      </c>
      <c r="B163" s="1">
        <f t="shared" ca="1" si="17"/>
        <v>-123526.04765842912</v>
      </c>
      <c r="C163" s="1">
        <f t="shared" ca="1" si="14"/>
        <v>100</v>
      </c>
      <c r="D163" s="1">
        <f t="shared" ca="1" si="15"/>
        <v>58.639357099169693</v>
      </c>
      <c r="E163" s="1">
        <f t="shared" ca="1" si="16"/>
        <v>0</v>
      </c>
      <c r="F163" s="1">
        <f t="shared" ca="1" si="18"/>
        <v>1</v>
      </c>
      <c r="G163" s="1">
        <f t="shared" ca="1" si="19"/>
        <v>0</v>
      </c>
      <c r="H163" s="1">
        <f t="shared" ca="1" si="20"/>
        <v>1</v>
      </c>
    </row>
    <row r="164" spans="1:8" hidden="1" x14ac:dyDescent="0.2">
      <c r="A164" s="1">
        <v>161</v>
      </c>
      <c r="B164" s="1">
        <f t="shared" ca="1" si="17"/>
        <v>-117662.11194851215</v>
      </c>
      <c r="C164" s="1">
        <f t="shared" ca="1" si="14"/>
        <v>100</v>
      </c>
      <c r="D164" s="1">
        <f t="shared" ca="1" si="15"/>
        <v>58.639357099169693</v>
      </c>
      <c r="E164" s="1">
        <f t="shared" ca="1" si="16"/>
        <v>0</v>
      </c>
      <c r="F164" s="1">
        <f t="shared" ca="1" si="18"/>
        <v>1</v>
      </c>
      <c r="G164" s="1">
        <f t="shared" ca="1" si="19"/>
        <v>0</v>
      </c>
      <c r="H164" s="1">
        <f t="shared" ca="1" si="20"/>
        <v>2</v>
      </c>
    </row>
    <row r="165" spans="1:8" hidden="1" x14ac:dyDescent="0.2">
      <c r="A165" s="1">
        <v>162</v>
      </c>
      <c r="B165" s="1">
        <f t="shared" ca="1" si="17"/>
        <v>-111798.17623859517</v>
      </c>
      <c r="C165" s="1">
        <f t="shared" ca="1" si="14"/>
        <v>100</v>
      </c>
      <c r="D165" s="1">
        <f t="shared" ca="1" si="15"/>
        <v>58.639357099169693</v>
      </c>
      <c r="E165" s="1">
        <f t="shared" ca="1" si="16"/>
        <v>0</v>
      </c>
      <c r="F165" s="1">
        <f t="shared" ca="1" si="18"/>
        <v>1</v>
      </c>
      <c r="G165" s="1">
        <f t="shared" ca="1" si="19"/>
        <v>0</v>
      </c>
      <c r="H165" s="1">
        <f t="shared" ca="1" si="20"/>
        <v>3</v>
      </c>
    </row>
    <row r="166" spans="1:8" hidden="1" x14ac:dyDescent="0.2">
      <c r="A166" s="1">
        <v>163</v>
      </c>
      <c r="B166" s="1">
        <f t="shared" ca="1" si="17"/>
        <v>-105934.2405286782</v>
      </c>
      <c r="C166" s="1">
        <f t="shared" ca="1" si="14"/>
        <v>100</v>
      </c>
      <c r="D166" s="1">
        <f t="shared" ca="1" si="15"/>
        <v>-42.077013244733351</v>
      </c>
      <c r="E166" s="1">
        <f t="shared" ca="1" si="16"/>
        <v>0</v>
      </c>
      <c r="F166" s="1">
        <f t="shared" ca="1" si="18"/>
        <v>1</v>
      </c>
      <c r="G166" s="1">
        <f t="shared" ca="1" si="19"/>
        <v>0</v>
      </c>
      <c r="H166" s="1">
        <f t="shared" ca="1" si="20"/>
        <v>4</v>
      </c>
    </row>
    <row r="167" spans="1:8" hidden="1" x14ac:dyDescent="0.2">
      <c r="A167" s="1">
        <v>164</v>
      </c>
      <c r="B167" s="1">
        <f t="shared" ca="1" si="17"/>
        <v>-110141.94185315154</v>
      </c>
      <c r="C167" s="1">
        <f t="shared" ca="1" si="14"/>
        <v>100</v>
      </c>
      <c r="D167" s="1">
        <f t="shared" ca="1" si="15"/>
        <v>58.639357099169693</v>
      </c>
      <c r="E167" s="1">
        <f t="shared" ca="1" si="16"/>
        <v>-1</v>
      </c>
      <c r="F167" s="1">
        <f t="shared" ca="1" si="18"/>
        <v>1</v>
      </c>
      <c r="G167" s="1">
        <f t="shared" ca="1" si="19"/>
        <v>1</v>
      </c>
      <c r="H167" s="1">
        <f t="shared" ca="1" si="20"/>
        <v>0</v>
      </c>
    </row>
    <row r="168" spans="1:8" hidden="1" x14ac:dyDescent="0.2">
      <c r="A168" s="1">
        <v>165</v>
      </c>
      <c r="B168" s="1">
        <f t="shared" ca="1" si="17"/>
        <v>-104278.00614323457</v>
      </c>
      <c r="C168" s="1">
        <f t="shared" ca="1" si="14"/>
        <v>100</v>
      </c>
      <c r="D168" s="1">
        <f t="shared" ca="1" si="15"/>
        <v>58.639357099169693</v>
      </c>
      <c r="E168" s="1">
        <f t="shared" ca="1" si="16"/>
        <v>0</v>
      </c>
      <c r="F168" s="1">
        <f t="shared" ca="1" si="18"/>
        <v>1</v>
      </c>
      <c r="G168" s="1">
        <f t="shared" ca="1" si="19"/>
        <v>0</v>
      </c>
      <c r="H168" s="1">
        <f t="shared" ca="1" si="20"/>
        <v>1</v>
      </c>
    </row>
    <row r="169" spans="1:8" hidden="1" x14ac:dyDescent="0.2">
      <c r="A169" s="1">
        <v>166</v>
      </c>
      <c r="B169" s="1">
        <f t="shared" ca="1" si="17"/>
        <v>-98414.070433317596</v>
      </c>
      <c r="C169" s="1">
        <f t="shared" ca="1" si="14"/>
        <v>100</v>
      </c>
      <c r="D169" s="1">
        <f t="shared" ca="1" si="15"/>
        <v>58.639357099169693</v>
      </c>
      <c r="E169" s="1">
        <f t="shared" ca="1" si="16"/>
        <v>0</v>
      </c>
      <c r="F169" s="1">
        <f t="shared" ca="1" si="18"/>
        <v>1</v>
      </c>
      <c r="G169" s="1">
        <f t="shared" ca="1" si="19"/>
        <v>0</v>
      </c>
      <c r="H169" s="1">
        <f t="shared" ca="1" si="20"/>
        <v>2</v>
      </c>
    </row>
    <row r="170" spans="1:8" hidden="1" x14ac:dyDescent="0.2">
      <c r="A170" s="1">
        <v>167</v>
      </c>
      <c r="B170" s="1">
        <f t="shared" ca="1" si="17"/>
        <v>-92550.134723400624</v>
      </c>
      <c r="C170" s="1">
        <f t="shared" ca="1" si="14"/>
        <v>100</v>
      </c>
      <c r="D170" s="1">
        <f t="shared" ca="1" si="15"/>
        <v>-42.077013244733351</v>
      </c>
      <c r="E170" s="1">
        <f t="shared" ca="1" si="16"/>
        <v>0</v>
      </c>
      <c r="F170" s="1">
        <f t="shared" ca="1" si="18"/>
        <v>1</v>
      </c>
      <c r="G170" s="1">
        <f t="shared" ca="1" si="19"/>
        <v>0</v>
      </c>
      <c r="H170" s="1">
        <f t="shared" ca="1" si="20"/>
        <v>3</v>
      </c>
    </row>
    <row r="171" spans="1:8" hidden="1" x14ac:dyDescent="0.2">
      <c r="A171" s="1">
        <v>168</v>
      </c>
      <c r="B171" s="1">
        <f t="shared" ca="1" si="17"/>
        <v>-96757.836047873963</v>
      </c>
      <c r="C171" s="1">
        <f t="shared" ca="1" si="14"/>
        <v>100</v>
      </c>
      <c r="D171" s="1">
        <f t="shared" ca="1" si="15"/>
        <v>-42.077013244733351</v>
      </c>
      <c r="E171" s="1">
        <f t="shared" ca="1" si="16"/>
        <v>-1</v>
      </c>
      <c r="F171" s="1">
        <f t="shared" ca="1" si="18"/>
        <v>1</v>
      </c>
      <c r="G171" s="1">
        <f t="shared" ca="1" si="19"/>
        <v>1</v>
      </c>
      <c r="H171" s="1">
        <f t="shared" ca="1" si="20"/>
        <v>0</v>
      </c>
    </row>
    <row r="172" spans="1:8" hidden="1" x14ac:dyDescent="0.2">
      <c r="A172" s="1">
        <v>169</v>
      </c>
      <c r="B172" s="1">
        <f t="shared" ca="1" si="17"/>
        <v>-100965.5373723473</v>
      </c>
      <c r="C172" s="1">
        <f t="shared" ca="1" si="14"/>
        <v>100</v>
      </c>
      <c r="D172" s="1">
        <f t="shared" ca="1" si="15"/>
        <v>58.639357099169693</v>
      </c>
      <c r="E172" s="1">
        <f t="shared" ca="1" si="16"/>
        <v>-2</v>
      </c>
      <c r="F172" s="1">
        <f t="shared" ca="1" si="18"/>
        <v>1</v>
      </c>
      <c r="G172" s="1">
        <f t="shared" ca="1" si="19"/>
        <v>2</v>
      </c>
      <c r="H172" s="1">
        <f t="shared" ca="1" si="20"/>
        <v>0</v>
      </c>
    </row>
    <row r="173" spans="1:8" hidden="1" x14ac:dyDescent="0.2">
      <c r="A173" s="1">
        <v>170</v>
      </c>
      <c r="B173" s="1">
        <f t="shared" ca="1" si="17"/>
        <v>-95101.60166243033</v>
      </c>
      <c r="C173" s="1">
        <f t="shared" ca="1" si="14"/>
        <v>100</v>
      </c>
      <c r="D173" s="1">
        <f t="shared" ca="1" si="15"/>
        <v>-42.077013244733351</v>
      </c>
      <c r="E173" s="1">
        <f t="shared" ca="1" si="16"/>
        <v>-1</v>
      </c>
      <c r="F173" s="1">
        <f t="shared" ca="1" si="18"/>
        <v>1</v>
      </c>
      <c r="G173" s="1">
        <f t="shared" ca="1" si="19"/>
        <v>0</v>
      </c>
      <c r="H173" s="1">
        <f t="shared" ca="1" si="20"/>
        <v>1</v>
      </c>
    </row>
    <row r="174" spans="1:8" hidden="1" x14ac:dyDescent="0.2">
      <c r="A174" s="1">
        <v>171</v>
      </c>
      <c r="B174" s="1">
        <f t="shared" ca="1" si="17"/>
        <v>-99309.302986903669</v>
      </c>
      <c r="C174" s="1">
        <f t="shared" ca="1" si="14"/>
        <v>100</v>
      </c>
      <c r="D174" s="1">
        <f t="shared" ca="1" si="15"/>
        <v>-42.077013244733351</v>
      </c>
      <c r="E174" s="1">
        <f t="shared" ca="1" si="16"/>
        <v>-2</v>
      </c>
      <c r="F174" s="1">
        <f t="shared" ca="1" si="18"/>
        <v>1</v>
      </c>
      <c r="G174" s="1">
        <f t="shared" ca="1" si="19"/>
        <v>1</v>
      </c>
      <c r="H174" s="1">
        <f t="shared" ca="1" si="20"/>
        <v>0</v>
      </c>
    </row>
    <row r="175" spans="1:8" hidden="1" x14ac:dyDescent="0.2">
      <c r="A175" s="1">
        <v>172</v>
      </c>
      <c r="B175" s="1">
        <f t="shared" ca="1" si="17"/>
        <v>-103517.00431137701</v>
      </c>
      <c r="C175" s="1">
        <f t="shared" ca="1" si="14"/>
        <v>100</v>
      </c>
      <c r="D175" s="1">
        <f t="shared" ca="1" si="15"/>
        <v>58.639357099169693</v>
      </c>
      <c r="E175" s="1">
        <f t="shared" ca="1" si="16"/>
        <v>-3</v>
      </c>
      <c r="F175" s="1">
        <f t="shared" ca="1" si="18"/>
        <v>1</v>
      </c>
      <c r="G175" s="1">
        <f t="shared" ca="1" si="19"/>
        <v>2</v>
      </c>
      <c r="H175" s="1">
        <f t="shared" ca="1" si="20"/>
        <v>0</v>
      </c>
    </row>
    <row r="176" spans="1:8" hidden="1" x14ac:dyDescent="0.2">
      <c r="A176" s="1">
        <v>173</v>
      </c>
      <c r="B176" s="1">
        <f t="shared" ca="1" si="17"/>
        <v>-97653.068601460036</v>
      </c>
      <c r="C176" s="1">
        <f t="shared" ca="1" si="14"/>
        <v>100</v>
      </c>
      <c r="D176" s="1">
        <f t="shared" ca="1" si="15"/>
        <v>-42.077013244733351</v>
      </c>
      <c r="E176" s="1">
        <f t="shared" ca="1" si="16"/>
        <v>-2</v>
      </c>
      <c r="F176" s="1">
        <f t="shared" ca="1" si="18"/>
        <v>1</v>
      </c>
      <c r="G176" s="1">
        <f t="shared" ca="1" si="19"/>
        <v>0</v>
      </c>
      <c r="H176" s="1">
        <f t="shared" ca="1" si="20"/>
        <v>1</v>
      </c>
    </row>
    <row r="177" spans="1:8" hidden="1" x14ac:dyDescent="0.2">
      <c r="A177" s="1">
        <v>174</v>
      </c>
      <c r="B177" s="1">
        <f t="shared" ca="1" si="17"/>
        <v>-101860.76992593337</v>
      </c>
      <c r="C177" s="1">
        <f t="shared" ca="1" si="14"/>
        <v>100</v>
      </c>
      <c r="D177" s="1">
        <f t="shared" ca="1" si="15"/>
        <v>-42.077013244733351</v>
      </c>
      <c r="E177" s="1">
        <f t="shared" ca="1" si="16"/>
        <v>-3</v>
      </c>
      <c r="F177" s="1">
        <f t="shared" ca="1" si="18"/>
        <v>1</v>
      </c>
      <c r="G177" s="1">
        <f t="shared" ca="1" si="19"/>
        <v>1</v>
      </c>
      <c r="H177" s="1">
        <f t="shared" ca="1" si="20"/>
        <v>0</v>
      </c>
    </row>
    <row r="178" spans="1:8" hidden="1" x14ac:dyDescent="0.2">
      <c r="A178" s="1">
        <v>175</v>
      </c>
      <c r="B178" s="1">
        <f t="shared" ca="1" si="17"/>
        <v>-106068.47125040671</v>
      </c>
      <c r="C178" s="1">
        <f t="shared" ca="1" si="14"/>
        <v>100</v>
      </c>
      <c r="D178" s="1">
        <f t="shared" ca="1" si="15"/>
        <v>58.639357099169693</v>
      </c>
      <c r="E178" s="1">
        <f t="shared" ca="1" si="16"/>
        <v>-4</v>
      </c>
      <c r="F178" s="1">
        <f t="shared" ca="1" si="18"/>
        <v>1</v>
      </c>
      <c r="G178" s="1">
        <f t="shared" ca="1" si="19"/>
        <v>2</v>
      </c>
      <c r="H178" s="1">
        <f t="shared" ca="1" si="20"/>
        <v>0</v>
      </c>
    </row>
    <row r="179" spans="1:8" hidden="1" x14ac:dyDescent="0.2">
      <c r="A179" s="1">
        <v>176</v>
      </c>
      <c r="B179" s="1">
        <f t="shared" ca="1" si="17"/>
        <v>-100204.53554048974</v>
      </c>
      <c r="C179" s="1">
        <f t="shared" ca="1" si="14"/>
        <v>100</v>
      </c>
      <c r="D179" s="1">
        <f t="shared" ca="1" si="15"/>
        <v>58.639357099169693</v>
      </c>
      <c r="E179" s="1">
        <f t="shared" ca="1" si="16"/>
        <v>-3</v>
      </c>
      <c r="F179" s="1">
        <f t="shared" ca="1" si="18"/>
        <v>1</v>
      </c>
      <c r="G179" s="1">
        <f t="shared" ca="1" si="19"/>
        <v>0</v>
      </c>
      <c r="H179" s="1">
        <f t="shared" ca="1" si="20"/>
        <v>1</v>
      </c>
    </row>
    <row r="180" spans="1:8" hidden="1" x14ac:dyDescent="0.2">
      <c r="A180" s="1">
        <v>177</v>
      </c>
      <c r="B180" s="1">
        <f t="shared" ca="1" si="17"/>
        <v>-94340.59983057277</v>
      </c>
      <c r="C180" s="1">
        <f t="shared" ca="1" si="14"/>
        <v>100</v>
      </c>
      <c r="D180" s="1">
        <f t="shared" ca="1" si="15"/>
        <v>-42.077013244733351</v>
      </c>
      <c r="E180" s="1">
        <f t="shared" ca="1" si="16"/>
        <v>-2</v>
      </c>
      <c r="F180" s="1">
        <f t="shared" ca="1" si="18"/>
        <v>1</v>
      </c>
      <c r="G180" s="1">
        <f t="shared" ca="1" si="19"/>
        <v>0</v>
      </c>
      <c r="H180" s="1">
        <f t="shared" ca="1" si="20"/>
        <v>2</v>
      </c>
    </row>
    <row r="181" spans="1:8" hidden="1" x14ac:dyDescent="0.2">
      <c r="A181" s="1">
        <v>178</v>
      </c>
      <c r="B181" s="1">
        <f t="shared" ca="1" si="17"/>
        <v>-98548.301155046109</v>
      </c>
      <c r="C181" s="1">
        <f t="shared" ca="1" si="14"/>
        <v>100</v>
      </c>
      <c r="D181" s="1">
        <f t="shared" ca="1" si="15"/>
        <v>58.639357099169693</v>
      </c>
      <c r="E181" s="1">
        <f t="shared" ca="1" si="16"/>
        <v>-3</v>
      </c>
      <c r="F181" s="1">
        <f t="shared" ca="1" si="18"/>
        <v>1</v>
      </c>
      <c r="G181" s="1">
        <f t="shared" ca="1" si="19"/>
        <v>1</v>
      </c>
      <c r="H181" s="1">
        <f t="shared" ca="1" si="20"/>
        <v>0</v>
      </c>
    </row>
    <row r="182" spans="1:8" hidden="1" x14ac:dyDescent="0.2">
      <c r="A182" s="1">
        <v>179</v>
      </c>
      <c r="B182" s="1">
        <f t="shared" ca="1" si="17"/>
        <v>-92684.365445129137</v>
      </c>
      <c r="C182" s="1">
        <f t="shared" ca="1" si="14"/>
        <v>100</v>
      </c>
      <c r="D182" s="1">
        <f t="shared" ca="1" si="15"/>
        <v>-42.077013244733351</v>
      </c>
      <c r="E182" s="1">
        <f t="shared" ca="1" si="16"/>
        <v>-2</v>
      </c>
      <c r="F182" s="1">
        <f t="shared" ca="1" si="18"/>
        <v>1</v>
      </c>
      <c r="G182" s="1">
        <f t="shared" ca="1" si="19"/>
        <v>0</v>
      </c>
      <c r="H182" s="1">
        <f t="shared" ca="1" si="20"/>
        <v>1</v>
      </c>
    </row>
    <row r="183" spans="1:8" hidden="1" x14ac:dyDescent="0.2">
      <c r="A183" s="1">
        <v>180</v>
      </c>
      <c r="B183" s="1">
        <f t="shared" ca="1" si="17"/>
        <v>-96892.066769602476</v>
      </c>
      <c r="C183" s="1">
        <f t="shared" ca="1" si="14"/>
        <v>100</v>
      </c>
      <c r="D183" s="1">
        <f t="shared" ca="1" si="15"/>
        <v>58.639357099169693</v>
      </c>
      <c r="E183" s="1">
        <f t="shared" ca="1" si="16"/>
        <v>-3</v>
      </c>
      <c r="F183" s="1">
        <f t="shared" ca="1" si="18"/>
        <v>1</v>
      </c>
      <c r="G183" s="1">
        <f t="shared" ca="1" si="19"/>
        <v>1</v>
      </c>
      <c r="H183" s="1">
        <f t="shared" ca="1" si="20"/>
        <v>0</v>
      </c>
    </row>
    <row r="184" spans="1:8" hidden="1" x14ac:dyDescent="0.2">
      <c r="A184" s="1">
        <v>181</v>
      </c>
      <c r="B184" s="1">
        <f t="shared" ca="1" si="17"/>
        <v>-91028.131059685504</v>
      </c>
      <c r="C184" s="1">
        <f t="shared" ca="1" si="14"/>
        <v>100</v>
      </c>
      <c r="D184" s="1">
        <f t="shared" ca="1" si="15"/>
        <v>-42.077013244733351</v>
      </c>
      <c r="E184" s="1">
        <f t="shared" ca="1" si="16"/>
        <v>-2</v>
      </c>
      <c r="F184" s="1">
        <f t="shared" ca="1" si="18"/>
        <v>1</v>
      </c>
      <c r="G184" s="1">
        <f t="shared" ca="1" si="19"/>
        <v>0</v>
      </c>
      <c r="H184" s="1">
        <f t="shared" ca="1" si="20"/>
        <v>1</v>
      </c>
    </row>
    <row r="185" spans="1:8" hidden="1" x14ac:dyDescent="0.2">
      <c r="A185" s="1">
        <v>182</v>
      </c>
      <c r="B185" s="1">
        <f t="shared" ca="1" si="17"/>
        <v>-95235.832384158843</v>
      </c>
      <c r="C185" s="1">
        <f t="shared" ca="1" si="14"/>
        <v>100</v>
      </c>
      <c r="D185" s="1">
        <f t="shared" ca="1" si="15"/>
        <v>-42.077013244733351</v>
      </c>
      <c r="E185" s="1">
        <f t="shared" ca="1" si="16"/>
        <v>-3</v>
      </c>
      <c r="F185" s="1">
        <f t="shared" ca="1" si="18"/>
        <v>1</v>
      </c>
      <c r="G185" s="1">
        <f t="shared" ca="1" si="19"/>
        <v>1</v>
      </c>
      <c r="H185" s="1">
        <f t="shared" ca="1" si="20"/>
        <v>0</v>
      </c>
    </row>
    <row r="186" spans="1:8" hidden="1" x14ac:dyDescent="0.2">
      <c r="A186" s="1">
        <v>183</v>
      </c>
      <c r="B186" s="1">
        <f t="shared" ca="1" si="17"/>
        <v>-99443.533708632182</v>
      </c>
      <c r="C186" s="1">
        <f t="shared" ca="1" si="14"/>
        <v>100</v>
      </c>
      <c r="D186" s="1">
        <f t="shared" ca="1" si="15"/>
        <v>-42.077013244733351</v>
      </c>
      <c r="E186" s="1">
        <f t="shared" ca="1" si="16"/>
        <v>-4</v>
      </c>
      <c r="F186" s="1">
        <f t="shared" ca="1" si="18"/>
        <v>1</v>
      </c>
      <c r="G186" s="1">
        <f t="shared" ca="1" si="19"/>
        <v>2</v>
      </c>
      <c r="H186" s="1">
        <f t="shared" ca="1" si="20"/>
        <v>0</v>
      </c>
    </row>
    <row r="187" spans="1:8" hidden="1" x14ac:dyDescent="0.2">
      <c r="A187" s="1">
        <v>184</v>
      </c>
      <c r="B187" s="1">
        <f t="shared" ca="1" si="17"/>
        <v>-103651.23503310552</v>
      </c>
      <c r="C187" s="1">
        <f t="shared" ca="1" si="14"/>
        <v>500</v>
      </c>
      <c r="D187" s="1">
        <f t="shared" ca="1" si="15"/>
        <v>58.639357099169693</v>
      </c>
      <c r="E187" s="1">
        <f t="shared" ca="1" si="16"/>
        <v>0</v>
      </c>
      <c r="F187" s="1">
        <f t="shared" ca="1" si="18"/>
        <v>2</v>
      </c>
      <c r="G187" s="1">
        <f t="shared" ca="1" si="19"/>
        <v>3</v>
      </c>
      <c r="H187" s="1">
        <f t="shared" ca="1" si="20"/>
        <v>0</v>
      </c>
    </row>
    <row r="188" spans="1:8" hidden="1" x14ac:dyDescent="0.2">
      <c r="A188" s="1">
        <v>185</v>
      </c>
      <c r="B188" s="1">
        <f t="shared" ca="1" si="17"/>
        <v>-74331.556483520675</v>
      </c>
      <c r="C188" s="1">
        <f t="shared" ca="1" si="14"/>
        <v>100</v>
      </c>
      <c r="D188" s="1">
        <f t="shared" ca="1" si="15"/>
        <v>58.639357099169693</v>
      </c>
      <c r="E188" s="1">
        <f t="shared" ca="1" si="16"/>
        <v>0</v>
      </c>
      <c r="F188" s="1">
        <f t="shared" ca="1" si="18"/>
        <v>1</v>
      </c>
      <c r="G188" s="1">
        <f t="shared" ca="1" si="19"/>
        <v>0</v>
      </c>
      <c r="H188" s="1">
        <f t="shared" ca="1" si="20"/>
        <v>1</v>
      </c>
    </row>
    <row r="189" spans="1:8" hidden="1" x14ac:dyDescent="0.2">
      <c r="A189" s="1">
        <v>186</v>
      </c>
      <c r="B189" s="1">
        <f t="shared" ca="1" si="17"/>
        <v>-68467.620773603703</v>
      </c>
      <c r="C189" s="1">
        <f t="shared" ca="1" si="14"/>
        <v>100</v>
      </c>
      <c r="D189" s="1">
        <f t="shared" ca="1" si="15"/>
        <v>-42.077013244733351</v>
      </c>
      <c r="E189" s="1">
        <f t="shared" ca="1" si="16"/>
        <v>0</v>
      </c>
      <c r="F189" s="1">
        <f t="shared" ca="1" si="18"/>
        <v>1</v>
      </c>
      <c r="G189" s="1">
        <f t="shared" ca="1" si="19"/>
        <v>0</v>
      </c>
      <c r="H189" s="1">
        <f t="shared" ca="1" si="20"/>
        <v>2</v>
      </c>
    </row>
    <row r="190" spans="1:8" hidden="1" x14ac:dyDescent="0.2">
      <c r="A190" s="1">
        <v>187</v>
      </c>
      <c r="B190" s="1">
        <f t="shared" ca="1" si="17"/>
        <v>-72675.322098077042</v>
      </c>
      <c r="C190" s="1">
        <f t="shared" ca="1" si="14"/>
        <v>100</v>
      </c>
      <c r="D190" s="1">
        <f t="shared" ca="1" si="15"/>
        <v>-42.077013244733351</v>
      </c>
      <c r="E190" s="1">
        <f t="shared" ca="1" si="16"/>
        <v>-1</v>
      </c>
      <c r="F190" s="1">
        <f t="shared" ca="1" si="18"/>
        <v>1</v>
      </c>
      <c r="G190" s="1">
        <f t="shared" ca="1" si="19"/>
        <v>1</v>
      </c>
      <c r="H190" s="1">
        <f t="shared" ca="1" si="20"/>
        <v>0</v>
      </c>
    </row>
    <row r="191" spans="1:8" hidden="1" x14ac:dyDescent="0.2">
      <c r="A191" s="1">
        <v>188</v>
      </c>
      <c r="B191" s="1">
        <f t="shared" ca="1" si="17"/>
        <v>-76883.023422550381</v>
      </c>
      <c r="C191" s="1">
        <f t="shared" ca="1" si="14"/>
        <v>100</v>
      </c>
      <c r="D191" s="1">
        <f t="shared" ca="1" si="15"/>
        <v>-42.077013244733351</v>
      </c>
      <c r="E191" s="1">
        <f t="shared" ca="1" si="16"/>
        <v>-2</v>
      </c>
      <c r="F191" s="1">
        <f t="shared" ca="1" si="18"/>
        <v>1</v>
      </c>
      <c r="G191" s="1">
        <f t="shared" ca="1" si="19"/>
        <v>2</v>
      </c>
      <c r="H191" s="1">
        <f t="shared" ca="1" si="20"/>
        <v>0</v>
      </c>
    </row>
    <row r="192" spans="1:8" hidden="1" x14ac:dyDescent="0.2">
      <c r="A192" s="1">
        <v>189</v>
      </c>
      <c r="B192" s="1">
        <f t="shared" ca="1" si="17"/>
        <v>-81090.72474702372</v>
      </c>
      <c r="C192" s="1">
        <f t="shared" ca="1" si="14"/>
        <v>100</v>
      </c>
      <c r="D192" s="1">
        <f t="shared" ca="1" si="15"/>
        <v>-42.077013244733351</v>
      </c>
      <c r="E192" s="1">
        <f t="shared" ca="1" si="16"/>
        <v>-3</v>
      </c>
      <c r="F192" s="1">
        <f t="shared" ca="1" si="18"/>
        <v>1</v>
      </c>
      <c r="G192" s="1">
        <f t="shared" ca="1" si="19"/>
        <v>3</v>
      </c>
      <c r="H192" s="1">
        <f t="shared" ca="1" si="20"/>
        <v>0</v>
      </c>
    </row>
    <row r="193" spans="1:8" hidden="1" x14ac:dyDescent="0.2">
      <c r="A193" s="1">
        <v>190</v>
      </c>
      <c r="B193" s="1">
        <f t="shared" ca="1" si="17"/>
        <v>-85298.426071497059</v>
      </c>
      <c r="C193" s="1">
        <f t="shared" ca="1" si="14"/>
        <v>100</v>
      </c>
      <c r="D193" s="1">
        <f t="shared" ca="1" si="15"/>
        <v>-42.077013244733351</v>
      </c>
      <c r="E193" s="1">
        <f t="shared" ca="1" si="16"/>
        <v>-4</v>
      </c>
      <c r="F193" s="1">
        <f t="shared" ca="1" si="18"/>
        <v>1</v>
      </c>
      <c r="G193" s="1">
        <f t="shared" ca="1" si="19"/>
        <v>4</v>
      </c>
      <c r="H193" s="1">
        <f t="shared" ca="1" si="20"/>
        <v>0</v>
      </c>
    </row>
    <row r="194" spans="1:8" hidden="1" x14ac:dyDescent="0.2">
      <c r="A194" s="1">
        <v>191</v>
      </c>
      <c r="B194" s="1">
        <f t="shared" ca="1" si="17"/>
        <v>-89506.127395970398</v>
      </c>
      <c r="C194" s="1">
        <f t="shared" ca="1" si="14"/>
        <v>500</v>
      </c>
      <c r="D194" s="1">
        <f t="shared" ca="1" si="15"/>
        <v>58.639357099169693</v>
      </c>
      <c r="E194" s="1">
        <f t="shared" ca="1" si="16"/>
        <v>0</v>
      </c>
      <c r="F194" s="1">
        <f t="shared" ca="1" si="18"/>
        <v>2</v>
      </c>
      <c r="G194" s="1">
        <f t="shared" ca="1" si="19"/>
        <v>5</v>
      </c>
      <c r="H194" s="1">
        <f t="shared" ca="1" si="20"/>
        <v>0</v>
      </c>
    </row>
    <row r="195" spans="1:8" hidden="1" x14ac:dyDescent="0.2">
      <c r="A195" s="1">
        <v>192</v>
      </c>
      <c r="B195" s="1">
        <f t="shared" ca="1" si="17"/>
        <v>-60186.448846385552</v>
      </c>
      <c r="C195" s="1">
        <f t="shared" ca="1" si="14"/>
        <v>100</v>
      </c>
      <c r="D195" s="1">
        <f t="shared" ca="1" si="15"/>
        <v>58.639357099169693</v>
      </c>
      <c r="E195" s="1">
        <f t="shared" ca="1" si="16"/>
        <v>0</v>
      </c>
      <c r="F195" s="1">
        <f t="shared" ca="1" si="18"/>
        <v>1</v>
      </c>
      <c r="G195" s="1">
        <f t="shared" ca="1" si="19"/>
        <v>0</v>
      </c>
      <c r="H195" s="1">
        <f t="shared" ca="1" si="20"/>
        <v>1</v>
      </c>
    </row>
    <row r="196" spans="1:8" hidden="1" x14ac:dyDescent="0.2">
      <c r="A196" s="1">
        <v>193</v>
      </c>
      <c r="B196" s="1">
        <f t="shared" ca="1" si="17"/>
        <v>-54322.51313646858</v>
      </c>
      <c r="C196" s="1">
        <f t="shared" ca="1" si="14"/>
        <v>100</v>
      </c>
      <c r="D196" s="1">
        <f t="shared" ca="1" si="15"/>
        <v>58.639357099169693</v>
      </c>
      <c r="E196" s="1">
        <f t="shared" ca="1" si="16"/>
        <v>0</v>
      </c>
      <c r="F196" s="1">
        <f t="shared" ca="1" si="18"/>
        <v>1</v>
      </c>
      <c r="G196" s="1">
        <f t="shared" ca="1" si="19"/>
        <v>0</v>
      </c>
      <c r="H196" s="1">
        <f t="shared" ca="1" si="20"/>
        <v>2</v>
      </c>
    </row>
    <row r="197" spans="1:8" hidden="1" x14ac:dyDescent="0.2">
      <c r="A197" s="1">
        <v>194</v>
      </c>
      <c r="B197" s="1">
        <f t="shared" ca="1" si="17"/>
        <v>-48458.577426551608</v>
      </c>
      <c r="C197" s="1">
        <f t="shared" ref="C197:C260" ca="1" si="21">$C$4*POWER($L$2,F197-1)</f>
        <v>100</v>
      </c>
      <c r="D197" s="1">
        <f t="shared" ref="D197:D260" ca="1" si="22">IF(RAND()&lt;$B$1,$F$1,$H$1)</f>
        <v>-42.077013244733351</v>
      </c>
      <c r="E197" s="1">
        <f t="shared" ref="E197:E260" ca="1" si="23">IF(D196&lt;0,IF(E196-1=-$D$2,0,E196-1),IF(E196+1=$F$2,0,E196+1))</f>
        <v>0</v>
      </c>
      <c r="F197" s="1">
        <f t="shared" ca="1" si="18"/>
        <v>1</v>
      </c>
      <c r="G197" s="1">
        <f t="shared" ca="1" si="19"/>
        <v>0</v>
      </c>
      <c r="H197" s="1">
        <f t="shared" ca="1" si="20"/>
        <v>3</v>
      </c>
    </row>
    <row r="198" spans="1:8" hidden="1" x14ac:dyDescent="0.2">
      <c r="A198" s="1">
        <v>195</v>
      </c>
      <c r="B198" s="1">
        <f t="shared" ref="B198:B261" ca="1" si="24">B197+D197*C197</f>
        <v>-52666.278751024947</v>
      </c>
      <c r="C198" s="1">
        <f t="shared" ca="1" si="21"/>
        <v>100</v>
      </c>
      <c r="D198" s="1">
        <f t="shared" ca="1" si="22"/>
        <v>58.639357099169693</v>
      </c>
      <c r="E198" s="1">
        <f t="shared" ca="1" si="23"/>
        <v>-1</v>
      </c>
      <c r="F198" s="1">
        <f t="shared" ref="F198:F261" ca="1" si="25">IF(AND(D197&gt;0,E198=0),IF(F197-1&lt;1,1,F197-1),IF(AND(D197&lt;0,E198=0),IF(F197+1&gt;$H$2,1,F197+1),F197))</f>
        <v>1</v>
      </c>
      <c r="G198" s="1">
        <f t="shared" ref="G198:G261" ca="1" si="26">IF(D197&gt;0,0,G197+1)</f>
        <v>1</v>
      </c>
      <c r="H198" s="1">
        <f t="shared" ref="H198:H261" ca="1" si="27">IF(D197&lt;0,0,H197+1)</f>
        <v>0</v>
      </c>
    </row>
    <row r="199" spans="1:8" hidden="1" x14ac:dyDescent="0.2">
      <c r="A199" s="1">
        <v>196</v>
      </c>
      <c r="B199" s="1">
        <f t="shared" ca="1" si="24"/>
        <v>-46802.343041107975</v>
      </c>
      <c r="C199" s="1">
        <f t="shared" ca="1" si="21"/>
        <v>100</v>
      </c>
      <c r="D199" s="1">
        <f t="shared" ca="1" si="22"/>
        <v>58.639357099169693</v>
      </c>
      <c r="E199" s="1">
        <f t="shared" ca="1" si="23"/>
        <v>0</v>
      </c>
      <c r="F199" s="1">
        <f t="shared" ca="1" si="25"/>
        <v>1</v>
      </c>
      <c r="G199" s="1">
        <f t="shared" ca="1" si="26"/>
        <v>0</v>
      </c>
      <c r="H199" s="1">
        <f t="shared" ca="1" si="27"/>
        <v>1</v>
      </c>
    </row>
    <row r="200" spans="1:8" hidden="1" x14ac:dyDescent="0.2">
      <c r="A200" s="1">
        <v>197</v>
      </c>
      <c r="B200" s="1">
        <f t="shared" ca="1" si="24"/>
        <v>-40938.407331191003</v>
      </c>
      <c r="C200" s="1">
        <f t="shared" ca="1" si="21"/>
        <v>100</v>
      </c>
      <c r="D200" s="1">
        <f t="shared" ca="1" si="22"/>
        <v>58.639357099169693</v>
      </c>
      <c r="E200" s="1">
        <f t="shared" ca="1" si="23"/>
        <v>0</v>
      </c>
      <c r="F200" s="1">
        <f t="shared" ca="1" si="25"/>
        <v>1</v>
      </c>
      <c r="G200" s="1">
        <f t="shared" ca="1" si="26"/>
        <v>0</v>
      </c>
      <c r="H200" s="1">
        <f t="shared" ca="1" si="27"/>
        <v>2</v>
      </c>
    </row>
    <row r="201" spans="1:8" hidden="1" x14ac:dyDescent="0.2">
      <c r="A201" s="1">
        <v>198</v>
      </c>
      <c r="B201" s="1">
        <f t="shared" ca="1" si="24"/>
        <v>-35074.471621274031</v>
      </c>
      <c r="C201" s="1">
        <f t="shared" ca="1" si="21"/>
        <v>100</v>
      </c>
      <c r="D201" s="1">
        <f t="shared" ca="1" si="22"/>
        <v>-42.077013244733351</v>
      </c>
      <c r="E201" s="1">
        <f t="shared" ca="1" si="23"/>
        <v>0</v>
      </c>
      <c r="F201" s="1">
        <f t="shared" ca="1" si="25"/>
        <v>1</v>
      </c>
      <c r="G201" s="1">
        <f t="shared" ca="1" si="26"/>
        <v>0</v>
      </c>
      <c r="H201" s="1">
        <f t="shared" ca="1" si="27"/>
        <v>3</v>
      </c>
    </row>
    <row r="202" spans="1:8" hidden="1" x14ac:dyDescent="0.2">
      <c r="A202" s="1">
        <v>199</v>
      </c>
      <c r="B202" s="1">
        <f t="shared" ca="1" si="24"/>
        <v>-39282.17294574737</v>
      </c>
      <c r="C202" s="1">
        <f t="shared" ca="1" si="21"/>
        <v>100</v>
      </c>
      <c r="D202" s="1">
        <f t="shared" ca="1" si="22"/>
        <v>-42.077013244733351</v>
      </c>
      <c r="E202" s="1">
        <f t="shared" ca="1" si="23"/>
        <v>-1</v>
      </c>
      <c r="F202" s="1">
        <f t="shared" ca="1" si="25"/>
        <v>1</v>
      </c>
      <c r="G202" s="1">
        <f t="shared" ca="1" si="26"/>
        <v>1</v>
      </c>
      <c r="H202" s="1">
        <f t="shared" ca="1" si="27"/>
        <v>0</v>
      </c>
    </row>
    <row r="203" spans="1:8" hidden="1" x14ac:dyDescent="0.2">
      <c r="A203" s="1">
        <v>200</v>
      </c>
      <c r="B203" s="1">
        <f t="shared" ca="1" si="24"/>
        <v>-43489.874270220709</v>
      </c>
      <c r="C203" s="1">
        <f t="shared" ca="1" si="21"/>
        <v>100</v>
      </c>
      <c r="D203" s="1">
        <f t="shared" ca="1" si="22"/>
        <v>-42.077013244733351</v>
      </c>
      <c r="E203" s="1">
        <f t="shared" ca="1" si="23"/>
        <v>-2</v>
      </c>
      <c r="F203" s="1">
        <f t="shared" ca="1" si="25"/>
        <v>1</v>
      </c>
      <c r="G203" s="1">
        <f t="shared" ca="1" si="26"/>
        <v>2</v>
      </c>
      <c r="H203" s="1">
        <f t="shared" ca="1" si="27"/>
        <v>0</v>
      </c>
    </row>
    <row r="204" spans="1:8" hidden="1" x14ac:dyDescent="0.2">
      <c r="A204" s="1">
        <v>201</v>
      </c>
      <c r="B204" s="1">
        <f t="shared" ca="1" si="24"/>
        <v>-47697.575594694048</v>
      </c>
      <c r="C204" s="1">
        <f t="shared" ca="1" si="21"/>
        <v>100</v>
      </c>
      <c r="D204" s="1">
        <f t="shared" ca="1" si="22"/>
        <v>58.639357099169693</v>
      </c>
      <c r="E204" s="1">
        <f t="shared" ca="1" si="23"/>
        <v>-3</v>
      </c>
      <c r="F204" s="1">
        <f t="shared" ca="1" si="25"/>
        <v>1</v>
      </c>
      <c r="G204" s="1">
        <f t="shared" ca="1" si="26"/>
        <v>3</v>
      </c>
      <c r="H204" s="1">
        <f t="shared" ca="1" si="27"/>
        <v>0</v>
      </c>
    </row>
    <row r="205" spans="1:8" hidden="1" x14ac:dyDescent="0.2">
      <c r="A205" s="1">
        <v>202</v>
      </c>
      <c r="B205" s="1">
        <f t="shared" ca="1" si="24"/>
        <v>-41833.639884777076</v>
      </c>
      <c r="C205" s="1">
        <f t="shared" ca="1" si="21"/>
        <v>100</v>
      </c>
      <c r="D205" s="1">
        <f t="shared" ca="1" si="22"/>
        <v>58.639357099169693</v>
      </c>
      <c r="E205" s="1">
        <f t="shared" ca="1" si="23"/>
        <v>-2</v>
      </c>
      <c r="F205" s="1">
        <f t="shared" ca="1" si="25"/>
        <v>1</v>
      </c>
      <c r="G205" s="1">
        <f t="shared" ca="1" si="26"/>
        <v>0</v>
      </c>
      <c r="H205" s="1">
        <f t="shared" ca="1" si="27"/>
        <v>1</v>
      </c>
    </row>
    <row r="206" spans="1:8" hidden="1" x14ac:dyDescent="0.2">
      <c r="A206" s="1">
        <v>203</v>
      </c>
      <c r="B206" s="1">
        <f t="shared" ca="1" si="24"/>
        <v>-35969.704174860104</v>
      </c>
      <c r="C206" s="1">
        <f t="shared" ca="1" si="21"/>
        <v>100</v>
      </c>
      <c r="D206" s="1">
        <f t="shared" ca="1" si="22"/>
        <v>58.639357099169693</v>
      </c>
      <c r="E206" s="1">
        <f t="shared" ca="1" si="23"/>
        <v>-1</v>
      </c>
      <c r="F206" s="1">
        <f t="shared" ca="1" si="25"/>
        <v>1</v>
      </c>
      <c r="G206" s="1">
        <f t="shared" ca="1" si="26"/>
        <v>0</v>
      </c>
      <c r="H206" s="1">
        <f t="shared" ca="1" si="27"/>
        <v>2</v>
      </c>
    </row>
    <row r="207" spans="1:8" hidden="1" x14ac:dyDescent="0.2">
      <c r="A207" s="1">
        <v>204</v>
      </c>
      <c r="B207" s="1">
        <f t="shared" ca="1" si="24"/>
        <v>-30105.768464943136</v>
      </c>
      <c r="C207" s="1">
        <f t="shared" ca="1" si="21"/>
        <v>100</v>
      </c>
      <c r="D207" s="1">
        <f t="shared" ca="1" si="22"/>
        <v>-42.077013244733351</v>
      </c>
      <c r="E207" s="1">
        <f t="shared" ca="1" si="23"/>
        <v>0</v>
      </c>
      <c r="F207" s="1">
        <f t="shared" ca="1" si="25"/>
        <v>1</v>
      </c>
      <c r="G207" s="1">
        <f t="shared" ca="1" si="26"/>
        <v>0</v>
      </c>
      <c r="H207" s="1">
        <f t="shared" ca="1" si="27"/>
        <v>3</v>
      </c>
    </row>
    <row r="208" spans="1:8" hidden="1" x14ac:dyDescent="0.2">
      <c r="A208" s="1">
        <v>205</v>
      </c>
      <c r="B208" s="1">
        <f t="shared" ca="1" si="24"/>
        <v>-34313.469789416471</v>
      </c>
      <c r="C208" s="1">
        <f t="shared" ca="1" si="21"/>
        <v>100</v>
      </c>
      <c r="D208" s="1">
        <f t="shared" ca="1" si="22"/>
        <v>58.639357099169693</v>
      </c>
      <c r="E208" s="1">
        <f t="shared" ca="1" si="23"/>
        <v>-1</v>
      </c>
      <c r="F208" s="1">
        <f t="shared" ca="1" si="25"/>
        <v>1</v>
      </c>
      <c r="G208" s="1">
        <f t="shared" ca="1" si="26"/>
        <v>1</v>
      </c>
      <c r="H208" s="1">
        <f t="shared" ca="1" si="27"/>
        <v>0</v>
      </c>
    </row>
    <row r="209" spans="1:8" hidden="1" x14ac:dyDescent="0.2">
      <c r="A209" s="1">
        <v>206</v>
      </c>
      <c r="B209" s="1">
        <f t="shared" ca="1" si="24"/>
        <v>-28449.534079499503</v>
      </c>
      <c r="C209" s="1">
        <f t="shared" ca="1" si="21"/>
        <v>100</v>
      </c>
      <c r="D209" s="1">
        <f t="shared" ca="1" si="22"/>
        <v>58.639357099169693</v>
      </c>
      <c r="E209" s="1">
        <f t="shared" ca="1" si="23"/>
        <v>0</v>
      </c>
      <c r="F209" s="1">
        <f t="shared" ca="1" si="25"/>
        <v>1</v>
      </c>
      <c r="G209" s="1">
        <f t="shared" ca="1" si="26"/>
        <v>0</v>
      </c>
      <c r="H209" s="1">
        <f t="shared" ca="1" si="27"/>
        <v>1</v>
      </c>
    </row>
    <row r="210" spans="1:8" hidden="1" x14ac:dyDescent="0.2">
      <c r="A210" s="1">
        <v>207</v>
      </c>
      <c r="B210" s="1">
        <f t="shared" ca="1" si="24"/>
        <v>-22585.598369582534</v>
      </c>
      <c r="C210" s="1">
        <f t="shared" ca="1" si="21"/>
        <v>100</v>
      </c>
      <c r="D210" s="1">
        <f t="shared" ca="1" si="22"/>
        <v>58.639357099169693</v>
      </c>
      <c r="E210" s="1">
        <f t="shared" ca="1" si="23"/>
        <v>0</v>
      </c>
      <c r="F210" s="1">
        <f t="shared" ca="1" si="25"/>
        <v>1</v>
      </c>
      <c r="G210" s="1">
        <f t="shared" ca="1" si="26"/>
        <v>0</v>
      </c>
      <c r="H210" s="1">
        <f t="shared" ca="1" si="27"/>
        <v>2</v>
      </c>
    </row>
    <row r="211" spans="1:8" hidden="1" x14ac:dyDescent="0.2">
      <c r="A211" s="1">
        <v>208</v>
      </c>
      <c r="B211" s="1">
        <f t="shared" ca="1" si="24"/>
        <v>-16721.662659665566</v>
      </c>
      <c r="C211" s="1">
        <f t="shared" ca="1" si="21"/>
        <v>100</v>
      </c>
      <c r="D211" s="1">
        <f t="shared" ca="1" si="22"/>
        <v>-42.077013244733351</v>
      </c>
      <c r="E211" s="1">
        <f t="shared" ca="1" si="23"/>
        <v>0</v>
      </c>
      <c r="F211" s="1">
        <f t="shared" ca="1" si="25"/>
        <v>1</v>
      </c>
      <c r="G211" s="1">
        <f t="shared" ca="1" si="26"/>
        <v>0</v>
      </c>
      <c r="H211" s="1">
        <f t="shared" ca="1" si="27"/>
        <v>3</v>
      </c>
    </row>
    <row r="212" spans="1:8" hidden="1" x14ac:dyDescent="0.2">
      <c r="A212" s="1">
        <v>209</v>
      </c>
      <c r="B212" s="1">
        <f t="shared" ca="1" si="24"/>
        <v>-20929.363984138901</v>
      </c>
      <c r="C212" s="1">
        <f t="shared" ca="1" si="21"/>
        <v>100</v>
      </c>
      <c r="D212" s="1">
        <f t="shared" ca="1" si="22"/>
        <v>58.639357099169693</v>
      </c>
      <c r="E212" s="1">
        <f t="shared" ca="1" si="23"/>
        <v>-1</v>
      </c>
      <c r="F212" s="1">
        <f t="shared" ca="1" si="25"/>
        <v>1</v>
      </c>
      <c r="G212" s="1">
        <f t="shared" ca="1" si="26"/>
        <v>1</v>
      </c>
      <c r="H212" s="1">
        <f t="shared" ca="1" si="27"/>
        <v>0</v>
      </c>
    </row>
    <row r="213" spans="1:8" hidden="1" x14ac:dyDescent="0.2">
      <c r="A213" s="1">
        <v>210</v>
      </c>
      <c r="B213" s="1">
        <f t="shared" ca="1" si="24"/>
        <v>-15065.428274221933</v>
      </c>
      <c r="C213" s="1">
        <f t="shared" ca="1" si="21"/>
        <v>100</v>
      </c>
      <c r="D213" s="1">
        <f t="shared" ca="1" si="22"/>
        <v>58.639357099169693</v>
      </c>
      <c r="E213" s="1">
        <f t="shared" ca="1" si="23"/>
        <v>0</v>
      </c>
      <c r="F213" s="1">
        <f t="shared" ca="1" si="25"/>
        <v>1</v>
      </c>
      <c r="G213" s="1">
        <f t="shared" ca="1" si="26"/>
        <v>0</v>
      </c>
      <c r="H213" s="1">
        <f t="shared" ca="1" si="27"/>
        <v>1</v>
      </c>
    </row>
    <row r="214" spans="1:8" hidden="1" x14ac:dyDescent="0.2">
      <c r="A214" s="1">
        <v>211</v>
      </c>
      <c r="B214" s="1">
        <f t="shared" ca="1" si="24"/>
        <v>-9201.4925643049646</v>
      </c>
      <c r="C214" s="1">
        <f t="shared" ca="1" si="21"/>
        <v>100</v>
      </c>
      <c r="D214" s="1">
        <f t="shared" ca="1" si="22"/>
        <v>58.639357099169693</v>
      </c>
      <c r="E214" s="1">
        <f t="shared" ca="1" si="23"/>
        <v>0</v>
      </c>
      <c r="F214" s="1">
        <f t="shared" ca="1" si="25"/>
        <v>1</v>
      </c>
      <c r="G214" s="1">
        <f t="shared" ca="1" si="26"/>
        <v>0</v>
      </c>
      <c r="H214" s="1">
        <f t="shared" ca="1" si="27"/>
        <v>2</v>
      </c>
    </row>
    <row r="215" spans="1:8" hidden="1" x14ac:dyDescent="0.2">
      <c r="A215" s="1">
        <v>212</v>
      </c>
      <c r="B215" s="1">
        <f t="shared" ca="1" si="24"/>
        <v>-3337.5568543879954</v>
      </c>
      <c r="C215" s="1">
        <f t="shared" ca="1" si="21"/>
        <v>100</v>
      </c>
      <c r="D215" s="1">
        <f t="shared" ca="1" si="22"/>
        <v>-42.077013244733351</v>
      </c>
      <c r="E215" s="1">
        <f t="shared" ca="1" si="23"/>
        <v>0</v>
      </c>
      <c r="F215" s="1">
        <f t="shared" ca="1" si="25"/>
        <v>1</v>
      </c>
      <c r="G215" s="1">
        <f t="shared" ca="1" si="26"/>
        <v>0</v>
      </c>
      <c r="H215" s="1">
        <f t="shared" ca="1" si="27"/>
        <v>3</v>
      </c>
    </row>
    <row r="216" spans="1:8" hidden="1" x14ac:dyDescent="0.2">
      <c r="A216" s="1">
        <v>213</v>
      </c>
      <c r="B216" s="1">
        <f t="shared" ca="1" si="24"/>
        <v>-7545.2581788613306</v>
      </c>
      <c r="C216" s="1">
        <f t="shared" ca="1" si="21"/>
        <v>100</v>
      </c>
      <c r="D216" s="1">
        <f t="shared" ca="1" si="22"/>
        <v>58.639357099169693</v>
      </c>
      <c r="E216" s="1">
        <f t="shared" ca="1" si="23"/>
        <v>-1</v>
      </c>
      <c r="F216" s="1">
        <f t="shared" ca="1" si="25"/>
        <v>1</v>
      </c>
      <c r="G216" s="1">
        <f t="shared" ca="1" si="26"/>
        <v>1</v>
      </c>
      <c r="H216" s="1">
        <f t="shared" ca="1" si="27"/>
        <v>0</v>
      </c>
    </row>
    <row r="217" spans="1:8" hidden="1" x14ac:dyDescent="0.2">
      <c r="A217" s="1">
        <v>214</v>
      </c>
      <c r="B217" s="1">
        <f t="shared" ca="1" si="24"/>
        <v>-1681.3224689443614</v>
      </c>
      <c r="C217" s="1">
        <f t="shared" ca="1" si="21"/>
        <v>100</v>
      </c>
      <c r="D217" s="1">
        <f t="shared" ca="1" si="22"/>
        <v>58.639357099169693</v>
      </c>
      <c r="E217" s="1">
        <f t="shared" ca="1" si="23"/>
        <v>0</v>
      </c>
      <c r="F217" s="1">
        <f t="shared" ca="1" si="25"/>
        <v>1</v>
      </c>
      <c r="G217" s="1">
        <f t="shared" ca="1" si="26"/>
        <v>0</v>
      </c>
      <c r="H217" s="1">
        <f t="shared" ca="1" si="27"/>
        <v>1</v>
      </c>
    </row>
    <row r="218" spans="1:8" hidden="1" x14ac:dyDescent="0.2">
      <c r="A218" s="1">
        <v>215</v>
      </c>
      <c r="B218" s="1">
        <f t="shared" ca="1" si="24"/>
        <v>4182.6132409726079</v>
      </c>
      <c r="C218" s="1">
        <f t="shared" ca="1" si="21"/>
        <v>100</v>
      </c>
      <c r="D218" s="1">
        <f t="shared" ca="1" si="22"/>
        <v>58.639357099169693</v>
      </c>
      <c r="E218" s="1">
        <f t="shared" ca="1" si="23"/>
        <v>0</v>
      </c>
      <c r="F218" s="1">
        <f t="shared" ca="1" si="25"/>
        <v>1</v>
      </c>
      <c r="G218" s="1">
        <f t="shared" ca="1" si="26"/>
        <v>0</v>
      </c>
      <c r="H218" s="1">
        <f t="shared" ca="1" si="27"/>
        <v>2</v>
      </c>
    </row>
    <row r="219" spans="1:8" hidden="1" x14ac:dyDescent="0.2">
      <c r="A219" s="1">
        <v>216</v>
      </c>
      <c r="B219" s="1">
        <f t="shared" ca="1" si="24"/>
        <v>10046.548950889577</v>
      </c>
      <c r="C219" s="1">
        <f t="shared" ca="1" si="21"/>
        <v>100</v>
      </c>
      <c r="D219" s="1">
        <f t="shared" ca="1" si="22"/>
        <v>-42.077013244733351</v>
      </c>
      <c r="E219" s="1">
        <f t="shared" ca="1" si="23"/>
        <v>0</v>
      </c>
      <c r="F219" s="1">
        <f t="shared" ca="1" si="25"/>
        <v>1</v>
      </c>
      <c r="G219" s="1">
        <f t="shared" ca="1" si="26"/>
        <v>0</v>
      </c>
      <c r="H219" s="1">
        <f t="shared" ca="1" si="27"/>
        <v>3</v>
      </c>
    </row>
    <row r="220" spans="1:8" hidden="1" x14ac:dyDescent="0.2">
      <c r="A220" s="1">
        <v>217</v>
      </c>
      <c r="B220" s="1">
        <f t="shared" ca="1" si="24"/>
        <v>5838.8476264162418</v>
      </c>
      <c r="C220" s="1">
        <f t="shared" ca="1" si="21"/>
        <v>100</v>
      </c>
      <c r="D220" s="1">
        <f t="shared" ca="1" si="22"/>
        <v>58.639357099169693</v>
      </c>
      <c r="E220" s="1">
        <f t="shared" ca="1" si="23"/>
        <v>-1</v>
      </c>
      <c r="F220" s="1">
        <f t="shared" ca="1" si="25"/>
        <v>1</v>
      </c>
      <c r="G220" s="1">
        <f t="shared" ca="1" si="26"/>
        <v>1</v>
      </c>
      <c r="H220" s="1">
        <f t="shared" ca="1" si="27"/>
        <v>0</v>
      </c>
    </row>
    <row r="221" spans="1:8" hidden="1" x14ac:dyDescent="0.2">
      <c r="A221" s="1">
        <v>218</v>
      </c>
      <c r="B221" s="1">
        <f t="shared" ca="1" si="24"/>
        <v>11702.78333633321</v>
      </c>
      <c r="C221" s="1">
        <f t="shared" ca="1" si="21"/>
        <v>100</v>
      </c>
      <c r="D221" s="1">
        <f t="shared" ca="1" si="22"/>
        <v>-42.077013244733351</v>
      </c>
      <c r="E221" s="1">
        <f t="shared" ca="1" si="23"/>
        <v>0</v>
      </c>
      <c r="F221" s="1">
        <f t="shared" ca="1" si="25"/>
        <v>1</v>
      </c>
      <c r="G221" s="1">
        <f t="shared" ca="1" si="26"/>
        <v>0</v>
      </c>
      <c r="H221" s="1">
        <f t="shared" ca="1" si="27"/>
        <v>1</v>
      </c>
    </row>
    <row r="222" spans="1:8" hidden="1" x14ac:dyDescent="0.2">
      <c r="A222" s="1">
        <v>219</v>
      </c>
      <c r="B222" s="1">
        <f t="shared" ca="1" si="24"/>
        <v>7495.0820118598749</v>
      </c>
      <c r="C222" s="1">
        <f t="shared" ca="1" si="21"/>
        <v>100</v>
      </c>
      <c r="D222" s="1">
        <f t="shared" ca="1" si="22"/>
        <v>58.639357099169693</v>
      </c>
      <c r="E222" s="1">
        <f t="shared" ca="1" si="23"/>
        <v>-1</v>
      </c>
      <c r="F222" s="1">
        <f t="shared" ca="1" si="25"/>
        <v>1</v>
      </c>
      <c r="G222" s="1">
        <f t="shared" ca="1" si="26"/>
        <v>1</v>
      </c>
      <c r="H222" s="1">
        <f t="shared" ca="1" si="27"/>
        <v>0</v>
      </c>
    </row>
    <row r="223" spans="1:8" hidden="1" x14ac:dyDescent="0.2">
      <c r="A223" s="1">
        <v>220</v>
      </c>
      <c r="B223" s="1">
        <f t="shared" ca="1" si="24"/>
        <v>13359.017721776843</v>
      </c>
      <c r="C223" s="1">
        <f t="shared" ca="1" si="21"/>
        <v>100</v>
      </c>
      <c r="D223" s="1">
        <f t="shared" ca="1" si="22"/>
        <v>-42.077013244733351</v>
      </c>
      <c r="E223" s="1">
        <f t="shared" ca="1" si="23"/>
        <v>0</v>
      </c>
      <c r="F223" s="1">
        <f t="shared" ca="1" si="25"/>
        <v>1</v>
      </c>
      <c r="G223" s="1">
        <f t="shared" ca="1" si="26"/>
        <v>0</v>
      </c>
      <c r="H223" s="1">
        <f t="shared" ca="1" si="27"/>
        <v>1</v>
      </c>
    </row>
    <row r="224" spans="1:8" hidden="1" x14ac:dyDescent="0.2">
      <c r="A224" s="1">
        <v>221</v>
      </c>
      <c r="B224" s="1">
        <f t="shared" ca="1" si="24"/>
        <v>9151.316397303508</v>
      </c>
      <c r="C224" s="1">
        <f t="shared" ca="1" si="21"/>
        <v>100</v>
      </c>
      <c r="D224" s="1">
        <f t="shared" ca="1" si="22"/>
        <v>58.639357099169693</v>
      </c>
      <c r="E224" s="1">
        <f t="shared" ca="1" si="23"/>
        <v>-1</v>
      </c>
      <c r="F224" s="1">
        <f t="shared" ca="1" si="25"/>
        <v>1</v>
      </c>
      <c r="G224" s="1">
        <f t="shared" ca="1" si="26"/>
        <v>1</v>
      </c>
      <c r="H224" s="1">
        <f t="shared" ca="1" si="27"/>
        <v>0</v>
      </c>
    </row>
    <row r="225" spans="1:8" hidden="1" x14ac:dyDescent="0.2">
      <c r="A225" s="1">
        <v>222</v>
      </c>
      <c r="B225" s="1">
        <f t="shared" ca="1" si="24"/>
        <v>15015.252107220476</v>
      </c>
      <c r="C225" s="1">
        <f t="shared" ca="1" si="21"/>
        <v>100</v>
      </c>
      <c r="D225" s="1">
        <f t="shared" ca="1" si="22"/>
        <v>58.639357099169693</v>
      </c>
      <c r="E225" s="1">
        <f t="shared" ca="1" si="23"/>
        <v>0</v>
      </c>
      <c r="F225" s="1">
        <f t="shared" ca="1" si="25"/>
        <v>1</v>
      </c>
      <c r="G225" s="1">
        <f t="shared" ca="1" si="26"/>
        <v>0</v>
      </c>
      <c r="H225" s="1">
        <f t="shared" ca="1" si="27"/>
        <v>1</v>
      </c>
    </row>
    <row r="226" spans="1:8" hidden="1" x14ac:dyDescent="0.2">
      <c r="A226" s="1">
        <v>223</v>
      </c>
      <c r="B226" s="1">
        <f t="shared" ca="1" si="24"/>
        <v>20879.187817137445</v>
      </c>
      <c r="C226" s="1">
        <f t="shared" ca="1" si="21"/>
        <v>100</v>
      </c>
      <c r="D226" s="1">
        <f t="shared" ca="1" si="22"/>
        <v>58.639357099169693</v>
      </c>
      <c r="E226" s="1">
        <f t="shared" ca="1" si="23"/>
        <v>0</v>
      </c>
      <c r="F226" s="1">
        <f t="shared" ca="1" si="25"/>
        <v>1</v>
      </c>
      <c r="G226" s="1">
        <f t="shared" ca="1" si="26"/>
        <v>0</v>
      </c>
      <c r="H226" s="1">
        <f t="shared" ca="1" si="27"/>
        <v>2</v>
      </c>
    </row>
    <row r="227" spans="1:8" hidden="1" x14ac:dyDescent="0.2">
      <c r="A227" s="1">
        <v>224</v>
      </c>
      <c r="B227" s="1">
        <f t="shared" ca="1" si="24"/>
        <v>26743.123527054413</v>
      </c>
      <c r="C227" s="1">
        <f t="shared" ca="1" si="21"/>
        <v>100</v>
      </c>
      <c r="D227" s="1">
        <f t="shared" ca="1" si="22"/>
        <v>-42.077013244733351</v>
      </c>
      <c r="E227" s="1">
        <f t="shared" ca="1" si="23"/>
        <v>0</v>
      </c>
      <c r="F227" s="1">
        <f t="shared" ca="1" si="25"/>
        <v>1</v>
      </c>
      <c r="G227" s="1">
        <f t="shared" ca="1" si="26"/>
        <v>0</v>
      </c>
      <c r="H227" s="1">
        <f t="shared" ca="1" si="27"/>
        <v>3</v>
      </c>
    </row>
    <row r="228" spans="1:8" hidden="1" x14ac:dyDescent="0.2">
      <c r="A228" s="1">
        <v>225</v>
      </c>
      <c r="B228" s="1">
        <f t="shared" ca="1" si="24"/>
        <v>22535.422202581078</v>
      </c>
      <c r="C228" s="1">
        <f t="shared" ca="1" si="21"/>
        <v>100</v>
      </c>
      <c r="D228" s="1">
        <f t="shared" ca="1" si="22"/>
        <v>58.639357099169693</v>
      </c>
      <c r="E228" s="1">
        <f t="shared" ca="1" si="23"/>
        <v>-1</v>
      </c>
      <c r="F228" s="1">
        <f t="shared" ca="1" si="25"/>
        <v>1</v>
      </c>
      <c r="G228" s="1">
        <f t="shared" ca="1" si="26"/>
        <v>1</v>
      </c>
      <c r="H228" s="1">
        <f t="shared" ca="1" si="27"/>
        <v>0</v>
      </c>
    </row>
    <row r="229" spans="1:8" hidden="1" x14ac:dyDescent="0.2">
      <c r="A229" s="1">
        <v>226</v>
      </c>
      <c r="B229" s="1">
        <f t="shared" ca="1" si="24"/>
        <v>28399.357912498046</v>
      </c>
      <c r="C229" s="1">
        <f t="shared" ca="1" si="21"/>
        <v>100</v>
      </c>
      <c r="D229" s="1">
        <f t="shared" ca="1" si="22"/>
        <v>58.639357099169693</v>
      </c>
      <c r="E229" s="1">
        <f t="shared" ca="1" si="23"/>
        <v>0</v>
      </c>
      <c r="F229" s="1">
        <f t="shared" ca="1" si="25"/>
        <v>1</v>
      </c>
      <c r="G229" s="1">
        <f t="shared" ca="1" si="26"/>
        <v>0</v>
      </c>
      <c r="H229" s="1">
        <f t="shared" ca="1" si="27"/>
        <v>1</v>
      </c>
    </row>
    <row r="230" spans="1:8" hidden="1" x14ac:dyDescent="0.2">
      <c r="A230" s="1">
        <v>227</v>
      </c>
      <c r="B230" s="1">
        <f t="shared" ca="1" si="24"/>
        <v>34263.293622415018</v>
      </c>
      <c r="C230" s="1">
        <f t="shared" ca="1" si="21"/>
        <v>100</v>
      </c>
      <c r="D230" s="1">
        <f t="shared" ca="1" si="22"/>
        <v>-42.077013244733351</v>
      </c>
      <c r="E230" s="1">
        <f t="shared" ca="1" si="23"/>
        <v>0</v>
      </c>
      <c r="F230" s="1">
        <f t="shared" ca="1" si="25"/>
        <v>1</v>
      </c>
      <c r="G230" s="1">
        <f t="shared" ca="1" si="26"/>
        <v>0</v>
      </c>
      <c r="H230" s="1">
        <f t="shared" ca="1" si="27"/>
        <v>2</v>
      </c>
    </row>
    <row r="231" spans="1:8" hidden="1" x14ac:dyDescent="0.2">
      <c r="A231" s="1">
        <v>228</v>
      </c>
      <c r="B231" s="1">
        <f t="shared" ca="1" si="24"/>
        <v>30055.592297941683</v>
      </c>
      <c r="C231" s="1">
        <f t="shared" ca="1" si="21"/>
        <v>100</v>
      </c>
      <c r="D231" s="1">
        <f t="shared" ca="1" si="22"/>
        <v>-42.077013244733351</v>
      </c>
      <c r="E231" s="1">
        <f t="shared" ca="1" si="23"/>
        <v>-1</v>
      </c>
      <c r="F231" s="1">
        <f t="shared" ca="1" si="25"/>
        <v>1</v>
      </c>
      <c r="G231" s="1">
        <f t="shared" ca="1" si="26"/>
        <v>1</v>
      </c>
      <c r="H231" s="1">
        <f t="shared" ca="1" si="27"/>
        <v>0</v>
      </c>
    </row>
    <row r="232" spans="1:8" hidden="1" x14ac:dyDescent="0.2">
      <c r="A232" s="1">
        <v>229</v>
      </c>
      <c r="B232" s="1">
        <f t="shared" ca="1" si="24"/>
        <v>25847.890973468348</v>
      </c>
      <c r="C232" s="1">
        <f t="shared" ca="1" si="21"/>
        <v>100</v>
      </c>
      <c r="D232" s="1">
        <f t="shared" ca="1" si="22"/>
        <v>-42.077013244733351</v>
      </c>
      <c r="E232" s="1">
        <f t="shared" ca="1" si="23"/>
        <v>-2</v>
      </c>
      <c r="F232" s="1">
        <f t="shared" ca="1" si="25"/>
        <v>1</v>
      </c>
      <c r="G232" s="1">
        <f t="shared" ca="1" si="26"/>
        <v>2</v>
      </c>
      <c r="H232" s="1">
        <f t="shared" ca="1" si="27"/>
        <v>0</v>
      </c>
    </row>
    <row r="233" spans="1:8" hidden="1" x14ac:dyDescent="0.2">
      <c r="A233" s="1">
        <v>230</v>
      </c>
      <c r="B233" s="1">
        <f t="shared" ca="1" si="24"/>
        <v>21640.189648995012</v>
      </c>
      <c r="C233" s="1">
        <f t="shared" ca="1" si="21"/>
        <v>100</v>
      </c>
      <c r="D233" s="1">
        <f t="shared" ca="1" si="22"/>
        <v>58.639357099169693</v>
      </c>
      <c r="E233" s="1">
        <f t="shared" ca="1" si="23"/>
        <v>-3</v>
      </c>
      <c r="F233" s="1">
        <f t="shared" ca="1" si="25"/>
        <v>1</v>
      </c>
      <c r="G233" s="1">
        <f t="shared" ca="1" si="26"/>
        <v>3</v>
      </c>
      <c r="H233" s="1">
        <f t="shared" ca="1" si="27"/>
        <v>0</v>
      </c>
    </row>
    <row r="234" spans="1:8" hidden="1" x14ac:dyDescent="0.2">
      <c r="A234" s="1">
        <v>231</v>
      </c>
      <c r="B234" s="1">
        <f t="shared" ca="1" si="24"/>
        <v>27504.125358911981</v>
      </c>
      <c r="C234" s="1">
        <f t="shared" ca="1" si="21"/>
        <v>100</v>
      </c>
      <c r="D234" s="1">
        <f t="shared" ca="1" si="22"/>
        <v>58.639357099169693</v>
      </c>
      <c r="E234" s="1">
        <f t="shared" ca="1" si="23"/>
        <v>-2</v>
      </c>
      <c r="F234" s="1">
        <f t="shared" ca="1" si="25"/>
        <v>1</v>
      </c>
      <c r="G234" s="1">
        <f t="shared" ca="1" si="26"/>
        <v>0</v>
      </c>
      <c r="H234" s="1">
        <f t="shared" ca="1" si="27"/>
        <v>1</v>
      </c>
    </row>
    <row r="235" spans="1:8" hidden="1" x14ac:dyDescent="0.2">
      <c r="A235" s="1">
        <v>232</v>
      </c>
      <c r="B235" s="1">
        <f t="shared" ca="1" si="24"/>
        <v>33368.061068828953</v>
      </c>
      <c r="C235" s="1">
        <f t="shared" ca="1" si="21"/>
        <v>100</v>
      </c>
      <c r="D235" s="1">
        <f t="shared" ca="1" si="22"/>
        <v>-42.077013244733351</v>
      </c>
      <c r="E235" s="1">
        <f t="shared" ca="1" si="23"/>
        <v>-1</v>
      </c>
      <c r="F235" s="1">
        <f t="shared" ca="1" si="25"/>
        <v>1</v>
      </c>
      <c r="G235" s="1">
        <f t="shared" ca="1" si="26"/>
        <v>0</v>
      </c>
      <c r="H235" s="1">
        <f t="shared" ca="1" si="27"/>
        <v>2</v>
      </c>
    </row>
    <row r="236" spans="1:8" hidden="1" x14ac:dyDescent="0.2">
      <c r="A236" s="1">
        <v>233</v>
      </c>
      <c r="B236" s="1">
        <f t="shared" ca="1" si="24"/>
        <v>29160.359744355617</v>
      </c>
      <c r="C236" s="1">
        <f t="shared" ca="1" si="21"/>
        <v>100</v>
      </c>
      <c r="D236" s="1">
        <f t="shared" ca="1" si="22"/>
        <v>-42.077013244733351</v>
      </c>
      <c r="E236" s="1">
        <f t="shared" ca="1" si="23"/>
        <v>-2</v>
      </c>
      <c r="F236" s="1">
        <f t="shared" ca="1" si="25"/>
        <v>1</v>
      </c>
      <c r="G236" s="1">
        <f t="shared" ca="1" si="26"/>
        <v>1</v>
      </c>
      <c r="H236" s="1">
        <f t="shared" ca="1" si="27"/>
        <v>0</v>
      </c>
    </row>
    <row r="237" spans="1:8" hidden="1" x14ac:dyDescent="0.2">
      <c r="A237" s="1">
        <v>234</v>
      </c>
      <c r="B237" s="1">
        <f t="shared" ca="1" si="24"/>
        <v>24952.658419882282</v>
      </c>
      <c r="C237" s="1">
        <f t="shared" ca="1" si="21"/>
        <v>100</v>
      </c>
      <c r="D237" s="1">
        <f t="shared" ca="1" si="22"/>
        <v>58.639357099169693</v>
      </c>
      <c r="E237" s="1">
        <f t="shared" ca="1" si="23"/>
        <v>-3</v>
      </c>
      <c r="F237" s="1">
        <f t="shared" ca="1" si="25"/>
        <v>1</v>
      </c>
      <c r="G237" s="1">
        <f t="shared" ca="1" si="26"/>
        <v>2</v>
      </c>
      <c r="H237" s="1">
        <f t="shared" ca="1" si="27"/>
        <v>0</v>
      </c>
    </row>
    <row r="238" spans="1:8" hidden="1" x14ac:dyDescent="0.2">
      <c r="A238" s="1">
        <v>235</v>
      </c>
      <c r="B238" s="1">
        <f t="shared" ca="1" si="24"/>
        <v>30816.59412979925</v>
      </c>
      <c r="C238" s="1">
        <f t="shared" ca="1" si="21"/>
        <v>100</v>
      </c>
      <c r="D238" s="1">
        <f t="shared" ca="1" si="22"/>
        <v>58.639357099169693</v>
      </c>
      <c r="E238" s="1">
        <f t="shared" ca="1" si="23"/>
        <v>-2</v>
      </c>
      <c r="F238" s="1">
        <f t="shared" ca="1" si="25"/>
        <v>1</v>
      </c>
      <c r="G238" s="1">
        <f t="shared" ca="1" si="26"/>
        <v>0</v>
      </c>
      <c r="H238" s="1">
        <f t="shared" ca="1" si="27"/>
        <v>1</v>
      </c>
    </row>
    <row r="239" spans="1:8" hidden="1" x14ac:dyDescent="0.2">
      <c r="A239" s="1">
        <v>236</v>
      </c>
      <c r="B239" s="1">
        <f t="shared" ca="1" si="24"/>
        <v>36680.529839716219</v>
      </c>
      <c r="C239" s="1">
        <f t="shared" ca="1" si="21"/>
        <v>100</v>
      </c>
      <c r="D239" s="1">
        <f t="shared" ca="1" si="22"/>
        <v>-42.077013244733351</v>
      </c>
      <c r="E239" s="1">
        <f t="shared" ca="1" si="23"/>
        <v>-1</v>
      </c>
      <c r="F239" s="1">
        <f t="shared" ca="1" si="25"/>
        <v>1</v>
      </c>
      <c r="G239" s="1">
        <f t="shared" ca="1" si="26"/>
        <v>0</v>
      </c>
      <c r="H239" s="1">
        <f t="shared" ca="1" si="27"/>
        <v>2</v>
      </c>
    </row>
    <row r="240" spans="1:8" hidden="1" x14ac:dyDescent="0.2">
      <c r="A240" s="1">
        <v>237</v>
      </c>
      <c r="B240" s="1">
        <f t="shared" ca="1" si="24"/>
        <v>32472.828515242883</v>
      </c>
      <c r="C240" s="1">
        <f t="shared" ca="1" si="21"/>
        <v>100</v>
      </c>
      <c r="D240" s="1">
        <f t="shared" ca="1" si="22"/>
        <v>58.639357099169693</v>
      </c>
      <c r="E240" s="1">
        <f t="shared" ca="1" si="23"/>
        <v>-2</v>
      </c>
      <c r="F240" s="1">
        <f t="shared" ca="1" si="25"/>
        <v>1</v>
      </c>
      <c r="G240" s="1">
        <f t="shared" ca="1" si="26"/>
        <v>1</v>
      </c>
      <c r="H240" s="1">
        <f t="shared" ca="1" si="27"/>
        <v>0</v>
      </c>
    </row>
    <row r="241" spans="1:8" hidden="1" x14ac:dyDescent="0.2">
      <c r="A241" s="1">
        <v>238</v>
      </c>
      <c r="B241" s="1">
        <f t="shared" ca="1" si="24"/>
        <v>38336.764225159852</v>
      </c>
      <c r="C241" s="1">
        <f t="shared" ca="1" si="21"/>
        <v>100</v>
      </c>
      <c r="D241" s="1">
        <f t="shared" ca="1" si="22"/>
        <v>-42.077013244733351</v>
      </c>
      <c r="E241" s="1">
        <f t="shared" ca="1" si="23"/>
        <v>-1</v>
      </c>
      <c r="F241" s="1">
        <f t="shared" ca="1" si="25"/>
        <v>1</v>
      </c>
      <c r="G241" s="1">
        <f t="shared" ca="1" si="26"/>
        <v>0</v>
      </c>
      <c r="H241" s="1">
        <f t="shared" ca="1" si="27"/>
        <v>1</v>
      </c>
    </row>
    <row r="242" spans="1:8" hidden="1" x14ac:dyDescent="0.2">
      <c r="A242" s="1">
        <v>239</v>
      </c>
      <c r="B242" s="1">
        <f t="shared" ca="1" si="24"/>
        <v>34129.06290068652</v>
      </c>
      <c r="C242" s="1">
        <f t="shared" ca="1" si="21"/>
        <v>100</v>
      </c>
      <c r="D242" s="1">
        <f t="shared" ca="1" si="22"/>
        <v>-42.077013244733351</v>
      </c>
      <c r="E242" s="1">
        <f t="shared" ca="1" si="23"/>
        <v>-2</v>
      </c>
      <c r="F242" s="1">
        <f t="shared" ca="1" si="25"/>
        <v>1</v>
      </c>
      <c r="G242" s="1">
        <f t="shared" ca="1" si="26"/>
        <v>1</v>
      </c>
      <c r="H242" s="1">
        <f t="shared" ca="1" si="27"/>
        <v>0</v>
      </c>
    </row>
    <row r="243" spans="1:8" hidden="1" x14ac:dyDescent="0.2">
      <c r="A243" s="1">
        <v>240</v>
      </c>
      <c r="B243" s="1">
        <f t="shared" ca="1" si="24"/>
        <v>29921.361576213185</v>
      </c>
      <c r="C243" s="1">
        <f t="shared" ca="1" si="21"/>
        <v>100</v>
      </c>
      <c r="D243" s="1">
        <f t="shared" ca="1" si="22"/>
        <v>58.639357099169693</v>
      </c>
      <c r="E243" s="1">
        <f t="shared" ca="1" si="23"/>
        <v>-3</v>
      </c>
      <c r="F243" s="1">
        <f t="shared" ca="1" si="25"/>
        <v>1</v>
      </c>
      <c r="G243" s="1">
        <f t="shared" ca="1" si="26"/>
        <v>2</v>
      </c>
      <c r="H243" s="1">
        <f t="shared" ca="1" si="27"/>
        <v>0</v>
      </c>
    </row>
    <row r="244" spans="1:8" hidden="1" x14ac:dyDescent="0.2">
      <c r="A244" s="1">
        <v>241</v>
      </c>
      <c r="B244" s="1">
        <f t="shared" ca="1" si="24"/>
        <v>35785.297286130153</v>
      </c>
      <c r="C244" s="1">
        <f t="shared" ca="1" si="21"/>
        <v>100</v>
      </c>
      <c r="D244" s="1">
        <f t="shared" ca="1" si="22"/>
        <v>-42.077013244733351</v>
      </c>
      <c r="E244" s="1">
        <f t="shared" ca="1" si="23"/>
        <v>-2</v>
      </c>
      <c r="F244" s="1">
        <f t="shared" ca="1" si="25"/>
        <v>1</v>
      </c>
      <c r="G244" s="1">
        <f t="shared" ca="1" si="26"/>
        <v>0</v>
      </c>
      <c r="H244" s="1">
        <f t="shared" ca="1" si="27"/>
        <v>1</v>
      </c>
    </row>
    <row r="245" spans="1:8" hidden="1" x14ac:dyDescent="0.2">
      <c r="A245" s="1">
        <v>242</v>
      </c>
      <c r="B245" s="1">
        <f t="shared" ca="1" si="24"/>
        <v>31577.595961656818</v>
      </c>
      <c r="C245" s="1">
        <f t="shared" ca="1" si="21"/>
        <v>100</v>
      </c>
      <c r="D245" s="1">
        <f t="shared" ca="1" si="22"/>
        <v>-42.077013244733351</v>
      </c>
      <c r="E245" s="1">
        <f t="shared" ca="1" si="23"/>
        <v>-3</v>
      </c>
      <c r="F245" s="1">
        <f t="shared" ca="1" si="25"/>
        <v>1</v>
      </c>
      <c r="G245" s="1">
        <f t="shared" ca="1" si="26"/>
        <v>1</v>
      </c>
      <c r="H245" s="1">
        <f t="shared" ca="1" si="27"/>
        <v>0</v>
      </c>
    </row>
    <row r="246" spans="1:8" hidden="1" x14ac:dyDescent="0.2">
      <c r="A246" s="1">
        <v>243</v>
      </c>
      <c r="B246" s="1">
        <f t="shared" ca="1" si="24"/>
        <v>27369.894637183483</v>
      </c>
      <c r="C246" s="1">
        <f t="shared" ca="1" si="21"/>
        <v>100</v>
      </c>
      <c r="D246" s="1">
        <f t="shared" ca="1" si="22"/>
        <v>58.639357099169693</v>
      </c>
      <c r="E246" s="1">
        <f t="shared" ca="1" si="23"/>
        <v>-4</v>
      </c>
      <c r="F246" s="1">
        <f t="shared" ca="1" si="25"/>
        <v>1</v>
      </c>
      <c r="G246" s="1">
        <f t="shared" ca="1" si="26"/>
        <v>2</v>
      </c>
      <c r="H246" s="1">
        <f t="shared" ca="1" si="27"/>
        <v>0</v>
      </c>
    </row>
    <row r="247" spans="1:8" hidden="1" x14ac:dyDescent="0.2">
      <c r="A247" s="1">
        <v>244</v>
      </c>
      <c r="B247" s="1">
        <f t="shared" ca="1" si="24"/>
        <v>33233.830347100455</v>
      </c>
      <c r="C247" s="1">
        <f t="shared" ca="1" si="21"/>
        <v>100</v>
      </c>
      <c r="D247" s="1">
        <f t="shared" ca="1" si="22"/>
        <v>58.639357099169693</v>
      </c>
      <c r="E247" s="1">
        <f t="shared" ca="1" si="23"/>
        <v>-3</v>
      </c>
      <c r="F247" s="1">
        <f t="shared" ca="1" si="25"/>
        <v>1</v>
      </c>
      <c r="G247" s="1">
        <f t="shared" ca="1" si="26"/>
        <v>0</v>
      </c>
      <c r="H247" s="1">
        <f t="shared" ca="1" si="27"/>
        <v>1</v>
      </c>
    </row>
    <row r="248" spans="1:8" hidden="1" x14ac:dyDescent="0.2">
      <c r="A248" s="1">
        <v>245</v>
      </c>
      <c r="B248" s="1">
        <f t="shared" ca="1" si="24"/>
        <v>39097.766057017427</v>
      </c>
      <c r="C248" s="1">
        <f t="shared" ca="1" si="21"/>
        <v>100</v>
      </c>
      <c r="D248" s="1">
        <f t="shared" ca="1" si="22"/>
        <v>58.639357099169693</v>
      </c>
      <c r="E248" s="1">
        <f t="shared" ca="1" si="23"/>
        <v>-2</v>
      </c>
      <c r="F248" s="1">
        <f t="shared" ca="1" si="25"/>
        <v>1</v>
      </c>
      <c r="G248" s="1">
        <f t="shared" ca="1" si="26"/>
        <v>0</v>
      </c>
      <c r="H248" s="1">
        <f t="shared" ca="1" si="27"/>
        <v>2</v>
      </c>
    </row>
    <row r="249" spans="1:8" hidden="1" x14ac:dyDescent="0.2">
      <c r="A249" s="1">
        <v>246</v>
      </c>
      <c r="B249" s="1">
        <f t="shared" ca="1" si="24"/>
        <v>44961.701766934399</v>
      </c>
      <c r="C249" s="1">
        <f t="shared" ca="1" si="21"/>
        <v>100</v>
      </c>
      <c r="D249" s="1">
        <f t="shared" ca="1" si="22"/>
        <v>-42.077013244733351</v>
      </c>
      <c r="E249" s="1">
        <f t="shared" ca="1" si="23"/>
        <v>-1</v>
      </c>
      <c r="F249" s="1">
        <f t="shared" ca="1" si="25"/>
        <v>1</v>
      </c>
      <c r="G249" s="1">
        <f t="shared" ca="1" si="26"/>
        <v>0</v>
      </c>
      <c r="H249" s="1">
        <f t="shared" ca="1" si="27"/>
        <v>3</v>
      </c>
    </row>
    <row r="250" spans="1:8" hidden="1" x14ac:dyDescent="0.2">
      <c r="A250" s="1">
        <v>247</v>
      </c>
      <c r="B250" s="1">
        <f t="shared" ca="1" si="24"/>
        <v>40754.000442461067</v>
      </c>
      <c r="C250" s="1">
        <f t="shared" ca="1" si="21"/>
        <v>100</v>
      </c>
      <c r="D250" s="1">
        <f t="shared" ca="1" si="22"/>
        <v>-42.077013244733351</v>
      </c>
      <c r="E250" s="1">
        <f t="shared" ca="1" si="23"/>
        <v>-2</v>
      </c>
      <c r="F250" s="1">
        <f t="shared" ca="1" si="25"/>
        <v>1</v>
      </c>
      <c r="G250" s="1">
        <f t="shared" ca="1" si="26"/>
        <v>1</v>
      </c>
      <c r="H250" s="1">
        <f t="shared" ca="1" si="27"/>
        <v>0</v>
      </c>
    </row>
    <row r="251" spans="1:8" hidden="1" x14ac:dyDescent="0.2">
      <c r="A251" s="1">
        <v>248</v>
      </c>
      <c r="B251" s="1">
        <f t="shared" ca="1" si="24"/>
        <v>36546.299117987728</v>
      </c>
      <c r="C251" s="1">
        <f t="shared" ca="1" si="21"/>
        <v>100</v>
      </c>
      <c r="D251" s="1">
        <f t="shared" ca="1" si="22"/>
        <v>-42.077013244733351</v>
      </c>
      <c r="E251" s="1">
        <f t="shared" ca="1" si="23"/>
        <v>-3</v>
      </c>
      <c r="F251" s="1">
        <f t="shared" ca="1" si="25"/>
        <v>1</v>
      </c>
      <c r="G251" s="1">
        <f t="shared" ca="1" si="26"/>
        <v>2</v>
      </c>
      <c r="H251" s="1">
        <f t="shared" ca="1" si="27"/>
        <v>0</v>
      </c>
    </row>
    <row r="252" spans="1:8" hidden="1" x14ac:dyDescent="0.2">
      <c r="A252" s="1">
        <v>249</v>
      </c>
      <c r="B252" s="1">
        <f t="shared" ca="1" si="24"/>
        <v>32338.597793514393</v>
      </c>
      <c r="C252" s="1">
        <f t="shared" ca="1" si="21"/>
        <v>100</v>
      </c>
      <c r="D252" s="1">
        <f t="shared" ca="1" si="22"/>
        <v>58.639357099169693</v>
      </c>
      <c r="E252" s="1">
        <f t="shared" ca="1" si="23"/>
        <v>-4</v>
      </c>
      <c r="F252" s="1">
        <f t="shared" ca="1" si="25"/>
        <v>1</v>
      </c>
      <c r="G252" s="1">
        <f t="shared" ca="1" si="26"/>
        <v>3</v>
      </c>
      <c r="H252" s="1">
        <f t="shared" ca="1" si="27"/>
        <v>0</v>
      </c>
    </row>
    <row r="253" spans="1:8" hidden="1" x14ac:dyDescent="0.2">
      <c r="A253" s="1">
        <v>250</v>
      </c>
      <c r="B253" s="1">
        <f t="shared" ca="1" si="24"/>
        <v>38202.533503431361</v>
      </c>
      <c r="C253" s="1">
        <f t="shared" ca="1" si="21"/>
        <v>100</v>
      </c>
      <c r="D253" s="1">
        <f t="shared" ca="1" si="22"/>
        <v>-42.077013244733351</v>
      </c>
      <c r="E253" s="1">
        <f t="shared" ca="1" si="23"/>
        <v>-3</v>
      </c>
      <c r="F253" s="1">
        <f t="shared" ca="1" si="25"/>
        <v>1</v>
      </c>
      <c r="G253" s="1">
        <f t="shared" ca="1" si="26"/>
        <v>0</v>
      </c>
      <c r="H253" s="1">
        <f t="shared" ca="1" si="27"/>
        <v>1</v>
      </c>
    </row>
    <row r="254" spans="1:8" hidden="1" x14ac:dyDescent="0.2">
      <c r="A254" s="1">
        <v>251</v>
      </c>
      <c r="B254" s="1">
        <f t="shared" ca="1" si="24"/>
        <v>33994.832178958022</v>
      </c>
      <c r="C254" s="1">
        <f t="shared" ca="1" si="21"/>
        <v>100</v>
      </c>
      <c r="D254" s="1">
        <f t="shared" ca="1" si="22"/>
        <v>58.639357099169693</v>
      </c>
      <c r="E254" s="1">
        <f t="shared" ca="1" si="23"/>
        <v>-4</v>
      </c>
      <c r="F254" s="1">
        <f t="shared" ca="1" si="25"/>
        <v>1</v>
      </c>
      <c r="G254" s="1">
        <f t="shared" ca="1" si="26"/>
        <v>1</v>
      </c>
      <c r="H254" s="1">
        <f t="shared" ca="1" si="27"/>
        <v>0</v>
      </c>
    </row>
    <row r="255" spans="1:8" hidden="1" x14ac:dyDescent="0.2">
      <c r="A255" s="1">
        <v>252</v>
      </c>
      <c r="B255" s="1">
        <f t="shared" ca="1" si="24"/>
        <v>39858.767888874994</v>
      </c>
      <c r="C255" s="1">
        <f t="shared" ca="1" si="21"/>
        <v>100</v>
      </c>
      <c r="D255" s="1">
        <f t="shared" ca="1" si="22"/>
        <v>-42.077013244733351</v>
      </c>
      <c r="E255" s="1">
        <f t="shared" ca="1" si="23"/>
        <v>-3</v>
      </c>
      <c r="F255" s="1">
        <f t="shared" ca="1" si="25"/>
        <v>1</v>
      </c>
      <c r="G255" s="1">
        <f t="shared" ca="1" si="26"/>
        <v>0</v>
      </c>
      <c r="H255" s="1">
        <f t="shared" ca="1" si="27"/>
        <v>1</v>
      </c>
    </row>
    <row r="256" spans="1:8" hidden="1" x14ac:dyDescent="0.2">
      <c r="A256" s="1">
        <v>253</v>
      </c>
      <c r="B256" s="1">
        <f t="shared" ca="1" si="24"/>
        <v>35651.066564401655</v>
      </c>
      <c r="C256" s="1">
        <f t="shared" ca="1" si="21"/>
        <v>100</v>
      </c>
      <c r="D256" s="1">
        <f t="shared" ca="1" si="22"/>
        <v>-42.077013244733351</v>
      </c>
      <c r="E256" s="1">
        <f t="shared" ca="1" si="23"/>
        <v>-4</v>
      </c>
      <c r="F256" s="1">
        <f t="shared" ca="1" si="25"/>
        <v>1</v>
      </c>
      <c r="G256" s="1">
        <f t="shared" ca="1" si="26"/>
        <v>1</v>
      </c>
      <c r="H256" s="1">
        <f t="shared" ca="1" si="27"/>
        <v>0</v>
      </c>
    </row>
    <row r="257" spans="1:8" hidden="1" x14ac:dyDescent="0.2">
      <c r="A257" s="1">
        <v>254</v>
      </c>
      <c r="B257" s="1">
        <f t="shared" ca="1" si="24"/>
        <v>31443.36523992832</v>
      </c>
      <c r="C257" s="1">
        <f t="shared" ca="1" si="21"/>
        <v>500</v>
      </c>
      <c r="D257" s="1">
        <f t="shared" ca="1" si="22"/>
        <v>-42.077013244733351</v>
      </c>
      <c r="E257" s="1">
        <f t="shared" ca="1" si="23"/>
        <v>0</v>
      </c>
      <c r="F257" s="1">
        <f t="shared" ca="1" si="25"/>
        <v>2</v>
      </c>
      <c r="G257" s="1">
        <f t="shared" ca="1" si="26"/>
        <v>2</v>
      </c>
      <c r="H257" s="1">
        <f t="shared" ca="1" si="27"/>
        <v>0</v>
      </c>
    </row>
    <row r="258" spans="1:8" hidden="1" x14ac:dyDescent="0.2">
      <c r="A258" s="1">
        <v>255</v>
      </c>
      <c r="B258" s="1">
        <f t="shared" ca="1" si="24"/>
        <v>10404.858617561644</v>
      </c>
      <c r="C258" s="1">
        <f t="shared" ca="1" si="21"/>
        <v>500</v>
      </c>
      <c r="D258" s="1">
        <f t="shared" ca="1" si="22"/>
        <v>-42.077013244733351</v>
      </c>
      <c r="E258" s="1">
        <f t="shared" ca="1" si="23"/>
        <v>-1</v>
      </c>
      <c r="F258" s="1">
        <f t="shared" ca="1" si="25"/>
        <v>2</v>
      </c>
      <c r="G258" s="1">
        <f t="shared" ca="1" si="26"/>
        <v>3</v>
      </c>
      <c r="H258" s="1">
        <f t="shared" ca="1" si="27"/>
        <v>0</v>
      </c>
    </row>
    <row r="259" spans="1:8" hidden="1" x14ac:dyDescent="0.2">
      <c r="A259" s="1">
        <v>256</v>
      </c>
      <c r="B259" s="1">
        <f t="shared" ca="1" si="24"/>
        <v>-10633.648004805033</v>
      </c>
      <c r="C259" s="1">
        <f t="shared" ca="1" si="21"/>
        <v>500</v>
      </c>
      <c r="D259" s="1">
        <f t="shared" ca="1" si="22"/>
        <v>-42.077013244733351</v>
      </c>
      <c r="E259" s="1">
        <f t="shared" ca="1" si="23"/>
        <v>-2</v>
      </c>
      <c r="F259" s="1">
        <f t="shared" ca="1" si="25"/>
        <v>2</v>
      </c>
      <c r="G259" s="1">
        <f t="shared" ca="1" si="26"/>
        <v>4</v>
      </c>
      <c r="H259" s="1">
        <f t="shared" ca="1" si="27"/>
        <v>0</v>
      </c>
    </row>
    <row r="260" spans="1:8" hidden="1" x14ac:dyDescent="0.2">
      <c r="A260" s="1">
        <v>257</v>
      </c>
      <c r="B260" s="1">
        <f t="shared" ca="1" si="24"/>
        <v>-31672.154627171709</v>
      </c>
      <c r="C260" s="1">
        <f t="shared" ca="1" si="21"/>
        <v>500</v>
      </c>
      <c r="D260" s="1">
        <f t="shared" ca="1" si="22"/>
        <v>-42.077013244733351</v>
      </c>
      <c r="E260" s="1">
        <f t="shared" ca="1" si="23"/>
        <v>-3</v>
      </c>
      <c r="F260" s="1">
        <f t="shared" ca="1" si="25"/>
        <v>2</v>
      </c>
      <c r="G260" s="1">
        <f t="shared" ca="1" si="26"/>
        <v>5</v>
      </c>
      <c r="H260" s="1">
        <f t="shared" ca="1" si="27"/>
        <v>0</v>
      </c>
    </row>
    <row r="261" spans="1:8" hidden="1" x14ac:dyDescent="0.2">
      <c r="A261" s="1">
        <v>258</v>
      </c>
      <c r="B261" s="1">
        <f t="shared" ca="1" si="24"/>
        <v>-52710.661249538389</v>
      </c>
      <c r="C261" s="1">
        <f t="shared" ref="C261:C324" ca="1" si="28">$C$4*POWER($L$2,F261-1)</f>
        <v>500</v>
      </c>
      <c r="D261" s="1">
        <f t="shared" ref="D261:D324" ca="1" si="29">IF(RAND()&lt;$B$1,$F$1,$H$1)</f>
        <v>58.639357099169693</v>
      </c>
      <c r="E261" s="1">
        <f t="shared" ref="E261:E324" ca="1" si="30">IF(D260&lt;0,IF(E260-1=-$D$2,0,E260-1),IF(E260+1=$F$2,0,E260+1))</f>
        <v>-4</v>
      </c>
      <c r="F261" s="1">
        <f t="shared" ca="1" si="25"/>
        <v>2</v>
      </c>
      <c r="G261" s="1">
        <f t="shared" ca="1" si="26"/>
        <v>6</v>
      </c>
      <c r="H261" s="1">
        <f t="shared" ca="1" si="27"/>
        <v>0</v>
      </c>
    </row>
    <row r="262" spans="1:8" hidden="1" x14ac:dyDescent="0.2">
      <c r="A262" s="1">
        <v>259</v>
      </c>
      <c r="B262" s="1">
        <f t="shared" ref="B262:B325" ca="1" si="31">B261+D261*C261</f>
        <v>-23390.982699953543</v>
      </c>
      <c r="C262" s="1">
        <f t="shared" ca="1" si="28"/>
        <v>500</v>
      </c>
      <c r="D262" s="1">
        <f t="shared" ca="1" si="29"/>
        <v>58.639357099169693</v>
      </c>
      <c r="E262" s="1">
        <f t="shared" ca="1" si="30"/>
        <v>-3</v>
      </c>
      <c r="F262" s="1">
        <f t="shared" ref="F262:F325" ca="1" si="32">IF(AND(D261&gt;0,E262=0),IF(F261-1&lt;1,1,F261-1),IF(AND(D261&lt;0,E262=0),IF(F261+1&gt;$H$2,1,F261+1),F261))</f>
        <v>2</v>
      </c>
      <c r="G262" s="1">
        <f t="shared" ref="G262:G325" ca="1" si="33">IF(D261&gt;0,0,G261+1)</f>
        <v>0</v>
      </c>
      <c r="H262" s="1">
        <f t="shared" ref="H262:H325" ca="1" si="34">IF(D261&lt;0,0,H261+1)</f>
        <v>1</v>
      </c>
    </row>
    <row r="263" spans="1:8" hidden="1" x14ac:dyDescent="0.2">
      <c r="A263" s="1">
        <v>260</v>
      </c>
      <c r="B263" s="1">
        <f t="shared" ca="1" si="31"/>
        <v>5928.6958496313018</v>
      </c>
      <c r="C263" s="1">
        <f t="shared" ca="1" si="28"/>
        <v>500</v>
      </c>
      <c r="D263" s="1">
        <f t="shared" ca="1" si="29"/>
        <v>-42.077013244733351</v>
      </c>
      <c r="E263" s="1">
        <f t="shared" ca="1" si="30"/>
        <v>-2</v>
      </c>
      <c r="F263" s="1">
        <f t="shared" ca="1" si="32"/>
        <v>2</v>
      </c>
      <c r="G263" s="1">
        <f t="shared" ca="1" si="33"/>
        <v>0</v>
      </c>
      <c r="H263" s="1">
        <f t="shared" ca="1" si="34"/>
        <v>2</v>
      </c>
    </row>
    <row r="264" spans="1:8" hidden="1" x14ac:dyDescent="0.2">
      <c r="A264" s="1">
        <v>261</v>
      </c>
      <c r="B264" s="1">
        <f t="shared" ca="1" si="31"/>
        <v>-15109.810772735374</v>
      </c>
      <c r="C264" s="1">
        <f t="shared" ca="1" si="28"/>
        <v>500</v>
      </c>
      <c r="D264" s="1">
        <f t="shared" ca="1" si="29"/>
        <v>-42.077013244733351</v>
      </c>
      <c r="E264" s="1">
        <f t="shared" ca="1" si="30"/>
        <v>-3</v>
      </c>
      <c r="F264" s="1">
        <f t="shared" ca="1" si="32"/>
        <v>2</v>
      </c>
      <c r="G264" s="1">
        <f t="shared" ca="1" si="33"/>
        <v>1</v>
      </c>
      <c r="H264" s="1">
        <f t="shared" ca="1" si="34"/>
        <v>0</v>
      </c>
    </row>
    <row r="265" spans="1:8" hidden="1" x14ac:dyDescent="0.2">
      <c r="A265" s="1">
        <v>262</v>
      </c>
      <c r="B265" s="1">
        <f t="shared" ca="1" si="31"/>
        <v>-36148.317395102051</v>
      </c>
      <c r="C265" s="1">
        <f t="shared" ca="1" si="28"/>
        <v>500</v>
      </c>
      <c r="D265" s="1">
        <f t="shared" ca="1" si="29"/>
        <v>-42.077013244733351</v>
      </c>
      <c r="E265" s="1">
        <f t="shared" ca="1" si="30"/>
        <v>-4</v>
      </c>
      <c r="F265" s="1">
        <f t="shared" ca="1" si="32"/>
        <v>2</v>
      </c>
      <c r="G265" s="1">
        <f t="shared" ca="1" si="33"/>
        <v>2</v>
      </c>
      <c r="H265" s="1">
        <f t="shared" ca="1" si="34"/>
        <v>0</v>
      </c>
    </row>
    <row r="266" spans="1:8" hidden="1" x14ac:dyDescent="0.2">
      <c r="A266" s="1">
        <v>263</v>
      </c>
      <c r="B266" s="1">
        <f t="shared" ca="1" si="31"/>
        <v>-57186.824017468723</v>
      </c>
      <c r="C266" s="1">
        <f t="shared" ca="1" si="28"/>
        <v>100</v>
      </c>
      <c r="D266" s="1">
        <f t="shared" ca="1" si="29"/>
        <v>58.639357099169693</v>
      </c>
      <c r="E266" s="1">
        <f t="shared" ca="1" si="30"/>
        <v>0</v>
      </c>
      <c r="F266" s="1">
        <f t="shared" ca="1" si="32"/>
        <v>1</v>
      </c>
      <c r="G266" s="1">
        <f t="shared" ca="1" si="33"/>
        <v>3</v>
      </c>
      <c r="H266" s="1">
        <f t="shared" ca="1" si="34"/>
        <v>0</v>
      </c>
    </row>
    <row r="267" spans="1:8" hidden="1" x14ac:dyDescent="0.2">
      <c r="A267" s="1">
        <v>264</v>
      </c>
      <c r="B267" s="1">
        <f t="shared" ca="1" si="31"/>
        <v>-51322.888307551751</v>
      </c>
      <c r="C267" s="1">
        <f t="shared" ca="1" si="28"/>
        <v>100</v>
      </c>
      <c r="D267" s="1">
        <f t="shared" ca="1" si="29"/>
        <v>-42.077013244733351</v>
      </c>
      <c r="E267" s="1">
        <f t="shared" ca="1" si="30"/>
        <v>0</v>
      </c>
      <c r="F267" s="1">
        <f t="shared" ca="1" si="32"/>
        <v>1</v>
      </c>
      <c r="G267" s="1">
        <f t="shared" ca="1" si="33"/>
        <v>0</v>
      </c>
      <c r="H267" s="1">
        <f t="shared" ca="1" si="34"/>
        <v>1</v>
      </c>
    </row>
    <row r="268" spans="1:8" hidden="1" x14ac:dyDescent="0.2">
      <c r="A268" s="1">
        <v>265</v>
      </c>
      <c r="B268" s="1">
        <f t="shared" ca="1" si="31"/>
        <v>-55530.58963202509</v>
      </c>
      <c r="C268" s="1">
        <f t="shared" ca="1" si="28"/>
        <v>100</v>
      </c>
      <c r="D268" s="1">
        <f t="shared" ca="1" si="29"/>
        <v>-42.077013244733351</v>
      </c>
      <c r="E268" s="1">
        <f t="shared" ca="1" si="30"/>
        <v>-1</v>
      </c>
      <c r="F268" s="1">
        <f t="shared" ca="1" si="32"/>
        <v>1</v>
      </c>
      <c r="G268" s="1">
        <f t="shared" ca="1" si="33"/>
        <v>1</v>
      </c>
      <c r="H268" s="1">
        <f t="shared" ca="1" si="34"/>
        <v>0</v>
      </c>
    </row>
    <row r="269" spans="1:8" hidden="1" x14ac:dyDescent="0.2">
      <c r="A269" s="1">
        <v>266</v>
      </c>
      <c r="B269" s="1">
        <f t="shared" ca="1" si="31"/>
        <v>-59738.290956498429</v>
      </c>
      <c r="C269" s="1">
        <f t="shared" ca="1" si="28"/>
        <v>100</v>
      </c>
      <c r="D269" s="1">
        <f t="shared" ca="1" si="29"/>
        <v>58.639357099169693</v>
      </c>
      <c r="E269" s="1">
        <f t="shared" ca="1" si="30"/>
        <v>-2</v>
      </c>
      <c r="F269" s="1">
        <f t="shared" ca="1" si="32"/>
        <v>1</v>
      </c>
      <c r="G269" s="1">
        <f t="shared" ca="1" si="33"/>
        <v>2</v>
      </c>
      <c r="H269" s="1">
        <f t="shared" ca="1" si="34"/>
        <v>0</v>
      </c>
    </row>
    <row r="270" spans="1:8" hidden="1" x14ac:dyDescent="0.2">
      <c r="A270" s="1">
        <v>267</v>
      </c>
      <c r="B270" s="1">
        <f t="shared" ca="1" si="31"/>
        <v>-53874.355246581457</v>
      </c>
      <c r="C270" s="1">
        <f t="shared" ca="1" si="28"/>
        <v>100</v>
      </c>
      <c r="D270" s="1">
        <f t="shared" ca="1" si="29"/>
        <v>58.639357099169693</v>
      </c>
      <c r="E270" s="1">
        <f t="shared" ca="1" si="30"/>
        <v>-1</v>
      </c>
      <c r="F270" s="1">
        <f t="shared" ca="1" si="32"/>
        <v>1</v>
      </c>
      <c r="G270" s="1">
        <f t="shared" ca="1" si="33"/>
        <v>0</v>
      </c>
      <c r="H270" s="1">
        <f t="shared" ca="1" si="34"/>
        <v>1</v>
      </c>
    </row>
    <row r="271" spans="1:8" hidden="1" x14ac:dyDescent="0.2">
      <c r="A271" s="1">
        <v>268</v>
      </c>
      <c r="B271" s="1">
        <f t="shared" ca="1" si="31"/>
        <v>-48010.419536664485</v>
      </c>
      <c r="C271" s="1">
        <f t="shared" ca="1" si="28"/>
        <v>100</v>
      </c>
      <c r="D271" s="1">
        <f t="shared" ca="1" si="29"/>
        <v>-42.077013244733351</v>
      </c>
      <c r="E271" s="1">
        <f t="shared" ca="1" si="30"/>
        <v>0</v>
      </c>
      <c r="F271" s="1">
        <f t="shared" ca="1" si="32"/>
        <v>1</v>
      </c>
      <c r="G271" s="1">
        <f t="shared" ca="1" si="33"/>
        <v>0</v>
      </c>
      <c r="H271" s="1">
        <f t="shared" ca="1" si="34"/>
        <v>2</v>
      </c>
    </row>
    <row r="272" spans="1:8" hidden="1" x14ac:dyDescent="0.2">
      <c r="A272" s="1">
        <v>269</v>
      </c>
      <c r="B272" s="1">
        <f t="shared" ca="1" si="31"/>
        <v>-52218.120861137824</v>
      </c>
      <c r="C272" s="1">
        <f t="shared" ca="1" si="28"/>
        <v>100</v>
      </c>
      <c r="D272" s="1">
        <f t="shared" ca="1" si="29"/>
        <v>58.639357099169693</v>
      </c>
      <c r="E272" s="1">
        <f t="shared" ca="1" si="30"/>
        <v>-1</v>
      </c>
      <c r="F272" s="1">
        <f t="shared" ca="1" si="32"/>
        <v>1</v>
      </c>
      <c r="G272" s="1">
        <f t="shared" ca="1" si="33"/>
        <v>1</v>
      </c>
      <c r="H272" s="1">
        <f t="shared" ca="1" si="34"/>
        <v>0</v>
      </c>
    </row>
    <row r="273" spans="1:8" hidden="1" x14ac:dyDescent="0.2">
      <c r="A273" s="1">
        <v>270</v>
      </c>
      <c r="B273" s="1">
        <f t="shared" ca="1" si="31"/>
        <v>-46354.185151220852</v>
      </c>
      <c r="C273" s="1">
        <f t="shared" ca="1" si="28"/>
        <v>100</v>
      </c>
      <c r="D273" s="1">
        <f t="shared" ca="1" si="29"/>
        <v>-42.077013244733351</v>
      </c>
      <c r="E273" s="1">
        <f t="shared" ca="1" si="30"/>
        <v>0</v>
      </c>
      <c r="F273" s="1">
        <f t="shared" ca="1" si="32"/>
        <v>1</v>
      </c>
      <c r="G273" s="1">
        <f t="shared" ca="1" si="33"/>
        <v>0</v>
      </c>
      <c r="H273" s="1">
        <f t="shared" ca="1" si="34"/>
        <v>1</v>
      </c>
    </row>
    <row r="274" spans="1:8" hidden="1" x14ac:dyDescent="0.2">
      <c r="A274" s="1">
        <v>271</v>
      </c>
      <c r="B274" s="1">
        <f t="shared" ca="1" si="31"/>
        <v>-50561.886475694191</v>
      </c>
      <c r="C274" s="1">
        <f t="shared" ca="1" si="28"/>
        <v>100</v>
      </c>
      <c r="D274" s="1">
        <f t="shared" ca="1" si="29"/>
        <v>-42.077013244733351</v>
      </c>
      <c r="E274" s="1">
        <f t="shared" ca="1" si="30"/>
        <v>-1</v>
      </c>
      <c r="F274" s="1">
        <f t="shared" ca="1" si="32"/>
        <v>1</v>
      </c>
      <c r="G274" s="1">
        <f t="shared" ca="1" si="33"/>
        <v>1</v>
      </c>
      <c r="H274" s="1">
        <f t="shared" ca="1" si="34"/>
        <v>0</v>
      </c>
    </row>
    <row r="275" spans="1:8" hidden="1" x14ac:dyDescent="0.2">
      <c r="A275" s="1">
        <v>272</v>
      </c>
      <c r="B275" s="1">
        <f t="shared" ca="1" si="31"/>
        <v>-54769.58780016753</v>
      </c>
      <c r="C275" s="1">
        <f t="shared" ca="1" si="28"/>
        <v>100</v>
      </c>
      <c r="D275" s="1">
        <f t="shared" ca="1" si="29"/>
        <v>-42.077013244733351</v>
      </c>
      <c r="E275" s="1">
        <f t="shared" ca="1" si="30"/>
        <v>-2</v>
      </c>
      <c r="F275" s="1">
        <f t="shared" ca="1" si="32"/>
        <v>1</v>
      </c>
      <c r="G275" s="1">
        <f t="shared" ca="1" si="33"/>
        <v>2</v>
      </c>
      <c r="H275" s="1">
        <f t="shared" ca="1" si="34"/>
        <v>0</v>
      </c>
    </row>
    <row r="276" spans="1:8" hidden="1" x14ac:dyDescent="0.2">
      <c r="A276" s="1">
        <v>273</v>
      </c>
      <c r="B276" s="1">
        <f t="shared" ca="1" si="31"/>
        <v>-58977.289124640869</v>
      </c>
      <c r="C276" s="1">
        <f t="shared" ca="1" si="28"/>
        <v>100</v>
      </c>
      <c r="D276" s="1">
        <f t="shared" ca="1" si="29"/>
        <v>58.639357099169693</v>
      </c>
      <c r="E276" s="1">
        <f t="shared" ca="1" si="30"/>
        <v>-3</v>
      </c>
      <c r="F276" s="1">
        <f t="shared" ca="1" si="32"/>
        <v>1</v>
      </c>
      <c r="G276" s="1">
        <f t="shared" ca="1" si="33"/>
        <v>3</v>
      </c>
      <c r="H276" s="1">
        <f t="shared" ca="1" si="34"/>
        <v>0</v>
      </c>
    </row>
    <row r="277" spans="1:8" hidden="1" x14ac:dyDescent="0.2">
      <c r="A277" s="1">
        <v>274</v>
      </c>
      <c r="B277" s="1">
        <f t="shared" ca="1" si="31"/>
        <v>-53113.353414723897</v>
      </c>
      <c r="C277" s="1">
        <f t="shared" ca="1" si="28"/>
        <v>100</v>
      </c>
      <c r="D277" s="1">
        <f t="shared" ca="1" si="29"/>
        <v>58.639357099169693</v>
      </c>
      <c r="E277" s="1">
        <f t="shared" ca="1" si="30"/>
        <v>-2</v>
      </c>
      <c r="F277" s="1">
        <f t="shared" ca="1" si="32"/>
        <v>1</v>
      </c>
      <c r="G277" s="1">
        <f t="shared" ca="1" si="33"/>
        <v>0</v>
      </c>
      <c r="H277" s="1">
        <f t="shared" ca="1" si="34"/>
        <v>1</v>
      </c>
    </row>
    <row r="278" spans="1:8" hidden="1" x14ac:dyDescent="0.2">
      <c r="A278" s="1">
        <v>275</v>
      </c>
      <c r="B278" s="1">
        <f t="shared" ca="1" si="31"/>
        <v>-47249.417704806925</v>
      </c>
      <c r="C278" s="1">
        <f t="shared" ca="1" si="28"/>
        <v>100</v>
      </c>
      <c r="D278" s="1">
        <f t="shared" ca="1" si="29"/>
        <v>-42.077013244733351</v>
      </c>
      <c r="E278" s="1">
        <f t="shared" ca="1" si="30"/>
        <v>-1</v>
      </c>
      <c r="F278" s="1">
        <f t="shared" ca="1" si="32"/>
        <v>1</v>
      </c>
      <c r="G278" s="1">
        <f t="shared" ca="1" si="33"/>
        <v>0</v>
      </c>
      <c r="H278" s="1">
        <f t="shared" ca="1" si="34"/>
        <v>2</v>
      </c>
    </row>
    <row r="279" spans="1:8" hidden="1" x14ac:dyDescent="0.2">
      <c r="A279" s="1">
        <v>276</v>
      </c>
      <c r="B279" s="1">
        <f t="shared" ca="1" si="31"/>
        <v>-51457.119029280264</v>
      </c>
      <c r="C279" s="1">
        <f t="shared" ca="1" si="28"/>
        <v>100</v>
      </c>
      <c r="D279" s="1">
        <f t="shared" ca="1" si="29"/>
        <v>-42.077013244733351</v>
      </c>
      <c r="E279" s="1">
        <f t="shared" ca="1" si="30"/>
        <v>-2</v>
      </c>
      <c r="F279" s="1">
        <f t="shared" ca="1" si="32"/>
        <v>1</v>
      </c>
      <c r="G279" s="1">
        <f t="shared" ca="1" si="33"/>
        <v>1</v>
      </c>
      <c r="H279" s="1">
        <f t="shared" ca="1" si="34"/>
        <v>0</v>
      </c>
    </row>
    <row r="280" spans="1:8" hidden="1" x14ac:dyDescent="0.2">
      <c r="A280" s="1">
        <v>277</v>
      </c>
      <c r="B280" s="1">
        <f t="shared" ca="1" si="31"/>
        <v>-55664.820353753603</v>
      </c>
      <c r="C280" s="1">
        <f t="shared" ca="1" si="28"/>
        <v>100</v>
      </c>
      <c r="D280" s="1">
        <f t="shared" ca="1" si="29"/>
        <v>-42.077013244733351</v>
      </c>
      <c r="E280" s="1">
        <f t="shared" ca="1" si="30"/>
        <v>-3</v>
      </c>
      <c r="F280" s="1">
        <f t="shared" ca="1" si="32"/>
        <v>1</v>
      </c>
      <c r="G280" s="1">
        <f t="shared" ca="1" si="33"/>
        <v>2</v>
      </c>
      <c r="H280" s="1">
        <f t="shared" ca="1" si="34"/>
        <v>0</v>
      </c>
    </row>
    <row r="281" spans="1:8" hidden="1" x14ac:dyDescent="0.2">
      <c r="A281" s="1">
        <v>278</v>
      </c>
      <c r="B281" s="1">
        <f t="shared" ca="1" si="31"/>
        <v>-59872.521678226942</v>
      </c>
      <c r="C281" s="1">
        <f t="shared" ca="1" si="28"/>
        <v>100</v>
      </c>
      <c r="D281" s="1">
        <f t="shared" ca="1" si="29"/>
        <v>58.639357099169693</v>
      </c>
      <c r="E281" s="1">
        <f t="shared" ca="1" si="30"/>
        <v>-4</v>
      </c>
      <c r="F281" s="1">
        <f t="shared" ca="1" si="32"/>
        <v>1</v>
      </c>
      <c r="G281" s="1">
        <f t="shared" ca="1" si="33"/>
        <v>3</v>
      </c>
      <c r="H281" s="1">
        <f t="shared" ca="1" si="34"/>
        <v>0</v>
      </c>
    </row>
    <row r="282" spans="1:8" hidden="1" x14ac:dyDescent="0.2">
      <c r="A282" s="1">
        <v>279</v>
      </c>
      <c r="B282" s="1">
        <f t="shared" ca="1" si="31"/>
        <v>-54008.58596830997</v>
      </c>
      <c r="C282" s="1">
        <f t="shared" ca="1" si="28"/>
        <v>100</v>
      </c>
      <c r="D282" s="1">
        <f t="shared" ca="1" si="29"/>
        <v>-42.077013244733351</v>
      </c>
      <c r="E282" s="1">
        <f t="shared" ca="1" si="30"/>
        <v>-3</v>
      </c>
      <c r="F282" s="1">
        <f t="shared" ca="1" si="32"/>
        <v>1</v>
      </c>
      <c r="G282" s="1">
        <f t="shared" ca="1" si="33"/>
        <v>0</v>
      </c>
      <c r="H282" s="1">
        <f t="shared" ca="1" si="34"/>
        <v>1</v>
      </c>
    </row>
    <row r="283" spans="1:8" hidden="1" x14ac:dyDescent="0.2">
      <c r="A283" s="1">
        <v>280</v>
      </c>
      <c r="B283" s="1">
        <f t="shared" ca="1" si="31"/>
        <v>-58216.287292783309</v>
      </c>
      <c r="C283" s="1">
        <f t="shared" ca="1" si="28"/>
        <v>100</v>
      </c>
      <c r="D283" s="1">
        <f t="shared" ca="1" si="29"/>
        <v>58.639357099169693</v>
      </c>
      <c r="E283" s="1">
        <f t="shared" ca="1" si="30"/>
        <v>-4</v>
      </c>
      <c r="F283" s="1">
        <f t="shared" ca="1" si="32"/>
        <v>1</v>
      </c>
      <c r="G283" s="1">
        <f t="shared" ca="1" si="33"/>
        <v>1</v>
      </c>
      <c r="H283" s="1">
        <f t="shared" ca="1" si="34"/>
        <v>0</v>
      </c>
    </row>
    <row r="284" spans="1:8" hidden="1" x14ac:dyDescent="0.2">
      <c r="A284" s="1">
        <v>281</v>
      </c>
      <c r="B284" s="1">
        <f t="shared" ca="1" si="31"/>
        <v>-52352.351582866337</v>
      </c>
      <c r="C284" s="1">
        <f t="shared" ca="1" si="28"/>
        <v>100</v>
      </c>
      <c r="D284" s="1">
        <f t="shared" ca="1" si="29"/>
        <v>-42.077013244733351</v>
      </c>
      <c r="E284" s="1">
        <f t="shared" ca="1" si="30"/>
        <v>-3</v>
      </c>
      <c r="F284" s="1">
        <f t="shared" ca="1" si="32"/>
        <v>1</v>
      </c>
      <c r="G284" s="1">
        <f t="shared" ca="1" si="33"/>
        <v>0</v>
      </c>
      <c r="H284" s="1">
        <f t="shared" ca="1" si="34"/>
        <v>1</v>
      </c>
    </row>
    <row r="285" spans="1:8" hidden="1" x14ac:dyDescent="0.2">
      <c r="A285" s="1">
        <v>282</v>
      </c>
      <c r="B285" s="1">
        <f t="shared" ca="1" si="31"/>
        <v>-56560.052907339676</v>
      </c>
      <c r="C285" s="1">
        <f t="shared" ca="1" si="28"/>
        <v>100</v>
      </c>
      <c r="D285" s="1">
        <f t="shared" ca="1" si="29"/>
        <v>58.639357099169693</v>
      </c>
      <c r="E285" s="1">
        <f t="shared" ca="1" si="30"/>
        <v>-4</v>
      </c>
      <c r="F285" s="1">
        <f t="shared" ca="1" si="32"/>
        <v>1</v>
      </c>
      <c r="G285" s="1">
        <f t="shared" ca="1" si="33"/>
        <v>1</v>
      </c>
      <c r="H285" s="1">
        <f t="shared" ca="1" si="34"/>
        <v>0</v>
      </c>
    </row>
    <row r="286" spans="1:8" hidden="1" x14ac:dyDescent="0.2">
      <c r="A286" s="1">
        <v>283</v>
      </c>
      <c r="B286" s="1">
        <f t="shared" ca="1" si="31"/>
        <v>-50696.117197422704</v>
      </c>
      <c r="C286" s="1">
        <f t="shared" ca="1" si="28"/>
        <v>100</v>
      </c>
      <c r="D286" s="1">
        <f t="shared" ca="1" si="29"/>
        <v>-42.077013244733351</v>
      </c>
      <c r="E286" s="1">
        <f t="shared" ca="1" si="30"/>
        <v>-3</v>
      </c>
      <c r="F286" s="1">
        <f t="shared" ca="1" si="32"/>
        <v>1</v>
      </c>
      <c r="G286" s="1">
        <f t="shared" ca="1" si="33"/>
        <v>0</v>
      </c>
      <c r="H286" s="1">
        <f t="shared" ca="1" si="34"/>
        <v>1</v>
      </c>
    </row>
    <row r="287" spans="1:8" hidden="1" x14ac:dyDescent="0.2">
      <c r="A287" s="1">
        <v>284</v>
      </c>
      <c r="B287" s="1">
        <f t="shared" ca="1" si="31"/>
        <v>-54903.818521896043</v>
      </c>
      <c r="C287" s="1">
        <f t="shared" ca="1" si="28"/>
        <v>100</v>
      </c>
      <c r="D287" s="1">
        <f t="shared" ca="1" si="29"/>
        <v>-42.077013244733351</v>
      </c>
      <c r="E287" s="1">
        <f t="shared" ca="1" si="30"/>
        <v>-4</v>
      </c>
      <c r="F287" s="1">
        <f t="shared" ca="1" si="32"/>
        <v>1</v>
      </c>
      <c r="G287" s="1">
        <f t="shared" ca="1" si="33"/>
        <v>1</v>
      </c>
      <c r="H287" s="1">
        <f t="shared" ca="1" si="34"/>
        <v>0</v>
      </c>
    </row>
    <row r="288" spans="1:8" hidden="1" x14ac:dyDescent="0.2">
      <c r="A288" s="1">
        <v>285</v>
      </c>
      <c r="B288" s="1">
        <f t="shared" ca="1" si="31"/>
        <v>-59111.519846369381</v>
      </c>
      <c r="C288" s="1">
        <f t="shared" ca="1" si="28"/>
        <v>500</v>
      </c>
      <c r="D288" s="1">
        <f t="shared" ca="1" si="29"/>
        <v>58.639357099169693</v>
      </c>
      <c r="E288" s="1">
        <f t="shared" ca="1" si="30"/>
        <v>0</v>
      </c>
      <c r="F288" s="1">
        <f t="shared" ca="1" si="32"/>
        <v>2</v>
      </c>
      <c r="G288" s="1">
        <f t="shared" ca="1" si="33"/>
        <v>2</v>
      </c>
      <c r="H288" s="1">
        <f t="shared" ca="1" si="34"/>
        <v>0</v>
      </c>
    </row>
    <row r="289" spans="1:8" hidden="1" x14ac:dyDescent="0.2">
      <c r="A289" s="1">
        <v>286</v>
      </c>
      <c r="B289" s="1">
        <f t="shared" ca="1" si="31"/>
        <v>-29791.841296784536</v>
      </c>
      <c r="C289" s="1">
        <f t="shared" ca="1" si="28"/>
        <v>100</v>
      </c>
      <c r="D289" s="1">
        <f t="shared" ca="1" si="29"/>
        <v>58.639357099169693</v>
      </c>
      <c r="E289" s="1">
        <f t="shared" ca="1" si="30"/>
        <v>0</v>
      </c>
      <c r="F289" s="1">
        <f t="shared" ca="1" si="32"/>
        <v>1</v>
      </c>
      <c r="G289" s="1">
        <f t="shared" ca="1" si="33"/>
        <v>0</v>
      </c>
      <c r="H289" s="1">
        <f t="shared" ca="1" si="34"/>
        <v>1</v>
      </c>
    </row>
    <row r="290" spans="1:8" hidden="1" x14ac:dyDescent="0.2">
      <c r="A290" s="1">
        <v>287</v>
      </c>
      <c r="B290" s="1">
        <f t="shared" ca="1" si="31"/>
        <v>-23927.905586867568</v>
      </c>
      <c r="C290" s="1">
        <f t="shared" ca="1" si="28"/>
        <v>100</v>
      </c>
      <c r="D290" s="1">
        <f t="shared" ca="1" si="29"/>
        <v>-42.077013244733351</v>
      </c>
      <c r="E290" s="1">
        <f t="shared" ca="1" si="30"/>
        <v>0</v>
      </c>
      <c r="F290" s="1">
        <f t="shared" ca="1" si="32"/>
        <v>1</v>
      </c>
      <c r="G290" s="1">
        <f t="shared" ca="1" si="33"/>
        <v>0</v>
      </c>
      <c r="H290" s="1">
        <f t="shared" ca="1" si="34"/>
        <v>2</v>
      </c>
    </row>
    <row r="291" spans="1:8" hidden="1" x14ac:dyDescent="0.2">
      <c r="A291" s="1">
        <v>288</v>
      </c>
      <c r="B291" s="1">
        <f t="shared" ca="1" si="31"/>
        <v>-28135.606911340903</v>
      </c>
      <c r="C291" s="1">
        <f t="shared" ca="1" si="28"/>
        <v>100</v>
      </c>
      <c r="D291" s="1">
        <f t="shared" ca="1" si="29"/>
        <v>-42.077013244733351</v>
      </c>
      <c r="E291" s="1">
        <f t="shared" ca="1" si="30"/>
        <v>-1</v>
      </c>
      <c r="F291" s="1">
        <f t="shared" ca="1" si="32"/>
        <v>1</v>
      </c>
      <c r="G291" s="1">
        <f t="shared" ca="1" si="33"/>
        <v>1</v>
      </c>
      <c r="H291" s="1">
        <f t="shared" ca="1" si="34"/>
        <v>0</v>
      </c>
    </row>
    <row r="292" spans="1:8" hidden="1" x14ac:dyDescent="0.2">
      <c r="A292" s="1">
        <v>289</v>
      </c>
      <c r="B292" s="1">
        <f t="shared" ca="1" si="31"/>
        <v>-32343.308235814238</v>
      </c>
      <c r="C292" s="1">
        <f t="shared" ca="1" si="28"/>
        <v>100</v>
      </c>
      <c r="D292" s="1">
        <f t="shared" ca="1" si="29"/>
        <v>-42.077013244733351</v>
      </c>
      <c r="E292" s="1">
        <f t="shared" ca="1" si="30"/>
        <v>-2</v>
      </c>
      <c r="F292" s="1">
        <f t="shared" ca="1" si="32"/>
        <v>1</v>
      </c>
      <c r="G292" s="1">
        <f t="shared" ca="1" si="33"/>
        <v>2</v>
      </c>
      <c r="H292" s="1">
        <f t="shared" ca="1" si="34"/>
        <v>0</v>
      </c>
    </row>
    <row r="293" spans="1:8" hidden="1" x14ac:dyDescent="0.2">
      <c r="A293" s="1">
        <v>290</v>
      </c>
      <c r="B293" s="1">
        <f t="shared" ca="1" si="31"/>
        <v>-36551.009560287574</v>
      </c>
      <c r="C293" s="1">
        <f t="shared" ca="1" si="28"/>
        <v>100</v>
      </c>
      <c r="D293" s="1">
        <f t="shared" ca="1" si="29"/>
        <v>-42.077013244733351</v>
      </c>
      <c r="E293" s="1">
        <f t="shared" ca="1" si="30"/>
        <v>-3</v>
      </c>
      <c r="F293" s="1">
        <f t="shared" ca="1" si="32"/>
        <v>1</v>
      </c>
      <c r="G293" s="1">
        <f t="shared" ca="1" si="33"/>
        <v>3</v>
      </c>
      <c r="H293" s="1">
        <f t="shared" ca="1" si="34"/>
        <v>0</v>
      </c>
    </row>
    <row r="294" spans="1:8" hidden="1" x14ac:dyDescent="0.2">
      <c r="A294" s="1">
        <v>291</v>
      </c>
      <c r="B294" s="1">
        <f t="shared" ca="1" si="31"/>
        <v>-40758.710884760905</v>
      </c>
      <c r="C294" s="1">
        <f t="shared" ca="1" si="28"/>
        <v>100</v>
      </c>
      <c r="D294" s="1">
        <f t="shared" ca="1" si="29"/>
        <v>58.639357099169693</v>
      </c>
      <c r="E294" s="1">
        <f t="shared" ca="1" si="30"/>
        <v>-4</v>
      </c>
      <c r="F294" s="1">
        <f t="shared" ca="1" si="32"/>
        <v>1</v>
      </c>
      <c r="G294" s="1">
        <f t="shared" ca="1" si="33"/>
        <v>4</v>
      </c>
      <c r="H294" s="1">
        <f t="shared" ca="1" si="34"/>
        <v>0</v>
      </c>
    </row>
    <row r="295" spans="1:8" hidden="1" x14ac:dyDescent="0.2">
      <c r="A295" s="1">
        <v>292</v>
      </c>
      <c r="B295" s="1">
        <f t="shared" ca="1" si="31"/>
        <v>-34894.775174843933</v>
      </c>
      <c r="C295" s="1">
        <f t="shared" ca="1" si="28"/>
        <v>100</v>
      </c>
      <c r="D295" s="1">
        <f t="shared" ca="1" si="29"/>
        <v>-42.077013244733351</v>
      </c>
      <c r="E295" s="1">
        <f t="shared" ca="1" si="30"/>
        <v>-3</v>
      </c>
      <c r="F295" s="1">
        <f t="shared" ca="1" si="32"/>
        <v>1</v>
      </c>
      <c r="G295" s="1">
        <f t="shared" ca="1" si="33"/>
        <v>0</v>
      </c>
      <c r="H295" s="1">
        <f t="shared" ca="1" si="34"/>
        <v>1</v>
      </c>
    </row>
    <row r="296" spans="1:8" hidden="1" x14ac:dyDescent="0.2">
      <c r="A296" s="1">
        <v>293</v>
      </c>
      <c r="B296" s="1">
        <f t="shared" ca="1" si="31"/>
        <v>-39102.476499317272</v>
      </c>
      <c r="C296" s="1">
        <f t="shared" ca="1" si="28"/>
        <v>100</v>
      </c>
      <c r="D296" s="1">
        <f t="shared" ca="1" si="29"/>
        <v>58.639357099169693</v>
      </c>
      <c r="E296" s="1">
        <f t="shared" ca="1" si="30"/>
        <v>-4</v>
      </c>
      <c r="F296" s="1">
        <f t="shared" ca="1" si="32"/>
        <v>1</v>
      </c>
      <c r="G296" s="1">
        <f t="shared" ca="1" si="33"/>
        <v>1</v>
      </c>
      <c r="H296" s="1">
        <f t="shared" ca="1" si="34"/>
        <v>0</v>
      </c>
    </row>
    <row r="297" spans="1:8" hidden="1" x14ac:dyDescent="0.2">
      <c r="A297" s="1">
        <v>294</v>
      </c>
      <c r="B297" s="1">
        <f t="shared" ca="1" si="31"/>
        <v>-33238.5407894003</v>
      </c>
      <c r="C297" s="1">
        <f t="shared" ca="1" si="28"/>
        <v>100</v>
      </c>
      <c r="D297" s="1">
        <f t="shared" ca="1" si="29"/>
        <v>-42.077013244733351</v>
      </c>
      <c r="E297" s="1">
        <f t="shared" ca="1" si="30"/>
        <v>-3</v>
      </c>
      <c r="F297" s="1">
        <f t="shared" ca="1" si="32"/>
        <v>1</v>
      </c>
      <c r="G297" s="1">
        <f t="shared" ca="1" si="33"/>
        <v>0</v>
      </c>
      <c r="H297" s="1">
        <f t="shared" ca="1" si="34"/>
        <v>1</v>
      </c>
    </row>
    <row r="298" spans="1:8" hidden="1" x14ac:dyDescent="0.2">
      <c r="A298" s="1">
        <v>295</v>
      </c>
      <c r="B298" s="1">
        <f t="shared" ca="1" si="31"/>
        <v>-37446.242113873639</v>
      </c>
      <c r="C298" s="1">
        <f t="shared" ca="1" si="28"/>
        <v>100</v>
      </c>
      <c r="D298" s="1">
        <f t="shared" ca="1" si="29"/>
        <v>-42.077013244733351</v>
      </c>
      <c r="E298" s="1">
        <f t="shared" ca="1" si="30"/>
        <v>-4</v>
      </c>
      <c r="F298" s="1">
        <f t="shared" ca="1" si="32"/>
        <v>1</v>
      </c>
      <c r="G298" s="1">
        <f t="shared" ca="1" si="33"/>
        <v>1</v>
      </c>
      <c r="H298" s="1">
        <f t="shared" ca="1" si="34"/>
        <v>0</v>
      </c>
    </row>
    <row r="299" spans="1:8" hidden="1" x14ac:dyDescent="0.2">
      <c r="A299" s="1">
        <v>296</v>
      </c>
      <c r="B299" s="1">
        <f t="shared" ca="1" si="31"/>
        <v>-41653.943438346978</v>
      </c>
      <c r="C299" s="1">
        <f t="shared" ca="1" si="28"/>
        <v>500</v>
      </c>
      <c r="D299" s="1">
        <f t="shared" ca="1" si="29"/>
        <v>-42.077013244733351</v>
      </c>
      <c r="E299" s="1">
        <f t="shared" ca="1" si="30"/>
        <v>0</v>
      </c>
      <c r="F299" s="1">
        <f t="shared" ca="1" si="32"/>
        <v>2</v>
      </c>
      <c r="G299" s="1">
        <f t="shared" ca="1" si="33"/>
        <v>2</v>
      </c>
      <c r="H299" s="1">
        <f t="shared" ca="1" si="34"/>
        <v>0</v>
      </c>
    </row>
    <row r="300" spans="1:8" hidden="1" x14ac:dyDescent="0.2">
      <c r="A300" s="1">
        <v>297</v>
      </c>
      <c r="B300" s="1">
        <f t="shared" ca="1" si="31"/>
        <v>-62692.450060713658</v>
      </c>
      <c r="C300" s="1">
        <f t="shared" ca="1" si="28"/>
        <v>500</v>
      </c>
      <c r="D300" s="1">
        <f t="shared" ca="1" si="29"/>
        <v>58.639357099169693</v>
      </c>
      <c r="E300" s="1">
        <f t="shared" ca="1" si="30"/>
        <v>-1</v>
      </c>
      <c r="F300" s="1">
        <f t="shared" ca="1" si="32"/>
        <v>2</v>
      </c>
      <c r="G300" s="1">
        <f t="shared" ca="1" si="33"/>
        <v>3</v>
      </c>
      <c r="H300" s="1">
        <f t="shared" ca="1" si="34"/>
        <v>0</v>
      </c>
    </row>
    <row r="301" spans="1:8" hidden="1" x14ac:dyDescent="0.2">
      <c r="A301" s="1">
        <v>298</v>
      </c>
      <c r="B301" s="1">
        <f t="shared" ca="1" si="31"/>
        <v>-33372.771511128813</v>
      </c>
      <c r="C301" s="1">
        <f t="shared" ca="1" si="28"/>
        <v>100</v>
      </c>
      <c r="D301" s="1">
        <f t="shared" ca="1" si="29"/>
        <v>58.639357099169693</v>
      </c>
      <c r="E301" s="1">
        <f t="shared" ca="1" si="30"/>
        <v>0</v>
      </c>
      <c r="F301" s="1">
        <f t="shared" ca="1" si="32"/>
        <v>1</v>
      </c>
      <c r="G301" s="1">
        <f t="shared" ca="1" si="33"/>
        <v>0</v>
      </c>
      <c r="H301" s="1">
        <f t="shared" ca="1" si="34"/>
        <v>1</v>
      </c>
    </row>
    <row r="302" spans="1:8" hidden="1" x14ac:dyDescent="0.2">
      <c r="A302" s="1">
        <v>299</v>
      </c>
      <c r="B302" s="1">
        <f t="shared" ca="1" si="31"/>
        <v>-27508.835801211844</v>
      </c>
      <c r="C302" s="1">
        <f t="shared" ca="1" si="28"/>
        <v>100</v>
      </c>
      <c r="D302" s="1">
        <f t="shared" ca="1" si="29"/>
        <v>-42.077013244733351</v>
      </c>
      <c r="E302" s="1">
        <f t="shared" ca="1" si="30"/>
        <v>0</v>
      </c>
      <c r="F302" s="1">
        <f t="shared" ca="1" si="32"/>
        <v>1</v>
      </c>
      <c r="G302" s="1">
        <f t="shared" ca="1" si="33"/>
        <v>0</v>
      </c>
      <c r="H302" s="1">
        <f t="shared" ca="1" si="34"/>
        <v>2</v>
      </c>
    </row>
    <row r="303" spans="1:8" hidden="1" x14ac:dyDescent="0.2">
      <c r="A303" s="1">
        <v>300</v>
      </c>
      <c r="B303" s="1">
        <f t="shared" ca="1" si="31"/>
        <v>-31716.537125685179</v>
      </c>
      <c r="C303" s="1">
        <f t="shared" ca="1" si="28"/>
        <v>100</v>
      </c>
      <c r="D303" s="1">
        <f t="shared" ca="1" si="29"/>
        <v>58.639357099169693</v>
      </c>
      <c r="E303" s="1">
        <f t="shared" ca="1" si="30"/>
        <v>-1</v>
      </c>
      <c r="F303" s="1">
        <f t="shared" ca="1" si="32"/>
        <v>1</v>
      </c>
      <c r="G303" s="1">
        <f t="shared" ca="1" si="33"/>
        <v>1</v>
      </c>
      <c r="H303" s="1">
        <f t="shared" ca="1" si="34"/>
        <v>0</v>
      </c>
    </row>
    <row r="304" spans="1:8" hidden="1" x14ac:dyDescent="0.2">
      <c r="A304" s="1">
        <v>301</v>
      </c>
      <c r="B304" s="1">
        <f t="shared" ca="1" si="31"/>
        <v>-25852.601415768211</v>
      </c>
      <c r="C304" s="1">
        <f t="shared" ca="1" si="28"/>
        <v>100</v>
      </c>
      <c r="D304" s="1">
        <f t="shared" ca="1" si="29"/>
        <v>-42.077013244733351</v>
      </c>
      <c r="E304" s="1">
        <f t="shared" ca="1" si="30"/>
        <v>0</v>
      </c>
      <c r="F304" s="1">
        <f t="shared" ca="1" si="32"/>
        <v>1</v>
      </c>
      <c r="G304" s="1">
        <f t="shared" ca="1" si="33"/>
        <v>0</v>
      </c>
      <c r="H304" s="1">
        <f t="shared" ca="1" si="34"/>
        <v>1</v>
      </c>
    </row>
    <row r="305" spans="1:8" hidden="1" x14ac:dyDescent="0.2">
      <c r="A305" s="1">
        <v>302</v>
      </c>
      <c r="B305" s="1">
        <f t="shared" ca="1" si="31"/>
        <v>-30060.302740241546</v>
      </c>
      <c r="C305" s="1">
        <f t="shared" ca="1" si="28"/>
        <v>100</v>
      </c>
      <c r="D305" s="1">
        <f t="shared" ca="1" si="29"/>
        <v>-42.077013244733351</v>
      </c>
      <c r="E305" s="1">
        <f t="shared" ca="1" si="30"/>
        <v>-1</v>
      </c>
      <c r="F305" s="1">
        <f t="shared" ca="1" si="32"/>
        <v>1</v>
      </c>
      <c r="G305" s="1">
        <f t="shared" ca="1" si="33"/>
        <v>1</v>
      </c>
      <c r="H305" s="1">
        <f t="shared" ca="1" si="34"/>
        <v>0</v>
      </c>
    </row>
    <row r="306" spans="1:8" hidden="1" x14ac:dyDescent="0.2">
      <c r="A306" s="1">
        <v>303</v>
      </c>
      <c r="B306" s="1">
        <f t="shared" ca="1" si="31"/>
        <v>-34268.004064714885</v>
      </c>
      <c r="C306" s="1">
        <f t="shared" ca="1" si="28"/>
        <v>100</v>
      </c>
      <c r="D306" s="1">
        <f t="shared" ca="1" si="29"/>
        <v>58.639357099169693</v>
      </c>
      <c r="E306" s="1">
        <f t="shared" ca="1" si="30"/>
        <v>-2</v>
      </c>
      <c r="F306" s="1">
        <f t="shared" ca="1" si="32"/>
        <v>1</v>
      </c>
      <c r="G306" s="1">
        <f t="shared" ca="1" si="33"/>
        <v>2</v>
      </c>
      <c r="H306" s="1">
        <f t="shared" ca="1" si="34"/>
        <v>0</v>
      </c>
    </row>
    <row r="307" spans="1:8" hidden="1" x14ac:dyDescent="0.2">
      <c r="A307" s="1">
        <v>304</v>
      </c>
      <c r="B307" s="1">
        <f t="shared" ca="1" si="31"/>
        <v>-28404.068354797917</v>
      </c>
      <c r="C307" s="1">
        <f t="shared" ca="1" si="28"/>
        <v>100</v>
      </c>
      <c r="D307" s="1">
        <f t="shared" ca="1" si="29"/>
        <v>-42.077013244733351</v>
      </c>
      <c r="E307" s="1">
        <f t="shared" ca="1" si="30"/>
        <v>-1</v>
      </c>
      <c r="F307" s="1">
        <f t="shared" ca="1" si="32"/>
        <v>1</v>
      </c>
      <c r="G307" s="1">
        <f t="shared" ca="1" si="33"/>
        <v>0</v>
      </c>
      <c r="H307" s="1">
        <f t="shared" ca="1" si="34"/>
        <v>1</v>
      </c>
    </row>
    <row r="308" spans="1:8" hidden="1" x14ac:dyDescent="0.2">
      <c r="A308" s="1">
        <v>305</v>
      </c>
      <c r="B308" s="1">
        <f t="shared" ca="1" si="31"/>
        <v>-32611.769679271252</v>
      </c>
      <c r="C308" s="1">
        <f t="shared" ca="1" si="28"/>
        <v>100</v>
      </c>
      <c r="D308" s="1">
        <f t="shared" ca="1" si="29"/>
        <v>58.639357099169693</v>
      </c>
      <c r="E308" s="1">
        <f t="shared" ca="1" si="30"/>
        <v>-2</v>
      </c>
      <c r="F308" s="1">
        <f t="shared" ca="1" si="32"/>
        <v>1</v>
      </c>
      <c r="G308" s="1">
        <f t="shared" ca="1" si="33"/>
        <v>1</v>
      </c>
      <c r="H308" s="1">
        <f t="shared" ca="1" si="34"/>
        <v>0</v>
      </c>
    </row>
    <row r="309" spans="1:8" hidden="1" x14ac:dyDescent="0.2">
      <c r="A309" s="1">
        <v>306</v>
      </c>
      <c r="B309" s="1">
        <f t="shared" ca="1" si="31"/>
        <v>-26747.833969354284</v>
      </c>
      <c r="C309" s="1">
        <f t="shared" ca="1" si="28"/>
        <v>100</v>
      </c>
      <c r="D309" s="1">
        <f t="shared" ca="1" si="29"/>
        <v>-42.077013244733351</v>
      </c>
      <c r="E309" s="1">
        <f t="shared" ca="1" si="30"/>
        <v>-1</v>
      </c>
      <c r="F309" s="1">
        <f t="shared" ca="1" si="32"/>
        <v>1</v>
      </c>
      <c r="G309" s="1">
        <f t="shared" ca="1" si="33"/>
        <v>0</v>
      </c>
      <c r="H309" s="1">
        <f t="shared" ca="1" si="34"/>
        <v>1</v>
      </c>
    </row>
    <row r="310" spans="1:8" hidden="1" x14ac:dyDescent="0.2">
      <c r="A310" s="1">
        <v>307</v>
      </c>
      <c r="B310" s="1">
        <f t="shared" ca="1" si="31"/>
        <v>-30955.535293827619</v>
      </c>
      <c r="C310" s="1">
        <f t="shared" ca="1" si="28"/>
        <v>100</v>
      </c>
      <c r="D310" s="1">
        <f t="shared" ca="1" si="29"/>
        <v>-42.077013244733351</v>
      </c>
      <c r="E310" s="1">
        <f t="shared" ca="1" si="30"/>
        <v>-2</v>
      </c>
      <c r="F310" s="1">
        <f t="shared" ca="1" si="32"/>
        <v>1</v>
      </c>
      <c r="G310" s="1">
        <f t="shared" ca="1" si="33"/>
        <v>1</v>
      </c>
      <c r="H310" s="1">
        <f t="shared" ca="1" si="34"/>
        <v>0</v>
      </c>
    </row>
    <row r="311" spans="1:8" hidden="1" x14ac:dyDescent="0.2">
      <c r="A311" s="1">
        <v>308</v>
      </c>
      <c r="B311" s="1">
        <f t="shared" ca="1" si="31"/>
        <v>-35163.236618300958</v>
      </c>
      <c r="C311" s="1">
        <f t="shared" ca="1" si="28"/>
        <v>100</v>
      </c>
      <c r="D311" s="1">
        <f t="shared" ca="1" si="29"/>
        <v>-42.077013244733351</v>
      </c>
      <c r="E311" s="1">
        <f t="shared" ca="1" si="30"/>
        <v>-3</v>
      </c>
      <c r="F311" s="1">
        <f t="shared" ca="1" si="32"/>
        <v>1</v>
      </c>
      <c r="G311" s="1">
        <f t="shared" ca="1" si="33"/>
        <v>2</v>
      </c>
      <c r="H311" s="1">
        <f t="shared" ca="1" si="34"/>
        <v>0</v>
      </c>
    </row>
    <row r="312" spans="1:8" hidden="1" x14ac:dyDescent="0.2">
      <c r="A312" s="1">
        <v>309</v>
      </c>
      <c r="B312" s="1">
        <f t="shared" ca="1" si="31"/>
        <v>-39370.937942774297</v>
      </c>
      <c r="C312" s="1">
        <f t="shared" ca="1" si="28"/>
        <v>100</v>
      </c>
      <c r="D312" s="1">
        <f t="shared" ca="1" si="29"/>
        <v>58.639357099169693</v>
      </c>
      <c r="E312" s="1">
        <f t="shared" ca="1" si="30"/>
        <v>-4</v>
      </c>
      <c r="F312" s="1">
        <f t="shared" ca="1" si="32"/>
        <v>1</v>
      </c>
      <c r="G312" s="1">
        <f t="shared" ca="1" si="33"/>
        <v>3</v>
      </c>
      <c r="H312" s="1">
        <f t="shared" ca="1" si="34"/>
        <v>0</v>
      </c>
    </row>
    <row r="313" spans="1:8" hidden="1" x14ac:dyDescent="0.2">
      <c r="A313" s="1">
        <v>310</v>
      </c>
      <c r="B313" s="1">
        <f t="shared" ca="1" si="31"/>
        <v>-33507.002232857325</v>
      </c>
      <c r="C313" s="1">
        <f t="shared" ca="1" si="28"/>
        <v>100</v>
      </c>
      <c r="D313" s="1">
        <f t="shared" ca="1" si="29"/>
        <v>58.639357099169693</v>
      </c>
      <c r="E313" s="1">
        <f t="shared" ca="1" si="30"/>
        <v>-3</v>
      </c>
      <c r="F313" s="1">
        <f t="shared" ca="1" si="32"/>
        <v>1</v>
      </c>
      <c r="G313" s="1">
        <f t="shared" ca="1" si="33"/>
        <v>0</v>
      </c>
      <c r="H313" s="1">
        <f t="shared" ca="1" si="34"/>
        <v>1</v>
      </c>
    </row>
    <row r="314" spans="1:8" hidden="1" x14ac:dyDescent="0.2">
      <c r="A314" s="1">
        <v>311</v>
      </c>
      <c r="B314" s="1">
        <f t="shared" ca="1" si="31"/>
        <v>-27643.066522940357</v>
      </c>
      <c r="C314" s="1">
        <f t="shared" ca="1" si="28"/>
        <v>100</v>
      </c>
      <c r="D314" s="1">
        <f t="shared" ca="1" si="29"/>
        <v>-42.077013244733351</v>
      </c>
      <c r="E314" s="1">
        <f t="shared" ca="1" si="30"/>
        <v>-2</v>
      </c>
      <c r="F314" s="1">
        <f t="shared" ca="1" si="32"/>
        <v>1</v>
      </c>
      <c r="G314" s="1">
        <f t="shared" ca="1" si="33"/>
        <v>0</v>
      </c>
      <c r="H314" s="1">
        <f t="shared" ca="1" si="34"/>
        <v>2</v>
      </c>
    </row>
    <row r="315" spans="1:8" hidden="1" x14ac:dyDescent="0.2">
      <c r="A315" s="1">
        <v>312</v>
      </c>
      <c r="B315" s="1">
        <f t="shared" ca="1" si="31"/>
        <v>-31850.767847413692</v>
      </c>
      <c r="C315" s="1">
        <f t="shared" ca="1" si="28"/>
        <v>100</v>
      </c>
      <c r="D315" s="1">
        <f t="shared" ca="1" si="29"/>
        <v>-42.077013244733351</v>
      </c>
      <c r="E315" s="1">
        <f t="shared" ca="1" si="30"/>
        <v>-3</v>
      </c>
      <c r="F315" s="1">
        <f t="shared" ca="1" si="32"/>
        <v>1</v>
      </c>
      <c r="G315" s="1">
        <f t="shared" ca="1" si="33"/>
        <v>1</v>
      </c>
      <c r="H315" s="1">
        <f t="shared" ca="1" si="34"/>
        <v>0</v>
      </c>
    </row>
    <row r="316" spans="1:8" hidden="1" x14ac:dyDescent="0.2">
      <c r="A316" s="1">
        <v>313</v>
      </c>
      <c r="B316" s="1">
        <f t="shared" ca="1" si="31"/>
        <v>-36058.469171887031</v>
      </c>
      <c r="C316" s="1">
        <f t="shared" ca="1" si="28"/>
        <v>100</v>
      </c>
      <c r="D316" s="1">
        <f t="shared" ca="1" si="29"/>
        <v>-42.077013244733351</v>
      </c>
      <c r="E316" s="1">
        <f t="shared" ca="1" si="30"/>
        <v>-4</v>
      </c>
      <c r="F316" s="1">
        <f t="shared" ca="1" si="32"/>
        <v>1</v>
      </c>
      <c r="G316" s="1">
        <f t="shared" ca="1" si="33"/>
        <v>2</v>
      </c>
      <c r="H316" s="1">
        <f t="shared" ca="1" si="34"/>
        <v>0</v>
      </c>
    </row>
    <row r="317" spans="1:8" hidden="1" x14ac:dyDescent="0.2">
      <c r="A317" s="1">
        <v>314</v>
      </c>
      <c r="B317" s="1">
        <f t="shared" ca="1" si="31"/>
        <v>-40266.17049636037</v>
      </c>
      <c r="C317" s="1">
        <f t="shared" ca="1" si="28"/>
        <v>500</v>
      </c>
      <c r="D317" s="1">
        <f t="shared" ca="1" si="29"/>
        <v>-42.077013244733351</v>
      </c>
      <c r="E317" s="1">
        <f t="shared" ca="1" si="30"/>
        <v>0</v>
      </c>
      <c r="F317" s="1">
        <f t="shared" ca="1" si="32"/>
        <v>2</v>
      </c>
      <c r="G317" s="1">
        <f t="shared" ca="1" si="33"/>
        <v>3</v>
      </c>
      <c r="H317" s="1">
        <f t="shared" ca="1" si="34"/>
        <v>0</v>
      </c>
    </row>
    <row r="318" spans="1:8" hidden="1" x14ac:dyDescent="0.2">
      <c r="A318" s="1">
        <v>315</v>
      </c>
      <c r="B318" s="1">
        <f t="shared" ca="1" si="31"/>
        <v>-61304.67711872705</v>
      </c>
      <c r="C318" s="1">
        <f t="shared" ca="1" si="28"/>
        <v>500</v>
      </c>
      <c r="D318" s="1">
        <f t="shared" ca="1" si="29"/>
        <v>-42.077013244733351</v>
      </c>
      <c r="E318" s="1">
        <f t="shared" ca="1" si="30"/>
        <v>-1</v>
      </c>
      <c r="F318" s="1">
        <f t="shared" ca="1" si="32"/>
        <v>2</v>
      </c>
      <c r="G318" s="1">
        <f t="shared" ca="1" si="33"/>
        <v>4</v>
      </c>
      <c r="H318" s="1">
        <f t="shared" ca="1" si="34"/>
        <v>0</v>
      </c>
    </row>
    <row r="319" spans="1:8" hidden="1" x14ac:dyDescent="0.2">
      <c r="A319" s="1">
        <v>316</v>
      </c>
      <c r="B319" s="1">
        <f t="shared" ca="1" si="31"/>
        <v>-82343.18374109373</v>
      </c>
      <c r="C319" s="1">
        <f t="shared" ca="1" si="28"/>
        <v>500</v>
      </c>
      <c r="D319" s="1">
        <f t="shared" ca="1" si="29"/>
        <v>58.639357099169693</v>
      </c>
      <c r="E319" s="1">
        <f t="shared" ca="1" si="30"/>
        <v>-2</v>
      </c>
      <c r="F319" s="1">
        <f t="shared" ca="1" si="32"/>
        <v>2</v>
      </c>
      <c r="G319" s="1">
        <f t="shared" ca="1" si="33"/>
        <v>5</v>
      </c>
      <c r="H319" s="1">
        <f t="shared" ca="1" si="34"/>
        <v>0</v>
      </c>
    </row>
    <row r="320" spans="1:8" hidden="1" x14ac:dyDescent="0.2">
      <c r="A320" s="1">
        <v>317</v>
      </c>
      <c r="B320" s="1">
        <f t="shared" ca="1" si="31"/>
        <v>-53023.505191508884</v>
      </c>
      <c r="C320" s="1">
        <f t="shared" ca="1" si="28"/>
        <v>500</v>
      </c>
      <c r="D320" s="1">
        <f t="shared" ca="1" si="29"/>
        <v>58.639357099169693</v>
      </c>
      <c r="E320" s="1">
        <f t="shared" ca="1" si="30"/>
        <v>-1</v>
      </c>
      <c r="F320" s="1">
        <f t="shared" ca="1" si="32"/>
        <v>2</v>
      </c>
      <c r="G320" s="1">
        <f t="shared" ca="1" si="33"/>
        <v>0</v>
      </c>
      <c r="H320" s="1">
        <f t="shared" ca="1" si="34"/>
        <v>1</v>
      </c>
    </row>
    <row r="321" spans="1:8" hidden="1" x14ac:dyDescent="0.2">
      <c r="A321" s="1">
        <v>318</v>
      </c>
      <c r="B321" s="1">
        <f t="shared" ca="1" si="31"/>
        <v>-23703.826641924039</v>
      </c>
      <c r="C321" s="1">
        <f t="shared" ca="1" si="28"/>
        <v>100</v>
      </c>
      <c r="D321" s="1">
        <f t="shared" ca="1" si="29"/>
        <v>-42.077013244733351</v>
      </c>
      <c r="E321" s="1">
        <f t="shared" ca="1" si="30"/>
        <v>0</v>
      </c>
      <c r="F321" s="1">
        <f t="shared" ca="1" si="32"/>
        <v>1</v>
      </c>
      <c r="G321" s="1">
        <f t="shared" ca="1" si="33"/>
        <v>0</v>
      </c>
      <c r="H321" s="1">
        <f t="shared" ca="1" si="34"/>
        <v>2</v>
      </c>
    </row>
    <row r="322" spans="1:8" hidden="1" x14ac:dyDescent="0.2">
      <c r="A322" s="1">
        <v>319</v>
      </c>
      <c r="B322" s="1">
        <f t="shared" ca="1" si="31"/>
        <v>-27911.527966397374</v>
      </c>
      <c r="C322" s="1">
        <f t="shared" ca="1" si="28"/>
        <v>100</v>
      </c>
      <c r="D322" s="1">
        <f t="shared" ca="1" si="29"/>
        <v>-42.077013244733351</v>
      </c>
      <c r="E322" s="1">
        <f t="shared" ca="1" si="30"/>
        <v>-1</v>
      </c>
      <c r="F322" s="1">
        <f t="shared" ca="1" si="32"/>
        <v>1</v>
      </c>
      <c r="G322" s="1">
        <f t="shared" ca="1" si="33"/>
        <v>1</v>
      </c>
      <c r="H322" s="1">
        <f t="shared" ca="1" si="34"/>
        <v>0</v>
      </c>
    </row>
    <row r="323" spans="1:8" hidden="1" x14ac:dyDescent="0.2">
      <c r="A323" s="1">
        <v>320</v>
      </c>
      <c r="B323" s="1">
        <f t="shared" ca="1" si="31"/>
        <v>-32119.22929087071</v>
      </c>
      <c r="C323" s="1">
        <f t="shared" ca="1" si="28"/>
        <v>100</v>
      </c>
      <c r="D323" s="1">
        <f t="shared" ca="1" si="29"/>
        <v>-42.077013244733351</v>
      </c>
      <c r="E323" s="1">
        <f t="shared" ca="1" si="30"/>
        <v>-2</v>
      </c>
      <c r="F323" s="1">
        <f t="shared" ca="1" si="32"/>
        <v>1</v>
      </c>
      <c r="G323" s="1">
        <f t="shared" ca="1" si="33"/>
        <v>2</v>
      </c>
      <c r="H323" s="1">
        <f t="shared" ca="1" si="34"/>
        <v>0</v>
      </c>
    </row>
    <row r="324" spans="1:8" hidden="1" x14ac:dyDescent="0.2">
      <c r="A324" s="1">
        <v>321</v>
      </c>
      <c r="B324" s="1">
        <f t="shared" ca="1" si="31"/>
        <v>-36326.930615344041</v>
      </c>
      <c r="C324" s="1">
        <f t="shared" ca="1" si="28"/>
        <v>100</v>
      </c>
      <c r="D324" s="1">
        <f t="shared" ca="1" si="29"/>
        <v>-42.077013244733351</v>
      </c>
      <c r="E324" s="1">
        <f t="shared" ca="1" si="30"/>
        <v>-3</v>
      </c>
      <c r="F324" s="1">
        <f t="shared" ca="1" si="32"/>
        <v>1</v>
      </c>
      <c r="G324" s="1">
        <f t="shared" ca="1" si="33"/>
        <v>3</v>
      </c>
      <c r="H324" s="1">
        <f t="shared" ca="1" si="34"/>
        <v>0</v>
      </c>
    </row>
    <row r="325" spans="1:8" hidden="1" x14ac:dyDescent="0.2">
      <c r="A325" s="1">
        <v>322</v>
      </c>
      <c r="B325" s="1">
        <f t="shared" ca="1" si="31"/>
        <v>-40534.63193981738</v>
      </c>
      <c r="C325" s="1">
        <f t="shared" ref="C325:C388" ca="1" si="35">$C$4*POWER($L$2,F325-1)</f>
        <v>100</v>
      </c>
      <c r="D325" s="1">
        <f t="shared" ref="D325:D388" ca="1" si="36">IF(RAND()&lt;$B$1,$F$1,$H$1)</f>
        <v>58.639357099169693</v>
      </c>
      <c r="E325" s="1">
        <f t="shared" ref="E325:E388" ca="1" si="37">IF(D324&lt;0,IF(E324-1=-$D$2,0,E324-1),IF(E324+1=$F$2,0,E324+1))</f>
        <v>-4</v>
      </c>
      <c r="F325" s="1">
        <f t="shared" ca="1" si="32"/>
        <v>1</v>
      </c>
      <c r="G325" s="1">
        <f t="shared" ca="1" si="33"/>
        <v>4</v>
      </c>
      <c r="H325" s="1">
        <f t="shared" ca="1" si="34"/>
        <v>0</v>
      </c>
    </row>
    <row r="326" spans="1:8" hidden="1" x14ac:dyDescent="0.2">
      <c r="A326" s="1">
        <v>323</v>
      </c>
      <c r="B326" s="1">
        <f t="shared" ref="B326:B389" ca="1" si="38">B325+D325*C325</f>
        <v>-34670.696229900408</v>
      </c>
      <c r="C326" s="1">
        <f t="shared" ca="1" si="35"/>
        <v>100</v>
      </c>
      <c r="D326" s="1">
        <f t="shared" ca="1" si="36"/>
        <v>-42.077013244733351</v>
      </c>
      <c r="E326" s="1">
        <f t="shared" ca="1" si="37"/>
        <v>-3</v>
      </c>
      <c r="F326" s="1">
        <f t="shared" ref="F326:F389" ca="1" si="39">IF(AND(D325&gt;0,E326=0),IF(F325-1&lt;1,1,F325-1),IF(AND(D325&lt;0,E326=0),IF(F325+1&gt;$H$2,1,F325+1),F325))</f>
        <v>1</v>
      </c>
      <c r="G326" s="1">
        <f t="shared" ref="G326:G389" ca="1" si="40">IF(D325&gt;0,0,G325+1)</f>
        <v>0</v>
      </c>
      <c r="H326" s="1">
        <f t="shared" ref="H326:H389" ca="1" si="41">IF(D325&lt;0,0,H325+1)</f>
        <v>1</v>
      </c>
    </row>
    <row r="327" spans="1:8" hidden="1" x14ac:dyDescent="0.2">
      <c r="A327" s="1">
        <v>324</v>
      </c>
      <c r="B327" s="1">
        <f t="shared" ca="1" si="38"/>
        <v>-38878.397554373747</v>
      </c>
      <c r="C327" s="1">
        <f t="shared" ca="1" si="35"/>
        <v>100</v>
      </c>
      <c r="D327" s="1">
        <f t="shared" ca="1" si="36"/>
        <v>-42.077013244733351</v>
      </c>
      <c r="E327" s="1">
        <f t="shared" ca="1" si="37"/>
        <v>-4</v>
      </c>
      <c r="F327" s="1">
        <f t="shared" ca="1" si="39"/>
        <v>1</v>
      </c>
      <c r="G327" s="1">
        <f t="shared" ca="1" si="40"/>
        <v>1</v>
      </c>
      <c r="H327" s="1">
        <f t="shared" ca="1" si="41"/>
        <v>0</v>
      </c>
    </row>
    <row r="328" spans="1:8" hidden="1" x14ac:dyDescent="0.2">
      <c r="A328" s="1">
        <v>325</v>
      </c>
      <c r="B328" s="1">
        <f t="shared" ca="1" si="38"/>
        <v>-43086.098878847086</v>
      </c>
      <c r="C328" s="1">
        <f t="shared" ca="1" si="35"/>
        <v>500</v>
      </c>
      <c r="D328" s="1">
        <f t="shared" ca="1" si="36"/>
        <v>-42.077013244733351</v>
      </c>
      <c r="E328" s="1">
        <f t="shared" ca="1" si="37"/>
        <v>0</v>
      </c>
      <c r="F328" s="1">
        <f t="shared" ca="1" si="39"/>
        <v>2</v>
      </c>
      <c r="G328" s="1">
        <f t="shared" ca="1" si="40"/>
        <v>2</v>
      </c>
      <c r="H328" s="1">
        <f t="shared" ca="1" si="41"/>
        <v>0</v>
      </c>
    </row>
    <row r="329" spans="1:8" hidden="1" x14ac:dyDescent="0.2">
      <c r="A329" s="1">
        <v>326</v>
      </c>
      <c r="B329" s="1">
        <f t="shared" ca="1" si="38"/>
        <v>-64124.605501213766</v>
      </c>
      <c r="C329" s="1">
        <f t="shared" ca="1" si="35"/>
        <v>500</v>
      </c>
      <c r="D329" s="1">
        <f t="shared" ca="1" si="36"/>
        <v>58.639357099169693</v>
      </c>
      <c r="E329" s="1">
        <f t="shared" ca="1" si="37"/>
        <v>-1</v>
      </c>
      <c r="F329" s="1">
        <f t="shared" ca="1" si="39"/>
        <v>2</v>
      </c>
      <c r="G329" s="1">
        <f t="shared" ca="1" si="40"/>
        <v>3</v>
      </c>
      <c r="H329" s="1">
        <f t="shared" ca="1" si="41"/>
        <v>0</v>
      </c>
    </row>
    <row r="330" spans="1:8" hidden="1" x14ac:dyDescent="0.2">
      <c r="A330" s="1">
        <v>327</v>
      </c>
      <c r="B330" s="1">
        <f t="shared" ca="1" si="38"/>
        <v>-34804.926951628921</v>
      </c>
      <c r="C330" s="1">
        <f t="shared" ca="1" si="35"/>
        <v>100</v>
      </c>
      <c r="D330" s="1">
        <f t="shared" ca="1" si="36"/>
        <v>-42.077013244733351</v>
      </c>
      <c r="E330" s="1">
        <f t="shared" ca="1" si="37"/>
        <v>0</v>
      </c>
      <c r="F330" s="1">
        <f t="shared" ca="1" si="39"/>
        <v>1</v>
      </c>
      <c r="G330" s="1">
        <f t="shared" ca="1" si="40"/>
        <v>0</v>
      </c>
      <c r="H330" s="1">
        <f t="shared" ca="1" si="41"/>
        <v>1</v>
      </c>
    </row>
    <row r="331" spans="1:8" hidden="1" x14ac:dyDescent="0.2">
      <c r="A331" s="1">
        <v>328</v>
      </c>
      <c r="B331" s="1">
        <f t="shared" ca="1" si="38"/>
        <v>-39012.628276102259</v>
      </c>
      <c r="C331" s="1">
        <f t="shared" ca="1" si="35"/>
        <v>100</v>
      </c>
      <c r="D331" s="1">
        <f t="shared" ca="1" si="36"/>
        <v>58.639357099169693</v>
      </c>
      <c r="E331" s="1">
        <f t="shared" ca="1" si="37"/>
        <v>-1</v>
      </c>
      <c r="F331" s="1">
        <f t="shared" ca="1" si="39"/>
        <v>1</v>
      </c>
      <c r="G331" s="1">
        <f t="shared" ca="1" si="40"/>
        <v>1</v>
      </c>
      <c r="H331" s="1">
        <f t="shared" ca="1" si="41"/>
        <v>0</v>
      </c>
    </row>
    <row r="332" spans="1:8" hidden="1" x14ac:dyDescent="0.2">
      <c r="A332" s="1">
        <v>329</v>
      </c>
      <c r="B332" s="1">
        <f t="shared" ca="1" si="38"/>
        <v>-33148.692566185287</v>
      </c>
      <c r="C332" s="1">
        <f t="shared" ca="1" si="35"/>
        <v>100</v>
      </c>
      <c r="D332" s="1">
        <f t="shared" ca="1" si="36"/>
        <v>-42.077013244733351</v>
      </c>
      <c r="E332" s="1">
        <f t="shared" ca="1" si="37"/>
        <v>0</v>
      </c>
      <c r="F332" s="1">
        <f t="shared" ca="1" si="39"/>
        <v>1</v>
      </c>
      <c r="G332" s="1">
        <f t="shared" ca="1" si="40"/>
        <v>0</v>
      </c>
      <c r="H332" s="1">
        <f t="shared" ca="1" si="41"/>
        <v>1</v>
      </c>
    </row>
    <row r="333" spans="1:8" hidden="1" x14ac:dyDescent="0.2">
      <c r="A333" s="1">
        <v>330</v>
      </c>
      <c r="B333" s="1">
        <f t="shared" ca="1" si="38"/>
        <v>-37356.393890658626</v>
      </c>
      <c r="C333" s="1">
        <f t="shared" ca="1" si="35"/>
        <v>100</v>
      </c>
      <c r="D333" s="1">
        <f t="shared" ca="1" si="36"/>
        <v>-42.077013244733351</v>
      </c>
      <c r="E333" s="1">
        <f t="shared" ca="1" si="37"/>
        <v>-1</v>
      </c>
      <c r="F333" s="1">
        <f t="shared" ca="1" si="39"/>
        <v>1</v>
      </c>
      <c r="G333" s="1">
        <f t="shared" ca="1" si="40"/>
        <v>1</v>
      </c>
      <c r="H333" s="1">
        <f t="shared" ca="1" si="41"/>
        <v>0</v>
      </c>
    </row>
    <row r="334" spans="1:8" hidden="1" x14ac:dyDescent="0.2">
      <c r="A334" s="1">
        <v>331</v>
      </c>
      <c r="B334" s="1">
        <f t="shared" ca="1" si="38"/>
        <v>-41564.095215131965</v>
      </c>
      <c r="C334" s="1">
        <f t="shared" ca="1" si="35"/>
        <v>100</v>
      </c>
      <c r="D334" s="1">
        <f t="shared" ca="1" si="36"/>
        <v>58.639357099169693</v>
      </c>
      <c r="E334" s="1">
        <f t="shared" ca="1" si="37"/>
        <v>-2</v>
      </c>
      <c r="F334" s="1">
        <f t="shared" ca="1" si="39"/>
        <v>1</v>
      </c>
      <c r="G334" s="1">
        <f t="shared" ca="1" si="40"/>
        <v>2</v>
      </c>
      <c r="H334" s="1">
        <f t="shared" ca="1" si="41"/>
        <v>0</v>
      </c>
    </row>
    <row r="335" spans="1:8" hidden="1" x14ac:dyDescent="0.2">
      <c r="A335" s="1">
        <v>332</v>
      </c>
      <c r="B335" s="1">
        <f t="shared" ca="1" si="38"/>
        <v>-35700.159505214993</v>
      </c>
      <c r="C335" s="1">
        <f t="shared" ca="1" si="35"/>
        <v>100</v>
      </c>
      <c r="D335" s="1">
        <f t="shared" ca="1" si="36"/>
        <v>-42.077013244733351</v>
      </c>
      <c r="E335" s="1">
        <f t="shared" ca="1" si="37"/>
        <v>-1</v>
      </c>
      <c r="F335" s="1">
        <f t="shared" ca="1" si="39"/>
        <v>1</v>
      </c>
      <c r="G335" s="1">
        <f t="shared" ca="1" si="40"/>
        <v>0</v>
      </c>
      <c r="H335" s="1">
        <f t="shared" ca="1" si="41"/>
        <v>1</v>
      </c>
    </row>
    <row r="336" spans="1:8" hidden="1" x14ac:dyDescent="0.2">
      <c r="A336" s="1">
        <v>333</v>
      </c>
      <c r="B336" s="1">
        <f t="shared" ca="1" si="38"/>
        <v>-39907.860829688332</v>
      </c>
      <c r="C336" s="1">
        <f t="shared" ca="1" si="35"/>
        <v>100</v>
      </c>
      <c r="D336" s="1">
        <f t="shared" ca="1" si="36"/>
        <v>58.639357099169693</v>
      </c>
      <c r="E336" s="1">
        <f t="shared" ca="1" si="37"/>
        <v>-2</v>
      </c>
      <c r="F336" s="1">
        <f t="shared" ca="1" si="39"/>
        <v>1</v>
      </c>
      <c r="G336" s="1">
        <f t="shared" ca="1" si="40"/>
        <v>1</v>
      </c>
      <c r="H336" s="1">
        <f t="shared" ca="1" si="41"/>
        <v>0</v>
      </c>
    </row>
    <row r="337" spans="1:8" hidden="1" x14ac:dyDescent="0.2">
      <c r="A337" s="1">
        <v>334</v>
      </c>
      <c r="B337" s="1">
        <f t="shared" ca="1" si="38"/>
        <v>-34043.92511977136</v>
      </c>
      <c r="C337" s="1">
        <f t="shared" ca="1" si="35"/>
        <v>100</v>
      </c>
      <c r="D337" s="1">
        <f t="shared" ca="1" si="36"/>
        <v>-42.077013244733351</v>
      </c>
      <c r="E337" s="1">
        <f t="shared" ca="1" si="37"/>
        <v>-1</v>
      </c>
      <c r="F337" s="1">
        <f t="shared" ca="1" si="39"/>
        <v>1</v>
      </c>
      <c r="G337" s="1">
        <f t="shared" ca="1" si="40"/>
        <v>0</v>
      </c>
      <c r="H337" s="1">
        <f t="shared" ca="1" si="41"/>
        <v>1</v>
      </c>
    </row>
    <row r="338" spans="1:8" hidden="1" x14ac:dyDescent="0.2">
      <c r="A338" s="1">
        <v>335</v>
      </c>
      <c r="B338" s="1">
        <f t="shared" ca="1" si="38"/>
        <v>-38251.626444244699</v>
      </c>
      <c r="C338" s="1">
        <f t="shared" ca="1" si="35"/>
        <v>100</v>
      </c>
      <c r="D338" s="1">
        <f t="shared" ca="1" si="36"/>
        <v>-42.077013244733351</v>
      </c>
      <c r="E338" s="1">
        <f t="shared" ca="1" si="37"/>
        <v>-2</v>
      </c>
      <c r="F338" s="1">
        <f t="shared" ca="1" si="39"/>
        <v>1</v>
      </c>
      <c r="G338" s="1">
        <f t="shared" ca="1" si="40"/>
        <v>1</v>
      </c>
      <c r="H338" s="1">
        <f t="shared" ca="1" si="41"/>
        <v>0</v>
      </c>
    </row>
    <row r="339" spans="1:8" hidden="1" x14ac:dyDescent="0.2">
      <c r="A339" s="1">
        <v>336</v>
      </c>
      <c r="B339" s="1">
        <f t="shared" ca="1" si="38"/>
        <v>-42459.327768718038</v>
      </c>
      <c r="C339" s="1">
        <f t="shared" ca="1" si="35"/>
        <v>100</v>
      </c>
      <c r="D339" s="1">
        <f t="shared" ca="1" si="36"/>
        <v>58.639357099169693</v>
      </c>
      <c r="E339" s="1">
        <f t="shared" ca="1" si="37"/>
        <v>-3</v>
      </c>
      <c r="F339" s="1">
        <f t="shared" ca="1" si="39"/>
        <v>1</v>
      </c>
      <c r="G339" s="1">
        <f t="shared" ca="1" si="40"/>
        <v>2</v>
      </c>
      <c r="H339" s="1">
        <f t="shared" ca="1" si="41"/>
        <v>0</v>
      </c>
    </row>
    <row r="340" spans="1:8" hidden="1" x14ac:dyDescent="0.2">
      <c r="A340" s="1">
        <v>337</v>
      </c>
      <c r="B340" s="1">
        <f t="shared" ca="1" si="38"/>
        <v>-36595.392058801066</v>
      </c>
      <c r="C340" s="1">
        <f t="shared" ca="1" si="35"/>
        <v>100</v>
      </c>
      <c r="D340" s="1">
        <f t="shared" ca="1" si="36"/>
        <v>58.639357099169693</v>
      </c>
      <c r="E340" s="1">
        <f t="shared" ca="1" si="37"/>
        <v>-2</v>
      </c>
      <c r="F340" s="1">
        <f t="shared" ca="1" si="39"/>
        <v>1</v>
      </c>
      <c r="G340" s="1">
        <f t="shared" ca="1" si="40"/>
        <v>0</v>
      </c>
      <c r="H340" s="1">
        <f t="shared" ca="1" si="41"/>
        <v>1</v>
      </c>
    </row>
    <row r="341" spans="1:8" hidden="1" x14ac:dyDescent="0.2">
      <c r="A341" s="1">
        <v>338</v>
      </c>
      <c r="B341" s="1">
        <f t="shared" ca="1" si="38"/>
        <v>-30731.456348884098</v>
      </c>
      <c r="C341" s="1">
        <f t="shared" ca="1" si="35"/>
        <v>100</v>
      </c>
      <c r="D341" s="1">
        <f t="shared" ca="1" si="36"/>
        <v>-42.077013244733351</v>
      </c>
      <c r="E341" s="1">
        <f t="shared" ca="1" si="37"/>
        <v>-1</v>
      </c>
      <c r="F341" s="1">
        <f t="shared" ca="1" si="39"/>
        <v>1</v>
      </c>
      <c r="G341" s="1">
        <f t="shared" ca="1" si="40"/>
        <v>0</v>
      </c>
      <c r="H341" s="1">
        <f t="shared" ca="1" si="41"/>
        <v>2</v>
      </c>
    </row>
    <row r="342" spans="1:8" hidden="1" x14ac:dyDescent="0.2">
      <c r="A342" s="1">
        <v>339</v>
      </c>
      <c r="B342" s="1">
        <f t="shared" ca="1" si="38"/>
        <v>-34939.157673357433</v>
      </c>
      <c r="C342" s="1">
        <f t="shared" ca="1" si="35"/>
        <v>100</v>
      </c>
      <c r="D342" s="1">
        <f t="shared" ca="1" si="36"/>
        <v>-42.077013244733351</v>
      </c>
      <c r="E342" s="1">
        <f t="shared" ca="1" si="37"/>
        <v>-2</v>
      </c>
      <c r="F342" s="1">
        <f t="shared" ca="1" si="39"/>
        <v>1</v>
      </c>
      <c r="G342" s="1">
        <f t="shared" ca="1" si="40"/>
        <v>1</v>
      </c>
      <c r="H342" s="1">
        <f t="shared" ca="1" si="41"/>
        <v>0</v>
      </c>
    </row>
    <row r="343" spans="1:8" hidden="1" x14ac:dyDescent="0.2">
      <c r="A343" s="1">
        <v>340</v>
      </c>
      <c r="B343" s="1">
        <f t="shared" ca="1" si="38"/>
        <v>-39146.858997830772</v>
      </c>
      <c r="C343" s="1">
        <f t="shared" ca="1" si="35"/>
        <v>100</v>
      </c>
      <c r="D343" s="1">
        <f t="shared" ca="1" si="36"/>
        <v>-42.077013244733351</v>
      </c>
      <c r="E343" s="1">
        <f t="shared" ca="1" si="37"/>
        <v>-3</v>
      </c>
      <c r="F343" s="1">
        <f t="shared" ca="1" si="39"/>
        <v>1</v>
      </c>
      <c r="G343" s="1">
        <f t="shared" ca="1" si="40"/>
        <v>2</v>
      </c>
      <c r="H343" s="1">
        <f t="shared" ca="1" si="41"/>
        <v>0</v>
      </c>
    </row>
    <row r="344" spans="1:8" hidden="1" x14ac:dyDescent="0.2">
      <c r="A344" s="1">
        <v>341</v>
      </c>
      <c r="B344" s="1">
        <f t="shared" ca="1" si="38"/>
        <v>-43354.560322304111</v>
      </c>
      <c r="C344" s="1">
        <f t="shared" ca="1" si="35"/>
        <v>100</v>
      </c>
      <c r="D344" s="1">
        <f t="shared" ca="1" si="36"/>
        <v>-42.077013244733351</v>
      </c>
      <c r="E344" s="1">
        <f t="shared" ca="1" si="37"/>
        <v>-4</v>
      </c>
      <c r="F344" s="1">
        <f t="shared" ca="1" si="39"/>
        <v>1</v>
      </c>
      <c r="G344" s="1">
        <f t="shared" ca="1" si="40"/>
        <v>3</v>
      </c>
      <c r="H344" s="1">
        <f t="shared" ca="1" si="41"/>
        <v>0</v>
      </c>
    </row>
    <row r="345" spans="1:8" hidden="1" x14ac:dyDescent="0.2">
      <c r="A345" s="1">
        <v>342</v>
      </c>
      <c r="B345" s="1">
        <f t="shared" ca="1" si="38"/>
        <v>-47562.26164677745</v>
      </c>
      <c r="C345" s="1">
        <f t="shared" ca="1" si="35"/>
        <v>500</v>
      </c>
      <c r="D345" s="1">
        <f t="shared" ca="1" si="36"/>
        <v>-42.077013244733351</v>
      </c>
      <c r="E345" s="1">
        <f t="shared" ca="1" si="37"/>
        <v>0</v>
      </c>
      <c r="F345" s="1">
        <f t="shared" ca="1" si="39"/>
        <v>2</v>
      </c>
      <c r="G345" s="1">
        <f t="shared" ca="1" si="40"/>
        <v>4</v>
      </c>
      <c r="H345" s="1">
        <f t="shared" ca="1" si="41"/>
        <v>0</v>
      </c>
    </row>
    <row r="346" spans="1:8" hidden="1" x14ac:dyDescent="0.2">
      <c r="A346" s="1">
        <v>343</v>
      </c>
      <c r="B346" s="1">
        <f t="shared" ca="1" si="38"/>
        <v>-68600.76826914413</v>
      </c>
      <c r="C346" s="1">
        <f t="shared" ca="1" si="35"/>
        <v>500</v>
      </c>
      <c r="D346" s="1">
        <f t="shared" ca="1" si="36"/>
        <v>-42.077013244733351</v>
      </c>
      <c r="E346" s="1">
        <f t="shared" ca="1" si="37"/>
        <v>-1</v>
      </c>
      <c r="F346" s="1">
        <f t="shared" ca="1" si="39"/>
        <v>2</v>
      </c>
      <c r="G346" s="1">
        <f t="shared" ca="1" si="40"/>
        <v>5</v>
      </c>
      <c r="H346" s="1">
        <f t="shared" ca="1" si="41"/>
        <v>0</v>
      </c>
    </row>
    <row r="347" spans="1:8" hidden="1" x14ac:dyDescent="0.2">
      <c r="A347" s="1">
        <v>344</v>
      </c>
      <c r="B347" s="1">
        <f t="shared" ca="1" si="38"/>
        <v>-89639.27489151081</v>
      </c>
      <c r="C347" s="1">
        <f t="shared" ca="1" si="35"/>
        <v>500</v>
      </c>
      <c r="D347" s="1">
        <f t="shared" ca="1" si="36"/>
        <v>-42.077013244733351</v>
      </c>
      <c r="E347" s="1">
        <f t="shared" ca="1" si="37"/>
        <v>-2</v>
      </c>
      <c r="F347" s="1">
        <f t="shared" ca="1" si="39"/>
        <v>2</v>
      </c>
      <c r="G347" s="1">
        <f t="shared" ca="1" si="40"/>
        <v>6</v>
      </c>
      <c r="H347" s="1">
        <f t="shared" ca="1" si="41"/>
        <v>0</v>
      </c>
    </row>
    <row r="348" spans="1:8" hidden="1" x14ac:dyDescent="0.2">
      <c r="A348" s="1">
        <v>345</v>
      </c>
      <c r="B348" s="1">
        <f t="shared" ca="1" si="38"/>
        <v>-110677.78151387749</v>
      </c>
      <c r="C348" s="1">
        <f t="shared" ca="1" si="35"/>
        <v>500</v>
      </c>
      <c r="D348" s="1">
        <f t="shared" ca="1" si="36"/>
        <v>-42.077013244733351</v>
      </c>
      <c r="E348" s="1">
        <f t="shared" ca="1" si="37"/>
        <v>-3</v>
      </c>
      <c r="F348" s="1">
        <f t="shared" ca="1" si="39"/>
        <v>2</v>
      </c>
      <c r="G348" s="1">
        <f t="shared" ca="1" si="40"/>
        <v>7</v>
      </c>
      <c r="H348" s="1">
        <f t="shared" ca="1" si="41"/>
        <v>0</v>
      </c>
    </row>
    <row r="349" spans="1:8" hidden="1" x14ac:dyDescent="0.2">
      <c r="A349" s="1">
        <v>346</v>
      </c>
      <c r="B349" s="1">
        <f t="shared" ca="1" si="38"/>
        <v>-131716.28813624417</v>
      </c>
      <c r="C349" s="1">
        <f t="shared" ca="1" si="35"/>
        <v>500</v>
      </c>
      <c r="D349" s="1">
        <f t="shared" ca="1" si="36"/>
        <v>-42.077013244733351</v>
      </c>
      <c r="E349" s="1">
        <f t="shared" ca="1" si="37"/>
        <v>-4</v>
      </c>
      <c r="F349" s="1">
        <f t="shared" ca="1" si="39"/>
        <v>2</v>
      </c>
      <c r="G349" s="1">
        <f t="shared" ca="1" si="40"/>
        <v>8</v>
      </c>
      <c r="H349" s="1">
        <f t="shared" ca="1" si="41"/>
        <v>0</v>
      </c>
    </row>
    <row r="350" spans="1:8" hidden="1" x14ac:dyDescent="0.2">
      <c r="A350" s="1">
        <v>347</v>
      </c>
      <c r="B350" s="1">
        <f t="shared" ca="1" si="38"/>
        <v>-152754.79475861083</v>
      </c>
      <c r="C350" s="1">
        <f t="shared" ca="1" si="35"/>
        <v>100</v>
      </c>
      <c r="D350" s="1">
        <f t="shared" ca="1" si="36"/>
        <v>-42.077013244733351</v>
      </c>
      <c r="E350" s="1">
        <f t="shared" ca="1" si="37"/>
        <v>0</v>
      </c>
      <c r="F350" s="1">
        <f t="shared" ca="1" si="39"/>
        <v>1</v>
      </c>
      <c r="G350" s="1">
        <f t="shared" ca="1" si="40"/>
        <v>9</v>
      </c>
      <c r="H350" s="1">
        <f t="shared" ca="1" si="41"/>
        <v>0</v>
      </c>
    </row>
    <row r="351" spans="1:8" hidden="1" x14ac:dyDescent="0.2">
      <c r="A351" s="1">
        <v>348</v>
      </c>
      <c r="B351" s="1">
        <f t="shared" ca="1" si="38"/>
        <v>-156962.49608308417</v>
      </c>
      <c r="C351" s="1">
        <f t="shared" ca="1" si="35"/>
        <v>100</v>
      </c>
      <c r="D351" s="1">
        <f t="shared" ca="1" si="36"/>
        <v>-42.077013244733351</v>
      </c>
      <c r="E351" s="1">
        <f t="shared" ca="1" si="37"/>
        <v>-1</v>
      </c>
      <c r="F351" s="1">
        <f t="shared" ca="1" si="39"/>
        <v>1</v>
      </c>
      <c r="G351" s="1">
        <f t="shared" ca="1" si="40"/>
        <v>10</v>
      </c>
      <c r="H351" s="1">
        <f t="shared" ca="1" si="41"/>
        <v>0</v>
      </c>
    </row>
    <row r="352" spans="1:8" hidden="1" x14ac:dyDescent="0.2">
      <c r="A352" s="1">
        <v>349</v>
      </c>
      <c r="B352" s="1">
        <f t="shared" ca="1" si="38"/>
        <v>-161170.19740755751</v>
      </c>
      <c r="C352" s="1">
        <f t="shared" ca="1" si="35"/>
        <v>100</v>
      </c>
      <c r="D352" s="1">
        <f t="shared" ca="1" si="36"/>
        <v>-42.077013244733351</v>
      </c>
      <c r="E352" s="1">
        <f t="shared" ca="1" si="37"/>
        <v>-2</v>
      </c>
      <c r="F352" s="1">
        <f t="shared" ca="1" si="39"/>
        <v>1</v>
      </c>
      <c r="G352" s="1">
        <f t="shared" ca="1" si="40"/>
        <v>11</v>
      </c>
      <c r="H352" s="1">
        <f t="shared" ca="1" si="41"/>
        <v>0</v>
      </c>
    </row>
    <row r="353" spans="1:8" hidden="1" x14ac:dyDescent="0.2">
      <c r="A353" s="1">
        <v>350</v>
      </c>
      <c r="B353" s="1">
        <f t="shared" ca="1" si="38"/>
        <v>-165377.89873203085</v>
      </c>
      <c r="C353" s="1">
        <f t="shared" ca="1" si="35"/>
        <v>100</v>
      </c>
      <c r="D353" s="1">
        <f t="shared" ca="1" si="36"/>
        <v>-42.077013244733351</v>
      </c>
      <c r="E353" s="1">
        <f t="shared" ca="1" si="37"/>
        <v>-3</v>
      </c>
      <c r="F353" s="1">
        <f t="shared" ca="1" si="39"/>
        <v>1</v>
      </c>
      <c r="G353" s="1">
        <f t="shared" ca="1" si="40"/>
        <v>12</v>
      </c>
      <c r="H353" s="1">
        <f t="shared" ca="1" si="41"/>
        <v>0</v>
      </c>
    </row>
    <row r="354" spans="1:8" hidden="1" x14ac:dyDescent="0.2">
      <c r="A354" s="1">
        <v>351</v>
      </c>
      <c r="B354" s="1">
        <f t="shared" ca="1" si="38"/>
        <v>-169585.60005650419</v>
      </c>
      <c r="C354" s="1">
        <f t="shared" ca="1" si="35"/>
        <v>100</v>
      </c>
      <c r="D354" s="1">
        <f t="shared" ca="1" si="36"/>
        <v>-42.077013244733351</v>
      </c>
      <c r="E354" s="1">
        <f t="shared" ca="1" si="37"/>
        <v>-4</v>
      </c>
      <c r="F354" s="1">
        <f t="shared" ca="1" si="39"/>
        <v>1</v>
      </c>
      <c r="G354" s="1">
        <f t="shared" ca="1" si="40"/>
        <v>13</v>
      </c>
      <c r="H354" s="1">
        <f t="shared" ca="1" si="41"/>
        <v>0</v>
      </c>
    </row>
    <row r="355" spans="1:8" hidden="1" x14ac:dyDescent="0.2">
      <c r="A355" s="1">
        <v>352</v>
      </c>
      <c r="B355" s="1">
        <f t="shared" ca="1" si="38"/>
        <v>-173793.30138097753</v>
      </c>
      <c r="C355" s="1">
        <f t="shared" ca="1" si="35"/>
        <v>500</v>
      </c>
      <c r="D355" s="1">
        <f t="shared" ca="1" si="36"/>
        <v>-42.077013244733351</v>
      </c>
      <c r="E355" s="1">
        <f t="shared" ca="1" si="37"/>
        <v>0</v>
      </c>
      <c r="F355" s="1">
        <f t="shared" ca="1" si="39"/>
        <v>2</v>
      </c>
      <c r="G355" s="1">
        <f t="shared" ca="1" si="40"/>
        <v>14</v>
      </c>
      <c r="H355" s="1">
        <f t="shared" ca="1" si="41"/>
        <v>0</v>
      </c>
    </row>
    <row r="356" spans="1:8" hidden="1" x14ac:dyDescent="0.2">
      <c r="A356" s="1">
        <v>353</v>
      </c>
      <c r="B356" s="1">
        <f t="shared" ca="1" si="38"/>
        <v>-194831.80800334419</v>
      </c>
      <c r="C356" s="1">
        <f t="shared" ca="1" si="35"/>
        <v>500</v>
      </c>
      <c r="D356" s="1">
        <f t="shared" ca="1" si="36"/>
        <v>58.639357099169693</v>
      </c>
      <c r="E356" s="1">
        <f t="shared" ca="1" si="37"/>
        <v>-1</v>
      </c>
      <c r="F356" s="1">
        <f t="shared" ca="1" si="39"/>
        <v>2</v>
      </c>
      <c r="G356" s="1">
        <f t="shared" ca="1" si="40"/>
        <v>15</v>
      </c>
      <c r="H356" s="1">
        <f t="shared" ca="1" si="41"/>
        <v>0</v>
      </c>
    </row>
    <row r="357" spans="1:8" hidden="1" x14ac:dyDescent="0.2">
      <c r="A357" s="1">
        <v>354</v>
      </c>
      <c r="B357" s="1">
        <f t="shared" ca="1" si="38"/>
        <v>-165512.12945375935</v>
      </c>
      <c r="C357" s="1">
        <f t="shared" ca="1" si="35"/>
        <v>100</v>
      </c>
      <c r="D357" s="1">
        <f t="shared" ca="1" si="36"/>
        <v>58.639357099169693</v>
      </c>
      <c r="E357" s="1">
        <f t="shared" ca="1" si="37"/>
        <v>0</v>
      </c>
      <c r="F357" s="1">
        <f t="shared" ca="1" si="39"/>
        <v>1</v>
      </c>
      <c r="G357" s="1">
        <f t="shared" ca="1" si="40"/>
        <v>0</v>
      </c>
      <c r="H357" s="1">
        <f t="shared" ca="1" si="41"/>
        <v>1</v>
      </c>
    </row>
    <row r="358" spans="1:8" hidden="1" x14ac:dyDescent="0.2">
      <c r="A358" s="1">
        <v>355</v>
      </c>
      <c r="B358" s="1">
        <f t="shared" ca="1" si="38"/>
        <v>-159648.19374384239</v>
      </c>
      <c r="C358" s="1">
        <f t="shared" ca="1" si="35"/>
        <v>100</v>
      </c>
      <c r="D358" s="1">
        <f t="shared" ca="1" si="36"/>
        <v>-42.077013244733351</v>
      </c>
      <c r="E358" s="1">
        <f t="shared" ca="1" si="37"/>
        <v>0</v>
      </c>
      <c r="F358" s="1">
        <f t="shared" ca="1" si="39"/>
        <v>1</v>
      </c>
      <c r="G358" s="1">
        <f t="shared" ca="1" si="40"/>
        <v>0</v>
      </c>
      <c r="H358" s="1">
        <f t="shared" ca="1" si="41"/>
        <v>2</v>
      </c>
    </row>
    <row r="359" spans="1:8" hidden="1" x14ac:dyDescent="0.2">
      <c r="A359" s="1">
        <v>356</v>
      </c>
      <c r="B359" s="1">
        <f t="shared" ca="1" si="38"/>
        <v>-163855.89506831573</v>
      </c>
      <c r="C359" s="1">
        <f t="shared" ca="1" si="35"/>
        <v>100</v>
      </c>
      <c r="D359" s="1">
        <f t="shared" ca="1" si="36"/>
        <v>-42.077013244733351</v>
      </c>
      <c r="E359" s="1">
        <f t="shared" ca="1" si="37"/>
        <v>-1</v>
      </c>
      <c r="F359" s="1">
        <f t="shared" ca="1" si="39"/>
        <v>1</v>
      </c>
      <c r="G359" s="1">
        <f t="shared" ca="1" si="40"/>
        <v>1</v>
      </c>
      <c r="H359" s="1">
        <f t="shared" ca="1" si="41"/>
        <v>0</v>
      </c>
    </row>
    <row r="360" spans="1:8" hidden="1" x14ac:dyDescent="0.2">
      <c r="A360" s="1">
        <v>357</v>
      </c>
      <c r="B360" s="1">
        <f t="shared" ca="1" si="38"/>
        <v>-168063.59639278907</v>
      </c>
      <c r="C360" s="1">
        <f t="shared" ca="1" si="35"/>
        <v>100</v>
      </c>
      <c r="D360" s="1">
        <f t="shared" ca="1" si="36"/>
        <v>58.639357099169693</v>
      </c>
      <c r="E360" s="1">
        <f t="shared" ca="1" si="37"/>
        <v>-2</v>
      </c>
      <c r="F360" s="1">
        <f t="shared" ca="1" si="39"/>
        <v>1</v>
      </c>
      <c r="G360" s="1">
        <f t="shared" ca="1" si="40"/>
        <v>2</v>
      </c>
      <c r="H360" s="1">
        <f t="shared" ca="1" si="41"/>
        <v>0</v>
      </c>
    </row>
    <row r="361" spans="1:8" hidden="1" x14ac:dyDescent="0.2">
      <c r="A361" s="1">
        <v>358</v>
      </c>
      <c r="B361" s="1">
        <f t="shared" ca="1" si="38"/>
        <v>-162199.66068287211</v>
      </c>
      <c r="C361" s="1">
        <f t="shared" ca="1" si="35"/>
        <v>100</v>
      </c>
      <c r="D361" s="1">
        <f t="shared" ca="1" si="36"/>
        <v>-42.077013244733351</v>
      </c>
      <c r="E361" s="1">
        <f t="shared" ca="1" si="37"/>
        <v>-1</v>
      </c>
      <c r="F361" s="1">
        <f t="shared" ca="1" si="39"/>
        <v>1</v>
      </c>
      <c r="G361" s="1">
        <f t="shared" ca="1" si="40"/>
        <v>0</v>
      </c>
      <c r="H361" s="1">
        <f t="shared" ca="1" si="41"/>
        <v>1</v>
      </c>
    </row>
    <row r="362" spans="1:8" hidden="1" x14ac:dyDescent="0.2">
      <c r="A362" s="1">
        <v>359</v>
      </c>
      <c r="B362" s="1">
        <f t="shared" ca="1" si="38"/>
        <v>-166407.36200734545</v>
      </c>
      <c r="C362" s="1">
        <f t="shared" ca="1" si="35"/>
        <v>100</v>
      </c>
      <c r="D362" s="1">
        <f t="shared" ca="1" si="36"/>
        <v>-42.077013244733351</v>
      </c>
      <c r="E362" s="1">
        <f t="shared" ca="1" si="37"/>
        <v>-2</v>
      </c>
      <c r="F362" s="1">
        <f t="shared" ca="1" si="39"/>
        <v>1</v>
      </c>
      <c r="G362" s="1">
        <f t="shared" ca="1" si="40"/>
        <v>1</v>
      </c>
      <c r="H362" s="1">
        <f t="shared" ca="1" si="41"/>
        <v>0</v>
      </c>
    </row>
    <row r="363" spans="1:8" hidden="1" x14ac:dyDescent="0.2">
      <c r="A363" s="1">
        <v>360</v>
      </c>
      <c r="B363" s="1">
        <f t="shared" ca="1" si="38"/>
        <v>-170615.06333181879</v>
      </c>
      <c r="C363" s="1">
        <f t="shared" ca="1" si="35"/>
        <v>100</v>
      </c>
      <c r="D363" s="1">
        <f t="shared" ca="1" si="36"/>
        <v>-42.077013244733351</v>
      </c>
      <c r="E363" s="1">
        <f t="shared" ca="1" si="37"/>
        <v>-3</v>
      </c>
      <c r="F363" s="1">
        <f t="shared" ca="1" si="39"/>
        <v>1</v>
      </c>
      <c r="G363" s="1">
        <f t="shared" ca="1" si="40"/>
        <v>2</v>
      </c>
      <c r="H363" s="1">
        <f t="shared" ca="1" si="41"/>
        <v>0</v>
      </c>
    </row>
    <row r="364" spans="1:8" hidden="1" x14ac:dyDescent="0.2">
      <c r="A364" s="1">
        <v>361</v>
      </c>
      <c r="B364" s="1">
        <f t="shared" ca="1" si="38"/>
        <v>-174822.76465629213</v>
      </c>
      <c r="C364" s="1">
        <f t="shared" ca="1" si="35"/>
        <v>100</v>
      </c>
      <c r="D364" s="1">
        <f t="shared" ca="1" si="36"/>
        <v>58.639357099169693</v>
      </c>
      <c r="E364" s="1">
        <f t="shared" ca="1" si="37"/>
        <v>-4</v>
      </c>
      <c r="F364" s="1">
        <f t="shared" ca="1" si="39"/>
        <v>1</v>
      </c>
      <c r="G364" s="1">
        <f t="shared" ca="1" si="40"/>
        <v>3</v>
      </c>
      <c r="H364" s="1">
        <f t="shared" ca="1" si="41"/>
        <v>0</v>
      </c>
    </row>
    <row r="365" spans="1:8" hidden="1" x14ac:dyDescent="0.2">
      <c r="A365" s="1">
        <v>362</v>
      </c>
      <c r="B365" s="1">
        <f t="shared" ca="1" si="38"/>
        <v>-168958.82894637517</v>
      </c>
      <c r="C365" s="1">
        <f t="shared" ca="1" si="35"/>
        <v>100</v>
      </c>
      <c r="D365" s="1">
        <f t="shared" ca="1" si="36"/>
        <v>-42.077013244733351</v>
      </c>
      <c r="E365" s="1">
        <f t="shared" ca="1" si="37"/>
        <v>-3</v>
      </c>
      <c r="F365" s="1">
        <f t="shared" ca="1" si="39"/>
        <v>1</v>
      </c>
      <c r="G365" s="1">
        <f t="shared" ca="1" si="40"/>
        <v>0</v>
      </c>
      <c r="H365" s="1">
        <f t="shared" ca="1" si="41"/>
        <v>1</v>
      </c>
    </row>
    <row r="366" spans="1:8" hidden="1" x14ac:dyDescent="0.2">
      <c r="A366" s="1">
        <v>363</v>
      </c>
      <c r="B366" s="1">
        <f t="shared" ca="1" si="38"/>
        <v>-173166.53027084851</v>
      </c>
      <c r="C366" s="1">
        <f t="shared" ca="1" si="35"/>
        <v>100</v>
      </c>
      <c r="D366" s="1">
        <f t="shared" ca="1" si="36"/>
        <v>-42.077013244733351</v>
      </c>
      <c r="E366" s="1">
        <f t="shared" ca="1" si="37"/>
        <v>-4</v>
      </c>
      <c r="F366" s="1">
        <f t="shared" ca="1" si="39"/>
        <v>1</v>
      </c>
      <c r="G366" s="1">
        <f t="shared" ca="1" si="40"/>
        <v>1</v>
      </c>
      <c r="H366" s="1">
        <f t="shared" ca="1" si="41"/>
        <v>0</v>
      </c>
    </row>
    <row r="367" spans="1:8" hidden="1" x14ac:dyDescent="0.2">
      <c r="A367" s="1">
        <v>364</v>
      </c>
      <c r="B367" s="1">
        <f t="shared" ca="1" si="38"/>
        <v>-177374.23159532185</v>
      </c>
      <c r="C367" s="1">
        <f t="shared" ca="1" si="35"/>
        <v>500</v>
      </c>
      <c r="D367" s="1">
        <f t="shared" ca="1" si="36"/>
        <v>58.639357099169693</v>
      </c>
      <c r="E367" s="1">
        <f t="shared" ca="1" si="37"/>
        <v>0</v>
      </c>
      <c r="F367" s="1">
        <f t="shared" ca="1" si="39"/>
        <v>2</v>
      </c>
      <c r="G367" s="1">
        <f t="shared" ca="1" si="40"/>
        <v>2</v>
      </c>
      <c r="H367" s="1">
        <f t="shared" ca="1" si="41"/>
        <v>0</v>
      </c>
    </row>
    <row r="368" spans="1:8" hidden="1" x14ac:dyDescent="0.2">
      <c r="A368" s="1">
        <v>365</v>
      </c>
      <c r="B368" s="1">
        <f t="shared" ca="1" si="38"/>
        <v>-148054.553045737</v>
      </c>
      <c r="C368" s="1">
        <f t="shared" ca="1" si="35"/>
        <v>100</v>
      </c>
      <c r="D368" s="1">
        <f t="shared" ca="1" si="36"/>
        <v>-42.077013244733351</v>
      </c>
      <c r="E368" s="1">
        <f t="shared" ca="1" si="37"/>
        <v>0</v>
      </c>
      <c r="F368" s="1">
        <f t="shared" ca="1" si="39"/>
        <v>1</v>
      </c>
      <c r="G368" s="1">
        <f t="shared" ca="1" si="40"/>
        <v>0</v>
      </c>
      <c r="H368" s="1">
        <f t="shared" ca="1" si="41"/>
        <v>1</v>
      </c>
    </row>
    <row r="369" spans="1:8" hidden="1" x14ac:dyDescent="0.2">
      <c r="A369" s="1">
        <v>366</v>
      </c>
      <c r="B369" s="1">
        <f t="shared" ca="1" si="38"/>
        <v>-152262.25437021034</v>
      </c>
      <c r="C369" s="1">
        <f t="shared" ca="1" si="35"/>
        <v>100</v>
      </c>
      <c r="D369" s="1">
        <f t="shared" ca="1" si="36"/>
        <v>58.639357099169693</v>
      </c>
      <c r="E369" s="1">
        <f t="shared" ca="1" si="37"/>
        <v>-1</v>
      </c>
      <c r="F369" s="1">
        <f t="shared" ca="1" si="39"/>
        <v>1</v>
      </c>
      <c r="G369" s="1">
        <f t="shared" ca="1" si="40"/>
        <v>1</v>
      </c>
      <c r="H369" s="1">
        <f t="shared" ca="1" si="41"/>
        <v>0</v>
      </c>
    </row>
    <row r="370" spans="1:8" hidden="1" x14ac:dyDescent="0.2">
      <c r="A370" s="1">
        <v>367</v>
      </c>
      <c r="B370" s="1">
        <f t="shared" ca="1" si="38"/>
        <v>-146398.31866029339</v>
      </c>
      <c r="C370" s="1">
        <f t="shared" ca="1" si="35"/>
        <v>100</v>
      </c>
      <c r="D370" s="1">
        <f t="shared" ca="1" si="36"/>
        <v>-42.077013244733351</v>
      </c>
      <c r="E370" s="1">
        <f t="shared" ca="1" si="37"/>
        <v>0</v>
      </c>
      <c r="F370" s="1">
        <f t="shared" ca="1" si="39"/>
        <v>1</v>
      </c>
      <c r="G370" s="1">
        <f t="shared" ca="1" si="40"/>
        <v>0</v>
      </c>
      <c r="H370" s="1">
        <f t="shared" ca="1" si="41"/>
        <v>1</v>
      </c>
    </row>
    <row r="371" spans="1:8" hidden="1" x14ac:dyDescent="0.2">
      <c r="A371" s="1">
        <v>368</v>
      </c>
      <c r="B371" s="1">
        <f t="shared" ca="1" si="38"/>
        <v>-150606.01998476672</v>
      </c>
      <c r="C371" s="1">
        <f t="shared" ca="1" si="35"/>
        <v>100</v>
      </c>
      <c r="D371" s="1">
        <f t="shared" ca="1" si="36"/>
        <v>58.639357099169693</v>
      </c>
      <c r="E371" s="1">
        <f t="shared" ca="1" si="37"/>
        <v>-1</v>
      </c>
      <c r="F371" s="1">
        <f t="shared" ca="1" si="39"/>
        <v>1</v>
      </c>
      <c r="G371" s="1">
        <f t="shared" ca="1" si="40"/>
        <v>1</v>
      </c>
      <c r="H371" s="1">
        <f t="shared" ca="1" si="41"/>
        <v>0</v>
      </c>
    </row>
    <row r="372" spans="1:8" hidden="1" x14ac:dyDescent="0.2">
      <c r="A372" s="1">
        <v>369</v>
      </c>
      <c r="B372" s="1">
        <f t="shared" ca="1" si="38"/>
        <v>-144742.08427484977</v>
      </c>
      <c r="C372" s="1">
        <f t="shared" ca="1" si="35"/>
        <v>100</v>
      </c>
      <c r="D372" s="1">
        <f t="shared" ca="1" si="36"/>
        <v>58.639357099169693</v>
      </c>
      <c r="E372" s="1">
        <f t="shared" ca="1" si="37"/>
        <v>0</v>
      </c>
      <c r="F372" s="1">
        <f t="shared" ca="1" si="39"/>
        <v>1</v>
      </c>
      <c r="G372" s="1">
        <f t="shared" ca="1" si="40"/>
        <v>0</v>
      </c>
      <c r="H372" s="1">
        <f t="shared" ca="1" si="41"/>
        <v>1</v>
      </c>
    </row>
    <row r="373" spans="1:8" hidden="1" x14ac:dyDescent="0.2">
      <c r="A373" s="1">
        <v>370</v>
      </c>
      <c r="B373" s="1">
        <f t="shared" ca="1" si="38"/>
        <v>-138878.14856493281</v>
      </c>
      <c r="C373" s="1">
        <f t="shared" ca="1" si="35"/>
        <v>100</v>
      </c>
      <c r="D373" s="1">
        <f t="shared" ca="1" si="36"/>
        <v>-42.077013244733351</v>
      </c>
      <c r="E373" s="1">
        <f t="shared" ca="1" si="37"/>
        <v>0</v>
      </c>
      <c r="F373" s="1">
        <f t="shared" ca="1" si="39"/>
        <v>1</v>
      </c>
      <c r="G373" s="1">
        <f t="shared" ca="1" si="40"/>
        <v>0</v>
      </c>
      <c r="H373" s="1">
        <f t="shared" ca="1" si="41"/>
        <v>2</v>
      </c>
    </row>
    <row r="374" spans="1:8" hidden="1" x14ac:dyDescent="0.2">
      <c r="A374" s="1">
        <v>371</v>
      </c>
      <c r="B374" s="1">
        <f t="shared" ca="1" si="38"/>
        <v>-143085.84988940615</v>
      </c>
      <c r="C374" s="1">
        <f t="shared" ca="1" si="35"/>
        <v>100</v>
      </c>
      <c r="D374" s="1">
        <f t="shared" ca="1" si="36"/>
        <v>58.639357099169693</v>
      </c>
      <c r="E374" s="1">
        <f t="shared" ca="1" si="37"/>
        <v>-1</v>
      </c>
      <c r="F374" s="1">
        <f t="shared" ca="1" si="39"/>
        <v>1</v>
      </c>
      <c r="G374" s="1">
        <f t="shared" ca="1" si="40"/>
        <v>1</v>
      </c>
      <c r="H374" s="1">
        <f t="shared" ca="1" si="41"/>
        <v>0</v>
      </c>
    </row>
    <row r="375" spans="1:8" hidden="1" x14ac:dyDescent="0.2">
      <c r="A375" s="1">
        <v>372</v>
      </c>
      <c r="B375" s="1">
        <f t="shared" ca="1" si="38"/>
        <v>-137221.91417948919</v>
      </c>
      <c r="C375" s="1">
        <f t="shared" ca="1" si="35"/>
        <v>100</v>
      </c>
      <c r="D375" s="1">
        <f t="shared" ca="1" si="36"/>
        <v>58.639357099169693</v>
      </c>
      <c r="E375" s="1">
        <f t="shared" ca="1" si="37"/>
        <v>0</v>
      </c>
      <c r="F375" s="1">
        <f t="shared" ca="1" si="39"/>
        <v>1</v>
      </c>
      <c r="G375" s="1">
        <f t="shared" ca="1" si="40"/>
        <v>0</v>
      </c>
      <c r="H375" s="1">
        <f t="shared" ca="1" si="41"/>
        <v>1</v>
      </c>
    </row>
    <row r="376" spans="1:8" hidden="1" x14ac:dyDescent="0.2">
      <c r="A376" s="1">
        <v>373</v>
      </c>
      <c r="B376" s="1">
        <f t="shared" ca="1" si="38"/>
        <v>-131357.97846957223</v>
      </c>
      <c r="C376" s="1">
        <f t="shared" ca="1" si="35"/>
        <v>100</v>
      </c>
      <c r="D376" s="1">
        <f t="shared" ca="1" si="36"/>
        <v>-42.077013244733351</v>
      </c>
      <c r="E376" s="1">
        <f t="shared" ca="1" si="37"/>
        <v>0</v>
      </c>
      <c r="F376" s="1">
        <f t="shared" ca="1" si="39"/>
        <v>1</v>
      </c>
      <c r="G376" s="1">
        <f t="shared" ca="1" si="40"/>
        <v>0</v>
      </c>
      <c r="H376" s="1">
        <f t="shared" ca="1" si="41"/>
        <v>2</v>
      </c>
    </row>
    <row r="377" spans="1:8" hidden="1" x14ac:dyDescent="0.2">
      <c r="A377" s="1">
        <v>374</v>
      </c>
      <c r="B377" s="1">
        <f t="shared" ca="1" si="38"/>
        <v>-135565.67979404557</v>
      </c>
      <c r="C377" s="1">
        <f t="shared" ca="1" si="35"/>
        <v>100</v>
      </c>
      <c r="D377" s="1">
        <f t="shared" ca="1" si="36"/>
        <v>-42.077013244733351</v>
      </c>
      <c r="E377" s="1">
        <f t="shared" ca="1" si="37"/>
        <v>-1</v>
      </c>
      <c r="F377" s="1">
        <f t="shared" ca="1" si="39"/>
        <v>1</v>
      </c>
      <c r="G377" s="1">
        <f t="shared" ca="1" si="40"/>
        <v>1</v>
      </c>
      <c r="H377" s="1">
        <f t="shared" ca="1" si="41"/>
        <v>0</v>
      </c>
    </row>
    <row r="378" spans="1:8" hidden="1" x14ac:dyDescent="0.2">
      <c r="A378" s="1">
        <v>375</v>
      </c>
      <c r="B378" s="1">
        <f t="shared" ca="1" si="38"/>
        <v>-139773.38111851891</v>
      </c>
      <c r="C378" s="1">
        <f t="shared" ca="1" si="35"/>
        <v>100</v>
      </c>
      <c r="D378" s="1">
        <f t="shared" ca="1" si="36"/>
        <v>-42.077013244733351</v>
      </c>
      <c r="E378" s="1">
        <f t="shared" ca="1" si="37"/>
        <v>-2</v>
      </c>
      <c r="F378" s="1">
        <f t="shared" ca="1" si="39"/>
        <v>1</v>
      </c>
      <c r="G378" s="1">
        <f t="shared" ca="1" si="40"/>
        <v>2</v>
      </c>
      <c r="H378" s="1">
        <f t="shared" ca="1" si="41"/>
        <v>0</v>
      </c>
    </row>
    <row r="379" spans="1:8" hidden="1" x14ac:dyDescent="0.2">
      <c r="A379" s="1">
        <v>376</v>
      </c>
      <c r="B379" s="1">
        <f t="shared" ca="1" si="38"/>
        <v>-143981.08244299225</v>
      </c>
      <c r="C379" s="1">
        <f t="shared" ca="1" si="35"/>
        <v>100</v>
      </c>
      <c r="D379" s="1">
        <f t="shared" ca="1" si="36"/>
        <v>58.639357099169693</v>
      </c>
      <c r="E379" s="1">
        <f t="shared" ca="1" si="37"/>
        <v>-3</v>
      </c>
      <c r="F379" s="1">
        <f t="shared" ca="1" si="39"/>
        <v>1</v>
      </c>
      <c r="G379" s="1">
        <f t="shared" ca="1" si="40"/>
        <v>3</v>
      </c>
      <c r="H379" s="1">
        <f t="shared" ca="1" si="41"/>
        <v>0</v>
      </c>
    </row>
    <row r="380" spans="1:8" hidden="1" x14ac:dyDescent="0.2">
      <c r="A380" s="1">
        <v>377</v>
      </c>
      <c r="B380" s="1">
        <f t="shared" ca="1" si="38"/>
        <v>-138117.14673307529</v>
      </c>
      <c r="C380" s="1">
        <f t="shared" ca="1" si="35"/>
        <v>100</v>
      </c>
      <c r="D380" s="1">
        <f t="shared" ca="1" si="36"/>
        <v>58.639357099169693</v>
      </c>
      <c r="E380" s="1">
        <f t="shared" ca="1" si="37"/>
        <v>-2</v>
      </c>
      <c r="F380" s="1">
        <f t="shared" ca="1" si="39"/>
        <v>1</v>
      </c>
      <c r="G380" s="1">
        <f t="shared" ca="1" si="40"/>
        <v>0</v>
      </c>
      <c r="H380" s="1">
        <f t="shared" ca="1" si="41"/>
        <v>1</v>
      </c>
    </row>
    <row r="381" spans="1:8" hidden="1" x14ac:dyDescent="0.2">
      <c r="A381" s="1">
        <v>378</v>
      </c>
      <c r="B381" s="1">
        <f t="shared" ca="1" si="38"/>
        <v>-132253.21102315834</v>
      </c>
      <c r="C381" s="1">
        <f t="shared" ca="1" si="35"/>
        <v>100</v>
      </c>
      <c r="D381" s="1">
        <f t="shared" ca="1" si="36"/>
        <v>-42.077013244733351</v>
      </c>
      <c r="E381" s="1">
        <f t="shared" ca="1" si="37"/>
        <v>-1</v>
      </c>
      <c r="F381" s="1">
        <f t="shared" ca="1" si="39"/>
        <v>1</v>
      </c>
      <c r="G381" s="1">
        <f t="shared" ca="1" si="40"/>
        <v>0</v>
      </c>
      <c r="H381" s="1">
        <f t="shared" ca="1" si="41"/>
        <v>2</v>
      </c>
    </row>
    <row r="382" spans="1:8" hidden="1" x14ac:dyDescent="0.2">
      <c r="A382" s="1">
        <v>379</v>
      </c>
      <c r="B382" s="1">
        <f t="shared" ca="1" si="38"/>
        <v>-136460.91234763167</v>
      </c>
      <c r="C382" s="1">
        <f t="shared" ca="1" si="35"/>
        <v>100</v>
      </c>
      <c r="D382" s="1">
        <f t="shared" ca="1" si="36"/>
        <v>-42.077013244733351</v>
      </c>
      <c r="E382" s="1">
        <f t="shared" ca="1" si="37"/>
        <v>-2</v>
      </c>
      <c r="F382" s="1">
        <f t="shared" ca="1" si="39"/>
        <v>1</v>
      </c>
      <c r="G382" s="1">
        <f t="shared" ca="1" si="40"/>
        <v>1</v>
      </c>
      <c r="H382" s="1">
        <f t="shared" ca="1" si="41"/>
        <v>0</v>
      </c>
    </row>
    <row r="383" spans="1:8" hidden="1" x14ac:dyDescent="0.2">
      <c r="A383" s="1">
        <v>380</v>
      </c>
      <c r="B383" s="1">
        <f t="shared" ca="1" si="38"/>
        <v>-140668.61367210501</v>
      </c>
      <c r="C383" s="1">
        <f t="shared" ca="1" si="35"/>
        <v>100</v>
      </c>
      <c r="D383" s="1">
        <f t="shared" ca="1" si="36"/>
        <v>-42.077013244733351</v>
      </c>
      <c r="E383" s="1">
        <f t="shared" ca="1" si="37"/>
        <v>-3</v>
      </c>
      <c r="F383" s="1">
        <f t="shared" ca="1" si="39"/>
        <v>1</v>
      </c>
      <c r="G383" s="1">
        <f t="shared" ca="1" si="40"/>
        <v>2</v>
      </c>
      <c r="H383" s="1">
        <f t="shared" ca="1" si="41"/>
        <v>0</v>
      </c>
    </row>
    <row r="384" spans="1:8" hidden="1" x14ac:dyDescent="0.2">
      <c r="A384" s="1">
        <v>381</v>
      </c>
      <c r="B384" s="1">
        <f t="shared" ca="1" si="38"/>
        <v>-144876.31499657835</v>
      </c>
      <c r="C384" s="1">
        <f t="shared" ca="1" si="35"/>
        <v>100</v>
      </c>
      <c r="D384" s="1">
        <f t="shared" ca="1" si="36"/>
        <v>58.639357099169693</v>
      </c>
      <c r="E384" s="1">
        <f t="shared" ca="1" si="37"/>
        <v>-4</v>
      </c>
      <c r="F384" s="1">
        <f t="shared" ca="1" si="39"/>
        <v>1</v>
      </c>
      <c r="G384" s="1">
        <f t="shared" ca="1" si="40"/>
        <v>3</v>
      </c>
      <c r="H384" s="1">
        <f t="shared" ca="1" si="41"/>
        <v>0</v>
      </c>
    </row>
    <row r="385" spans="1:8" hidden="1" x14ac:dyDescent="0.2">
      <c r="A385" s="1">
        <v>382</v>
      </c>
      <c r="B385" s="1">
        <f t="shared" ca="1" si="38"/>
        <v>-139012.37928666139</v>
      </c>
      <c r="C385" s="1">
        <f t="shared" ca="1" si="35"/>
        <v>100</v>
      </c>
      <c r="D385" s="1">
        <f t="shared" ca="1" si="36"/>
        <v>-42.077013244733351</v>
      </c>
      <c r="E385" s="1">
        <f t="shared" ca="1" si="37"/>
        <v>-3</v>
      </c>
      <c r="F385" s="1">
        <f t="shared" ca="1" si="39"/>
        <v>1</v>
      </c>
      <c r="G385" s="1">
        <f t="shared" ca="1" si="40"/>
        <v>0</v>
      </c>
      <c r="H385" s="1">
        <f t="shared" ca="1" si="41"/>
        <v>1</v>
      </c>
    </row>
    <row r="386" spans="1:8" hidden="1" x14ac:dyDescent="0.2">
      <c r="A386" s="1">
        <v>383</v>
      </c>
      <c r="B386" s="1">
        <f t="shared" ca="1" si="38"/>
        <v>-143220.08061113473</v>
      </c>
      <c r="C386" s="1">
        <f t="shared" ca="1" si="35"/>
        <v>100</v>
      </c>
      <c r="D386" s="1">
        <f t="shared" ca="1" si="36"/>
        <v>58.639357099169693</v>
      </c>
      <c r="E386" s="1">
        <f t="shared" ca="1" si="37"/>
        <v>-4</v>
      </c>
      <c r="F386" s="1">
        <f t="shared" ca="1" si="39"/>
        <v>1</v>
      </c>
      <c r="G386" s="1">
        <f t="shared" ca="1" si="40"/>
        <v>1</v>
      </c>
      <c r="H386" s="1">
        <f t="shared" ca="1" si="41"/>
        <v>0</v>
      </c>
    </row>
    <row r="387" spans="1:8" hidden="1" x14ac:dyDescent="0.2">
      <c r="A387" s="1">
        <v>384</v>
      </c>
      <c r="B387" s="1">
        <f t="shared" ca="1" si="38"/>
        <v>-137356.14490121778</v>
      </c>
      <c r="C387" s="1">
        <f t="shared" ca="1" si="35"/>
        <v>100</v>
      </c>
      <c r="D387" s="1">
        <f t="shared" ca="1" si="36"/>
        <v>-42.077013244733351</v>
      </c>
      <c r="E387" s="1">
        <f t="shared" ca="1" si="37"/>
        <v>-3</v>
      </c>
      <c r="F387" s="1">
        <f t="shared" ca="1" si="39"/>
        <v>1</v>
      </c>
      <c r="G387" s="1">
        <f t="shared" ca="1" si="40"/>
        <v>0</v>
      </c>
      <c r="H387" s="1">
        <f t="shared" ca="1" si="41"/>
        <v>1</v>
      </c>
    </row>
    <row r="388" spans="1:8" hidden="1" x14ac:dyDescent="0.2">
      <c r="A388" s="1">
        <v>385</v>
      </c>
      <c r="B388" s="1">
        <f t="shared" ca="1" si="38"/>
        <v>-141563.84622569112</v>
      </c>
      <c r="C388" s="1">
        <f t="shared" ca="1" si="35"/>
        <v>100</v>
      </c>
      <c r="D388" s="1">
        <f t="shared" ca="1" si="36"/>
        <v>-42.077013244733351</v>
      </c>
      <c r="E388" s="1">
        <f t="shared" ca="1" si="37"/>
        <v>-4</v>
      </c>
      <c r="F388" s="1">
        <f t="shared" ca="1" si="39"/>
        <v>1</v>
      </c>
      <c r="G388" s="1">
        <f t="shared" ca="1" si="40"/>
        <v>1</v>
      </c>
      <c r="H388" s="1">
        <f t="shared" ca="1" si="41"/>
        <v>0</v>
      </c>
    </row>
    <row r="389" spans="1:8" hidden="1" x14ac:dyDescent="0.2">
      <c r="A389" s="1">
        <v>386</v>
      </c>
      <c r="B389" s="1">
        <f t="shared" ca="1" si="38"/>
        <v>-145771.54755016445</v>
      </c>
      <c r="C389" s="1">
        <f t="shared" ref="C389:C452" ca="1" si="42">$C$4*POWER($L$2,F389-1)</f>
        <v>500</v>
      </c>
      <c r="D389" s="1">
        <f t="shared" ref="D389:D452" ca="1" si="43">IF(RAND()&lt;$B$1,$F$1,$H$1)</f>
        <v>58.639357099169693</v>
      </c>
      <c r="E389" s="1">
        <f t="shared" ref="E389:E452" ca="1" si="44">IF(D388&lt;0,IF(E388-1=-$D$2,0,E388-1),IF(E388+1=$F$2,0,E388+1))</f>
        <v>0</v>
      </c>
      <c r="F389" s="1">
        <f t="shared" ca="1" si="39"/>
        <v>2</v>
      </c>
      <c r="G389" s="1">
        <f t="shared" ca="1" si="40"/>
        <v>2</v>
      </c>
      <c r="H389" s="1">
        <f t="shared" ca="1" si="41"/>
        <v>0</v>
      </c>
    </row>
    <row r="390" spans="1:8" hidden="1" x14ac:dyDescent="0.2">
      <c r="A390" s="1">
        <v>387</v>
      </c>
      <c r="B390" s="1">
        <f t="shared" ref="B390:B453" ca="1" si="45">B389+D389*C389</f>
        <v>-116451.86900057961</v>
      </c>
      <c r="C390" s="1">
        <f t="shared" ca="1" si="42"/>
        <v>100</v>
      </c>
      <c r="D390" s="1">
        <f t="shared" ca="1" si="43"/>
        <v>-42.077013244733351</v>
      </c>
      <c r="E390" s="1">
        <f t="shared" ca="1" si="44"/>
        <v>0</v>
      </c>
      <c r="F390" s="1">
        <f t="shared" ref="F390:F453" ca="1" si="46">IF(AND(D389&gt;0,E390=0),IF(F389-1&lt;1,1,F389-1),IF(AND(D389&lt;0,E390=0),IF(F389+1&gt;$H$2,1,F389+1),F389))</f>
        <v>1</v>
      </c>
      <c r="G390" s="1">
        <f t="shared" ref="G390:G453" ca="1" si="47">IF(D389&gt;0,0,G389+1)</f>
        <v>0</v>
      </c>
      <c r="H390" s="1">
        <f t="shared" ref="H390:H453" ca="1" si="48">IF(D389&lt;0,0,H389+1)</f>
        <v>1</v>
      </c>
    </row>
    <row r="391" spans="1:8" hidden="1" x14ac:dyDescent="0.2">
      <c r="A391" s="1">
        <v>388</v>
      </c>
      <c r="B391" s="1">
        <f t="shared" ca="1" si="45"/>
        <v>-120659.57032505295</v>
      </c>
      <c r="C391" s="1">
        <f t="shared" ca="1" si="42"/>
        <v>100</v>
      </c>
      <c r="D391" s="1">
        <f t="shared" ca="1" si="43"/>
        <v>-42.077013244733351</v>
      </c>
      <c r="E391" s="1">
        <f t="shared" ca="1" si="44"/>
        <v>-1</v>
      </c>
      <c r="F391" s="1">
        <f t="shared" ca="1" si="46"/>
        <v>1</v>
      </c>
      <c r="G391" s="1">
        <f t="shared" ca="1" si="47"/>
        <v>1</v>
      </c>
      <c r="H391" s="1">
        <f t="shared" ca="1" si="48"/>
        <v>0</v>
      </c>
    </row>
    <row r="392" spans="1:8" hidden="1" x14ac:dyDescent="0.2">
      <c r="A392" s="1">
        <v>389</v>
      </c>
      <c r="B392" s="1">
        <f t="shared" ca="1" si="45"/>
        <v>-124867.27164952629</v>
      </c>
      <c r="C392" s="1">
        <f t="shared" ca="1" si="42"/>
        <v>100</v>
      </c>
      <c r="D392" s="1">
        <f t="shared" ca="1" si="43"/>
        <v>-42.077013244733351</v>
      </c>
      <c r="E392" s="1">
        <f t="shared" ca="1" si="44"/>
        <v>-2</v>
      </c>
      <c r="F392" s="1">
        <f t="shared" ca="1" si="46"/>
        <v>1</v>
      </c>
      <c r="G392" s="1">
        <f t="shared" ca="1" si="47"/>
        <v>2</v>
      </c>
      <c r="H392" s="1">
        <f t="shared" ca="1" si="48"/>
        <v>0</v>
      </c>
    </row>
    <row r="393" spans="1:8" hidden="1" x14ac:dyDescent="0.2">
      <c r="A393" s="1">
        <v>390</v>
      </c>
      <c r="B393" s="1">
        <f t="shared" ca="1" si="45"/>
        <v>-129074.97297399963</v>
      </c>
      <c r="C393" s="1">
        <f t="shared" ca="1" si="42"/>
        <v>100</v>
      </c>
      <c r="D393" s="1">
        <f t="shared" ca="1" si="43"/>
        <v>58.639357099169693</v>
      </c>
      <c r="E393" s="1">
        <f t="shared" ca="1" si="44"/>
        <v>-3</v>
      </c>
      <c r="F393" s="1">
        <f t="shared" ca="1" si="46"/>
        <v>1</v>
      </c>
      <c r="G393" s="1">
        <f t="shared" ca="1" si="47"/>
        <v>3</v>
      </c>
      <c r="H393" s="1">
        <f t="shared" ca="1" si="48"/>
        <v>0</v>
      </c>
    </row>
    <row r="394" spans="1:8" hidden="1" x14ac:dyDescent="0.2">
      <c r="A394" s="1">
        <v>391</v>
      </c>
      <c r="B394" s="1">
        <f t="shared" ca="1" si="45"/>
        <v>-123211.03726408265</v>
      </c>
      <c r="C394" s="1">
        <f t="shared" ca="1" si="42"/>
        <v>100</v>
      </c>
      <c r="D394" s="1">
        <f t="shared" ca="1" si="43"/>
        <v>-42.077013244733351</v>
      </c>
      <c r="E394" s="1">
        <f t="shared" ca="1" si="44"/>
        <v>-2</v>
      </c>
      <c r="F394" s="1">
        <f t="shared" ca="1" si="46"/>
        <v>1</v>
      </c>
      <c r="G394" s="1">
        <f t="shared" ca="1" si="47"/>
        <v>0</v>
      </c>
      <c r="H394" s="1">
        <f t="shared" ca="1" si="48"/>
        <v>1</v>
      </c>
    </row>
    <row r="395" spans="1:8" hidden="1" x14ac:dyDescent="0.2">
      <c r="A395" s="1">
        <v>392</v>
      </c>
      <c r="B395" s="1">
        <f t="shared" ca="1" si="45"/>
        <v>-127418.73858855599</v>
      </c>
      <c r="C395" s="1">
        <f t="shared" ca="1" si="42"/>
        <v>100</v>
      </c>
      <c r="D395" s="1">
        <f t="shared" ca="1" si="43"/>
        <v>-42.077013244733351</v>
      </c>
      <c r="E395" s="1">
        <f t="shared" ca="1" si="44"/>
        <v>-3</v>
      </c>
      <c r="F395" s="1">
        <f t="shared" ca="1" si="46"/>
        <v>1</v>
      </c>
      <c r="G395" s="1">
        <f t="shared" ca="1" si="47"/>
        <v>1</v>
      </c>
      <c r="H395" s="1">
        <f t="shared" ca="1" si="48"/>
        <v>0</v>
      </c>
    </row>
    <row r="396" spans="1:8" hidden="1" x14ac:dyDescent="0.2">
      <c r="A396" s="1">
        <v>393</v>
      </c>
      <c r="B396" s="1">
        <f t="shared" ca="1" si="45"/>
        <v>-131626.43991302932</v>
      </c>
      <c r="C396" s="1">
        <f t="shared" ca="1" si="42"/>
        <v>100</v>
      </c>
      <c r="D396" s="1">
        <f t="shared" ca="1" si="43"/>
        <v>58.639357099169693</v>
      </c>
      <c r="E396" s="1">
        <f t="shared" ca="1" si="44"/>
        <v>-4</v>
      </c>
      <c r="F396" s="1">
        <f t="shared" ca="1" si="46"/>
        <v>1</v>
      </c>
      <c r="G396" s="1">
        <f t="shared" ca="1" si="47"/>
        <v>2</v>
      </c>
      <c r="H396" s="1">
        <f t="shared" ca="1" si="48"/>
        <v>0</v>
      </c>
    </row>
    <row r="397" spans="1:8" hidden="1" x14ac:dyDescent="0.2">
      <c r="A397" s="1">
        <v>394</v>
      </c>
      <c r="B397" s="1">
        <f t="shared" ca="1" si="45"/>
        <v>-125762.50420311234</v>
      </c>
      <c r="C397" s="1">
        <f t="shared" ca="1" si="42"/>
        <v>100</v>
      </c>
      <c r="D397" s="1">
        <f t="shared" ca="1" si="43"/>
        <v>-42.077013244733351</v>
      </c>
      <c r="E397" s="1">
        <f t="shared" ca="1" si="44"/>
        <v>-3</v>
      </c>
      <c r="F397" s="1">
        <f t="shared" ca="1" si="46"/>
        <v>1</v>
      </c>
      <c r="G397" s="1">
        <f t="shared" ca="1" si="47"/>
        <v>0</v>
      </c>
      <c r="H397" s="1">
        <f t="shared" ca="1" si="48"/>
        <v>1</v>
      </c>
    </row>
    <row r="398" spans="1:8" hidden="1" x14ac:dyDescent="0.2">
      <c r="A398" s="1">
        <v>395</v>
      </c>
      <c r="B398" s="1">
        <f t="shared" ca="1" si="45"/>
        <v>-129970.20552758568</v>
      </c>
      <c r="C398" s="1">
        <f t="shared" ca="1" si="42"/>
        <v>100</v>
      </c>
      <c r="D398" s="1">
        <f t="shared" ca="1" si="43"/>
        <v>-42.077013244733351</v>
      </c>
      <c r="E398" s="1">
        <f t="shared" ca="1" si="44"/>
        <v>-4</v>
      </c>
      <c r="F398" s="1">
        <f t="shared" ca="1" si="46"/>
        <v>1</v>
      </c>
      <c r="G398" s="1">
        <f t="shared" ca="1" si="47"/>
        <v>1</v>
      </c>
      <c r="H398" s="1">
        <f t="shared" ca="1" si="48"/>
        <v>0</v>
      </c>
    </row>
    <row r="399" spans="1:8" hidden="1" x14ac:dyDescent="0.2">
      <c r="A399" s="1">
        <v>396</v>
      </c>
      <c r="B399" s="1">
        <f t="shared" ca="1" si="45"/>
        <v>-134177.90685205901</v>
      </c>
      <c r="C399" s="1">
        <f t="shared" ca="1" si="42"/>
        <v>500</v>
      </c>
      <c r="D399" s="1">
        <f t="shared" ca="1" si="43"/>
        <v>-42.077013244733351</v>
      </c>
      <c r="E399" s="1">
        <f t="shared" ca="1" si="44"/>
        <v>0</v>
      </c>
      <c r="F399" s="1">
        <f t="shared" ca="1" si="46"/>
        <v>2</v>
      </c>
      <c r="G399" s="1">
        <f t="shared" ca="1" si="47"/>
        <v>2</v>
      </c>
      <c r="H399" s="1">
        <f t="shared" ca="1" si="48"/>
        <v>0</v>
      </c>
    </row>
    <row r="400" spans="1:8" hidden="1" x14ac:dyDescent="0.2">
      <c r="A400" s="1">
        <v>397</v>
      </c>
      <c r="B400" s="1">
        <f t="shared" ca="1" si="45"/>
        <v>-155216.41347442567</v>
      </c>
      <c r="C400" s="1">
        <f t="shared" ca="1" si="42"/>
        <v>500</v>
      </c>
      <c r="D400" s="1">
        <f t="shared" ca="1" si="43"/>
        <v>-42.077013244733351</v>
      </c>
      <c r="E400" s="1">
        <f t="shared" ca="1" si="44"/>
        <v>-1</v>
      </c>
      <c r="F400" s="1">
        <f t="shared" ca="1" si="46"/>
        <v>2</v>
      </c>
      <c r="G400" s="1">
        <f t="shared" ca="1" si="47"/>
        <v>3</v>
      </c>
      <c r="H400" s="1">
        <f t="shared" ca="1" si="48"/>
        <v>0</v>
      </c>
    </row>
    <row r="401" spans="1:8" hidden="1" x14ac:dyDescent="0.2">
      <c r="A401" s="1">
        <v>398</v>
      </c>
      <c r="B401" s="1">
        <f t="shared" ca="1" si="45"/>
        <v>-176254.92009679234</v>
      </c>
      <c r="C401" s="1">
        <f t="shared" ca="1" si="42"/>
        <v>500</v>
      </c>
      <c r="D401" s="1">
        <f t="shared" ca="1" si="43"/>
        <v>-42.077013244733351</v>
      </c>
      <c r="E401" s="1">
        <f t="shared" ca="1" si="44"/>
        <v>-2</v>
      </c>
      <c r="F401" s="1">
        <f t="shared" ca="1" si="46"/>
        <v>2</v>
      </c>
      <c r="G401" s="1">
        <f t="shared" ca="1" si="47"/>
        <v>4</v>
      </c>
      <c r="H401" s="1">
        <f t="shared" ca="1" si="48"/>
        <v>0</v>
      </c>
    </row>
    <row r="402" spans="1:8" hidden="1" x14ac:dyDescent="0.2">
      <c r="A402" s="1">
        <v>399</v>
      </c>
      <c r="B402" s="1">
        <f t="shared" ca="1" si="45"/>
        <v>-197293.426719159</v>
      </c>
      <c r="C402" s="1">
        <f t="shared" ca="1" si="42"/>
        <v>500</v>
      </c>
      <c r="D402" s="1">
        <f t="shared" ca="1" si="43"/>
        <v>58.639357099169693</v>
      </c>
      <c r="E402" s="1">
        <f t="shared" ca="1" si="44"/>
        <v>-3</v>
      </c>
      <c r="F402" s="1">
        <f t="shared" ca="1" si="46"/>
        <v>2</v>
      </c>
      <c r="G402" s="1">
        <f t="shared" ca="1" si="47"/>
        <v>5</v>
      </c>
      <c r="H402" s="1">
        <f t="shared" ca="1" si="48"/>
        <v>0</v>
      </c>
    </row>
    <row r="403" spans="1:8" hidden="1" x14ac:dyDescent="0.2">
      <c r="A403" s="1">
        <v>400</v>
      </c>
      <c r="B403" s="1">
        <f t="shared" ca="1" si="45"/>
        <v>-167973.74816957416</v>
      </c>
      <c r="C403" s="1">
        <f t="shared" ca="1" si="42"/>
        <v>500</v>
      </c>
      <c r="D403" s="1">
        <f t="shared" ca="1" si="43"/>
        <v>-42.077013244733351</v>
      </c>
      <c r="E403" s="1">
        <f t="shared" ca="1" si="44"/>
        <v>-2</v>
      </c>
      <c r="F403" s="1">
        <f t="shared" ca="1" si="46"/>
        <v>2</v>
      </c>
      <c r="G403" s="1">
        <f t="shared" ca="1" si="47"/>
        <v>0</v>
      </c>
      <c r="H403" s="1">
        <f t="shared" ca="1" si="48"/>
        <v>1</v>
      </c>
    </row>
    <row r="404" spans="1:8" hidden="1" x14ac:dyDescent="0.2">
      <c r="A404" s="1">
        <v>401</v>
      </c>
      <c r="B404" s="1">
        <f t="shared" ca="1" si="45"/>
        <v>-189012.25479194082</v>
      </c>
      <c r="C404" s="1">
        <f t="shared" ca="1" si="42"/>
        <v>500</v>
      </c>
      <c r="D404" s="1">
        <f t="shared" ca="1" si="43"/>
        <v>-42.077013244733351</v>
      </c>
      <c r="E404" s="1">
        <f t="shared" ca="1" si="44"/>
        <v>-3</v>
      </c>
      <c r="F404" s="1">
        <f t="shared" ca="1" si="46"/>
        <v>2</v>
      </c>
      <c r="G404" s="1">
        <f t="shared" ca="1" si="47"/>
        <v>1</v>
      </c>
      <c r="H404" s="1">
        <f t="shared" ca="1" si="48"/>
        <v>0</v>
      </c>
    </row>
    <row r="405" spans="1:8" hidden="1" x14ac:dyDescent="0.2">
      <c r="A405" s="1">
        <v>402</v>
      </c>
      <c r="B405" s="1">
        <f t="shared" ca="1" si="45"/>
        <v>-210050.76141430749</v>
      </c>
      <c r="C405" s="1">
        <f t="shared" ca="1" si="42"/>
        <v>500</v>
      </c>
      <c r="D405" s="1">
        <f t="shared" ca="1" si="43"/>
        <v>58.639357099169693</v>
      </c>
      <c r="E405" s="1">
        <f t="shared" ca="1" si="44"/>
        <v>-4</v>
      </c>
      <c r="F405" s="1">
        <f t="shared" ca="1" si="46"/>
        <v>2</v>
      </c>
      <c r="G405" s="1">
        <f t="shared" ca="1" si="47"/>
        <v>2</v>
      </c>
      <c r="H405" s="1">
        <f t="shared" ca="1" si="48"/>
        <v>0</v>
      </c>
    </row>
    <row r="406" spans="1:8" hidden="1" x14ac:dyDescent="0.2">
      <c r="A406" s="1">
        <v>403</v>
      </c>
      <c r="B406" s="1">
        <f t="shared" ca="1" si="45"/>
        <v>-180731.08286472264</v>
      </c>
      <c r="C406" s="1">
        <f t="shared" ca="1" si="42"/>
        <v>500</v>
      </c>
      <c r="D406" s="1">
        <f t="shared" ca="1" si="43"/>
        <v>58.639357099169693</v>
      </c>
      <c r="E406" s="1">
        <f t="shared" ca="1" si="44"/>
        <v>-3</v>
      </c>
      <c r="F406" s="1">
        <f t="shared" ca="1" si="46"/>
        <v>2</v>
      </c>
      <c r="G406" s="1">
        <f t="shared" ca="1" si="47"/>
        <v>0</v>
      </c>
      <c r="H406" s="1">
        <f t="shared" ca="1" si="48"/>
        <v>1</v>
      </c>
    </row>
    <row r="407" spans="1:8" hidden="1" x14ac:dyDescent="0.2">
      <c r="A407" s="1">
        <v>404</v>
      </c>
      <c r="B407" s="1">
        <f t="shared" ca="1" si="45"/>
        <v>-151411.4043151378</v>
      </c>
      <c r="C407" s="1">
        <f t="shared" ca="1" si="42"/>
        <v>500</v>
      </c>
      <c r="D407" s="1">
        <f t="shared" ca="1" si="43"/>
        <v>-42.077013244733351</v>
      </c>
      <c r="E407" s="1">
        <f t="shared" ca="1" si="44"/>
        <v>-2</v>
      </c>
      <c r="F407" s="1">
        <f t="shared" ca="1" si="46"/>
        <v>2</v>
      </c>
      <c r="G407" s="1">
        <f t="shared" ca="1" si="47"/>
        <v>0</v>
      </c>
      <c r="H407" s="1">
        <f t="shared" ca="1" si="48"/>
        <v>2</v>
      </c>
    </row>
    <row r="408" spans="1:8" hidden="1" x14ac:dyDescent="0.2">
      <c r="A408" s="1">
        <v>405</v>
      </c>
      <c r="B408" s="1">
        <f t="shared" ca="1" si="45"/>
        <v>-172449.91093750446</v>
      </c>
      <c r="C408" s="1">
        <f t="shared" ca="1" si="42"/>
        <v>500</v>
      </c>
      <c r="D408" s="1">
        <f t="shared" ca="1" si="43"/>
        <v>58.639357099169693</v>
      </c>
      <c r="E408" s="1">
        <f t="shared" ca="1" si="44"/>
        <v>-3</v>
      </c>
      <c r="F408" s="1">
        <f t="shared" ca="1" si="46"/>
        <v>2</v>
      </c>
      <c r="G408" s="1">
        <f t="shared" ca="1" si="47"/>
        <v>1</v>
      </c>
      <c r="H408" s="1">
        <f t="shared" ca="1" si="48"/>
        <v>0</v>
      </c>
    </row>
    <row r="409" spans="1:8" hidden="1" x14ac:dyDescent="0.2">
      <c r="A409" s="1">
        <v>406</v>
      </c>
      <c r="B409" s="1">
        <f t="shared" ca="1" si="45"/>
        <v>-143130.23238791962</v>
      </c>
      <c r="C409" s="1">
        <f t="shared" ca="1" si="42"/>
        <v>500</v>
      </c>
      <c r="D409" s="1">
        <f t="shared" ca="1" si="43"/>
        <v>58.639357099169693</v>
      </c>
      <c r="E409" s="1">
        <f t="shared" ca="1" si="44"/>
        <v>-2</v>
      </c>
      <c r="F409" s="1">
        <f t="shared" ca="1" si="46"/>
        <v>2</v>
      </c>
      <c r="G409" s="1">
        <f t="shared" ca="1" si="47"/>
        <v>0</v>
      </c>
      <c r="H409" s="1">
        <f t="shared" ca="1" si="48"/>
        <v>1</v>
      </c>
    </row>
    <row r="410" spans="1:8" hidden="1" x14ac:dyDescent="0.2">
      <c r="A410" s="1">
        <v>407</v>
      </c>
      <c r="B410" s="1">
        <f t="shared" ca="1" si="45"/>
        <v>-113810.55383833477</v>
      </c>
      <c r="C410" s="1">
        <f t="shared" ca="1" si="42"/>
        <v>500</v>
      </c>
      <c r="D410" s="1">
        <f t="shared" ca="1" si="43"/>
        <v>58.639357099169693</v>
      </c>
      <c r="E410" s="1">
        <f t="shared" ca="1" si="44"/>
        <v>-1</v>
      </c>
      <c r="F410" s="1">
        <f t="shared" ca="1" si="46"/>
        <v>2</v>
      </c>
      <c r="G410" s="1">
        <f t="shared" ca="1" si="47"/>
        <v>0</v>
      </c>
      <c r="H410" s="1">
        <f t="shared" ca="1" si="48"/>
        <v>2</v>
      </c>
    </row>
    <row r="411" spans="1:8" hidden="1" x14ac:dyDescent="0.2">
      <c r="A411" s="1">
        <v>408</v>
      </c>
      <c r="B411" s="1">
        <f t="shared" ca="1" si="45"/>
        <v>-84490.875288749929</v>
      </c>
      <c r="C411" s="1">
        <f t="shared" ca="1" si="42"/>
        <v>100</v>
      </c>
      <c r="D411" s="1">
        <f t="shared" ca="1" si="43"/>
        <v>-42.077013244733351</v>
      </c>
      <c r="E411" s="1">
        <f t="shared" ca="1" si="44"/>
        <v>0</v>
      </c>
      <c r="F411" s="1">
        <f t="shared" ca="1" si="46"/>
        <v>1</v>
      </c>
      <c r="G411" s="1">
        <f t="shared" ca="1" si="47"/>
        <v>0</v>
      </c>
      <c r="H411" s="1">
        <f t="shared" ca="1" si="48"/>
        <v>3</v>
      </c>
    </row>
    <row r="412" spans="1:8" hidden="1" x14ac:dyDescent="0.2">
      <c r="A412" s="1">
        <v>409</v>
      </c>
      <c r="B412" s="1">
        <f t="shared" ca="1" si="45"/>
        <v>-88698.576613223267</v>
      </c>
      <c r="C412" s="1">
        <f t="shared" ca="1" si="42"/>
        <v>100</v>
      </c>
      <c r="D412" s="1">
        <f t="shared" ca="1" si="43"/>
        <v>-42.077013244733351</v>
      </c>
      <c r="E412" s="1">
        <f t="shared" ca="1" si="44"/>
        <v>-1</v>
      </c>
      <c r="F412" s="1">
        <f t="shared" ca="1" si="46"/>
        <v>1</v>
      </c>
      <c r="G412" s="1">
        <f t="shared" ca="1" si="47"/>
        <v>1</v>
      </c>
      <c r="H412" s="1">
        <f t="shared" ca="1" si="48"/>
        <v>0</v>
      </c>
    </row>
    <row r="413" spans="1:8" hidden="1" x14ac:dyDescent="0.2">
      <c r="A413" s="1">
        <v>410</v>
      </c>
      <c r="B413" s="1">
        <f t="shared" ca="1" si="45"/>
        <v>-92906.277937696606</v>
      </c>
      <c r="C413" s="1">
        <f t="shared" ca="1" si="42"/>
        <v>100</v>
      </c>
      <c r="D413" s="1">
        <f t="shared" ca="1" si="43"/>
        <v>-42.077013244733351</v>
      </c>
      <c r="E413" s="1">
        <f t="shared" ca="1" si="44"/>
        <v>-2</v>
      </c>
      <c r="F413" s="1">
        <f t="shared" ca="1" si="46"/>
        <v>1</v>
      </c>
      <c r="G413" s="1">
        <f t="shared" ca="1" si="47"/>
        <v>2</v>
      </c>
      <c r="H413" s="1">
        <f t="shared" ca="1" si="48"/>
        <v>0</v>
      </c>
    </row>
    <row r="414" spans="1:8" hidden="1" x14ac:dyDescent="0.2">
      <c r="A414" s="1">
        <v>411</v>
      </c>
      <c r="B414" s="1">
        <f t="shared" ca="1" si="45"/>
        <v>-97113.979262169945</v>
      </c>
      <c r="C414" s="1">
        <f t="shared" ca="1" si="42"/>
        <v>100</v>
      </c>
      <c r="D414" s="1">
        <f t="shared" ca="1" si="43"/>
        <v>58.639357099169693</v>
      </c>
      <c r="E414" s="1">
        <f t="shared" ca="1" si="44"/>
        <v>-3</v>
      </c>
      <c r="F414" s="1">
        <f t="shared" ca="1" si="46"/>
        <v>1</v>
      </c>
      <c r="G414" s="1">
        <f t="shared" ca="1" si="47"/>
        <v>3</v>
      </c>
      <c r="H414" s="1">
        <f t="shared" ca="1" si="48"/>
        <v>0</v>
      </c>
    </row>
    <row r="415" spans="1:8" hidden="1" x14ac:dyDescent="0.2">
      <c r="A415" s="1">
        <v>412</v>
      </c>
      <c r="B415" s="1">
        <f t="shared" ca="1" si="45"/>
        <v>-91250.043552252973</v>
      </c>
      <c r="C415" s="1">
        <f t="shared" ca="1" si="42"/>
        <v>100</v>
      </c>
      <c r="D415" s="1">
        <f t="shared" ca="1" si="43"/>
        <v>58.639357099169693</v>
      </c>
      <c r="E415" s="1">
        <f t="shared" ca="1" si="44"/>
        <v>-2</v>
      </c>
      <c r="F415" s="1">
        <f t="shared" ca="1" si="46"/>
        <v>1</v>
      </c>
      <c r="G415" s="1">
        <f t="shared" ca="1" si="47"/>
        <v>0</v>
      </c>
      <c r="H415" s="1">
        <f t="shared" ca="1" si="48"/>
        <v>1</v>
      </c>
    </row>
    <row r="416" spans="1:8" hidden="1" x14ac:dyDescent="0.2">
      <c r="A416" s="1">
        <v>413</v>
      </c>
      <c r="B416" s="1">
        <f t="shared" ca="1" si="45"/>
        <v>-85386.107842336001</v>
      </c>
      <c r="C416" s="1">
        <f t="shared" ca="1" si="42"/>
        <v>100</v>
      </c>
      <c r="D416" s="1">
        <f t="shared" ca="1" si="43"/>
        <v>-42.077013244733351</v>
      </c>
      <c r="E416" s="1">
        <f t="shared" ca="1" si="44"/>
        <v>-1</v>
      </c>
      <c r="F416" s="1">
        <f t="shared" ca="1" si="46"/>
        <v>1</v>
      </c>
      <c r="G416" s="1">
        <f t="shared" ca="1" si="47"/>
        <v>0</v>
      </c>
      <c r="H416" s="1">
        <f t="shared" ca="1" si="48"/>
        <v>2</v>
      </c>
    </row>
    <row r="417" spans="1:8" hidden="1" x14ac:dyDescent="0.2">
      <c r="A417" s="1">
        <v>414</v>
      </c>
      <c r="B417" s="1">
        <f t="shared" ca="1" si="45"/>
        <v>-89593.80916680934</v>
      </c>
      <c r="C417" s="1">
        <f t="shared" ca="1" si="42"/>
        <v>100</v>
      </c>
      <c r="D417" s="1">
        <f t="shared" ca="1" si="43"/>
        <v>58.639357099169693</v>
      </c>
      <c r="E417" s="1">
        <f t="shared" ca="1" si="44"/>
        <v>-2</v>
      </c>
      <c r="F417" s="1">
        <f t="shared" ca="1" si="46"/>
        <v>1</v>
      </c>
      <c r="G417" s="1">
        <f t="shared" ca="1" si="47"/>
        <v>1</v>
      </c>
      <c r="H417" s="1">
        <f t="shared" ca="1" si="48"/>
        <v>0</v>
      </c>
    </row>
    <row r="418" spans="1:8" hidden="1" x14ac:dyDescent="0.2">
      <c r="A418" s="1">
        <v>415</v>
      </c>
      <c r="B418" s="1">
        <f t="shared" ca="1" si="45"/>
        <v>-83729.873456892368</v>
      </c>
      <c r="C418" s="1">
        <f t="shared" ca="1" si="42"/>
        <v>100</v>
      </c>
      <c r="D418" s="1">
        <f t="shared" ca="1" si="43"/>
        <v>58.639357099169693</v>
      </c>
      <c r="E418" s="1">
        <f t="shared" ca="1" si="44"/>
        <v>-1</v>
      </c>
      <c r="F418" s="1">
        <f t="shared" ca="1" si="46"/>
        <v>1</v>
      </c>
      <c r="G418" s="1">
        <f t="shared" ca="1" si="47"/>
        <v>0</v>
      </c>
      <c r="H418" s="1">
        <f t="shared" ca="1" si="48"/>
        <v>1</v>
      </c>
    </row>
    <row r="419" spans="1:8" hidden="1" x14ac:dyDescent="0.2">
      <c r="A419" s="1">
        <v>416</v>
      </c>
      <c r="B419" s="1">
        <f t="shared" ca="1" si="45"/>
        <v>-77865.937746975396</v>
      </c>
      <c r="C419" s="1">
        <f t="shared" ca="1" si="42"/>
        <v>100</v>
      </c>
      <c r="D419" s="1">
        <f t="shared" ca="1" si="43"/>
        <v>-42.077013244733351</v>
      </c>
      <c r="E419" s="1">
        <f t="shared" ca="1" si="44"/>
        <v>0</v>
      </c>
      <c r="F419" s="1">
        <f t="shared" ca="1" si="46"/>
        <v>1</v>
      </c>
      <c r="G419" s="1">
        <f t="shared" ca="1" si="47"/>
        <v>0</v>
      </c>
      <c r="H419" s="1">
        <f t="shared" ca="1" si="48"/>
        <v>2</v>
      </c>
    </row>
    <row r="420" spans="1:8" hidden="1" x14ac:dyDescent="0.2">
      <c r="A420" s="1">
        <v>417</v>
      </c>
      <c r="B420" s="1">
        <f t="shared" ca="1" si="45"/>
        <v>-82073.639071448735</v>
      </c>
      <c r="C420" s="1">
        <f t="shared" ca="1" si="42"/>
        <v>100</v>
      </c>
      <c r="D420" s="1">
        <f t="shared" ca="1" si="43"/>
        <v>-42.077013244733351</v>
      </c>
      <c r="E420" s="1">
        <f t="shared" ca="1" si="44"/>
        <v>-1</v>
      </c>
      <c r="F420" s="1">
        <f t="shared" ca="1" si="46"/>
        <v>1</v>
      </c>
      <c r="G420" s="1">
        <f t="shared" ca="1" si="47"/>
        <v>1</v>
      </c>
      <c r="H420" s="1">
        <f t="shared" ca="1" si="48"/>
        <v>0</v>
      </c>
    </row>
    <row r="421" spans="1:8" hidden="1" x14ac:dyDescent="0.2">
      <c r="A421" s="1">
        <v>418</v>
      </c>
      <c r="B421" s="1">
        <f t="shared" ca="1" si="45"/>
        <v>-86281.340395922074</v>
      </c>
      <c r="C421" s="1">
        <f t="shared" ca="1" si="42"/>
        <v>100</v>
      </c>
      <c r="D421" s="1">
        <f t="shared" ca="1" si="43"/>
        <v>-42.077013244733351</v>
      </c>
      <c r="E421" s="1">
        <f t="shared" ca="1" si="44"/>
        <v>-2</v>
      </c>
      <c r="F421" s="1">
        <f t="shared" ca="1" si="46"/>
        <v>1</v>
      </c>
      <c r="G421" s="1">
        <f t="shared" ca="1" si="47"/>
        <v>2</v>
      </c>
      <c r="H421" s="1">
        <f t="shared" ca="1" si="48"/>
        <v>0</v>
      </c>
    </row>
    <row r="422" spans="1:8" hidden="1" x14ac:dyDescent="0.2">
      <c r="A422" s="1">
        <v>419</v>
      </c>
      <c r="B422" s="1">
        <f t="shared" ca="1" si="45"/>
        <v>-90489.041720395413</v>
      </c>
      <c r="C422" s="1">
        <f t="shared" ca="1" si="42"/>
        <v>100</v>
      </c>
      <c r="D422" s="1">
        <f t="shared" ca="1" si="43"/>
        <v>-42.077013244733351</v>
      </c>
      <c r="E422" s="1">
        <f t="shared" ca="1" si="44"/>
        <v>-3</v>
      </c>
      <c r="F422" s="1">
        <f t="shared" ca="1" si="46"/>
        <v>1</v>
      </c>
      <c r="G422" s="1">
        <f t="shared" ca="1" si="47"/>
        <v>3</v>
      </c>
      <c r="H422" s="1">
        <f t="shared" ca="1" si="48"/>
        <v>0</v>
      </c>
    </row>
    <row r="423" spans="1:8" hidden="1" x14ac:dyDescent="0.2">
      <c r="A423" s="1">
        <v>420</v>
      </c>
      <c r="B423" s="1">
        <f t="shared" ca="1" si="45"/>
        <v>-94696.743044868752</v>
      </c>
      <c r="C423" s="1">
        <f t="shared" ca="1" si="42"/>
        <v>100</v>
      </c>
      <c r="D423" s="1">
        <f t="shared" ca="1" si="43"/>
        <v>-42.077013244733351</v>
      </c>
      <c r="E423" s="1">
        <f t="shared" ca="1" si="44"/>
        <v>-4</v>
      </c>
      <c r="F423" s="1">
        <f t="shared" ca="1" si="46"/>
        <v>1</v>
      </c>
      <c r="G423" s="1">
        <f t="shared" ca="1" si="47"/>
        <v>4</v>
      </c>
      <c r="H423" s="1">
        <f t="shared" ca="1" si="48"/>
        <v>0</v>
      </c>
    </row>
    <row r="424" spans="1:8" hidden="1" x14ac:dyDescent="0.2">
      <c r="A424" s="1">
        <v>421</v>
      </c>
      <c r="B424" s="1">
        <f t="shared" ca="1" si="45"/>
        <v>-98904.444369342091</v>
      </c>
      <c r="C424" s="1">
        <f t="shared" ca="1" si="42"/>
        <v>500</v>
      </c>
      <c r="D424" s="1">
        <f t="shared" ca="1" si="43"/>
        <v>-42.077013244733351</v>
      </c>
      <c r="E424" s="1">
        <f t="shared" ca="1" si="44"/>
        <v>0</v>
      </c>
      <c r="F424" s="1">
        <f t="shared" ca="1" si="46"/>
        <v>2</v>
      </c>
      <c r="G424" s="1">
        <f t="shared" ca="1" si="47"/>
        <v>5</v>
      </c>
      <c r="H424" s="1">
        <f t="shared" ca="1" si="48"/>
        <v>0</v>
      </c>
    </row>
    <row r="425" spans="1:8" hidden="1" x14ac:dyDescent="0.2">
      <c r="A425" s="1">
        <v>422</v>
      </c>
      <c r="B425" s="1">
        <f t="shared" ca="1" si="45"/>
        <v>-119942.95099170877</v>
      </c>
      <c r="C425" s="1">
        <f t="shared" ca="1" si="42"/>
        <v>500</v>
      </c>
      <c r="D425" s="1">
        <f t="shared" ca="1" si="43"/>
        <v>-42.077013244733351</v>
      </c>
      <c r="E425" s="1">
        <f t="shared" ca="1" si="44"/>
        <v>-1</v>
      </c>
      <c r="F425" s="1">
        <f t="shared" ca="1" si="46"/>
        <v>2</v>
      </c>
      <c r="G425" s="1">
        <f t="shared" ca="1" si="47"/>
        <v>6</v>
      </c>
      <c r="H425" s="1">
        <f t="shared" ca="1" si="48"/>
        <v>0</v>
      </c>
    </row>
    <row r="426" spans="1:8" hidden="1" x14ac:dyDescent="0.2">
      <c r="A426" s="1">
        <v>423</v>
      </c>
      <c r="B426" s="1">
        <f t="shared" ca="1" si="45"/>
        <v>-140981.45761407545</v>
      </c>
      <c r="C426" s="1">
        <f t="shared" ca="1" si="42"/>
        <v>500</v>
      </c>
      <c r="D426" s="1">
        <f t="shared" ca="1" si="43"/>
        <v>58.639357099169693</v>
      </c>
      <c r="E426" s="1">
        <f t="shared" ca="1" si="44"/>
        <v>-2</v>
      </c>
      <c r="F426" s="1">
        <f t="shared" ca="1" si="46"/>
        <v>2</v>
      </c>
      <c r="G426" s="1">
        <f t="shared" ca="1" si="47"/>
        <v>7</v>
      </c>
      <c r="H426" s="1">
        <f t="shared" ca="1" si="48"/>
        <v>0</v>
      </c>
    </row>
    <row r="427" spans="1:8" hidden="1" x14ac:dyDescent="0.2">
      <c r="A427" s="1">
        <v>424</v>
      </c>
      <c r="B427" s="1">
        <f t="shared" ca="1" si="45"/>
        <v>-111661.77906449061</v>
      </c>
      <c r="C427" s="1">
        <f t="shared" ca="1" si="42"/>
        <v>500</v>
      </c>
      <c r="D427" s="1">
        <f t="shared" ca="1" si="43"/>
        <v>58.639357099169693</v>
      </c>
      <c r="E427" s="1">
        <f t="shared" ca="1" si="44"/>
        <v>-1</v>
      </c>
      <c r="F427" s="1">
        <f t="shared" ca="1" si="46"/>
        <v>2</v>
      </c>
      <c r="G427" s="1">
        <f t="shared" ca="1" si="47"/>
        <v>0</v>
      </c>
      <c r="H427" s="1">
        <f t="shared" ca="1" si="48"/>
        <v>1</v>
      </c>
    </row>
    <row r="428" spans="1:8" hidden="1" x14ac:dyDescent="0.2">
      <c r="A428" s="1">
        <v>425</v>
      </c>
      <c r="B428" s="1">
        <f t="shared" ca="1" si="45"/>
        <v>-82342.10051490576</v>
      </c>
      <c r="C428" s="1">
        <f t="shared" ca="1" si="42"/>
        <v>100</v>
      </c>
      <c r="D428" s="1">
        <f t="shared" ca="1" si="43"/>
        <v>-42.077013244733351</v>
      </c>
      <c r="E428" s="1">
        <f t="shared" ca="1" si="44"/>
        <v>0</v>
      </c>
      <c r="F428" s="1">
        <f t="shared" ca="1" si="46"/>
        <v>1</v>
      </c>
      <c r="G428" s="1">
        <f t="shared" ca="1" si="47"/>
        <v>0</v>
      </c>
      <c r="H428" s="1">
        <f t="shared" ca="1" si="48"/>
        <v>2</v>
      </c>
    </row>
    <row r="429" spans="1:8" hidden="1" x14ac:dyDescent="0.2">
      <c r="A429" s="1">
        <v>426</v>
      </c>
      <c r="B429" s="1">
        <f t="shared" ca="1" si="45"/>
        <v>-86549.801839379099</v>
      </c>
      <c r="C429" s="1">
        <f t="shared" ca="1" si="42"/>
        <v>100</v>
      </c>
      <c r="D429" s="1">
        <f t="shared" ca="1" si="43"/>
        <v>58.639357099169693</v>
      </c>
      <c r="E429" s="1">
        <f t="shared" ca="1" si="44"/>
        <v>-1</v>
      </c>
      <c r="F429" s="1">
        <f t="shared" ca="1" si="46"/>
        <v>1</v>
      </c>
      <c r="G429" s="1">
        <f t="shared" ca="1" si="47"/>
        <v>1</v>
      </c>
      <c r="H429" s="1">
        <f t="shared" ca="1" si="48"/>
        <v>0</v>
      </c>
    </row>
    <row r="430" spans="1:8" hidden="1" x14ac:dyDescent="0.2">
      <c r="A430" s="1">
        <v>427</v>
      </c>
      <c r="B430" s="1">
        <f t="shared" ca="1" si="45"/>
        <v>-80685.866129462127</v>
      </c>
      <c r="C430" s="1">
        <f t="shared" ca="1" si="42"/>
        <v>100</v>
      </c>
      <c r="D430" s="1">
        <f t="shared" ca="1" si="43"/>
        <v>58.639357099169693</v>
      </c>
      <c r="E430" s="1">
        <f t="shared" ca="1" si="44"/>
        <v>0</v>
      </c>
      <c r="F430" s="1">
        <f t="shared" ca="1" si="46"/>
        <v>1</v>
      </c>
      <c r="G430" s="1">
        <f t="shared" ca="1" si="47"/>
        <v>0</v>
      </c>
      <c r="H430" s="1">
        <f t="shared" ca="1" si="48"/>
        <v>1</v>
      </c>
    </row>
    <row r="431" spans="1:8" hidden="1" x14ac:dyDescent="0.2">
      <c r="A431" s="1">
        <v>428</v>
      </c>
      <c r="B431" s="1">
        <f t="shared" ca="1" si="45"/>
        <v>-74821.930419545155</v>
      </c>
      <c r="C431" s="1">
        <f t="shared" ca="1" si="42"/>
        <v>100</v>
      </c>
      <c r="D431" s="1">
        <f t="shared" ca="1" si="43"/>
        <v>-42.077013244733351</v>
      </c>
      <c r="E431" s="1">
        <f t="shared" ca="1" si="44"/>
        <v>0</v>
      </c>
      <c r="F431" s="1">
        <f t="shared" ca="1" si="46"/>
        <v>1</v>
      </c>
      <c r="G431" s="1">
        <f t="shared" ca="1" si="47"/>
        <v>0</v>
      </c>
      <c r="H431" s="1">
        <f t="shared" ca="1" si="48"/>
        <v>2</v>
      </c>
    </row>
    <row r="432" spans="1:8" hidden="1" x14ac:dyDescent="0.2">
      <c r="A432" s="1">
        <v>429</v>
      </c>
      <c r="B432" s="1">
        <f t="shared" ca="1" si="45"/>
        <v>-79029.631744018494</v>
      </c>
      <c r="C432" s="1">
        <f t="shared" ca="1" si="42"/>
        <v>100</v>
      </c>
      <c r="D432" s="1">
        <f t="shared" ca="1" si="43"/>
        <v>-42.077013244733351</v>
      </c>
      <c r="E432" s="1">
        <f t="shared" ca="1" si="44"/>
        <v>-1</v>
      </c>
      <c r="F432" s="1">
        <f t="shared" ca="1" si="46"/>
        <v>1</v>
      </c>
      <c r="G432" s="1">
        <f t="shared" ca="1" si="47"/>
        <v>1</v>
      </c>
      <c r="H432" s="1">
        <f t="shared" ca="1" si="48"/>
        <v>0</v>
      </c>
    </row>
    <row r="433" spans="1:8" hidden="1" x14ac:dyDescent="0.2">
      <c r="A433" s="1">
        <v>430</v>
      </c>
      <c r="B433" s="1">
        <f t="shared" ca="1" si="45"/>
        <v>-83237.333068491833</v>
      </c>
      <c r="C433" s="1">
        <f t="shared" ca="1" si="42"/>
        <v>100</v>
      </c>
      <c r="D433" s="1">
        <f t="shared" ca="1" si="43"/>
        <v>-42.077013244733351</v>
      </c>
      <c r="E433" s="1">
        <f t="shared" ca="1" si="44"/>
        <v>-2</v>
      </c>
      <c r="F433" s="1">
        <f t="shared" ca="1" si="46"/>
        <v>1</v>
      </c>
      <c r="G433" s="1">
        <f t="shared" ca="1" si="47"/>
        <v>2</v>
      </c>
      <c r="H433" s="1">
        <f t="shared" ca="1" si="48"/>
        <v>0</v>
      </c>
    </row>
    <row r="434" spans="1:8" hidden="1" x14ac:dyDescent="0.2">
      <c r="A434" s="1">
        <v>431</v>
      </c>
      <c r="B434" s="1">
        <f t="shared" ca="1" si="45"/>
        <v>-87445.034392965172</v>
      </c>
      <c r="C434" s="1">
        <f t="shared" ca="1" si="42"/>
        <v>100</v>
      </c>
      <c r="D434" s="1">
        <f t="shared" ca="1" si="43"/>
        <v>58.639357099169693</v>
      </c>
      <c r="E434" s="1">
        <f t="shared" ca="1" si="44"/>
        <v>-3</v>
      </c>
      <c r="F434" s="1">
        <f t="shared" ca="1" si="46"/>
        <v>1</v>
      </c>
      <c r="G434" s="1">
        <f t="shared" ca="1" si="47"/>
        <v>3</v>
      </c>
      <c r="H434" s="1">
        <f t="shared" ca="1" si="48"/>
        <v>0</v>
      </c>
    </row>
    <row r="435" spans="1:8" hidden="1" x14ac:dyDescent="0.2">
      <c r="A435" s="1">
        <v>432</v>
      </c>
      <c r="B435" s="1">
        <f t="shared" ca="1" si="45"/>
        <v>-81581.0986830482</v>
      </c>
      <c r="C435" s="1">
        <f t="shared" ca="1" si="42"/>
        <v>100</v>
      </c>
      <c r="D435" s="1">
        <f t="shared" ca="1" si="43"/>
        <v>58.639357099169693</v>
      </c>
      <c r="E435" s="1">
        <f t="shared" ca="1" si="44"/>
        <v>-2</v>
      </c>
      <c r="F435" s="1">
        <f t="shared" ca="1" si="46"/>
        <v>1</v>
      </c>
      <c r="G435" s="1">
        <f t="shared" ca="1" si="47"/>
        <v>0</v>
      </c>
      <c r="H435" s="1">
        <f t="shared" ca="1" si="48"/>
        <v>1</v>
      </c>
    </row>
    <row r="436" spans="1:8" hidden="1" x14ac:dyDescent="0.2">
      <c r="A436" s="1">
        <v>433</v>
      </c>
      <c r="B436" s="1">
        <f t="shared" ca="1" si="45"/>
        <v>-75717.162973131228</v>
      </c>
      <c r="C436" s="1">
        <f t="shared" ca="1" si="42"/>
        <v>100</v>
      </c>
      <c r="D436" s="1">
        <f t="shared" ca="1" si="43"/>
        <v>-42.077013244733351</v>
      </c>
      <c r="E436" s="1">
        <f t="shared" ca="1" si="44"/>
        <v>-1</v>
      </c>
      <c r="F436" s="1">
        <f t="shared" ca="1" si="46"/>
        <v>1</v>
      </c>
      <c r="G436" s="1">
        <f t="shared" ca="1" si="47"/>
        <v>0</v>
      </c>
      <c r="H436" s="1">
        <f t="shared" ca="1" si="48"/>
        <v>2</v>
      </c>
    </row>
    <row r="437" spans="1:8" hidden="1" x14ac:dyDescent="0.2">
      <c r="A437" s="1">
        <v>434</v>
      </c>
      <c r="B437" s="1">
        <f t="shared" ca="1" si="45"/>
        <v>-79924.864297604567</v>
      </c>
      <c r="C437" s="1">
        <f t="shared" ca="1" si="42"/>
        <v>100</v>
      </c>
      <c r="D437" s="1">
        <f t="shared" ca="1" si="43"/>
        <v>-42.077013244733351</v>
      </c>
      <c r="E437" s="1">
        <f t="shared" ca="1" si="44"/>
        <v>-2</v>
      </c>
      <c r="F437" s="1">
        <f t="shared" ca="1" si="46"/>
        <v>1</v>
      </c>
      <c r="G437" s="1">
        <f t="shared" ca="1" si="47"/>
        <v>1</v>
      </c>
      <c r="H437" s="1">
        <f t="shared" ca="1" si="48"/>
        <v>0</v>
      </c>
    </row>
    <row r="438" spans="1:8" hidden="1" x14ac:dyDescent="0.2">
      <c r="A438" s="1">
        <v>435</v>
      </c>
      <c r="B438" s="1">
        <f t="shared" ca="1" si="45"/>
        <v>-84132.565622077906</v>
      </c>
      <c r="C438" s="1">
        <f t="shared" ca="1" si="42"/>
        <v>100</v>
      </c>
      <c r="D438" s="1">
        <f t="shared" ca="1" si="43"/>
        <v>-42.077013244733351</v>
      </c>
      <c r="E438" s="1">
        <f t="shared" ca="1" si="44"/>
        <v>-3</v>
      </c>
      <c r="F438" s="1">
        <f t="shared" ca="1" si="46"/>
        <v>1</v>
      </c>
      <c r="G438" s="1">
        <f t="shared" ca="1" si="47"/>
        <v>2</v>
      </c>
      <c r="H438" s="1">
        <f t="shared" ca="1" si="48"/>
        <v>0</v>
      </c>
    </row>
    <row r="439" spans="1:8" hidden="1" x14ac:dyDescent="0.2">
      <c r="A439" s="1">
        <v>436</v>
      </c>
      <c r="B439" s="1">
        <f t="shared" ca="1" si="45"/>
        <v>-88340.266946551244</v>
      </c>
      <c r="C439" s="1">
        <f t="shared" ca="1" si="42"/>
        <v>100</v>
      </c>
      <c r="D439" s="1">
        <f t="shared" ca="1" si="43"/>
        <v>-42.077013244733351</v>
      </c>
      <c r="E439" s="1">
        <f t="shared" ca="1" si="44"/>
        <v>-4</v>
      </c>
      <c r="F439" s="1">
        <f t="shared" ca="1" si="46"/>
        <v>1</v>
      </c>
      <c r="G439" s="1">
        <f t="shared" ca="1" si="47"/>
        <v>3</v>
      </c>
      <c r="H439" s="1">
        <f t="shared" ca="1" si="48"/>
        <v>0</v>
      </c>
    </row>
    <row r="440" spans="1:8" hidden="1" x14ac:dyDescent="0.2">
      <c r="A440" s="1">
        <v>437</v>
      </c>
      <c r="B440" s="1">
        <f t="shared" ca="1" si="45"/>
        <v>-92547.968271024583</v>
      </c>
      <c r="C440" s="1">
        <f t="shared" ca="1" si="42"/>
        <v>500</v>
      </c>
      <c r="D440" s="1">
        <f t="shared" ca="1" si="43"/>
        <v>58.639357099169693</v>
      </c>
      <c r="E440" s="1">
        <f t="shared" ca="1" si="44"/>
        <v>0</v>
      </c>
      <c r="F440" s="1">
        <f t="shared" ca="1" si="46"/>
        <v>2</v>
      </c>
      <c r="G440" s="1">
        <f t="shared" ca="1" si="47"/>
        <v>4</v>
      </c>
      <c r="H440" s="1">
        <f t="shared" ca="1" si="48"/>
        <v>0</v>
      </c>
    </row>
    <row r="441" spans="1:8" hidden="1" x14ac:dyDescent="0.2">
      <c r="A441" s="1">
        <v>438</v>
      </c>
      <c r="B441" s="1">
        <f t="shared" ca="1" si="45"/>
        <v>-63228.289721439738</v>
      </c>
      <c r="C441" s="1">
        <f t="shared" ca="1" si="42"/>
        <v>100</v>
      </c>
      <c r="D441" s="1">
        <f t="shared" ca="1" si="43"/>
        <v>-42.077013244733351</v>
      </c>
      <c r="E441" s="1">
        <f t="shared" ca="1" si="44"/>
        <v>0</v>
      </c>
      <c r="F441" s="1">
        <f t="shared" ca="1" si="46"/>
        <v>1</v>
      </c>
      <c r="G441" s="1">
        <f t="shared" ca="1" si="47"/>
        <v>0</v>
      </c>
      <c r="H441" s="1">
        <f t="shared" ca="1" si="48"/>
        <v>1</v>
      </c>
    </row>
    <row r="442" spans="1:8" hidden="1" x14ac:dyDescent="0.2">
      <c r="A442" s="1">
        <v>439</v>
      </c>
      <c r="B442" s="1">
        <f t="shared" ca="1" si="45"/>
        <v>-67435.991045913077</v>
      </c>
      <c r="C442" s="1">
        <f t="shared" ca="1" si="42"/>
        <v>100</v>
      </c>
      <c r="D442" s="1">
        <f t="shared" ca="1" si="43"/>
        <v>58.639357099169693</v>
      </c>
      <c r="E442" s="1">
        <f t="shared" ca="1" si="44"/>
        <v>-1</v>
      </c>
      <c r="F442" s="1">
        <f t="shared" ca="1" si="46"/>
        <v>1</v>
      </c>
      <c r="G442" s="1">
        <f t="shared" ca="1" si="47"/>
        <v>1</v>
      </c>
      <c r="H442" s="1">
        <f t="shared" ca="1" si="48"/>
        <v>0</v>
      </c>
    </row>
    <row r="443" spans="1:8" hidden="1" x14ac:dyDescent="0.2">
      <c r="A443" s="1">
        <v>440</v>
      </c>
      <c r="B443" s="1">
        <f t="shared" ca="1" si="45"/>
        <v>-61572.055335996105</v>
      </c>
      <c r="C443" s="1">
        <f t="shared" ca="1" si="42"/>
        <v>100</v>
      </c>
      <c r="D443" s="1">
        <f t="shared" ca="1" si="43"/>
        <v>-42.077013244733351</v>
      </c>
      <c r="E443" s="1">
        <f t="shared" ca="1" si="44"/>
        <v>0</v>
      </c>
      <c r="F443" s="1">
        <f t="shared" ca="1" si="46"/>
        <v>1</v>
      </c>
      <c r="G443" s="1">
        <f t="shared" ca="1" si="47"/>
        <v>0</v>
      </c>
      <c r="H443" s="1">
        <f t="shared" ca="1" si="48"/>
        <v>1</v>
      </c>
    </row>
    <row r="444" spans="1:8" hidden="1" x14ac:dyDescent="0.2">
      <c r="A444" s="1">
        <v>441</v>
      </c>
      <c r="B444" s="1">
        <f t="shared" ca="1" si="45"/>
        <v>-65779.756660469444</v>
      </c>
      <c r="C444" s="1">
        <f t="shared" ca="1" si="42"/>
        <v>100</v>
      </c>
      <c r="D444" s="1">
        <f t="shared" ca="1" si="43"/>
        <v>-42.077013244733351</v>
      </c>
      <c r="E444" s="1">
        <f t="shared" ca="1" si="44"/>
        <v>-1</v>
      </c>
      <c r="F444" s="1">
        <f t="shared" ca="1" si="46"/>
        <v>1</v>
      </c>
      <c r="G444" s="1">
        <f t="shared" ca="1" si="47"/>
        <v>1</v>
      </c>
      <c r="H444" s="1">
        <f t="shared" ca="1" si="48"/>
        <v>0</v>
      </c>
    </row>
    <row r="445" spans="1:8" hidden="1" x14ac:dyDescent="0.2">
      <c r="A445" s="1">
        <v>442</v>
      </c>
      <c r="B445" s="1">
        <f t="shared" ca="1" si="45"/>
        <v>-69987.457984942783</v>
      </c>
      <c r="C445" s="1">
        <f t="shared" ca="1" si="42"/>
        <v>100</v>
      </c>
      <c r="D445" s="1">
        <f t="shared" ca="1" si="43"/>
        <v>58.639357099169693</v>
      </c>
      <c r="E445" s="1">
        <f t="shared" ca="1" si="44"/>
        <v>-2</v>
      </c>
      <c r="F445" s="1">
        <f t="shared" ca="1" si="46"/>
        <v>1</v>
      </c>
      <c r="G445" s="1">
        <f t="shared" ca="1" si="47"/>
        <v>2</v>
      </c>
      <c r="H445" s="1">
        <f t="shared" ca="1" si="48"/>
        <v>0</v>
      </c>
    </row>
    <row r="446" spans="1:8" hidden="1" x14ac:dyDescent="0.2">
      <c r="A446" s="1">
        <v>443</v>
      </c>
      <c r="B446" s="1">
        <f t="shared" ca="1" si="45"/>
        <v>-64123.522275025811</v>
      </c>
      <c r="C446" s="1">
        <f t="shared" ca="1" si="42"/>
        <v>100</v>
      </c>
      <c r="D446" s="1">
        <f t="shared" ca="1" si="43"/>
        <v>58.639357099169693</v>
      </c>
      <c r="E446" s="1">
        <f t="shared" ca="1" si="44"/>
        <v>-1</v>
      </c>
      <c r="F446" s="1">
        <f t="shared" ca="1" si="46"/>
        <v>1</v>
      </c>
      <c r="G446" s="1">
        <f t="shared" ca="1" si="47"/>
        <v>0</v>
      </c>
      <c r="H446" s="1">
        <f t="shared" ca="1" si="48"/>
        <v>1</v>
      </c>
    </row>
    <row r="447" spans="1:8" hidden="1" x14ac:dyDescent="0.2">
      <c r="A447" s="1">
        <v>444</v>
      </c>
      <c r="B447" s="1">
        <f t="shared" ca="1" si="45"/>
        <v>-58259.586565108839</v>
      </c>
      <c r="C447" s="1">
        <f t="shared" ca="1" si="42"/>
        <v>100</v>
      </c>
      <c r="D447" s="1">
        <f t="shared" ca="1" si="43"/>
        <v>-42.077013244733351</v>
      </c>
      <c r="E447" s="1">
        <f t="shared" ca="1" si="44"/>
        <v>0</v>
      </c>
      <c r="F447" s="1">
        <f t="shared" ca="1" si="46"/>
        <v>1</v>
      </c>
      <c r="G447" s="1">
        <f t="shared" ca="1" si="47"/>
        <v>0</v>
      </c>
      <c r="H447" s="1">
        <f t="shared" ca="1" si="48"/>
        <v>2</v>
      </c>
    </row>
    <row r="448" spans="1:8" hidden="1" x14ac:dyDescent="0.2">
      <c r="A448" s="1">
        <v>445</v>
      </c>
      <c r="B448" s="1">
        <f t="shared" ca="1" si="45"/>
        <v>-62467.287889582178</v>
      </c>
      <c r="C448" s="1">
        <f t="shared" ca="1" si="42"/>
        <v>100</v>
      </c>
      <c r="D448" s="1">
        <f t="shared" ca="1" si="43"/>
        <v>-42.077013244733351</v>
      </c>
      <c r="E448" s="1">
        <f t="shared" ca="1" si="44"/>
        <v>-1</v>
      </c>
      <c r="F448" s="1">
        <f t="shared" ca="1" si="46"/>
        <v>1</v>
      </c>
      <c r="G448" s="1">
        <f t="shared" ca="1" si="47"/>
        <v>1</v>
      </c>
      <c r="H448" s="1">
        <f t="shared" ca="1" si="48"/>
        <v>0</v>
      </c>
    </row>
    <row r="449" spans="1:8" hidden="1" x14ac:dyDescent="0.2">
      <c r="A449" s="1">
        <v>446</v>
      </c>
      <c r="B449" s="1">
        <f t="shared" ca="1" si="45"/>
        <v>-66674.989214055517</v>
      </c>
      <c r="C449" s="1">
        <f t="shared" ca="1" si="42"/>
        <v>100</v>
      </c>
      <c r="D449" s="1">
        <f t="shared" ca="1" si="43"/>
        <v>58.639357099169693</v>
      </c>
      <c r="E449" s="1">
        <f t="shared" ca="1" si="44"/>
        <v>-2</v>
      </c>
      <c r="F449" s="1">
        <f t="shared" ca="1" si="46"/>
        <v>1</v>
      </c>
      <c r="G449" s="1">
        <f t="shared" ca="1" si="47"/>
        <v>2</v>
      </c>
      <c r="H449" s="1">
        <f t="shared" ca="1" si="48"/>
        <v>0</v>
      </c>
    </row>
    <row r="450" spans="1:8" hidden="1" x14ac:dyDescent="0.2">
      <c r="A450" s="1">
        <v>447</v>
      </c>
      <c r="B450" s="1">
        <f t="shared" ca="1" si="45"/>
        <v>-60811.053504138545</v>
      </c>
      <c r="C450" s="1">
        <f t="shared" ca="1" si="42"/>
        <v>100</v>
      </c>
      <c r="D450" s="1">
        <f t="shared" ca="1" si="43"/>
        <v>-42.077013244733351</v>
      </c>
      <c r="E450" s="1">
        <f t="shared" ca="1" si="44"/>
        <v>-1</v>
      </c>
      <c r="F450" s="1">
        <f t="shared" ca="1" si="46"/>
        <v>1</v>
      </c>
      <c r="G450" s="1">
        <f t="shared" ca="1" si="47"/>
        <v>0</v>
      </c>
      <c r="H450" s="1">
        <f t="shared" ca="1" si="48"/>
        <v>1</v>
      </c>
    </row>
    <row r="451" spans="1:8" hidden="1" x14ac:dyDescent="0.2">
      <c r="A451" s="1">
        <v>448</v>
      </c>
      <c r="B451" s="1">
        <f t="shared" ca="1" si="45"/>
        <v>-65018.754828611884</v>
      </c>
      <c r="C451" s="1">
        <f t="shared" ca="1" si="42"/>
        <v>100</v>
      </c>
      <c r="D451" s="1">
        <f t="shared" ca="1" si="43"/>
        <v>-42.077013244733351</v>
      </c>
      <c r="E451" s="1">
        <f t="shared" ca="1" si="44"/>
        <v>-2</v>
      </c>
      <c r="F451" s="1">
        <f t="shared" ca="1" si="46"/>
        <v>1</v>
      </c>
      <c r="G451" s="1">
        <f t="shared" ca="1" si="47"/>
        <v>1</v>
      </c>
      <c r="H451" s="1">
        <f t="shared" ca="1" si="48"/>
        <v>0</v>
      </c>
    </row>
    <row r="452" spans="1:8" hidden="1" x14ac:dyDescent="0.2">
      <c r="A452" s="1">
        <v>449</v>
      </c>
      <c r="B452" s="1">
        <f t="shared" ca="1" si="45"/>
        <v>-69226.456153085222</v>
      </c>
      <c r="C452" s="1">
        <f t="shared" ca="1" si="42"/>
        <v>100</v>
      </c>
      <c r="D452" s="1">
        <f t="shared" ca="1" si="43"/>
        <v>-42.077013244733351</v>
      </c>
      <c r="E452" s="1">
        <f t="shared" ca="1" si="44"/>
        <v>-3</v>
      </c>
      <c r="F452" s="1">
        <f t="shared" ca="1" si="46"/>
        <v>1</v>
      </c>
      <c r="G452" s="1">
        <f t="shared" ca="1" si="47"/>
        <v>2</v>
      </c>
      <c r="H452" s="1">
        <f t="shared" ca="1" si="48"/>
        <v>0</v>
      </c>
    </row>
    <row r="453" spans="1:8" hidden="1" x14ac:dyDescent="0.2">
      <c r="A453" s="1">
        <v>450</v>
      </c>
      <c r="B453" s="1">
        <f t="shared" ca="1" si="45"/>
        <v>-73434.157477558561</v>
      </c>
      <c r="C453" s="1">
        <f t="shared" ref="C453:C516" ca="1" si="49">$C$4*POWER($L$2,F453-1)</f>
        <v>100</v>
      </c>
      <c r="D453" s="1">
        <f t="shared" ref="D453:D516" ca="1" si="50">IF(RAND()&lt;$B$1,$F$1,$H$1)</f>
        <v>-42.077013244733351</v>
      </c>
      <c r="E453" s="1">
        <f t="shared" ref="E453:E516" ca="1" si="51">IF(D452&lt;0,IF(E452-1=-$D$2,0,E452-1),IF(E452+1=$F$2,0,E452+1))</f>
        <v>-4</v>
      </c>
      <c r="F453" s="1">
        <f t="shared" ca="1" si="46"/>
        <v>1</v>
      </c>
      <c r="G453" s="1">
        <f t="shared" ca="1" si="47"/>
        <v>3</v>
      </c>
      <c r="H453" s="1">
        <f t="shared" ca="1" si="48"/>
        <v>0</v>
      </c>
    </row>
    <row r="454" spans="1:8" hidden="1" x14ac:dyDescent="0.2">
      <c r="A454" s="1">
        <v>451</v>
      </c>
      <c r="B454" s="1">
        <f t="shared" ref="B454:B517" ca="1" si="52">B453+D453*C453</f>
        <v>-77641.8588020319</v>
      </c>
      <c r="C454" s="1">
        <f t="shared" ca="1" si="49"/>
        <v>500</v>
      </c>
      <c r="D454" s="1">
        <f t="shared" ca="1" si="50"/>
        <v>-42.077013244733351</v>
      </c>
      <c r="E454" s="1">
        <f t="shared" ca="1" si="51"/>
        <v>0</v>
      </c>
      <c r="F454" s="1">
        <f t="shared" ref="F454:F517" ca="1" si="53">IF(AND(D453&gt;0,E454=0),IF(F453-1&lt;1,1,F453-1),IF(AND(D453&lt;0,E454=0),IF(F453+1&gt;$H$2,1,F453+1),F453))</f>
        <v>2</v>
      </c>
      <c r="G454" s="1">
        <f t="shared" ref="G454:G517" ca="1" si="54">IF(D453&gt;0,0,G453+1)</f>
        <v>4</v>
      </c>
      <c r="H454" s="1">
        <f t="shared" ref="H454:H517" ca="1" si="55">IF(D453&lt;0,0,H453+1)</f>
        <v>0</v>
      </c>
    </row>
    <row r="455" spans="1:8" hidden="1" x14ac:dyDescent="0.2">
      <c r="A455" s="1">
        <v>452</v>
      </c>
      <c r="B455" s="1">
        <f t="shared" ca="1" si="52"/>
        <v>-98680.36542439858</v>
      </c>
      <c r="C455" s="1">
        <f t="shared" ca="1" si="49"/>
        <v>500</v>
      </c>
      <c r="D455" s="1">
        <f t="shared" ca="1" si="50"/>
        <v>-42.077013244733351</v>
      </c>
      <c r="E455" s="1">
        <f t="shared" ca="1" si="51"/>
        <v>-1</v>
      </c>
      <c r="F455" s="1">
        <f t="shared" ca="1" si="53"/>
        <v>2</v>
      </c>
      <c r="G455" s="1">
        <f t="shared" ca="1" si="54"/>
        <v>5</v>
      </c>
      <c r="H455" s="1">
        <f t="shared" ca="1" si="55"/>
        <v>0</v>
      </c>
    </row>
    <row r="456" spans="1:8" hidden="1" x14ac:dyDescent="0.2">
      <c r="A456" s="1">
        <v>453</v>
      </c>
      <c r="B456" s="1">
        <f t="shared" ca="1" si="52"/>
        <v>-119718.87204676526</v>
      </c>
      <c r="C456" s="1">
        <f t="shared" ca="1" si="49"/>
        <v>500</v>
      </c>
      <c r="D456" s="1">
        <f t="shared" ca="1" si="50"/>
        <v>-42.077013244733351</v>
      </c>
      <c r="E456" s="1">
        <f t="shared" ca="1" si="51"/>
        <v>-2</v>
      </c>
      <c r="F456" s="1">
        <f t="shared" ca="1" si="53"/>
        <v>2</v>
      </c>
      <c r="G456" s="1">
        <f t="shared" ca="1" si="54"/>
        <v>6</v>
      </c>
      <c r="H456" s="1">
        <f t="shared" ca="1" si="55"/>
        <v>0</v>
      </c>
    </row>
    <row r="457" spans="1:8" hidden="1" x14ac:dyDescent="0.2">
      <c r="A457" s="1">
        <v>454</v>
      </c>
      <c r="B457" s="1">
        <f t="shared" ca="1" si="52"/>
        <v>-140757.37866913193</v>
      </c>
      <c r="C457" s="1">
        <f t="shared" ca="1" si="49"/>
        <v>500</v>
      </c>
      <c r="D457" s="1">
        <f t="shared" ca="1" si="50"/>
        <v>-42.077013244733351</v>
      </c>
      <c r="E457" s="1">
        <f t="shared" ca="1" si="51"/>
        <v>-3</v>
      </c>
      <c r="F457" s="1">
        <f t="shared" ca="1" si="53"/>
        <v>2</v>
      </c>
      <c r="G457" s="1">
        <f t="shared" ca="1" si="54"/>
        <v>7</v>
      </c>
      <c r="H457" s="1">
        <f t="shared" ca="1" si="55"/>
        <v>0</v>
      </c>
    </row>
    <row r="458" spans="1:8" hidden="1" x14ac:dyDescent="0.2">
      <c r="A458" s="1">
        <v>455</v>
      </c>
      <c r="B458" s="1">
        <f t="shared" ca="1" si="52"/>
        <v>-161795.88529149859</v>
      </c>
      <c r="C458" s="1">
        <f t="shared" ca="1" si="49"/>
        <v>500</v>
      </c>
      <c r="D458" s="1">
        <f t="shared" ca="1" si="50"/>
        <v>-42.077013244733351</v>
      </c>
      <c r="E458" s="1">
        <f t="shared" ca="1" si="51"/>
        <v>-4</v>
      </c>
      <c r="F458" s="1">
        <f t="shared" ca="1" si="53"/>
        <v>2</v>
      </c>
      <c r="G458" s="1">
        <f t="shared" ca="1" si="54"/>
        <v>8</v>
      </c>
      <c r="H458" s="1">
        <f t="shared" ca="1" si="55"/>
        <v>0</v>
      </c>
    </row>
    <row r="459" spans="1:8" hidden="1" x14ac:dyDescent="0.2">
      <c r="A459" s="1">
        <v>456</v>
      </c>
      <c r="B459" s="1">
        <f t="shared" ca="1" si="52"/>
        <v>-182834.39191386526</v>
      </c>
      <c r="C459" s="1">
        <f t="shared" ca="1" si="49"/>
        <v>100</v>
      </c>
      <c r="D459" s="1">
        <f t="shared" ca="1" si="50"/>
        <v>58.639357099169693</v>
      </c>
      <c r="E459" s="1">
        <f t="shared" ca="1" si="51"/>
        <v>0</v>
      </c>
      <c r="F459" s="1">
        <f t="shared" ca="1" si="53"/>
        <v>1</v>
      </c>
      <c r="G459" s="1">
        <f t="shared" ca="1" si="54"/>
        <v>9</v>
      </c>
      <c r="H459" s="1">
        <f t="shared" ca="1" si="55"/>
        <v>0</v>
      </c>
    </row>
    <row r="460" spans="1:8" hidden="1" x14ac:dyDescent="0.2">
      <c r="A460" s="1">
        <v>457</v>
      </c>
      <c r="B460" s="1">
        <f t="shared" ca="1" si="52"/>
        <v>-176970.4562039483</v>
      </c>
      <c r="C460" s="1">
        <f t="shared" ca="1" si="49"/>
        <v>100</v>
      </c>
      <c r="D460" s="1">
        <f t="shared" ca="1" si="50"/>
        <v>58.639357099169693</v>
      </c>
      <c r="E460" s="1">
        <f t="shared" ca="1" si="51"/>
        <v>0</v>
      </c>
      <c r="F460" s="1">
        <f t="shared" ca="1" si="53"/>
        <v>1</v>
      </c>
      <c r="G460" s="1">
        <f t="shared" ca="1" si="54"/>
        <v>0</v>
      </c>
      <c r="H460" s="1">
        <f t="shared" ca="1" si="55"/>
        <v>1</v>
      </c>
    </row>
    <row r="461" spans="1:8" hidden="1" x14ac:dyDescent="0.2">
      <c r="A461" s="1">
        <v>458</v>
      </c>
      <c r="B461" s="1">
        <f t="shared" ca="1" si="52"/>
        <v>-171106.52049403134</v>
      </c>
      <c r="C461" s="1">
        <f t="shared" ca="1" si="49"/>
        <v>100</v>
      </c>
      <c r="D461" s="1">
        <f t="shared" ca="1" si="50"/>
        <v>-42.077013244733351</v>
      </c>
      <c r="E461" s="1">
        <f t="shared" ca="1" si="51"/>
        <v>0</v>
      </c>
      <c r="F461" s="1">
        <f t="shared" ca="1" si="53"/>
        <v>1</v>
      </c>
      <c r="G461" s="1">
        <f t="shared" ca="1" si="54"/>
        <v>0</v>
      </c>
      <c r="H461" s="1">
        <f t="shared" ca="1" si="55"/>
        <v>2</v>
      </c>
    </row>
    <row r="462" spans="1:8" hidden="1" x14ac:dyDescent="0.2">
      <c r="A462" s="1">
        <v>459</v>
      </c>
      <c r="B462" s="1">
        <f t="shared" ca="1" si="52"/>
        <v>-175314.22181850468</v>
      </c>
      <c r="C462" s="1">
        <f t="shared" ca="1" si="49"/>
        <v>100</v>
      </c>
      <c r="D462" s="1">
        <f t="shared" ca="1" si="50"/>
        <v>-42.077013244733351</v>
      </c>
      <c r="E462" s="1">
        <f t="shared" ca="1" si="51"/>
        <v>-1</v>
      </c>
      <c r="F462" s="1">
        <f t="shared" ca="1" si="53"/>
        <v>1</v>
      </c>
      <c r="G462" s="1">
        <f t="shared" ca="1" si="54"/>
        <v>1</v>
      </c>
      <c r="H462" s="1">
        <f t="shared" ca="1" si="55"/>
        <v>0</v>
      </c>
    </row>
    <row r="463" spans="1:8" hidden="1" x14ac:dyDescent="0.2">
      <c r="A463" s="1">
        <v>460</v>
      </c>
      <c r="B463" s="1">
        <f t="shared" ca="1" si="52"/>
        <v>-179521.92314297802</v>
      </c>
      <c r="C463" s="1">
        <f t="shared" ca="1" si="49"/>
        <v>100</v>
      </c>
      <c r="D463" s="1">
        <f t="shared" ca="1" si="50"/>
        <v>-42.077013244733351</v>
      </c>
      <c r="E463" s="1">
        <f t="shared" ca="1" si="51"/>
        <v>-2</v>
      </c>
      <c r="F463" s="1">
        <f t="shared" ca="1" si="53"/>
        <v>1</v>
      </c>
      <c r="G463" s="1">
        <f t="shared" ca="1" si="54"/>
        <v>2</v>
      </c>
      <c r="H463" s="1">
        <f t="shared" ca="1" si="55"/>
        <v>0</v>
      </c>
    </row>
    <row r="464" spans="1:8" hidden="1" x14ac:dyDescent="0.2">
      <c r="A464" s="1">
        <v>461</v>
      </c>
      <c r="B464" s="1">
        <f t="shared" ca="1" si="52"/>
        <v>-183729.62446745136</v>
      </c>
      <c r="C464" s="1">
        <f t="shared" ca="1" si="49"/>
        <v>100</v>
      </c>
      <c r="D464" s="1">
        <f t="shared" ca="1" si="50"/>
        <v>-42.077013244733351</v>
      </c>
      <c r="E464" s="1">
        <f t="shared" ca="1" si="51"/>
        <v>-3</v>
      </c>
      <c r="F464" s="1">
        <f t="shared" ca="1" si="53"/>
        <v>1</v>
      </c>
      <c r="G464" s="1">
        <f t="shared" ca="1" si="54"/>
        <v>3</v>
      </c>
      <c r="H464" s="1">
        <f t="shared" ca="1" si="55"/>
        <v>0</v>
      </c>
    </row>
    <row r="465" spans="1:8" hidden="1" x14ac:dyDescent="0.2">
      <c r="A465" s="1">
        <v>462</v>
      </c>
      <c r="B465" s="1">
        <f t="shared" ca="1" si="52"/>
        <v>-187937.3257919247</v>
      </c>
      <c r="C465" s="1">
        <f t="shared" ca="1" si="49"/>
        <v>100</v>
      </c>
      <c r="D465" s="1">
        <f t="shared" ca="1" si="50"/>
        <v>-42.077013244733351</v>
      </c>
      <c r="E465" s="1">
        <f t="shared" ca="1" si="51"/>
        <v>-4</v>
      </c>
      <c r="F465" s="1">
        <f t="shared" ca="1" si="53"/>
        <v>1</v>
      </c>
      <c r="G465" s="1">
        <f t="shared" ca="1" si="54"/>
        <v>4</v>
      </c>
      <c r="H465" s="1">
        <f t="shared" ca="1" si="55"/>
        <v>0</v>
      </c>
    </row>
    <row r="466" spans="1:8" hidden="1" x14ac:dyDescent="0.2">
      <c r="A466" s="1">
        <v>463</v>
      </c>
      <c r="B466" s="1">
        <f t="shared" ca="1" si="52"/>
        <v>-192145.02711639804</v>
      </c>
      <c r="C466" s="1">
        <f t="shared" ca="1" si="49"/>
        <v>500</v>
      </c>
      <c r="D466" s="1">
        <f t="shared" ca="1" si="50"/>
        <v>58.639357099169693</v>
      </c>
      <c r="E466" s="1">
        <f t="shared" ca="1" si="51"/>
        <v>0</v>
      </c>
      <c r="F466" s="1">
        <f t="shared" ca="1" si="53"/>
        <v>2</v>
      </c>
      <c r="G466" s="1">
        <f t="shared" ca="1" si="54"/>
        <v>5</v>
      </c>
      <c r="H466" s="1">
        <f t="shared" ca="1" si="55"/>
        <v>0</v>
      </c>
    </row>
    <row r="467" spans="1:8" hidden="1" x14ac:dyDescent="0.2">
      <c r="A467" s="1">
        <v>464</v>
      </c>
      <c r="B467" s="1">
        <f t="shared" ca="1" si="52"/>
        <v>-162825.34856681319</v>
      </c>
      <c r="C467" s="1">
        <f t="shared" ca="1" si="49"/>
        <v>100</v>
      </c>
      <c r="D467" s="1">
        <f t="shared" ca="1" si="50"/>
        <v>-42.077013244733351</v>
      </c>
      <c r="E467" s="1">
        <f t="shared" ca="1" si="51"/>
        <v>0</v>
      </c>
      <c r="F467" s="1">
        <f t="shared" ca="1" si="53"/>
        <v>1</v>
      </c>
      <c r="G467" s="1">
        <f t="shared" ca="1" si="54"/>
        <v>0</v>
      </c>
      <c r="H467" s="1">
        <f t="shared" ca="1" si="55"/>
        <v>1</v>
      </c>
    </row>
    <row r="468" spans="1:8" hidden="1" x14ac:dyDescent="0.2">
      <c r="A468" s="1">
        <v>465</v>
      </c>
      <c r="B468" s="1">
        <f t="shared" ca="1" si="52"/>
        <v>-167033.04989128653</v>
      </c>
      <c r="C468" s="1">
        <f t="shared" ca="1" si="49"/>
        <v>100</v>
      </c>
      <c r="D468" s="1">
        <f t="shared" ca="1" si="50"/>
        <v>-42.077013244733351</v>
      </c>
      <c r="E468" s="1">
        <f t="shared" ca="1" si="51"/>
        <v>-1</v>
      </c>
      <c r="F468" s="1">
        <f t="shared" ca="1" si="53"/>
        <v>1</v>
      </c>
      <c r="G468" s="1">
        <f t="shared" ca="1" si="54"/>
        <v>1</v>
      </c>
      <c r="H468" s="1">
        <f t="shared" ca="1" si="55"/>
        <v>0</v>
      </c>
    </row>
    <row r="469" spans="1:8" hidden="1" x14ac:dyDescent="0.2">
      <c r="A469" s="1">
        <v>466</v>
      </c>
      <c r="B469" s="1">
        <f t="shared" ca="1" si="52"/>
        <v>-171240.75121575987</v>
      </c>
      <c r="C469" s="1">
        <f t="shared" ca="1" si="49"/>
        <v>100</v>
      </c>
      <c r="D469" s="1">
        <f t="shared" ca="1" si="50"/>
        <v>58.639357099169693</v>
      </c>
      <c r="E469" s="1">
        <f t="shared" ca="1" si="51"/>
        <v>-2</v>
      </c>
      <c r="F469" s="1">
        <f t="shared" ca="1" si="53"/>
        <v>1</v>
      </c>
      <c r="G469" s="1">
        <f t="shared" ca="1" si="54"/>
        <v>2</v>
      </c>
      <c r="H469" s="1">
        <f t="shared" ca="1" si="55"/>
        <v>0</v>
      </c>
    </row>
    <row r="470" spans="1:8" hidden="1" x14ac:dyDescent="0.2">
      <c r="A470" s="1">
        <v>467</v>
      </c>
      <c r="B470" s="1">
        <f t="shared" ca="1" si="52"/>
        <v>-165376.81550584291</v>
      </c>
      <c r="C470" s="1">
        <f t="shared" ca="1" si="49"/>
        <v>100</v>
      </c>
      <c r="D470" s="1">
        <f t="shared" ca="1" si="50"/>
        <v>-42.077013244733351</v>
      </c>
      <c r="E470" s="1">
        <f t="shared" ca="1" si="51"/>
        <v>-1</v>
      </c>
      <c r="F470" s="1">
        <f t="shared" ca="1" si="53"/>
        <v>1</v>
      </c>
      <c r="G470" s="1">
        <f t="shared" ca="1" si="54"/>
        <v>0</v>
      </c>
      <c r="H470" s="1">
        <f t="shared" ca="1" si="55"/>
        <v>1</v>
      </c>
    </row>
    <row r="471" spans="1:8" hidden="1" x14ac:dyDescent="0.2">
      <c r="A471" s="1">
        <v>468</v>
      </c>
      <c r="B471" s="1">
        <f t="shared" ca="1" si="52"/>
        <v>-169584.51683031625</v>
      </c>
      <c r="C471" s="1">
        <f t="shared" ca="1" si="49"/>
        <v>100</v>
      </c>
      <c r="D471" s="1">
        <f t="shared" ca="1" si="50"/>
        <v>-42.077013244733351</v>
      </c>
      <c r="E471" s="1">
        <f t="shared" ca="1" si="51"/>
        <v>-2</v>
      </c>
      <c r="F471" s="1">
        <f t="shared" ca="1" si="53"/>
        <v>1</v>
      </c>
      <c r="G471" s="1">
        <f t="shared" ca="1" si="54"/>
        <v>1</v>
      </c>
      <c r="H471" s="1">
        <f t="shared" ca="1" si="55"/>
        <v>0</v>
      </c>
    </row>
    <row r="472" spans="1:8" hidden="1" x14ac:dyDescent="0.2">
      <c r="A472" s="1">
        <v>469</v>
      </c>
      <c r="B472" s="1">
        <f t="shared" ca="1" si="52"/>
        <v>-173792.21815478959</v>
      </c>
      <c r="C472" s="1">
        <f t="shared" ca="1" si="49"/>
        <v>100</v>
      </c>
      <c r="D472" s="1">
        <f t="shared" ca="1" si="50"/>
        <v>58.639357099169693</v>
      </c>
      <c r="E472" s="1">
        <f t="shared" ca="1" si="51"/>
        <v>-3</v>
      </c>
      <c r="F472" s="1">
        <f t="shared" ca="1" si="53"/>
        <v>1</v>
      </c>
      <c r="G472" s="1">
        <f t="shared" ca="1" si="54"/>
        <v>2</v>
      </c>
      <c r="H472" s="1">
        <f t="shared" ca="1" si="55"/>
        <v>0</v>
      </c>
    </row>
    <row r="473" spans="1:8" hidden="1" x14ac:dyDescent="0.2">
      <c r="A473" s="1">
        <v>470</v>
      </c>
      <c r="B473" s="1">
        <f t="shared" ca="1" si="52"/>
        <v>-167928.28244487263</v>
      </c>
      <c r="C473" s="1">
        <f t="shared" ca="1" si="49"/>
        <v>100</v>
      </c>
      <c r="D473" s="1">
        <f t="shared" ca="1" si="50"/>
        <v>58.639357099169693</v>
      </c>
      <c r="E473" s="1">
        <f t="shared" ca="1" si="51"/>
        <v>-2</v>
      </c>
      <c r="F473" s="1">
        <f t="shared" ca="1" si="53"/>
        <v>1</v>
      </c>
      <c r="G473" s="1">
        <f t="shared" ca="1" si="54"/>
        <v>0</v>
      </c>
      <c r="H473" s="1">
        <f t="shared" ca="1" si="55"/>
        <v>1</v>
      </c>
    </row>
    <row r="474" spans="1:8" hidden="1" x14ac:dyDescent="0.2">
      <c r="A474" s="1">
        <v>471</v>
      </c>
      <c r="B474" s="1">
        <f t="shared" ca="1" si="52"/>
        <v>-162064.34673495567</v>
      </c>
      <c r="C474" s="1">
        <f t="shared" ca="1" si="49"/>
        <v>100</v>
      </c>
      <c r="D474" s="1">
        <f t="shared" ca="1" si="50"/>
        <v>-42.077013244733351</v>
      </c>
      <c r="E474" s="1">
        <f t="shared" ca="1" si="51"/>
        <v>-1</v>
      </c>
      <c r="F474" s="1">
        <f t="shared" ca="1" si="53"/>
        <v>1</v>
      </c>
      <c r="G474" s="1">
        <f t="shared" ca="1" si="54"/>
        <v>0</v>
      </c>
      <c r="H474" s="1">
        <f t="shared" ca="1" si="55"/>
        <v>2</v>
      </c>
    </row>
    <row r="475" spans="1:8" hidden="1" x14ac:dyDescent="0.2">
      <c r="A475" s="1">
        <v>472</v>
      </c>
      <c r="B475" s="1">
        <f t="shared" ca="1" si="52"/>
        <v>-166272.04805942901</v>
      </c>
      <c r="C475" s="1">
        <f t="shared" ca="1" si="49"/>
        <v>100</v>
      </c>
      <c r="D475" s="1">
        <f t="shared" ca="1" si="50"/>
        <v>58.639357099169693</v>
      </c>
      <c r="E475" s="1">
        <f t="shared" ca="1" si="51"/>
        <v>-2</v>
      </c>
      <c r="F475" s="1">
        <f t="shared" ca="1" si="53"/>
        <v>1</v>
      </c>
      <c r="G475" s="1">
        <f t="shared" ca="1" si="54"/>
        <v>1</v>
      </c>
      <c r="H475" s="1">
        <f t="shared" ca="1" si="55"/>
        <v>0</v>
      </c>
    </row>
    <row r="476" spans="1:8" hidden="1" x14ac:dyDescent="0.2">
      <c r="A476" s="1">
        <v>473</v>
      </c>
      <c r="B476" s="1">
        <f t="shared" ca="1" si="52"/>
        <v>-160408.11234951206</v>
      </c>
      <c r="C476" s="1">
        <f t="shared" ca="1" si="49"/>
        <v>100</v>
      </c>
      <c r="D476" s="1">
        <f t="shared" ca="1" si="50"/>
        <v>-42.077013244733351</v>
      </c>
      <c r="E476" s="1">
        <f t="shared" ca="1" si="51"/>
        <v>-1</v>
      </c>
      <c r="F476" s="1">
        <f t="shared" ca="1" si="53"/>
        <v>1</v>
      </c>
      <c r="G476" s="1">
        <f t="shared" ca="1" si="54"/>
        <v>0</v>
      </c>
      <c r="H476" s="1">
        <f t="shared" ca="1" si="55"/>
        <v>1</v>
      </c>
    </row>
    <row r="477" spans="1:8" hidden="1" x14ac:dyDescent="0.2">
      <c r="A477" s="1">
        <v>474</v>
      </c>
      <c r="B477" s="1">
        <f t="shared" ca="1" si="52"/>
        <v>-164615.81367398539</v>
      </c>
      <c r="C477" s="1">
        <f t="shared" ca="1" si="49"/>
        <v>100</v>
      </c>
      <c r="D477" s="1">
        <f t="shared" ca="1" si="50"/>
        <v>58.639357099169693</v>
      </c>
      <c r="E477" s="1">
        <f t="shared" ca="1" si="51"/>
        <v>-2</v>
      </c>
      <c r="F477" s="1">
        <f t="shared" ca="1" si="53"/>
        <v>1</v>
      </c>
      <c r="G477" s="1">
        <f t="shared" ca="1" si="54"/>
        <v>1</v>
      </c>
      <c r="H477" s="1">
        <f t="shared" ca="1" si="55"/>
        <v>0</v>
      </c>
    </row>
    <row r="478" spans="1:8" hidden="1" x14ac:dyDescent="0.2">
      <c r="A478" s="1">
        <v>475</v>
      </c>
      <c r="B478" s="1">
        <f t="shared" ca="1" si="52"/>
        <v>-158751.87796406844</v>
      </c>
      <c r="C478" s="1">
        <f t="shared" ca="1" si="49"/>
        <v>100</v>
      </c>
      <c r="D478" s="1">
        <f t="shared" ca="1" si="50"/>
        <v>-42.077013244733351</v>
      </c>
      <c r="E478" s="1">
        <f t="shared" ca="1" si="51"/>
        <v>-1</v>
      </c>
      <c r="F478" s="1">
        <f t="shared" ca="1" si="53"/>
        <v>1</v>
      </c>
      <c r="G478" s="1">
        <f t="shared" ca="1" si="54"/>
        <v>0</v>
      </c>
      <c r="H478" s="1">
        <f t="shared" ca="1" si="55"/>
        <v>1</v>
      </c>
    </row>
    <row r="479" spans="1:8" hidden="1" x14ac:dyDescent="0.2">
      <c r="A479" s="1">
        <v>476</v>
      </c>
      <c r="B479" s="1">
        <f t="shared" ca="1" si="52"/>
        <v>-162959.57928854178</v>
      </c>
      <c r="C479" s="1">
        <f t="shared" ca="1" si="49"/>
        <v>100</v>
      </c>
      <c r="D479" s="1">
        <f t="shared" ca="1" si="50"/>
        <v>-42.077013244733351</v>
      </c>
      <c r="E479" s="1">
        <f t="shared" ca="1" si="51"/>
        <v>-2</v>
      </c>
      <c r="F479" s="1">
        <f t="shared" ca="1" si="53"/>
        <v>1</v>
      </c>
      <c r="G479" s="1">
        <f t="shared" ca="1" si="54"/>
        <v>1</v>
      </c>
      <c r="H479" s="1">
        <f t="shared" ca="1" si="55"/>
        <v>0</v>
      </c>
    </row>
    <row r="480" spans="1:8" hidden="1" x14ac:dyDescent="0.2">
      <c r="A480" s="1">
        <v>477</v>
      </c>
      <c r="B480" s="1">
        <f t="shared" ca="1" si="52"/>
        <v>-167167.28061301511</v>
      </c>
      <c r="C480" s="1">
        <f t="shared" ca="1" si="49"/>
        <v>100</v>
      </c>
      <c r="D480" s="1">
        <f t="shared" ca="1" si="50"/>
        <v>-42.077013244733351</v>
      </c>
      <c r="E480" s="1">
        <f t="shared" ca="1" si="51"/>
        <v>-3</v>
      </c>
      <c r="F480" s="1">
        <f t="shared" ca="1" si="53"/>
        <v>1</v>
      </c>
      <c r="G480" s="1">
        <f t="shared" ca="1" si="54"/>
        <v>2</v>
      </c>
      <c r="H480" s="1">
        <f t="shared" ca="1" si="55"/>
        <v>0</v>
      </c>
    </row>
    <row r="481" spans="1:8" hidden="1" x14ac:dyDescent="0.2">
      <c r="A481" s="1">
        <v>478</v>
      </c>
      <c r="B481" s="1">
        <f t="shared" ca="1" si="52"/>
        <v>-171374.98193748845</v>
      </c>
      <c r="C481" s="1">
        <f t="shared" ca="1" si="49"/>
        <v>100</v>
      </c>
      <c r="D481" s="1">
        <f t="shared" ca="1" si="50"/>
        <v>58.639357099169693</v>
      </c>
      <c r="E481" s="1">
        <f t="shared" ca="1" si="51"/>
        <v>-4</v>
      </c>
      <c r="F481" s="1">
        <f t="shared" ca="1" si="53"/>
        <v>1</v>
      </c>
      <c r="G481" s="1">
        <f t="shared" ca="1" si="54"/>
        <v>3</v>
      </c>
      <c r="H481" s="1">
        <f t="shared" ca="1" si="55"/>
        <v>0</v>
      </c>
    </row>
    <row r="482" spans="1:8" hidden="1" x14ac:dyDescent="0.2">
      <c r="A482" s="1">
        <v>479</v>
      </c>
      <c r="B482" s="1">
        <f t="shared" ca="1" si="52"/>
        <v>-165511.0462275715</v>
      </c>
      <c r="C482" s="1">
        <f t="shared" ca="1" si="49"/>
        <v>100</v>
      </c>
      <c r="D482" s="1">
        <f t="shared" ca="1" si="50"/>
        <v>58.639357099169693</v>
      </c>
      <c r="E482" s="1">
        <f t="shared" ca="1" si="51"/>
        <v>-3</v>
      </c>
      <c r="F482" s="1">
        <f t="shared" ca="1" si="53"/>
        <v>1</v>
      </c>
      <c r="G482" s="1">
        <f t="shared" ca="1" si="54"/>
        <v>0</v>
      </c>
      <c r="H482" s="1">
        <f t="shared" ca="1" si="55"/>
        <v>1</v>
      </c>
    </row>
    <row r="483" spans="1:8" hidden="1" x14ac:dyDescent="0.2">
      <c r="A483" s="1">
        <v>480</v>
      </c>
      <c r="B483" s="1">
        <f t="shared" ca="1" si="52"/>
        <v>-159647.11051765454</v>
      </c>
      <c r="C483" s="1">
        <f t="shared" ca="1" si="49"/>
        <v>100</v>
      </c>
      <c r="D483" s="1">
        <f t="shared" ca="1" si="50"/>
        <v>58.639357099169693</v>
      </c>
      <c r="E483" s="1">
        <f t="shared" ca="1" si="51"/>
        <v>-2</v>
      </c>
      <c r="F483" s="1">
        <f t="shared" ca="1" si="53"/>
        <v>1</v>
      </c>
      <c r="G483" s="1">
        <f t="shared" ca="1" si="54"/>
        <v>0</v>
      </c>
      <c r="H483" s="1">
        <f t="shared" ca="1" si="55"/>
        <v>2</v>
      </c>
    </row>
    <row r="484" spans="1:8" hidden="1" x14ac:dyDescent="0.2">
      <c r="A484" s="1">
        <v>481</v>
      </c>
      <c r="B484" s="1">
        <f t="shared" ca="1" si="52"/>
        <v>-153783.17480773758</v>
      </c>
      <c r="C484" s="1">
        <f t="shared" ca="1" si="49"/>
        <v>100</v>
      </c>
      <c r="D484" s="1">
        <f t="shared" ca="1" si="50"/>
        <v>-42.077013244733351</v>
      </c>
      <c r="E484" s="1">
        <f t="shared" ca="1" si="51"/>
        <v>-1</v>
      </c>
      <c r="F484" s="1">
        <f t="shared" ca="1" si="53"/>
        <v>1</v>
      </c>
      <c r="G484" s="1">
        <f t="shared" ca="1" si="54"/>
        <v>0</v>
      </c>
      <c r="H484" s="1">
        <f t="shared" ca="1" si="55"/>
        <v>3</v>
      </c>
    </row>
    <row r="485" spans="1:8" hidden="1" x14ac:dyDescent="0.2">
      <c r="A485" s="1">
        <v>482</v>
      </c>
      <c r="B485" s="1">
        <f t="shared" ca="1" si="52"/>
        <v>-157990.87613221092</v>
      </c>
      <c r="C485" s="1">
        <f t="shared" ca="1" si="49"/>
        <v>100</v>
      </c>
      <c r="D485" s="1">
        <f t="shared" ca="1" si="50"/>
        <v>-42.077013244733351</v>
      </c>
      <c r="E485" s="1">
        <f t="shared" ca="1" si="51"/>
        <v>-2</v>
      </c>
      <c r="F485" s="1">
        <f t="shared" ca="1" si="53"/>
        <v>1</v>
      </c>
      <c r="G485" s="1">
        <f t="shared" ca="1" si="54"/>
        <v>1</v>
      </c>
      <c r="H485" s="1">
        <f t="shared" ca="1" si="55"/>
        <v>0</v>
      </c>
    </row>
    <row r="486" spans="1:8" hidden="1" x14ac:dyDescent="0.2">
      <c r="A486" s="1">
        <v>483</v>
      </c>
      <c r="B486" s="1">
        <f t="shared" ca="1" si="52"/>
        <v>-162198.57745668426</v>
      </c>
      <c r="C486" s="1">
        <f t="shared" ca="1" si="49"/>
        <v>100</v>
      </c>
      <c r="D486" s="1">
        <f t="shared" ca="1" si="50"/>
        <v>-42.077013244733351</v>
      </c>
      <c r="E486" s="1">
        <f t="shared" ca="1" si="51"/>
        <v>-3</v>
      </c>
      <c r="F486" s="1">
        <f t="shared" ca="1" si="53"/>
        <v>1</v>
      </c>
      <c r="G486" s="1">
        <f t="shared" ca="1" si="54"/>
        <v>2</v>
      </c>
      <c r="H486" s="1">
        <f t="shared" ca="1" si="55"/>
        <v>0</v>
      </c>
    </row>
    <row r="487" spans="1:8" hidden="1" x14ac:dyDescent="0.2">
      <c r="A487" s="1">
        <v>484</v>
      </c>
      <c r="B487" s="1">
        <f t="shared" ca="1" si="52"/>
        <v>-166406.2787811576</v>
      </c>
      <c r="C487" s="1">
        <f t="shared" ca="1" si="49"/>
        <v>100</v>
      </c>
      <c r="D487" s="1">
        <f t="shared" ca="1" si="50"/>
        <v>58.639357099169693</v>
      </c>
      <c r="E487" s="1">
        <f t="shared" ca="1" si="51"/>
        <v>-4</v>
      </c>
      <c r="F487" s="1">
        <f t="shared" ca="1" si="53"/>
        <v>1</v>
      </c>
      <c r="G487" s="1">
        <f t="shared" ca="1" si="54"/>
        <v>3</v>
      </c>
      <c r="H487" s="1">
        <f t="shared" ca="1" si="55"/>
        <v>0</v>
      </c>
    </row>
    <row r="488" spans="1:8" hidden="1" x14ac:dyDescent="0.2">
      <c r="A488" s="1">
        <v>485</v>
      </c>
      <c r="B488" s="1">
        <f t="shared" ca="1" si="52"/>
        <v>-160542.34307124064</v>
      </c>
      <c r="C488" s="1">
        <f t="shared" ca="1" si="49"/>
        <v>100</v>
      </c>
      <c r="D488" s="1">
        <f t="shared" ca="1" si="50"/>
        <v>58.639357099169693</v>
      </c>
      <c r="E488" s="1">
        <f t="shared" ca="1" si="51"/>
        <v>-3</v>
      </c>
      <c r="F488" s="1">
        <f t="shared" ca="1" si="53"/>
        <v>1</v>
      </c>
      <c r="G488" s="1">
        <f t="shared" ca="1" si="54"/>
        <v>0</v>
      </c>
      <c r="H488" s="1">
        <f t="shared" ca="1" si="55"/>
        <v>1</v>
      </c>
    </row>
    <row r="489" spans="1:8" hidden="1" x14ac:dyDescent="0.2">
      <c r="A489" s="1">
        <v>486</v>
      </c>
      <c r="B489" s="1">
        <f t="shared" ca="1" si="52"/>
        <v>-154678.40736132368</v>
      </c>
      <c r="C489" s="1">
        <f t="shared" ca="1" si="49"/>
        <v>100</v>
      </c>
      <c r="D489" s="1">
        <f t="shared" ca="1" si="50"/>
        <v>58.639357099169693</v>
      </c>
      <c r="E489" s="1">
        <f t="shared" ca="1" si="51"/>
        <v>-2</v>
      </c>
      <c r="F489" s="1">
        <f t="shared" ca="1" si="53"/>
        <v>1</v>
      </c>
      <c r="G489" s="1">
        <f t="shared" ca="1" si="54"/>
        <v>0</v>
      </c>
      <c r="H489" s="1">
        <f t="shared" ca="1" si="55"/>
        <v>2</v>
      </c>
    </row>
    <row r="490" spans="1:8" hidden="1" x14ac:dyDescent="0.2">
      <c r="A490" s="1">
        <v>487</v>
      </c>
      <c r="B490" s="1">
        <f t="shared" ca="1" si="52"/>
        <v>-148814.47165140673</v>
      </c>
      <c r="C490" s="1">
        <f t="shared" ca="1" si="49"/>
        <v>100</v>
      </c>
      <c r="D490" s="1">
        <f t="shared" ca="1" si="50"/>
        <v>58.639357099169693</v>
      </c>
      <c r="E490" s="1">
        <f t="shared" ca="1" si="51"/>
        <v>-1</v>
      </c>
      <c r="F490" s="1">
        <f t="shared" ca="1" si="53"/>
        <v>1</v>
      </c>
      <c r="G490" s="1">
        <f t="shared" ca="1" si="54"/>
        <v>0</v>
      </c>
      <c r="H490" s="1">
        <f t="shared" ca="1" si="55"/>
        <v>3</v>
      </c>
    </row>
    <row r="491" spans="1:8" hidden="1" x14ac:dyDescent="0.2">
      <c r="A491" s="1">
        <v>488</v>
      </c>
      <c r="B491" s="1">
        <f t="shared" ca="1" si="52"/>
        <v>-142950.53594148977</v>
      </c>
      <c r="C491" s="1">
        <f t="shared" ca="1" si="49"/>
        <v>100</v>
      </c>
      <c r="D491" s="1">
        <f t="shared" ca="1" si="50"/>
        <v>-42.077013244733351</v>
      </c>
      <c r="E491" s="1">
        <f t="shared" ca="1" si="51"/>
        <v>0</v>
      </c>
      <c r="F491" s="1">
        <f t="shared" ca="1" si="53"/>
        <v>1</v>
      </c>
      <c r="G491" s="1">
        <f t="shared" ca="1" si="54"/>
        <v>0</v>
      </c>
      <c r="H491" s="1">
        <f t="shared" ca="1" si="55"/>
        <v>4</v>
      </c>
    </row>
    <row r="492" spans="1:8" hidden="1" x14ac:dyDescent="0.2">
      <c r="A492" s="1">
        <v>489</v>
      </c>
      <c r="B492" s="1">
        <f t="shared" ca="1" si="52"/>
        <v>-147158.23726596311</v>
      </c>
      <c r="C492" s="1">
        <f t="shared" ca="1" si="49"/>
        <v>100</v>
      </c>
      <c r="D492" s="1">
        <f t="shared" ca="1" si="50"/>
        <v>58.639357099169693</v>
      </c>
      <c r="E492" s="1">
        <f t="shared" ca="1" si="51"/>
        <v>-1</v>
      </c>
      <c r="F492" s="1">
        <f t="shared" ca="1" si="53"/>
        <v>1</v>
      </c>
      <c r="G492" s="1">
        <f t="shared" ca="1" si="54"/>
        <v>1</v>
      </c>
      <c r="H492" s="1">
        <f t="shared" ca="1" si="55"/>
        <v>0</v>
      </c>
    </row>
    <row r="493" spans="1:8" hidden="1" x14ac:dyDescent="0.2">
      <c r="A493" s="1">
        <v>490</v>
      </c>
      <c r="B493" s="1">
        <f t="shared" ca="1" si="52"/>
        <v>-141294.30155604615</v>
      </c>
      <c r="C493" s="1">
        <f t="shared" ca="1" si="49"/>
        <v>100</v>
      </c>
      <c r="D493" s="1">
        <f t="shared" ca="1" si="50"/>
        <v>-42.077013244733351</v>
      </c>
      <c r="E493" s="1">
        <f t="shared" ca="1" si="51"/>
        <v>0</v>
      </c>
      <c r="F493" s="1">
        <f t="shared" ca="1" si="53"/>
        <v>1</v>
      </c>
      <c r="G493" s="1">
        <f t="shared" ca="1" si="54"/>
        <v>0</v>
      </c>
      <c r="H493" s="1">
        <f t="shared" ca="1" si="55"/>
        <v>1</v>
      </c>
    </row>
    <row r="494" spans="1:8" hidden="1" x14ac:dyDescent="0.2">
      <c r="A494" s="1">
        <v>491</v>
      </c>
      <c r="B494" s="1">
        <f t="shared" ca="1" si="52"/>
        <v>-145502.00288051949</v>
      </c>
      <c r="C494" s="1">
        <f t="shared" ca="1" si="49"/>
        <v>100</v>
      </c>
      <c r="D494" s="1">
        <f t="shared" ca="1" si="50"/>
        <v>58.639357099169693</v>
      </c>
      <c r="E494" s="1">
        <f t="shared" ca="1" si="51"/>
        <v>-1</v>
      </c>
      <c r="F494" s="1">
        <f t="shared" ca="1" si="53"/>
        <v>1</v>
      </c>
      <c r="G494" s="1">
        <f t="shared" ca="1" si="54"/>
        <v>1</v>
      </c>
      <c r="H494" s="1">
        <f t="shared" ca="1" si="55"/>
        <v>0</v>
      </c>
    </row>
    <row r="495" spans="1:8" hidden="1" x14ac:dyDescent="0.2">
      <c r="A495" s="1">
        <v>492</v>
      </c>
      <c r="B495" s="1">
        <f t="shared" ca="1" si="52"/>
        <v>-139638.06717060253</v>
      </c>
      <c r="C495" s="1">
        <f t="shared" ca="1" si="49"/>
        <v>100</v>
      </c>
      <c r="D495" s="1">
        <f t="shared" ca="1" si="50"/>
        <v>-42.077013244733351</v>
      </c>
      <c r="E495" s="1">
        <f t="shared" ca="1" si="51"/>
        <v>0</v>
      </c>
      <c r="F495" s="1">
        <f t="shared" ca="1" si="53"/>
        <v>1</v>
      </c>
      <c r="G495" s="1">
        <f t="shared" ca="1" si="54"/>
        <v>0</v>
      </c>
      <c r="H495" s="1">
        <f t="shared" ca="1" si="55"/>
        <v>1</v>
      </c>
    </row>
    <row r="496" spans="1:8" hidden="1" x14ac:dyDescent="0.2">
      <c r="A496" s="1">
        <v>493</v>
      </c>
      <c r="B496" s="1">
        <f t="shared" ca="1" si="52"/>
        <v>-143845.76849507587</v>
      </c>
      <c r="C496" s="1">
        <f t="shared" ca="1" si="49"/>
        <v>100</v>
      </c>
      <c r="D496" s="1">
        <f t="shared" ca="1" si="50"/>
        <v>58.639357099169693</v>
      </c>
      <c r="E496" s="1">
        <f t="shared" ca="1" si="51"/>
        <v>-1</v>
      </c>
      <c r="F496" s="1">
        <f t="shared" ca="1" si="53"/>
        <v>1</v>
      </c>
      <c r="G496" s="1">
        <f t="shared" ca="1" si="54"/>
        <v>1</v>
      </c>
      <c r="H496" s="1">
        <f t="shared" ca="1" si="55"/>
        <v>0</v>
      </c>
    </row>
    <row r="497" spans="1:8" hidden="1" x14ac:dyDescent="0.2">
      <c r="A497" s="1">
        <v>494</v>
      </c>
      <c r="B497" s="1">
        <f t="shared" ca="1" si="52"/>
        <v>-137981.83278515891</v>
      </c>
      <c r="C497" s="1">
        <f t="shared" ca="1" si="49"/>
        <v>100</v>
      </c>
      <c r="D497" s="1">
        <f t="shared" ca="1" si="50"/>
        <v>58.639357099169693</v>
      </c>
      <c r="E497" s="1">
        <f t="shared" ca="1" si="51"/>
        <v>0</v>
      </c>
      <c r="F497" s="1">
        <f t="shared" ca="1" si="53"/>
        <v>1</v>
      </c>
      <c r="G497" s="1">
        <f t="shared" ca="1" si="54"/>
        <v>0</v>
      </c>
      <c r="H497" s="1">
        <f t="shared" ca="1" si="55"/>
        <v>1</v>
      </c>
    </row>
    <row r="498" spans="1:8" hidden="1" x14ac:dyDescent="0.2">
      <c r="A498" s="1">
        <v>495</v>
      </c>
      <c r="B498" s="1">
        <f t="shared" ca="1" si="52"/>
        <v>-132117.89707524196</v>
      </c>
      <c r="C498" s="1">
        <f t="shared" ca="1" si="49"/>
        <v>100</v>
      </c>
      <c r="D498" s="1">
        <f t="shared" ca="1" si="50"/>
        <v>58.639357099169693</v>
      </c>
      <c r="E498" s="1">
        <f t="shared" ca="1" si="51"/>
        <v>0</v>
      </c>
      <c r="F498" s="1">
        <f t="shared" ca="1" si="53"/>
        <v>1</v>
      </c>
      <c r="G498" s="1">
        <f t="shared" ca="1" si="54"/>
        <v>0</v>
      </c>
      <c r="H498" s="1">
        <f t="shared" ca="1" si="55"/>
        <v>2</v>
      </c>
    </row>
    <row r="499" spans="1:8" hidden="1" x14ac:dyDescent="0.2">
      <c r="A499" s="1">
        <v>496</v>
      </c>
      <c r="B499" s="1">
        <f t="shared" ca="1" si="52"/>
        <v>-126253.96136532498</v>
      </c>
      <c r="C499" s="1">
        <f t="shared" ca="1" si="49"/>
        <v>100</v>
      </c>
      <c r="D499" s="1">
        <f t="shared" ca="1" si="50"/>
        <v>58.639357099169693</v>
      </c>
      <c r="E499" s="1">
        <f t="shared" ca="1" si="51"/>
        <v>0</v>
      </c>
      <c r="F499" s="1">
        <f t="shared" ca="1" si="53"/>
        <v>1</v>
      </c>
      <c r="G499" s="1">
        <f t="shared" ca="1" si="54"/>
        <v>0</v>
      </c>
      <c r="H499" s="1">
        <f t="shared" ca="1" si="55"/>
        <v>3</v>
      </c>
    </row>
    <row r="500" spans="1:8" hidden="1" x14ac:dyDescent="0.2">
      <c r="A500" s="1">
        <v>497</v>
      </c>
      <c r="B500" s="1">
        <f t="shared" ca="1" si="52"/>
        <v>-120390.02565540801</v>
      </c>
      <c r="C500" s="1">
        <f t="shared" ca="1" si="49"/>
        <v>100</v>
      </c>
      <c r="D500" s="1">
        <f t="shared" ca="1" si="50"/>
        <v>58.639357099169693</v>
      </c>
      <c r="E500" s="1">
        <f t="shared" ca="1" si="51"/>
        <v>0</v>
      </c>
      <c r="F500" s="1">
        <f t="shared" ca="1" si="53"/>
        <v>1</v>
      </c>
      <c r="G500" s="1">
        <f t="shared" ca="1" si="54"/>
        <v>0</v>
      </c>
      <c r="H500" s="1">
        <f t="shared" ca="1" si="55"/>
        <v>4</v>
      </c>
    </row>
    <row r="501" spans="1:8" hidden="1" x14ac:dyDescent="0.2">
      <c r="A501" s="1">
        <v>498</v>
      </c>
      <c r="B501" s="1">
        <f t="shared" ca="1" si="52"/>
        <v>-114526.08994549104</v>
      </c>
      <c r="C501" s="1">
        <f t="shared" ca="1" si="49"/>
        <v>100</v>
      </c>
      <c r="D501" s="1">
        <f t="shared" ca="1" si="50"/>
        <v>58.639357099169693</v>
      </c>
      <c r="E501" s="1">
        <f t="shared" ca="1" si="51"/>
        <v>0</v>
      </c>
      <c r="F501" s="1">
        <f t="shared" ca="1" si="53"/>
        <v>1</v>
      </c>
      <c r="G501" s="1">
        <f t="shared" ca="1" si="54"/>
        <v>0</v>
      </c>
      <c r="H501" s="1">
        <f t="shared" ca="1" si="55"/>
        <v>5</v>
      </c>
    </row>
    <row r="502" spans="1:8" hidden="1" x14ac:dyDescent="0.2">
      <c r="A502" s="1">
        <v>499</v>
      </c>
      <c r="B502" s="1">
        <f t="shared" ca="1" si="52"/>
        <v>-108662.15423557407</v>
      </c>
      <c r="C502" s="1">
        <f t="shared" ca="1" si="49"/>
        <v>100</v>
      </c>
      <c r="D502" s="1">
        <f t="shared" ca="1" si="50"/>
        <v>-42.077013244733351</v>
      </c>
      <c r="E502" s="1">
        <f t="shared" ca="1" si="51"/>
        <v>0</v>
      </c>
      <c r="F502" s="1">
        <f t="shared" ca="1" si="53"/>
        <v>1</v>
      </c>
      <c r="G502" s="1">
        <f t="shared" ca="1" si="54"/>
        <v>0</v>
      </c>
      <c r="H502" s="1">
        <f t="shared" ca="1" si="55"/>
        <v>6</v>
      </c>
    </row>
    <row r="503" spans="1:8" hidden="1" x14ac:dyDescent="0.2">
      <c r="A503" s="1">
        <v>500</v>
      </c>
      <c r="B503" s="1">
        <f t="shared" ca="1" si="52"/>
        <v>-112869.85556004741</v>
      </c>
      <c r="C503" s="1">
        <f t="shared" ca="1" si="49"/>
        <v>100</v>
      </c>
      <c r="D503" s="1">
        <f t="shared" ca="1" si="50"/>
        <v>-42.077013244733351</v>
      </c>
      <c r="E503" s="1">
        <f t="shared" ca="1" si="51"/>
        <v>-1</v>
      </c>
      <c r="F503" s="1">
        <f t="shared" ca="1" si="53"/>
        <v>1</v>
      </c>
      <c r="G503" s="1">
        <f t="shared" ca="1" si="54"/>
        <v>1</v>
      </c>
      <c r="H503" s="1">
        <f t="shared" ca="1" si="55"/>
        <v>0</v>
      </c>
    </row>
    <row r="504" spans="1:8" hidden="1" x14ac:dyDescent="0.2">
      <c r="A504" s="1">
        <v>501</v>
      </c>
      <c r="B504" s="1">
        <f t="shared" ca="1" si="52"/>
        <v>-117077.55688452075</v>
      </c>
      <c r="C504" s="1">
        <f t="shared" ca="1" si="49"/>
        <v>100</v>
      </c>
      <c r="D504" s="1">
        <f t="shared" ca="1" si="50"/>
        <v>-42.077013244733351</v>
      </c>
      <c r="E504" s="1">
        <f t="shared" ca="1" si="51"/>
        <v>-2</v>
      </c>
      <c r="F504" s="1">
        <f t="shared" ca="1" si="53"/>
        <v>1</v>
      </c>
      <c r="G504" s="1">
        <f t="shared" ca="1" si="54"/>
        <v>2</v>
      </c>
      <c r="H504" s="1">
        <f t="shared" ca="1" si="55"/>
        <v>0</v>
      </c>
    </row>
    <row r="505" spans="1:8" hidden="1" x14ac:dyDescent="0.2">
      <c r="A505" s="1">
        <v>502</v>
      </c>
      <c r="B505" s="1">
        <f t="shared" ca="1" si="52"/>
        <v>-121285.25820899408</v>
      </c>
      <c r="C505" s="1">
        <f t="shared" ca="1" si="49"/>
        <v>100</v>
      </c>
      <c r="D505" s="1">
        <f t="shared" ca="1" si="50"/>
        <v>-42.077013244733351</v>
      </c>
      <c r="E505" s="1">
        <f t="shared" ca="1" si="51"/>
        <v>-3</v>
      </c>
      <c r="F505" s="1">
        <f t="shared" ca="1" si="53"/>
        <v>1</v>
      </c>
      <c r="G505" s="1">
        <f t="shared" ca="1" si="54"/>
        <v>3</v>
      </c>
      <c r="H505" s="1">
        <f t="shared" ca="1" si="55"/>
        <v>0</v>
      </c>
    </row>
    <row r="506" spans="1:8" hidden="1" x14ac:dyDescent="0.2">
      <c r="A506" s="1">
        <v>503</v>
      </c>
      <c r="B506" s="1">
        <f t="shared" ca="1" si="52"/>
        <v>-125492.95953346742</v>
      </c>
      <c r="C506" s="1">
        <f t="shared" ca="1" si="49"/>
        <v>100</v>
      </c>
      <c r="D506" s="1">
        <f t="shared" ca="1" si="50"/>
        <v>58.639357099169693</v>
      </c>
      <c r="E506" s="1">
        <f t="shared" ca="1" si="51"/>
        <v>-4</v>
      </c>
      <c r="F506" s="1">
        <f t="shared" ca="1" si="53"/>
        <v>1</v>
      </c>
      <c r="G506" s="1">
        <f t="shared" ca="1" si="54"/>
        <v>4</v>
      </c>
      <c r="H506" s="1">
        <f t="shared" ca="1" si="55"/>
        <v>0</v>
      </c>
    </row>
    <row r="507" spans="1:8" hidden="1" x14ac:dyDescent="0.2">
      <c r="A507" s="1">
        <v>504</v>
      </c>
      <c r="B507" s="1">
        <f t="shared" ca="1" si="52"/>
        <v>-119629.02382355045</v>
      </c>
      <c r="C507" s="1">
        <f t="shared" ca="1" si="49"/>
        <v>100</v>
      </c>
      <c r="D507" s="1">
        <f t="shared" ca="1" si="50"/>
        <v>58.639357099169693</v>
      </c>
      <c r="E507" s="1">
        <f t="shared" ca="1" si="51"/>
        <v>-3</v>
      </c>
      <c r="F507" s="1">
        <f t="shared" ca="1" si="53"/>
        <v>1</v>
      </c>
      <c r="G507" s="1">
        <f t="shared" ca="1" si="54"/>
        <v>0</v>
      </c>
      <c r="H507" s="1">
        <f t="shared" ca="1" si="55"/>
        <v>1</v>
      </c>
    </row>
    <row r="508" spans="1:8" hidden="1" x14ac:dyDescent="0.2">
      <c r="A508" s="1">
        <v>505</v>
      </c>
      <c r="B508" s="1">
        <f t="shared" ca="1" si="52"/>
        <v>-113765.08811363348</v>
      </c>
      <c r="C508" s="1">
        <f t="shared" ca="1" si="49"/>
        <v>100</v>
      </c>
      <c r="D508" s="1">
        <f t="shared" ca="1" si="50"/>
        <v>58.639357099169693</v>
      </c>
      <c r="E508" s="1">
        <f t="shared" ca="1" si="51"/>
        <v>-2</v>
      </c>
      <c r="F508" s="1">
        <f t="shared" ca="1" si="53"/>
        <v>1</v>
      </c>
      <c r="G508" s="1">
        <f t="shared" ca="1" si="54"/>
        <v>0</v>
      </c>
      <c r="H508" s="1">
        <f t="shared" ca="1" si="55"/>
        <v>2</v>
      </c>
    </row>
    <row r="509" spans="1:8" hidden="1" x14ac:dyDescent="0.2">
      <c r="A509" s="1">
        <v>506</v>
      </c>
      <c r="B509" s="1">
        <f t="shared" ca="1" si="52"/>
        <v>-107901.15240371651</v>
      </c>
      <c r="C509" s="1">
        <f t="shared" ca="1" si="49"/>
        <v>100</v>
      </c>
      <c r="D509" s="1">
        <f t="shared" ca="1" si="50"/>
        <v>58.639357099169693</v>
      </c>
      <c r="E509" s="1">
        <f t="shared" ca="1" si="51"/>
        <v>-1</v>
      </c>
      <c r="F509" s="1">
        <f t="shared" ca="1" si="53"/>
        <v>1</v>
      </c>
      <c r="G509" s="1">
        <f t="shared" ca="1" si="54"/>
        <v>0</v>
      </c>
      <c r="H509" s="1">
        <f t="shared" ca="1" si="55"/>
        <v>3</v>
      </c>
    </row>
    <row r="510" spans="1:8" hidden="1" x14ac:dyDescent="0.2">
      <c r="A510" s="1">
        <v>507</v>
      </c>
      <c r="B510" s="1">
        <f t="shared" ca="1" si="52"/>
        <v>-102037.21669379954</v>
      </c>
      <c r="C510" s="1">
        <f t="shared" ca="1" si="49"/>
        <v>100</v>
      </c>
      <c r="D510" s="1">
        <f t="shared" ca="1" si="50"/>
        <v>-42.077013244733351</v>
      </c>
      <c r="E510" s="1">
        <f t="shared" ca="1" si="51"/>
        <v>0</v>
      </c>
      <c r="F510" s="1">
        <f t="shared" ca="1" si="53"/>
        <v>1</v>
      </c>
      <c r="G510" s="1">
        <f t="shared" ca="1" si="54"/>
        <v>0</v>
      </c>
      <c r="H510" s="1">
        <f t="shared" ca="1" si="55"/>
        <v>4</v>
      </c>
    </row>
    <row r="511" spans="1:8" hidden="1" x14ac:dyDescent="0.2">
      <c r="A511" s="1">
        <v>508</v>
      </c>
      <c r="B511" s="1">
        <f t="shared" ca="1" si="52"/>
        <v>-106244.91801827287</v>
      </c>
      <c r="C511" s="1">
        <f t="shared" ca="1" si="49"/>
        <v>100</v>
      </c>
      <c r="D511" s="1">
        <f t="shared" ca="1" si="50"/>
        <v>-42.077013244733351</v>
      </c>
      <c r="E511" s="1">
        <f t="shared" ca="1" si="51"/>
        <v>-1</v>
      </c>
      <c r="F511" s="1">
        <f t="shared" ca="1" si="53"/>
        <v>1</v>
      </c>
      <c r="G511" s="1">
        <f t="shared" ca="1" si="54"/>
        <v>1</v>
      </c>
      <c r="H511" s="1">
        <f t="shared" ca="1" si="55"/>
        <v>0</v>
      </c>
    </row>
    <row r="512" spans="1:8" hidden="1" x14ac:dyDescent="0.2">
      <c r="A512" s="1">
        <v>509</v>
      </c>
      <c r="B512" s="1">
        <f t="shared" ca="1" si="52"/>
        <v>-110452.61934274621</v>
      </c>
      <c r="C512" s="1">
        <f t="shared" ca="1" si="49"/>
        <v>100</v>
      </c>
      <c r="D512" s="1">
        <f t="shared" ca="1" si="50"/>
        <v>58.639357099169693</v>
      </c>
      <c r="E512" s="1">
        <f t="shared" ca="1" si="51"/>
        <v>-2</v>
      </c>
      <c r="F512" s="1">
        <f t="shared" ca="1" si="53"/>
        <v>1</v>
      </c>
      <c r="G512" s="1">
        <f t="shared" ca="1" si="54"/>
        <v>2</v>
      </c>
      <c r="H512" s="1">
        <f t="shared" ca="1" si="55"/>
        <v>0</v>
      </c>
    </row>
    <row r="513" spans="1:8" hidden="1" x14ac:dyDescent="0.2">
      <c r="A513" s="1">
        <v>510</v>
      </c>
      <c r="B513" s="1">
        <f t="shared" ca="1" si="52"/>
        <v>-104588.68363282924</v>
      </c>
      <c r="C513" s="1">
        <f t="shared" ca="1" si="49"/>
        <v>100</v>
      </c>
      <c r="D513" s="1">
        <f t="shared" ca="1" si="50"/>
        <v>58.639357099169693</v>
      </c>
      <c r="E513" s="1">
        <f t="shared" ca="1" si="51"/>
        <v>-1</v>
      </c>
      <c r="F513" s="1">
        <f t="shared" ca="1" si="53"/>
        <v>1</v>
      </c>
      <c r="G513" s="1">
        <f t="shared" ca="1" si="54"/>
        <v>0</v>
      </c>
      <c r="H513" s="1">
        <f t="shared" ca="1" si="55"/>
        <v>1</v>
      </c>
    </row>
    <row r="514" spans="1:8" hidden="1" x14ac:dyDescent="0.2">
      <c r="A514" s="1">
        <v>511</v>
      </c>
      <c r="B514" s="1">
        <f t="shared" ca="1" si="52"/>
        <v>-98724.747922912269</v>
      </c>
      <c r="C514" s="1">
        <f t="shared" ca="1" si="49"/>
        <v>100</v>
      </c>
      <c r="D514" s="1">
        <f t="shared" ca="1" si="50"/>
        <v>-42.077013244733351</v>
      </c>
      <c r="E514" s="1">
        <f t="shared" ca="1" si="51"/>
        <v>0</v>
      </c>
      <c r="F514" s="1">
        <f t="shared" ca="1" si="53"/>
        <v>1</v>
      </c>
      <c r="G514" s="1">
        <f t="shared" ca="1" si="54"/>
        <v>0</v>
      </c>
      <c r="H514" s="1">
        <f t="shared" ca="1" si="55"/>
        <v>2</v>
      </c>
    </row>
    <row r="515" spans="1:8" hidden="1" x14ac:dyDescent="0.2">
      <c r="A515" s="1">
        <v>512</v>
      </c>
      <c r="B515" s="1">
        <f t="shared" ca="1" si="52"/>
        <v>-102932.44924738561</v>
      </c>
      <c r="C515" s="1">
        <f t="shared" ca="1" si="49"/>
        <v>100</v>
      </c>
      <c r="D515" s="1">
        <f t="shared" ca="1" si="50"/>
        <v>-42.077013244733351</v>
      </c>
      <c r="E515" s="1">
        <f t="shared" ca="1" si="51"/>
        <v>-1</v>
      </c>
      <c r="F515" s="1">
        <f t="shared" ca="1" si="53"/>
        <v>1</v>
      </c>
      <c r="G515" s="1">
        <f t="shared" ca="1" si="54"/>
        <v>1</v>
      </c>
      <c r="H515" s="1">
        <f t="shared" ca="1" si="55"/>
        <v>0</v>
      </c>
    </row>
    <row r="516" spans="1:8" hidden="1" x14ac:dyDescent="0.2">
      <c r="A516" s="1">
        <v>513</v>
      </c>
      <c r="B516" s="1">
        <f t="shared" ca="1" si="52"/>
        <v>-107140.15057185895</v>
      </c>
      <c r="C516" s="1">
        <f t="shared" ca="1" si="49"/>
        <v>100</v>
      </c>
      <c r="D516" s="1">
        <f t="shared" ca="1" si="50"/>
        <v>-42.077013244733351</v>
      </c>
      <c r="E516" s="1">
        <f t="shared" ca="1" si="51"/>
        <v>-2</v>
      </c>
      <c r="F516" s="1">
        <f t="shared" ca="1" si="53"/>
        <v>1</v>
      </c>
      <c r="G516" s="1">
        <f t="shared" ca="1" si="54"/>
        <v>2</v>
      </c>
      <c r="H516" s="1">
        <f t="shared" ca="1" si="55"/>
        <v>0</v>
      </c>
    </row>
    <row r="517" spans="1:8" hidden="1" x14ac:dyDescent="0.2">
      <c r="A517" s="1">
        <v>514</v>
      </c>
      <c r="B517" s="1">
        <f t="shared" ca="1" si="52"/>
        <v>-111347.85189633229</v>
      </c>
      <c r="C517" s="1">
        <f t="shared" ref="C517:C580" ca="1" si="56">$C$4*POWER($L$2,F517-1)</f>
        <v>100</v>
      </c>
      <c r="D517" s="1">
        <f t="shared" ref="D517:D580" ca="1" si="57">IF(RAND()&lt;$B$1,$F$1,$H$1)</f>
        <v>-42.077013244733351</v>
      </c>
      <c r="E517" s="1">
        <f t="shared" ref="E517:E580" ca="1" si="58">IF(D516&lt;0,IF(E516-1=-$D$2,0,E516-1),IF(E516+1=$F$2,0,E516+1))</f>
        <v>-3</v>
      </c>
      <c r="F517" s="1">
        <f t="shared" ca="1" si="53"/>
        <v>1</v>
      </c>
      <c r="G517" s="1">
        <f t="shared" ca="1" si="54"/>
        <v>3</v>
      </c>
      <c r="H517" s="1">
        <f t="shared" ca="1" si="55"/>
        <v>0</v>
      </c>
    </row>
    <row r="518" spans="1:8" hidden="1" x14ac:dyDescent="0.2">
      <c r="A518" s="1">
        <v>515</v>
      </c>
      <c r="B518" s="1">
        <f t="shared" ref="B518:B581" ca="1" si="59">B517+D517*C517</f>
        <v>-115555.55322080562</v>
      </c>
      <c r="C518" s="1">
        <f t="shared" ca="1" si="56"/>
        <v>100</v>
      </c>
      <c r="D518" s="1">
        <f t="shared" ca="1" si="57"/>
        <v>-42.077013244733351</v>
      </c>
      <c r="E518" s="1">
        <f t="shared" ca="1" si="58"/>
        <v>-4</v>
      </c>
      <c r="F518" s="1">
        <f t="shared" ref="F518:F581" ca="1" si="60">IF(AND(D517&gt;0,E518=0),IF(F517-1&lt;1,1,F517-1),IF(AND(D517&lt;0,E518=0),IF(F517+1&gt;$H$2,1,F517+1),F517))</f>
        <v>1</v>
      </c>
      <c r="G518" s="1">
        <f t="shared" ref="G518:G581" ca="1" si="61">IF(D517&gt;0,0,G517+1)</f>
        <v>4</v>
      </c>
      <c r="H518" s="1">
        <f t="shared" ref="H518:H581" ca="1" si="62">IF(D517&lt;0,0,H517+1)</f>
        <v>0</v>
      </c>
    </row>
    <row r="519" spans="1:8" hidden="1" x14ac:dyDescent="0.2">
      <c r="A519" s="1">
        <v>516</v>
      </c>
      <c r="B519" s="1">
        <f t="shared" ca="1" si="59"/>
        <v>-119763.25454527896</v>
      </c>
      <c r="C519" s="1">
        <f t="shared" ca="1" si="56"/>
        <v>500</v>
      </c>
      <c r="D519" s="1">
        <f t="shared" ca="1" si="57"/>
        <v>58.639357099169693</v>
      </c>
      <c r="E519" s="1">
        <f t="shared" ca="1" si="58"/>
        <v>0</v>
      </c>
      <c r="F519" s="1">
        <f t="shared" ca="1" si="60"/>
        <v>2</v>
      </c>
      <c r="G519" s="1">
        <f t="shared" ca="1" si="61"/>
        <v>5</v>
      </c>
      <c r="H519" s="1">
        <f t="shared" ca="1" si="62"/>
        <v>0</v>
      </c>
    </row>
    <row r="520" spans="1:8" hidden="1" x14ac:dyDescent="0.2">
      <c r="A520" s="1">
        <v>517</v>
      </c>
      <c r="B520" s="1">
        <f t="shared" ca="1" si="59"/>
        <v>-90443.575995694118</v>
      </c>
      <c r="C520" s="1">
        <f t="shared" ca="1" si="56"/>
        <v>100</v>
      </c>
      <c r="D520" s="1">
        <f t="shared" ca="1" si="57"/>
        <v>-42.077013244733351</v>
      </c>
      <c r="E520" s="1">
        <f t="shared" ca="1" si="58"/>
        <v>0</v>
      </c>
      <c r="F520" s="1">
        <f t="shared" ca="1" si="60"/>
        <v>1</v>
      </c>
      <c r="G520" s="1">
        <f t="shared" ca="1" si="61"/>
        <v>0</v>
      </c>
      <c r="H520" s="1">
        <f t="shared" ca="1" si="62"/>
        <v>1</v>
      </c>
    </row>
    <row r="521" spans="1:8" hidden="1" x14ac:dyDescent="0.2">
      <c r="A521" s="1">
        <v>518</v>
      </c>
      <c r="B521" s="1">
        <f t="shared" ca="1" si="59"/>
        <v>-94651.277320167457</v>
      </c>
      <c r="C521" s="1">
        <f t="shared" ca="1" si="56"/>
        <v>100</v>
      </c>
      <c r="D521" s="1">
        <f t="shared" ca="1" si="57"/>
        <v>-42.077013244733351</v>
      </c>
      <c r="E521" s="1">
        <f t="shared" ca="1" si="58"/>
        <v>-1</v>
      </c>
      <c r="F521" s="1">
        <f t="shared" ca="1" si="60"/>
        <v>1</v>
      </c>
      <c r="G521" s="1">
        <f t="shared" ca="1" si="61"/>
        <v>1</v>
      </c>
      <c r="H521" s="1">
        <f t="shared" ca="1" si="62"/>
        <v>0</v>
      </c>
    </row>
    <row r="522" spans="1:8" hidden="1" x14ac:dyDescent="0.2">
      <c r="A522" s="1">
        <v>519</v>
      </c>
      <c r="B522" s="1">
        <f t="shared" ca="1" si="59"/>
        <v>-98858.978644640796</v>
      </c>
      <c r="C522" s="1">
        <f t="shared" ca="1" si="56"/>
        <v>100</v>
      </c>
      <c r="D522" s="1">
        <f t="shared" ca="1" si="57"/>
        <v>-42.077013244733351</v>
      </c>
      <c r="E522" s="1">
        <f t="shared" ca="1" si="58"/>
        <v>-2</v>
      </c>
      <c r="F522" s="1">
        <f t="shared" ca="1" si="60"/>
        <v>1</v>
      </c>
      <c r="G522" s="1">
        <f t="shared" ca="1" si="61"/>
        <v>2</v>
      </c>
      <c r="H522" s="1">
        <f t="shared" ca="1" si="62"/>
        <v>0</v>
      </c>
    </row>
    <row r="523" spans="1:8" hidden="1" x14ac:dyDescent="0.2">
      <c r="A523" s="1">
        <v>520</v>
      </c>
      <c r="B523" s="1">
        <f t="shared" ca="1" si="59"/>
        <v>-103066.67996911414</v>
      </c>
      <c r="C523" s="1">
        <f t="shared" ca="1" si="56"/>
        <v>100</v>
      </c>
      <c r="D523" s="1">
        <f t="shared" ca="1" si="57"/>
        <v>58.639357099169693</v>
      </c>
      <c r="E523" s="1">
        <f t="shared" ca="1" si="58"/>
        <v>-3</v>
      </c>
      <c r="F523" s="1">
        <f t="shared" ca="1" si="60"/>
        <v>1</v>
      </c>
      <c r="G523" s="1">
        <f t="shared" ca="1" si="61"/>
        <v>3</v>
      </c>
      <c r="H523" s="1">
        <f t="shared" ca="1" si="62"/>
        <v>0</v>
      </c>
    </row>
    <row r="524" spans="1:8" hidden="1" x14ac:dyDescent="0.2">
      <c r="A524" s="1">
        <v>521</v>
      </c>
      <c r="B524" s="1">
        <f t="shared" ca="1" si="59"/>
        <v>-97202.744259197163</v>
      </c>
      <c r="C524" s="1">
        <f t="shared" ca="1" si="56"/>
        <v>100</v>
      </c>
      <c r="D524" s="1">
        <f t="shared" ca="1" si="57"/>
        <v>58.639357099169693</v>
      </c>
      <c r="E524" s="1">
        <f t="shared" ca="1" si="58"/>
        <v>-2</v>
      </c>
      <c r="F524" s="1">
        <f t="shared" ca="1" si="60"/>
        <v>1</v>
      </c>
      <c r="G524" s="1">
        <f t="shared" ca="1" si="61"/>
        <v>0</v>
      </c>
      <c r="H524" s="1">
        <f t="shared" ca="1" si="62"/>
        <v>1</v>
      </c>
    </row>
    <row r="525" spans="1:8" hidden="1" x14ac:dyDescent="0.2">
      <c r="A525" s="1">
        <v>522</v>
      </c>
      <c r="B525" s="1">
        <f t="shared" ca="1" si="59"/>
        <v>-91338.808549280191</v>
      </c>
      <c r="C525" s="1">
        <f t="shared" ca="1" si="56"/>
        <v>100</v>
      </c>
      <c r="D525" s="1">
        <f t="shared" ca="1" si="57"/>
        <v>-42.077013244733351</v>
      </c>
      <c r="E525" s="1">
        <f t="shared" ca="1" si="58"/>
        <v>-1</v>
      </c>
      <c r="F525" s="1">
        <f t="shared" ca="1" si="60"/>
        <v>1</v>
      </c>
      <c r="G525" s="1">
        <f t="shared" ca="1" si="61"/>
        <v>0</v>
      </c>
      <c r="H525" s="1">
        <f t="shared" ca="1" si="62"/>
        <v>2</v>
      </c>
    </row>
    <row r="526" spans="1:8" hidden="1" x14ac:dyDescent="0.2">
      <c r="A526" s="1">
        <v>523</v>
      </c>
      <c r="B526" s="1">
        <f t="shared" ca="1" si="59"/>
        <v>-95546.50987375353</v>
      </c>
      <c r="C526" s="1">
        <f t="shared" ca="1" si="56"/>
        <v>100</v>
      </c>
      <c r="D526" s="1">
        <f t="shared" ca="1" si="57"/>
        <v>-42.077013244733351</v>
      </c>
      <c r="E526" s="1">
        <f t="shared" ca="1" si="58"/>
        <v>-2</v>
      </c>
      <c r="F526" s="1">
        <f t="shared" ca="1" si="60"/>
        <v>1</v>
      </c>
      <c r="G526" s="1">
        <f t="shared" ca="1" si="61"/>
        <v>1</v>
      </c>
      <c r="H526" s="1">
        <f t="shared" ca="1" si="62"/>
        <v>0</v>
      </c>
    </row>
    <row r="527" spans="1:8" hidden="1" x14ac:dyDescent="0.2">
      <c r="A527" s="1">
        <v>524</v>
      </c>
      <c r="B527" s="1">
        <f t="shared" ca="1" si="59"/>
        <v>-99754.211198226869</v>
      </c>
      <c r="C527" s="1">
        <f t="shared" ca="1" si="56"/>
        <v>100</v>
      </c>
      <c r="D527" s="1">
        <f t="shared" ca="1" si="57"/>
        <v>-42.077013244733351</v>
      </c>
      <c r="E527" s="1">
        <f t="shared" ca="1" si="58"/>
        <v>-3</v>
      </c>
      <c r="F527" s="1">
        <f t="shared" ca="1" si="60"/>
        <v>1</v>
      </c>
      <c r="G527" s="1">
        <f t="shared" ca="1" si="61"/>
        <v>2</v>
      </c>
      <c r="H527" s="1">
        <f t="shared" ca="1" si="62"/>
        <v>0</v>
      </c>
    </row>
    <row r="528" spans="1:8" hidden="1" x14ac:dyDescent="0.2">
      <c r="A528" s="1">
        <v>525</v>
      </c>
      <c r="B528" s="1">
        <f t="shared" ca="1" si="59"/>
        <v>-103961.91252270021</v>
      </c>
      <c r="C528" s="1">
        <f t="shared" ca="1" si="56"/>
        <v>100</v>
      </c>
      <c r="D528" s="1">
        <f t="shared" ca="1" si="57"/>
        <v>-42.077013244733351</v>
      </c>
      <c r="E528" s="1">
        <f t="shared" ca="1" si="58"/>
        <v>-4</v>
      </c>
      <c r="F528" s="1">
        <f t="shared" ca="1" si="60"/>
        <v>1</v>
      </c>
      <c r="G528" s="1">
        <f t="shared" ca="1" si="61"/>
        <v>3</v>
      </c>
      <c r="H528" s="1">
        <f t="shared" ca="1" si="62"/>
        <v>0</v>
      </c>
    </row>
    <row r="529" spans="1:8" hidden="1" x14ac:dyDescent="0.2">
      <c r="A529" s="1">
        <v>526</v>
      </c>
      <c r="B529" s="1">
        <f t="shared" ca="1" si="59"/>
        <v>-108169.61384717355</v>
      </c>
      <c r="C529" s="1">
        <f t="shared" ca="1" si="56"/>
        <v>500</v>
      </c>
      <c r="D529" s="1">
        <f t="shared" ca="1" si="57"/>
        <v>-42.077013244733351</v>
      </c>
      <c r="E529" s="1">
        <f t="shared" ca="1" si="58"/>
        <v>0</v>
      </c>
      <c r="F529" s="1">
        <f t="shared" ca="1" si="60"/>
        <v>2</v>
      </c>
      <c r="G529" s="1">
        <f t="shared" ca="1" si="61"/>
        <v>4</v>
      </c>
      <c r="H529" s="1">
        <f t="shared" ca="1" si="62"/>
        <v>0</v>
      </c>
    </row>
    <row r="530" spans="1:8" hidden="1" x14ac:dyDescent="0.2">
      <c r="A530" s="1">
        <v>527</v>
      </c>
      <c r="B530" s="1">
        <f t="shared" ca="1" si="59"/>
        <v>-129208.12046954023</v>
      </c>
      <c r="C530" s="1">
        <f t="shared" ca="1" si="56"/>
        <v>500</v>
      </c>
      <c r="D530" s="1">
        <f t="shared" ca="1" si="57"/>
        <v>58.639357099169693</v>
      </c>
      <c r="E530" s="1">
        <f t="shared" ca="1" si="58"/>
        <v>-1</v>
      </c>
      <c r="F530" s="1">
        <f t="shared" ca="1" si="60"/>
        <v>2</v>
      </c>
      <c r="G530" s="1">
        <f t="shared" ca="1" si="61"/>
        <v>5</v>
      </c>
      <c r="H530" s="1">
        <f t="shared" ca="1" si="62"/>
        <v>0</v>
      </c>
    </row>
    <row r="531" spans="1:8" hidden="1" x14ac:dyDescent="0.2">
      <c r="A531" s="1">
        <v>528</v>
      </c>
      <c r="B531" s="1">
        <f t="shared" ca="1" si="59"/>
        <v>-99888.441919955381</v>
      </c>
      <c r="C531" s="1">
        <f t="shared" ca="1" si="56"/>
        <v>100</v>
      </c>
      <c r="D531" s="1">
        <f t="shared" ca="1" si="57"/>
        <v>58.639357099169693</v>
      </c>
      <c r="E531" s="1">
        <f t="shared" ca="1" si="58"/>
        <v>0</v>
      </c>
      <c r="F531" s="1">
        <f t="shared" ca="1" si="60"/>
        <v>1</v>
      </c>
      <c r="G531" s="1">
        <f t="shared" ca="1" si="61"/>
        <v>0</v>
      </c>
      <c r="H531" s="1">
        <f t="shared" ca="1" si="62"/>
        <v>1</v>
      </c>
    </row>
    <row r="532" spans="1:8" hidden="1" x14ac:dyDescent="0.2">
      <c r="A532" s="1">
        <v>529</v>
      </c>
      <c r="B532" s="1">
        <f t="shared" ca="1" si="59"/>
        <v>-94024.506210038409</v>
      </c>
      <c r="C532" s="1">
        <f t="shared" ca="1" si="56"/>
        <v>100</v>
      </c>
      <c r="D532" s="1">
        <f t="shared" ca="1" si="57"/>
        <v>-42.077013244733351</v>
      </c>
      <c r="E532" s="1">
        <f t="shared" ca="1" si="58"/>
        <v>0</v>
      </c>
      <c r="F532" s="1">
        <f t="shared" ca="1" si="60"/>
        <v>1</v>
      </c>
      <c r="G532" s="1">
        <f t="shared" ca="1" si="61"/>
        <v>0</v>
      </c>
      <c r="H532" s="1">
        <f t="shared" ca="1" si="62"/>
        <v>2</v>
      </c>
    </row>
    <row r="533" spans="1:8" hidden="1" x14ac:dyDescent="0.2">
      <c r="A533" s="1">
        <v>530</v>
      </c>
      <c r="B533" s="1">
        <f t="shared" ca="1" si="59"/>
        <v>-98232.207534511748</v>
      </c>
      <c r="C533" s="1">
        <f t="shared" ca="1" si="56"/>
        <v>100</v>
      </c>
      <c r="D533" s="1">
        <f t="shared" ca="1" si="57"/>
        <v>-42.077013244733351</v>
      </c>
      <c r="E533" s="1">
        <f t="shared" ca="1" si="58"/>
        <v>-1</v>
      </c>
      <c r="F533" s="1">
        <f t="shared" ca="1" si="60"/>
        <v>1</v>
      </c>
      <c r="G533" s="1">
        <f t="shared" ca="1" si="61"/>
        <v>1</v>
      </c>
      <c r="H533" s="1">
        <f t="shared" ca="1" si="62"/>
        <v>0</v>
      </c>
    </row>
    <row r="534" spans="1:8" hidden="1" x14ac:dyDescent="0.2">
      <c r="A534" s="1">
        <v>531</v>
      </c>
      <c r="B534" s="1">
        <f t="shared" ca="1" si="59"/>
        <v>-102439.90885898509</v>
      </c>
      <c r="C534" s="1">
        <f t="shared" ca="1" si="56"/>
        <v>100</v>
      </c>
      <c r="D534" s="1">
        <f t="shared" ca="1" si="57"/>
        <v>-42.077013244733351</v>
      </c>
      <c r="E534" s="1">
        <f t="shared" ca="1" si="58"/>
        <v>-2</v>
      </c>
      <c r="F534" s="1">
        <f t="shared" ca="1" si="60"/>
        <v>1</v>
      </c>
      <c r="G534" s="1">
        <f t="shared" ca="1" si="61"/>
        <v>2</v>
      </c>
      <c r="H534" s="1">
        <f t="shared" ca="1" si="62"/>
        <v>0</v>
      </c>
    </row>
    <row r="535" spans="1:8" hidden="1" x14ac:dyDescent="0.2">
      <c r="A535" s="1">
        <v>532</v>
      </c>
      <c r="B535" s="1">
        <f t="shared" ca="1" si="59"/>
        <v>-106647.61018345843</v>
      </c>
      <c r="C535" s="1">
        <f t="shared" ca="1" si="56"/>
        <v>100</v>
      </c>
      <c r="D535" s="1">
        <f t="shared" ca="1" si="57"/>
        <v>58.639357099169693</v>
      </c>
      <c r="E535" s="1">
        <f t="shared" ca="1" si="58"/>
        <v>-3</v>
      </c>
      <c r="F535" s="1">
        <f t="shared" ca="1" si="60"/>
        <v>1</v>
      </c>
      <c r="G535" s="1">
        <f t="shared" ca="1" si="61"/>
        <v>3</v>
      </c>
      <c r="H535" s="1">
        <f t="shared" ca="1" si="62"/>
        <v>0</v>
      </c>
    </row>
    <row r="536" spans="1:8" hidden="1" x14ac:dyDescent="0.2">
      <c r="A536" s="1">
        <v>533</v>
      </c>
      <c r="B536" s="1">
        <f t="shared" ca="1" si="59"/>
        <v>-100783.67447354145</v>
      </c>
      <c r="C536" s="1">
        <f t="shared" ca="1" si="56"/>
        <v>100</v>
      </c>
      <c r="D536" s="1">
        <f t="shared" ca="1" si="57"/>
        <v>-42.077013244733351</v>
      </c>
      <c r="E536" s="1">
        <f t="shared" ca="1" si="58"/>
        <v>-2</v>
      </c>
      <c r="F536" s="1">
        <f t="shared" ca="1" si="60"/>
        <v>1</v>
      </c>
      <c r="G536" s="1">
        <f t="shared" ca="1" si="61"/>
        <v>0</v>
      </c>
      <c r="H536" s="1">
        <f t="shared" ca="1" si="62"/>
        <v>1</v>
      </c>
    </row>
    <row r="537" spans="1:8" hidden="1" x14ac:dyDescent="0.2">
      <c r="A537" s="1">
        <v>534</v>
      </c>
      <c r="B537" s="1">
        <f t="shared" ca="1" si="59"/>
        <v>-104991.37579801479</v>
      </c>
      <c r="C537" s="1">
        <f t="shared" ca="1" si="56"/>
        <v>100</v>
      </c>
      <c r="D537" s="1">
        <f t="shared" ca="1" si="57"/>
        <v>-42.077013244733351</v>
      </c>
      <c r="E537" s="1">
        <f t="shared" ca="1" si="58"/>
        <v>-3</v>
      </c>
      <c r="F537" s="1">
        <f t="shared" ca="1" si="60"/>
        <v>1</v>
      </c>
      <c r="G537" s="1">
        <f t="shared" ca="1" si="61"/>
        <v>1</v>
      </c>
      <c r="H537" s="1">
        <f t="shared" ca="1" si="62"/>
        <v>0</v>
      </c>
    </row>
    <row r="538" spans="1:8" hidden="1" x14ac:dyDescent="0.2">
      <c r="A538" s="1">
        <v>535</v>
      </c>
      <c r="B538" s="1">
        <f t="shared" ca="1" si="59"/>
        <v>-109199.07712248813</v>
      </c>
      <c r="C538" s="1">
        <f t="shared" ca="1" si="56"/>
        <v>100</v>
      </c>
      <c r="D538" s="1">
        <f t="shared" ca="1" si="57"/>
        <v>58.639357099169693</v>
      </c>
      <c r="E538" s="1">
        <f t="shared" ca="1" si="58"/>
        <v>-4</v>
      </c>
      <c r="F538" s="1">
        <f t="shared" ca="1" si="60"/>
        <v>1</v>
      </c>
      <c r="G538" s="1">
        <f t="shared" ca="1" si="61"/>
        <v>2</v>
      </c>
      <c r="H538" s="1">
        <f t="shared" ca="1" si="62"/>
        <v>0</v>
      </c>
    </row>
    <row r="539" spans="1:8" hidden="1" x14ac:dyDescent="0.2">
      <c r="A539" s="1">
        <v>536</v>
      </c>
      <c r="B539" s="1">
        <f t="shared" ca="1" si="59"/>
        <v>-103335.14141257116</v>
      </c>
      <c r="C539" s="1">
        <f t="shared" ca="1" si="56"/>
        <v>100</v>
      </c>
      <c r="D539" s="1">
        <f t="shared" ca="1" si="57"/>
        <v>58.639357099169693</v>
      </c>
      <c r="E539" s="1">
        <f t="shared" ca="1" si="58"/>
        <v>-3</v>
      </c>
      <c r="F539" s="1">
        <f t="shared" ca="1" si="60"/>
        <v>1</v>
      </c>
      <c r="G539" s="1">
        <f t="shared" ca="1" si="61"/>
        <v>0</v>
      </c>
      <c r="H539" s="1">
        <f t="shared" ca="1" si="62"/>
        <v>1</v>
      </c>
    </row>
    <row r="540" spans="1:8" hidden="1" x14ac:dyDescent="0.2">
      <c r="A540" s="1">
        <v>537</v>
      </c>
      <c r="B540" s="1">
        <f t="shared" ca="1" si="59"/>
        <v>-97471.205702654188</v>
      </c>
      <c r="C540" s="1">
        <f t="shared" ca="1" si="56"/>
        <v>100</v>
      </c>
      <c r="D540" s="1">
        <f t="shared" ca="1" si="57"/>
        <v>-42.077013244733351</v>
      </c>
      <c r="E540" s="1">
        <f t="shared" ca="1" si="58"/>
        <v>-2</v>
      </c>
      <c r="F540" s="1">
        <f t="shared" ca="1" si="60"/>
        <v>1</v>
      </c>
      <c r="G540" s="1">
        <f t="shared" ca="1" si="61"/>
        <v>0</v>
      </c>
      <c r="H540" s="1">
        <f t="shared" ca="1" si="62"/>
        <v>2</v>
      </c>
    </row>
    <row r="541" spans="1:8" hidden="1" x14ac:dyDescent="0.2">
      <c r="A541" s="1">
        <v>538</v>
      </c>
      <c r="B541" s="1">
        <f t="shared" ca="1" si="59"/>
        <v>-101678.90702712753</v>
      </c>
      <c r="C541" s="1">
        <f t="shared" ca="1" si="56"/>
        <v>100</v>
      </c>
      <c r="D541" s="1">
        <f t="shared" ca="1" si="57"/>
        <v>58.639357099169693</v>
      </c>
      <c r="E541" s="1">
        <f t="shared" ca="1" si="58"/>
        <v>-3</v>
      </c>
      <c r="F541" s="1">
        <f t="shared" ca="1" si="60"/>
        <v>1</v>
      </c>
      <c r="G541" s="1">
        <f t="shared" ca="1" si="61"/>
        <v>1</v>
      </c>
      <c r="H541" s="1">
        <f t="shared" ca="1" si="62"/>
        <v>0</v>
      </c>
    </row>
    <row r="542" spans="1:8" hidden="1" x14ac:dyDescent="0.2">
      <c r="A542" s="1">
        <v>539</v>
      </c>
      <c r="B542" s="1">
        <f t="shared" ca="1" si="59"/>
        <v>-95814.971317210555</v>
      </c>
      <c r="C542" s="1">
        <f t="shared" ca="1" si="56"/>
        <v>100</v>
      </c>
      <c r="D542" s="1">
        <f t="shared" ca="1" si="57"/>
        <v>58.639357099169693</v>
      </c>
      <c r="E542" s="1">
        <f t="shared" ca="1" si="58"/>
        <v>-2</v>
      </c>
      <c r="F542" s="1">
        <f t="shared" ca="1" si="60"/>
        <v>1</v>
      </c>
      <c r="G542" s="1">
        <f t="shared" ca="1" si="61"/>
        <v>0</v>
      </c>
      <c r="H542" s="1">
        <f t="shared" ca="1" si="62"/>
        <v>1</v>
      </c>
    </row>
    <row r="543" spans="1:8" hidden="1" x14ac:dyDescent="0.2">
      <c r="A543" s="1">
        <v>540</v>
      </c>
      <c r="B543" s="1">
        <f t="shared" ca="1" si="59"/>
        <v>-89951.035607293583</v>
      </c>
      <c r="C543" s="1">
        <f t="shared" ca="1" si="56"/>
        <v>100</v>
      </c>
      <c r="D543" s="1">
        <f t="shared" ca="1" si="57"/>
        <v>-42.077013244733351</v>
      </c>
      <c r="E543" s="1">
        <f t="shared" ca="1" si="58"/>
        <v>-1</v>
      </c>
      <c r="F543" s="1">
        <f t="shared" ca="1" si="60"/>
        <v>1</v>
      </c>
      <c r="G543" s="1">
        <f t="shared" ca="1" si="61"/>
        <v>0</v>
      </c>
      <c r="H543" s="1">
        <f t="shared" ca="1" si="62"/>
        <v>2</v>
      </c>
    </row>
    <row r="544" spans="1:8" hidden="1" x14ac:dyDescent="0.2">
      <c r="A544" s="1">
        <v>541</v>
      </c>
      <c r="B544" s="1">
        <f t="shared" ca="1" si="59"/>
        <v>-94158.736931766922</v>
      </c>
      <c r="C544" s="1">
        <f t="shared" ca="1" si="56"/>
        <v>100</v>
      </c>
      <c r="D544" s="1">
        <f t="shared" ca="1" si="57"/>
        <v>58.639357099169693</v>
      </c>
      <c r="E544" s="1">
        <f t="shared" ca="1" si="58"/>
        <v>-2</v>
      </c>
      <c r="F544" s="1">
        <f t="shared" ca="1" si="60"/>
        <v>1</v>
      </c>
      <c r="G544" s="1">
        <f t="shared" ca="1" si="61"/>
        <v>1</v>
      </c>
      <c r="H544" s="1">
        <f t="shared" ca="1" si="62"/>
        <v>0</v>
      </c>
    </row>
    <row r="545" spans="1:8" hidden="1" x14ac:dyDescent="0.2">
      <c r="A545" s="1">
        <v>542</v>
      </c>
      <c r="B545" s="1">
        <f t="shared" ca="1" si="59"/>
        <v>-88294.80122184995</v>
      </c>
      <c r="C545" s="1">
        <f t="shared" ca="1" si="56"/>
        <v>100</v>
      </c>
      <c r="D545" s="1">
        <f t="shared" ca="1" si="57"/>
        <v>58.639357099169693</v>
      </c>
      <c r="E545" s="1">
        <f t="shared" ca="1" si="58"/>
        <v>-1</v>
      </c>
      <c r="F545" s="1">
        <f t="shared" ca="1" si="60"/>
        <v>1</v>
      </c>
      <c r="G545" s="1">
        <f t="shared" ca="1" si="61"/>
        <v>0</v>
      </c>
      <c r="H545" s="1">
        <f t="shared" ca="1" si="62"/>
        <v>1</v>
      </c>
    </row>
    <row r="546" spans="1:8" hidden="1" x14ac:dyDescent="0.2">
      <c r="A546" s="1">
        <v>543</v>
      </c>
      <c r="B546" s="1">
        <f t="shared" ca="1" si="59"/>
        <v>-82430.865511932978</v>
      </c>
      <c r="C546" s="1">
        <f t="shared" ca="1" si="56"/>
        <v>100</v>
      </c>
      <c r="D546" s="1">
        <f t="shared" ca="1" si="57"/>
        <v>58.639357099169693</v>
      </c>
      <c r="E546" s="1">
        <f t="shared" ca="1" si="58"/>
        <v>0</v>
      </c>
      <c r="F546" s="1">
        <f t="shared" ca="1" si="60"/>
        <v>1</v>
      </c>
      <c r="G546" s="1">
        <f t="shared" ca="1" si="61"/>
        <v>0</v>
      </c>
      <c r="H546" s="1">
        <f t="shared" ca="1" si="62"/>
        <v>2</v>
      </c>
    </row>
    <row r="547" spans="1:8" hidden="1" x14ac:dyDescent="0.2">
      <c r="A547" s="1">
        <v>544</v>
      </c>
      <c r="B547" s="1">
        <f t="shared" ca="1" si="59"/>
        <v>-76566.929802016006</v>
      </c>
      <c r="C547" s="1">
        <f t="shared" ca="1" si="56"/>
        <v>100</v>
      </c>
      <c r="D547" s="1">
        <f t="shared" ca="1" si="57"/>
        <v>58.639357099169693</v>
      </c>
      <c r="E547" s="1">
        <f t="shared" ca="1" si="58"/>
        <v>0</v>
      </c>
      <c r="F547" s="1">
        <f t="shared" ca="1" si="60"/>
        <v>1</v>
      </c>
      <c r="G547" s="1">
        <f t="shared" ca="1" si="61"/>
        <v>0</v>
      </c>
      <c r="H547" s="1">
        <f t="shared" ca="1" si="62"/>
        <v>3</v>
      </c>
    </row>
    <row r="548" spans="1:8" hidden="1" x14ac:dyDescent="0.2">
      <c r="A548" s="1">
        <v>545</v>
      </c>
      <c r="B548" s="1">
        <f t="shared" ca="1" si="59"/>
        <v>-70702.994092099034</v>
      </c>
      <c r="C548" s="1">
        <f t="shared" ca="1" si="56"/>
        <v>100</v>
      </c>
      <c r="D548" s="1">
        <f t="shared" ca="1" si="57"/>
        <v>58.639357099169693</v>
      </c>
      <c r="E548" s="1">
        <f t="shared" ca="1" si="58"/>
        <v>0</v>
      </c>
      <c r="F548" s="1">
        <f t="shared" ca="1" si="60"/>
        <v>1</v>
      </c>
      <c r="G548" s="1">
        <f t="shared" ca="1" si="61"/>
        <v>0</v>
      </c>
      <c r="H548" s="1">
        <f t="shared" ca="1" si="62"/>
        <v>4</v>
      </c>
    </row>
    <row r="549" spans="1:8" hidden="1" x14ac:dyDescent="0.2">
      <c r="A549" s="1">
        <v>546</v>
      </c>
      <c r="B549" s="1">
        <f t="shared" ca="1" si="59"/>
        <v>-64839.058382182062</v>
      </c>
      <c r="C549" s="1">
        <f t="shared" ca="1" si="56"/>
        <v>100</v>
      </c>
      <c r="D549" s="1">
        <f t="shared" ca="1" si="57"/>
        <v>58.639357099169693</v>
      </c>
      <c r="E549" s="1">
        <f t="shared" ca="1" si="58"/>
        <v>0</v>
      </c>
      <c r="F549" s="1">
        <f t="shared" ca="1" si="60"/>
        <v>1</v>
      </c>
      <c r="G549" s="1">
        <f t="shared" ca="1" si="61"/>
        <v>0</v>
      </c>
      <c r="H549" s="1">
        <f t="shared" ca="1" si="62"/>
        <v>5</v>
      </c>
    </row>
    <row r="550" spans="1:8" hidden="1" x14ac:dyDescent="0.2">
      <c r="A550" s="1">
        <v>547</v>
      </c>
      <c r="B550" s="1">
        <f t="shared" ca="1" si="59"/>
        <v>-58975.12267226509</v>
      </c>
      <c r="C550" s="1">
        <f t="shared" ca="1" si="56"/>
        <v>100</v>
      </c>
      <c r="D550" s="1">
        <f t="shared" ca="1" si="57"/>
        <v>58.639357099169693</v>
      </c>
      <c r="E550" s="1">
        <f t="shared" ca="1" si="58"/>
        <v>0</v>
      </c>
      <c r="F550" s="1">
        <f t="shared" ca="1" si="60"/>
        <v>1</v>
      </c>
      <c r="G550" s="1">
        <f t="shared" ca="1" si="61"/>
        <v>0</v>
      </c>
      <c r="H550" s="1">
        <f t="shared" ca="1" si="62"/>
        <v>6</v>
      </c>
    </row>
    <row r="551" spans="1:8" hidden="1" x14ac:dyDescent="0.2">
      <c r="A551" s="1">
        <v>548</v>
      </c>
      <c r="B551" s="1">
        <f t="shared" ca="1" si="59"/>
        <v>-53111.186962348118</v>
      </c>
      <c r="C551" s="1">
        <f t="shared" ca="1" si="56"/>
        <v>100</v>
      </c>
      <c r="D551" s="1">
        <f t="shared" ca="1" si="57"/>
        <v>-42.077013244733351</v>
      </c>
      <c r="E551" s="1">
        <f t="shared" ca="1" si="58"/>
        <v>0</v>
      </c>
      <c r="F551" s="1">
        <f t="shared" ca="1" si="60"/>
        <v>1</v>
      </c>
      <c r="G551" s="1">
        <f t="shared" ca="1" si="61"/>
        <v>0</v>
      </c>
      <c r="H551" s="1">
        <f t="shared" ca="1" si="62"/>
        <v>7</v>
      </c>
    </row>
    <row r="552" spans="1:8" hidden="1" x14ac:dyDescent="0.2">
      <c r="A552" s="1">
        <v>549</v>
      </c>
      <c r="B552" s="1">
        <f t="shared" ca="1" si="59"/>
        <v>-57318.888286821457</v>
      </c>
      <c r="C552" s="1">
        <f t="shared" ca="1" si="56"/>
        <v>100</v>
      </c>
      <c r="D552" s="1">
        <f t="shared" ca="1" si="57"/>
        <v>58.639357099169693</v>
      </c>
      <c r="E552" s="1">
        <f t="shared" ca="1" si="58"/>
        <v>-1</v>
      </c>
      <c r="F552" s="1">
        <f t="shared" ca="1" si="60"/>
        <v>1</v>
      </c>
      <c r="G552" s="1">
        <f t="shared" ca="1" si="61"/>
        <v>1</v>
      </c>
      <c r="H552" s="1">
        <f t="shared" ca="1" si="62"/>
        <v>0</v>
      </c>
    </row>
    <row r="553" spans="1:8" hidden="1" x14ac:dyDescent="0.2">
      <c r="A553" s="1">
        <v>550</v>
      </c>
      <c r="B553" s="1">
        <f t="shared" ca="1" si="59"/>
        <v>-51454.952576904485</v>
      </c>
      <c r="C553" s="1">
        <f t="shared" ca="1" si="56"/>
        <v>100</v>
      </c>
      <c r="D553" s="1">
        <f t="shared" ca="1" si="57"/>
        <v>-42.077013244733351</v>
      </c>
      <c r="E553" s="1">
        <f t="shared" ca="1" si="58"/>
        <v>0</v>
      </c>
      <c r="F553" s="1">
        <f t="shared" ca="1" si="60"/>
        <v>1</v>
      </c>
      <c r="G553" s="1">
        <f t="shared" ca="1" si="61"/>
        <v>0</v>
      </c>
      <c r="H553" s="1">
        <f t="shared" ca="1" si="62"/>
        <v>1</v>
      </c>
    </row>
    <row r="554" spans="1:8" hidden="1" x14ac:dyDescent="0.2">
      <c r="A554" s="1">
        <v>551</v>
      </c>
      <c r="B554" s="1">
        <f t="shared" ca="1" si="59"/>
        <v>-55662.653901377824</v>
      </c>
      <c r="C554" s="1">
        <f t="shared" ca="1" si="56"/>
        <v>100</v>
      </c>
      <c r="D554" s="1">
        <f t="shared" ca="1" si="57"/>
        <v>58.639357099169693</v>
      </c>
      <c r="E554" s="1">
        <f t="shared" ca="1" si="58"/>
        <v>-1</v>
      </c>
      <c r="F554" s="1">
        <f t="shared" ca="1" si="60"/>
        <v>1</v>
      </c>
      <c r="G554" s="1">
        <f t="shared" ca="1" si="61"/>
        <v>1</v>
      </c>
      <c r="H554" s="1">
        <f t="shared" ca="1" si="62"/>
        <v>0</v>
      </c>
    </row>
    <row r="555" spans="1:8" hidden="1" x14ac:dyDescent="0.2">
      <c r="A555" s="1">
        <v>552</v>
      </c>
      <c r="B555" s="1">
        <f t="shared" ca="1" si="59"/>
        <v>-49798.718191460852</v>
      </c>
      <c r="C555" s="1">
        <f t="shared" ca="1" si="56"/>
        <v>100</v>
      </c>
      <c r="D555" s="1">
        <f t="shared" ca="1" si="57"/>
        <v>58.639357099169693</v>
      </c>
      <c r="E555" s="1">
        <f t="shared" ca="1" si="58"/>
        <v>0</v>
      </c>
      <c r="F555" s="1">
        <f t="shared" ca="1" si="60"/>
        <v>1</v>
      </c>
      <c r="G555" s="1">
        <f t="shared" ca="1" si="61"/>
        <v>0</v>
      </c>
      <c r="H555" s="1">
        <f t="shared" ca="1" si="62"/>
        <v>1</v>
      </c>
    </row>
    <row r="556" spans="1:8" hidden="1" x14ac:dyDescent="0.2">
      <c r="A556" s="1">
        <v>553</v>
      </c>
      <c r="B556" s="1">
        <f t="shared" ca="1" si="59"/>
        <v>-43934.78248154388</v>
      </c>
      <c r="C556" s="1">
        <f t="shared" ca="1" si="56"/>
        <v>100</v>
      </c>
      <c r="D556" s="1">
        <f t="shared" ca="1" si="57"/>
        <v>-42.077013244733351</v>
      </c>
      <c r="E556" s="1">
        <f t="shared" ca="1" si="58"/>
        <v>0</v>
      </c>
      <c r="F556" s="1">
        <f t="shared" ca="1" si="60"/>
        <v>1</v>
      </c>
      <c r="G556" s="1">
        <f t="shared" ca="1" si="61"/>
        <v>0</v>
      </c>
      <c r="H556" s="1">
        <f t="shared" ca="1" si="62"/>
        <v>2</v>
      </c>
    </row>
    <row r="557" spans="1:8" hidden="1" x14ac:dyDescent="0.2">
      <c r="A557" s="1">
        <v>554</v>
      </c>
      <c r="B557" s="1">
        <f t="shared" ca="1" si="59"/>
        <v>-48142.483806017219</v>
      </c>
      <c r="C557" s="1">
        <f t="shared" ca="1" si="56"/>
        <v>100</v>
      </c>
      <c r="D557" s="1">
        <f t="shared" ca="1" si="57"/>
        <v>-42.077013244733351</v>
      </c>
      <c r="E557" s="1">
        <f t="shared" ca="1" si="58"/>
        <v>-1</v>
      </c>
      <c r="F557" s="1">
        <f t="shared" ca="1" si="60"/>
        <v>1</v>
      </c>
      <c r="G557" s="1">
        <f t="shared" ca="1" si="61"/>
        <v>1</v>
      </c>
      <c r="H557" s="1">
        <f t="shared" ca="1" si="62"/>
        <v>0</v>
      </c>
    </row>
    <row r="558" spans="1:8" hidden="1" x14ac:dyDescent="0.2">
      <c r="A558" s="1">
        <v>555</v>
      </c>
      <c r="B558" s="1">
        <f t="shared" ca="1" si="59"/>
        <v>-52350.185130490558</v>
      </c>
      <c r="C558" s="1">
        <f t="shared" ca="1" si="56"/>
        <v>100</v>
      </c>
      <c r="D558" s="1">
        <f t="shared" ca="1" si="57"/>
        <v>58.639357099169693</v>
      </c>
      <c r="E558" s="1">
        <f t="shared" ca="1" si="58"/>
        <v>-2</v>
      </c>
      <c r="F558" s="1">
        <f t="shared" ca="1" si="60"/>
        <v>1</v>
      </c>
      <c r="G558" s="1">
        <f t="shared" ca="1" si="61"/>
        <v>2</v>
      </c>
      <c r="H558" s="1">
        <f t="shared" ca="1" si="62"/>
        <v>0</v>
      </c>
    </row>
    <row r="559" spans="1:8" hidden="1" x14ac:dyDescent="0.2">
      <c r="A559" s="1">
        <v>556</v>
      </c>
      <c r="B559" s="1">
        <f t="shared" ca="1" si="59"/>
        <v>-46486.249420573586</v>
      </c>
      <c r="C559" s="1">
        <f t="shared" ca="1" si="56"/>
        <v>100</v>
      </c>
      <c r="D559" s="1">
        <f t="shared" ca="1" si="57"/>
        <v>-42.077013244733351</v>
      </c>
      <c r="E559" s="1">
        <f t="shared" ca="1" si="58"/>
        <v>-1</v>
      </c>
      <c r="F559" s="1">
        <f t="shared" ca="1" si="60"/>
        <v>1</v>
      </c>
      <c r="G559" s="1">
        <f t="shared" ca="1" si="61"/>
        <v>0</v>
      </c>
      <c r="H559" s="1">
        <f t="shared" ca="1" si="62"/>
        <v>1</v>
      </c>
    </row>
    <row r="560" spans="1:8" hidden="1" x14ac:dyDescent="0.2">
      <c r="A560" s="1">
        <v>557</v>
      </c>
      <c r="B560" s="1">
        <f t="shared" ca="1" si="59"/>
        <v>-50693.950745046925</v>
      </c>
      <c r="C560" s="1">
        <f t="shared" ca="1" si="56"/>
        <v>100</v>
      </c>
      <c r="D560" s="1">
        <f t="shared" ca="1" si="57"/>
        <v>-42.077013244733351</v>
      </c>
      <c r="E560" s="1">
        <f t="shared" ca="1" si="58"/>
        <v>-2</v>
      </c>
      <c r="F560" s="1">
        <f t="shared" ca="1" si="60"/>
        <v>1</v>
      </c>
      <c r="G560" s="1">
        <f t="shared" ca="1" si="61"/>
        <v>1</v>
      </c>
      <c r="H560" s="1">
        <f t="shared" ca="1" si="62"/>
        <v>0</v>
      </c>
    </row>
    <row r="561" spans="1:8" hidden="1" x14ac:dyDescent="0.2">
      <c r="A561" s="1">
        <v>558</v>
      </c>
      <c r="B561" s="1">
        <f t="shared" ca="1" si="59"/>
        <v>-54901.652069520263</v>
      </c>
      <c r="C561" s="1">
        <f t="shared" ca="1" si="56"/>
        <v>100</v>
      </c>
      <c r="D561" s="1">
        <f t="shared" ca="1" si="57"/>
        <v>58.639357099169693</v>
      </c>
      <c r="E561" s="1">
        <f t="shared" ca="1" si="58"/>
        <v>-3</v>
      </c>
      <c r="F561" s="1">
        <f t="shared" ca="1" si="60"/>
        <v>1</v>
      </c>
      <c r="G561" s="1">
        <f t="shared" ca="1" si="61"/>
        <v>2</v>
      </c>
      <c r="H561" s="1">
        <f t="shared" ca="1" si="62"/>
        <v>0</v>
      </c>
    </row>
    <row r="562" spans="1:8" hidden="1" x14ac:dyDescent="0.2">
      <c r="A562" s="1">
        <v>559</v>
      </c>
      <c r="B562" s="1">
        <f t="shared" ca="1" si="59"/>
        <v>-49037.716359603291</v>
      </c>
      <c r="C562" s="1">
        <f t="shared" ca="1" si="56"/>
        <v>100</v>
      </c>
      <c r="D562" s="1">
        <f t="shared" ca="1" si="57"/>
        <v>-42.077013244733351</v>
      </c>
      <c r="E562" s="1">
        <f t="shared" ca="1" si="58"/>
        <v>-2</v>
      </c>
      <c r="F562" s="1">
        <f t="shared" ca="1" si="60"/>
        <v>1</v>
      </c>
      <c r="G562" s="1">
        <f t="shared" ca="1" si="61"/>
        <v>0</v>
      </c>
      <c r="H562" s="1">
        <f t="shared" ca="1" si="62"/>
        <v>1</v>
      </c>
    </row>
    <row r="563" spans="1:8" hidden="1" x14ac:dyDescent="0.2">
      <c r="A563" s="1">
        <v>560</v>
      </c>
      <c r="B563" s="1">
        <f t="shared" ca="1" si="59"/>
        <v>-53245.41768407663</v>
      </c>
      <c r="C563" s="1">
        <f t="shared" ca="1" si="56"/>
        <v>100</v>
      </c>
      <c r="D563" s="1">
        <f t="shared" ca="1" si="57"/>
        <v>58.639357099169693</v>
      </c>
      <c r="E563" s="1">
        <f t="shared" ca="1" si="58"/>
        <v>-3</v>
      </c>
      <c r="F563" s="1">
        <f t="shared" ca="1" si="60"/>
        <v>1</v>
      </c>
      <c r="G563" s="1">
        <f t="shared" ca="1" si="61"/>
        <v>1</v>
      </c>
      <c r="H563" s="1">
        <f t="shared" ca="1" si="62"/>
        <v>0</v>
      </c>
    </row>
    <row r="564" spans="1:8" hidden="1" x14ac:dyDescent="0.2">
      <c r="A564" s="1">
        <v>561</v>
      </c>
      <c r="B564" s="1">
        <f t="shared" ca="1" si="59"/>
        <v>-47381.481974159658</v>
      </c>
      <c r="C564" s="1">
        <f t="shared" ca="1" si="56"/>
        <v>100</v>
      </c>
      <c r="D564" s="1">
        <f t="shared" ca="1" si="57"/>
        <v>-42.077013244733351</v>
      </c>
      <c r="E564" s="1">
        <f t="shared" ca="1" si="58"/>
        <v>-2</v>
      </c>
      <c r="F564" s="1">
        <f t="shared" ca="1" si="60"/>
        <v>1</v>
      </c>
      <c r="G564" s="1">
        <f t="shared" ca="1" si="61"/>
        <v>0</v>
      </c>
      <c r="H564" s="1">
        <f t="shared" ca="1" si="62"/>
        <v>1</v>
      </c>
    </row>
    <row r="565" spans="1:8" hidden="1" x14ac:dyDescent="0.2">
      <c r="A565" s="1">
        <v>562</v>
      </c>
      <c r="B565" s="1">
        <f t="shared" ca="1" si="59"/>
        <v>-51589.183298632997</v>
      </c>
      <c r="C565" s="1">
        <f t="shared" ca="1" si="56"/>
        <v>100</v>
      </c>
      <c r="D565" s="1">
        <f t="shared" ca="1" si="57"/>
        <v>58.639357099169693</v>
      </c>
      <c r="E565" s="1">
        <f t="shared" ca="1" si="58"/>
        <v>-3</v>
      </c>
      <c r="F565" s="1">
        <f t="shared" ca="1" si="60"/>
        <v>1</v>
      </c>
      <c r="G565" s="1">
        <f t="shared" ca="1" si="61"/>
        <v>1</v>
      </c>
      <c r="H565" s="1">
        <f t="shared" ca="1" si="62"/>
        <v>0</v>
      </c>
    </row>
    <row r="566" spans="1:8" hidden="1" x14ac:dyDescent="0.2">
      <c r="A566" s="1">
        <v>563</v>
      </c>
      <c r="B566" s="1">
        <f t="shared" ca="1" si="59"/>
        <v>-45725.247588716025</v>
      </c>
      <c r="C566" s="1">
        <f t="shared" ca="1" si="56"/>
        <v>100</v>
      </c>
      <c r="D566" s="1">
        <f t="shared" ca="1" si="57"/>
        <v>-42.077013244733351</v>
      </c>
      <c r="E566" s="1">
        <f t="shared" ca="1" si="58"/>
        <v>-2</v>
      </c>
      <c r="F566" s="1">
        <f t="shared" ca="1" si="60"/>
        <v>1</v>
      </c>
      <c r="G566" s="1">
        <f t="shared" ca="1" si="61"/>
        <v>0</v>
      </c>
      <c r="H566" s="1">
        <f t="shared" ca="1" si="62"/>
        <v>1</v>
      </c>
    </row>
    <row r="567" spans="1:8" hidden="1" x14ac:dyDescent="0.2">
      <c r="A567" s="1">
        <v>564</v>
      </c>
      <c r="B567" s="1">
        <f t="shared" ca="1" si="59"/>
        <v>-49932.948913189364</v>
      </c>
      <c r="C567" s="1">
        <f t="shared" ca="1" si="56"/>
        <v>100</v>
      </c>
      <c r="D567" s="1">
        <f t="shared" ca="1" si="57"/>
        <v>-42.077013244733351</v>
      </c>
      <c r="E567" s="1">
        <f t="shared" ca="1" si="58"/>
        <v>-3</v>
      </c>
      <c r="F567" s="1">
        <f t="shared" ca="1" si="60"/>
        <v>1</v>
      </c>
      <c r="G567" s="1">
        <f t="shared" ca="1" si="61"/>
        <v>1</v>
      </c>
      <c r="H567" s="1">
        <f t="shared" ca="1" si="62"/>
        <v>0</v>
      </c>
    </row>
    <row r="568" spans="1:8" hidden="1" x14ac:dyDescent="0.2">
      <c r="A568" s="1">
        <v>565</v>
      </c>
      <c r="B568" s="1">
        <f t="shared" ca="1" si="59"/>
        <v>-54140.650237662703</v>
      </c>
      <c r="C568" s="1">
        <f t="shared" ca="1" si="56"/>
        <v>100</v>
      </c>
      <c r="D568" s="1">
        <f t="shared" ca="1" si="57"/>
        <v>58.639357099169693</v>
      </c>
      <c r="E568" s="1">
        <f t="shared" ca="1" si="58"/>
        <v>-4</v>
      </c>
      <c r="F568" s="1">
        <f t="shared" ca="1" si="60"/>
        <v>1</v>
      </c>
      <c r="G568" s="1">
        <f t="shared" ca="1" si="61"/>
        <v>2</v>
      </c>
      <c r="H568" s="1">
        <f t="shared" ca="1" si="62"/>
        <v>0</v>
      </c>
    </row>
    <row r="569" spans="1:8" hidden="1" x14ac:dyDescent="0.2">
      <c r="A569" s="1">
        <v>566</v>
      </c>
      <c r="B569" s="1">
        <f t="shared" ca="1" si="59"/>
        <v>-48276.714527745731</v>
      </c>
      <c r="C569" s="1">
        <f t="shared" ca="1" si="56"/>
        <v>100</v>
      </c>
      <c r="D569" s="1">
        <f t="shared" ca="1" si="57"/>
        <v>58.639357099169693</v>
      </c>
      <c r="E569" s="1">
        <f t="shared" ca="1" si="58"/>
        <v>-3</v>
      </c>
      <c r="F569" s="1">
        <f t="shared" ca="1" si="60"/>
        <v>1</v>
      </c>
      <c r="G569" s="1">
        <f t="shared" ca="1" si="61"/>
        <v>0</v>
      </c>
      <c r="H569" s="1">
        <f t="shared" ca="1" si="62"/>
        <v>1</v>
      </c>
    </row>
    <row r="570" spans="1:8" hidden="1" x14ac:dyDescent="0.2">
      <c r="A570" s="1">
        <v>567</v>
      </c>
      <c r="B570" s="1">
        <f t="shared" ca="1" si="59"/>
        <v>-42412.778817828759</v>
      </c>
      <c r="C570" s="1">
        <f t="shared" ca="1" si="56"/>
        <v>100</v>
      </c>
      <c r="D570" s="1">
        <f t="shared" ca="1" si="57"/>
        <v>58.639357099169693</v>
      </c>
      <c r="E570" s="1">
        <f t="shared" ca="1" si="58"/>
        <v>-2</v>
      </c>
      <c r="F570" s="1">
        <f t="shared" ca="1" si="60"/>
        <v>1</v>
      </c>
      <c r="G570" s="1">
        <f t="shared" ca="1" si="61"/>
        <v>0</v>
      </c>
      <c r="H570" s="1">
        <f t="shared" ca="1" si="62"/>
        <v>2</v>
      </c>
    </row>
    <row r="571" spans="1:8" hidden="1" x14ac:dyDescent="0.2">
      <c r="A571" s="1">
        <v>568</v>
      </c>
      <c r="B571" s="1">
        <f t="shared" ca="1" si="59"/>
        <v>-36548.843107911787</v>
      </c>
      <c r="C571" s="1">
        <f t="shared" ca="1" si="56"/>
        <v>100</v>
      </c>
      <c r="D571" s="1">
        <f t="shared" ca="1" si="57"/>
        <v>58.639357099169693</v>
      </c>
      <c r="E571" s="1">
        <f t="shared" ca="1" si="58"/>
        <v>-1</v>
      </c>
      <c r="F571" s="1">
        <f t="shared" ca="1" si="60"/>
        <v>1</v>
      </c>
      <c r="G571" s="1">
        <f t="shared" ca="1" si="61"/>
        <v>0</v>
      </c>
      <c r="H571" s="1">
        <f t="shared" ca="1" si="62"/>
        <v>3</v>
      </c>
    </row>
    <row r="572" spans="1:8" hidden="1" x14ac:dyDescent="0.2">
      <c r="A572" s="1">
        <v>569</v>
      </c>
      <c r="B572" s="1">
        <f t="shared" ca="1" si="59"/>
        <v>-30684.907397994819</v>
      </c>
      <c r="C572" s="1">
        <f t="shared" ca="1" si="56"/>
        <v>100</v>
      </c>
      <c r="D572" s="1">
        <f t="shared" ca="1" si="57"/>
        <v>58.639357099169693</v>
      </c>
      <c r="E572" s="1">
        <f t="shared" ca="1" si="58"/>
        <v>0</v>
      </c>
      <c r="F572" s="1">
        <f t="shared" ca="1" si="60"/>
        <v>1</v>
      </c>
      <c r="G572" s="1">
        <f t="shared" ca="1" si="61"/>
        <v>0</v>
      </c>
      <c r="H572" s="1">
        <f t="shared" ca="1" si="62"/>
        <v>4</v>
      </c>
    </row>
    <row r="573" spans="1:8" hidden="1" x14ac:dyDescent="0.2">
      <c r="A573" s="1">
        <v>570</v>
      </c>
      <c r="B573" s="1">
        <f t="shared" ca="1" si="59"/>
        <v>-24820.971688077851</v>
      </c>
      <c r="C573" s="1">
        <f t="shared" ca="1" si="56"/>
        <v>100</v>
      </c>
      <c r="D573" s="1">
        <f t="shared" ca="1" si="57"/>
        <v>-42.077013244733351</v>
      </c>
      <c r="E573" s="1">
        <f t="shared" ca="1" si="58"/>
        <v>0</v>
      </c>
      <c r="F573" s="1">
        <f t="shared" ca="1" si="60"/>
        <v>1</v>
      </c>
      <c r="G573" s="1">
        <f t="shared" ca="1" si="61"/>
        <v>0</v>
      </c>
      <c r="H573" s="1">
        <f t="shared" ca="1" si="62"/>
        <v>5</v>
      </c>
    </row>
    <row r="574" spans="1:8" hidden="1" x14ac:dyDescent="0.2">
      <c r="A574" s="1">
        <v>571</v>
      </c>
      <c r="B574" s="1">
        <f t="shared" ca="1" si="59"/>
        <v>-29028.673012551186</v>
      </c>
      <c r="C574" s="1">
        <f t="shared" ca="1" si="56"/>
        <v>100</v>
      </c>
      <c r="D574" s="1">
        <f t="shared" ca="1" si="57"/>
        <v>58.639357099169693</v>
      </c>
      <c r="E574" s="1">
        <f t="shared" ca="1" si="58"/>
        <v>-1</v>
      </c>
      <c r="F574" s="1">
        <f t="shared" ca="1" si="60"/>
        <v>1</v>
      </c>
      <c r="G574" s="1">
        <f t="shared" ca="1" si="61"/>
        <v>1</v>
      </c>
      <c r="H574" s="1">
        <f t="shared" ca="1" si="62"/>
        <v>0</v>
      </c>
    </row>
    <row r="575" spans="1:8" hidden="1" x14ac:dyDescent="0.2">
      <c r="A575" s="1">
        <v>572</v>
      </c>
      <c r="B575" s="1">
        <f t="shared" ca="1" si="59"/>
        <v>-23164.737302634217</v>
      </c>
      <c r="C575" s="1">
        <f t="shared" ca="1" si="56"/>
        <v>100</v>
      </c>
      <c r="D575" s="1">
        <f t="shared" ca="1" si="57"/>
        <v>58.639357099169693</v>
      </c>
      <c r="E575" s="1">
        <f t="shared" ca="1" si="58"/>
        <v>0</v>
      </c>
      <c r="F575" s="1">
        <f t="shared" ca="1" si="60"/>
        <v>1</v>
      </c>
      <c r="G575" s="1">
        <f t="shared" ca="1" si="61"/>
        <v>0</v>
      </c>
      <c r="H575" s="1">
        <f t="shared" ca="1" si="62"/>
        <v>1</v>
      </c>
    </row>
    <row r="576" spans="1:8" hidden="1" x14ac:dyDescent="0.2">
      <c r="A576" s="1">
        <v>573</v>
      </c>
      <c r="B576" s="1">
        <f t="shared" ca="1" si="59"/>
        <v>-17300.801592717249</v>
      </c>
      <c r="C576" s="1">
        <f t="shared" ca="1" si="56"/>
        <v>100</v>
      </c>
      <c r="D576" s="1">
        <f t="shared" ca="1" si="57"/>
        <v>-42.077013244733351</v>
      </c>
      <c r="E576" s="1">
        <f t="shared" ca="1" si="58"/>
        <v>0</v>
      </c>
      <c r="F576" s="1">
        <f t="shared" ca="1" si="60"/>
        <v>1</v>
      </c>
      <c r="G576" s="1">
        <f t="shared" ca="1" si="61"/>
        <v>0</v>
      </c>
      <c r="H576" s="1">
        <f t="shared" ca="1" si="62"/>
        <v>2</v>
      </c>
    </row>
    <row r="577" spans="1:8" hidden="1" x14ac:dyDescent="0.2">
      <c r="A577" s="1">
        <v>574</v>
      </c>
      <c r="B577" s="1">
        <f t="shared" ca="1" si="59"/>
        <v>-21508.502917190584</v>
      </c>
      <c r="C577" s="1">
        <f t="shared" ca="1" si="56"/>
        <v>100</v>
      </c>
      <c r="D577" s="1">
        <f t="shared" ca="1" si="57"/>
        <v>-42.077013244733351</v>
      </c>
      <c r="E577" s="1">
        <f t="shared" ca="1" si="58"/>
        <v>-1</v>
      </c>
      <c r="F577" s="1">
        <f t="shared" ca="1" si="60"/>
        <v>1</v>
      </c>
      <c r="G577" s="1">
        <f t="shared" ca="1" si="61"/>
        <v>1</v>
      </c>
      <c r="H577" s="1">
        <f t="shared" ca="1" si="62"/>
        <v>0</v>
      </c>
    </row>
    <row r="578" spans="1:8" hidden="1" x14ac:dyDescent="0.2">
      <c r="A578" s="1">
        <v>575</v>
      </c>
      <c r="B578" s="1">
        <f t="shared" ca="1" si="59"/>
        <v>-25716.20424166392</v>
      </c>
      <c r="C578" s="1">
        <f t="shared" ca="1" si="56"/>
        <v>100</v>
      </c>
      <c r="D578" s="1">
        <f t="shared" ca="1" si="57"/>
        <v>-42.077013244733351</v>
      </c>
      <c r="E578" s="1">
        <f t="shared" ca="1" si="58"/>
        <v>-2</v>
      </c>
      <c r="F578" s="1">
        <f t="shared" ca="1" si="60"/>
        <v>1</v>
      </c>
      <c r="G578" s="1">
        <f t="shared" ca="1" si="61"/>
        <v>2</v>
      </c>
      <c r="H578" s="1">
        <f t="shared" ca="1" si="62"/>
        <v>0</v>
      </c>
    </row>
    <row r="579" spans="1:8" hidden="1" x14ac:dyDescent="0.2">
      <c r="A579" s="1">
        <v>576</v>
      </c>
      <c r="B579" s="1">
        <f t="shared" ca="1" si="59"/>
        <v>-29923.905566137255</v>
      </c>
      <c r="C579" s="1">
        <f t="shared" ca="1" si="56"/>
        <v>100</v>
      </c>
      <c r="D579" s="1">
        <f t="shared" ca="1" si="57"/>
        <v>-42.077013244733351</v>
      </c>
      <c r="E579" s="1">
        <f t="shared" ca="1" si="58"/>
        <v>-3</v>
      </c>
      <c r="F579" s="1">
        <f t="shared" ca="1" si="60"/>
        <v>1</v>
      </c>
      <c r="G579" s="1">
        <f t="shared" ca="1" si="61"/>
        <v>3</v>
      </c>
      <c r="H579" s="1">
        <f t="shared" ca="1" si="62"/>
        <v>0</v>
      </c>
    </row>
    <row r="580" spans="1:8" hidden="1" x14ac:dyDescent="0.2">
      <c r="A580" s="1">
        <v>577</v>
      </c>
      <c r="B580" s="1">
        <f t="shared" ca="1" si="59"/>
        <v>-34131.606890610594</v>
      </c>
      <c r="C580" s="1">
        <f t="shared" ca="1" si="56"/>
        <v>100</v>
      </c>
      <c r="D580" s="1">
        <f t="shared" ca="1" si="57"/>
        <v>58.639357099169693</v>
      </c>
      <c r="E580" s="1">
        <f t="shared" ca="1" si="58"/>
        <v>-4</v>
      </c>
      <c r="F580" s="1">
        <f t="shared" ca="1" si="60"/>
        <v>1</v>
      </c>
      <c r="G580" s="1">
        <f t="shared" ca="1" si="61"/>
        <v>4</v>
      </c>
      <c r="H580" s="1">
        <f t="shared" ca="1" si="62"/>
        <v>0</v>
      </c>
    </row>
    <row r="581" spans="1:8" hidden="1" x14ac:dyDescent="0.2">
      <c r="A581" s="1">
        <v>578</v>
      </c>
      <c r="B581" s="1">
        <f t="shared" ca="1" si="59"/>
        <v>-28267.671180693626</v>
      </c>
      <c r="C581" s="1">
        <f t="shared" ref="C581:C644" ca="1" si="63">$C$4*POWER($L$2,F581-1)</f>
        <v>100</v>
      </c>
      <c r="D581" s="1">
        <f t="shared" ref="D581:D644" ca="1" si="64">IF(RAND()&lt;$B$1,$F$1,$H$1)</f>
        <v>-42.077013244733351</v>
      </c>
      <c r="E581" s="1">
        <f t="shared" ref="E581:E644" ca="1" si="65">IF(D580&lt;0,IF(E580-1=-$D$2,0,E580-1),IF(E580+1=$F$2,0,E580+1))</f>
        <v>-3</v>
      </c>
      <c r="F581" s="1">
        <f t="shared" ca="1" si="60"/>
        <v>1</v>
      </c>
      <c r="G581" s="1">
        <f t="shared" ca="1" si="61"/>
        <v>0</v>
      </c>
      <c r="H581" s="1">
        <f t="shared" ca="1" si="62"/>
        <v>1</v>
      </c>
    </row>
    <row r="582" spans="1:8" hidden="1" x14ac:dyDescent="0.2">
      <c r="A582" s="1">
        <v>579</v>
      </c>
      <c r="B582" s="1">
        <f t="shared" ref="B582:B645" ca="1" si="66">B581+D581*C581</f>
        <v>-32475.372505166961</v>
      </c>
      <c r="C582" s="1">
        <f t="shared" ca="1" si="63"/>
        <v>100</v>
      </c>
      <c r="D582" s="1">
        <f t="shared" ca="1" si="64"/>
        <v>-42.077013244733351</v>
      </c>
      <c r="E582" s="1">
        <f t="shared" ca="1" si="65"/>
        <v>-4</v>
      </c>
      <c r="F582" s="1">
        <f t="shared" ref="F582:F645" ca="1" si="67">IF(AND(D581&gt;0,E582=0),IF(F581-1&lt;1,1,F581-1),IF(AND(D581&lt;0,E582=0),IF(F581+1&gt;$H$2,1,F581+1),F581))</f>
        <v>1</v>
      </c>
      <c r="G582" s="1">
        <f t="shared" ref="G582:G645" ca="1" si="68">IF(D581&gt;0,0,G581+1)</f>
        <v>1</v>
      </c>
      <c r="H582" s="1">
        <f t="shared" ref="H582:H645" ca="1" si="69">IF(D581&lt;0,0,H581+1)</f>
        <v>0</v>
      </c>
    </row>
    <row r="583" spans="1:8" hidden="1" x14ac:dyDescent="0.2">
      <c r="A583" s="1">
        <v>580</v>
      </c>
      <c r="B583" s="1">
        <f t="shared" ca="1" si="66"/>
        <v>-36683.0738296403</v>
      </c>
      <c r="C583" s="1">
        <f t="shared" ca="1" si="63"/>
        <v>500</v>
      </c>
      <c r="D583" s="1">
        <f t="shared" ca="1" si="64"/>
        <v>58.639357099169693</v>
      </c>
      <c r="E583" s="1">
        <f t="shared" ca="1" si="65"/>
        <v>0</v>
      </c>
      <c r="F583" s="1">
        <f t="shared" ca="1" si="67"/>
        <v>2</v>
      </c>
      <c r="G583" s="1">
        <f t="shared" ca="1" si="68"/>
        <v>2</v>
      </c>
      <c r="H583" s="1">
        <f t="shared" ca="1" si="69"/>
        <v>0</v>
      </c>
    </row>
    <row r="584" spans="1:8" hidden="1" x14ac:dyDescent="0.2">
      <c r="A584" s="1">
        <v>581</v>
      </c>
      <c r="B584" s="1">
        <f t="shared" ca="1" si="66"/>
        <v>-7363.3952800554544</v>
      </c>
      <c r="C584" s="1">
        <f t="shared" ca="1" si="63"/>
        <v>100</v>
      </c>
      <c r="D584" s="1">
        <f t="shared" ca="1" si="64"/>
        <v>-42.077013244733351</v>
      </c>
      <c r="E584" s="1">
        <f t="shared" ca="1" si="65"/>
        <v>0</v>
      </c>
      <c r="F584" s="1">
        <f t="shared" ca="1" si="67"/>
        <v>1</v>
      </c>
      <c r="G584" s="1">
        <f t="shared" ca="1" si="68"/>
        <v>0</v>
      </c>
      <c r="H584" s="1">
        <f t="shared" ca="1" si="69"/>
        <v>1</v>
      </c>
    </row>
    <row r="585" spans="1:8" hidden="1" x14ac:dyDescent="0.2">
      <c r="A585" s="1">
        <v>582</v>
      </c>
      <c r="B585" s="1">
        <f t="shared" ca="1" si="66"/>
        <v>-11571.09660452879</v>
      </c>
      <c r="C585" s="1">
        <f t="shared" ca="1" si="63"/>
        <v>100</v>
      </c>
      <c r="D585" s="1">
        <f t="shared" ca="1" si="64"/>
        <v>-42.077013244733351</v>
      </c>
      <c r="E585" s="1">
        <f t="shared" ca="1" si="65"/>
        <v>-1</v>
      </c>
      <c r="F585" s="1">
        <f t="shared" ca="1" si="67"/>
        <v>1</v>
      </c>
      <c r="G585" s="1">
        <f t="shared" ca="1" si="68"/>
        <v>1</v>
      </c>
      <c r="H585" s="1">
        <f t="shared" ca="1" si="69"/>
        <v>0</v>
      </c>
    </row>
    <row r="586" spans="1:8" hidden="1" x14ac:dyDescent="0.2">
      <c r="A586" s="1">
        <v>583</v>
      </c>
      <c r="B586" s="1">
        <f t="shared" ca="1" si="66"/>
        <v>-15778.797929002125</v>
      </c>
      <c r="C586" s="1">
        <f t="shared" ca="1" si="63"/>
        <v>100</v>
      </c>
      <c r="D586" s="1">
        <f t="shared" ca="1" si="64"/>
        <v>-42.077013244733351</v>
      </c>
      <c r="E586" s="1">
        <f t="shared" ca="1" si="65"/>
        <v>-2</v>
      </c>
      <c r="F586" s="1">
        <f t="shared" ca="1" si="67"/>
        <v>1</v>
      </c>
      <c r="G586" s="1">
        <f t="shared" ca="1" si="68"/>
        <v>2</v>
      </c>
      <c r="H586" s="1">
        <f t="shared" ca="1" si="69"/>
        <v>0</v>
      </c>
    </row>
    <row r="587" spans="1:8" hidden="1" x14ac:dyDescent="0.2">
      <c r="A587" s="1">
        <v>584</v>
      </c>
      <c r="B587" s="1">
        <f t="shared" ca="1" si="66"/>
        <v>-19986.49925347546</v>
      </c>
      <c r="C587" s="1">
        <f t="shared" ca="1" si="63"/>
        <v>100</v>
      </c>
      <c r="D587" s="1">
        <f t="shared" ca="1" si="64"/>
        <v>58.639357099169693</v>
      </c>
      <c r="E587" s="1">
        <f t="shared" ca="1" si="65"/>
        <v>-3</v>
      </c>
      <c r="F587" s="1">
        <f t="shared" ca="1" si="67"/>
        <v>1</v>
      </c>
      <c r="G587" s="1">
        <f t="shared" ca="1" si="68"/>
        <v>3</v>
      </c>
      <c r="H587" s="1">
        <f t="shared" ca="1" si="69"/>
        <v>0</v>
      </c>
    </row>
    <row r="588" spans="1:8" hidden="1" x14ac:dyDescent="0.2">
      <c r="A588" s="1">
        <v>585</v>
      </c>
      <c r="B588" s="1">
        <f t="shared" ca="1" si="66"/>
        <v>-14122.563543558492</v>
      </c>
      <c r="C588" s="1">
        <f t="shared" ca="1" si="63"/>
        <v>100</v>
      </c>
      <c r="D588" s="1">
        <f t="shared" ca="1" si="64"/>
        <v>-42.077013244733351</v>
      </c>
      <c r="E588" s="1">
        <f t="shared" ca="1" si="65"/>
        <v>-2</v>
      </c>
      <c r="F588" s="1">
        <f t="shared" ca="1" si="67"/>
        <v>1</v>
      </c>
      <c r="G588" s="1">
        <f t="shared" ca="1" si="68"/>
        <v>0</v>
      </c>
      <c r="H588" s="1">
        <f t="shared" ca="1" si="69"/>
        <v>1</v>
      </c>
    </row>
    <row r="589" spans="1:8" hidden="1" x14ac:dyDescent="0.2">
      <c r="A589" s="1">
        <v>586</v>
      </c>
      <c r="B589" s="1">
        <f t="shared" ca="1" si="66"/>
        <v>-18330.264868031827</v>
      </c>
      <c r="C589" s="1">
        <f t="shared" ca="1" si="63"/>
        <v>100</v>
      </c>
      <c r="D589" s="1">
        <f t="shared" ca="1" si="64"/>
        <v>58.639357099169693</v>
      </c>
      <c r="E589" s="1">
        <f t="shared" ca="1" si="65"/>
        <v>-3</v>
      </c>
      <c r="F589" s="1">
        <f t="shared" ca="1" si="67"/>
        <v>1</v>
      </c>
      <c r="G589" s="1">
        <f t="shared" ca="1" si="68"/>
        <v>1</v>
      </c>
      <c r="H589" s="1">
        <f t="shared" ca="1" si="69"/>
        <v>0</v>
      </c>
    </row>
    <row r="590" spans="1:8" hidden="1" x14ac:dyDescent="0.2">
      <c r="A590" s="1">
        <v>587</v>
      </c>
      <c r="B590" s="1">
        <f t="shared" ca="1" si="66"/>
        <v>-12466.329158114859</v>
      </c>
      <c r="C590" s="1">
        <f t="shared" ca="1" si="63"/>
        <v>100</v>
      </c>
      <c r="D590" s="1">
        <f t="shared" ca="1" si="64"/>
        <v>58.639357099169693</v>
      </c>
      <c r="E590" s="1">
        <f t="shared" ca="1" si="65"/>
        <v>-2</v>
      </c>
      <c r="F590" s="1">
        <f t="shared" ca="1" si="67"/>
        <v>1</v>
      </c>
      <c r="G590" s="1">
        <f t="shared" ca="1" si="68"/>
        <v>0</v>
      </c>
      <c r="H590" s="1">
        <f t="shared" ca="1" si="69"/>
        <v>1</v>
      </c>
    </row>
    <row r="591" spans="1:8" hidden="1" x14ac:dyDescent="0.2">
      <c r="A591" s="1">
        <v>588</v>
      </c>
      <c r="B591" s="1">
        <f t="shared" ca="1" si="66"/>
        <v>-6602.3934481978895</v>
      </c>
      <c r="C591" s="1">
        <f t="shared" ca="1" si="63"/>
        <v>100</v>
      </c>
      <c r="D591" s="1">
        <f t="shared" ca="1" si="64"/>
        <v>58.639357099169693</v>
      </c>
      <c r="E591" s="1">
        <f t="shared" ca="1" si="65"/>
        <v>-1</v>
      </c>
      <c r="F591" s="1">
        <f t="shared" ca="1" si="67"/>
        <v>1</v>
      </c>
      <c r="G591" s="1">
        <f t="shared" ca="1" si="68"/>
        <v>0</v>
      </c>
      <c r="H591" s="1">
        <f t="shared" ca="1" si="69"/>
        <v>2</v>
      </c>
    </row>
    <row r="592" spans="1:8" hidden="1" x14ac:dyDescent="0.2">
      <c r="A592" s="1">
        <v>589</v>
      </c>
      <c r="B592" s="1">
        <f t="shared" ca="1" si="66"/>
        <v>-738.45773828092024</v>
      </c>
      <c r="C592" s="1">
        <f t="shared" ca="1" si="63"/>
        <v>100</v>
      </c>
      <c r="D592" s="1">
        <f t="shared" ca="1" si="64"/>
        <v>58.639357099169693</v>
      </c>
      <c r="E592" s="1">
        <f t="shared" ca="1" si="65"/>
        <v>0</v>
      </c>
      <c r="F592" s="1">
        <f t="shared" ca="1" si="67"/>
        <v>1</v>
      </c>
      <c r="G592" s="1">
        <f t="shared" ca="1" si="68"/>
        <v>0</v>
      </c>
      <c r="H592" s="1">
        <f t="shared" ca="1" si="69"/>
        <v>3</v>
      </c>
    </row>
    <row r="593" spans="1:8" hidden="1" x14ac:dyDescent="0.2">
      <c r="A593" s="1">
        <v>590</v>
      </c>
      <c r="B593" s="1">
        <f t="shared" ca="1" si="66"/>
        <v>5125.477971636049</v>
      </c>
      <c r="C593" s="1">
        <f t="shared" ca="1" si="63"/>
        <v>100</v>
      </c>
      <c r="D593" s="1">
        <f t="shared" ca="1" si="64"/>
        <v>-42.077013244733351</v>
      </c>
      <c r="E593" s="1">
        <f t="shared" ca="1" si="65"/>
        <v>0</v>
      </c>
      <c r="F593" s="1">
        <f t="shared" ca="1" si="67"/>
        <v>1</v>
      </c>
      <c r="G593" s="1">
        <f t="shared" ca="1" si="68"/>
        <v>0</v>
      </c>
      <c r="H593" s="1">
        <f t="shared" ca="1" si="69"/>
        <v>4</v>
      </c>
    </row>
    <row r="594" spans="1:8" hidden="1" x14ac:dyDescent="0.2">
      <c r="A594" s="1">
        <v>591</v>
      </c>
      <c r="B594" s="1">
        <f t="shared" ca="1" si="66"/>
        <v>917.77664716271374</v>
      </c>
      <c r="C594" s="1">
        <f t="shared" ca="1" si="63"/>
        <v>100</v>
      </c>
      <c r="D594" s="1">
        <f t="shared" ca="1" si="64"/>
        <v>58.639357099169693</v>
      </c>
      <c r="E594" s="1">
        <f t="shared" ca="1" si="65"/>
        <v>-1</v>
      </c>
      <c r="F594" s="1">
        <f t="shared" ca="1" si="67"/>
        <v>1</v>
      </c>
      <c r="G594" s="1">
        <f t="shared" ca="1" si="68"/>
        <v>1</v>
      </c>
      <c r="H594" s="1">
        <f t="shared" ca="1" si="69"/>
        <v>0</v>
      </c>
    </row>
    <row r="595" spans="1:8" hidden="1" x14ac:dyDescent="0.2">
      <c r="A595" s="1">
        <v>592</v>
      </c>
      <c r="B595" s="1">
        <f t="shared" ca="1" si="66"/>
        <v>6781.712357079683</v>
      </c>
      <c r="C595" s="1">
        <f t="shared" ca="1" si="63"/>
        <v>100</v>
      </c>
      <c r="D595" s="1">
        <f t="shared" ca="1" si="64"/>
        <v>58.639357099169693</v>
      </c>
      <c r="E595" s="1">
        <f t="shared" ca="1" si="65"/>
        <v>0</v>
      </c>
      <c r="F595" s="1">
        <f t="shared" ca="1" si="67"/>
        <v>1</v>
      </c>
      <c r="G595" s="1">
        <f t="shared" ca="1" si="68"/>
        <v>0</v>
      </c>
      <c r="H595" s="1">
        <f t="shared" ca="1" si="69"/>
        <v>1</v>
      </c>
    </row>
    <row r="596" spans="1:8" hidden="1" x14ac:dyDescent="0.2">
      <c r="A596" s="1">
        <v>593</v>
      </c>
      <c r="B596" s="1">
        <f t="shared" ca="1" si="66"/>
        <v>12645.648066996651</v>
      </c>
      <c r="C596" s="1">
        <f t="shared" ca="1" si="63"/>
        <v>100</v>
      </c>
      <c r="D596" s="1">
        <f t="shared" ca="1" si="64"/>
        <v>58.639357099169693</v>
      </c>
      <c r="E596" s="1">
        <f t="shared" ca="1" si="65"/>
        <v>0</v>
      </c>
      <c r="F596" s="1">
        <f t="shared" ca="1" si="67"/>
        <v>1</v>
      </c>
      <c r="G596" s="1">
        <f t="shared" ca="1" si="68"/>
        <v>0</v>
      </c>
      <c r="H596" s="1">
        <f t="shared" ca="1" si="69"/>
        <v>2</v>
      </c>
    </row>
    <row r="597" spans="1:8" hidden="1" x14ac:dyDescent="0.2">
      <c r="A597" s="1">
        <v>594</v>
      </c>
      <c r="B597" s="1">
        <f t="shared" ca="1" si="66"/>
        <v>18509.58377691362</v>
      </c>
      <c r="C597" s="1">
        <f t="shared" ca="1" si="63"/>
        <v>100</v>
      </c>
      <c r="D597" s="1">
        <f t="shared" ca="1" si="64"/>
        <v>58.639357099169693</v>
      </c>
      <c r="E597" s="1">
        <f t="shared" ca="1" si="65"/>
        <v>0</v>
      </c>
      <c r="F597" s="1">
        <f t="shared" ca="1" si="67"/>
        <v>1</v>
      </c>
      <c r="G597" s="1">
        <f t="shared" ca="1" si="68"/>
        <v>0</v>
      </c>
      <c r="H597" s="1">
        <f t="shared" ca="1" si="69"/>
        <v>3</v>
      </c>
    </row>
    <row r="598" spans="1:8" hidden="1" x14ac:dyDescent="0.2">
      <c r="A598" s="1">
        <v>595</v>
      </c>
      <c r="B598" s="1">
        <f t="shared" ca="1" si="66"/>
        <v>24373.519486830588</v>
      </c>
      <c r="C598" s="1">
        <f t="shared" ca="1" si="63"/>
        <v>100</v>
      </c>
      <c r="D598" s="1">
        <f t="shared" ca="1" si="64"/>
        <v>58.639357099169693</v>
      </c>
      <c r="E598" s="1">
        <f t="shared" ca="1" si="65"/>
        <v>0</v>
      </c>
      <c r="F598" s="1">
        <f t="shared" ca="1" si="67"/>
        <v>1</v>
      </c>
      <c r="G598" s="1">
        <f t="shared" ca="1" si="68"/>
        <v>0</v>
      </c>
      <c r="H598" s="1">
        <f t="shared" ca="1" si="69"/>
        <v>4</v>
      </c>
    </row>
    <row r="599" spans="1:8" hidden="1" x14ac:dyDescent="0.2">
      <c r="A599" s="1">
        <v>596</v>
      </c>
      <c r="B599" s="1">
        <f t="shared" ca="1" si="66"/>
        <v>30237.455196747556</v>
      </c>
      <c r="C599" s="1">
        <f t="shared" ca="1" si="63"/>
        <v>100</v>
      </c>
      <c r="D599" s="1">
        <f t="shared" ca="1" si="64"/>
        <v>-42.077013244733351</v>
      </c>
      <c r="E599" s="1">
        <f t="shared" ca="1" si="65"/>
        <v>0</v>
      </c>
      <c r="F599" s="1">
        <f t="shared" ca="1" si="67"/>
        <v>1</v>
      </c>
      <c r="G599" s="1">
        <f t="shared" ca="1" si="68"/>
        <v>0</v>
      </c>
      <c r="H599" s="1">
        <f t="shared" ca="1" si="69"/>
        <v>5</v>
      </c>
    </row>
    <row r="600" spans="1:8" hidden="1" x14ac:dyDescent="0.2">
      <c r="A600" s="1">
        <v>597</v>
      </c>
      <c r="B600" s="1">
        <f t="shared" ca="1" si="66"/>
        <v>26029.753872274221</v>
      </c>
      <c r="C600" s="1">
        <f t="shared" ca="1" si="63"/>
        <v>100</v>
      </c>
      <c r="D600" s="1">
        <f t="shared" ca="1" si="64"/>
        <v>-42.077013244733351</v>
      </c>
      <c r="E600" s="1">
        <f t="shared" ca="1" si="65"/>
        <v>-1</v>
      </c>
      <c r="F600" s="1">
        <f t="shared" ca="1" si="67"/>
        <v>1</v>
      </c>
      <c r="G600" s="1">
        <f t="shared" ca="1" si="68"/>
        <v>1</v>
      </c>
      <c r="H600" s="1">
        <f t="shared" ca="1" si="69"/>
        <v>0</v>
      </c>
    </row>
    <row r="601" spans="1:8" hidden="1" x14ac:dyDescent="0.2">
      <c r="A601" s="1">
        <v>598</v>
      </c>
      <c r="B601" s="1">
        <f t="shared" ca="1" si="66"/>
        <v>21822.052547800886</v>
      </c>
      <c r="C601" s="1">
        <f t="shared" ca="1" si="63"/>
        <v>100</v>
      </c>
      <c r="D601" s="1">
        <f t="shared" ca="1" si="64"/>
        <v>-42.077013244733351</v>
      </c>
      <c r="E601" s="1">
        <f t="shared" ca="1" si="65"/>
        <v>-2</v>
      </c>
      <c r="F601" s="1">
        <f t="shared" ca="1" si="67"/>
        <v>1</v>
      </c>
      <c r="G601" s="1">
        <f t="shared" ca="1" si="68"/>
        <v>2</v>
      </c>
      <c r="H601" s="1">
        <f t="shared" ca="1" si="69"/>
        <v>0</v>
      </c>
    </row>
    <row r="602" spans="1:8" hidden="1" x14ac:dyDescent="0.2">
      <c r="A602" s="1">
        <v>599</v>
      </c>
      <c r="B602" s="1">
        <f t="shared" ca="1" si="66"/>
        <v>17614.351223327551</v>
      </c>
      <c r="C602" s="1">
        <f t="shared" ca="1" si="63"/>
        <v>100</v>
      </c>
      <c r="D602" s="1">
        <f t="shared" ca="1" si="64"/>
        <v>58.639357099169693</v>
      </c>
      <c r="E602" s="1">
        <f t="shared" ca="1" si="65"/>
        <v>-3</v>
      </c>
      <c r="F602" s="1">
        <f t="shared" ca="1" si="67"/>
        <v>1</v>
      </c>
      <c r="G602" s="1">
        <f t="shared" ca="1" si="68"/>
        <v>3</v>
      </c>
      <c r="H602" s="1">
        <f t="shared" ca="1" si="69"/>
        <v>0</v>
      </c>
    </row>
    <row r="603" spans="1:8" hidden="1" x14ac:dyDescent="0.2">
      <c r="A603" s="1">
        <v>600</v>
      </c>
      <c r="B603" s="1">
        <f t="shared" ca="1" si="66"/>
        <v>23478.286933244519</v>
      </c>
      <c r="C603" s="1">
        <f t="shared" ca="1" si="63"/>
        <v>100</v>
      </c>
      <c r="D603" s="1">
        <f t="shared" ca="1" si="64"/>
        <v>58.639357099169693</v>
      </c>
      <c r="E603" s="1">
        <f t="shared" ca="1" si="65"/>
        <v>-2</v>
      </c>
      <c r="F603" s="1">
        <f t="shared" ca="1" si="67"/>
        <v>1</v>
      </c>
      <c r="G603" s="1">
        <f t="shared" ca="1" si="68"/>
        <v>0</v>
      </c>
      <c r="H603" s="1">
        <f t="shared" ca="1" si="69"/>
        <v>1</v>
      </c>
    </row>
    <row r="604" spans="1:8" hidden="1" x14ac:dyDescent="0.2">
      <c r="A604" s="1">
        <v>601</v>
      </c>
      <c r="B604" s="1">
        <f t="shared" ca="1" si="66"/>
        <v>29342.222643161487</v>
      </c>
      <c r="C604" s="1">
        <f t="shared" ca="1" si="63"/>
        <v>100</v>
      </c>
      <c r="D604" s="1">
        <f t="shared" ca="1" si="64"/>
        <v>-42.077013244733351</v>
      </c>
      <c r="E604" s="1">
        <f t="shared" ca="1" si="65"/>
        <v>-1</v>
      </c>
      <c r="F604" s="1">
        <f t="shared" ca="1" si="67"/>
        <v>1</v>
      </c>
      <c r="G604" s="1">
        <f t="shared" ca="1" si="68"/>
        <v>0</v>
      </c>
      <c r="H604" s="1">
        <f t="shared" ca="1" si="69"/>
        <v>2</v>
      </c>
    </row>
    <row r="605" spans="1:8" hidden="1" x14ac:dyDescent="0.2">
      <c r="A605" s="1">
        <v>602</v>
      </c>
      <c r="B605" s="1">
        <f t="shared" ca="1" si="66"/>
        <v>25134.521318688152</v>
      </c>
      <c r="C605" s="1">
        <f t="shared" ca="1" si="63"/>
        <v>100</v>
      </c>
      <c r="D605" s="1">
        <f t="shared" ca="1" si="64"/>
        <v>-42.077013244733351</v>
      </c>
      <c r="E605" s="1">
        <f t="shared" ca="1" si="65"/>
        <v>-2</v>
      </c>
      <c r="F605" s="1">
        <f t="shared" ca="1" si="67"/>
        <v>1</v>
      </c>
      <c r="G605" s="1">
        <f t="shared" ca="1" si="68"/>
        <v>1</v>
      </c>
      <c r="H605" s="1">
        <f t="shared" ca="1" si="69"/>
        <v>0</v>
      </c>
    </row>
    <row r="606" spans="1:8" hidden="1" x14ac:dyDescent="0.2">
      <c r="A606" s="1">
        <v>603</v>
      </c>
      <c r="B606" s="1">
        <f t="shared" ca="1" si="66"/>
        <v>20926.819994214817</v>
      </c>
      <c r="C606" s="1">
        <f t="shared" ca="1" si="63"/>
        <v>100</v>
      </c>
      <c r="D606" s="1">
        <f t="shared" ca="1" si="64"/>
        <v>58.639357099169693</v>
      </c>
      <c r="E606" s="1">
        <f t="shared" ca="1" si="65"/>
        <v>-3</v>
      </c>
      <c r="F606" s="1">
        <f t="shared" ca="1" si="67"/>
        <v>1</v>
      </c>
      <c r="G606" s="1">
        <f t="shared" ca="1" si="68"/>
        <v>2</v>
      </c>
      <c r="H606" s="1">
        <f t="shared" ca="1" si="69"/>
        <v>0</v>
      </c>
    </row>
    <row r="607" spans="1:8" hidden="1" x14ac:dyDescent="0.2">
      <c r="A607" s="1">
        <v>604</v>
      </c>
      <c r="B607" s="1">
        <f t="shared" ca="1" si="66"/>
        <v>26790.755704131785</v>
      </c>
      <c r="C607" s="1">
        <f t="shared" ca="1" si="63"/>
        <v>100</v>
      </c>
      <c r="D607" s="1">
        <f t="shared" ca="1" si="64"/>
        <v>-42.077013244733351</v>
      </c>
      <c r="E607" s="1">
        <f t="shared" ca="1" si="65"/>
        <v>-2</v>
      </c>
      <c r="F607" s="1">
        <f t="shared" ca="1" si="67"/>
        <v>1</v>
      </c>
      <c r="G607" s="1">
        <f t="shared" ca="1" si="68"/>
        <v>0</v>
      </c>
      <c r="H607" s="1">
        <f t="shared" ca="1" si="69"/>
        <v>1</v>
      </c>
    </row>
    <row r="608" spans="1:8" hidden="1" x14ac:dyDescent="0.2">
      <c r="A608" s="1">
        <v>605</v>
      </c>
      <c r="B608" s="1">
        <f t="shared" ca="1" si="66"/>
        <v>22583.05437965845</v>
      </c>
      <c r="C608" s="1">
        <f t="shared" ca="1" si="63"/>
        <v>100</v>
      </c>
      <c r="D608" s="1">
        <f t="shared" ca="1" si="64"/>
        <v>58.639357099169693</v>
      </c>
      <c r="E608" s="1">
        <f t="shared" ca="1" si="65"/>
        <v>-3</v>
      </c>
      <c r="F608" s="1">
        <f t="shared" ca="1" si="67"/>
        <v>1</v>
      </c>
      <c r="G608" s="1">
        <f t="shared" ca="1" si="68"/>
        <v>1</v>
      </c>
      <c r="H608" s="1">
        <f t="shared" ca="1" si="69"/>
        <v>0</v>
      </c>
    </row>
    <row r="609" spans="1:8" hidden="1" x14ac:dyDescent="0.2">
      <c r="A609" s="1">
        <v>606</v>
      </c>
      <c r="B609" s="1">
        <f t="shared" ca="1" si="66"/>
        <v>28446.990089575418</v>
      </c>
      <c r="C609" s="1">
        <f t="shared" ca="1" si="63"/>
        <v>100</v>
      </c>
      <c r="D609" s="1">
        <f t="shared" ca="1" si="64"/>
        <v>-42.077013244733351</v>
      </c>
      <c r="E609" s="1">
        <f t="shared" ca="1" si="65"/>
        <v>-2</v>
      </c>
      <c r="F609" s="1">
        <f t="shared" ca="1" si="67"/>
        <v>1</v>
      </c>
      <c r="G609" s="1">
        <f t="shared" ca="1" si="68"/>
        <v>0</v>
      </c>
      <c r="H609" s="1">
        <f t="shared" ca="1" si="69"/>
        <v>1</v>
      </c>
    </row>
    <row r="610" spans="1:8" hidden="1" x14ac:dyDescent="0.2">
      <c r="A610" s="1">
        <v>607</v>
      </c>
      <c r="B610" s="1">
        <f t="shared" ca="1" si="66"/>
        <v>24239.288765102083</v>
      </c>
      <c r="C610" s="1">
        <f t="shared" ca="1" si="63"/>
        <v>100</v>
      </c>
      <c r="D610" s="1">
        <f t="shared" ca="1" si="64"/>
        <v>-42.077013244733351</v>
      </c>
      <c r="E610" s="1">
        <f t="shared" ca="1" si="65"/>
        <v>-3</v>
      </c>
      <c r="F610" s="1">
        <f t="shared" ca="1" si="67"/>
        <v>1</v>
      </c>
      <c r="G610" s="1">
        <f t="shared" ca="1" si="68"/>
        <v>1</v>
      </c>
      <c r="H610" s="1">
        <f t="shared" ca="1" si="69"/>
        <v>0</v>
      </c>
    </row>
    <row r="611" spans="1:8" hidden="1" x14ac:dyDescent="0.2">
      <c r="A611" s="1">
        <v>608</v>
      </c>
      <c r="B611" s="1">
        <f t="shared" ca="1" si="66"/>
        <v>20031.587440628748</v>
      </c>
      <c r="C611" s="1">
        <f t="shared" ca="1" si="63"/>
        <v>100</v>
      </c>
      <c r="D611" s="1">
        <f t="shared" ca="1" si="64"/>
        <v>58.639357099169693</v>
      </c>
      <c r="E611" s="1">
        <f t="shared" ca="1" si="65"/>
        <v>-4</v>
      </c>
      <c r="F611" s="1">
        <f t="shared" ca="1" si="67"/>
        <v>1</v>
      </c>
      <c r="G611" s="1">
        <f t="shared" ca="1" si="68"/>
        <v>2</v>
      </c>
      <c r="H611" s="1">
        <f t="shared" ca="1" si="69"/>
        <v>0</v>
      </c>
    </row>
    <row r="612" spans="1:8" hidden="1" x14ac:dyDescent="0.2">
      <c r="A612" s="1">
        <v>609</v>
      </c>
      <c r="B612" s="1">
        <f t="shared" ca="1" si="66"/>
        <v>25895.523150545716</v>
      </c>
      <c r="C612" s="1">
        <f t="shared" ca="1" si="63"/>
        <v>100</v>
      </c>
      <c r="D612" s="1">
        <f t="shared" ca="1" si="64"/>
        <v>-42.077013244733351</v>
      </c>
      <c r="E612" s="1">
        <f t="shared" ca="1" si="65"/>
        <v>-3</v>
      </c>
      <c r="F612" s="1">
        <f t="shared" ca="1" si="67"/>
        <v>1</v>
      </c>
      <c r="G612" s="1">
        <f t="shared" ca="1" si="68"/>
        <v>0</v>
      </c>
      <c r="H612" s="1">
        <f t="shared" ca="1" si="69"/>
        <v>1</v>
      </c>
    </row>
    <row r="613" spans="1:8" hidden="1" x14ac:dyDescent="0.2">
      <c r="A613" s="1">
        <v>610</v>
      </c>
      <c r="B613" s="1">
        <f t="shared" ca="1" si="66"/>
        <v>21687.821826072381</v>
      </c>
      <c r="C613" s="1">
        <f t="shared" ca="1" si="63"/>
        <v>100</v>
      </c>
      <c r="D613" s="1">
        <f t="shared" ca="1" si="64"/>
        <v>58.639357099169693</v>
      </c>
      <c r="E613" s="1">
        <f t="shared" ca="1" si="65"/>
        <v>-4</v>
      </c>
      <c r="F613" s="1">
        <f t="shared" ca="1" si="67"/>
        <v>1</v>
      </c>
      <c r="G613" s="1">
        <f t="shared" ca="1" si="68"/>
        <v>1</v>
      </c>
      <c r="H613" s="1">
        <f t="shared" ca="1" si="69"/>
        <v>0</v>
      </c>
    </row>
    <row r="614" spans="1:8" hidden="1" x14ac:dyDescent="0.2">
      <c r="A614" s="1">
        <v>611</v>
      </c>
      <c r="B614" s="1">
        <f t="shared" ca="1" si="66"/>
        <v>27551.757535989349</v>
      </c>
      <c r="C614" s="1">
        <f t="shared" ca="1" si="63"/>
        <v>100</v>
      </c>
      <c r="D614" s="1">
        <f t="shared" ca="1" si="64"/>
        <v>58.639357099169693</v>
      </c>
      <c r="E614" s="1">
        <f t="shared" ca="1" si="65"/>
        <v>-3</v>
      </c>
      <c r="F614" s="1">
        <f t="shared" ca="1" si="67"/>
        <v>1</v>
      </c>
      <c r="G614" s="1">
        <f t="shared" ca="1" si="68"/>
        <v>0</v>
      </c>
      <c r="H614" s="1">
        <f t="shared" ca="1" si="69"/>
        <v>1</v>
      </c>
    </row>
    <row r="615" spans="1:8" hidden="1" x14ac:dyDescent="0.2">
      <c r="A615" s="1">
        <v>612</v>
      </c>
      <c r="B615" s="1">
        <f t="shared" ca="1" si="66"/>
        <v>33415.693245906317</v>
      </c>
      <c r="C615" s="1">
        <f t="shared" ca="1" si="63"/>
        <v>100</v>
      </c>
      <c r="D615" s="1">
        <f t="shared" ca="1" si="64"/>
        <v>-42.077013244733351</v>
      </c>
      <c r="E615" s="1">
        <f t="shared" ca="1" si="65"/>
        <v>-2</v>
      </c>
      <c r="F615" s="1">
        <f t="shared" ca="1" si="67"/>
        <v>1</v>
      </c>
      <c r="G615" s="1">
        <f t="shared" ca="1" si="68"/>
        <v>0</v>
      </c>
      <c r="H615" s="1">
        <f t="shared" ca="1" si="69"/>
        <v>2</v>
      </c>
    </row>
    <row r="616" spans="1:8" hidden="1" x14ac:dyDescent="0.2">
      <c r="A616" s="1">
        <v>613</v>
      </c>
      <c r="B616" s="1">
        <f t="shared" ca="1" si="66"/>
        <v>29207.991921432982</v>
      </c>
      <c r="C616" s="1">
        <f t="shared" ca="1" si="63"/>
        <v>100</v>
      </c>
      <c r="D616" s="1">
        <f t="shared" ca="1" si="64"/>
        <v>-42.077013244733351</v>
      </c>
      <c r="E616" s="1">
        <f t="shared" ca="1" si="65"/>
        <v>-3</v>
      </c>
      <c r="F616" s="1">
        <f t="shared" ca="1" si="67"/>
        <v>1</v>
      </c>
      <c r="G616" s="1">
        <f t="shared" ca="1" si="68"/>
        <v>1</v>
      </c>
      <c r="H616" s="1">
        <f t="shared" ca="1" si="69"/>
        <v>0</v>
      </c>
    </row>
    <row r="617" spans="1:8" hidden="1" x14ac:dyDescent="0.2">
      <c r="A617" s="1">
        <v>614</v>
      </c>
      <c r="B617" s="1">
        <f t="shared" ca="1" si="66"/>
        <v>25000.290596959647</v>
      </c>
      <c r="C617" s="1">
        <f t="shared" ca="1" si="63"/>
        <v>100</v>
      </c>
      <c r="D617" s="1">
        <f t="shared" ca="1" si="64"/>
        <v>58.639357099169693</v>
      </c>
      <c r="E617" s="1">
        <f t="shared" ca="1" si="65"/>
        <v>-4</v>
      </c>
      <c r="F617" s="1">
        <f t="shared" ca="1" si="67"/>
        <v>1</v>
      </c>
      <c r="G617" s="1">
        <f t="shared" ca="1" si="68"/>
        <v>2</v>
      </c>
      <c r="H617" s="1">
        <f t="shared" ca="1" si="69"/>
        <v>0</v>
      </c>
    </row>
    <row r="618" spans="1:8" hidden="1" x14ac:dyDescent="0.2">
      <c r="A618" s="1">
        <v>615</v>
      </c>
      <c r="B618" s="1">
        <f t="shared" ca="1" si="66"/>
        <v>30864.226306876615</v>
      </c>
      <c r="C618" s="1">
        <f t="shared" ca="1" si="63"/>
        <v>100</v>
      </c>
      <c r="D618" s="1">
        <f t="shared" ca="1" si="64"/>
        <v>-42.077013244733351</v>
      </c>
      <c r="E618" s="1">
        <f t="shared" ca="1" si="65"/>
        <v>-3</v>
      </c>
      <c r="F618" s="1">
        <f t="shared" ca="1" si="67"/>
        <v>1</v>
      </c>
      <c r="G618" s="1">
        <f t="shared" ca="1" si="68"/>
        <v>0</v>
      </c>
      <c r="H618" s="1">
        <f t="shared" ca="1" si="69"/>
        <v>1</v>
      </c>
    </row>
    <row r="619" spans="1:8" hidden="1" x14ac:dyDescent="0.2">
      <c r="A619" s="1">
        <v>616</v>
      </c>
      <c r="B619" s="1">
        <f t="shared" ca="1" si="66"/>
        <v>26656.52498240328</v>
      </c>
      <c r="C619" s="1">
        <f t="shared" ca="1" si="63"/>
        <v>100</v>
      </c>
      <c r="D619" s="1">
        <f t="shared" ca="1" si="64"/>
        <v>58.639357099169693</v>
      </c>
      <c r="E619" s="1">
        <f t="shared" ca="1" si="65"/>
        <v>-4</v>
      </c>
      <c r="F619" s="1">
        <f t="shared" ca="1" si="67"/>
        <v>1</v>
      </c>
      <c r="G619" s="1">
        <f t="shared" ca="1" si="68"/>
        <v>1</v>
      </c>
      <c r="H619" s="1">
        <f t="shared" ca="1" si="69"/>
        <v>0</v>
      </c>
    </row>
    <row r="620" spans="1:8" hidden="1" x14ac:dyDescent="0.2">
      <c r="A620" s="1">
        <v>617</v>
      </c>
      <c r="B620" s="1">
        <f t="shared" ca="1" si="66"/>
        <v>32520.460692320248</v>
      </c>
      <c r="C620" s="1">
        <f t="shared" ca="1" si="63"/>
        <v>100</v>
      </c>
      <c r="D620" s="1">
        <f t="shared" ca="1" si="64"/>
        <v>58.639357099169693</v>
      </c>
      <c r="E620" s="1">
        <f t="shared" ca="1" si="65"/>
        <v>-3</v>
      </c>
      <c r="F620" s="1">
        <f t="shared" ca="1" si="67"/>
        <v>1</v>
      </c>
      <c r="G620" s="1">
        <f t="shared" ca="1" si="68"/>
        <v>0</v>
      </c>
      <c r="H620" s="1">
        <f t="shared" ca="1" si="69"/>
        <v>1</v>
      </c>
    </row>
    <row r="621" spans="1:8" hidden="1" x14ac:dyDescent="0.2">
      <c r="A621" s="1">
        <v>618</v>
      </c>
      <c r="B621" s="1">
        <f t="shared" ca="1" si="66"/>
        <v>38384.396402237217</v>
      </c>
      <c r="C621" s="1">
        <f t="shared" ca="1" si="63"/>
        <v>100</v>
      </c>
      <c r="D621" s="1">
        <f t="shared" ca="1" si="64"/>
        <v>-42.077013244733351</v>
      </c>
      <c r="E621" s="1">
        <f t="shared" ca="1" si="65"/>
        <v>-2</v>
      </c>
      <c r="F621" s="1">
        <f t="shared" ca="1" si="67"/>
        <v>1</v>
      </c>
      <c r="G621" s="1">
        <f t="shared" ca="1" si="68"/>
        <v>0</v>
      </c>
      <c r="H621" s="1">
        <f t="shared" ca="1" si="69"/>
        <v>2</v>
      </c>
    </row>
    <row r="622" spans="1:8" hidden="1" x14ac:dyDescent="0.2">
      <c r="A622" s="1">
        <v>619</v>
      </c>
      <c r="B622" s="1">
        <f t="shared" ca="1" si="66"/>
        <v>34176.695077763885</v>
      </c>
      <c r="C622" s="1">
        <f t="shared" ca="1" si="63"/>
        <v>100</v>
      </c>
      <c r="D622" s="1">
        <f t="shared" ca="1" si="64"/>
        <v>-42.077013244733351</v>
      </c>
      <c r="E622" s="1">
        <f t="shared" ca="1" si="65"/>
        <v>-3</v>
      </c>
      <c r="F622" s="1">
        <f t="shared" ca="1" si="67"/>
        <v>1</v>
      </c>
      <c r="G622" s="1">
        <f t="shared" ca="1" si="68"/>
        <v>1</v>
      </c>
      <c r="H622" s="1">
        <f t="shared" ca="1" si="69"/>
        <v>0</v>
      </c>
    </row>
    <row r="623" spans="1:8" hidden="1" x14ac:dyDescent="0.2">
      <c r="A623" s="1">
        <v>620</v>
      </c>
      <c r="B623" s="1">
        <f t="shared" ca="1" si="66"/>
        <v>29968.99375329055</v>
      </c>
      <c r="C623" s="1">
        <f t="shared" ca="1" si="63"/>
        <v>100</v>
      </c>
      <c r="D623" s="1">
        <f t="shared" ca="1" si="64"/>
        <v>58.639357099169693</v>
      </c>
      <c r="E623" s="1">
        <f t="shared" ca="1" si="65"/>
        <v>-4</v>
      </c>
      <c r="F623" s="1">
        <f t="shared" ca="1" si="67"/>
        <v>1</v>
      </c>
      <c r="G623" s="1">
        <f t="shared" ca="1" si="68"/>
        <v>2</v>
      </c>
      <c r="H623" s="1">
        <f t="shared" ca="1" si="69"/>
        <v>0</v>
      </c>
    </row>
    <row r="624" spans="1:8" hidden="1" x14ac:dyDescent="0.2">
      <c r="A624" s="1">
        <v>621</v>
      </c>
      <c r="B624" s="1">
        <f t="shared" ca="1" si="66"/>
        <v>35832.929463207518</v>
      </c>
      <c r="C624" s="1">
        <f t="shared" ca="1" si="63"/>
        <v>100</v>
      </c>
      <c r="D624" s="1">
        <f t="shared" ca="1" si="64"/>
        <v>-42.077013244733351</v>
      </c>
      <c r="E624" s="1">
        <f t="shared" ca="1" si="65"/>
        <v>-3</v>
      </c>
      <c r="F624" s="1">
        <f t="shared" ca="1" si="67"/>
        <v>1</v>
      </c>
      <c r="G624" s="1">
        <f t="shared" ca="1" si="68"/>
        <v>0</v>
      </c>
      <c r="H624" s="1">
        <f t="shared" ca="1" si="69"/>
        <v>1</v>
      </c>
    </row>
    <row r="625" spans="1:8" hidden="1" x14ac:dyDescent="0.2">
      <c r="A625" s="1">
        <v>622</v>
      </c>
      <c r="B625" s="1">
        <f t="shared" ca="1" si="66"/>
        <v>31625.228138734183</v>
      </c>
      <c r="C625" s="1">
        <f t="shared" ca="1" si="63"/>
        <v>100</v>
      </c>
      <c r="D625" s="1">
        <f t="shared" ca="1" si="64"/>
        <v>58.639357099169693</v>
      </c>
      <c r="E625" s="1">
        <f t="shared" ca="1" si="65"/>
        <v>-4</v>
      </c>
      <c r="F625" s="1">
        <f t="shared" ca="1" si="67"/>
        <v>1</v>
      </c>
      <c r="G625" s="1">
        <f t="shared" ca="1" si="68"/>
        <v>1</v>
      </c>
      <c r="H625" s="1">
        <f t="shared" ca="1" si="69"/>
        <v>0</v>
      </c>
    </row>
    <row r="626" spans="1:8" hidden="1" x14ac:dyDescent="0.2">
      <c r="A626" s="1">
        <v>623</v>
      </c>
      <c r="B626" s="1">
        <f t="shared" ca="1" si="66"/>
        <v>37489.163848651151</v>
      </c>
      <c r="C626" s="1">
        <f t="shared" ca="1" si="63"/>
        <v>100</v>
      </c>
      <c r="D626" s="1">
        <f t="shared" ca="1" si="64"/>
        <v>-42.077013244733351</v>
      </c>
      <c r="E626" s="1">
        <f t="shared" ca="1" si="65"/>
        <v>-3</v>
      </c>
      <c r="F626" s="1">
        <f t="shared" ca="1" si="67"/>
        <v>1</v>
      </c>
      <c r="G626" s="1">
        <f t="shared" ca="1" si="68"/>
        <v>0</v>
      </c>
      <c r="H626" s="1">
        <f t="shared" ca="1" si="69"/>
        <v>1</v>
      </c>
    </row>
    <row r="627" spans="1:8" hidden="1" x14ac:dyDescent="0.2">
      <c r="A627" s="1">
        <v>624</v>
      </c>
      <c r="B627" s="1">
        <f t="shared" ca="1" si="66"/>
        <v>33281.462524177812</v>
      </c>
      <c r="C627" s="1">
        <f t="shared" ca="1" si="63"/>
        <v>100</v>
      </c>
      <c r="D627" s="1">
        <f t="shared" ca="1" si="64"/>
        <v>58.639357099169693</v>
      </c>
      <c r="E627" s="1">
        <f t="shared" ca="1" si="65"/>
        <v>-4</v>
      </c>
      <c r="F627" s="1">
        <f t="shared" ca="1" si="67"/>
        <v>1</v>
      </c>
      <c r="G627" s="1">
        <f t="shared" ca="1" si="68"/>
        <v>1</v>
      </c>
      <c r="H627" s="1">
        <f t="shared" ca="1" si="69"/>
        <v>0</v>
      </c>
    </row>
    <row r="628" spans="1:8" hidden="1" x14ac:dyDescent="0.2">
      <c r="A628" s="1">
        <v>625</v>
      </c>
      <c r="B628" s="1">
        <f t="shared" ca="1" si="66"/>
        <v>39145.398234094784</v>
      </c>
      <c r="C628" s="1">
        <f t="shared" ca="1" si="63"/>
        <v>100</v>
      </c>
      <c r="D628" s="1">
        <f t="shared" ca="1" si="64"/>
        <v>58.639357099169693</v>
      </c>
      <c r="E628" s="1">
        <f t="shared" ca="1" si="65"/>
        <v>-3</v>
      </c>
      <c r="F628" s="1">
        <f t="shared" ca="1" si="67"/>
        <v>1</v>
      </c>
      <c r="G628" s="1">
        <f t="shared" ca="1" si="68"/>
        <v>0</v>
      </c>
      <c r="H628" s="1">
        <f t="shared" ca="1" si="69"/>
        <v>1</v>
      </c>
    </row>
    <row r="629" spans="1:8" hidden="1" x14ac:dyDescent="0.2">
      <c r="A629" s="1">
        <v>626</v>
      </c>
      <c r="B629" s="1">
        <f t="shared" ca="1" si="66"/>
        <v>45009.333944011756</v>
      </c>
      <c r="C629" s="1">
        <f t="shared" ca="1" si="63"/>
        <v>100</v>
      </c>
      <c r="D629" s="1">
        <f t="shared" ca="1" si="64"/>
        <v>58.639357099169693</v>
      </c>
      <c r="E629" s="1">
        <f t="shared" ca="1" si="65"/>
        <v>-2</v>
      </c>
      <c r="F629" s="1">
        <f t="shared" ca="1" si="67"/>
        <v>1</v>
      </c>
      <c r="G629" s="1">
        <f t="shared" ca="1" si="68"/>
        <v>0</v>
      </c>
      <c r="H629" s="1">
        <f t="shared" ca="1" si="69"/>
        <v>2</v>
      </c>
    </row>
    <row r="630" spans="1:8" hidden="1" x14ac:dyDescent="0.2">
      <c r="A630" s="1">
        <v>627</v>
      </c>
      <c r="B630" s="1">
        <f t="shared" ca="1" si="66"/>
        <v>50873.269653928728</v>
      </c>
      <c r="C630" s="1">
        <f t="shared" ca="1" si="63"/>
        <v>100</v>
      </c>
      <c r="D630" s="1">
        <f t="shared" ca="1" si="64"/>
        <v>-42.077013244733351</v>
      </c>
      <c r="E630" s="1">
        <f t="shared" ca="1" si="65"/>
        <v>-1</v>
      </c>
      <c r="F630" s="1">
        <f t="shared" ca="1" si="67"/>
        <v>1</v>
      </c>
      <c r="G630" s="1">
        <f t="shared" ca="1" si="68"/>
        <v>0</v>
      </c>
      <c r="H630" s="1">
        <f t="shared" ca="1" si="69"/>
        <v>3</v>
      </c>
    </row>
    <row r="631" spans="1:8" hidden="1" x14ac:dyDescent="0.2">
      <c r="A631" s="1">
        <v>628</v>
      </c>
      <c r="B631" s="1">
        <f t="shared" ca="1" si="66"/>
        <v>46665.568329455389</v>
      </c>
      <c r="C631" s="1">
        <f t="shared" ca="1" si="63"/>
        <v>100</v>
      </c>
      <c r="D631" s="1">
        <f t="shared" ca="1" si="64"/>
        <v>58.639357099169693</v>
      </c>
      <c r="E631" s="1">
        <f t="shared" ca="1" si="65"/>
        <v>-2</v>
      </c>
      <c r="F631" s="1">
        <f t="shared" ca="1" si="67"/>
        <v>1</v>
      </c>
      <c r="G631" s="1">
        <f t="shared" ca="1" si="68"/>
        <v>1</v>
      </c>
      <c r="H631" s="1">
        <f t="shared" ca="1" si="69"/>
        <v>0</v>
      </c>
    </row>
    <row r="632" spans="1:8" hidden="1" x14ac:dyDescent="0.2">
      <c r="A632" s="1">
        <v>629</v>
      </c>
      <c r="B632" s="1">
        <f t="shared" ca="1" si="66"/>
        <v>52529.504039372361</v>
      </c>
      <c r="C632" s="1">
        <f t="shared" ca="1" si="63"/>
        <v>100</v>
      </c>
      <c r="D632" s="1">
        <f t="shared" ca="1" si="64"/>
        <v>-42.077013244733351</v>
      </c>
      <c r="E632" s="1">
        <f t="shared" ca="1" si="65"/>
        <v>-1</v>
      </c>
      <c r="F632" s="1">
        <f t="shared" ca="1" si="67"/>
        <v>1</v>
      </c>
      <c r="G632" s="1">
        <f t="shared" ca="1" si="68"/>
        <v>0</v>
      </c>
      <c r="H632" s="1">
        <f t="shared" ca="1" si="69"/>
        <v>1</v>
      </c>
    </row>
    <row r="633" spans="1:8" hidden="1" x14ac:dyDescent="0.2">
      <c r="A633" s="1">
        <v>630</v>
      </c>
      <c r="B633" s="1">
        <f t="shared" ca="1" si="66"/>
        <v>48321.802714899022</v>
      </c>
      <c r="C633" s="1">
        <f t="shared" ca="1" si="63"/>
        <v>100</v>
      </c>
      <c r="D633" s="1">
        <f t="shared" ca="1" si="64"/>
        <v>58.639357099169693</v>
      </c>
      <c r="E633" s="1">
        <f t="shared" ca="1" si="65"/>
        <v>-2</v>
      </c>
      <c r="F633" s="1">
        <f t="shared" ca="1" si="67"/>
        <v>1</v>
      </c>
      <c r="G633" s="1">
        <f t="shared" ca="1" si="68"/>
        <v>1</v>
      </c>
      <c r="H633" s="1">
        <f t="shared" ca="1" si="69"/>
        <v>0</v>
      </c>
    </row>
    <row r="634" spans="1:8" hidden="1" x14ac:dyDescent="0.2">
      <c r="A634" s="1">
        <v>631</v>
      </c>
      <c r="B634" s="1">
        <f t="shared" ca="1" si="66"/>
        <v>54185.738424815994</v>
      </c>
      <c r="C634" s="1">
        <f t="shared" ca="1" si="63"/>
        <v>100</v>
      </c>
      <c r="D634" s="1">
        <f t="shared" ca="1" si="64"/>
        <v>-42.077013244733351</v>
      </c>
      <c r="E634" s="1">
        <f t="shared" ca="1" si="65"/>
        <v>-1</v>
      </c>
      <c r="F634" s="1">
        <f t="shared" ca="1" si="67"/>
        <v>1</v>
      </c>
      <c r="G634" s="1">
        <f t="shared" ca="1" si="68"/>
        <v>0</v>
      </c>
      <c r="H634" s="1">
        <f t="shared" ca="1" si="69"/>
        <v>1</v>
      </c>
    </row>
    <row r="635" spans="1:8" hidden="1" x14ac:dyDescent="0.2">
      <c r="A635" s="1">
        <v>632</v>
      </c>
      <c r="B635" s="1">
        <f t="shared" ca="1" si="66"/>
        <v>49978.037100342655</v>
      </c>
      <c r="C635" s="1">
        <f t="shared" ca="1" si="63"/>
        <v>100</v>
      </c>
      <c r="D635" s="1">
        <f t="shared" ca="1" si="64"/>
        <v>-42.077013244733351</v>
      </c>
      <c r="E635" s="1">
        <f t="shared" ca="1" si="65"/>
        <v>-2</v>
      </c>
      <c r="F635" s="1">
        <f t="shared" ca="1" si="67"/>
        <v>1</v>
      </c>
      <c r="G635" s="1">
        <f t="shared" ca="1" si="68"/>
        <v>1</v>
      </c>
      <c r="H635" s="1">
        <f t="shared" ca="1" si="69"/>
        <v>0</v>
      </c>
    </row>
    <row r="636" spans="1:8" hidden="1" x14ac:dyDescent="0.2">
      <c r="A636" s="1">
        <v>633</v>
      </c>
      <c r="B636" s="1">
        <f t="shared" ca="1" si="66"/>
        <v>45770.335775869316</v>
      </c>
      <c r="C636" s="1">
        <f t="shared" ca="1" si="63"/>
        <v>100</v>
      </c>
      <c r="D636" s="1">
        <f t="shared" ca="1" si="64"/>
        <v>58.639357099169693</v>
      </c>
      <c r="E636" s="1">
        <f t="shared" ca="1" si="65"/>
        <v>-3</v>
      </c>
      <c r="F636" s="1">
        <f t="shared" ca="1" si="67"/>
        <v>1</v>
      </c>
      <c r="G636" s="1">
        <f t="shared" ca="1" si="68"/>
        <v>2</v>
      </c>
      <c r="H636" s="1">
        <f t="shared" ca="1" si="69"/>
        <v>0</v>
      </c>
    </row>
    <row r="637" spans="1:8" hidden="1" x14ac:dyDescent="0.2">
      <c r="A637" s="1">
        <v>634</v>
      </c>
      <c r="B637" s="1">
        <f t="shared" ca="1" si="66"/>
        <v>51634.271485786288</v>
      </c>
      <c r="C637" s="1">
        <f t="shared" ca="1" si="63"/>
        <v>100</v>
      </c>
      <c r="D637" s="1">
        <f t="shared" ca="1" si="64"/>
        <v>-42.077013244733351</v>
      </c>
      <c r="E637" s="1">
        <f t="shared" ca="1" si="65"/>
        <v>-2</v>
      </c>
      <c r="F637" s="1">
        <f t="shared" ca="1" si="67"/>
        <v>1</v>
      </c>
      <c r="G637" s="1">
        <f t="shared" ca="1" si="68"/>
        <v>0</v>
      </c>
      <c r="H637" s="1">
        <f t="shared" ca="1" si="69"/>
        <v>1</v>
      </c>
    </row>
    <row r="638" spans="1:8" hidden="1" x14ac:dyDescent="0.2">
      <c r="A638" s="1">
        <v>635</v>
      </c>
      <c r="B638" s="1">
        <f t="shared" ca="1" si="66"/>
        <v>47426.570161312949</v>
      </c>
      <c r="C638" s="1">
        <f t="shared" ca="1" si="63"/>
        <v>100</v>
      </c>
      <c r="D638" s="1">
        <f t="shared" ca="1" si="64"/>
        <v>-42.077013244733351</v>
      </c>
      <c r="E638" s="1">
        <f t="shared" ca="1" si="65"/>
        <v>-3</v>
      </c>
      <c r="F638" s="1">
        <f t="shared" ca="1" si="67"/>
        <v>1</v>
      </c>
      <c r="G638" s="1">
        <f t="shared" ca="1" si="68"/>
        <v>1</v>
      </c>
      <c r="H638" s="1">
        <f t="shared" ca="1" si="69"/>
        <v>0</v>
      </c>
    </row>
    <row r="639" spans="1:8" hidden="1" x14ac:dyDescent="0.2">
      <c r="A639" s="1">
        <v>636</v>
      </c>
      <c r="B639" s="1">
        <f t="shared" ca="1" si="66"/>
        <v>43218.868836839611</v>
      </c>
      <c r="C639" s="1">
        <f t="shared" ca="1" si="63"/>
        <v>100</v>
      </c>
      <c r="D639" s="1">
        <f t="shared" ca="1" si="64"/>
        <v>58.639357099169693</v>
      </c>
      <c r="E639" s="1">
        <f t="shared" ca="1" si="65"/>
        <v>-4</v>
      </c>
      <c r="F639" s="1">
        <f t="shared" ca="1" si="67"/>
        <v>1</v>
      </c>
      <c r="G639" s="1">
        <f t="shared" ca="1" si="68"/>
        <v>2</v>
      </c>
      <c r="H639" s="1">
        <f t="shared" ca="1" si="69"/>
        <v>0</v>
      </c>
    </row>
    <row r="640" spans="1:8" hidden="1" x14ac:dyDescent="0.2">
      <c r="A640" s="1">
        <v>637</v>
      </c>
      <c r="B640" s="1">
        <f t="shared" ca="1" si="66"/>
        <v>49082.804546756583</v>
      </c>
      <c r="C640" s="1">
        <f t="shared" ca="1" si="63"/>
        <v>100</v>
      </c>
      <c r="D640" s="1">
        <f t="shared" ca="1" si="64"/>
        <v>58.639357099169693</v>
      </c>
      <c r="E640" s="1">
        <f t="shared" ca="1" si="65"/>
        <v>-3</v>
      </c>
      <c r="F640" s="1">
        <f t="shared" ca="1" si="67"/>
        <v>1</v>
      </c>
      <c r="G640" s="1">
        <f t="shared" ca="1" si="68"/>
        <v>0</v>
      </c>
      <c r="H640" s="1">
        <f t="shared" ca="1" si="69"/>
        <v>1</v>
      </c>
    </row>
    <row r="641" spans="1:8" hidden="1" x14ac:dyDescent="0.2">
      <c r="A641" s="1">
        <v>638</v>
      </c>
      <c r="B641" s="1">
        <f t="shared" ca="1" si="66"/>
        <v>54946.740256673555</v>
      </c>
      <c r="C641" s="1">
        <f t="shared" ca="1" si="63"/>
        <v>100</v>
      </c>
      <c r="D641" s="1">
        <f t="shared" ca="1" si="64"/>
        <v>-42.077013244733351</v>
      </c>
      <c r="E641" s="1">
        <f t="shared" ca="1" si="65"/>
        <v>-2</v>
      </c>
      <c r="F641" s="1">
        <f t="shared" ca="1" si="67"/>
        <v>1</v>
      </c>
      <c r="G641" s="1">
        <f t="shared" ca="1" si="68"/>
        <v>0</v>
      </c>
      <c r="H641" s="1">
        <f t="shared" ca="1" si="69"/>
        <v>2</v>
      </c>
    </row>
    <row r="642" spans="1:8" hidden="1" x14ac:dyDescent="0.2">
      <c r="A642" s="1">
        <v>639</v>
      </c>
      <c r="B642" s="1">
        <f t="shared" ca="1" si="66"/>
        <v>50739.038932200216</v>
      </c>
      <c r="C642" s="1">
        <f t="shared" ca="1" si="63"/>
        <v>100</v>
      </c>
      <c r="D642" s="1">
        <f t="shared" ca="1" si="64"/>
        <v>58.639357099169693</v>
      </c>
      <c r="E642" s="1">
        <f t="shared" ca="1" si="65"/>
        <v>-3</v>
      </c>
      <c r="F642" s="1">
        <f t="shared" ca="1" si="67"/>
        <v>1</v>
      </c>
      <c r="G642" s="1">
        <f t="shared" ca="1" si="68"/>
        <v>1</v>
      </c>
      <c r="H642" s="1">
        <f t="shared" ca="1" si="69"/>
        <v>0</v>
      </c>
    </row>
    <row r="643" spans="1:8" hidden="1" x14ac:dyDescent="0.2">
      <c r="A643" s="1">
        <v>640</v>
      </c>
      <c r="B643" s="1">
        <f t="shared" ca="1" si="66"/>
        <v>56602.974642117188</v>
      </c>
      <c r="C643" s="1">
        <f t="shared" ca="1" si="63"/>
        <v>100</v>
      </c>
      <c r="D643" s="1">
        <f t="shared" ca="1" si="64"/>
        <v>-42.077013244733351</v>
      </c>
      <c r="E643" s="1">
        <f t="shared" ca="1" si="65"/>
        <v>-2</v>
      </c>
      <c r="F643" s="1">
        <f t="shared" ca="1" si="67"/>
        <v>1</v>
      </c>
      <c r="G643" s="1">
        <f t="shared" ca="1" si="68"/>
        <v>0</v>
      </c>
      <c r="H643" s="1">
        <f t="shared" ca="1" si="69"/>
        <v>1</v>
      </c>
    </row>
    <row r="644" spans="1:8" hidden="1" x14ac:dyDescent="0.2">
      <c r="A644" s="1">
        <v>641</v>
      </c>
      <c r="B644" s="1">
        <f t="shared" ca="1" si="66"/>
        <v>52395.273317643849</v>
      </c>
      <c r="C644" s="1">
        <f t="shared" ca="1" si="63"/>
        <v>100</v>
      </c>
      <c r="D644" s="1">
        <f t="shared" ca="1" si="64"/>
        <v>-42.077013244733351</v>
      </c>
      <c r="E644" s="1">
        <f t="shared" ca="1" si="65"/>
        <v>-3</v>
      </c>
      <c r="F644" s="1">
        <f t="shared" ca="1" si="67"/>
        <v>1</v>
      </c>
      <c r="G644" s="1">
        <f t="shared" ca="1" si="68"/>
        <v>1</v>
      </c>
      <c r="H644" s="1">
        <f t="shared" ca="1" si="69"/>
        <v>0</v>
      </c>
    </row>
    <row r="645" spans="1:8" hidden="1" x14ac:dyDescent="0.2">
      <c r="A645" s="1">
        <v>642</v>
      </c>
      <c r="B645" s="1">
        <f t="shared" ca="1" si="66"/>
        <v>48187.57199317051</v>
      </c>
      <c r="C645" s="1">
        <f t="shared" ref="C645:C708" ca="1" si="70">$C$4*POWER($L$2,F645-1)</f>
        <v>100</v>
      </c>
      <c r="D645" s="1">
        <f t="shared" ref="D645:D708" ca="1" si="71">IF(RAND()&lt;$B$1,$F$1,$H$1)</f>
        <v>-42.077013244733351</v>
      </c>
      <c r="E645" s="1">
        <f t="shared" ref="E645:E708" ca="1" si="72">IF(D644&lt;0,IF(E644-1=-$D$2,0,E644-1),IF(E644+1=$F$2,0,E644+1))</f>
        <v>-4</v>
      </c>
      <c r="F645" s="1">
        <f t="shared" ca="1" si="67"/>
        <v>1</v>
      </c>
      <c r="G645" s="1">
        <f t="shared" ca="1" si="68"/>
        <v>2</v>
      </c>
      <c r="H645" s="1">
        <f t="shared" ca="1" si="69"/>
        <v>0</v>
      </c>
    </row>
    <row r="646" spans="1:8" hidden="1" x14ac:dyDescent="0.2">
      <c r="A646" s="1">
        <v>643</v>
      </c>
      <c r="B646" s="1">
        <f t="shared" ref="B646:B709" ca="1" si="73">B645+D645*C645</f>
        <v>43979.870668697171</v>
      </c>
      <c r="C646" s="1">
        <f t="shared" ca="1" si="70"/>
        <v>500</v>
      </c>
      <c r="D646" s="1">
        <f t="shared" ca="1" si="71"/>
        <v>-42.077013244733351</v>
      </c>
      <c r="E646" s="1">
        <f t="shared" ca="1" si="72"/>
        <v>0</v>
      </c>
      <c r="F646" s="1">
        <f t="shared" ref="F646:F709" ca="1" si="74">IF(AND(D645&gt;0,E646=0),IF(F645-1&lt;1,1,F645-1),IF(AND(D645&lt;0,E646=0),IF(F645+1&gt;$H$2,1,F645+1),F645))</f>
        <v>2</v>
      </c>
      <c r="G646" s="1">
        <f t="shared" ref="G646:G709" ca="1" si="75">IF(D645&gt;0,0,G645+1)</f>
        <v>3</v>
      </c>
      <c r="H646" s="1">
        <f t="shared" ref="H646:H709" ca="1" si="76">IF(D645&lt;0,0,H645+1)</f>
        <v>0</v>
      </c>
    </row>
    <row r="647" spans="1:8" hidden="1" x14ac:dyDescent="0.2">
      <c r="A647" s="1">
        <v>644</v>
      </c>
      <c r="B647" s="1">
        <f t="shared" ca="1" si="73"/>
        <v>22941.364046330495</v>
      </c>
      <c r="C647" s="1">
        <f t="shared" ca="1" si="70"/>
        <v>500</v>
      </c>
      <c r="D647" s="1">
        <f t="shared" ca="1" si="71"/>
        <v>-42.077013244733351</v>
      </c>
      <c r="E647" s="1">
        <f t="shared" ca="1" si="72"/>
        <v>-1</v>
      </c>
      <c r="F647" s="1">
        <f t="shared" ca="1" si="74"/>
        <v>2</v>
      </c>
      <c r="G647" s="1">
        <f t="shared" ca="1" si="75"/>
        <v>4</v>
      </c>
      <c r="H647" s="1">
        <f t="shared" ca="1" si="76"/>
        <v>0</v>
      </c>
    </row>
    <row r="648" spans="1:8" hidden="1" x14ac:dyDescent="0.2">
      <c r="A648" s="1">
        <v>645</v>
      </c>
      <c r="B648" s="1">
        <f t="shared" ca="1" si="73"/>
        <v>1902.8574239638183</v>
      </c>
      <c r="C648" s="1">
        <f t="shared" ca="1" si="70"/>
        <v>500</v>
      </c>
      <c r="D648" s="1">
        <f t="shared" ca="1" si="71"/>
        <v>-42.077013244733351</v>
      </c>
      <c r="E648" s="1">
        <f t="shared" ca="1" si="72"/>
        <v>-2</v>
      </c>
      <c r="F648" s="1">
        <f t="shared" ca="1" si="74"/>
        <v>2</v>
      </c>
      <c r="G648" s="1">
        <f t="shared" ca="1" si="75"/>
        <v>5</v>
      </c>
      <c r="H648" s="1">
        <f t="shared" ca="1" si="76"/>
        <v>0</v>
      </c>
    </row>
    <row r="649" spans="1:8" hidden="1" x14ac:dyDescent="0.2">
      <c r="A649" s="1">
        <v>646</v>
      </c>
      <c r="B649" s="1">
        <f t="shared" ca="1" si="73"/>
        <v>-19135.649198402858</v>
      </c>
      <c r="C649" s="1">
        <f t="shared" ca="1" si="70"/>
        <v>500</v>
      </c>
      <c r="D649" s="1">
        <f t="shared" ca="1" si="71"/>
        <v>58.639357099169693</v>
      </c>
      <c r="E649" s="1">
        <f t="shared" ca="1" si="72"/>
        <v>-3</v>
      </c>
      <c r="F649" s="1">
        <f t="shared" ca="1" si="74"/>
        <v>2</v>
      </c>
      <c r="G649" s="1">
        <f t="shared" ca="1" si="75"/>
        <v>6</v>
      </c>
      <c r="H649" s="1">
        <f t="shared" ca="1" si="76"/>
        <v>0</v>
      </c>
    </row>
    <row r="650" spans="1:8" hidden="1" x14ac:dyDescent="0.2">
      <c r="A650" s="1">
        <v>647</v>
      </c>
      <c r="B650" s="1">
        <f t="shared" ca="1" si="73"/>
        <v>10184.029351181987</v>
      </c>
      <c r="C650" s="1">
        <f t="shared" ca="1" si="70"/>
        <v>500</v>
      </c>
      <c r="D650" s="1">
        <f t="shared" ca="1" si="71"/>
        <v>-42.077013244733351</v>
      </c>
      <c r="E650" s="1">
        <f t="shared" ca="1" si="72"/>
        <v>-2</v>
      </c>
      <c r="F650" s="1">
        <f t="shared" ca="1" si="74"/>
        <v>2</v>
      </c>
      <c r="G650" s="1">
        <f t="shared" ca="1" si="75"/>
        <v>0</v>
      </c>
      <c r="H650" s="1">
        <f t="shared" ca="1" si="76"/>
        <v>1</v>
      </c>
    </row>
    <row r="651" spans="1:8" hidden="1" x14ac:dyDescent="0.2">
      <c r="A651" s="1">
        <v>648</v>
      </c>
      <c r="B651" s="1">
        <f t="shared" ca="1" si="73"/>
        <v>-10854.477271184689</v>
      </c>
      <c r="C651" s="1">
        <f t="shared" ca="1" si="70"/>
        <v>500</v>
      </c>
      <c r="D651" s="1">
        <f t="shared" ca="1" si="71"/>
        <v>-42.077013244733351</v>
      </c>
      <c r="E651" s="1">
        <f t="shared" ca="1" si="72"/>
        <v>-3</v>
      </c>
      <c r="F651" s="1">
        <f t="shared" ca="1" si="74"/>
        <v>2</v>
      </c>
      <c r="G651" s="1">
        <f t="shared" ca="1" si="75"/>
        <v>1</v>
      </c>
      <c r="H651" s="1">
        <f t="shared" ca="1" si="76"/>
        <v>0</v>
      </c>
    </row>
    <row r="652" spans="1:8" hidden="1" x14ac:dyDescent="0.2">
      <c r="A652" s="1">
        <v>649</v>
      </c>
      <c r="B652" s="1">
        <f t="shared" ca="1" si="73"/>
        <v>-31892.983893551365</v>
      </c>
      <c r="C652" s="1">
        <f t="shared" ca="1" si="70"/>
        <v>500</v>
      </c>
      <c r="D652" s="1">
        <f t="shared" ca="1" si="71"/>
        <v>-42.077013244733351</v>
      </c>
      <c r="E652" s="1">
        <f t="shared" ca="1" si="72"/>
        <v>-4</v>
      </c>
      <c r="F652" s="1">
        <f t="shared" ca="1" si="74"/>
        <v>2</v>
      </c>
      <c r="G652" s="1">
        <f t="shared" ca="1" si="75"/>
        <v>2</v>
      </c>
      <c r="H652" s="1">
        <f t="shared" ca="1" si="76"/>
        <v>0</v>
      </c>
    </row>
    <row r="653" spans="1:8" hidden="1" x14ac:dyDescent="0.2">
      <c r="A653" s="1">
        <v>650</v>
      </c>
      <c r="B653" s="1">
        <f t="shared" ca="1" si="73"/>
        <v>-52931.490515918042</v>
      </c>
      <c r="C653" s="1">
        <f t="shared" ca="1" si="70"/>
        <v>100</v>
      </c>
      <c r="D653" s="1">
        <f t="shared" ca="1" si="71"/>
        <v>-42.077013244733351</v>
      </c>
      <c r="E653" s="1">
        <f t="shared" ca="1" si="72"/>
        <v>0</v>
      </c>
      <c r="F653" s="1">
        <f t="shared" ca="1" si="74"/>
        <v>1</v>
      </c>
      <c r="G653" s="1">
        <f t="shared" ca="1" si="75"/>
        <v>3</v>
      </c>
      <c r="H653" s="1">
        <f t="shared" ca="1" si="76"/>
        <v>0</v>
      </c>
    </row>
    <row r="654" spans="1:8" hidden="1" x14ac:dyDescent="0.2">
      <c r="A654" s="1">
        <v>651</v>
      </c>
      <c r="B654" s="1">
        <f t="shared" ca="1" si="73"/>
        <v>-57139.191840391373</v>
      </c>
      <c r="C654" s="1">
        <f t="shared" ca="1" si="70"/>
        <v>100</v>
      </c>
      <c r="D654" s="1">
        <f t="shared" ca="1" si="71"/>
        <v>-42.077013244733351</v>
      </c>
      <c r="E654" s="1">
        <f t="shared" ca="1" si="72"/>
        <v>-1</v>
      </c>
      <c r="F654" s="1">
        <f t="shared" ca="1" si="74"/>
        <v>1</v>
      </c>
      <c r="G654" s="1">
        <f t="shared" ca="1" si="75"/>
        <v>4</v>
      </c>
      <c r="H654" s="1">
        <f t="shared" ca="1" si="76"/>
        <v>0</v>
      </c>
    </row>
    <row r="655" spans="1:8" hidden="1" x14ac:dyDescent="0.2">
      <c r="A655" s="1">
        <v>652</v>
      </c>
      <c r="B655" s="1">
        <f t="shared" ca="1" si="73"/>
        <v>-61346.893164864712</v>
      </c>
      <c r="C655" s="1">
        <f t="shared" ca="1" si="70"/>
        <v>100</v>
      </c>
      <c r="D655" s="1">
        <f t="shared" ca="1" si="71"/>
        <v>-42.077013244733351</v>
      </c>
      <c r="E655" s="1">
        <f t="shared" ca="1" si="72"/>
        <v>-2</v>
      </c>
      <c r="F655" s="1">
        <f t="shared" ca="1" si="74"/>
        <v>1</v>
      </c>
      <c r="G655" s="1">
        <f t="shared" ca="1" si="75"/>
        <v>5</v>
      </c>
      <c r="H655" s="1">
        <f t="shared" ca="1" si="76"/>
        <v>0</v>
      </c>
    </row>
    <row r="656" spans="1:8" hidden="1" x14ac:dyDescent="0.2">
      <c r="A656" s="1">
        <v>653</v>
      </c>
      <c r="B656" s="1">
        <f t="shared" ca="1" si="73"/>
        <v>-65554.594489338051</v>
      </c>
      <c r="C656" s="1">
        <f t="shared" ca="1" si="70"/>
        <v>100</v>
      </c>
      <c r="D656" s="1">
        <f t="shared" ca="1" si="71"/>
        <v>58.639357099169693</v>
      </c>
      <c r="E656" s="1">
        <f t="shared" ca="1" si="72"/>
        <v>-3</v>
      </c>
      <c r="F656" s="1">
        <f t="shared" ca="1" si="74"/>
        <v>1</v>
      </c>
      <c r="G656" s="1">
        <f t="shared" ca="1" si="75"/>
        <v>6</v>
      </c>
      <c r="H656" s="1">
        <f t="shared" ca="1" si="76"/>
        <v>0</v>
      </c>
    </row>
    <row r="657" spans="1:8" hidden="1" x14ac:dyDescent="0.2">
      <c r="A657" s="1">
        <v>654</v>
      </c>
      <c r="B657" s="1">
        <f t="shared" ca="1" si="73"/>
        <v>-59690.658779421079</v>
      </c>
      <c r="C657" s="1">
        <f t="shared" ca="1" si="70"/>
        <v>100</v>
      </c>
      <c r="D657" s="1">
        <f t="shared" ca="1" si="71"/>
        <v>-42.077013244733351</v>
      </c>
      <c r="E657" s="1">
        <f t="shared" ca="1" si="72"/>
        <v>-2</v>
      </c>
      <c r="F657" s="1">
        <f t="shared" ca="1" si="74"/>
        <v>1</v>
      </c>
      <c r="G657" s="1">
        <f t="shared" ca="1" si="75"/>
        <v>0</v>
      </c>
      <c r="H657" s="1">
        <f t="shared" ca="1" si="76"/>
        <v>1</v>
      </c>
    </row>
    <row r="658" spans="1:8" hidden="1" x14ac:dyDescent="0.2">
      <c r="A658" s="1">
        <v>655</v>
      </c>
      <c r="B658" s="1">
        <f t="shared" ca="1" si="73"/>
        <v>-63898.360103894418</v>
      </c>
      <c r="C658" s="1">
        <f t="shared" ca="1" si="70"/>
        <v>100</v>
      </c>
      <c r="D658" s="1">
        <f t="shared" ca="1" si="71"/>
        <v>-42.077013244733351</v>
      </c>
      <c r="E658" s="1">
        <f t="shared" ca="1" si="72"/>
        <v>-3</v>
      </c>
      <c r="F658" s="1">
        <f t="shared" ca="1" si="74"/>
        <v>1</v>
      </c>
      <c r="G658" s="1">
        <f t="shared" ca="1" si="75"/>
        <v>1</v>
      </c>
      <c r="H658" s="1">
        <f t="shared" ca="1" si="76"/>
        <v>0</v>
      </c>
    </row>
    <row r="659" spans="1:8" hidden="1" x14ac:dyDescent="0.2">
      <c r="A659" s="1">
        <v>656</v>
      </c>
      <c r="B659" s="1">
        <f t="shared" ca="1" si="73"/>
        <v>-68106.061428367757</v>
      </c>
      <c r="C659" s="1">
        <f t="shared" ca="1" si="70"/>
        <v>100</v>
      </c>
      <c r="D659" s="1">
        <f t="shared" ca="1" si="71"/>
        <v>-42.077013244733351</v>
      </c>
      <c r="E659" s="1">
        <f t="shared" ca="1" si="72"/>
        <v>-4</v>
      </c>
      <c r="F659" s="1">
        <f t="shared" ca="1" si="74"/>
        <v>1</v>
      </c>
      <c r="G659" s="1">
        <f t="shared" ca="1" si="75"/>
        <v>2</v>
      </c>
      <c r="H659" s="1">
        <f t="shared" ca="1" si="76"/>
        <v>0</v>
      </c>
    </row>
    <row r="660" spans="1:8" hidden="1" x14ac:dyDescent="0.2">
      <c r="A660" s="1">
        <v>657</v>
      </c>
      <c r="B660" s="1">
        <f t="shared" ca="1" si="73"/>
        <v>-72313.762752841096</v>
      </c>
      <c r="C660" s="1">
        <f t="shared" ca="1" si="70"/>
        <v>500</v>
      </c>
      <c r="D660" s="1">
        <f t="shared" ca="1" si="71"/>
        <v>58.639357099169693</v>
      </c>
      <c r="E660" s="1">
        <f t="shared" ca="1" si="72"/>
        <v>0</v>
      </c>
      <c r="F660" s="1">
        <f t="shared" ca="1" si="74"/>
        <v>2</v>
      </c>
      <c r="G660" s="1">
        <f t="shared" ca="1" si="75"/>
        <v>3</v>
      </c>
      <c r="H660" s="1">
        <f t="shared" ca="1" si="76"/>
        <v>0</v>
      </c>
    </row>
    <row r="661" spans="1:8" hidden="1" x14ac:dyDescent="0.2">
      <c r="A661" s="1">
        <v>658</v>
      </c>
      <c r="B661" s="1">
        <f t="shared" ca="1" si="73"/>
        <v>-42994.08420325625</v>
      </c>
      <c r="C661" s="1">
        <f t="shared" ca="1" si="70"/>
        <v>100</v>
      </c>
      <c r="D661" s="1">
        <f t="shared" ca="1" si="71"/>
        <v>-42.077013244733351</v>
      </c>
      <c r="E661" s="1">
        <f t="shared" ca="1" si="72"/>
        <v>0</v>
      </c>
      <c r="F661" s="1">
        <f t="shared" ca="1" si="74"/>
        <v>1</v>
      </c>
      <c r="G661" s="1">
        <f t="shared" ca="1" si="75"/>
        <v>0</v>
      </c>
      <c r="H661" s="1">
        <f t="shared" ca="1" si="76"/>
        <v>1</v>
      </c>
    </row>
    <row r="662" spans="1:8" hidden="1" x14ac:dyDescent="0.2">
      <c r="A662" s="1">
        <v>659</v>
      </c>
      <c r="B662" s="1">
        <f t="shared" ca="1" si="73"/>
        <v>-47201.785527729589</v>
      </c>
      <c r="C662" s="1">
        <f t="shared" ca="1" si="70"/>
        <v>100</v>
      </c>
      <c r="D662" s="1">
        <f t="shared" ca="1" si="71"/>
        <v>-42.077013244733351</v>
      </c>
      <c r="E662" s="1">
        <f t="shared" ca="1" si="72"/>
        <v>-1</v>
      </c>
      <c r="F662" s="1">
        <f t="shared" ca="1" si="74"/>
        <v>1</v>
      </c>
      <c r="G662" s="1">
        <f t="shared" ca="1" si="75"/>
        <v>1</v>
      </c>
      <c r="H662" s="1">
        <f t="shared" ca="1" si="76"/>
        <v>0</v>
      </c>
    </row>
    <row r="663" spans="1:8" hidden="1" x14ac:dyDescent="0.2">
      <c r="A663" s="1">
        <v>660</v>
      </c>
      <c r="B663" s="1">
        <f t="shared" ca="1" si="73"/>
        <v>-51409.486852202928</v>
      </c>
      <c r="C663" s="1">
        <f t="shared" ca="1" si="70"/>
        <v>100</v>
      </c>
      <c r="D663" s="1">
        <f t="shared" ca="1" si="71"/>
        <v>58.639357099169693</v>
      </c>
      <c r="E663" s="1">
        <f t="shared" ca="1" si="72"/>
        <v>-2</v>
      </c>
      <c r="F663" s="1">
        <f t="shared" ca="1" si="74"/>
        <v>1</v>
      </c>
      <c r="G663" s="1">
        <f t="shared" ca="1" si="75"/>
        <v>2</v>
      </c>
      <c r="H663" s="1">
        <f t="shared" ca="1" si="76"/>
        <v>0</v>
      </c>
    </row>
    <row r="664" spans="1:8" hidden="1" x14ac:dyDescent="0.2">
      <c r="A664" s="1">
        <v>661</v>
      </c>
      <c r="B664" s="1">
        <f t="shared" ca="1" si="73"/>
        <v>-45545.551142285956</v>
      </c>
      <c r="C664" s="1">
        <f t="shared" ca="1" si="70"/>
        <v>100</v>
      </c>
      <c r="D664" s="1">
        <f t="shared" ca="1" si="71"/>
        <v>-42.077013244733351</v>
      </c>
      <c r="E664" s="1">
        <f t="shared" ca="1" si="72"/>
        <v>-1</v>
      </c>
      <c r="F664" s="1">
        <f t="shared" ca="1" si="74"/>
        <v>1</v>
      </c>
      <c r="G664" s="1">
        <f t="shared" ca="1" si="75"/>
        <v>0</v>
      </c>
      <c r="H664" s="1">
        <f t="shared" ca="1" si="76"/>
        <v>1</v>
      </c>
    </row>
    <row r="665" spans="1:8" hidden="1" x14ac:dyDescent="0.2">
      <c r="A665" s="1">
        <v>662</v>
      </c>
      <c r="B665" s="1">
        <f t="shared" ca="1" si="73"/>
        <v>-49753.252466759295</v>
      </c>
      <c r="C665" s="1">
        <f t="shared" ca="1" si="70"/>
        <v>100</v>
      </c>
      <c r="D665" s="1">
        <f t="shared" ca="1" si="71"/>
        <v>-42.077013244733351</v>
      </c>
      <c r="E665" s="1">
        <f t="shared" ca="1" si="72"/>
        <v>-2</v>
      </c>
      <c r="F665" s="1">
        <f t="shared" ca="1" si="74"/>
        <v>1</v>
      </c>
      <c r="G665" s="1">
        <f t="shared" ca="1" si="75"/>
        <v>1</v>
      </c>
      <c r="H665" s="1">
        <f t="shared" ca="1" si="76"/>
        <v>0</v>
      </c>
    </row>
    <row r="666" spans="1:8" hidden="1" x14ac:dyDescent="0.2">
      <c r="A666" s="1">
        <v>663</v>
      </c>
      <c r="B666" s="1">
        <f t="shared" ca="1" si="73"/>
        <v>-53960.953791232634</v>
      </c>
      <c r="C666" s="1">
        <f t="shared" ca="1" si="70"/>
        <v>100</v>
      </c>
      <c r="D666" s="1">
        <f t="shared" ca="1" si="71"/>
        <v>-42.077013244733351</v>
      </c>
      <c r="E666" s="1">
        <f t="shared" ca="1" si="72"/>
        <v>-3</v>
      </c>
      <c r="F666" s="1">
        <f t="shared" ca="1" si="74"/>
        <v>1</v>
      </c>
      <c r="G666" s="1">
        <f t="shared" ca="1" si="75"/>
        <v>2</v>
      </c>
      <c r="H666" s="1">
        <f t="shared" ca="1" si="76"/>
        <v>0</v>
      </c>
    </row>
    <row r="667" spans="1:8" hidden="1" x14ac:dyDescent="0.2">
      <c r="A667" s="1">
        <v>664</v>
      </c>
      <c r="B667" s="1">
        <f t="shared" ca="1" si="73"/>
        <v>-58168.655115705973</v>
      </c>
      <c r="C667" s="1">
        <f t="shared" ca="1" si="70"/>
        <v>100</v>
      </c>
      <c r="D667" s="1">
        <f t="shared" ca="1" si="71"/>
        <v>-42.077013244733351</v>
      </c>
      <c r="E667" s="1">
        <f t="shared" ca="1" si="72"/>
        <v>-4</v>
      </c>
      <c r="F667" s="1">
        <f t="shared" ca="1" si="74"/>
        <v>1</v>
      </c>
      <c r="G667" s="1">
        <f t="shared" ca="1" si="75"/>
        <v>3</v>
      </c>
      <c r="H667" s="1">
        <f t="shared" ca="1" si="76"/>
        <v>0</v>
      </c>
    </row>
    <row r="668" spans="1:8" hidden="1" x14ac:dyDescent="0.2">
      <c r="A668" s="1">
        <v>665</v>
      </c>
      <c r="B668" s="1">
        <f t="shared" ca="1" si="73"/>
        <v>-62376.356440179312</v>
      </c>
      <c r="C668" s="1">
        <f t="shared" ca="1" si="70"/>
        <v>500</v>
      </c>
      <c r="D668" s="1">
        <f t="shared" ca="1" si="71"/>
        <v>-42.077013244733351</v>
      </c>
      <c r="E668" s="1">
        <f t="shared" ca="1" si="72"/>
        <v>0</v>
      </c>
      <c r="F668" s="1">
        <f t="shared" ca="1" si="74"/>
        <v>2</v>
      </c>
      <c r="G668" s="1">
        <f t="shared" ca="1" si="75"/>
        <v>4</v>
      </c>
      <c r="H668" s="1">
        <f t="shared" ca="1" si="76"/>
        <v>0</v>
      </c>
    </row>
    <row r="669" spans="1:8" hidden="1" x14ac:dyDescent="0.2">
      <c r="A669" s="1">
        <v>666</v>
      </c>
      <c r="B669" s="1">
        <f t="shared" ca="1" si="73"/>
        <v>-83414.863062545992</v>
      </c>
      <c r="C669" s="1">
        <f t="shared" ca="1" si="70"/>
        <v>500</v>
      </c>
      <c r="D669" s="1">
        <f t="shared" ca="1" si="71"/>
        <v>-42.077013244733351</v>
      </c>
      <c r="E669" s="1">
        <f t="shared" ca="1" si="72"/>
        <v>-1</v>
      </c>
      <c r="F669" s="1">
        <f t="shared" ca="1" si="74"/>
        <v>2</v>
      </c>
      <c r="G669" s="1">
        <f t="shared" ca="1" si="75"/>
        <v>5</v>
      </c>
      <c r="H669" s="1">
        <f t="shared" ca="1" si="76"/>
        <v>0</v>
      </c>
    </row>
    <row r="670" spans="1:8" hidden="1" x14ac:dyDescent="0.2">
      <c r="A670" s="1">
        <v>667</v>
      </c>
      <c r="B670" s="1">
        <f t="shared" ca="1" si="73"/>
        <v>-104453.36968491267</v>
      </c>
      <c r="C670" s="1">
        <f t="shared" ca="1" si="70"/>
        <v>500</v>
      </c>
      <c r="D670" s="1">
        <f t="shared" ca="1" si="71"/>
        <v>-42.077013244733351</v>
      </c>
      <c r="E670" s="1">
        <f t="shared" ca="1" si="72"/>
        <v>-2</v>
      </c>
      <c r="F670" s="1">
        <f t="shared" ca="1" si="74"/>
        <v>2</v>
      </c>
      <c r="G670" s="1">
        <f t="shared" ca="1" si="75"/>
        <v>6</v>
      </c>
      <c r="H670" s="1">
        <f t="shared" ca="1" si="76"/>
        <v>0</v>
      </c>
    </row>
    <row r="671" spans="1:8" hidden="1" x14ac:dyDescent="0.2">
      <c r="A671" s="1">
        <v>668</v>
      </c>
      <c r="B671" s="1">
        <f t="shared" ca="1" si="73"/>
        <v>-125491.87630727935</v>
      </c>
      <c r="C671" s="1">
        <f t="shared" ca="1" si="70"/>
        <v>500</v>
      </c>
      <c r="D671" s="1">
        <f t="shared" ca="1" si="71"/>
        <v>58.639357099169693</v>
      </c>
      <c r="E671" s="1">
        <f t="shared" ca="1" si="72"/>
        <v>-3</v>
      </c>
      <c r="F671" s="1">
        <f t="shared" ca="1" si="74"/>
        <v>2</v>
      </c>
      <c r="G671" s="1">
        <f t="shared" ca="1" si="75"/>
        <v>7</v>
      </c>
      <c r="H671" s="1">
        <f t="shared" ca="1" si="76"/>
        <v>0</v>
      </c>
    </row>
    <row r="672" spans="1:8" hidden="1" x14ac:dyDescent="0.2">
      <c r="A672" s="1">
        <v>669</v>
      </c>
      <c r="B672" s="1">
        <f t="shared" ca="1" si="73"/>
        <v>-96172.197757694506</v>
      </c>
      <c r="C672" s="1">
        <f t="shared" ca="1" si="70"/>
        <v>500</v>
      </c>
      <c r="D672" s="1">
        <f t="shared" ca="1" si="71"/>
        <v>58.639357099169693</v>
      </c>
      <c r="E672" s="1">
        <f t="shared" ca="1" si="72"/>
        <v>-2</v>
      </c>
      <c r="F672" s="1">
        <f t="shared" ca="1" si="74"/>
        <v>2</v>
      </c>
      <c r="G672" s="1">
        <f t="shared" ca="1" si="75"/>
        <v>0</v>
      </c>
      <c r="H672" s="1">
        <f t="shared" ca="1" si="76"/>
        <v>1</v>
      </c>
    </row>
    <row r="673" spans="1:8" hidden="1" x14ac:dyDescent="0.2">
      <c r="A673" s="1">
        <v>670</v>
      </c>
      <c r="B673" s="1">
        <f t="shared" ca="1" si="73"/>
        <v>-66852.519208109661</v>
      </c>
      <c r="C673" s="1">
        <f t="shared" ca="1" si="70"/>
        <v>500</v>
      </c>
      <c r="D673" s="1">
        <f t="shared" ca="1" si="71"/>
        <v>-42.077013244733351</v>
      </c>
      <c r="E673" s="1">
        <f t="shared" ca="1" si="72"/>
        <v>-1</v>
      </c>
      <c r="F673" s="1">
        <f t="shared" ca="1" si="74"/>
        <v>2</v>
      </c>
      <c r="G673" s="1">
        <f t="shared" ca="1" si="75"/>
        <v>0</v>
      </c>
      <c r="H673" s="1">
        <f t="shared" ca="1" si="76"/>
        <v>2</v>
      </c>
    </row>
    <row r="674" spans="1:8" hidden="1" x14ac:dyDescent="0.2">
      <c r="A674" s="1">
        <v>671</v>
      </c>
      <c r="B674" s="1">
        <f t="shared" ca="1" si="73"/>
        <v>-87891.025830476341</v>
      </c>
      <c r="C674" s="1">
        <f t="shared" ca="1" si="70"/>
        <v>500</v>
      </c>
      <c r="D674" s="1">
        <f t="shared" ca="1" si="71"/>
        <v>-42.077013244733351</v>
      </c>
      <c r="E674" s="1">
        <f t="shared" ca="1" si="72"/>
        <v>-2</v>
      </c>
      <c r="F674" s="1">
        <f t="shared" ca="1" si="74"/>
        <v>2</v>
      </c>
      <c r="G674" s="1">
        <f t="shared" ca="1" si="75"/>
        <v>1</v>
      </c>
      <c r="H674" s="1">
        <f t="shared" ca="1" si="76"/>
        <v>0</v>
      </c>
    </row>
    <row r="675" spans="1:8" hidden="1" x14ac:dyDescent="0.2">
      <c r="A675" s="1">
        <v>672</v>
      </c>
      <c r="B675" s="1">
        <f t="shared" ca="1" si="73"/>
        <v>-108929.53245284302</v>
      </c>
      <c r="C675" s="1">
        <f t="shared" ca="1" si="70"/>
        <v>500</v>
      </c>
      <c r="D675" s="1">
        <f t="shared" ca="1" si="71"/>
        <v>-42.077013244733351</v>
      </c>
      <c r="E675" s="1">
        <f t="shared" ca="1" si="72"/>
        <v>-3</v>
      </c>
      <c r="F675" s="1">
        <f t="shared" ca="1" si="74"/>
        <v>2</v>
      </c>
      <c r="G675" s="1">
        <f t="shared" ca="1" si="75"/>
        <v>2</v>
      </c>
      <c r="H675" s="1">
        <f t="shared" ca="1" si="76"/>
        <v>0</v>
      </c>
    </row>
    <row r="676" spans="1:8" hidden="1" x14ac:dyDescent="0.2">
      <c r="A676" s="1">
        <v>673</v>
      </c>
      <c r="B676" s="1">
        <f t="shared" ca="1" si="73"/>
        <v>-129968.0390752097</v>
      </c>
      <c r="C676" s="1">
        <f t="shared" ca="1" si="70"/>
        <v>500</v>
      </c>
      <c r="D676" s="1">
        <f t="shared" ca="1" si="71"/>
        <v>-42.077013244733351</v>
      </c>
      <c r="E676" s="1">
        <f t="shared" ca="1" si="72"/>
        <v>-4</v>
      </c>
      <c r="F676" s="1">
        <f t="shared" ca="1" si="74"/>
        <v>2</v>
      </c>
      <c r="G676" s="1">
        <f t="shared" ca="1" si="75"/>
        <v>3</v>
      </c>
      <c r="H676" s="1">
        <f t="shared" ca="1" si="76"/>
        <v>0</v>
      </c>
    </row>
    <row r="677" spans="1:8" hidden="1" x14ac:dyDescent="0.2">
      <c r="A677" s="1">
        <v>674</v>
      </c>
      <c r="B677" s="1">
        <f t="shared" ca="1" si="73"/>
        <v>-151006.54569757637</v>
      </c>
      <c r="C677" s="1">
        <f t="shared" ca="1" si="70"/>
        <v>100</v>
      </c>
      <c r="D677" s="1">
        <f t="shared" ca="1" si="71"/>
        <v>-42.077013244733351</v>
      </c>
      <c r="E677" s="1">
        <f t="shared" ca="1" si="72"/>
        <v>0</v>
      </c>
      <c r="F677" s="1">
        <f t="shared" ca="1" si="74"/>
        <v>1</v>
      </c>
      <c r="G677" s="1">
        <f t="shared" ca="1" si="75"/>
        <v>4</v>
      </c>
      <c r="H677" s="1">
        <f t="shared" ca="1" si="76"/>
        <v>0</v>
      </c>
    </row>
    <row r="678" spans="1:8" hidden="1" x14ac:dyDescent="0.2">
      <c r="A678" s="1">
        <v>675</v>
      </c>
      <c r="B678" s="1">
        <f t="shared" ca="1" si="73"/>
        <v>-155214.24702204971</v>
      </c>
      <c r="C678" s="1">
        <f t="shared" ca="1" si="70"/>
        <v>100</v>
      </c>
      <c r="D678" s="1">
        <f t="shared" ca="1" si="71"/>
        <v>-42.077013244733351</v>
      </c>
      <c r="E678" s="1">
        <f t="shared" ca="1" si="72"/>
        <v>-1</v>
      </c>
      <c r="F678" s="1">
        <f t="shared" ca="1" si="74"/>
        <v>1</v>
      </c>
      <c r="G678" s="1">
        <f t="shared" ca="1" si="75"/>
        <v>5</v>
      </c>
      <c r="H678" s="1">
        <f t="shared" ca="1" si="76"/>
        <v>0</v>
      </c>
    </row>
    <row r="679" spans="1:8" hidden="1" x14ac:dyDescent="0.2">
      <c r="A679" s="1">
        <v>676</v>
      </c>
      <c r="B679" s="1">
        <f t="shared" ca="1" si="73"/>
        <v>-159421.94834652304</v>
      </c>
      <c r="C679" s="1">
        <f t="shared" ca="1" si="70"/>
        <v>100</v>
      </c>
      <c r="D679" s="1">
        <f t="shared" ca="1" si="71"/>
        <v>-42.077013244733351</v>
      </c>
      <c r="E679" s="1">
        <f t="shared" ca="1" si="72"/>
        <v>-2</v>
      </c>
      <c r="F679" s="1">
        <f t="shared" ca="1" si="74"/>
        <v>1</v>
      </c>
      <c r="G679" s="1">
        <f t="shared" ca="1" si="75"/>
        <v>6</v>
      </c>
      <c r="H679" s="1">
        <f t="shared" ca="1" si="76"/>
        <v>0</v>
      </c>
    </row>
    <row r="680" spans="1:8" hidden="1" x14ac:dyDescent="0.2">
      <c r="A680" s="1">
        <v>677</v>
      </c>
      <c r="B680" s="1">
        <f t="shared" ca="1" si="73"/>
        <v>-163629.64967099638</v>
      </c>
      <c r="C680" s="1">
        <f t="shared" ca="1" si="70"/>
        <v>100</v>
      </c>
      <c r="D680" s="1">
        <f t="shared" ca="1" si="71"/>
        <v>-42.077013244733351</v>
      </c>
      <c r="E680" s="1">
        <f t="shared" ca="1" si="72"/>
        <v>-3</v>
      </c>
      <c r="F680" s="1">
        <f t="shared" ca="1" si="74"/>
        <v>1</v>
      </c>
      <c r="G680" s="1">
        <f t="shared" ca="1" si="75"/>
        <v>7</v>
      </c>
      <c r="H680" s="1">
        <f t="shared" ca="1" si="76"/>
        <v>0</v>
      </c>
    </row>
    <row r="681" spans="1:8" hidden="1" x14ac:dyDescent="0.2">
      <c r="A681" s="1">
        <v>678</v>
      </c>
      <c r="B681" s="1">
        <f t="shared" ca="1" si="73"/>
        <v>-167837.35099546972</v>
      </c>
      <c r="C681" s="1">
        <f t="shared" ca="1" si="70"/>
        <v>100</v>
      </c>
      <c r="D681" s="1">
        <f t="shared" ca="1" si="71"/>
        <v>-42.077013244733351</v>
      </c>
      <c r="E681" s="1">
        <f t="shared" ca="1" si="72"/>
        <v>-4</v>
      </c>
      <c r="F681" s="1">
        <f t="shared" ca="1" si="74"/>
        <v>1</v>
      </c>
      <c r="G681" s="1">
        <f t="shared" ca="1" si="75"/>
        <v>8</v>
      </c>
      <c r="H681" s="1">
        <f t="shared" ca="1" si="76"/>
        <v>0</v>
      </c>
    </row>
    <row r="682" spans="1:8" hidden="1" x14ac:dyDescent="0.2">
      <c r="A682" s="1">
        <v>679</v>
      </c>
      <c r="B682" s="1">
        <f t="shared" ca="1" si="73"/>
        <v>-172045.05231994306</v>
      </c>
      <c r="C682" s="1">
        <f t="shared" ca="1" si="70"/>
        <v>500</v>
      </c>
      <c r="D682" s="1">
        <f t="shared" ca="1" si="71"/>
        <v>-42.077013244733351</v>
      </c>
      <c r="E682" s="1">
        <f t="shared" ca="1" si="72"/>
        <v>0</v>
      </c>
      <c r="F682" s="1">
        <f t="shared" ca="1" si="74"/>
        <v>2</v>
      </c>
      <c r="G682" s="1">
        <f t="shared" ca="1" si="75"/>
        <v>9</v>
      </c>
      <c r="H682" s="1">
        <f t="shared" ca="1" si="76"/>
        <v>0</v>
      </c>
    </row>
    <row r="683" spans="1:8" hidden="1" x14ac:dyDescent="0.2">
      <c r="A683" s="1">
        <v>680</v>
      </c>
      <c r="B683" s="1">
        <f t="shared" ca="1" si="73"/>
        <v>-193083.55894230973</v>
      </c>
      <c r="C683" s="1">
        <f t="shared" ca="1" si="70"/>
        <v>500</v>
      </c>
      <c r="D683" s="1">
        <f t="shared" ca="1" si="71"/>
        <v>58.639357099169693</v>
      </c>
      <c r="E683" s="1">
        <f t="shared" ca="1" si="72"/>
        <v>-1</v>
      </c>
      <c r="F683" s="1">
        <f t="shared" ca="1" si="74"/>
        <v>2</v>
      </c>
      <c r="G683" s="1">
        <f t="shared" ca="1" si="75"/>
        <v>10</v>
      </c>
      <c r="H683" s="1">
        <f t="shared" ca="1" si="76"/>
        <v>0</v>
      </c>
    </row>
    <row r="684" spans="1:8" hidden="1" x14ac:dyDescent="0.2">
      <c r="A684" s="1">
        <v>681</v>
      </c>
      <c r="B684" s="1">
        <f t="shared" ca="1" si="73"/>
        <v>-163763.88039272488</v>
      </c>
      <c r="C684" s="1">
        <f t="shared" ca="1" si="70"/>
        <v>100</v>
      </c>
      <c r="D684" s="1">
        <f t="shared" ca="1" si="71"/>
        <v>58.639357099169693</v>
      </c>
      <c r="E684" s="1">
        <f t="shared" ca="1" si="72"/>
        <v>0</v>
      </c>
      <c r="F684" s="1">
        <f t="shared" ca="1" si="74"/>
        <v>1</v>
      </c>
      <c r="G684" s="1">
        <f t="shared" ca="1" si="75"/>
        <v>0</v>
      </c>
      <c r="H684" s="1">
        <f t="shared" ca="1" si="76"/>
        <v>1</v>
      </c>
    </row>
    <row r="685" spans="1:8" hidden="1" x14ac:dyDescent="0.2">
      <c r="A685" s="1">
        <v>682</v>
      </c>
      <c r="B685" s="1">
        <f t="shared" ca="1" si="73"/>
        <v>-157899.94468280792</v>
      </c>
      <c r="C685" s="1">
        <f t="shared" ca="1" si="70"/>
        <v>100</v>
      </c>
      <c r="D685" s="1">
        <f t="shared" ca="1" si="71"/>
        <v>-42.077013244733351</v>
      </c>
      <c r="E685" s="1">
        <f t="shared" ca="1" si="72"/>
        <v>0</v>
      </c>
      <c r="F685" s="1">
        <f t="shared" ca="1" si="74"/>
        <v>1</v>
      </c>
      <c r="G685" s="1">
        <f t="shared" ca="1" si="75"/>
        <v>0</v>
      </c>
      <c r="H685" s="1">
        <f t="shared" ca="1" si="76"/>
        <v>2</v>
      </c>
    </row>
    <row r="686" spans="1:8" hidden="1" x14ac:dyDescent="0.2">
      <c r="A686" s="1">
        <v>683</v>
      </c>
      <c r="B686" s="1">
        <f t="shared" ca="1" si="73"/>
        <v>-162107.64600728126</v>
      </c>
      <c r="C686" s="1">
        <f t="shared" ca="1" si="70"/>
        <v>100</v>
      </c>
      <c r="D686" s="1">
        <f t="shared" ca="1" si="71"/>
        <v>-42.077013244733351</v>
      </c>
      <c r="E686" s="1">
        <f t="shared" ca="1" si="72"/>
        <v>-1</v>
      </c>
      <c r="F686" s="1">
        <f t="shared" ca="1" si="74"/>
        <v>1</v>
      </c>
      <c r="G686" s="1">
        <f t="shared" ca="1" si="75"/>
        <v>1</v>
      </c>
      <c r="H686" s="1">
        <f t="shared" ca="1" si="76"/>
        <v>0</v>
      </c>
    </row>
    <row r="687" spans="1:8" hidden="1" x14ac:dyDescent="0.2">
      <c r="A687" s="1">
        <v>684</v>
      </c>
      <c r="B687" s="1">
        <f t="shared" ca="1" si="73"/>
        <v>-166315.3473317546</v>
      </c>
      <c r="C687" s="1">
        <f t="shared" ca="1" si="70"/>
        <v>100</v>
      </c>
      <c r="D687" s="1">
        <f t="shared" ca="1" si="71"/>
        <v>58.639357099169693</v>
      </c>
      <c r="E687" s="1">
        <f t="shared" ca="1" si="72"/>
        <v>-2</v>
      </c>
      <c r="F687" s="1">
        <f t="shared" ca="1" si="74"/>
        <v>1</v>
      </c>
      <c r="G687" s="1">
        <f t="shared" ca="1" si="75"/>
        <v>2</v>
      </c>
      <c r="H687" s="1">
        <f t="shared" ca="1" si="76"/>
        <v>0</v>
      </c>
    </row>
    <row r="688" spans="1:8" hidden="1" x14ac:dyDescent="0.2">
      <c r="A688" s="1">
        <v>685</v>
      </c>
      <c r="B688" s="1">
        <f t="shared" ca="1" si="73"/>
        <v>-160451.41162183764</v>
      </c>
      <c r="C688" s="1">
        <f t="shared" ca="1" si="70"/>
        <v>100</v>
      </c>
      <c r="D688" s="1">
        <f t="shared" ca="1" si="71"/>
        <v>-42.077013244733351</v>
      </c>
      <c r="E688" s="1">
        <f t="shared" ca="1" si="72"/>
        <v>-1</v>
      </c>
      <c r="F688" s="1">
        <f t="shared" ca="1" si="74"/>
        <v>1</v>
      </c>
      <c r="G688" s="1">
        <f t="shared" ca="1" si="75"/>
        <v>0</v>
      </c>
      <c r="H688" s="1">
        <f t="shared" ca="1" si="76"/>
        <v>1</v>
      </c>
    </row>
    <row r="689" spans="1:8" hidden="1" x14ac:dyDescent="0.2">
      <c r="A689" s="1">
        <v>686</v>
      </c>
      <c r="B689" s="1">
        <f t="shared" ca="1" si="73"/>
        <v>-164659.11294631098</v>
      </c>
      <c r="C689" s="1">
        <f t="shared" ca="1" si="70"/>
        <v>100</v>
      </c>
      <c r="D689" s="1">
        <f t="shared" ca="1" si="71"/>
        <v>-42.077013244733351</v>
      </c>
      <c r="E689" s="1">
        <f t="shared" ca="1" si="72"/>
        <v>-2</v>
      </c>
      <c r="F689" s="1">
        <f t="shared" ca="1" si="74"/>
        <v>1</v>
      </c>
      <c r="G689" s="1">
        <f t="shared" ca="1" si="75"/>
        <v>1</v>
      </c>
      <c r="H689" s="1">
        <f t="shared" ca="1" si="76"/>
        <v>0</v>
      </c>
    </row>
    <row r="690" spans="1:8" hidden="1" x14ac:dyDescent="0.2">
      <c r="A690" s="1">
        <v>687</v>
      </c>
      <c r="B690" s="1">
        <f t="shared" ca="1" si="73"/>
        <v>-168866.81427078432</v>
      </c>
      <c r="C690" s="1">
        <f t="shared" ca="1" si="70"/>
        <v>100</v>
      </c>
      <c r="D690" s="1">
        <f t="shared" ca="1" si="71"/>
        <v>-42.077013244733351</v>
      </c>
      <c r="E690" s="1">
        <f t="shared" ca="1" si="72"/>
        <v>-3</v>
      </c>
      <c r="F690" s="1">
        <f t="shared" ca="1" si="74"/>
        <v>1</v>
      </c>
      <c r="G690" s="1">
        <f t="shared" ca="1" si="75"/>
        <v>2</v>
      </c>
      <c r="H690" s="1">
        <f t="shared" ca="1" si="76"/>
        <v>0</v>
      </c>
    </row>
    <row r="691" spans="1:8" hidden="1" x14ac:dyDescent="0.2">
      <c r="A691" s="1">
        <v>688</v>
      </c>
      <c r="B691" s="1">
        <f t="shared" ca="1" si="73"/>
        <v>-173074.51559525766</v>
      </c>
      <c r="C691" s="1">
        <f t="shared" ca="1" si="70"/>
        <v>100</v>
      </c>
      <c r="D691" s="1">
        <f t="shared" ca="1" si="71"/>
        <v>58.639357099169693</v>
      </c>
      <c r="E691" s="1">
        <f t="shared" ca="1" si="72"/>
        <v>-4</v>
      </c>
      <c r="F691" s="1">
        <f t="shared" ca="1" si="74"/>
        <v>1</v>
      </c>
      <c r="G691" s="1">
        <f t="shared" ca="1" si="75"/>
        <v>3</v>
      </c>
      <c r="H691" s="1">
        <f t="shared" ca="1" si="76"/>
        <v>0</v>
      </c>
    </row>
    <row r="692" spans="1:8" hidden="1" x14ac:dyDescent="0.2">
      <c r="A692" s="1">
        <v>689</v>
      </c>
      <c r="B692" s="1">
        <f t="shared" ca="1" si="73"/>
        <v>-167210.5798853407</v>
      </c>
      <c r="C692" s="1">
        <f t="shared" ca="1" si="70"/>
        <v>100</v>
      </c>
      <c r="D692" s="1">
        <f t="shared" ca="1" si="71"/>
        <v>-42.077013244733351</v>
      </c>
      <c r="E692" s="1">
        <f t="shared" ca="1" si="72"/>
        <v>-3</v>
      </c>
      <c r="F692" s="1">
        <f t="shared" ca="1" si="74"/>
        <v>1</v>
      </c>
      <c r="G692" s="1">
        <f t="shared" ca="1" si="75"/>
        <v>0</v>
      </c>
      <c r="H692" s="1">
        <f t="shared" ca="1" si="76"/>
        <v>1</v>
      </c>
    </row>
    <row r="693" spans="1:8" hidden="1" x14ac:dyDescent="0.2">
      <c r="A693" s="1">
        <v>690</v>
      </c>
      <c r="B693" s="1">
        <f t="shared" ca="1" si="73"/>
        <v>-171418.28120981404</v>
      </c>
      <c r="C693" s="1">
        <f t="shared" ca="1" si="70"/>
        <v>100</v>
      </c>
      <c r="D693" s="1">
        <f t="shared" ca="1" si="71"/>
        <v>-42.077013244733351</v>
      </c>
      <c r="E693" s="1">
        <f t="shared" ca="1" si="72"/>
        <v>-4</v>
      </c>
      <c r="F693" s="1">
        <f t="shared" ca="1" si="74"/>
        <v>1</v>
      </c>
      <c r="G693" s="1">
        <f t="shared" ca="1" si="75"/>
        <v>1</v>
      </c>
      <c r="H693" s="1">
        <f t="shared" ca="1" si="76"/>
        <v>0</v>
      </c>
    </row>
    <row r="694" spans="1:8" hidden="1" x14ac:dyDescent="0.2">
      <c r="A694" s="1">
        <v>691</v>
      </c>
      <c r="B694" s="1">
        <f t="shared" ca="1" si="73"/>
        <v>-175625.98253428738</v>
      </c>
      <c r="C694" s="1">
        <f t="shared" ca="1" si="70"/>
        <v>500</v>
      </c>
      <c r="D694" s="1">
        <f t="shared" ca="1" si="71"/>
        <v>58.639357099169693</v>
      </c>
      <c r="E694" s="1">
        <f t="shared" ca="1" si="72"/>
        <v>0</v>
      </c>
      <c r="F694" s="1">
        <f t="shared" ca="1" si="74"/>
        <v>2</v>
      </c>
      <c r="G694" s="1">
        <f t="shared" ca="1" si="75"/>
        <v>2</v>
      </c>
      <c r="H694" s="1">
        <f t="shared" ca="1" si="76"/>
        <v>0</v>
      </c>
    </row>
    <row r="695" spans="1:8" hidden="1" x14ac:dyDescent="0.2">
      <c r="A695" s="1">
        <v>692</v>
      </c>
      <c r="B695" s="1">
        <f t="shared" ca="1" si="73"/>
        <v>-146306.30398470254</v>
      </c>
      <c r="C695" s="1">
        <f t="shared" ca="1" si="70"/>
        <v>100</v>
      </c>
      <c r="D695" s="1">
        <f t="shared" ca="1" si="71"/>
        <v>-42.077013244733351</v>
      </c>
      <c r="E695" s="1">
        <f t="shared" ca="1" si="72"/>
        <v>0</v>
      </c>
      <c r="F695" s="1">
        <f t="shared" ca="1" si="74"/>
        <v>1</v>
      </c>
      <c r="G695" s="1">
        <f t="shared" ca="1" si="75"/>
        <v>0</v>
      </c>
      <c r="H695" s="1">
        <f t="shared" ca="1" si="76"/>
        <v>1</v>
      </c>
    </row>
    <row r="696" spans="1:8" hidden="1" x14ac:dyDescent="0.2">
      <c r="A696" s="1">
        <v>693</v>
      </c>
      <c r="B696" s="1">
        <f t="shared" ca="1" si="73"/>
        <v>-150514.00530917587</v>
      </c>
      <c r="C696" s="1">
        <f t="shared" ca="1" si="70"/>
        <v>100</v>
      </c>
      <c r="D696" s="1">
        <f t="shared" ca="1" si="71"/>
        <v>58.639357099169693</v>
      </c>
      <c r="E696" s="1">
        <f t="shared" ca="1" si="72"/>
        <v>-1</v>
      </c>
      <c r="F696" s="1">
        <f t="shared" ca="1" si="74"/>
        <v>1</v>
      </c>
      <c r="G696" s="1">
        <f t="shared" ca="1" si="75"/>
        <v>1</v>
      </c>
      <c r="H696" s="1">
        <f t="shared" ca="1" si="76"/>
        <v>0</v>
      </c>
    </row>
    <row r="697" spans="1:8" hidden="1" x14ac:dyDescent="0.2">
      <c r="A697" s="1">
        <v>694</v>
      </c>
      <c r="B697" s="1">
        <f t="shared" ca="1" si="73"/>
        <v>-144650.06959925892</v>
      </c>
      <c r="C697" s="1">
        <f t="shared" ca="1" si="70"/>
        <v>100</v>
      </c>
      <c r="D697" s="1">
        <f t="shared" ca="1" si="71"/>
        <v>-42.077013244733351</v>
      </c>
      <c r="E697" s="1">
        <f t="shared" ca="1" si="72"/>
        <v>0</v>
      </c>
      <c r="F697" s="1">
        <f t="shared" ca="1" si="74"/>
        <v>1</v>
      </c>
      <c r="G697" s="1">
        <f t="shared" ca="1" si="75"/>
        <v>0</v>
      </c>
      <c r="H697" s="1">
        <f t="shared" ca="1" si="76"/>
        <v>1</v>
      </c>
    </row>
    <row r="698" spans="1:8" hidden="1" x14ac:dyDescent="0.2">
      <c r="A698" s="1">
        <v>695</v>
      </c>
      <c r="B698" s="1">
        <f t="shared" ca="1" si="73"/>
        <v>-148857.77092373226</v>
      </c>
      <c r="C698" s="1">
        <f t="shared" ca="1" si="70"/>
        <v>100</v>
      </c>
      <c r="D698" s="1">
        <f t="shared" ca="1" si="71"/>
        <v>58.639357099169693</v>
      </c>
      <c r="E698" s="1">
        <f t="shared" ca="1" si="72"/>
        <v>-1</v>
      </c>
      <c r="F698" s="1">
        <f t="shared" ca="1" si="74"/>
        <v>1</v>
      </c>
      <c r="G698" s="1">
        <f t="shared" ca="1" si="75"/>
        <v>1</v>
      </c>
      <c r="H698" s="1">
        <f t="shared" ca="1" si="76"/>
        <v>0</v>
      </c>
    </row>
    <row r="699" spans="1:8" hidden="1" x14ac:dyDescent="0.2">
      <c r="A699" s="1">
        <v>696</v>
      </c>
      <c r="B699" s="1">
        <f t="shared" ca="1" si="73"/>
        <v>-142993.8352138153</v>
      </c>
      <c r="C699" s="1">
        <f t="shared" ca="1" si="70"/>
        <v>100</v>
      </c>
      <c r="D699" s="1">
        <f t="shared" ca="1" si="71"/>
        <v>58.639357099169693</v>
      </c>
      <c r="E699" s="1">
        <f t="shared" ca="1" si="72"/>
        <v>0</v>
      </c>
      <c r="F699" s="1">
        <f t="shared" ca="1" si="74"/>
        <v>1</v>
      </c>
      <c r="G699" s="1">
        <f t="shared" ca="1" si="75"/>
        <v>0</v>
      </c>
      <c r="H699" s="1">
        <f t="shared" ca="1" si="76"/>
        <v>1</v>
      </c>
    </row>
    <row r="700" spans="1:8" hidden="1" x14ac:dyDescent="0.2">
      <c r="A700" s="1">
        <v>697</v>
      </c>
      <c r="B700" s="1">
        <f t="shared" ca="1" si="73"/>
        <v>-137129.89950389834</v>
      </c>
      <c r="C700" s="1">
        <f t="shared" ca="1" si="70"/>
        <v>100</v>
      </c>
      <c r="D700" s="1">
        <f t="shared" ca="1" si="71"/>
        <v>58.639357099169693</v>
      </c>
      <c r="E700" s="1">
        <f t="shared" ca="1" si="72"/>
        <v>0</v>
      </c>
      <c r="F700" s="1">
        <f t="shared" ca="1" si="74"/>
        <v>1</v>
      </c>
      <c r="G700" s="1">
        <f t="shared" ca="1" si="75"/>
        <v>0</v>
      </c>
      <c r="H700" s="1">
        <f t="shared" ca="1" si="76"/>
        <v>2</v>
      </c>
    </row>
    <row r="701" spans="1:8" hidden="1" x14ac:dyDescent="0.2">
      <c r="A701" s="1">
        <v>698</v>
      </c>
      <c r="B701" s="1">
        <f t="shared" ca="1" si="73"/>
        <v>-131265.96379398138</v>
      </c>
      <c r="C701" s="1">
        <f t="shared" ca="1" si="70"/>
        <v>100</v>
      </c>
      <c r="D701" s="1">
        <f t="shared" ca="1" si="71"/>
        <v>58.639357099169693</v>
      </c>
      <c r="E701" s="1">
        <f t="shared" ca="1" si="72"/>
        <v>0</v>
      </c>
      <c r="F701" s="1">
        <f t="shared" ca="1" si="74"/>
        <v>1</v>
      </c>
      <c r="G701" s="1">
        <f t="shared" ca="1" si="75"/>
        <v>0</v>
      </c>
      <c r="H701" s="1">
        <f t="shared" ca="1" si="76"/>
        <v>3</v>
      </c>
    </row>
    <row r="702" spans="1:8" hidden="1" x14ac:dyDescent="0.2">
      <c r="A702" s="1">
        <v>699</v>
      </c>
      <c r="B702" s="1">
        <f t="shared" ca="1" si="73"/>
        <v>-125402.02808406441</v>
      </c>
      <c r="C702" s="1">
        <f t="shared" ca="1" si="70"/>
        <v>100</v>
      </c>
      <c r="D702" s="1">
        <f t="shared" ca="1" si="71"/>
        <v>58.639357099169693</v>
      </c>
      <c r="E702" s="1">
        <f t="shared" ca="1" si="72"/>
        <v>0</v>
      </c>
      <c r="F702" s="1">
        <f t="shared" ca="1" si="74"/>
        <v>1</v>
      </c>
      <c r="G702" s="1">
        <f t="shared" ca="1" si="75"/>
        <v>0</v>
      </c>
      <c r="H702" s="1">
        <f t="shared" ca="1" si="76"/>
        <v>4</v>
      </c>
    </row>
    <row r="703" spans="1:8" hidden="1" x14ac:dyDescent="0.2">
      <c r="A703" s="1">
        <v>700</v>
      </c>
      <c r="B703" s="1">
        <f t="shared" ca="1" si="73"/>
        <v>-119538.09237414744</v>
      </c>
      <c r="C703" s="1">
        <f t="shared" ca="1" si="70"/>
        <v>100</v>
      </c>
      <c r="D703" s="1">
        <f t="shared" ca="1" si="71"/>
        <v>58.639357099169693</v>
      </c>
      <c r="E703" s="1">
        <f t="shared" ca="1" si="72"/>
        <v>0</v>
      </c>
      <c r="F703" s="1">
        <f t="shared" ca="1" si="74"/>
        <v>1</v>
      </c>
      <c r="G703" s="1">
        <f t="shared" ca="1" si="75"/>
        <v>0</v>
      </c>
      <c r="H703" s="1">
        <f t="shared" ca="1" si="76"/>
        <v>5</v>
      </c>
    </row>
    <row r="704" spans="1:8" hidden="1" x14ac:dyDescent="0.2">
      <c r="A704" s="1">
        <v>701</v>
      </c>
      <c r="B704" s="1">
        <f t="shared" ca="1" si="73"/>
        <v>-113674.15666423047</v>
      </c>
      <c r="C704" s="1">
        <f t="shared" ca="1" si="70"/>
        <v>100</v>
      </c>
      <c r="D704" s="1">
        <f t="shared" ca="1" si="71"/>
        <v>-42.077013244733351</v>
      </c>
      <c r="E704" s="1">
        <f t="shared" ca="1" si="72"/>
        <v>0</v>
      </c>
      <c r="F704" s="1">
        <f t="shared" ca="1" si="74"/>
        <v>1</v>
      </c>
      <c r="G704" s="1">
        <f t="shared" ca="1" si="75"/>
        <v>0</v>
      </c>
      <c r="H704" s="1">
        <f t="shared" ca="1" si="76"/>
        <v>6</v>
      </c>
    </row>
    <row r="705" spans="1:8" hidden="1" x14ac:dyDescent="0.2">
      <c r="A705" s="1">
        <v>702</v>
      </c>
      <c r="B705" s="1">
        <f t="shared" ca="1" si="73"/>
        <v>-117881.85798870381</v>
      </c>
      <c r="C705" s="1">
        <f t="shared" ca="1" si="70"/>
        <v>100</v>
      </c>
      <c r="D705" s="1">
        <f t="shared" ca="1" si="71"/>
        <v>58.639357099169693</v>
      </c>
      <c r="E705" s="1">
        <f t="shared" ca="1" si="72"/>
        <v>-1</v>
      </c>
      <c r="F705" s="1">
        <f t="shared" ca="1" si="74"/>
        <v>1</v>
      </c>
      <c r="G705" s="1">
        <f t="shared" ca="1" si="75"/>
        <v>1</v>
      </c>
      <c r="H705" s="1">
        <f t="shared" ca="1" si="76"/>
        <v>0</v>
      </c>
    </row>
    <row r="706" spans="1:8" hidden="1" x14ac:dyDescent="0.2">
      <c r="A706" s="1">
        <v>703</v>
      </c>
      <c r="B706" s="1">
        <f t="shared" ca="1" si="73"/>
        <v>-112017.92227878683</v>
      </c>
      <c r="C706" s="1">
        <f t="shared" ca="1" si="70"/>
        <v>100</v>
      </c>
      <c r="D706" s="1">
        <f t="shared" ca="1" si="71"/>
        <v>58.639357099169693</v>
      </c>
      <c r="E706" s="1">
        <f t="shared" ca="1" si="72"/>
        <v>0</v>
      </c>
      <c r="F706" s="1">
        <f t="shared" ca="1" si="74"/>
        <v>1</v>
      </c>
      <c r="G706" s="1">
        <f t="shared" ca="1" si="75"/>
        <v>0</v>
      </c>
      <c r="H706" s="1">
        <f t="shared" ca="1" si="76"/>
        <v>1</v>
      </c>
    </row>
    <row r="707" spans="1:8" hidden="1" x14ac:dyDescent="0.2">
      <c r="A707" s="1">
        <v>704</v>
      </c>
      <c r="B707" s="1">
        <f t="shared" ca="1" si="73"/>
        <v>-106153.98656886986</v>
      </c>
      <c r="C707" s="1">
        <f t="shared" ca="1" si="70"/>
        <v>100</v>
      </c>
      <c r="D707" s="1">
        <f t="shared" ca="1" si="71"/>
        <v>-42.077013244733351</v>
      </c>
      <c r="E707" s="1">
        <f t="shared" ca="1" si="72"/>
        <v>0</v>
      </c>
      <c r="F707" s="1">
        <f t="shared" ca="1" si="74"/>
        <v>1</v>
      </c>
      <c r="G707" s="1">
        <f t="shared" ca="1" si="75"/>
        <v>0</v>
      </c>
      <c r="H707" s="1">
        <f t="shared" ca="1" si="76"/>
        <v>2</v>
      </c>
    </row>
    <row r="708" spans="1:8" hidden="1" x14ac:dyDescent="0.2">
      <c r="A708" s="1">
        <v>705</v>
      </c>
      <c r="B708" s="1">
        <f t="shared" ca="1" si="73"/>
        <v>-110361.6878933432</v>
      </c>
      <c r="C708" s="1">
        <f t="shared" ca="1" si="70"/>
        <v>100</v>
      </c>
      <c r="D708" s="1">
        <f t="shared" ca="1" si="71"/>
        <v>-42.077013244733351</v>
      </c>
      <c r="E708" s="1">
        <f t="shared" ca="1" si="72"/>
        <v>-1</v>
      </c>
      <c r="F708" s="1">
        <f t="shared" ca="1" si="74"/>
        <v>1</v>
      </c>
      <c r="G708" s="1">
        <f t="shared" ca="1" si="75"/>
        <v>1</v>
      </c>
      <c r="H708" s="1">
        <f t="shared" ca="1" si="76"/>
        <v>0</v>
      </c>
    </row>
    <row r="709" spans="1:8" hidden="1" x14ac:dyDescent="0.2">
      <c r="A709" s="1">
        <v>706</v>
      </c>
      <c r="B709" s="1">
        <f t="shared" ca="1" si="73"/>
        <v>-114569.38921781654</v>
      </c>
      <c r="C709" s="1">
        <f t="shared" ref="C709:C772" ca="1" si="77">$C$4*POWER($L$2,F709-1)</f>
        <v>100</v>
      </c>
      <c r="D709" s="1">
        <f t="shared" ref="D709:D772" ca="1" si="78">IF(RAND()&lt;$B$1,$F$1,$H$1)</f>
        <v>58.639357099169693</v>
      </c>
      <c r="E709" s="1">
        <f t="shared" ref="E709:E772" ca="1" si="79">IF(D708&lt;0,IF(E708-1=-$D$2,0,E708-1),IF(E708+1=$F$2,0,E708+1))</f>
        <v>-2</v>
      </c>
      <c r="F709" s="1">
        <f t="shared" ca="1" si="74"/>
        <v>1</v>
      </c>
      <c r="G709" s="1">
        <f t="shared" ca="1" si="75"/>
        <v>2</v>
      </c>
      <c r="H709" s="1">
        <f t="shared" ca="1" si="76"/>
        <v>0</v>
      </c>
    </row>
    <row r="710" spans="1:8" hidden="1" x14ac:dyDescent="0.2">
      <c r="A710" s="1">
        <v>707</v>
      </c>
      <c r="B710" s="1">
        <f t="shared" ref="B710:B773" ca="1" si="80">B709+D709*C709</f>
        <v>-108705.45350789957</v>
      </c>
      <c r="C710" s="1">
        <f t="shared" ca="1" si="77"/>
        <v>100</v>
      </c>
      <c r="D710" s="1">
        <f t="shared" ca="1" si="78"/>
        <v>58.639357099169693</v>
      </c>
      <c r="E710" s="1">
        <f t="shared" ca="1" si="79"/>
        <v>-1</v>
      </c>
      <c r="F710" s="1">
        <f t="shared" ref="F710:F773" ca="1" si="81">IF(AND(D709&gt;0,E710=0),IF(F709-1&lt;1,1,F709-1),IF(AND(D709&lt;0,E710=0),IF(F709+1&gt;$H$2,1,F709+1),F709))</f>
        <v>1</v>
      </c>
      <c r="G710" s="1">
        <f t="shared" ref="G710:G773" ca="1" si="82">IF(D709&gt;0,0,G709+1)</f>
        <v>0</v>
      </c>
      <c r="H710" s="1">
        <f t="shared" ref="H710:H773" ca="1" si="83">IF(D709&lt;0,0,H709+1)</f>
        <v>1</v>
      </c>
    </row>
    <row r="711" spans="1:8" hidden="1" x14ac:dyDescent="0.2">
      <c r="A711" s="1">
        <v>708</v>
      </c>
      <c r="B711" s="1">
        <f t="shared" ca="1" si="80"/>
        <v>-102841.5177979826</v>
      </c>
      <c r="C711" s="1">
        <f t="shared" ca="1" si="77"/>
        <v>100</v>
      </c>
      <c r="D711" s="1">
        <f t="shared" ca="1" si="78"/>
        <v>-42.077013244733351</v>
      </c>
      <c r="E711" s="1">
        <f t="shared" ca="1" si="79"/>
        <v>0</v>
      </c>
      <c r="F711" s="1">
        <f t="shared" ca="1" si="81"/>
        <v>1</v>
      </c>
      <c r="G711" s="1">
        <f t="shared" ca="1" si="82"/>
        <v>0</v>
      </c>
      <c r="H711" s="1">
        <f t="shared" ca="1" si="83"/>
        <v>2</v>
      </c>
    </row>
    <row r="712" spans="1:8" hidden="1" x14ac:dyDescent="0.2">
      <c r="A712" s="1">
        <v>709</v>
      </c>
      <c r="B712" s="1">
        <f t="shared" ca="1" si="80"/>
        <v>-107049.21912245594</v>
      </c>
      <c r="C712" s="1">
        <f t="shared" ca="1" si="77"/>
        <v>100</v>
      </c>
      <c r="D712" s="1">
        <f t="shared" ca="1" si="78"/>
        <v>-42.077013244733351</v>
      </c>
      <c r="E712" s="1">
        <f t="shared" ca="1" si="79"/>
        <v>-1</v>
      </c>
      <c r="F712" s="1">
        <f t="shared" ca="1" si="81"/>
        <v>1</v>
      </c>
      <c r="G712" s="1">
        <f t="shared" ca="1" si="82"/>
        <v>1</v>
      </c>
      <c r="H712" s="1">
        <f t="shared" ca="1" si="83"/>
        <v>0</v>
      </c>
    </row>
    <row r="713" spans="1:8" hidden="1" x14ac:dyDescent="0.2">
      <c r="A713" s="1">
        <v>710</v>
      </c>
      <c r="B713" s="1">
        <f t="shared" ca="1" si="80"/>
        <v>-111256.92044692927</v>
      </c>
      <c r="C713" s="1">
        <f t="shared" ca="1" si="77"/>
        <v>100</v>
      </c>
      <c r="D713" s="1">
        <f t="shared" ca="1" si="78"/>
        <v>58.639357099169693</v>
      </c>
      <c r="E713" s="1">
        <f t="shared" ca="1" si="79"/>
        <v>-2</v>
      </c>
      <c r="F713" s="1">
        <f t="shared" ca="1" si="81"/>
        <v>1</v>
      </c>
      <c r="G713" s="1">
        <f t="shared" ca="1" si="82"/>
        <v>2</v>
      </c>
      <c r="H713" s="1">
        <f t="shared" ca="1" si="83"/>
        <v>0</v>
      </c>
    </row>
    <row r="714" spans="1:8" hidden="1" x14ac:dyDescent="0.2">
      <c r="A714" s="1">
        <v>711</v>
      </c>
      <c r="B714" s="1">
        <f t="shared" ca="1" si="80"/>
        <v>-105392.9847370123</v>
      </c>
      <c r="C714" s="1">
        <f t="shared" ca="1" si="77"/>
        <v>100</v>
      </c>
      <c r="D714" s="1">
        <f t="shared" ca="1" si="78"/>
        <v>-42.077013244733351</v>
      </c>
      <c r="E714" s="1">
        <f t="shared" ca="1" si="79"/>
        <v>-1</v>
      </c>
      <c r="F714" s="1">
        <f t="shared" ca="1" si="81"/>
        <v>1</v>
      </c>
      <c r="G714" s="1">
        <f t="shared" ca="1" si="82"/>
        <v>0</v>
      </c>
      <c r="H714" s="1">
        <f t="shared" ca="1" si="83"/>
        <v>1</v>
      </c>
    </row>
    <row r="715" spans="1:8" hidden="1" x14ac:dyDescent="0.2">
      <c r="A715" s="1">
        <v>712</v>
      </c>
      <c r="B715" s="1">
        <f t="shared" ca="1" si="80"/>
        <v>-109600.68606148564</v>
      </c>
      <c r="C715" s="1">
        <f t="shared" ca="1" si="77"/>
        <v>100</v>
      </c>
      <c r="D715" s="1">
        <f t="shared" ca="1" si="78"/>
        <v>-42.077013244733351</v>
      </c>
      <c r="E715" s="1">
        <f t="shared" ca="1" si="79"/>
        <v>-2</v>
      </c>
      <c r="F715" s="1">
        <f t="shared" ca="1" si="81"/>
        <v>1</v>
      </c>
      <c r="G715" s="1">
        <f t="shared" ca="1" si="82"/>
        <v>1</v>
      </c>
      <c r="H715" s="1">
        <f t="shared" ca="1" si="83"/>
        <v>0</v>
      </c>
    </row>
    <row r="716" spans="1:8" hidden="1" x14ac:dyDescent="0.2">
      <c r="A716" s="1">
        <v>713</v>
      </c>
      <c r="B716" s="1">
        <f t="shared" ca="1" si="80"/>
        <v>-113808.38738595898</v>
      </c>
      <c r="C716" s="1">
        <f t="shared" ca="1" si="77"/>
        <v>100</v>
      </c>
      <c r="D716" s="1">
        <f t="shared" ca="1" si="78"/>
        <v>-42.077013244733351</v>
      </c>
      <c r="E716" s="1">
        <f t="shared" ca="1" si="79"/>
        <v>-3</v>
      </c>
      <c r="F716" s="1">
        <f t="shared" ca="1" si="81"/>
        <v>1</v>
      </c>
      <c r="G716" s="1">
        <f t="shared" ca="1" si="82"/>
        <v>2</v>
      </c>
      <c r="H716" s="1">
        <f t="shared" ca="1" si="83"/>
        <v>0</v>
      </c>
    </row>
    <row r="717" spans="1:8" hidden="1" x14ac:dyDescent="0.2">
      <c r="A717" s="1">
        <v>714</v>
      </c>
      <c r="B717" s="1">
        <f t="shared" ca="1" si="80"/>
        <v>-118016.08871043232</v>
      </c>
      <c r="C717" s="1">
        <f t="shared" ca="1" si="77"/>
        <v>100</v>
      </c>
      <c r="D717" s="1">
        <f t="shared" ca="1" si="78"/>
        <v>58.639357099169693</v>
      </c>
      <c r="E717" s="1">
        <f t="shared" ca="1" si="79"/>
        <v>-4</v>
      </c>
      <c r="F717" s="1">
        <f t="shared" ca="1" si="81"/>
        <v>1</v>
      </c>
      <c r="G717" s="1">
        <f t="shared" ca="1" si="82"/>
        <v>3</v>
      </c>
      <c r="H717" s="1">
        <f t="shared" ca="1" si="83"/>
        <v>0</v>
      </c>
    </row>
    <row r="718" spans="1:8" hidden="1" x14ac:dyDescent="0.2">
      <c r="A718" s="1">
        <v>715</v>
      </c>
      <c r="B718" s="1">
        <f t="shared" ca="1" si="80"/>
        <v>-112152.15300051535</v>
      </c>
      <c r="C718" s="1">
        <f t="shared" ca="1" si="77"/>
        <v>100</v>
      </c>
      <c r="D718" s="1">
        <f t="shared" ca="1" si="78"/>
        <v>-42.077013244733351</v>
      </c>
      <c r="E718" s="1">
        <f t="shared" ca="1" si="79"/>
        <v>-3</v>
      </c>
      <c r="F718" s="1">
        <f t="shared" ca="1" si="81"/>
        <v>1</v>
      </c>
      <c r="G718" s="1">
        <f t="shared" ca="1" si="82"/>
        <v>0</v>
      </c>
      <c r="H718" s="1">
        <f t="shared" ca="1" si="83"/>
        <v>1</v>
      </c>
    </row>
    <row r="719" spans="1:8" hidden="1" x14ac:dyDescent="0.2">
      <c r="A719" s="1">
        <v>716</v>
      </c>
      <c r="B719" s="1">
        <f t="shared" ca="1" si="80"/>
        <v>-116359.85432498869</v>
      </c>
      <c r="C719" s="1">
        <f t="shared" ca="1" si="77"/>
        <v>100</v>
      </c>
      <c r="D719" s="1">
        <f t="shared" ca="1" si="78"/>
        <v>-42.077013244733351</v>
      </c>
      <c r="E719" s="1">
        <f t="shared" ca="1" si="79"/>
        <v>-4</v>
      </c>
      <c r="F719" s="1">
        <f t="shared" ca="1" si="81"/>
        <v>1</v>
      </c>
      <c r="G719" s="1">
        <f t="shared" ca="1" si="82"/>
        <v>1</v>
      </c>
      <c r="H719" s="1">
        <f t="shared" ca="1" si="83"/>
        <v>0</v>
      </c>
    </row>
    <row r="720" spans="1:8" hidden="1" x14ac:dyDescent="0.2">
      <c r="A720" s="1">
        <v>717</v>
      </c>
      <c r="B720" s="1">
        <f t="shared" ca="1" si="80"/>
        <v>-120567.55564946203</v>
      </c>
      <c r="C720" s="1">
        <f t="shared" ca="1" si="77"/>
        <v>500</v>
      </c>
      <c r="D720" s="1">
        <f t="shared" ca="1" si="78"/>
        <v>58.639357099169693</v>
      </c>
      <c r="E720" s="1">
        <f t="shared" ca="1" si="79"/>
        <v>0</v>
      </c>
      <c r="F720" s="1">
        <f t="shared" ca="1" si="81"/>
        <v>2</v>
      </c>
      <c r="G720" s="1">
        <f t="shared" ca="1" si="82"/>
        <v>2</v>
      </c>
      <c r="H720" s="1">
        <f t="shared" ca="1" si="83"/>
        <v>0</v>
      </c>
    </row>
    <row r="721" spans="1:8" hidden="1" x14ac:dyDescent="0.2">
      <c r="A721" s="1">
        <v>718</v>
      </c>
      <c r="B721" s="1">
        <f t="shared" ca="1" si="80"/>
        <v>-91247.87709987718</v>
      </c>
      <c r="C721" s="1">
        <f t="shared" ca="1" si="77"/>
        <v>100</v>
      </c>
      <c r="D721" s="1">
        <f t="shared" ca="1" si="78"/>
        <v>-42.077013244733351</v>
      </c>
      <c r="E721" s="1">
        <f t="shared" ca="1" si="79"/>
        <v>0</v>
      </c>
      <c r="F721" s="1">
        <f t="shared" ca="1" si="81"/>
        <v>1</v>
      </c>
      <c r="G721" s="1">
        <f t="shared" ca="1" si="82"/>
        <v>0</v>
      </c>
      <c r="H721" s="1">
        <f t="shared" ca="1" si="83"/>
        <v>1</v>
      </c>
    </row>
    <row r="722" spans="1:8" hidden="1" x14ac:dyDescent="0.2">
      <c r="A722" s="1">
        <v>719</v>
      </c>
      <c r="B722" s="1">
        <f t="shared" ca="1" si="80"/>
        <v>-95455.578424350519</v>
      </c>
      <c r="C722" s="1">
        <f t="shared" ca="1" si="77"/>
        <v>100</v>
      </c>
      <c r="D722" s="1">
        <f t="shared" ca="1" si="78"/>
        <v>58.639357099169693</v>
      </c>
      <c r="E722" s="1">
        <f t="shared" ca="1" si="79"/>
        <v>-1</v>
      </c>
      <c r="F722" s="1">
        <f t="shared" ca="1" si="81"/>
        <v>1</v>
      </c>
      <c r="G722" s="1">
        <f t="shared" ca="1" si="82"/>
        <v>1</v>
      </c>
      <c r="H722" s="1">
        <f t="shared" ca="1" si="83"/>
        <v>0</v>
      </c>
    </row>
    <row r="723" spans="1:8" hidden="1" x14ac:dyDescent="0.2">
      <c r="A723" s="1">
        <v>720</v>
      </c>
      <c r="B723" s="1">
        <f t="shared" ca="1" si="80"/>
        <v>-89591.642714433547</v>
      </c>
      <c r="C723" s="1">
        <f t="shared" ca="1" si="77"/>
        <v>100</v>
      </c>
      <c r="D723" s="1">
        <f t="shared" ca="1" si="78"/>
        <v>-42.077013244733351</v>
      </c>
      <c r="E723" s="1">
        <f t="shared" ca="1" si="79"/>
        <v>0</v>
      </c>
      <c r="F723" s="1">
        <f t="shared" ca="1" si="81"/>
        <v>1</v>
      </c>
      <c r="G723" s="1">
        <f t="shared" ca="1" si="82"/>
        <v>0</v>
      </c>
      <c r="H723" s="1">
        <f t="shared" ca="1" si="83"/>
        <v>1</v>
      </c>
    </row>
    <row r="724" spans="1:8" hidden="1" x14ac:dyDescent="0.2">
      <c r="A724" s="1">
        <v>721</v>
      </c>
      <c r="B724" s="1">
        <f t="shared" ca="1" si="80"/>
        <v>-93799.344038906886</v>
      </c>
      <c r="C724" s="1">
        <f t="shared" ca="1" si="77"/>
        <v>100</v>
      </c>
      <c r="D724" s="1">
        <f t="shared" ca="1" si="78"/>
        <v>-42.077013244733351</v>
      </c>
      <c r="E724" s="1">
        <f t="shared" ca="1" si="79"/>
        <v>-1</v>
      </c>
      <c r="F724" s="1">
        <f t="shared" ca="1" si="81"/>
        <v>1</v>
      </c>
      <c r="G724" s="1">
        <f t="shared" ca="1" si="82"/>
        <v>1</v>
      </c>
      <c r="H724" s="1">
        <f t="shared" ca="1" si="83"/>
        <v>0</v>
      </c>
    </row>
    <row r="725" spans="1:8" hidden="1" x14ac:dyDescent="0.2">
      <c r="A725" s="1">
        <v>722</v>
      </c>
      <c r="B725" s="1">
        <f t="shared" ca="1" si="80"/>
        <v>-98007.045363380224</v>
      </c>
      <c r="C725" s="1">
        <f t="shared" ca="1" si="77"/>
        <v>100</v>
      </c>
      <c r="D725" s="1">
        <f t="shared" ca="1" si="78"/>
        <v>58.639357099169693</v>
      </c>
      <c r="E725" s="1">
        <f t="shared" ca="1" si="79"/>
        <v>-2</v>
      </c>
      <c r="F725" s="1">
        <f t="shared" ca="1" si="81"/>
        <v>1</v>
      </c>
      <c r="G725" s="1">
        <f t="shared" ca="1" si="82"/>
        <v>2</v>
      </c>
      <c r="H725" s="1">
        <f t="shared" ca="1" si="83"/>
        <v>0</v>
      </c>
    </row>
    <row r="726" spans="1:8" hidden="1" x14ac:dyDescent="0.2">
      <c r="A726" s="1">
        <v>723</v>
      </c>
      <c r="B726" s="1">
        <f t="shared" ca="1" si="80"/>
        <v>-92143.109653463252</v>
      </c>
      <c r="C726" s="1">
        <f t="shared" ca="1" si="77"/>
        <v>100</v>
      </c>
      <c r="D726" s="1">
        <f t="shared" ca="1" si="78"/>
        <v>-42.077013244733351</v>
      </c>
      <c r="E726" s="1">
        <f t="shared" ca="1" si="79"/>
        <v>-1</v>
      </c>
      <c r="F726" s="1">
        <f t="shared" ca="1" si="81"/>
        <v>1</v>
      </c>
      <c r="G726" s="1">
        <f t="shared" ca="1" si="82"/>
        <v>0</v>
      </c>
      <c r="H726" s="1">
        <f t="shared" ca="1" si="83"/>
        <v>1</v>
      </c>
    </row>
    <row r="727" spans="1:8" hidden="1" x14ac:dyDescent="0.2">
      <c r="A727" s="1">
        <v>724</v>
      </c>
      <c r="B727" s="1">
        <f t="shared" ca="1" si="80"/>
        <v>-96350.810977936591</v>
      </c>
      <c r="C727" s="1">
        <f t="shared" ca="1" si="77"/>
        <v>100</v>
      </c>
      <c r="D727" s="1">
        <f t="shared" ca="1" si="78"/>
        <v>58.639357099169693</v>
      </c>
      <c r="E727" s="1">
        <f t="shared" ca="1" si="79"/>
        <v>-2</v>
      </c>
      <c r="F727" s="1">
        <f t="shared" ca="1" si="81"/>
        <v>1</v>
      </c>
      <c r="G727" s="1">
        <f t="shared" ca="1" si="82"/>
        <v>1</v>
      </c>
      <c r="H727" s="1">
        <f t="shared" ca="1" si="83"/>
        <v>0</v>
      </c>
    </row>
    <row r="728" spans="1:8" hidden="1" x14ac:dyDescent="0.2">
      <c r="A728" s="1">
        <v>725</v>
      </c>
      <c r="B728" s="1">
        <f t="shared" ca="1" si="80"/>
        <v>-90486.875268019619</v>
      </c>
      <c r="C728" s="1">
        <f t="shared" ca="1" si="77"/>
        <v>100</v>
      </c>
      <c r="D728" s="1">
        <f t="shared" ca="1" si="78"/>
        <v>-42.077013244733351</v>
      </c>
      <c r="E728" s="1">
        <f t="shared" ca="1" si="79"/>
        <v>-1</v>
      </c>
      <c r="F728" s="1">
        <f t="shared" ca="1" si="81"/>
        <v>1</v>
      </c>
      <c r="G728" s="1">
        <f t="shared" ca="1" si="82"/>
        <v>0</v>
      </c>
      <c r="H728" s="1">
        <f t="shared" ca="1" si="83"/>
        <v>1</v>
      </c>
    </row>
    <row r="729" spans="1:8" hidden="1" x14ac:dyDescent="0.2">
      <c r="A729" s="1">
        <v>726</v>
      </c>
      <c r="B729" s="1">
        <f t="shared" ca="1" si="80"/>
        <v>-94694.576592492958</v>
      </c>
      <c r="C729" s="1">
        <f t="shared" ca="1" si="77"/>
        <v>100</v>
      </c>
      <c r="D729" s="1">
        <f t="shared" ca="1" si="78"/>
        <v>58.639357099169693</v>
      </c>
      <c r="E729" s="1">
        <f t="shared" ca="1" si="79"/>
        <v>-2</v>
      </c>
      <c r="F729" s="1">
        <f t="shared" ca="1" si="81"/>
        <v>1</v>
      </c>
      <c r="G729" s="1">
        <f t="shared" ca="1" si="82"/>
        <v>1</v>
      </c>
      <c r="H729" s="1">
        <f t="shared" ca="1" si="83"/>
        <v>0</v>
      </c>
    </row>
    <row r="730" spans="1:8" hidden="1" x14ac:dyDescent="0.2">
      <c r="A730" s="1">
        <v>727</v>
      </c>
      <c r="B730" s="1">
        <f t="shared" ca="1" si="80"/>
        <v>-88830.640882575986</v>
      </c>
      <c r="C730" s="1">
        <f t="shared" ca="1" si="77"/>
        <v>100</v>
      </c>
      <c r="D730" s="1">
        <f t="shared" ca="1" si="78"/>
        <v>-42.077013244733351</v>
      </c>
      <c r="E730" s="1">
        <f t="shared" ca="1" si="79"/>
        <v>-1</v>
      </c>
      <c r="F730" s="1">
        <f t="shared" ca="1" si="81"/>
        <v>1</v>
      </c>
      <c r="G730" s="1">
        <f t="shared" ca="1" si="82"/>
        <v>0</v>
      </c>
      <c r="H730" s="1">
        <f t="shared" ca="1" si="83"/>
        <v>1</v>
      </c>
    </row>
    <row r="731" spans="1:8" hidden="1" x14ac:dyDescent="0.2">
      <c r="A731" s="1">
        <v>728</v>
      </c>
      <c r="B731" s="1">
        <f t="shared" ca="1" si="80"/>
        <v>-93038.342207049325</v>
      </c>
      <c r="C731" s="1">
        <f t="shared" ca="1" si="77"/>
        <v>100</v>
      </c>
      <c r="D731" s="1">
        <f t="shared" ca="1" si="78"/>
        <v>-42.077013244733351</v>
      </c>
      <c r="E731" s="1">
        <f t="shared" ca="1" si="79"/>
        <v>-2</v>
      </c>
      <c r="F731" s="1">
        <f t="shared" ca="1" si="81"/>
        <v>1</v>
      </c>
      <c r="G731" s="1">
        <f t="shared" ca="1" si="82"/>
        <v>1</v>
      </c>
      <c r="H731" s="1">
        <f t="shared" ca="1" si="83"/>
        <v>0</v>
      </c>
    </row>
    <row r="732" spans="1:8" hidden="1" x14ac:dyDescent="0.2">
      <c r="A732" s="1">
        <v>729</v>
      </c>
      <c r="B732" s="1">
        <f t="shared" ca="1" si="80"/>
        <v>-97246.043531522664</v>
      </c>
      <c r="C732" s="1">
        <f t="shared" ca="1" si="77"/>
        <v>100</v>
      </c>
      <c r="D732" s="1">
        <f t="shared" ca="1" si="78"/>
        <v>58.639357099169693</v>
      </c>
      <c r="E732" s="1">
        <f t="shared" ca="1" si="79"/>
        <v>-3</v>
      </c>
      <c r="F732" s="1">
        <f t="shared" ca="1" si="81"/>
        <v>1</v>
      </c>
      <c r="G732" s="1">
        <f t="shared" ca="1" si="82"/>
        <v>2</v>
      </c>
      <c r="H732" s="1">
        <f t="shared" ca="1" si="83"/>
        <v>0</v>
      </c>
    </row>
    <row r="733" spans="1:8" hidden="1" x14ac:dyDescent="0.2">
      <c r="A733" s="1">
        <v>730</v>
      </c>
      <c r="B733" s="1">
        <f t="shared" ca="1" si="80"/>
        <v>-91382.107821605692</v>
      </c>
      <c r="C733" s="1">
        <f t="shared" ca="1" si="77"/>
        <v>100</v>
      </c>
      <c r="D733" s="1">
        <f t="shared" ca="1" si="78"/>
        <v>-42.077013244733351</v>
      </c>
      <c r="E733" s="1">
        <f t="shared" ca="1" si="79"/>
        <v>-2</v>
      </c>
      <c r="F733" s="1">
        <f t="shared" ca="1" si="81"/>
        <v>1</v>
      </c>
      <c r="G733" s="1">
        <f t="shared" ca="1" si="82"/>
        <v>0</v>
      </c>
      <c r="H733" s="1">
        <f t="shared" ca="1" si="83"/>
        <v>1</v>
      </c>
    </row>
    <row r="734" spans="1:8" hidden="1" x14ac:dyDescent="0.2">
      <c r="A734" s="1">
        <v>731</v>
      </c>
      <c r="B734" s="1">
        <f t="shared" ca="1" si="80"/>
        <v>-95589.809146079031</v>
      </c>
      <c r="C734" s="1">
        <f t="shared" ca="1" si="77"/>
        <v>100</v>
      </c>
      <c r="D734" s="1">
        <f t="shared" ca="1" si="78"/>
        <v>58.639357099169693</v>
      </c>
      <c r="E734" s="1">
        <f t="shared" ca="1" si="79"/>
        <v>-3</v>
      </c>
      <c r="F734" s="1">
        <f t="shared" ca="1" si="81"/>
        <v>1</v>
      </c>
      <c r="G734" s="1">
        <f t="shared" ca="1" si="82"/>
        <v>1</v>
      </c>
      <c r="H734" s="1">
        <f t="shared" ca="1" si="83"/>
        <v>0</v>
      </c>
    </row>
    <row r="735" spans="1:8" hidden="1" x14ac:dyDescent="0.2">
      <c r="A735" s="1">
        <v>732</v>
      </c>
      <c r="B735" s="1">
        <f t="shared" ca="1" si="80"/>
        <v>-89725.873436162059</v>
      </c>
      <c r="C735" s="1">
        <f t="shared" ca="1" si="77"/>
        <v>100</v>
      </c>
      <c r="D735" s="1">
        <f t="shared" ca="1" si="78"/>
        <v>-42.077013244733351</v>
      </c>
      <c r="E735" s="1">
        <f t="shared" ca="1" si="79"/>
        <v>-2</v>
      </c>
      <c r="F735" s="1">
        <f t="shared" ca="1" si="81"/>
        <v>1</v>
      </c>
      <c r="G735" s="1">
        <f t="shared" ca="1" si="82"/>
        <v>0</v>
      </c>
      <c r="H735" s="1">
        <f t="shared" ca="1" si="83"/>
        <v>1</v>
      </c>
    </row>
    <row r="736" spans="1:8" hidden="1" x14ac:dyDescent="0.2">
      <c r="A736" s="1">
        <v>733</v>
      </c>
      <c r="B736" s="1">
        <f t="shared" ca="1" si="80"/>
        <v>-93933.574760635398</v>
      </c>
      <c r="C736" s="1">
        <f t="shared" ca="1" si="77"/>
        <v>100</v>
      </c>
      <c r="D736" s="1">
        <f t="shared" ca="1" si="78"/>
        <v>58.639357099169693</v>
      </c>
      <c r="E736" s="1">
        <f t="shared" ca="1" si="79"/>
        <v>-3</v>
      </c>
      <c r="F736" s="1">
        <f t="shared" ca="1" si="81"/>
        <v>1</v>
      </c>
      <c r="G736" s="1">
        <f t="shared" ca="1" si="82"/>
        <v>1</v>
      </c>
      <c r="H736" s="1">
        <f t="shared" ca="1" si="83"/>
        <v>0</v>
      </c>
    </row>
    <row r="737" spans="1:8" hidden="1" x14ac:dyDescent="0.2">
      <c r="A737" s="1">
        <v>734</v>
      </c>
      <c r="B737" s="1">
        <f t="shared" ca="1" si="80"/>
        <v>-88069.639050718426</v>
      </c>
      <c r="C737" s="1">
        <f t="shared" ca="1" si="77"/>
        <v>100</v>
      </c>
      <c r="D737" s="1">
        <f t="shared" ca="1" si="78"/>
        <v>58.639357099169693</v>
      </c>
      <c r="E737" s="1">
        <f t="shared" ca="1" si="79"/>
        <v>-2</v>
      </c>
      <c r="F737" s="1">
        <f t="shared" ca="1" si="81"/>
        <v>1</v>
      </c>
      <c r="G737" s="1">
        <f t="shared" ca="1" si="82"/>
        <v>0</v>
      </c>
      <c r="H737" s="1">
        <f t="shared" ca="1" si="83"/>
        <v>1</v>
      </c>
    </row>
    <row r="738" spans="1:8" hidden="1" x14ac:dyDescent="0.2">
      <c r="A738" s="1">
        <v>735</v>
      </c>
      <c r="B738" s="1">
        <f t="shared" ca="1" si="80"/>
        <v>-82205.703340801454</v>
      </c>
      <c r="C738" s="1">
        <f t="shared" ca="1" si="77"/>
        <v>100</v>
      </c>
      <c r="D738" s="1">
        <f t="shared" ca="1" si="78"/>
        <v>-42.077013244733351</v>
      </c>
      <c r="E738" s="1">
        <f t="shared" ca="1" si="79"/>
        <v>-1</v>
      </c>
      <c r="F738" s="1">
        <f t="shared" ca="1" si="81"/>
        <v>1</v>
      </c>
      <c r="G738" s="1">
        <f t="shared" ca="1" si="82"/>
        <v>0</v>
      </c>
      <c r="H738" s="1">
        <f t="shared" ca="1" si="83"/>
        <v>2</v>
      </c>
    </row>
    <row r="739" spans="1:8" hidden="1" x14ac:dyDescent="0.2">
      <c r="A739" s="1">
        <v>736</v>
      </c>
      <c r="B739" s="1">
        <f t="shared" ca="1" si="80"/>
        <v>-86413.404665274793</v>
      </c>
      <c r="C739" s="1">
        <f t="shared" ca="1" si="77"/>
        <v>100</v>
      </c>
      <c r="D739" s="1">
        <f t="shared" ca="1" si="78"/>
        <v>58.639357099169693</v>
      </c>
      <c r="E739" s="1">
        <f t="shared" ca="1" si="79"/>
        <v>-2</v>
      </c>
      <c r="F739" s="1">
        <f t="shared" ca="1" si="81"/>
        <v>1</v>
      </c>
      <c r="G739" s="1">
        <f t="shared" ca="1" si="82"/>
        <v>1</v>
      </c>
      <c r="H739" s="1">
        <f t="shared" ca="1" si="83"/>
        <v>0</v>
      </c>
    </row>
    <row r="740" spans="1:8" hidden="1" x14ac:dyDescent="0.2">
      <c r="A740" s="1">
        <v>737</v>
      </c>
      <c r="B740" s="1">
        <f t="shared" ca="1" si="80"/>
        <v>-80549.468955357821</v>
      </c>
      <c r="C740" s="1">
        <f t="shared" ca="1" si="77"/>
        <v>100</v>
      </c>
      <c r="D740" s="1">
        <f t="shared" ca="1" si="78"/>
        <v>58.639357099169693</v>
      </c>
      <c r="E740" s="1">
        <f t="shared" ca="1" si="79"/>
        <v>-1</v>
      </c>
      <c r="F740" s="1">
        <f t="shared" ca="1" si="81"/>
        <v>1</v>
      </c>
      <c r="G740" s="1">
        <f t="shared" ca="1" si="82"/>
        <v>0</v>
      </c>
      <c r="H740" s="1">
        <f t="shared" ca="1" si="83"/>
        <v>1</v>
      </c>
    </row>
    <row r="741" spans="1:8" hidden="1" x14ac:dyDescent="0.2">
      <c r="A741" s="1">
        <v>738</v>
      </c>
      <c r="B741" s="1">
        <f t="shared" ca="1" si="80"/>
        <v>-74685.533245440849</v>
      </c>
      <c r="C741" s="1">
        <f t="shared" ca="1" si="77"/>
        <v>100</v>
      </c>
      <c r="D741" s="1">
        <f t="shared" ca="1" si="78"/>
        <v>58.639357099169693</v>
      </c>
      <c r="E741" s="1">
        <f t="shared" ca="1" si="79"/>
        <v>0</v>
      </c>
      <c r="F741" s="1">
        <f t="shared" ca="1" si="81"/>
        <v>1</v>
      </c>
      <c r="G741" s="1">
        <f t="shared" ca="1" si="82"/>
        <v>0</v>
      </c>
      <c r="H741" s="1">
        <f t="shared" ca="1" si="83"/>
        <v>2</v>
      </c>
    </row>
    <row r="742" spans="1:8" hidden="1" x14ac:dyDescent="0.2">
      <c r="A742" s="1">
        <v>739</v>
      </c>
      <c r="B742" s="1">
        <f t="shared" ca="1" si="80"/>
        <v>-68821.597535523877</v>
      </c>
      <c r="C742" s="1">
        <f t="shared" ca="1" si="77"/>
        <v>100</v>
      </c>
      <c r="D742" s="1">
        <f t="shared" ca="1" si="78"/>
        <v>-42.077013244733351</v>
      </c>
      <c r="E742" s="1">
        <f t="shared" ca="1" si="79"/>
        <v>0</v>
      </c>
      <c r="F742" s="1">
        <f t="shared" ca="1" si="81"/>
        <v>1</v>
      </c>
      <c r="G742" s="1">
        <f t="shared" ca="1" si="82"/>
        <v>0</v>
      </c>
      <c r="H742" s="1">
        <f t="shared" ca="1" si="83"/>
        <v>3</v>
      </c>
    </row>
    <row r="743" spans="1:8" hidden="1" x14ac:dyDescent="0.2">
      <c r="A743" s="1">
        <v>740</v>
      </c>
      <c r="B743" s="1">
        <f t="shared" ca="1" si="80"/>
        <v>-73029.298859997216</v>
      </c>
      <c r="C743" s="1">
        <f t="shared" ca="1" si="77"/>
        <v>100</v>
      </c>
      <c r="D743" s="1">
        <f t="shared" ca="1" si="78"/>
        <v>-42.077013244733351</v>
      </c>
      <c r="E743" s="1">
        <f t="shared" ca="1" si="79"/>
        <v>-1</v>
      </c>
      <c r="F743" s="1">
        <f t="shared" ca="1" si="81"/>
        <v>1</v>
      </c>
      <c r="G743" s="1">
        <f t="shared" ca="1" si="82"/>
        <v>1</v>
      </c>
      <c r="H743" s="1">
        <f t="shared" ca="1" si="83"/>
        <v>0</v>
      </c>
    </row>
    <row r="744" spans="1:8" hidden="1" x14ac:dyDescent="0.2">
      <c r="A744" s="1">
        <v>741</v>
      </c>
      <c r="B744" s="1">
        <f t="shared" ca="1" si="80"/>
        <v>-77237.000184470555</v>
      </c>
      <c r="C744" s="1">
        <f t="shared" ca="1" si="77"/>
        <v>100</v>
      </c>
      <c r="D744" s="1">
        <f t="shared" ca="1" si="78"/>
        <v>58.639357099169693</v>
      </c>
      <c r="E744" s="1">
        <f t="shared" ca="1" si="79"/>
        <v>-2</v>
      </c>
      <c r="F744" s="1">
        <f t="shared" ca="1" si="81"/>
        <v>1</v>
      </c>
      <c r="G744" s="1">
        <f t="shared" ca="1" si="82"/>
        <v>2</v>
      </c>
      <c r="H744" s="1">
        <f t="shared" ca="1" si="83"/>
        <v>0</v>
      </c>
    </row>
    <row r="745" spans="1:8" hidden="1" x14ac:dyDescent="0.2">
      <c r="A745" s="1">
        <v>742</v>
      </c>
      <c r="B745" s="1">
        <f t="shared" ca="1" si="80"/>
        <v>-71373.064474553583</v>
      </c>
      <c r="C745" s="1">
        <f t="shared" ca="1" si="77"/>
        <v>100</v>
      </c>
      <c r="D745" s="1">
        <f t="shared" ca="1" si="78"/>
        <v>58.639357099169693</v>
      </c>
      <c r="E745" s="1">
        <f t="shared" ca="1" si="79"/>
        <v>-1</v>
      </c>
      <c r="F745" s="1">
        <f t="shared" ca="1" si="81"/>
        <v>1</v>
      </c>
      <c r="G745" s="1">
        <f t="shared" ca="1" si="82"/>
        <v>0</v>
      </c>
      <c r="H745" s="1">
        <f t="shared" ca="1" si="83"/>
        <v>1</v>
      </c>
    </row>
    <row r="746" spans="1:8" hidden="1" x14ac:dyDescent="0.2">
      <c r="A746" s="1">
        <v>743</v>
      </c>
      <c r="B746" s="1">
        <f t="shared" ca="1" si="80"/>
        <v>-65509.128764636611</v>
      </c>
      <c r="C746" s="1">
        <f t="shared" ca="1" si="77"/>
        <v>100</v>
      </c>
      <c r="D746" s="1">
        <f t="shared" ca="1" si="78"/>
        <v>58.639357099169693</v>
      </c>
      <c r="E746" s="1">
        <f t="shared" ca="1" si="79"/>
        <v>0</v>
      </c>
      <c r="F746" s="1">
        <f t="shared" ca="1" si="81"/>
        <v>1</v>
      </c>
      <c r="G746" s="1">
        <f t="shared" ca="1" si="82"/>
        <v>0</v>
      </c>
      <c r="H746" s="1">
        <f t="shared" ca="1" si="83"/>
        <v>2</v>
      </c>
    </row>
    <row r="747" spans="1:8" hidden="1" x14ac:dyDescent="0.2">
      <c r="A747" s="1">
        <v>744</v>
      </c>
      <c r="B747" s="1">
        <f t="shared" ca="1" si="80"/>
        <v>-59645.193054719639</v>
      </c>
      <c r="C747" s="1">
        <f t="shared" ca="1" si="77"/>
        <v>100</v>
      </c>
      <c r="D747" s="1">
        <f t="shared" ca="1" si="78"/>
        <v>58.639357099169693</v>
      </c>
      <c r="E747" s="1">
        <f t="shared" ca="1" si="79"/>
        <v>0</v>
      </c>
      <c r="F747" s="1">
        <f t="shared" ca="1" si="81"/>
        <v>1</v>
      </c>
      <c r="G747" s="1">
        <f t="shared" ca="1" si="82"/>
        <v>0</v>
      </c>
      <c r="H747" s="1">
        <f t="shared" ca="1" si="83"/>
        <v>3</v>
      </c>
    </row>
    <row r="748" spans="1:8" hidden="1" x14ac:dyDescent="0.2">
      <c r="A748" s="1">
        <v>745</v>
      </c>
      <c r="B748" s="1">
        <f t="shared" ca="1" si="80"/>
        <v>-53781.257344802667</v>
      </c>
      <c r="C748" s="1">
        <f t="shared" ca="1" si="77"/>
        <v>100</v>
      </c>
      <c r="D748" s="1">
        <f t="shared" ca="1" si="78"/>
        <v>-42.077013244733351</v>
      </c>
      <c r="E748" s="1">
        <f t="shared" ca="1" si="79"/>
        <v>0</v>
      </c>
      <c r="F748" s="1">
        <f t="shared" ca="1" si="81"/>
        <v>1</v>
      </c>
      <c r="G748" s="1">
        <f t="shared" ca="1" si="82"/>
        <v>0</v>
      </c>
      <c r="H748" s="1">
        <f t="shared" ca="1" si="83"/>
        <v>4</v>
      </c>
    </row>
    <row r="749" spans="1:8" hidden="1" x14ac:dyDescent="0.2">
      <c r="A749" s="1">
        <v>746</v>
      </c>
      <c r="B749" s="1">
        <f t="shared" ca="1" si="80"/>
        <v>-57988.958669276006</v>
      </c>
      <c r="C749" s="1">
        <f t="shared" ca="1" si="77"/>
        <v>100</v>
      </c>
      <c r="D749" s="1">
        <f t="shared" ca="1" si="78"/>
        <v>58.639357099169693</v>
      </c>
      <c r="E749" s="1">
        <f t="shared" ca="1" si="79"/>
        <v>-1</v>
      </c>
      <c r="F749" s="1">
        <f t="shared" ca="1" si="81"/>
        <v>1</v>
      </c>
      <c r="G749" s="1">
        <f t="shared" ca="1" si="82"/>
        <v>1</v>
      </c>
      <c r="H749" s="1">
        <f t="shared" ca="1" si="83"/>
        <v>0</v>
      </c>
    </row>
    <row r="750" spans="1:8" hidden="1" x14ac:dyDescent="0.2">
      <c r="A750" s="1">
        <v>747</v>
      </c>
      <c r="B750" s="1">
        <f t="shared" ca="1" si="80"/>
        <v>-52125.022959359034</v>
      </c>
      <c r="C750" s="1">
        <f t="shared" ca="1" si="77"/>
        <v>100</v>
      </c>
      <c r="D750" s="1">
        <f t="shared" ca="1" si="78"/>
        <v>-42.077013244733351</v>
      </c>
      <c r="E750" s="1">
        <f t="shared" ca="1" si="79"/>
        <v>0</v>
      </c>
      <c r="F750" s="1">
        <f t="shared" ca="1" si="81"/>
        <v>1</v>
      </c>
      <c r="G750" s="1">
        <f t="shared" ca="1" si="82"/>
        <v>0</v>
      </c>
      <c r="H750" s="1">
        <f t="shared" ca="1" si="83"/>
        <v>1</v>
      </c>
    </row>
    <row r="751" spans="1:8" hidden="1" x14ac:dyDescent="0.2">
      <c r="A751" s="1">
        <v>748</v>
      </c>
      <c r="B751" s="1">
        <f t="shared" ca="1" si="80"/>
        <v>-56332.724283832373</v>
      </c>
      <c r="C751" s="1">
        <f t="shared" ca="1" si="77"/>
        <v>100</v>
      </c>
      <c r="D751" s="1">
        <f t="shared" ca="1" si="78"/>
        <v>-42.077013244733351</v>
      </c>
      <c r="E751" s="1">
        <f t="shared" ca="1" si="79"/>
        <v>-1</v>
      </c>
      <c r="F751" s="1">
        <f t="shared" ca="1" si="81"/>
        <v>1</v>
      </c>
      <c r="G751" s="1">
        <f t="shared" ca="1" si="82"/>
        <v>1</v>
      </c>
      <c r="H751" s="1">
        <f t="shared" ca="1" si="83"/>
        <v>0</v>
      </c>
    </row>
    <row r="752" spans="1:8" hidden="1" x14ac:dyDescent="0.2">
      <c r="A752" s="1">
        <v>749</v>
      </c>
      <c r="B752" s="1">
        <f t="shared" ca="1" si="80"/>
        <v>-60540.425608305712</v>
      </c>
      <c r="C752" s="1">
        <f t="shared" ca="1" si="77"/>
        <v>100</v>
      </c>
      <c r="D752" s="1">
        <f t="shared" ca="1" si="78"/>
        <v>58.639357099169693</v>
      </c>
      <c r="E752" s="1">
        <f t="shared" ca="1" si="79"/>
        <v>-2</v>
      </c>
      <c r="F752" s="1">
        <f t="shared" ca="1" si="81"/>
        <v>1</v>
      </c>
      <c r="G752" s="1">
        <f t="shared" ca="1" si="82"/>
        <v>2</v>
      </c>
      <c r="H752" s="1">
        <f t="shared" ca="1" si="83"/>
        <v>0</v>
      </c>
    </row>
    <row r="753" spans="1:8" hidden="1" x14ac:dyDescent="0.2">
      <c r="A753" s="1">
        <v>750</v>
      </c>
      <c r="B753" s="1">
        <f t="shared" ca="1" si="80"/>
        <v>-54676.48989838874</v>
      </c>
      <c r="C753" s="1">
        <f t="shared" ca="1" si="77"/>
        <v>100</v>
      </c>
      <c r="D753" s="1">
        <f t="shared" ca="1" si="78"/>
        <v>-42.077013244733351</v>
      </c>
      <c r="E753" s="1">
        <f t="shared" ca="1" si="79"/>
        <v>-1</v>
      </c>
      <c r="F753" s="1">
        <f t="shared" ca="1" si="81"/>
        <v>1</v>
      </c>
      <c r="G753" s="1">
        <f t="shared" ca="1" si="82"/>
        <v>0</v>
      </c>
      <c r="H753" s="1">
        <f t="shared" ca="1" si="83"/>
        <v>1</v>
      </c>
    </row>
    <row r="754" spans="1:8" hidden="1" x14ac:dyDescent="0.2">
      <c r="A754" s="1">
        <v>751</v>
      </c>
      <c r="B754" s="1">
        <f t="shared" ca="1" si="80"/>
        <v>-58884.191222862079</v>
      </c>
      <c r="C754" s="1">
        <f t="shared" ca="1" si="77"/>
        <v>100</v>
      </c>
      <c r="D754" s="1">
        <f t="shared" ca="1" si="78"/>
        <v>58.639357099169693</v>
      </c>
      <c r="E754" s="1">
        <f t="shared" ca="1" si="79"/>
        <v>-2</v>
      </c>
      <c r="F754" s="1">
        <f t="shared" ca="1" si="81"/>
        <v>1</v>
      </c>
      <c r="G754" s="1">
        <f t="shared" ca="1" si="82"/>
        <v>1</v>
      </c>
      <c r="H754" s="1">
        <f t="shared" ca="1" si="83"/>
        <v>0</v>
      </c>
    </row>
    <row r="755" spans="1:8" hidden="1" x14ac:dyDescent="0.2">
      <c r="A755" s="1">
        <v>752</v>
      </c>
      <c r="B755" s="1">
        <f t="shared" ca="1" si="80"/>
        <v>-53020.255512945107</v>
      </c>
      <c r="C755" s="1">
        <f t="shared" ca="1" si="77"/>
        <v>100</v>
      </c>
      <c r="D755" s="1">
        <f t="shared" ca="1" si="78"/>
        <v>-42.077013244733351</v>
      </c>
      <c r="E755" s="1">
        <f t="shared" ca="1" si="79"/>
        <v>-1</v>
      </c>
      <c r="F755" s="1">
        <f t="shared" ca="1" si="81"/>
        <v>1</v>
      </c>
      <c r="G755" s="1">
        <f t="shared" ca="1" si="82"/>
        <v>0</v>
      </c>
      <c r="H755" s="1">
        <f t="shared" ca="1" si="83"/>
        <v>1</v>
      </c>
    </row>
    <row r="756" spans="1:8" hidden="1" x14ac:dyDescent="0.2">
      <c r="A756" s="1">
        <v>753</v>
      </c>
      <c r="B756" s="1">
        <f t="shared" ca="1" si="80"/>
        <v>-57227.956837418446</v>
      </c>
      <c r="C756" s="1">
        <f t="shared" ca="1" si="77"/>
        <v>100</v>
      </c>
      <c r="D756" s="1">
        <f t="shared" ca="1" si="78"/>
        <v>58.639357099169693</v>
      </c>
      <c r="E756" s="1">
        <f t="shared" ca="1" si="79"/>
        <v>-2</v>
      </c>
      <c r="F756" s="1">
        <f t="shared" ca="1" si="81"/>
        <v>1</v>
      </c>
      <c r="G756" s="1">
        <f t="shared" ca="1" si="82"/>
        <v>1</v>
      </c>
      <c r="H756" s="1">
        <f t="shared" ca="1" si="83"/>
        <v>0</v>
      </c>
    </row>
    <row r="757" spans="1:8" hidden="1" x14ac:dyDescent="0.2">
      <c r="A757" s="1">
        <v>754</v>
      </c>
      <c r="B757" s="1">
        <f t="shared" ca="1" si="80"/>
        <v>-51364.021127501474</v>
      </c>
      <c r="C757" s="1">
        <f t="shared" ca="1" si="77"/>
        <v>100</v>
      </c>
      <c r="D757" s="1">
        <f t="shared" ca="1" si="78"/>
        <v>58.639357099169693</v>
      </c>
      <c r="E757" s="1">
        <f t="shared" ca="1" si="79"/>
        <v>-1</v>
      </c>
      <c r="F757" s="1">
        <f t="shared" ca="1" si="81"/>
        <v>1</v>
      </c>
      <c r="G757" s="1">
        <f t="shared" ca="1" si="82"/>
        <v>0</v>
      </c>
      <c r="H757" s="1">
        <f t="shared" ca="1" si="83"/>
        <v>1</v>
      </c>
    </row>
    <row r="758" spans="1:8" hidden="1" x14ac:dyDescent="0.2">
      <c r="A758" s="1">
        <v>755</v>
      </c>
      <c r="B758" s="1">
        <f t="shared" ca="1" si="80"/>
        <v>-45500.085417584502</v>
      </c>
      <c r="C758" s="1">
        <f t="shared" ca="1" si="77"/>
        <v>100</v>
      </c>
      <c r="D758" s="1">
        <f t="shared" ca="1" si="78"/>
        <v>-42.077013244733351</v>
      </c>
      <c r="E758" s="1">
        <f t="shared" ca="1" si="79"/>
        <v>0</v>
      </c>
      <c r="F758" s="1">
        <f t="shared" ca="1" si="81"/>
        <v>1</v>
      </c>
      <c r="G758" s="1">
        <f t="shared" ca="1" si="82"/>
        <v>0</v>
      </c>
      <c r="H758" s="1">
        <f t="shared" ca="1" si="83"/>
        <v>2</v>
      </c>
    </row>
    <row r="759" spans="1:8" hidden="1" x14ac:dyDescent="0.2">
      <c r="A759" s="1">
        <v>756</v>
      </c>
      <c r="B759" s="1">
        <f t="shared" ca="1" si="80"/>
        <v>-49707.78674205784</v>
      </c>
      <c r="C759" s="1">
        <f t="shared" ca="1" si="77"/>
        <v>100</v>
      </c>
      <c r="D759" s="1">
        <f t="shared" ca="1" si="78"/>
        <v>-42.077013244733351</v>
      </c>
      <c r="E759" s="1">
        <f t="shared" ca="1" si="79"/>
        <v>-1</v>
      </c>
      <c r="F759" s="1">
        <f t="shared" ca="1" si="81"/>
        <v>1</v>
      </c>
      <c r="G759" s="1">
        <f t="shared" ca="1" si="82"/>
        <v>1</v>
      </c>
      <c r="H759" s="1">
        <f t="shared" ca="1" si="83"/>
        <v>0</v>
      </c>
    </row>
    <row r="760" spans="1:8" hidden="1" x14ac:dyDescent="0.2">
      <c r="A760" s="1">
        <v>757</v>
      </c>
      <c r="B760" s="1">
        <f t="shared" ca="1" si="80"/>
        <v>-53915.488066531179</v>
      </c>
      <c r="C760" s="1">
        <f t="shared" ca="1" si="77"/>
        <v>100</v>
      </c>
      <c r="D760" s="1">
        <f t="shared" ca="1" si="78"/>
        <v>58.639357099169693</v>
      </c>
      <c r="E760" s="1">
        <f t="shared" ca="1" si="79"/>
        <v>-2</v>
      </c>
      <c r="F760" s="1">
        <f t="shared" ca="1" si="81"/>
        <v>1</v>
      </c>
      <c r="G760" s="1">
        <f t="shared" ca="1" si="82"/>
        <v>2</v>
      </c>
      <c r="H760" s="1">
        <f t="shared" ca="1" si="83"/>
        <v>0</v>
      </c>
    </row>
    <row r="761" spans="1:8" hidden="1" x14ac:dyDescent="0.2">
      <c r="A761" s="1">
        <v>758</v>
      </c>
      <c r="B761" s="1">
        <f t="shared" ca="1" si="80"/>
        <v>-48051.552356614207</v>
      </c>
      <c r="C761" s="1">
        <f t="shared" ca="1" si="77"/>
        <v>100</v>
      </c>
      <c r="D761" s="1">
        <f t="shared" ca="1" si="78"/>
        <v>58.639357099169693</v>
      </c>
      <c r="E761" s="1">
        <f t="shared" ca="1" si="79"/>
        <v>-1</v>
      </c>
      <c r="F761" s="1">
        <f t="shared" ca="1" si="81"/>
        <v>1</v>
      </c>
      <c r="G761" s="1">
        <f t="shared" ca="1" si="82"/>
        <v>0</v>
      </c>
      <c r="H761" s="1">
        <f t="shared" ca="1" si="83"/>
        <v>1</v>
      </c>
    </row>
    <row r="762" spans="1:8" hidden="1" x14ac:dyDescent="0.2">
      <c r="A762" s="1">
        <v>759</v>
      </c>
      <c r="B762" s="1">
        <f t="shared" ca="1" si="80"/>
        <v>-42187.616646697235</v>
      </c>
      <c r="C762" s="1">
        <f t="shared" ca="1" si="77"/>
        <v>100</v>
      </c>
      <c r="D762" s="1">
        <f t="shared" ca="1" si="78"/>
        <v>58.639357099169693</v>
      </c>
      <c r="E762" s="1">
        <f t="shared" ca="1" si="79"/>
        <v>0</v>
      </c>
      <c r="F762" s="1">
        <f t="shared" ca="1" si="81"/>
        <v>1</v>
      </c>
      <c r="G762" s="1">
        <f t="shared" ca="1" si="82"/>
        <v>0</v>
      </c>
      <c r="H762" s="1">
        <f t="shared" ca="1" si="83"/>
        <v>2</v>
      </c>
    </row>
    <row r="763" spans="1:8" hidden="1" x14ac:dyDescent="0.2">
      <c r="A763" s="1">
        <v>760</v>
      </c>
      <c r="B763" s="1">
        <f t="shared" ca="1" si="80"/>
        <v>-36323.680936780263</v>
      </c>
      <c r="C763" s="1">
        <f t="shared" ca="1" si="77"/>
        <v>100</v>
      </c>
      <c r="D763" s="1">
        <f t="shared" ca="1" si="78"/>
        <v>-42.077013244733351</v>
      </c>
      <c r="E763" s="1">
        <f t="shared" ca="1" si="79"/>
        <v>0</v>
      </c>
      <c r="F763" s="1">
        <f t="shared" ca="1" si="81"/>
        <v>1</v>
      </c>
      <c r="G763" s="1">
        <f t="shared" ca="1" si="82"/>
        <v>0</v>
      </c>
      <c r="H763" s="1">
        <f t="shared" ca="1" si="83"/>
        <v>3</v>
      </c>
    </row>
    <row r="764" spans="1:8" hidden="1" x14ac:dyDescent="0.2">
      <c r="A764" s="1">
        <v>761</v>
      </c>
      <c r="B764" s="1">
        <f t="shared" ca="1" si="80"/>
        <v>-40531.382261253602</v>
      </c>
      <c r="C764" s="1">
        <f t="shared" ca="1" si="77"/>
        <v>100</v>
      </c>
      <c r="D764" s="1">
        <f t="shared" ca="1" si="78"/>
        <v>58.639357099169693</v>
      </c>
      <c r="E764" s="1">
        <f t="shared" ca="1" si="79"/>
        <v>-1</v>
      </c>
      <c r="F764" s="1">
        <f t="shared" ca="1" si="81"/>
        <v>1</v>
      </c>
      <c r="G764" s="1">
        <f t="shared" ca="1" si="82"/>
        <v>1</v>
      </c>
      <c r="H764" s="1">
        <f t="shared" ca="1" si="83"/>
        <v>0</v>
      </c>
    </row>
    <row r="765" spans="1:8" hidden="1" x14ac:dyDescent="0.2">
      <c r="A765" s="1">
        <v>762</v>
      </c>
      <c r="B765" s="1">
        <f t="shared" ca="1" si="80"/>
        <v>-34667.44655133663</v>
      </c>
      <c r="C765" s="1">
        <f t="shared" ca="1" si="77"/>
        <v>100</v>
      </c>
      <c r="D765" s="1">
        <f t="shared" ca="1" si="78"/>
        <v>58.639357099169693</v>
      </c>
      <c r="E765" s="1">
        <f t="shared" ca="1" si="79"/>
        <v>0</v>
      </c>
      <c r="F765" s="1">
        <f t="shared" ca="1" si="81"/>
        <v>1</v>
      </c>
      <c r="G765" s="1">
        <f t="shared" ca="1" si="82"/>
        <v>0</v>
      </c>
      <c r="H765" s="1">
        <f t="shared" ca="1" si="83"/>
        <v>1</v>
      </c>
    </row>
    <row r="766" spans="1:8" hidden="1" x14ac:dyDescent="0.2">
      <c r="A766" s="1">
        <v>763</v>
      </c>
      <c r="B766" s="1">
        <f t="shared" ca="1" si="80"/>
        <v>-28803.510841419662</v>
      </c>
      <c r="C766" s="1">
        <f t="shared" ca="1" si="77"/>
        <v>100</v>
      </c>
      <c r="D766" s="1">
        <f t="shared" ca="1" si="78"/>
        <v>58.639357099169693</v>
      </c>
      <c r="E766" s="1">
        <f t="shared" ca="1" si="79"/>
        <v>0</v>
      </c>
      <c r="F766" s="1">
        <f t="shared" ca="1" si="81"/>
        <v>1</v>
      </c>
      <c r="G766" s="1">
        <f t="shared" ca="1" si="82"/>
        <v>0</v>
      </c>
      <c r="H766" s="1">
        <f t="shared" ca="1" si="83"/>
        <v>2</v>
      </c>
    </row>
    <row r="767" spans="1:8" hidden="1" x14ac:dyDescent="0.2">
      <c r="A767" s="1">
        <v>764</v>
      </c>
      <c r="B767" s="1">
        <f t="shared" ca="1" si="80"/>
        <v>-22939.575131502694</v>
      </c>
      <c r="C767" s="1">
        <f t="shared" ca="1" si="77"/>
        <v>100</v>
      </c>
      <c r="D767" s="1">
        <f t="shared" ca="1" si="78"/>
        <v>-42.077013244733351</v>
      </c>
      <c r="E767" s="1">
        <f t="shared" ca="1" si="79"/>
        <v>0</v>
      </c>
      <c r="F767" s="1">
        <f t="shared" ca="1" si="81"/>
        <v>1</v>
      </c>
      <c r="G767" s="1">
        <f t="shared" ca="1" si="82"/>
        <v>0</v>
      </c>
      <c r="H767" s="1">
        <f t="shared" ca="1" si="83"/>
        <v>3</v>
      </c>
    </row>
    <row r="768" spans="1:8" hidden="1" x14ac:dyDescent="0.2">
      <c r="A768" s="1">
        <v>765</v>
      </c>
      <c r="B768" s="1">
        <f t="shared" ca="1" si="80"/>
        <v>-27147.276455976029</v>
      </c>
      <c r="C768" s="1">
        <f t="shared" ca="1" si="77"/>
        <v>100</v>
      </c>
      <c r="D768" s="1">
        <f t="shared" ca="1" si="78"/>
        <v>-42.077013244733351</v>
      </c>
      <c r="E768" s="1">
        <f t="shared" ca="1" si="79"/>
        <v>-1</v>
      </c>
      <c r="F768" s="1">
        <f t="shared" ca="1" si="81"/>
        <v>1</v>
      </c>
      <c r="G768" s="1">
        <f t="shared" ca="1" si="82"/>
        <v>1</v>
      </c>
      <c r="H768" s="1">
        <f t="shared" ca="1" si="83"/>
        <v>0</v>
      </c>
    </row>
    <row r="769" spans="1:8" hidden="1" x14ac:dyDescent="0.2">
      <c r="A769" s="1">
        <v>766</v>
      </c>
      <c r="B769" s="1">
        <f t="shared" ca="1" si="80"/>
        <v>-31354.977780449364</v>
      </c>
      <c r="C769" s="1">
        <f t="shared" ca="1" si="77"/>
        <v>100</v>
      </c>
      <c r="D769" s="1">
        <f t="shared" ca="1" si="78"/>
        <v>58.639357099169693</v>
      </c>
      <c r="E769" s="1">
        <f t="shared" ca="1" si="79"/>
        <v>-2</v>
      </c>
      <c r="F769" s="1">
        <f t="shared" ca="1" si="81"/>
        <v>1</v>
      </c>
      <c r="G769" s="1">
        <f t="shared" ca="1" si="82"/>
        <v>2</v>
      </c>
      <c r="H769" s="1">
        <f t="shared" ca="1" si="83"/>
        <v>0</v>
      </c>
    </row>
    <row r="770" spans="1:8" hidden="1" x14ac:dyDescent="0.2">
      <c r="A770" s="1">
        <v>767</v>
      </c>
      <c r="B770" s="1">
        <f t="shared" ca="1" si="80"/>
        <v>-25491.042070532396</v>
      </c>
      <c r="C770" s="1">
        <f t="shared" ca="1" si="77"/>
        <v>100</v>
      </c>
      <c r="D770" s="1">
        <f t="shared" ca="1" si="78"/>
        <v>58.639357099169693</v>
      </c>
      <c r="E770" s="1">
        <f t="shared" ca="1" si="79"/>
        <v>-1</v>
      </c>
      <c r="F770" s="1">
        <f t="shared" ca="1" si="81"/>
        <v>1</v>
      </c>
      <c r="G770" s="1">
        <f t="shared" ca="1" si="82"/>
        <v>0</v>
      </c>
      <c r="H770" s="1">
        <f t="shared" ca="1" si="83"/>
        <v>1</v>
      </c>
    </row>
    <row r="771" spans="1:8" hidden="1" x14ac:dyDescent="0.2">
      <c r="A771" s="1">
        <v>768</v>
      </c>
      <c r="B771" s="1">
        <f t="shared" ca="1" si="80"/>
        <v>-19627.106360615428</v>
      </c>
      <c r="C771" s="1">
        <f t="shared" ca="1" si="77"/>
        <v>100</v>
      </c>
      <c r="D771" s="1">
        <f t="shared" ca="1" si="78"/>
        <v>58.639357099169693</v>
      </c>
      <c r="E771" s="1">
        <f t="shared" ca="1" si="79"/>
        <v>0</v>
      </c>
      <c r="F771" s="1">
        <f t="shared" ca="1" si="81"/>
        <v>1</v>
      </c>
      <c r="G771" s="1">
        <f t="shared" ca="1" si="82"/>
        <v>0</v>
      </c>
      <c r="H771" s="1">
        <f t="shared" ca="1" si="83"/>
        <v>2</v>
      </c>
    </row>
    <row r="772" spans="1:8" hidden="1" x14ac:dyDescent="0.2">
      <c r="A772" s="1">
        <v>769</v>
      </c>
      <c r="B772" s="1">
        <f t="shared" ca="1" si="80"/>
        <v>-13763.170650698459</v>
      </c>
      <c r="C772" s="1">
        <f t="shared" ca="1" si="77"/>
        <v>100</v>
      </c>
      <c r="D772" s="1">
        <f t="shared" ca="1" si="78"/>
        <v>-42.077013244733351</v>
      </c>
      <c r="E772" s="1">
        <f t="shared" ca="1" si="79"/>
        <v>0</v>
      </c>
      <c r="F772" s="1">
        <f t="shared" ca="1" si="81"/>
        <v>1</v>
      </c>
      <c r="G772" s="1">
        <f t="shared" ca="1" si="82"/>
        <v>0</v>
      </c>
      <c r="H772" s="1">
        <f t="shared" ca="1" si="83"/>
        <v>3</v>
      </c>
    </row>
    <row r="773" spans="1:8" hidden="1" x14ac:dyDescent="0.2">
      <c r="A773" s="1">
        <v>770</v>
      </c>
      <c r="B773" s="1">
        <f t="shared" ca="1" si="80"/>
        <v>-17970.871975171794</v>
      </c>
      <c r="C773" s="1">
        <f t="shared" ref="C773:C836" ca="1" si="84">$C$4*POWER($L$2,F773-1)</f>
        <v>100</v>
      </c>
      <c r="D773" s="1">
        <f t="shared" ref="D773:D836" ca="1" si="85">IF(RAND()&lt;$B$1,$F$1,$H$1)</f>
        <v>58.639357099169693</v>
      </c>
      <c r="E773" s="1">
        <f t="shared" ref="E773:E836" ca="1" si="86">IF(D772&lt;0,IF(E772-1=-$D$2,0,E772-1),IF(E772+1=$F$2,0,E772+1))</f>
        <v>-1</v>
      </c>
      <c r="F773" s="1">
        <f t="shared" ca="1" si="81"/>
        <v>1</v>
      </c>
      <c r="G773" s="1">
        <f t="shared" ca="1" si="82"/>
        <v>1</v>
      </c>
      <c r="H773" s="1">
        <f t="shared" ca="1" si="83"/>
        <v>0</v>
      </c>
    </row>
    <row r="774" spans="1:8" hidden="1" x14ac:dyDescent="0.2">
      <c r="A774" s="1">
        <v>771</v>
      </c>
      <c r="B774" s="1">
        <f t="shared" ref="B774:B837" ca="1" si="87">B773+D773*C773</f>
        <v>-12106.936265254826</v>
      </c>
      <c r="C774" s="1">
        <f t="shared" ca="1" si="84"/>
        <v>100</v>
      </c>
      <c r="D774" s="1">
        <f t="shared" ca="1" si="85"/>
        <v>58.639357099169693</v>
      </c>
      <c r="E774" s="1">
        <f t="shared" ca="1" si="86"/>
        <v>0</v>
      </c>
      <c r="F774" s="1">
        <f t="shared" ref="F774:F837" ca="1" si="88">IF(AND(D773&gt;0,E774=0),IF(F773-1&lt;1,1,F773-1),IF(AND(D773&lt;0,E774=0),IF(F773+1&gt;$H$2,1,F773+1),F773))</f>
        <v>1</v>
      </c>
      <c r="G774" s="1">
        <f t="shared" ref="G774:G837" ca="1" si="89">IF(D773&gt;0,0,G773+1)</f>
        <v>0</v>
      </c>
      <c r="H774" s="1">
        <f t="shared" ref="H774:H837" ca="1" si="90">IF(D773&lt;0,0,H773+1)</f>
        <v>1</v>
      </c>
    </row>
    <row r="775" spans="1:8" hidden="1" x14ac:dyDescent="0.2">
      <c r="A775" s="1">
        <v>772</v>
      </c>
      <c r="B775" s="1">
        <f t="shared" ca="1" si="87"/>
        <v>-6243.0005553378569</v>
      </c>
      <c r="C775" s="1">
        <f t="shared" ca="1" si="84"/>
        <v>100</v>
      </c>
      <c r="D775" s="1">
        <f t="shared" ca="1" si="85"/>
        <v>-42.077013244733351</v>
      </c>
      <c r="E775" s="1">
        <f t="shared" ca="1" si="86"/>
        <v>0</v>
      </c>
      <c r="F775" s="1">
        <f t="shared" ca="1" si="88"/>
        <v>1</v>
      </c>
      <c r="G775" s="1">
        <f t="shared" ca="1" si="89"/>
        <v>0</v>
      </c>
      <c r="H775" s="1">
        <f t="shared" ca="1" si="90"/>
        <v>2</v>
      </c>
    </row>
    <row r="776" spans="1:8" hidden="1" x14ac:dyDescent="0.2">
      <c r="A776" s="1">
        <v>773</v>
      </c>
      <c r="B776" s="1">
        <f t="shared" ca="1" si="87"/>
        <v>-10450.701879811193</v>
      </c>
      <c r="C776" s="1">
        <f t="shared" ca="1" si="84"/>
        <v>100</v>
      </c>
      <c r="D776" s="1">
        <f t="shared" ca="1" si="85"/>
        <v>58.639357099169693</v>
      </c>
      <c r="E776" s="1">
        <f t="shared" ca="1" si="86"/>
        <v>-1</v>
      </c>
      <c r="F776" s="1">
        <f t="shared" ca="1" si="88"/>
        <v>1</v>
      </c>
      <c r="G776" s="1">
        <f t="shared" ca="1" si="89"/>
        <v>1</v>
      </c>
      <c r="H776" s="1">
        <f t="shared" ca="1" si="90"/>
        <v>0</v>
      </c>
    </row>
    <row r="777" spans="1:8" hidden="1" x14ac:dyDescent="0.2">
      <c r="A777" s="1">
        <v>774</v>
      </c>
      <c r="B777" s="1">
        <f t="shared" ca="1" si="87"/>
        <v>-4586.7661698942238</v>
      </c>
      <c r="C777" s="1">
        <f t="shared" ca="1" si="84"/>
        <v>100</v>
      </c>
      <c r="D777" s="1">
        <f t="shared" ca="1" si="85"/>
        <v>-42.077013244733351</v>
      </c>
      <c r="E777" s="1">
        <f t="shared" ca="1" si="86"/>
        <v>0</v>
      </c>
      <c r="F777" s="1">
        <f t="shared" ca="1" si="88"/>
        <v>1</v>
      </c>
      <c r="G777" s="1">
        <f t="shared" ca="1" si="89"/>
        <v>0</v>
      </c>
      <c r="H777" s="1">
        <f t="shared" ca="1" si="90"/>
        <v>1</v>
      </c>
    </row>
    <row r="778" spans="1:8" hidden="1" x14ac:dyDescent="0.2">
      <c r="A778" s="1">
        <v>775</v>
      </c>
      <c r="B778" s="1">
        <f t="shared" ca="1" si="87"/>
        <v>-8794.46749436756</v>
      </c>
      <c r="C778" s="1">
        <f t="shared" ca="1" si="84"/>
        <v>100</v>
      </c>
      <c r="D778" s="1">
        <f t="shared" ca="1" si="85"/>
        <v>-42.077013244733351</v>
      </c>
      <c r="E778" s="1">
        <f t="shared" ca="1" si="86"/>
        <v>-1</v>
      </c>
      <c r="F778" s="1">
        <f t="shared" ca="1" si="88"/>
        <v>1</v>
      </c>
      <c r="G778" s="1">
        <f t="shared" ca="1" si="89"/>
        <v>1</v>
      </c>
      <c r="H778" s="1">
        <f t="shared" ca="1" si="90"/>
        <v>0</v>
      </c>
    </row>
    <row r="779" spans="1:8" hidden="1" x14ac:dyDescent="0.2">
      <c r="A779" s="1">
        <v>776</v>
      </c>
      <c r="B779" s="1">
        <f t="shared" ca="1" si="87"/>
        <v>-13002.168818840895</v>
      </c>
      <c r="C779" s="1">
        <f t="shared" ca="1" si="84"/>
        <v>100</v>
      </c>
      <c r="D779" s="1">
        <f t="shared" ca="1" si="85"/>
        <v>-42.077013244733351</v>
      </c>
      <c r="E779" s="1">
        <f t="shared" ca="1" si="86"/>
        <v>-2</v>
      </c>
      <c r="F779" s="1">
        <f t="shared" ca="1" si="88"/>
        <v>1</v>
      </c>
      <c r="G779" s="1">
        <f t="shared" ca="1" si="89"/>
        <v>2</v>
      </c>
      <c r="H779" s="1">
        <f t="shared" ca="1" si="90"/>
        <v>0</v>
      </c>
    </row>
    <row r="780" spans="1:8" hidden="1" x14ac:dyDescent="0.2">
      <c r="A780" s="1">
        <v>777</v>
      </c>
      <c r="B780" s="1">
        <f t="shared" ca="1" si="87"/>
        <v>-17209.870143314231</v>
      </c>
      <c r="C780" s="1">
        <f t="shared" ca="1" si="84"/>
        <v>100</v>
      </c>
      <c r="D780" s="1">
        <f t="shared" ca="1" si="85"/>
        <v>-42.077013244733351</v>
      </c>
      <c r="E780" s="1">
        <f t="shared" ca="1" si="86"/>
        <v>-3</v>
      </c>
      <c r="F780" s="1">
        <f t="shared" ca="1" si="88"/>
        <v>1</v>
      </c>
      <c r="G780" s="1">
        <f t="shared" ca="1" si="89"/>
        <v>3</v>
      </c>
      <c r="H780" s="1">
        <f t="shared" ca="1" si="90"/>
        <v>0</v>
      </c>
    </row>
    <row r="781" spans="1:8" hidden="1" x14ac:dyDescent="0.2">
      <c r="A781" s="1">
        <v>778</v>
      </c>
      <c r="B781" s="1">
        <f t="shared" ca="1" si="87"/>
        <v>-21417.571467787566</v>
      </c>
      <c r="C781" s="1">
        <f t="shared" ca="1" si="84"/>
        <v>100</v>
      </c>
      <c r="D781" s="1">
        <f t="shared" ca="1" si="85"/>
        <v>58.639357099169693</v>
      </c>
      <c r="E781" s="1">
        <f t="shared" ca="1" si="86"/>
        <v>-4</v>
      </c>
      <c r="F781" s="1">
        <f t="shared" ca="1" si="88"/>
        <v>1</v>
      </c>
      <c r="G781" s="1">
        <f t="shared" ca="1" si="89"/>
        <v>4</v>
      </c>
      <c r="H781" s="1">
        <f t="shared" ca="1" si="90"/>
        <v>0</v>
      </c>
    </row>
    <row r="782" spans="1:8" hidden="1" x14ac:dyDescent="0.2">
      <c r="A782" s="1">
        <v>779</v>
      </c>
      <c r="B782" s="1">
        <f t="shared" ca="1" si="87"/>
        <v>-15553.635757870597</v>
      </c>
      <c r="C782" s="1">
        <f t="shared" ca="1" si="84"/>
        <v>100</v>
      </c>
      <c r="D782" s="1">
        <f t="shared" ca="1" si="85"/>
        <v>-42.077013244733351</v>
      </c>
      <c r="E782" s="1">
        <f t="shared" ca="1" si="86"/>
        <v>-3</v>
      </c>
      <c r="F782" s="1">
        <f t="shared" ca="1" si="88"/>
        <v>1</v>
      </c>
      <c r="G782" s="1">
        <f t="shared" ca="1" si="89"/>
        <v>0</v>
      </c>
      <c r="H782" s="1">
        <f t="shared" ca="1" si="90"/>
        <v>1</v>
      </c>
    </row>
    <row r="783" spans="1:8" hidden="1" x14ac:dyDescent="0.2">
      <c r="A783" s="1">
        <v>780</v>
      </c>
      <c r="B783" s="1">
        <f t="shared" ca="1" si="87"/>
        <v>-19761.337082343933</v>
      </c>
      <c r="C783" s="1">
        <f t="shared" ca="1" si="84"/>
        <v>100</v>
      </c>
      <c r="D783" s="1">
        <f t="shared" ca="1" si="85"/>
        <v>58.639357099169693</v>
      </c>
      <c r="E783" s="1">
        <f t="shared" ca="1" si="86"/>
        <v>-4</v>
      </c>
      <c r="F783" s="1">
        <f t="shared" ca="1" si="88"/>
        <v>1</v>
      </c>
      <c r="G783" s="1">
        <f t="shared" ca="1" si="89"/>
        <v>1</v>
      </c>
      <c r="H783" s="1">
        <f t="shared" ca="1" si="90"/>
        <v>0</v>
      </c>
    </row>
    <row r="784" spans="1:8" hidden="1" x14ac:dyDescent="0.2">
      <c r="A784" s="1">
        <v>781</v>
      </c>
      <c r="B784" s="1">
        <f t="shared" ca="1" si="87"/>
        <v>-13897.401372426964</v>
      </c>
      <c r="C784" s="1">
        <f t="shared" ca="1" si="84"/>
        <v>100</v>
      </c>
      <c r="D784" s="1">
        <f t="shared" ca="1" si="85"/>
        <v>-42.077013244733351</v>
      </c>
      <c r="E784" s="1">
        <f t="shared" ca="1" si="86"/>
        <v>-3</v>
      </c>
      <c r="F784" s="1">
        <f t="shared" ca="1" si="88"/>
        <v>1</v>
      </c>
      <c r="G784" s="1">
        <f t="shared" ca="1" si="89"/>
        <v>0</v>
      </c>
      <c r="H784" s="1">
        <f t="shared" ca="1" si="90"/>
        <v>1</v>
      </c>
    </row>
    <row r="785" spans="1:8" hidden="1" x14ac:dyDescent="0.2">
      <c r="A785" s="1">
        <v>782</v>
      </c>
      <c r="B785" s="1">
        <f t="shared" ca="1" si="87"/>
        <v>-18105.1026969003</v>
      </c>
      <c r="C785" s="1">
        <f t="shared" ca="1" si="84"/>
        <v>100</v>
      </c>
      <c r="D785" s="1">
        <f t="shared" ca="1" si="85"/>
        <v>-42.077013244733351</v>
      </c>
      <c r="E785" s="1">
        <f t="shared" ca="1" si="86"/>
        <v>-4</v>
      </c>
      <c r="F785" s="1">
        <f t="shared" ca="1" si="88"/>
        <v>1</v>
      </c>
      <c r="G785" s="1">
        <f t="shared" ca="1" si="89"/>
        <v>1</v>
      </c>
      <c r="H785" s="1">
        <f t="shared" ca="1" si="90"/>
        <v>0</v>
      </c>
    </row>
    <row r="786" spans="1:8" hidden="1" x14ac:dyDescent="0.2">
      <c r="A786" s="1">
        <v>783</v>
      </c>
      <c r="B786" s="1">
        <f t="shared" ca="1" si="87"/>
        <v>-22312.804021373635</v>
      </c>
      <c r="C786" s="1">
        <f t="shared" ca="1" si="84"/>
        <v>500</v>
      </c>
      <c r="D786" s="1">
        <f t="shared" ca="1" si="85"/>
        <v>-42.077013244733351</v>
      </c>
      <c r="E786" s="1">
        <f t="shared" ca="1" si="86"/>
        <v>0</v>
      </c>
      <c r="F786" s="1">
        <f t="shared" ca="1" si="88"/>
        <v>2</v>
      </c>
      <c r="G786" s="1">
        <f t="shared" ca="1" si="89"/>
        <v>2</v>
      </c>
      <c r="H786" s="1">
        <f t="shared" ca="1" si="90"/>
        <v>0</v>
      </c>
    </row>
    <row r="787" spans="1:8" hidden="1" x14ac:dyDescent="0.2">
      <c r="A787" s="1">
        <v>784</v>
      </c>
      <c r="B787" s="1">
        <f t="shared" ca="1" si="87"/>
        <v>-43351.310643740311</v>
      </c>
      <c r="C787" s="1">
        <f t="shared" ca="1" si="84"/>
        <v>500</v>
      </c>
      <c r="D787" s="1">
        <f t="shared" ca="1" si="85"/>
        <v>58.639357099169693</v>
      </c>
      <c r="E787" s="1">
        <f t="shared" ca="1" si="86"/>
        <v>-1</v>
      </c>
      <c r="F787" s="1">
        <f t="shared" ca="1" si="88"/>
        <v>2</v>
      </c>
      <c r="G787" s="1">
        <f t="shared" ca="1" si="89"/>
        <v>3</v>
      </c>
      <c r="H787" s="1">
        <f t="shared" ca="1" si="90"/>
        <v>0</v>
      </c>
    </row>
    <row r="788" spans="1:8" hidden="1" x14ac:dyDescent="0.2">
      <c r="A788" s="1">
        <v>785</v>
      </c>
      <c r="B788" s="1">
        <f t="shared" ca="1" si="87"/>
        <v>-14031.632094155466</v>
      </c>
      <c r="C788" s="1">
        <f t="shared" ca="1" si="84"/>
        <v>100</v>
      </c>
      <c r="D788" s="1">
        <f t="shared" ca="1" si="85"/>
        <v>58.639357099169693</v>
      </c>
      <c r="E788" s="1">
        <f t="shared" ca="1" si="86"/>
        <v>0</v>
      </c>
      <c r="F788" s="1">
        <f t="shared" ca="1" si="88"/>
        <v>1</v>
      </c>
      <c r="G788" s="1">
        <f t="shared" ca="1" si="89"/>
        <v>0</v>
      </c>
      <c r="H788" s="1">
        <f t="shared" ca="1" si="90"/>
        <v>1</v>
      </c>
    </row>
    <row r="789" spans="1:8" hidden="1" x14ac:dyDescent="0.2">
      <c r="A789" s="1">
        <v>786</v>
      </c>
      <c r="B789" s="1">
        <f t="shared" ca="1" si="87"/>
        <v>-8167.6963842384966</v>
      </c>
      <c r="C789" s="1">
        <f t="shared" ca="1" si="84"/>
        <v>100</v>
      </c>
      <c r="D789" s="1">
        <f t="shared" ca="1" si="85"/>
        <v>58.639357099169693</v>
      </c>
      <c r="E789" s="1">
        <f t="shared" ca="1" si="86"/>
        <v>0</v>
      </c>
      <c r="F789" s="1">
        <f t="shared" ca="1" si="88"/>
        <v>1</v>
      </c>
      <c r="G789" s="1">
        <f t="shared" ca="1" si="89"/>
        <v>0</v>
      </c>
      <c r="H789" s="1">
        <f t="shared" ca="1" si="90"/>
        <v>2</v>
      </c>
    </row>
    <row r="790" spans="1:8" hidden="1" x14ac:dyDescent="0.2">
      <c r="A790" s="1">
        <v>787</v>
      </c>
      <c r="B790" s="1">
        <f t="shared" ca="1" si="87"/>
        <v>-2303.7606743215274</v>
      </c>
      <c r="C790" s="1">
        <f t="shared" ca="1" si="84"/>
        <v>100</v>
      </c>
      <c r="D790" s="1">
        <f t="shared" ca="1" si="85"/>
        <v>58.639357099169693</v>
      </c>
      <c r="E790" s="1">
        <f t="shared" ca="1" si="86"/>
        <v>0</v>
      </c>
      <c r="F790" s="1">
        <f t="shared" ca="1" si="88"/>
        <v>1</v>
      </c>
      <c r="G790" s="1">
        <f t="shared" ca="1" si="89"/>
        <v>0</v>
      </c>
      <c r="H790" s="1">
        <f t="shared" ca="1" si="90"/>
        <v>3</v>
      </c>
    </row>
    <row r="791" spans="1:8" hidden="1" x14ac:dyDescent="0.2">
      <c r="A791" s="1">
        <v>788</v>
      </c>
      <c r="B791" s="1">
        <f t="shared" ca="1" si="87"/>
        <v>3560.1750355954418</v>
      </c>
      <c r="C791" s="1">
        <f t="shared" ca="1" si="84"/>
        <v>100</v>
      </c>
      <c r="D791" s="1">
        <f t="shared" ca="1" si="85"/>
        <v>-42.077013244733351</v>
      </c>
      <c r="E791" s="1">
        <f t="shared" ca="1" si="86"/>
        <v>0</v>
      </c>
      <c r="F791" s="1">
        <f t="shared" ca="1" si="88"/>
        <v>1</v>
      </c>
      <c r="G791" s="1">
        <f t="shared" ca="1" si="89"/>
        <v>0</v>
      </c>
      <c r="H791" s="1">
        <f t="shared" ca="1" si="90"/>
        <v>4</v>
      </c>
    </row>
    <row r="792" spans="1:8" hidden="1" x14ac:dyDescent="0.2">
      <c r="A792" s="1">
        <v>789</v>
      </c>
      <c r="B792" s="1">
        <f t="shared" ca="1" si="87"/>
        <v>-647.52628887789342</v>
      </c>
      <c r="C792" s="1">
        <f t="shared" ca="1" si="84"/>
        <v>100</v>
      </c>
      <c r="D792" s="1">
        <f t="shared" ca="1" si="85"/>
        <v>58.639357099169693</v>
      </c>
      <c r="E792" s="1">
        <f t="shared" ca="1" si="86"/>
        <v>-1</v>
      </c>
      <c r="F792" s="1">
        <f t="shared" ca="1" si="88"/>
        <v>1</v>
      </c>
      <c r="G792" s="1">
        <f t="shared" ca="1" si="89"/>
        <v>1</v>
      </c>
      <c r="H792" s="1">
        <f t="shared" ca="1" si="90"/>
        <v>0</v>
      </c>
    </row>
    <row r="793" spans="1:8" hidden="1" x14ac:dyDescent="0.2">
      <c r="A793" s="1">
        <v>790</v>
      </c>
      <c r="B793" s="1">
        <f t="shared" ca="1" si="87"/>
        <v>5216.4094210390758</v>
      </c>
      <c r="C793" s="1">
        <f t="shared" ca="1" si="84"/>
        <v>100</v>
      </c>
      <c r="D793" s="1">
        <f t="shared" ca="1" si="85"/>
        <v>-42.077013244733351</v>
      </c>
      <c r="E793" s="1">
        <f t="shared" ca="1" si="86"/>
        <v>0</v>
      </c>
      <c r="F793" s="1">
        <f t="shared" ca="1" si="88"/>
        <v>1</v>
      </c>
      <c r="G793" s="1">
        <f t="shared" ca="1" si="89"/>
        <v>0</v>
      </c>
      <c r="H793" s="1">
        <f t="shared" ca="1" si="90"/>
        <v>1</v>
      </c>
    </row>
    <row r="794" spans="1:8" hidden="1" x14ac:dyDescent="0.2">
      <c r="A794" s="1">
        <v>791</v>
      </c>
      <c r="B794" s="1">
        <f t="shared" ca="1" si="87"/>
        <v>1008.7080965657406</v>
      </c>
      <c r="C794" s="1">
        <f t="shared" ca="1" si="84"/>
        <v>100</v>
      </c>
      <c r="D794" s="1">
        <f t="shared" ca="1" si="85"/>
        <v>-42.077013244733351</v>
      </c>
      <c r="E794" s="1">
        <f t="shared" ca="1" si="86"/>
        <v>-1</v>
      </c>
      <c r="F794" s="1">
        <f t="shared" ca="1" si="88"/>
        <v>1</v>
      </c>
      <c r="G794" s="1">
        <f t="shared" ca="1" si="89"/>
        <v>1</v>
      </c>
      <c r="H794" s="1">
        <f t="shared" ca="1" si="90"/>
        <v>0</v>
      </c>
    </row>
    <row r="795" spans="1:8" hidden="1" x14ac:dyDescent="0.2">
      <c r="A795" s="1">
        <v>792</v>
      </c>
      <c r="B795" s="1">
        <f t="shared" ca="1" si="87"/>
        <v>-3198.9932279075947</v>
      </c>
      <c r="C795" s="1">
        <f t="shared" ca="1" si="84"/>
        <v>100</v>
      </c>
      <c r="D795" s="1">
        <f t="shared" ca="1" si="85"/>
        <v>58.639357099169693</v>
      </c>
      <c r="E795" s="1">
        <f t="shared" ca="1" si="86"/>
        <v>-2</v>
      </c>
      <c r="F795" s="1">
        <f t="shared" ca="1" si="88"/>
        <v>1</v>
      </c>
      <c r="G795" s="1">
        <f t="shared" ca="1" si="89"/>
        <v>2</v>
      </c>
      <c r="H795" s="1">
        <f t="shared" ca="1" si="90"/>
        <v>0</v>
      </c>
    </row>
    <row r="796" spans="1:8" hidden="1" x14ac:dyDescent="0.2">
      <c r="A796" s="1">
        <v>793</v>
      </c>
      <c r="B796" s="1">
        <f t="shared" ca="1" si="87"/>
        <v>2664.9424820093745</v>
      </c>
      <c r="C796" s="1">
        <f t="shared" ca="1" si="84"/>
        <v>100</v>
      </c>
      <c r="D796" s="1">
        <f t="shared" ca="1" si="85"/>
        <v>-42.077013244733351</v>
      </c>
      <c r="E796" s="1">
        <f t="shared" ca="1" si="86"/>
        <v>-1</v>
      </c>
      <c r="F796" s="1">
        <f t="shared" ca="1" si="88"/>
        <v>1</v>
      </c>
      <c r="G796" s="1">
        <f t="shared" ca="1" si="89"/>
        <v>0</v>
      </c>
      <c r="H796" s="1">
        <f t="shared" ca="1" si="90"/>
        <v>1</v>
      </c>
    </row>
    <row r="797" spans="1:8" hidden="1" x14ac:dyDescent="0.2">
      <c r="A797" s="1">
        <v>794</v>
      </c>
      <c r="B797" s="1">
        <f t="shared" ca="1" si="87"/>
        <v>-1542.7588424639607</v>
      </c>
      <c r="C797" s="1">
        <f t="shared" ca="1" si="84"/>
        <v>100</v>
      </c>
      <c r="D797" s="1">
        <f t="shared" ca="1" si="85"/>
        <v>-42.077013244733351</v>
      </c>
      <c r="E797" s="1">
        <f t="shared" ca="1" si="86"/>
        <v>-2</v>
      </c>
      <c r="F797" s="1">
        <f t="shared" ca="1" si="88"/>
        <v>1</v>
      </c>
      <c r="G797" s="1">
        <f t="shared" ca="1" si="89"/>
        <v>1</v>
      </c>
      <c r="H797" s="1">
        <f t="shared" ca="1" si="90"/>
        <v>0</v>
      </c>
    </row>
    <row r="798" spans="1:8" hidden="1" x14ac:dyDescent="0.2">
      <c r="A798" s="1">
        <v>795</v>
      </c>
      <c r="B798" s="1">
        <f t="shared" ca="1" si="87"/>
        <v>-5750.460166937296</v>
      </c>
      <c r="C798" s="1">
        <f t="shared" ca="1" si="84"/>
        <v>100</v>
      </c>
      <c r="D798" s="1">
        <f t="shared" ca="1" si="85"/>
        <v>-42.077013244733351</v>
      </c>
      <c r="E798" s="1">
        <f t="shared" ca="1" si="86"/>
        <v>-3</v>
      </c>
      <c r="F798" s="1">
        <f t="shared" ca="1" si="88"/>
        <v>1</v>
      </c>
      <c r="G798" s="1">
        <f t="shared" ca="1" si="89"/>
        <v>2</v>
      </c>
      <c r="H798" s="1">
        <f t="shared" ca="1" si="90"/>
        <v>0</v>
      </c>
    </row>
    <row r="799" spans="1:8" hidden="1" x14ac:dyDescent="0.2">
      <c r="A799" s="1">
        <v>796</v>
      </c>
      <c r="B799" s="1">
        <f t="shared" ca="1" si="87"/>
        <v>-9958.1614914106322</v>
      </c>
      <c r="C799" s="1">
        <f t="shared" ca="1" si="84"/>
        <v>100</v>
      </c>
      <c r="D799" s="1">
        <f t="shared" ca="1" si="85"/>
        <v>58.639357099169693</v>
      </c>
      <c r="E799" s="1">
        <f t="shared" ca="1" si="86"/>
        <v>-4</v>
      </c>
      <c r="F799" s="1">
        <f t="shared" ca="1" si="88"/>
        <v>1</v>
      </c>
      <c r="G799" s="1">
        <f t="shared" ca="1" si="89"/>
        <v>3</v>
      </c>
      <c r="H799" s="1">
        <f t="shared" ca="1" si="90"/>
        <v>0</v>
      </c>
    </row>
    <row r="800" spans="1:8" hidden="1" x14ac:dyDescent="0.2">
      <c r="A800" s="1">
        <v>797</v>
      </c>
      <c r="B800" s="1">
        <f t="shared" ca="1" si="87"/>
        <v>-4094.2257814936629</v>
      </c>
      <c r="C800" s="1">
        <f t="shared" ca="1" si="84"/>
        <v>100</v>
      </c>
      <c r="D800" s="1">
        <f t="shared" ca="1" si="85"/>
        <v>58.639357099169693</v>
      </c>
      <c r="E800" s="1">
        <f t="shared" ca="1" si="86"/>
        <v>-3</v>
      </c>
      <c r="F800" s="1">
        <f t="shared" ca="1" si="88"/>
        <v>1</v>
      </c>
      <c r="G800" s="1">
        <f t="shared" ca="1" si="89"/>
        <v>0</v>
      </c>
      <c r="H800" s="1">
        <f t="shared" ca="1" si="90"/>
        <v>1</v>
      </c>
    </row>
    <row r="801" spans="1:8" hidden="1" x14ac:dyDescent="0.2">
      <c r="A801" s="1">
        <v>798</v>
      </c>
      <c r="B801" s="1">
        <f t="shared" ca="1" si="87"/>
        <v>1769.7099284233063</v>
      </c>
      <c r="C801" s="1">
        <f t="shared" ca="1" si="84"/>
        <v>100</v>
      </c>
      <c r="D801" s="1">
        <f t="shared" ca="1" si="85"/>
        <v>-42.077013244733351</v>
      </c>
      <c r="E801" s="1">
        <f t="shared" ca="1" si="86"/>
        <v>-2</v>
      </c>
      <c r="F801" s="1">
        <f t="shared" ca="1" si="88"/>
        <v>1</v>
      </c>
      <c r="G801" s="1">
        <f t="shared" ca="1" si="89"/>
        <v>0</v>
      </c>
      <c r="H801" s="1">
        <f t="shared" ca="1" si="90"/>
        <v>2</v>
      </c>
    </row>
    <row r="802" spans="1:8" hidden="1" x14ac:dyDescent="0.2">
      <c r="A802" s="1">
        <v>799</v>
      </c>
      <c r="B802" s="1">
        <f t="shared" ca="1" si="87"/>
        <v>-2437.9913960500289</v>
      </c>
      <c r="C802" s="1">
        <f t="shared" ca="1" si="84"/>
        <v>100</v>
      </c>
      <c r="D802" s="1">
        <f t="shared" ca="1" si="85"/>
        <v>58.639357099169693</v>
      </c>
      <c r="E802" s="1">
        <f t="shared" ca="1" si="86"/>
        <v>-3</v>
      </c>
      <c r="F802" s="1">
        <f t="shared" ca="1" si="88"/>
        <v>1</v>
      </c>
      <c r="G802" s="1">
        <f t="shared" ca="1" si="89"/>
        <v>1</v>
      </c>
      <c r="H802" s="1">
        <f t="shared" ca="1" si="90"/>
        <v>0</v>
      </c>
    </row>
    <row r="803" spans="1:8" hidden="1" x14ac:dyDescent="0.2">
      <c r="A803" s="1">
        <v>800</v>
      </c>
      <c r="B803" s="1">
        <f t="shared" ca="1" si="87"/>
        <v>3425.9443138669403</v>
      </c>
      <c r="C803" s="1">
        <f t="shared" ca="1" si="84"/>
        <v>100</v>
      </c>
      <c r="D803" s="1">
        <f t="shared" ca="1" si="85"/>
        <v>58.639357099169693</v>
      </c>
      <c r="E803" s="1">
        <f t="shared" ca="1" si="86"/>
        <v>-2</v>
      </c>
      <c r="F803" s="1">
        <f t="shared" ca="1" si="88"/>
        <v>1</v>
      </c>
      <c r="G803" s="1">
        <f t="shared" ca="1" si="89"/>
        <v>0</v>
      </c>
      <c r="H803" s="1">
        <f t="shared" ca="1" si="90"/>
        <v>1</v>
      </c>
    </row>
    <row r="804" spans="1:8" hidden="1" x14ac:dyDescent="0.2">
      <c r="A804" s="1">
        <v>801</v>
      </c>
      <c r="B804" s="1">
        <f t="shared" ca="1" si="87"/>
        <v>9289.8800237839096</v>
      </c>
      <c r="C804" s="1">
        <f t="shared" ca="1" si="84"/>
        <v>100</v>
      </c>
      <c r="D804" s="1">
        <f t="shared" ca="1" si="85"/>
        <v>58.639357099169693</v>
      </c>
      <c r="E804" s="1">
        <f t="shared" ca="1" si="86"/>
        <v>-1</v>
      </c>
      <c r="F804" s="1">
        <f t="shared" ca="1" si="88"/>
        <v>1</v>
      </c>
      <c r="G804" s="1">
        <f t="shared" ca="1" si="89"/>
        <v>0</v>
      </c>
      <c r="H804" s="1">
        <f t="shared" ca="1" si="90"/>
        <v>2</v>
      </c>
    </row>
    <row r="805" spans="1:8" hidden="1" x14ac:dyDescent="0.2">
      <c r="A805" s="1">
        <v>802</v>
      </c>
      <c r="B805" s="1">
        <f t="shared" ca="1" si="87"/>
        <v>15153.815733700878</v>
      </c>
      <c r="C805" s="1">
        <f t="shared" ca="1" si="84"/>
        <v>100</v>
      </c>
      <c r="D805" s="1">
        <f t="shared" ca="1" si="85"/>
        <v>-42.077013244733351</v>
      </c>
      <c r="E805" s="1">
        <f t="shared" ca="1" si="86"/>
        <v>0</v>
      </c>
      <c r="F805" s="1">
        <f t="shared" ca="1" si="88"/>
        <v>1</v>
      </c>
      <c r="G805" s="1">
        <f t="shared" ca="1" si="89"/>
        <v>0</v>
      </c>
      <c r="H805" s="1">
        <f t="shared" ca="1" si="90"/>
        <v>3</v>
      </c>
    </row>
    <row r="806" spans="1:8" hidden="1" x14ac:dyDescent="0.2">
      <c r="A806" s="1">
        <v>803</v>
      </c>
      <c r="B806" s="1">
        <f t="shared" ca="1" si="87"/>
        <v>10946.114409227543</v>
      </c>
      <c r="C806" s="1">
        <f t="shared" ca="1" si="84"/>
        <v>100</v>
      </c>
      <c r="D806" s="1">
        <f t="shared" ca="1" si="85"/>
        <v>58.639357099169693</v>
      </c>
      <c r="E806" s="1">
        <f t="shared" ca="1" si="86"/>
        <v>-1</v>
      </c>
      <c r="F806" s="1">
        <f t="shared" ca="1" si="88"/>
        <v>1</v>
      </c>
      <c r="G806" s="1">
        <f t="shared" ca="1" si="89"/>
        <v>1</v>
      </c>
      <c r="H806" s="1">
        <f t="shared" ca="1" si="90"/>
        <v>0</v>
      </c>
    </row>
    <row r="807" spans="1:8" hidden="1" x14ac:dyDescent="0.2">
      <c r="A807" s="1">
        <v>804</v>
      </c>
      <c r="B807" s="1">
        <f t="shared" ca="1" si="87"/>
        <v>16810.050119144511</v>
      </c>
      <c r="C807" s="1">
        <f t="shared" ca="1" si="84"/>
        <v>100</v>
      </c>
      <c r="D807" s="1">
        <f t="shared" ca="1" si="85"/>
        <v>-42.077013244733351</v>
      </c>
      <c r="E807" s="1">
        <f t="shared" ca="1" si="86"/>
        <v>0</v>
      </c>
      <c r="F807" s="1">
        <f t="shared" ca="1" si="88"/>
        <v>1</v>
      </c>
      <c r="G807" s="1">
        <f t="shared" ca="1" si="89"/>
        <v>0</v>
      </c>
      <c r="H807" s="1">
        <f t="shared" ca="1" si="90"/>
        <v>1</v>
      </c>
    </row>
    <row r="808" spans="1:8" hidden="1" x14ac:dyDescent="0.2">
      <c r="A808" s="1">
        <v>805</v>
      </c>
      <c r="B808" s="1">
        <f t="shared" ca="1" si="87"/>
        <v>12602.348794671176</v>
      </c>
      <c r="C808" s="1">
        <f t="shared" ca="1" si="84"/>
        <v>100</v>
      </c>
      <c r="D808" s="1">
        <f t="shared" ca="1" si="85"/>
        <v>58.639357099169693</v>
      </c>
      <c r="E808" s="1">
        <f t="shared" ca="1" si="86"/>
        <v>-1</v>
      </c>
      <c r="F808" s="1">
        <f t="shared" ca="1" si="88"/>
        <v>1</v>
      </c>
      <c r="G808" s="1">
        <f t="shared" ca="1" si="89"/>
        <v>1</v>
      </c>
      <c r="H808" s="1">
        <f t="shared" ca="1" si="90"/>
        <v>0</v>
      </c>
    </row>
    <row r="809" spans="1:8" hidden="1" x14ac:dyDescent="0.2">
      <c r="A809" s="1">
        <v>806</v>
      </c>
      <c r="B809" s="1">
        <f t="shared" ca="1" si="87"/>
        <v>18466.284504588144</v>
      </c>
      <c r="C809" s="1">
        <f t="shared" ca="1" si="84"/>
        <v>100</v>
      </c>
      <c r="D809" s="1">
        <f t="shared" ca="1" si="85"/>
        <v>-42.077013244733351</v>
      </c>
      <c r="E809" s="1">
        <f t="shared" ca="1" si="86"/>
        <v>0</v>
      </c>
      <c r="F809" s="1">
        <f t="shared" ca="1" si="88"/>
        <v>1</v>
      </c>
      <c r="G809" s="1">
        <f t="shared" ca="1" si="89"/>
        <v>0</v>
      </c>
      <c r="H809" s="1">
        <f t="shared" ca="1" si="90"/>
        <v>1</v>
      </c>
    </row>
    <row r="810" spans="1:8" hidden="1" x14ac:dyDescent="0.2">
      <c r="A810" s="1">
        <v>807</v>
      </c>
      <c r="B810" s="1">
        <f t="shared" ca="1" si="87"/>
        <v>14258.583180114809</v>
      </c>
      <c r="C810" s="1">
        <f t="shared" ca="1" si="84"/>
        <v>100</v>
      </c>
      <c r="D810" s="1">
        <f t="shared" ca="1" si="85"/>
        <v>-42.077013244733351</v>
      </c>
      <c r="E810" s="1">
        <f t="shared" ca="1" si="86"/>
        <v>-1</v>
      </c>
      <c r="F810" s="1">
        <f t="shared" ca="1" si="88"/>
        <v>1</v>
      </c>
      <c r="G810" s="1">
        <f t="shared" ca="1" si="89"/>
        <v>1</v>
      </c>
      <c r="H810" s="1">
        <f t="shared" ca="1" si="90"/>
        <v>0</v>
      </c>
    </row>
    <row r="811" spans="1:8" hidden="1" x14ac:dyDescent="0.2">
      <c r="A811" s="1">
        <v>808</v>
      </c>
      <c r="B811" s="1">
        <f t="shared" ca="1" si="87"/>
        <v>10050.881855641474</v>
      </c>
      <c r="C811" s="1">
        <f t="shared" ca="1" si="84"/>
        <v>100</v>
      </c>
      <c r="D811" s="1">
        <f t="shared" ca="1" si="85"/>
        <v>-42.077013244733351</v>
      </c>
      <c r="E811" s="1">
        <f t="shared" ca="1" si="86"/>
        <v>-2</v>
      </c>
      <c r="F811" s="1">
        <f t="shared" ca="1" si="88"/>
        <v>1</v>
      </c>
      <c r="G811" s="1">
        <f t="shared" ca="1" si="89"/>
        <v>2</v>
      </c>
      <c r="H811" s="1">
        <f t="shared" ca="1" si="90"/>
        <v>0</v>
      </c>
    </row>
    <row r="812" spans="1:8" hidden="1" x14ac:dyDescent="0.2">
      <c r="A812" s="1">
        <v>809</v>
      </c>
      <c r="B812" s="1">
        <f t="shared" ca="1" si="87"/>
        <v>5843.1805311681383</v>
      </c>
      <c r="C812" s="1">
        <f t="shared" ca="1" si="84"/>
        <v>100</v>
      </c>
      <c r="D812" s="1">
        <f t="shared" ca="1" si="85"/>
        <v>58.639357099169693</v>
      </c>
      <c r="E812" s="1">
        <f t="shared" ca="1" si="86"/>
        <v>-3</v>
      </c>
      <c r="F812" s="1">
        <f t="shared" ca="1" si="88"/>
        <v>1</v>
      </c>
      <c r="G812" s="1">
        <f t="shared" ca="1" si="89"/>
        <v>3</v>
      </c>
      <c r="H812" s="1">
        <f t="shared" ca="1" si="90"/>
        <v>0</v>
      </c>
    </row>
    <row r="813" spans="1:8" hidden="1" x14ac:dyDescent="0.2">
      <c r="A813" s="1">
        <v>810</v>
      </c>
      <c r="B813" s="1">
        <f t="shared" ca="1" si="87"/>
        <v>11707.116241085107</v>
      </c>
      <c r="C813" s="1">
        <f t="shared" ca="1" si="84"/>
        <v>100</v>
      </c>
      <c r="D813" s="1">
        <f t="shared" ca="1" si="85"/>
        <v>-42.077013244733351</v>
      </c>
      <c r="E813" s="1">
        <f t="shared" ca="1" si="86"/>
        <v>-2</v>
      </c>
      <c r="F813" s="1">
        <f t="shared" ca="1" si="88"/>
        <v>1</v>
      </c>
      <c r="G813" s="1">
        <f t="shared" ca="1" si="89"/>
        <v>0</v>
      </c>
      <c r="H813" s="1">
        <f t="shared" ca="1" si="90"/>
        <v>1</v>
      </c>
    </row>
    <row r="814" spans="1:8" hidden="1" x14ac:dyDescent="0.2">
      <c r="A814" s="1">
        <v>811</v>
      </c>
      <c r="B814" s="1">
        <f t="shared" ca="1" si="87"/>
        <v>7499.4149166117713</v>
      </c>
      <c r="C814" s="1">
        <f t="shared" ca="1" si="84"/>
        <v>100</v>
      </c>
      <c r="D814" s="1">
        <f t="shared" ca="1" si="85"/>
        <v>-42.077013244733351</v>
      </c>
      <c r="E814" s="1">
        <f t="shared" ca="1" si="86"/>
        <v>-3</v>
      </c>
      <c r="F814" s="1">
        <f t="shared" ca="1" si="88"/>
        <v>1</v>
      </c>
      <c r="G814" s="1">
        <f t="shared" ca="1" si="89"/>
        <v>1</v>
      </c>
      <c r="H814" s="1">
        <f t="shared" ca="1" si="90"/>
        <v>0</v>
      </c>
    </row>
    <row r="815" spans="1:8" hidden="1" x14ac:dyDescent="0.2">
      <c r="A815" s="1">
        <v>812</v>
      </c>
      <c r="B815" s="1">
        <f t="shared" ca="1" si="87"/>
        <v>3291.7135921384361</v>
      </c>
      <c r="C815" s="1">
        <f t="shared" ca="1" si="84"/>
        <v>100</v>
      </c>
      <c r="D815" s="1">
        <f t="shared" ca="1" si="85"/>
        <v>58.639357099169693</v>
      </c>
      <c r="E815" s="1">
        <f t="shared" ca="1" si="86"/>
        <v>-4</v>
      </c>
      <c r="F815" s="1">
        <f t="shared" ca="1" si="88"/>
        <v>1</v>
      </c>
      <c r="G815" s="1">
        <f t="shared" ca="1" si="89"/>
        <v>2</v>
      </c>
      <c r="H815" s="1">
        <f t="shared" ca="1" si="90"/>
        <v>0</v>
      </c>
    </row>
    <row r="816" spans="1:8" hidden="1" x14ac:dyDescent="0.2">
      <c r="A816" s="1">
        <v>813</v>
      </c>
      <c r="B816" s="1">
        <f t="shared" ca="1" si="87"/>
        <v>9155.6493020554044</v>
      </c>
      <c r="C816" s="1">
        <f t="shared" ca="1" si="84"/>
        <v>100</v>
      </c>
      <c r="D816" s="1">
        <f t="shared" ca="1" si="85"/>
        <v>-42.077013244733351</v>
      </c>
      <c r="E816" s="1">
        <f t="shared" ca="1" si="86"/>
        <v>-3</v>
      </c>
      <c r="F816" s="1">
        <f t="shared" ca="1" si="88"/>
        <v>1</v>
      </c>
      <c r="G816" s="1">
        <f t="shared" ca="1" si="89"/>
        <v>0</v>
      </c>
      <c r="H816" s="1">
        <f t="shared" ca="1" si="90"/>
        <v>1</v>
      </c>
    </row>
    <row r="817" spans="1:8" hidden="1" x14ac:dyDescent="0.2">
      <c r="A817" s="1">
        <v>814</v>
      </c>
      <c r="B817" s="1">
        <f t="shared" ca="1" si="87"/>
        <v>4947.9479775820691</v>
      </c>
      <c r="C817" s="1">
        <f t="shared" ca="1" si="84"/>
        <v>100</v>
      </c>
      <c r="D817" s="1">
        <f t="shared" ca="1" si="85"/>
        <v>-42.077013244733351</v>
      </c>
      <c r="E817" s="1">
        <f t="shared" ca="1" si="86"/>
        <v>-4</v>
      </c>
      <c r="F817" s="1">
        <f t="shared" ca="1" si="88"/>
        <v>1</v>
      </c>
      <c r="G817" s="1">
        <f t="shared" ca="1" si="89"/>
        <v>1</v>
      </c>
      <c r="H817" s="1">
        <f t="shared" ca="1" si="90"/>
        <v>0</v>
      </c>
    </row>
    <row r="818" spans="1:8" hidden="1" x14ac:dyDescent="0.2">
      <c r="A818" s="1">
        <v>815</v>
      </c>
      <c r="B818" s="1">
        <f t="shared" ca="1" si="87"/>
        <v>740.24665310873388</v>
      </c>
      <c r="C818" s="1">
        <f t="shared" ca="1" si="84"/>
        <v>500</v>
      </c>
      <c r="D818" s="1">
        <f t="shared" ca="1" si="85"/>
        <v>-42.077013244733351</v>
      </c>
      <c r="E818" s="1">
        <f t="shared" ca="1" si="86"/>
        <v>0</v>
      </c>
      <c r="F818" s="1">
        <f t="shared" ca="1" si="88"/>
        <v>2</v>
      </c>
      <c r="G818" s="1">
        <f t="shared" ca="1" si="89"/>
        <v>2</v>
      </c>
      <c r="H818" s="1">
        <f t="shared" ca="1" si="90"/>
        <v>0</v>
      </c>
    </row>
    <row r="819" spans="1:8" hidden="1" x14ac:dyDescent="0.2">
      <c r="A819" s="1">
        <v>816</v>
      </c>
      <c r="B819" s="1">
        <f t="shared" ca="1" si="87"/>
        <v>-20298.259969257942</v>
      </c>
      <c r="C819" s="1">
        <f t="shared" ca="1" si="84"/>
        <v>500</v>
      </c>
      <c r="D819" s="1">
        <f t="shared" ca="1" si="85"/>
        <v>-42.077013244733351</v>
      </c>
      <c r="E819" s="1">
        <f t="shared" ca="1" si="86"/>
        <v>-1</v>
      </c>
      <c r="F819" s="1">
        <f t="shared" ca="1" si="88"/>
        <v>2</v>
      </c>
      <c r="G819" s="1">
        <f t="shared" ca="1" si="89"/>
        <v>3</v>
      </c>
      <c r="H819" s="1">
        <f t="shared" ca="1" si="90"/>
        <v>0</v>
      </c>
    </row>
    <row r="820" spans="1:8" hidden="1" x14ac:dyDescent="0.2">
      <c r="A820" s="1">
        <v>817</v>
      </c>
      <c r="B820" s="1">
        <f t="shared" ca="1" si="87"/>
        <v>-41336.766591624619</v>
      </c>
      <c r="C820" s="1">
        <f t="shared" ca="1" si="84"/>
        <v>500</v>
      </c>
      <c r="D820" s="1">
        <f t="shared" ca="1" si="85"/>
        <v>-42.077013244733351</v>
      </c>
      <c r="E820" s="1">
        <f t="shared" ca="1" si="86"/>
        <v>-2</v>
      </c>
      <c r="F820" s="1">
        <f t="shared" ca="1" si="88"/>
        <v>2</v>
      </c>
      <c r="G820" s="1">
        <f t="shared" ca="1" si="89"/>
        <v>4</v>
      </c>
      <c r="H820" s="1">
        <f t="shared" ca="1" si="90"/>
        <v>0</v>
      </c>
    </row>
    <row r="821" spans="1:8" hidden="1" x14ac:dyDescent="0.2">
      <c r="A821" s="1">
        <v>818</v>
      </c>
      <c r="B821" s="1">
        <f t="shared" ca="1" si="87"/>
        <v>-62375.273213991299</v>
      </c>
      <c r="C821" s="1">
        <f t="shared" ca="1" si="84"/>
        <v>500</v>
      </c>
      <c r="D821" s="1">
        <f t="shared" ca="1" si="85"/>
        <v>-42.077013244733351</v>
      </c>
      <c r="E821" s="1">
        <f t="shared" ca="1" si="86"/>
        <v>-3</v>
      </c>
      <c r="F821" s="1">
        <f t="shared" ca="1" si="88"/>
        <v>2</v>
      </c>
      <c r="G821" s="1">
        <f t="shared" ca="1" si="89"/>
        <v>5</v>
      </c>
      <c r="H821" s="1">
        <f t="shared" ca="1" si="90"/>
        <v>0</v>
      </c>
    </row>
    <row r="822" spans="1:8" hidden="1" x14ac:dyDescent="0.2">
      <c r="A822" s="1">
        <v>819</v>
      </c>
      <c r="B822" s="1">
        <f t="shared" ca="1" si="87"/>
        <v>-83413.779836357979</v>
      </c>
      <c r="C822" s="1">
        <f t="shared" ca="1" si="84"/>
        <v>500</v>
      </c>
      <c r="D822" s="1">
        <f t="shared" ca="1" si="85"/>
        <v>-42.077013244733351</v>
      </c>
      <c r="E822" s="1">
        <f t="shared" ca="1" si="86"/>
        <v>-4</v>
      </c>
      <c r="F822" s="1">
        <f t="shared" ca="1" si="88"/>
        <v>2</v>
      </c>
      <c r="G822" s="1">
        <f t="shared" ca="1" si="89"/>
        <v>6</v>
      </c>
      <c r="H822" s="1">
        <f t="shared" ca="1" si="90"/>
        <v>0</v>
      </c>
    </row>
    <row r="823" spans="1:8" hidden="1" x14ac:dyDescent="0.2">
      <c r="A823" s="1">
        <v>820</v>
      </c>
      <c r="B823" s="1">
        <f t="shared" ca="1" si="87"/>
        <v>-104452.28645872466</v>
      </c>
      <c r="C823" s="1">
        <f t="shared" ca="1" si="84"/>
        <v>100</v>
      </c>
      <c r="D823" s="1">
        <f t="shared" ca="1" si="85"/>
        <v>-42.077013244733351</v>
      </c>
      <c r="E823" s="1">
        <f t="shared" ca="1" si="86"/>
        <v>0</v>
      </c>
      <c r="F823" s="1">
        <f t="shared" ca="1" si="88"/>
        <v>1</v>
      </c>
      <c r="G823" s="1">
        <f t="shared" ca="1" si="89"/>
        <v>7</v>
      </c>
      <c r="H823" s="1">
        <f t="shared" ca="1" si="90"/>
        <v>0</v>
      </c>
    </row>
    <row r="824" spans="1:8" hidden="1" x14ac:dyDescent="0.2">
      <c r="A824" s="1">
        <v>821</v>
      </c>
      <c r="B824" s="1">
        <f t="shared" ca="1" si="87"/>
        <v>-108659.987783198</v>
      </c>
      <c r="C824" s="1">
        <f t="shared" ca="1" si="84"/>
        <v>100</v>
      </c>
      <c r="D824" s="1">
        <f t="shared" ca="1" si="85"/>
        <v>58.639357099169693</v>
      </c>
      <c r="E824" s="1">
        <f t="shared" ca="1" si="86"/>
        <v>-1</v>
      </c>
      <c r="F824" s="1">
        <f t="shared" ca="1" si="88"/>
        <v>1</v>
      </c>
      <c r="G824" s="1">
        <f t="shared" ca="1" si="89"/>
        <v>8</v>
      </c>
      <c r="H824" s="1">
        <f t="shared" ca="1" si="90"/>
        <v>0</v>
      </c>
    </row>
    <row r="825" spans="1:8" hidden="1" x14ac:dyDescent="0.2">
      <c r="A825" s="1">
        <v>822</v>
      </c>
      <c r="B825" s="1">
        <f t="shared" ca="1" si="87"/>
        <v>-102796.05207328103</v>
      </c>
      <c r="C825" s="1">
        <f t="shared" ca="1" si="84"/>
        <v>100</v>
      </c>
      <c r="D825" s="1">
        <f t="shared" ca="1" si="85"/>
        <v>-42.077013244733351</v>
      </c>
      <c r="E825" s="1">
        <f t="shared" ca="1" si="86"/>
        <v>0</v>
      </c>
      <c r="F825" s="1">
        <f t="shared" ca="1" si="88"/>
        <v>1</v>
      </c>
      <c r="G825" s="1">
        <f t="shared" ca="1" si="89"/>
        <v>0</v>
      </c>
      <c r="H825" s="1">
        <f t="shared" ca="1" si="90"/>
        <v>1</v>
      </c>
    </row>
    <row r="826" spans="1:8" hidden="1" x14ac:dyDescent="0.2">
      <c r="A826" s="1">
        <v>823</v>
      </c>
      <c r="B826" s="1">
        <f t="shared" ca="1" si="87"/>
        <v>-107003.75339775436</v>
      </c>
      <c r="C826" s="1">
        <f t="shared" ca="1" si="84"/>
        <v>100</v>
      </c>
      <c r="D826" s="1">
        <f t="shared" ca="1" si="85"/>
        <v>58.639357099169693</v>
      </c>
      <c r="E826" s="1">
        <f t="shared" ca="1" si="86"/>
        <v>-1</v>
      </c>
      <c r="F826" s="1">
        <f t="shared" ca="1" si="88"/>
        <v>1</v>
      </c>
      <c r="G826" s="1">
        <f t="shared" ca="1" si="89"/>
        <v>1</v>
      </c>
      <c r="H826" s="1">
        <f t="shared" ca="1" si="90"/>
        <v>0</v>
      </c>
    </row>
    <row r="827" spans="1:8" hidden="1" x14ac:dyDescent="0.2">
      <c r="A827" s="1">
        <v>824</v>
      </c>
      <c r="B827" s="1">
        <f t="shared" ca="1" si="87"/>
        <v>-101139.81768783739</v>
      </c>
      <c r="C827" s="1">
        <f t="shared" ca="1" si="84"/>
        <v>100</v>
      </c>
      <c r="D827" s="1">
        <f t="shared" ca="1" si="85"/>
        <v>-42.077013244733351</v>
      </c>
      <c r="E827" s="1">
        <f t="shared" ca="1" si="86"/>
        <v>0</v>
      </c>
      <c r="F827" s="1">
        <f t="shared" ca="1" si="88"/>
        <v>1</v>
      </c>
      <c r="G827" s="1">
        <f t="shared" ca="1" si="89"/>
        <v>0</v>
      </c>
      <c r="H827" s="1">
        <f t="shared" ca="1" si="90"/>
        <v>1</v>
      </c>
    </row>
    <row r="828" spans="1:8" hidden="1" x14ac:dyDescent="0.2">
      <c r="A828" s="1">
        <v>825</v>
      </c>
      <c r="B828" s="1">
        <f t="shared" ca="1" si="87"/>
        <v>-105347.51901231073</v>
      </c>
      <c r="C828" s="1">
        <f t="shared" ca="1" si="84"/>
        <v>100</v>
      </c>
      <c r="D828" s="1">
        <f t="shared" ca="1" si="85"/>
        <v>58.639357099169693</v>
      </c>
      <c r="E828" s="1">
        <f t="shared" ca="1" si="86"/>
        <v>-1</v>
      </c>
      <c r="F828" s="1">
        <f t="shared" ca="1" si="88"/>
        <v>1</v>
      </c>
      <c r="G828" s="1">
        <f t="shared" ca="1" si="89"/>
        <v>1</v>
      </c>
      <c r="H828" s="1">
        <f t="shared" ca="1" si="90"/>
        <v>0</v>
      </c>
    </row>
    <row r="829" spans="1:8" hidden="1" x14ac:dyDescent="0.2">
      <c r="A829" s="1">
        <v>826</v>
      </c>
      <c r="B829" s="1">
        <f t="shared" ca="1" si="87"/>
        <v>-99483.583302393759</v>
      </c>
      <c r="C829" s="1">
        <f t="shared" ca="1" si="84"/>
        <v>100</v>
      </c>
      <c r="D829" s="1">
        <f t="shared" ca="1" si="85"/>
        <v>-42.077013244733351</v>
      </c>
      <c r="E829" s="1">
        <f t="shared" ca="1" si="86"/>
        <v>0</v>
      </c>
      <c r="F829" s="1">
        <f t="shared" ca="1" si="88"/>
        <v>1</v>
      </c>
      <c r="G829" s="1">
        <f t="shared" ca="1" si="89"/>
        <v>0</v>
      </c>
      <c r="H829" s="1">
        <f t="shared" ca="1" si="90"/>
        <v>1</v>
      </c>
    </row>
    <row r="830" spans="1:8" hidden="1" x14ac:dyDescent="0.2">
      <c r="A830" s="1">
        <v>827</v>
      </c>
      <c r="B830" s="1">
        <f t="shared" ca="1" si="87"/>
        <v>-103691.2846268671</v>
      </c>
      <c r="C830" s="1">
        <f t="shared" ca="1" si="84"/>
        <v>100</v>
      </c>
      <c r="D830" s="1">
        <f t="shared" ca="1" si="85"/>
        <v>-42.077013244733351</v>
      </c>
      <c r="E830" s="1">
        <f t="shared" ca="1" si="86"/>
        <v>-1</v>
      </c>
      <c r="F830" s="1">
        <f t="shared" ca="1" si="88"/>
        <v>1</v>
      </c>
      <c r="G830" s="1">
        <f t="shared" ca="1" si="89"/>
        <v>1</v>
      </c>
      <c r="H830" s="1">
        <f t="shared" ca="1" si="90"/>
        <v>0</v>
      </c>
    </row>
    <row r="831" spans="1:8" hidden="1" x14ac:dyDescent="0.2">
      <c r="A831" s="1">
        <v>828</v>
      </c>
      <c r="B831" s="1">
        <f t="shared" ca="1" si="87"/>
        <v>-107898.98595134044</v>
      </c>
      <c r="C831" s="1">
        <f t="shared" ca="1" si="84"/>
        <v>100</v>
      </c>
      <c r="D831" s="1">
        <f t="shared" ca="1" si="85"/>
        <v>58.639357099169693</v>
      </c>
      <c r="E831" s="1">
        <f t="shared" ca="1" si="86"/>
        <v>-2</v>
      </c>
      <c r="F831" s="1">
        <f t="shared" ca="1" si="88"/>
        <v>1</v>
      </c>
      <c r="G831" s="1">
        <f t="shared" ca="1" si="89"/>
        <v>2</v>
      </c>
      <c r="H831" s="1">
        <f t="shared" ca="1" si="90"/>
        <v>0</v>
      </c>
    </row>
    <row r="832" spans="1:8" hidden="1" x14ac:dyDescent="0.2">
      <c r="A832" s="1">
        <v>829</v>
      </c>
      <c r="B832" s="1">
        <f t="shared" ca="1" si="87"/>
        <v>-102035.05024142347</v>
      </c>
      <c r="C832" s="1">
        <f t="shared" ca="1" si="84"/>
        <v>100</v>
      </c>
      <c r="D832" s="1">
        <f t="shared" ca="1" si="85"/>
        <v>-42.077013244733351</v>
      </c>
      <c r="E832" s="1">
        <f t="shared" ca="1" si="86"/>
        <v>-1</v>
      </c>
      <c r="F832" s="1">
        <f t="shared" ca="1" si="88"/>
        <v>1</v>
      </c>
      <c r="G832" s="1">
        <f t="shared" ca="1" si="89"/>
        <v>0</v>
      </c>
      <c r="H832" s="1">
        <f t="shared" ca="1" si="90"/>
        <v>1</v>
      </c>
    </row>
    <row r="833" spans="1:8" hidden="1" x14ac:dyDescent="0.2">
      <c r="A833" s="1">
        <v>830</v>
      </c>
      <c r="B833" s="1">
        <f t="shared" ca="1" si="87"/>
        <v>-106242.7515658968</v>
      </c>
      <c r="C833" s="1">
        <f t="shared" ca="1" si="84"/>
        <v>100</v>
      </c>
      <c r="D833" s="1">
        <f t="shared" ca="1" si="85"/>
        <v>-42.077013244733351</v>
      </c>
      <c r="E833" s="1">
        <f t="shared" ca="1" si="86"/>
        <v>-2</v>
      </c>
      <c r="F833" s="1">
        <f t="shared" ca="1" si="88"/>
        <v>1</v>
      </c>
      <c r="G833" s="1">
        <f t="shared" ca="1" si="89"/>
        <v>1</v>
      </c>
      <c r="H833" s="1">
        <f t="shared" ca="1" si="90"/>
        <v>0</v>
      </c>
    </row>
    <row r="834" spans="1:8" hidden="1" x14ac:dyDescent="0.2">
      <c r="A834" s="1">
        <v>831</v>
      </c>
      <c r="B834" s="1">
        <f t="shared" ca="1" si="87"/>
        <v>-110450.45289037014</v>
      </c>
      <c r="C834" s="1">
        <f t="shared" ca="1" si="84"/>
        <v>100</v>
      </c>
      <c r="D834" s="1">
        <f t="shared" ca="1" si="85"/>
        <v>58.639357099169693</v>
      </c>
      <c r="E834" s="1">
        <f t="shared" ca="1" si="86"/>
        <v>-3</v>
      </c>
      <c r="F834" s="1">
        <f t="shared" ca="1" si="88"/>
        <v>1</v>
      </c>
      <c r="G834" s="1">
        <f t="shared" ca="1" si="89"/>
        <v>2</v>
      </c>
      <c r="H834" s="1">
        <f t="shared" ca="1" si="90"/>
        <v>0</v>
      </c>
    </row>
    <row r="835" spans="1:8" hidden="1" x14ac:dyDescent="0.2">
      <c r="A835" s="1">
        <v>832</v>
      </c>
      <c r="B835" s="1">
        <f t="shared" ca="1" si="87"/>
        <v>-104586.51718045317</v>
      </c>
      <c r="C835" s="1">
        <f t="shared" ca="1" si="84"/>
        <v>100</v>
      </c>
      <c r="D835" s="1">
        <f t="shared" ca="1" si="85"/>
        <v>58.639357099169693</v>
      </c>
      <c r="E835" s="1">
        <f t="shared" ca="1" si="86"/>
        <v>-2</v>
      </c>
      <c r="F835" s="1">
        <f t="shared" ca="1" si="88"/>
        <v>1</v>
      </c>
      <c r="G835" s="1">
        <f t="shared" ca="1" si="89"/>
        <v>0</v>
      </c>
      <c r="H835" s="1">
        <f t="shared" ca="1" si="90"/>
        <v>1</v>
      </c>
    </row>
    <row r="836" spans="1:8" hidden="1" x14ac:dyDescent="0.2">
      <c r="A836" s="1">
        <v>833</v>
      </c>
      <c r="B836" s="1">
        <f t="shared" ca="1" si="87"/>
        <v>-98722.581470536199</v>
      </c>
      <c r="C836" s="1">
        <f t="shared" ca="1" si="84"/>
        <v>100</v>
      </c>
      <c r="D836" s="1">
        <f t="shared" ca="1" si="85"/>
        <v>-42.077013244733351</v>
      </c>
      <c r="E836" s="1">
        <f t="shared" ca="1" si="86"/>
        <v>-1</v>
      </c>
      <c r="F836" s="1">
        <f t="shared" ca="1" si="88"/>
        <v>1</v>
      </c>
      <c r="G836" s="1">
        <f t="shared" ca="1" si="89"/>
        <v>0</v>
      </c>
      <c r="H836" s="1">
        <f t="shared" ca="1" si="90"/>
        <v>2</v>
      </c>
    </row>
    <row r="837" spans="1:8" hidden="1" x14ac:dyDescent="0.2">
      <c r="A837" s="1">
        <v>834</v>
      </c>
      <c r="B837" s="1">
        <f t="shared" ca="1" si="87"/>
        <v>-102930.28279500954</v>
      </c>
      <c r="C837" s="1">
        <f t="shared" ref="C837:C900" ca="1" si="91">$C$4*POWER($L$2,F837-1)</f>
        <v>100</v>
      </c>
      <c r="D837" s="1">
        <f t="shared" ref="D837:D900" ca="1" si="92">IF(RAND()&lt;$B$1,$F$1,$H$1)</f>
        <v>58.639357099169693</v>
      </c>
      <c r="E837" s="1">
        <f t="shared" ref="E837:E900" ca="1" si="93">IF(D836&lt;0,IF(E836-1=-$D$2,0,E836-1),IF(E836+1=$F$2,0,E836+1))</f>
        <v>-2</v>
      </c>
      <c r="F837" s="1">
        <f t="shared" ca="1" si="88"/>
        <v>1</v>
      </c>
      <c r="G837" s="1">
        <f t="shared" ca="1" si="89"/>
        <v>1</v>
      </c>
      <c r="H837" s="1">
        <f t="shared" ca="1" si="90"/>
        <v>0</v>
      </c>
    </row>
    <row r="838" spans="1:8" hidden="1" x14ac:dyDescent="0.2">
      <c r="A838" s="1">
        <v>835</v>
      </c>
      <c r="B838" s="1">
        <f t="shared" ref="B838:B901" ca="1" si="94">B837+D837*C837</f>
        <v>-97066.347085092566</v>
      </c>
      <c r="C838" s="1">
        <f t="shared" ca="1" si="91"/>
        <v>100</v>
      </c>
      <c r="D838" s="1">
        <f t="shared" ca="1" si="92"/>
        <v>-42.077013244733351</v>
      </c>
      <c r="E838" s="1">
        <f t="shared" ca="1" si="93"/>
        <v>-1</v>
      </c>
      <c r="F838" s="1">
        <f t="shared" ref="F838:F901" ca="1" si="95">IF(AND(D837&gt;0,E838=0),IF(F837-1&lt;1,1,F837-1),IF(AND(D837&lt;0,E838=0),IF(F837+1&gt;$H$2,1,F837+1),F837))</f>
        <v>1</v>
      </c>
      <c r="G838" s="1">
        <f t="shared" ref="G838:G901" ca="1" si="96">IF(D837&gt;0,0,G837+1)</f>
        <v>0</v>
      </c>
      <c r="H838" s="1">
        <f t="shared" ref="H838:H901" ca="1" si="97">IF(D837&lt;0,0,H837+1)</f>
        <v>1</v>
      </c>
    </row>
    <row r="839" spans="1:8" hidden="1" x14ac:dyDescent="0.2">
      <c r="A839" s="1">
        <v>836</v>
      </c>
      <c r="B839" s="1">
        <f t="shared" ca="1" si="94"/>
        <v>-101274.0484095659</v>
      </c>
      <c r="C839" s="1">
        <f t="shared" ca="1" si="91"/>
        <v>100</v>
      </c>
      <c r="D839" s="1">
        <f t="shared" ca="1" si="92"/>
        <v>-42.077013244733351</v>
      </c>
      <c r="E839" s="1">
        <f t="shared" ca="1" si="93"/>
        <v>-2</v>
      </c>
      <c r="F839" s="1">
        <f t="shared" ca="1" si="95"/>
        <v>1</v>
      </c>
      <c r="G839" s="1">
        <f t="shared" ca="1" si="96"/>
        <v>1</v>
      </c>
      <c r="H839" s="1">
        <f t="shared" ca="1" si="97"/>
        <v>0</v>
      </c>
    </row>
    <row r="840" spans="1:8" hidden="1" x14ac:dyDescent="0.2">
      <c r="A840" s="1">
        <v>837</v>
      </c>
      <c r="B840" s="1">
        <f t="shared" ca="1" si="94"/>
        <v>-105481.74973403924</v>
      </c>
      <c r="C840" s="1">
        <f t="shared" ca="1" si="91"/>
        <v>100</v>
      </c>
      <c r="D840" s="1">
        <f t="shared" ca="1" si="92"/>
        <v>58.639357099169693</v>
      </c>
      <c r="E840" s="1">
        <f t="shared" ca="1" si="93"/>
        <v>-3</v>
      </c>
      <c r="F840" s="1">
        <f t="shared" ca="1" si="95"/>
        <v>1</v>
      </c>
      <c r="G840" s="1">
        <f t="shared" ca="1" si="96"/>
        <v>2</v>
      </c>
      <c r="H840" s="1">
        <f t="shared" ca="1" si="97"/>
        <v>0</v>
      </c>
    </row>
    <row r="841" spans="1:8" hidden="1" x14ac:dyDescent="0.2">
      <c r="A841" s="1">
        <v>838</v>
      </c>
      <c r="B841" s="1">
        <f t="shared" ca="1" si="94"/>
        <v>-99617.814024122272</v>
      </c>
      <c r="C841" s="1">
        <f t="shared" ca="1" si="91"/>
        <v>100</v>
      </c>
      <c r="D841" s="1">
        <f t="shared" ca="1" si="92"/>
        <v>58.639357099169693</v>
      </c>
      <c r="E841" s="1">
        <f t="shared" ca="1" si="93"/>
        <v>-2</v>
      </c>
      <c r="F841" s="1">
        <f t="shared" ca="1" si="95"/>
        <v>1</v>
      </c>
      <c r="G841" s="1">
        <f t="shared" ca="1" si="96"/>
        <v>0</v>
      </c>
      <c r="H841" s="1">
        <f t="shared" ca="1" si="97"/>
        <v>1</v>
      </c>
    </row>
    <row r="842" spans="1:8" hidden="1" x14ac:dyDescent="0.2">
      <c r="A842" s="1">
        <v>839</v>
      </c>
      <c r="B842" s="1">
        <f t="shared" ca="1" si="94"/>
        <v>-93753.8783142053</v>
      </c>
      <c r="C842" s="1">
        <f t="shared" ca="1" si="91"/>
        <v>100</v>
      </c>
      <c r="D842" s="1">
        <f t="shared" ca="1" si="92"/>
        <v>-42.077013244733351</v>
      </c>
      <c r="E842" s="1">
        <f t="shared" ca="1" si="93"/>
        <v>-1</v>
      </c>
      <c r="F842" s="1">
        <f t="shared" ca="1" si="95"/>
        <v>1</v>
      </c>
      <c r="G842" s="1">
        <f t="shared" ca="1" si="96"/>
        <v>0</v>
      </c>
      <c r="H842" s="1">
        <f t="shared" ca="1" si="97"/>
        <v>2</v>
      </c>
    </row>
    <row r="843" spans="1:8" hidden="1" x14ac:dyDescent="0.2">
      <c r="A843" s="1">
        <v>840</v>
      </c>
      <c r="B843" s="1">
        <f t="shared" ca="1" si="94"/>
        <v>-97961.579638678639</v>
      </c>
      <c r="C843" s="1">
        <f t="shared" ca="1" si="91"/>
        <v>100</v>
      </c>
      <c r="D843" s="1">
        <f t="shared" ca="1" si="92"/>
        <v>-42.077013244733351</v>
      </c>
      <c r="E843" s="1">
        <f t="shared" ca="1" si="93"/>
        <v>-2</v>
      </c>
      <c r="F843" s="1">
        <f t="shared" ca="1" si="95"/>
        <v>1</v>
      </c>
      <c r="G843" s="1">
        <f t="shared" ca="1" si="96"/>
        <v>1</v>
      </c>
      <c r="H843" s="1">
        <f t="shared" ca="1" si="97"/>
        <v>0</v>
      </c>
    </row>
    <row r="844" spans="1:8" hidden="1" x14ac:dyDescent="0.2">
      <c r="A844" s="1">
        <v>841</v>
      </c>
      <c r="B844" s="1">
        <f t="shared" ca="1" si="94"/>
        <v>-102169.28096315198</v>
      </c>
      <c r="C844" s="1">
        <f t="shared" ca="1" si="91"/>
        <v>100</v>
      </c>
      <c r="D844" s="1">
        <f t="shared" ca="1" si="92"/>
        <v>-42.077013244733351</v>
      </c>
      <c r="E844" s="1">
        <f t="shared" ca="1" si="93"/>
        <v>-3</v>
      </c>
      <c r="F844" s="1">
        <f t="shared" ca="1" si="95"/>
        <v>1</v>
      </c>
      <c r="G844" s="1">
        <f t="shared" ca="1" si="96"/>
        <v>2</v>
      </c>
      <c r="H844" s="1">
        <f t="shared" ca="1" si="97"/>
        <v>0</v>
      </c>
    </row>
    <row r="845" spans="1:8" hidden="1" x14ac:dyDescent="0.2">
      <c r="A845" s="1">
        <v>842</v>
      </c>
      <c r="B845" s="1">
        <f t="shared" ca="1" si="94"/>
        <v>-106376.98228762532</v>
      </c>
      <c r="C845" s="1">
        <f t="shared" ca="1" si="91"/>
        <v>100</v>
      </c>
      <c r="D845" s="1">
        <f t="shared" ca="1" si="92"/>
        <v>58.639357099169693</v>
      </c>
      <c r="E845" s="1">
        <f t="shared" ca="1" si="93"/>
        <v>-4</v>
      </c>
      <c r="F845" s="1">
        <f t="shared" ca="1" si="95"/>
        <v>1</v>
      </c>
      <c r="G845" s="1">
        <f t="shared" ca="1" si="96"/>
        <v>3</v>
      </c>
      <c r="H845" s="1">
        <f t="shared" ca="1" si="97"/>
        <v>0</v>
      </c>
    </row>
    <row r="846" spans="1:8" hidden="1" x14ac:dyDescent="0.2">
      <c r="A846" s="1">
        <v>843</v>
      </c>
      <c r="B846" s="1">
        <f t="shared" ca="1" si="94"/>
        <v>-100513.04657770834</v>
      </c>
      <c r="C846" s="1">
        <f t="shared" ca="1" si="91"/>
        <v>100</v>
      </c>
      <c r="D846" s="1">
        <f t="shared" ca="1" si="92"/>
        <v>58.639357099169693</v>
      </c>
      <c r="E846" s="1">
        <f t="shared" ca="1" si="93"/>
        <v>-3</v>
      </c>
      <c r="F846" s="1">
        <f t="shared" ca="1" si="95"/>
        <v>1</v>
      </c>
      <c r="G846" s="1">
        <f t="shared" ca="1" si="96"/>
        <v>0</v>
      </c>
      <c r="H846" s="1">
        <f t="shared" ca="1" si="97"/>
        <v>1</v>
      </c>
    </row>
    <row r="847" spans="1:8" hidden="1" x14ac:dyDescent="0.2">
      <c r="A847" s="1">
        <v>844</v>
      </c>
      <c r="B847" s="1">
        <f t="shared" ca="1" si="94"/>
        <v>-94649.110867791373</v>
      </c>
      <c r="C847" s="1">
        <f t="shared" ca="1" si="91"/>
        <v>100</v>
      </c>
      <c r="D847" s="1">
        <f t="shared" ca="1" si="92"/>
        <v>58.639357099169693</v>
      </c>
      <c r="E847" s="1">
        <f t="shared" ca="1" si="93"/>
        <v>-2</v>
      </c>
      <c r="F847" s="1">
        <f t="shared" ca="1" si="95"/>
        <v>1</v>
      </c>
      <c r="G847" s="1">
        <f t="shared" ca="1" si="96"/>
        <v>0</v>
      </c>
      <c r="H847" s="1">
        <f t="shared" ca="1" si="97"/>
        <v>2</v>
      </c>
    </row>
    <row r="848" spans="1:8" hidden="1" x14ac:dyDescent="0.2">
      <c r="A848" s="1">
        <v>845</v>
      </c>
      <c r="B848" s="1">
        <f t="shared" ca="1" si="94"/>
        <v>-88785.175157874401</v>
      </c>
      <c r="C848" s="1">
        <f t="shared" ca="1" si="91"/>
        <v>100</v>
      </c>
      <c r="D848" s="1">
        <f t="shared" ca="1" si="92"/>
        <v>-42.077013244733351</v>
      </c>
      <c r="E848" s="1">
        <f t="shared" ca="1" si="93"/>
        <v>-1</v>
      </c>
      <c r="F848" s="1">
        <f t="shared" ca="1" si="95"/>
        <v>1</v>
      </c>
      <c r="G848" s="1">
        <f t="shared" ca="1" si="96"/>
        <v>0</v>
      </c>
      <c r="H848" s="1">
        <f t="shared" ca="1" si="97"/>
        <v>3</v>
      </c>
    </row>
    <row r="849" spans="1:8" hidden="1" x14ac:dyDescent="0.2">
      <c r="A849" s="1">
        <v>846</v>
      </c>
      <c r="B849" s="1">
        <f t="shared" ca="1" si="94"/>
        <v>-92992.87648234774</v>
      </c>
      <c r="C849" s="1">
        <f t="shared" ca="1" si="91"/>
        <v>100</v>
      </c>
      <c r="D849" s="1">
        <f t="shared" ca="1" si="92"/>
        <v>-42.077013244733351</v>
      </c>
      <c r="E849" s="1">
        <f t="shared" ca="1" si="93"/>
        <v>-2</v>
      </c>
      <c r="F849" s="1">
        <f t="shared" ca="1" si="95"/>
        <v>1</v>
      </c>
      <c r="G849" s="1">
        <f t="shared" ca="1" si="96"/>
        <v>1</v>
      </c>
      <c r="H849" s="1">
        <f t="shared" ca="1" si="97"/>
        <v>0</v>
      </c>
    </row>
    <row r="850" spans="1:8" hidden="1" x14ac:dyDescent="0.2">
      <c r="A850" s="1">
        <v>847</v>
      </c>
      <c r="B850" s="1">
        <f t="shared" ca="1" si="94"/>
        <v>-97200.577806821078</v>
      </c>
      <c r="C850" s="1">
        <f t="shared" ca="1" si="91"/>
        <v>100</v>
      </c>
      <c r="D850" s="1">
        <f t="shared" ca="1" si="92"/>
        <v>-42.077013244733351</v>
      </c>
      <c r="E850" s="1">
        <f t="shared" ca="1" si="93"/>
        <v>-3</v>
      </c>
      <c r="F850" s="1">
        <f t="shared" ca="1" si="95"/>
        <v>1</v>
      </c>
      <c r="G850" s="1">
        <f t="shared" ca="1" si="96"/>
        <v>2</v>
      </c>
      <c r="H850" s="1">
        <f t="shared" ca="1" si="97"/>
        <v>0</v>
      </c>
    </row>
    <row r="851" spans="1:8" hidden="1" x14ac:dyDescent="0.2">
      <c r="A851" s="1">
        <v>848</v>
      </c>
      <c r="B851" s="1">
        <f t="shared" ca="1" si="94"/>
        <v>-101408.27913129442</v>
      </c>
      <c r="C851" s="1">
        <f t="shared" ca="1" si="91"/>
        <v>100</v>
      </c>
      <c r="D851" s="1">
        <f t="shared" ca="1" si="92"/>
        <v>58.639357099169693</v>
      </c>
      <c r="E851" s="1">
        <f t="shared" ca="1" si="93"/>
        <v>-4</v>
      </c>
      <c r="F851" s="1">
        <f t="shared" ca="1" si="95"/>
        <v>1</v>
      </c>
      <c r="G851" s="1">
        <f t="shared" ca="1" si="96"/>
        <v>3</v>
      </c>
      <c r="H851" s="1">
        <f t="shared" ca="1" si="97"/>
        <v>0</v>
      </c>
    </row>
    <row r="852" spans="1:8" hidden="1" x14ac:dyDescent="0.2">
      <c r="A852" s="1">
        <v>849</v>
      </c>
      <c r="B852" s="1">
        <f t="shared" ca="1" si="94"/>
        <v>-95544.343421377445</v>
      </c>
      <c r="C852" s="1">
        <f t="shared" ca="1" si="91"/>
        <v>100</v>
      </c>
      <c r="D852" s="1">
        <f t="shared" ca="1" si="92"/>
        <v>58.639357099169693</v>
      </c>
      <c r="E852" s="1">
        <f t="shared" ca="1" si="93"/>
        <v>-3</v>
      </c>
      <c r="F852" s="1">
        <f t="shared" ca="1" si="95"/>
        <v>1</v>
      </c>
      <c r="G852" s="1">
        <f t="shared" ca="1" si="96"/>
        <v>0</v>
      </c>
      <c r="H852" s="1">
        <f t="shared" ca="1" si="97"/>
        <v>1</v>
      </c>
    </row>
    <row r="853" spans="1:8" hidden="1" x14ac:dyDescent="0.2">
      <c r="A853" s="1">
        <v>850</v>
      </c>
      <c r="B853" s="1">
        <f t="shared" ca="1" si="94"/>
        <v>-89680.407711460473</v>
      </c>
      <c r="C853" s="1">
        <f t="shared" ca="1" si="91"/>
        <v>100</v>
      </c>
      <c r="D853" s="1">
        <f t="shared" ca="1" si="92"/>
        <v>-42.077013244733351</v>
      </c>
      <c r="E853" s="1">
        <f t="shared" ca="1" si="93"/>
        <v>-2</v>
      </c>
      <c r="F853" s="1">
        <f t="shared" ca="1" si="95"/>
        <v>1</v>
      </c>
      <c r="G853" s="1">
        <f t="shared" ca="1" si="96"/>
        <v>0</v>
      </c>
      <c r="H853" s="1">
        <f t="shared" ca="1" si="97"/>
        <v>2</v>
      </c>
    </row>
    <row r="854" spans="1:8" hidden="1" x14ac:dyDescent="0.2">
      <c r="A854" s="1">
        <v>851</v>
      </c>
      <c r="B854" s="1">
        <f t="shared" ca="1" si="94"/>
        <v>-93888.109035933812</v>
      </c>
      <c r="C854" s="1">
        <f t="shared" ca="1" si="91"/>
        <v>100</v>
      </c>
      <c r="D854" s="1">
        <f t="shared" ca="1" si="92"/>
        <v>-42.077013244733351</v>
      </c>
      <c r="E854" s="1">
        <f t="shared" ca="1" si="93"/>
        <v>-3</v>
      </c>
      <c r="F854" s="1">
        <f t="shared" ca="1" si="95"/>
        <v>1</v>
      </c>
      <c r="G854" s="1">
        <f t="shared" ca="1" si="96"/>
        <v>1</v>
      </c>
      <c r="H854" s="1">
        <f t="shared" ca="1" si="97"/>
        <v>0</v>
      </c>
    </row>
    <row r="855" spans="1:8" hidden="1" x14ac:dyDescent="0.2">
      <c r="A855" s="1">
        <v>852</v>
      </c>
      <c r="B855" s="1">
        <f t="shared" ca="1" si="94"/>
        <v>-98095.810360407151</v>
      </c>
      <c r="C855" s="1">
        <f t="shared" ca="1" si="91"/>
        <v>100</v>
      </c>
      <c r="D855" s="1">
        <f t="shared" ca="1" si="92"/>
        <v>-42.077013244733351</v>
      </c>
      <c r="E855" s="1">
        <f t="shared" ca="1" si="93"/>
        <v>-4</v>
      </c>
      <c r="F855" s="1">
        <f t="shared" ca="1" si="95"/>
        <v>1</v>
      </c>
      <c r="G855" s="1">
        <f t="shared" ca="1" si="96"/>
        <v>2</v>
      </c>
      <c r="H855" s="1">
        <f t="shared" ca="1" si="97"/>
        <v>0</v>
      </c>
    </row>
    <row r="856" spans="1:8" hidden="1" x14ac:dyDescent="0.2">
      <c r="A856" s="1">
        <v>853</v>
      </c>
      <c r="B856" s="1">
        <f t="shared" ca="1" si="94"/>
        <v>-102303.51168488049</v>
      </c>
      <c r="C856" s="1">
        <f t="shared" ca="1" si="91"/>
        <v>500</v>
      </c>
      <c r="D856" s="1">
        <f t="shared" ca="1" si="92"/>
        <v>58.639357099169693</v>
      </c>
      <c r="E856" s="1">
        <f t="shared" ca="1" si="93"/>
        <v>0</v>
      </c>
      <c r="F856" s="1">
        <f t="shared" ca="1" si="95"/>
        <v>2</v>
      </c>
      <c r="G856" s="1">
        <f t="shared" ca="1" si="96"/>
        <v>3</v>
      </c>
      <c r="H856" s="1">
        <f t="shared" ca="1" si="97"/>
        <v>0</v>
      </c>
    </row>
    <row r="857" spans="1:8" hidden="1" x14ac:dyDescent="0.2">
      <c r="A857" s="1">
        <v>854</v>
      </c>
      <c r="B857" s="1">
        <f t="shared" ca="1" si="94"/>
        <v>-72983.833135295645</v>
      </c>
      <c r="C857" s="1">
        <f t="shared" ca="1" si="91"/>
        <v>100</v>
      </c>
      <c r="D857" s="1">
        <f t="shared" ca="1" si="92"/>
        <v>-42.077013244733351</v>
      </c>
      <c r="E857" s="1">
        <f t="shared" ca="1" si="93"/>
        <v>0</v>
      </c>
      <c r="F857" s="1">
        <f t="shared" ca="1" si="95"/>
        <v>1</v>
      </c>
      <c r="G857" s="1">
        <f t="shared" ca="1" si="96"/>
        <v>0</v>
      </c>
      <c r="H857" s="1">
        <f t="shared" ca="1" si="97"/>
        <v>1</v>
      </c>
    </row>
    <row r="858" spans="1:8" hidden="1" x14ac:dyDescent="0.2">
      <c r="A858" s="1">
        <v>855</v>
      </c>
      <c r="B858" s="1">
        <f t="shared" ca="1" si="94"/>
        <v>-77191.534459768984</v>
      </c>
      <c r="C858" s="1">
        <f t="shared" ca="1" si="91"/>
        <v>100</v>
      </c>
      <c r="D858" s="1">
        <f t="shared" ca="1" si="92"/>
        <v>-42.077013244733351</v>
      </c>
      <c r="E858" s="1">
        <f t="shared" ca="1" si="93"/>
        <v>-1</v>
      </c>
      <c r="F858" s="1">
        <f t="shared" ca="1" si="95"/>
        <v>1</v>
      </c>
      <c r="G858" s="1">
        <f t="shared" ca="1" si="96"/>
        <v>1</v>
      </c>
      <c r="H858" s="1">
        <f t="shared" ca="1" si="97"/>
        <v>0</v>
      </c>
    </row>
    <row r="859" spans="1:8" hidden="1" x14ac:dyDescent="0.2">
      <c r="A859" s="1">
        <v>856</v>
      </c>
      <c r="B859" s="1">
        <f t="shared" ca="1" si="94"/>
        <v>-81399.235784242323</v>
      </c>
      <c r="C859" s="1">
        <f t="shared" ca="1" si="91"/>
        <v>100</v>
      </c>
      <c r="D859" s="1">
        <f t="shared" ca="1" si="92"/>
        <v>58.639357099169693</v>
      </c>
      <c r="E859" s="1">
        <f t="shared" ca="1" si="93"/>
        <v>-2</v>
      </c>
      <c r="F859" s="1">
        <f t="shared" ca="1" si="95"/>
        <v>1</v>
      </c>
      <c r="G859" s="1">
        <f t="shared" ca="1" si="96"/>
        <v>2</v>
      </c>
      <c r="H859" s="1">
        <f t="shared" ca="1" si="97"/>
        <v>0</v>
      </c>
    </row>
    <row r="860" spans="1:8" hidden="1" x14ac:dyDescent="0.2">
      <c r="A860" s="1">
        <v>857</v>
      </c>
      <c r="B860" s="1">
        <f t="shared" ca="1" si="94"/>
        <v>-75535.300074325351</v>
      </c>
      <c r="C860" s="1">
        <f t="shared" ca="1" si="91"/>
        <v>100</v>
      </c>
      <c r="D860" s="1">
        <f t="shared" ca="1" si="92"/>
        <v>-42.077013244733351</v>
      </c>
      <c r="E860" s="1">
        <f t="shared" ca="1" si="93"/>
        <v>-1</v>
      </c>
      <c r="F860" s="1">
        <f t="shared" ca="1" si="95"/>
        <v>1</v>
      </c>
      <c r="G860" s="1">
        <f t="shared" ca="1" si="96"/>
        <v>0</v>
      </c>
      <c r="H860" s="1">
        <f t="shared" ca="1" si="97"/>
        <v>1</v>
      </c>
    </row>
    <row r="861" spans="1:8" hidden="1" x14ac:dyDescent="0.2">
      <c r="A861" s="1">
        <v>858</v>
      </c>
      <c r="B861" s="1">
        <f t="shared" ca="1" si="94"/>
        <v>-79743.001398798689</v>
      </c>
      <c r="C861" s="1">
        <f t="shared" ca="1" si="91"/>
        <v>100</v>
      </c>
      <c r="D861" s="1">
        <f t="shared" ca="1" si="92"/>
        <v>-42.077013244733351</v>
      </c>
      <c r="E861" s="1">
        <f t="shared" ca="1" si="93"/>
        <v>-2</v>
      </c>
      <c r="F861" s="1">
        <f t="shared" ca="1" si="95"/>
        <v>1</v>
      </c>
      <c r="G861" s="1">
        <f t="shared" ca="1" si="96"/>
        <v>1</v>
      </c>
      <c r="H861" s="1">
        <f t="shared" ca="1" si="97"/>
        <v>0</v>
      </c>
    </row>
    <row r="862" spans="1:8" hidden="1" x14ac:dyDescent="0.2">
      <c r="A862" s="1">
        <v>859</v>
      </c>
      <c r="B862" s="1">
        <f t="shared" ca="1" si="94"/>
        <v>-83950.702723272028</v>
      </c>
      <c r="C862" s="1">
        <f t="shared" ca="1" si="91"/>
        <v>100</v>
      </c>
      <c r="D862" s="1">
        <f t="shared" ca="1" si="92"/>
        <v>-42.077013244733351</v>
      </c>
      <c r="E862" s="1">
        <f t="shared" ca="1" si="93"/>
        <v>-3</v>
      </c>
      <c r="F862" s="1">
        <f t="shared" ca="1" si="95"/>
        <v>1</v>
      </c>
      <c r="G862" s="1">
        <f t="shared" ca="1" si="96"/>
        <v>2</v>
      </c>
      <c r="H862" s="1">
        <f t="shared" ca="1" si="97"/>
        <v>0</v>
      </c>
    </row>
    <row r="863" spans="1:8" hidden="1" x14ac:dyDescent="0.2">
      <c r="A863" s="1">
        <v>860</v>
      </c>
      <c r="B863" s="1">
        <f t="shared" ca="1" si="94"/>
        <v>-88158.404047745367</v>
      </c>
      <c r="C863" s="1">
        <f t="shared" ca="1" si="91"/>
        <v>100</v>
      </c>
      <c r="D863" s="1">
        <f t="shared" ca="1" si="92"/>
        <v>58.639357099169693</v>
      </c>
      <c r="E863" s="1">
        <f t="shared" ca="1" si="93"/>
        <v>-4</v>
      </c>
      <c r="F863" s="1">
        <f t="shared" ca="1" si="95"/>
        <v>1</v>
      </c>
      <c r="G863" s="1">
        <f t="shared" ca="1" si="96"/>
        <v>3</v>
      </c>
      <c r="H863" s="1">
        <f t="shared" ca="1" si="97"/>
        <v>0</v>
      </c>
    </row>
    <row r="864" spans="1:8" hidden="1" x14ac:dyDescent="0.2">
      <c r="A864" s="1">
        <v>861</v>
      </c>
      <c r="B864" s="1">
        <f t="shared" ca="1" si="94"/>
        <v>-82294.468337828395</v>
      </c>
      <c r="C864" s="1">
        <f t="shared" ca="1" si="91"/>
        <v>100</v>
      </c>
      <c r="D864" s="1">
        <f t="shared" ca="1" si="92"/>
        <v>58.639357099169693</v>
      </c>
      <c r="E864" s="1">
        <f t="shared" ca="1" si="93"/>
        <v>-3</v>
      </c>
      <c r="F864" s="1">
        <f t="shared" ca="1" si="95"/>
        <v>1</v>
      </c>
      <c r="G864" s="1">
        <f t="shared" ca="1" si="96"/>
        <v>0</v>
      </c>
      <c r="H864" s="1">
        <f t="shared" ca="1" si="97"/>
        <v>1</v>
      </c>
    </row>
    <row r="865" spans="1:8" hidden="1" x14ac:dyDescent="0.2">
      <c r="A865" s="1">
        <v>862</v>
      </c>
      <c r="B865" s="1">
        <f t="shared" ca="1" si="94"/>
        <v>-76430.532627911423</v>
      </c>
      <c r="C865" s="1">
        <f t="shared" ca="1" si="91"/>
        <v>100</v>
      </c>
      <c r="D865" s="1">
        <f t="shared" ca="1" si="92"/>
        <v>-42.077013244733351</v>
      </c>
      <c r="E865" s="1">
        <f t="shared" ca="1" si="93"/>
        <v>-2</v>
      </c>
      <c r="F865" s="1">
        <f t="shared" ca="1" si="95"/>
        <v>1</v>
      </c>
      <c r="G865" s="1">
        <f t="shared" ca="1" si="96"/>
        <v>0</v>
      </c>
      <c r="H865" s="1">
        <f t="shared" ca="1" si="97"/>
        <v>2</v>
      </c>
    </row>
    <row r="866" spans="1:8" hidden="1" x14ac:dyDescent="0.2">
      <c r="A866" s="1">
        <v>863</v>
      </c>
      <c r="B866" s="1">
        <f t="shared" ca="1" si="94"/>
        <v>-80638.233952384762</v>
      </c>
      <c r="C866" s="1">
        <f t="shared" ca="1" si="91"/>
        <v>100</v>
      </c>
      <c r="D866" s="1">
        <f t="shared" ca="1" si="92"/>
        <v>-42.077013244733351</v>
      </c>
      <c r="E866" s="1">
        <f t="shared" ca="1" si="93"/>
        <v>-3</v>
      </c>
      <c r="F866" s="1">
        <f t="shared" ca="1" si="95"/>
        <v>1</v>
      </c>
      <c r="G866" s="1">
        <f t="shared" ca="1" si="96"/>
        <v>1</v>
      </c>
      <c r="H866" s="1">
        <f t="shared" ca="1" si="97"/>
        <v>0</v>
      </c>
    </row>
    <row r="867" spans="1:8" hidden="1" x14ac:dyDescent="0.2">
      <c r="A867" s="1">
        <v>864</v>
      </c>
      <c r="B867" s="1">
        <f t="shared" ca="1" si="94"/>
        <v>-84845.935276858101</v>
      </c>
      <c r="C867" s="1">
        <f t="shared" ca="1" si="91"/>
        <v>100</v>
      </c>
      <c r="D867" s="1">
        <f t="shared" ca="1" si="92"/>
        <v>-42.077013244733351</v>
      </c>
      <c r="E867" s="1">
        <f t="shared" ca="1" si="93"/>
        <v>-4</v>
      </c>
      <c r="F867" s="1">
        <f t="shared" ca="1" si="95"/>
        <v>1</v>
      </c>
      <c r="G867" s="1">
        <f t="shared" ca="1" si="96"/>
        <v>2</v>
      </c>
      <c r="H867" s="1">
        <f t="shared" ca="1" si="97"/>
        <v>0</v>
      </c>
    </row>
    <row r="868" spans="1:8" hidden="1" x14ac:dyDescent="0.2">
      <c r="A868" s="1">
        <v>865</v>
      </c>
      <c r="B868" s="1">
        <f t="shared" ca="1" si="94"/>
        <v>-89053.63660133144</v>
      </c>
      <c r="C868" s="1">
        <f t="shared" ca="1" si="91"/>
        <v>500</v>
      </c>
      <c r="D868" s="1">
        <f t="shared" ca="1" si="92"/>
        <v>58.639357099169693</v>
      </c>
      <c r="E868" s="1">
        <f t="shared" ca="1" si="93"/>
        <v>0</v>
      </c>
      <c r="F868" s="1">
        <f t="shared" ca="1" si="95"/>
        <v>2</v>
      </c>
      <c r="G868" s="1">
        <f t="shared" ca="1" si="96"/>
        <v>3</v>
      </c>
      <c r="H868" s="1">
        <f t="shared" ca="1" si="97"/>
        <v>0</v>
      </c>
    </row>
    <row r="869" spans="1:8" hidden="1" x14ac:dyDescent="0.2">
      <c r="A869" s="1">
        <v>866</v>
      </c>
      <c r="B869" s="1">
        <f t="shared" ca="1" si="94"/>
        <v>-59733.958051746595</v>
      </c>
      <c r="C869" s="1">
        <f t="shared" ca="1" si="91"/>
        <v>100</v>
      </c>
      <c r="D869" s="1">
        <f t="shared" ca="1" si="92"/>
        <v>-42.077013244733351</v>
      </c>
      <c r="E869" s="1">
        <f t="shared" ca="1" si="93"/>
        <v>0</v>
      </c>
      <c r="F869" s="1">
        <f t="shared" ca="1" si="95"/>
        <v>1</v>
      </c>
      <c r="G869" s="1">
        <f t="shared" ca="1" si="96"/>
        <v>0</v>
      </c>
      <c r="H869" s="1">
        <f t="shared" ca="1" si="97"/>
        <v>1</v>
      </c>
    </row>
    <row r="870" spans="1:8" hidden="1" x14ac:dyDescent="0.2">
      <c r="A870" s="1">
        <v>867</v>
      </c>
      <c r="B870" s="1">
        <f t="shared" ca="1" si="94"/>
        <v>-63941.659376219934</v>
      </c>
      <c r="C870" s="1">
        <f t="shared" ca="1" si="91"/>
        <v>100</v>
      </c>
      <c r="D870" s="1">
        <f t="shared" ca="1" si="92"/>
        <v>-42.077013244733351</v>
      </c>
      <c r="E870" s="1">
        <f t="shared" ca="1" si="93"/>
        <v>-1</v>
      </c>
      <c r="F870" s="1">
        <f t="shared" ca="1" si="95"/>
        <v>1</v>
      </c>
      <c r="G870" s="1">
        <f t="shared" ca="1" si="96"/>
        <v>1</v>
      </c>
      <c r="H870" s="1">
        <f t="shared" ca="1" si="97"/>
        <v>0</v>
      </c>
    </row>
    <row r="871" spans="1:8" hidden="1" x14ac:dyDescent="0.2">
      <c r="A871" s="1">
        <v>868</v>
      </c>
      <c r="B871" s="1">
        <f t="shared" ca="1" si="94"/>
        <v>-68149.360700693273</v>
      </c>
      <c r="C871" s="1">
        <f t="shared" ca="1" si="91"/>
        <v>100</v>
      </c>
      <c r="D871" s="1">
        <f t="shared" ca="1" si="92"/>
        <v>58.639357099169693</v>
      </c>
      <c r="E871" s="1">
        <f t="shared" ca="1" si="93"/>
        <v>-2</v>
      </c>
      <c r="F871" s="1">
        <f t="shared" ca="1" si="95"/>
        <v>1</v>
      </c>
      <c r="G871" s="1">
        <f t="shared" ca="1" si="96"/>
        <v>2</v>
      </c>
      <c r="H871" s="1">
        <f t="shared" ca="1" si="97"/>
        <v>0</v>
      </c>
    </row>
    <row r="872" spans="1:8" hidden="1" x14ac:dyDescent="0.2">
      <c r="A872" s="1">
        <v>869</v>
      </c>
      <c r="B872" s="1">
        <f t="shared" ca="1" si="94"/>
        <v>-62285.424990776301</v>
      </c>
      <c r="C872" s="1">
        <f t="shared" ca="1" si="91"/>
        <v>100</v>
      </c>
      <c r="D872" s="1">
        <f t="shared" ca="1" si="92"/>
        <v>-42.077013244733351</v>
      </c>
      <c r="E872" s="1">
        <f t="shared" ca="1" si="93"/>
        <v>-1</v>
      </c>
      <c r="F872" s="1">
        <f t="shared" ca="1" si="95"/>
        <v>1</v>
      </c>
      <c r="G872" s="1">
        <f t="shared" ca="1" si="96"/>
        <v>0</v>
      </c>
      <c r="H872" s="1">
        <f t="shared" ca="1" si="97"/>
        <v>1</v>
      </c>
    </row>
    <row r="873" spans="1:8" hidden="1" x14ac:dyDescent="0.2">
      <c r="A873" s="1">
        <v>870</v>
      </c>
      <c r="B873" s="1">
        <f t="shared" ca="1" si="94"/>
        <v>-66493.126315249639</v>
      </c>
      <c r="C873" s="1">
        <f t="shared" ca="1" si="91"/>
        <v>100</v>
      </c>
      <c r="D873" s="1">
        <f t="shared" ca="1" si="92"/>
        <v>58.639357099169693</v>
      </c>
      <c r="E873" s="1">
        <f t="shared" ca="1" si="93"/>
        <v>-2</v>
      </c>
      <c r="F873" s="1">
        <f t="shared" ca="1" si="95"/>
        <v>1</v>
      </c>
      <c r="G873" s="1">
        <f t="shared" ca="1" si="96"/>
        <v>1</v>
      </c>
      <c r="H873" s="1">
        <f t="shared" ca="1" si="97"/>
        <v>0</v>
      </c>
    </row>
    <row r="874" spans="1:8" hidden="1" x14ac:dyDescent="0.2">
      <c r="A874" s="1">
        <v>871</v>
      </c>
      <c r="B874" s="1">
        <f t="shared" ca="1" si="94"/>
        <v>-60629.190605332667</v>
      </c>
      <c r="C874" s="1">
        <f t="shared" ca="1" si="91"/>
        <v>100</v>
      </c>
      <c r="D874" s="1">
        <f t="shared" ca="1" si="92"/>
        <v>58.639357099169693</v>
      </c>
      <c r="E874" s="1">
        <f t="shared" ca="1" si="93"/>
        <v>-1</v>
      </c>
      <c r="F874" s="1">
        <f t="shared" ca="1" si="95"/>
        <v>1</v>
      </c>
      <c r="G874" s="1">
        <f t="shared" ca="1" si="96"/>
        <v>0</v>
      </c>
      <c r="H874" s="1">
        <f t="shared" ca="1" si="97"/>
        <v>1</v>
      </c>
    </row>
    <row r="875" spans="1:8" hidden="1" x14ac:dyDescent="0.2">
      <c r="A875" s="1">
        <v>872</v>
      </c>
      <c r="B875" s="1">
        <f t="shared" ca="1" si="94"/>
        <v>-54765.254895415696</v>
      </c>
      <c r="C875" s="1">
        <f t="shared" ca="1" si="91"/>
        <v>100</v>
      </c>
      <c r="D875" s="1">
        <f t="shared" ca="1" si="92"/>
        <v>-42.077013244733351</v>
      </c>
      <c r="E875" s="1">
        <f t="shared" ca="1" si="93"/>
        <v>0</v>
      </c>
      <c r="F875" s="1">
        <f t="shared" ca="1" si="95"/>
        <v>1</v>
      </c>
      <c r="G875" s="1">
        <f t="shared" ca="1" si="96"/>
        <v>0</v>
      </c>
      <c r="H875" s="1">
        <f t="shared" ca="1" si="97"/>
        <v>2</v>
      </c>
    </row>
    <row r="876" spans="1:8" hidden="1" x14ac:dyDescent="0.2">
      <c r="A876" s="1">
        <v>873</v>
      </c>
      <c r="B876" s="1">
        <f t="shared" ca="1" si="94"/>
        <v>-58972.956219889034</v>
      </c>
      <c r="C876" s="1">
        <f t="shared" ca="1" si="91"/>
        <v>100</v>
      </c>
      <c r="D876" s="1">
        <f t="shared" ca="1" si="92"/>
        <v>-42.077013244733351</v>
      </c>
      <c r="E876" s="1">
        <f t="shared" ca="1" si="93"/>
        <v>-1</v>
      </c>
      <c r="F876" s="1">
        <f t="shared" ca="1" si="95"/>
        <v>1</v>
      </c>
      <c r="G876" s="1">
        <f t="shared" ca="1" si="96"/>
        <v>1</v>
      </c>
      <c r="H876" s="1">
        <f t="shared" ca="1" si="97"/>
        <v>0</v>
      </c>
    </row>
    <row r="877" spans="1:8" hidden="1" x14ac:dyDescent="0.2">
      <c r="A877" s="1">
        <v>874</v>
      </c>
      <c r="B877" s="1">
        <f t="shared" ca="1" si="94"/>
        <v>-63180.657544362373</v>
      </c>
      <c r="C877" s="1">
        <f t="shared" ca="1" si="91"/>
        <v>100</v>
      </c>
      <c r="D877" s="1">
        <f t="shared" ca="1" si="92"/>
        <v>-42.077013244733351</v>
      </c>
      <c r="E877" s="1">
        <f t="shared" ca="1" si="93"/>
        <v>-2</v>
      </c>
      <c r="F877" s="1">
        <f t="shared" ca="1" si="95"/>
        <v>1</v>
      </c>
      <c r="G877" s="1">
        <f t="shared" ca="1" si="96"/>
        <v>2</v>
      </c>
      <c r="H877" s="1">
        <f t="shared" ca="1" si="97"/>
        <v>0</v>
      </c>
    </row>
    <row r="878" spans="1:8" hidden="1" x14ac:dyDescent="0.2">
      <c r="A878" s="1">
        <v>875</v>
      </c>
      <c r="B878" s="1">
        <f t="shared" ca="1" si="94"/>
        <v>-67388.358868835712</v>
      </c>
      <c r="C878" s="1">
        <f t="shared" ca="1" si="91"/>
        <v>100</v>
      </c>
      <c r="D878" s="1">
        <f t="shared" ca="1" si="92"/>
        <v>-42.077013244733351</v>
      </c>
      <c r="E878" s="1">
        <f t="shared" ca="1" si="93"/>
        <v>-3</v>
      </c>
      <c r="F878" s="1">
        <f t="shared" ca="1" si="95"/>
        <v>1</v>
      </c>
      <c r="G878" s="1">
        <f t="shared" ca="1" si="96"/>
        <v>3</v>
      </c>
      <c r="H878" s="1">
        <f t="shared" ca="1" si="97"/>
        <v>0</v>
      </c>
    </row>
    <row r="879" spans="1:8" hidden="1" x14ac:dyDescent="0.2">
      <c r="A879" s="1">
        <v>876</v>
      </c>
      <c r="B879" s="1">
        <f t="shared" ca="1" si="94"/>
        <v>-71596.060193309051</v>
      </c>
      <c r="C879" s="1">
        <f t="shared" ca="1" si="91"/>
        <v>100</v>
      </c>
      <c r="D879" s="1">
        <f t="shared" ca="1" si="92"/>
        <v>-42.077013244733351</v>
      </c>
      <c r="E879" s="1">
        <f t="shared" ca="1" si="93"/>
        <v>-4</v>
      </c>
      <c r="F879" s="1">
        <f t="shared" ca="1" si="95"/>
        <v>1</v>
      </c>
      <c r="G879" s="1">
        <f t="shared" ca="1" si="96"/>
        <v>4</v>
      </c>
      <c r="H879" s="1">
        <f t="shared" ca="1" si="97"/>
        <v>0</v>
      </c>
    </row>
    <row r="880" spans="1:8" hidden="1" x14ac:dyDescent="0.2">
      <c r="A880" s="1">
        <v>877</v>
      </c>
      <c r="B880" s="1">
        <f t="shared" ca="1" si="94"/>
        <v>-75803.76151778239</v>
      </c>
      <c r="C880" s="1">
        <f t="shared" ca="1" si="91"/>
        <v>500</v>
      </c>
      <c r="D880" s="1">
        <f t="shared" ca="1" si="92"/>
        <v>58.639357099169693</v>
      </c>
      <c r="E880" s="1">
        <f t="shared" ca="1" si="93"/>
        <v>0</v>
      </c>
      <c r="F880" s="1">
        <f t="shared" ca="1" si="95"/>
        <v>2</v>
      </c>
      <c r="G880" s="1">
        <f t="shared" ca="1" si="96"/>
        <v>5</v>
      </c>
      <c r="H880" s="1">
        <f t="shared" ca="1" si="97"/>
        <v>0</v>
      </c>
    </row>
    <row r="881" spans="1:8" hidden="1" x14ac:dyDescent="0.2">
      <c r="A881" s="1">
        <v>878</v>
      </c>
      <c r="B881" s="1">
        <f t="shared" ca="1" si="94"/>
        <v>-46484.082968197545</v>
      </c>
      <c r="C881" s="1">
        <f t="shared" ca="1" si="91"/>
        <v>100</v>
      </c>
      <c r="D881" s="1">
        <f t="shared" ca="1" si="92"/>
        <v>58.639357099169693</v>
      </c>
      <c r="E881" s="1">
        <f t="shared" ca="1" si="93"/>
        <v>0</v>
      </c>
      <c r="F881" s="1">
        <f t="shared" ca="1" si="95"/>
        <v>1</v>
      </c>
      <c r="G881" s="1">
        <f t="shared" ca="1" si="96"/>
        <v>0</v>
      </c>
      <c r="H881" s="1">
        <f t="shared" ca="1" si="97"/>
        <v>1</v>
      </c>
    </row>
    <row r="882" spans="1:8" hidden="1" x14ac:dyDescent="0.2">
      <c r="A882" s="1">
        <v>879</v>
      </c>
      <c r="B882" s="1">
        <f t="shared" ca="1" si="94"/>
        <v>-40620.147258280573</v>
      </c>
      <c r="C882" s="1">
        <f t="shared" ca="1" si="91"/>
        <v>100</v>
      </c>
      <c r="D882" s="1">
        <f t="shared" ca="1" si="92"/>
        <v>-42.077013244733351</v>
      </c>
      <c r="E882" s="1">
        <f t="shared" ca="1" si="93"/>
        <v>0</v>
      </c>
      <c r="F882" s="1">
        <f t="shared" ca="1" si="95"/>
        <v>1</v>
      </c>
      <c r="G882" s="1">
        <f t="shared" ca="1" si="96"/>
        <v>0</v>
      </c>
      <c r="H882" s="1">
        <f t="shared" ca="1" si="97"/>
        <v>2</v>
      </c>
    </row>
    <row r="883" spans="1:8" hidden="1" x14ac:dyDescent="0.2">
      <c r="A883" s="1">
        <v>880</v>
      </c>
      <c r="B883" s="1">
        <f t="shared" ca="1" si="94"/>
        <v>-44827.848582753912</v>
      </c>
      <c r="C883" s="1">
        <f t="shared" ca="1" si="91"/>
        <v>100</v>
      </c>
      <c r="D883" s="1">
        <f t="shared" ca="1" si="92"/>
        <v>-42.077013244733351</v>
      </c>
      <c r="E883" s="1">
        <f t="shared" ca="1" si="93"/>
        <v>-1</v>
      </c>
      <c r="F883" s="1">
        <f t="shared" ca="1" si="95"/>
        <v>1</v>
      </c>
      <c r="G883" s="1">
        <f t="shared" ca="1" si="96"/>
        <v>1</v>
      </c>
      <c r="H883" s="1">
        <f t="shared" ca="1" si="97"/>
        <v>0</v>
      </c>
    </row>
    <row r="884" spans="1:8" hidden="1" x14ac:dyDescent="0.2">
      <c r="A884" s="1">
        <v>881</v>
      </c>
      <c r="B884" s="1">
        <f t="shared" ca="1" si="94"/>
        <v>-49035.549907227251</v>
      </c>
      <c r="C884" s="1">
        <f t="shared" ca="1" si="91"/>
        <v>100</v>
      </c>
      <c r="D884" s="1">
        <f t="shared" ca="1" si="92"/>
        <v>58.639357099169693</v>
      </c>
      <c r="E884" s="1">
        <f t="shared" ca="1" si="93"/>
        <v>-2</v>
      </c>
      <c r="F884" s="1">
        <f t="shared" ca="1" si="95"/>
        <v>1</v>
      </c>
      <c r="G884" s="1">
        <f t="shared" ca="1" si="96"/>
        <v>2</v>
      </c>
      <c r="H884" s="1">
        <f t="shared" ca="1" si="97"/>
        <v>0</v>
      </c>
    </row>
    <row r="885" spans="1:8" hidden="1" x14ac:dyDescent="0.2">
      <c r="A885" s="1">
        <v>882</v>
      </c>
      <c r="B885" s="1">
        <f t="shared" ca="1" si="94"/>
        <v>-43171.614197310279</v>
      </c>
      <c r="C885" s="1">
        <f t="shared" ca="1" si="91"/>
        <v>100</v>
      </c>
      <c r="D885" s="1">
        <f t="shared" ca="1" si="92"/>
        <v>-42.077013244733351</v>
      </c>
      <c r="E885" s="1">
        <f t="shared" ca="1" si="93"/>
        <v>-1</v>
      </c>
      <c r="F885" s="1">
        <f t="shared" ca="1" si="95"/>
        <v>1</v>
      </c>
      <c r="G885" s="1">
        <f t="shared" ca="1" si="96"/>
        <v>0</v>
      </c>
      <c r="H885" s="1">
        <f t="shared" ca="1" si="97"/>
        <v>1</v>
      </c>
    </row>
    <row r="886" spans="1:8" hidden="1" x14ac:dyDescent="0.2">
      <c r="A886" s="1">
        <v>883</v>
      </c>
      <c r="B886" s="1">
        <f t="shared" ca="1" si="94"/>
        <v>-47379.315521783617</v>
      </c>
      <c r="C886" s="1">
        <f t="shared" ca="1" si="91"/>
        <v>100</v>
      </c>
      <c r="D886" s="1">
        <f t="shared" ca="1" si="92"/>
        <v>-42.077013244733351</v>
      </c>
      <c r="E886" s="1">
        <f t="shared" ca="1" si="93"/>
        <v>-2</v>
      </c>
      <c r="F886" s="1">
        <f t="shared" ca="1" si="95"/>
        <v>1</v>
      </c>
      <c r="G886" s="1">
        <f t="shared" ca="1" si="96"/>
        <v>1</v>
      </c>
      <c r="H886" s="1">
        <f t="shared" ca="1" si="97"/>
        <v>0</v>
      </c>
    </row>
    <row r="887" spans="1:8" hidden="1" x14ac:dyDescent="0.2">
      <c r="A887" s="1">
        <v>884</v>
      </c>
      <c r="B887" s="1">
        <f t="shared" ca="1" si="94"/>
        <v>-51587.016846256956</v>
      </c>
      <c r="C887" s="1">
        <f t="shared" ca="1" si="91"/>
        <v>100</v>
      </c>
      <c r="D887" s="1">
        <f t="shared" ca="1" si="92"/>
        <v>58.639357099169693</v>
      </c>
      <c r="E887" s="1">
        <f t="shared" ca="1" si="93"/>
        <v>-3</v>
      </c>
      <c r="F887" s="1">
        <f t="shared" ca="1" si="95"/>
        <v>1</v>
      </c>
      <c r="G887" s="1">
        <f t="shared" ca="1" si="96"/>
        <v>2</v>
      </c>
      <c r="H887" s="1">
        <f t="shared" ca="1" si="97"/>
        <v>0</v>
      </c>
    </row>
    <row r="888" spans="1:8" hidden="1" x14ac:dyDescent="0.2">
      <c r="A888" s="1">
        <v>885</v>
      </c>
      <c r="B888" s="1">
        <f t="shared" ca="1" si="94"/>
        <v>-45723.081136339984</v>
      </c>
      <c r="C888" s="1">
        <f t="shared" ca="1" si="91"/>
        <v>100</v>
      </c>
      <c r="D888" s="1">
        <f t="shared" ca="1" si="92"/>
        <v>-42.077013244733351</v>
      </c>
      <c r="E888" s="1">
        <f t="shared" ca="1" si="93"/>
        <v>-2</v>
      </c>
      <c r="F888" s="1">
        <f t="shared" ca="1" si="95"/>
        <v>1</v>
      </c>
      <c r="G888" s="1">
        <f t="shared" ca="1" si="96"/>
        <v>0</v>
      </c>
      <c r="H888" s="1">
        <f t="shared" ca="1" si="97"/>
        <v>1</v>
      </c>
    </row>
    <row r="889" spans="1:8" hidden="1" x14ac:dyDescent="0.2">
      <c r="A889" s="1">
        <v>886</v>
      </c>
      <c r="B889" s="1">
        <f t="shared" ca="1" si="94"/>
        <v>-49930.782460813323</v>
      </c>
      <c r="C889" s="1">
        <f t="shared" ca="1" si="91"/>
        <v>100</v>
      </c>
      <c r="D889" s="1">
        <f t="shared" ca="1" si="92"/>
        <v>58.639357099169693</v>
      </c>
      <c r="E889" s="1">
        <f t="shared" ca="1" si="93"/>
        <v>-3</v>
      </c>
      <c r="F889" s="1">
        <f t="shared" ca="1" si="95"/>
        <v>1</v>
      </c>
      <c r="G889" s="1">
        <f t="shared" ca="1" si="96"/>
        <v>1</v>
      </c>
      <c r="H889" s="1">
        <f t="shared" ca="1" si="97"/>
        <v>0</v>
      </c>
    </row>
    <row r="890" spans="1:8" hidden="1" x14ac:dyDescent="0.2">
      <c r="A890" s="1">
        <v>887</v>
      </c>
      <c r="B890" s="1">
        <f t="shared" ca="1" si="94"/>
        <v>-44066.846750896351</v>
      </c>
      <c r="C890" s="1">
        <f t="shared" ca="1" si="91"/>
        <v>100</v>
      </c>
      <c r="D890" s="1">
        <f t="shared" ca="1" si="92"/>
        <v>58.639357099169693</v>
      </c>
      <c r="E890" s="1">
        <f t="shared" ca="1" si="93"/>
        <v>-2</v>
      </c>
      <c r="F890" s="1">
        <f t="shared" ca="1" si="95"/>
        <v>1</v>
      </c>
      <c r="G890" s="1">
        <f t="shared" ca="1" si="96"/>
        <v>0</v>
      </c>
      <c r="H890" s="1">
        <f t="shared" ca="1" si="97"/>
        <v>1</v>
      </c>
    </row>
    <row r="891" spans="1:8" hidden="1" x14ac:dyDescent="0.2">
      <c r="A891" s="1">
        <v>888</v>
      </c>
      <c r="B891" s="1">
        <f t="shared" ca="1" si="94"/>
        <v>-38202.911040979379</v>
      </c>
      <c r="C891" s="1">
        <f t="shared" ca="1" si="91"/>
        <v>100</v>
      </c>
      <c r="D891" s="1">
        <f t="shared" ca="1" si="92"/>
        <v>58.639357099169693</v>
      </c>
      <c r="E891" s="1">
        <f t="shared" ca="1" si="93"/>
        <v>-1</v>
      </c>
      <c r="F891" s="1">
        <f t="shared" ca="1" si="95"/>
        <v>1</v>
      </c>
      <c r="G891" s="1">
        <f t="shared" ca="1" si="96"/>
        <v>0</v>
      </c>
      <c r="H891" s="1">
        <f t="shared" ca="1" si="97"/>
        <v>2</v>
      </c>
    </row>
    <row r="892" spans="1:8" hidden="1" x14ac:dyDescent="0.2">
      <c r="A892" s="1">
        <v>889</v>
      </c>
      <c r="B892" s="1">
        <f t="shared" ca="1" si="94"/>
        <v>-32338.975331062411</v>
      </c>
      <c r="C892" s="1">
        <f t="shared" ca="1" si="91"/>
        <v>100</v>
      </c>
      <c r="D892" s="1">
        <f t="shared" ca="1" si="92"/>
        <v>58.639357099169693</v>
      </c>
      <c r="E892" s="1">
        <f t="shared" ca="1" si="93"/>
        <v>0</v>
      </c>
      <c r="F892" s="1">
        <f t="shared" ca="1" si="95"/>
        <v>1</v>
      </c>
      <c r="G892" s="1">
        <f t="shared" ca="1" si="96"/>
        <v>0</v>
      </c>
      <c r="H892" s="1">
        <f t="shared" ca="1" si="97"/>
        <v>3</v>
      </c>
    </row>
    <row r="893" spans="1:8" hidden="1" x14ac:dyDescent="0.2">
      <c r="A893" s="1">
        <v>890</v>
      </c>
      <c r="B893" s="1">
        <f t="shared" ca="1" si="94"/>
        <v>-26475.039621145443</v>
      </c>
      <c r="C893" s="1">
        <f t="shared" ca="1" si="91"/>
        <v>100</v>
      </c>
      <c r="D893" s="1">
        <f t="shared" ca="1" si="92"/>
        <v>-42.077013244733351</v>
      </c>
      <c r="E893" s="1">
        <f t="shared" ca="1" si="93"/>
        <v>0</v>
      </c>
      <c r="F893" s="1">
        <f t="shared" ca="1" si="95"/>
        <v>1</v>
      </c>
      <c r="G893" s="1">
        <f t="shared" ca="1" si="96"/>
        <v>0</v>
      </c>
      <c r="H893" s="1">
        <f t="shared" ca="1" si="97"/>
        <v>4</v>
      </c>
    </row>
    <row r="894" spans="1:8" hidden="1" x14ac:dyDescent="0.2">
      <c r="A894" s="1">
        <v>891</v>
      </c>
      <c r="B894" s="1">
        <f t="shared" ca="1" si="94"/>
        <v>-30682.740945618778</v>
      </c>
      <c r="C894" s="1">
        <f t="shared" ca="1" si="91"/>
        <v>100</v>
      </c>
      <c r="D894" s="1">
        <f t="shared" ca="1" si="92"/>
        <v>-42.077013244733351</v>
      </c>
      <c r="E894" s="1">
        <f t="shared" ca="1" si="93"/>
        <v>-1</v>
      </c>
      <c r="F894" s="1">
        <f t="shared" ca="1" si="95"/>
        <v>1</v>
      </c>
      <c r="G894" s="1">
        <f t="shared" ca="1" si="96"/>
        <v>1</v>
      </c>
      <c r="H894" s="1">
        <f t="shared" ca="1" si="97"/>
        <v>0</v>
      </c>
    </row>
    <row r="895" spans="1:8" hidden="1" x14ac:dyDescent="0.2">
      <c r="A895" s="1">
        <v>892</v>
      </c>
      <c r="B895" s="1">
        <f t="shared" ca="1" si="94"/>
        <v>-34890.442270092113</v>
      </c>
      <c r="C895" s="1">
        <f t="shared" ca="1" si="91"/>
        <v>100</v>
      </c>
      <c r="D895" s="1">
        <f t="shared" ca="1" si="92"/>
        <v>58.639357099169693</v>
      </c>
      <c r="E895" s="1">
        <f t="shared" ca="1" si="93"/>
        <v>-2</v>
      </c>
      <c r="F895" s="1">
        <f t="shared" ca="1" si="95"/>
        <v>1</v>
      </c>
      <c r="G895" s="1">
        <f t="shared" ca="1" si="96"/>
        <v>2</v>
      </c>
      <c r="H895" s="1">
        <f t="shared" ca="1" si="97"/>
        <v>0</v>
      </c>
    </row>
    <row r="896" spans="1:8" hidden="1" x14ac:dyDescent="0.2">
      <c r="A896" s="1">
        <v>893</v>
      </c>
      <c r="B896" s="1">
        <f t="shared" ca="1" si="94"/>
        <v>-29026.506560175145</v>
      </c>
      <c r="C896" s="1">
        <f t="shared" ca="1" si="91"/>
        <v>100</v>
      </c>
      <c r="D896" s="1">
        <f t="shared" ca="1" si="92"/>
        <v>-42.077013244733351</v>
      </c>
      <c r="E896" s="1">
        <f t="shared" ca="1" si="93"/>
        <v>-1</v>
      </c>
      <c r="F896" s="1">
        <f t="shared" ca="1" si="95"/>
        <v>1</v>
      </c>
      <c r="G896" s="1">
        <f t="shared" ca="1" si="96"/>
        <v>0</v>
      </c>
      <c r="H896" s="1">
        <f t="shared" ca="1" si="97"/>
        <v>1</v>
      </c>
    </row>
    <row r="897" spans="1:8" hidden="1" x14ac:dyDescent="0.2">
      <c r="A897" s="1">
        <v>894</v>
      </c>
      <c r="B897" s="1">
        <f t="shared" ca="1" si="94"/>
        <v>-33234.20788464848</v>
      </c>
      <c r="C897" s="1">
        <f t="shared" ca="1" si="91"/>
        <v>100</v>
      </c>
      <c r="D897" s="1">
        <f t="shared" ca="1" si="92"/>
        <v>58.639357099169693</v>
      </c>
      <c r="E897" s="1">
        <f t="shared" ca="1" si="93"/>
        <v>-2</v>
      </c>
      <c r="F897" s="1">
        <f t="shared" ca="1" si="95"/>
        <v>1</v>
      </c>
      <c r="G897" s="1">
        <f t="shared" ca="1" si="96"/>
        <v>1</v>
      </c>
      <c r="H897" s="1">
        <f t="shared" ca="1" si="97"/>
        <v>0</v>
      </c>
    </row>
    <row r="898" spans="1:8" hidden="1" x14ac:dyDescent="0.2">
      <c r="A898" s="1">
        <v>895</v>
      </c>
      <c r="B898" s="1">
        <f t="shared" ca="1" si="94"/>
        <v>-27370.272174731512</v>
      </c>
      <c r="C898" s="1">
        <f t="shared" ca="1" si="91"/>
        <v>100</v>
      </c>
      <c r="D898" s="1">
        <f t="shared" ca="1" si="92"/>
        <v>-42.077013244733351</v>
      </c>
      <c r="E898" s="1">
        <f t="shared" ca="1" si="93"/>
        <v>-1</v>
      </c>
      <c r="F898" s="1">
        <f t="shared" ca="1" si="95"/>
        <v>1</v>
      </c>
      <c r="G898" s="1">
        <f t="shared" ca="1" si="96"/>
        <v>0</v>
      </c>
      <c r="H898" s="1">
        <f t="shared" ca="1" si="97"/>
        <v>1</v>
      </c>
    </row>
    <row r="899" spans="1:8" hidden="1" x14ac:dyDescent="0.2">
      <c r="A899" s="1">
        <v>896</v>
      </c>
      <c r="B899" s="1">
        <f t="shared" ca="1" si="94"/>
        <v>-31577.973499204847</v>
      </c>
      <c r="C899" s="1">
        <f t="shared" ca="1" si="91"/>
        <v>100</v>
      </c>
      <c r="D899" s="1">
        <f t="shared" ca="1" si="92"/>
        <v>58.639357099169693</v>
      </c>
      <c r="E899" s="1">
        <f t="shared" ca="1" si="93"/>
        <v>-2</v>
      </c>
      <c r="F899" s="1">
        <f t="shared" ca="1" si="95"/>
        <v>1</v>
      </c>
      <c r="G899" s="1">
        <f t="shared" ca="1" si="96"/>
        <v>1</v>
      </c>
      <c r="H899" s="1">
        <f t="shared" ca="1" si="97"/>
        <v>0</v>
      </c>
    </row>
    <row r="900" spans="1:8" hidden="1" x14ac:dyDescent="0.2">
      <c r="A900" s="1">
        <v>897</v>
      </c>
      <c r="B900" s="1">
        <f t="shared" ca="1" si="94"/>
        <v>-25714.037789287879</v>
      </c>
      <c r="C900" s="1">
        <f t="shared" ca="1" si="91"/>
        <v>100</v>
      </c>
      <c r="D900" s="1">
        <f t="shared" ca="1" si="92"/>
        <v>-42.077013244733351</v>
      </c>
      <c r="E900" s="1">
        <f t="shared" ca="1" si="93"/>
        <v>-1</v>
      </c>
      <c r="F900" s="1">
        <f t="shared" ca="1" si="95"/>
        <v>1</v>
      </c>
      <c r="G900" s="1">
        <f t="shared" ca="1" si="96"/>
        <v>0</v>
      </c>
      <c r="H900" s="1">
        <f t="shared" ca="1" si="97"/>
        <v>1</v>
      </c>
    </row>
    <row r="901" spans="1:8" hidden="1" x14ac:dyDescent="0.2">
      <c r="A901" s="1">
        <v>898</v>
      </c>
      <c r="B901" s="1">
        <f t="shared" ca="1" si="94"/>
        <v>-29921.739113761214</v>
      </c>
      <c r="C901" s="1">
        <f t="shared" ref="C901:C964" ca="1" si="98">$C$4*POWER($L$2,F901-1)</f>
        <v>100</v>
      </c>
      <c r="D901" s="1">
        <f t="shared" ref="D901:D964" ca="1" si="99">IF(RAND()&lt;$B$1,$F$1,$H$1)</f>
        <v>58.639357099169693</v>
      </c>
      <c r="E901" s="1">
        <f t="shared" ref="E901:E964" ca="1" si="100">IF(D900&lt;0,IF(E900-1=-$D$2,0,E900-1),IF(E900+1=$F$2,0,E900+1))</f>
        <v>-2</v>
      </c>
      <c r="F901" s="1">
        <f t="shared" ca="1" si="95"/>
        <v>1</v>
      </c>
      <c r="G901" s="1">
        <f t="shared" ca="1" si="96"/>
        <v>1</v>
      </c>
      <c r="H901" s="1">
        <f t="shared" ca="1" si="97"/>
        <v>0</v>
      </c>
    </row>
    <row r="902" spans="1:8" hidden="1" x14ac:dyDescent="0.2">
      <c r="A902" s="1">
        <v>899</v>
      </c>
      <c r="B902" s="1">
        <f t="shared" ref="B902:B965" ca="1" si="101">B901+D901*C901</f>
        <v>-24057.803403844246</v>
      </c>
      <c r="C902" s="1">
        <f t="shared" ca="1" si="98"/>
        <v>100</v>
      </c>
      <c r="D902" s="1">
        <f t="shared" ca="1" si="99"/>
        <v>58.639357099169693</v>
      </c>
      <c r="E902" s="1">
        <f t="shared" ca="1" si="100"/>
        <v>-1</v>
      </c>
      <c r="F902" s="1">
        <f t="shared" ref="F902:F965" ca="1" si="102">IF(AND(D901&gt;0,E902=0),IF(F901-1&lt;1,1,F901-1),IF(AND(D901&lt;0,E902=0),IF(F901+1&gt;$H$2,1,F901+1),F901))</f>
        <v>1</v>
      </c>
      <c r="G902" s="1">
        <f t="shared" ref="G902:G965" ca="1" si="103">IF(D901&gt;0,0,G901+1)</f>
        <v>0</v>
      </c>
      <c r="H902" s="1">
        <f t="shared" ref="H902:H965" ca="1" si="104">IF(D901&lt;0,0,H901+1)</f>
        <v>1</v>
      </c>
    </row>
    <row r="903" spans="1:8" hidden="1" x14ac:dyDescent="0.2">
      <c r="A903" s="1">
        <v>900</v>
      </c>
      <c r="B903" s="1">
        <f t="shared" ca="1" si="101"/>
        <v>-18193.867693927277</v>
      </c>
      <c r="C903" s="1">
        <f t="shared" ca="1" si="98"/>
        <v>100</v>
      </c>
      <c r="D903" s="1">
        <f t="shared" ca="1" si="99"/>
        <v>58.639357099169693</v>
      </c>
      <c r="E903" s="1">
        <f t="shared" ca="1" si="100"/>
        <v>0</v>
      </c>
      <c r="F903" s="1">
        <f t="shared" ca="1" si="102"/>
        <v>1</v>
      </c>
      <c r="G903" s="1">
        <f t="shared" ca="1" si="103"/>
        <v>0</v>
      </c>
      <c r="H903" s="1">
        <f t="shared" ca="1" si="104"/>
        <v>2</v>
      </c>
    </row>
    <row r="904" spans="1:8" hidden="1" x14ac:dyDescent="0.2">
      <c r="A904" s="1">
        <v>901</v>
      </c>
      <c r="B904" s="1">
        <f t="shared" ca="1" si="101"/>
        <v>-12329.931984010309</v>
      </c>
      <c r="C904" s="1">
        <f t="shared" ca="1" si="98"/>
        <v>100</v>
      </c>
      <c r="D904" s="1">
        <f t="shared" ca="1" si="99"/>
        <v>58.639357099169693</v>
      </c>
      <c r="E904" s="1">
        <f t="shared" ca="1" si="100"/>
        <v>0</v>
      </c>
      <c r="F904" s="1">
        <f t="shared" ca="1" si="102"/>
        <v>1</v>
      </c>
      <c r="G904" s="1">
        <f t="shared" ca="1" si="103"/>
        <v>0</v>
      </c>
      <c r="H904" s="1">
        <f t="shared" ca="1" si="104"/>
        <v>3</v>
      </c>
    </row>
    <row r="905" spans="1:8" hidden="1" x14ac:dyDescent="0.2">
      <c r="A905" s="1">
        <v>902</v>
      </c>
      <c r="B905" s="1">
        <f t="shared" ca="1" si="101"/>
        <v>-6465.9962740933397</v>
      </c>
      <c r="C905" s="1">
        <f t="shared" ca="1" si="98"/>
        <v>100</v>
      </c>
      <c r="D905" s="1">
        <f t="shared" ca="1" si="99"/>
        <v>-42.077013244733351</v>
      </c>
      <c r="E905" s="1">
        <f t="shared" ca="1" si="100"/>
        <v>0</v>
      </c>
      <c r="F905" s="1">
        <f t="shared" ca="1" si="102"/>
        <v>1</v>
      </c>
      <c r="G905" s="1">
        <f t="shared" ca="1" si="103"/>
        <v>0</v>
      </c>
      <c r="H905" s="1">
        <f t="shared" ca="1" si="104"/>
        <v>4</v>
      </c>
    </row>
    <row r="906" spans="1:8" hidden="1" x14ac:dyDescent="0.2">
      <c r="A906" s="1">
        <v>903</v>
      </c>
      <c r="B906" s="1">
        <f t="shared" ca="1" si="101"/>
        <v>-10673.697598566676</v>
      </c>
      <c r="C906" s="1">
        <f t="shared" ca="1" si="98"/>
        <v>100</v>
      </c>
      <c r="D906" s="1">
        <f t="shared" ca="1" si="99"/>
        <v>-42.077013244733351</v>
      </c>
      <c r="E906" s="1">
        <f t="shared" ca="1" si="100"/>
        <v>-1</v>
      </c>
      <c r="F906" s="1">
        <f t="shared" ca="1" si="102"/>
        <v>1</v>
      </c>
      <c r="G906" s="1">
        <f t="shared" ca="1" si="103"/>
        <v>1</v>
      </c>
      <c r="H906" s="1">
        <f t="shared" ca="1" si="104"/>
        <v>0</v>
      </c>
    </row>
    <row r="907" spans="1:8" hidden="1" x14ac:dyDescent="0.2">
      <c r="A907" s="1">
        <v>904</v>
      </c>
      <c r="B907" s="1">
        <f t="shared" ca="1" si="101"/>
        <v>-14881.398923040011</v>
      </c>
      <c r="C907" s="1">
        <f t="shared" ca="1" si="98"/>
        <v>100</v>
      </c>
      <c r="D907" s="1">
        <f t="shared" ca="1" si="99"/>
        <v>-42.077013244733351</v>
      </c>
      <c r="E907" s="1">
        <f t="shared" ca="1" si="100"/>
        <v>-2</v>
      </c>
      <c r="F907" s="1">
        <f t="shared" ca="1" si="102"/>
        <v>1</v>
      </c>
      <c r="G907" s="1">
        <f t="shared" ca="1" si="103"/>
        <v>2</v>
      </c>
      <c r="H907" s="1">
        <f t="shared" ca="1" si="104"/>
        <v>0</v>
      </c>
    </row>
    <row r="908" spans="1:8" hidden="1" x14ac:dyDescent="0.2">
      <c r="A908" s="1">
        <v>905</v>
      </c>
      <c r="B908" s="1">
        <f t="shared" ca="1" si="101"/>
        <v>-19089.100247513346</v>
      </c>
      <c r="C908" s="1">
        <f t="shared" ca="1" si="98"/>
        <v>100</v>
      </c>
      <c r="D908" s="1">
        <f t="shared" ca="1" si="99"/>
        <v>58.639357099169693</v>
      </c>
      <c r="E908" s="1">
        <f t="shared" ca="1" si="100"/>
        <v>-3</v>
      </c>
      <c r="F908" s="1">
        <f t="shared" ca="1" si="102"/>
        <v>1</v>
      </c>
      <c r="G908" s="1">
        <f t="shared" ca="1" si="103"/>
        <v>3</v>
      </c>
      <c r="H908" s="1">
        <f t="shared" ca="1" si="104"/>
        <v>0</v>
      </c>
    </row>
    <row r="909" spans="1:8" hidden="1" x14ac:dyDescent="0.2">
      <c r="A909" s="1">
        <v>906</v>
      </c>
      <c r="B909" s="1">
        <f t="shared" ca="1" si="101"/>
        <v>-13225.164537596378</v>
      </c>
      <c r="C909" s="1">
        <f t="shared" ca="1" si="98"/>
        <v>100</v>
      </c>
      <c r="D909" s="1">
        <f t="shared" ca="1" si="99"/>
        <v>58.639357099169693</v>
      </c>
      <c r="E909" s="1">
        <f t="shared" ca="1" si="100"/>
        <v>-2</v>
      </c>
      <c r="F909" s="1">
        <f t="shared" ca="1" si="102"/>
        <v>1</v>
      </c>
      <c r="G909" s="1">
        <f t="shared" ca="1" si="103"/>
        <v>0</v>
      </c>
      <c r="H909" s="1">
        <f t="shared" ca="1" si="104"/>
        <v>1</v>
      </c>
    </row>
    <row r="910" spans="1:8" hidden="1" x14ac:dyDescent="0.2">
      <c r="A910" s="1">
        <v>907</v>
      </c>
      <c r="B910" s="1">
        <f t="shared" ca="1" si="101"/>
        <v>-7361.2288276794088</v>
      </c>
      <c r="C910" s="1">
        <f t="shared" ca="1" si="98"/>
        <v>100</v>
      </c>
      <c r="D910" s="1">
        <f t="shared" ca="1" si="99"/>
        <v>58.639357099169693</v>
      </c>
      <c r="E910" s="1">
        <f t="shared" ca="1" si="100"/>
        <v>-1</v>
      </c>
      <c r="F910" s="1">
        <f t="shared" ca="1" si="102"/>
        <v>1</v>
      </c>
      <c r="G910" s="1">
        <f t="shared" ca="1" si="103"/>
        <v>0</v>
      </c>
      <c r="H910" s="1">
        <f t="shared" ca="1" si="104"/>
        <v>2</v>
      </c>
    </row>
    <row r="911" spans="1:8" hidden="1" x14ac:dyDescent="0.2">
      <c r="A911" s="1">
        <v>908</v>
      </c>
      <c r="B911" s="1">
        <f t="shared" ca="1" si="101"/>
        <v>-1497.2931177624396</v>
      </c>
      <c r="C911" s="1">
        <f t="shared" ca="1" si="98"/>
        <v>100</v>
      </c>
      <c r="D911" s="1">
        <f t="shared" ca="1" si="99"/>
        <v>-42.077013244733351</v>
      </c>
      <c r="E911" s="1">
        <f t="shared" ca="1" si="100"/>
        <v>0</v>
      </c>
      <c r="F911" s="1">
        <f t="shared" ca="1" si="102"/>
        <v>1</v>
      </c>
      <c r="G911" s="1">
        <f t="shared" ca="1" si="103"/>
        <v>0</v>
      </c>
      <c r="H911" s="1">
        <f t="shared" ca="1" si="104"/>
        <v>3</v>
      </c>
    </row>
    <row r="912" spans="1:8" hidden="1" x14ac:dyDescent="0.2">
      <c r="A912" s="1">
        <v>909</v>
      </c>
      <c r="B912" s="1">
        <f t="shared" ca="1" si="101"/>
        <v>-5704.9944422357748</v>
      </c>
      <c r="C912" s="1">
        <f t="shared" ca="1" si="98"/>
        <v>100</v>
      </c>
      <c r="D912" s="1">
        <f t="shared" ca="1" si="99"/>
        <v>-42.077013244733351</v>
      </c>
      <c r="E912" s="1">
        <f t="shared" ca="1" si="100"/>
        <v>-1</v>
      </c>
      <c r="F912" s="1">
        <f t="shared" ca="1" si="102"/>
        <v>1</v>
      </c>
      <c r="G912" s="1">
        <f t="shared" ca="1" si="103"/>
        <v>1</v>
      </c>
      <c r="H912" s="1">
        <f t="shared" ca="1" si="104"/>
        <v>0</v>
      </c>
    </row>
    <row r="913" spans="1:8" hidden="1" x14ac:dyDescent="0.2">
      <c r="A913" s="1">
        <v>910</v>
      </c>
      <c r="B913" s="1">
        <f t="shared" ca="1" si="101"/>
        <v>-9912.6957667091101</v>
      </c>
      <c r="C913" s="1">
        <f t="shared" ca="1" si="98"/>
        <v>100</v>
      </c>
      <c r="D913" s="1">
        <f t="shared" ca="1" si="99"/>
        <v>-42.077013244733351</v>
      </c>
      <c r="E913" s="1">
        <f t="shared" ca="1" si="100"/>
        <v>-2</v>
      </c>
      <c r="F913" s="1">
        <f t="shared" ca="1" si="102"/>
        <v>1</v>
      </c>
      <c r="G913" s="1">
        <f t="shared" ca="1" si="103"/>
        <v>2</v>
      </c>
      <c r="H913" s="1">
        <f t="shared" ca="1" si="104"/>
        <v>0</v>
      </c>
    </row>
    <row r="914" spans="1:8" hidden="1" x14ac:dyDescent="0.2">
      <c r="A914" s="1">
        <v>911</v>
      </c>
      <c r="B914" s="1">
        <f t="shared" ca="1" si="101"/>
        <v>-14120.397091182445</v>
      </c>
      <c r="C914" s="1">
        <f t="shared" ca="1" si="98"/>
        <v>100</v>
      </c>
      <c r="D914" s="1">
        <f t="shared" ca="1" si="99"/>
        <v>-42.077013244733351</v>
      </c>
      <c r="E914" s="1">
        <f t="shared" ca="1" si="100"/>
        <v>-3</v>
      </c>
      <c r="F914" s="1">
        <f t="shared" ca="1" si="102"/>
        <v>1</v>
      </c>
      <c r="G914" s="1">
        <f t="shared" ca="1" si="103"/>
        <v>3</v>
      </c>
      <c r="H914" s="1">
        <f t="shared" ca="1" si="104"/>
        <v>0</v>
      </c>
    </row>
    <row r="915" spans="1:8" hidden="1" x14ac:dyDescent="0.2">
      <c r="A915" s="1">
        <v>912</v>
      </c>
      <c r="B915" s="1">
        <f t="shared" ca="1" si="101"/>
        <v>-18328.098415655782</v>
      </c>
      <c r="C915" s="1">
        <f t="shared" ca="1" si="98"/>
        <v>100</v>
      </c>
      <c r="D915" s="1">
        <f t="shared" ca="1" si="99"/>
        <v>58.639357099169693</v>
      </c>
      <c r="E915" s="1">
        <f t="shared" ca="1" si="100"/>
        <v>-4</v>
      </c>
      <c r="F915" s="1">
        <f t="shared" ca="1" si="102"/>
        <v>1</v>
      </c>
      <c r="G915" s="1">
        <f t="shared" ca="1" si="103"/>
        <v>4</v>
      </c>
      <c r="H915" s="1">
        <f t="shared" ca="1" si="104"/>
        <v>0</v>
      </c>
    </row>
    <row r="916" spans="1:8" hidden="1" x14ac:dyDescent="0.2">
      <c r="A916" s="1">
        <v>913</v>
      </c>
      <c r="B916" s="1">
        <f t="shared" ca="1" si="101"/>
        <v>-12464.162705738814</v>
      </c>
      <c r="C916" s="1">
        <f t="shared" ca="1" si="98"/>
        <v>100</v>
      </c>
      <c r="D916" s="1">
        <f t="shared" ca="1" si="99"/>
        <v>-42.077013244733351</v>
      </c>
      <c r="E916" s="1">
        <f t="shared" ca="1" si="100"/>
        <v>-3</v>
      </c>
      <c r="F916" s="1">
        <f t="shared" ca="1" si="102"/>
        <v>1</v>
      </c>
      <c r="G916" s="1">
        <f t="shared" ca="1" si="103"/>
        <v>0</v>
      </c>
      <c r="H916" s="1">
        <f t="shared" ca="1" si="104"/>
        <v>1</v>
      </c>
    </row>
    <row r="917" spans="1:8" hidden="1" x14ac:dyDescent="0.2">
      <c r="A917" s="1">
        <v>914</v>
      </c>
      <c r="B917" s="1">
        <f t="shared" ca="1" si="101"/>
        <v>-16671.864030212149</v>
      </c>
      <c r="C917" s="1">
        <f t="shared" ca="1" si="98"/>
        <v>100</v>
      </c>
      <c r="D917" s="1">
        <f t="shared" ca="1" si="99"/>
        <v>58.639357099169693</v>
      </c>
      <c r="E917" s="1">
        <f t="shared" ca="1" si="100"/>
        <v>-4</v>
      </c>
      <c r="F917" s="1">
        <f t="shared" ca="1" si="102"/>
        <v>1</v>
      </c>
      <c r="G917" s="1">
        <f t="shared" ca="1" si="103"/>
        <v>1</v>
      </c>
      <c r="H917" s="1">
        <f t="shared" ca="1" si="104"/>
        <v>0</v>
      </c>
    </row>
    <row r="918" spans="1:8" hidden="1" x14ac:dyDescent="0.2">
      <c r="A918" s="1">
        <v>915</v>
      </c>
      <c r="B918" s="1">
        <f t="shared" ca="1" si="101"/>
        <v>-10807.928320295181</v>
      </c>
      <c r="C918" s="1">
        <f t="shared" ca="1" si="98"/>
        <v>100</v>
      </c>
      <c r="D918" s="1">
        <f t="shared" ca="1" si="99"/>
        <v>58.639357099169693</v>
      </c>
      <c r="E918" s="1">
        <f t="shared" ca="1" si="100"/>
        <v>-3</v>
      </c>
      <c r="F918" s="1">
        <f t="shared" ca="1" si="102"/>
        <v>1</v>
      </c>
      <c r="G918" s="1">
        <f t="shared" ca="1" si="103"/>
        <v>0</v>
      </c>
      <c r="H918" s="1">
        <f t="shared" ca="1" si="104"/>
        <v>1</v>
      </c>
    </row>
    <row r="919" spans="1:8" hidden="1" x14ac:dyDescent="0.2">
      <c r="A919" s="1">
        <v>916</v>
      </c>
      <c r="B919" s="1">
        <f t="shared" ca="1" si="101"/>
        <v>-4943.9926103782118</v>
      </c>
      <c r="C919" s="1">
        <f t="shared" ca="1" si="98"/>
        <v>100</v>
      </c>
      <c r="D919" s="1">
        <f t="shared" ca="1" si="99"/>
        <v>58.639357099169693</v>
      </c>
      <c r="E919" s="1">
        <f t="shared" ca="1" si="100"/>
        <v>-2</v>
      </c>
      <c r="F919" s="1">
        <f t="shared" ca="1" si="102"/>
        <v>1</v>
      </c>
      <c r="G919" s="1">
        <f t="shared" ca="1" si="103"/>
        <v>0</v>
      </c>
      <c r="H919" s="1">
        <f t="shared" ca="1" si="104"/>
        <v>2</v>
      </c>
    </row>
    <row r="920" spans="1:8" hidden="1" x14ac:dyDescent="0.2">
      <c r="A920" s="1">
        <v>917</v>
      </c>
      <c r="B920" s="1">
        <f t="shared" ca="1" si="101"/>
        <v>919.94309953875745</v>
      </c>
      <c r="C920" s="1">
        <f t="shared" ca="1" si="98"/>
        <v>100</v>
      </c>
      <c r="D920" s="1">
        <f t="shared" ca="1" si="99"/>
        <v>-42.077013244733351</v>
      </c>
      <c r="E920" s="1">
        <f t="shared" ca="1" si="100"/>
        <v>-1</v>
      </c>
      <c r="F920" s="1">
        <f t="shared" ca="1" si="102"/>
        <v>1</v>
      </c>
      <c r="G920" s="1">
        <f t="shared" ca="1" si="103"/>
        <v>0</v>
      </c>
      <c r="H920" s="1">
        <f t="shared" ca="1" si="104"/>
        <v>3</v>
      </c>
    </row>
    <row r="921" spans="1:8" hidden="1" x14ac:dyDescent="0.2">
      <c r="A921" s="1">
        <v>918</v>
      </c>
      <c r="B921" s="1">
        <f t="shared" ca="1" si="101"/>
        <v>-3287.7582249345778</v>
      </c>
      <c r="C921" s="1">
        <f t="shared" ca="1" si="98"/>
        <v>100</v>
      </c>
      <c r="D921" s="1">
        <f t="shared" ca="1" si="99"/>
        <v>-42.077013244733351</v>
      </c>
      <c r="E921" s="1">
        <f t="shared" ca="1" si="100"/>
        <v>-2</v>
      </c>
      <c r="F921" s="1">
        <f t="shared" ca="1" si="102"/>
        <v>1</v>
      </c>
      <c r="G921" s="1">
        <f t="shared" ca="1" si="103"/>
        <v>1</v>
      </c>
      <c r="H921" s="1">
        <f t="shared" ca="1" si="104"/>
        <v>0</v>
      </c>
    </row>
    <row r="922" spans="1:8" hidden="1" x14ac:dyDescent="0.2">
      <c r="A922" s="1">
        <v>919</v>
      </c>
      <c r="B922" s="1">
        <f t="shared" ca="1" si="101"/>
        <v>-7495.4595494079131</v>
      </c>
      <c r="C922" s="1">
        <f t="shared" ca="1" si="98"/>
        <v>100</v>
      </c>
      <c r="D922" s="1">
        <f t="shared" ca="1" si="99"/>
        <v>-42.077013244733351</v>
      </c>
      <c r="E922" s="1">
        <f t="shared" ca="1" si="100"/>
        <v>-3</v>
      </c>
      <c r="F922" s="1">
        <f t="shared" ca="1" si="102"/>
        <v>1</v>
      </c>
      <c r="G922" s="1">
        <f t="shared" ca="1" si="103"/>
        <v>2</v>
      </c>
      <c r="H922" s="1">
        <f t="shared" ca="1" si="104"/>
        <v>0</v>
      </c>
    </row>
    <row r="923" spans="1:8" hidden="1" x14ac:dyDescent="0.2">
      <c r="A923" s="1">
        <v>920</v>
      </c>
      <c r="B923" s="1">
        <f t="shared" ca="1" si="101"/>
        <v>-11703.160873881248</v>
      </c>
      <c r="C923" s="1">
        <f t="shared" ca="1" si="98"/>
        <v>100</v>
      </c>
      <c r="D923" s="1">
        <f t="shared" ca="1" si="99"/>
        <v>-42.077013244733351</v>
      </c>
      <c r="E923" s="1">
        <f t="shared" ca="1" si="100"/>
        <v>-4</v>
      </c>
      <c r="F923" s="1">
        <f t="shared" ca="1" si="102"/>
        <v>1</v>
      </c>
      <c r="G923" s="1">
        <f t="shared" ca="1" si="103"/>
        <v>3</v>
      </c>
      <c r="H923" s="1">
        <f t="shared" ca="1" si="104"/>
        <v>0</v>
      </c>
    </row>
    <row r="924" spans="1:8" hidden="1" x14ac:dyDescent="0.2">
      <c r="A924" s="1">
        <v>921</v>
      </c>
      <c r="B924" s="1">
        <f t="shared" ca="1" si="101"/>
        <v>-15910.862198354584</v>
      </c>
      <c r="C924" s="1">
        <f t="shared" ca="1" si="98"/>
        <v>500</v>
      </c>
      <c r="D924" s="1">
        <f t="shared" ca="1" si="99"/>
        <v>58.639357099169693</v>
      </c>
      <c r="E924" s="1">
        <f t="shared" ca="1" si="100"/>
        <v>0</v>
      </c>
      <c r="F924" s="1">
        <f t="shared" ca="1" si="102"/>
        <v>2</v>
      </c>
      <c r="G924" s="1">
        <f t="shared" ca="1" si="103"/>
        <v>4</v>
      </c>
      <c r="H924" s="1">
        <f t="shared" ca="1" si="104"/>
        <v>0</v>
      </c>
    </row>
    <row r="925" spans="1:8" hidden="1" x14ac:dyDescent="0.2">
      <c r="A925" s="1">
        <v>922</v>
      </c>
      <c r="B925" s="1">
        <f t="shared" ca="1" si="101"/>
        <v>13408.816351230262</v>
      </c>
      <c r="C925" s="1">
        <f t="shared" ca="1" si="98"/>
        <v>100</v>
      </c>
      <c r="D925" s="1">
        <f t="shared" ca="1" si="99"/>
        <v>58.639357099169693</v>
      </c>
      <c r="E925" s="1">
        <f t="shared" ca="1" si="100"/>
        <v>0</v>
      </c>
      <c r="F925" s="1">
        <f t="shared" ca="1" si="102"/>
        <v>1</v>
      </c>
      <c r="G925" s="1">
        <f t="shared" ca="1" si="103"/>
        <v>0</v>
      </c>
      <c r="H925" s="1">
        <f t="shared" ca="1" si="104"/>
        <v>1</v>
      </c>
    </row>
    <row r="926" spans="1:8" hidden="1" x14ac:dyDescent="0.2">
      <c r="A926" s="1">
        <v>923</v>
      </c>
      <c r="B926" s="1">
        <f t="shared" ca="1" si="101"/>
        <v>19272.752061147232</v>
      </c>
      <c r="C926" s="1">
        <f t="shared" ca="1" si="98"/>
        <v>100</v>
      </c>
      <c r="D926" s="1">
        <f t="shared" ca="1" si="99"/>
        <v>-42.077013244733351</v>
      </c>
      <c r="E926" s="1">
        <f t="shared" ca="1" si="100"/>
        <v>0</v>
      </c>
      <c r="F926" s="1">
        <f t="shared" ca="1" si="102"/>
        <v>1</v>
      </c>
      <c r="G926" s="1">
        <f t="shared" ca="1" si="103"/>
        <v>0</v>
      </c>
      <c r="H926" s="1">
        <f t="shared" ca="1" si="104"/>
        <v>2</v>
      </c>
    </row>
    <row r="927" spans="1:8" hidden="1" x14ac:dyDescent="0.2">
      <c r="A927" s="1">
        <v>924</v>
      </c>
      <c r="B927" s="1">
        <f t="shared" ca="1" si="101"/>
        <v>15065.050736673897</v>
      </c>
      <c r="C927" s="1">
        <f t="shared" ca="1" si="98"/>
        <v>100</v>
      </c>
      <c r="D927" s="1">
        <f t="shared" ca="1" si="99"/>
        <v>58.639357099169693</v>
      </c>
      <c r="E927" s="1">
        <f t="shared" ca="1" si="100"/>
        <v>-1</v>
      </c>
      <c r="F927" s="1">
        <f t="shared" ca="1" si="102"/>
        <v>1</v>
      </c>
      <c r="G927" s="1">
        <f t="shared" ca="1" si="103"/>
        <v>1</v>
      </c>
      <c r="H927" s="1">
        <f t="shared" ca="1" si="104"/>
        <v>0</v>
      </c>
    </row>
    <row r="928" spans="1:8" hidden="1" x14ac:dyDescent="0.2">
      <c r="A928" s="1">
        <v>925</v>
      </c>
      <c r="B928" s="1">
        <f t="shared" ca="1" si="101"/>
        <v>20928.986446590865</v>
      </c>
      <c r="C928" s="1">
        <f t="shared" ca="1" si="98"/>
        <v>100</v>
      </c>
      <c r="D928" s="1">
        <f t="shared" ca="1" si="99"/>
        <v>58.639357099169693</v>
      </c>
      <c r="E928" s="1">
        <f t="shared" ca="1" si="100"/>
        <v>0</v>
      </c>
      <c r="F928" s="1">
        <f t="shared" ca="1" si="102"/>
        <v>1</v>
      </c>
      <c r="G928" s="1">
        <f t="shared" ca="1" si="103"/>
        <v>0</v>
      </c>
      <c r="H928" s="1">
        <f t="shared" ca="1" si="104"/>
        <v>1</v>
      </c>
    </row>
    <row r="929" spans="1:8" hidden="1" x14ac:dyDescent="0.2">
      <c r="A929" s="1">
        <v>926</v>
      </c>
      <c r="B929" s="1">
        <f t="shared" ca="1" si="101"/>
        <v>26792.922156507833</v>
      </c>
      <c r="C929" s="1">
        <f t="shared" ca="1" si="98"/>
        <v>100</v>
      </c>
      <c r="D929" s="1">
        <f t="shared" ca="1" si="99"/>
        <v>-42.077013244733351</v>
      </c>
      <c r="E929" s="1">
        <f t="shared" ca="1" si="100"/>
        <v>0</v>
      </c>
      <c r="F929" s="1">
        <f t="shared" ca="1" si="102"/>
        <v>1</v>
      </c>
      <c r="G929" s="1">
        <f t="shared" ca="1" si="103"/>
        <v>0</v>
      </c>
      <c r="H929" s="1">
        <f t="shared" ca="1" si="104"/>
        <v>2</v>
      </c>
    </row>
    <row r="930" spans="1:8" hidden="1" x14ac:dyDescent="0.2">
      <c r="A930" s="1">
        <v>927</v>
      </c>
      <c r="B930" s="1">
        <f t="shared" ca="1" si="101"/>
        <v>22585.220832034498</v>
      </c>
      <c r="C930" s="1">
        <f t="shared" ca="1" si="98"/>
        <v>100</v>
      </c>
      <c r="D930" s="1">
        <f t="shared" ca="1" si="99"/>
        <v>-42.077013244733351</v>
      </c>
      <c r="E930" s="1">
        <f t="shared" ca="1" si="100"/>
        <v>-1</v>
      </c>
      <c r="F930" s="1">
        <f t="shared" ca="1" si="102"/>
        <v>1</v>
      </c>
      <c r="G930" s="1">
        <f t="shared" ca="1" si="103"/>
        <v>1</v>
      </c>
      <c r="H930" s="1">
        <f t="shared" ca="1" si="104"/>
        <v>0</v>
      </c>
    </row>
    <row r="931" spans="1:8" hidden="1" x14ac:dyDescent="0.2">
      <c r="A931" s="1">
        <v>928</v>
      </c>
      <c r="B931" s="1">
        <f t="shared" ca="1" si="101"/>
        <v>18377.519507561163</v>
      </c>
      <c r="C931" s="1">
        <f t="shared" ca="1" si="98"/>
        <v>100</v>
      </c>
      <c r="D931" s="1">
        <f t="shared" ca="1" si="99"/>
        <v>58.639357099169693</v>
      </c>
      <c r="E931" s="1">
        <f t="shared" ca="1" si="100"/>
        <v>-2</v>
      </c>
      <c r="F931" s="1">
        <f t="shared" ca="1" si="102"/>
        <v>1</v>
      </c>
      <c r="G931" s="1">
        <f t="shared" ca="1" si="103"/>
        <v>2</v>
      </c>
      <c r="H931" s="1">
        <f t="shared" ca="1" si="104"/>
        <v>0</v>
      </c>
    </row>
    <row r="932" spans="1:8" hidden="1" x14ac:dyDescent="0.2">
      <c r="A932" s="1">
        <v>929</v>
      </c>
      <c r="B932" s="1">
        <f t="shared" ca="1" si="101"/>
        <v>24241.455217478131</v>
      </c>
      <c r="C932" s="1">
        <f t="shared" ca="1" si="98"/>
        <v>100</v>
      </c>
      <c r="D932" s="1">
        <f t="shared" ca="1" si="99"/>
        <v>-42.077013244733351</v>
      </c>
      <c r="E932" s="1">
        <f t="shared" ca="1" si="100"/>
        <v>-1</v>
      </c>
      <c r="F932" s="1">
        <f t="shared" ca="1" si="102"/>
        <v>1</v>
      </c>
      <c r="G932" s="1">
        <f t="shared" ca="1" si="103"/>
        <v>0</v>
      </c>
      <c r="H932" s="1">
        <f t="shared" ca="1" si="104"/>
        <v>1</v>
      </c>
    </row>
    <row r="933" spans="1:8" hidden="1" x14ac:dyDescent="0.2">
      <c r="A933" s="1">
        <v>930</v>
      </c>
      <c r="B933" s="1">
        <f t="shared" ca="1" si="101"/>
        <v>20033.753893004796</v>
      </c>
      <c r="C933" s="1">
        <f t="shared" ca="1" si="98"/>
        <v>100</v>
      </c>
      <c r="D933" s="1">
        <f t="shared" ca="1" si="99"/>
        <v>-42.077013244733351</v>
      </c>
      <c r="E933" s="1">
        <f t="shared" ca="1" si="100"/>
        <v>-2</v>
      </c>
      <c r="F933" s="1">
        <f t="shared" ca="1" si="102"/>
        <v>1</v>
      </c>
      <c r="G933" s="1">
        <f t="shared" ca="1" si="103"/>
        <v>1</v>
      </c>
      <c r="H933" s="1">
        <f t="shared" ca="1" si="104"/>
        <v>0</v>
      </c>
    </row>
    <row r="934" spans="1:8" hidden="1" x14ac:dyDescent="0.2">
      <c r="A934" s="1">
        <v>931</v>
      </c>
      <c r="B934" s="1">
        <f t="shared" ca="1" si="101"/>
        <v>15826.052568531461</v>
      </c>
      <c r="C934" s="1">
        <f t="shared" ca="1" si="98"/>
        <v>100</v>
      </c>
      <c r="D934" s="1">
        <f t="shared" ca="1" si="99"/>
        <v>58.639357099169693</v>
      </c>
      <c r="E934" s="1">
        <f t="shared" ca="1" si="100"/>
        <v>-3</v>
      </c>
      <c r="F934" s="1">
        <f t="shared" ca="1" si="102"/>
        <v>1</v>
      </c>
      <c r="G934" s="1">
        <f t="shared" ca="1" si="103"/>
        <v>2</v>
      </c>
      <c r="H934" s="1">
        <f t="shared" ca="1" si="104"/>
        <v>0</v>
      </c>
    </row>
    <row r="935" spans="1:8" hidden="1" x14ac:dyDescent="0.2">
      <c r="A935" s="1">
        <v>932</v>
      </c>
      <c r="B935" s="1">
        <f t="shared" ca="1" si="101"/>
        <v>21689.988278448429</v>
      </c>
      <c r="C935" s="1">
        <f t="shared" ca="1" si="98"/>
        <v>100</v>
      </c>
      <c r="D935" s="1">
        <f t="shared" ca="1" si="99"/>
        <v>58.639357099169693</v>
      </c>
      <c r="E935" s="1">
        <f t="shared" ca="1" si="100"/>
        <v>-2</v>
      </c>
      <c r="F935" s="1">
        <f t="shared" ca="1" si="102"/>
        <v>1</v>
      </c>
      <c r="G935" s="1">
        <f t="shared" ca="1" si="103"/>
        <v>0</v>
      </c>
      <c r="H935" s="1">
        <f t="shared" ca="1" si="104"/>
        <v>1</v>
      </c>
    </row>
    <row r="936" spans="1:8" hidden="1" x14ac:dyDescent="0.2">
      <c r="A936" s="1">
        <v>933</v>
      </c>
      <c r="B936" s="1">
        <f t="shared" ca="1" si="101"/>
        <v>27553.923988365397</v>
      </c>
      <c r="C936" s="1">
        <f t="shared" ca="1" si="98"/>
        <v>100</v>
      </c>
      <c r="D936" s="1">
        <f t="shared" ca="1" si="99"/>
        <v>-42.077013244733351</v>
      </c>
      <c r="E936" s="1">
        <f t="shared" ca="1" si="100"/>
        <v>-1</v>
      </c>
      <c r="F936" s="1">
        <f t="shared" ca="1" si="102"/>
        <v>1</v>
      </c>
      <c r="G936" s="1">
        <f t="shared" ca="1" si="103"/>
        <v>0</v>
      </c>
      <c r="H936" s="1">
        <f t="shared" ca="1" si="104"/>
        <v>2</v>
      </c>
    </row>
    <row r="937" spans="1:8" hidden="1" x14ac:dyDescent="0.2">
      <c r="A937" s="1">
        <v>934</v>
      </c>
      <c r="B937" s="1">
        <f t="shared" ca="1" si="101"/>
        <v>23346.222663892062</v>
      </c>
      <c r="C937" s="1">
        <f t="shared" ca="1" si="98"/>
        <v>100</v>
      </c>
      <c r="D937" s="1">
        <f t="shared" ca="1" si="99"/>
        <v>-42.077013244733351</v>
      </c>
      <c r="E937" s="1">
        <f t="shared" ca="1" si="100"/>
        <v>-2</v>
      </c>
      <c r="F937" s="1">
        <f t="shared" ca="1" si="102"/>
        <v>1</v>
      </c>
      <c r="G937" s="1">
        <f t="shared" ca="1" si="103"/>
        <v>1</v>
      </c>
      <c r="H937" s="1">
        <f t="shared" ca="1" si="104"/>
        <v>0</v>
      </c>
    </row>
    <row r="938" spans="1:8" hidden="1" x14ac:dyDescent="0.2">
      <c r="A938" s="1">
        <v>935</v>
      </c>
      <c r="B938" s="1">
        <f t="shared" ca="1" si="101"/>
        <v>19138.521339418727</v>
      </c>
      <c r="C938" s="1">
        <f t="shared" ca="1" si="98"/>
        <v>100</v>
      </c>
      <c r="D938" s="1">
        <f t="shared" ca="1" si="99"/>
        <v>-42.077013244733351</v>
      </c>
      <c r="E938" s="1">
        <f t="shared" ca="1" si="100"/>
        <v>-3</v>
      </c>
      <c r="F938" s="1">
        <f t="shared" ca="1" si="102"/>
        <v>1</v>
      </c>
      <c r="G938" s="1">
        <f t="shared" ca="1" si="103"/>
        <v>2</v>
      </c>
      <c r="H938" s="1">
        <f t="shared" ca="1" si="104"/>
        <v>0</v>
      </c>
    </row>
    <row r="939" spans="1:8" hidden="1" x14ac:dyDescent="0.2">
      <c r="A939" s="1">
        <v>936</v>
      </c>
      <c r="B939" s="1">
        <f t="shared" ca="1" si="101"/>
        <v>14930.820014945391</v>
      </c>
      <c r="C939" s="1">
        <f t="shared" ca="1" si="98"/>
        <v>100</v>
      </c>
      <c r="D939" s="1">
        <f t="shared" ca="1" si="99"/>
        <v>-42.077013244733351</v>
      </c>
      <c r="E939" s="1">
        <f t="shared" ca="1" si="100"/>
        <v>-4</v>
      </c>
      <c r="F939" s="1">
        <f t="shared" ca="1" si="102"/>
        <v>1</v>
      </c>
      <c r="G939" s="1">
        <f t="shared" ca="1" si="103"/>
        <v>3</v>
      </c>
      <c r="H939" s="1">
        <f t="shared" ca="1" si="104"/>
        <v>0</v>
      </c>
    </row>
    <row r="940" spans="1:8" hidden="1" x14ac:dyDescent="0.2">
      <c r="A940" s="1">
        <v>937</v>
      </c>
      <c r="B940" s="1">
        <f t="shared" ca="1" si="101"/>
        <v>10723.118690472056</v>
      </c>
      <c r="C940" s="1">
        <f t="shared" ca="1" si="98"/>
        <v>500</v>
      </c>
      <c r="D940" s="1">
        <f t="shared" ca="1" si="99"/>
        <v>-42.077013244733351</v>
      </c>
      <c r="E940" s="1">
        <f t="shared" ca="1" si="100"/>
        <v>0</v>
      </c>
      <c r="F940" s="1">
        <f t="shared" ca="1" si="102"/>
        <v>2</v>
      </c>
      <c r="G940" s="1">
        <f t="shared" ca="1" si="103"/>
        <v>4</v>
      </c>
      <c r="H940" s="1">
        <f t="shared" ca="1" si="104"/>
        <v>0</v>
      </c>
    </row>
    <row r="941" spans="1:8" hidden="1" x14ac:dyDescent="0.2">
      <c r="A941" s="1">
        <v>938</v>
      </c>
      <c r="B941" s="1">
        <f t="shared" ca="1" si="101"/>
        <v>-10315.38793189462</v>
      </c>
      <c r="C941" s="1">
        <f t="shared" ca="1" si="98"/>
        <v>500</v>
      </c>
      <c r="D941" s="1">
        <f t="shared" ca="1" si="99"/>
        <v>58.639357099169693</v>
      </c>
      <c r="E941" s="1">
        <f t="shared" ca="1" si="100"/>
        <v>-1</v>
      </c>
      <c r="F941" s="1">
        <f t="shared" ca="1" si="102"/>
        <v>2</v>
      </c>
      <c r="G941" s="1">
        <f t="shared" ca="1" si="103"/>
        <v>5</v>
      </c>
      <c r="H941" s="1">
        <f t="shared" ca="1" si="104"/>
        <v>0</v>
      </c>
    </row>
    <row r="942" spans="1:8" hidden="1" x14ac:dyDescent="0.2">
      <c r="A942" s="1">
        <v>939</v>
      </c>
      <c r="B942" s="1">
        <f t="shared" ca="1" si="101"/>
        <v>19004.290617690225</v>
      </c>
      <c r="C942" s="1">
        <f t="shared" ca="1" si="98"/>
        <v>100</v>
      </c>
      <c r="D942" s="1">
        <f t="shared" ca="1" si="99"/>
        <v>58.639357099169693</v>
      </c>
      <c r="E942" s="1">
        <f t="shared" ca="1" si="100"/>
        <v>0</v>
      </c>
      <c r="F942" s="1">
        <f t="shared" ca="1" si="102"/>
        <v>1</v>
      </c>
      <c r="G942" s="1">
        <f t="shared" ca="1" si="103"/>
        <v>0</v>
      </c>
      <c r="H942" s="1">
        <f t="shared" ca="1" si="104"/>
        <v>1</v>
      </c>
    </row>
    <row r="943" spans="1:8" hidden="1" x14ac:dyDescent="0.2">
      <c r="A943" s="1">
        <v>940</v>
      </c>
      <c r="B943" s="1">
        <f t="shared" ca="1" si="101"/>
        <v>24868.226327607194</v>
      </c>
      <c r="C943" s="1">
        <f t="shared" ca="1" si="98"/>
        <v>100</v>
      </c>
      <c r="D943" s="1">
        <f t="shared" ca="1" si="99"/>
        <v>-42.077013244733351</v>
      </c>
      <c r="E943" s="1">
        <f t="shared" ca="1" si="100"/>
        <v>0</v>
      </c>
      <c r="F943" s="1">
        <f t="shared" ca="1" si="102"/>
        <v>1</v>
      </c>
      <c r="G943" s="1">
        <f t="shared" ca="1" si="103"/>
        <v>0</v>
      </c>
      <c r="H943" s="1">
        <f t="shared" ca="1" si="104"/>
        <v>2</v>
      </c>
    </row>
    <row r="944" spans="1:8" hidden="1" x14ac:dyDescent="0.2">
      <c r="A944" s="1">
        <v>941</v>
      </c>
      <c r="B944" s="1">
        <f t="shared" ca="1" si="101"/>
        <v>20660.525003133858</v>
      </c>
      <c r="C944" s="1">
        <f t="shared" ca="1" si="98"/>
        <v>100</v>
      </c>
      <c r="D944" s="1">
        <f t="shared" ca="1" si="99"/>
        <v>-42.077013244733351</v>
      </c>
      <c r="E944" s="1">
        <f t="shared" ca="1" si="100"/>
        <v>-1</v>
      </c>
      <c r="F944" s="1">
        <f t="shared" ca="1" si="102"/>
        <v>1</v>
      </c>
      <c r="G944" s="1">
        <f t="shared" ca="1" si="103"/>
        <v>1</v>
      </c>
      <c r="H944" s="1">
        <f t="shared" ca="1" si="104"/>
        <v>0</v>
      </c>
    </row>
    <row r="945" spans="1:8" hidden="1" x14ac:dyDescent="0.2">
      <c r="A945" s="1">
        <v>942</v>
      </c>
      <c r="B945" s="1">
        <f t="shared" ca="1" si="101"/>
        <v>16452.823678660523</v>
      </c>
      <c r="C945" s="1">
        <f t="shared" ca="1" si="98"/>
        <v>100</v>
      </c>
      <c r="D945" s="1">
        <f t="shared" ca="1" si="99"/>
        <v>-42.077013244733351</v>
      </c>
      <c r="E945" s="1">
        <f t="shared" ca="1" si="100"/>
        <v>-2</v>
      </c>
      <c r="F945" s="1">
        <f t="shared" ca="1" si="102"/>
        <v>1</v>
      </c>
      <c r="G945" s="1">
        <f t="shared" ca="1" si="103"/>
        <v>2</v>
      </c>
      <c r="H945" s="1">
        <f t="shared" ca="1" si="104"/>
        <v>0</v>
      </c>
    </row>
    <row r="946" spans="1:8" hidden="1" x14ac:dyDescent="0.2">
      <c r="A946" s="1">
        <v>943</v>
      </c>
      <c r="B946" s="1">
        <f t="shared" ca="1" si="101"/>
        <v>12245.122354187188</v>
      </c>
      <c r="C946" s="1">
        <f t="shared" ca="1" si="98"/>
        <v>100</v>
      </c>
      <c r="D946" s="1">
        <f t="shared" ca="1" si="99"/>
        <v>-42.077013244733351</v>
      </c>
      <c r="E946" s="1">
        <f t="shared" ca="1" si="100"/>
        <v>-3</v>
      </c>
      <c r="F946" s="1">
        <f t="shared" ca="1" si="102"/>
        <v>1</v>
      </c>
      <c r="G946" s="1">
        <f t="shared" ca="1" si="103"/>
        <v>3</v>
      </c>
      <c r="H946" s="1">
        <f t="shared" ca="1" si="104"/>
        <v>0</v>
      </c>
    </row>
    <row r="947" spans="1:8" hidden="1" x14ac:dyDescent="0.2">
      <c r="A947" s="1">
        <v>944</v>
      </c>
      <c r="B947" s="1">
        <f t="shared" ca="1" si="101"/>
        <v>8037.4210297138525</v>
      </c>
      <c r="C947" s="1">
        <f t="shared" ca="1" si="98"/>
        <v>100</v>
      </c>
      <c r="D947" s="1">
        <f t="shared" ca="1" si="99"/>
        <v>58.639357099169693</v>
      </c>
      <c r="E947" s="1">
        <f t="shared" ca="1" si="100"/>
        <v>-4</v>
      </c>
      <c r="F947" s="1">
        <f t="shared" ca="1" si="102"/>
        <v>1</v>
      </c>
      <c r="G947" s="1">
        <f t="shared" ca="1" si="103"/>
        <v>4</v>
      </c>
      <c r="H947" s="1">
        <f t="shared" ca="1" si="104"/>
        <v>0</v>
      </c>
    </row>
    <row r="948" spans="1:8" hidden="1" x14ac:dyDescent="0.2">
      <c r="A948" s="1">
        <v>945</v>
      </c>
      <c r="B948" s="1">
        <f t="shared" ca="1" si="101"/>
        <v>13901.356739630821</v>
      </c>
      <c r="C948" s="1">
        <f t="shared" ca="1" si="98"/>
        <v>100</v>
      </c>
      <c r="D948" s="1">
        <f t="shared" ca="1" si="99"/>
        <v>-42.077013244733351</v>
      </c>
      <c r="E948" s="1">
        <f t="shared" ca="1" si="100"/>
        <v>-3</v>
      </c>
      <c r="F948" s="1">
        <f t="shared" ca="1" si="102"/>
        <v>1</v>
      </c>
      <c r="G948" s="1">
        <f t="shared" ca="1" si="103"/>
        <v>0</v>
      </c>
      <c r="H948" s="1">
        <f t="shared" ca="1" si="104"/>
        <v>1</v>
      </c>
    </row>
    <row r="949" spans="1:8" hidden="1" x14ac:dyDescent="0.2">
      <c r="A949" s="1">
        <v>946</v>
      </c>
      <c r="B949" s="1">
        <f t="shared" ca="1" si="101"/>
        <v>9693.6554151574855</v>
      </c>
      <c r="C949" s="1">
        <f t="shared" ca="1" si="98"/>
        <v>100</v>
      </c>
      <c r="D949" s="1">
        <f t="shared" ca="1" si="99"/>
        <v>-42.077013244733351</v>
      </c>
      <c r="E949" s="1">
        <f t="shared" ca="1" si="100"/>
        <v>-4</v>
      </c>
      <c r="F949" s="1">
        <f t="shared" ca="1" si="102"/>
        <v>1</v>
      </c>
      <c r="G949" s="1">
        <f t="shared" ca="1" si="103"/>
        <v>1</v>
      </c>
      <c r="H949" s="1">
        <f t="shared" ca="1" si="104"/>
        <v>0</v>
      </c>
    </row>
    <row r="950" spans="1:8" hidden="1" x14ac:dyDescent="0.2">
      <c r="A950" s="1">
        <v>947</v>
      </c>
      <c r="B950" s="1">
        <f t="shared" ca="1" si="101"/>
        <v>5485.9540906841503</v>
      </c>
      <c r="C950" s="1">
        <f t="shared" ca="1" si="98"/>
        <v>500</v>
      </c>
      <c r="D950" s="1">
        <f t="shared" ca="1" si="99"/>
        <v>-42.077013244733351</v>
      </c>
      <c r="E950" s="1">
        <f t="shared" ca="1" si="100"/>
        <v>0</v>
      </c>
      <c r="F950" s="1">
        <f t="shared" ca="1" si="102"/>
        <v>2</v>
      </c>
      <c r="G950" s="1">
        <f t="shared" ca="1" si="103"/>
        <v>2</v>
      </c>
      <c r="H950" s="1">
        <f t="shared" ca="1" si="104"/>
        <v>0</v>
      </c>
    </row>
    <row r="951" spans="1:8" hidden="1" x14ac:dyDescent="0.2">
      <c r="A951" s="1">
        <v>948</v>
      </c>
      <c r="B951" s="1">
        <f t="shared" ca="1" si="101"/>
        <v>-15552.552531682526</v>
      </c>
      <c r="C951" s="1">
        <f t="shared" ca="1" si="98"/>
        <v>500</v>
      </c>
      <c r="D951" s="1">
        <f t="shared" ca="1" si="99"/>
        <v>-42.077013244733351</v>
      </c>
      <c r="E951" s="1">
        <f t="shared" ca="1" si="100"/>
        <v>-1</v>
      </c>
      <c r="F951" s="1">
        <f t="shared" ca="1" si="102"/>
        <v>2</v>
      </c>
      <c r="G951" s="1">
        <f t="shared" ca="1" si="103"/>
        <v>3</v>
      </c>
      <c r="H951" s="1">
        <f t="shared" ca="1" si="104"/>
        <v>0</v>
      </c>
    </row>
    <row r="952" spans="1:8" hidden="1" x14ac:dyDescent="0.2">
      <c r="A952" s="1">
        <v>949</v>
      </c>
      <c r="B952" s="1">
        <f t="shared" ca="1" si="101"/>
        <v>-36591.059154049202</v>
      </c>
      <c r="C952" s="1">
        <f t="shared" ca="1" si="98"/>
        <v>500</v>
      </c>
      <c r="D952" s="1">
        <f t="shared" ca="1" si="99"/>
        <v>-42.077013244733351</v>
      </c>
      <c r="E952" s="1">
        <f t="shared" ca="1" si="100"/>
        <v>-2</v>
      </c>
      <c r="F952" s="1">
        <f t="shared" ca="1" si="102"/>
        <v>2</v>
      </c>
      <c r="G952" s="1">
        <f t="shared" ca="1" si="103"/>
        <v>4</v>
      </c>
      <c r="H952" s="1">
        <f t="shared" ca="1" si="104"/>
        <v>0</v>
      </c>
    </row>
    <row r="953" spans="1:8" hidden="1" x14ac:dyDescent="0.2">
      <c r="A953" s="1">
        <v>950</v>
      </c>
      <c r="B953" s="1">
        <f t="shared" ca="1" si="101"/>
        <v>-57629.565776415882</v>
      </c>
      <c r="C953" s="1">
        <f t="shared" ca="1" si="98"/>
        <v>500</v>
      </c>
      <c r="D953" s="1">
        <f t="shared" ca="1" si="99"/>
        <v>-42.077013244733351</v>
      </c>
      <c r="E953" s="1">
        <f t="shared" ca="1" si="100"/>
        <v>-3</v>
      </c>
      <c r="F953" s="1">
        <f t="shared" ca="1" si="102"/>
        <v>2</v>
      </c>
      <c r="G953" s="1">
        <f t="shared" ca="1" si="103"/>
        <v>5</v>
      </c>
      <c r="H953" s="1">
        <f t="shared" ca="1" si="104"/>
        <v>0</v>
      </c>
    </row>
    <row r="954" spans="1:8" hidden="1" x14ac:dyDescent="0.2">
      <c r="A954" s="1">
        <v>951</v>
      </c>
      <c r="B954" s="1">
        <f t="shared" ca="1" si="101"/>
        <v>-78668.072398782562</v>
      </c>
      <c r="C954" s="1">
        <f t="shared" ca="1" si="98"/>
        <v>500</v>
      </c>
      <c r="D954" s="1">
        <f t="shared" ca="1" si="99"/>
        <v>-42.077013244733351</v>
      </c>
      <c r="E954" s="1">
        <f t="shared" ca="1" si="100"/>
        <v>-4</v>
      </c>
      <c r="F954" s="1">
        <f t="shared" ca="1" si="102"/>
        <v>2</v>
      </c>
      <c r="G954" s="1">
        <f t="shared" ca="1" si="103"/>
        <v>6</v>
      </c>
      <c r="H954" s="1">
        <f t="shared" ca="1" si="104"/>
        <v>0</v>
      </c>
    </row>
    <row r="955" spans="1:8" hidden="1" x14ac:dyDescent="0.2">
      <c r="A955" s="1">
        <v>952</v>
      </c>
      <c r="B955" s="1">
        <f t="shared" ca="1" si="101"/>
        <v>-99706.579021149242</v>
      </c>
      <c r="C955" s="1">
        <f t="shared" ca="1" si="98"/>
        <v>100</v>
      </c>
      <c r="D955" s="1">
        <f t="shared" ca="1" si="99"/>
        <v>-42.077013244733351</v>
      </c>
      <c r="E955" s="1">
        <f t="shared" ca="1" si="100"/>
        <v>0</v>
      </c>
      <c r="F955" s="1">
        <f t="shared" ca="1" si="102"/>
        <v>1</v>
      </c>
      <c r="G955" s="1">
        <f t="shared" ca="1" si="103"/>
        <v>7</v>
      </c>
      <c r="H955" s="1">
        <f t="shared" ca="1" si="104"/>
        <v>0</v>
      </c>
    </row>
    <row r="956" spans="1:8" hidden="1" x14ac:dyDescent="0.2">
      <c r="A956" s="1">
        <v>953</v>
      </c>
      <c r="B956" s="1">
        <f t="shared" ca="1" si="101"/>
        <v>-103914.28034562258</v>
      </c>
      <c r="C956" s="1">
        <f t="shared" ca="1" si="98"/>
        <v>100</v>
      </c>
      <c r="D956" s="1">
        <f t="shared" ca="1" si="99"/>
        <v>-42.077013244733351</v>
      </c>
      <c r="E956" s="1">
        <f t="shared" ca="1" si="100"/>
        <v>-1</v>
      </c>
      <c r="F956" s="1">
        <f t="shared" ca="1" si="102"/>
        <v>1</v>
      </c>
      <c r="G956" s="1">
        <f t="shared" ca="1" si="103"/>
        <v>8</v>
      </c>
      <c r="H956" s="1">
        <f t="shared" ca="1" si="104"/>
        <v>0</v>
      </c>
    </row>
    <row r="957" spans="1:8" hidden="1" x14ac:dyDescent="0.2">
      <c r="A957" s="1">
        <v>954</v>
      </c>
      <c r="B957" s="1">
        <f t="shared" ca="1" si="101"/>
        <v>-108121.98167009592</v>
      </c>
      <c r="C957" s="1">
        <f t="shared" ca="1" si="98"/>
        <v>100</v>
      </c>
      <c r="D957" s="1">
        <f t="shared" ca="1" si="99"/>
        <v>58.639357099169693</v>
      </c>
      <c r="E957" s="1">
        <f t="shared" ca="1" si="100"/>
        <v>-2</v>
      </c>
      <c r="F957" s="1">
        <f t="shared" ca="1" si="102"/>
        <v>1</v>
      </c>
      <c r="G957" s="1">
        <f t="shared" ca="1" si="103"/>
        <v>9</v>
      </c>
      <c r="H957" s="1">
        <f t="shared" ca="1" si="104"/>
        <v>0</v>
      </c>
    </row>
    <row r="958" spans="1:8" hidden="1" x14ac:dyDescent="0.2">
      <c r="A958" s="1">
        <v>955</v>
      </c>
      <c r="B958" s="1">
        <f t="shared" ca="1" si="101"/>
        <v>-102258.04596017895</v>
      </c>
      <c r="C958" s="1">
        <f t="shared" ca="1" si="98"/>
        <v>100</v>
      </c>
      <c r="D958" s="1">
        <f t="shared" ca="1" si="99"/>
        <v>-42.077013244733351</v>
      </c>
      <c r="E958" s="1">
        <f t="shared" ca="1" si="100"/>
        <v>-1</v>
      </c>
      <c r="F958" s="1">
        <f t="shared" ca="1" si="102"/>
        <v>1</v>
      </c>
      <c r="G958" s="1">
        <f t="shared" ca="1" si="103"/>
        <v>0</v>
      </c>
      <c r="H958" s="1">
        <f t="shared" ca="1" si="104"/>
        <v>1</v>
      </c>
    </row>
    <row r="959" spans="1:8" hidden="1" x14ac:dyDescent="0.2">
      <c r="A959" s="1">
        <v>956</v>
      </c>
      <c r="B959" s="1">
        <f t="shared" ca="1" si="101"/>
        <v>-106465.74728465229</v>
      </c>
      <c r="C959" s="1">
        <f t="shared" ca="1" si="98"/>
        <v>100</v>
      </c>
      <c r="D959" s="1">
        <f t="shared" ca="1" si="99"/>
        <v>-42.077013244733351</v>
      </c>
      <c r="E959" s="1">
        <f t="shared" ca="1" si="100"/>
        <v>-2</v>
      </c>
      <c r="F959" s="1">
        <f t="shared" ca="1" si="102"/>
        <v>1</v>
      </c>
      <c r="G959" s="1">
        <f t="shared" ca="1" si="103"/>
        <v>1</v>
      </c>
      <c r="H959" s="1">
        <f t="shared" ca="1" si="104"/>
        <v>0</v>
      </c>
    </row>
    <row r="960" spans="1:8" hidden="1" x14ac:dyDescent="0.2">
      <c r="A960" s="1">
        <v>957</v>
      </c>
      <c r="B960" s="1">
        <f t="shared" ca="1" si="101"/>
        <v>-110673.44860912563</v>
      </c>
      <c r="C960" s="1">
        <f t="shared" ca="1" si="98"/>
        <v>100</v>
      </c>
      <c r="D960" s="1">
        <f t="shared" ca="1" si="99"/>
        <v>-42.077013244733351</v>
      </c>
      <c r="E960" s="1">
        <f t="shared" ca="1" si="100"/>
        <v>-3</v>
      </c>
      <c r="F960" s="1">
        <f t="shared" ca="1" si="102"/>
        <v>1</v>
      </c>
      <c r="G960" s="1">
        <f t="shared" ca="1" si="103"/>
        <v>2</v>
      </c>
      <c r="H960" s="1">
        <f t="shared" ca="1" si="104"/>
        <v>0</v>
      </c>
    </row>
    <row r="961" spans="1:8" hidden="1" x14ac:dyDescent="0.2">
      <c r="A961" s="1">
        <v>958</v>
      </c>
      <c r="B961" s="1">
        <f t="shared" ca="1" si="101"/>
        <v>-114881.14993359896</v>
      </c>
      <c r="C961" s="1">
        <f t="shared" ca="1" si="98"/>
        <v>100</v>
      </c>
      <c r="D961" s="1">
        <f t="shared" ca="1" si="99"/>
        <v>-42.077013244733351</v>
      </c>
      <c r="E961" s="1">
        <f t="shared" ca="1" si="100"/>
        <v>-4</v>
      </c>
      <c r="F961" s="1">
        <f t="shared" ca="1" si="102"/>
        <v>1</v>
      </c>
      <c r="G961" s="1">
        <f t="shared" ca="1" si="103"/>
        <v>3</v>
      </c>
      <c r="H961" s="1">
        <f t="shared" ca="1" si="104"/>
        <v>0</v>
      </c>
    </row>
    <row r="962" spans="1:8" hidden="1" x14ac:dyDescent="0.2">
      <c r="A962" s="1">
        <v>959</v>
      </c>
      <c r="B962" s="1">
        <f t="shared" ca="1" si="101"/>
        <v>-119088.8512580723</v>
      </c>
      <c r="C962" s="1">
        <f t="shared" ca="1" si="98"/>
        <v>500</v>
      </c>
      <c r="D962" s="1">
        <f t="shared" ca="1" si="99"/>
        <v>58.639357099169693</v>
      </c>
      <c r="E962" s="1">
        <f t="shared" ca="1" si="100"/>
        <v>0</v>
      </c>
      <c r="F962" s="1">
        <f t="shared" ca="1" si="102"/>
        <v>2</v>
      </c>
      <c r="G962" s="1">
        <f t="shared" ca="1" si="103"/>
        <v>4</v>
      </c>
      <c r="H962" s="1">
        <f t="shared" ca="1" si="104"/>
        <v>0</v>
      </c>
    </row>
    <row r="963" spans="1:8" hidden="1" x14ac:dyDescent="0.2">
      <c r="A963" s="1">
        <v>960</v>
      </c>
      <c r="B963" s="1">
        <f t="shared" ca="1" si="101"/>
        <v>-89769.172708487458</v>
      </c>
      <c r="C963" s="1">
        <f t="shared" ca="1" si="98"/>
        <v>100</v>
      </c>
      <c r="D963" s="1">
        <f t="shared" ca="1" si="99"/>
        <v>58.639357099169693</v>
      </c>
      <c r="E963" s="1">
        <f t="shared" ca="1" si="100"/>
        <v>0</v>
      </c>
      <c r="F963" s="1">
        <f t="shared" ca="1" si="102"/>
        <v>1</v>
      </c>
      <c r="G963" s="1">
        <f t="shared" ca="1" si="103"/>
        <v>0</v>
      </c>
      <c r="H963" s="1">
        <f t="shared" ca="1" si="104"/>
        <v>1</v>
      </c>
    </row>
    <row r="964" spans="1:8" hidden="1" x14ac:dyDescent="0.2">
      <c r="A964" s="1">
        <v>961</v>
      </c>
      <c r="B964" s="1">
        <f t="shared" ca="1" si="101"/>
        <v>-83905.236998570486</v>
      </c>
      <c r="C964" s="1">
        <f t="shared" ca="1" si="98"/>
        <v>100</v>
      </c>
      <c r="D964" s="1">
        <f t="shared" ca="1" si="99"/>
        <v>-42.077013244733351</v>
      </c>
      <c r="E964" s="1">
        <f t="shared" ca="1" si="100"/>
        <v>0</v>
      </c>
      <c r="F964" s="1">
        <f t="shared" ca="1" si="102"/>
        <v>1</v>
      </c>
      <c r="G964" s="1">
        <f t="shared" ca="1" si="103"/>
        <v>0</v>
      </c>
      <c r="H964" s="1">
        <f t="shared" ca="1" si="104"/>
        <v>2</v>
      </c>
    </row>
    <row r="965" spans="1:8" hidden="1" x14ac:dyDescent="0.2">
      <c r="A965" s="1">
        <v>962</v>
      </c>
      <c r="B965" s="1">
        <f t="shared" ca="1" si="101"/>
        <v>-88112.938323043825</v>
      </c>
      <c r="C965" s="1">
        <f t="shared" ref="C965:C1028" ca="1" si="105">$C$4*POWER($L$2,F965-1)</f>
        <v>100</v>
      </c>
      <c r="D965" s="1">
        <f t="shared" ref="D965:D1028" ca="1" si="106">IF(RAND()&lt;$B$1,$F$1,$H$1)</f>
        <v>-42.077013244733351</v>
      </c>
      <c r="E965" s="1">
        <f t="shared" ref="E965:E1028" ca="1" si="107">IF(D964&lt;0,IF(E964-1=-$D$2,0,E964-1),IF(E964+1=$F$2,0,E964+1))</f>
        <v>-1</v>
      </c>
      <c r="F965" s="1">
        <f t="shared" ca="1" si="102"/>
        <v>1</v>
      </c>
      <c r="G965" s="1">
        <f t="shared" ca="1" si="103"/>
        <v>1</v>
      </c>
      <c r="H965" s="1">
        <f t="shared" ca="1" si="104"/>
        <v>0</v>
      </c>
    </row>
    <row r="966" spans="1:8" hidden="1" x14ac:dyDescent="0.2">
      <c r="A966" s="1">
        <v>963</v>
      </c>
      <c r="B966" s="1">
        <f t="shared" ref="B966:B1029" ca="1" si="108">B965+D965*C965</f>
        <v>-92320.639647517164</v>
      </c>
      <c r="C966" s="1">
        <f t="shared" ca="1" si="105"/>
        <v>100</v>
      </c>
      <c r="D966" s="1">
        <f t="shared" ca="1" si="106"/>
        <v>58.639357099169693</v>
      </c>
      <c r="E966" s="1">
        <f t="shared" ca="1" si="107"/>
        <v>-2</v>
      </c>
      <c r="F966" s="1">
        <f t="shared" ref="F966:F1029" ca="1" si="109">IF(AND(D965&gt;0,E966=0),IF(F965-1&lt;1,1,F965-1),IF(AND(D965&lt;0,E966=0),IF(F965+1&gt;$H$2,1,F965+1),F965))</f>
        <v>1</v>
      </c>
      <c r="G966" s="1">
        <f t="shared" ref="G966:G1029" ca="1" si="110">IF(D965&gt;0,0,G965+1)</f>
        <v>2</v>
      </c>
      <c r="H966" s="1">
        <f t="shared" ref="H966:H1029" ca="1" si="111">IF(D965&lt;0,0,H965+1)</f>
        <v>0</v>
      </c>
    </row>
    <row r="967" spans="1:8" hidden="1" x14ac:dyDescent="0.2">
      <c r="A967" s="1">
        <v>964</v>
      </c>
      <c r="B967" s="1">
        <f t="shared" ca="1" si="108"/>
        <v>-86456.703937600192</v>
      </c>
      <c r="C967" s="1">
        <f t="shared" ca="1" si="105"/>
        <v>100</v>
      </c>
      <c r="D967" s="1">
        <f t="shared" ca="1" si="106"/>
        <v>58.639357099169693</v>
      </c>
      <c r="E967" s="1">
        <f t="shared" ca="1" si="107"/>
        <v>-1</v>
      </c>
      <c r="F967" s="1">
        <f t="shared" ca="1" si="109"/>
        <v>1</v>
      </c>
      <c r="G967" s="1">
        <f t="shared" ca="1" si="110"/>
        <v>0</v>
      </c>
      <c r="H967" s="1">
        <f t="shared" ca="1" si="111"/>
        <v>1</v>
      </c>
    </row>
    <row r="968" spans="1:8" hidden="1" x14ac:dyDescent="0.2">
      <c r="A968" s="1">
        <v>965</v>
      </c>
      <c r="B968" s="1">
        <f t="shared" ca="1" si="108"/>
        <v>-80592.76822768322</v>
      </c>
      <c r="C968" s="1">
        <f t="shared" ca="1" si="105"/>
        <v>100</v>
      </c>
      <c r="D968" s="1">
        <f t="shared" ca="1" si="106"/>
        <v>58.639357099169693</v>
      </c>
      <c r="E968" s="1">
        <f t="shared" ca="1" si="107"/>
        <v>0</v>
      </c>
      <c r="F968" s="1">
        <f t="shared" ca="1" si="109"/>
        <v>1</v>
      </c>
      <c r="G968" s="1">
        <f t="shared" ca="1" si="110"/>
        <v>0</v>
      </c>
      <c r="H968" s="1">
        <f t="shared" ca="1" si="111"/>
        <v>2</v>
      </c>
    </row>
    <row r="969" spans="1:8" hidden="1" x14ac:dyDescent="0.2">
      <c r="A969" s="1">
        <v>966</v>
      </c>
      <c r="B969" s="1">
        <f t="shared" ca="1" si="108"/>
        <v>-74728.832517766248</v>
      </c>
      <c r="C969" s="1">
        <f t="shared" ca="1" si="105"/>
        <v>100</v>
      </c>
      <c r="D969" s="1">
        <f t="shared" ca="1" si="106"/>
        <v>-42.077013244733351</v>
      </c>
      <c r="E969" s="1">
        <f t="shared" ca="1" si="107"/>
        <v>0</v>
      </c>
      <c r="F969" s="1">
        <f t="shared" ca="1" si="109"/>
        <v>1</v>
      </c>
      <c r="G969" s="1">
        <f t="shared" ca="1" si="110"/>
        <v>0</v>
      </c>
      <c r="H969" s="1">
        <f t="shared" ca="1" si="111"/>
        <v>3</v>
      </c>
    </row>
    <row r="970" spans="1:8" hidden="1" x14ac:dyDescent="0.2">
      <c r="A970" s="1">
        <v>967</v>
      </c>
      <c r="B970" s="1">
        <f t="shared" ca="1" si="108"/>
        <v>-78936.533842239587</v>
      </c>
      <c r="C970" s="1">
        <f t="shared" ca="1" si="105"/>
        <v>100</v>
      </c>
      <c r="D970" s="1">
        <f t="shared" ca="1" si="106"/>
        <v>-42.077013244733351</v>
      </c>
      <c r="E970" s="1">
        <f t="shared" ca="1" si="107"/>
        <v>-1</v>
      </c>
      <c r="F970" s="1">
        <f t="shared" ca="1" si="109"/>
        <v>1</v>
      </c>
      <c r="G970" s="1">
        <f t="shared" ca="1" si="110"/>
        <v>1</v>
      </c>
      <c r="H970" s="1">
        <f t="shared" ca="1" si="111"/>
        <v>0</v>
      </c>
    </row>
    <row r="971" spans="1:8" hidden="1" x14ac:dyDescent="0.2">
      <c r="A971" s="1">
        <v>968</v>
      </c>
      <c r="B971" s="1">
        <f t="shared" ca="1" si="108"/>
        <v>-83144.235166712926</v>
      </c>
      <c r="C971" s="1">
        <f t="shared" ca="1" si="105"/>
        <v>100</v>
      </c>
      <c r="D971" s="1">
        <f t="shared" ca="1" si="106"/>
        <v>-42.077013244733351</v>
      </c>
      <c r="E971" s="1">
        <f t="shared" ca="1" si="107"/>
        <v>-2</v>
      </c>
      <c r="F971" s="1">
        <f t="shared" ca="1" si="109"/>
        <v>1</v>
      </c>
      <c r="G971" s="1">
        <f t="shared" ca="1" si="110"/>
        <v>2</v>
      </c>
      <c r="H971" s="1">
        <f t="shared" ca="1" si="111"/>
        <v>0</v>
      </c>
    </row>
    <row r="972" spans="1:8" hidden="1" x14ac:dyDescent="0.2">
      <c r="A972" s="1">
        <v>969</v>
      </c>
      <c r="B972" s="1">
        <f t="shared" ca="1" si="108"/>
        <v>-87351.936491186265</v>
      </c>
      <c r="C972" s="1">
        <f t="shared" ca="1" si="105"/>
        <v>100</v>
      </c>
      <c r="D972" s="1">
        <f t="shared" ca="1" si="106"/>
        <v>58.639357099169693</v>
      </c>
      <c r="E972" s="1">
        <f t="shared" ca="1" si="107"/>
        <v>-3</v>
      </c>
      <c r="F972" s="1">
        <f t="shared" ca="1" si="109"/>
        <v>1</v>
      </c>
      <c r="G972" s="1">
        <f t="shared" ca="1" si="110"/>
        <v>3</v>
      </c>
      <c r="H972" s="1">
        <f t="shared" ca="1" si="111"/>
        <v>0</v>
      </c>
    </row>
    <row r="973" spans="1:8" hidden="1" x14ac:dyDescent="0.2">
      <c r="A973" s="1">
        <v>970</v>
      </c>
      <c r="B973" s="1">
        <f t="shared" ca="1" si="108"/>
        <v>-81488.000781269293</v>
      </c>
      <c r="C973" s="1">
        <f t="shared" ca="1" si="105"/>
        <v>100</v>
      </c>
      <c r="D973" s="1">
        <f t="shared" ca="1" si="106"/>
        <v>58.639357099169693</v>
      </c>
      <c r="E973" s="1">
        <f t="shared" ca="1" si="107"/>
        <v>-2</v>
      </c>
      <c r="F973" s="1">
        <f t="shared" ca="1" si="109"/>
        <v>1</v>
      </c>
      <c r="G973" s="1">
        <f t="shared" ca="1" si="110"/>
        <v>0</v>
      </c>
      <c r="H973" s="1">
        <f t="shared" ca="1" si="111"/>
        <v>1</v>
      </c>
    </row>
    <row r="974" spans="1:8" hidden="1" x14ac:dyDescent="0.2">
      <c r="A974" s="1">
        <v>971</v>
      </c>
      <c r="B974" s="1">
        <f t="shared" ca="1" si="108"/>
        <v>-75624.065071352321</v>
      </c>
      <c r="C974" s="1">
        <f t="shared" ca="1" si="105"/>
        <v>100</v>
      </c>
      <c r="D974" s="1">
        <f t="shared" ca="1" si="106"/>
        <v>58.639357099169693</v>
      </c>
      <c r="E974" s="1">
        <f t="shared" ca="1" si="107"/>
        <v>-1</v>
      </c>
      <c r="F974" s="1">
        <f t="shared" ca="1" si="109"/>
        <v>1</v>
      </c>
      <c r="G974" s="1">
        <f t="shared" ca="1" si="110"/>
        <v>0</v>
      </c>
      <c r="H974" s="1">
        <f t="shared" ca="1" si="111"/>
        <v>2</v>
      </c>
    </row>
    <row r="975" spans="1:8" hidden="1" x14ac:dyDescent="0.2">
      <c r="A975" s="1">
        <v>972</v>
      </c>
      <c r="B975" s="1">
        <f t="shared" ca="1" si="108"/>
        <v>-69760.129361435349</v>
      </c>
      <c r="C975" s="1">
        <f t="shared" ca="1" si="105"/>
        <v>100</v>
      </c>
      <c r="D975" s="1">
        <f t="shared" ca="1" si="106"/>
        <v>-42.077013244733351</v>
      </c>
      <c r="E975" s="1">
        <f t="shared" ca="1" si="107"/>
        <v>0</v>
      </c>
      <c r="F975" s="1">
        <f t="shared" ca="1" si="109"/>
        <v>1</v>
      </c>
      <c r="G975" s="1">
        <f t="shared" ca="1" si="110"/>
        <v>0</v>
      </c>
      <c r="H975" s="1">
        <f t="shared" ca="1" si="111"/>
        <v>3</v>
      </c>
    </row>
    <row r="976" spans="1:8" hidden="1" x14ac:dyDescent="0.2">
      <c r="A976" s="1">
        <v>973</v>
      </c>
      <c r="B976" s="1">
        <f t="shared" ca="1" si="108"/>
        <v>-73967.830685908688</v>
      </c>
      <c r="C976" s="1">
        <f t="shared" ca="1" si="105"/>
        <v>100</v>
      </c>
      <c r="D976" s="1">
        <f t="shared" ca="1" si="106"/>
        <v>58.639357099169693</v>
      </c>
      <c r="E976" s="1">
        <f t="shared" ca="1" si="107"/>
        <v>-1</v>
      </c>
      <c r="F976" s="1">
        <f t="shared" ca="1" si="109"/>
        <v>1</v>
      </c>
      <c r="G976" s="1">
        <f t="shared" ca="1" si="110"/>
        <v>1</v>
      </c>
      <c r="H976" s="1">
        <f t="shared" ca="1" si="111"/>
        <v>0</v>
      </c>
    </row>
    <row r="977" spans="1:8" hidden="1" x14ac:dyDescent="0.2">
      <c r="A977" s="1">
        <v>974</v>
      </c>
      <c r="B977" s="1">
        <f t="shared" ca="1" si="108"/>
        <v>-68103.894975991716</v>
      </c>
      <c r="C977" s="1">
        <f t="shared" ca="1" si="105"/>
        <v>100</v>
      </c>
      <c r="D977" s="1">
        <f t="shared" ca="1" si="106"/>
        <v>-42.077013244733351</v>
      </c>
      <c r="E977" s="1">
        <f t="shared" ca="1" si="107"/>
        <v>0</v>
      </c>
      <c r="F977" s="1">
        <f t="shared" ca="1" si="109"/>
        <v>1</v>
      </c>
      <c r="G977" s="1">
        <f t="shared" ca="1" si="110"/>
        <v>0</v>
      </c>
      <c r="H977" s="1">
        <f t="shared" ca="1" si="111"/>
        <v>1</v>
      </c>
    </row>
    <row r="978" spans="1:8" hidden="1" x14ac:dyDescent="0.2">
      <c r="A978" s="1">
        <v>975</v>
      </c>
      <c r="B978" s="1">
        <f t="shared" ca="1" si="108"/>
        <v>-72311.596300465055</v>
      </c>
      <c r="C978" s="1">
        <f t="shared" ca="1" si="105"/>
        <v>100</v>
      </c>
      <c r="D978" s="1">
        <f t="shared" ca="1" si="106"/>
        <v>-42.077013244733351</v>
      </c>
      <c r="E978" s="1">
        <f t="shared" ca="1" si="107"/>
        <v>-1</v>
      </c>
      <c r="F978" s="1">
        <f t="shared" ca="1" si="109"/>
        <v>1</v>
      </c>
      <c r="G978" s="1">
        <f t="shared" ca="1" si="110"/>
        <v>1</v>
      </c>
      <c r="H978" s="1">
        <f t="shared" ca="1" si="111"/>
        <v>0</v>
      </c>
    </row>
    <row r="979" spans="1:8" hidden="1" x14ac:dyDescent="0.2">
      <c r="A979" s="1">
        <v>976</v>
      </c>
      <c r="B979" s="1">
        <f t="shared" ca="1" si="108"/>
        <v>-76519.297624938394</v>
      </c>
      <c r="C979" s="1">
        <f t="shared" ca="1" si="105"/>
        <v>100</v>
      </c>
      <c r="D979" s="1">
        <f t="shared" ca="1" si="106"/>
        <v>-42.077013244733351</v>
      </c>
      <c r="E979" s="1">
        <f t="shared" ca="1" si="107"/>
        <v>-2</v>
      </c>
      <c r="F979" s="1">
        <f t="shared" ca="1" si="109"/>
        <v>1</v>
      </c>
      <c r="G979" s="1">
        <f t="shared" ca="1" si="110"/>
        <v>2</v>
      </c>
      <c r="H979" s="1">
        <f t="shared" ca="1" si="111"/>
        <v>0</v>
      </c>
    </row>
    <row r="980" spans="1:8" hidden="1" x14ac:dyDescent="0.2">
      <c r="A980" s="1">
        <v>977</v>
      </c>
      <c r="B980" s="1">
        <f t="shared" ca="1" si="108"/>
        <v>-80726.998949411733</v>
      </c>
      <c r="C980" s="1">
        <f t="shared" ca="1" si="105"/>
        <v>100</v>
      </c>
      <c r="D980" s="1">
        <f t="shared" ca="1" si="106"/>
        <v>58.639357099169693</v>
      </c>
      <c r="E980" s="1">
        <f t="shared" ca="1" si="107"/>
        <v>-3</v>
      </c>
      <c r="F980" s="1">
        <f t="shared" ca="1" si="109"/>
        <v>1</v>
      </c>
      <c r="G980" s="1">
        <f t="shared" ca="1" si="110"/>
        <v>3</v>
      </c>
      <c r="H980" s="1">
        <f t="shared" ca="1" si="111"/>
        <v>0</v>
      </c>
    </row>
    <row r="981" spans="1:8" hidden="1" x14ac:dyDescent="0.2">
      <c r="A981" s="1">
        <v>978</v>
      </c>
      <c r="B981" s="1">
        <f t="shared" ca="1" si="108"/>
        <v>-74863.063239494761</v>
      </c>
      <c r="C981" s="1">
        <f t="shared" ca="1" si="105"/>
        <v>100</v>
      </c>
      <c r="D981" s="1">
        <f t="shared" ca="1" si="106"/>
        <v>58.639357099169693</v>
      </c>
      <c r="E981" s="1">
        <f t="shared" ca="1" si="107"/>
        <v>-2</v>
      </c>
      <c r="F981" s="1">
        <f t="shared" ca="1" si="109"/>
        <v>1</v>
      </c>
      <c r="G981" s="1">
        <f t="shared" ca="1" si="110"/>
        <v>0</v>
      </c>
      <c r="H981" s="1">
        <f t="shared" ca="1" si="111"/>
        <v>1</v>
      </c>
    </row>
    <row r="982" spans="1:8" hidden="1" x14ac:dyDescent="0.2">
      <c r="A982" s="1">
        <v>979</v>
      </c>
      <c r="B982" s="1">
        <f t="shared" ca="1" si="108"/>
        <v>-68999.127529577789</v>
      </c>
      <c r="C982" s="1">
        <f t="shared" ca="1" si="105"/>
        <v>100</v>
      </c>
      <c r="D982" s="1">
        <f t="shared" ca="1" si="106"/>
        <v>-42.077013244733351</v>
      </c>
      <c r="E982" s="1">
        <f t="shared" ca="1" si="107"/>
        <v>-1</v>
      </c>
      <c r="F982" s="1">
        <f t="shared" ca="1" si="109"/>
        <v>1</v>
      </c>
      <c r="G982" s="1">
        <f t="shared" ca="1" si="110"/>
        <v>0</v>
      </c>
      <c r="H982" s="1">
        <f t="shared" ca="1" si="111"/>
        <v>2</v>
      </c>
    </row>
    <row r="983" spans="1:8" hidden="1" x14ac:dyDescent="0.2">
      <c r="A983" s="1">
        <v>980</v>
      </c>
      <c r="B983" s="1">
        <f t="shared" ca="1" si="108"/>
        <v>-73206.828854051128</v>
      </c>
      <c r="C983" s="1">
        <f t="shared" ca="1" si="105"/>
        <v>100</v>
      </c>
      <c r="D983" s="1">
        <f t="shared" ca="1" si="106"/>
        <v>58.639357099169693</v>
      </c>
      <c r="E983" s="1">
        <f t="shared" ca="1" si="107"/>
        <v>-2</v>
      </c>
      <c r="F983" s="1">
        <f t="shared" ca="1" si="109"/>
        <v>1</v>
      </c>
      <c r="G983" s="1">
        <f t="shared" ca="1" si="110"/>
        <v>1</v>
      </c>
      <c r="H983" s="1">
        <f t="shared" ca="1" si="111"/>
        <v>0</v>
      </c>
    </row>
    <row r="984" spans="1:8" hidden="1" x14ac:dyDescent="0.2">
      <c r="A984" s="1">
        <v>981</v>
      </c>
      <c r="B984" s="1">
        <f t="shared" ca="1" si="108"/>
        <v>-67342.893144134156</v>
      </c>
      <c r="C984" s="1">
        <f t="shared" ca="1" si="105"/>
        <v>100</v>
      </c>
      <c r="D984" s="1">
        <f t="shared" ca="1" si="106"/>
        <v>-42.077013244733351</v>
      </c>
      <c r="E984" s="1">
        <f t="shared" ca="1" si="107"/>
        <v>-1</v>
      </c>
      <c r="F984" s="1">
        <f t="shared" ca="1" si="109"/>
        <v>1</v>
      </c>
      <c r="G984" s="1">
        <f t="shared" ca="1" si="110"/>
        <v>0</v>
      </c>
      <c r="H984" s="1">
        <f t="shared" ca="1" si="111"/>
        <v>1</v>
      </c>
    </row>
    <row r="985" spans="1:8" hidden="1" x14ac:dyDescent="0.2">
      <c r="A985" s="1">
        <v>982</v>
      </c>
      <c r="B985" s="1">
        <f t="shared" ca="1" si="108"/>
        <v>-71550.594468607494</v>
      </c>
      <c r="C985" s="1">
        <f t="shared" ca="1" si="105"/>
        <v>100</v>
      </c>
      <c r="D985" s="1">
        <f t="shared" ca="1" si="106"/>
        <v>-42.077013244733351</v>
      </c>
      <c r="E985" s="1">
        <f t="shared" ca="1" si="107"/>
        <v>-2</v>
      </c>
      <c r="F985" s="1">
        <f t="shared" ca="1" si="109"/>
        <v>1</v>
      </c>
      <c r="G985" s="1">
        <f t="shared" ca="1" si="110"/>
        <v>1</v>
      </c>
      <c r="H985" s="1">
        <f t="shared" ca="1" si="111"/>
        <v>0</v>
      </c>
    </row>
    <row r="986" spans="1:8" hidden="1" x14ac:dyDescent="0.2">
      <c r="A986" s="1">
        <v>983</v>
      </c>
      <c r="B986" s="1">
        <f t="shared" ca="1" si="108"/>
        <v>-75758.295793080833</v>
      </c>
      <c r="C986" s="1">
        <f t="shared" ca="1" si="105"/>
        <v>100</v>
      </c>
      <c r="D986" s="1">
        <f t="shared" ca="1" si="106"/>
        <v>-42.077013244733351</v>
      </c>
      <c r="E986" s="1">
        <f t="shared" ca="1" si="107"/>
        <v>-3</v>
      </c>
      <c r="F986" s="1">
        <f t="shared" ca="1" si="109"/>
        <v>1</v>
      </c>
      <c r="G986" s="1">
        <f t="shared" ca="1" si="110"/>
        <v>2</v>
      </c>
      <c r="H986" s="1">
        <f t="shared" ca="1" si="111"/>
        <v>0</v>
      </c>
    </row>
    <row r="987" spans="1:8" hidden="1" x14ac:dyDescent="0.2">
      <c r="A987" s="1">
        <v>984</v>
      </c>
      <c r="B987" s="1">
        <f t="shared" ca="1" si="108"/>
        <v>-79965.997117554172</v>
      </c>
      <c r="C987" s="1">
        <f t="shared" ca="1" si="105"/>
        <v>100</v>
      </c>
      <c r="D987" s="1">
        <f t="shared" ca="1" si="106"/>
        <v>58.639357099169693</v>
      </c>
      <c r="E987" s="1">
        <f t="shared" ca="1" si="107"/>
        <v>-4</v>
      </c>
      <c r="F987" s="1">
        <f t="shared" ca="1" si="109"/>
        <v>1</v>
      </c>
      <c r="G987" s="1">
        <f t="shared" ca="1" si="110"/>
        <v>3</v>
      </c>
      <c r="H987" s="1">
        <f t="shared" ca="1" si="111"/>
        <v>0</v>
      </c>
    </row>
    <row r="988" spans="1:8" hidden="1" x14ac:dyDescent="0.2">
      <c r="A988" s="1">
        <v>985</v>
      </c>
      <c r="B988" s="1">
        <f t="shared" ca="1" si="108"/>
        <v>-74102.0614076372</v>
      </c>
      <c r="C988" s="1">
        <f t="shared" ca="1" si="105"/>
        <v>100</v>
      </c>
      <c r="D988" s="1">
        <f t="shared" ca="1" si="106"/>
        <v>58.639357099169693</v>
      </c>
      <c r="E988" s="1">
        <f t="shared" ca="1" si="107"/>
        <v>-3</v>
      </c>
      <c r="F988" s="1">
        <f t="shared" ca="1" si="109"/>
        <v>1</v>
      </c>
      <c r="G988" s="1">
        <f t="shared" ca="1" si="110"/>
        <v>0</v>
      </c>
      <c r="H988" s="1">
        <f t="shared" ca="1" si="111"/>
        <v>1</v>
      </c>
    </row>
    <row r="989" spans="1:8" hidden="1" x14ac:dyDescent="0.2">
      <c r="A989" s="1">
        <v>986</v>
      </c>
      <c r="B989" s="1">
        <f t="shared" ca="1" si="108"/>
        <v>-68238.125697720228</v>
      </c>
      <c r="C989" s="1">
        <f t="shared" ca="1" si="105"/>
        <v>100</v>
      </c>
      <c r="D989" s="1">
        <f t="shared" ca="1" si="106"/>
        <v>-42.077013244733351</v>
      </c>
      <c r="E989" s="1">
        <f t="shared" ca="1" si="107"/>
        <v>-2</v>
      </c>
      <c r="F989" s="1">
        <f t="shared" ca="1" si="109"/>
        <v>1</v>
      </c>
      <c r="G989" s="1">
        <f t="shared" ca="1" si="110"/>
        <v>0</v>
      </c>
      <c r="H989" s="1">
        <f t="shared" ca="1" si="111"/>
        <v>2</v>
      </c>
    </row>
    <row r="990" spans="1:8" hidden="1" x14ac:dyDescent="0.2">
      <c r="A990" s="1">
        <v>987</v>
      </c>
      <c r="B990" s="1">
        <f t="shared" ca="1" si="108"/>
        <v>-72445.827022193567</v>
      </c>
      <c r="C990" s="1">
        <f t="shared" ca="1" si="105"/>
        <v>100</v>
      </c>
      <c r="D990" s="1">
        <f t="shared" ca="1" si="106"/>
        <v>-42.077013244733351</v>
      </c>
      <c r="E990" s="1">
        <f t="shared" ca="1" si="107"/>
        <v>-3</v>
      </c>
      <c r="F990" s="1">
        <f t="shared" ca="1" si="109"/>
        <v>1</v>
      </c>
      <c r="G990" s="1">
        <f t="shared" ca="1" si="110"/>
        <v>1</v>
      </c>
      <c r="H990" s="1">
        <f t="shared" ca="1" si="111"/>
        <v>0</v>
      </c>
    </row>
    <row r="991" spans="1:8" hidden="1" x14ac:dyDescent="0.2">
      <c r="A991" s="1">
        <v>988</v>
      </c>
      <c r="B991" s="1">
        <f t="shared" ca="1" si="108"/>
        <v>-76653.528346666906</v>
      </c>
      <c r="C991" s="1">
        <f t="shared" ca="1" si="105"/>
        <v>100</v>
      </c>
      <c r="D991" s="1">
        <f t="shared" ca="1" si="106"/>
        <v>-42.077013244733351</v>
      </c>
      <c r="E991" s="1">
        <f t="shared" ca="1" si="107"/>
        <v>-4</v>
      </c>
      <c r="F991" s="1">
        <f t="shared" ca="1" si="109"/>
        <v>1</v>
      </c>
      <c r="G991" s="1">
        <f t="shared" ca="1" si="110"/>
        <v>2</v>
      </c>
      <c r="H991" s="1">
        <f t="shared" ca="1" si="111"/>
        <v>0</v>
      </c>
    </row>
    <row r="992" spans="1:8" hidden="1" x14ac:dyDescent="0.2">
      <c r="A992" s="1">
        <v>989</v>
      </c>
      <c r="B992" s="1">
        <f t="shared" ca="1" si="108"/>
        <v>-80861.229671140245</v>
      </c>
      <c r="C992" s="1">
        <f t="shared" ca="1" si="105"/>
        <v>500</v>
      </c>
      <c r="D992" s="1">
        <f t="shared" ca="1" si="106"/>
        <v>-42.077013244733351</v>
      </c>
      <c r="E992" s="1">
        <f t="shared" ca="1" si="107"/>
        <v>0</v>
      </c>
      <c r="F992" s="1">
        <f t="shared" ca="1" si="109"/>
        <v>2</v>
      </c>
      <c r="G992" s="1">
        <f t="shared" ca="1" si="110"/>
        <v>3</v>
      </c>
      <c r="H992" s="1">
        <f t="shared" ca="1" si="111"/>
        <v>0</v>
      </c>
    </row>
    <row r="993" spans="1:8" hidden="1" x14ac:dyDescent="0.2">
      <c r="A993" s="1">
        <v>990</v>
      </c>
      <c r="B993" s="1">
        <f t="shared" ca="1" si="108"/>
        <v>-101899.73629350692</v>
      </c>
      <c r="C993" s="1">
        <f t="shared" ca="1" si="105"/>
        <v>500</v>
      </c>
      <c r="D993" s="1">
        <f t="shared" ca="1" si="106"/>
        <v>58.639357099169693</v>
      </c>
      <c r="E993" s="1">
        <f t="shared" ca="1" si="107"/>
        <v>-1</v>
      </c>
      <c r="F993" s="1">
        <f t="shared" ca="1" si="109"/>
        <v>2</v>
      </c>
      <c r="G993" s="1">
        <f t="shared" ca="1" si="110"/>
        <v>4</v>
      </c>
      <c r="H993" s="1">
        <f t="shared" ca="1" si="111"/>
        <v>0</v>
      </c>
    </row>
    <row r="994" spans="1:8" hidden="1" x14ac:dyDescent="0.2">
      <c r="A994" s="1">
        <v>991</v>
      </c>
      <c r="B994" s="1">
        <f t="shared" ca="1" si="108"/>
        <v>-72580.05774392208</v>
      </c>
      <c r="C994" s="1">
        <f t="shared" ca="1" si="105"/>
        <v>100</v>
      </c>
      <c r="D994" s="1">
        <f t="shared" ca="1" si="106"/>
        <v>58.639357099169693</v>
      </c>
      <c r="E994" s="1">
        <f t="shared" ca="1" si="107"/>
        <v>0</v>
      </c>
      <c r="F994" s="1">
        <f t="shared" ca="1" si="109"/>
        <v>1</v>
      </c>
      <c r="G994" s="1">
        <f t="shared" ca="1" si="110"/>
        <v>0</v>
      </c>
      <c r="H994" s="1">
        <f t="shared" ca="1" si="111"/>
        <v>1</v>
      </c>
    </row>
    <row r="995" spans="1:8" hidden="1" x14ac:dyDescent="0.2">
      <c r="A995" s="1">
        <v>992</v>
      </c>
      <c r="B995" s="1">
        <f t="shared" ca="1" si="108"/>
        <v>-66716.122034005108</v>
      </c>
      <c r="C995" s="1">
        <f t="shared" ca="1" si="105"/>
        <v>100</v>
      </c>
      <c r="D995" s="1">
        <f t="shared" ca="1" si="106"/>
        <v>58.639357099169693</v>
      </c>
      <c r="E995" s="1">
        <f t="shared" ca="1" si="107"/>
        <v>0</v>
      </c>
      <c r="F995" s="1">
        <f t="shared" ca="1" si="109"/>
        <v>1</v>
      </c>
      <c r="G995" s="1">
        <f t="shared" ca="1" si="110"/>
        <v>0</v>
      </c>
      <c r="H995" s="1">
        <f t="shared" ca="1" si="111"/>
        <v>2</v>
      </c>
    </row>
    <row r="996" spans="1:8" hidden="1" x14ac:dyDescent="0.2">
      <c r="A996" s="1">
        <v>993</v>
      </c>
      <c r="B996" s="1">
        <f t="shared" ca="1" si="108"/>
        <v>-60852.186324088136</v>
      </c>
      <c r="C996" s="1">
        <f t="shared" ca="1" si="105"/>
        <v>100</v>
      </c>
      <c r="D996" s="1">
        <f t="shared" ca="1" si="106"/>
        <v>-42.077013244733351</v>
      </c>
      <c r="E996" s="1">
        <f t="shared" ca="1" si="107"/>
        <v>0</v>
      </c>
      <c r="F996" s="1">
        <f t="shared" ca="1" si="109"/>
        <v>1</v>
      </c>
      <c r="G996" s="1">
        <f t="shared" ca="1" si="110"/>
        <v>0</v>
      </c>
      <c r="H996" s="1">
        <f t="shared" ca="1" si="111"/>
        <v>3</v>
      </c>
    </row>
    <row r="997" spans="1:8" hidden="1" x14ac:dyDescent="0.2">
      <c r="A997" s="1">
        <v>994</v>
      </c>
      <c r="B997" s="1">
        <f t="shared" ca="1" si="108"/>
        <v>-65059.887648561475</v>
      </c>
      <c r="C997" s="1">
        <f t="shared" ca="1" si="105"/>
        <v>100</v>
      </c>
      <c r="D997" s="1">
        <f t="shared" ca="1" si="106"/>
        <v>58.639357099169693</v>
      </c>
      <c r="E997" s="1">
        <f t="shared" ca="1" si="107"/>
        <v>-1</v>
      </c>
      <c r="F997" s="1">
        <f t="shared" ca="1" si="109"/>
        <v>1</v>
      </c>
      <c r="G997" s="1">
        <f t="shared" ca="1" si="110"/>
        <v>1</v>
      </c>
      <c r="H997" s="1">
        <f t="shared" ca="1" si="111"/>
        <v>0</v>
      </c>
    </row>
    <row r="998" spans="1:8" hidden="1" x14ac:dyDescent="0.2">
      <c r="A998" s="1">
        <v>995</v>
      </c>
      <c r="B998" s="1">
        <f t="shared" ca="1" si="108"/>
        <v>-59195.951938644503</v>
      </c>
      <c r="C998" s="1">
        <f t="shared" ca="1" si="105"/>
        <v>100</v>
      </c>
      <c r="D998" s="1">
        <f t="shared" ca="1" si="106"/>
        <v>-42.077013244733351</v>
      </c>
      <c r="E998" s="1">
        <f t="shared" ca="1" si="107"/>
        <v>0</v>
      </c>
      <c r="F998" s="1">
        <f t="shared" ca="1" si="109"/>
        <v>1</v>
      </c>
      <c r="G998" s="1">
        <f t="shared" ca="1" si="110"/>
        <v>0</v>
      </c>
      <c r="H998" s="1">
        <f t="shared" ca="1" si="111"/>
        <v>1</v>
      </c>
    </row>
    <row r="999" spans="1:8" hidden="1" x14ac:dyDescent="0.2">
      <c r="A999" s="1">
        <v>996</v>
      </c>
      <c r="B999" s="1">
        <f t="shared" ca="1" si="108"/>
        <v>-63403.653263117842</v>
      </c>
      <c r="C999" s="1">
        <f t="shared" ca="1" si="105"/>
        <v>100</v>
      </c>
      <c r="D999" s="1">
        <f t="shared" ca="1" si="106"/>
        <v>-42.077013244733351</v>
      </c>
      <c r="E999" s="1">
        <f t="shared" ca="1" si="107"/>
        <v>-1</v>
      </c>
      <c r="F999" s="1">
        <f t="shared" ca="1" si="109"/>
        <v>1</v>
      </c>
      <c r="G999" s="1">
        <f t="shared" ca="1" si="110"/>
        <v>1</v>
      </c>
      <c r="H999" s="1">
        <f t="shared" ca="1" si="111"/>
        <v>0</v>
      </c>
    </row>
    <row r="1000" spans="1:8" hidden="1" x14ac:dyDescent="0.2">
      <c r="A1000" s="1">
        <v>997</v>
      </c>
      <c r="B1000" s="1">
        <f t="shared" ca="1" si="108"/>
        <v>-67611.35458759118</v>
      </c>
      <c r="C1000" s="1">
        <f t="shared" ca="1" si="105"/>
        <v>100</v>
      </c>
      <c r="D1000" s="1">
        <f t="shared" ca="1" si="106"/>
        <v>-42.077013244733351</v>
      </c>
      <c r="E1000" s="1">
        <f t="shared" ca="1" si="107"/>
        <v>-2</v>
      </c>
      <c r="F1000" s="1">
        <f t="shared" ca="1" si="109"/>
        <v>1</v>
      </c>
      <c r="G1000" s="1">
        <f t="shared" ca="1" si="110"/>
        <v>2</v>
      </c>
      <c r="H1000" s="1">
        <f t="shared" ca="1" si="111"/>
        <v>0</v>
      </c>
    </row>
    <row r="1001" spans="1:8" hidden="1" x14ac:dyDescent="0.2">
      <c r="A1001" s="1">
        <v>998</v>
      </c>
      <c r="B1001" s="1">
        <f t="shared" ca="1" si="108"/>
        <v>-71819.055912064519</v>
      </c>
      <c r="C1001" s="1">
        <f t="shared" ca="1" si="105"/>
        <v>100</v>
      </c>
      <c r="D1001" s="1">
        <f t="shared" ca="1" si="106"/>
        <v>58.639357099169693</v>
      </c>
      <c r="E1001" s="1">
        <f t="shared" ca="1" si="107"/>
        <v>-3</v>
      </c>
      <c r="F1001" s="1">
        <f t="shared" ca="1" si="109"/>
        <v>1</v>
      </c>
      <c r="G1001" s="1">
        <f t="shared" ca="1" si="110"/>
        <v>3</v>
      </c>
      <c r="H1001" s="1">
        <f t="shared" ca="1" si="111"/>
        <v>0</v>
      </c>
    </row>
    <row r="1002" spans="1:8" hidden="1" x14ac:dyDescent="0.2">
      <c r="A1002" s="1">
        <v>999</v>
      </c>
      <c r="B1002" s="1">
        <f t="shared" ca="1" si="108"/>
        <v>-65955.120202147547</v>
      </c>
      <c r="C1002" s="1">
        <f t="shared" ca="1" si="105"/>
        <v>100</v>
      </c>
      <c r="D1002" s="1">
        <f t="shared" ca="1" si="106"/>
        <v>-42.077013244733351</v>
      </c>
      <c r="E1002" s="1">
        <f t="shared" ca="1" si="107"/>
        <v>-2</v>
      </c>
      <c r="F1002" s="1">
        <f t="shared" ca="1" si="109"/>
        <v>1</v>
      </c>
      <c r="G1002" s="1">
        <f t="shared" ca="1" si="110"/>
        <v>0</v>
      </c>
      <c r="H1002" s="1">
        <f t="shared" ca="1" si="111"/>
        <v>1</v>
      </c>
    </row>
    <row r="1003" spans="1:8" hidden="1" x14ac:dyDescent="0.2">
      <c r="A1003" s="1">
        <v>1000</v>
      </c>
      <c r="B1003" s="1">
        <f t="shared" ca="1" si="108"/>
        <v>-70162.821526620886</v>
      </c>
      <c r="C1003" s="1">
        <f t="shared" ca="1" si="105"/>
        <v>100</v>
      </c>
      <c r="D1003" s="1">
        <f t="shared" ca="1" si="106"/>
        <v>-42.077013244733351</v>
      </c>
      <c r="E1003" s="1">
        <f t="shared" ca="1" si="107"/>
        <v>-3</v>
      </c>
      <c r="F1003" s="1">
        <f t="shared" ca="1" si="109"/>
        <v>1</v>
      </c>
      <c r="G1003" s="1">
        <f t="shared" ca="1" si="110"/>
        <v>1</v>
      </c>
      <c r="H1003" s="1">
        <f t="shared" ca="1" si="111"/>
        <v>0</v>
      </c>
    </row>
    <row r="1004" spans="1:8" hidden="1" x14ac:dyDescent="0.2">
      <c r="A1004" s="1">
        <v>1001</v>
      </c>
      <c r="B1004" s="1">
        <f t="shared" ca="1" si="108"/>
        <v>-74370.522851094225</v>
      </c>
      <c r="C1004" s="1">
        <f t="shared" ca="1" si="105"/>
        <v>100</v>
      </c>
      <c r="D1004" s="1">
        <f t="shared" ca="1" si="106"/>
        <v>58.639357099169693</v>
      </c>
      <c r="E1004" s="1">
        <f t="shared" ca="1" si="107"/>
        <v>-4</v>
      </c>
      <c r="F1004" s="1">
        <f t="shared" ca="1" si="109"/>
        <v>1</v>
      </c>
      <c r="G1004" s="1">
        <f t="shared" ca="1" si="110"/>
        <v>2</v>
      </c>
      <c r="H1004" s="1">
        <f t="shared" ca="1" si="111"/>
        <v>0</v>
      </c>
    </row>
    <row r="1005" spans="1:8" hidden="1" x14ac:dyDescent="0.2">
      <c r="A1005" s="1">
        <v>1002</v>
      </c>
      <c r="B1005" s="1">
        <f t="shared" ca="1" si="108"/>
        <v>-68506.587141177253</v>
      </c>
      <c r="C1005" s="1">
        <f t="shared" ca="1" si="105"/>
        <v>100</v>
      </c>
      <c r="D1005" s="1">
        <f t="shared" ca="1" si="106"/>
        <v>58.639357099169693</v>
      </c>
      <c r="E1005" s="1">
        <f t="shared" ca="1" si="107"/>
        <v>-3</v>
      </c>
      <c r="F1005" s="1">
        <f t="shared" ca="1" si="109"/>
        <v>1</v>
      </c>
      <c r="G1005" s="1">
        <f t="shared" ca="1" si="110"/>
        <v>0</v>
      </c>
      <c r="H1005" s="1">
        <f t="shared" ca="1" si="111"/>
        <v>1</v>
      </c>
    </row>
    <row r="1006" spans="1:8" hidden="1" x14ac:dyDescent="0.2">
      <c r="A1006" s="1">
        <v>1003</v>
      </c>
      <c r="B1006" s="1">
        <f t="shared" ca="1" si="108"/>
        <v>-62642.651431260281</v>
      </c>
      <c r="C1006" s="1">
        <f t="shared" ca="1" si="105"/>
        <v>100</v>
      </c>
      <c r="D1006" s="1">
        <f t="shared" ca="1" si="106"/>
        <v>58.639357099169693</v>
      </c>
      <c r="E1006" s="1">
        <f t="shared" ca="1" si="107"/>
        <v>-2</v>
      </c>
      <c r="F1006" s="1">
        <f t="shared" ca="1" si="109"/>
        <v>1</v>
      </c>
      <c r="G1006" s="1">
        <f t="shared" ca="1" si="110"/>
        <v>0</v>
      </c>
      <c r="H1006" s="1">
        <f t="shared" ca="1" si="111"/>
        <v>2</v>
      </c>
    </row>
    <row r="1007" spans="1:8" hidden="1" x14ac:dyDescent="0.2">
      <c r="A1007" s="1">
        <v>1004</v>
      </c>
      <c r="B1007" s="1">
        <f t="shared" ca="1" si="108"/>
        <v>-56778.715721343309</v>
      </c>
      <c r="C1007" s="1">
        <f t="shared" ca="1" si="105"/>
        <v>100</v>
      </c>
      <c r="D1007" s="1">
        <f t="shared" ca="1" si="106"/>
        <v>-42.077013244733351</v>
      </c>
      <c r="E1007" s="1">
        <f t="shared" ca="1" si="107"/>
        <v>-1</v>
      </c>
      <c r="F1007" s="1">
        <f t="shared" ca="1" si="109"/>
        <v>1</v>
      </c>
      <c r="G1007" s="1">
        <f t="shared" ca="1" si="110"/>
        <v>0</v>
      </c>
      <c r="H1007" s="1">
        <f t="shared" ca="1" si="111"/>
        <v>3</v>
      </c>
    </row>
    <row r="1008" spans="1:8" hidden="1" x14ac:dyDescent="0.2">
      <c r="A1008" s="1">
        <v>1005</v>
      </c>
      <c r="B1008" s="1">
        <f t="shared" ca="1" si="108"/>
        <v>-60986.417045816648</v>
      </c>
      <c r="C1008" s="1">
        <f t="shared" ca="1" si="105"/>
        <v>100</v>
      </c>
      <c r="D1008" s="1">
        <f t="shared" ca="1" si="106"/>
        <v>-42.077013244733351</v>
      </c>
      <c r="E1008" s="1">
        <f t="shared" ca="1" si="107"/>
        <v>-2</v>
      </c>
      <c r="F1008" s="1">
        <f t="shared" ca="1" si="109"/>
        <v>1</v>
      </c>
      <c r="G1008" s="1">
        <f t="shared" ca="1" si="110"/>
        <v>1</v>
      </c>
      <c r="H1008" s="1">
        <f t="shared" ca="1" si="111"/>
        <v>0</v>
      </c>
    </row>
    <row r="1009" spans="1:8" hidden="1" x14ac:dyDescent="0.2">
      <c r="A1009" s="1">
        <v>1006</v>
      </c>
      <c r="B1009" s="1">
        <f t="shared" ca="1" si="108"/>
        <v>-65194.118370289987</v>
      </c>
      <c r="C1009" s="1">
        <f t="shared" ca="1" si="105"/>
        <v>100</v>
      </c>
      <c r="D1009" s="1">
        <f t="shared" ca="1" si="106"/>
        <v>-42.077013244733351</v>
      </c>
      <c r="E1009" s="1">
        <f t="shared" ca="1" si="107"/>
        <v>-3</v>
      </c>
      <c r="F1009" s="1">
        <f t="shared" ca="1" si="109"/>
        <v>1</v>
      </c>
      <c r="G1009" s="1">
        <f t="shared" ca="1" si="110"/>
        <v>2</v>
      </c>
      <c r="H1009" s="1">
        <f t="shared" ca="1" si="111"/>
        <v>0</v>
      </c>
    </row>
    <row r="1010" spans="1:8" hidden="1" x14ac:dyDescent="0.2">
      <c r="A1010" s="1">
        <v>1007</v>
      </c>
      <c r="B1010" s="1">
        <f t="shared" ca="1" si="108"/>
        <v>-69401.819694763326</v>
      </c>
      <c r="C1010" s="1">
        <f t="shared" ca="1" si="105"/>
        <v>100</v>
      </c>
      <c r="D1010" s="1">
        <f t="shared" ca="1" si="106"/>
        <v>-42.077013244733351</v>
      </c>
      <c r="E1010" s="1">
        <f t="shared" ca="1" si="107"/>
        <v>-4</v>
      </c>
      <c r="F1010" s="1">
        <f t="shared" ca="1" si="109"/>
        <v>1</v>
      </c>
      <c r="G1010" s="1">
        <f t="shared" ca="1" si="110"/>
        <v>3</v>
      </c>
      <c r="H1010" s="1">
        <f t="shared" ca="1" si="111"/>
        <v>0</v>
      </c>
    </row>
    <row r="1011" spans="1:8" hidden="1" x14ac:dyDescent="0.2">
      <c r="A1011" s="1">
        <v>1008</v>
      </c>
      <c r="B1011" s="1">
        <f t="shared" ca="1" si="108"/>
        <v>-73609.521019236665</v>
      </c>
      <c r="C1011" s="1">
        <f t="shared" ca="1" si="105"/>
        <v>500</v>
      </c>
      <c r="D1011" s="1">
        <f t="shared" ca="1" si="106"/>
        <v>-42.077013244733351</v>
      </c>
      <c r="E1011" s="1">
        <f t="shared" ca="1" si="107"/>
        <v>0</v>
      </c>
      <c r="F1011" s="1">
        <f t="shared" ca="1" si="109"/>
        <v>2</v>
      </c>
      <c r="G1011" s="1">
        <f t="shared" ca="1" si="110"/>
        <v>4</v>
      </c>
      <c r="H1011" s="1">
        <f t="shared" ca="1" si="111"/>
        <v>0</v>
      </c>
    </row>
    <row r="1012" spans="1:8" hidden="1" x14ac:dyDescent="0.2">
      <c r="A1012" s="1">
        <v>1009</v>
      </c>
      <c r="B1012" s="1">
        <f t="shared" ca="1" si="108"/>
        <v>-94648.027641603345</v>
      </c>
      <c r="C1012" s="1">
        <f t="shared" ca="1" si="105"/>
        <v>500</v>
      </c>
      <c r="D1012" s="1">
        <f t="shared" ca="1" si="106"/>
        <v>-42.077013244733351</v>
      </c>
      <c r="E1012" s="1">
        <f t="shared" ca="1" si="107"/>
        <v>-1</v>
      </c>
      <c r="F1012" s="1">
        <f t="shared" ca="1" si="109"/>
        <v>2</v>
      </c>
      <c r="G1012" s="1">
        <f t="shared" ca="1" si="110"/>
        <v>5</v>
      </c>
      <c r="H1012" s="1">
        <f t="shared" ca="1" si="111"/>
        <v>0</v>
      </c>
    </row>
    <row r="1013" spans="1:8" hidden="1" x14ac:dyDescent="0.2">
      <c r="A1013" s="1">
        <v>1010</v>
      </c>
      <c r="B1013" s="1">
        <f t="shared" ca="1" si="108"/>
        <v>-115686.53426397002</v>
      </c>
      <c r="C1013" s="1">
        <f t="shared" ca="1" si="105"/>
        <v>500</v>
      </c>
      <c r="D1013" s="1">
        <f t="shared" ca="1" si="106"/>
        <v>-42.077013244733351</v>
      </c>
      <c r="E1013" s="1">
        <f t="shared" ca="1" si="107"/>
        <v>-2</v>
      </c>
      <c r="F1013" s="1">
        <f t="shared" ca="1" si="109"/>
        <v>2</v>
      </c>
      <c r="G1013" s="1">
        <f t="shared" ca="1" si="110"/>
        <v>6</v>
      </c>
      <c r="H1013" s="1">
        <f t="shared" ca="1" si="111"/>
        <v>0</v>
      </c>
    </row>
    <row r="1014" spans="1:8" hidden="1" x14ac:dyDescent="0.2">
      <c r="A1014" s="1">
        <v>1011</v>
      </c>
      <c r="B1014" s="1">
        <f t="shared" ca="1" si="108"/>
        <v>-136725.0408863367</v>
      </c>
      <c r="C1014" s="1">
        <f t="shared" ca="1" si="105"/>
        <v>500</v>
      </c>
      <c r="D1014" s="1">
        <f t="shared" ca="1" si="106"/>
        <v>-42.077013244733351</v>
      </c>
      <c r="E1014" s="1">
        <f t="shared" ca="1" si="107"/>
        <v>-3</v>
      </c>
      <c r="F1014" s="1">
        <f t="shared" ca="1" si="109"/>
        <v>2</v>
      </c>
      <c r="G1014" s="1">
        <f t="shared" ca="1" si="110"/>
        <v>7</v>
      </c>
      <c r="H1014" s="1">
        <f t="shared" ca="1" si="111"/>
        <v>0</v>
      </c>
    </row>
    <row r="1015" spans="1:8" hidden="1" x14ac:dyDescent="0.2">
      <c r="A1015" s="1">
        <v>1012</v>
      </c>
      <c r="B1015" s="1">
        <f t="shared" ca="1" si="108"/>
        <v>-157763.54750870337</v>
      </c>
      <c r="C1015" s="1">
        <f t="shared" ca="1" si="105"/>
        <v>500</v>
      </c>
      <c r="D1015" s="1">
        <f t="shared" ca="1" si="106"/>
        <v>-42.077013244733351</v>
      </c>
      <c r="E1015" s="1">
        <f t="shared" ca="1" si="107"/>
        <v>-4</v>
      </c>
      <c r="F1015" s="1">
        <f t="shared" ca="1" si="109"/>
        <v>2</v>
      </c>
      <c r="G1015" s="1">
        <f t="shared" ca="1" si="110"/>
        <v>8</v>
      </c>
      <c r="H1015" s="1">
        <f t="shared" ca="1" si="111"/>
        <v>0</v>
      </c>
    </row>
    <row r="1016" spans="1:8" hidden="1" x14ac:dyDescent="0.2">
      <c r="A1016" s="1">
        <v>1013</v>
      </c>
      <c r="B1016" s="1">
        <f t="shared" ca="1" si="108"/>
        <v>-178802.05413107004</v>
      </c>
      <c r="C1016" s="1">
        <f t="shared" ca="1" si="105"/>
        <v>100</v>
      </c>
      <c r="D1016" s="1">
        <f t="shared" ca="1" si="106"/>
        <v>58.639357099169693</v>
      </c>
      <c r="E1016" s="1">
        <f t="shared" ca="1" si="107"/>
        <v>0</v>
      </c>
      <c r="F1016" s="1">
        <f t="shared" ca="1" si="109"/>
        <v>1</v>
      </c>
      <c r="G1016" s="1">
        <f t="shared" ca="1" si="110"/>
        <v>9</v>
      </c>
      <c r="H1016" s="1">
        <f t="shared" ca="1" si="111"/>
        <v>0</v>
      </c>
    </row>
    <row r="1017" spans="1:8" hidden="1" x14ac:dyDescent="0.2">
      <c r="A1017" s="1">
        <v>1014</v>
      </c>
      <c r="B1017" s="1">
        <f t="shared" ca="1" si="108"/>
        <v>-172938.11842115308</v>
      </c>
      <c r="C1017" s="1">
        <f t="shared" ca="1" si="105"/>
        <v>100</v>
      </c>
      <c r="D1017" s="1">
        <f t="shared" ca="1" si="106"/>
        <v>-42.077013244733351</v>
      </c>
      <c r="E1017" s="1">
        <f t="shared" ca="1" si="107"/>
        <v>0</v>
      </c>
      <c r="F1017" s="1">
        <f t="shared" ca="1" si="109"/>
        <v>1</v>
      </c>
      <c r="G1017" s="1">
        <f t="shared" ca="1" si="110"/>
        <v>0</v>
      </c>
      <c r="H1017" s="1">
        <f t="shared" ca="1" si="111"/>
        <v>1</v>
      </c>
    </row>
    <row r="1018" spans="1:8" hidden="1" x14ac:dyDescent="0.2">
      <c r="A1018" s="1">
        <v>1015</v>
      </c>
      <c r="B1018" s="1">
        <f t="shared" ca="1" si="108"/>
        <v>-177145.81974562642</v>
      </c>
      <c r="C1018" s="1">
        <f t="shared" ca="1" si="105"/>
        <v>100</v>
      </c>
      <c r="D1018" s="1">
        <f t="shared" ca="1" si="106"/>
        <v>58.639357099169693</v>
      </c>
      <c r="E1018" s="1">
        <f t="shared" ca="1" si="107"/>
        <v>-1</v>
      </c>
      <c r="F1018" s="1">
        <f t="shared" ca="1" si="109"/>
        <v>1</v>
      </c>
      <c r="G1018" s="1">
        <f t="shared" ca="1" si="110"/>
        <v>1</v>
      </c>
      <c r="H1018" s="1">
        <f t="shared" ca="1" si="111"/>
        <v>0</v>
      </c>
    </row>
    <row r="1019" spans="1:8" hidden="1" x14ac:dyDescent="0.2">
      <c r="A1019" s="1">
        <v>1016</v>
      </c>
      <c r="B1019" s="1">
        <f t="shared" ca="1" si="108"/>
        <v>-171281.88403570946</v>
      </c>
      <c r="C1019" s="1">
        <f t="shared" ca="1" si="105"/>
        <v>100</v>
      </c>
      <c r="D1019" s="1">
        <f t="shared" ca="1" si="106"/>
        <v>58.639357099169693</v>
      </c>
      <c r="E1019" s="1">
        <f t="shared" ca="1" si="107"/>
        <v>0</v>
      </c>
      <c r="F1019" s="1">
        <f t="shared" ca="1" si="109"/>
        <v>1</v>
      </c>
      <c r="G1019" s="1">
        <f t="shared" ca="1" si="110"/>
        <v>0</v>
      </c>
      <c r="H1019" s="1">
        <f t="shared" ca="1" si="111"/>
        <v>1</v>
      </c>
    </row>
    <row r="1020" spans="1:8" hidden="1" x14ac:dyDescent="0.2">
      <c r="A1020" s="1">
        <v>1017</v>
      </c>
      <c r="B1020" s="1">
        <f t="shared" ca="1" si="108"/>
        <v>-165417.9483257925</v>
      </c>
      <c r="C1020" s="1">
        <f t="shared" ca="1" si="105"/>
        <v>100</v>
      </c>
      <c r="D1020" s="1">
        <f t="shared" ca="1" si="106"/>
        <v>58.639357099169693</v>
      </c>
      <c r="E1020" s="1">
        <f t="shared" ca="1" si="107"/>
        <v>0</v>
      </c>
      <c r="F1020" s="1">
        <f t="shared" ca="1" si="109"/>
        <v>1</v>
      </c>
      <c r="G1020" s="1">
        <f t="shared" ca="1" si="110"/>
        <v>0</v>
      </c>
      <c r="H1020" s="1">
        <f t="shared" ca="1" si="111"/>
        <v>2</v>
      </c>
    </row>
    <row r="1021" spans="1:8" hidden="1" x14ac:dyDescent="0.2">
      <c r="A1021" s="1">
        <v>1018</v>
      </c>
      <c r="B1021" s="1">
        <f t="shared" ca="1" si="108"/>
        <v>-159554.01261587554</v>
      </c>
      <c r="C1021" s="1">
        <f t="shared" ca="1" si="105"/>
        <v>100</v>
      </c>
      <c r="D1021" s="1">
        <f t="shared" ca="1" si="106"/>
        <v>-42.077013244733351</v>
      </c>
      <c r="E1021" s="1">
        <f t="shared" ca="1" si="107"/>
        <v>0</v>
      </c>
      <c r="F1021" s="1">
        <f t="shared" ca="1" si="109"/>
        <v>1</v>
      </c>
      <c r="G1021" s="1">
        <f t="shared" ca="1" si="110"/>
        <v>0</v>
      </c>
      <c r="H1021" s="1">
        <f t="shared" ca="1" si="111"/>
        <v>3</v>
      </c>
    </row>
    <row r="1022" spans="1:8" hidden="1" x14ac:dyDescent="0.2">
      <c r="A1022" s="1">
        <v>1019</v>
      </c>
      <c r="B1022" s="1">
        <f t="shared" ca="1" si="108"/>
        <v>-163761.71394034888</v>
      </c>
      <c r="C1022" s="1">
        <f t="shared" ca="1" si="105"/>
        <v>100</v>
      </c>
      <c r="D1022" s="1">
        <f t="shared" ca="1" si="106"/>
        <v>58.639357099169693</v>
      </c>
      <c r="E1022" s="1">
        <f t="shared" ca="1" si="107"/>
        <v>-1</v>
      </c>
      <c r="F1022" s="1">
        <f t="shared" ca="1" si="109"/>
        <v>1</v>
      </c>
      <c r="G1022" s="1">
        <f t="shared" ca="1" si="110"/>
        <v>1</v>
      </c>
      <c r="H1022" s="1">
        <f t="shared" ca="1" si="111"/>
        <v>0</v>
      </c>
    </row>
    <row r="1023" spans="1:8" hidden="1" x14ac:dyDescent="0.2">
      <c r="A1023" s="1">
        <v>1020</v>
      </c>
      <c r="B1023" s="1">
        <f t="shared" ca="1" si="108"/>
        <v>-157897.77823043193</v>
      </c>
      <c r="C1023" s="1">
        <f t="shared" ca="1" si="105"/>
        <v>100</v>
      </c>
      <c r="D1023" s="1">
        <f t="shared" ca="1" si="106"/>
        <v>-42.077013244733351</v>
      </c>
      <c r="E1023" s="1">
        <f t="shared" ca="1" si="107"/>
        <v>0</v>
      </c>
      <c r="F1023" s="1">
        <f t="shared" ca="1" si="109"/>
        <v>1</v>
      </c>
      <c r="G1023" s="1">
        <f t="shared" ca="1" si="110"/>
        <v>0</v>
      </c>
      <c r="H1023" s="1">
        <f t="shared" ca="1" si="111"/>
        <v>1</v>
      </c>
    </row>
    <row r="1024" spans="1:8" hidden="1" x14ac:dyDescent="0.2">
      <c r="A1024" s="1">
        <v>1021</v>
      </c>
      <c r="B1024" s="1">
        <f t="shared" ca="1" si="108"/>
        <v>-162105.47955490527</v>
      </c>
      <c r="C1024" s="1">
        <f t="shared" ca="1" si="105"/>
        <v>100</v>
      </c>
      <c r="D1024" s="1">
        <f t="shared" ca="1" si="106"/>
        <v>58.639357099169693</v>
      </c>
      <c r="E1024" s="1">
        <f t="shared" ca="1" si="107"/>
        <v>-1</v>
      </c>
      <c r="F1024" s="1">
        <f t="shared" ca="1" si="109"/>
        <v>1</v>
      </c>
      <c r="G1024" s="1">
        <f t="shared" ca="1" si="110"/>
        <v>1</v>
      </c>
      <c r="H1024" s="1">
        <f t="shared" ca="1" si="111"/>
        <v>0</v>
      </c>
    </row>
    <row r="1025" spans="1:8" hidden="1" x14ac:dyDescent="0.2">
      <c r="A1025" s="1">
        <v>1022</v>
      </c>
      <c r="B1025" s="1">
        <f t="shared" ca="1" si="108"/>
        <v>-156241.54384498831</v>
      </c>
      <c r="C1025" s="1">
        <f t="shared" ca="1" si="105"/>
        <v>100</v>
      </c>
      <c r="D1025" s="1">
        <f t="shared" ca="1" si="106"/>
        <v>58.639357099169693</v>
      </c>
      <c r="E1025" s="1">
        <f t="shared" ca="1" si="107"/>
        <v>0</v>
      </c>
      <c r="F1025" s="1">
        <f t="shared" ca="1" si="109"/>
        <v>1</v>
      </c>
      <c r="G1025" s="1">
        <f t="shared" ca="1" si="110"/>
        <v>0</v>
      </c>
      <c r="H1025" s="1">
        <f t="shared" ca="1" si="111"/>
        <v>1</v>
      </c>
    </row>
    <row r="1026" spans="1:8" hidden="1" x14ac:dyDescent="0.2">
      <c r="A1026" s="1">
        <v>1023</v>
      </c>
      <c r="B1026" s="1">
        <f t="shared" ca="1" si="108"/>
        <v>-150377.60813507135</v>
      </c>
      <c r="C1026" s="1">
        <f t="shared" ca="1" si="105"/>
        <v>100</v>
      </c>
      <c r="D1026" s="1">
        <f t="shared" ca="1" si="106"/>
        <v>58.639357099169693</v>
      </c>
      <c r="E1026" s="1">
        <f t="shared" ca="1" si="107"/>
        <v>0</v>
      </c>
      <c r="F1026" s="1">
        <f t="shared" ca="1" si="109"/>
        <v>1</v>
      </c>
      <c r="G1026" s="1">
        <f t="shared" ca="1" si="110"/>
        <v>0</v>
      </c>
      <c r="H1026" s="1">
        <f t="shared" ca="1" si="111"/>
        <v>2</v>
      </c>
    </row>
    <row r="1027" spans="1:8" hidden="1" x14ac:dyDescent="0.2">
      <c r="A1027" s="1">
        <v>1024</v>
      </c>
      <c r="B1027" s="1">
        <f t="shared" ca="1" si="108"/>
        <v>-144513.67242515439</v>
      </c>
      <c r="C1027" s="1">
        <f t="shared" ca="1" si="105"/>
        <v>100</v>
      </c>
      <c r="D1027" s="1">
        <f t="shared" ca="1" si="106"/>
        <v>-42.077013244733351</v>
      </c>
      <c r="E1027" s="1">
        <f t="shared" ca="1" si="107"/>
        <v>0</v>
      </c>
      <c r="F1027" s="1">
        <f t="shared" ca="1" si="109"/>
        <v>1</v>
      </c>
      <c r="G1027" s="1">
        <f t="shared" ca="1" si="110"/>
        <v>0</v>
      </c>
      <c r="H1027" s="1">
        <f t="shared" ca="1" si="111"/>
        <v>3</v>
      </c>
    </row>
    <row r="1028" spans="1:8" hidden="1" x14ac:dyDescent="0.2">
      <c r="A1028" s="1">
        <v>1025</v>
      </c>
      <c r="B1028" s="1">
        <f t="shared" ca="1" si="108"/>
        <v>-148721.37374962773</v>
      </c>
      <c r="C1028" s="1">
        <f t="shared" ca="1" si="105"/>
        <v>100</v>
      </c>
      <c r="D1028" s="1">
        <f t="shared" ca="1" si="106"/>
        <v>58.639357099169693</v>
      </c>
      <c r="E1028" s="1">
        <f t="shared" ca="1" si="107"/>
        <v>-1</v>
      </c>
      <c r="F1028" s="1">
        <f t="shared" ca="1" si="109"/>
        <v>1</v>
      </c>
      <c r="G1028" s="1">
        <f t="shared" ca="1" si="110"/>
        <v>1</v>
      </c>
      <c r="H1028" s="1">
        <f t="shared" ca="1" si="111"/>
        <v>0</v>
      </c>
    </row>
    <row r="1029" spans="1:8" hidden="1" x14ac:dyDescent="0.2">
      <c r="A1029" s="1">
        <v>1026</v>
      </c>
      <c r="B1029" s="1">
        <f t="shared" ca="1" si="108"/>
        <v>-142857.43803971077</v>
      </c>
      <c r="C1029" s="1">
        <f t="shared" ref="C1029:C1092" ca="1" si="112">$C$4*POWER($L$2,F1029-1)</f>
        <v>100</v>
      </c>
      <c r="D1029" s="1">
        <f t="shared" ref="D1029:D1092" ca="1" si="113">IF(RAND()&lt;$B$1,$F$1,$H$1)</f>
        <v>-42.077013244733351</v>
      </c>
      <c r="E1029" s="1">
        <f t="shared" ref="E1029:E1092" ca="1" si="114">IF(D1028&lt;0,IF(E1028-1=-$D$2,0,E1028-1),IF(E1028+1=$F$2,0,E1028+1))</f>
        <v>0</v>
      </c>
      <c r="F1029" s="1">
        <f t="shared" ca="1" si="109"/>
        <v>1</v>
      </c>
      <c r="G1029" s="1">
        <f t="shared" ca="1" si="110"/>
        <v>0</v>
      </c>
      <c r="H1029" s="1">
        <f t="shared" ca="1" si="111"/>
        <v>1</v>
      </c>
    </row>
    <row r="1030" spans="1:8" hidden="1" x14ac:dyDescent="0.2">
      <c r="A1030" s="1">
        <v>1027</v>
      </c>
      <c r="B1030" s="1">
        <f t="shared" ref="B1030:B1093" ca="1" si="115">B1029+D1029*C1029</f>
        <v>-147065.13936418411</v>
      </c>
      <c r="C1030" s="1">
        <f t="shared" ca="1" si="112"/>
        <v>100</v>
      </c>
      <c r="D1030" s="1">
        <f t="shared" ca="1" si="113"/>
        <v>-42.077013244733351</v>
      </c>
      <c r="E1030" s="1">
        <f t="shared" ca="1" si="114"/>
        <v>-1</v>
      </c>
      <c r="F1030" s="1">
        <f t="shared" ref="F1030:F1093" ca="1" si="116">IF(AND(D1029&gt;0,E1030=0),IF(F1029-1&lt;1,1,F1029-1),IF(AND(D1029&lt;0,E1030=0),IF(F1029+1&gt;$H$2,1,F1029+1),F1029))</f>
        <v>1</v>
      </c>
      <c r="G1030" s="1">
        <f t="shared" ref="G1030:G1093" ca="1" si="117">IF(D1029&gt;0,0,G1029+1)</f>
        <v>1</v>
      </c>
      <c r="H1030" s="1">
        <f t="shared" ref="H1030:H1093" ca="1" si="118">IF(D1029&lt;0,0,H1029+1)</f>
        <v>0</v>
      </c>
    </row>
    <row r="1031" spans="1:8" hidden="1" x14ac:dyDescent="0.2">
      <c r="A1031" s="1">
        <v>1028</v>
      </c>
      <c r="B1031" s="1">
        <f t="shared" ca="1" si="115"/>
        <v>-151272.84068865745</v>
      </c>
      <c r="C1031" s="1">
        <f t="shared" ca="1" si="112"/>
        <v>100</v>
      </c>
      <c r="D1031" s="1">
        <f t="shared" ca="1" si="113"/>
        <v>58.639357099169693</v>
      </c>
      <c r="E1031" s="1">
        <f t="shared" ca="1" si="114"/>
        <v>-2</v>
      </c>
      <c r="F1031" s="1">
        <f t="shared" ca="1" si="116"/>
        <v>1</v>
      </c>
      <c r="G1031" s="1">
        <f t="shared" ca="1" si="117"/>
        <v>2</v>
      </c>
      <c r="H1031" s="1">
        <f t="shared" ca="1" si="118"/>
        <v>0</v>
      </c>
    </row>
    <row r="1032" spans="1:8" hidden="1" x14ac:dyDescent="0.2">
      <c r="A1032" s="1">
        <v>1029</v>
      </c>
      <c r="B1032" s="1">
        <f t="shared" ca="1" si="115"/>
        <v>-145408.90497874049</v>
      </c>
      <c r="C1032" s="1">
        <f t="shared" ca="1" si="112"/>
        <v>100</v>
      </c>
      <c r="D1032" s="1">
        <f t="shared" ca="1" si="113"/>
        <v>58.639357099169693</v>
      </c>
      <c r="E1032" s="1">
        <f t="shared" ca="1" si="114"/>
        <v>-1</v>
      </c>
      <c r="F1032" s="1">
        <f t="shared" ca="1" si="116"/>
        <v>1</v>
      </c>
      <c r="G1032" s="1">
        <f t="shared" ca="1" si="117"/>
        <v>0</v>
      </c>
      <c r="H1032" s="1">
        <f t="shared" ca="1" si="118"/>
        <v>1</v>
      </c>
    </row>
    <row r="1033" spans="1:8" hidden="1" x14ac:dyDescent="0.2">
      <c r="A1033" s="1">
        <v>1030</v>
      </c>
      <c r="B1033" s="1">
        <f t="shared" ca="1" si="115"/>
        <v>-139544.96926882354</v>
      </c>
      <c r="C1033" s="1">
        <f t="shared" ca="1" si="112"/>
        <v>100</v>
      </c>
      <c r="D1033" s="1">
        <f t="shared" ca="1" si="113"/>
        <v>58.639357099169693</v>
      </c>
      <c r="E1033" s="1">
        <f t="shared" ca="1" si="114"/>
        <v>0</v>
      </c>
      <c r="F1033" s="1">
        <f t="shared" ca="1" si="116"/>
        <v>1</v>
      </c>
      <c r="G1033" s="1">
        <f t="shared" ca="1" si="117"/>
        <v>0</v>
      </c>
      <c r="H1033" s="1">
        <f t="shared" ca="1" si="118"/>
        <v>2</v>
      </c>
    </row>
    <row r="1034" spans="1:8" hidden="1" x14ac:dyDescent="0.2">
      <c r="A1034" s="1">
        <v>1031</v>
      </c>
      <c r="B1034" s="1">
        <f t="shared" ca="1" si="115"/>
        <v>-133681.03355890658</v>
      </c>
      <c r="C1034" s="1">
        <f t="shared" ca="1" si="112"/>
        <v>100</v>
      </c>
      <c r="D1034" s="1">
        <f t="shared" ca="1" si="113"/>
        <v>58.639357099169693</v>
      </c>
      <c r="E1034" s="1">
        <f t="shared" ca="1" si="114"/>
        <v>0</v>
      </c>
      <c r="F1034" s="1">
        <f t="shared" ca="1" si="116"/>
        <v>1</v>
      </c>
      <c r="G1034" s="1">
        <f t="shared" ca="1" si="117"/>
        <v>0</v>
      </c>
      <c r="H1034" s="1">
        <f t="shared" ca="1" si="118"/>
        <v>3</v>
      </c>
    </row>
    <row r="1035" spans="1:8" hidden="1" x14ac:dyDescent="0.2">
      <c r="A1035" s="1">
        <v>1032</v>
      </c>
      <c r="B1035" s="1">
        <f t="shared" ca="1" si="115"/>
        <v>-127817.09784898961</v>
      </c>
      <c r="C1035" s="1">
        <f t="shared" ca="1" si="112"/>
        <v>100</v>
      </c>
      <c r="D1035" s="1">
        <f t="shared" ca="1" si="113"/>
        <v>-42.077013244733351</v>
      </c>
      <c r="E1035" s="1">
        <f t="shared" ca="1" si="114"/>
        <v>0</v>
      </c>
      <c r="F1035" s="1">
        <f t="shared" ca="1" si="116"/>
        <v>1</v>
      </c>
      <c r="G1035" s="1">
        <f t="shared" ca="1" si="117"/>
        <v>0</v>
      </c>
      <c r="H1035" s="1">
        <f t="shared" ca="1" si="118"/>
        <v>4</v>
      </c>
    </row>
    <row r="1036" spans="1:8" hidden="1" x14ac:dyDescent="0.2">
      <c r="A1036" s="1">
        <v>1033</v>
      </c>
      <c r="B1036" s="1">
        <f t="shared" ca="1" si="115"/>
        <v>-132024.79917346293</v>
      </c>
      <c r="C1036" s="1">
        <f t="shared" ca="1" si="112"/>
        <v>100</v>
      </c>
      <c r="D1036" s="1">
        <f t="shared" ca="1" si="113"/>
        <v>-42.077013244733351</v>
      </c>
      <c r="E1036" s="1">
        <f t="shared" ca="1" si="114"/>
        <v>-1</v>
      </c>
      <c r="F1036" s="1">
        <f t="shared" ca="1" si="116"/>
        <v>1</v>
      </c>
      <c r="G1036" s="1">
        <f t="shared" ca="1" si="117"/>
        <v>1</v>
      </c>
      <c r="H1036" s="1">
        <f t="shared" ca="1" si="118"/>
        <v>0</v>
      </c>
    </row>
    <row r="1037" spans="1:8" hidden="1" x14ac:dyDescent="0.2">
      <c r="A1037" s="1">
        <v>1034</v>
      </c>
      <c r="B1037" s="1">
        <f t="shared" ca="1" si="115"/>
        <v>-136232.50049793627</v>
      </c>
      <c r="C1037" s="1">
        <f t="shared" ca="1" si="112"/>
        <v>100</v>
      </c>
      <c r="D1037" s="1">
        <f t="shared" ca="1" si="113"/>
        <v>58.639357099169693</v>
      </c>
      <c r="E1037" s="1">
        <f t="shared" ca="1" si="114"/>
        <v>-2</v>
      </c>
      <c r="F1037" s="1">
        <f t="shared" ca="1" si="116"/>
        <v>1</v>
      </c>
      <c r="G1037" s="1">
        <f t="shared" ca="1" si="117"/>
        <v>2</v>
      </c>
      <c r="H1037" s="1">
        <f t="shared" ca="1" si="118"/>
        <v>0</v>
      </c>
    </row>
    <row r="1038" spans="1:8" hidden="1" x14ac:dyDescent="0.2">
      <c r="A1038" s="1">
        <v>1035</v>
      </c>
      <c r="B1038" s="1">
        <f t="shared" ca="1" si="115"/>
        <v>-130368.5647880193</v>
      </c>
      <c r="C1038" s="1">
        <f t="shared" ca="1" si="112"/>
        <v>100</v>
      </c>
      <c r="D1038" s="1">
        <f t="shared" ca="1" si="113"/>
        <v>-42.077013244733351</v>
      </c>
      <c r="E1038" s="1">
        <f t="shared" ca="1" si="114"/>
        <v>-1</v>
      </c>
      <c r="F1038" s="1">
        <f t="shared" ca="1" si="116"/>
        <v>1</v>
      </c>
      <c r="G1038" s="1">
        <f t="shared" ca="1" si="117"/>
        <v>0</v>
      </c>
      <c r="H1038" s="1">
        <f t="shared" ca="1" si="118"/>
        <v>1</v>
      </c>
    </row>
    <row r="1039" spans="1:8" hidden="1" x14ac:dyDescent="0.2">
      <c r="A1039" s="1">
        <v>1036</v>
      </c>
      <c r="B1039" s="1">
        <f t="shared" ca="1" si="115"/>
        <v>-134576.26611249262</v>
      </c>
      <c r="C1039" s="1">
        <f t="shared" ca="1" si="112"/>
        <v>100</v>
      </c>
      <c r="D1039" s="1">
        <f t="shared" ca="1" si="113"/>
        <v>-42.077013244733351</v>
      </c>
      <c r="E1039" s="1">
        <f t="shared" ca="1" si="114"/>
        <v>-2</v>
      </c>
      <c r="F1039" s="1">
        <f t="shared" ca="1" si="116"/>
        <v>1</v>
      </c>
      <c r="G1039" s="1">
        <f t="shared" ca="1" si="117"/>
        <v>1</v>
      </c>
      <c r="H1039" s="1">
        <f t="shared" ca="1" si="118"/>
        <v>0</v>
      </c>
    </row>
    <row r="1040" spans="1:8" hidden="1" x14ac:dyDescent="0.2">
      <c r="A1040" s="1">
        <v>1037</v>
      </c>
      <c r="B1040" s="1">
        <f t="shared" ca="1" si="115"/>
        <v>-138783.96743696596</v>
      </c>
      <c r="C1040" s="1">
        <f t="shared" ca="1" si="112"/>
        <v>100</v>
      </c>
      <c r="D1040" s="1">
        <f t="shared" ca="1" si="113"/>
        <v>58.639357099169693</v>
      </c>
      <c r="E1040" s="1">
        <f t="shared" ca="1" si="114"/>
        <v>-3</v>
      </c>
      <c r="F1040" s="1">
        <f t="shared" ca="1" si="116"/>
        <v>1</v>
      </c>
      <c r="G1040" s="1">
        <f t="shared" ca="1" si="117"/>
        <v>2</v>
      </c>
      <c r="H1040" s="1">
        <f t="shared" ca="1" si="118"/>
        <v>0</v>
      </c>
    </row>
    <row r="1041" spans="1:8" hidden="1" x14ac:dyDescent="0.2">
      <c r="A1041" s="1">
        <v>1038</v>
      </c>
      <c r="B1041" s="1">
        <f t="shared" ca="1" si="115"/>
        <v>-132920.031727049</v>
      </c>
      <c r="C1041" s="1">
        <f t="shared" ca="1" si="112"/>
        <v>100</v>
      </c>
      <c r="D1041" s="1">
        <f t="shared" ca="1" si="113"/>
        <v>-42.077013244733351</v>
      </c>
      <c r="E1041" s="1">
        <f t="shared" ca="1" si="114"/>
        <v>-2</v>
      </c>
      <c r="F1041" s="1">
        <f t="shared" ca="1" si="116"/>
        <v>1</v>
      </c>
      <c r="G1041" s="1">
        <f t="shared" ca="1" si="117"/>
        <v>0</v>
      </c>
      <c r="H1041" s="1">
        <f t="shared" ca="1" si="118"/>
        <v>1</v>
      </c>
    </row>
    <row r="1042" spans="1:8" hidden="1" x14ac:dyDescent="0.2">
      <c r="A1042" s="1">
        <v>1039</v>
      </c>
      <c r="B1042" s="1">
        <f t="shared" ca="1" si="115"/>
        <v>-137127.73305152234</v>
      </c>
      <c r="C1042" s="1">
        <f t="shared" ca="1" si="112"/>
        <v>100</v>
      </c>
      <c r="D1042" s="1">
        <f t="shared" ca="1" si="113"/>
        <v>58.639357099169693</v>
      </c>
      <c r="E1042" s="1">
        <f t="shared" ca="1" si="114"/>
        <v>-3</v>
      </c>
      <c r="F1042" s="1">
        <f t="shared" ca="1" si="116"/>
        <v>1</v>
      </c>
      <c r="G1042" s="1">
        <f t="shared" ca="1" si="117"/>
        <v>1</v>
      </c>
      <c r="H1042" s="1">
        <f t="shared" ca="1" si="118"/>
        <v>0</v>
      </c>
    </row>
    <row r="1043" spans="1:8" hidden="1" x14ac:dyDescent="0.2">
      <c r="A1043" s="1">
        <v>1040</v>
      </c>
      <c r="B1043" s="1">
        <f t="shared" ca="1" si="115"/>
        <v>-131263.79734160539</v>
      </c>
      <c r="C1043" s="1">
        <f t="shared" ca="1" si="112"/>
        <v>100</v>
      </c>
      <c r="D1043" s="1">
        <f t="shared" ca="1" si="113"/>
        <v>58.639357099169693</v>
      </c>
      <c r="E1043" s="1">
        <f t="shared" ca="1" si="114"/>
        <v>-2</v>
      </c>
      <c r="F1043" s="1">
        <f t="shared" ca="1" si="116"/>
        <v>1</v>
      </c>
      <c r="G1043" s="1">
        <f t="shared" ca="1" si="117"/>
        <v>0</v>
      </c>
      <c r="H1043" s="1">
        <f t="shared" ca="1" si="118"/>
        <v>1</v>
      </c>
    </row>
    <row r="1044" spans="1:8" hidden="1" x14ac:dyDescent="0.2">
      <c r="A1044" s="1">
        <v>1041</v>
      </c>
      <c r="B1044" s="1">
        <f t="shared" ca="1" si="115"/>
        <v>-125399.86163168841</v>
      </c>
      <c r="C1044" s="1">
        <f t="shared" ca="1" si="112"/>
        <v>100</v>
      </c>
      <c r="D1044" s="1">
        <f t="shared" ca="1" si="113"/>
        <v>-42.077013244733351</v>
      </c>
      <c r="E1044" s="1">
        <f t="shared" ca="1" si="114"/>
        <v>-1</v>
      </c>
      <c r="F1044" s="1">
        <f t="shared" ca="1" si="116"/>
        <v>1</v>
      </c>
      <c r="G1044" s="1">
        <f t="shared" ca="1" si="117"/>
        <v>0</v>
      </c>
      <c r="H1044" s="1">
        <f t="shared" ca="1" si="118"/>
        <v>2</v>
      </c>
    </row>
    <row r="1045" spans="1:8" hidden="1" x14ac:dyDescent="0.2">
      <c r="A1045" s="1">
        <v>1042</v>
      </c>
      <c r="B1045" s="1">
        <f t="shared" ca="1" si="115"/>
        <v>-129607.56295616175</v>
      </c>
      <c r="C1045" s="1">
        <f t="shared" ca="1" si="112"/>
        <v>100</v>
      </c>
      <c r="D1045" s="1">
        <f t="shared" ca="1" si="113"/>
        <v>58.639357099169693</v>
      </c>
      <c r="E1045" s="1">
        <f t="shared" ca="1" si="114"/>
        <v>-2</v>
      </c>
      <c r="F1045" s="1">
        <f t="shared" ca="1" si="116"/>
        <v>1</v>
      </c>
      <c r="G1045" s="1">
        <f t="shared" ca="1" si="117"/>
        <v>1</v>
      </c>
      <c r="H1045" s="1">
        <f t="shared" ca="1" si="118"/>
        <v>0</v>
      </c>
    </row>
    <row r="1046" spans="1:8" hidden="1" x14ac:dyDescent="0.2">
      <c r="A1046" s="1">
        <v>1043</v>
      </c>
      <c r="B1046" s="1">
        <f t="shared" ca="1" si="115"/>
        <v>-123743.62724624478</v>
      </c>
      <c r="C1046" s="1">
        <f t="shared" ca="1" si="112"/>
        <v>100</v>
      </c>
      <c r="D1046" s="1">
        <f t="shared" ca="1" si="113"/>
        <v>58.639357099169693</v>
      </c>
      <c r="E1046" s="1">
        <f t="shared" ca="1" si="114"/>
        <v>-1</v>
      </c>
      <c r="F1046" s="1">
        <f t="shared" ca="1" si="116"/>
        <v>1</v>
      </c>
      <c r="G1046" s="1">
        <f t="shared" ca="1" si="117"/>
        <v>0</v>
      </c>
      <c r="H1046" s="1">
        <f t="shared" ca="1" si="118"/>
        <v>1</v>
      </c>
    </row>
    <row r="1047" spans="1:8" hidden="1" x14ac:dyDescent="0.2">
      <c r="A1047" s="1">
        <v>1044</v>
      </c>
      <c r="B1047" s="1">
        <f t="shared" ca="1" si="115"/>
        <v>-117879.69153632781</v>
      </c>
      <c r="C1047" s="1">
        <f t="shared" ca="1" si="112"/>
        <v>100</v>
      </c>
      <c r="D1047" s="1">
        <f t="shared" ca="1" si="113"/>
        <v>58.639357099169693</v>
      </c>
      <c r="E1047" s="1">
        <f t="shared" ca="1" si="114"/>
        <v>0</v>
      </c>
      <c r="F1047" s="1">
        <f t="shared" ca="1" si="116"/>
        <v>1</v>
      </c>
      <c r="G1047" s="1">
        <f t="shared" ca="1" si="117"/>
        <v>0</v>
      </c>
      <c r="H1047" s="1">
        <f t="shared" ca="1" si="118"/>
        <v>2</v>
      </c>
    </row>
    <row r="1048" spans="1:8" hidden="1" x14ac:dyDescent="0.2">
      <c r="A1048" s="1">
        <v>1045</v>
      </c>
      <c r="B1048" s="1">
        <f t="shared" ca="1" si="115"/>
        <v>-112015.75582641084</v>
      </c>
      <c r="C1048" s="1">
        <f t="shared" ca="1" si="112"/>
        <v>100</v>
      </c>
      <c r="D1048" s="1">
        <f t="shared" ca="1" si="113"/>
        <v>-42.077013244733351</v>
      </c>
      <c r="E1048" s="1">
        <f t="shared" ca="1" si="114"/>
        <v>0</v>
      </c>
      <c r="F1048" s="1">
        <f t="shared" ca="1" si="116"/>
        <v>1</v>
      </c>
      <c r="G1048" s="1">
        <f t="shared" ca="1" si="117"/>
        <v>0</v>
      </c>
      <c r="H1048" s="1">
        <f t="shared" ca="1" si="118"/>
        <v>3</v>
      </c>
    </row>
    <row r="1049" spans="1:8" hidden="1" x14ac:dyDescent="0.2">
      <c r="A1049" s="1">
        <v>1046</v>
      </c>
      <c r="B1049" s="1">
        <f t="shared" ca="1" si="115"/>
        <v>-116223.45715088418</v>
      </c>
      <c r="C1049" s="1">
        <f t="shared" ca="1" si="112"/>
        <v>100</v>
      </c>
      <c r="D1049" s="1">
        <f t="shared" ca="1" si="113"/>
        <v>-42.077013244733351</v>
      </c>
      <c r="E1049" s="1">
        <f t="shared" ca="1" si="114"/>
        <v>-1</v>
      </c>
      <c r="F1049" s="1">
        <f t="shared" ca="1" si="116"/>
        <v>1</v>
      </c>
      <c r="G1049" s="1">
        <f t="shared" ca="1" si="117"/>
        <v>1</v>
      </c>
      <c r="H1049" s="1">
        <f t="shared" ca="1" si="118"/>
        <v>0</v>
      </c>
    </row>
    <row r="1050" spans="1:8" hidden="1" x14ac:dyDescent="0.2">
      <c r="A1050" s="1">
        <v>1047</v>
      </c>
      <c r="B1050" s="1">
        <f t="shared" ca="1" si="115"/>
        <v>-120431.15847535752</v>
      </c>
      <c r="C1050" s="1">
        <f t="shared" ca="1" si="112"/>
        <v>100</v>
      </c>
      <c r="D1050" s="1">
        <f t="shared" ca="1" si="113"/>
        <v>-42.077013244733351</v>
      </c>
      <c r="E1050" s="1">
        <f t="shared" ca="1" si="114"/>
        <v>-2</v>
      </c>
      <c r="F1050" s="1">
        <f t="shared" ca="1" si="116"/>
        <v>1</v>
      </c>
      <c r="G1050" s="1">
        <f t="shared" ca="1" si="117"/>
        <v>2</v>
      </c>
      <c r="H1050" s="1">
        <f t="shared" ca="1" si="118"/>
        <v>0</v>
      </c>
    </row>
    <row r="1051" spans="1:8" hidden="1" x14ac:dyDescent="0.2">
      <c r="A1051" s="1">
        <v>1048</v>
      </c>
      <c r="B1051" s="1">
        <f t="shared" ca="1" si="115"/>
        <v>-124638.85979983085</v>
      </c>
      <c r="C1051" s="1">
        <f t="shared" ca="1" si="112"/>
        <v>100</v>
      </c>
      <c r="D1051" s="1">
        <f t="shared" ca="1" si="113"/>
        <v>-42.077013244733351</v>
      </c>
      <c r="E1051" s="1">
        <f t="shared" ca="1" si="114"/>
        <v>-3</v>
      </c>
      <c r="F1051" s="1">
        <f t="shared" ca="1" si="116"/>
        <v>1</v>
      </c>
      <c r="G1051" s="1">
        <f t="shared" ca="1" si="117"/>
        <v>3</v>
      </c>
      <c r="H1051" s="1">
        <f t="shared" ca="1" si="118"/>
        <v>0</v>
      </c>
    </row>
    <row r="1052" spans="1:8" hidden="1" x14ac:dyDescent="0.2">
      <c r="A1052" s="1">
        <v>1049</v>
      </c>
      <c r="B1052" s="1">
        <f t="shared" ca="1" si="115"/>
        <v>-128846.56112430419</v>
      </c>
      <c r="C1052" s="1">
        <f t="shared" ca="1" si="112"/>
        <v>100</v>
      </c>
      <c r="D1052" s="1">
        <f t="shared" ca="1" si="113"/>
        <v>-42.077013244733351</v>
      </c>
      <c r="E1052" s="1">
        <f t="shared" ca="1" si="114"/>
        <v>-4</v>
      </c>
      <c r="F1052" s="1">
        <f t="shared" ca="1" si="116"/>
        <v>1</v>
      </c>
      <c r="G1052" s="1">
        <f t="shared" ca="1" si="117"/>
        <v>4</v>
      </c>
      <c r="H1052" s="1">
        <f t="shared" ca="1" si="118"/>
        <v>0</v>
      </c>
    </row>
    <row r="1053" spans="1:8" hidden="1" x14ac:dyDescent="0.2">
      <c r="A1053" s="1">
        <v>1050</v>
      </c>
      <c r="B1053" s="1">
        <f t="shared" ca="1" si="115"/>
        <v>-133054.26244877753</v>
      </c>
      <c r="C1053" s="1">
        <f t="shared" ca="1" si="112"/>
        <v>500</v>
      </c>
      <c r="D1053" s="1">
        <f t="shared" ca="1" si="113"/>
        <v>-42.077013244733351</v>
      </c>
      <c r="E1053" s="1">
        <f t="shared" ca="1" si="114"/>
        <v>0</v>
      </c>
      <c r="F1053" s="1">
        <f t="shared" ca="1" si="116"/>
        <v>2</v>
      </c>
      <c r="G1053" s="1">
        <f t="shared" ca="1" si="117"/>
        <v>5</v>
      </c>
      <c r="H1053" s="1">
        <f t="shared" ca="1" si="118"/>
        <v>0</v>
      </c>
    </row>
    <row r="1054" spans="1:8" hidden="1" x14ac:dyDescent="0.2">
      <c r="A1054" s="1">
        <v>1051</v>
      </c>
      <c r="B1054" s="1">
        <f t="shared" ca="1" si="115"/>
        <v>-154092.7690711442</v>
      </c>
      <c r="C1054" s="1">
        <f t="shared" ca="1" si="112"/>
        <v>500</v>
      </c>
      <c r="D1054" s="1">
        <f t="shared" ca="1" si="113"/>
        <v>-42.077013244733351</v>
      </c>
      <c r="E1054" s="1">
        <f t="shared" ca="1" si="114"/>
        <v>-1</v>
      </c>
      <c r="F1054" s="1">
        <f t="shared" ca="1" si="116"/>
        <v>2</v>
      </c>
      <c r="G1054" s="1">
        <f t="shared" ca="1" si="117"/>
        <v>6</v>
      </c>
      <c r="H1054" s="1">
        <f t="shared" ca="1" si="118"/>
        <v>0</v>
      </c>
    </row>
    <row r="1055" spans="1:8" hidden="1" x14ac:dyDescent="0.2">
      <c r="A1055" s="1">
        <v>1052</v>
      </c>
      <c r="B1055" s="1">
        <f t="shared" ca="1" si="115"/>
        <v>-175131.27569351086</v>
      </c>
      <c r="C1055" s="1">
        <f t="shared" ca="1" si="112"/>
        <v>500</v>
      </c>
      <c r="D1055" s="1">
        <f t="shared" ca="1" si="113"/>
        <v>58.639357099169693</v>
      </c>
      <c r="E1055" s="1">
        <f t="shared" ca="1" si="114"/>
        <v>-2</v>
      </c>
      <c r="F1055" s="1">
        <f t="shared" ca="1" si="116"/>
        <v>2</v>
      </c>
      <c r="G1055" s="1">
        <f t="shared" ca="1" si="117"/>
        <v>7</v>
      </c>
      <c r="H1055" s="1">
        <f t="shared" ca="1" si="118"/>
        <v>0</v>
      </c>
    </row>
    <row r="1056" spans="1:8" hidden="1" x14ac:dyDescent="0.2">
      <c r="A1056" s="1">
        <v>1053</v>
      </c>
      <c r="B1056" s="1">
        <f t="shared" ca="1" si="115"/>
        <v>-145811.59714392602</v>
      </c>
      <c r="C1056" s="1">
        <f t="shared" ca="1" si="112"/>
        <v>500</v>
      </c>
      <c r="D1056" s="1">
        <f t="shared" ca="1" si="113"/>
        <v>58.639357099169693</v>
      </c>
      <c r="E1056" s="1">
        <f t="shared" ca="1" si="114"/>
        <v>-1</v>
      </c>
      <c r="F1056" s="1">
        <f t="shared" ca="1" si="116"/>
        <v>2</v>
      </c>
      <c r="G1056" s="1">
        <f t="shared" ca="1" si="117"/>
        <v>0</v>
      </c>
      <c r="H1056" s="1">
        <f t="shared" ca="1" si="118"/>
        <v>1</v>
      </c>
    </row>
    <row r="1057" spans="1:8" hidden="1" x14ac:dyDescent="0.2">
      <c r="A1057" s="1">
        <v>1054</v>
      </c>
      <c r="B1057" s="1">
        <f t="shared" ca="1" si="115"/>
        <v>-116491.91859434117</v>
      </c>
      <c r="C1057" s="1">
        <f t="shared" ca="1" si="112"/>
        <v>100</v>
      </c>
      <c r="D1057" s="1">
        <f t="shared" ca="1" si="113"/>
        <v>-42.077013244733351</v>
      </c>
      <c r="E1057" s="1">
        <f t="shared" ca="1" si="114"/>
        <v>0</v>
      </c>
      <c r="F1057" s="1">
        <f t="shared" ca="1" si="116"/>
        <v>1</v>
      </c>
      <c r="G1057" s="1">
        <f t="shared" ca="1" si="117"/>
        <v>0</v>
      </c>
      <c r="H1057" s="1">
        <f t="shared" ca="1" si="118"/>
        <v>2</v>
      </c>
    </row>
    <row r="1058" spans="1:8" hidden="1" x14ac:dyDescent="0.2">
      <c r="A1058" s="1">
        <v>1055</v>
      </c>
      <c r="B1058" s="1">
        <f t="shared" ca="1" si="115"/>
        <v>-120699.61991881451</v>
      </c>
      <c r="C1058" s="1">
        <f t="shared" ca="1" si="112"/>
        <v>100</v>
      </c>
      <c r="D1058" s="1">
        <f t="shared" ca="1" si="113"/>
        <v>58.639357099169693</v>
      </c>
      <c r="E1058" s="1">
        <f t="shared" ca="1" si="114"/>
        <v>-1</v>
      </c>
      <c r="F1058" s="1">
        <f t="shared" ca="1" si="116"/>
        <v>1</v>
      </c>
      <c r="G1058" s="1">
        <f t="shared" ca="1" si="117"/>
        <v>1</v>
      </c>
      <c r="H1058" s="1">
        <f t="shared" ca="1" si="118"/>
        <v>0</v>
      </c>
    </row>
    <row r="1059" spans="1:8" hidden="1" x14ac:dyDescent="0.2">
      <c r="A1059" s="1">
        <v>1056</v>
      </c>
      <c r="B1059" s="1">
        <f t="shared" ca="1" si="115"/>
        <v>-114835.68420889754</v>
      </c>
      <c r="C1059" s="1">
        <f t="shared" ca="1" si="112"/>
        <v>100</v>
      </c>
      <c r="D1059" s="1">
        <f t="shared" ca="1" si="113"/>
        <v>-42.077013244733351</v>
      </c>
      <c r="E1059" s="1">
        <f t="shared" ca="1" si="114"/>
        <v>0</v>
      </c>
      <c r="F1059" s="1">
        <f t="shared" ca="1" si="116"/>
        <v>1</v>
      </c>
      <c r="G1059" s="1">
        <f t="shared" ca="1" si="117"/>
        <v>0</v>
      </c>
      <c r="H1059" s="1">
        <f t="shared" ca="1" si="118"/>
        <v>1</v>
      </c>
    </row>
    <row r="1060" spans="1:8" hidden="1" x14ac:dyDescent="0.2">
      <c r="A1060" s="1">
        <v>1057</v>
      </c>
      <c r="B1060" s="1">
        <f t="shared" ca="1" si="115"/>
        <v>-119043.38553337088</v>
      </c>
      <c r="C1060" s="1">
        <f t="shared" ca="1" si="112"/>
        <v>100</v>
      </c>
      <c r="D1060" s="1">
        <f t="shared" ca="1" si="113"/>
        <v>58.639357099169693</v>
      </c>
      <c r="E1060" s="1">
        <f t="shared" ca="1" si="114"/>
        <v>-1</v>
      </c>
      <c r="F1060" s="1">
        <f t="shared" ca="1" si="116"/>
        <v>1</v>
      </c>
      <c r="G1060" s="1">
        <f t="shared" ca="1" si="117"/>
        <v>1</v>
      </c>
      <c r="H1060" s="1">
        <f t="shared" ca="1" si="118"/>
        <v>0</v>
      </c>
    </row>
    <row r="1061" spans="1:8" hidden="1" x14ac:dyDescent="0.2">
      <c r="A1061" s="1">
        <v>1058</v>
      </c>
      <c r="B1061" s="1">
        <f t="shared" ca="1" si="115"/>
        <v>-113179.44982345391</v>
      </c>
      <c r="C1061" s="1">
        <f t="shared" ca="1" si="112"/>
        <v>100</v>
      </c>
      <c r="D1061" s="1">
        <f t="shared" ca="1" si="113"/>
        <v>-42.077013244733351</v>
      </c>
      <c r="E1061" s="1">
        <f t="shared" ca="1" si="114"/>
        <v>0</v>
      </c>
      <c r="F1061" s="1">
        <f t="shared" ca="1" si="116"/>
        <v>1</v>
      </c>
      <c r="G1061" s="1">
        <f t="shared" ca="1" si="117"/>
        <v>0</v>
      </c>
      <c r="H1061" s="1">
        <f t="shared" ca="1" si="118"/>
        <v>1</v>
      </c>
    </row>
    <row r="1062" spans="1:8" hidden="1" x14ac:dyDescent="0.2">
      <c r="A1062" s="1">
        <v>1059</v>
      </c>
      <c r="B1062" s="1">
        <f t="shared" ca="1" si="115"/>
        <v>-117387.15114792724</v>
      </c>
      <c r="C1062" s="1">
        <f t="shared" ca="1" si="112"/>
        <v>100</v>
      </c>
      <c r="D1062" s="1">
        <f t="shared" ca="1" si="113"/>
        <v>58.639357099169693</v>
      </c>
      <c r="E1062" s="1">
        <f t="shared" ca="1" si="114"/>
        <v>-1</v>
      </c>
      <c r="F1062" s="1">
        <f t="shared" ca="1" si="116"/>
        <v>1</v>
      </c>
      <c r="G1062" s="1">
        <f t="shared" ca="1" si="117"/>
        <v>1</v>
      </c>
      <c r="H1062" s="1">
        <f t="shared" ca="1" si="118"/>
        <v>0</v>
      </c>
    </row>
    <row r="1063" spans="1:8" hidden="1" x14ac:dyDescent="0.2">
      <c r="A1063" s="1">
        <v>1060</v>
      </c>
      <c r="B1063" s="1">
        <f t="shared" ca="1" si="115"/>
        <v>-111523.21543801027</v>
      </c>
      <c r="C1063" s="1">
        <f t="shared" ca="1" si="112"/>
        <v>100</v>
      </c>
      <c r="D1063" s="1">
        <f t="shared" ca="1" si="113"/>
        <v>-42.077013244733351</v>
      </c>
      <c r="E1063" s="1">
        <f t="shared" ca="1" si="114"/>
        <v>0</v>
      </c>
      <c r="F1063" s="1">
        <f t="shared" ca="1" si="116"/>
        <v>1</v>
      </c>
      <c r="G1063" s="1">
        <f t="shared" ca="1" si="117"/>
        <v>0</v>
      </c>
      <c r="H1063" s="1">
        <f t="shared" ca="1" si="118"/>
        <v>1</v>
      </c>
    </row>
    <row r="1064" spans="1:8" hidden="1" x14ac:dyDescent="0.2">
      <c r="A1064" s="1">
        <v>1061</v>
      </c>
      <c r="B1064" s="1">
        <f t="shared" ca="1" si="115"/>
        <v>-115730.91676248361</v>
      </c>
      <c r="C1064" s="1">
        <f t="shared" ca="1" si="112"/>
        <v>100</v>
      </c>
      <c r="D1064" s="1">
        <f t="shared" ca="1" si="113"/>
        <v>58.639357099169693</v>
      </c>
      <c r="E1064" s="1">
        <f t="shared" ca="1" si="114"/>
        <v>-1</v>
      </c>
      <c r="F1064" s="1">
        <f t="shared" ca="1" si="116"/>
        <v>1</v>
      </c>
      <c r="G1064" s="1">
        <f t="shared" ca="1" si="117"/>
        <v>1</v>
      </c>
      <c r="H1064" s="1">
        <f t="shared" ca="1" si="118"/>
        <v>0</v>
      </c>
    </row>
    <row r="1065" spans="1:8" hidden="1" x14ac:dyDescent="0.2">
      <c r="A1065" s="1">
        <v>1062</v>
      </c>
      <c r="B1065" s="1">
        <f t="shared" ca="1" si="115"/>
        <v>-109866.98105256664</v>
      </c>
      <c r="C1065" s="1">
        <f t="shared" ca="1" si="112"/>
        <v>100</v>
      </c>
      <c r="D1065" s="1">
        <f t="shared" ca="1" si="113"/>
        <v>58.639357099169693</v>
      </c>
      <c r="E1065" s="1">
        <f t="shared" ca="1" si="114"/>
        <v>0</v>
      </c>
      <c r="F1065" s="1">
        <f t="shared" ca="1" si="116"/>
        <v>1</v>
      </c>
      <c r="G1065" s="1">
        <f t="shared" ca="1" si="117"/>
        <v>0</v>
      </c>
      <c r="H1065" s="1">
        <f t="shared" ca="1" si="118"/>
        <v>1</v>
      </c>
    </row>
    <row r="1066" spans="1:8" hidden="1" x14ac:dyDescent="0.2">
      <c r="A1066" s="1">
        <v>1063</v>
      </c>
      <c r="B1066" s="1">
        <f t="shared" ca="1" si="115"/>
        <v>-104003.04534264967</v>
      </c>
      <c r="C1066" s="1">
        <f t="shared" ca="1" si="112"/>
        <v>100</v>
      </c>
      <c r="D1066" s="1">
        <f t="shared" ca="1" si="113"/>
        <v>-42.077013244733351</v>
      </c>
      <c r="E1066" s="1">
        <f t="shared" ca="1" si="114"/>
        <v>0</v>
      </c>
      <c r="F1066" s="1">
        <f t="shared" ca="1" si="116"/>
        <v>1</v>
      </c>
      <c r="G1066" s="1">
        <f t="shared" ca="1" si="117"/>
        <v>0</v>
      </c>
      <c r="H1066" s="1">
        <f t="shared" ca="1" si="118"/>
        <v>2</v>
      </c>
    </row>
    <row r="1067" spans="1:8" hidden="1" x14ac:dyDescent="0.2">
      <c r="A1067" s="1">
        <v>1064</v>
      </c>
      <c r="B1067" s="1">
        <f t="shared" ca="1" si="115"/>
        <v>-108210.74666712301</v>
      </c>
      <c r="C1067" s="1">
        <f t="shared" ca="1" si="112"/>
        <v>100</v>
      </c>
      <c r="D1067" s="1">
        <f t="shared" ca="1" si="113"/>
        <v>58.639357099169693</v>
      </c>
      <c r="E1067" s="1">
        <f t="shared" ca="1" si="114"/>
        <v>-1</v>
      </c>
      <c r="F1067" s="1">
        <f t="shared" ca="1" si="116"/>
        <v>1</v>
      </c>
      <c r="G1067" s="1">
        <f t="shared" ca="1" si="117"/>
        <v>1</v>
      </c>
      <c r="H1067" s="1">
        <f t="shared" ca="1" si="118"/>
        <v>0</v>
      </c>
    </row>
    <row r="1068" spans="1:8" hidden="1" x14ac:dyDescent="0.2">
      <c r="A1068" s="1">
        <v>1065</v>
      </c>
      <c r="B1068" s="1">
        <f t="shared" ca="1" si="115"/>
        <v>-102346.81095720603</v>
      </c>
      <c r="C1068" s="1">
        <f t="shared" ca="1" si="112"/>
        <v>100</v>
      </c>
      <c r="D1068" s="1">
        <f t="shared" ca="1" si="113"/>
        <v>-42.077013244733351</v>
      </c>
      <c r="E1068" s="1">
        <f t="shared" ca="1" si="114"/>
        <v>0</v>
      </c>
      <c r="F1068" s="1">
        <f t="shared" ca="1" si="116"/>
        <v>1</v>
      </c>
      <c r="G1068" s="1">
        <f t="shared" ca="1" si="117"/>
        <v>0</v>
      </c>
      <c r="H1068" s="1">
        <f t="shared" ca="1" si="118"/>
        <v>1</v>
      </c>
    </row>
    <row r="1069" spans="1:8" hidden="1" x14ac:dyDescent="0.2">
      <c r="A1069" s="1">
        <v>1066</v>
      </c>
      <c r="B1069" s="1">
        <f t="shared" ca="1" si="115"/>
        <v>-106554.51228167937</v>
      </c>
      <c r="C1069" s="1">
        <f t="shared" ca="1" si="112"/>
        <v>100</v>
      </c>
      <c r="D1069" s="1">
        <f t="shared" ca="1" si="113"/>
        <v>58.639357099169693</v>
      </c>
      <c r="E1069" s="1">
        <f t="shared" ca="1" si="114"/>
        <v>-1</v>
      </c>
      <c r="F1069" s="1">
        <f t="shared" ca="1" si="116"/>
        <v>1</v>
      </c>
      <c r="G1069" s="1">
        <f t="shared" ca="1" si="117"/>
        <v>1</v>
      </c>
      <c r="H1069" s="1">
        <f t="shared" ca="1" si="118"/>
        <v>0</v>
      </c>
    </row>
    <row r="1070" spans="1:8" hidden="1" x14ac:dyDescent="0.2">
      <c r="A1070" s="1">
        <v>1067</v>
      </c>
      <c r="B1070" s="1">
        <f t="shared" ca="1" si="115"/>
        <v>-100690.5765717624</v>
      </c>
      <c r="C1070" s="1">
        <f t="shared" ca="1" si="112"/>
        <v>100</v>
      </c>
      <c r="D1070" s="1">
        <f t="shared" ca="1" si="113"/>
        <v>58.639357099169693</v>
      </c>
      <c r="E1070" s="1">
        <f t="shared" ca="1" si="114"/>
        <v>0</v>
      </c>
      <c r="F1070" s="1">
        <f t="shared" ca="1" si="116"/>
        <v>1</v>
      </c>
      <c r="G1070" s="1">
        <f t="shared" ca="1" si="117"/>
        <v>0</v>
      </c>
      <c r="H1070" s="1">
        <f t="shared" ca="1" si="118"/>
        <v>1</v>
      </c>
    </row>
    <row r="1071" spans="1:8" hidden="1" x14ac:dyDescent="0.2">
      <c r="A1071" s="1">
        <v>1068</v>
      </c>
      <c r="B1071" s="1">
        <f t="shared" ca="1" si="115"/>
        <v>-94826.64086184543</v>
      </c>
      <c r="C1071" s="1">
        <f t="shared" ca="1" si="112"/>
        <v>100</v>
      </c>
      <c r="D1071" s="1">
        <f t="shared" ca="1" si="113"/>
        <v>58.639357099169693</v>
      </c>
      <c r="E1071" s="1">
        <f t="shared" ca="1" si="114"/>
        <v>0</v>
      </c>
      <c r="F1071" s="1">
        <f t="shared" ca="1" si="116"/>
        <v>1</v>
      </c>
      <c r="G1071" s="1">
        <f t="shared" ca="1" si="117"/>
        <v>0</v>
      </c>
      <c r="H1071" s="1">
        <f t="shared" ca="1" si="118"/>
        <v>2</v>
      </c>
    </row>
    <row r="1072" spans="1:8" hidden="1" x14ac:dyDescent="0.2">
      <c r="A1072" s="1">
        <v>1069</v>
      </c>
      <c r="B1072" s="1">
        <f t="shared" ca="1" si="115"/>
        <v>-88962.705151928458</v>
      </c>
      <c r="C1072" s="1">
        <f t="shared" ca="1" si="112"/>
        <v>100</v>
      </c>
      <c r="D1072" s="1">
        <f t="shared" ca="1" si="113"/>
        <v>-42.077013244733351</v>
      </c>
      <c r="E1072" s="1">
        <f t="shared" ca="1" si="114"/>
        <v>0</v>
      </c>
      <c r="F1072" s="1">
        <f t="shared" ca="1" si="116"/>
        <v>1</v>
      </c>
      <c r="G1072" s="1">
        <f t="shared" ca="1" si="117"/>
        <v>0</v>
      </c>
      <c r="H1072" s="1">
        <f t="shared" ca="1" si="118"/>
        <v>3</v>
      </c>
    </row>
    <row r="1073" spans="1:8" hidden="1" x14ac:dyDescent="0.2">
      <c r="A1073" s="1">
        <v>1070</v>
      </c>
      <c r="B1073" s="1">
        <f t="shared" ca="1" si="115"/>
        <v>-93170.406476401797</v>
      </c>
      <c r="C1073" s="1">
        <f t="shared" ca="1" si="112"/>
        <v>100</v>
      </c>
      <c r="D1073" s="1">
        <f t="shared" ca="1" si="113"/>
        <v>58.639357099169693</v>
      </c>
      <c r="E1073" s="1">
        <f t="shared" ca="1" si="114"/>
        <v>-1</v>
      </c>
      <c r="F1073" s="1">
        <f t="shared" ca="1" si="116"/>
        <v>1</v>
      </c>
      <c r="G1073" s="1">
        <f t="shared" ca="1" si="117"/>
        <v>1</v>
      </c>
      <c r="H1073" s="1">
        <f t="shared" ca="1" si="118"/>
        <v>0</v>
      </c>
    </row>
    <row r="1074" spans="1:8" hidden="1" x14ac:dyDescent="0.2">
      <c r="A1074" s="1">
        <v>1071</v>
      </c>
      <c r="B1074" s="1">
        <f t="shared" ca="1" si="115"/>
        <v>-87306.470766484825</v>
      </c>
      <c r="C1074" s="1">
        <f t="shared" ca="1" si="112"/>
        <v>100</v>
      </c>
      <c r="D1074" s="1">
        <f t="shared" ca="1" si="113"/>
        <v>-42.077013244733351</v>
      </c>
      <c r="E1074" s="1">
        <f t="shared" ca="1" si="114"/>
        <v>0</v>
      </c>
      <c r="F1074" s="1">
        <f t="shared" ca="1" si="116"/>
        <v>1</v>
      </c>
      <c r="G1074" s="1">
        <f t="shared" ca="1" si="117"/>
        <v>0</v>
      </c>
      <c r="H1074" s="1">
        <f t="shared" ca="1" si="118"/>
        <v>1</v>
      </c>
    </row>
    <row r="1075" spans="1:8" hidden="1" x14ac:dyDescent="0.2">
      <c r="A1075" s="1">
        <v>1072</v>
      </c>
      <c r="B1075" s="1">
        <f t="shared" ca="1" si="115"/>
        <v>-91514.172090958164</v>
      </c>
      <c r="C1075" s="1">
        <f t="shared" ca="1" si="112"/>
        <v>100</v>
      </c>
      <c r="D1075" s="1">
        <f t="shared" ca="1" si="113"/>
        <v>58.639357099169693</v>
      </c>
      <c r="E1075" s="1">
        <f t="shared" ca="1" si="114"/>
        <v>-1</v>
      </c>
      <c r="F1075" s="1">
        <f t="shared" ca="1" si="116"/>
        <v>1</v>
      </c>
      <c r="G1075" s="1">
        <f t="shared" ca="1" si="117"/>
        <v>1</v>
      </c>
      <c r="H1075" s="1">
        <f t="shared" ca="1" si="118"/>
        <v>0</v>
      </c>
    </row>
    <row r="1076" spans="1:8" hidden="1" x14ac:dyDescent="0.2">
      <c r="A1076" s="1">
        <v>1073</v>
      </c>
      <c r="B1076" s="1">
        <f t="shared" ca="1" si="115"/>
        <v>-85650.236381041192</v>
      </c>
      <c r="C1076" s="1">
        <f t="shared" ca="1" si="112"/>
        <v>100</v>
      </c>
      <c r="D1076" s="1">
        <f t="shared" ca="1" si="113"/>
        <v>-42.077013244733351</v>
      </c>
      <c r="E1076" s="1">
        <f t="shared" ca="1" si="114"/>
        <v>0</v>
      </c>
      <c r="F1076" s="1">
        <f t="shared" ca="1" si="116"/>
        <v>1</v>
      </c>
      <c r="G1076" s="1">
        <f t="shared" ca="1" si="117"/>
        <v>0</v>
      </c>
      <c r="H1076" s="1">
        <f t="shared" ca="1" si="118"/>
        <v>1</v>
      </c>
    </row>
    <row r="1077" spans="1:8" hidden="1" x14ac:dyDescent="0.2">
      <c r="A1077" s="1">
        <v>1074</v>
      </c>
      <c r="B1077" s="1">
        <f t="shared" ca="1" si="115"/>
        <v>-89857.937705514531</v>
      </c>
      <c r="C1077" s="1">
        <f t="shared" ca="1" si="112"/>
        <v>100</v>
      </c>
      <c r="D1077" s="1">
        <f t="shared" ca="1" si="113"/>
        <v>58.639357099169693</v>
      </c>
      <c r="E1077" s="1">
        <f t="shared" ca="1" si="114"/>
        <v>-1</v>
      </c>
      <c r="F1077" s="1">
        <f t="shared" ca="1" si="116"/>
        <v>1</v>
      </c>
      <c r="G1077" s="1">
        <f t="shared" ca="1" si="117"/>
        <v>1</v>
      </c>
      <c r="H1077" s="1">
        <f t="shared" ca="1" si="118"/>
        <v>0</v>
      </c>
    </row>
    <row r="1078" spans="1:8" hidden="1" x14ac:dyDescent="0.2">
      <c r="A1078" s="1">
        <v>1075</v>
      </c>
      <c r="B1078" s="1">
        <f t="shared" ca="1" si="115"/>
        <v>-83994.001995597559</v>
      </c>
      <c r="C1078" s="1">
        <f t="shared" ca="1" si="112"/>
        <v>100</v>
      </c>
      <c r="D1078" s="1">
        <f t="shared" ca="1" si="113"/>
        <v>-42.077013244733351</v>
      </c>
      <c r="E1078" s="1">
        <f t="shared" ca="1" si="114"/>
        <v>0</v>
      </c>
      <c r="F1078" s="1">
        <f t="shared" ca="1" si="116"/>
        <v>1</v>
      </c>
      <c r="G1078" s="1">
        <f t="shared" ca="1" si="117"/>
        <v>0</v>
      </c>
      <c r="H1078" s="1">
        <f t="shared" ca="1" si="118"/>
        <v>1</v>
      </c>
    </row>
    <row r="1079" spans="1:8" hidden="1" x14ac:dyDescent="0.2">
      <c r="A1079" s="1">
        <v>1076</v>
      </c>
      <c r="B1079" s="1">
        <f t="shared" ca="1" si="115"/>
        <v>-88201.703320070897</v>
      </c>
      <c r="C1079" s="1">
        <f t="shared" ca="1" si="112"/>
        <v>100</v>
      </c>
      <c r="D1079" s="1">
        <f t="shared" ca="1" si="113"/>
        <v>-42.077013244733351</v>
      </c>
      <c r="E1079" s="1">
        <f t="shared" ca="1" si="114"/>
        <v>-1</v>
      </c>
      <c r="F1079" s="1">
        <f t="shared" ca="1" si="116"/>
        <v>1</v>
      </c>
      <c r="G1079" s="1">
        <f t="shared" ca="1" si="117"/>
        <v>1</v>
      </c>
      <c r="H1079" s="1">
        <f t="shared" ca="1" si="118"/>
        <v>0</v>
      </c>
    </row>
    <row r="1080" spans="1:8" hidden="1" x14ac:dyDescent="0.2">
      <c r="A1080" s="1">
        <v>1077</v>
      </c>
      <c r="B1080" s="1">
        <f t="shared" ca="1" si="115"/>
        <v>-92409.404644544236</v>
      </c>
      <c r="C1080" s="1">
        <f t="shared" ca="1" si="112"/>
        <v>100</v>
      </c>
      <c r="D1080" s="1">
        <f t="shared" ca="1" si="113"/>
        <v>58.639357099169693</v>
      </c>
      <c r="E1080" s="1">
        <f t="shared" ca="1" si="114"/>
        <v>-2</v>
      </c>
      <c r="F1080" s="1">
        <f t="shared" ca="1" si="116"/>
        <v>1</v>
      </c>
      <c r="G1080" s="1">
        <f t="shared" ca="1" si="117"/>
        <v>2</v>
      </c>
      <c r="H1080" s="1">
        <f t="shared" ca="1" si="118"/>
        <v>0</v>
      </c>
    </row>
    <row r="1081" spans="1:8" hidden="1" x14ac:dyDescent="0.2">
      <c r="A1081" s="1">
        <v>1078</v>
      </c>
      <c r="B1081" s="1">
        <f t="shared" ca="1" si="115"/>
        <v>-86545.468934627264</v>
      </c>
      <c r="C1081" s="1">
        <f t="shared" ca="1" si="112"/>
        <v>100</v>
      </c>
      <c r="D1081" s="1">
        <f t="shared" ca="1" si="113"/>
        <v>58.639357099169693</v>
      </c>
      <c r="E1081" s="1">
        <f t="shared" ca="1" si="114"/>
        <v>-1</v>
      </c>
      <c r="F1081" s="1">
        <f t="shared" ca="1" si="116"/>
        <v>1</v>
      </c>
      <c r="G1081" s="1">
        <f t="shared" ca="1" si="117"/>
        <v>0</v>
      </c>
      <c r="H1081" s="1">
        <f t="shared" ca="1" si="118"/>
        <v>1</v>
      </c>
    </row>
    <row r="1082" spans="1:8" hidden="1" x14ac:dyDescent="0.2">
      <c r="A1082" s="1">
        <v>1079</v>
      </c>
      <c r="B1082" s="1">
        <f t="shared" ca="1" si="115"/>
        <v>-80681.533224710292</v>
      </c>
      <c r="C1082" s="1">
        <f t="shared" ca="1" si="112"/>
        <v>100</v>
      </c>
      <c r="D1082" s="1">
        <f t="shared" ca="1" si="113"/>
        <v>-42.077013244733351</v>
      </c>
      <c r="E1082" s="1">
        <f t="shared" ca="1" si="114"/>
        <v>0</v>
      </c>
      <c r="F1082" s="1">
        <f t="shared" ca="1" si="116"/>
        <v>1</v>
      </c>
      <c r="G1082" s="1">
        <f t="shared" ca="1" si="117"/>
        <v>0</v>
      </c>
      <c r="H1082" s="1">
        <f t="shared" ca="1" si="118"/>
        <v>2</v>
      </c>
    </row>
    <row r="1083" spans="1:8" hidden="1" x14ac:dyDescent="0.2">
      <c r="A1083" s="1">
        <v>1080</v>
      </c>
      <c r="B1083" s="1">
        <f t="shared" ca="1" si="115"/>
        <v>-84889.234549183631</v>
      </c>
      <c r="C1083" s="1">
        <f t="shared" ca="1" si="112"/>
        <v>100</v>
      </c>
      <c r="D1083" s="1">
        <f t="shared" ca="1" si="113"/>
        <v>58.639357099169693</v>
      </c>
      <c r="E1083" s="1">
        <f t="shared" ca="1" si="114"/>
        <v>-1</v>
      </c>
      <c r="F1083" s="1">
        <f t="shared" ca="1" si="116"/>
        <v>1</v>
      </c>
      <c r="G1083" s="1">
        <f t="shared" ca="1" si="117"/>
        <v>1</v>
      </c>
      <c r="H1083" s="1">
        <f t="shared" ca="1" si="118"/>
        <v>0</v>
      </c>
    </row>
    <row r="1084" spans="1:8" hidden="1" x14ac:dyDescent="0.2">
      <c r="A1084" s="1">
        <v>1081</v>
      </c>
      <c r="B1084" s="1">
        <f t="shared" ca="1" si="115"/>
        <v>-79025.298839266659</v>
      </c>
      <c r="C1084" s="1">
        <f t="shared" ca="1" si="112"/>
        <v>100</v>
      </c>
      <c r="D1084" s="1">
        <f t="shared" ca="1" si="113"/>
        <v>58.639357099169693</v>
      </c>
      <c r="E1084" s="1">
        <f t="shared" ca="1" si="114"/>
        <v>0</v>
      </c>
      <c r="F1084" s="1">
        <f t="shared" ca="1" si="116"/>
        <v>1</v>
      </c>
      <c r="G1084" s="1">
        <f t="shared" ca="1" si="117"/>
        <v>0</v>
      </c>
      <c r="H1084" s="1">
        <f t="shared" ca="1" si="118"/>
        <v>1</v>
      </c>
    </row>
    <row r="1085" spans="1:8" hidden="1" x14ac:dyDescent="0.2">
      <c r="A1085" s="1">
        <v>1082</v>
      </c>
      <c r="B1085" s="1">
        <f t="shared" ca="1" si="115"/>
        <v>-73161.363129349687</v>
      </c>
      <c r="C1085" s="1">
        <f t="shared" ca="1" si="112"/>
        <v>100</v>
      </c>
      <c r="D1085" s="1">
        <f t="shared" ca="1" si="113"/>
        <v>-42.077013244733351</v>
      </c>
      <c r="E1085" s="1">
        <f t="shared" ca="1" si="114"/>
        <v>0</v>
      </c>
      <c r="F1085" s="1">
        <f t="shared" ca="1" si="116"/>
        <v>1</v>
      </c>
      <c r="G1085" s="1">
        <f t="shared" ca="1" si="117"/>
        <v>0</v>
      </c>
      <c r="H1085" s="1">
        <f t="shared" ca="1" si="118"/>
        <v>2</v>
      </c>
    </row>
    <row r="1086" spans="1:8" hidden="1" x14ac:dyDescent="0.2">
      <c r="A1086" s="1">
        <v>1083</v>
      </c>
      <c r="B1086" s="1">
        <f t="shared" ca="1" si="115"/>
        <v>-77369.064453823026</v>
      </c>
      <c r="C1086" s="1">
        <f t="shared" ca="1" si="112"/>
        <v>100</v>
      </c>
      <c r="D1086" s="1">
        <f t="shared" ca="1" si="113"/>
        <v>-42.077013244733351</v>
      </c>
      <c r="E1086" s="1">
        <f t="shared" ca="1" si="114"/>
        <v>-1</v>
      </c>
      <c r="F1086" s="1">
        <f t="shared" ca="1" si="116"/>
        <v>1</v>
      </c>
      <c r="G1086" s="1">
        <f t="shared" ca="1" si="117"/>
        <v>1</v>
      </c>
      <c r="H1086" s="1">
        <f t="shared" ca="1" si="118"/>
        <v>0</v>
      </c>
    </row>
    <row r="1087" spans="1:8" hidden="1" x14ac:dyDescent="0.2">
      <c r="A1087" s="1">
        <v>1084</v>
      </c>
      <c r="B1087" s="1">
        <f t="shared" ca="1" si="115"/>
        <v>-81576.765778296365</v>
      </c>
      <c r="C1087" s="1">
        <f t="shared" ca="1" si="112"/>
        <v>100</v>
      </c>
      <c r="D1087" s="1">
        <f t="shared" ca="1" si="113"/>
        <v>58.639357099169693</v>
      </c>
      <c r="E1087" s="1">
        <f t="shared" ca="1" si="114"/>
        <v>-2</v>
      </c>
      <c r="F1087" s="1">
        <f t="shared" ca="1" si="116"/>
        <v>1</v>
      </c>
      <c r="G1087" s="1">
        <f t="shared" ca="1" si="117"/>
        <v>2</v>
      </c>
      <c r="H1087" s="1">
        <f t="shared" ca="1" si="118"/>
        <v>0</v>
      </c>
    </row>
    <row r="1088" spans="1:8" hidden="1" x14ac:dyDescent="0.2">
      <c r="A1088" s="1">
        <v>1085</v>
      </c>
      <c r="B1088" s="1">
        <f t="shared" ca="1" si="115"/>
        <v>-75712.830068379393</v>
      </c>
      <c r="C1088" s="1">
        <f t="shared" ca="1" si="112"/>
        <v>100</v>
      </c>
      <c r="D1088" s="1">
        <f t="shared" ca="1" si="113"/>
        <v>-42.077013244733351</v>
      </c>
      <c r="E1088" s="1">
        <f t="shared" ca="1" si="114"/>
        <v>-1</v>
      </c>
      <c r="F1088" s="1">
        <f t="shared" ca="1" si="116"/>
        <v>1</v>
      </c>
      <c r="G1088" s="1">
        <f t="shared" ca="1" si="117"/>
        <v>0</v>
      </c>
      <c r="H1088" s="1">
        <f t="shared" ca="1" si="118"/>
        <v>1</v>
      </c>
    </row>
    <row r="1089" spans="1:8" hidden="1" x14ac:dyDescent="0.2">
      <c r="A1089" s="1">
        <v>1086</v>
      </c>
      <c r="B1089" s="1">
        <f t="shared" ca="1" si="115"/>
        <v>-79920.531392852732</v>
      </c>
      <c r="C1089" s="1">
        <f t="shared" ca="1" si="112"/>
        <v>100</v>
      </c>
      <c r="D1089" s="1">
        <f t="shared" ca="1" si="113"/>
        <v>-42.077013244733351</v>
      </c>
      <c r="E1089" s="1">
        <f t="shared" ca="1" si="114"/>
        <v>-2</v>
      </c>
      <c r="F1089" s="1">
        <f t="shared" ca="1" si="116"/>
        <v>1</v>
      </c>
      <c r="G1089" s="1">
        <f t="shared" ca="1" si="117"/>
        <v>1</v>
      </c>
      <c r="H1089" s="1">
        <f t="shared" ca="1" si="118"/>
        <v>0</v>
      </c>
    </row>
    <row r="1090" spans="1:8" hidden="1" x14ac:dyDescent="0.2">
      <c r="A1090" s="1">
        <v>1087</v>
      </c>
      <c r="B1090" s="1">
        <f t="shared" ca="1" si="115"/>
        <v>-84128.232717326071</v>
      </c>
      <c r="C1090" s="1">
        <f t="shared" ca="1" si="112"/>
        <v>100</v>
      </c>
      <c r="D1090" s="1">
        <f t="shared" ca="1" si="113"/>
        <v>-42.077013244733351</v>
      </c>
      <c r="E1090" s="1">
        <f t="shared" ca="1" si="114"/>
        <v>-3</v>
      </c>
      <c r="F1090" s="1">
        <f t="shared" ca="1" si="116"/>
        <v>1</v>
      </c>
      <c r="G1090" s="1">
        <f t="shared" ca="1" si="117"/>
        <v>2</v>
      </c>
      <c r="H1090" s="1">
        <f t="shared" ca="1" si="118"/>
        <v>0</v>
      </c>
    </row>
    <row r="1091" spans="1:8" hidden="1" x14ac:dyDescent="0.2">
      <c r="A1091" s="1">
        <v>1088</v>
      </c>
      <c r="B1091" s="1">
        <f t="shared" ca="1" si="115"/>
        <v>-88335.93404179941</v>
      </c>
      <c r="C1091" s="1">
        <f t="shared" ca="1" si="112"/>
        <v>100</v>
      </c>
      <c r="D1091" s="1">
        <f t="shared" ca="1" si="113"/>
        <v>-42.077013244733351</v>
      </c>
      <c r="E1091" s="1">
        <f t="shared" ca="1" si="114"/>
        <v>-4</v>
      </c>
      <c r="F1091" s="1">
        <f t="shared" ca="1" si="116"/>
        <v>1</v>
      </c>
      <c r="G1091" s="1">
        <f t="shared" ca="1" si="117"/>
        <v>3</v>
      </c>
      <c r="H1091" s="1">
        <f t="shared" ca="1" si="118"/>
        <v>0</v>
      </c>
    </row>
    <row r="1092" spans="1:8" hidden="1" x14ac:dyDescent="0.2">
      <c r="A1092" s="1">
        <v>1089</v>
      </c>
      <c r="B1092" s="1">
        <f t="shared" ca="1" si="115"/>
        <v>-92543.635366272749</v>
      </c>
      <c r="C1092" s="1">
        <f t="shared" ca="1" si="112"/>
        <v>500</v>
      </c>
      <c r="D1092" s="1">
        <f t="shared" ca="1" si="113"/>
        <v>58.639357099169693</v>
      </c>
      <c r="E1092" s="1">
        <f t="shared" ca="1" si="114"/>
        <v>0</v>
      </c>
      <c r="F1092" s="1">
        <f t="shared" ca="1" si="116"/>
        <v>2</v>
      </c>
      <c r="G1092" s="1">
        <f t="shared" ca="1" si="117"/>
        <v>4</v>
      </c>
      <c r="H1092" s="1">
        <f t="shared" ca="1" si="118"/>
        <v>0</v>
      </c>
    </row>
    <row r="1093" spans="1:8" hidden="1" x14ac:dyDescent="0.2">
      <c r="A1093" s="1">
        <v>1090</v>
      </c>
      <c r="B1093" s="1">
        <f t="shared" ca="1" si="115"/>
        <v>-63223.956816687903</v>
      </c>
      <c r="C1093" s="1">
        <f t="shared" ref="C1093:C1156" ca="1" si="119">$C$4*POWER($L$2,F1093-1)</f>
        <v>100</v>
      </c>
      <c r="D1093" s="1">
        <f t="shared" ref="D1093:D1156" ca="1" si="120">IF(RAND()&lt;$B$1,$F$1,$H$1)</f>
        <v>-42.077013244733351</v>
      </c>
      <c r="E1093" s="1">
        <f t="shared" ref="E1093:E1156" ca="1" si="121">IF(D1092&lt;0,IF(E1092-1=-$D$2,0,E1092-1),IF(E1092+1=$F$2,0,E1092+1))</f>
        <v>0</v>
      </c>
      <c r="F1093" s="1">
        <f t="shared" ca="1" si="116"/>
        <v>1</v>
      </c>
      <c r="G1093" s="1">
        <f t="shared" ca="1" si="117"/>
        <v>0</v>
      </c>
      <c r="H1093" s="1">
        <f t="shared" ca="1" si="118"/>
        <v>1</v>
      </c>
    </row>
    <row r="1094" spans="1:8" hidden="1" x14ac:dyDescent="0.2">
      <c r="A1094" s="1">
        <v>1091</v>
      </c>
      <c r="B1094" s="1">
        <f t="shared" ref="B1094:B1157" ca="1" si="122">B1093+D1093*C1093</f>
        <v>-67431.658141161242</v>
      </c>
      <c r="C1094" s="1">
        <f t="shared" ca="1" si="119"/>
        <v>100</v>
      </c>
      <c r="D1094" s="1">
        <f t="shared" ca="1" si="120"/>
        <v>-42.077013244733351</v>
      </c>
      <c r="E1094" s="1">
        <f t="shared" ca="1" si="121"/>
        <v>-1</v>
      </c>
      <c r="F1094" s="1">
        <f t="shared" ref="F1094:F1157" ca="1" si="123">IF(AND(D1093&gt;0,E1094=0),IF(F1093-1&lt;1,1,F1093-1),IF(AND(D1093&lt;0,E1094=0),IF(F1093+1&gt;$H$2,1,F1093+1),F1093))</f>
        <v>1</v>
      </c>
      <c r="G1094" s="1">
        <f t="shared" ref="G1094:G1157" ca="1" si="124">IF(D1093&gt;0,0,G1093+1)</f>
        <v>1</v>
      </c>
      <c r="H1094" s="1">
        <f t="shared" ref="H1094:H1157" ca="1" si="125">IF(D1093&lt;0,0,H1093+1)</f>
        <v>0</v>
      </c>
    </row>
    <row r="1095" spans="1:8" hidden="1" x14ac:dyDescent="0.2">
      <c r="A1095" s="1">
        <v>1092</v>
      </c>
      <c r="B1095" s="1">
        <f t="shared" ca="1" si="122"/>
        <v>-71639.359465634581</v>
      </c>
      <c r="C1095" s="1">
        <f t="shared" ca="1" si="119"/>
        <v>100</v>
      </c>
      <c r="D1095" s="1">
        <f t="shared" ca="1" si="120"/>
        <v>-42.077013244733351</v>
      </c>
      <c r="E1095" s="1">
        <f t="shared" ca="1" si="121"/>
        <v>-2</v>
      </c>
      <c r="F1095" s="1">
        <f t="shared" ca="1" si="123"/>
        <v>1</v>
      </c>
      <c r="G1095" s="1">
        <f t="shared" ca="1" si="124"/>
        <v>2</v>
      </c>
      <c r="H1095" s="1">
        <f t="shared" ca="1" si="125"/>
        <v>0</v>
      </c>
    </row>
    <row r="1096" spans="1:8" hidden="1" x14ac:dyDescent="0.2">
      <c r="A1096" s="1">
        <v>1093</v>
      </c>
      <c r="B1096" s="1">
        <f t="shared" ca="1" si="122"/>
        <v>-75847.06079010792</v>
      </c>
      <c r="C1096" s="1">
        <f t="shared" ca="1" si="119"/>
        <v>100</v>
      </c>
      <c r="D1096" s="1">
        <f t="shared" ca="1" si="120"/>
        <v>58.639357099169693</v>
      </c>
      <c r="E1096" s="1">
        <f t="shared" ca="1" si="121"/>
        <v>-3</v>
      </c>
      <c r="F1096" s="1">
        <f t="shared" ca="1" si="123"/>
        <v>1</v>
      </c>
      <c r="G1096" s="1">
        <f t="shared" ca="1" si="124"/>
        <v>3</v>
      </c>
      <c r="H1096" s="1">
        <f t="shared" ca="1" si="125"/>
        <v>0</v>
      </c>
    </row>
    <row r="1097" spans="1:8" hidden="1" x14ac:dyDescent="0.2">
      <c r="A1097" s="1">
        <v>1094</v>
      </c>
      <c r="B1097" s="1">
        <f t="shared" ca="1" si="122"/>
        <v>-69983.125080190948</v>
      </c>
      <c r="C1097" s="1">
        <f t="shared" ca="1" si="119"/>
        <v>100</v>
      </c>
      <c r="D1097" s="1">
        <f t="shared" ca="1" si="120"/>
        <v>58.639357099169693</v>
      </c>
      <c r="E1097" s="1">
        <f t="shared" ca="1" si="121"/>
        <v>-2</v>
      </c>
      <c r="F1097" s="1">
        <f t="shared" ca="1" si="123"/>
        <v>1</v>
      </c>
      <c r="G1097" s="1">
        <f t="shared" ca="1" si="124"/>
        <v>0</v>
      </c>
      <c r="H1097" s="1">
        <f t="shared" ca="1" si="125"/>
        <v>1</v>
      </c>
    </row>
    <row r="1098" spans="1:8" hidden="1" x14ac:dyDescent="0.2">
      <c r="A1098" s="1">
        <v>1095</v>
      </c>
      <c r="B1098" s="1">
        <f t="shared" ca="1" si="122"/>
        <v>-64119.189370273976</v>
      </c>
      <c r="C1098" s="1">
        <f t="shared" ca="1" si="119"/>
        <v>100</v>
      </c>
      <c r="D1098" s="1">
        <f t="shared" ca="1" si="120"/>
        <v>-42.077013244733351</v>
      </c>
      <c r="E1098" s="1">
        <f t="shared" ca="1" si="121"/>
        <v>-1</v>
      </c>
      <c r="F1098" s="1">
        <f t="shared" ca="1" si="123"/>
        <v>1</v>
      </c>
      <c r="G1098" s="1">
        <f t="shared" ca="1" si="124"/>
        <v>0</v>
      </c>
      <c r="H1098" s="1">
        <f t="shared" ca="1" si="125"/>
        <v>2</v>
      </c>
    </row>
    <row r="1099" spans="1:8" hidden="1" x14ac:dyDescent="0.2">
      <c r="A1099" s="1">
        <v>1096</v>
      </c>
      <c r="B1099" s="1">
        <f t="shared" ca="1" si="122"/>
        <v>-68326.890694747315</v>
      </c>
      <c r="C1099" s="1">
        <f t="shared" ca="1" si="119"/>
        <v>100</v>
      </c>
      <c r="D1099" s="1">
        <f t="shared" ca="1" si="120"/>
        <v>58.639357099169693</v>
      </c>
      <c r="E1099" s="1">
        <f t="shared" ca="1" si="121"/>
        <v>-2</v>
      </c>
      <c r="F1099" s="1">
        <f t="shared" ca="1" si="123"/>
        <v>1</v>
      </c>
      <c r="G1099" s="1">
        <f t="shared" ca="1" si="124"/>
        <v>1</v>
      </c>
      <c r="H1099" s="1">
        <f t="shared" ca="1" si="125"/>
        <v>0</v>
      </c>
    </row>
    <row r="1100" spans="1:8" hidden="1" x14ac:dyDescent="0.2">
      <c r="A1100" s="1">
        <v>1097</v>
      </c>
      <c r="B1100" s="1">
        <f t="shared" ca="1" si="122"/>
        <v>-62462.954984830343</v>
      </c>
      <c r="C1100" s="1">
        <f t="shared" ca="1" si="119"/>
        <v>100</v>
      </c>
      <c r="D1100" s="1">
        <f t="shared" ca="1" si="120"/>
        <v>58.639357099169693</v>
      </c>
      <c r="E1100" s="1">
        <f t="shared" ca="1" si="121"/>
        <v>-1</v>
      </c>
      <c r="F1100" s="1">
        <f t="shared" ca="1" si="123"/>
        <v>1</v>
      </c>
      <c r="G1100" s="1">
        <f t="shared" ca="1" si="124"/>
        <v>0</v>
      </c>
      <c r="H1100" s="1">
        <f t="shared" ca="1" si="125"/>
        <v>1</v>
      </c>
    </row>
    <row r="1101" spans="1:8" hidden="1" x14ac:dyDescent="0.2">
      <c r="A1101" s="1">
        <v>1098</v>
      </c>
      <c r="B1101" s="1">
        <f t="shared" ca="1" si="122"/>
        <v>-56599.019274913371</v>
      </c>
      <c r="C1101" s="1">
        <f t="shared" ca="1" si="119"/>
        <v>100</v>
      </c>
      <c r="D1101" s="1">
        <f t="shared" ca="1" si="120"/>
        <v>-42.077013244733351</v>
      </c>
      <c r="E1101" s="1">
        <f t="shared" ca="1" si="121"/>
        <v>0</v>
      </c>
      <c r="F1101" s="1">
        <f t="shared" ca="1" si="123"/>
        <v>1</v>
      </c>
      <c r="G1101" s="1">
        <f t="shared" ca="1" si="124"/>
        <v>0</v>
      </c>
      <c r="H1101" s="1">
        <f t="shared" ca="1" si="125"/>
        <v>2</v>
      </c>
    </row>
    <row r="1102" spans="1:8" hidden="1" x14ac:dyDescent="0.2">
      <c r="A1102" s="1">
        <v>1099</v>
      </c>
      <c r="B1102" s="1">
        <f t="shared" ca="1" si="122"/>
        <v>-60806.72059938671</v>
      </c>
      <c r="C1102" s="1">
        <f t="shared" ca="1" si="119"/>
        <v>100</v>
      </c>
      <c r="D1102" s="1">
        <f t="shared" ca="1" si="120"/>
        <v>-42.077013244733351</v>
      </c>
      <c r="E1102" s="1">
        <f t="shared" ca="1" si="121"/>
        <v>-1</v>
      </c>
      <c r="F1102" s="1">
        <f t="shared" ca="1" si="123"/>
        <v>1</v>
      </c>
      <c r="G1102" s="1">
        <f t="shared" ca="1" si="124"/>
        <v>1</v>
      </c>
      <c r="H1102" s="1">
        <f t="shared" ca="1" si="125"/>
        <v>0</v>
      </c>
    </row>
    <row r="1103" spans="1:8" hidden="1" x14ac:dyDescent="0.2">
      <c r="A1103" s="1">
        <v>1100</v>
      </c>
      <c r="B1103" s="1">
        <f t="shared" ca="1" si="122"/>
        <v>-65014.421923860049</v>
      </c>
      <c r="C1103" s="1">
        <f t="shared" ca="1" si="119"/>
        <v>100</v>
      </c>
      <c r="D1103" s="1">
        <f t="shared" ca="1" si="120"/>
        <v>58.639357099169693</v>
      </c>
      <c r="E1103" s="1">
        <f t="shared" ca="1" si="121"/>
        <v>-2</v>
      </c>
      <c r="F1103" s="1">
        <f t="shared" ca="1" si="123"/>
        <v>1</v>
      </c>
      <c r="G1103" s="1">
        <f t="shared" ca="1" si="124"/>
        <v>2</v>
      </c>
      <c r="H1103" s="1">
        <f t="shared" ca="1" si="125"/>
        <v>0</v>
      </c>
    </row>
    <row r="1104" spans="1:8" hidden="1" x14ac:dyDescent="0.2">
      <c r="A1104" s="1">
        <v>1101</v>
      </c>
      <c r="B1104" s="1">
        <f t="shared" ca="1" si="122"/>
        <v>-59150.486213943077</v>
      </c>
      <c r="C1104" s="1">
        <f t="shared" ca="1" si="119"/>
        <v>100</v>
      </c>
      <c r="D1104" s="1">
        <f t="shared" ca="1" si="120"/>
        <v>-42.077013244733351</v>
      </c>
      <c r="E1104" s="1">
        <f t="shared" ca="1" si="121"/>
        <v>-1</v>
      </c>
      <c r="F1104" s="1">
        <f t="shared" ca="1" si="123"/>
        <v>1</v>
      </c>
      <c r="G1104" s="1">
        <f t="shared" ca="1" si="124"/>
        <v>0</v>
      </c>
      <c r="H1104" s="1">
        <f t="shared" ca="1" si="125"/>
        <v>1</v>
      </c>
    </row>
    <row r="1105" spans="1:8" hidden="1" x14ac:dyDescent="0.2">
      <c r="A1105" s="1">
        <v>1102</v>
      </c>
      <c r="B1105" s="1">
        <f t="shared" ca="1" si="122"/>
        <v>-63358.187538416416</v>
      </c>
      <c r="C1105" s="1">
        <f t="shared" ca="1" si="119"/>
        <v>100</v>
      </c>
      <c r="D1105" s="1">
        <f t="shared" ca="1" si="120"/>
        <v>-42.077013244733351</v>
      </c>
      <c r="E1105" s="1">
        <f t="shared" ca="1" si="121"/>
        <v>-2</v>
      </c>
      <c r="F1105" s="1">
        <f t="shared" ca="1" si="123"/>
        <v>1</v>
      </c>
      <c r="G1105" s="1">
        <f t="shared" ca="1" si="124"/>
        <v>1</v>
      </c>
      <c r="H1105" s="1">
        <f t="shared" ca="1" si="125"/>
        <v>0</v>
      </c>
    </row>
    <row r="1106" spans="1:8" hidden="1" x14ac:dyDescent="0.2">
      <c r="A1106" s="1">
        <v>1103</v>
      </c>
      <c r="B1106" s="1">
        <f t="shared" ca="1" si="122"/>
        <v>-67565.888862889755</v>
      </c>
      <c r="C1106" s="1">
        <f t="shared" ca="1" si="119"/>
        <v>100</v>
      </c>
      <c r="D1106" s="1">
        <f t="shared" ca="1" si="120"/>
        <v>58.639357099169693</v>
      </c>
      <c r="E1106" s="1">
        <f t="shared" ca="1" si="121"/>
        <v>-3</v>
      </c>
      <c r="F1106" s="1">
        <f t="shared" ca="1" si="123"/>
        <v>1</v>
      </c>
      <c r="G1106" s="1">
        <f t="shared" ca="1" si="124"/>
        <v>2</v>
      </c>
      <c r="H1106" s="1">
        <f t="shared" ca="1" si="125"/>
        <v>0</v>
      </c>
    </row>
    <row r="1107" spans="1:8" hidden="1" x14ac:dyDescent="0.2">
      <c r="A1107" s="1">
        <v>1104</v>
      </c>
      <c r="B1107" s="1">
        <f t="shared" ca="1" si="122"/>
        <v>-61701.953152972783</v>
      </c>
      <c r="C1107" s="1">
        <f t="shared" ca="1" si="119"/>
        <v>100</v>
      </c>
      <c r="D1107" s="1">
        <f t="shared" ca="1" si="120"/>
        <v>-42.077013244733351</v>
      </c>
      <c r="E1107" s="1">
        <f t="shared" ca="1" si="121"/>
        <v>-2</v>
      </c>
      <c r="F1107" s="1">
        <f t="shared" ca="1" si="123"/>
        <v>1</v>
      </c>
      <c r="G1107" s="1">
        <f t="shared" ca="1" si="124"/>
        <v>0</v>
      </c>
      <c r="H1107" s="1">
        <f t="shared" ca="1" si="125"/>
        <v>1</v>
      </c>
    </row>
    <row r="1108" spans="1:8" hidden="1" x14ac:dyDescent="0.2">
      <c r="A1108" s="1">
        <v>1105</v>
      </c>
      <c r="B1108" s="1">
        <f t="shared" ca="1" si="122"/>
        <v>-65909.654477446122</v>
      </c>
      <c r="C1108" s="1">
        <f t="shared" ca="1" si="119"/>
        <v>100</v>
      </c>
      <c r="D1108" s="1">
        <f t="shared" ca="1" si="120"/>
        <v>-42.077013244733351</v>
      </c>
      <c r="E1108" s="1">
        <f t="shared" ca="1" si="121"/>
        <v>-3</v>
      </c>
      <c r="F1108" s="1">
        <f t="shared" ca="1" si="123"/>
        <v>1</v>
      </c>
      <c r="G1108" s="1">
        <f t="shared" ca="1" si="124"/>
        <v>1</v>
      </c>
      <c r="H1108" s="1">
        <f t="shared" ca="1" si="125"/>
        <v>0</v>
      </c>
    </row>
    <row r="1109" spans="1:8" hidden="1" x14ac:dyDescent="0.2">
      <c r="A1109" s="1">
        <v>1106</v>
      </c>
      <c r="B1109" s="1">
        <f t="shared" ca="1" si="122"/>
        <v>-70117.355801919461</v>
      </c>
      <c r="C1109" s="1">
        <f t="shared" ca="1" si="119"/>
        <v>100</v>
      </c>
      <c r="D1109" s="1">
        <f t="shared" ca="1" si="120"/>
        <v>-42.077013244733351</v>
      </c>
      <c r="E1109" s="1">
        <f t="shared" ca="1" si="121"/>
        <v>-4</v>
      </c>
      <c r="F1109" s="1">
        <f t="shared" ca="1" si="123"/>
        <v>1</v>
      </c>
      <c r="G1109" s="1">
        <f t="shared" ca="1" si="124"/>
        <v>2</v>
      </c>
      <c r="H1109" s="1">
        <f t="shared" ca="1" si="125"/>
        <v>0</v>
      </c>
    </row>
    <row r="1110" spans="1:8" hidden="1" x14ac:dyDescent="0.2">
      <c r="A1110" s="1">
        <v>1107</v>
      </c>
      <c r="B1110" s="1">
        <f t="shared" ca="1" si="122"/>
        <v>-74325.0571263928</v>
      </c>
      <c r="C1110" s="1">
        <f t="shared" ca="1" si="119"/>
        <v>500</v>
      </c>
      <c r="D1110" s="1">
        <f t="shared" ca="1" si="120"/>
        <v>-42.077013244733351</v>
      </c>
      <c r="E1110" s="1">
        <f t="shared" ca="1" si="121"/>
        <v>0</v>
      </c>
      <c r="F1110" s="1">
        <f t="shared" ca="1" si="123"/>
        <v>2</v>
      </c>
      <c r="G1110" s="1">
        <f t="shared" ca="1" si="124"/>
        <v>3</v>
      </c>
      <c r="H1110" s="1">
        <f t="shared" ca="1" si="125"/>
        <v>0</v>
      </c>
    </row>
    <row r="1111" spans="1:8" hidden="1" x14ac:dyDescent="0.2">
      <c r="A1111" s="1">
        <v>1108</v>
      </c>
      <c r="B1111" s="1">
        <f t="shared" ca="1" si="122"/>
        <v>-95363.563748759479</v>
      </c>
      <c r="C1111" s="1">
        <f t="shared" ca="1" si="119"/>
        <v>500</v>
      </c>
      <c r="D1111" s="1">
        <f t="shared" ca="1" si="120"/>
        <v>-42.077013244733351</v>
      </c>
      <c r="E1111" s="1">
        <f t="shared" ca="1" si="121"/>
        <v>-1</v>
      </c>
      <c r="F1111" s="1">
        <f t="shared" ca="1" si="123"/>
        <v>2</v>
      </c>
      <c r="G1111" s="1">
        <f t="shared" ca="1" si="124"/>
        <v>4</v>
      </c>
      <c r="H1111" s="1">
        <f t="shared" ca="1" si="125"/>
        <v>0</v>
      </c>
    </row>
    <row r="1112" spans="1:8" hidden="1" x14ac:dyDescent="0.2">
      <c r="A1112" s="1">
        <v>1109</v>
      </c>
      <c r="B1112" s="1">
        <f t="shared" ca="1" si="122"/>
        <v>-116402.07037112616</v>
      </c>
      <c r="C1112" s="1">
        <f t="shared" ca="1" si="119"/>
        <v>500</v>
      </c>
      <c r="D1112" s="1">
        <f t="shared" ca="1" si="120"/>
        <v>-42.077013244733351</v>
      </c>
      <c r="E1112" s="1">
        <f t="shared" ca="1" si="121"/>
        <v>-2</v>
      </c>
      <c r="F1112" s="1">
        <f t="shared" ca="1" si="123"/>
        <v>2</v>
      </c>
      <c r="G1112" s="1">
        <f t="shared" ca="1" si="124"/>
        <v>5</v>
      </c>
      <c r="H1112" s="1">
        <f t="shared" ca="1" si="125"/>
        <v>0</v>
      </c>
    </row>
    <row r="1113" spans="1:8" hidden="1" x14ac:dyDescent="0.2">
      <c r="A1113" s="1">
        <v>1110</v>
      </c>
      <c r="B1113" s="1">
        <f t="shared" ca="1" si="122"/>
        <v>-137440.57699349284</v>
      </c>
      <c r="C1113" s="1">
        <f t="shared" ca="1" si="119"/>
        <v>500</v>
      </c>
      <c r="D1113" s="1">
        <f t="shared" ca="1" si="120"/>
        <v>58.639357099169693</v>
      </c>
      <c r="E1113" s="1">
        <f t="shared" ca="1" si="121"/>
        <v>-3</v>
      </c>
      <c r="F1113" s="1">
        <f t="shared" ca="1" si="123"/>
        <v>2</v>
      </c>
      <c r="G1113" s="1">
        <f t="shared" ca="1" si="124"/>
        <v>6</v>
      </c>
      <c r="H1113" s="1">
        <f t="shared" ca="1" si="125"/>
        <v>0</v>
      </c>
    </row>
    <row r="1114" spans="1:8" hidden="1" x14ac:dyDescent="0.2">
      <c r="A1114" s="1">
        <v>1111</v>
      </c>
      <c r="B1114" s="1">
        <f t="shared" ca="1" si="122"/>
        <v>-108120.89844390799</v>
      </c>
      <c r="C1114" s="1">
        <f t="shared" ca="1" si="119"/>
        <v>500</v>
      </c>
      <c r="D1114" s="1">
        <f t="shared" ca="1" si="120"/>
        <v>-42.077013244733351</v>
      </c>
      <c r="E1114" s="1">
        <f t="shared" ca="1" si="121"/>
        <v>-2</v>
      </c>
      <c r="F1114" s="1">
        <f t="shared" ca="1" si="123"/>
        <v>2</v>
      </c>
      <c r="G1114" s="1">
        <f t="shared" ca="1" si="124"/>
        <v>0</v>
      </c>
      <c r="H1114" s="1">
        <f t="shared" ca="1" si="125"/>
        <v>1</v>
      </c>
    </row>
    <row r="1115" spans="1:8" hidden="1" x14ac:dyDescent="0.2">
      <c r="A1115" s="1">
        <v>1112</v>
      </c>
      <c r="B1115" s="1">
        <f t="shared" ca="1" si="122"/>
        <v>-129159.40506627467</v>
      </c>
      <c r="C1115" s="1">
        <f t="shared" ca="1" si="119"/>
        <v>500</v>
      </c>
      <c r="D1115" s="1">
        <f t="shared" ca="1" si="120"/>
        <v>-42.077013244733351</v>
      </c>
      <c r="E1115" s="1">
        <f t="shared" ca="1" si="121"/>
        <v>-3</v>
      </c>
      <c r="F1115" s="1">
        <f t="shared" ca="1" si="123"/>
        <v>2</v>
      </c>
      <c r="G1115" s="1">
        <f t="shared" ca="1" si="124"/>
        <v>1</v>
      </c>
      <c r="H1115" s="1">
        <f t="shared" ca="1" si="125"/>
        <v>0</v>
      </c>
    </row>
    <row r="1116" spans="1:8" hidden="1" x14ac:dyDescent="0.2">
      <c r="A1116" s="1">
        <v>1113</v>
      </c>
      <c r="B1116" s="1">
        <f t="shared" ca="1" si="122"/>
        <v>-150197.91168864135</v>
      </c>
      <c r="C1116" s="1">
        <f t="shared" ca="1" si="119"/>
        <v>500</v>
      </c>
      <c r="D1116" s="1">
        <f t="shared" ca="1" si="120"/>
        <v>-42.077013244733351</v>
      </c>
      <c r="E1116" s="1">
        <f t="shared" ca="1" si="121"/>
        <v>-4</v>
      </c>
      <c r="F1116" s="1">
        <f t="shared" ca="1" si="123"/>
        <v>2</v>
      </c>
      <c r="G1116" s="1">
        <f t="shared" ca="1" si="124"/>
        <v>2</v>
      </c>
      <c r="H1116" s="1">
        <f t="shared" ca="1" si="125"/>
        <v>0</v>
      </c>
    </row>
    <row r="1117" spans="1:8" hidden="1" x14ac:dyDescent="0.2">
      <c r="A1117" s="1">
        <v>1114</v>
      </c>
      <c r="B1117" s="1">
        <f t="shared" ca="1" si="122"/>
        <v>-171236.41831100802</v>
      </c>
      <c r="C1117" s="1">
        <f t="shared" ca="1" si="119"/>
        <v>100</v>
      </c>
      <c r="D1117" s="1">
        <f t="shared" ca="1" si="120"/>
        <v>-42.077013244733351</v>
      </c>
      <c r="E1117" s="1">
        <f t="shared" ca="1" si="121"/>
        <v>0</v>
      </c>
      <c r="F1117" s="1">
        <f t="shared" ca="1" si="123"/>
        <v>1</v>
      </c>
      <c r="G1117" s="1">
        <f t="shared" ca="1" si="124"/>
        <v>3</v>
      </c>
      <c r="H1117" s="1">
        <f t="shared" ca="1" si="125"/>
        <v>0</v>
      </c>
    </row>
    <row r="1118" spans="1:8" hidden="1" x14ac:dyDescent="0.2">
      <c r="A1118" s="1">
        <v>1115</v>
      </c>
      <c r="B1118" s="1">
        <f t="shared" ca="1" si="122"/>
        <v>-175444.11963548136</v>
      </c>
      <c r="C1118" s="1">
        <f t="shared" ca="1" si="119"/>
        <v>100</v>
      </c>
      <c r="D1118" s="1">
        <f t="shared" ca="1" si="120"/>
        <v>58.639357099169693</v>
      </c>
      <c r="E1118" s="1">
        <f t="shared" ca="1" si="121"/>
        <v>-1</v>
      </c>
      <c r="F1118" s="1">
        <f t="shared" ca="1" si="123"/>
        <v>1</v>
      </c>
      <c r="G1118" s="1">
        <f t="shared" ca="1" si="124"/>
        <v>4</v>
      </c>
      <c r="H1118" s="1">
        <f t="shared" ca="1" si="125"/>
        <v>0</v>
      </c>
    </row>
    <row r="1119" spans="1:8" hidden="1" x14ac:dyDescent="0.2">
      <c r="A1119" s="1">
        <v>1116</v>
      </c>
      <c r="B1119" s="1">
        <f t="shared" ca="1" si="122"/>
        <v>-169580.1839255644</v>
      </c>
      <c r="C1119" s="1">
        <f t="shared" ca="1" si="119"/>
        <v>100</v>
      </c>
      <c r="D1119" s="1">
        <f t="shared" ca="1" si="120"/>
        <v>58.639357099169693</v>
      </c>
      <c r="E1119" s="1">
        <f t="shared" ca="1" si="121"/>
        <v>0</v>
      </c>
      <c r="F1119" s="1">
        <f t="shared" ca="1" si="123"/>
        <v>1</v>
      </c>
      <c r="G1119" s="1">
        <f t="shared" ca="1" si="124"/>
        <v>0</v>
      </c>
      <c r="H1119" s="1">
        <f t="shared" ca="1" si="125"/>
        <v>1</v>
      </c>
    </row>
    <row r="1120" spans="1:8" hidden="1" x14ac:dyDescent="0.2">
      <c r="A1120" s="1">
        <v>1117</v>
      </c>
      <c r="B1120" s="1">
        <f t="shared" ca="1" si="122"/>
        <v>-163716.24821564744</v>
      </c>
      <c r="C1120" s="1">
        <f t="shared" ca="1" si="119"/>
        <v>100</v>
      </c>
      <c r="D1120" s="1">
        <f t="shared" ca="1" si="120"/>
        <v>58.639357099169693</v>
      </c>
      <c r="E1120" s="1">
        <f t="shared" ca="1" si="121"/>
        <v>0</v>
      </c>
      <c r="F1120" s="1">
        <f t="shared" ca="1" si="123"/>
        <v>1</v>
      </c>
      <c r="G1120" s="1">
        <f t="shared" ca="1" si="124"/>
        <v>0</v>
      </c>
      <c r="H1120" s="1">
        <f t="shared" ca="1" si="125"/>
        <v>2</v>
      </c>
    </row>
    <row r="1121" spans="1:8" hidden="1" x14ac:dyDescent="0.2">
      <c r="A1121" s="1">
        <v>1118</v>
      </c>
      <c r="B1121" s="1">
        <f t="shared" ca="1" si="122"/>
        <v>-157852.31250573049</v>
      </c>
      <c r="C1121" s="1">
        <f t="shared" ca="1" si="119"/>
        <v>100</v>
      </c>
      <c r="D1121" s="1">
        <f t="shared" ca="1" si="120"/>
        <v>-42.077013244733351</v>
      </c>
      <c r="E1121" s="1">
        <f t="shared" ca="1" si="121"/>
        <v>0</v>
      </c>
      <c r="F1121" s="1">
        <f t="shared" ca="1" si="123"/>
        <v>1</v>
      </c>
      <c r="G1121" s="1">
        <f t="shared" ca="1" si="124"/>
        <v>0</v>
      </c>
      <c r="H1121" s="1">
        <f t="shared" ca="1" si="125"/>
        <v>3</v>
      </c>
    </row>
    <row r="1122" spans="1:8" hidden="1" x14ac:dyDescent="0.2">
      <c r="A1122" s="1">
        <v>1119</v>
      </c>
      <c r="B1122" s="1">
        <f t="shared" ca="1" si="122"/>
        <v>-162060.01383020382</v>
      </c>
      <c r="C1122" s="1">
        <f t="shared" ca="1" si="119"/>
        <v>100</v>
      </c>
      <c r="D1122" s="1">
        <f t="shared" ca="1" si="120"/>
        <v>-42.077013244733351</v>
      </c>
      <c r="E1122" s="1">
        <f t="shared" ca="1" si="121"/>
        <v>-1</v>
      </c>
      <c r="F1122" s="1">
        <f t="shared" ca="1" si="123"/>
        <v>1</v>
      </c>
      <c r="G1122" s="1">
        <f t="shared" ca="1" si="124"/>
        <v>1</v>
      </c>
      <c r="H1122" s="1">
        <f t="shared" ca="1" si="125"/>
        <v>0</v>
      </c>
    </row>
    <row r="1123" spans="1:8" hidden="1" x14ac:dyDescent="0.2">
      <c r="A1123" s="1">
        <v>1120</v>
      </c>
      <c r="B1123" s="1">
        <f t="shared" ca="1" si="122"/>
        <v>-166267.71515467716</v>
      </c>
      <c r="C1123" s="1">
        <f t="shared" ca="1" si="119"/>
        <v>100</v>
      </c>
      <c r="D1123" s="1">
        <f t="shared" ca="1" si="120"/>
        <v>58.639357099169693</v>
      </c>
      <c r="E1123" s="1">
        <f t="shared" ca="1" si="121"/>
        <v>-2</v>
      </c>
      <c r="F1123" s="1">
        <f t="shared" ca="1" si="123"/>
        <v>1</v>
      </c>
      <c r="G1123" s="1">
        <f t="shared" ca="1" si="124"/>
        <v>2</v>
      </c>
      <c r="H1123" s="1">
        <f t="shared" ca="1" si="125"/>
        <v>0</v>
      </c>
    </row>
    <row r="1124" spans="1:8" hidden="1" x14ac:dyDescent="0.2">
      <c r="A1124" s="1">
        <v>1121</v>
      </c>
      <c r="B1124" s="1">
        <f t="shared" ca="1" si="122"/>
        <v>-160403.77944476021</v>
      </c>
      <c r="C1124" s="1">
        <f t="shared" ca="1" si="119"/>
        <v>100</v>
      </c>
      <c r="D1124" s="1">
        <f t="shared" ca="1" si="120"/>
        <v>-42.077013244733351</v>
      </c>
      <c r="E1124" s="1">
        <f t="shared" ca="1" si="121"/>
        <v>-1</v>
      </c>
      <c r="F1124" s="1">
        <f t="shared" ca="1" si="123"/>
        <v>1</v>
      </c>
      <c r="G1124" s="1">
        <f t="shared" ca="1" si="124"/>
        <v>0</v>
      </c>
      <c r="H1124" s="1">
        <f t="shared" ca="1" si="125"/>
        <v>1</v>
      </c>
    </row>
    <row r="1125" spans="1:8" hidden="1" x14ac:dyDescent="0.2">
      <c r="A1125" s="1">
        <v>1122</v>
      </c>
      <c r="B1125" s="1">
        <f t="shared" ca="1" si="122"/>
        <v>-164611.48076923355</v>
      </c>
      <c r="C1125" s="1">
        <f t="shared" ca="1" si="119"/>
        <v>100</v>
      </c>
      <c r="D1125" s="1">
        <f t="shared" ca="1" si="120"/>
        <v>-42.077013244733351</v>
      </c>
      <c r="E1125" s="1">
        <f t="shared" ca="1" si="121"/>
        <v>-2</v>
      </c>
      <c r="F1125" s="1">
        <f t="shared" ca="1" si="123"/>
        <v>1</v>
      </c>
      <c r="G1125" s="1">
        <f t="shared" ca="1" si="124"/>
        <v>1</v>
      </c>
      <c r="H1125" s="1">
        <f t="shared" ca="1" si="125"/>
        <v>0</v>
      </c>
    </row>
    <row r="1126" spans="1:8" hidden="1" x14ac:dyDescent="0.2">
      <c r="A1126" s="1">
        <v>1123</v>
      </c>
      <c r="B1126" s="1">
        <f t="shared" ca="1" si="122"/>
        <v>-168819.18209370688</v>
      </c>
      <c r="C1126" s="1">
        <f t="shared" ca="1" si="119"/>
        <v>100</v>
      </c>
      <c r="D1126" s="1">
        <f t="shared" ca="1" si="120"/>
        <v>-42.077013244733351</v>
      </c>
      <c r="E1126" s="1">
        <f t="shared" ca="1" si="121"/>
        <v>-3</v>
      </c>
      <c r="F1126" s="1">
        <f t="shared" ca="1" si="123"/>
        <v>1</v>
      </c>
      <c r="G1126" s="1">
        <f t="shared" ca="1" si="124"/>
        <v>2</v>
      </c>
      <c r="H1126" s="1">
        <f t="shared" ca="1" si="125"/>
        <v>0</v>
      </c>
    </row>
    <row r="1127" spans="1:8" hidden="1" x14ac:dyDescent="0.2">
      <c r="A1127" s="1">
        <v>1124</v>
      </c>
      <c r="B1127" s="1">
        <f t="shared" ca="1" si="122"/>
        <v>-173026.88341818022</v>
      </c>
      <c r="C1127" s="1">
        <f t="shared" ca="1" si="119"/>
        <v>100</v>
      </c>
      <c r="D1127" s="1">
        <f t="shared" ca="1" si="120"/>
        <v>-42.077013244733351</v>
      </c>
      <c r="E1127" s="1">
        <f t="shared" ca="1" si="121"/>
        <v>-4</v>
      </c>
      <c r="F1127" s="1">
        <f t="shared" ca="1" si="123"/>
        <v>1</v>
      </c>
      <c r="G1127" s="1">
        <f t="shared" ca="1" si="124"/>
        <v>3</v>
      </c>
      <c r="H1127" s="1">
        <f t="shared" ca="1" si="125"/>
        <v>0</v>
      </c>
    </row>
    <row r="1128" spans="1:8" hidden="1" x14ac:dyDescent="0.2">
      <c r="A1128" s="1">
        <v>1125</v>
      </c>
      <c r="B1128" s="1">
        <f t="shared" ca="1" si="122"/>
        <v>-177234.58474265356</v>
      </c>
      <c r="C1128" s="1">
        <f t="shared" ca="1" si="119"/>
        <v>500</v>
      </c>
      <c r="D1128" s="1">
        <f t="shared" ca="1" si="120"/>
        <v>-42.077013244733351</v>
      </c>
      <c r="E1128" s="1">
        <f t="shared" ca="1" si="121"/>
        <v>0</v>
      </c>
      <c r="F1128" s="1">
        <f t="shared" ca="1" si="123"/>
        <v>2</v>
      </c>
      <c r="G1128" s="1">
        <f t="shared" ca="1" si="124"/>
        <v>4</v>
      </c>
      <c r="H1128" s="1">
        <f t="shared" ca="1" si="125"/>
        <v>0</v>
      </c>
    </row>
    <row r="1129" spans="1:8" hidden="1" x14ac:dyDescent="0.2">
      <c r="A1129" s="1">
        <v>1126</v>
      </c>
      <c r="B1129" s="1">
        <f t="shared" ca="1" si="122"/>
        <v>-198273.09136502023</v>
      </c>
      <c r="C1129" s="1">
        <f t="shared" ca="1" si="119"/>
        <v>500</v>
      </c>
      <c r="D1129" s="1">
        <f t="shared" ca="1" si="120"/>
        <v>58.639357099169693</v>
      </c>
      <c r="E1129" s="1">
        <f t="shared" ca="1" si="121"/>
        <v>-1</v>
      </c>
      <c r="F1129" s="1">
        <f t="shared" ca="1" si="123"/>
        <v>2</v>
      </c>
      <c r="G1129" s="1">
        <f t="shared" ca="1" si="124"/>
        <v>5</v>
      </c>
      <c r="H1129" s="1">
        <f t="shared" ca="1" si="125"/>
        <v>0</v>
      </c>
    </row>
    <row r="1130" spans="1:8" hidden="1" x14ac:dyDescent="0.2">
      <c r="A1130" s="1">
        <v>1127</v>
      </c>
      <c r="B1130" s="1">
        <f t="shared" ca="1" si="122"/>
        <v>-168953.41281543538</v>
      </c>
      <c r="C1130" s="1">
        <f t="shared" ca="1" si="119"/>
        <v>100</v>
      </c>
      <c r="D1130" s="1">
        <f t="shared" ca="1" si="120"/>
        <v>58.639357099169693</v>
      </c>
      <c r="E1130" s="1">
        <f t="shared" ca="1" si="121"/>
        <v>0</v>
      </c>
      <c r="F1130" s="1">
        <f t="shared" ca="1" si="123"/>
        <v>1</v>
      </c>
      <c r="G1130" s="1">
        <f t="shared" ca="1" si="124"/>
        <v>0</v>
      </c>
      <c r="H1130" s="1">
        <f t="shared" ca="1" si="125"/>
        <v>1</v>
      </c>
    </row>
    <row r="1131" spans="1:8" hidden="1" x14ac:dyDescent="0.2">
      <c r="A1131" s="1">
        <v>1128</v>
      </c>
      <c r="B1131" s="1">
        <f t="shared" ca="1" si="122"/>
        <v>-163089.47710551842</v>
      </c>
      <c r="C1131" s="1">
        <f t="shared" ca="1" si="119"/>
        <v>100</v>
      </c>
      <c r="D1131" s="1">
        <f t="shared" ca="1" si="120"/>
        <v>-42.077013244733351</v>
      </c>
      <c r="E1131" s="1">
        <f t="shared" ca="1" si="121"/>
        <v>0</v>
      </c>
      <c r="F1131" s="1">
        <f t="shared" ca="1" si="123"/>
        <v>1</v>
      </c>
      <c r="G1131" s="1">
        <f t="shared" ca="1" si="124"/>
        <v>0</v>
      </c>
      <c r="H1131" s="1">
        <f t="shared" ca="1" si="125"/>
        <v>2</v>
      </c>
    </row>
    <row r="1132" spans="1:8" hidden="1" x14ac:dyDescent="0.2">
      <c r="A1132" s="1">
        <v>1129</v>
      </c>
      <c r="B1132" s="1">
        <f t="shared" ca="1" si="122"/>
        <v>-167297.17842999176</v>
      </c>
      <c r="C1132" s="1">
        <f t="shared" ca="1" si="119"/>
        <v>100</v>
      </c>
      <c r="D1132" s="1">
        <f t="shared" ca="1" si="120"/>
        <v>58.639357099169693</v>
      </c>
      <c r="E1132" s="1">
        <f t="shared" ca="1" si="121"/>
        <v>-1</v>
      </c>
      <c r="F1132" s="1">
        <f t="shared" ca="1" si="123"/>
        <v>1</v>
      </c>
      <c r="G1132" s="1">
        <f t="shared" ca="1" si="124"/>
        <v>1</v>
      </c>
      <c r="H1132" s="1">
        <f t="shared" ca="1" si="125"/>
        <v>0</v>
      </c>
    </row>
    <row r="1133" spans="1:8" hidden="1" x14ac:dyDescent="0.2">
      <c r="A1133" s="1">
        <v>1130</v>
      </c>
      <c r="B1133" s="1">
        <f t="shared" ca="1" si="122"/>
        <v>-161433.24272007481</v>
      </c>
      <c r="C1133" s="1">
        <f t="shared" ca="1" si="119"/>
        <v>100</v>
      </c>
      <c r="D1133" s="1">
        <f t="shared" ca="1" si="120"/>
        <v>-42.077013244733351</v>
      </c>
      <c r="E1133" s="1">
        <f t="shared" ca="1" si="121"/>
        <v>0</v>
      </c>
      <c r="F1133" s="1">
        <f t="shared" ca="1" si="123"/>
        <v>1</v>
      </c>
      <c r="G1133" s="1">
        <f t="shared" ca="1" si="124"/>
        <v>0</v>
      </c>
      <c r="H1133" s="1">
        <f t="shared" ca="1" si="125"/>
        <v>1</v>
      </c>
    </row>
    <row r="1134" spans="1:8" hidden="1" x14ac:dyDescent="0.2">
      <c r="A1134" s="1">
        <v>1131</v>
      </c>
      <c r="B1134" s="1">
        <f t="shared" ca="1" si="122"/>
        <v>-165640.94404454815</v>
      </c>
      <c r="C1134" s="1">
        <f t="shared" ca="1" si="119"/>
        <v>100</v>
      </c>
      <c r="D1134" s="1">
        <f t="shared" ca="1" si="120"/>
        <v>58.639357099169693</v>
      </c>
      <c r="E1134" s="1">
        <f t="shared" ca="1" si="121"/>
        <v>-1</v>
      </c>
      <c r="F1134" s="1">
        <f t="shared" ca="1" si="123"/>
        <v>1</v>
      </c>
      <c r="G1134" s="1">
        <f t="shared" ca="1" si="124"/>
        <v>1</v>
      </c>
      <c r="H1134" s="1">
        <f t="shared" ca="1" si="125"/>
        <v>0</v>
      </c>
    </row>
    <row r="1135" spans="1:8" hidden="1" x14ac:dyDescent="0.2">
      <c r="A1135" s="1">
        <v>1132</v>
      </c>
      <c r="B1135" s="1">
        <f t="shared" ca="1" si="122"/>
        <v>-159777.00833463119</v>
      </c>
      <c r="C1135" s="1">
        <f t="shared" ca="1" si="119"/>
        <v>100</v>
      </c>
      <c r="D1135" s="1">
        <f t="shared" ca="1" si="120"/>
        <v>-42.077013244733351</v>
      </c>
      <c r="E1135" s="1">
        <f t="shared" ca="1" si="121"/>
        <v>0</v>
      </c>
      <c r="F1135" s="1">
        <f t="shared" ca="1" si="123"/>
        <v>1</v>
      </c>
      <c r="G1135" s="1">
        <f t="shared" ca="1" si="124"/>
        <v>0</v>
      </c>
      <c r="H1135" s="1">
        <f t="shared" ca="1" si="125"/>
        <v>1</v>
      </c>
    </row>
    <row r="1136" spans="1:8" hidden="1" x14ac:dyDescent="0.2">
      <c r="A1136" s="1">
        <v>1133</v>
      </c>
      <c r="B1136" s="1">
        <f t="shared" ca="1" si="122"/>
        <v>-163984.70965910453</v>
      </c>
      <c r="C1136" s="1">
        <f t="shared" ca="1" si="119"/>
        <v>100</v>
      </c>
      <c r="D1136" s="1">
        <f t="shared" ca="1" si="120"/>
        <v>-42.077013244733351</v>
      </c>
      <c r="E1136" s="1">
        <f t="shared" ca="1" si="121"/>
        <v>-1</v>
      </c>
      <c r="F1136" s="1">
        <f t="shared" ca="1" si="123"/>
        <v>1</v>
      </c>
      <c r="G1136" s="1">
        <f t="shared" ca="1" si="124"/>
        <v>1</v>
      </c>
      <c r="H1136" s="1">
        <f t="shared" ca="1" si="125"/>
        <v>0</v>
      </c>
    </row>
    <row r="1137" spans="1:8" hidden="1" x14ac:dyDescent="0.2">
      <c r="A1137" s="1">
        <v>1134</v>
      </c>
      <c r="B1137" s="1">
        <f t="shared" ca="1" si="122"/>
        <v>-168192.41098357787</v>
      </c>
      <c r="C1137" s="1">
        <f t="shared" ca="1" si="119"/>
        <v>100</v>
      </c>
      <c r="D1137" s="1">
        <f t="shared" ca="1" si="120"/>
        <v>-42.077013244733351</v>
      </c>
      <c r="E1137" s="1">
        <f t="shared" ca="1" si="121"/>
        <v>-2</v>
      </c>
      <c r="F1137" s="1">
        <f t="shared" ca="1" si="123"/>
        <v>1</v>
      </c>
      <c r="G1137" s="1">
        <f t="shared" ca="1" si="124"/>
        <v>2</v>
      </c>
      <c r="H1137" s="1">
        <f t="shared" ca="1" si="125"/>
        <v>0</v>
      </c>
    </row>
    <row r="1138" spans="1:8" hidden="1" x14ac:dyDescent="0.2">
      <c r="A1138" s="1">
        <v>1135</v>
      </c>
      <c r="B1138" s="1">
        <f t="shared" ca="1" si="122"/>
        <v>-172400.1123080512</v>
      </c>
      <c r="C1138" s="1">
        <f t="shared" ca="1" si="119"/>
        <v>100</v>
      </c>
      <c r="D1138" s="1">
        <f t="shared" ca="1" si="120"/>
        <v>-42.077013244733351</v>
      </c>
      <c r="E1138" s="1">
        <f t="shared" ca="1" si="121"/>
        <v>-3</v>
      </c>
      <c r="F1138" s="1">
        <f t="shared" ca="1" si="123"/>
        <v>1</v>
      </c>
      <c r="G1138" s="1">
        <f t="shared" ca="1" si="124"/>
        <v>3</v>
      </c>
      <c r="H1138" s="1">
        <f t="shared" ca="1" si="125"/>
        <v>0</v>
      </c>
    </row>
    <row r="1139" spans="1:8" hidden="1" x14ac:dyDescent="0.2">
      <c r="A1139" s="1">
        <v>1136</v>
      </c>
      <c r="B1139" s="1">
        <f t="shared" ca="1" si="122"/>
        <v>-176607.81363252454</v>
      </c>
      <c r="C1139" s="1">
        <f t="shared" ca="1" si="119"/>
        <v>100</v>
      </c>
      <c r="D1139" s="1">
        <f t="shared" ca="1" si="120"/>
        <v>58.639357099169693</v>
      </c>
      <c r="E1139" s="1">
        <f t="shared" ca="1" si="121"/>
        <v>-4</v>
      </c>
      <c r="F1139" s="1">
        <f t="shared" ca="1" si="123"/>
        <v>1</v>
      </c>
      <c r="G1139" s="1">
        <f t="shared" ca="1" si="124"/>
        <v>4</v>
      </c>
      <c r="H1139" s="1">
        <f t="shared" ca="1" si="125"/>
        <v>0</v>
      </c>
    </row>
    <row r="1140" spans="1:8" hidden="1" x14ac:dyDescent="0.2">
      <c r="A1140" s="1">
        <v>1137</v>
      </c>
      <c r="B1140" s="1">
        <f t="shared" ca="1" si="122"/>
        <v>-170743.87792260759</v>
      </c>
      <c r="C1140" s="1">
        <f t="shared" ca="1" si="119"/>
        <v>100</v>
      </c>
      <c r="D1140" s="1">
        <f t="shared" ca="1" si="120"/>
        <v>-42.077013244733351</v>
      </c>
      <c r="E1140" s="1">
        <f t="shared" ca="1" si="121"/>
        <v>-3</v>
      </c>
      <c r="F1140" s="1">
        <f t="shared" ca="1" si="123"/>
        <v>1</v>
      </c>
      <c r="G1140" s="1">
        <f t="shared" ca="1" si="124"/>
        <v>0</v>
      </c>
      <c r="H1140" s="1">
        <f t="shared" ca="1" si="125"/>
        <v>1</v>
      </c>
    </row>
    <row r="1141" spans="1:8" hidden="1" x14ac:dyDescent="0.2">
      <c r="A1141" s="1">
        <v>1138</v>
      </c>
      <c r="B1141" s="1">
        <f t="shared" ca="1" si="122"/>
        <v>-174951.57924708092</v>
      </c>
      <c r="C1141" s="1">
        <f t="shared" ca="1" si="119"/>
        <v>100</v>
      </c>
      <c r="D1141" s="1">
        <f t="shared" ca="1" si="120"/>
        <v>-42.077013244733351</v>
      </c>
      <c r="E1141" s="1">
        <f t="shared" ca="1" si="121"/>
        <v>-4</v>
      </c>
      <c r="F1141" s="1">
        <f t="shared" ca="1" si="123"/>
        <v>1</v>
      </c>
      <c r="G1141" s="1">
        <f t="shared" ca="1" si="124"/>
        <v>1</v>
      </c>
      <c r="H1141" s="1">
        <f t="shared" ca="1" si="125"/>
        <v>0</v>
      </c>
    </row>
    <row r="1142" spans="1:8" hidden="1" x14ac:dyDescent="0.2">
      <c r="A1142" s="1">
        <v>1139</v>
      </c>
      <c r="B1142" s="1">
        <f t="shared" ca="1" si="122"/>
        <v>-179159.28057155426</v>
      </c>
      <c r="C1142" s="1">
        <f t="shared" ca="1" si="119"/>
        <v>500</v>
      </c>
      <c r="D1142" s="1">
        <f t="shared" ca="1" si="120"/>
        <v>58.639357099169693</v>
      </c>
      <c r="E1142" s="1">
        <f t="shared" ca="1" si="121"/>
        <v>0</v>
      </c>
      <c r="F1142" s="1">
        <f t="shared" ca="1" si="123"/>
        <v>2</v>
      </c>
      <c r="G1142" s="1">
        <f t="shared" ca="1" si="124"/>
        <v>2</v>
      </c>
      <c r="H1142" s="1">
        <f t="shared" ca="1" si="125"/>
        <v>0</v>
      </c>
    </row>
    <row r="1143" spans="1:8" hidden="1" x14ac:dyDescent="0.2">
      <c r="A1143" s="1">
        <v>1140</v>
      </c>
      <c r="B1143" s="1">
        <f t="shared" ca="1" si="122"/>
        <v>-149839.60202196942</v>
      </c>
      <c r="C1143" s="1">
        <f t="shared" ca="1" si="119"/>
        <v>100</v>
      </c>
      <c r="D1143" s="1">
        <f t="shared" ca="1" si="120"/>
        <v>58.639357099169693</v>
      </c>
      <c r="E1143" s="1">
        <f t="shared" ca="1" si="121"/>
        <v>0</v>
      </c>
      <c r="F1143" s="1">
        <f t="shared" ca="1" si="123"/>
        <v>1</v>
      </c>
      <c r="G1143" s="1">
        <f t="shared" ca="1" si="124"/>
        <v>0</v>
      </c>
      <c r="H1143" s="1">
        <f t="shared" ca="1" si="125"/>
        <v>1</v>
      </c>
    </row>
    <row r="1144" spans="1:8" hidden="1" x14ac:dyDescent="0.2">
      <c r="A1144" s="1">
        <v>1141</v>
      </c>
      <c r="B1144" s="1">
        <f t="shared" ca="1" si="122"/>
        <v>-143975.66631205246</v>
      </c>
      <c r="C1144" s="1">
        <f t="shared" ca="1" si="119"/>
        <v>100</v>
      </c>
      <c r="D1144" s="1">
        <f t="shared" ca="1" si="120"/>
        <v>-42.077013244733351</v>
      </c>
      <c r="E1144" s="1">
        <f t="shared" ca="1" si="121"/>
        <v>0</v>
      </c>
      <c r="F1144" s="1">
        <f t="shared" ca="1" si="123"/>
        <v>1</v>
      </c>
      <c r="G1144" s="1">
        <f t="shared" ca="1" si="124"/>
        <v>0</v>
      </c>
      <c r="H1144" s="1">
        <f t="shared" ca="1" si="125"/>
        <v>2</v>
      </c>
    </row>
    <row r="1145" spans="1:8" hidden="1" x14ac:dyDescent="0.2">
      <c r="A1145" s="1">
        <v>1142</v>
      </c>
      <c r="B1145" s="1">
        <f t="shared" ca="1" si="122"/>
        <v>-148183.3676365258</v>
      </c>
      <c r="C1145" s="1">
        <f t="shared" ca="1" si="119"/>
        <v>100</v>
      </c>
      <c r="D1145" s="1">
        <f t="shared" ca="1" si="120"/>
        <v>-42.077013244733351</v>
      </c>
      <c r="E1145" s="1">
        <f t="shared" ca="1" si="121"/>
        <v>-1</v>
      </c>
      <c r="F1145" s="1">
        <f t="shared" ca="1" si="123"/>
        <v>1</v>
      </c>
      <c r="G1145" s="1">
        <f t="shared" ca="1" si="124"/>
        <v>1</v>
      </c>
      <c r="H1145" s="1">
        <f t="shared" ca="1" si="125"/>
        <v>0</v>
      </c>
    </row>
    <row r="1146" spans="1:8" hidden="1" x14ac:dyDescent="0.2">
      <c r="A1146" s="1">
        <v>1143</v>
      </c>
      <c r="B1146" s="1">
        <f t="shared" ca="1" si="122"/>
        <v>-152391.06896099914</v>
      </c>
      <c r="C1146" s="1">
        <f t="shared" ca="1" si="119"/>
        <v>100</v>
      </c>
      <c r="D1146" s="1">
        <f t="shared" ca="1" si="120"/>
        <v>58.639357099169693</v>
      </c>
      <c r="E1146" s="1">
        <f t="shared" ca="1" si="121"/>
        <v>-2</v>
      </c>
      <c r="F1146" s="1">
        <f t="shared" ca="1" si="123"/>
        <v>1</v>
      </c>
      <c r="G1146" s="1">
        <f t="shared" ca="1" si="124"/>
        <v>2</v>
      </c>
      <c r="H1146" s="1">
        <f t="shared" ca="1" si="125"/>
        <v>0</v>
      </c>
    </row>
    <row r="1147" spans="1:8" hidden="1" x14ac:dyDescent="0.2">
      <c r="A1147" s="1">
        <v>1144</v>
      </c>
      <c r="B1147" s="1">
        <f t="shared" ca="1" si="122"/>
        <v>-146527.13325108218</v>
      </c>
      <c r="C1147" s="1">
        <f t="shared" ca="1" si="119"/>
        <v>100</v>
      </c>
      <c r="D1147" s="1">
        <f t="shared" ca="1" si="120"/>
        <v>58.639357099169693</v>
      </c>
      <c r="E1147" s="1">
        <f t="shared" ca="1" si="121"/>
        <v>-1</v>
      </c>
      <c r="F1147" s="1">
        <f t="shared" ca="1" si="123"/>
        <v>1</v>
      </c>
      <c r="G1147" s="1">
        <f t="shared" ca="1" si="124"/>
        <v>0</v>
      </c>
      <c r="H1147" s="1">
        <f t="shared" ca="1" si="125"/>
        <v>1</v>
      </c>
    </row>
    <row r="1148" spans="1:8" hidden="1" x14ac:dyDescent="0.2">
      <c r="A1148" s="1">
        <v>1145</v>
      </c>
      <c r="B1148" s="1">
        <f t="shared" ca="1" si="122"/>
        <v>-140663.19754116522</v>
      </c>
      <c r="C1148" s="1">
        <f t="shared" ca="1" si="119"/>
        <v>100</v>
      </c>
      <c r="D1148" s="1">
        <f t="shared" ca="1" si="120"/>
        <v>-42.077013244733351</v>
      </c>
      <c r="E1148" s="1">
        <f t="shared" ca="1" si="121"/>
        <v>0</v>
      </c>
      <c r="F1148" s="1">
        <f t="shared" ca="1" si="123"/>
        <v>1</v>
      </c>
      <c r="G1148" s="1">
        <f t="shared" ca="1" si="124"/>
        <v>0</v>
      </c>
      <c r="H1148" s="1">
        <f t="shared" ca="1" si="125"/>
        <v>2</v>
      </c>
    </row>
    <row r="1149" spans="1:8" hidden="1" x14ac:dyDescent="0.2">
      <c r="A1149" s="1">
        <v>1146</v>
      </c>
      <c r="B1149" s="1">
        <f t="shared" ca="1" si="122"/>
        <v>-144870.89886563856</v>
      </c>
      <c r="C1149" s="1">
        <f t="shared" ca="1" si="119"/>
        <v>100</v>
      </c>
      <c r="D1149" s="1">
        <f t="shared" ca="1" si="120"/>
        <v>-42.077013244733351</v>
      </c>
      <c r="E1149" s="1">
        <f t="shared" ca="1" si="121"/>
        <v>-1</v>
      </c>
      <c r="F1149" s="1">
        <f t="shared" ca="1" si="123"/>
        <v>1</v>
      </c>
      <c r="G1149" s="1">
        <f t="shared" ca="1" si="124"/>
        <v>1</v>
      </c>
      <c r="H1149" s="1">
        <f t="shared" ca="1" si="125"/>
        <v>0</v>
      </c>
    </row>
    <row r="1150" spans="1:8" hidden="1" x14ac:dyDescent="0.2">
      <c r="A1150" s="1">
        <v>1147</v>
      </c>
      <c r="B1150" s="1">
        <f t="shared" ca="1" si="122"/>
        <v>-149078.6001901119</v>
      </c>
      <c r="C1150" s="1">
        <f t="shared" ca="1" si="119"/>
        <v>100</v>
      </c>
      <c r="D1150" s="1">
        <f t="shared" ca="1" si="120"/>
        <v>58.639357099169693</v>
      </c>
      <c r="E1150" s="1">
        <f t="shared" ca="1" si="121"/>
        <v>-2</v>
      </c>
      <c r="F1150" s="1">
        <f t="shared" ca="1" si="123"/>
        <v>1</v>
      </c>
      <c r="G1150" s="1">
        <f t="shared" ca="1" si="124"/>
        <v>2</v>
      </c>
      <c r="H1150" s="1">
        <f t="shared" ca="1" si="125"/>
        <v>0</v>
      </c>
    </row>
    <row r="1151" spans="1:8" hidden="1" x14ac:dyDescent="0.2">
      <c r="A1151" s="1">
        <v>1148</v>
      </c>
      <c r="B1151" s="1">
        <f t="shared" ca="1" si="122"/>
        <v>-143214.66448019494</v>
      </c>
      <c r="C1151" s="1">
        <f t="shared" ca="1" si="119"/>
        <v>100</v>
      </c>
      <c r="D1151" s="1">
        <f t="shared" ca="1" si="120"/>
        <v>-42.077013244733351</v>
      </c>
      <c r="E1151" s="1">
        <f t="shared" ca="1" si="121"/>
        <v>-1</v>
      </c>
      <c r="F1151" s="1">
        <f t="shared" ca="1" si="123"/>
        <v>1</v>
      </c>
      <c r="G1151" s="1">
        <f t="shared" ca="1" si="124"/>
        <v>0</v>
      </c>
      <c r="H1151" s="1">
        <f t="shared" ca="1" si="125"/>
        <v>1</v>
      </c>
    </row>
    <row r="1152" spans="1:8" hidden="1" x14ac:dyDescent="0.2">
      <c r="A1152" s="1">
        <v>1149</v>
      </c>
      <c r="B1152" s="1">
        <f t="shared" ca="1" si="122"/>
        <v>-147422.36580466828</v>
      </c>
      <c r="C1152" s="1">
        <f t="shared" ca="1" si="119"/>
        <v>100</v>
      </c>
      <c r="D1152" s="1">
        <f t="shared" ca="1" si="120"/>
        <v>-42.077013244733351</v>
      </c>
      <c r="E1152" s="1">
        <f t="shared" ca="1" si="121"/>
        <v>-2</v>
      </c>
      <c r="F1152" s="1">
        <f t="shared" ca="1" si="123"/>
        <v>1</v>
      </c>
      <c r="G1152" s="1">
        <f t="shared" ca="1" si="124"/>
        <v>1</v>
      </c>
      <c r="H1152" s="1">
        <f t="shared" ca="1" si="125"/>
        <v>0</v>
      </c>
    </row>
    <row r="1153" spans="1:8" hidden="1" x14ac:dyDescent="0.2">
      <c r="A1153" s="1">
        <v>1150</v>
      </c>
      <c r="B1153" s="1">
        <f t="shared" ca="1" si="122"/>
        <v>-151630.06712914162</v>
      </c>
      <c r="C1153" s="1">
        <f t="shared" ca="1" si="119"/>
        <v>100</v>
      </c>
      <c r="D1153" s="1">
        <f t="shared" ca="1" si="120"/>
        <v>-42.077013244733351</v>
      </c>
      <c r="E1153" s="1">
        <f t="shared" ca="1" si="121"/>
        <v>-3</v>
      </c>
      <c r="F1153" s="1">
        <f t="shared" ca="1" si="123"/>
        <v>1</v>
      </c>
      <c r="G1153" s="1">
        <f t="shared" ca="1" si="124"/>
        <v>2</v>
      </c>
      <c r="H1153" s="1">
        <f t="shared" ca="1" si="125"/>
        <v>0</v>
      </c>
    </row>
    <row r="1154" spans="1:8" hidden="1" x14ac:dyDescent="0.2">
      <c r="A1154" s="1">
        <v>1151</v>
      </c>
      <c r="B1154" s="1">
        <f t="shared" ca="1" si="122"/>
        <v>-155837.76845361496</v>
      </c>
      <c r="C1154" s="1">
        <f t="shared" ca="1" si="119"/>
        <v>100</v>
      </c>
      <c r="D1154" s="1">
        <f t="shared" ca="1" si="120"/>
        <v>-42.077013244733351</v>
      </c>
      <c r="E1154" s="1">
        <f t="shared" ca="1" si="121"/>
        <v>-4</v>
      </c>
      <c r="F1154" s="1">
        <f t="shared" ca="1" si="123"/>
        <v>1</v>
      </c>
      <c r="G1154" s="1">
        <f t="shared" ca="1" si="124"/>
        <v>3</v>
      </c>
      <c r="H1154" s="1">
        <f t="shared" ca="1" si="125"/>
        <v>0</v>
      </c>
    </row>
    <row r="1155" spans="1:8" hidden="1" x14ac:dyDescent="0.2">
      <c r="A1155" s="1">
        <v>1152</v>
      </c>
      <c r="B1155" s="1">
        <f t="shared" ca="1" si="122"/>
        <v>-160045.4697780883</v>
      </c>
      <c r="C1155" s="1">
        <f t="shared" ca="1" si="119"/>
        <v>500</v>
      </c>
      <c r="D1155" s="1">
        <f t="shared" ca="1" si="120"/>
        <v>58.639357099169693</v>
      </c>
      <c r="E1155" s="1">
        <f t="shared" ca="1" si="121"/>
        <v>0</v>
      </c>
      <c r="F1155" s="1">
        <f t="shared" ca="1" si="123"/>
        <v>2</v>
      </c>
      <c r="G1155" s="1">
        <f t="shared" ca="1" si="124"/>
        <v>4</v>
      </c>
      <c r="H1155" s="1">
        <f t="shared" ca="1" si="125"/>
        <v>0</v>
      </c>
    </row>
    <row r="1156" spans="1:8" hidden="1" x14ac:dyDescent="0.2">
      <c r="A1156" s="1">
        <v>1153</v>
      </c>
      <c r="B1156" s="1">
        <f t="shared" ca="1" si="122"/>
        <v>-130725.79122850345</v>
      </c>
      <c r="C1156" s="1">
        <f t="shared" ca="1" si="119"/>
        <v>100</v>
      </c>
      <c r="D1156" s="1">
        <f t="shared" ca="1" si="120"/>
        <v>-42.077013244733351</v>
      </c>
      <c r="E1156" s="1">
        <f t="shared" ca="1" si="121"/>
        <v>0</v>
      </c>
      <c r="F1156" s="1">
        <f t="shared" ca="1" si="123"/>
        <v>1</v>
      </c>
      <c r="G1156" s="1">
        <f t="shared" ca="1" si="124"/>
        <v>0</v>
      </c>
      <c r="H1156" s="1">
        <f t="shared" ca="1" si="125"/>
        <v>1</v>
      </c>
    </row>
    <row r="1157" spans="1:8" hidden="1" x14ac:dyDescent="0.2">
      <c r="A1157" s="1">
        <v>1154</v>
      </c>
      <c r="B1157" s="1">
        <f t="shared" ca="1" si="122"/>
        <v>-134933.49255297679</v>
      </c>
      <c r="C1157" s="1">
        <f t="shared" ref="C1157:C1220" ca="1" si="126">$C$4*POWER($L$2,F1157-1)</f>
        <v>100</v>
      </c>
      <c r="D1157" s="1">
        <f t="shared" ref="D1157:D1220" ca="1" si="127">IF(RAND()&lt;$B$1,$F$1,$H$1)</f>
        <v>58.639357099169693</v>
      </c>
      <c r="E1157" s="1">
        <f t="shared" ref="E1157:E1220" ca="1" si="128">IF(D1156&lt;0,IF(E1156-1=-$D$2,0,E1156-1),IF(E1156+1=$F$2,0,E1156+1))</f>
        <v>-1</v>
      </c>
      <c r="F1157" s="1">
        <f t="shared" ca="1" si="123"/>
        <v>1</v>
      </c>
      <c r="G1157" s="1">
        <f t="shared" ca="1" si="124"/>
        <v>1</v>
      </c>
      <c r="H1157" s="1">
        <f t="shared" ca="1" si="125"/>
        <v>0</v>
      </c>
    </row>
    <row r="1158" spans="1:8" hidden="1" x14ac:dyDescent="0.2">
      <c r="A1158" s="1">
        <v>1155</v>
      </c>
      <c r="B1158" s="1">
        <f t="shared" ref="B1158:B1221" ca="1" si="129">B1157+D1157*C1157</f>
        <v>-129069.55684305982</v>
      </c>
      <c r="C1158" s="1">
        <f t="shared" ca="1" si="126"/>
        <v>100</v>
      </c>
      <c r="D1158" s="1">
        <f t="shared" ca="1" si="127"/>
        <v>58.639357099169693</v>
      </c>
      <c r="E1158" s="1">
        <f t="shared" ca="1" si="128"/>
        <v>0</v>
      </c>
      <c r="F1158" s="1">
        <f t="shared" ref="F1158:F1221" ca="1" si="130">IF(AND(D1157&gt;0,E1158=0),IF(F1157-1&lt;1,1,F1157-1),IF(AND(D1157&lt;0,E1158=0),IF(F1157+1&gt;$H$2,1,F1157+1),F1157))</f>
        <v>1</v>
      </c>
      <c r="G1158" s="1">
        <f t="shared" ref="G1158:G1221" ca="1" si="131">IF(D1157&gt;0,0,G1157+1)</f>
        <v>0</v>
      </c>
      <c r="H1158" s="1">
        <f t="shared" ref="H1158:H1221" ca="1" si="132">IF(D1157&lt;0,0,H1157+1)</f>
        <v>1</v>
      </c>
    </row>
    <row r="1159" spans="1:8" hidden="1" x14ac:dyDescent="0.2">
      <c r="A1159" s="1">
        <v>1156</v>
      </c>
      <c r="B1159" s="1">
        <f t="shared" ca="1" si="129"/>
        <v>-123205.62113314285</v>
      </c>
      <c r="C1159" s="1">
        <f t="shared" ca="1" si="126"/>
        <v>100</v>
      </c>
      <c r="D1159" s="1">
        <f t="shared" ca="1" si="127"/>
        <v>58.639357099169693</v>
      </c>
      <c r="E1159" s="1">
        <f t="shared" ca="1" si="128"/>
        <v>0</v>
      </c>
      <c r="F1159" s="1">
        <f t="shared" ca="1" si="130"/>
        <v>1</v>
      </c>
      <c r="G1159" s="1">
        <f t="shared" ca="1" si="131"/>
        <v>0</v>
      </c>
      <c r="H1159" s="1">
        <f t="shared" ca="1" si="132"/>
        <v>2</v>
      </c>
    </row>
    <row r="1160" spans="1:8" hidden="1" x14ac:dyDescent="0.2">
      <c r="A1160" s="1">
        <v>1157</v>
      </c>
      <c r="B1160" s="1">
        <f t="shared" ca="1" si="129"/>
        <v>-117341.68542322588</v>
      </c>
      <c r="C1160" s="1">
        <f t="shared" ca="1" si="126"/>
        <v>100</v>
      </c>
      <c r="D1160" s="1">
        <f t="shared" ca="1" si="127"/>
        <v>-42.077013244733351</v>
      </c>
      <c r="E1160" s="1">
        <f t="shared" ca="1" si="128"/>
        <v>0</v>
      </c>
      <c r="F1160" s="1">
        <f t="shared" ca="1" si="130"/>
        <v>1</v>
      </c>
      <c r="G1160" s="1">
        <f t="shared" ca="1" si="131"/>
        <v>0</v>
      </c>
      <c r="H1160" s="1">
        <f t="shared" ca="1" si="132"/>
        <v>3</v>
      </c>
    </row>
    <row r="1161" spans="1:8" hidden="1" x14ac:dyDescent="0.2">
      <c r="A1161" s="1">
        <v>1158</v>
      </c>
      <c r="B1161" s="1">
        <f t="shared" ca="1" si="129"/>
        <v>-121549.38674769922</v>
      </c>
      <c r="C1161" s="1">
        <f t="shared" ca="1" si="126"/>
        <v>100</v>
      </c>
      <c r="D1161" s="1">
        <f t="shared" ca="1" si="127"/>
        <v>-42.077013244733351</v>
      </c>
      <c r="E1161" s="1">
        <f t="shared" ca="1" si="128"/>
        <v>-1</v>
      </c>
      <c r="F1161" s="1">
        <f t="shared" ca="1" si="130"/>
        <v>1</v>
      </c>
      <c r="G1161" s="1">
        <f t="shared" ca="1" si="131"/>
        <v>1</v>
      </c>
      <c r="H1161" s="1">
        <f t="shared" ca="1" si="132"/>
        <v>0</v>
      </c>
    </row>
    <row r="1162" spans="1:8" hidden="1" x14ac:dyDescent="0.2">
      <c r="A1162" s="1">
        <v>1159</v>
      </c>
      <c r="B1162" s="1">
        <f t="shared" ca="1" si="129"/>
        <v>-125757.08807217256</v>
      </c>
      <c r="C1162" s="1">
        <f t="shared" ca="1" si="126"/>
        <v>100</v>
      </c>
      <c r="D1162" s="1">
        <f t="shared" ca="1" si="127"/>
        <v>-42.077013244733351</v>
      </c>
      <c r="E1162" s="1">
        <f t="shared" ca="1" si="128"/>
        <v>-2</v>
      </c>
      <c r="F1162" s="1">
        <f t="shared" ca="1" si="130"/>
        <v>1</v>
      </c>
      <c r="G1162" s="1">
        <f t="shared" ca="1" si="131"/>
        <v>2</v>
      </c>
      <c r="H1162" s="1">
        <f t="shared" ca="1" si="132"/>
        <v>0</v>
      </c>
    </row>
    <row r="1163" spans="1:8" hidden="1" x14ac:dyDescent="0.2">
      <c r="A1163" s="1">
        <v>1160</v>
      </c>
      <c r="B1163" s="1">
        <f t="shared" ca="1" si="129"/>
        <v>-129964.78939664589</v>
      </c>
      <c r="C1163" s="1">
        <f t="shared" ca="1" si="126"/>
        <v>100</v>
      </c>
      <c r="D1163" s="1">
        <f t="shared" ca="1" si="127"/>
        <v>-42.077013244733351</v>
      </c>
      <c r="E1163" s="1">
        <f t="shared" ca="1" si="128"/>
        <v>-3</v>
      </c>
      <c r="F1163" s="1">
        <f t="shared" ca="1" si="130"/>
        <v>1</v>
      </c>
      <c r="G1163" s="1">
        <f t="shared" ca="1" si="131"/>
        <v>3</v>
      </c>
      <c r="H1163" s="1">
        <f t="shared" ca="1" si="132"/>
        <v>0</v>
      </c>
    </row>
    <row r="1164" spans="1:8" hidden="1" x14ac:dyDescent="0.2">
      <c r="A1164" s="1">
        <v>1161</v>
      </c>
      <c r="B1164" s="1">
        <f t="shared" ca="1" si="129"/>
        <v>-134172.49072111922</v>
      </c>
      <c r="C1164" s="1">
        <f t="shared" ca="1" si="126"/>
        <v>100</v>
      </c>
      <c r="D1164" s="1">
        <f t="shared" ca="1" si="127"/>
        <v>-42.077013244733351</v>
      </c>
      <c r="E1164" s="1">
        <f t="shared" ca="1" si="128"/>
        <v>-4</v>
      </c>
      <c r="F1164" s="1">
        <f t="shared" ca="1" si="130"/>
        <v>1</v>
      </c>
      <c r="G1164" s="1">
        <f t="shared" ca="1" si="131"/>
        <v>4</v>
      </c>
      <c r="H1164" s="1">
        <f t="shared" ca="1" si="132"/>
        <v>0</v>
      </c>
    </row>
    <row r="1165" spans="1:8" hidden="1" x14ac:dyDescent="0.2">
      <c r="A1165" s="1">
        <v>1162</v>
      </c>
      <c r="B1165" s="1">
        <f t="shared" ca="1" si="129"/>
        <v>-138380.19204559256</v>
      </c>
      <c r="C1165" s="1">
        <f t="shared" ca="1" si="126"/>
        <v>500</v>
      </c>
      <c r="D1165" s="1">
        <f t="shared" ca="1" si="127"/>
        <v>-42.077013244733351</v>
      </c>
      <c r="E1165" s="1">
        <f t="shared" ca="1" si="128"/>
        <v>0</v>
      </c>
      <c r="F1165" s="1">
        <f t="shared" ca="1" si="130"/>
        <v>2</v>
      </c>
      <c r="G1165" s="1">
        <f t="shared" ca="1" si="131"/>
        <v>5</v>
      </c>
      <c r="H1165" s="1">
        <f t="shared" ca="1" si="132"/>
        <v>0</v>
      </c>
    </row>
    <row r="1166" spans="1:8" hidden="1" x14ac:dyDescent="0.2">
      <c r="A1166" s="1">
        <v>1163</v>
      </c>
      <c r="B1166" s="1">
        <f t="shared" ca="1" si="129"/>
        <v>-159418.69866795922</v>
      </c>
      <c r="C1166" s="1">
        <f t="shared" ca="1" si="126"/>
        <v>500</v>
      </c>
      <c r="D1166" s="1">
        <f t="shared" ca="1" si="127"/>
        <v>-42.077013244733351</v>
      </c>
      <c r="E1166" s="1">
        <f t="shared" ca="1" si="128"/>
        <v>-1</v>
      </c>
      <c r="F1166" s="1">
        <f t="shared" ca="1" si="130"/>
        <v>2</v>
      </c>
      <c r="G1166" s="1">
        <f t="shared" ca="1" si="131"/>
        <v>6</v>
      </c>
      <c r="H1166" s="1">
        <f t="shared" ca="1" si="132"/>
        <v>0</v>
      </c>
    </row>
    <row r="1167" spans="1:8" hidden="1" x14ac:dyDescent="0.2">
      <c r="A1167" s="1">
        <v>1164</v>
      </c>
      <c r="B1167" s="1">
        <f t="shared" ca="1" si="129"/>
        <v>-180457.20529032589</v>
      </c>
      <c r="C1167" s="1">
        <f t="shared" ca="1" si="126"/>
        <v>500</v>
      </c>
      <c r="D1167" s="1">
        <f t="shared" ca="1" si="127"/>
        <v>58.639357099169693</v>
      </c>
      <c r="E1167" s="1">
        <f t="shared" ca="1" si="128"/>
        <v>-2</v>
      </c>
      <c r="F1167" s="1">
        <f t="shared" ca="1" si="130"/>
        <v>2</v>
      </c>
      <c r="G1167" s="1">
        <f t="shared" ca="1" si="131"/>
        <v>7</v>
      </c>
      <c r="H1167" s="1">
        <f t="shared" ca="1" si="132"/>
        <v>0</v>
      </c>
    </row>
    <row r="1168" spans="1:8" hidden="1" x14ac:dyDescent="0.2">
      <c r="A1168" s="1">
        <v>1165</v>
      </c>
      <c r="B1168" s="1">
        <f t="shared" ca="1" si="129"/>
        <v>-151137.52674074104</v>
      </c>
      <c r="C1168" s="1">
        <f t="shared" ca="1" si="126"/>
        <v>500</v>
      </c>
      <c r="D1168" s="1">
        <f t="shared" ca="1" si="127"/>
        <v>58.639357099169693</v>
      </c>
      <c r="E1168" s="1">
        <f t="shared" ca="1" si="128"/>
        <v>-1</v>
      </c>
      <c r="F1168" s="1">
        <f t="shared" ca="1" si="130"/>
        <v>2</v>
      </c>
      <c r="G1168" s="1">
        <f t="shared" ca="1" si="131"/>
        <v>0</v>
      </c>
      <c r="H1168" s="1">
        <f t="shared" ca="1" si="132"/>
        <v>1</v>
      </c>
    </row>
    <row r="1169" spans="1:8" hidden="1" x14ac:dyDescent="0.2">
      <c r="A1169" s="1">
        <v>1166</v>
      </c>
      <c r="B1169" s="1">
        <f t="shared" ca="1" si="129"/>
        <v>-121817.8481911562</v>
      </c>
      <c r="C1169" s="1">
        <f t="shared" ca="1" si="126"/>
        <v>100</v>
      </c>
      <c r="D1169" s="1">
        <f t="shared" ca="1" si="127"/>
        <v>58.639357099169693</v>
      </c>
      <c r="E1169" s="1">
        <f t="shared" ca="1" si="128"/>
        <v>0</v>
      </c>
      <c r="F1169" s="1">
        <f t="shared" ca="1" si="130"/>
        <v>1</v>
      </c>
      <c r="G1169" s="1">
        <f t="shared" ca="1" si="131"/>
        <v>0</v>
      </c>
      <c r="H1169" s="1">
        <f t="shared" ca="1" si="132"/>
        <v>2</v>
      </c>
    </row>
    <row r="1170" spans="1:8" hidden="1" x14ac:dyDescent="0.2">
      <c r="A1170" s="1">
        <v>1167</v>
      </c>
      <c r="B1170" s="1">
        <f t="shared" ca="1" si="129"/>
        <v>-115953.91248123923</v>
      </c>
      <c r="C1170" s="1">
        <f t="shared" ca="1" si="126"/>
        <v>100</v>
      </c>
      <c r="D1170" s="1">
        <f t="shared" ca="1" si="127"/>
        <v>58.639357099169693</v>
      </c>
      <c r="E1170" s="1">
        <f t="shared" ca="1" si="128"/>
        <v>0</v>
      </c>
      <c r="F1170" s="1">
        <f t="shared" ca="1" si="130"/>
        <v>1</v>
      </c>
      <c r="G1170" s="1">
        <f t="shared" ca="1" si="131"/>
        <v>0</v>
      </c>
      <c r="H1170" s="1">
        <f t="shared" ca="1" si="132"/>
        <v>3</v>
      </c>
    </row>
    <row r="1171" spans="1:8" hidden="1" x14ac:dyDescent="0.2">
      <c r="A1171" s="1">
        <v>1168</v>
      </c>
      <c r="B1171" s="1">
        <f t="shared" ca="1" si="129"/>
        <v>-110089.97677132225</v>
      </c>
      <c r="C1171" s="1">
        <f t="shared" ca="1" si="126"/>
        <v>100</v>
      </c>
      <c r="D1171" s="1">
        <f t="shared" ca="1" si="127"/>
        <v>-42.077013244733351</v>
      </c>
      <c r="E1171" s="1">
        <f t="shared" ca="1" si="128"/>
        <v>0</v>
      </c>
      <c r="F1171" s="1">
        <f t="shared" ca="1" si="130"/>
        <v>1</v>
      </c>
      <c r="G1171" s="1">
        <f t="shared" ca="1" si="131"/>
        <v>0</v>
      </c>
      <c r="H1171" s="1">
        <f t="shared" ca="1" si="132"/>
        <v>4</v>
      </c>
    </row>
    <row r="1172" spans="1:8" hidden="1" x14ac:dyDescent="0.2">
      <c r="A1172" s="1">
        <v>1169</v>
      </c>
      <c r="B1172" s="1">
        <f t="shared" ca="1" si="129"/>
        <v>-114297.67809579559</v>
      </c>
      <c r="C1172" s="1">
        <f t="shared" ca="1" si="126"/>
        <v>100</v>
      </c>
      <c r="D1172" s="1">
        <f t="shared" ca="1" si="127"/>
        <v>-42.077013244733351</v>
      </c>
      <c r="E1172" s="1">
        <f t="shared" ca="1" si="128"/>
        <v>-1</v>
      </c>
      <c r="F1172" s="1">
        <f t="shared" ca="1" si="130"/>
        <v>1</v>
      </c>
      <c r="G1172" s="1">
        <f t="shared" ca="1" si="131"/>
        <v>1</v>
      </c>
      <c r="H1172" s="1">
        <f t="shared" ca="1" si="132"/>
        <v>0</v>
      </c>
    </row>
    <row r="1173" spans="1:8" hidden="1" x14ac:dyDescent="0.2">
      <c r="A1173" s="1">
        <v>1170</v>
      </c>
      <c r="B1173" s="1">
        <f t="shared" ca="1" si="129"/>
        <v>-118505.37942026893</v>
      </c>
      <c r="C1173" s="1">
        <f t="shared" ca="1" si="126"/>
        <v>100</v>
      </c>
      <c r="D1173" s="1">
        <f t="shared" ca="1" si="127"/>
        <v>-42.077013244733351</v>
      </c>
      <c r="E1173" s="1">
        <f t="shared" ca="1" si="128"/>
        <v>-2</v>
      </c>
      <c r="F1173" s="1">
        <f t="shared" ca="1" si="130"/>
        <v>1</v>
      </c>
      <c r="G1173" s="1">
        <f t="shared" ca="1" si="131"/>
        <v>2</v>
      </c>
      <c r="H1173" s="1">
        <f t="shared" ca="1" si="132"/>
        <v>0</v>
      </c>
    </row>
    <row r="1174" spans="1:8" hidden="1" x14ac:dyDescent="0.2">
      <c r="A1174" s="1">
        <v>1171</v>
      </c>
      <c r="B1174" s="1">
        <f t="shared" ca="1" si="129"/>
        <v>-122713.08074474227</v>
      </c>
      <c r="C1174" s="1">
        <f t="shared" ca="1" si="126"/>
        <v>100</v>
      </c>
      <c r="D1174" s="1">
        <f t="shared" ca="1" si="127"/>
        <v>58.639357099169693</v>
      </c>
      <c r="E1174" s="1">
        <f t="shared" ca="1" si="128"/>
        <v>-3</v>
      </c>
      <c r="F1174" s="1">
        <f t="shared" ca="1" si="130"/>
        <v>1</v>
      </c>
      <c r="G1174" s="1">
        <f t="shared" ca="1" si="131"/>
        <v>3</v>
      </c>
      <c r="H1174" s="1">
        <f t="shared" ca="1" si="132"/>
        <v>0</v>
      </c>
    </row>
    <row r="1175" spans="1:8" hidden="1" x14ac:dyDescent="0.2">
      <c r="A1175" s="1">
        <v>1172</v>
      </c>
      <c r="B1175" s="1">
        <f t="shared" ca="1" si="129"/>
        <v>-116849.1450348253</v>
      </c>
      <c r="C1175" s="1">
        <f t="shared" ca="1" si="126"/>
        <v>100</v>
      </c>
      <c r="D1175" s="1">
        <f t="shared" ca="1" si="127"/>
        <v>58.639357099169693</v>
      </c>
      <c r="E1175" s="1">
        <f t="shared" ca="1" si="128"/>
        <v>-2</v>
      </c>
      <c r="F1175" s="1">
        <f t="shared" ca="1" si="130"/>
        <v>1</v>
      </c>
      <c r="G1175" s="1">
        <f t="shared" ca="1" si="131"/>
        <v>0</v>
      </c>
      <c r="H1175" s="1">
        <f t="shared" ca="1" si="132"/>
        <v>1</v>
      </c>
    </row>
    <row r="1176" spans="1:8" hidden="1" x14ac:dyDescent="0.2">
      <c r="A1176" s="1">
        <v>1173</v>
      </c>
      <c r="B1176" s="1">
        <f t="shared" ca="1" si="129"/>
        <v>-110985.20932490833</v>
      </c>
      <c r="C1176" s="1">
        <f t="shared" ca="1" si="126"/>
        <v>100</v>
      </c>
      <c r="D1176" s="1">
        <f t="shared" ca="1" si="127"/>
        <v>-42.077013244733351</v>
      </c>
      <c r="E1176" s="1">
        <f t="shared" ca="1" si="128"/>
        <v>-1</v>
      </c>
      <c r="F1176" s="1">
        <f t="shared" ca="1" si="130"/>
        <v>1</v>
      </c>
      <c r="G1176" s="1">
        <f t="shared" ca="1" si="131"/>
        <v>0</v>
      </c>
      <c r="H1176" s="1">
        <f t="shared" ca="1" si="132"/>
        <v>2</v>
      </c>
    </row>
    <row r="1177" spans="1:8" hidden="1" x14ac:dyDescent="0.2">
      <c r="A1177" s="1">
        <v>1174</v>
      </c>
      <c r="B1177" s="1">
        <f t="shared" ca="1" si="129"/>
        <v>-115192.91064938167</v>
      </c>
      <c r="C1177" s="1">
        <f t="shared" ca="1" si="126"/>
        <v>100</v>
      </c>
      <c r="D1177" s="1">
        <f t="shared" ca="1" si="127"/>
        <v>-42.077013244733351</v>
      </c>
      <c r="E1177" s="1">
        <f t="shared" ca="1" si="128"/>
        <v>-2</v>
      </c>
      <c r="F1177" s="1">
        <f t="shared" ca="1" si="130"/>
        <v>1</v>
      </c>
      <c r="G1177" s="1">
        <f t="shared" ca="1" si="131"/>
        <v>1</v>
      </c>
      <c r="H1177" s="1">
        <f t="shared" ca="1" si="132"/>
        <v>0</v>
      </c>
    </row>
    <row r="1178" spans="1:8" hidden="1" x14ac:dyDescent="0.2">
      <c r="A1178" s="1">
        <v>1175</v>
      </c>
      <c r="B1178" s="1">
        <f t="shared" ca="1" si="129"/>
        <v>-119400.611973855</v>
      </c>
      <c r="C1178" s="1">
        <f t="shared" ca="1" si="126"/>
        <v>100</v>
      </c>
      <c r="D1178" s="1">
        <f t="shared" ca="1" si="127"/>
        <v>-42.077013244733351</v>
      </c>
      <c r="E1178" s="1">
        <f t="shared" ca="1" si="128"/>
        <v>-3</v>
      </c>
      <c r="F1178" s="1">
        <f t="shared" ca="1" si="130"/>
        <v>1</v>
      </c>
      <c r="G1178" s="1">
        <f t="shared" ca="1" si="131"/>
        <v>2</v>
      </c>
      <c r="H1178" s="1">
        <f t="shared" ca="1" si="132"/>
        <v>0</v>
      </c>
    </row>
    <row r="1179" spans="1:8" hidden="1" x14ac:dyDescent="0.2">
      <c r="A1179" s="1">
        <v>1176</v>
      </c>
      <c r="B1179" s="1">
        <f t="shared" ca="1" si="129"/>
        <v>-123608.31329832834</v>
      </c>
      <c r="C1179" s="1">
        <f t="shared" ca="1" si="126"/>
        <v>100</v>
      </c>
      <c r="D1179" s="1">
        <f t="shared" ca="1" si="127"/>
        <v>-42.077013244733351</v>
      </c>
      <c r="E1179" s="1">
        <f t="shared" ca="1" si="128"/>
        <v>-4</v>
      </c>
      <c r="F1179" s="1">
        <f t="shared" ca="1" si="130"/>
        <v>1</v>
      </c>
      <c r="G1179" s="1">
        <f t="shared" ca="1" si="131"/>
        <v>3</v>
      </c>
      <c r="H1179" s="1">
        <f t="shared" ca="1" si="132"/>
        <v>0</v>
      </c>
    </row>
    <row r="1180" spans="1:8" hidden="1" x14ac:dyDescent="0.2">
      <c r="A1180" s="1">
        <v>1177</v>
      </c>
      <c r="B1180" s="1">
        <f t="shared" ca="1" si="129"/>
        <v>-127816.01462280168</v>
      </c>
      <c r="C1180" s="1">
        <f t="shared" ca="1" si="126"/>
        <v>500</v>
      </c>
      <c r="D1180" s="1">
        <f t="shared" ca="1" si="127"/>
        <v>-42.077013244733351</v>
      </c>
      <c r="E1180" s="1">
        <f t="shared" ca="1" si="128"/>
        <v>0</v>
      </c>
      <c r="F1180" s="1">
        <f t="shared" ca="1" si="130"/>
        <v>2</v>
      </c>
      <c r="G1180" s="1">
        <f t="shared" ca="1" si="131"/>
        <v>4</v>
      </c>
      <c r="H1180" s="1">
        <f t="shared" ca="1" si="132"/>
        <v>0</v>
      </c>
    </row>
    <row r="1181" spans="1:8" hidden="1" x14ac:dyDescent="0.2">
      <c r="A1181" s="1">
        <v>1178</v>
      </c>
      <c r="B1181" s="1">
        <f t="shared" ca="1" si="129"/>
        <v>-148854.52124516835</v>
      </c>
      <c r="C1181" s="1">
        <f t="shared" ca="1" si="126"/>
        <v>500</v>
      </c>
      <c r="D1181" s="1">
        <f t="shared" ca="1" si="127"/>
        <v>-42.077013244733351</v>
      </c>
      <c r="E1181" s="1">
        <f t="shared" ca="1" si="128"/>
        <v>-1</v>
      </c>
      <c r="F1181" s="1">
        <f t="shared" ca="1" si="130"/>
        <v>2</v>
      </c>
      <c r="G1181" s="1">
        <f t="shared" ca="1" si="131"/>
        <v>5</v>
      </c>
      <c r="H1181" s="1">
        <f t="shared" ca="1" si="132"/>
        <v>0</v>
      </c>
    </row>
    <row r="1182" spans="1:8" hidden="1" x14ac:dyDescent="0.2">
      <c r="A1182" s="1">
        <v>1179</v>
      </c>
      <c r="B1182" s="1">
        <f t="shared" ca="1" si="129"/>
        <v>-169893.02786753501</v>
      </c>
      <c r="C1182" s="1">
        <f t="shared" ca="1" si="126"/>
        <v>500</v>
      </c>
      <c r="D1182" s="1">
        <f t="shared" ca="1" si="127"/>
        <v>-42.077013244733351</v>
      </c>
      <c r="E1182" s="1">
        <f t="shared" ca="1" si="128"/>
        <v>-2</v>
      </c>
      <c r="F1182" s="1">
        <f t="shared" ca="1" si="130"/>
        <v>2</v>
      </c>
      <c r="G1182" s="1">
        <f t="shared" ca="1" si="131"/>
        <v>6</v>
      </c>
      <c r="H1182" s="1">
        <f t="shared" ca="1" si="132"/>
        <v>0</v>
      </c>
    </row>
    <row r="1183" spans="1:8" hidden="1" x14ac:dyDescent="0.2">
      <c r="A1183" s="1">
        <v>1180</v>
      </c>
      <c r="B1183" s="1">
        <f t="shared" ca="1" si="129"/>
        <v>-190931.53448990168</v>
      </c>
      <c r="C1183" s="1">
        <f t="shared" ca="1" si="126"/>
        <v>500</v>
      </c>
      <c r="D1183" s="1">
        <f t="shared" ca="1" si="127"/>
        <v>58.639357099169693</v>
      </c>
      <c r="E1183" s="1">
        <f t="shared" ca="1" si="128"/>
        <v>-3</v>
      </c>
      <c r="F1183" s="1">
        <f t="shared" ca="1" si="130"/>
        <v>2</v>
      </c>
      <c r="G1183" s="1">
        <f t="shared" ca="1" si="131"/>
        <v>7</v>
      </c>
      <c r="H1183" s="1">
        <f t="shared" ca="1" si="132"/>
        <v>0</v>
      </c>
    </row>
    <row r="1184" spans="1:8" hidden="1" x14ac:dyDescent="0.2">
      <c r="A1184" s="1">
        <v>1181</v>
      </c>
      <c r="B1184" s="1">
        <f t="shared" ca="1" si="129"/>
        <v>-161611.85594031683</v>
      </c>
      <c r="C1184" s="1">
        <f t="shared" ca="1" si="126"/>
        <v>500</v>
      </c>
      <c r="D1184" s="1">
        <f t="shared" ca="1" si="127"/>
        <v>-42.077013244733351</v>
      </c>
      <c r="E1184" s="1">
        <f t="shared" ca="1" si="128"/>
        <v>-2</v>
      </c>
      <c r="F1184" s="1">
        <f t="shared" ca="1" si="130"/>
        <v>2</v>
      </c>
      <c r="G1184" s="1">
        <f t="shared" ca="1" si="131"/>
        <v>0</v>
      </c>
      <c r="H1184" s="1">
        <f t="shared" ca="1" si="132"/>
        <v>1</v>
      </c>
    </row>
    <row r="1185" spans="1:8" hidden="1" x14ac:dyDescent="0.2">
      <c r="A1185" s="1">
        <v>1182</v>
      </c>
      <c r="B1185" s="1">
        <f t="shared" ca="1" si="129"/>
        <v>-182650.3625626835</v>
      </c>
      <c r="C1185" s="1">
        <f t="shared" ca="1" si="126"/>
        <v>500</v>
      </c>
      <c r="D1185" s="1">
        <f t="shared" ca="1" si="127"/>
        <v>-42.077013244733351</v>
      </c>
      <c r="E1185" s="1">
        <f t="shared" ca="1" si="128"/>
        <v>-3</v>
      </c>
      <c r="F1185" s="1">
        <f t="shared" ca="1" si="130"/>
        <v>2</v>
      </c>
      <c r="G1185" s="1">
        <f t="shared" ca="1" si="131"/>
        <v>1</v>
      </c>
      <c r="H1185" s="1">
        <f t="shared" ca="1" si="132"/>
        <v>0</v>
      </c>
    </row>
    <row r="1186" spans="1:8" hidden="1" x14ac:dyDescent="0.2">
      <c r="A1186" s="1">
        <v>1183</v>
      </c>
      <c r="B1186" s="1">
        <f t="shared" ca="1" si="129"/>
        <v>-203688.86918505016</v>
      </c>
      <c r="C1186" s="1">
        <f t="shared" ca="1" si="126"/>
        <v>500</v>
      </c>
      <c r="D1186" s="1">
        <f t="shared" ca="1" si="127"/>
        <v>-42.077013244733351</v>
      </c>
      <c r="E1186" s="1">
        <f t="shared" ca="1" si="128"/>
        <v>-4</v>
      </c>
      <c r="F1186" s="1">
        <f t="shared" ca="1" si="130"/>
        <v>2</v>
      </c>
      <c r="G1186" s="1">
        <f t="shared" ca="1" si="131"/>
        <v>2</v>
      </c>
      <c r="H1186" s="1">
        <f t="shared" ca="1" si="132"/>
        <v>0</v>
      </c>
    </row>
    <row r="1187" spans="1:8" hidden="1" x14ac:dyDescent="0.2">
      <c r="A1187" s="1">
        <v>1184</v>
      </c>
      <c r="B1187" s="1">
        <f t="shared" ca="1" si="129"/>
        <v>-224727.37580741683</v>
      </c>
      <c r="C1187" s="1">
        <f t="shared" ca="1" si="126"/>
        <v>100</v>
      </c>
      <c r="D1187" s="1">
        <f t="shared" ca="1" si="127"/>
        <v>-42.077013244733351</v>
      </c>
      <c r="E1187" s="1">
        <f t="shared" ca="1" si="128"/>
        <v>0</v>
      </c>
      <c r="F1187" s="1">
        <f t="shared" ca="1" si="130"/>
        <v>1</v>
      </c>
      <c r="G1187" s="1">
        <f t="shared" ca="1" si="131"/>
        <v>3</v>
      </c>
      <c r="H1187" s="1">
        <f t="shared" ca="1" si="132"/>
        <v>0</v>
      </c>
    </row>
    <row r="1188" spans="1:8" hidden="1" x14ac:dyDescent="0.2">
      <c r="A1188" s="1">
        <v>1185</v>
      </c>
      <c r="B1188" s="1">
        <f t="shared" ca="1" si="129"/>
        <v>-228935.07713189017</v>
      </c>
      <c r="C1188" s="1">
        <f t="shared" ca="1" si="126"/>
        <v>100</v>
      </c>
      <c r="D1188" s="1">
        <f t="shared" ca="1" si="127"/>
        <v>58.639357099169693</v>
      </c>
      <c r="E1188" s="1">
        <f t="shared" ca="1" si="128"/>
        <v>-1</v>
      </c>
      <c r="F1188" s="1">
        <f t="shared" ca="1" si="130"/>
        <v>1</v>
      </c>
      <c r="G1188" s="1">
        <f t="shared" ca="1" si="131"/>
        <v>4</v>
      </c>
      <c r="H1188" s="1">
        <f t="shared" ca="1" si="132"/>
        <v>0</v>
      </c>
    </row>
    <row r="1189" spans="1:8" hidden="1" x14ac:dyDescent="0.2">
      <c r="A1189" s="1">
        <v>1186</v>
      </c>
      <c r="B1189" s="1">
        <f t="shared" ca="1" si="129"/>
        <v>-223071.14142197321</v>
      </c>
      <c r="C1189" s="1">
        <f t="shared" ca="1" si="126"/>
        <v>100</v>
      </c>
      <c r="D1189" s="1">
        <f t="shared" ca="1" si="127"/>
        <v>-42.077013244733351</v>
      </c>
      <c r="E1189" s="1">
        <f t="shared" ca="1" si="128"/>
        <v>0</v>
      </c>
      <c r="F1189" s="1">
        <f t="shared" ca="1" si="130"/>
        <v>1</v>
      </c>
      <c r="G1189" s="1">
        <f t="shared" ca="1" si="131"/>
        <v>0</v>
      </c>
      <c r="H1189" s="1">
        <f t="shared" ca="1" si="132"/>
        <v>1</v>
      </c>
    </row>
    <row r="1190" spans="1:8" hidden="1" x14ac:dyDescent="0.2">
      <c r="A1190" s="1">
        <v>1187</v>
      </c>
      <c r="B1190" s="1">
        <f t="shared" ca="1" si="129"/>
        <v>-227278.84274644655</v>
      </c>
      <c r="C1190" s="1">
        <f t="shared" ca="1" si="126"/>
        <v>100</v>
      </c>
      <c r="D1190" s="1">
        <f t="shared" ca="1" si="127"/>
        <v>-42.077013244733351</v>
      </c>
      <c r="E1190" s="1">
        <f t="shared" ca="1" si="128"/>
        <v>-1</v>
      </c>
      <c r="F1190" s="1">
        <f t="shared" ca="1" si="130"/>
        <v>1</v>
      </c>
      <c r="G1190" s="1">
        <f t="shared" ca="1" si="131"/>
        <v>1</v>
      </c>
      <c r="H1190" s="1">
        <f t="shared" ca="1" si="132"/>
        <v>0</v>
      </c>
    </row>
    <row r="1191" spans="1:8" hidden="1" x14ac:dyDescent="0.2">
      <c r="A1191" s="1">
        <v>1188</v>
      </c>
      <c r="B1191" s="1">
        <f t="shared" ca="1" si="129"/>
        <v>-231486.54407091989</v>
      </c>
      <c r="C1191" s="1">
        <f t="shared" ca="1" si="126"/>
        <v>100</v>
      </c>
      <c r="D1191" s="1">
        <f t="shared" ca="1" si="127"/>
        <v>-42.077013244733351</v>
      </c>
      <c r="E1191" s="1">
        <f t="shared" ca="1" si="128"/>
        <v>-2</v>
      </c>
      <c r="F1191" s="1">
        <f t="shared" ca="1" si="130"/>
        <v>1</v>
      </c>
      <c r="G1191" s="1">
        <f t="shared" ca="1" si="131"/>
        <v>2</v>
      </c>
      <c r="H1191" s="1">
        <f t="shared" ca="1" si="132"/>
        <v>0</v>
      </c>
    </row>
    <row r="1192" spans="1:8" hidden="1" x14ac:dyDescent="0.2">
      <c r="A1192" s="1">
        <v>1189</v>
      </c>
      <c r="B1192" s="1">
        <f t="shared" ca="1" si="129"/>
        <v>-235694.24539539323</v>
      </c>
      <c r="C1192" s="1">
        <f t="shared" ca="1" si="126"/>
        <v>100</v>
      </c>
      <c r="D1192" s="1">
        <f t="shared" ca="1" si="127"/>
        <v>-42.077013244733351</v>
      </c>
      <c r="E1192" s="1">
        <f t="shared" ca="1" si="128"/>
        <v>-3</v>
      </c>
      <c r="F1192" s="1">
        <f t="shared" ca="1" si="130"/>
        <v>1</v>
      </c>
      <c r="G1192" s="1">
        <f t="shared" ca="1" si="131"/>
        <v>3</v>
      </c>
      <c r="H1192" s="1">
        <f t="shared" ca="1" si="132"/>
        <v>0</v>
      </c>
    </row>
    <row r="1193" spans="1:8" hidden="1" x14ac:dyDescent="0.2">
      <c r="A1193" s="1">
        <v>1190</v>
      </c>
      <c r="B1193" s="1">
        <f t="shared" ca="1" si="129"/>
        <v>-239901.94671986657</v>
      </c>
      <c r="C1193" s="1">
        <f t="shared" ca="1" si="126"/>
        <v>100</v>
      </c>
      <c r="D1193" s="1">
        <f t="shared" ca="1" si="127"/>
        <v>-42.077013244733351</v>
      </c>
      <c r="E1193" s="1">
        <f t="shared" ca="1" si="128"/>
        <v>-4</v>
      </c>
      <c r="F1193" s="1">
        <f t="shared" ca="1" si="130"/>
        <v>1</v>
      </c>
      <c r="G1193" s="1">
        <f t="shared" ca="1" si="131"/>
        <v>4</v>
      </c>
      <c r="H1193" s="1">
        <f t="shared" ca="1" si="132"/>
        <v>0</v>
      </c>
    </row>
    <row r="1194" spans="1:8" hidden="1" x14ac:dyDescent="0.2">
      <c r="A1194" s="1">
        <v>1191</v>
      </c>
      <c r="B1194" s="1">
        <f t="shared" ca="1" si="129"/>
        <v>-244109.64804433991</v>
      </c>
      <c r="C1194" s="1">
        <f t="shared" ca="1" si="126"/>
        <v>500</v>
      </c>
      <c r="D1194" s="1">
        <f t="shared" ca="1" si="127"/>
        <v>58.639357099169693</v>
      </c>
      <c r="E1194" s="1">
        <f t="shared" ca="1" si="128"/>
        <v>0</v>
      </c>
      <c r="F1194" s="1">
        <f t="shared" ca="1" si="130"/>
        <v>2</v>
      </c>
      <c r="G1194" s="1">
        <f t="shared" ca="1" si="131"/>
        <v>5</v>
      </c>
      <c r="H1194" s="1">
        <f t="shared" ca="1" si="132"/>
        <v>0</v>
      </c>
    </row>
    <row r="1195" spans="1:8" hidden="1" x14ac:dyDescent="0.2">
      <c r="A1195" s="1">
        <v>1192</v>
      </c>
      <c r="B1195" s="1">
        <f t="shared" ca="1" si="129"/>
        <v>-214789.96949475506</v>
      </c>
      <c r="C1195" s="1">
        <f t="shared" ca="1" si="126"/>
        <v>100</v>
      </c>
      <c r="D1195" s="1">
        <f t="shared" ca="1" si="127"/>
        <v>-42.077013244733351</v>
      </c>
      <c r="E1195" s="1">
        <f t="shared" ca="1" si="128"/>
        <v>0</v>
      </c>
      <c r="F1195" s="1">
        <f t="shared" ca="1" si="130"/>
        <v>1</v>
      </c>
      <c r="G1195" s="1">
        <f t="shared" ca="1" si="131"/>
        <v>0</v>
      </c>
      <c r="H1195" s="1">
        <f t="shared" ca="1" si="132"/>
        <v>1</v>
      </c>
    </row>
    <row r="1196" spans="1:8" hidden="1" x14ac:dyDescent="0.2">
      <c r="A1196" s="1">
        <v>1193</v>
      </c>
      <c r="B1196" s="1">
        <f t="shared" ca="1" si="129"/>
        <v>-218997.6708192284</v>
      </c>
      <c r="C1196" s="1">
        <f t="shared" ca="1" si="126"/>
        <v>100</v>
      </c>
      <c r="D1196" s="1">
        <f t="shared" ca="1" si="127"/>
        <v>-42.077013244733351</v>
      </c>
      <c r="E1196" s="1">
        <f t="shared" ca="1" si="128"/>
        <v>-1</v>
      </c>
      <c r="F1196" s="1">
        <f t="shared" ca="1" si="130"/>
        <v>1</v>
      </c>
      <c r="G1196" s="1">
        <f t="shared" ca="1" si="131"/>
        <v>1</v>
      </c>
      <c r="H1196" s="1">
        <f t="shared" ca="1" si="132"/>
        <v>0</v>
      </c>
    </row>
    <row r="1197" spans="1:8" hidden="1" x14ac:dyDescent="0.2">
      <c r="A1197" s="1">
        <v>1194</v>
      </c>
      <c r="B1197" s="1">
        <f t="shared" ca="1" si="129"/>
        <v>-223205.37214370174</v>
      </c>
      <c r="C1197" s="1">
        <f t="shared" ca="1" si="126"/>
        <v>100</v>
      </c>
      <c r="D1197" s="1">
        <f t="shared" ca="1" si="127"/>
        <v>-42.077013244733351</v>
      </c>
      <c r="E1197" s="1">
        <f t="shared" ca="1" si="128"/>
        <v>-2</v>
      </c>
      <c r="F1197" s="1">
        <f t="shared" ca="1" si="130"/>
        <v>1</v>
      </c>
      <c r="G1197" s="1">
        <f t="shared" ca="1" si="131"/>
        <v>2</v>
      </c>
      <c r="H1197" s="1">
        <f t="shared" ca="1" si="132"/>
        <v>0</v>
      </c>
    </row>
    <row r="1198" spans="1:8" hidden="1" x14ac:dyDescent="0.2">
      <c r="A1198" s="1">
        <v>1195</v>
      </c>
      <c r="B1198" s="1">
        <f t="shared" ca="1" si="129"/>
        <v>-227413.07346817508</v>
      </c>
      <c r="C1198" s="1">
        <f t="shared" ca="1" si="126"/>
        <v>100</v>
      </c>
      <c r="D1198" s="1">
        <f t="shared" ca="1" si="127"/>
        <v>58.639357099169693</v>
      </c>
      <c r="E1198" s="1">
        <f t="shared" ca="1" si="128"/>
        <v>-3</v>
      </c>
      <c r="F1198" s="1">
        <f t="shared" ca="1" si="130"/>
        <v>1</v>
      </c>
      <c r="G1198" s="1">
        <f t="shared" ca="1" si="131"/>
        <v>3</v>
      </c>
      <c r="H1198" s="1">
        <f t="shared" ca="1" si="132"/>
        <v>0</v>
      </c>
    </row>
    <row r="1199" spans="1:8" hidden="1" x14ac:dyDescent="0.2">
      <c r="A1199" s="1">
        <v>1196</v>
      </c>
      <c r="B1199" s="1">
        <f t="shared" ca="1" si="129"/>
        <v>-221549.13775825812</v>
      </c>
      <c r="C1199" s="1">
        <f t="shared" ca="1" si="126"/>
        <v>100</v>
      </c>
      <c r="D1199" s="1">
        <f t="shared" ca="1" si="127"/>
        <v>-42.077013244733351</v>
      </c>
      <c r="E1199" s="1">
        <f t="shared" ca="1" si="128"/>
        <v>-2</v>
      </c>
      <c r="F1199" s="1">
        <f t="shared" ca="1" si="130"/>
        <v>1</v>
      </c>
      <c r="G1199" s="1">
        <f t="shared" ca="1" si="131"/>
        <v>0</v>
      </c>
      <c r="H1199" s="1">
        <f t="shared" ca="1" si="132"/>
        <v>1</v>
      </c>
    </row>
    <row r="1200" spans="1:8" hidden="1" x14ac:dyDescent="0.2">
      <c r="A1200" s="1">
        <v>1197</v>
      </c>
      <c r="B1200" s="1">
        <f t="shared" ca="1" si="129"/>
        <v>-225756.83908273146</v>
      </c>
      <c r="C1200" s="1">
        <f t="shared" ca="1" si="126"/>
        <v>100</v>
      </c>
      <c r="D1200" s="1">
        <f t="shared" ca="1" si="127"/>
        <v>58.639357099169693</v>
      </c>
      <c r="E1200" s="1">
        <f t="shared" ca="1" si="128"/>
        <v>-3</v>
      </c>
      <c r="F1200" s="1">
        <f t="shared" ca="1" si="130"/>
        <v>1</v>
      </c>
      <c r="G1200" s="1">
        <f t="shared" ca="1" si="131"/>
        <v>1</v>
      </c>
      <c r="H1200" s="1">
        <f t="shared" ca="1" si="132"/>
        <v>0</v>
      </c>
    </row>
    <row r="1201" spans="1:8" hidden="1" x14ac:dyDescent="0.2">
      <c r="A1201" s="1">
        <v>1198</v>
      </c>
      <c r="B1201" s="1">
        <f t="shared" ca="1" si="129"/>
        <v>-219892.9033728145</v>
      </c>
      <c r="C1201" s="1">
        <f t="shared" ca="1" si="126"/>
        <v>100</v>
      </c>
      <c r="D1201" s="1">
        <f t="shared" ca="1" si="127"/>
        <v>58.639357099169693</v>
      </c>
      <c r="E1201" s="1">
        <f t="shared" ca="1" si="128"/>
        <v>-2</v>
      </c>
      <c r="F1201" s="1">
        <f t="shared" ca="1" si="130"/>
        <v>1</v>
      </c>
      <c r="G1201" s="1">
        <f t="shared" ca="1" si="131"/>
        <v>0</v>
      </c>
      <c r="H1201" s="1">
        <f t="shared" ca="1" si="132"/>
        <v>1</v>
      </c>
    </row>
    <row r="1202" spans="1:8" hidden="1" x14ac:dyDescent="0.2">
      <c r="A1202" s="1">
        <v>1199</v>
      </c>
      <c r="B1202" s="1">
        <f t="shared" ca="1" si="129"/>
        <v>-214028.96766289754</v>
      </c>
      <c r="C1202" s="1">
        <f t="shared" ca="1" si="126"/>
        <v>100</v>
      </c>
      <c r="D1202" s="1">
        <f t="shared" ca="1" si="127"/>
        <v>58.639357099169693</v>
      </c>
      <c r="E1202" s="1">
        <f t="shared" ca="1" si="128"/>
        <v>-1</v>
      </c>
      <c r="F1202" s="1">
        <f t="shared" ca="1" si="130"/>
        <v>1</v>
      </c>
      <c r="G1202" s="1">
        <f t="shared" ca="1" si="131"/>
        <v>0</v>
      </c>
      <c r="H1202" s="1">
        <f t="shared" ca="1" si="132"/>
        <v>2</v>
      </c>
    </row>
    <row r="1203" spans="1:8" hidden="1" x14ac:dyDescent="0.2">
      <c r="A1203" s="1">
        <v>1200</v>
      </c>
      <c r="B1203" s="1">
        <f t="shared" ca="1" si="129"/>
        <v>-208165.03195298059</v>
      </c>
      <c r="C1203" s="1">
        <f t="shared" ca="1" si="126"/>
        <v>100</v>
      </c>
      <c r="D1203" s="1">
        <f t="shared" ca="1" si="127"/>
        <v>58.639357099169693</v>
      </c>
      <c r="E1203" s="1">
        <f t="shared" ca="1" si="128"/>
        <v>0</v>
      </c>
      <c r="F1203" s="1">
        <f t="shared" ca="1" si="130"/>
        <v>1</v>
      </c>
      <c r="G1203" s="1">
        <f t="shared" ca="1" si="131"/>
        <v>0</v>
      </c>
      <c r="H1203" s="1">
        <f t="shared" ca="1" si="132"/>
        <v>3</v>
      </c>
    </row>
    <row r="1204" spans="1:8" hidden="1" x14ac:dyDescent="0.2">
      <c r="A1204" s="1">
        <v>1201</v>
      </c>
      <c r="B1204" s="1">
        <f t="shared" ca="1" si="129"/>
        <v>-202301.09624306363</v>
      </c>
      <c r="C1204" s="1">
        <f t="shared" ca="1" si="126"/>
        <v>100</v>
      </c>
      <c r="D1204" s="1">
        <f t="shared" ca="1" si="127"/>
        <v>58.639357099169693</v>
      </c>
      <c r="E1204" s="1">
        <f t="shared" ca="1" si="128"/>
        <v>0</v>
      </c>
      <c r="F1204" s="1">
        <f t="shared" ca="1" si="130"/>
        <v>1</v>
      </c>
      <c r="G1204" s="1">
        <f t="shared" ca="1" si="131"/>
        <v>0</v>
      </c>
      <c r="H1204" s="1">
        <f t="shared" ca="1" si="132"/>
        <v>4</v>
      </c>
    </row>
    <row r="1205" spans="1:8" hidden="1" x14ac:dyDescent="0.2">
      <c r="A1205" s="1">
        <v>1202</v>
      </c>
      <c r="B1205" s="1">
        <f t="shared" ca="1" si="129"/>
        <v>-196437.16053314667</v>
      </c>
      <c r="C1205" s="1">
        <f t="shared" ca="1" si="126"/>
        <v>100</v>
      </c>
      <c r="D1205" s="1">
        <f t="shared" ca="1" si="127"/>
        <v>-42.077013244733351</v>
      </c>
      <c r="E1205" s="1">
        <f t="shared" ca="1" si="128"/>
        <v>0</v>
      </c>
      <c r="F1205" s="1">
        <f t="shared" ca="1" si="130"/>
        <v>1</v>
      </c>
      <c r="G1205" s="1">
        <f t="shared" ca="1" si="131"/>
        <v>0</v>
      </c>
      <c r="H1205" s="1">
        <f t="shared" ca="1" si="132"/>
        <v>5</v>
      </c>
    </row>
    <row r="1206" spans="1:8" hidden="1" x14ac:dyDescent="0.2">
      <c r="A1206" s="1">
        <v>1203</v>
      </c>
      <c r="B1206" s="1">
        <f t="shared" ca="1" si="129"/>
        <v>-200644.86185762001</v>
      </c>
      <c r="C1206" s="1">
        <f t="shared" ca="1" si="126"/>
        <v>100</v>
      </c>
      <c r="D1206" s="1">
        <f t="shared" ca="1" si="127"/>
        <v>-42.077013244733351</v>
      </c>
      <c r="E1206" s="1">
        <f t="shared" ca="1" si="128"/>
        <v>-1</v>
      </c>
      <c r="F1206" s="1">
        <f t="shared" ca="1" si="130"/>
        <v>1</v>
      </c>
      <c r="G1206" s="1">
        <f t="shared" ca="1" si="131"/>
        <v>1</v>
      </c>
      <c r="H1206" s="1">
        <f t="shared" ca="1" si="132"/>
        <v>0</v>
      </c>
    </row>
    <row r="1207" spans="1:8" hidden="1" x14ac:dyDescent="0.2">
      <c r="A1207" s="1">
        <v>1204</v>
      </c>
      <c r="B1207" s="1">
        <f t="shared" ca="1" si="129"/>
        <v>-204852.56318209335</v>
      </c>
      <c r="C1207" s="1">
        <f t="shared" ca="1" si="126"/>
        <v>100</v>
      </c>
      <c r="D1207" s="1">
        <f t="shared" ca="1" si="127"/>
        <v>58.639357099169693</v>
      </c>
      <c r="E1207" s="1">
        <f t="shared" ca="1" si="128"/>
        <v>-2</v>
      </c>
      <c r="F1207" s="1">
        <f t="shared" ca="1" si="130"/>
        <v>1</v>
      </c>
      <c r="G1207" s="1">
        <f t="shared" ca="1" si="131"/>
        <v>2</v>
      </c>
      <c r="H1207" s="1">
        <f t="shared" ca="1" si="132"/>
        <v>0</v>
      </c>
    </row>
    <row r="1208" spans="1:8" hidden="1" x14ac:dyDescent="0.2">
      <c r="A1208" s="1">
        <v>1205</v>
      </c>
      <c r="B1208" s="1">
        <f t="shared" ca="1" si="129"/>
        <v>-198988.62747217639</v>
      </c>
      <c r="C1208" s="1">
        <f t="shared" ca="1" si="126"/>
        <v>100</v>
      </c>
      <c r="D1208" s="1">
        <f t="shared" ca="1" si="127"/>
        <v>58.639357099169693</v>
      </c>
      <c r="E1208" s="1">
        <f t="shared" ca="1" si="128"/>
        <v>-1</v>
      </c>
      <c r="F1208" s="1">
        <f t="shared" ca="1" si="130"/>
        <v>1</v>
      </c>
      <c r="G1208" s="1">
        <f t="shared" ca="1" si="131"/>
        <v>0</v>
      </c>
      <c r="H1208" s="1">
        <f t="shared" ca="1" si="132"/>
        <v>1</v>
      </c>
    </row>
    <row r="1209" spans="1:8" hidden="1" x14ac:dyDescent="0.2">
      <c r="A1209" s="1">
        <v>1206</v>
      </c>
      <c r="B1209" s="1">
        <f t="shared" ca="1" si="129"/>
        <v>-193124.69176225943</v>
      </c>
      <c r="C1209" s="1">
        <f t="shared" ca="1" si="126"/>
        <v>100</v>
      </c>
      <c r="D1209" s="1">
        <f t="shared" ca="1" si="127"/>
        <v>-42.077013244733351</v>
      </c>
      <c r="E1209" s="1">
        <f t="shared" ca="1" si="128"/>
        <v>0</v>
      </c>
      <c r="F1209" s="1">
        <f t="shared" ca="1" si="130"/>
        <v>1</v>
      </c>
      <c r="G1209" s="1">
        <f t="shared" ca="1" si="131"/>
        <v>0</v>
      </c>
      <c r="H1209" s="1">
        <f t="shared" ca="1" si="132"/>
        <v>2</v>
      </c>
    </row>
    <row r="1210" spans="1:8" hidden="1" x14ac:dyDescent="0.2">
      <c r="A1210" s="1">
        <v>1207</v>
      </c>
      <c r="B1210" s="1">
        <f t="shared" ca="1" si="129"/>
        <v>-197332.39308673277</v>
      </c>
      <c r="C1210" s="1">
        <f t="shared" ca="1" si="126"/>
        <v>100</v>
      </c>
      <c r="D1210" s="1">
        <f t="shared" ca="1" si="127"/>
        <v>58.639357099169693</v>
      </c>
      <c r="E1210" s="1">
        <f t="shared" ca="1" si="128"/>
        <v>-1</v>
      </c>
      <c r="F1210" s="1">
        <f t="shared" ca="1" si="130"/>
        <v>1</v>
      </c>
      <c r="G1210" s="1">
        <f t="shared" ca="1" si="131"/>
        <v>1</v>
      </c>
      <c r="H1210" s="1">
        <f t="shared" ca="1" si="132"/>
        <v>0</v>
      </c>
    </row>
    <row r="1211" spans="1:8" hidden="1" x14ac:dyDescent="0.2">
      <c r="A1211" s="1">
        <v>1208</v>
      </c>
      <c r="B1211" s="1">
        <f t="shared" ca="1" si="129"/>
        <v>-191468.45737681582</v>
      </c>
      <c r="C1211" s="1">
        <f t="shared" ca="1" si="126"/>
        <v>100</v>
      </c>
      <c r="D1211" s="1">
        <f t="shared" ca="1" si="127"/>
        <v>-42.077013244733351</v>
      </c>
      <c r="E1211" s="1">
        <f t="shared" ca="1" si="128"/>
        <v>0</v>
      </c>
      <c r="F1211" s="1">
        <f t="shared" ca="1" si="130"/>
        <v>1</v>
      </c>
      <c r="G1211" s="1">
        <f t="shared" ca="1" si="131"/>
        <v>0</v>
      </c>
      <c r="H1211" s="1">
        <f t="shared" ca="1" si="132"/>
        <v>1</v>
      </c>
    </row>
    <row r="1212" spans="1:8" hidden="1" x14ac:dyDescent="0.2">
      <c r="A1212" s="1">
        <v>1209</v>
      </c>
      <c r="B1212" s="1">
        <f t="shared" ca="1" si="129"/>
        <v>-195676.15870128915</v>
      </c>
      <c r="C1212" s="1">
        <f t="shared" ca="1" si="126"/>
        <v>100</v>
      </c>
      <c r="D1212" s="1">
        <f t="shared" ca="1" si="127"/>
        <v>58.639357099169693</v>
      </c>
      <c r="E1212" s="1">
        <f t="shared" ca="1" si="128"/>
        <v>-1</v>
      </c>
      <c r="F1212" s="1">
        <f t="shared" ca="1" si="130"/>
        <v>1</v>
      </c>
      <c r="G1212" s="1">
        <f t="shared" ca="1" si="131"/>
        <v>1</v>
      </c>
      <c r="H1212" s="1">
        <f t="shared" ca="1" si="132"/>
        <v>0</v>
      </c>
    </row>
    <row r="1213" spans="1:8" hidden="1" x14ac:dyDescent="0.2">
      <c r="A1213" s="1">
        <v>1210</v>
      </c>
      <c r="B1213" s="1">
        <f t="shared" ca="1" si="129"/>
        <v>-189812.2229913722</v>
      </c>
      <c r="C1213" s="1">
        <f t="shared" ca="1" si="126"/>
        <v>100</v>
      </c>
      <c r="D1213" s="1">
        <f t="shared" ca="1" si="127"/>
        <v>58.639357099169693</v>
      </c>
      <c r="E1213" s="1">
        <f t="shared" ca="1" si="128"/>
        <v>0</v>
      </c>
      <c r="F1213" s="1">
        <f t="shared" ca="1" si="130"/>
        <v>1</v>
      </c>
      <c r="G1213" s="1">
        <f t="shared" ca="1" si="131"/>
        <v>0</v>
      </c>
      <c r="H1213" s="1">
        <f t="shared" ca="1" si="132"/>
        <v>1</v>
      </c>
    </row>
    <row r="1214" spans="1:8" hidden="1" x14ac:dyDescent="0.2">
      <c r="A1214" s="1">
        <v>1211</v>
      </c>
      <c r="B1214" s="1">
        <f t="shared" ca="1" si="129"/>
        <v>-183948.28728145524</v>
      </c>
      <c r="C1214" s="1">
        <f t="shared" ca="1" si="126"/>
        <v>100</v>
      </c>
      <c r="D1214" s="1">
        <f t="shared" ca="1" si="127"/>
        <v>58.639357099169693</v>
      </c>
      <c r="E1214" s="1">
        <f t="shared" ca="1" si="128"/>
        <v>0</v>
      </c>
      <c r="F1214" s="1">
        <f t="shared" ca="1" si="130"/>
        <v>1</v>
      </c>
      <c r="G1214" s="1">
        <f t="shared" ca="1" si="131"/>
        <v>0</v>
      </c>
      <c r="H1214" s="1">
        <f t="shared" ca="1" si="132"/>
        <v>2</v>
      </c>
    </row>
    <row r="1215" spans="1:8" hidden="1" x14ac:dyDescent="0.2">
      <c r="A1215" s="1">
        <v>1212</v>
      </c>
      <c r="B1215" s="1">
        <f t="shared" ca="1" si="129"/>
        <v>-178084.35157153828</v>
      </c>
      <c r="C1215" s="1">
        <f t="shared" ca="1" si="126"/>
        <v>100</v>
      </c>
      <c r="D1215" s="1">
        <f t="shared" ca="1" si="127"/>
        <v>-42.077013244733351</v>
      </c>
      <c r="E1215" s="1">
        <f t="shared" ca="1" si="128"/>
        <v>0</v>
      </c>
      <c r="F1215" s="1">
        <f t="shared" ca="1" si="130"/>
        <v>1</v>
      </c>
      <c r="G1215" s="1">
        <f t="shared" ca="1" si="131"/>
        <v>0</v>
      </c>
      <c r="H1215" s="1">
        <f t="shared" ca="1" si="132"/>
        <v>3</v>
      </c>
    </row>
    <row r="1216" spans="1:8" hidden="1" x14ac:dyDescent="0.2">
      <c r="A1216" s="1">
        <v>1213</v>
      </c>
      <c r="B1216" s="1">
        <f t="shared" ca="1" si="129"/>
        <v>-182292.05289601162</v>
      </c>
      <c r="C1216" s="1">
        <f t="shared" ca="1" si="126"/>
        <v>100</v>
      </c>
      <c r="D1216" s="1">
        <f t="shared" ca="1" si="127"/>
        <v>-42.077013244733351</v>
      </c>
      <c r="E1216" s="1">
        <f t="shared" ca="1" si="128"/>
        <v>-1</v>
      </c>
      <c r="F1216" s="1">
        <f t="shared" ca="1" si="130"/>
        <v>1</v>
      </c>
      <c r="G1216" s="1">
        <f t="shared" ca="1" si="131"/>
        <v>1</v>
      </c>
      <c r="H1216" s="1">
        <f t="shared" ca="1" si="132"/>
        <v>0</v>
      </c>
    </row>
    <row r="1217" spans="1:8" hidden="1" x14ac:dyDescent="0.2">
      <c r="A1217" s="1">
        <v>1214</v>
      </c>
      <c r="B1217" s="1">
        <f t="shared" ca="1" si="129"/>
        <v>-186499.75422048496</v>
      </c>
      <c r="C1217" s="1">
        <f t="shared" ca="1" si="126"/>
        <v>100</v>
      </c>
      <c r="D1217" s="1">
        <f t="shared" ca="1" si="127"/>
        <v>58.639357099169693</v>
      </c>
      <c r="E1217" s="1">
        <f t="shared" ca="1" si="128"/>
        <v>-2</v>
      </c>
      <c r="F1217" s="1">
        <f t="shared" ca="1" si="130"/>
        <v>1</v>
      </c>
      <c r="G1217" s="1">
        <f t="shared" ca="1" si="131"/>
        <v>2</v>
      </c>
      <c r="H1217" s="1">
        <f t="shared" ca="1" si="132"/>
        <v>0</v>
      </c>
    </row>
    <row r="1218" spans="1:8" hidden="1" x14ac:dyDescent="0.2">
      <c r="A1218" s="1">
        <v>1215</v>
      </c>
      <c r="B1218" s="1">
        <f t="shared" ca="1" si="129"/>
        <v>-180635.818510568</v>
      </c>
      <c r="C1218" s="1">
        <f t="shared" ca="1" si="126"/>
        <v>100</v>
      </c>
      <c r="D1218" s="1">
        <f t="shared" ca="1" si="127"/>
        <v>58.639357099169693</v>
      </c>
      <c r="E1218" s="1">
        <f t="shared" ca="1" si="128"/>
        <v>-1</v>
      </c>
      <c r="F1218" s="1">
        <f t="shared" ca="1" si="130"/>
        <v>1</v>
      </c>
      <c r="G1218" s="1">
        <f t="shared" ca="1" si="131"/>
        <v>0</v>
      </c>
      <c r="H1218" s="1">
        <f t="shared" ca="1" si="132"/>
        <v>1</v>
      </c>
    </row>
    <row r="1219" spans="1:8" hidden="1" x14ac:dyDescent="0.2">
      <c r="A1219" s="1">
        <v>1216</v>
      </c>
      <c r="B1219" s="1">
        <f t="shared" ca="1" si="129"/>
        <v>-174771.88280065104</v>
      </c>
      <c r="C1219" s="1">
        <f t="shared" ca="1" si="126"/>
        <v>100</v>
      </c>
      <c r="D1219" s="1">
        <f t="shared" ca="1" si="127"/>
        <v>-42.077013244733351</v>
      </c>
      <c r="E1219" s="1">
        <f t="shared" ca="1" si="128"/>
        <v>0</v>
      </c>
      <c r="F1219" s="1">
        <f t="shared" ca="1" si="130"/>
        <v>1</v>
      </c>
      <c r="G1219" s="1">
        <f t="shared" ca="1" si="131"/>
        <v>0</v>
      </c>
      <c r="H1219" s="1">
        <f t="shared" ca="1" si="132"/>
        <v>2</v>
      </c>
    </row>
    <row r="1220" spans="1:8" hidden="1" x14ac:dyDescent="0.2">
      <c r="A1220" s="1">
        <v>1217</v>
      </c>
      <c r="B1220" s="1">
        <f t="shared" ca="1" si="129"/>
        <v>-178979.58412512438</v>
      </c>
      <c r="C1220" s="1">
        <f t="shared" ca="1" si="126"/>
        <v>100</v>
      </c>
      <c r="D1220" s="1">
        <f t="shared" ca="1" si="127"/>
        <v>-42.077013244733351</v>
      </c>
      <c r="E1220" s="1">
        <f t="shared" ca="1" si="128"/>
        <v>-1</v>
      </c>
      <c r="F1220" s="1">
        <f t="shared" ca="1" si="130"/>
        <v>1</v>
      </c>
      <c r="G1220" s="1">
        <f t="shared" ca="1" si="131"/>
        <v>1</v>
      </c>
      <c r="H1220" s="1">
        <f t="shared" ca="1" si="132"/>
        <v>0</v>
      </c>
    </row>
    <row r="1221" spans="1:8" hidden="1" x14ac:dyDescent="0.2">
      <c r="A1221" s="1">
        <v>1218</v>
      </c>
      <c r="B1221" s="1">
        <f t="shared" ca="1" si="129"/>
        <v>-183187.28544959772</v>
      </c>
      <c r="C1221" s="1">
        <f t="shared" ref="C1221:C1284" ca="1" si="133">$C$4*POWER($L$2,F1221-1)</f>
        <v>100</v>
      </c>
      <c r="D1221" s="1">
        <f t="shared" ref="D1221:D1284" ca="1" si="134">IF(RAND()&lt;$B$1,$F$1,$H$1)</f>
        <v>-42.077013244733351</v>
      </c>
      <c r="E1221" s="1">
        <f t="shared" ref="E1221:E1284" ca="1" si="135">IF(D1220&lt;0,IF(E1220-1=-$D$2,0,E1220-1),IF(E1220+1=$F$2,0,E1220+1))</f>
        <v>-2</v>
      </c>
      <c r="F1221" s="1">
        <f t="shared" ca="1" si="130"/>
        <v>1</v>
      </c>
      <c r="G1221" s="1">
        <f t="shared" ca="1" si="131"/>
        <v>2</v>
      </c>
      <c r="H1221" s="1">
        <f t="shared" ca="1" si="132"/>
        <v>0</v>
      </c>
    </row>
    <row r="1222" spans="1:8" hidden="1" x14ac:dyDescent="0.2">
      <c r="A1222" s="1">
        <v>1219</v>
      </c>
      <c r="B1222" s="1">
        <f t="shared" ref="B1222:B1285" ca="1" si="136">B1221+D1221*C1221</f>
        <v>-187394.98677407106</v>
      </c>
      <c r="C1222" s="1">
        <f t="shared" ca="1" si="133"/>
        <v>100</v>
      </c>
      <c r="D1222" s="1">
        <f t="shared" ca="1" si="134"/>
        <v>-42.077013244733351</v>
      </c>
      <c r="E1222" s="1">
        <f t="shared" ca="1" si="135"/>
        <v>-3</v>
      </c>
      <c r="F1222" s="1">
        <f t="shared" ref="F1222:F1285" ca="1" si="137">IF(AND(D1221&gt;0,E1222=0),IF(F1221-1&lt;1,1,F1221-1),IF(AND(D1221&lt;0,E1222=0),IF(F1221+1&gt;$H$2,1,F1221+1),F1221))</f>
        <v>1</v>
      </c>
      <c r="G1222" s="1">
        <f t="shared" ref="G1222:G1285" ca="1" si="138">IF(D1221&gt;0,0,G1221+1)</f>
        <v>3</v>
      </c>
      <c r="H1222" s="1">
        <f t="shared" ref="H1222:H1285" ca="1" si="139">IF(D1221&lt;0,0,H1221+1)</f>
        <v>0</v>
      </c>
    </row>
    <row r="1223" spans="1:8" hidden="1" x14ac:dyDescent="0.2">
      <c r="A1223" s="1">
        <v>1220</v>
      </c>
      <c r="B1223" s="1">
        <f t="shared" ca="1" si="136"/>
        <v>-191602.6880985444</v>
      </c>
      <c r="C1223" s="1">
        <f t="shared" ca="1" si="133"/>
        <v>100</v>
      </c>
      <c r="D1223" s="1">
        <f t="shared" ca="1" si="134"/>
        <v>58.639357099169693</v>
      </c>
      <c r="E1223" s="1">
        <f t="shared" ca="1" si="135"/>
        <v>-4</v>
      </c>
      <c r="F1223" s="1">
        <f t="shared" ca="1" si="137"/>
        <v>1</v>
      </c>
      <c r="G1223" s="1">
        <f t="shared" ca="1" si="138"/>
        <v>4</v>
      </c>
      <c r="H1223" s="1">
        <f t="shared" ca="1" si="139"/>
        <v>0</v>
      </c>
    </row>
    <row r="1224" spans="1:8" hidden="1" x14ac:dyDescent="0.2">
      <c r="A1224" s="1">
        <v>1221</v>
      </c>
      <c r="B1224" s="1">
        <f t="shared" ca="1" si="136"/>
        <v>-185738.75238862744</v>
      </c>
      <c r="C1224" s="1">
        <f t="shared" ca="1" si="133"/>
        <v>100</v>
      </c>
      <c r="D1224" s="1">
        <f t="shared" ca="1" si="134"/>
        <v>-42.077013244733351</v>
      </c>
      <c r="E1224" s="1">
        <f t="shared" ca="1" si="135"/>
        <v>-3</v>
      </c>
      <c r="F1224" s="1">
        <f t="shared" ca="1" si="137"/>
        <v>1</v>
      </c>
      <c r="G1224" s="1">
        <f t="shared" ca="1" si="138"/>
        <v>0</v>
      </c>
      <c r="H1224" s="1">
        <f t="shared" ca="1" si="139"/>
        <v>1</v>
      </c>
    </row>
    <row r="1225" spans="1:8" hidden="1" x14ac:dyDescent="0.2">
      <c r="A1225" s="1">
        <v>1222</v>
      </c>
      <c r="B1225" s="1">
        <f t="shared" ca="1" si="136"/>
        <v>-189946.45371310078</v>
      </c>
      <c r="C1225" s="1">
        <f t="shared" ca="1" si="133"/>
        <v>100</v>
      </c>
      <c r="D1225" s="1">
        <f t="shared" ca="1" si="134"/>
        <v>58.639357099169693</v>
      </c>
      <c r="E1225" s="1">
        <f t="shared" ca="1" si="135"/>
        <v>-4</v>
      </c>
      <c r="F1225" s="1">
        <f t="shared" ca="1" si="137"/>
        <v>1</v>
      </c>
      <c r="G1225" s="1">
        <f t="shared" ca="1" si="138"/>
        <v>1</v>
      </c>
      <c r="H1225" s="1">
        <f t="shared" ca="1" si="139"/>
        <v>0</v>
      </c>
    </row>
    <row r="1226" spans="1:8" hidden="1" x14ac:dyDescent="0.2">
      <c r="A1226" s="1">
        <v>1223</v>
      </c>
      <c r="B1226" s="1">
        <f t="shared" ca="1" si="136"/>
        <v>-184082.51800318382</v>
      </c>
      <c r="C1226" s="1">
        <f t="shared" ca="1" si="133"/>
        <v>100</v>
      </c>
      <c r="D1226" s="1">
        <f t="shared" ca="1" si="134"/>
        <v>-42.077013244733351</v>
      </c>
      <c r="E1226" s="1">
        <f t="shared" ca="1" si="135"/>
        <v>-3</v>
      </c>
      <c r="F1226" s="1">
        <f t="shared" ca="1" si="137"/>
        <v>1</v>
      </c>
      <c r="G1226" s="1">
        <f t="shared" ca="1" si="138"/>
        <v>0</v>
      </c>
      <c r="H1226" s="1">
        <f t="shared" ca="1" si="139"/>
        <v>1</v>
      </c>
    </row>
    <row r="1227" spans="1:8" hidden="1" x14ac:dyDescent="0.2">
      <c r="A1227" s="1">
        <v>1224</v>
      </c>
      <c r="B1227" s="1">
        <f t="shared" ca="1" si="136"/>
        <v>-188290.21932765716</v>
      </c>
      <c r="C1227" s="1">
        <f t="shared" ca="1" si="133"/>
        <v>100</v>
      </c>
      <c r="D1227" s="1">
        <f t="shared" ca="1" si="134"/>
        <v>58.639357099169693</v>
      </c>
      <c r="E1227" s="1">
        <f t="shared" ca="1" si="135"/>
        <v>-4</v>
      </c>
      <c r="F1227" s="1">
        <f t="shared" ca="1" si="137"/>
        <v>1</v>
      </c>
      <c r="G1227" s="1">
        <f t="shared" ca="1" si="138"/>
        <v>1</v>
      </c>
      <c r="H1227" s="1">
        <f t="shared" ca="1" si="139"/>
        <v>0</v>
      </c>
    </row>
    <row r="1228" spans="1:8" hidden="1" x14ac:dyDescent="0.2">
      <c r="A1228" s="1">
        <v>1225</v>
      </c>
      <c r="B1228" s="1">
        <f t="shared" ca="1" si="136"/>
        <v>-182426.28361774021</v>
      </c>
      <c r="C1228" s="1">
        <f t="shared" ca="1" si="133"/>
        <v>100</v>
      </c>
      <c r="D1228" s="1">
        <f t="shared" ca="1" si="134"/>
        <v>-42.077013244733351</v>
      </c>
      <c r="E1228" s="1">
        <f t="shared" ca="1" si="135"/>
        <v>-3</v>
      </c>
      <c r="F1228" s="1">
        <f t="shared" ca="1" si="137"/>
        <v>1</v>
      </c>
      <c r="G1228" s="1">
        <f t="shared" ca="1" si="138"/>
        <v>0</v>
      </c>
      <c r="H1228" s="1">
        <f t="shared" ca="1" si="139"/>
        <v>1</v>
      </c>
    </row>
    <row r="1229" spans="1:8" hidden="1" x14ac:dyDescent="0.2">
      <c r="A1229" s="1">
        <v>1226</v>
      </c>
      <c r="B1229" s="1">
        <f t="shared" ca="1" si="136"/>
        <v>-186633.98494221354</v>
      </c>
      <c r="C1229" s="1">
        <f t="shared" ca="1" si="133"/>
        <v>100</v>
      </c>
      <c r="D1229" s="1">
        <f t="shared" ca="1" si="134"/>
        <v>-42.077013244733351</v>
      </c>
      <c r="E1229" s="1">
        <f t="shared" ca="1" si="135"/>
        <v>-4</v>
      </c>
      <c r="F1229" s="1">
        <f t="shared" ca="1" si="137"/>
        <v>1</v>
      </c>
      <c r="G1229" s="1">
        <f t="shared" ca="1" si="138"/>
        <v>1</v>
      </c>
      <c r="H1229" s="1">
        <f t="shared" ca="1" si="139"/>
        <v>0</v>
      </c>
    </row>
    <row r="1230" spans="1:8" hidden="1" x14ac:dyDescent="0.2">
      <c r="A1230" s="1">
        <v>1227</v>
      </c>
      <c r="B1230" s="1">
        <f t="shared" ca="1" si="136"/>
        <v>-190841.68626668688</v>
      </c>
      <c r="C1230" s="1">
        <f t="shared" ca="1" si="133"/>
        <v>500</v>
      </c>
      <c r="D1230" s="1">
        <f t="shared" ca="1" si="134"/>
        <v>-42.077013244733351</v>
      </c>
      <c r="E1230" s="1">
        <f t="shared" ca="1" si="135"/>
        <v>0</v>
      </c>
      <c r="F1230" s="1">
        <f t="shared" ca="1" si="137"/>
        <v>2</v>
      </c>
      <c r="G1230" s="1">
        <f t="shared" ca="1" si="138"/>
        <v>2</v>
      </c>
      <c r="H1230" s="1">
        <f t="shared" ca="1" si="139"/>
        <v>0</v>
      </c>
    </row>
    <row r="1231" spans="1:8" hidden="1" x14ac:dyDescent="0.2">
      <c r="A1231" s="1">
        <v>1228</v>
      </c>
      <c r="B1231" s="1">
        <f t="shared" ca="1" si="136"/>
        <v>-211880.19288905355</v>
      </c>
      <c r="C1231" s="1">
        <f t="shared" ca="1" si="133"/>
        <v>500</v>
      </c>
      <c r="D1231" s="1">
        <f t="shared" ca="1" si="134"/>
        <v>-42.077013244733351</v>
      </c>
      <c r="E1231" s="1">
        <f t="shared" ca="1" si="135"/>
        <v>-1</v>
      </c>
      <c r="F1231" s="1">
        <f t="shared" ca="1" si="137"/>
        <v>2</v>
      </c>
      <c r="G1231" s="1">
        <f t="shared" ca="1" si="138"/>
        <v>3</v>
      </c>
      <c r="H1231" s="1">
        <f t="shared" ca="1" si="139"/>
        <v>0</v>
      </c>
    </row>
    <row r="1232" spans="1:8" hidden="1" x14ac:dyDescent="0.2">
      <c r="A1232" s="1">
        <v>1229</v>
      </c>
      <c r="B1232" s="1">
        <f t="shared" ca="1" si="136"/>
        <v>-232918.69951142021</v>
      </c>
      <c r="C1232" s="1">
        <f t="shared" ca="1" si="133"/>
        <v>500</v>
      </c>
      <c r="D1232" s="1">
        <f t="shared" ca="1" si="134"/>
        <v>-42.077013244733351</v>
      </c>
      <c r="E1232" s="1">
        <f t="shared" ca="1" si="135"/>
        <v>-2</v>
      </c>
      <c r="F1232" s="1">
        <f t="shared" ca="1" si="137"/>
        <v>2</v>
      </c>
      <c r="G1232" s="1">
        <f t="shared" ca="1" si="138"/>
        <v>4</v>
      </c>
      <c r="H1232" s="1">
        <f t="shared" ca="1" si="139"/>
        <v>0</v>
      </c>
    </row>
    <row r="1233" spans="1:8" hidden="1" x14ac:dyDescent="0.2">
      <c r="A1233" s="1">
        <v>1230</v>
      </c>
      <c r="B1233" s="1">
        <f t="shared" ca="1" si="136"/>
        <v>-253957.20613378688</v>
      </c>
      <c r="C1233" s="1">
        <f t="shared" ca="1" si="133"/>
        <v>500</v>
      </c>
      <c r="D1233" s="1">
        <f t="shared" ca="1" si="134"/>
        <v>58.639357099169693</v>
      </c>
      <c r="E1233" s="1">
        <f t="shared" ca="1" si="135"/>
        <v>-3</v>
      </c>
      <c r="F1233" s="1">
        <f t="shared" ca="1" si="137"/>
        <v>2</v>
      </c>
      <c r="G1233" s="1">
        <f t="shared" ca="1" si="138"/>
        <v>5</v>
      </c>
      <c r="H1233" s="1">
        <f t="shared" ca="1" si="139"/>
        <v>0</v>
      </c>
    </row>
    <row r="1234" spans="1:8" hidden="1" x14ac:dyDescent="0.2">
      <c r="A1234" s="1">
        <v>1231</v>
      </c>
      <c r="B1234" s="1">
        <f t="shared" ca="1" si="136"/>
        <v>-224637.52758420203</v>
      </c>
      <c r="C1234" s="1">
        <f t="shared" ca="1" si="133"/>
        <v>500</v>
      </c>
      <c r="D1234" s="1">
        <f t="shared" ca="1" si="134"/>
        <v>58.639357099169693</v>
      </c>
      <c r="E1234" s="1">
        <f t="shared" ca="1" si="135"/>
        <v>-2</v>
      </c>
      <c r="F1234" s="1">
        <f t="shared" ca="1" si="137"/>
        <v>2</v>
      </c>
      <c r="G1234" s="1">
        <f t="shared" ca="1" si="138"/>
        <v>0</v>
      </c>
      <c r="H1234" s="1">
        <f t="shared" ca="1" si="139"/>
        <v>1</v>
      </c>
    </row>
    <row r="1235" spans="1:8" hidden="1" x14ac:dyDescent="0.2">
      <c r="A1235" s="1">
        <v>1232</v>
      </c>
      <c r="B1235" s="1">
        <f t="shared" ca="1" si="136"/>
        <v>-195317.84903461719</v>
      </c>
      <c r="C1235" s="1">
        <f t="shared" ca="1" si="133"/>
        <v>500</v>
      </c>
      <c r="D1235" s="1">
        <f t="shared" ca="1" si="134"/>
        <v>58.639357099169693</v>
      </c>
      <c r="E1235" s="1">
        <f t="shared" ca="1" si="135"/>
        <v>-1</v>
      </c>
      <c r="F1235" s="1">
        <f t="shared" ca="1" si="137"/>
        <v>2</v>
      </c>
      <c r="G1235" s="1">
        <f t="shared" ca="1" si="138"/>
        <v>0</v>
      </c>
      <c r="H1235" s="1">
        <f t="shared" ca="1" si="139"/>
        <v>2</v>
      </c>
    </row>
    <row r="1236" spans="1:8" hidden="1" x14ac:dyDescent="0.2">
      <c r="A1236" s="1">
        <v>1233</v>
      </c>
      <c r="B1236" s="1">
        <f t="shared" ca="1" si="136"/>
        <v>-165998.17048503234</v>
      </c>
      <c r="C1236" s="1">
        <f t="shared" ca="1" si="133"/>
        <v>100</v>
      </c>
      <c r="D1236" s="1">
        <f t="shared" ca="1" si="134"/>
        <v>-42.077013244733351</v>
      </c>
      <c r="E1236" s="1">
        <f t="shared" ca="1" si="135"/>
        <v>0</v>
      </c>
      <c r="F1236" s="1">
        <f t="shared" ca="1" si="137"/>
        <v>1</v>
      </c>
      <c r="G1236" s="1">
        <f t="shared" ca="1" si="138"/>
        <v>0</v>
      </c>
      <c r="H1236" s="1">
        <f t="shared" ca="1" si="139"/>
        <v>3</v>
      </c>
    </row>
    <row r="1237" spans="1:8" hidden="1" x14ac:dyDescent="0.2">
      <c r="A1237" s="1">
        <v>1234</v>
      </c>
      <c r="B1237" s="1">
        <f t="shared" ca="1" si="136"/>
        <v>-170205.87180950568</v>
      </c>
      <c r="C1237" s="1">
        <f t="shared" ca="1" si="133"/>
        <v>100</v>
      </c>
      <c r="D1237" s="1">
        <f t="shared" ca="1" si="134"/>
        <v>58.639357099169693</v>
      </c>
      <c r="E1237" s="1">
        <f t="shared" ca="1" si="135"/>
        <v>-1</v>
      </c>
      <c r="F1237" s="1">
        <f t="shared" ca="1" si="137"/>
        <v>1</v>
      </c>
      <c r="G1237" s="1">
        <f t="shared" ca="1" si="138"/>
        <v>1</v>
      </c>
      <c r="H1237" s="1">
        <f t="shared" ca="1" si="139"/>
        <v>0</v>
      </c>
    </row>
    <row r="1238" spans="1:8" hidden="1" x14ac:dyDescent="0.2">
      <c r="A1238" s="1">
        <v>1235</v>
      </c>
      <c r="B1238" s="1">
        <f t="shared" ca="1" si="136"/>
        <v>-164341.93609958873</v>
      </c>
      <c r="C1238" s="1">
        <f t="shared" ca="1" si="133"/>
        <v>100</v>
      </c>
      <c r="D1238" s="1">
        <f t="shared" ca="1" si="134"/>
        <v>58.639357099169693</v>
      </c>
      <c r="E1238" s="1">
        <f t="shared" ca="1" si="135"/>
        <v>0</v>
      </c>
      <c r="F1238" s="1">
        <f t="shared" ca="1" si="137"/>
        <v>1</v>
      </c>
      <c r="G1238" s="1">
        <f t="shared" ca="1" si="138"/>
        <v>0</v>
      </c>
      <c r="H1238" s="1">
        <f t="shared" ca="1" si="139"/>
        <v>1</v>
      </c>
    </row>
    <row r="1239" spans="1:8" hidden="1" x14ac:dyDescent="0.2">
      <c r="A1239" s="1">
        <v>1236</v>
      </c>
      <c r="B1239" s="1">
        <f t="shared" ca="1" si="136"/>
        <v>-158478.00038967177</v>
      </c>
      <c r="C1239" s="1">
        <f t="shared" ca="1" si="133"/>
        <v>100</v>
      </c>
      <c r="D1239" s="1">
        <f t="shared" ca="1" si="134"/>
        <v>58.639357099169693</v>
      </c>
      <c r="E1239" s="1">
        <f t="shared" ca="1" si="135"/>
        <v>0</v>
      </c>
      <c r="F1239" s="1">
        <f t="shared" ca="1" si="137"/>
        <v>1</v>
      </c>
      <c r="G1239" s="1">
        <f t="shared" ca="1" si="138"/>
        <v>0</v>
      </c>
      <c r="H1239" s="1">
        <f t="shared" ca="1" si="139"/>
        <v>2</v>
      </c>
    </row>
    <row r="1240" spans="1:8" hidden="1" x14ac:dyDescent="0.2">
      <c r="A1240" s="1">
        <v>1237</v>
      </c>
      <c r="B1240" s="1">
        <f t="shared" ca="1" si="136"/>
        <v>-152614.06467975481</v>
      </c>
      <c r="C1240" s="1">
        <f t="shared" ca="1" si="133"/>
        <v>100</v>
      </c>
      <c r="D1240" s="1">
        <f t="shared" ca="1" si="134"/>
        <v>58.639357099169693</v>
      </c>
      <c r="E1240" s="1">
        <f t="shared" ca="1" si="135"/>
        <v>0</v>
      </c>
      <c r="F1240" s="1">
        <f t="shared" ca="1" si="137"/>
        <v>1</v>
      </c>
      <c r="G1240" s="1">
        <f t="shared" ca="1" si="138"/>
        <v>0</v>
      </c>
      <c r="H1240" s="1">
        <f t="shared" ca="1" si="139"/>
        <v>3</v>
      </c>
    </row>
    <row r="1241" spans="1:8" hidden="1" x14ac:dyDescent="0.2">
      <c r="A1241" s="1">
        <v>1238</v>
      </c>
      <c r="B1241" s="1">
        <f t="shared" ca="1" si="136"/>
        <v>-146750.12896983785</v>
      </c>
      <c r="C1241" s="1">
        <f t="shared" ca="1" si="133"/>
        <v>100</v>
      </c>
      <c r="D1241" s="1">
        <f t="shared" ca="1" si="134"/>
        <v>-42.077013244733351</v>
      </c>
      <c r="E1241" s="1">
        <f t="shared" ca="1" si="135"/>
        <v>0</v>
      </c>
      <c r="F1241" s="1">
        <f t="shared" ca="1" si="137"/>
        <v>1</v>
      </c>
      <c r="G1241" s="1">
        <f t="shared" ca="1" si="138"/>
        <v>0</v>
      </c>
      <c r="H1241" s="1">
        <f t="shared" ca="1" si="139"/>
        <v>4</v>
      </c>
    </row>
    <row r="1242" spans="1:8" hidden="1" x14ac:dyDescent="0.2">
      <c r="A1242" s="1">
        <v>1239</v>
      </c>
      <c r="B1242" s="1">
        <f t="shared" ca="1" si="136"/>
        <v>-150957.83029431119</v>
      </c>
      <c r="C1242" s="1">
        <f t="shared" ca="1" si="133"/>
        <v>100</v>
      </c>
      <c r="D1242" s="1">
        <f t="shared" ca="1" si="134"/>
        <v>-42.077013244733351</v>
      </c>
      <c r="E1242" s="1">
        <f t="shared" ca="1" si="135"/>
        <v>-1</v>
      </c>
      <c r="F1242" s="1">
        <f t="shared" ca="1" si="137"/>
        <v>1</v>
      </c>
      <c r="G1242" s="1">
        <f t="shared" ca="1" si="138"/>
        <v>1</v>
      </c>
      <c r="H1242" s="1">
        <f t="shared" ca="1" si="139"/>
        <v>0</v>
      </c>
    </row>
    <row r="1243" spans="1:8" hidden="1" x14ac:dyDescent="0.2">
      <c r="A1243" s="1">
        <v>1240</v>
      </c>
      <c r="B1243" s="1">
        <f t="shared" ca="1" si="136"/>
        <v>-155165.53161878453</v>
      </c>
      <c r="C1243" s="1">
        <f t="shared" ca="1" si="133"/>
        <v>100</v>
      </c>
      <c r="D1243" s="1">
        <f t="shared" ca="1" si="134"/>
        <v>-42.077013244733351</v>
      </c>
      <c r="E1243" s="1">
        <f t="shared" ca="1" si="135"/>
        <v>-2</v>
      </c>
      <c r="F1243" s="1">
        <f t="shared" ca="1" si="137"/>
        <v>1</v>
      </c>
      <c r="G1243" s="1">
        <f t="shared" ca="1" si="138"/>
        <v>2</v>
      </c>
      <c r="H1243" s="1">
        <f t="shared" ca="1" si="139"/>
        <v>0</v>
      </c>
    </row>
    <row r="1244" spans="1:8" hidden="1" x14ac:dyDescent="0.2">
      <c r="A1244" s="1">
        <v>1241</v>
      </c>
      <c r="B1244" s="1">
        <f t="shared" ca="1" si="136"/>
        <v>-159373.23294325787</v>
      </c>
      <c r="C1244" s="1">
        <f t="shared" ca="1" si="133"/>
        <v>100</v>
      </c>
      <c r="D1244" s="1">
        <f t="shared" ca="1" si="134"/>
        <v>58.639357099169693</v>
      </c>
      <c r="E1244" s="1">
        <f t="shared" ca="1" si="135"/>
        <v>-3</v>
      </c>
      <c r="F1244" s="1">
        <f t="shared" ca="1" si="137"/>
        <v>1</v>
      </c>
      <c r="G1244" s="1">
        <f t="shared" ca="1" si="138"/>
        <v>3</v>
      </c>
      <c r="H1244" s="1">
        <f t="shared" ca="1" si="139"/>
        <v>0</v>
      </c>
    </row>
    <row r="1245" spans="1:8" hidden="1" x14ac:dyDescent="0.2">
      <c r="A1245" s="1">
        <v>1242</v>
      </c>
      <c r="B1245" s="1">
        <f t="shared" ca="1" si="136"/>
        <v>-153509.29723334091</v>
      </c>
      <c r="C1245" s="1">
        <f t="shared" ca="1" si="133"/>
        <v>100</v>
      </c>
      <c r="D1245" s="1">
        <f t="shared" ca="1" si="134"/>
        <v>-42.077013244733351</v>
      </c>
      <c r="E1245" s="1">
        <f t="shared" ca="1" si="135"/>
        <v>-2</v>
      </c>
      <c r="F1245" s="1">
        <f t="shared" ca="1" si="137"/>
        <v>1</v>
      </c>
      <c r="G1245" s="1">
        <f t="shared" ca="1" si="138"/>
        <v>0</v>
      </c>
      <c r="H1245" s="1">
        <f t="shared" ca="1" si="139"/>
        <v>1</v>
      </c>
    </row>
    <row r="1246" spans="1:8" hidden="1" x14ac:dyDescent="0.2">
      <c r="A1246" s="1">
        <v>1243</v>
      </c>
      <c r="B1246" s="1">
        <f t="shared" ca="1" si="136"/>
        <v>-157716.99855781425</v>
      </c>
      <c r="C1246" s="1">
        <f t="shared" ca="1" si="133"/>
        <v>100</v>
      </c>
      <c r="D1246" s="1">
        <f t="shared" ca="1" si="134"/>
        <v>-42.077013244733351</v>
      </c>
      <c r="E1246" s="1">
        <f t="shared" ca="1" si="135"/>
        <v>-3</v>
      </c>
      <c r="F1246" s="1">
        <f t="shared" ca="1" si="137"/>
        <v>1</v>
      </c>
      <c r="G1246" s="1">
        <f t="shared" ca="1" si="138"/>
        <v>1</v>
      </c>
      <c r="H1246" s="1">
        <f t="shared" ca="1" si="139"/>
        <v>0</v>
      </c>
    </row>
    <row r="1247" spans="1:8" hidden="1" x14ac:dyDescent="0.2">
      <c r="A1247" s="1">
        <v>1244</v>
      </c>
      <c r="B1247" s="1">
        <f t="shared" ca="1" si="136"/>
        <v>-161924.69988228759</v>
      </c>
      <c r="C1247" s="1">
        <f t="shared" ca="1" si="133"/>
        <v>100</v>
      </c>
      <c r="D1247" s="1">
        <f t="shared" ca="1" si="134"/>
        <v>-42.077013244733351</v>
      </c>
      <c r="E1247" s="1">
        <f t="shared" ca="1" si="135"/>
        <v>-4</v>
      </c>
      <c r="F1247" s="1">
        <f t="shared" ca="1" si="137"/>
        <v>1</v>
      </c>
      <c r="G1247" s="1">
        <f t="shared" ca="1" si="138"/>
        <v>2</v>
      </c>
      <c r="H1247" s="1">
        <f t="shared" ca="1" si="139"/>
        <v>0</v>
      </c>
    </row>
    <row r="1248" spans="1:8" hidden="1" x14ac:dyDescent="0.2">
      <c r="A1248" s="1">
        <v>1245</v>
      </c>
      <c r="B1248" s="1">
        <f t="shared" ca="1" si="136"/>
        <v>-166132.40120676093</v>
      </c>
      <c r="C1248" s="1">
        <f t="shared" ca="1" si="133"/>
        <v>500</v>
      </c>
      <c r="D1248" s="1">
        <f t="shared" ca="1" si="134"/>
        <v>58.639357099169693</v>
      </c>
      <c r="E1248" s="1">
        <f t="shared" ca="1" si="135"/>
        <v>0</v>
      </c>
      <c r="F1248" s="1">
        <f t="shared" ca="1" si="137"/>
        <v>2</v>
      </c>
      <c r="G1248" s="1">
        <f t="shared" ca="1" si="138"/>
        <v>3</v>
      </c>
      <c r="H1248" s="1">
        <f t="shared" ca="1" si="139"/>
        <v>0</v>
      </c>
    </row>
    <row r="1249" spans="1:8" hidden="1" x14ac:dyDescent="0.2">
      <c r="A1249" s="1">
        <v>1246</v>
      </c>
      <c r="B1249" s="1">
        <f t="shared" ca="1" si="136"/>
        <v>-136812.72265717608</v>
      </c>
      <c r="C1249" s="1">
        <f t="shared" ca="1" si="133"/>
        <v>100</v>
      </c>
      <c r="D1249" s="1">
        <f t="shared" ca="1" si="134"/>
        <v>58.639357099169693</v>
      </c>
      <c r="E1249" s="1">
        <f t="shared" ca="1" si="135"/>
        <v>0</v>
      </c>
      <c r="F1249" s="1">
        <f t="shared" ca="1" si="137"/>
        <v>1</v>
      </c>
      <c r="G1249" s="1">
        <f t="shared" ca="1" si="138"/>
        <v>0</v>
      </c>
      <c r="H1249" s="1">
        <f t="shared" ca="1" si="139"/>
        <v>1</v>
      </c>
    </row>
    <row r="1250" spans="1:8" hidden="1" x14ac:dyDescent="0.2">
      <c r="A1250" s="1">
        <v>1247</v>
      </c>
      <c r="B1250" s="1">
        <f t="shared" ca="1" si="136"/>
        <v>-130948.78694725911</v>
      </c>
      <c r="C1250" s="1">
        <f t="shared" ca="1" si="133"/>
        <v>100</v>
      </c>
      <c r="D1250" s="1">
        <f t="shared" ca="1" si="134"/>
        <v>58.639357099169693</v>
      </c>
      <c r="E1250" s="1">
        <f t="shared" ca="1" si="135"/>
        <v>0</v>
      </c>
      <c r="F1250" s="1">
        <f t="shared" ca="1" si="137"/>
        <v>1</v>
      </c>
      <c r="G1250" s="1">
        <f t="shared" ca="1" si="138"/>
        <v>0</v>
      </c>
      <c r="H1250" s="1">
        <f t="shared" ca="1" si="139"/>
        <v>2</v>
      </c>
    </row>
    <row r="1251" spans="1:8" hidden="1" x14ac:dyDescent="0.2">
      <c r="A1251" s="1">
        <v>1248</v>
      </c>
      <c r="B1251" s="1">
        <f t="shared" ca="1" si="136"/>
        <v>-125084.85123734214</v>
      </c>
      <c r="C1251" s="1">
        <f t="shared" ca="1" si="133"/>
        <v>100</v>
      </c>
      <c r="D1251" s="1">
        <f t="shared" ca="1" si="134"/>
        <v>-42.077013244733351</v>
      </c>
      <c r="E1251" s="1">
        <f t="shared" ca="1" si="135"/>
        <v>0</v>
      </c>
      <c r="F1251" s="1">
        <f t="shared" ca="1" si="137"/>
        <v>1</v>
      </c>
      <c r="G1251" s="1">
        <f t="shared" ca="1" si="138"/>
        <v>0</v>
      </c>
      <c r="H1251" s="1">
        <f t="shared" ca="1" si="139"/>
        <v>3</v>
      </c>
    </row>
    <row r="1252" spans="1:8" hidden="1" x14ac:dyDescent="0.2">
      <c r="A1252" s="1">
        <v>1249</v>
      </c>
      <c r="B1252" s="1">
        <f t="shared" ca="1" si="136"/>
        <v>-129292.55256181548</v>
      </c>
      <c r="C1252" s="1">
        <f t="shared" ca="1" si="133"/>
        <v>100</v>
      </c>
      <c r="D1252" s="1">
        <f t="shared" ca="1" si="134"/>
        <v>58.639357099169693</v>
      </c>
      <c r="E1252" s="1">
        <f t="shared" ca="1" si="135"/>
        <v>-1</v>
      </c>
      <c r="F1252" s="1">
        <f t="shared" ca="1" si="137"/>
        <v>1</v>
      </c>
      <c r="G1252" s="1">
        <f t="shared" ca="1" si="138"/>
        <v>1</v>
      </c>
      <c r="H1252" s="1">
        <f t="shared" ca="1" si="139"/>
        <v>0</v>
      </c>
    </row>
    <row r="1253" spans="1:8" hidden="1" x14ac:dyDescent="0.2">
      <c r="A1253" s="1">
        <v>1250</v>
      </c>
      <c r="B1253" s="1">
        <f t="shared" ca="1" si="136"/>
        <v>-123428.61685189851</v>
      </c>
      <c r="C1253" s="1">
        <f t="shared" ca="1" si="133"/>
        <v>100</v>
      </c>
      <c r="D1253" s="1">
        <f t="shared" ca="1" si="134"/>
        <v>58.639357099169693</v>
      </c>
      <c r="E1253" s="1">
        <f t="shared" ca="1" si="135"/>
        <v>0</v>
      </c>
      <c r="F1253" s="1">
        <f t="shared" ca="1" si="137"/>
        <v>1</v>
      </c>
      <c r="G1253" s="1">
        <f t="shared" ca="1" si="138"/>
        <v>0</v>
      </c>
      <c r="H1253" s="1">
        <f t="shared" ca="1" si="139"/>
        <v>1</v>
      </c>
    </row>
    <row r="1254" spans="1:8" hidden="1" x14ac:dyDescent="0.2">
      <c r="A1254" s="1">
        <v>1251</v>
      </c>
      <c r="B1254" s="1">
        <f t="shared" ca="1" si="136"/>
        <v>-117564.68114198153</v>
      </c>
      <c r="C1254" s="1">
        <f t="shared" ca="1" si="133"/>
        <v>100</v>
      </c>
      <c r="D1254" s="1">
        <f t="shared" ca="1" si="134"/>
        <v>-42.077013244733351</v>
      </c>
      <c r="E1254" s="1">
        <f t="shared" ca="1" si="135"/>
        <v>0</v>
      </c>
      <c r="F1254" s="1">
        <f t="shared" ca="1" si="137"/>
        <v>1</v>
      </c>
      <c r="G1254" s="1">
        <f t="shared" ca="1" si="138"/>
        <v>0</v>
      </c>
      <c r="H1254" s="1">
        <f t="shared" ca="1" si="139"/>
        <v>2</v>
      </c>
    </row>
    <row r="1255" spans="1:8" hidden="1" x14ac:dyDescent="0.2">
      <c r="A1255" s="1">
        <v>1252</v>
      </c>
      <c r="B1255" s="1">
        <f t="shared" ca="1" si="136"/>
        <v>-121772.38246645487</v>
      </c>
      <c r="C1255" s="1">
        <f t="shared" ca="1" si="133"/>
        <v>100</v>
      </c>
      <c r="D1255" s="1">
        <f t="shared" ca="1" si="134"/>
        <v>-42.077013244733351</v>
      </c>
      <c r="E1255" s="1">
        <f t="shared" ca="1" si="135"/>
        <v>-1</v>
      </c>
      <c r="F1255" s="1">
        <f t="shared" ca="1" si="137"/>
        <v>1</v>
      </c>
      <c r="G1255" s="1">
        <f t="shared" ca="1" si="138"/>
        <v>1</v>
      </c>
      <c r="H1255" s="1">
        <f t="shared" ca="1" si="139"/>
        <v>0</v>
      </c>
    </row>
    <row r="1256" spans="1:8" hidden="1" x14ac:dyDescent="0.2">
      <c r="A1256" s="1">
        <v>1253</v>
      </c>
      <c r="B1256" s="1">
        <f t="shared" ca="1" si="136"/>
        <v>-125980.08379092821</v>
      </c>
      <c r="C1256" s="1">
        <f t="shared" ca="1" si="133"/>
        <v>100</v>
      </c>
      <c r="D1256" s="1">
        <f t="shared" ca="1" si="134"/>
        <v>-42.077013244733351</v>
      </c>
      <c r="E1256" s="1">
        <f t="shared" ca="1" si="135"/>
        <v>-2</v>
      </c>
      <c r="F1256" s="1">
        <f t="shared" ca="1" si="137"/>
        <v>1</v>
      </c>
      <c r="G1256" s="1">
        <f t="shared" ca="1" si="138"/>
        <v>2</v>
      </c>
      <c r="H1256" s="1">
        <f t="shared" ca="1" si="139"/>
        <v>0</v>
      </c>
    </row>
    <row r="1257" spans="1:8" hidden="1" x14ac:dyDescent="0.2">
      <c r="A1257" s="1">
        <v>1254</v>
      </c>
      <c r="B1257" s="1">
        <f t="shared" ca="1" si="136"/>
        <v>-130187.78511540155</v>
      </c>
      <c r="C1257" s="1">
        <f t="shared" ca="1" si="133"/>
        <v>100</v>
      </c>
      <c r="D1257" s="1">
        <f t="shared" ca="1" si="134"/>
        <v>-42.077013244733351</v>
      </c>
      <c r="E1257" s="1">
        <f t="shared" ca="1" si="135"/>
        <v>-3</v>
      </c>
      <c r="F1257" s="1">
        <f t="shared" ca="1" si="137"/>
        <v>1</v>
      </c>
      <c r="G1257" s="1">
        <f t="shared" ca="1" si="138"/>
        <v>3</v>
      </c>
      <c r="H1257" s="1">
        <f t="shared" ca="1" si="139"/>
        <v>0</v>
      </c>
    </row>
    <row r="1258" spans="1:8" hidden="1" x14ac:dyDescent="0.2">
      <c r="A1258" s="1">
        <v>1255</v>
      </c>
      <c r="B1258" s="1">
        <f t="shared" ca="1" si="136"/>
        <v>-134395.48643987489</v>
      </c>
      <c r="C1258" s="1">
        <f t="shared" ca="1" si="133"/>
        <v>100</v>
      </c>
      <c r="D1258" s="1">
        <f t="shared" ca="1" si="134"/>
        <v>-42.077013244733351</v>
      </c>
      <c r="E1258" s="1">
        <f t="shared" ca="1" si="135"/>
        <v>-4</v>
      </c>
      <c r="F1258" s="1">
        <f t="shared" ca="1" si="137"/>
        <v>1</v>
      </c>
      <c r="G1258" s="1">
        <f t="shared" ca="1" si="138"/>
        <v>4</v>
      </c>
      <c r="H1258" s="1">
        <f t="shared" ca="1" si="139"/>
        <v>0</v>
      </c>
    </row>
    <row r="1259" spans="1:8" hidden="1" x14ac:dyDescent="0.2">
      <c r="A1259" s="1">
        <v>1256</v>
      </c>
      <c r="B1259" s="1">
        <f t="shared" ca="1" si="136"/>
        <v>-138603.18776434823</v>
      </c>
      <c r="C1259" s="1">
        <f t="shared" ca="1" si="133"/>
        <v>500</v>
      </c>
      <c r="D1259" s="1">
        <f t="shared" ca="1" si="134"/>
        <v>58.639357099169693</v>
      </c>
      <c r="E1259" s="1">
        <f t="shared" ca="1" si="135"/>
        <v>0</v>
      </c>
      <c r="F1259" s="1">
        <f t="shared" ca="1" si="137"/>
        <v>2</v>
      </c>
      <c r="G1259" s="1">
        <f t="shared" ca="1" si="138"/>
        <v>5</v>
      </c>
      <c r="H1259" s="1">
        <f t="shared" ca="1" si="139"/>
        <v>0</v>
      </c>
    </row>
    <row r="1260" spans="1:8" hidden="1" x14ac:dyDescent="0.2">
      <c r="A1260" s="1">
        <v>1257</v>
      </c>
      <c r="B1260" s="1">
        <f t="shared" ca="1" si="136"/>
        <v>-109283.50921476338</v>
      </c>
      <c r="C1260" s="1">
        <f t="shared" ca="1" si="133"/>
        <v>100</v>
      </c>
      <c r="D1260" s="1">
        <f t="shared" ca="1" si="134"/>
        <v>-42.077013244733351</v>
      </c>
      <c r="E1260" s="1">
        <f t="shared" ca="1" si="135"/>
        <v>0</v>
      </c>
      <c r="F1260" s="1">
        <f t="shared" ca="1" si="137"/>
        <v>1</v>
      </c>
      <c r="G1260" s="1">
        <f t="shared" ca="1" si="138"/>
        <v>0</v>
      </c>
      <c r="H1260" s="1">
        <f t="shared" ca="1" si="139"/>
        <v>1</v>
      </c>
    </row>
    <row r="1261" spans="1:8" hidden="1" x14ac:dyDescent="0.2">
      <c r="A1261" s="1">
        <v>1258</v>
      </c>
      <c r="B1261" s="1">
        <f t="shared" ca="1" si="136"/>
        <v>-113491.21053923672</v>
      </c>
      <c r="C1261" s="1">
        <f t="shared" ca="1" si="133"/>
        <v>100</v>
      </c>
      <c r="D1261" s="1">
        <f t="shared" ca="1" si="134"/>
        <v>-42.077013244733351</v>
      </c>
      <c r="E1261" s="1">
        <f t="shared" ca="1" si="135"/>
        <v>-1</v>
      </c>
      <c r="F1261" s="1">
        <f t="shared" ca="1" si="137"/>
        <v>1</v>
      </c>
      <c r="G1261" s="1">
        <f t="shared" ca="1" si="138"/>
        <v>1</v>
      </c>
      <c r="H1261" s="1">
        <f t="shared" ca="1" si="139"/>
        <v>0</v>
      </c>
    </row>
    <row r="1262" spans="1:8" hidden="1" x14ac:dyDescent="0.2">
      <c r="A1262" s="1">
        <v>1259</v>
      </c>
      <c r="B1262" s="1">
        <f t="shared" ca="1" si="136"/>
        <v>-117698.91186371006</v>
      </c>
      <c r="C1262" s="1">
        <f t="shared" ca="1" si="133"/>
        <v>100</v>
      </c>
      <c r="D1262" s="1">
        <f t="shared" ca="1" si="134"/>
        <v>-42.077013244733351</v>
      </c>
      <c r="E1262" s="1">
        <f t="shared" ca="1" si="135"/>
        <v>-2</v>
      </c>
      <c r="F1262" s="1">
        <f t="shared" ca="1" si="137"/>
        <v>1</v>
      </c>
      <c r="G1262" s="1">
        <f t="shared" ca="1" si="138"/>
        <v>2</v>
      </c>
      <c r="H1262" s="1">
        <f t="shared" ca="1" si="139"/>
        <v>0</v>
      </c>
    </row>
    <row r="1263" spans="1:8" hidden="1" x14ac:dyDescent="0.2">
      <c r="A1263" s="1">
        <v>1260</v>
      </c>
      <c r="B1263" s="1">
        <f t="shared" ca="1" si="136"/>
        <v>-121906.6131881834</v>
      </c>
      <c r="C1263" s="1">
        <f t="shared" ca="1" si="133"/>
        <v>100</v>
      </c>
      <c r="D1263" s="1">
        <f t="shared" ca="1" si="134"/>
        <v>-42.077013244733351</v>
      </c>
      <c r="E1263" s="1">
        <f t="shared" ca="1" si="135"/>
        <v>-3</v>
      </c>
      <c r="F1263" s="1">
        <f t="shared" ca="1" si="137"/>
        <v>1</v>
      </c>
      <c r="G1263" s="1">
        <f t="shared" ca="1" si="138"/>
        <v>3</v>
      </c>
      <c r="H1263" s="1">
        <f t="shared" ca="1" si="139"/>
        <v>0</v>
      </c>
    </row>
    <row r="1264" spans="1:8" hidden="1" x14ac:dyDescent="0.2">
      <c r="A1264" s="1">
        <v>1261</v>
      </c>
      <c r="B1264" s="1">
        <f t="shared" ca="1" si="136"/>
        <v>-126114.31451265674</v>
      </c>
      <c r="C1264" s="1">
        <f t="shared" ca="1" si="133"/>
        <v>100</v>
      </c>
      <c r="D1264" s="1">
        <f t="shared" ca="1" si="134"/>
        <v>-42.077013244733351</v>
      </c>
      <c r="E1264" s="1">
        <f t="shared" ca="1" si="135"/>
        <v>-4</v>
      </c>
      <c r="F1264" s="1">
        <f t="shared" ca="1" si="137"/>
        <v>1</v>
      </c>
      <c r="G1264" s="1">
        <f t="shared" ca="1" si="138"/>
        <v>4</v>
      </c>
      <c r="H1264" s="1">
        <f t="shared" ca="1" si="139"/>
        <v>0</v>
      </c>
    </row>
    <row r="1265" spans="1:8" hidden="1" x14ac:dyDescent="0.2">
      <c r="A1265" s="1">
        <v>1262</v>
      </c>
      <c r="B1265" s="1">
        <f t="shared" ca="1" si="136"/>
        <v>-130322.01583713008</v>
      </c>
      <c r="C1265" s="1">
        <f t="shared" ca="1" si="133"/>
        <v>500</v>
      </c>
      <c r="D1265" s="1">
        <f t="shared" ca="1" si="134"/>
        <v>-42.077013244733351</v>
      </c>
      <c r="E1265" s="1">
        <f t="shared" ca="1" si="135"/>
        <v>0</v>
      </c>
      <c r="F1265" s="1">
        <f t="shared" ca="1" si="137"/>
        <v>2</v>
      </c>
      <c r="G1265" s="1">
        <f t="shared" ca="1" si="138"/>
        <v>5</v>
      </c>
      <c r="H1265" s="1">
        <f t="shared" ca="1" si="139"/>
        <v>0</v>
      </c>
    </row>
    <row r="1266" spans="1:8" hidden="1" x14ac:dyDescent="0.2">
      <c r="A1266" s="1">
        <v>1263</v>
      </c>
      <c r="B1266" s="1">
        <f t="shared" ca="1" si="136"/>
        <v>-151360.52245949674</v>
      </c>
      <c r="C1266" s="1">
        <f t="shared" ca="1" si="133"/>
        <v>500</v>
      </c>
      <c r="D1266" s="1">
        <f t="shared" ca="1" si="134"/>
        <v>-42.077013244733351</v>
      </c>
      <c r="E1266" s="1">
        <f t="shared" ca="1" si="135"/>
        <v>-1</v>
      </c>
      <c r="F1266" s="1">
        <f t="shared" ca="1" si="137"/>
        <v>2</v>
      </c>
      <c r="G1266" s="1">
        <f t="shared" ca="1" si="138"/>
        <v>6</v>
      </c>
      <c r="H1266" s="1">
        <f t="shared" ca="1" si="139"/>
        <v>0</v>
      </c>
    </row>
    <row r="1267" spans="1:8" hidden="1" x14ac:dyDescent="0.2">
      <c r="A1267" s="1">
        <v>1264</v>
      </c>
      <c r="B1267" s="1">
        <f t="shared" ca="1" si="136"/>
        <v>-172399.02908186341</v>
      </c>
      <c r="C1267" s="1">
        <f t="shared" ca="1" si="133"/>
        <v>500</v>
      </c>
      <c r="D1267" s="1">
        <f t="shared" ca="1" si="134"/>
        <v>58.639357099169693</v>
      </c>
      <c r="E1267" s="1">
        <f t="shared" ca="1" si="135"/>
        <v>-2</v>
      </c>
      <c r="F1267" s="1">
        <f t="shared" ca="1" si="137"/>
        <v>2</v>
      </c>
      <c r="G1267" s="1">
        <f t="shared" ca="1" si="138"/>
        <v>7</v>
      </c>
      <c r="H1267" s="1">
        <f t="shared" ca="1" si="139"/>
        <v>0</v>
      </c>
    </row>
    <row r="1268" spans="1:8" hidden="1" x14ac:dyDescent="0.2">
      <c r="A1268" s="1">
        <v>1265</v>
      </c>
      <c r="B1268" s="1">
        <f t="shared" ca="1" si="136"/>
        <v>-143079.35053227856</v>
      </c>
      <c r="C1268" s="1">
        <f t="shared" ca="1" si="133"/>
        <v>500</v>
      </c>
      <c r="D1268" s="1">
        <f t="shared" ca="1" si="134"/>
        <v>-42.077013244733351</v>
      </c>
      <c r="E1268" s="1">
        <f t="shared" ca="1" si="135"/>
        <v>-1</v>
      </c>
      <c r="F1268" s="1">
        <f t="shared" ca="1" si="137"/>
        <v>2</v>
      </c>
      <c r="G1268" s="1">
        <f t="shared" ca="1" si="138"/>
        <v>0</v>
      </c>
      <c r="H1268" s="1">
        <f t="shared" ca="1" si="139"/>
        <v>1</v>
      </c>
    </row>
    <row r="1269" spans="1:8" hidden="1" x14ac:dyDescent="0.2">
      <c r="A1269" s="1">
        <v>1266</v>
      </c>
      <c r="B1269" s="1">
        <f t="shared" ca="1" si="136"/>
        <v>-164117.85715464523</v>
      </c>
      <c r="C1269" s="1">
        <f t="shared" ca="1" si="133"/>
        <v>500</v>
      </c>
      <c r="D1269" s="1">
        <f t="shared" ca="1" si="134"/>
        <v>58.639357099169693</v>
      </c>
      <c r="E1269" s="1">
        <f t="shared" ca="1" si="135"/>
        <v>-2</v>
      </c>
      <c r="F1269" s="1">
        <f t="shared" ca="1" si="137"/>
        <v>2</v>
      </c>
      <c r="G1269" s="1">
        <f t="shared" ca="1" si="138"/>
        <v>1</v>
      </c>
      <c r="H1269" s="1">
        <f t="shared" ca="1" si="139"/>
        <v>0</v>
      </c>
    </row>
    <row r="1270" spans="1:8" hidden="1" x14ac:dyDescent="0.2">
      <c r="A1270" s="1">
        <v>1267</v>
      </c>
      <c r="B1270" s="1">
        <f t="shared" ca="1" si="136"/>
        <v>-134798.17860506038</v>
      </c>
      <c r="C1270" s="1">
        <f t="shared" ca="1" si="133"/>
        <v>500</v>
      </c>
      <c r="D1270" s="1">
        <f t="shared" ca="1" si="134"/>
        <v>-42.077013244733351</v>
      </c>
      <c r="E1270" s="1">
        <f t="shared" ca="1" si="135"/>
        <v>-1</v>
      </c>
      <c r="F1270" s="1">
        <f t="shared" ca="1" si="137"/>
        <v>2</v>
      </c>
      <c r="G1270" s="1">
        <f t="shared" ca="1" si="138"/>
        <v>0</v>
      </c>
      <c r="H1270" s="1">
        <f t="shared" ca="1" si="139"/>
        <v>1</v>
      </c>
    </row>
    <row r="1271" spans="1:8" hidden="1" x14ac:dyDescent="0.2">
      <c r="A1271" s="1">
        <v>1268</v>
      </c>
      <c r="B1271" s="1">
        <f t="shared" ca="1" si="136"/>
        <v>-155836.68522742705</v>
      </c>
      <c r="C1271" s="1">
        <f t="shared" ca="1" si="133"/>
        <v>500</v>
      </c>
      <c r="D1271" s="1">
        <f t="shared" ca="1" si="134"/>
        <v>-42.077013244733351</v>
      </c>
      <c r="E1271" s="1">
        <f t="shared" ca="1" si="135"/>
        <v>-2</v>
      </c>
      <c r="F1271" s="1">
        <f t="shared" ca="1" si="137"/>
        <v>2</v>
      </c>
      <c r="G1271" s="1">
        <f t="shared" ca="1" si="138"/>
        <v>1</v>
      </c>
      <c r="H1271" s="1">
        <f t="shared" ca="1" si="139"/>
        <v>0</v>
      </c>
    </row>
    <row r="1272" spans="1:8" hidden="1" x14ac:dyDescent="0.2">
      <c r="A1272" s="1">
        <v>1269</v>
      </c>
      <c r="B1272" s="1">
        <f t="shared" ca="1" si="136"/>
        <v>-176875.19184979371</v>
      </c>
      <c r="C1272" s="1">
        <f t="shared" ca="1" si="133"/>
        <v>500</v>
      </c>
      <c r="D1272" s="1">
        <f t="shared" ca="1" si="134"/>
        <v>58.639357099169693</v>
      </c>
      <c r="E1272" s="1">
        <f t="shared" ca="1" si="135"/>
        <v>-3</v>
      </c>
      <c r="F1272" s="1">
        <f t="shared" ca="1" si="137"/>
        <v>2</v>
      </c>
      <c r="G1272" s="1">
        <f t="shared" ca="1" si="138"/>
        <v>2</v>
      </c>
      <c r="H1272" s="1">
        <f t="shared" ca="1" si="139"/>
        <v>0</v>
      </c>
    </row>
    <row r="1273" spans="1:8" hidden="1" x14ac:dyDescent="0.2">
      <c r="A1273" s="1">
        <v>1270</v>
      </c>
      <c r="B1273" s="1">
        <f t="shared" ca="1" si="136"/>
        <v>-147555.51330020887</v>
      </c>
      <c r="C1273" s="1">
        <f t="shared" ca="1" si="133"/>
        <v>500</v>
      </c>
      <c r="D1273" s="1">
        <f t="shared" ca="1" si="134"/>
        <v>-42.077013244733351</v>
      </c>
      <c r="E1273" s="1">
        <f t="shared" ca="1" si="135"/>
        <v>-2</v>
      </c>
      <c r="F1273" s="1">
        <f t="shared" ca="1" si="137"/>
        <v>2</v>
      </c>
      <c r="G1273" s="1">
        <f t="shared" ca="1" si="138"/>
        <v>0</v>
      </c>
      <c r="H1273" s="1">
        <f t="shared" ca="1" si="139"/>
        <v>1</v>
      </c>
    </row>
    <row r="1274" spans="1:8" hidden="1" x14ac:dyDescent="0.2">
      <c r="A1274" s="1">
        <v>1271</v>
      </c>
      <c r="B1274" s="1">
        <f t="shared" ca="1" si="136"/>
        <v>-168594.01992257554</v>
      </c>
      <c r="C1274" s="1">
        <f t="shared" ca="1" si="133"/>
        <v>500</v>
      </c>
      <c r="D1274" s="1">
        <f t="shared" ca="1" si="134"/>
        <v>58.639357099169693</v>
      </c>
      <c r="E1274" s="1">
        <f t="shared" ca="1" si="135"/>
        <v>-3</v>
      </c>
      <c r="F1274" s="1">
        <f t="shared" ca="1" si="137"/>
        <v>2</v>
      </c>
      <c r="G1274" s="1">
        <f t="shared" ca="1" si="138"/>
        <v>1</v>
      </c>
      <c r="H1274" s="1">
        <f t="shared" ca="1" si="139"/>
        <v>0</v>
      </c>
    </row>
    <row r="1275" spans="1:8" hidden="1" x14ac:dyDescent="0.2">
      <c r="A1275" s="1">
        <v>1272</v>
      </c>
      <c r="B1275" s="1">
        <f t="shared" ca="1" si="136"/>
        <v>-139274.34137299069</v>
      </c>
      <c r="C1275" s="1">
        <f t="shared" ca="1" si="133"/>
        <v>500</v>
      </c>
      <c r="D1275" s="1">
        <f t="shared" ca="1" si="134"/>
        <v>58.639357099169693</v>
      </c>
      <c r="E1275" s="1">
        <f t="shared" ca="1" si="135"/>
        <v>-2</v>
      </c>
      <c r="F1275" s="1">
        <f t="shared" ca="1" si="137"/>
        <v>2</v>
      </c>
      <c r="G1275" s="1">
        <f t="shared" ca="1" si="138"/>
        <v>0</v>
      </c>
      <c r="H1275" s="1">
        <f t="shared" ca="1" si="139"/>
        <v>1</v>
      </c>
    </row>
    <row r="1276" spans="1:8" hidden="1" x14ac:dyDescent="0.2">
      <c r="A1276" s="1">
        <v>1273</v>
      </c>
      <c r="B1276" s="1">
        <f t="shared" ca="1" si="136"/>
        <v>-109954.66282340584</v>
      </c>
      <c r="C1276" s="1">
        <f t="shared" ca="1" si="133"/>
        <v>500</v>
      </c>
      <c r="D1276" s="1">
        <f t="shared" ca="1" si="134"/>
        <v>-42.077013244733351</v>
      </c>
      <c r="E1276" s="1">
        <f t="shared" ca="1" si="135"/>
        <v>-1</v>
      </c>
      <c r="F1276" s="1">
        <f t="shared" ca="1" si="137"/>
        <v>2</v>
      </c>
      <c r="G1276" s="1">
        <f t="shared" ca="1" si="138"/>
        <v>0</v>
      </c>
      <c r="H1276" s="1">
        <f t="shared" ca="1" si="139"/>
        <v>2</v>
      </c>
    </row>
    <row r="1277" spans="1:8" hidden="1" x14ac:dyDescent="0.2">
      <c r="A1277" s="1">
        <v>1274</v>
      </c>
      <c r="B1277" s="1">
        <f t="shared" ca="1" si="136"/>
        <v>-130993.16944577252</v>
      </c>
      <c r="C1277" s="1">
        <f t="shared" ca="1" si="133"/>
        <v>500</v>
      </c>
      <c r="D1277" s="1">
        <f t="shared" ca="1" si="134"/>
        <v>-42.077013244733351</v>
      </c>
      <c r="E1277" s="1">
        <f t="shared" ca="1" si="135"/>
        <v>-2</v>
      </c>
      <c r="F1277" s="1">
        <f t="shared" ca="1" si="137"/>
        <v>2</v>
      </c>
      <c r="G1277" s="1">
        <f t="shared" ca="1" si="138"/>
        <v>1</v>
      </c>
      <c r="H1277" s="1">
        <f t="shared" ca="1" si="139"/>
        <v>0</v>
      </c>
    </row>
    <row r="1278" spans="1:8" hidden="1" x14ac:dyDescent="0.2">
      <c r="A1278" s="1">
        <v>1275</v>
      </c>
      <c r="B1278" s="1">
        <f t="shared" ca="1" si="136"/>
        <v>-152031.6760681392</v>
      </c>
      <c r="C1278" s="1">
        <f t="shared" ca="1" si="133"/>
        <v>500</v>
      </c>
      <c r="D1278" s="1">
        <f t="shared" ca="1" si="134"/>
        <v>-42.077013244733351</v>
      </c>
      <c r="E1278" s="1">
        <f t="shared" ca="1" si="135"/>
        <v>-3</v>
      </c>
      <c r="F1278" s="1">
        <f t="shared" ca="1" si="137"/>
        <v>2</v>
      </c>
      <c r="G1278" s="1">
        <f t="shared" ca="1" si="138"/>
        <v>2</v>
      </c>
      <c r="H1278" s="1">
        <f t="shared" ca="1" si="139"/>
        <v>0</v>
      </c>
    </row>
    <row r="1279" spans="1:8" hidden="1" x14ac:dyDescent="0.2">
      <c r="A1279" s="1">
        <v>1276</v>
      </c>
      <c r="B1279" s="1">
        <f t="shared" ca="1" si="136"/>
        <v>-173070.18269050587</v>
      </c>
      <c r="C1279" s="1">
        <f t="shared" ca="1" si="133"/>
        <v>500</v>
      </c>
      <c r="D1279" s="1">
        <f t="shared" ca="1" si="134"/>
        <v>-42.077013244733351</v>
      </c>
      <c r="E1279" s="1">
        <f t="shared" ca="1" si="135"/>
        <v>-4</v>
      </c>
      <c r="F1279" s="1">
        <f t="shared" ca="1" si="137"/>
        <v>2</v>
      </c>
      <c r="G1279" s="1">
        <f t="shared" ca="1" si="138"/>
        <v>3</v>
      </c>
      <c r="H1279" s="1">
        <f t="shared" ca="1" si="139"/>
        <v>0</v>
      </c>
    </row>
    <row r="1280" spans="1:8" hidden="1" x14ac:dyDescent="0.2">
      <c r="A1280" s="1">
        <v>1277</v>
      </c>
      <c r="B1280" s="1">
        <f t="shared" ca="1" si="136"/>
        <v>-194108.68931287254</v>
      </c>
      <c r="C1280" s="1">
        <f t="shared" ca="1" si="133"/>
        <v>100</v>
      </c>
      <c r="D1280" s="1">
        <f t="shared" ca="1" si="134"/>
        <v>58.639357099169693</v>
      </c>
      <c r="E1280" s="1">
        <f t="shared" ca="1" si="135"/>
        <v>0</v>
      </c>
      <c r="F1280" s="1">
        <f t="shared" ca="1" si="137"/>
        <v>1</v>
      </c>
      <c r="G1280" s="1">
        <f t="shared" ca="1" si="138"/>
        <v>4</v>
      </c>
      <c r="H1280" s="1">
        <f t="shared" ca="1" si="139"/>
        <v>0</v>
      </c>
    </row>
    <row r="1281" spans="1:8" hidden="1" x14ac:dyDescent="0.2">
      <c r="A1281" s="1">
        <v>1278</v>
      </c>
      <c r="B1281" s="1">
        <f t="shared" ca="1" si="136"/>
        <v>-188244.75360295558</v>
      </c>
      <c r="C1281" s="1">
        <f t="shared" ca="1" si="133"/>
        <v>100</v>
      </c>
      <c r="D1281" s="1">
        <f t="shared" ca="1" si="134"/>
        <v>-42.077013244733351</v>
      </c>
      <c r="E1281" s="1">
        <f t="shared" ca="1" si="135"/>
        <v>0</v>
      </c>
      <c r="F1281" s="1">
        <f t="shared" ca="1" si="137"/>
        <v>1</v>
      </c>
      <c r="G1281" s="1">
        <f t="shared" ca="1" si="138"/>
        <v>0</v>
      </c>
      <c r="H1281" s="1">
        <f t="shared" ca="1" si="139"/>
        <v>1</v>
      </c>
    </row>
    <row r="1282" spans="1:8" hidden="1" x14ac:dyDescent="0.2">
      <c r="A1282" s="1">
        <v>1279</v>
      </c>
      <c r="B1282" s="1">
        <f t="shared" ca="1" si="136"/>
        <v>-192452.45492742892</v>
      </c>
      <c r="C1282" s="1">
        <f t="shared" ca="1" si="133"/>
        <v>100</v>
      </c>
      <c r="D1282" s="1">
        <f t="shared" ca="1" si="134"/>
        <v>-42.077013244733351</v>
      </c>
      <c r="E1282" s="1">
        <f t="shared" ca="1" si="135"/>
        <v>-1</v>
      </c>
      <c r="F1282" s="1">
        <f t="shared" ca="1" si="137"/>
        <v>1</v>
      </c>
      <c r="G1282" s="1">
        <f t="shared" ca="1" si="138"/>
        <v>1</v>
      </c>
      <c r="H1282" s="1">
        <f t="shared" ca="1" si="139"/>
        <v>0</v>
      </c>
    </row>
    <row r="1283" spans="1:8" hidden="1" x14ac:dyDescent="0.2">
      <c r="A1283" s="1">
        <v>1280</v>
      </c>
      <c r="B1283" s="1">
        <f t="shared" ca="1" si="136"/>
        <v>-196660.15625190226</v>
      </c>
      <c r="C1283" s="1">
        <f t="shared" ca="1" si="133"/>
        <v>100</v>
      </c>
      <c r="D1283" s="1">
        <f t="shared" ca="1" si="134"/>
        <v>-42.077013244733351</v>
      </c>
      <c r="E1283" s="1">
        <f t="shared" ca="1" si="135"/>
        <v>-2</v>
      </c>
      <c r="F1283" s="1">
        <f t="shared" ca="1" si="137"/>
        <v>1</v>
      </c>
      <c r="G1283" s="1">
        <f t="shared" ca="1" si="138"/>
        <v>2</v>
      </c>
      <c r="H1283" s="1">
        <f t="shared" ca="1" si="139"/>
        <v>0</v>
      </c>
    </row>
    <row r="1284" spans="1:8" hidden="1" x14ac:dyDescent="0.2">
      <c r="A1284" s="1">
        <v>1281</v>
      </c>
      <c r="B1284" s="1">
        <f t="shared" ca="1" si="136"/>
        <v>-200867.85757637559</v>
      </c>
      <c r="C1284" s="1">
        <f t="shared" ca="1" si="133"/>
        <v>100</v>
      </c>
      <c r="D1284" s="1">
        <f t="shared" ca="1" si="134"/>
        <v>58.639357099169693</v>
      </c>
      <c r="E1284" s="1">
        <f t="shared" ca="1" si="135"/>
        <v>-3</v>
      </c>
      <c r="F1284" s="1">
        <f t="shared" ca="1" si="137"/>
        <v>1</v>
      </c>
      <c r="G1284" s="1">
        <f t="shared" ca="1" si="138"/>
        <v>3</v>
      </c>
      <c r="H1284" s="1">
        <f t="shared" ca="1" si="139"/>
        <v>0</v>
      </c>
    </row>
    <row r="1285" spans="1:8" hidden="1" x14ac:dyDescent="0.2">
      <c r="A1285" s="1">
        <v>1282</v>
      </c>
      <c r="B1285" s="1">
        <f t="shared" ca="1" si="136"/>
        <v>-195003.92186645864</v>
      </c>
      <c r="C1285" s="1">
        <f t="shared" ref="C1285:C1348" ca="1" si="140">$C$4*POWER($L$2,F1285-1)</f>
        <v>100</v>
      </c>
      <c r="D1285" s="1">
        <f t="shared" ref="D1285:D1348" ca="1" si="141">IF(RAND()&lt;$B$1,$F$1,$H$1)</f>
        <v>-42.077013244733351</v>
      </c>
      <c r="E1285" s="1">
        <f t="shared" ref="E1285:E1348" ca="1" si="142">IF(D1284&lt;0,IF(E1284-1=-$D$2,0,E1284-1),IF(E1284+1=$F$2,0,E1284+1))</f>
        <v>-2</v>
      </c>
      <c r="F1285" s="1">
        <f t="shared" ca="1" si="137"/>
        <v>1</v>
      </c>
      <c r="G1285" s="1">
        <f t="shared" ca="1" si="138"/>
        <v>0</v>
      </c>
      <c r="H1285" s="1">
        <f t="shared" ca="1" si="139"/>
        <v>1</v>
      </c>
    </row>
    <row r="1286" spans="1:8" hidden="1" x14ac:dyDescent="0.2">
      <c r="A1286" s="1">
        <v>1283</v>
      </c>
      <c r="B1286" s="1">
        <f t="shared" ref="B1286:B1349" ca="1" si="143">B1285+D1285*C1285</f>
        <v>-199211.62319093198</v>
      </c>
      <c r="C1286" s="1">
        <f t="shared" ca="1" si="140"/>
        <v>100</v>
      </c>
      <c r="D1286" s="1">
        <f t="shared" ca="1" si="141"/>
        <v>58.639357099169693</v>
      </c>
      <c r="E1286" s="1">
        <f t="shared" ca="1" si="142"/>
        <v>-3</v>
      </c>
      <c r="F1286" s="1">
        <f t="shared" ref="F1286:F1349" ca="1" si="144">IF(AND(D1285&gt;0,E1286=0),IF(F1285-1&lt;1,1,F1285-1),IF(AND(D1285&lt;0,E1286=0),IF(F1285+1&gt;$H$2,1,F1285+1),F1285))</f>
        <v>1</v>
      </c>
      <c r="G1286" s="1">
        <f t="shared" ref="G1286:G1349" ca="1" si="145">IF(D1285&gt;0,0,G1285+1)</f>
        <v>1</v>
      </c>
      <c r="H1286" s="1">
        <f t="shared" ref="H1286:H1349" ca="1" si="146">IF(D1285&lt;0,0,H1285+1)</f>
        <v>0</v>
      </c>
    </row>
    <row r="1287" spans="1:8" hidden="1" x14ac:dyDescent="0.2">
      <c r="A1287" s="1">
        <v>1284</v>
      </c>
      <c r="B1287" s="1">
        <f t="shared" ca="1" si="143"/>
        <v>-193347.68748101502</v>
      </c>
      <c r="C1287" s="1">
        <f t="shared" ca="1" si="140"/>
        <v>100</v>
      </c>
      <c r="D1287" s="1">
        <f t="shared" ca="1" si="141"/>
        <v>-42.077013244733351</v>
      </c>
      <c r="E1287" s="1">
        <f t="shared" ca="1" si="142"/>
        <v>-2</v>
      </c>
      <c r="F1287" s="1">
        <f t="shared" ca="1" si="144"/>
        <v>1</v>
      </c>
      <c r="G1287" s="1">
        <f t="shared" ca="1" si="145"/>
        <v>0</v>
      </c>
      <c r="H1287" s="1">
        <f t="shared" ca="1" si="146"/>
        <v>1</v>
      </c>
    </row>
    <row r="1288" spans="1:8" hidden="1" x14ac:dyDescent="0.2">
      <c r="A1288" s="1">
        <v>1285</v>
      </c>
      <c r="B1288" s="1">
        <f t="shared" ca="1" si="143"/>
        <v>-197555.38880548836</v>
      </c>
      <c r="C1288" s="1">
        <f t="shared" ca="1" si="140"/>
        <v>100</v>
      </c>
      <c r="D1288" s="1">
        <f t="shared" ca="1" si="141"/>
        <v>-42.077013244733351</v>
      </c>
      <c r="E1288" s="1">
        <f t="shared" ca="1" si="142"/>
        <v>-3</v>
      </c>
      <c r="F1288" s="1">
        <f t="shared" ca="1" si="144"/>
        <v>1</v>
      </c>
      <c r="G1288" s="1">
        <f t="shared" ca="1" si="145"/>
        <v>1</v>
      </c>
      <c r="H1288" s="1">
        <f t="shared" ca="1" si="146"/>
        <v>0</v>
      </c>
    </row>
    <row r="1289" spans="1:8" hidden="1" x14ac:dyDescent="0.2">
      <c r="A1289" s="1">
        <v>1286</v>
      </c>
      <c r="B1289" s="1">
        <f t="shared" ca="1" si="143"/>
        <v>-201763.0901299617</v>
      </c>
      <c r="C1289" s="1">
        <f t="shared" ca="1" si="140"/>
        <v>100</v>
      </c>
      <c r="D1289" s="1">
        <f t="shared" ca="1" si="141"/>
        <v>58.639357099169693</v>
      </c>
      <c r="E1289" s="1">
        <f t="shared" ca="1" si="142"/>
        <v>-4</v>
      </c>
      <c r="F1289" s="1">
        <f t="shared" ca="1" si="144"/>
        <v>1</v>
      </c>
      <c r="G1289" s="1">
        <f t="shared" ca="1" si="145"/>
        <v>2</v>
      </c>
      <c r="H1289" s="1">
        <f t="shared" ca="1" si="146"/>
        <v>0</v>
      </c>
    </row>
    <row r="1290" spans="1:8" hidden="1" x14ac:dyDescent="0.2">
      <c r="A1290" s="1">
        <v>1287</v>
      </c>
      <c r="B1290" s="1">
        <f t="shared" ca="1" si="143"/>
        <v>-195899.15442004474</v>
      </c>
      <c r="C1290" s="1">
        <f t="shared" ca="1" si="140"/>
        <v>100</v>
      </c>
      <c r="D1290" s="1">
        <f t="shared" ca="1" si="141"/>
        <v>-42.077013244733351</v>
      </c>
      <c r="E1290" s="1">
        <f t="shared" ca="1" si="142"/>
        <v>-3</v>
      </c>
      <c r="F1290" s="1">
        <f t="shared" ca="1" si="144"/>
        <v>1</v>
      </c>
      <c r="G1290" s="1">
        <f t="shared" ca="1" si="145"/>
        <v>0</v>
      </c>
      <c r="H1290" s="1">
        <f t="shared" ca="1" si="146"/>
        <v>1</v>
      </c>
    </row>
    <row r="1291" spans="1:8" hidden="1" x14ac:dyDescent="0.2">
      <c r="A1291" s="1">
        <v>1288</v>
      </c>
      <c r="B1291" s="1">
        <f t="shared" ca="1" si="143"/>
        <v>-200106.85574451808</v>
      </c>
      <c r="C1291" s="1">
        <f t="shared" ca="1" si="140"/>
        <v>100</v>
      </c>
      <c r="D1291" s="1">
        <f t="shared" ca="1" si="141"/>
        <v>58.639357099169693</v>
      </c>
      <c r="E1291" s="1">
        <f t="shared" ca="1" si="142"/>
        <v>-4</v>
      </c>
      <c r="F1291" s="1">
        <f t="shared" ca="1" si="144"/>
        <v>1</v>
      </c>
      <c r="G1291" s="1">
        <f t="shared" ca="1" si="145"/>
        <v>1</v>
      </c>
      <c r="H1291" s="1">
        <f t="shared" ca="1" si="146"/>
        <v>0</v>
      </c>
    </row>
    <row r="1292" spans="1:8" hidden="1" x14ac:dyDescent="0.2">
      <c r="A1292" s="1">
        <v>1289</v>
      </c>
      <c r="B1292" s="1">
        <f t="shared" ca="1" si="143"/>
        <v>-194242.92003460112</v>
      </c>
      <c r="C1292" s="1">
        <f t="shared" ca="1" si="140"/>
        <v>100</v>
      </c>
      <c r="D1292" s="1">
        <f t="shared" ca="1" si="141"/>
        <v>58.639357099169693</v>
      </c>
      <c r="E1292" s="1">
        <f t="shared" ca="1" si="142"/>
        <v>-3</v>
      </c>
      <c r="F1292" s="1">
        <f t="shared" ca="1" si="144"/>
        <v>1</v>
      </c>
      <c r="G1292" s="1">
        <f t="shared" ca="1" si="145"/>
        <v>0</v>
      </c>
      <c r="H1292" s="1">
        <f t="shared" ca="1" si="146"/>
        <v>1</v>
      </c>
    </row>
    <row r="1293" spans="1:8" hidden="1" x14ac:dyDescent="0.2">
      <c r="A1293" s="1">
        <v>1290</v>
      </c>
      <c r="B1293" s="1">
        <f t="shared" ca="1" si="143"/>
        <v>-188378.98432468416</v>
      </c>
      <c r="C1293" s="1">
        <f t="shared" ca="1" si="140"/>
        <v>100</v>
      </c>
      <c r="D1293" s="1">
        <f t="shared" ca="1" si="141"/>
        <v>58.639357099169693</v>
      </c>
      <c r="E1293" s="1">
        <f t="shared" ca="1" si="142"/>
        <v>-2</v>
      </c>
      <c r="F1293" s="1">
        <f t="shared" ca="1" si="144"/>
        <v>1</v>
      </c>
      <c r="G1293" s="1">
        <f t="shared" ca="1" si="145"/>
        <v>0</v>
      </c>
      <c r="H1293" s="1">
        <f t="shared" ca="1" si="146"/>
        <v>2</v>
      </c>
    </row>
    <row r="1294" spans="1:8" hidden="1" x14ac:dyDescent="0.2">
      <c r="A1294" s="1">
        <v>1291</v>
      </c>
      <c r="B1294" s="1">
        <f t="shared" ca="1" si="143"/>
        <v>-182515.04861476721</v>
      </c>
      <c r="C1294" s="1">
        <f t="shared" ca="1" si="140"/>
        <v>100</v>
      </c>
      <c r="D1294" s="1">
        <f t="shared" ca="1" si="141"/>
        <v>-42.077013244733351</v>
      </c>
      <c r="E1294" s="1">
        <f t="shared" ca="1" si="142"/>
        <v>-1</v>
      </c>
      <c r="F1294" s="1">
        <f t="shared" ca="1" si="144"/>
        <v>1</v>
      </c>
      <c r="G1294" s="1">
        <f t="shared" ca="1" si="145"/>
        <v>0</v>
      </c>
      <c r="H1294" s="1">
        <f t="shared" ca="1" si="146"/>
        <v>3</v>
      </c>
    </row>
    <row r="1295" spans="1:8" hidden="1" x14ac:dyDescent="0.2">
      <c r="A1295" s="1">
        <v>1292</v>
      </c>
      <c r="B1295" s="1">
        <f t="shared" ca="1" si="143"/>
        <v>-186722.74993924054</v>
      </c>
      <c r="C1295" s="1">
        <f t="shared" ca="1" si="140"/>
        <v>100</v>
      </c>
      <c r="D1295" s="1">
        <f t="shared" ca="1" si="141"/>
        <v>58.639357099169693</v>
      </c>
      <c r="E1295" s="1">
        <f t="shared" ca="1" si="142"/>
        <v>-2</v>
      </c>
      <c r="F1295" s="1">
        <f t="shared" ca="1" si="144"/>
        <v>1</v>
      </c>
      <c r="G1295" s="1">
        <f t="shared" ca="1" si="145"/>
        <v>1</v>
      </c>
      <c r="H1295" s="1">
        <f t="shared" ca="1" si="146"/>
        <v>0</v>
      </c>
    </row>
    <row r="1296" spans="1:8" hidden="1" x14ac:dyDescent="0.2">
      <c r="A1296" s="1">
        <v>1293</v>
      </c>
      <c r="B1296" s="1">
        <f t="shared" ca="1" si="143"/>
        <v>-180858.81422932359</v>
      </c>
      <c r="C1296" s="1">
        <f t="shared" ca="1" si="140"/>
        <v>100</v>
      </c>
      <c r="D1296" s="1">
        <f t="shared" ca="1" si="141"/>
        <v>-42.077013244733351</v>
      </c>
      <c r="E1296" s="1">
        <f t="shared" ca="1" si="142"/>
        <v>-1</v>
      </c>
      <c r="F1296" s="1">
        <f t="shared" ca="1" si="144"/>
        <v>1</v>
      </c>
      <c r="G1296" s="1">
        <f t="shared" ca="1" si="145"/>
        <v>0</v>
      </c>
      <c r="H1296" s="1">
        <f t="shared" ca="1" si="146"/>
        <v>1</v>
      </c>
    </row>
    <row r="1297" spans="1:8" hidden="1" x14ac:dyDescent="0.2">
      <c r="A1297" s="1">
        <v>1294</v>
      </c>
      <c r="B1297" s="1">
        <f t="shared" ca="1" si="143"/>
        <v>-185066.51555379693</v>
      </c>
      <c r="C1297" s="1">
        <f t="shared" ca="1" si="140"/>
        <v>100</v>
      </c>
      <c r="D1297" s="1">
        <f t="shared" ca="1" si="141"/>
        <v>-42.077013244733351</v>
      </c>
      <c r="E1297" s="1">
        <f t="shared" ca="1" si="142"/>
        <v>-2</v>
      </c>
      <c r="F1297" s="1">
        <f t="shared" ca="1" si="144"/>
        <v>1</v>
      </c>
      <c r="G1297" s="1">
        <f t="shared" ca="1" si="145"/>
        <v>1</v>
      </c>
      <c r="H1297" s="1">
        <f t="shared" ca="1" si="146"/>
        <v>0</v>
      </c>
    </row>
    <row r="1298" spans="1:8" hidden="1" x14ac:dyDescent="0.2">
      <c r="A1298" s="1">
        <v>1295</v>
      </c>
      <c r="B1298" s="1">
        <f t="shared" ca="1" si="143"/>
        <v>-189274.21687827026</v>
      </c>
      <c r="C1298" s="1">
        <f t="shared" ca="1" si="140"/>
        <v>100</v>
      </c>
      <c r="D1298" s="1">
        <f t="shared" ca="1" si="141"/>
        <v>58.639357099169693</v>
      </c>
      <c r="E1298" s="1">
        <f t="shared" ca="1" si="142"/>
        <v>-3</v>
      </c>
      <c r="F1298" s="1">
        <f t="shared" ca="1" si="144"/>
        <v>1</v>
      </c>
      <c r="G1298" s="1">
        <f t="shared" ca="1" si="145"/>
        <v>2</v>
      </c>
      <c r="H1298" s="1">
        <f t="shared" ca="1" si="146"/>
        <v>0</v>
      </c>
    </row>
    <row r="1299" spans="1:8" hidden="1" x14ac:dyDescent="0.2">
      <c r="A1299" s="1">
        <v>1296</v>
      </c>
      <c r="B1299" s="1">
        <f t="shared" ca="1" si="143"/>
        <v>-183410.28116835331</v>
      </c>
      <c r="C1299" s="1">
        <f t="shared" ca="1" si="140"/>
        <v>100</v>
      </c>
      <c r="D1299" s="1">
        <f t="shared" ca="1" si="141"/>
        <v>-42.077013244733351</v>
      </c>
      <c r="E1299" s="1">
        <f t="shared" ca="1" si="142"/>
        <v>-2</v>
      </c>
      <c r="F1299" s="1">
        <f t="shared" ca="1" si="144"/>
        <v>1</v>
      </c>
      <c r="G1299" s="1">
        <f t="shared" ca="1" si="145"/>
        <v>0</v>
      </c>
      <c r="H1299" s="1">
        <f t="shared" ca="1" si="146"/>
        <v>1</v>
      </c>
    </row>
    <row r="1300" spans="1:8" hidden="1" x14ac:dyDescent="0.2">
      <c r="A1300" s="1">
        <v>1297</v>
      </c>
      <c r="B1300" s="1">
        <f t="shared" ca="1" si="143"/>
        <v>-187617.98249282665</v>
      </c>
      <c r="C1300" s="1">
        <f t="shared" ca="1" si="140"/>
        <v>100</v>
      </c>
      <c r="D1300" s="1">
        <f t="shared" ca="1" si="141"/>
        <v>-42.077013244733351</v>
      </c>
      <c r="E1300" s="1">
        <f t="shared" ca="1" si="142"/>
        <v>-3</v>
      </c>
      <c r="F1300" s="1">
        <f t="shared" ca="1" si="144"/>
        <v>1</v>
      </c>
      <c r="G1300" s="1">
        <f t="shared" ca="1" si="145"/>
        <v>1</v>
      </c>
      <c r="H1300" s="1">
        <f t="shared" ca="1" si="146"/>
        <v>0</v>
      </c>
    </row>
    <row r="1301" spans="1:8" hidden="1" x14ac:dyDescent="0.2">
      <c r="A1301" s="1">
        <v>1298</v>
      </c>
      <c r="B1301" s="1">
        <f t="shared" ca="1" si="143"/>
        <v>-191825.68381729999</v>
      </c>
      <c r="C1301" s="1">
        <f t="shared" ca="1" si="140"/>
        <v>100</v>
      </c>
      <c r="D1301" s="1">
        <f t="shared" ca="1" si="141"/>
        <v>-42.077013244733351</v>
      </c>
      <c r="E1301" s="1">
        <f t="shared" ca="1" si="142"/>
        <v>-4</v>
      </c>
      <c r="F1301" s="1">
        <f t="shared" ca="1" si="144"/>
        <v>1</v>
      </c>
      <c r="G1301" s="1">
        <f t="shared" ca="1" si="145"/>
        <v>2</v>
      </c>
      <c r="H1301" s="1">
        <f t="shared" ca="1" si="146"/>
        <v>0</v>
      </c>
    </row>
    <row r="1302" spans="1:8" hidden="1" x14ac:dyDescent="0.2">
      <c r="A1302" s="1">
        <v>1299</v>
      </c>
      <c r="B1302" s="1">
        <f t="shared" ca="1" si="143"/>
        <v>-196033.38514177332</v>
      </c>
      <c r="C1302" s="1">
        <f t="shared" ca="1" si="140"/>
        <v>500</v>
      </c>
      <c r="D1302" s="1">
        <f t="shared" ca="1" si="141"/>
        <v>-42.077013244733351</v>
      </c>
      <c r="E1302" s="1">
        <f t="shared" ca="1" si="142"/>
        <v>0</v>
      </c>
      <c r="F1302" s="1">
        <f t="shared" ca="1" si="144"/>
        <v>2</v>
      </c>
      <c r="G1302" s="1">
        <f t="shared" ca="1" si="145"/>
        <v>3</v>
      </c>
      <c r="H1302" s="1">
        <f t="shared" ca="1" si="146"/>
        <v>0</v>
      </c>
    </row>
    <row r="1303" spans="1:8" hidden="1" x14ac:dyDescent="0.2">
      <c r="A1303" s="1">
        <v>1300</v>
      </c>
      <c r="B1303" s="1">
        <f t="shared" ca="1" si="143"/>
        <v>-217071.89176413999</v>
      </c>
      <c r="C1303" s="1">
        <f t="shared" ca="1" si="140"/>
        <v>500</v>
      </c>
      <c r="D1303" s="1">
        <f t="shared" ca="1" si="141"/>
        <v>58.639357099169693</v>
      </c>
      <c r="E1303" s="1">
        <f t="shared" ca="1" si="142"/>
        <v>-1</v>
      </c>
      <c r="F1303" s="1">
        <f t="shared" ca="1" si="144"/>
        <v>2</v>
      </c>
      <c r="G1303" s="1">
        <f t="shared" ca="1" si="145"/>
        <v>4</v>
      </c>
      <c r="H1303" s="1">
        <f t="shared" ca="1" si="146"/>
        <v>0</v>
      </c>
    </row>
    <row r="1304" spans="1:8" hidden="1" x14ac:dyDescent="0.2">
      <c r="A1304" s="1">
        <v>1301</v>
      </c>
      <c r="B1304" s="1">
        <f t="shared" ca="1" si="143"/>
        <v>-187752.21321455514</v>
      </c>
      <c r="C1304" s="1">
        <f t="shared" ca="1" si="140"/>
        <v>100</v>
      </c>
      <c r="D1304" s="1">
        <f t="shared" ca="1" si="141"/>
        <v>-42.077013244733351</v>
      </c>
      <c r="E1304" s="1">
        <f t="shared" ca="1" si="142"/>
        <v>0</v>
      </c>
      <c r="F1304" s="1">
        <f t="shared" ca="1" si="144"/>
        <v>1</v>
      </c>
      <c r="G1304" s="1">
        <f t="shared" ca="1" si="145"/>
        <v>0</v>
      </c>
      <c r="H1304" s="1">
        <f t="shared" ca="1" si="146"/>
        <v>1</v>
      </c>
    </row>
    <row r="1305" spans="1:8" hidden="1" x14ac:dyDescent="0.2">
      <c r="A1305" s="1">
        <v>1302</v>
      </c>
      <c r="B1305" s="1">
        <f t="shared" ca="1" si="143"/>
        <v>-191959.91453902848</v>
      </c>
      <c r="C1305" s="1">
        <f t="shared" ca="1" si="140"/>
        <v>100</v>
      </c>
      <c r="D1305" s="1">
        <f t="shared" ca="1" si="141"/>
        <v>-42.077013244733351</v>
      </c>
      <c r="E1305" s="1">
        <f t="shared" ca="1" si="142"/>
        <v>-1</v>
      </c>
      <c r="F1305" s="1">
        <f t="shared" ca="1" si="144"/>
        <v>1</v>
      </c>
      <c r="G1305" s="1">
        <f t="shared" ca="1" si="145"/>
        <v>1</v>
      </c>
      <c r="H1305" s="1">
        <f t="shared" ca="1" si="146"/>
        <v>0</v>
      </c>
    </row>
    <row r="1306" spans="1:8" hidden="1" x14ac:dyDescent="0.2">
      <c r="A1306" s="1">
        <v>1303</v>
      </c>
      <c r="B1306" s="1">
        <f t="shared" ca="1" si="143"/>
        <v>-196167.61586350182</v>
      </c>
      <c r="C1306" s="1">
        <f t="shared" ca="1" si="140"/>
        <v>100</v>
      </c>
      <c r="D1306" s="1">
        <f t="shared" ca="1" si="141"/>
        <v>-42.077013244733351</v>
      </c>
      <c r="E1306" s="1">
        <f t="shared" ca="1" si="142"/>
        <v>-2</v>
      </c>
      <c r="F1306" s="1">
        <f t="shared" ca="1" si="144"/>
        <v>1</v>
      </c>
      <c r="G1306" s="1">
        <f t="shared" ca="1" si="145"/>
        <v>2</v>
      </c>
      <c r="H1306" s="1">
        <f t="shared" ca="1" si="146"/>
        <v>0</v>
      </c>
    </row>
    <row r="1307" spans="1:8" hidden="1" x14ac:dyDescent="0.2">
      <c r="A1307" s="1">
        <v>1304</v>
      </c>
      <c r="B1307" s="1">
        <f t="shared" ca="1" si="143"/>
        <v>-200375.31718797516</v>
      </c>
      <c r="C1307" s="1">
        <f t="shared" ca="1" si="140"/>
        <v>100</v>
      </c>
      <c r="D1307" s="1">
        <f t="shared" ca="1" si="141"/>
        <v>-42.077013244733351</v>
      </c>
      <c r="E1307" s="1">
        <f t="shared" ca="1" si="142"/>
        <v>-3</v>
      </c>
      <c r="F1307" s="1">
        <f t="shared" ca="1" si="144"/>
        <v>1</v>
      </c>
      <c r="G1307" s="1">
        <f t="shared" ca="1" si="145"/>
        <v>3</v>
      </c>
      <c r="H1307" s="1">
        <f t="shared" ca="1" si="146"/>
        <v>0</v>
      </c>
    </row>
    <row r="1308" spans="1:8" hidden="1" x14ac:dyDescent="0.2">
      <c r="A1308" s="1">
        <v>1305</v>
      </c>
      <c r="B1308" s="1">
        <f t="shared" ca="1" si="143"/>
        <v>-204583.0185124485</v>
      </c>
      <c r="C1308" s="1">
        <f t="shared" ca="1" si="140"/>
        <v>100</v>
      </c>
      <c r="D1308" s="1">
        <f t="shared" ca="1" si="141"/>
        <v>-42.077013244733351</v>
      </c>
      <c r="E1308" s="1">
        <f t="shared" ca="1" si="142"/>
        <v>-4</v>
      </c>
      <c r="F1308" s="1">
        <f t="shared" ca="1" si="144"/>
        <v>1</v>
      </c>
      <c r="G1308" s="1">
        <f t="shared" ca="1" si="145"/>
        <v>4</v>
      </c>
      <c r="H1308" s="1">
        <f t="shared" ca="1" si="146"/>
        <v>0</v>
      </c>
    </row>
    <row r="1309" spans="1:8" hidden="1" x14ac:dyDescent="0.2">
      <c r="A1309" s="1">
        <v>1306</v>
      </c>
      <c r="B1309" s="1">
        <f t="shared" ca="1" si="143"/>
        <v>-208790.71983692184</v>
      </c>
      <c r="C1309" s="1">
        <f t="shared" ca="1" si="140"/>
        <v>500</v>
      </c>
      <c r="D1309" s="1">
        <f t="shared" ca="1" si="141"/>
        <v>58.639357099169693</v>
      </c>
      <c r="E1309" s="1">
        <f t="shared" ca="1" si="142"/>
        <v>0</v>
      </c>
      <c r="F1309" s="1">
        <f t="shared" ca="1" si="144"/>
        <v>2</v>
      </c>
      <c r="G1309" s="1">
        <f t="shared" ca="1" si="145"/>
        <v>5</v>
      </c>
      <c r="H1309" s="1">
        <f t="shared" ca="1" si="146"/>
        <v>0</v>
      </c>
    </row>
    <row r="1310" spans="1:8" hidden="1" x14ac:dyDescent="0.2">
      <c r="A1310" s="1">
        <v>1307</v>
      </c>
      <c r="B1310" s="1">
        <f t="shared" ca="1" si="143"/>
        <v>-179471.04128733699</v>
      </c>
      <c r="C1310" s="1">
        <f t="shared" ca="1" si="140"/>
        <v>100</v>
      </c>
      <c r="D1310" s="1">
        <f t="shared" ca="1" si="141"/>
        <v>-42.077013244733351</v>
      </c>
      <c r="E1310" s="1">
        <f t="shared" ca="1" si="142"/>
        <v>0</v>
      </c>
      <c r="F1310" s="1">
        <f t="shared" ca="1" si="144"/>
        <v>1</v>
      </c>
      <c r="G1310" s="1">
        <f t="shared" ca="1" si="145"/>
        <v>0</v>
      </c>
      <c r="H1310" s="1">
        <f t="shared" ca="1" si="146"/>
        <v>1</v>
      </c>
    </row>
    <row r="1311" spans="1:8" hidden="1" x14ac:dyDescent="0.2">
      <c r="A1311" s="1">
        <v>1308</v>
      </c>
      <c r="B1311" s="1">
        <f t="shared" ca="1" si="143"/>
        <v>-183678.74261181033</v>
      </c>
      <c r="C1311" s="1">
        <f t="shared" ca="1" si="140"/>
        <v>100</v>
      </c>
      <c r="D1311" s="1">
        <f t="shared" ca="1" si="141"/>
        <v>-42.077013244733351</v>
      </c>
      <c r="E1311" s="1">
        <f t="shared" ca="1" si="142"/>
        <v>-1</v>
      </c>
      <c r="F1311" s="1">
        <f t="shared" ca="1" si="144"/>
        <v>1</v>
      </c>
      <c r="G1311" s="1">
        <f t="shared" ca="1" si="145"/>
        <v>1</v>
      </c>
      <c r="H1311" s="1">
        <f t="shared" ca="1" si="146"/>
        <v>0</v>
      </c>
    </row>
    <row r="1312" spans="1:8" hidden="1" x14ac:dyDescent="0.2">
      <c r="A1312" s="1">
        <v>1309</v>
      </c>
      <c r="B1312" s="1">
        <f t="shared" ca="1" si="143"/>
        <v>-187886.44393628367</v>
      </c>
      <c r="C1312" s="1">
        <f t="shared" ca="1" si="140"/>
        <v>100</v>
      </c>
      <c r="D1312" s="1">
        <f t="shared" ca="1" si="141"/>
        <v>-42.077013244733351</v>
      </c>
      <c r="E1312" s="1">
        <f t="shared" ca="1" si="142"/>
        <v>-2</v>
      </c>
      <c r="F1312" s="1">
        <f t="shared" ca="1" si="144"/>
        <v>1</v>
      </c>
      <c r="G1312" s="1">
        <f t="shared" ca="1" si="145"/>
        <v>2</v>
      </c>
      <c r="H1312" s="1">
        <f t="shared" ca="1" si="146"/>
        <v>0</v>
      </c>
    </row>
    <row r="1313" spans="1:8" hidden="1" x14ac:dyDescent="0.2">
      <c r="A1313" s="1">
        <v>1310</v>
      </c>
      <c r="B1313" s="1">
        <f t="shared" ca="1" si="143"/>
        <v>-192094.14526075701</v>
      </c>
      <c r="C1313" s="1">
        <f t="shared" ca="1" si="140"/>
        <v>100</v>
      </c>
      <c r="D1313" s="1">
        <f t="shared" ca="1" si="141"/>
        <v>-42.077013244733351</v>
      </c>
      <c r="E1313" s="1">
        <f t="shared" ca="1" si="142"/>
        <v>-3</v>
      </c>
      <c r="F1313" s="1">
        <f t="shared" ca="1" si="144"/>
        <v>1</v>
      </c>
      <c r="G1313" s="1">
        <f t="shared" ca="1" si="145"/>
        <v>3</v>
      </c>
      <c r="H1313" s="1">
        <f t="shared" ca="1" si="146"/>
        <v>0</v>
      </c>
    </row>
    <row r="1314" spans="1:8" hidden="1" x14ac:dyDescent="0.2">
      <c r="A1314" s="1">
        <v>1311</v>
      </c>
      <c r="B1314" s="1">
        <f t="shared" ca="1" si="143"/>
        <v>-196301.84658523035</v>
      </c>
      <c r="C1314" s="1">
        <f t="shared" ca="1" si="140"/>
        <v>100</v>
      </c>
      <c r="D1314" s="1">
        <f t="shared" ca="1" si="141"/>
        <v>-42.077013244733351</v>
      </c>
      <c r="E1314" s="1">
        <f t="shared" ca="1" si="142"/>
        <v>-4</v>
      </c>
      <c r="F1314" s="1">
        <f t="shared" ca="1" si="144"/>
        <v>1</v>
      </c>
      <c r="G1314" s="1">
        <f t="shared" ca="1" si="145"/>
        <v>4</v>
      </c>
      <c r="H1314" s="1">
        <f t="shared" ca="1" si="146"/>
        <v>0</v>
      </c>
    </row>
    <row r="1315" spans="1:8" hidden="1" x14ac:dyDescent="0.2">
      <c r="A1315" s="1">
        <v>1312</v>
      </c>
      <c r="B1315" s="1">
        <f t="shared" ca="1" si="143"/>
        <v>-200509.54790970369</v>
      </c>
      <c r="C1315" s="1">
        <f t="shared" ca="1" si="140"/>
        <v>500</v>
      </c>
      <c r="D1315" s="1">
        <f t="shared" ca="1" si="141"/>
        <v>-42.077013244733351</v>
      </c>
      <c r="E1315" s="1">
        <f t="shared" ca="1" si="142"/>
        <v>0</v>
      </c>
      <c r="F1315" s="1">
        <f t="shared" ca="1" si="144"/>
        <v>2</v>
      </c>
      <c r="G1315" s="1">
        <f t="shared" ca="1" si="145"/>
        <v>5</v>
      </c>
      <c r="H1315" s="1">
        <f t="shared" ca="1" si="146"/>
        <v>0</v>
      </c>
    </row>
    <row r="1316" spans="1:8" hidden="1" x14ac:dyDescent="0.2">
      <c r="A1316" s="1">
        <v>1313</v>
      </c>
      <c r="B1316" s="1">
        <f t="shared" ca="1" si="143"/>
        <v>-221548.05453207035</v>
      </c>
      <c r="C1316" s="1">
        <f t="shared" ca="1" si="140"/>
        <v>500</v>
      </c>
      <c r="D1316" s="1">
        <f t="shared" ca="1" si="141"/>
        <v>58.639357099169693</v>
      </c>
      <c r="E1316" s="1">
        <f t="shared" ca="1" si="142"/>
        <v>-1</v>
      </c>
      <c r="F1316" s="1">
        <f t="shared" ca="1" si="144"/>
        <v>2</v>
      </c>
      <c r="G1316" s="1">
        <f t="shared" ca="1" si="145"/>
        <v>6</v>
      </c>
      <c r="H1316" s="1">
        <f t="shared" ca="1" si="146"/>
        <v>0</v>
      </c>
    </row>
    <row r="1317" spans="1:8" hidden="1" x14ac:dyDescent="0.2">
      <c r="A1317" s="1">
        <v>1314</v>
      </c>
      <c r="B1317" s="1">
        <f t="shared" ca="1" si="143"/>
        <v>-192228.37598248551</v>
      </c>
      <c r="C1317" s="1">
        <f t="shared" ca="1" si="140"/>
        <v>100</v>
      </c>
      <c r="D1317" s="1">
        <f t="shared" ca="1" si="141"/>
        <v>-42.077013244733351</v>
      </c>
      <c r="E1317" s="1">
        <f t="shared" ca="1" si="142"/>
        <v>0</v>
      </c>
      <c r="F1317" s="1">
        <f t="shared" ca="1" si="144"/>
        <v>1</v>
      </c>
      <c r="G1317" s="1">
        <f t="shared" ca="1" si="145"/>
        <v>0</v>
      </c>
      <c r="H1317" s="1">
        <f t="shared" ca="1" si="146"/>
        <v>1</v>
      </c>
    </row>
    <row r="1318" spans="1:8" hidden="1" x14ac:dyDescent="0.2">
      <c r="A1318" s="1">
        <v>1315</v>
      </c>
      <c r="B1318" s="1">
        <f t="shared" ca="1" si="143"/>
        <v>-196436.07730695885</v>
      </c>
      <c r="C1318" s="1">
        <f t="shared" ca="1" si="140"/>
        <v>100</v>
      </c>
      <c r="D1318" s="1">
        <f t="shared" ca="1" si="141"/>
        <v>58.639357099169693</v>
      </c>
      <c r="E1318" s="1">
        <f t="shared" ca="1" si="142"/>
        <v>-1</v>
      </c>
      <c r="F1318" s="1">
        <f t="shared" ca="1" si="144"/>
        <v>1</v>
      </c>
      <c r="G1318" s="1">
        <f t="shared" ca="1" si="145"/>
        <v>1</v>
      </c>
      <c r="H1318" s="1">
        <f t="shared" ca="1" si="146"/>
        <v>0</v>
      </c>
    </row>
    <row r="1319" spans="1:8" hidden="1" x14ac:dyDescent="0.2">
      <c r="A1319" s="1">
        <v>1316</v>
      </c>
      <c r="B1319" s="1">
        <f t="shared" ca="1" si="143"/>
        <v>-190572.14159704189</v>
      </c>
      <c r="C1319" s="1">
        <f t="shared" ca="1" si="140"/>
        <v>100</v>
      </c>
      <c r="D1319" s="1">
        <f t="shared" ca="1" si="141"/>
        <v>58.639357099169693</v>
      </c>
      <c r="E1319" s="1">
        <f t="shared" ca="1" si="142"/>
        <v>0</v>
      </c>
      <c r="F1319" s="1">
        <f t="shared" ca="1" si="144"/>
        <v>1</v>
      </c>
      <c r="G1319" s="1">
        <f t="shared" ca="1" si="145"/>
        <v>0</v>
      </c>
      <c r="H1319" s="1">
        <f t="shared" ca="1" si="146"/>
        <v>1</v>
      </c>
    </row>
    <row r="1320" spans="1:8" hidden="1" x14ac:dyDescent="0.2">
      <c r="A1320" s="1">
        <v>1317</v>
      </c>
      <c r="B1320" s="1">
        <f t="shared" ca="1" si="143"/>
        <v>-184708.20588712493</v>
      </c>
      <c r="C1320" s="1">
        <f t="shared" ca="1" si="140"/>
        <v>100</v>
      </c>
      <c r="D1320" s="1">
        <f t="shared" ca="1" si="141"/>
        <v>58.639357099169693</v>
      </c>
      <c r="E1320" s="1">
        <f t="shared" ca="1" si="142"/>
        <v>0</v>
      </c>
      <c r="F1320" s="1">
        <f t="shared" ca="1" si="144"/>
        <v>1</v>
      </c>
      <c r="G1320" s="1">
        <f t="shared" ca="1" si="145"/>
        <v>0</v>
      </c>
      <c r="H1320" s="1">
        <f t="shared" ca="1" si="146"/>
        <v>2</v>
      </c>
    </row>
    <row r="1321" spans="1:8" hidden="1" x14ac:dyDescent="0.2">
      <c r="A1321" s="1">
        <v>1318</v>
      </c>
      <c r="B1321" s="1">
        <f t="shared" ca="1" si="143"/>
        <v>-178844.27017720797</v>
      </c>
      <c r="C1321" s="1">
        <f t="shared" ca="1" si="140"/>
        <v>100</v>
      </c>
      <c r="D1321" s="1">
        <f t="shared" ca="1" si="141"/>
        <v>-42.077013244733351</v>
      </c>
      <c r="E1321" s="1">
        <f t="shared" ca="1" si="142"/>
        <v>0</v>
      </c>
      <c r="F1321" s="1">
        <f t="shared" ca="1" si="144"/>
        <v>1</v>
      </c>
      <c r="G1321" s="1">
        <f t="shared" ca="1" si="145"/>
        <v>0</v>
      </c>
      <c r="H1321" s="1">
        <f t="shared" ca="1" si="146"/>
        <v>3</v>
      </c>
    </row>
    <row r="1322" spans="1:8" hidden="1" x14ac:dyDescent="0.2">
      <c r="A1322" s="1">
        <v>1319</v>
      </c>
      <c r="B1322" s="1">
        <f t="shared" ca="1" si="143"/>
        <v>-183051.97150168131</v>
      </c>
      <c r="C1322" s="1">
        <f t="shared" ca="1" si="140"/>
        <v>100</v>
      </c>
      <c r="D1322" s="1">
        <f t="shared" ca="1" si="141"/>
        <v>-42.077013244733351</v>
      </c>
      <c r="E1322" s="1">
        <f t="shared" ca="1" si="142"/>
        <v>-1</v>
      </c>
      <c r="F1322" s="1">
        <f t="shared" ca="1" si="144"/>
        <v>1</v>
      </c>
      <c r="G1322" s="1">
        <f t="shared" ca="1" si="145"/>
        <v>1</v>
      </c>
      <c r="H1322" s="1">
        <f t="shared" ca="1" si="146"/>
        <v>0</v>
      </c>
    </row>
    <row r="1323" spans="1:8" hidden="1" x14ac:dyDescent="0.2">
      <c r="A1323" s="1">
        <v>1320</v>
      </c>
      <c r="B1323" s="1">
        <f t="shared" ca="1" si="143"/>
        <v>-187259.67282615465</v>
      </c>
      <c r="C1323" s="1">
        <f t="shared" ca="1" si="140"/>
        <v>100</v>
      </c>
      <c r="D1323" s="1">
        <f t="shared" ca="1" si="141"/>
        <v>-42.077013244733351</v>
      </c>
      <c r="E1323" s="1">
        <f t="shared" ca="1" si="142"/>
        <v>-2</v>
      </c>
      <c r="F1323" s="1">
        <f t="shared" ca="1" si="144"/>
        <v>1</v>
      </c>
      <c r="G1323" s="1">
        <f t="shared" ca="1" si="145"/>
        <v>2</v>
      </c>
      <c r="H1323" s="1">
        <f t="shared" ca="1" si="146"/>
        <v>0</v>
      </c>
    </row>
    <row r="1324" spans="1:8" hidden="1" x14ac:dyDescent="0.2">
      <c r="A1324" s="1">
        <v>1321</v>
      </c>
      <c r="B1324" s="1">
        <f t="shared" ca="1" si="143"/>
        <v>-191467.37415062799</v>
      </c>
      <c r="C1324" s="1">
        <f t="shared" ca="1" si="140"/>
        <v>100</v>
      </c>
      <c r="D1324" s="1">
        <f t="shared" ca="1" si="141"/>
        <v>58.639357099169693</v>
      </c>
      <c r="E1324" s="1">
        <f t="shared" ca="1" si="142"/>
        <v>-3</v>
      </c>
      <c r="F1324" s="1">
        <f t="shared" ca="1" si="144"/>
        <v>1</v>
      </c>
      <c r="G1324" s="1">
        <f t="shared" ca="1" si="145"/>
        <v>3</v>
      </c>
      <c r="H1324" s="1">
        <f t="shared" ca="1" si="146"/>
        <v>0</v>
      </c>
    </row>
    <row r="1325" spans="1:8" hidden="1" x14ac:dyDescent="0.2">
      <c r="A1325" s="1">
        <v>1322</v>
      </c>
      <c r="B1325" s="1">
        <f t="shared" ca="1" si="143"/>
        <v>-185603.43844071103</v>
      </c>
      <c r="C1325" s="1">
        <f t="shared" ca="1" si="140"/>
        <v>100</v>
      </c>
      <c r="D1325" s="1">
        <f t="shared" ca="1" si="141"/>
        <v>-42.077013244733351</v>
      </c>
      <c r="E1325" s="1">
        <f t="shared" ca="1" si="142"/>
        <v>-2</v>
      </c>
      <c r="F1325" s="1">
        <f t="shared" ca="1" si="144"/>
        <v>1</v>
      </c>
      <c r="G1325" s="1">
        <f t="shared" ca="1" si="145"/>
        <v>0</v>
      </c>
      <c r="H1325" s="1">
        <f t="shared" ca="1" si="146"/>
        <v>1</v>
      </c>
    </row>
    <row r="1326" spans="1:8" hidden="1" x14ac:dyDescent="0.2">
      <c r="A1326" s="1">
        <v>1323</v>
      </c>
      <c r="B1326" s="1">
        <f t="shared" ca="1" si="143"/>
        <v>-189811.13976518437</v>
      </c>
      <c r="C1326" s="1">
        <f t="shared" ca="1" si="140"/>
        <v>100</v>
      </c>
      <c r="D1326" s="1">
        <f t="shared" ca="1" si="141"/>
        <v>-42.077013244733351</v>
      </c>
      <c r="E1326" s="1">
        <f t="shared" ca="1" si="142"/>
        <v>-3</v>
      </c>
      <c r="F1326" s="1">
        <f t="shared" ca="1" si="144"/>
        <v>1</v>
      </c>
      <c r="G1326" s="1">
        <f t="shared" ca="1" si="145"/>
        <v>1</v>
      </c>
      <c r="H1326" s="1">
        <f t="shared" ca="1" si="146"/>
        <v>0</v>
      </c>
    </row>
    <row r="1327" spans="1:8" hidden="1" x14ac:dyDescent="0.2">
      <c r="A1327" s="1">
        <v>1324</v>
      </c>
      <c r="B1327" s="1">
        <f t="shared" ca="1" si="143"/>
        <v>-194018.84108965771</v>
      </c>
      <c r="C1327" s="1">
        <f t="shared" ca="1" si="140"/>
        <v>100</v>
      </c>
      <c r="D1327" s="1">
        <f t="shared" ca="1" si="141"/>
        <v>58.639357099169693</v>
      </c>
      <c r="E1327" s="1">
        <f t="shared" ca="1" si="142"/>
        <v>-4</v>
      </c>
      <c r="F1327" s="1">
        <f t="shared" ca="1" si="144"/>
        <v>1</v>
      </c>
      <c r="G1327" s="1">
        <f t="shared" ca="1" si="145"/>
        <v>2</v>
      </c>
      <c r="H1327" s="1">
        <f t="shared" ca="1" si="146"/>
        <v>0</v>
      </c>
    </row>
    <row r="1328" spans="1:8" hidden="1" x14ac:dyDescent="0.2">
      <c r="A1328" s="1">
        <v>1325</v>
      </c>
      <c r="B1328" s="1">
        <f t="shared" ca="1" si="143"/>
        <v>-188154.90537974075</v>
      </c>
      <c r="C1328" s="1">
        <f t="shared" ca="1" si="140"/>
        <v>100</v>
      </c>
      <c r="D1328" s="1">
        <f t="shared" ca="1" si="141"/>
        <v>-42.077013244733351</v>
      </c>
      <c r="E1328" s="1">
        <f t="shared" ca="1" si="142"/>
        <v>-3</v>
      </c>
      <c r="F1328" s="1">
        <f t="shared" ca="1" si="144"/>
        <v>1</v>
      </c>
      <c r="G1328" s="1">
        <f t="shared" ca="1" si="145"/>
        <v>0</v>
      </c>
      <c r="H1328" s="1">
        <f t="shared" ca="1" si="146"/>
        <v>1</v>
      </c>
    </row>
    <row r="1329" spans="1:8" hidden="1" x14ac:dyDescent="0.2">
      <c r="A1329" s="1">
        <v>1326</v>
      </c>
      <c r="B1329" s="1">
        <f t="shared" ca="1" si="143"/>
        <v>-192362.60670421409</v>
      </c>
      <c r="C1329" s="1">
        <f t="shared" ca="1" si="140"/>
        <v>100</v>
      </c>
      <c r="D1329" s="1">
        <f t="shared" ca="1" si="141"/>
        <v>58.639357099169693</v>
      </c>
      <c r="E1329" s="1">
        <f t="shared" ca="1" si="142"/>
        <v>-4</v>
      </c>
      <c r="F1329" s="1">
        <f t="shared" ca="1" si="144"/>
        <v>1</v>
      </c>
      <c r="G1329" s="1">
        <f t="shared" ca="1" si="145"/>
        <v>1</v>
      </c>
      <c r="H1329" s="1">
        <f t="shared" ca="1" si="146"/>
        <v>0</v>
      </c>
    </row>
    <row r="1330" spans="1:8" hidden="1" x14ac:dyDescent="0.2">
      <c r="A1330" s="1">
        <v>1327</v>
      </c>
      <c r="B1330" s="1">
        <f t="shared" ca="1" si="143"/>
        <v>-186498.67099429714</v>
      </c>
      <c r="C1330" s="1">
        <f t="shared" ca="1" si="140"/>
        <v>100</v>
      </c>
      <c r="D1330" s="1">
        <f t="shared" ca="1" si="141"/>
        <v>-42.077013244733351</v>
      </c>
      <c r="E1330" s="1">
        <f t="shared" ca="1" si="142"/>
        <v>-3</v>
      </c>
      <c r="F1330" s="1">
        <f t="shared" ca="1" si="144"/>
        <v>1</v>
      </c>
      <c r="G1330" s="1">
        <f t="shared" ca="1" si="145"/>
        <v>0</v>
      </c>
      <c r="H1330" s="1">
        <f t="shared" ca="1" si="146"/>
        <v>1</v>
      </c>
    </row>
    <row r="1331" spans="1:8" hidden="1" x14ac:dyDescent="0.2">
      <c r="A1331" s="1">
        <v>1328</v>
      </c>
      <c r="B1331" s="1">
        <f t="shared" ca="1" si="143"/>
        <v>-190706.37231877047</v>
      </c>
      <c r="C1331" s="1">
        <f t="shared" ca="1" si="140"/>
        <v>100</v>
      </c>
      <c r="D1331" s="1">
        <f t="shared" ca="1" si="141"/>
        <v>-42.077013244733351</v>
      </c>
      <c r="E1331" s="1">
        <f t="shared" ca="1" si="142"/>
        <v>-4</v>
      </c>
      <c r="F1331" s="1">
        <f t="shared" ca="1" si="144"/>
        <v>1</v>
      </c>
      <c r="G1331" s="1">
        <f t="shared" ca="1" si="145"/>
        <v>1</v>
      </c>
      <c r="H1331" s="1">
        <f t="shared" ca="1" si="146"/>
        <v>0</v>
      </c>
    </row>
    <row r="1332" spans="1:8" hidden="1" x14ac:dyDescent="0.2">
      <c r="A1332" s="1">
        <v>1329</v>
      </c>
      <c r="B1332" s="1">
        <f t="shared" ca="1" si="143"/>
        <v>-194914.07364324381</v>
      </c>
      <c r="C1332" s="1">
        <f t="shared" ca="1" si="140"/>
        <v>500</v>
      </c>
      <c r="D1332" s="1">
        <f t="shared" ca="1" si="141"/>
        <v>-42.077013244733351</v>
      </c>
      <c r="E1332" s="1">
        <f t="shared" ca="1" si="142"/>
        <v>0</v>
      </c>
      <c r="F1332" s="1">
        <f t="shared" ca="1" si="144"/>
        <v>2</v>
      </c>
      <c r="G1332" s="1">
        <f t="shared" ca="1" si="145"/>
        <v>2</v>
      </c>
      <c r="H1332" s="1">
        <f t="shared" ca="1" si="146"/>
        <v>0</v>
      </c>
    </row>
    <row r="1333" spans="1:8" hidden="1" x14ac:dyDescent="0.2">
      <c r="A1333" s="1">
        <v>1330</v>
      </c>
      <c r="B1333" s="1">
        <f t="shared" ca="1" si="143"/>
        <v>-215952.58026561048</v>
      </c>
      <c r="C1333" s="1">
        <f t="shared" ca="1" si="140"/>
        <v>500</v>
      </c>
      <c r="D1333" s="1">
        <f t="shared" ca="1" si="141"/>
        <v>-42.077013244733351</v>
      </c>
      <c r="E1333" s="1">
        <f t="shared" ca="1" si="142"/>
        <v>-1</v>
      </c>
      <c r="F1333" s="1">
        <f t="shared" ca="1" si="144"/>
        <v>2</v>
      </c>
      <c r="G1333" s="1">
        <f t="shared" ca="1" si="145"/>
        <v>3</v>
      </c>
      <c r="H1333" s="1">
        <f t="shared" ca="1" si="146"/>
        <v>0</v>
      </c>
    </row>
    <row r="1334" spans="1:8" hidden="1" x14ac:dyDescent="0.2">
      <c r="A1334" s="1">
        <v>1331</v>
      </c>
      <c r="B1334" s="1">
        <f t="shared" ca="1" si="143"/>
        <v>-236991.08688797714</v>
      </c>
      <c r="C1334" s="1">
        <f t="shared" ca="1" si="140"/>
        <v>500</v>
      </c>
      <c r="D1334" s="1">
        <f t="shared" ca="1" si="141"/>
        <v>-42.077013244733351</v>
      </c>
      <c r="E1334" s="1">
        <f t="shared" ca="1" si="142"/>
        <v>-2</v>
      </c>
      <c r="F1334" s="1">
        <f t="shared" ca="1" si="144"/>
        <v>2</v>
      </c>
      <c r="G1334" s="1">
        <f t="shared" ca="1" si="145"/>
        <v>4</v>
      </c>
      <c r="H1334" s="1">
        <f t="shared" ca="1" si="146"/>
        <v>0</v>
      </c>
    </row>
    <row r="1335" spans="1:8" hidden="1" x14ac:dyDescent="0.2">
      <c r="A1335" s="1">
        <v>1332</v>
      </c>
      <c r="B1335" s="1">
        <f t="shared" ca="1" si="143"/>
        <v>-258029.59351034381</v>
      </c>
      <c r="C1335" s="1">
        <f t="shared" ca="1" si="140"/>
        <v>500</v>
      </c>
      <c r="D1335" s="1">
        <f t="shared" ca="1" si="141"/>
        <v>58.639357099169693</v>
      </c>
      <c r="E1335" s="1">
        <f t="shared" ca="1" si="142"/>
        <v>-3</v>
      </c>
      <c r="F1335" s="1">
        <f t="shared" ca="1" si="144"/>
        <v>2</v>
      </c>
      <c r="G1335" s="1">
        <f t="shared" ca="1" si="145"/>
        <v>5</v>
      </c>
      <c r="H1335" s="1">
        <f t="shared" ca="1" si="146"/>
        <v>0</v>
      </c>
    </row>
    <row r="1336" spans="1:8" hidden="1" x14ac:dyDescent="0.2">
      <c r="A1336" s="1">
        <v>1333</v>
      </c>
      <c r="B1336" s="1">
        <f t="shared" ca="1" si="143"/>
        <v>-228709.91496075896</v>
      </c>
      <c r="C1336" s="1">
        <f t="shared" ca="1" si="140"/>
        <v>500</v>
      </c>
      <c r="D1336" s="1">
        <f t="shared" ca="1" si="141"/>
        <v>-42.077013244733351</v>
      </c>
      <c r="E1336" s="1">
        <f t="shared" ca="1" si="142"/>
        <v>-2</v>
      </c>
      <c r="F1336" s="1">
        <f t="shared" ca="1" si="144"/>
        <v>2</v>
      </c>
      <c r="G1336" s="1">
        <f t="shared" ca="1" si="145"/>
        <v>0</v>
      </c>
      <c r="H1336" s="1">
        <f t="shared" ca="1" si="146"/>
        <v>1</v>
      </c>
    </row>
    <row r="1337" spans="1:8" hidden="1" x14ac:dyDescent="0.2">
      <c r="A1337" s="1">
        <v>1334</v>
      </c>
      <c r="B1337" s="1">
        <f t="shared" ca="1" si="143"/>
        <v>-249748.42158312563</v>
      </c>
      <c r="C1337" s="1">
        <f t="shared" ca="1" si="140"/>
        <v>500</v>
      </c>
      <c r="D1337" s="1">
        <f t="shared" ca="1" si="141"/>
        <v>-42.077013244733351</v>
      </c>
      <c r="E1337" s="1">
        <f t="shared" ca="1" si="142"/>
        <v>-3</v>
      </c>
      <c r="F1337" s="1">
        <f t="shared" ca="1" si="144"/>
        <v>2</v>
      </c>
      <c r="G1337" s="1">
        <f t="shared" ca="1" si="145"/>
        <v>1</v>
      </c>
      <c r="H1337" s="1">
        <f t="shared" ca="1" si="146"/>
        <v>0</v>
      </c>
    </row>
    <row r="1338" spans="1:8" hidden="1" x14ac:dyDescent="0.2">
      <c r="A1338" s="1">
        <v>1335</v>
      </c>
      <c r="B1338" s="1">
        <f t="shared" ca="1" si="143"/>
        <v>-270786.92820549232</v>
      </c>
      <c r="C1338" s="1">
        <f t="shared" ca="1" si="140"/>
        <v>500</v>
      </c>
      <c r="D1338" s="1">
        <f t="shared" ca="1" si="141"/>
        <v>58.639357099169693</v>
      </c>
      <c r="E1338" s="1">
        <f t="shared" ca="1" si="142"/>
        <v>-4</v>
      </c>
      <c r="F1338" s="1">
        <f t="shared" ca="1" si="144"/>
        <v>2</v>
      </c>
      <c r="G1338" s="1">
        <f t="shared" ca="1" si="145"/>
        <v>2</v>
      </c>
      <c r="H1338" s="1">
        <f t="shared" ca="1" si="146"/>
        <v>0</v>
      </c>
    </row>
    <row r="1339" spans="1:8" hidden="1" x14ac:dyDescent="0.2">
      <c r="A1339" s="1">
        <v>1336</v>
      </c>
      <c r="B1339" s="1">
        <f t="shared" ca="1" si="143"/>
        <v>-241467.24965590748</v>
      </c>
      <c r="C1339" s="1">
        <f t="shared" ca="1" si="140"/>
        <v>500</v>
      </c>
      <c r="D1339" s="1">
        <f t="shared" ca="1" si="141"/>
        <v>-42.077013244733351</v>
      </c>
      <c r="E1339" s="1">
        <f t="shared" ca="1" si="142"/>
        <v>-3</v>
      </c>
      <c r="F1339" s="1">
        <f t="shared" ca="1" si="144"/>
        <v>2</v>
      </c>
      <c r="G1339" s="1">
        <f t="shared" ca="1" si="145"/>
        <v>0</v>
      </c>
      <c r="H1339" s="1">
        <f t="shared" ca="1" si="146"/>
        <v>1</v>
      </c>
    </row>
    <row r="1340" spans="1:8" hidden="1" x14ac:dyDescent="0.2">
      <c r="A1340" s="1">
        <v>1337</v>
      </c>
      <c r="B1340" s="1">
        <f t="shared" ca="1" si="143"/>
        <v>-262505.75627827417</v>
      </c>
      <c r="C1340" s="1">
        <f t="shared" ca="1" si="140"/>
        <v>500</v>
      </c>
      <c r="D1340" s="1">
        <f t="shared" ca="1" si="141"/>
        <v>-42.077013244733351</v>
      </c>
      <c r="E1340" s="1">
        <f t="shared" ca="1" si="142"/>
        <v>-4</v>
      </c>
      <c r="F1340" s="1">
        <f t="shared" ca="1" si="144"/>
        <v>2</v>
      </c>
      <c r="G1340" s="1">
        <f t="shared" ca="1" si="145"/>
        <v>1</v>
      </c>
      <c r="H1340" s="1">
        <f t="shared" ca="1" si="146"/>
        <v>0</v>
      </c>
    </row>
    <row r="1341" spans="1:8" hidden="1" x14ac:dyDescent="0.2">
      <c r="A1341" s="1">
        <v>1338</v>
      </c>
      <c r="B1341" s="1">
        <f t="shared" ca="1" si="143"/>
        <v>-283544.26290064084</v>
      </c>
      <c r="C1341" s="1">
        <f t="shared" ca="1" si="140"/>
        <v>100</v>
      </c>
      <c r="D1341" s="1">
        <f t="shared" ca="1" si="141"/>
        <v>-42.077013244733351</v>
      </c>
      <c r="E1341" s="1">
        <f t="shared" ca="1" si="142"/>
        <v>0</v>
      </c>
      <c r="F1341" s="1">
        <f t="shared" ca="1" si="144"/>
        <v>1</v>
      </c>
      <c r="G1341" s="1">
        <f t="shared" ca="1" si="145"/>
        <v>2</v>
      </c>
      <c r="H1341" s="1">
        <f t="shared" ca="1" si="146"/>
        <v>0</v>
      </c>
    </row>
    <row r="1342" spans="1:8" hidden="1" x14ac:dyDescent="0.2">
      <c r="A1342" s="1">
        <v>1339</v>
      </c>
      <c r="B1342" s="1">
        <f t="shared" ca="1" si="143"/>
        <v>-287751.96422511415</v>
      </c>
      <c r="C1342" s="1">
        <f t="shared" ca="1" si="140"/>
        <v>100</v>
      </c>
      <c r="D1342" s="1">
        <f t="shared" ca="1" si="141"/>
        <v>-42.077013244733351</v>
      </c>
      <c r="E1342" s="1">
        <f t="shared" ca="1" si="142"/>
        <v>-1</v>
      </c>
      <c r="F1342" s="1">
        <f t="shared" ca="1" si="144"/>
        <v>1</v>
      </c>
      <c r="G1342" s="1">
        <f t="shared" ca="1" si="145"/>
        <v>3</v>
      </c>
      <c r="H1342" s="1">
        <f t="shared" ca="1" si="146"/>
        <v>0</v>
      </c>
    </row>
    <row r="1343" spans="1:8" hidden="1" x14ac:dyDescent="0.2">
      <c r="A1343" s="1">
        <v>1340</v>
      </c>
      <c r="B1343" s="1">
        <f t="shared" ca="1" si="143"/>
        <v>-291959.66554958746</v>
      </c>
      <c r="C1343" s="1">
        <f t="shared" ca="1" si="140"/>
        <v>100</v>
      </c>
      <c r="D1343" s="1">
        <f t="shared" ca="1" si="141"/>
        <v>-42.077013244733351</v>
      </c>
      <c r="E1343" s="1">
        <f t="shared" ca="1" si="142"/>
        <v>-2</v>
      </c>
      <c r="F1343" s="1">
        <f t="shared" ca="1" si="144"/>
        <v>1</v>
      </c>
      <c r="G1343" s="1">
        <f t="shared" ca="1" si="145"/>
        <v>4</v>
      </c>
      <c r="H1343" s="1">
        <f t="shared" ca="1" si="146"/>
        <v>0</v>
      </c>
    </row>
    <row r="1344" spans="1:8" hidden="1" x14ac:dyDescent="0.2">
      <c r="A1344" s="1">
        <v>1341</v>
      </c>
      <c r="B1344" s="1">
        <f t="shared" ca="1" si="143"/>
        <v>-296167.36687406077</v>
      </c>
      <c r="C1344" s="1">
        <f t="shared" ca="1" si="140"/>
        <v>100</v>
      </c>
      <c r="D1344" s="1">
        <f t="shared" ca="1" si="141"/>
        <v>58.639357099169693</v>
      </c>
      <c r="E1344" s="1">
        <f t="shared" ca="1" si="142"/>
        <v>-3</v>
      </c>
      <c r="F1344" s="1">
        <f t="shared" ca="1" si="144"/>
        <v>1</v>
      </c>
      <c r="G1344" s="1">
        <f t="shared" ca="1" si="145"/>
        <v>5</v>
      </c>
      <c r="H1344" s="1">
        <f t="shared" ca="1" si="146"/>
        <v>0</v>
      </c>
    </row>
    <row r="1345" spans="1:8" hidden="1" x14ac:dyDescent="0.2">
      <c r="A1345" s="1">
        <v>1342</v>
      </c>
      <c r="B1345" s="1">
        <f t="shared" ca="1" si="143"/>
        <v>-290303.43116414378</v>
      </c>
      <c r="C1345" s="1">
        <f t="shared" ca="1" si="140"/>
        <v>100</v>
      </c>
      <c r="D1345" s="1">
        <f t="shared" ca="1" si="141"/>
        <v>-42.077013244733351</v>
      </c>
      <c r="E1345" s="1">
        <f t="shared" ca="1" si="142"/>
        <v>-2</v>
      </c>
      <c r="F1345" s="1">
        <f t="shared" ca="1" si="144"/>
        <v>1</v>
      </c>
      <c r="G1345" s="1">
        <f t="shared" ca="1" si="145"/>
        <v>0</v>
      </c>
      <c r="H1345" s="1">
        <f t="shared" ca="1" si="146"/>
        <v>1</v>
      </c>
    </row>
    <row r="1346" spans="1:8" hidden="1" x14ac:dyDescent="0.2">
      <c r="A1346" s="1">
        <v>1343</v>
      </c>
      <c r="B1346" s="1">
        <f t="shared" ca="1" si="143"/>
        <v>-294511.13248861709</v>
      </c>
      <c r="C1346" s="1">
        <f t="shared" ca="1" si="140"/>
        <v>100</v>
      </c>
      <c r="D1346" s="1">
        <f t="shared" ca="1" si="141"/>
        <v>-42.077013244733351</v>
      </c>
      <c r="E1346" s="1">
        <f t="shared" ca="1" si="142"/>
        <v>-3</v>
      </c>
      <c r="F1346" s="1">
        <f t="shared" ca="1" si="144"/>
        <v>1</v>
      </c>
      <c r="G1346" s="1">
        <f t="shared" ca="1" si="145"/>
        <v>1</v>
      </c>
      <c r="H1346" s="1">
        <f t="shared" ca="1" si="146"/>
        <v>0</v>
      </c>
    </row>
    <row r="1347" spans="1:8" hidden="1" x14ac:dyDescent="0.2">
      <c r="A1347" s="1">
        <v>1344</v>
      </c>
      <c r="B1347" s="1">
        <f t="shared" ca="1" si="143"/>
        <v>-298718.8338130904</v>
      </c>
      <c r="C1347" s="1">
        <f t="shared" ca="1" si="140"/>
        <v>100</v>
      </c>
      <c r="D1347" s="1">
        <f t="shared" ca="1" si="141"/>
        <v>-42.077013244733351</v>
      </c>
      <c r="E1347" s="1">
        <f t="shared" ca="1" si="142"/>
        <v>-4</v>
      </c>
      <c r="F1347" s="1">
        <f t="shared" ca="1" si="144"/>
        <v>1</v>
      </c>
      <c r="G1347" s="1">
        <f t="shared" ca="1" si="145"/>
        <v>2</v>
      </c>
      <c r="H1347" s="1">
        <f t="shared" ca="1" si="146"/>
        <v>0</v>
      </c>
    </row>
    <row r="1348" spans="1:8" hidden="1" x14ac:dyDescent="0.2">
      <c r="A1348" s="1">
        <v>1345</v>
      </c>
      <c r="B1348" s="1">
        <f t="shared" ca="1" si="143"/>
        <v>-302926.53513756371</v>
      </c>
      <c r="C1348" s="1">
        <f t="shared" ca="1" si="140"/>
        <v>500</v>
      </c>
      <c r="D1348" s="1">
        <f t="shared" ca="1" si="141"/>
        <v>58.639357099169693</v>
      </c>
      <c r="E1348" s="1">
        <f t="shared" ca="1" si="142"/>
        <v>0</v>
      </c>
      <c r="F1348" s="1">
        <f t="shared" ca="1" si="144"/>
        <v>2</v>
      </c>
      <c r="G1348" s="1">
        <f t="shared" ca="1" si="145"/>
        <v>3</v>
      </c>
      <c r="H1348" s="1">
        <f t="shared" ca="1" si="146"/>
        <v>0</v>
      </c>
    </row>
    <row r="1349" spans="1:8" hidden="1" x14ac:dyDescent="0.2">
      <c r="A1349" s="1">
        <v>1346</v>
      </c>
      <c r="B1349" s="1">
        <f t="shared" ca="1" si="143"/>
        <v>-273606.85658797889</v>
      </c>
      <c r="C1349" s="1">
        <f t="shared" ref="C1349:C1412" ca="1" si="147">$C$4*POWER($L$2,F1349-1)</f>
        <v>100</v>
      </c>
      <c r="D1349" s="1">
        <f t="shared" ref="D1349:D1412" ca="1" si="148">IF(RAND()&lt;$B$1,$F$1,$H$1)</f>
        <v>-42.077013244733351</v>
      </c>
      <c r="E1349" s="1">
        <f t="shared" ref="E1349:E1412" ca="1" si="149">IF(D1348&lt;0,IF(E1348-1=-$D$2,0,E1348-1),IF(E1348+1=$F$2,0,E1348+1))</f>
        <v>0</v>
      </c>
      <c r="F1349" s="1">
        <f t="shared" ca="1" si="144"/>
        <v>1</v>
      </c>
      <c r="G1349" s="1">
        <f t="shared" ca="1" si="145"/>
        <v>0</v>
      </c>
      <c r="H1349" s="1">
        <f t="shared" ca="1" si="146"/>
        <v>1</v>
      </c>
    </row>
    <row r="1350" spans="1:8" hidden="1" x14ac:dyDescent="0.2">
      <c r="A1350" s="1">
        <v>1347</v>
      </c>
      <c r="B1350" s="1">
        <f t="shared" ref="B1350:B1413" ca="1" si="150">B1349+D1349*C1349</f>
        <v>-277814.5579124522</v>
      </c>
      <c r="C1350" s="1">
        <f t="shared" ca="1" si="147"/>
        <v>100</v>
      </c>
      <c r="D1350" s="1">
        <f t="shared" ca="1" si="148"/>
        <v>58.639357099169693</v>
      </c>
      <c r="E1350" s="1">
        <f t="shared" ca="1" si="149"/>
        <v>-1</v>
      </c>
      <c r="F1350" s="1">
        <f t="shared" ref="F1350:F1413" ca="1" si="151">IF(AND(D1349&gt;0,E1350=0),IF(F1349-1&lt;1,1,F1349-1),IF(AND(D1349&lt;0,E1350=0),IF(F1349+1&gt;$H$2,1,F1349+1),F1349))</f>
        <v>1</v>
      </c>
      <c r="G1350" s="1">
        <f t="shared" ref="G1350:G1413" ca="1" si="152">IF(D1349&gt;0,0,G1349+1)</f>
        <v>1</v>
      </c>
      <c r="H1350" s="1">
        <f t="shared" ref="H1350:H1413" ca="1" si="153">IF(D1349&lt;0,0,H1349+1)</f>
        <v>0</v>
      </c>
    </row>
    <row r="1351" spans="1:8" hidden="1" x14ac:dyDescent="0.2">
      <c r="A1351" s="1">
        <v>1348</v>
      </c>
      <c r="B1351" s="1">
        <f t="shared" ca="1" si="150"/>
        <v>-271950.62220253522</v>
      </c>
      <c r="C1351" s="1">
        <f t="shared" ca="1" si="147"/>
        <v>100</v>
      </c>
      <c r="D1351" s="1">
        <f t="shared" ca="1" si="148"/>
        <v>58.639357099169693</v>
      </c>
      <c r="E1351" s="1">
        <f t="shared" ca="1" si="149"/>
        <v>0</v>
      </c>
      <c r="F1351" s="1">
        <f t="shared" ca="1" si="151"/>
        <v>1</v>
      </c>
      <c r="G1351" s="1">
        <f t="shared" ca="1" si="152"/>
        <v>0</v>
      </c>
      <c r="H1351" s="1">
        <f t="shared" ca="1" si="153"/>
        <v>1</v>
      </c>
    </row>
    <row r="1352" spans="1:8" hidden="1" x14ac:dyDescent="0.2">
      <c r="A1352" s="1">
        <v>1349</v>
      </c>
      <c r="B1352" s="1">
        <f t="shared" ca="1" si="150"/>
        <v>-266086.68649261823</v>
      </c>
      <c r="C1352" s="1">
        <f t="shared" ca="1" si="147"/>
        <v>100</v>
      </c>
      <c r="D1352" s="1">
        <f t="shared" ca="1" si="148"/>
        <v>-42.077013244733351</v>
      </c>
      <c r="E1352" s="1">
        <f t="shared" ca="1" si="149"/>
        <v>0</v>
      </c>
      <c r="F1352" s="1">
        <f t="shared" ca="1" si="151"/>
        <v>1</v>
      </c>
      <c r="G1352" s="1">
        <f t="shared" ca="1" si="152"/>
        <v>0</v>
      </c>
      <c r="H1352" s="1">
        <f t="shared" ca="1" si="153"/>
        <v>2</v>
      </c>
    </row>
    <row r="1353" spans="1:8" hidden="1" x14ac:dyDescent="0.2">
      <c r="A1353" s="1">
        <v>1350</v>
      </c>
      <c r="B1353" s="1">
        <f t="shared" ca="1" si="150"/>
        <v>-270294.38781709154</v>
      </c>
      <c r="C1353" s="1">
        <f t="shared" ca="1" si="147"/>
        <v>100</v>
      </c>
      <c r="D1353" s="1">
        <f t="shared" ca="1" si="148"/>
        <v>-42.077013244733351</v>
      </c>
      <c r="E1353" s="1">
        <f t="shared" ca="1" si="149"/>
        <v>-1</v>
      </c>
      <c r="F1353" s="1">
        <f t="shared" ca="1" si="151"/>
        <v>1</v>
      </c>
      <c r="G1353" s="1">
        <f t="shared" ca="1" si="152"/>
        <v>1</v>
      </c>
      <c r="H1353" s="1">
        <f t="shared" ca="1" si="153"/>
        <v>0</v>
      </c>
    </row>
    <row r="1354" spans="1:8" hidden="1" x14ac:dyDescent="0.2">
      <c r="A1354" s="1">
        <v>1351</v>
      </c>
      <c r="B1354" s="1">
        <f t="shared" ca="1" si="150"/>
        <v>-274502.08914156485</v>
      </c>
      <c r="C1354" s="1">
        <f t="shared" ca="1" si="147"/>
        <v>100</v>
      </c>
      <c r="D1354" s="1">
        <f t="shared" ca="1" si="148"/>
        <v>58.639357099169693</v>
      </c>
      <c r="E1354" s="1">
        <f t="shared" ca="1" si="149"/>
        <v>-2</v>
      </c>
      <c r="F1354" s="1">
        <f t="shared" ca="1" si="151"/>
        <v>1</v>
      </c>
      <c r="G1354" s="1">
        <f t="shared" ca="1" si="152"/>
        <v>2</v>
      </c>
      <c r="H1354" s="1">
        <f t="shared" ca="1" si="153"/>
        <v>0</v>
      </c>
    </row>
    <row r="1355" spans="1:8" hidden="1" x14ac:dyDescent="0.2">
      <c r="A1355" s="1">
        <v>1352</v>
      </c>
      <c r="B1355" s="1">
        <f t="shared" ca="1" si="150"/>
        <v>-268638.15343164786</v>
      </c>
      <c r="C1355" s="1">
        <f t="shared" ca="1" si="147"/>
        <v>100</v>
      </c>
      <c r="D1355" s="1">
        <f t="shared" ca="1" si="148"/>
        <v>58.639357099169693</v>
      </c>
      <c r="E1355" s="1">
        <f t="shared" ca="1" si="149"/>
        <v>-1</v>
      </c>
      <c r="F1355" s="1">
        <f t="shared" ca="1" si="151"/>
        <v>1</v>
      </c>
      <c r="G1355" s="1">
        <f t="shared" ca="1" si="152"/>
        <v>0</v>
      </c>
      <c r="H1355" s="1">
        <f t="shared" ca="1" si="153"/>
        <v>1</v>
      </c>
    </row>
    <row r="1356" spans="1:8" hidden="1" x14ac:dyDescent="0.2">
      <c r="A1356" s="1">
        <v>1353</v>
      </c>
      <c r="B1356" s="1">
        <f t="shared" ca="1" si="150"/>
        <v>-262774.21772173088</v>
      </c>
      <c r="C1356" s="1">
        <f t="shared" ca="1" si="147"/>
        <v>100</v>
      </c>
      <c r="D1356" s="1">
        <f t="shared" ca="1" si="148"/>
        <v>-42.077013244733351</v>
      </c>
      <c r="E1356" s="1">
        <f t="shared" ca="1" si="149"/>
        <v>0</v>
      </c>
      <c r="F1356" s="1">
        <f t="shared" ca="1" si="151"/>
        <v>1</v>
      </c>
      <c r="G1356" s="1">
        <f t="shared" ca="1" si="152"/>
        <v>0</v>
      </c>
      <c r="H1356" s="1">
        <f t="shared" ca="1" si="153"/>
        <v>2</v>
      </c>
    </row>
    <row r="1357" spans="1:8" hidden="1" x14ac:dyDescent="0.2">
      <c r="A1357" s="1">
        <v>1354</v>
      </c>
      <c r="B1357" s="1">
        <f t="shared" ca="1" si="150"/>
        <v>-266981.91904620419</v>
      </c>
      <c r="C1357" s="1">
        <f t="shared" ca="1" si="147"/>
        <v>100</v>
      </c>
      <c r="D1357" s="1">
        <f t="shared" ca="1" si="148"/>
        <v>-42.077013244733351</v>
      </c>
      <c r="E1357" s="1">
        <f t="shared" ca="1" si="149"/>
        <v>-1</v>
      </c>
      <c r="F1357" s="1">
        <f t="shared" ca="1" si="151"/>
        <v>1</v>
      </c>
      <c r="G1357" s="1">
        <f t="shared" ca="1" si="152"/>
        <v>1</v>
      </c>
      <c r="H1357" s="1">
        <f t="shared" ca="1" si="153"/>
        <v>0</v>
      </c>
    </row>
    <row r="1358" spans="1:8" hidden="1" x14ac:dyDescent="0.2">
      <c r="A1358" s="1">
        <v>1355</v>
      </c>
      <c r="B1358" s="1">
        <f t="shared" ca="1" si="150"/>
        <v>-271189.6203706775</v>
      </c>
      <c r="C1358" s="1">
        <f t="shared" ca="1" si="147"/>
        <v>100</v>
      </c>
      <c r="D1358" s="1">
        <f t="shared" ca="1" si="148"/>
        <v>-42.077013244733351</v>
      </c>
      <c r="E1358" s="1">
        <f t="shared" ca="1" si="149"/>
        <v>-2</v>
      </c>
      <c r="F1358" s="1">
        <f t="shared" ca="1" si="151"/>
        <v>1</v>
      </c>
      <c r="G1358" s="1">
        <f t="shared" ca="1" si="152"/>
        <v>2</v>
      </c>
      <c r="H1358" s="1">
        <f t="shared" ca="1" si="153"/>
        <v>0</v>
      </c>
    </row>
    <row r="1359" spans="1:8" hidden="1" x14ac:dyDescent="0.2">
      <c r="A1359" s="1">
        <v>1356</v>
      </c>
      <c r="B1359" s="1">
        <f t="shared" ca="1" si="150"/>
        <v>-275397.32169515081</v>
      </c>
      <c r="C1359" s="1">
        <f t="shared" ca="1" si="147"/>
        <v>100</v>
      </c>
      <c r="D1359" s="1">
        <f t="shared" ca="1" si="148"/>
        <v>-42.077013244733351</v>
      </c>
      <c r="E1359" s="1">
        <f t="shared" ca="1" si="149"/>
        <v>-3</v>
      </c>
      <c r="F1359" s="1">
        <f t="shared" ca="1" si="151"/>
        <v>1</v>
      </c>
      <c r="G1359" s="1">
        <f t="shared" ca="1" si="152"/>
        <v>3</v>
      </c>
      <c r="H1359" s="1">
        <f t="shared" ca="1" si="153"/>
        <v>0</v>
      </c>
    </row>
    <row r="1360" spans="1:8" hidden="1" x14ac:dyDescent="0.2">
      <c r="A1360" s="1">
        <v>1357</v>
      </c>
      <c r="B1360" s="1">
        <f t="shared" ca="1" si="150"/>
        <v>-279605.02301962412</v>
      </c>
      <c r="C1360" s="1">
        <f t="shared" ca="1" si="147"/>
        <v>100</v>
      </c>
      <c r="D1360" s="1">
        <f t="shared" ca="1" si="148"/>
        <v>58.639357099169693</v>
      </c>
      <c r="E1360" s="1">
        <f t="shared" ca="1" si="149"/>
        <v>-4</v>
      </c>
      <c r="F1360" s="1">
        <f t="shared" ca="1" si="151"/>
        <v>1</v>
      </c>
      <c r="G1360" s="1">
        <f t="shared" ca="1" si="152"/>
        <v>4</v>
      </c>
      <c r="H1360" s="1">
        <f t="shared" ca="1" si="153"/>
        <v>0</v>
      </c>
    </row>
    <row r="1361" spans="1:8" hidden="1" x14ac:dyDescent="0.2">
      <c r="A1361" s="1">
        <v>1358</v>
      </c>
      <c r="B1361" s="1">
        <f t="shared" ca="1" si="150"/>
        <v>-273741.08730970713</v>
      </c>
      <c r="C1361" s="1">
        <f t="shared" ca="1" si="147"/>
        <v>100</v>
      </c>
      <c r="D1361" s="1">
        <f t="shared" ca="1" si="148"/>
        <v>58.639357099169693</v>
      </c>
      <c r="E1361" s="1">
        <f t="shared" ca="1" si="149"/>
        <v>-3</v>
      </c>
      <c r="F1361" s="1">
        <f t="shared" ca="1" si="151"/>
        <v>1</v>
      </c>
      <c r="G1361" s="1">
        <f t="shared" ca="1" si="152"/>
        <v>0</v>
      </c>
      <c r="H1361" s="1">
        <f t="shared" ca="1" si="153"/>
        <v>1</v>
      </c>
    </row>
    <row r="1362" spans="1:8" hidden="1" x14ac:dyDescent="0.2">
      <c r="A1362" s="1">
        <v>1359</v>
      </c>
      <c r="B1362" s="1">
        <f t="shared" ca="1" si="150"/>
        <v>-267877.15159979014</v>
      </c>
      <c r="C1362" s="1">
        <f t="shared" ca="1" si="147"/>
        <v>100</v>
      </c>
      <c r="D1362" s="1">
        <f t="shared" ca="1" si="148"/>
        <v>-42.077013244733351</v>
      </c>
      <c r="E1362" s="1">
        <f t="shared" ca="1" si="149"/>
        <v>-2</v>
      </c>
      <c r="F1362" s="1">
        <f t="shared" ca="1" si="151"/>
        <v>1</v>
      </c>
      <c r="G1362" s="1">
        <f t="shared" ca="1" si="152"/>
        <v>0</v>
      </c>
      <c r="H1362" s="1">
        <f t="shared" ca="1" si="153"/>
        <v>2</v>
      </c>
    </row>
    <row r="1363" spans="1:8" hidden="1" x14ac:dyDescent="0.2">
      <c r="A1363" s="1">
        <v>1360</v>
      </c>
      <c r="B1363" s="1">
        <f t="shared" ca="1" si="150"/>
        <v>-272084.85292426345</v>
      </c>
      <c r="C1363" s="1">
        <f t="shared" ca="1" si="147"/>
        <v>100</v>
      </c>
      <c r="D1363" s="1">
        <f t="shared" ca="1" si="148"/>
        <v>58.639357099169693</v>
      </c>
      <c r="E1363" s="1">
        <f t="shared" ca="1" si="149"/>
        <v>-3</v>
      </c>
      <c r="F1363" s="1">
        <f t="shared" ca="1" si="151"/>
        <v>1</v>
      </c>
      <c r="G1363" s="1">
        <f t="shared" ca="1" si="152"/>
        <v>1</v>
      </c>
      <c r="H1363" s="1">
        <f t="shared" ca="1" si="153"/>
        <v>0</v>
      </c>
    </row>
    <row r="1364" spans="1:8" hidden="1" x14ac:dyDescent="0.2">
      <c r="A1364" s="1">
        <v>1361</v>
      </c>
      <c r="B1364" s="1">
        <f t="shared" ca="1" si="150"/>
        <v>-266220.91721434647</v>
      </c>
      <c r="C1364" s="1">
        <f t="shared" ca="1" si="147"/>
        <v>100</v>
      </c>
      <c r="D1364" s="1">
        <f t="shared" ca="1" si="148"/>
        <v>-42.077013244733351</v>
      </c>
      <c r="E1364" s="1">
        <f t="shared" ca="1" si="149"/>
        <v>-2</v>
      </c>
      <c r="F1364" s="1">
        <f t="shared" ca="1" si="151"/>
        <v>1</v>
      </c>
      <c r="G1364" s="1">
        <f t="shared" ca="1" si="152"/>
        <v>0</v>
      </c>
      <c r="H1364" s="1">
        <f t="shared" ca="1" si="153"/>
        <v>1</v>
      </c>
    </row>
    <row r="1365" spans="1:8" hidden="1" x14ac:dyDescent="0.2">
      <c r="A1365" s="1">
        <v>1362</v>
      </c>
      <c r="B1365" s="1">
        <f t="shared" ca="1" si="150"/>
        <v>-270428.61853881978</v>
      </c>
      <c r="C1365" s="1">
        <f t="shared" ca="1" si="147"/>
        <v>100</v>
      </c>
      <c r="D1365" s="1">
        <f t="shared" ca="1" si="148"/>
        <v>58.639357099169693</v>
      </c>
      <c r="E1365" s="1">
        <f t="shared" ca="1" si="149"/>
        <v>-3</v>
      </c>
      <c r="F1365" s="1">
        <f t="shared" ca="1" si="151"/>
        <v>1</v>
      </c>
      <c r="G1365" s="1">
        <f t="shared" ca="1" si="152"/>
        <v>1</v>
      </c>
      <c r="H1365" s="1">
        <f t="shared" ca="1" si="153"/>
        <v>0</v>
      </c>
    </row>
    <row r="1366" spans="1:8" hidden="1" x14ac:dyDescent="0.2">
      <c r="A1366" s="1">
        <v>1363</v>
      </c>
      <c r="B1366" s="1">
        <f t="shared" ca="1" si="150"/>
        <v>-264564.68282890279</v>
      </c>
      <c r="C1366" s="1">
        <f t="shared" ca="1" si="147"/>
        <v>100</v>
      </c>
      <c r="D1366" s="1">
        <f t="shared" ca="1" si="148"/>
        <v>58.639357099169693</v>
      </c>
      <c r="E1366" s="1">
        <f t="shared" ca="1" si="149"/>
        <v>-2</v>
      </c>
      <c r="F1366" s="1">
        <f t="shared" ca="1" si="151"/>
        <v>1</v>
      </c>
      <c r="G1366" s="1">
        <f t="shared" ca="1" si="152"/>
        <v>0</v>
      </c>
      <c r="H1366" s="1">
        <f t="shared" ca="1" si="153"/>
        <v>1</v>
      </c>
    </row>
    <row r="1367" spans="1:8" hidden="1" x14ac:dyDescent="0.2">
      <c r="A1367" s="1">
        <v>1364</v>
      </c>
      <c r="B1367" s="1">
        <f t="shared" ca="1" si="150"/>
        <v>-258700.74711898583</v>
      </c>
      <c r="C1367" s="1">
        <f t="shared" ca="1" si="147"/>
        <v>100</v>
      </c>
      <c r="D1367" s="1">
        <f t="shared" ca="1" si="148"/>
        <v>-42.077013244733351</v>
      </c>
      <c r="E1367" s="1">
        <f t="shared" ca="1" si="149"/>
        <v>-1</v>
      </c>
      <c r="F1367" s="1">
        <f t="shared" ca="1" si="151"/>
        <v>1</v>
      </c>
      <c r="G1367" s="1">
        <f t="shared" ca="1" si="152"/>
        <v>0</v>
      </c>
      <c r="H1367" s="1">
        <f t="shared" ca="1" si="153"/>
        <v>2</v>
      </c>
    </row>
    <row r="1368" spans="1:8" hidden="1" x14ac:dyDescent="0.2">
      <c r="A1368" s="1">
        <v>1365</v>
      </c>
      <c r="B1368" s="1">
        <f t="shared" ca="1" si="150"/>
        <v>-262908.44844345917</v>
      </c>
      <c r="C1368" s="1">
        <f t="shared" ca="1" si="147"/>
        <v>100</v>
      </c>
      <c r="D1368" s="1">
        <f t="shared" ca="1" si="148"/>
        <v>-42.077013244733351</v>
      </c>
      <c r="E1368" s="1">
        <f t="shared" ca="1" si="149"/>
        <v>-2</v>
      </c>
      <c r="F1368" s="1">
        <f t="shared" ca="1" si="151"/>
        <v>1</v>
      </c>
      <c r="G1368" s="1">
        <f t="shared" ca="1" si="152"/>
        <v>1</v>
      </c>
      <c r="H1368" s="1">
        <f t="shared" ca="1" si="153"/>
        <v>0</v>
      </c>
    </row>
    <row r="1369" spans="1:8" hidden="1" x14ac:dyDescent="0.2">
      <c r="A1369" s="1">
        <v>1366</v>
      </c>
      <c r="B1369" s="1">
        <f t="shared" ca="1" si="150"/>
        <v>-267116.14976793248</v>
      </c>
      <c r="C1369" s="1">
        <f t="shared" ca="1" si="147"/>
        <v>100</v>
      </c>
      <c r="D1369" s="1">
        <f t="shared" ca="1" si="148"/>
        <v>58.639357099169693</v>
      </c>
      <c r="E1369" s="1">
        <f t="shared" ca="1" si="149"/>
        <v>-3</v>
      </c>
      <c r="F1369" s="1">
        <f t="shared" ca="1" si="151"/>
        <v>1</v>
      </c>
      <c r="G1369" s="1">
        <f t="shared" ca="1" si="152"/>
        <v>2</v>
      </c>
      <c r="H1369" s="1">
        <f t="shared" ca="1" si="153"/>
        <v>0</v>
      </c>
    </row>
    <row r="1370" spans="1:8" hidden="1" x14ac:dyDescent="0.2">
      <c r="A1370" s="1">
        <v>1367</v>
      </c>
      <c r="B1370" s="1">
        <f t="shared" ca="1" si="150"/>
        <v>-261252.21405801552</v>
      </c>
      <c r="C1370" s="1">
        <f t="shared" ca="1" si="147"/>
        <v>100</v>
      </c>
      <c r="D1370" s="1">
        <f t="shared" ca="1" si="148"/>
        <v>58.639357099169693</v>
      </c>
      <c r="E1370" s="1">
        <f t="shared" ca="1" si="149"/>
        <v>-2</v>
      </c>
      <c r="F1370" s="1">
        <f t="shared" ca="1" si="151"/>
        <v>1</v>
      </c>
      <c r="G1370" s="1">
        <f t="shared" ca="1" si="152"/>
        <v>0</v>
      </c>
      <c r="H1370" s="1">
        <f t="shared" ca="1" si="153"/>
        <v>1</v>
      </c>
    </row>
    <row r="1371" spans="1:8" hidden="1" x14ac:dyDescent="0.2">
      <c r="A1371" s="1">
        <v>1368</v>
      </c>
      <c r="B1371" s="1">
        <f t="shared" ca="1" si="150"/>
        <v>-255388.27834809857</v>
      </c>
      <c r="C1371" s="1">
        <f t="shared" ca="1" si="147"/>
        <v>100</v>
      </c>
      <c r="D1371" s="1">
        <f t="shared" ca="1" si="148"/>
        <v>58.639357099169693</v>
      </c>
      <c r="E1371" s="1">
        <f t="shared" ca="1" si="149"/>
        <v>-1</v>
      </c>
      <c r="F1371" s="1">
        <f t="shared" ca="1" si="151"/>
        <v>1</v>
      </c>
      <c r="G1371" s="1">
        <f t="shared" ca="1" si="152"/>
        <v>0</v>
      </c>
      <c r="H1371" s="1">
        <f t="shared" ca="1" si="153"/>
        <v>2</v>
      </c>
    </row>
    <row r="1372" spans="1:8" hidden="1" x14ac:dyDescent="0.2">
      <c r="A1372" s="1">
        <v>1369</v>
      </c>
      <c r="B1372" s="1">
        <f t="shared" ca="1" si="150"/>
        <v>-249524.34263818161</v>
      </c>
      <c r="C1372" s="1">
        <f t="shared" ca="1" si="147"/>
        <v>100</v>
      </c>
      <c r="D1372" s="1">
        <f t="shared" ca="1" si="148"/>
        <v>58.639357099169693</v>
      </c>
      <c r="E1372" s="1">
        <f t="shared" ca="1" si="149"/>
        <v>0</v>
      </c>
      <c r="F1372" s="1">
        <f t="shared" ca="1" si="151"/>
        <v>1</v>
      </c>
      <c r="G1372" s="1">
        <f t="shared" ca="1" si="152"/>
        <v>0</v>
      </c>
      <c r="H1372" s="1">
        <f t="shared" ca="1" si="153"/>
        <v>3</v>
      </c>
    </row>
    <row r="1373" spans="1:8" hidden="1" x14ac:dyDescent="0.2">
      <c r="A1373" s="1">
        <v>1370</v>
      </c>
      <c r="B1373" s="1">
        <f t="shared" ca="1" si="150"/>
        <v>-243660.40692826465</v>
      </c>
      <c r="C1373" s="1">
        <f t="shared" ca="1" si="147"/>
        <v>100</v>
      </c>
      <c r="D1373" s="1">
        <f t="shared" ca="1" si="148"/>
        <v>-42.077013244733351</v>
      </c>
      <c r="E1373" s="1">
        <f t="shared" ca="1" si="149"/>
        <v>0</v>
      </c>
      <c r="F1373" s="1">
        <f t="shared" ca="1" si="151"/>
        <v>1</v>
      </c>
      <c r="G1373" s="1">
        <f t="shared" ca="1" si="152"/>
        <v>0</v>
      </c>
      <c r="H1373" s="1">
        <f t="shared" ca="1" si="153"/>
        <v>4</v>
      </c>
    </row>
    <row r="1374" spans="1:8" hidden="1" x14ac:dyDescent="0.2">
      <c r="A1374" s="1">
        <v>1371</v>
      </c>
      <c r="B1374" s="1">
        <f t="shared" ca="1" si="150"/>
        <v>-247868.10825273799</v>
      </c>
      <c r="C1374" s="1">
        <f t="shared" ca="1" si="147"/>
        <v>100</v>
      </c>
      <c r="D1374" s="1">
        <f t="shared" ca="1" si="148"/>
        <v>58.639357099169693</v>
      </c>
      <c r="E1374" s="1">
        <f t="shared" ca="1" si="149"/>
        <v>-1</v>
      </c>
      <c r="F1374" s="1">
        <f t="shared" ca="1" si="151"/>
        <v>1</v>
      </c>
      <c r="G1374" s="1">
        <f t="shared" ca="1" si="152"/>
        <v>1</v>
      </c>
      <c r="H1374" s="1">
        <f t="shared" ca="1" si="153"/>
        <v>0</v>
      </c>
    </row>
    <row r="1375" spans="1:8" hidden="1" x14ac:dyDescent="0.2">
      <c r="A1375" s="1">
        <v>1372</v>
      </c>
      <c r="B1375" s="1">
        <f t="shared" ca="1" si="150"/>
        <v>-242004.17254282103</v>
      </c>
      <c r="C1375" s="1">
        <f t="shared" ca="1" si="147"/>
        <v>100</v>
      </c>
      <c r="D1375" s="1">
        <f t="shared" ca="1" si="148"/>
        <v>58.639357099169693</v>
      </c>
      <c r="E1375" s="1">
        <f t="shared" ca="1" si="149"/>
        <v>0</v>
      </c>
      <c r="F1375" s="1">
        <f t="shared" ca="1" si="151"/>
        <v>1</v>
      </c>
      <c r="G1375" s="1">
        <f t="shared" ca="1" si="152"/>
        <v>0</v>
      </c>
      <c r="H1375" s="1">
        <f t="shared" ca="1" si="153"/>
        <v>1</v>
      </c>
    </row>
    <row r="1376" spans="1:8" hidden="1" x14ac:dyDescent="0.2">
      <c r="A1376" s="1">
        <v>1373</v>
      </c>
      <c r="B1376" s="1">
        <f t="shared" ca="1" si="150"/>
        <v>-236140.23683290408</v>
      </c>
      <c r="C1376" s="1">
        <f t="shared" ca="1" si="147"/>
        <v>100</v>
      </c>
      <c r="D1376" s="1">
        <f t="shared" ca="1" si="148"/>
        <v>-42.077013244733351</v>
      </c>
      <c r="E1376" s="1">
        <f t="shared" ca="1" si="149"/>
        <v>0</v>
      </c>
      <c r="F1376" s="1">
        <f t="shared" ca="1" si="151"/>
        <v>1</v>
      </c>
      <c r="G1376" s="1">
        <f t="shared" ca="1" si="152"/>
        <v>0</v>
      </c>
      <c r="H1376" s="1">
        <f t="shared" ca="1" si="153"/>
        <v>2</v>
      </c>
    </row>
    <row r="1377" spans="1:8" hidden="1" x14ac:dyDescent="0.2">
      <c r="A1377" s="1">
        <v>1374</v>
      </c>
      <c r="B1377" s="1">
        <f t="shared" ca="1" si="150"/>
        <v>-240347.93815737742</v>
      </c>
      <c r="C1377" s="1">
        <f t="shared" ca="1" si="147"/>
        <v>100</v>
      </c>
      <c r="D1377" s="1">
        <f t="shared" ca="1" si="148"/>
        <v>-42.077013244733351</v>
      </c>
      <c r="E1377" s="1">
        <f t="shared" ca="1" si="149"/>
        <v>-1</v>
      </c>
      <c r="F1377" s="1">
        <f t="shared" ca="1" si="151"/>
        <v>1</v>
      </c>
      <c r="G1377" s="1">
        <f t="shared" ca="1" si="152"/>
        <v>1</v>
      </c>
      <c r="H1377" s="1">
        <f t="shared" ca="1" si="153"/>
        <v>0</v>
      </c>
    </row>
    <row r="1378" spans="1:8" hidden="1" x14ac:dyDescent="0.2">
      <c r="A1378" s="1">
        <v>1375</v>
      </c>
      <c r="B1378" s="1">
        <f t="shared" ca="1" si="150"/>
        <v>-244555.63948185075</v>
      </c>
      <c r="C1378" s="1">
        <f t="shared" ca="1" si="147"/>
        <v>100</v>
      </c>
      <c r="D1378" s="1">
        <f t="shared" ca="1" si="148"/>
        <v>-42.077013244733351</v>
      </c>
      <c r="E1378" s="1">
        <f t="shared" ca="1" si="149"/>
        <v>-2</v>
      </c>
      <c r="F1378" s="1">
        <f t="shared" ca="1" si="151"/>
        <v>1</v>
      </c>
      <c r="G1378" s="1">
        <f t="shared" ca="1" si="152"/>
        <v>2</v>
      </c>
      <c r="H1378" s="1">
        <f t="shared" ca="1" si="153"/>
        <v>0</v>
      </c>
    </row>
    <row r="1379" spans="1:8" hidden="1" x14ac:dyDescent="0.2">
      <c r="A1379" s="1">
        <v>1376</v>
      </c>
      <c r="B1379" s="1">
        <f t="shared" ca="1" si="150"/>
        <v>-248763.34080632409</v>
      </c>
      <c r="C1379" s="1">
        <f t="shared" ca="1" si="147"/>
        <v>100</v>
      </c>
      <c r="D1379" s="1">
        <f t="shared" ca="1" si="148"/>
        <v>58.639357099169693</v>
      </c>
      <c r="E1379" s="1">
        <f t="shared" ca="1" si="149"/>
        <v>-3</v>
      </c>
      <c r="F1379" s="1">
        <f t="shared" ca="1" si="151"/>
        <v>1</v>
      </c>
      <c r="G1379" s="1">
        <f t="shared" ca="1" si="152"/>
        <v>3</v>
      </c>
      <c r="H1379" s="1">
        <f t="shared" ca="1" si="153"/>
        <v>0</v>
      </c>
    </row>
    <row r="1380" spans="1:8" hidden="1" x14ac:dyDescent="0.2">
      <c r="A1380" s="1">
        <v>1377</v>
      </c>
      <c r="B1380" s="1">
        <f t="shared" ca="1" si="150"/>
        <v>-242899.40509640714</v>
      </c>
      <c r="C1380" s="1">
        <f t="shared" ca="1" si="147"/>
        <v>100</v>
      </c>
      <c r="D1380" s="1">
        <f t="shared" ca="1" si="148"/>
        <v>-42.077013244733351</v>
      </c>
      <c r="E1380" s="1">
        <f t="shared" ca="1" si="149"/>
        <v>-2</v>
      </c>
      <c r="F1380" s="1">
        <f t="shared" ca="1" si="151"/>
        <v>1</v>
      </c>
      <c r="G1380" s="1">
        <f t="shared" ca="1" si="152"/>
        <v>0</v>
      </c>
      <c r="H1380" s="1">
        <f t="shared" ca="1" si="153"/>
        <v>1</v>
      </c>
    </row>
    <row r="1381" spans="1:8" hidden="1" x14ac:dyDescent="0.2">
      <c r="A1381" s="1">
        <v>1378</v>
      </c>
      <c r="B1381" s="1">
        <f t="shared" ca="1" si="150"/>
        <v>-247107.10642088047</v>
      </c>
      <c r="C1381" s="1">
        <f t="shared" ca="1" si="147"/>
        <v>100</v>
      </c>
      <c r="D1381" s="1">
        <f t="shared" ca="1" si="148"/>
        <v>58.639357099169693</v>
      </c>
      <c r="E1381" s="1">
        <f t="shared" ca="1" si="149"/>
        <v>-3</v>
      </c>
      <c r="F1381" s="1">
        <f t="shared" ca="1" si="151"/>
        <v>1</v>
      </c>
      <c r="G1381" s="1">
        <f t="shared" ca="1" si="152"/>
        <v>1</v>
      </c>
      <c r="H1381" s="1">
        <f t="shared" ca="1" si="153"/>
        <v>0</v>
      </c>
    </row>
    <row r="1382" spans="1:8" hidden="1" x14ac:dyDescent="0.2">
      <c r="A1382" s="1">
        <v>1379</v>
      </c>
      <c r="B1382" s="1">
        <f t="shared" ca="1" si="150"/>
        <v>-241243.17071096352</v>
      </c>
      <c r="C1382" s="1">
        <f t="shared" ca="1" si="147"/>
        <v>100</v>
      </c>
      <c r="D1382" s="1">
        <f t="shared" ca="1" si="148"/>
        <v>-42.077013244733351</v>
      </c>
      <c r="E1382" s="1">
        <f t="shared" ca="1" si="149"/>
        <v>-2</v>
      </c>
      <c r="F1382" s="1">
        <f t="shared" ca="1" si="151"/>
        <v>1</v>
      </c>
      <c r="G1382" s="1">
        <f t="shared" ca="1" si="152"/>
        <v>0</v>
      </c>
      <c r="H1382" s="1">
        <f t="shared" ca="1" si="153"/>
        <v>1</v>
      </c>
    </row>
    <row r="1383" spans="1:8" hidden="1" x14ac:dyDescent="0.2">
      <c r="A1383" s="1">
        <v>1380</v>
      </c>
      <c r="B1383" s="1">
        <f t="shared" ca="1" si="150"/>
        <v>-245450.87203543686</v>
      </c>
      <c r="C1383" s="1">
        <f t="shared" ca="1" si="147"/>
        <v>100</v>
      </c>
      <c r="D1383" s="1">
        <f t="shared" ca="1" si="148"/>
        <v>58.639357099169693</v>
      </c>
      <c r="E1383" s="1">
        <f t="shared" ca="1" si="149"/>
        <v>-3</v>
      </c>
      <c r="F1383" s="1">
        <f t="shared" ca="1" si="151"/>
        <v>1</v>
      </c>
      <c r="G1383" s="1">
        <f t="shared" ca="1" si="152"/>
        <v>1</v>
      </c>
      <c r="H1383" s="1">
        <f t="shared" ca="1" si="153"/>
        <v>0</v>
      </c>
    </row>
    <row r="1384" spans="1:8" hidden="1" x14ac:dyDescent="0.2">
      <c r="A1384" s="1">
        <v>1381</v>
      </c>
      <c r="B1384" s="1">
        <f t="shared" ca="1" si="150"/>
        <v>-239586.9363255199</v>
      </c>
      <c r="C1384" s="1">
        <f t="shared" ca="1" si="147"/>
        <v>100</v>
      </c>
      <c r="D1384" s="1">
        <f t="shared" ca="1" si="148"/>
        <v>58.639357099169693</v>
      </c>
      <c r="E1384" s="1">
        <f t="shared" ca="1" si="149"/>
        <v>-2</v>
      </c>
      <c r="F1384" s="1">
        <f t="shared" ca="1" si="151"/>
        <v>1</v>
      </c>
      <c r="G1384" s="1">
        <f t="shared" ca="1" si="152"/>
        <v>0</v>
      </c>
      <c r="H1384" s="1">
        <f t="shared" ca="1" si="153"/>
        <v>1</v>
      </c>
    </row>
    <row r="1385" spans="1:8" hidden="1" x14ac:dyDescent="0.2">
      <c r="A1385" s="1">
        <v>1382</v>
      </c>
      <c r="B1385" s="1">
        <f t="shared" ca="1" si="150"/>
        <v>-233723.00061560294</v>
      </c>
      <c r="C1385" s="1">
        <f t="shared" ca="1" si="147"/>
        <v>100</v>
      </c>
      <c r="D1385" s="1">
        <f t="shared" ca="1" si="148"/>
        <v>-42.077013244733351</v>
      </c>
      <c r="E1385" s="1">
        <f t="shared" ca="1" si="149"/>
        <v>-1</v>
      </c>
      <c r="F1385" s="1">
        <f t="shared" ca="1" si="151"/>
        <v>1</v>
      </c>
      <c r="G1385" s="1">
        <f t="shared" ca="1" si="152"/>
        <v>0</v>
      </c>
      <c r="H1385" s="1">
        <f t="shared" ca="1" si="153"/>
        <v>2</v>
      </c>
    </row>
    <row r="1386" spans="1:8" hidden="1" x14ac:dyDescent="0.2">
      <c r="A1386" s="1">
        <v>1383</v>
      </c>
      <c r="B1386" s="1">
        <f t="shared" ca="1" si="150"/>
        <v>-237930.70194007628</v>
      </c>
      <c r="C1386" s="1">
        <f t="shared" ca="1" si="147"/>
        <v>100</v>
      </c>
      <c r="D1386" s="1">
        <f t="shared" ca="1" si="148"/>
        <v>58.639357099169693</v>
      </c>
      <c r="E1386" s="1">
        <f t="shared" ca="1" si="149"/>
        <v>-2</v>
      </c>
      <c r="F1386" s="1">
        <f t="shared" ca="1" si="151"/>
        <v>1</v>
      </c>
      <c r="G1386" s="1">
        <f t="shared" ca="1" si="152"/>
        <v>1</v>
      </c>
      <c r="H1386" s="1">
        <f t="shared" ca="1" si="153"/>
        <v>0</v>
      </c>
    </row>
    <row r="1387" spans="1:8" hidden="1" x14ac:dyDescent="0.2">
      <c r="A1387" s="1">
        <v>1384</v>
      </c>
      <c r="B1387" s="1">
        <f t="shared" ca="1" si="150"/>
        <v>-232066.76623015932</v>
      </c>
      <c r="C1387" s="1">
        <f t="shared" ca="1" si="147"/>
        <v>100</v>
      </c>
      <c r="D1387" s="1">
        <f t="shared" ca="1" si="148"/>
        <v>58.639357099169693</v>
      </c>
      <c r="E1387" s="1">
        <f t="shared" ca="1" si="149"/>
        <v>-1</v>
      </c>
      <c r="F1387" s="1">
        <f t="shared" ca="1" si="151"/>
        <v>1</v>
      </c>
      <c r="G1387" s="1">
        <f t="shared" ca="1" si="152"/>
        <v>0</v>
      </c>
      <c r="H1387" s="1">
        <f t="shared" ca="1" si="153"/>
        <v>1</v>
      </c>
    </row>
    <row r="1388" spans="1:8" hidden="1" x14ac:dyDescent="0.2">
      <c r="A1388" s="1">
        <v>1385</v>
      </c>
      <c r="B1388" s="1">
        <f t="shared" ca="1" si="150"/>
        <v>-226202.83052024237</v>
      </c>
      <c r="C1388" s="1">
        <f t="shared" ca="1" si="147"/>
        <v>100</v>
      </c>
      <c r="D1388" s="1">
        <f t="shared" ca="1" si="148"/>
        <v>58.639357099169693</v>
      </c>
      <c r="E1388" s="1">
        <f t="shared" ca="1" si="149"/>
        <v>0</v>
      </c>
      <c r="F1388" s="1">
        <f t="shared" ca="1" si="151"/>
        <v>1</v>
      </c>
      <c r="G1388" s="1">
        <f t="shared" ca="1" si="152"/>
        <v>0</v>
      </c>
      <c r="H1388" s="1">
        <f t="shared" ca="1" si="153"/>
        <v>2</v>
      </c>
    </row>
    <row r="1389" spans="1:8" hidden="1" x14ac:dyDescent="0.2">
      <c r="A1389" s="1">
        <v>1386</v>
      </c>
      <c r="B1389" s="1">
        <f t="shared" ca="1" si="150"/>
        <v>-220338.89481032541</v>
      </c>
      <c r="C1389" s="1">
        <f t="shared" ca="1" si="147"/>
        <v>100</v>
      </c>
      <c r="D1389" s="1">
        <f t="shared" ca="1" si="148"/>
        <v>-42.077013244733351</v>
      </c>
      <c r="E1389" s="1">
        <f t="shared" ca="1" si="149"/>
        <v>0</v>
      </c>
      <c r="F1389" s="1">
        <f t="shared" ca="1" si="151"/>
        <v>1</v>
      </c>
      <c r="G1389" s="1">
        <f t="shared" ca="1" si="152"/>
        <v>0</v>
      </c>
      <c r="H1389" s="1">
        <f t="shared" ca="1" si="153"/>
        <v>3</v>
      </c>
    </row>
    <row r="1390" spans="1:8" hidden="1" x14ac:dyDescent="0.2">
      <c r="A1390" s="1">
        <v>1387</v>
      </c>
      <c r="B1390" s="1">
        <f t="shared" ca="1" si="150"/>
        <v>-224546.59613479875</v>
      </c>
      <c r="C1390" s="1">
        <f t="shared" ca="1" si="147"/>
        <v>100</v>
      </c>
      <c r="D1390" s="1">
        <f t="shared" ca="1" si="148"/>
        <v>58.639357099169693</v>
      </c>
      <c r="E1390" s="1">
        <f t="shared" ca="1" si="149"/>
        <v>-1</v>
      </c>
      <c r="F1390" s="1">
        <f t="shared" ca="1" si="151"/>
        <v>1</v>
      </c>
      <c r="G1390" s="1">
        <f t="shared" ca="1" si="152"/>
        <v>1</v>
      </c>
      <c r="H1390" s="1">
        <f t="shared" ca="1" si="153"/>
        <v>0</v>
      </c>
    </row>
    <row r="1391" spans="1:8" hidden="1" x14ac:dyDescent="0.2">
      <c r="A1391" s="1">
        <v>1388</v>
      </c>
      <c r="B1391" s="1">
        <f t="shared" ca="1" si="150"/>
        <v>-218682.66042488179</v>
      </c>
      <c r="C1391" s="1">
        <f t="shared" ca="1" si="147"/>
        <v>100</v>
      </c>
      <c r="D1391" s="1">
        <f t="shared" ca="1" si="148"/>
        <v>-42.077013244733351</v>
      </c>
      <c r="E1391" s="1">
        <f t="shared" ca="1" si="149"/>
        <v>0</v>
      </c>
      <c r="F1391" s="1">
        <f t="shared" ca="1" si="151"/>
        <v>1</v>
      </c>
      <c r="G1391" s="1">
        <f t="shared" ca="1" si="152"/>
        <v>0</v>
      </c>
      <c r="H1391" s="1">
        <f t="shared" ca="1" si="153"/>
        <v>1</v>
      </c>
    </row>
    <row r="1392" spans="1:8" hidden="1" x14ac:dyDescent="0.2">
      <c r="A1392" s="1">
        <v>1389</v>
      </c>
      <c r="B1392" s="1">
        <f t="shared" ca="1" si="150"/>
        <v>-222890.36174935513</v>
      </c>
      <c r="C1392" s="1">
        <f t="shared" ca="1" si="147"/>
        <v>100</v>
      </c>
      <c r="D1392" s="1">
        <f t="shared" ca="1" si="148"/>
        <v>58.639357099169693</v>
      </c>
      <c r="E1392" s="1">
        <f t="shared" ca="1" si="149"/>
        <v>-1</v>
      </c>
      <c r="F1392" s="1">
        <f t="shared" ca="1" si="151"/>
        <v>1</v>
      </c>
      <c r="G1392" s="1">
        <f t="shared" ca="1" si="152"/>
        <v>1</v>
      </c>
      <c r="H1392" s="1">
        <f t="shared" ca="1" si="153"/>
        <v>0</v>
      </c>
    </row>
    <row r="1393" spans="1:8" hidden="1" x14ac:dyDescent="0.2">
      <c r="A1393" s="1">
        <v>1390</v>
      </c>
      <c r="B1393" s="1">
        <f t="shared" ca="1" si="150"/>
        <v>-217026.42603943817</v>
      </c>
      <c r="C1393" s="1">
        <f t="shared" ca="1" si="147"/>
        <v>100</v>
      </c>
      <c r="D1393" s="1">
        <f t="shared" ca="1" si="148"/>
        <v>58.639357099169693</v>
      </c>
      <c r="E1393" s="1">
        <f t="shared" ca="1" si="149"/>
        <v>0</v>
      </c>
      <c r="F1393" s="1">
        <f t="shared" ca="1" si="151"/>
        <v>1</v>
      </c>
      <c r="G1393" s="1">
        <f t="shared" ca="1" si="152"/>
        <v>0</v>
      </c>
      <c r="H1393" s="1">
        <f t="shared" ca="1" si="153"/>
        <v>1</v>
      </c>
    </row>
    <row r="1394" spans="1:8" hidden="1" x14ac:dyDescent="0.2">
      <c r="A1394" s="1">
        <v>1391</v>
      </c>
      <c r="B1394" s="1">
        <f t="shared" ca="1" si="150"/>
        <v>-211162.49032952121</v>
      </c>
      <c r="C1394" s="1">
        <f t="shared" ca="1" si="147"/>
        <v>100</v>
      </c>
      <c r="D1394" s="1">
        <f t="shared" ca="1" si="148"/>
        <v>-42.077013244733351</v>
      </c>
      <c r="E1394" s="1">
        <f t="shared" ca="1" si="149"/>
        <v>0</v>
      </c>
      <c r="F1394" s="1">
        <f t="shared" ca="1" si="151"/>
        <v>1</v>
      </c>
      <c r="G1394" s="1">
        <f t="shared" ca="1" si="152"/>
        <v>0</v>
      </c>
      <c r="H1394" s="1">
        <f t="shared" ca="1" si="153"/>
        <v>2</v>
      </c>
    </row>
    <row r="1395" spans="1:8" hidden="1" x14ac:dyDescent="0.2">
      <c r="A1395" s="1">
        <v>1392</v>
      </c>
      <c r="B1395" s="1">
        <f t="shared" ca="1" si="150"/>
        <v>-215370.19165399455</v>
      </c>
      <c r="C1395" s="1">
        <f t="shared" ca="1" si="147"/>
        <v>100</v>
      </c>
      <c r="D1395" s="1">
        <f t="shared" ca="1" si="148"/>
        <v>-42.077013244733351</v>
      </c>
      <c r="E1395" s="1">
        <f t="shared" ca="1" si="149"/>
        <v>-1</v>
      </c>
      <c r="F1395" s="1">
        <f t="shared" ca="1" si="151"/>
        <v>1</v>
      </c>
      <c r="G1395" s="1">
        <f t="shared" ca="1" si="152"/>
        <v>1</v>
      </c>
      <c r="H1395" s="1">
        <f t="shared" ca="1" si="153"/>
        <v>0</v>
      </c>
    </row>
    <row r="1396" spans="1:8" hidden="1" x14ac:dyDescent="0.2">
      <c r="A1396" s="1">
        <v>1393</v>
      </c>
      <c r="B1396" s="1">
        <f t="shared" ca="1" si="150"/>
        <v>-219577.89297846789</v>
      </c>
      <c r="C1396" s="1">
        <f t="shared" ca="1" si="147"/>
        <v>100</v>
      </c>
      <c r="D1396" s="1">
        <f t="shared" ca="1" si="148"/>
        <v>58.639357099169693</v>
      </c>
      <c r="E1396" s="1">
        <f t="shared" ca="1" si="149"/>
        <v>-2</v>
      </c>
      <c r="F1396" s="1">
        <f t="shared" ca="1" si="151"/>
        <v>1</v>
      </c>
      <c r="G1396" s="1">
        <f t="shared" ca="1" si="152"/>
        <v>2</v>
      </c>
      <c r="H1396" s="1">
        <f t="shared" ca="1" si="153"/>
        <v>0</v>
      </c>
    </row>
    <row r="1397" spans="1:8" hidden="1" x14ac:dyDescent="0.2">
      <c r="A1397" s="1">
        <v>1394</v>
      </c>
      <c r="B1397" s="1">
        <f t="shared" ca="1" si="150"/>
        <v>-213713.95726855093</v>
      </c>
      <c r="C1397" s="1">
        <f t="shared" ca="1" si="147"/>
        <v>100</v>
      </c>
      <c r="D1397" s="1">
        <f t="shared" ca="1" si="148"/>
        <v>58.639357099169693</v>
      </c>
      <c r="E1397" s="1">
        <f t="shared" ca="1" si="149"/>
        <v>-1</v>
      </c>
      <c r="F1397" s="1">
        <f t="shared" ca="1" si="151"/>
        <v>1</v>
      </c>
      <c r="G1397" s="1">
        <f t="shared" ca="1" si="152"/>
        <v>0</v>
      </c>
      <c r="H1397" s="1">
        <f t="shared" ca="1" si="153"/>
        <v>1</v>
      </c>
    </row>
    <row r="1398" spans="1:8" hidden="1" x14ac:dyDescent="0.2">
      <c r="A1398" s="1">
        <v>1395</v>
      </c>
      <c r="B1398" s="1">
        <f t="shared" ca="1" si="150"/>
        <v>-207850.02155863398</v>
      </c>
      <c r="C1398" s="1">
        <f t="shared" ca="1" si="147"/>
        <v>100</v>
      </c>
      <c r="D1398" s="1">
        <f t="shared" ca="1" si="148"/>
        <v>58.639357099169693</v>
      </c>
      <c r="E1398" s="1">
        <f t="shared" ca="1" si="149"/>
        <v>0</v>
      </c>
      <c r="F1398" s="1">
        <f t="shared" ca="1" si="151"/>
        <v>1</v>
      </c>
      <c r="G1398" s="1">
        <f t="shared" ca="1" si="152"/>
        <v>0</v>
      </c>
      <c r="H1398" s="1">
        <f t="shared" ca="1" si="153"/>
        <v>2</v>
      </c>
    </row>
    <row r="1399" spans="1:8" hidden="1" x14ac:dyDescent="0.2">
      <c r="A1399" s="1">
        <v>1396</v>
      </c>
      <c r="B1399" s="1">
        <f t="shared" ca="1" si="150"/>
        <v>-201986.08584871702</v>
      </c>
      <c r="C1399" s="1">
        <f t="shared" ca="1" si="147"/>
        <v>100</v>
      </c>
      <c r="D1399" s="1">
        <f t="shared" ca="1" si="148"/>
        <v>58.639357099169693</v>
      </c>
      <c r="E1399" s="1">
        <f t="shared" ca="1" si="149"/>
        <v>0</v>
      </c>
      <c r="F1399" s="1">
        <f t="shared" ca="1" si="151"/>
        <v>1</v>
      </c>
      <c r="G1399" s="1">
        <f t="shared" ca="1" si="152"/>
        <v>0</v>
      </c>
      <c r="H1399" s="1">
        <f t="shared" ca="1" si="153"/>
        <v>3</v>
      </c>
    </row>
    <row r="1400" spans="1:8" hidden="1" x14ac:dyDescent="0.2">
      <c r="A1400" s="1">
        <v>1397</v>
      </c>
      <c r="B1400" s="1">
        <f t="shared" ca="1" si="150"/>
        <v>-196122.15013880006</v>
      </c>
      <c r="C1400" s="1">
        <f t="shared" ca="1" si="147"/>
        <v>100</v>
      </c>
      <c r="D1400" s="1">
        <f t="shared" ca="1" si="148"/>
        <v>-42.077013244733351</v>
      </c>
      <c r="E1400" s="1">
        <f t="shared" ca="1" si="149"/>
        <v>0</v>
      </c>
      <c r="F1400" s="1">
        <f t="shared" ca="1" si="151"/>
        <v>1</v>
      </c>
      <c r="G1400" s="1">
        <f t="shared" ca="1" si="152"/>
        <v>0</v>
      </c>
      <c r="H1400" s="1">
        <f t="shared" ca="1" si="153"/>
        <v>4</v>
      </c>
    </row>
    <row r="1401" spans="1:8" hidden="1" x14ac:dyDescent="0.2">
      <c r="A1401" s="1">
        <v>1398</v>
      </c>
      <c r="B1401" s="1">
        <f t="shared" ca="1" si="150"/>
        <v>-200329.8514632734</v>
      </c>
      <c r="C1401" s="1">
        <f t="shared" ca="1" si="147"/>
        <v>100</v>
      </c>
      <c r="D1401" s="1">
        <f t="shared" ca="1" si="148"/>
        <v>-42.077013244733351</v>
      </c>
      <c r="E1401" s="1">
        <f t="shared" ca="1" si="149"/>
        <v>-1</v>
      </c>
      <c r="F1401" s="1">
        <f t="shared" ca="1" si="151"/>
        <v>1</v>
      </c>
      <c r="G1401" s="1">
        <f t="shared" ca="1" si="152"/>
        <v>1</v>
      </c>
      <c r="H1401" s="1">
        <f t="shared" ca="1" si="153"/>
        <v>0</v>
      </c>
    </row>
    <row r="1402" spans="1:8" hidden="1" x14ac:dyDescent="0.2">
      <c r="A1402" s="1">
        <v>1399</v>
      </c>
      <c r="B1402" s="1">
        <f t="shared" ca="1" si="150"/>
        <v>-204537.55278774674</v>
      </c>
      <c r="C1402" s="1">
        <f t="shared" ca="1" si="147"/>
        <v>100</v>
      </c>
      <c r="D1402" s="1">
        <f t="shared" ca="1" si="148"/>
        <v>-42.077013244733351</v>
      </c>
      <c r="E1402" s="1">
        <f t="shared" ca="1" si="149"/>
        <v>-2</v>
      </c>
      <c r="F1402" s="1">
        <f t="shared" ca="1" si="151"/>
        <v>1</v>
      </c>
      <c r="G1402" s="1">
        <f t="shared" ca="1" si="152"/>
        <v>2</v>
      </c>
      <c r="H1402" s="1">
        <f t="shared" ca="1" si="153"/>
        <v>0</v>
      </c>
    </row>
    <row r="1403" spans="1:8" hidden="1" x14ac:dyDescent="0.2">
      <c r="A1403" s="1">
        <v>1400</v>
      </c>
      <c r="B1403" s="1">
        <f t="shared" ca="1" si="150"/>
        <v>-208745.25411222008</v>
      </c>
      <c r="C1403" s="1">
        <f t="shared" ca="1" si="147"/>
        <v>100</v>
      </c>
      <c r="D1403" s="1">
        <f t="shared" ca="1" si="148"/>
        <v>58.639357099169693</v>
      </c>
      <c r="E1403" s="1">
        <f t="shared" ca="1" si="149"/>
        <v>-3</v>
      </c>
      <c r="F1403" s="1">
        <f t="shared" ca="1" si="151"/>
        <v>1</v>
      </c>
      <c r="G1403" s="1">
        <f t="shared" ca="1" si="152"/>
        <v>3</v>
      </c>
      <c r="H1403" s="1">
        <f t="shared" ca="1" si="153"/>
        <v>0</v>
      </c>
    </row>
    <row r="1404" spans="1:8" hidden="1" x14ac:dyDescent="0.2">
      <c r="A1404" s="1">
        <v>1401</v>
      </c>
      <c r="B1404" s="1">
        <f t="shared" ca="1" si="150"/>
        <v>-202881.31840230312</v>
      </c>
      <c r="C1404" s="1">
        <f t="shared" ca="1" si="147"/>
        <v>100</v>
      </c>
      <c r="D1404" s="1">
        <f t="shared" ca="1" si="148"/>
        <v>58.639357099169693</v>
      </c>
      <c r="E1404" s="1">
        <f t="shared" ca="1" si="149"/>
        <v>-2</v>
      </c>
      <c r="F1404" s="1">
        <f t="shared" ca="1" si="151"/>
        <v>1</v>
      </c>
      <c r="G1404" s="1">
        <f t="shared" ca="1" si="152"/>
        <v>0</v>
      </c>
      <c r="H1404" s="1">
        <f t="shared" ca="1" si="153"/>
        <v>1</v>
      </c>
    </row>
    <row r="1405" spans="1:8" hidden="1" x14ac:dyDescent="0.2">
      <c r="A1405" s="1">
        <v>1402</v>
      </c>
      <c r="B1405" s="1">
        <f t="shared" ca="1" si="150"/>
        <v>-197017.38269238616</v>
      </c>
      <c r="C1405" s="1">
        <f t="shared" ca="1" si="147"/>
        <v>100</v>
      </c>
      <c r="D1405" s="1">
        <f t="shared" ca="1" si="148"/>
        <v>-42.077013244733351</v>
      </c>
      <c r="E1405" s="1">
        <f t="shared" ca="1" si="149"/>
        <v>-1</v>
      </c>
      <c r="F1405" s="1">
        <f t="shared" ca="1" si="151"/>
        <v>1</v>
      </c>
      <c r="G1405" s="1">
        <f t="shared" ca="1" si="152"/>
        <v>0</v>
      </c>
      <c r="H1405" s="1">
        <f t="shared" ca="1" si="153"/>
        <v>2</v>
      </c>
    </row>
    <row r="1406" spans="1:8" hidden="1" x14ac:dyDescent="0.2">
      <c r="A1406" s="1">
        <v>1403</v>
      </c>
      <c r="B1406" s="1">
        <f t="shared" ca="1" si="150"/>
        <v>-201225.0840168595</v>
      </c>
      <c r="C1406" s="1">
        <f t="shared" ca="1" si="147"/>
        <v>100</v>
      </c>
      <c r="D1406" s="1">
        <f t="shared" ca="1" si="148"/>
        <v>-42.077013244733351</v>
      </c>
      <c r="E1406" s="1">
        <f t="shared" ca="1" si="149"/>
        <v>-2</v>
      </c>
      <c r="F1406" s="1">
        <f t="shared" ca="1" si="151"/>
        <v>1</v>
      </c>
      <c r="G1406" s="1">
        <f t="shared" ca="1" si="152"/>
        <v>1</v>
      </c>
      <c r="H1406" s="1">
        <f t="shared" ca="1" si="153"/>
        <v>0</v>
      </c>
    </row>
    <row r="1407" spans="1:8" hidden="1" x14ac:dyDescent="0.2">
      <c r="A1407" s="1">
        <v>1404</v>
      </c>
      <c r="B1407" s="1">
        <f t="shared" ca="1" si="150"/>
        <v>-205432.78534133284</v>
      </c>
      <c r="C1407" s="1">
        <f t="shared" ca="1" si="147"/>
        <v>100</v>
      </c>
      <c r="D1407" s="1">
        <f t="shared" ca="1" si="148"/>
        <v>58.639357099169693</v>
      </c>
      <c r="E1407" s="1">
        <f t="shared" ca="1" si="149"/>
        <v>-3</v>
      </c>
      <c r="F1407" s="1">
        <f t="shared" ca="1" si="151"/>
        <v>1</v>
      </c>
      <c r="G1407" s="1">
        <f t="shared" ca="1" si="152"/>
        <v>2</v>
      </c>
      <c r="H1407" s="1">
        <f t="shared" ca="1" si="153"/>
        <v>0</v>
      </c>
    </row>
    <row r="1408" spans="1:8" hidden="1" x14ac:dyDescent="0.2">
      <c r="A1408" s="1">
        <v>1405</v>
      </c>
      <c r="B1408" s="1">
        <f t="shared" ca="1" si="150"/>
        <v>-199568.84963141588</v>
      </c>
      <c r="C1408" s="1">
        <f t="shared" ca="1" si="147"/>
        <v>100</v>
      </c>
      <c r="D1408" s="1">
        <f t="shared" ca="1" si="148"/>
        <v>-42.077013244733351</v>
      </c>
      <c r="E1408" s="1">
        <f t="shared" ca="1" si="149"/>
        <v>-2</v>
      </c>
      <c r="F1408" s="1">
        <f t="shared" ca="1" si="151"/>
        <v>1</v>
      </c>
      <c r="G1408" s="1">
        <f t="shared" ca="1" si="152"/>
        <v>0</v>
      </c>
      <c r="H1408" s="1">
        <f t="shared" ca="1" si="153"/>
        <v>1</v>
      </c>
    </row>
    <row r="1409" spans="1:8" hidden="1" x14ac:dyDescent="0.2">
      <c r="A1409" s="1">
        <v>1406</v>
      </c>
      <c r="B1409" s="1">
        <f t="shared" ca="1" si="150"/>
        <v>-203776.55095588922</v>
      </c>
      <c r="C1409" s="1">
        <f t="shared" ca="1" si="147"/>
        <v>100</v>
      </c>
      <c r="D1409" s="1">
        <f t="shared" ca="1" si="148"/>
        <v>58.639357099169693</v>
      </c>
      <c r="E1409" s="1">
        <f t="shared" ca="1" si="149"/>
        <v>-3</v>
      </c>
      <c r="F1409" s="1">
        <f t="shared" ca="1" si="151"/>
        <v>1</v>
      </c>
      <c r="G1409" s="1">
        <f t="shared" ca="1" si="152"/>
        <v>1</v>
      </c>
      <c r="H1409" s="1">
        <f t="shared" ca="1" si="153"/>
        <v>0</v>
      </c>
    </row>
    <row r="1410" spans="1:8" hidden="1" x14ac:dyDescent="0.2">
      <c r="A1410" s="1">
        <v>1407</v>
      </c>
      <c r="B1410" s="1">
        <f t="shared" ca="1" si="150"/>
        <v>-197912.61524597227</v>
      </c>
      <c r="C1410" s="1">
        <f t="shared" ca="1" si="147"/>
        <v>100</v>
      </c>
      <c r="D1410" s="1">
        <f t="shared" ca="1" si="148"/>
        <v>-42.077013244733351</v>
      </c>
      <c r="E1410" s="1">
        <f t="shared" ca="1" si="149"/>
        <v>-2</v>
      </c>
      <c r="F1410" s="1">
        <f t="shared" ca="1" si="151"/>
        <v>1</v>
      </c>
      <c r="G1410" s="1">
        <f t="shared" ca="1" si="152"/>
        <v>0</v>
      </c>
      <c r="H1410" s="1">
        <f t="shared" ca="1" si="153"/>
        <v>1</v>
      </c>
    </row>
    <row r="1411" spans="1:8" hidden="1" x14ac:dyDescent="0.2">
      <c r="A1411" s="1">
        <v>1408</v>
      </c>
      <c r="B1411" s="1">
        <f t="shared" ca="1" si="150"/>
        <v>-202120.3165704456</v>
      </c>
      <c r="C1411" s="1">
        <f t="shared" ca="1" si="147"/>
        <v>100</v>
      </c>
      <c r="D1411" s="1">
        <f t="shared" ca="1" si="148"/>
        <v>-42.077013244733351</v>
      </c>
      <c r="E1411" s="1">
        <f t="shared" ca="1" si="149"/>
        <v>-3</v>
      </c>
      <c r="F1411" s="1">
        <f t="shared" ca="1" si="151"/>
        <v>1</v>
      </c>
      <c r="G1411" s="1">
        <f t="shared" ca="1" si="152"/>
        <v>1</v>
      </c>
      <c r="H1411" s="1">
        <f t="shared" ca="1" si="153"/>
        <v>0</v>
      </c>
    </row>
    <row r="1412" spans="1:8" hidden="1" x14ac:dyDescent="0.2">
      <c r="A1412" s="1">
        <v>1409</v>
      </c>
      <c r="B1412" s="1">
        <f t="shared" ca="1" si="150"/>
        <v>-206328.01789491894</v>
      </c>
      <c r="C1412" s="1">
        <f t="shared" ca="1" si="147"/>
        <v>100</v>
      </c>
      <c r="D1412" s="1">
        <f t="shared" ca="1" si="148"/>
        <v>-42.077013244733351</v>
      </c>
      <c r="E1412" s="1">
        <f t="shared" ca="1" si="149"/>
        <v>-4</v>
      </c>
      <c r="F1412" s="1">
        <f t="shared" ca="1" si="151"/>
        <v>1</v>
      </c>
      <c r="G1412" s="1">
        <f t="shared" ca="1" si="152"/>
        <v>2</v>
      </c>
      <c r="H1412" s="1">
        <f t="shared" ca="1" si="153"/>
        <v>0</v>
      </c>
    </row>
    <row r="1413" spans="1:8" hidden="1" x14ac:dyDescent="0.2">
      <c r="A1413" s="1">
        <v>1410</v>
      </c>
      <c r="B1413" s="1">
        <f t="shared" ca="1" si="150"/>
        <v>-210535.71921939228</v>
      </c>
      <c r="C1413" s="1">
        <f t="shared" ref="C1413:C1476" ca="1" si="154">$C$4*POWER($L$2,F1413-1)</f>
        <v>500</v>
      </c>
      <c r="D1413" s="1">
        <f t="shared" ref="D1413:D1476" ca="1" si="155">IF(RAND()&lt;$B$1,$F$1,$H$1)</f>
        <v>58.639357099169693</v>
      </c>
      <c r="E1413" s="1">
        <f t="shared" ref="E1413:E1476" ca="1" si="156">IF(D1412&lt;0,IF(E1412-1=-$D$2,0,E1412-1),IF(E1412+1=$F$2,0,E1412+1))</f>
        <v>0</v>
      </c>
      <c r="F1413" s="1">
        <f t="shared" ca="1" si="151"/>
        <v>2</v>
      </c>
      <c r="G1413" s="1">
        <f t="shared" ca="1" si="152"/>
        <v>3</v>
      </c>
      <c r="H1413" s="1">
        <f t="shared" ca="1" si="153"/>
        <v>0</v>
      </c>
    </row>
    <row r="1414" spans="1:8" hidden="1" x14ac:dyDescent="0.2">
      <c r="A1414" s="1">
        <v>1411</v>
      </c>
      <c r="B1414" s="1">
        <f t="shared" ref="B1414:B1477" ca="1" si="157">B1413+D1413*C1413</f>
        <v>-181216.04066980744</v>
      </c>
      <c r="C1414" s="1">
        <f t="shared" ca="1" si="154"/>
        <v>100</v>
      </c>
      <c r="D1414" s="1">
        <f t="shared" ca="1" si="155"/>
        <v>-42.077013244733351</v>
      </c>
      <c r="E1414" s="1">
        <f t="shared" ca="1" si="156"/>
        <v>0</v>
      </c>
      <c r="F1414" s="1">
        <f t="shared" ref="F1414:F1477" ca="1" si="158">IF(AND(D1413&gt;0,E1414=0),IF(F1413-1&lt;1,1,F1413-1),IF(AND(D1413&lt;0,E1414=0),IF(F1413+1&gt;$H$2,1,F1413+1),F1413))</f>
        <v>1</v>
      </c>
      <c r="G1414" s="1">
        <f t="shared" ref="G1414:G1477" ca="1" si="159">IF(D1413&gt;0,0,G1413+1)</f>
        <v>0</v>
      </c>
      <c r="H1414" s="1">
        <f t="shared" ref="H1414:H1477" ca="1" si="160">IF(D1413&lt;0,0,H1413+1)</f>
        <v>1</v>
      </c>
    </row>
    <row r="1415" spans="1:8" hidden="1" x14ac:dyDescent="0.2">
      <c r="A1415" s="1">
        <v>1412</v>
      </c>
      <c r="B1415" s="1">
        <f t="shared" ca="1" si="157"/>
        <v>-185423.74199428078</v>
      </c>
      <c r="C1415" s="1">
        <f t="shared" ca="1" si="154"/>
        <v>100</v>
      </c>
      <c r="D1415" s="1">
        <f t="shared" ca="1" si="155"/>
        <v>58.639357099169693</v>
      </c>
      <c r="E1415" s="1">
        <f t="shared" ca="1" si="156"/>
        <v>-1</v>
      </c>
      <c r="F1415" s="1">
        <f t="shared" ca="1" si="158"/>
        <v>1</v>
      </c>
      <c r="G1415" s="1">
        <f t="shared" ca="1" si="159"/>
        <v>1</v>
      </c>
      <c r="H1415" s="1">
        <f t="shared" ca="1" si="160"/>
        <v>0</v>
      </c>
    </row>
    <row r="1416" spans="1:8" hidden="1" x14ac:dyDescent="0.2">
      <c r="A1416" s="1">
        <v>1413</v>
      </c>
      <c r="B1416" s="1">
        <f t="shared" ca="1" si="157"/>
        <v>-179559.80628436382</v>
      </c>
      <c r="C1416" s="1">
        <f t="shared" ca="1" si="154"/>
        <v>100</v>
      </c>
      <c r="D1416" s="1">
        <f t="shared" ca="1" si="155"/>
        <v>58.639357099169693</v>
      </c>
      <c r="E1416" s="1">
        <f t="shared" ca="1" si="156"/>
        <v>0</v>
      </c>
      <c r="F1416" s="1">
        <f t="shared" ca="1" si="158"/>
        <v>1</v>
      </c>
      <c r="G1416" s="1">
        <f t="shared" ca="1" si="159"/>
        <v>0</v>
      </c>
      <c r="H1416" s="1">
        <f t="shared" ca="1" si="160"/>
        <v>1</v>
      </c>
    </row>
    <row r="1417" spans="1:8" hidden="1" x14ac:dyDescent="0.2">
      <c r="A1417" s="1">
        <v>1414</v>
      </c>
      <c r="B1417" s="1">
        <f t="shared" ca="1" si="157"/>
        <v>-173695.87057444686</v>
      </c>
      <c r="C1417" s="1">
        <f t="shared" ca="1" si="154"/>
        <v>100</v>
      </c>
      <c r="D1417" s="1">
        <f t="shared" ca="1" si="155"/>
        <v>58.639357099169693</v>
      </c>
      <c r="E1417" s="1">
        <f t="shared" ca="1" si="156"/>
        <v>0</v>
      </c>
      <c r="F1417" s="1">
        <f t="shared" ca="1" si="158"/>
        <v>1</v>
      </c>
      <c r="G1417" s="1">
        <f t="shared" ca="1" si="159"/>
        <v>0</v>
      </c>
      <c r="H1417" s="1">
        <f t="shared" ca="1" si="160"/>
        <v>2</v>
      </c>
    </row>
    <row r="1418" spans="1:8" hidden="1" x14ac:dyDescent="0.2">
      <c r="A1418" s="1">
        <v>1415</v>
      </c>
      <c r="B1418" s="1">
        <f t="shared" ca="1" si="157"/>
        <v>-167831.9348645299</v>
      </c>
      <c r="C1418" s="1">
        <f t="shared" ca="1" si="154"/>
        <v>100</v>
      </c>
      <c r="D1418" s="1">
        <f t="shared" ca="1" si="155"/>
        <v>-42.077013244733351</v>
      </c>
      <c r="E1418" s="1">
        <f t="shared" ca="1" si="156"/>
        <v>0</v>
      </c>
      <c r="F1418" s="1">
        <f t="shared" ca="1" si="158"/>
        <v>1</v>
      </c>
      <c r="G1418" s="1">
        <f t="shared" ca="1" si="159"/>
        <v>0</v>
      </c>
      <c r="H1418" s="1">
        <f t="shared" ca="1" si="160"/>
        <v>3</v>
      </c>
    </row>
    <row r="1419" spans="1:8" hidden="1" x14ac:dyDescent="0.2">
      <c r="A1419" s="1">
        <v>1416</v>
      </c>
      <c r="B1419" s="1">
        <f t="shared" ca="1" si="157"/>
        <v>-172039.63618900324</v>
      </c>
      <c r="C1419" s="1">
        <f t="shared" ca="1" si="154"/>
        <v>100</v>
      </c>
      <c r="D1419" s="1">
        <f t="shared" ca="1" si="155"/>
        <v>-42.077013244733351</v>
      </c>
      <c r="E1419" s="1">
        <f t="shared" ca="1" si="156"/>
        <v>-1</v>
      </c>
      <c r="F1419" s="1">
        <f t="shared" ca="1" si="158"/>
        <v>1</v>
      </c>
      <c r="G1419" s="1">
        <f t="shared" ca="1" si="159"/>
        <v>1</v>
      </c>
      <c r="H1419" s="1">
        <f t="shared" ca="1" si="160"/>
        <v>0</v>
      </c>
    </row>
    <row r="1420" spans="1:8" hidden="1" x14ac:dyDescent="0.2">
      <c r="A1420" s="1">
        <v>1417</v>
      </c>
      <c r="B1420" s="1">
        <f t="shared" ca="1" si="157"/>
        <v>-176247.33751347658</v>
      </c>
      <c r="C1420" s="1">
        <f t="shared" ca="1" si="154"/>
        <v>100</v>
      </c>
      <c r="D1420" s="1">
        <f t="shared" ca="1" si="155"/>
        <v>58.639357099169693</v>
      </c>
      <c r="E1420" s="1">
        <f t="shared" ca="1" si="156"/>
        <v>-2</v>
      </c>
      <c r="F1420" s="1">
        <f t="shared" ca="1" si="158"/>
        <v>1</v>
      </c>
      <c r="G1420" s="1">
        <f t="shared" ca="1" si="159"/>
        <v>2</v>
      </c>
      <c r="H1420" s="1">
        <f t="shared" ca="1" si="160"/>
        <v>0</v>
      </c>
    </row>
    <row r="1421" spans="1:8" hidden="1" x14ac:dyDescent="0.2">
      <c r="A1421" s="1">
        <v>1418</v>
      </c>
      <c r="B1421" s="1">
        <f t="shared" ca="1" si="157"/>
        <v>-170383.40180355962</v>
      </c>
      <c r="C1421" s="1">
        <f t="shared" ca="1" si="154"/>
        <v>100</v>
      </c>
      <c r="D1421" s="1">
        <f t="shared" ca="1" si="155"/>
        <v>58.639357099169693</v>
      </c>
      <c r="E1421" s="1">
        <f t="shared" ca="1" si="156"/>
        <v>-1</v>
      </c>
      <c r="F1421" s="1">
        <f t="shared" ca="1" si="158"/>
        <v>1</v>
      </c>
      <c r="G1421" s="1">
        <f t="shared" ca="1" si="159"/>
        <v>0</v>
      </c>
      <c r="H1421" s="1">
        <f t="shared" ca="1" si="160"/>
        <v>1</v>
      </c>
    </row>
    <row r="1422" spans="1:8" hidden="1" x14ac:dyDescent="0.2">
      <c r="A1422" s="1">
        <v>1419</v>
      </c>
      <c r="B1422" s="1">
        <f t="shared" ca="1" si="157"/>
        <v>-164519.46609364267</v>
      </c>
      <c r="C1422" s="1">
        <f t="shared" ca="1" si="154"/>
        <v>100</v>
      </c>
      <c r="D1422" s="1">
        <f t="shared" ca="1" si="155"/>
        <v>-42.077013244733351</v>
      </c>
      <c r="E1422" s="1">
        <f t="shared" ca="1" si="156"/>
        <v>0</v>
      </c>
      <c r="F1422" s="1">
        <f t="shared" ca="1" si="158"/>
        <v>1</v>
      </c>
      <c r="G1422" s="1">
        <f t="shared" ca="1" si="159"/>
        <v>0</v>
      </c>
      <c r="H1422" s="1">
        <f t="shared" ca="1" si="160"/>
        <v>2</v>
      </c>
    </row>
    <row r="1423" spans="1:8" hidden="1" x14ac:dyDescent="0.2">
      <c r="A1423" s="1">
        <v>1420</v>
      </c>
      <c r="B1423" s="1">
        <f t="shared" ca="1" si="157"/>
        <v>-168727.16741811601</v>
      </c>
      <c r="C1423" s="1">
        <f t="shared" ca="1" si="154"/>
        <v>100</v>
      </c>
      <c r="D1423" s="1">
        <f t="shared" ca="1" si="155"/>
        <v>58.639357099169693</v>
      </c>
      <c r="E1423" s="1">
        <f t="shared" ca="1" si="156"/>
        <v>-1</v>
      </c>
      <c r="F1423" s="1">
        <f t="shared" ca="1" si="158"/>
        <v>1</v>
      </c>
      <c r="G1423" s="1">
        <f t="shared" ca="1" si="159"/>
        <v>1</v>
      </c>
      <c r="H1423" s="1">
        <f t="shared" ca="1" si="160"/>
        <v>0</v>
      </c>
    </row>
    <row r="1424" spans="1:8" hidden="1" x14ac:dyDescent="0.2">
      <c r="A1424" s="1">
        <v>1421</v>
      </c>
      <c r="B1424" s="1">
        <f t="shared" ca="1" si="157"/>
        <v>-162863.23170819905</v>
      </c>
      <c r="C1424" s="1">
        <f t="shared" ca="1" si="154"/>
        <v>100</v>
      </c>
      <c r="D1424" s="1">
        <f t="shared" ca="1" si="155"/>
        <v>58.639357099169693</v>
      </c>
      <c r="E1424" s="1">
        <f t="shared" ca="1" si="156"/>
        <v>0</v>
      </c>
      <c r="F1424" s="1">
        <f t="shared" ca="1" si="158"/>
        <v>1</v>
      </c>
      <c r="G1424" s="1">
        <f t="shared" ca="1" si="159"/>
        <v>0</v>
      </c>
      <c r="H1424" s="1">
        <f t="shared" ca="1" si="160"/>
        <v>1</v>
      </c>
    </row>
    <row r="1425" spans="1:8" hidden="1" x14ac:dyDescent="0.2">
      <c r="A1425" s="1">
        <v>1422</v>
      </c>
      <c r="B1425" s="1">
        <f t="shared" ca="1" si="157"/>
        <v>-156999.29599828209</v>
      </c>
      <c r="C1425" s="1">
        <f t="shared" ca="1" si="154"/>
        <v>100</v>
      </c>
      <c r="D1425" s="1">
        <f t="shared" ca="1" si="155"/>
        <v>58.639357099169693</v>
      </c>
      <c r="E1425" s="1">
        <f t="shared" ca="1" si="156"/>
        <v>0</v>
      </c>
      <c r="F1425" s="1">
        <f t="shared" ca="1" si="158"/>
        <v>1</v>
      </c>
      <c r="G1425" s="1">
        <f t="shared" ca="1" si="159"/>
        <v>0</v>
      </c>
      <c r="H1425" s="1">
        <f t="shared" ca="1" si="160"/>
        <v>2</v>
      </c>
    </row>
    <row r="1426" spans="1:8" hidden="1" x14ac:dyDescent="0.2">
      <c r="A1426" s="1">
        <v>1423</v>
      </c>
      <c r="B1426" s="1">
        <f t="shared" ca="1" si="157"/>
        <v>-151135.36028836513</v>
      </c>
      <c r="C1426" s="1">
        <f t="shared" ca="1" si="154"/>
        <v>100</v>
      </c>
      <c r="D1426" s="1">
        <f t="shared" ca="1" si="155"/>
        <v>-42.077013244733351</v>
      </c>
      <c r="E1426" s="1">
        <f t="shared" ca="1" si="156"/>
        <v>0</v>
      </c>
      <c r="F1426" s="1">
        <f t="shared" ca="1" si="158"/>
        <v>1</v>
      </c>
      <c r="G1426" s="1">
        <f t="shared" ca="1" si="159"/>
        <v>0</v>
      </c>
      <c r="H1426" s="1">
        <f t="shared" ca="1" si="160"/>
        <v>3</v>
      </c>
    </row>
    <row r="1427" spans="1:8" hidden="1" x14ac:dyDescent="0.2">
      <c r="A1427" s="1">
        <v>1424</v>
      </c>
      <c r="B1427" s="1">
        <f t="shared" ca="1" si="157"/>
        <v>-155343.06161283847</v>
      </c>
      <c r="C1427" s="1">
        <f t="shared" ca="1" si="154"/>
        <v>100</v>
      </c>
      <c r="D1427" s="1">
        <f t="shared" ca="1" si="155"/>
        <v>-42.077013244733351</v>
      </c>
      <c r="E1427" s="1">
        <f t="shared" ca="1" si="156"/>
        <v>-1</v>
      </c>
      <c r="F1427" s="1">
        <f t="shared" ca="1" si="158"/>
        <v>1</v>
      </c>
      <c r="G1427" s="1">
        <f t="shared" ca="1" si="159"/>
        <v>1</v>
      </c>
      <c r="H1427" s="1">
        <f t="shared" ca="1" si="160"/>
        <v>0</v>
      </c>
    </row>
    <row r="1428" spans="1:8" hidden="1" x14ac:dyDescent="0.2">
      <c r="A1428" s="1">
        <v>1425</v>
      </c>
      <c r="B1428" s="1">
        <f t="shared" ca="1" si="157"/>
        <v>-159550.76293731181</v>
      </c>
      <c r="C1428" s="1">
        <f t="shared" ca="1" si="154"/>
        <v>100</v>
      </c>
      <c r="D1428" s="1">
        <f t="shared" ca="1" si="155"/>
        <v>-42.077013244733351</v>
      </c>
      <c r="E1428" s="1">
        <f t="shared" ca="1" si="156"/>
        <v>-2</v>
      </c>
      <c r="F1428" s="1">
        <f t="shared" ca="1" si="158"/>
        <v>1</v>
      </c>
      <c r="G1428" s="1">
        <f t="shared" ca="1" si="159"/>
        <v>2</v>
      </c>
      <c r="H1428" s="1">
        <f t="shared" ca="1" si="160"/>
        <v>0</v>
      </c>
    </row>
    <row r="1429" spans="1:8" hidden="1" x14ac:dyDescent="0.2">
      <c r="A1429" s="1">
        <v>1426</v>
      </c>
      <c r="B1429" s="1">
        <f t="shared" ca="1" si="157"/>
        <v>-163758.46426178515</v>
      </c>
      <c r="C1429" s="1">
        <f t="shared" ca="1" si="154"/>
        <v>100</v>
      </c>
      <c r="D1429" s="1">
        <f t="shared" ca="1" si="155"/>
        <v>-42.077013244733351</v>
      </c>
      <c r="E1429" s="1">
        <f t="shared" ca="1" si="156"/>
        <v>-3</v>
      </c>
      <c r="F1429" s="1">
        <f t="shared" ca="1" si="158"/>
        <v>1</v>
      </c>
      <c r="G1429" s="1">
        <f t="shared" ca="1" si="159"/>
        <v>3</v>
      </c>
      <c r="H1429" s="1">
        <f t="shared" ca="1" si="160"/>
        <v>0</v>
      </c>
    </row>
    <row r="1430" spans="1:8" hidden="1" x14ac:dyDescent="0.2">
      <c r="A1430" s="1">
        <v>1427</v>
      </c>
      <c r="B1430" s="1">
        <f t="shared" ca="1" si="157"/>
        <v>-167966.16558625849</v>
      </c>
      <c r="C1430" s="1">
        <f t="shared" ca="1" si="154"/>
        <v>100</v>
      </c>
      <c r="D1430" s="1">
        <f t="shared" ca="1" si="155"/>
        <v>58.639357099169693</v>
      </c>
      <c r="E1430" s="1">
        <f t="shared" ca="1" si="156"/>
        <v>-4</v>
      </c>
      <c r="F1430" s="1">
        <f t="shared" ca="1" si="158"/>
        <v>1</v>
      </c>
      <c r="G1430" s="1">
        <f t="shared" ca="1" si="159"/>
        <v>4</v>
      </c>
      <c r="H1430" s="1">
        <f t="shared" ca="1" si="160"/>
        <v>0</v>
      </c>
    </row>
    <row r="1431" spans="1:8" hidden="1" x14ac:dyDescent="0.2">
      <c r="A1431" s="1">
        <v>1428</v>
      </c>
      <c r="B1431" s="1">
        <f t="shared" ca="1" si="157"/>
        <v>-162102.22987634153</v>
      </c>
      <c r="C1431" s="1">
        <f t="shared" ca="1" si="154"/>
        <v>100</v>
      </c>
      <c r="D1431" s="1">
        <f t="shared" ca="1" si="155"/>
        <v>-42.077013244733351</v>
      </c>
      <c r="E1431" s="1">
        <f t="shared" ca="1" si="156"/>
        <v>-3</v>
      </c>
      <c r="F1431" s="1">
        <f t="shared" ca="1" si="158"/>
        <v>1</v>
      </c>
      <c r="G1431" s="1">
        <f t="shared" ca="1" si="159"/>
        <v>0</v>
      </c>
      <c r="H1431" s="1">
        <f t="shared" ca="1" si="160"/>
        <v>1</v>
      </c>
    </row>
    <row r="1432" spans="1:8" hidden="1" x14ac:dyDescent="0.2">
      <c r="A1432" s="1">
        <v>1429</v>
      </c>
      <c r="B1432" s="1">
        <f t="shared" ca="1" si="157"/>
        <v>-166309.93120081487</v>
      </c>
      <c r="C1432" s="1">
        <f t="shared" ca="1" si="154"/>
        <v>100</v>
      </c>
      <c r="D1432" s="1">
        <f t="shared" ca="1" si="155"/>
        <v>-42.077013244733351</v>
      </c>
      <c r="E1432" s="1">
        <f t="shared" ca="1" si="156"/>
        <v>-4</v>
      </c>
      <c r="F1432" s="1">
        <f t="shared" ca="1" si="158"/>
        <v>1</v>
      </c>
      <c r="G1432" s="1">
        <f t="shared" ca="1" si="159"/>
        <v>1</v>
      </c>
      <c r="H1432" s="1">
        <f t="shared" ca="1" si="160"/>
        <v>0</v>
      </c>
    </row>
    <row r="1433" spans="1:8" hidden="1" x14ac:dyDescent="0.2">
      <c r="A1433" s="1">
        <v>1430</v>
      </c>
      <c r="B1433" s="1">
        <f t="shared" ca="1" si="157"/>
        <v>-170517.63252528821</v>
      </c>
      <c r="C1433" s="1">
        <f t="shared" ca="1" si="154"/>
        <v>500</v>
      </c>
      <c r="D1433" s="1">
        <f t="shared" ca="1" si="155"/>
        <v>-42.077013244733351</v>
      </c>
      <c r="E1433" s="1">
        <f t="shared" ca="1" si="156"/>
        <v>0</v>
      </c>
      <c r="F1433" s="1">
        <f t="shared" ca="1" si="158"/>
        <v>2</v>
      </c>
      <c r="G1433" s="1">
        <f t="shared" ca="1" si="159"/>
        <v>2</v>
      </c>
      <c r="H1433" s="1">
        <f t="shared" ca="1" si="160"/>
        <v>0</v>
      </c>
    </row>
    <row r="1434" spans="1:8" hidden="1" x14ac:dyDescent="0.2">
      <c r="A1434" s="1">
        <v>1431</v>
      </c>
      <c r="B1434" s="1">
        <f t="shared" ca="1" si="157"/>
        <v>-191556.13914765487</v>
      </c>
      <c r="C1434" s="1">
        <f t="shared" ca="1" si="154"/>
        <v>500</v>
      </c>
      <c r="D1434" s="1">
        <f t="shared" ca="1" si="155"/>
        <v>-42.077013244733351</v>
      </c>
      <c r="E1434" s="1">
        <f t="shared" ca="1" si="156"/>
        <v>-1</v>
      </c>
      <c r="F1434" s="1">
        <f t="shared" ca="1" si="158"/>
        <v>2</v>
      </c>
      <c r="G1434" s="1">
        <f t="shared" ca="1" si="159"/>
        <v>3</v>
      </c>
      <c r="H1434" s="1">
        <f t="shared" ca="1" si="160"/>
        <v>0</v>
      </c>
    </row>
    <row r="1435" spans="1:8" hidden="1" x14ac:dyDescent="0.2">
      <c r="A1435" s="1">
        <v>1432</v>
      </c>
      <c r="B1435" s="1">
        <f t="shared" ca="1" si="157"/>
        <v>-212594.64577002154</v>
      </c>
      <c r="C1435" s="1">
        <f t="shared" ca="1" si="154"/>
        <v>500</v>
      </c>
      <c r="D1435" s="1">
        <f t="shared" ca="1" si="155"/>
        <v>-42.077013244733351</v>
      </c>
      <c r="E1435" s="1">
        <f t="shared" ca="1" si="156"/>
        <v>-2</v>
      </c>
      <c r="F1435" s="1">
        <f t="shared" ca="1" si="158"/>
        <v>2</v>
      </c>
      <c r="G1435" s="1">
        <f t="shared" ca="1" si="159"/>
        <v>4</v>
      </c>
      <c r="H1435" s="1">
        <f t="shared" ca="1" si="160"/>
        <v>0</v>
      </c>
    </row>
    <row r="1436" spans="1:8" hidden="1" x14ac:dyDescent="0.2">
      <c r="A1436" s="1">
        <v>1433</v>
      </c>
      <c r="B1436" s="1">
        <f t="shared" ca="1" si="157"/>
        <v>-233633.15239238821</v>
      </c>
      <c r="C1436" s="1">
        <f t="shared" ca="1" si="154"/>
        <v>500</v>
      </c>
      <c r="D1436" s="1">
        <f t="shared" ca="1" si="155"/>
        <v>58.639357099169693</v>
      </c>
      <c r="E1436" s="1">
        <f t="shared" ca="1" si="156"/>
        <v>-3</v>
      </c>
      <c r="F1436" s="1">
        <f t="shared" ca="1" si="158"/>
        <v>2</v>
      </c>
      <c r="G1436" s="1">
        <f t="shared" ca="1" si="159"/>
        <v>5</v>
      </c>
      <c r="H1436" s="1">
        <f t="shared" ca="1" si="160"/>
        <v>0</v>
      </c>
    </row>
    <row r="1437" spans="1:8" hidden="1" x14ac:dyDescent="0.2">
      <c r="A1437" s="1">
        <v>1434</v>
      </c>
      <c r="B1437" s="1">
        <f t="shared" ca="1" si="157"/>
        <v>-204313.47384280336</v>
      </c>
      <c r="C1437" s="1">
        <f t="shared" ca="1" si="154"/>
        <v>500</v>
      </c>
      <c r="D1437" s="1">
        <f t="shared" ca="1" si="155"/>
        <v>58.639357099169693</v>
      </c>
      <c r="E1437" s="1">
        <f t="shared" ca="1" si="156"/>
        <v>-2</v>
      </c>
      <c r="F1437" s="1">
        <f t="shared" ca="1" si="158"/>
        <v>2</v>
      </c>
      <c r="G1437" s="1">
        <f t="shared" ca="1" si="159"/>
        <v>0</v>
      </c>
      <c r="H1437" s="1">
        <f t="shared" ca="1" si="160"/>
        <v>1</v>
      </c>
    </row>
    <row r="1438" spans="1:8" hidden="1" x14ac:dyDescent="0.2">
      <c r="A1438" s="1">
        <v>1435</v>
      </c>
      <c r="B1438" s="1">
        <f t="shared" ca="1" si="157"/>
        <v>-174993.79529321851</v>
      </c>
      <c r="C1438" s="1">
        <f t="shared" ca="1" si="154"/>
        <v>500</v>
      </c>
      <c r="D1438" s="1">
        <f t="shared" ca="1" si="155"/>
        <v>-42.077013244733351</v>
      </c>
      <c r="E1438" s="1">
        <f t="shared" ca="1" si="156"/>
        <v>-1</v>
      </c>
      <c r="F1438" s="1">
        <f t="shared" ca="1" si="158"/>
        <v>2</v>
      </c>
      <c r="G1438" s="1">
        <f t="shared" ca="1" si="159"/>
        <v>0</v>
      </c>
      <c r="H1438" s="1">
        <f t="shared" ca="1" si="160"/>
        <v>2</v>
      </c>
    </row>
    <row r="1439" spans="1:8" hidden="1" x14ac:dyDescent="0.2">
      <c r="A1439" s="1">
        <v>1436</v>
      </c>
      <c r="B1439" s="1">
        <f t="shared" ca="1" si="157"/>
        <v>-196032.30191558518</v>
      </c>
      <c r="C1439" s="1">
        <f t="shared" ca="1" si="154"/>
        <v>500</v>
      </c>
      <c r="D1439" s="1">
        <f t="shared" ca="1" si="155"/>
        <v>-42.077013244733351</v>
      </c>
      <c r="E1439" s="1">
        <f t="shared" ca="1" si="156"/>
        <v>-2</v>
      </c>
      <c r="F1439" s="1">
        <f t="shared" ca="1" si="158"/>
        <v>2</v>
      </c>
      <c r="G1439" s="1">
        <f t="shared" ca="1" si="159"/>
        <v>1</v>
      </c>
      <c r="H1439" s="1">
        <f t="shared" ca="1" si="160"/>
        <v>0</v>
      </c>
    </row>
    <row r="1440" spans="1:8" hidden="1" x14ac:dyDescent="0.2">
      <c r="A1440" s="1">
        <v>1437</v>
      </c>
      <c r="B1440" s="1">
        <f t="shared" ca="1" si="157"/>
        <v>-217070.80853795185</v>
      </c>
      <c r="C1440" s="1">
        <f t="shared" ca="1" si="154"/>
        <v>500</v>
      </c>
      <c r="D1440" s="1">
        <f t="shared" ca="1" si="155"/>
        <v>58.639357099169693</v>
      </c>
      <c r="E1440" s="1">
        <f t="shared" ca="1" si="156"/>
        <v>-3</v>
      </c>
      <c r="F1440" s="1">
        <f t="shared" ca="1" si="158"/>
        <v>2</v>
      </c>
      <c r="G1440" s="1">
        <f t="shared" ca="1" si="159"/>
        <v>2</v>
      </c>
      <c r="H1440" s="1">
        <f t="shared" ca="1" si="160"/>
        <v>0</v>
      </c>
    </row>
    <row r="1441" spans="1:8" hidden="1" x14ac:dyDescent="0.2">
      <c r="A1441" s="1">
        <v>1438</v>
      </c>
      <c r="B1441" s="1">
        <f t="shared" ca="1" si="157"/>
        <v>-187751.129988367</v>
      </c>
      <c r="C1441" s="1">
        <f t="shared" ca="1" si="154"/>
        <v>500</v>
      </c>
      <c r="D1441" s="1">
        <f t="shared" ca="1" si="155"/>
        <v>58.639357099169693</v>
      </c>
      <c r="E1441" s="1">
        <f t="shared" ca="1" si="156"/>
        <v>-2</v>
      </c>
      <c r="F1441" s="1">
        <f t="shared" ca="1" si="158"/>
        <v>2</v>
      </c>
      <c r="G1441" s="1">
        <f t="shared" ca="1" si="159"/>
        <v>0</v>
      </c>
      <c r="H1441" s="1">
        <f t="shared" ca="1" si="160"/>
        <v>1</v>
      </c>
    </row>
    <row r="1442" spans="1:8" hidden="1" x14ac:dyDescent="0.2">
      <c r="A1442" s="1">
        <v>1439</v>
      </c>
      <c r="B1442" s="1">
        <f t="shared" ca="1" si="157"/>
        <v>-158431.45143878215</v>
      </c>
      <c r="C1442" s="1">
        <f t="shared" ca="1" si="154"/>
        <v>500</v>
      </c>
      <c r="D1442" s="1">
        <f t="shared" ca="1" si="155"/>
        <v>-42.077013244733351</v>
      </c>
      <c r="E1442" s="1">
        <f t="shared" ca="1" si="156"/>
        <v>-1</v>
      </c>
      <c r="F1442" s="1">
        <f t="shared" ca="1" si="158"/>
        <v>2</v>
      </c>
      <c r="G1442" s="1">
        <f t="shared" ca="1" si="159"/>
        <v>0</v>
      </c>
      <c r="H1442" s="1">
        <f t="shared" ca="1" si="160"/>
        <v>2</v>
      </c>
    </row>
    <row r="1443" spans="1:8" hidden="1" x14ac:dyDescent="0.2">
      <c r="A1443" s="1">
        <v>1440</v>
      </c>
      <c r="B1443" s="1">
        <f t="shared" ca="1" si="157"/>
        <v>-179469.95806114882</v>
      </c>
      <c r="C1443" s="1">
        <f t="shared" ca="1" si="154"/>
        <v>500</v>
      </c>
      <c r="D1443" s="1">
        <f t="shared" ca="1" si="155"/>
        <v>58.639357099169693</v>
      </c>
      <c r="E1443" s="1">
        <f t="shared" ca="1" si="156"/>
        <v>-2</v>
      </c>
      <c r="F1443" s="1">
        <f t="shared" ca="1" si="158"/>
        <v>2</v>
      </c>
      <c r="G1443" s="1">
        <f t="shared" ca="1" si="159"/>
        <v>1</v>
      </c>
      <c r="H1443" s="1">
        <f t="shared" ca="1" si="160"/>
        <v>0</v>
      </c>
    </row>
    <row r="1444" spans="1:8" hidden="1" x14ac:dyDescent="0.2">
      <c r="A1444" s="1">
        <v>1441</v>
      </c>
      <c r="B1444" s="1">
        <f t="shared" ca="1" si="157"/>
        <v>-150150.27951156397</v>
      </c>
      <c r="C1444" s="1">
        <f t="shared" ca="1" si="154"/>
        <v>500</v>
      </c>
      <c r="D1444" s="1">
        <f t="shared" ca="1" si="155"/>
        <v>-42.077013244733351</v>
      </c>
      <c r="E1444" s="1">
        <f t="shared" ca="1" si="156"/>
        <v>-1</v>
      </c>
      <c r="F1444" s="1">
        <f t="shared" ca="1" si="158"/>
        <v>2</v>
      </c>
      <c r="G1444" s="1">
        <f t="shared" ca="1" si="159"/>
        <v>0</v>
      </c>
      <c r="H1444" s="1">
        <f t="shared" ca="1" si="160"/>
        <v>1</v>
      </c>
    </row>
    <row r="1445" spans="1:8" hidden="1" x14ac:dyDescent="0.2">
      <c r="A1445" s="1">
        <v>1442</v>
      </c>
      <c r="B1445" s="1">
        <f t="shared" ca="1" si="157"/>
        <v>-171188.78613393064</v>
      </c>
      <c r="C1445" s="1">
        <f t="shared" ca="1" si="154"/>
        <v>500</v>
      </c>
      <c r="D1445" s="1">
        <f t="shared" ca="1" si="155"/>
        <v>58.639357099169693</v>
      </c>
      <c r="E1445" s="1">
        <f t="shared" ca="1" si="156"/>
        <v>-2</v>
      </c>
      <c r="F1445" s="1">
        <f t="shared" ca="1" si="158"/>
        <v>2</v>
      </c>
      <c r="G1445" s="1">
        <f t="shared" ca="1" si="159"/>
        <v>1</v>
      </c>
      <c r="H1445" s="1">
        <f t="shared" ca="1" si="160"/>
        <v>0</v>
      </c>
    </row>
    <row r="1446" spans="1:8" hidden="1" x14ac:dyDescent="0.2">
      <c r="A1446" s="1">
        <v>1443</v>
      </c>
      <c r="B1446" s="1">
        <f t="shared" ca="1" si="157"/>
        <v>-141869.10758434579</v>
      </c>
      <c r="C1446" s="1">
        <f t="shared" ca="1" si="154"/>
        <v>500</v>
      </c>
      <c r="D1446" s="1">
        <f t="shared" ca="1" si="155"/>
        <v>-42.077013244733351</v>
      </c>
      <c r="E1446" s="1">
        <f t="shared" ca="1" si="156"/>
        <v>-1</v>
      </c>
      <c r="F1446" s="1">
        <f t="shared" ca="1" si="158"/>
        <v>2</v>
      </c>
      <c r="G1446" s="1">
        <f t="shared" ca="1" si="159"/>
        <v>0</v>
      </c>
      <c r="H1446" s="1">
        <f t="shared" ca="1" si="160"/>
        <v>1</v>
      </c>
    </row>
    <row r="1447" spans="1:8" hidden="1" x14ac:dyDescent="0.2">
      <c r="A1447" s="1">
        <v>1444</v>
      </c>
      <c r="B1447" s="1">
        <f t="shared" ca="1" si="157"/>
        <v>-162907.61420671246</v>
      </c>
      <c r="C1447" s="1">
        <f t="shared" ca="1" si="154"/>
        <v>500</v>
      </c>
      <c r="D1447" s="1">
        <f t="shared" ca="1" si="155"/>
        <v>-42.077013244733351</v>
      </c>
      <c r="E1447" s="1">
        <f t="shared" ca="1" si="156"/>
        <v>-2</v>
      </c>
      <c r="F1447" s="1">
        <f t="shared" ca="1" si="158"/>
        <v>2</v>
      </c>
      <c r="G1447" s="1">
        <f t="shared" ca="1" si="159"/>
        <v>1</v>
      </c>
      <c r="H1447" s="1">
        <f t="shared" ca="1" si="160"/>
        <v>0</v>
      </c>
    </row>
    <row r="1448" spans="1:8" hidden="1" x14ac:dyDescent="0.2">
      <c r="A1448" s="1">
        <v>1445</v>
      </c>
      <c r="B1448" s="1">
        <f t="shared" ca="1" si="157"/>
        <v>-183946.12082907913</v>
      </c>
      <c r="C1448" s="1">
        <f t="shared" ca="1" si="154"/>
        <v>500</v>
      </c>
      <c r="D1448" s="1">
        <f t="shared" ca="1" si="155"/>
        <v>-42.077013244733351</v>
      </c>
      <c r="E1448" s="1">
        <f t="shared" ca="1" si="156"/>
        <v>-3</v>
      </c>
      <c r="F1448" s="1">
        <f t="shared" ca="1" si="158"/>
        <v>2</v>
      </c>
      <c r="G1448" s="1">
        <f t="shared" ca="1" si="159"/>
        <v>2</v>
      </c>
      <c r="H1448" s="1">
        <f t="shared" ca="1" si="160"/>
        <v>0</v>
      </c>
    </row>
    <row r="1449" spans="1:8" hidden="1" x14ac:dyDescent="0.2">
      <c r="A1449" s="1">
        <v>1446</v>
      </c>
      <c r="B1449" s="1">
        <f t="shared" ca="1" si="157"/>
        <v>-204984.62745144579</v>
      </c>
      <c r="C1449" s="1">
        <f t="shared" ca="1" si="154"/>
        <v>500</v>
      </c>
      <c r="D1449" s="1">
        <f t="shared" ca="1" si="155"/>
        <v>-42.077013244733351</v>
      </c>
      <c r="E1449" s="1">
        <f t="shared" ca="1" si="156"/>
        <v>-4</v>
      </c>
      <c r="F1449" s="1">
        <f t="shared" ca="1" si="158"/>
        <v>2</v>
      </c>
      <c r="G1449" s="1">
        <f t="shared" ca="1" si="159"/>
        <v>3</v>
      </c>
      <c r="H1449" s="1">
        <f t="shared" ca="1" si="160"/>
        <v>0</v>
      </c>
    </row>
    <row r="1450" spans="1:8" hidden="1" x14ac:dyDescent="0.2">
      <c r="A1450" s="1">
        <v>1447</v>
      </c>
      <c r="B1450" s="1">
        <f t="shared" ca="1" si="157"/>
        <v>-226023.13407381246</v>
      </c>
      <c r="C1450" s="1">
        <f t="shared" ca="1" si="154"/>
        <v>100</v>
      </c>
      <c r="D1450" s="1">
        <f t="shared" ca="1" si="155"/>
        <v>-42.077013244733351</v>
      </c>
      <c r="E1450" s="1">
        <f t="shared" ca="1" si="156"/>
        <v>0</v>
      </c>
      <c r="F1450" s="1">
        <f t="shared" ca="1" si="158"/>
        <v>1</v>
      </c>
      <c r="G1450" s="1">
        <f t="shared" ca="1" si="159"/>
        <v>4</v>
      </c>
      <c r="H1450" s="1">
        <f t="shared" ca="1" si="160"/>
        <v>0</v>
      </c>
    </row>
    <row r="1451" spans="1:8" hidden="1" x14ac:dyDescent="0.2">
      <c r="A1451" s="1">
        <v>1448</v>
      </c>
      <c r="B1451" s="1">
        <f t="shared" ca="1" si="157"/>
        <v>-230230.8353982858</v>
      </c>
      <c r="C1451" s="1">
        <f t="shared" ca="1" si="154"/>
        <v>100</v>
      </c>
      <c r="D1451" s="1">
        <f t="shared" ca="1" si="155"/>
        <v>-42.077013244733351</v>
      </c>
      <c r="E1451" s="1">
        <f t="shared" ca="1" si="156"/>
        <v>-1</v>
      </c>
      <c r="F1451" s="1">
        <f t="shared" ca="1" si="158"/>
        <v>1</v>
      </c>
      <c r="G1451" s="1">
        <f t="shared" ca="1" si="159"/>
        <v>5</v>
      </c>
      <c r="H1451" s="1">
        <f t="shared" ca="1" si="160"/>
        <v>0</v>
      </c>
    </row>
    <row r="1452" spans="1:8" hidden="1" x14ac:dyDescent="0.2">
      <c r="A1452" s="1">
        <v>1449</v>
      </c>
      <c r="B1452" s="1">
        <f t="shared" ca="1" si="157"/>
        <v>-234438.53672275913</v>
      </c>
      <c r="C1452" s="1">
        <f t="shared" ca="1" si="154"/>
        <v>100</v>
      </c>
      <c r="D1452" s="1">
        <f t="shared" ca="1" si="155"/>
        <v>-42.077013244733351</v>
      </c>
      <c r="E1452" s="1">
        <f t="shared" ca="1" si="156"/>
        <v>-2</v>
      </c>
      <c r="F1452" s="1">
        <f t="shared" ca="1" si="158"/>
        <v>1</v>
      </c>
      <c r="G1452" s="1">
        <f t="shared" ca="1" si="159"/>
        <v>6</v>
      </c>
      <c r="H1452" s="1">
        <f t="shared" ca="1" si="160"/>
        <v>0</v>
      </c>
    </row>
    <row r="1453" spans="1:8" hidden="1" x14ac:dyDescent="0.2">
      <c r="A1453" s="1">
        <v>1450</v>
      </c>
      <c r="B1453" s="1">
        <f t="shared" ca="1" si="157"/>
        <v>-238646.23804723247</v>
      </c>
      <c r="C1453" s="1">
        <f t="shared" ca="1" si="154"/>
        <v>100</v>
      </c>
      <c r="D1453" s="1">
        <f t="shared" ca="1" si="155"/>
        <v>-42.077013244733351</v>
      </c>
      <c r="E1453" s="1">
        <f t="shared" ca="1" si="156"/>
        <v>-3</v>
      </c>
      <c r="F1453" s="1">
        <f t="shared" ca="1" si="158"/>
        <v>1</v>
      </c>
      <c r="G1453" s="1">
        <f t="shared" ca="1" si="159"/>
        <v>7</v>
      </c>
      <c r="H1453" s="1">
        <f t="shared" ca="1" si="160"/>
        <v>0</v>
      </c>
    </row>
    <row r="1454" spans="1:8" hidden="1" x14ac:dyDescent="0.2">
      <c r="A1454" s="1">
        <v>1451</v>
      </c>
      <c r="B1454" s="1">
        <f t="shared" ca="1" si="157"/>
        <v>-242853.93937170581</v>
      </c>
      <c r="C1454" s="1">
        <f t="shared" ca="1" si="154"/>
        <v>100</v>
      </c>
      <c r="D1454" s="1">
        <f t="shared" ca="1" si="155"/>
        <v>58.639357099169693</v>
      </c>
      <c r="E1454" s="1">
        <f t="shared" ca="1" si="156"/>
        <v>-4</v>
      </c>
      <c r="F1454" s="1">
        <f t="shared" ca="1" si="158"/>
        <v>1</v>
      </c>
      <c r="G1454" s="1">
        <f t="shared" ca="1" si="159"/>
        <v>8</v>
      </c>
      <c r="H1454" s="1">
        <f t="shared" ca="1" si="160"/>
        <v>0</v>
      </c>
    </row>
    <row r="1455" spans="1:8" hidden="1" x14ac:dyDescent="0.2">
      <c r="A1455" s="1">
        <v>1452</v>
      </c>
      <c r="B1455" s="1">
        <f t="shared" ca="1" si="157"/>
        <v>-236990.00366178885</v>
      </c>
      <c r="C1455" s="1">
        <f t="shared" ca="1" si="154"/>
        <v>100</v>
      </c>
      <c r="D1455" s="1">
        <f t="shared" ca="1" si="155"/>
        <v>-42.077013244733351</v>
      </c>
      <c r="E1455" s="1">
        <f t="shared" ca="1" si="156"/>
        <v>-3</v>
      </c>
      <c r="F1455" s="1">
        <f t="shared" ca="1" si="158"/>
        <v>1</v>
      </c>
      <c r="G1455" s="1">
        <f t="shared" ca="1" si="159"/>
        <v>0</v>
      </c>
      <c r="H1455" s="1">
        <f t="shared" ca="1" si="160"/>
        <v>1</v>
      </c>
    </row>
    <row r="1456" spans="1:8" hidden="1" x14ac:dyDescent="0.2">
      <c r="A1456" s="1">
        <v>1453</v>
      </c>
      <c r="B1456" s="1">
        <f t="shared" ca="1" si="157"/>
        <v>-241197.70498626219</v>
      </c>
      <c r="C1456" s="1">
        <f t="shared" ca="1" si="154"/>
        <v>100</v>
      </c>
      <c r="D1456" s="1">
        <f t="shared" ca="1" si="155"/>
        <v>58.639357099169693</v>
      </c>
      <c r="E1456" s="1">
        <f t="shared" ca="1" si="156"/>
        <v>-4</v>
      </c>
      <c r="F1456" s="1">
        <f t="shared" ca="1" si="158"/>
        <v>1</v>
      </c>
      <c r="G1456" s="1">
        <f t="shared" ca="1" si="159"/>
        <v>1</v>
      </c>
      <c r="H1456" s="1">
        <f t="shared" ca="1" si="160"/>
        <v>0</v>
      </c>
    </row>
    <row r="1457" spans="1:8" hidden="1" x14ac:dyDescent="0.2">
      <c r="A1457" s="1">
        <v>1454</v>
      </c>
      <c r="B1457" s="1">
        <f t="shared" ca="1" si="157"/>
        <v>-235333.76927634524</v>
      </c>
      <c r="C1457" s="1">
        <f t="shared" ca="1" si="154"/>
        <v>100</v>
      </c>
      <c r="D1457" s="1">
        <f t="shared" ca="1" si="155"/>
        <v>-42.077013244733351</v>
      </c>
      <c r="E1457" s="1">
        <f t="shared" ca="1" si="156"/>
        <v>-3</v>
      </c>
      <c r="F1457" s="1">
        <f t="shared" ca="1" si="158"/>
        <v>1</v>
      </c>
      <c r="G1457" s="1">
        <f t="shared" ca="1" si="159"/>
        <v>0</v>
      </c>
      <c r="H1457" s="1">
        <f t="shared" ca="1" si="160"/>
        <v>1</v>
      </c>
    </row>
    <row r="1458" spans="1:8" hidden="1" x14ac:dyDescent="0.2">
      <c r="A1458" s="1">
        <v>1455</v>
      </c>
      <c r="B1458" s="1">
        <f t="shared" ca="1" si="157"/>
        <v>-239541.47060081857</v>
      </c>
      <c r="C1458" s="1">
        <f t="shared" ca="1" si="154"/>
        <v>100</v>
      </c>
      <c r="D1458" s="1">
        <f t="shared" ca="1" si="155"/>
        <v>58.639357099169693</v>
      </c>
      <c r="E1458" s="1">
        <f t="shared" ca="1" si="156"/>
        <v>-4</v>
      </c>
      <c r="F1458" s="1">
        <f t="shared" ca="1" si="158"/>
        <v>1</v>
      </c>
      <c r="G1458" s="1">
        <f t="shared" ca="1" si="159"/>
        <v>1</v>
      </c>
      <c r="H1458" s="1">
        <f t="shared" ca="1" si="160"/>
        <v>0</v>
      </c>
    </row>
    <row r="1459" spans="1:8" hidden="1" x14ac:dyDescent="0.2">
      <c r="A1459" s="1">
        <v>1456</v>
      </c>
      <c r="B1459" s="1">
        <f t="shared" ca="1" si="157"/>
        <v>-233677.53489090162</v>
      </c>
      <c r="C1459" s="1">
        <f t="shared" ca="1" si="154"/>
        <v>100</v>
      </c>
      <c r="D1459" s="1">
        <f t="shared" ca="1" si="155"/>
        <v>-42.077013244733351</v>
      </c>
      <c r="E1459" s="1">
        <f t="shared" ca="1" si="156"/>
        <v>-3</v>
      </c>
      <c r="F1459" s="1">
        <f t="shared" ca="1" si="158"/>
        <v>1</v>
      </c>
      <c r="G1459" s="1">
        <f t="shared" ca="1" si="159"/>
        <v>0</v>
      </c>
      <c r="H1459" s="1">
        <f t="shared" ca="1" si="160"/>
        <v>1</v>
      </c>
    </row>
    <row r="1460" spans="1:8" hidden="1" x14ac:dyDescent="0.2">
      <c r="A1460" s="1">
        <v>1457</v>
      </c>
      <c r="B1460" s="1">
        <f t="shared" ca="1" si="157"/>
        <v>-237885.23621537496</v>
      </c>
      <c r="C1460" s="1">
        <f t="shared" ca="1" si="154"/>
        <v>100</v>
      </c>
      <c r="D1460" s="1">
        <f t="shared" ca="1" si="155"/>
        <v>-42.077013244733351</v>
      </c>
      <c r="E1460" s="1">
        <f t="shared" ca="1" si="156"/>
        <v>-4</v>
      </c>
      <c r="F1460" s="1">
        <f t="shared" ca="1" si="158"/>
        <v>1</v>
      </c>
      <c r="G1460" s="1">
        <f t="shared" ca="1" si="159"/>
        <v>1</v>
      </c>
      <c r="H1460" s="1">
        <f t="shared" ca="1" si="160"/>
        <v>0</v>
      </c>
    </row>
    <row r="1461" spans="1:8" hidden="1" x14ac:dyDescent="0.2">
      <c r="A1461" s="1">
        <v>1458</v>
      </c>
      <c r="B1461" s="1">
        <f t="shared" ca="1" si="157"/>
        <v>-242092.9375398483</v>
      </c>
      <c r="C1461" s="1">
        <f t="shared" ca="1" si="154"/>
        <v>500</v>
      </c>
      <c r="D1461" s="1">
        <f t="shared" ca="1" si="155"/>
        <v>58.639357099169693</v>
      </c>
      <c r="E1461" s="1">
        <f t="shared" ca="1" si="156"/>
        <v>0</v>
      </c>
      <c r="F1461" s="1">
        <f t="shared" ca="1" si="158"/>
        <v>2</v>
      </c>
      <c r="G1461" s="1">
        <f t="shared" ca="1" si="159"/>
        <v>2</v>
      </c>
      <c r="H1461" s="1">
        <f t="shared" ca="1" si="160"/>
        <v>0</v>
      </c>
    </row>
    <row r="1462" spans="1:8" hidden="1" x14ac:dyDescent="0.2">
      <c r="A1462" s="1">
        <v>1459</v>
      </c>
      <c r="B1462" s="1">
        <f t="shared" ca="1" si="157"/>
        <v>-212773.25899026345</v>
      </c>
      <c r="C1462" s="1">
        <f t="shared" ca="1" si="154"/>
        <v>100</v>
      </c>
      <c r="D1462" s="1">
        <f t="shared" ca="1" si="155"/>
        <v>58.639357099169693</v>
      </c>
      <c r="E1462" s="1">
        <f t="shared" ca="1" si="156"/>
        <v>0</v>
      </c>
      <c r="F1462" s="1">
        <f t="shared" ca="1" si="158"/>
        <v>1</v>
      </c>
      <c r="G1462" s="1">
        <f t="shared" ca="1" si="159"/>
        <v>0</v>
      </c>
      <c r="H1462" s="1">
        <f t="shared" ca="1" si="160"/>
        <v>1</v>
      </c>
    </row>
    <row r="1463" spans="1:8" hidden="1" x14ac:dyDescent="0.2">
      <c r="A1463" s="1">
        <v>1460</v>
      </c>
      <c r="B1463" s="1">
        <f t="shared" ca="1" si="157"/>
        <v>-206909.32328034649</v>
      </c>
      <c r="C1463" s="1">
        <f t="shared" ca="1" si="154"/>
        <v>100</v>
      </c>
      <c r="D1463" s="1">
        <f t="shared" ca="1" si="155"/>
        <v>-42.077013244733351</v>
      </c>
      <c r="E1463" s="1">
        <f t="shared" ca="1" si="156"/>
        <v>0</v>
      </c>
      <c r="F1463" s="1">
        <f t="shared" ca="1" si="158"/>
        <v>1</v>
      </c>
      <c r="G1463" s="1">
        <f t="shared" ca="1" si="159"/>
        <v>0</v>
      </c>
      <c r="H1463" s="1">
        <f t="shared" ca="1" si="160"/>
        <v>2</v>
      </c>
    </row>
    <row r="1464" spans="1:8" hidden="1" x14ac:dyDescent="0.2">
      <c r="A1464" s="1">
        <v>1461</v>
      </c>
      <c r="B1464" s="1">
        <f t="shared" ca="1" si="157"/>
        <v>-211117.02460481983</v>
      </c>
      <c r="C1464" s="1">
        <f t="shared" ca="1" si="154"/>
        <v>100</v>
      </c>
      <c r="D1464" s="1">
        <f t="shared" ca="1" si="155"/>
        <v>-42.077013244733351</v>
      </c>
      <c r="E1464" s="1">
        <f t="shared" ca="1" si="156"/>
        <v>-1</v>
      </c>
      <c r="F1464" s="1">
        <f t="shared" ca="1" si="158"/>
        <v>1</v>
      </c>
      <c r="G1464" s="1">
        <f t="shared" ca="1" si="159"/>
        <v>1</v>
      </c>
      <c r="H1464" s="1">
        <f t="shared" ca="1" si="160"/>
        <v>0</v>
      </c>
    </row>
    <row r="1465" spans="1:8" hidden="1" x14ac:dyDescent="0.2">
      <c r="A1465" s="1">
        <v>1462</v>
      </c>
      <c r="B1465" s="1">
        <f t="shared" ca="1" si="157"/>
        <v>-215324.72592929317</v>
      </c>
      <c r="C1465" s="1">
        <f t="shared" ca="1" si="154"/>
        <v>100</v>
      </c>
      <c r="D1465" s="1">
        <f t="shared" ca="1" si="155"/>
        <v>-42.077013244733351</v>
      </c>
      <c r="E1465" s="1">
        <f t="shared" ca="1" si="156"/>
        <v>-2</v>
      </c>
      <c r="F1465" s="1">
        <f t="shared" ca="1" si="158"/>
        <v>1</v>
      </c>
      <c r="G1465" s="1">
        <f t="shared" ca="1" si="159"/>
        <v>2</v>
      </c>
      <c r="H1465" s="1">
        <f t="shared" ca="1" si="160"/>
        <v>0</v>
      </c>
    </row>
    <row r="1466" spans="1:8" hidden="1" x14ac:dyDescent="0.2">
      <c r="A1466" s="1">
        <v>1463</v>
      </c>
      <c r="B1466" s="1">
        <f t="shared" ca="1" si="157"/>
        <v>-219532.42725376651</v>
      </c>
      <c r="C1466" s="1">
        <f t="shared" ca="1" si="154"/>
        <v>100</v>
      </c>
      <c r="D1466" s="1">
        <f t="shared" ca="1" si="155"/>
        <v>-42.077013244733351</v>
      </c>
      <c r="E1466" s="1">
        <f t="shared" ca="1" si="156"/>
        <v>-3</v>
      </c>
      <c r="F1466" s="1">
        <f t="shared" ca="1" si="158"/>
        <v>1</v>
      </c>
      <c r="G1466" s="1">
        <f t="shared" ca="1" si="159"/>
        <v>3</v>
      </c>
      <c r="H1466" s="1">
        <f t="shared" ca="1" si="160"/>
        <v>0</v>
      </c>
    </row>
    <row r="1467" spans="1:8" hidden="1" x14ac:dyDescent="0.2">
      <c r="A1467" s="1">
        <v>1464</v>
      </c>
      <c r="B1467" s="1">
        <f t="shared" ca="1" si="157"/>
        <v>-223740.12857823985</v>
      </c>
      <c r="C1467" s="1">
        <f t="shared" ca="1" si="154"/>
        <v>100</v>
      </c>
      <c r="D1467" s="1">
        <f t="shared" ca="1" si="155"/>
        <v>58.639357099169693</v>
      </c>
      <c r="E1467" s="1">
        <f t="shared" ca="1" si="156"/>
        <v>-4</v>
      </c>
      <c r="F1467" s="1">
        <f t="shared" ca="1" si="158"/>
        <v>1</v>
      </c>
      <c r="G1467" s="1">
        <f t="shared" ca="1" si="159"/>
        <v>4</v>
      </c>
      <c r="H1467" s="1">
        <f t="shared" ca="1" si="160"/>
        <v>0</v>
      </c>
    </row>
    <row r="1468" spans="1:8" hidden="1" x14ac:dyDescent="0.2">
      <c r="A1468" s="1">
        <v>1465</v>
      </c>
      <c r="B1468" s="1">
        <f t="shared" ca="1" si="157"/>
        <v>-217876.19286832289</v>
      </c>
      <c r="C1468" s="1">
        <f t="shared" ca="1" si="154"/>
        <v>100</v>
      </c>
      <c r="D1468" s="1">
        <f t="shared" ca="1" si="155"/>
        <v>58.639357099169693</v>
      </c>
      <c r="E1468" s="1">
        <f t="shared" ca="1" si="156"/>
        <v>-3</v>
      </c>
      <c r="F1468" s="1">
        <f t="shared" ca="1" si="158"/>
        <v>1</v>
      </c>
      <c r="G1468" s="1">
        <f t="shared" ca="1" si="159"/>
        <v>0</v>
      </c>
      <c r="H1468" s="1">
        <f t="shared" ca="1" si="160"/>
        <v>1</v>
      </c>
    </row>
    <row r="1469" spans="1:8" hidden="1" x14ac:dyDescent="0.2">
      <c r="A1469" s="1">
        <v>1466</v>
      </c>
      <c r="B1469" s="1">
        <f t="shared" ca="1" si="157"/>
        <v>-212012.25715840593</v>
      </c>
      <c r="C1469" s="1">
        <f t="shared" ca="1" si="154"/>
        <v>100</v>
      </c>
      <c r="D1469" s="1">
        <f t="shared" ca="1" si="155"/>
        <v>-42.077013244733351</v>
      </c>
      <c r="E1469" s="1">
        <f t="shared" ca="1" si="156"/>
        <v>-2</v>
      </c>
      <c r="F1469" s="1">
        <f t="shared" ca="1" si="158"/>
        <v>1</v>
      </c>
      <c r="G1469" s="1">
        <f t="shared" ca="1" si="159"/>
        <v>0</v>
      </c>
      <c r="H1469" s="1">
        <f t="shared" ca="1" si="160"/>
        <v>2</v>
      </c>
    </row>
    <row r="1470" spans="1:8" hidden="1" x14ac:dyDescent="0.2">
      <c r="A1470" s="1">
        <v>1467</v>
      </c>
      <c r="B1470" s="1">
        <f t="shared" ca="1" si="157"/>
        <v>-216219.95848287927</v>
      </c>
      <c r="C1470" s="1">
        <f t="shared" ca="1" si="154"/>
        <v>100</v>
      </c>
      <c r="D1470" s="1">
        <f t="shared" ca="1" si="155"/>
        <v>58.639357099169693</v>
      </c>
      <c r="E1470" s="1">
        <f t="shared" ca="1" si="156"/>
        <v>-3</v>
      </c>
      <c r="F1470" s="1">
        <f t="shared" ca="1" si="158"/>
        <v>1</v>
      </c>
      <c r="G1470" s="1">
        <f t="shared" ca="1" si="159"/>
        <v>1</v>
      </c>
      <c r="H1470" s="1">
        <f t="shared" ca="1" si="160"/>
        <v>0</v>
      </c>
    </row>
    <row r="1471" spans="1:8" hidden="1" x14ac:dyDescent="0.2">
      <c r="A1471" s="1">
        <v>1468</v>
      </c>
      <c r="B1471" s="1">
        <f t="shared" ca="1" si="157"/>
        <v>-210356.02277296231</v>
      </c>
      <c r="C1471" s="1">
        <f t="shared" ca="1" si="154"/>
        <v>100</v>
      </c>
      <c r="D1471" s="1">
        <f t="shared" ca="1" si="155"/>
        <v>-42.077013244733351</v>
      </c>
      <c r="E1471" s="1">
        <f t="shared" ca="1" si="156"/>
        <v>-2</v>
      </c>
      <c r="F1471" s="1">
        <f t="shared" ca="1" si="158"/>
        <v>1</v>
      </c>
      <c r="G1471" s="1">
        <f t="shared" ca="1" si="159"/>
        <v>0</v>
      </c>
      <c r="H1471" s="1">
        <f t="shared" ca="1" si="160"/>
        <v>1</v>
      </c>
    </row>
    <row r="1472" spans="1:8" hidden="1" x14ac:dyDescent="0.2">
      <c r="A1472" s="1">
        <v>1469</v>
      </c>
      <c r="B1472" s="1">
        <f t="shared" ca="1" si="157"/>
        <v>-214563.72409743565</v>
      </c>
      <c r="C1472" s="1">
        <f t="shared" ca="1" si="154"/>
        <v>100</v>
      </c>
      <c r="D1472" s="1">
        <f t="shared" ca="1" si="155"/>
        <v>58.639357099169693</v>
      </c>
      <c r="E1472" s="1">
        <f t="shared" ca="1" si="156"/>
        <v>-3</v>
      </c>
      <c r="F1472" s="1">
        <f t="shared" ca="1" si="158"/>
        <v>1</v>
      </c>
      <c r="G1472" s="1">
        <f t="shared" ca="1" si="159"/>
        <v>1</v>
      </c>
      <c r="H1472" s="1">
        <f t="shared" ca="1" si="160"/>
        <v>0</v>
      </c>
    </row>
    <row r="1473" spans="1:8" hidden="1" x14ac:dyDescent="0.2">
      <c r="A1473" s="1">
        <v>1470</v>
      </c>
      <c r="B1473" s="1">
        <f t="shared" ca="1" si="157"/>
        <v>-208699.7883875187</v>
      </c>
      <c r="C1473" s="1">
        <f t="shared" ca="1" si="154"/>
        <v>100</v>
      </c>
      <c r="D1473" s="1">
        <f t="shared" ca="1" si="155"/>
        <v>-42.077013244733351</v>
      </c>
      <c r="E1473" s="1">
        <f t="shared" ca="1" si="156"/>
        <v>-2</v>
      </c>
      <c r="F1473" s="1">
        <f t="shared" ca="1" si="158"/>
        <v>1</v>
      </c>
      <c r="G1473" s="1">
        <f t="shared" ca="1" si="159"/>
        <v>0</v>
      </c>
      <c r="H1473" s="1">
        <f t="shared" ca="1" si="160"/>
        <v>1</v>
      </c>
    </row>
    <row r="1474" spans="1:8" hidden="1" x14ac:dyDescent="0.2">
      <c r="A1474" s="1">
        <v>1471</v>
      </c>
      <c r="B1474" s="1">
        <f t="shared" ca="1" si="157"/>
        <v>-212907.48971199204</v>
      </c>
      <c r="C1474" s="1">
        <f t="shared" ca="1" si="154"/>
        <v>100</v>
      </c>
      <c r="D1474" s="1">
        <f t="shared" ca="1" si="155"/>
        <v>-42.077013244733351</v>
      </c>
      <c r="E1474" s="1">
        <f t="shared" ca="1" si="156"/>
        <v>-3</v>
      </c>
      <c r="F1474" s="1">
        <f t="shared" ca="1" si="158"/>
        <v>1</v>
      </c>
      <c r="G1474" s="1">
        <f t="shared" ca="1" si="159"/>
        <v>1</v>
      </c>
      <c r="H1474" s="1">
        <f t="shared" ca="1" si="160"/>
        <v>0</v>
      </c>
    </row>
    <row r="1475" spans="1:8" hidden="1" x14ac:dyDescent="0.2">
      <c r="A1475" s="1">
        <v>1472</v>
      </c>
      <c r="B1475" s="1">
        <f t="shared" ca="1" si="157"/>
        <v>-217115.19103646537</v>
      </c>
      <c r="C1475" s="1">
        <f t="shared" ca="1" si="154"/>
        <v>100</v>
      </c>
      <c r="D1475" s="1">
        <f t="shared" ca="1" si="155"/>
        <v>58.639357099169693</v>
      </c>
      <c r="E1475" s="1">
        <f t="shared" ca="1" si="156"/>
        <v>-4</v>
      </c>
      <c r="F1475" s="1">
        <f t="shared" ca="1" si="158"/>
        <v>1</v>
      </c>
      <c r="G1475" s="1">
        <f t="shared" ca="1" si="159"/>
        <v>2</v>
      </c>
      <c r="H1475" s="1">
        <f t="shared" ca="1" si="160"/>
        <v>0</v>
      </c>
    </row>
    <row r="1476" spans="1:8" hidden="1" x14ac:dyDescent="0.2">
      <c r="A1476" s="1">
        <v>1473</v>
      </c>
      <c r="B1476" s="1">
        <f t="shared" ca="1" si="157"/>
        <v>-211251.25532654842</v>
      </c>
      <c r="C1476" s="1">
        <f t="shared" ca="1" si="154"/>
        <v>100</v>
      </c>
      <c r="D1476" s="1">
        <f t="shared" ca="1" si="155"/>
        <v>58.639357099169693</v>
      </c>
      <c r="E1476" s="1">
        <f t="shared" ca="1" si="156"/>
        <v>-3</v>
      </c>
      <c r="F1476" s="1">
        <f t="shared" ca="1" si="158"/>
        <v>1</v>
      </c>
      <c r="G1476" s="1">
        <f t="shared" ca="1" si="159"/>
        <v>0</v>
      </c>
      <c r="H1476" s="1">
        <f t="shared" ca="1" si="160"/>
        <v>1</v>
      </c>
    </row>
    <row r="1477" spans="1:8" hidden="1" x14ac:dyDescent="0.2">
      <c r="A1477" s="1">
        <v>1474</v>
      </c>
      <c r="B1477" s="1">
        <f t="shared" ca="1" si="157"/>
        <v>-205387.31961663146</v>
      </c>
      <c r="C1477" s="1">
        <f t="shared" ref="C1477:C1540" ca="1" si="161">$C$4*POWER($L$2,F1477-1)</f>
        <v>100</v>
      </c>
      <c r="D1477" s="1">
        <f t="shared" ref="D1477:D1540" ca="1" si="162">IF(RAND()&lt;$B$1,$F$1,$H$1)</f>
        <v>58.639357099169693</v>
      </c>
      <c r="E1477" s="1">
        <f t="shared" ref="E1477:E1540" ca="1" si="163">IF(D1476&lt;0,IF(E1476-1=-$D$2,0,E1476-1),IF(E1476+1=$F$2,0,E1476+1))</f>
        <v>-2</v>
      </c>
      <c r="F1477" s="1">
        <f t="shared" ca="1" si="158"/>
        <v>1</v>
      </c>
      <c r="G1477" s="1">
        <f t="shared" ca="1" si="159"/>
        <v>0</v>
      </c>
      <c r="H1477" s="1">
        <f t="shared" ca="1" si="160"/>
        <v>2</v>
      </c>
    </row>
    <row r="1478" spans="1:8" hidden="1" x14ac:dyDescent="0.2">
      <c r="A1478" s="1">
        <v>1475</v>
      </c>
      <c r="B1478" s="1">
        <f t="shared" ref="B1478:B1541" ca="1" si="164">B1477+D1477*C1477</f>
        <v>-199523.3839067145</v>
      </c>
      <c r="C1478" s="1">
        <f t="shared" ca="1" si="161"/>
        <v>100</v>
      </c>
      <c r="D1478" s="1">
        <f t="shared" ca="1" si="162"/>
        <v>-42.077013244733351</v>
      </c>
      <c r="E1478" s="1">
        <f t="shared" ca="1" si="163"/>
        <v>-1</v>
      </c>
      <c r="F1478" s="1">
        <f t="shared" ref="F1478:F1541" ca="1" si="165">IF(AND(D1477&gt;0,E1478=0),IF(F1477-1&lt;1,1,F1477-1),IF(AND(D1477&lt;0,E1478=0),IF(F1477+1&gt;$H$2,1,F1477+1),F1477))</f>
        <v>1</v>
      </c>
      <c r="G1478" s="1">
        <f t="shared" ref="G1478:G1541" ca="1" si="166">IF(D1477&gt;0,0,G1477+1)</f>
        <v>0</v>
      </c>
      <c r="H1478" s="1">
        <f t="shared" ref="H1478:H1541" ca="1" si="167">IF(D1477&lt;0,0,H1477+1)</f>
        <v>3</v>
      </c>
    </row>
    <row r="1479" spans="1:8" hidden="1" x14ac:dyDescent="0.2">
      <c r="A1479" s="1">
        <v>1476</v>
      </c>
      <c r="B1479" s="1">
        <f t="shared" ca="1" si="164"/>
        <v>-203731.08523118784</v>
      </c>
      <c r="C1479" s="1">
        <f t="shared" ca="1" si="161"/>
        <v>100</v>
      </c>
      <c r="D1479" s="1">
        <f t="shared" ca="1" si="162"/>
        <v>-42.077013244733351</v>
      </c>
      <c r="E1479" s="1">
        <f t="shared" ca="1" si="163"/>
        <v>-2</v>
      </c>
      <c r="F1479" s="1">
        <f t="shared" ca="1" si="165"/>
        <v>1</v>
      </c>
      <c r="G1479" s="1">
        <f t="shared" ca="1" si="166"/>
        <v>1</v>
      </c>
      <c r="H1479" s="1">
        <f t="shared" ca="1" si="167"/>
        <v>0</v>
      </c>
    </row>
    <row r="1480" spans="1:8" hidden="1" x14ac:dyDescent="0.2">
      <c r="A1480" s="1">
        <v>1477</v>
      </c>
      <c r="B1480" s="1">
        <f t="shared" ca="1" si="164"/>
        <v>-207938.78655566118</v>
      </c>
      <c r="C1480" s="1">
        <f t="shared" ca="1" si="161"/>
        <v>100</v>
      </c>
      <c r="D1480" s="1">
        <f t="shared" ca="1" si="162"/>
        <v>-42.077013244733351</v>
      </c>
      <c r="E1480" s="1">
        <f t="shared" ca="1" si="163"/>
        <v>-3</v>
      </c>
      <c r="F1480" s="1">
        <f t="shared" ca="1" si="165"/>
        <v>1</v>
      </c>
      <c r="G1480" s="1">
        <f t="shared" ca="1" si="166"/>
        <v>2</v>
      </c>
      <c r="H1480" s="1">
        <f t="shared" ca="1" si="167"/>
        <v>0</v>
      </c>
    </row>
    <row r="1481" spans="1:8" hidden="1" x14ac:dyDescent="0.2">
      <c r="A1481" s="1">
        <v>1478</v>
      </c>
      <c r="B1481" s="1">
        <f t="shared" ca="1" si="164"/>
        <v>-212146.48788013452</v>
      </c>
      <c r="C1481" s="1">
        <f t="shared" ca="1" si="161"/>
        <v>100</v>
      </c>
      <c r="D1481" s="1">
        <f t="shared" ca="1" si="162"/>
        <v>58.639357099169693</v>
      </c>
      <c r="E1481" s="1">
        <f t="shared" ca="1" si="163"/>
        <v>-4</v>
      </c>
      <c r="F1481" s="1">
        <f t="shared" ca="1" si="165"/>
        <v>1</v>
      </c>
      <c r="G1481" s="1">
        <f t="shared" ca="1" si="166"/>
        <v>3</v>
      </c>
      <c r="H1481" s="1">
        <f t="shared" ca="1" si="167"/>
        <v>0</v>
      </c>
    </row>
    <row r="1482" spans="1:8" hidden="1" x14ac:dyDescent="0.2">
      <c r="A1482" s="1">
        <v>1479</v>
      </c>
      <c r="B1482" s="1">
        <f t="shared" ca="1" si="164"/>
        <v>-206282.55217021756</v>
      </c>
      <c r="C1482" s="1">
        <f t="shared" ca="1" si="161"/>
        <v>100</v>
      </c>
      <c r="D1482" s="1">
        <f t="shared" ca="1" si="162"/>
        <v>-42.077013244733351</v>
      </c>
      <c r="E1482" s="1">
        <f t="shared" ca="1" si="163"/>
        <v>-3</v>
      </c>
      <c r="F1482" s="1">
        <f t="shared" ca="1" si="165"/>
        <v>1</v>
      </c>
      <c r="G1482" s="1">
        <f t="shared" ca="1" si="166"/>
        <v>0</v>
      </c>
      <c r="H1482" s="1">
        <f t="shared" ca="1" si="167"/>
        <v>1</v>
      </c>
    </row>
    <row r="1483" spans="1:8" hidden="1" x14ac:dyDescent="0.2">
      <c r="A1483" s="1">
        <v>1480</v>
      </c>
      <c r="B1483" s="1">
        <f t="shared" ca="1" si="164"/>
        <v>-210490.2534946909</v>
      </c>
      <c r="C1483" s="1">
        <f t="shared" ca="1" si="161"/>
        <v>100</v>
      </c>
      <c r="D1483" s="1">
        <f t="shared" ca="1" si="162"/>
        <v>58.639357099169693</v>
      </c>
      <c r="E1483" s="1">
        <f t="shared" ca="1" si="163"/>
        <v>-4</v>
      </c>
      <c r="F1483" s="1">
        <f t="shared" ca="1" si="165"/>
        <v>1</v>
      </c>
      <c r="G1483" s="1">
        <f t="shared" ca="1" si="166"/>
        <v>1</v>
      </c>
      <c r="H1483" s="1">
        <f t="shared" ca="1" si="167"/>
        <v>0</v>
      </c>
    </row>
    <row r="1484" spans="1:8" hidden="1" x14ac:dyDescent="0.2">
      <c r="A1484" s="1">
        <v>1481</v>
      </c>
      <c r="B1484" s="1">
        <f t="shared" ca="1" si="164"/>
        <v>-204626.31778477394</v>
      </c>
      <c r="C1484" s="1">
        <f t="shared" ca="1" si="161"/>
        <v>100</v>
      </c>
      <c r="D1484" s="1">
        <f t="shared" ca="1" si="162"/>
        <v>-42.077013244733351</v>
      </c>
      <c r="E1484" s="1">
        <f t="shared" ca="1" si="163"/>
        <v>-3</v>
      </c>
      <c r="F1484" s="1">
        <f t="shared" ca="1" si="165"/>
        <v>1</v>
      </c>
      <c r="G1484" s="1">
        <f t="shared" ca="1" si="166"/>
        <v>0</v>
      </c>
      <c r="H1484" s="1">
        <f t="shared" ca="1" si="167"/>
        <v>1</v>
      </c>
    </row>
    <row r="1485" spans="1:8" hidden="1" x14ac:dyDescent="0.2">
      <c r="A1485" s="1">
        <v>1482</v>
      </c>
      <c r="B1485" s="1">
        <f t="shared" ca="1" si="164"/>
        <v>-208834.01910924728</v>
      </c>
      <c r="C1485" s="1">
        <f t="shared" ca="1" si="161"/>
        <v>100</v>
      </c>
      <c r="D1485" s="1">
        <f t="shared" ca="1" si="162"/>
        <v>58.639357099169693</v>
      </c>
      <c r="E1485" s="1">
        <f t="shared" ca="1" si="163"/>
        <v>-4</v>
      </c>
      <c r="F1485" s="1">
        <f t="shared" ca="1" si="165"/>
        <v>1</v>
      </c>
      <c r="G1485" s="1">
        <f t="shared" ca="1" si="166"/>
        <v>1</v>
      </c>
      <c r="H1485" s="1">
        <f t="shared" ca="1" si="167"/>
        <v>0</v>
      </c>
    </row>
    <row r="1486" spans="1:8" hidden="1" x14ac:dyDescent="0.2">
      <c r="A1486" s="1">
        <v>1483</v>
      </c>
      <c r="B1486" s="1">
        <f t="shared" ca="1" si="164"/>
        <v>-202970.08339933032</v>
      </c>
      <c r="C1486" s="1">
        <f t="shared" ca="1" si="161"/>
        <v>100</v>
      </c>
      <c r="D1486" s="1">
        <f t="shared" ca="1" si="162"/>
        <v>-42.077013244733351</v>
      </c>
      <c r="E1486" s="1">
        <f t="shared" ca="1" si="163"/>
        <v>-3</v>
      </c>
      <c r="F1486" s="1">
        <f t="shared" ca="1" si="165"/>
        <v>1</v>
      </c>
      <c r="G1486" s="1">
        <f t="shared" ca="1" si="166"/>
        <v>0</v>
      </c>
      <c r="H1486" s="1">
        <f t="shared" ca="1" si="167"/>
        <v>1</v>
      </c>
    </row>
    <row r="1487" spans="1:8" hidden="1" x14ac:dyDescent="0.2">
      <c r="A1487" s="1">
        <v>1484</v>
      </c>
      <c r="B1487" s="1">
        <f t="shared" ca="1" si="164"/>
        <v>-207177.78472380366</v>
      </c>
      <c r="C1487" s="1">
        <f t="shared" ca="1" si="161"/>
        <v>100</v>
      </c>
      <c r="D1487" s="1">
        <f t="shared" ca="1" si="162"/>
        <v>58.639357099169693</v>
      </c>
      <c r="E1487" s="1">
        <f t="shared" ca="1" si="163"/>
        <v>-4</v>
      </c>
      <c r="F1487" s="1">
        <f t="shared" ca="1" si="165"/>
        <v>1</v>
      </c>
      <c r="G1487" s="1">
        <f t="shared" ca="1" si="166"/>
        <v>1</v>
      </c>
      <c r="H1487" s="1">
        <f t="shared" ca="1" si="167"/>
        <v>0</v>
      </c>
    </row>
    <row r="1488" spans="1:8" hidden="1" x14ac:dyDescent="0.2">
      <c r="A1488" s="1">
        <v>1485</v>
      </c>
      <c r="B1488" s="1">
        <f t="shared" ca="1" si="164"/>
        <v>-201313.84901388671</v>
      </c>
      <c r="C1488" s="1">
        <f t="shared" ca="1" si="161"/>
        <v>100</v>
      </c>
      <c r="D1488" s="1">
        <f t="shared" ca="1" si="162"/>
        <v>-42.077013244733351</v>
      </c>
      <c r="E1488" s="1">
        <f t="shared" ca="1" si="163"/>
        <v>-3</v>
      </c>
      <c r="F1488" s="1">
        <f t="shared" ca="1" si="165"/>
        <v>1</v>
      </c>
      <c r="G1488" s="1">
        <f t="shared" ca="1" si="166"/>
        <v>0</v>
      </c>
      <c r="H1488" s="1">
        <f t="shared" ca="1" si="167"/>
        <v>1</v>
      </c>
    </row>
    <row r="1489" spans="1:8" hidden="1" x14ac:dyDescent="0.2">
      <c r="A1489" s="1">
        <v>1486</v>
      </c>
      <c r="B1489" s="1">
        <f t="shared" ca="1" si="164"/>
        <v>-205521.55033836004</v>
      </c>
      <c r="C1489" s="1">
        <f t="shared" ca="1" si="161"/>
        <v>100</v>
      </c>
      <c r="D1489" s="1">
        <f t="shared" ca="1" si="162"/>
        <v>58.639357099169693</v>
      </c>
      <c r="E1489" s="1">
        <f t="shared" ca="1" si="163"/>
        <v>-4</v>
      </c>
      <c r="F1489" s="1">
        <f t="shared" ca="1" si="165"/>
        <v>1</v>
      </c>
      <c r="G1489" s="1">
        <f t="shared" ca="1" si="166"/>
        <v>1</v>
      </c>
      <c r="H1489" s="1">
        <f t="shared" ca="1" si="167"/>
        <v>0</v>
      </c>
    </row>
    <row r="1490" spans="1:8" hidden="1" x14ac:dyDescent="0.2">
      <c r="A1490" s="1">
        <v>1487</v>
      </c>
      <c r="B1490" s="1">
        <f t="shared" ca="1" si="164"/>
        <v>-199657.61462844309</v>
      </c>
      <c r="C1490" s="1">
        <f t="shared" ca="1" si="161"/>
        <v>100</v>
      </c>
      <c r="D1490" s="1">
        <f t="shared" ca="1" si="162"/>
        <v>58.639357099169693</v>
      </c>
      <c r="E1490" s="1">
        <f t="shared" ca="1" si="163"/>
        <v>-3</v>
      </c>
      <c r="F1490" s="1">
        <f t="shared" ca="1" si="165"/>
        <v>1</v>
      </c>
      <c r="G1490" s="1">
        <f t="shared" ca="1" si="166"/>
        <v>0</v>
      </c>
      <c r="H1490" s="1">
        <f t="shared" ca="1" si="167"/>
        <v>1</v>
      </c>
    </row>
    <row r="1491" spans="1:8" hidden="1" x14ac:dyDescent="0.2">
      <c r="A1491" s="1">
        <v>1488</v>
      </c>
      <c r="B1491" s="1">
        <f t="shared" ca="1" si="164"/>
        <v>-193793.67891852613</v>
      </c>
      <c r="C1491" s="1">
        <f t="shared" ca="1" si="161"/>
        <v>100</v>
      </c>
      <c r="D1491" s="1">
        <f t="shared" ca="1" si="162"/>
        <v>58.639357099169693</v>
      </c>
      <c r="E1491" s="1">
        <f t="shared" ca="1" si="163"/>
        <v>-2</v>
      </c>
      <c r="F1491" s="1">
        <f t="shared" ca="1" si="165"/>
        <v>1</v>
      </c>
      <c r="G1491" s="1">
        <f t="shared" ca="1" si="166"/>
        <v>0</v>
      </c>
      <c r="H1491" s="1">
        <f t="shared" ca="1" si="167"/>
        <v>2</v>
      </c>
    </row>
    <row r="1492" spans="1:8" hidden="1" x14ac:dyDescent="0.2">
      <c r="A1492" s="1">
        <v>1489</v>
      </c>
      <c r="B1492" s="1">
        <f t="shared" ca="1" si="164"/>
        <v>-187929.74320860917</v>
      </c>
      <c r="C1492" s="1">
        <f t="shared" ca="1" si="161"/>
        <v>100</v>
      </c>
      <c r="D1492" s="1">
        <f t="shared" ca="1" si="162"/>
        <v>58.639357099169693</v>
      </c>
      <c r="E1492" s="1">
        <f t="shared" ca="1" si="163"/>
        <v>-1</v>
      </c>
      <c r="F1492" s="1">
        <f t="shared" ca="1" si="165"/>
        <v>1</v>
      </c>
      <c r="G1492" s="1">
        <f t="shared" ca="1" si="166"/>
        <v>0</v>
      </c>
      <c r="H1492" s="1">
        <f t="shared" ca="1" si="167"/>
        <v>3</v>
      </c>
    </row>
    <row r="1493" spans="1:8" hidden="1" x14ac:dyDescent="0.2">
      <c r="A1493" s="1">
        <v>1490</v>
      </c>
      <c r="B1493" s="1">
        <f t="shared" ca="1" si="164"/>
        <v>-182065.80749869221</v>
      </c>
      <c r="C1493" s="1">
        <f t="shared" ca="1" si="161"/>
        <v>100</v>
      </c>
      <c r="D1493" s="1">
        <f t="shared" ca="1" si="162"/>
        <v>58.639357099169693</v>
      </c>
      <c r="E1493" s="1">
        <f t="shared" ca="1" si="163"/>
        <v>0</v>
      </c>
      <c r="F1493" s="1">
        <f t="shared" ca="1" si="165"/>
        <v>1</v>
      </c>
      <c r="G1493" s="1">
        <f t="shared" ca="1" si="166"/>
        <v>0</v>
      </c>
      <c r="H1493" s="1">
        <f t="shared" ca="1" si="167"/>
        <v>4</v>
      </c>
    </row>
    <row r="1494" spans="1:8" hidden="1" x14ac:dyDescent="0.2">
      <c r="A1494" s="1">
        <v>1491</v>
      </c>
      <c r="B1494" s="1">
        <f t="shared" ca="1" si="164"/>
        <v>-176201.87178877526</v>
      </c>
      <c r="C1494" s="1">
        <f t="shared" ca="1" si="161"/>
        <v>100</v>
      </c>
      <c r="D1494" s="1">
        <f t="shared" ca="1" si="162"/>
        <v>58.639357099169693</v>
      </c>
      <c r="E1494" s="1">
        <f t="shared" ca="1" si="163"/>
        <v>0</v>
      </c>
      <c r="F1494" s="1">
        <f t="shared" ca="1" si="165"/>
        <v>1</v>
      </c>
      <c r="G1494" s="1">
        <f t="shared" ca="1" si="166"/>
        <v>0</v>
      </c>
      <c r="H1494" s="1">
        <f t="shared" ca="1" si="167"/>
        <v>5</v>
      </c>
    </row>
    <row r="1495" spans="1:8" hidden="1" x14ac:dyDescent="0.2">
      <c r="A1495" s="1">
        <v>1492</v>
      </c>
      <c r="B1495" s="1">
        <f t="shared" ca="1" si="164"/>
        <v>-170337.9360788583</v>
      </c>
      <c r="C1495" s="1">
        <f t="shared" ca="1" si="161"/>
        <v>100</v>
      </c>
      <c r="D1495" s="1">
        <f t="shared" ca="1" si="162"/>
        <v>-42.077013244733351</v>
      </c>
      <c r="E1495" s="1">
        <f t="shared" ca="1" si="163"/>
        <v>0</v>
      </c>
      <c r="F1495" s="1">
        <f t="shared" ca="1" si="165"/>
        <v>1</v>
      </c>
      <c r="G1495" s="1">
        <f t="shared" ca="1" si="166"/>
        <v>0</v>
      </c>
      <c r="H1495" s="1">
        <f t="shared" ca="1" si="167"/>
        <v>6</v>
      </c>
    </row>
    <row r="1496" spans="1:8" hidden="1" x14ac:dyDescent="0.2">
      <c r="A1496" s="1">
        <v>1493</v>
      </c>
      <c r="B1496" s="1">
        <f t="shared" ca="1" si="164"/>
        <v>-174545.63740333164</v>
      </c>
      <c r="C1496" s="1">
        <f t="shared" ca="1" si="161"/>
        <v>100</v>
      </c>
      <c r="D1496" s="1">
        <f t="shared" ca="1" si="162"/>
        <v>58.639357099169693</v>
      </c>
      <c r="E1496" s="1">
        <f t="shared" ca="1" si="163"/>
        <v>-1</v>
      </c>
      <c r="F1496" s="1">
        <f t="shared" ca="1" si="165"/>
        <v>1</v>
      </c>
      <c r="G1496" s="1">
        <f t="shared" ca="1" si="166"/>
        <v>1</v>
      </c>
      <c r="H1496" s="1">
        <f t="shared" ca="1" si="167"/>
        <v>0</v>
      </c>
    </row>
    <row r="1497" spans="1:8" hidden="1" x14ac:dyDescent="0.2">
      <c r="A1497" s="1">
        <v>1494</v>
      </c>
      <c r="B1497" s="1">
        <f t="shared" ca="1" si="164"/>
        <v>-168681.70169341468</v>
      </c>
      <c r="C1497" s="1">
        <f t="shared" ca="1" si="161"/>
        <v>100</v>
      </c>
      <c r="D1497" s="1">
        <f t="shared" ca="1" si="162"/>
        <v>58.639357099169693</v>
      </c>
      <c r="E1497" s="1">
        <f t="shared" ca="1" si="163"/>
        <v>0</v>
      </c>
      <c r="F1497" s="1">
        <f t="shared" ca="1" si="165"/>
        <v>1</v>
      </c>
      <c r="G1497" s="1">
        <f t="shared" ca="1" si="166"/>
        <v>0</v>
      </c>
      <c r="H1497" s="1">
        <f t="shared" ca="1" si="167"/>
        <v>1</v>
      </c>
    </row>
    <row r="1498" spans="1:8" hidden="1" x14ac:dyDescent="0.2">
      <c r="A1498" s="1">
        <v>1495</v>
      </c>
      <c r="B1498" s="1">
        <f t="shared" ca="1" si="164"/>
        <v>-162817.76598349772</v>
      </c>
      <c r="C1498" s="1">
        <f t="shared" ca="1" si="161"/>
        <v>100</v>
      </c>
      <c r="D1498" s="1">
        <f t="shared" ca="1" si="162"/>
        <v>-42.077013244733351</v>
      </c>
      <c r="E1498" s="1">
        <f t="shared" ca="1" si="163"/>
        <v>0</v>
      </c>
      <c r="F1498" s="1">
        <f t="shared" ca="1" si="165"/>
        <v>1</v>
      </c>
      <c r="G1498" s="1">
        <f t="shared" ca="1" si="166"/>
        <v>0</v>
      </c>
      <c r="H1498" s="1">
        <f t="shared" ca="1" si="167"/>
        <v>2</v>
      </c>
    </row>
    <row r="1499" spans="1:8" hidden="1" x14ac:dyDescent="0.2">
      <c r="A1499" s="1">
        <v>1496</v>
      </c>
      <c r="B1499" s="1">
        <f t="shared" ca="1" si="164"/>
        <v>-167025.46730797106</v>
      </c>
      <c r="C1499" s="1">
        <f t="shared" ca="1" si="161"/>
        <v>100</v>
      </c>
      <c r="D1499" s="1">
        <f t="shared" ca="1" si="162"/>
        <v>58.639357099169693</v>
      </c>
      <c r="E1499" s="1">
        <f t="shared" ca="1" si="163"/>
        <v>-1</v>
      </c>
      <c r="F1499" s="1">
        <f t="shared" ca="1" si="165"/>
        <v>1</v>
      </c>
      <c r="G1499" s="1">
        <f t="shared" ca="1" si="166"/>
        <v>1</v>
      </c>
      <c r="H1499" s="1">
        <f t="shared" ca="1" si="167"/>
        <v>0</v>
      </c>
    </row>
    <row r="1500" spans="1:8" hidden="1" x14ac:dyDescent="0.2">
      <c r="A1500" s="1">
        <v>1497</v>
      </c>
      <c r="B1500" s="1">
        <f t="shared" ca="1" si="164"/>
        <v>-161161.53159805411</v>
      </c>
      <c r="C1500" s="1">
        <f t="shared" ca="1" si="161"/>
        <v>100</v>
      </c>
      <c r="D1500" s="1">
        <f t="shared" ca="1" si="162"/>
        <v>-42.077013244733351</v>
      </c>
      <c r="E1500" s="1">
        <f t="shared" ca="1" si="163"/>
        <v>0</v>
      </c>
      <c r="F1500" s="1">
        <f t="shared" ca="1" si="165"/>
        <v>1</v>
      </c>
      <c r="G1500" s="1">
        <f t="shared" ca="1" si="166"/>
        <v>0</v>
      </c>
      <c r="H1500" s="1">
        <f t="shared" ca="1" si="167"/>
        <v>1</v>
      </c>
    </row>
    <row r="1501" spans="1:8" hidden="1" x14ac:dyDescent="0.2">
      <c r="A1501" s="1">
        <v>1498</v>
      </c>
      <c r="B1501" s="1">
        <f t="shared" ca="1" si="164"/>
        <v>-165369.23292252744</v>
      </c>
      <c r="C1501" s="1">
        <f t="shared" ca="1" si="161"/>
        <v>100</v>
      </c>
      <c r="D1501" s="1">
        <f t="shared" ca="1" si="162"/>
        <v>58.639357099169693</v>
      </c>
      <c r="E1501" s="1">
        <f t="shared" ca="1" si="163"/>
        <v>-1</v>
      </c>
      <c r="F1501" s="1">
        <f t="shared" ca="1" si="165"/>
        <v>1</v>
      </c>
      <c r="G1501" s="1">
        <f t="shared" ca="1" si="166"/>
        <v>1</v>
      </c>
      <c r="H1501" s="1">
        <f t="shared" ca="1" si="167"/>
        <v>0</v>
      </c>
    </row>
    <row r="1502" spans="1:8" hidden="1" x14ac:dyDescent="0.2">
      <c r="A1502" s="1">
        <v>1499</v>
      </c>
      <c r="B1502" s="1">
        <f t="shared" ca="1" si="164"/>
        <v>-159505.29721261049</v>
      </c>
      <c r="C1502" s="1">
        <f t="shared" ca="1" si="161"/>
        <v>100</v>
      </c>
      <c r="D1502" s="1">
        <f t="shared" ca="1" si="162"/>
        <v>-42.077013244733351</v>
      </c>
      <c r="E1502" s="1">
        <f t="shared" ca="1" si="163"/>
        <v>0</v>
      </c>
      <c r="F1502" s="1">
        <f t="shared" ca="1" si="165"/>
        <v>1</v>
      </c>
      <c r="G1502" s="1">
        <f t="shared" ca="1" si="166"/>
        <v>0</v>
      </c>
      <c r="H1502" s="1">
        <f t="shared" ca="1" si="167"/>
        <v>1</v>
      </c>
    </row>
    <row r="1503" spans="1:8" hidden="1" x14ac:dyDescent="0.2">
      <c r="A1503" s="1">
        <v>1500</v>
      </c>
      <c r="B1503" s="1">
        <f t="shared" ca="1" si="164"/>
        <v>-163712.99853708383</v>
      </c>
      <c r="C1503" s="1">
        <f t="shared" ca="1" si="161"/>
        <v>100</v>
      </c>
      <c r="D1503" s="1">
        <f t="shared" ca="1" si="162"/>
        <v>58.639357099169693</v>
      </c>
      <c r="E1503" s="1">
        <f t="shared" ca="1" si="163"/>
        <v>-1</v>
      </c>
      <c r="F1503" s="1">
        <f t="shared" ca="1" si="165"/>
        <v>1</v>
      </c>
      <c r="G1503" s="1">
        <f t="shared" ca="1" si="166"/>
        <v>1</v>
      </c>
      <c r="H1503" s="1">
        <f t="shared" ca="1" si="167"/>
        <v>0</v>
      </c>
    </row>
    <row r="1504" spans="1:8" hidden="1" x14ac:dyDescent="0.2">
      <c r="A1504" s="1">
        <v>1501</v>
      </c>
      <c r="B1504" s="1">
        <f t="shared" ca="1" si="164"/>
        <v>-157849.06282716687</v>
      </c>
      <c r="C1504" s="1">
        <f t="shared" ca="1" si="161"/>
        <v>100</v>
      </c>
      <c r="D1504" s="1">
        <f t="shared" ca="1" si="162"/>
        <v>58.639357099169693</v>
      </c>
      <c r="E1504" s="1">
        <f t="shared" ca="1" si="163"/>
        <v>0</v>
      </c>
      <c r="F1504" s="1">
        <f t="shared" ca="1" si="165"/>
        <v>1</v>
      </c>
      <c r="G1504" s="1">
        <f t="shared" ca="1" si="166"/>
        <v>0</v>
      </c>
      <c r="H1504" s="1">
        <f t="shared" ca="1" si="167"/>
        <v>1</v>
      </c>
    </row>
    <row r="1505" spans="1:8" hidden="1" x14ac:dyDescent="0.2">
      <c r="A1505" s="1">
        <v>1502</v>
      </c>
      <c r="B1505" s="1">
        <f t="shared" ca="1" si="164"/>
        <v>-151985.12711724991</v>
      </c>
      <c r="C1505" s="1">
        <f t="shared" ca="1" si="161"/>
        <v>100</v>
      </c>
      <c r="D1505" s="1">
        <f t="shared" ca="1" si="162"/>
        <v>-42.077013244733351</v>
      </c>
      <c r="E1505" s="1">
        <f t="shared" ca="1" si="163"/>
        <v>0</v>
      </c>
      <c r="F1505" s="1">
        <f t="shared" ca="1" si="165"/>
        <v>1</v>
      </c>
      <c r="G1505" s="1">
        <f t="shared" ca="1" si="166"/>
        <v>0</v>
      </c>
      <c r="H1505" s="1">
        <f t="shared" ca="1" si="167"/>
        <v>2</v>
      </c>
    </row>
    <row r="1506" spans="1:8" hidden="1" x14ac:dyDescent="0.2">
      <c r="A1506" s="1">
        <v>1503</v>
      </c>
      <c r="B1506" s="1">
        <f t="shared" ca="1" si="164"/>
        <v>-156192.82844172325</v>
      </c>
      <c r="C1506" s="1">
        <f t="shared" ca="1" si="161"/>
        <v>100</v>
      </c>
      <c r="D1506" s="1">
        <f t="shared" ca="1" si="162"/>
        <v>-42.077013244733351</v>
      </c>
      <c r="E1506" s="1">
        <f t="shared" ca="1" si="163"/>
        <v>-1</v>
      </c>
      <c r="F1506" s="1">
        <f t="shared" ca="1" si="165"/>
        <v>1</v>
      </c>
      <c r="G1506" s="1">
        <f t="shared" ca="1" si="166"/>
        <v>1</v>
      </c>
      <c r="H1506" s="1">
        <f t="shared" ca="1" si="167"/>
        <v>0</v>
      </c>
    </row>
    <row r="1507" spans="1:8" hidden="1" x14ac:dyDescent="0.2">
      <c r="A1507" s="1">
        <v>1504</v>
      </c>
      <c r="B1507" s="1">
        <f t="shared" ca="1" si="164"/>
        <v>-160400.52976619659</v>
      </c>
      <c r="C1507" s="1">
        <f t="shared" ca="1" si="161"/>
        <v>100</v>
      </c>
      <c r="D1507" s="1">
        <f t="shared" ca="1" si="162"/>
        <v>-42.077013244733351</v>
      </c>
      <c r="E1507" s="1">
        <f t="shared" ca="1" si="163"/>
        <v>-2</v>
      </c>
      <c r="F1507" s="1">
        <f t="shared" ca="1" si="165"/>
        <v>1</v>
      </c>
      <c r="G1507" s="1">
        <f t="shared" ca="1" si="166"/>
        <v>2</v>
      </c>
      <c r="H1507" s="1">
        <f t="shared" ca="1" si="167"/>
        <v>0</v>
      </c>
    </row>
    <row r="1508" spans="1:8" hidden="1" x14ac:dyDescent="0.2">
      <c r="A1508" s="1">
        <v>1505</v>
      </c>
      <c r="B1508" s="1">
        <f t="shared" ca="1" si="164"/>
        <v>-164608.23109066993</v>
      </c>
      <c r="C1508" s="1">
        <f t="shared" ca="1" si="161"/>
        <v>100</v>
      </c>
      <c r="D1508" s="1">
        <f t="shared" ca="1" si="162"/>
        <v>-42.077013244733351</v>
      </c>
      <c r="E1508" s="1">
        <f t="shared" ca="1" si="163"/>
        <v>-3</v>
      </c>
      <c r="F1508" s="1">
        <f t="shared" ca="1" si="165"/>
        <v>1</v>
      </c>
      <c r="G1508" s="1">
        <f t="shared" ca="1" si="166"/>
        <v>3</v>
      </c>
      <c r="H1508" s="1">
        <f t="shared" ca="1" si="167"/>
        <v>0</v>
      </c>
    </row>
    <row r="1509" spans="1:8" hidden="1" x14ac:dyDescent="0.2">
      <c r="A1509" s="1">
        <v>1506</v>
      </c>
      <c r="B1509" s="1">
        <f t="shared" ca="1" si="164"/>
        <v>-168815.93241514327</v>
      </c>
      <c r="C1509" s="1">
        <f t="shared" ca="1" si="161"/>
        <v>100</v>
      </c>
      <c r="D1509" s="1">
        <f t="shared" ca="1" si="162"/>
        <v>58.639357099169693</v>
      </c>
      <c r="E1509" s="1">
        <f t="shared" ca="1" si="163"/>
        <v>-4</v>
      </c>
      <c r="F1509" s="1">
        <f t="shared" ca="1" si="165"/>
        <v>1</v>
      </c>
      <c r="G1509" s="1">
        <f t="shared" ca="1" si="166"/>
        <v>4</v>
      </c>
      <c r="H1509" s="1">
        <f t="shared" ca="1" si="167"/>
        <v>0</v>
      </c>
    </row>
    <row r="1510" spans="1:8" hidden="1" x14ac:dyDescent="0.2">
      <c r="A1510" s="1">
        <v>1507</v>
      </c>
      <c r="B1510" s="1">
        <f t="shared" ca="1" si="164"/>
        <v>-162951.99670522631</v>
      </c>
      <c r="C1510" s="1">
        <f t="shared" ca="1" si="161"/>
        <v>100</v>
      </c>
      <c r="D1510" s="1">
        <f t="shared" ca="1" si="162"/>
        <v>-42.077013244733351</v>
      </c>
      <c r="E1510" s="1">
        <f t="shared" ca="1" si="163"/>
        <v>-3</v>
      </c>
      <c r="F1510" s="1">
        <f t="shared" ca="1" si="165"/>
        <v>1</v>
      </c>
      <c r="G1510" s="1">
        <f t="shared" ca="1" si="166"/>
        <v>0</v>
      </c>
      <c r="H1510" s="1">
        <f t="shared" ca="1" si="167"/>
        <v>1</v>
      </c>
    </row>
    <row r="1511" spans="1:8" hidden="1" x14ac:dyDescent="0.2">
      <c r="A1511" s="1">
        <v>1508</v>
      </c>
      <c r="B1511" s="1">
        <f t="shared" ca="1" si="164"/>
        <v>-167159.69802969965</v>
      </c>
      <c r="C1511" s="1">
        <f t="shared" ca="1" si="161"/>
        <v>100</v>
      </c>
      <c r="D1511" s="1">
        <f t="shared" ca="1" si="162"/>
        <v>58.639357099169693</v>
      </c>
      <c r="E1511" s="1">
        <f t="shared" ca="1" si="163"/>
        <v>-4</v>
      </c>
      <c r="F1511" s="1">
        <f t="shared" ca="1" si="165"/>
        <v>1</v>
      </c>
      <c r="G1511" s="1">
        <f t="shared" ca="1" si="166"/>
        <v>1</v>
      </c>
      <c r="H1511" s="1">
        <f t="shared" ca="1" si="167"/>
        <v>0</v>
      </c>
    </row>
    <row r="1512" spans="1:8" hidden="1" x14ac:dyDescent="0.2">
      <c r="A1512" s="1">
        <v>1509</v>
      </c>
      <c r="B1512" s="1">
        <f t="shared" ca="1" si="164"/>
        <v>-161295.76231978269</v>
      </c>
      <c r="C1512" s="1">
        <f t="shared" ca="1" si="161"/>
        <v>100</v>
      </c>
      <c r="D1512" s="1">
        <f t="shared" ca="1" si="162"/>
        <v>58.639357099169693</v>
      </c>
      <c r="E1512" s="1">
        <f t="shared" ca="1" si="163"/>
        <v>-3</v>
      </c>
      <c r="F1512" s="1">
        <f t="shared" ca="1" si="165"/>
        <v>1</v>
      </c>
      <c r="G1512" s="1">
        <f t="shared" ca="1" si="166"/>
        <v>0</v>
      </c>
      <c r="H1512" s="1">
        <f t="shared" ca="1" si="167"/>
        <v>1</v>
      </c>
    </row>
    <row r="1513" spans="1:8" hidden="1" x14ac:dyDescent="0.2">
      <c r="A1513" s="1">
        <v>1510</v>
      </c>
      <c r="B1513" s="1">
        <f t="shared" ca="1" si="164"/>
        <v>-155431.82660986573</v>
      </c>
      <c r="C1513" s="1">
        <f t="shared" ca="1" si="161"/>
        <v>100</v>
      </c>
      <c r="D1513" s="1">
        <f t="shared" ca="1" si="162"/>
        <v>-42.077013244733351</v>
      </c>
      <c r="E1513" s="1">
        <f t="shared" ca="1" si="163"/>
        <v>-2</v>
      </c>
      <c r="F1513" s="1">
        <f t="shared" ca="1" si="165"/>
        <v>1</v>
      </c>
      <c r="G1513" s="1">
        <f t="shared" ca="1" si="166"/>
        <v>0</v>
      </c>
      <c r="H1513" s="1">
        <f t="shared" ca="1" si="167"/>
        <v>2</v>
      </c>
    </row>
    <row r="1514" spans="1:8" hidden="1" x14ac:dyDescent="0.2">
      <c r="A1514" s="1">
        <v>1511</v>
      </c>
      <c r="B1514" s="1">
        <f t="shared" ca="1" si="164"/>
        <v>-159639.52793433907</v>
      </c>
      <c r="C1514" s="1">
        <f t="shared" ca="1" si="161"/>
        <v>100</v>
      </c>
      <c r="D1514" s="1">
        <f t="shared" ca="1" si="162"/>
        <v>-42.077013244733351</v>
      </c>
      <c r="E1514" s="1">
        <f t="shared" ca="1" si="163"/>
        <v>-3</v>
      </c>
      <c r="F1514" s="1">
        <f t="shared" ca="1" si="165"/>
        <v>1</v>
      </c>
      <c r="G1514" s="1">
        <f t="shared" ca="1" si="166"/>
        <v>1</v>
      </c>
      <c r="H1514" s="1">
        <f t="shared" ca="1" si="167"/>
        <v>0</v>
      </c>
    </row>
    <row r="1515" spans="1:8" hidden="1" x14ac:dyDescent="0.2">
      <c r="A1515" s="1">
        <v>1512</v>
      </c>
      <c r="B1515" s="1">
        <f t="shared" ca="1" si="164"/>
        <v>-163847.22925881241</v>
      </c>
      <c r="C1515" s="1">
        <f t="shared" ca="1" si="161"/>
        <v>100</v>
      </c>
      <c r="D1515" s="1">
        <f t="shared" ca="1" si="162"/>
        <v>58.639357099169693</v>
      </c>
      <c r="E1515" s="1">
        <f t="shared" ca="1" si="163"/>
        <v>-4</v>
      </c>
      <c r="F1515" s="1">
        <f t="shared" ca="1" si="165"/>
        <v>1</v>
      </c>
      <c r="G1515" s="1">
        <f t="shared" ca="1" si="166"/>
        <v>2</v>
      </c>
      <c r="H1515" s="1">
        <f t="shared" ca="1" si="167"/>
        <v>0</v>
      </c>
    </row>
    <row r="1516" spans="1:8" hidden="1" x14ac:dyDescent="0.2">
      <c r="A1516" s="1">
        <v>1513</v>
      </c>
      <c r="B1516" s="1">
        <f t="shared" ca="1" si="164"/>
        <v>-157983.29354889545</v>
      </c>
      <c r="C1516" s="1">
        <f t="shared" ca="1" si="161"/>
        <v>100</v>
      </c>
      <c r="D1516" s="1">
        <f t="shared" ca="1" si="162"/>
        <v>-42.077013244733351</v>
      </c>
      <c r="E1516" s="1">
        <f t="shared" ca="1" si="163"/>
        <v>-3</v>
      </c>
      <c r="F1516" s="1">
        <f t="shared" ca="1" si="165"/>
        <v>1</v>
      </c>
      <c r="G1516" s="1">
        <f t="shared" ca="1" si="166"/>
        <v>0</v>
      </c>
      <c r="H1516" s="1">
        <f t="shared" ca="1" si="167"/>
        <v>1</v>
      </c>
    </row>
    <row r="1517" spans="1:8" hidden="1" x14ac:dyDescent="0.2">
      <c r="A1517" s="1">
        <v>1514</v>
      </c>
      <c r="B1517" s="1">
        <f t="shared" ca="1" si="164"/>
        <v>-162190.99487336879</v>
      </c>
      <c r="C1517" s="1">
        <f t="shared" ca="1" si="161"/>
        <v>100</v>
      </c>
      <c r="D1517" s="1">
        <f t="shared" ca="1" si="162"/>
        <v>-42.077013244733351</v>
      </c>
      <c r="E1517" s="1">
        <f t="shared" ca="1" si="163"/>
        <v>-4</v>
      </c>
      <c r="F1517" s="1">
        <f t="shared" ca="1" si="165"/>
        <v>1</v>
      </c>
      <c r="G1517" s="1">
        <f t="shared" ca="1" si="166"/>
        <v>1</v>
      </c>
      <c r="H1517" s="1">
        <f t="shared" ca="1" si="167"/>
        <v>0</v>
      </c>
    </row>
    <row r="1518" spans="1:8" hidden="1" x14ac:dyDescent="0.2">
      <c r="A1518" s="1">
        <v>1515</v>
      </c>
      <c r="B1518" s="1">
        <f t="shared" ca="1" si="164"/>
        <v>-166398.69619784213</v>
      </c>
      <c r="C1518" s="1">
        <f t="shared" ca="1" si="161"/>
        <v>500</v>
      </c>
      <c r="D1518" s="1">
        <f t="shared" ca="1" si="162"/>
        <v>58.639357099169693</v>
      </c>
      <c r="E1518" s="1">
        <f t="shared" ca="1" si="163"/>
        <v>0</v>
      </c>
      <c r="F1518" s="1">
        <f t="shared" ca="1" si="165"/>
        <v>2</v>
      </c>
      <c r="G1518" s="1">
        <f t="shared" ca="1" si="166"/>
        <v>2</v>
      </c>
      <c r="H1518" s="1">
        <f t="shared" ca="1" si="167"/>
        <v>0</v>
      </c>
    </row>
    <row r="1519" spans="1:8" hidden="1" x14ac:dyDescent="0.2">
      <c r="A1519" s="1">
        <v>1516</v>
      </c>
      <c r="B1519" s="1">
        <f t="shared" ca="1" si="164"/>
        <v>-137079.01764825729</v>
      </c>
      <c r="C1519" s="1">
        <f t="shared" ca="1" si="161"/>
        <v>100</v>
      </c>
      <c r="D1519" s="1">
        <f t="shared" ca="1" si="162"/>
        <v>-42.077013244733351</v>
      </c>
      <c r="E1519" s="1">
        <f t="shared" ca="1" si="163"/>
        <v>0</v>
      </c>
      <c r="F1519" s="1">
        <f t="shared" ca="1" si="165"/>
        <v>1</v>
      </c>
      <c r="G1519" s="1">
        <f t="shared" ca="1" si="166"/>
        <v>0</v>
      </c>
      <c r="H1519" s="1">
        <f t="shared" ca="1" si="167"/>
        <v>1</v>
      </c>
    </row>
    <row r="1520" spans="1:8" hidden="1" x14ac:dyDescent="0.2">
      <c r="A1520" s="1">
        <v>1517</v>
      </c>
      <c r="B1520" s="1">
        <f t="shared" ca="1" si="164"/>
        <v>-141286.71897273062</v>
      </c>
      <c r="C1520" s="1">
        <f t="shared" ca="1" si="161"/>
        <v>100</v>
      </c>
      <c r="D1520" s="1">
        <f t="shared" ca="1" si="162"/>
        <v>58.639357099169693</v>
      </c>
      <c r="E1520" s="1">
        <f t="shared" ca="1" si="163"/>
        <v>-1</v>
      </c>
      <c r="F1520" s="1">
        <f t="shared" ca="1" si="165"/>
        <v>1</v>
      </c>
      <c r="G1520" s="1">
        <f t="shared" ca="1" si="166"/>
        <v>1</v>
      </c>
      <c r="H1520" s="1">
        <f t="shared" ca="1" si="167"/>
        <v>0</v>
      </c>
    </row>
    <row r="1521" spans="1:8" hidden="1" x14ac:dyDescent="0.2">
      <c r="A1521" s="1">
        <v>1518</v>
      </c>
      <c r="B1521" s="1">
        <f t="shared" ca="1" si="164"/>
        <v>-135422.78326281367</v>
      </c>
      <c r="C1521" s="1">
        <f t="shared" ca="1" si="161"/>
        <v>100</v>
      </c>
      <c r="D1521" s="1">
        <f t="shared" ca="1" si="162"/>
        <v>58.639357099169693</v>
      </c>
      <c r="E1521" s="1">
        <f t="shared" ca="1" si="163"/>
        <v>0</v>
      </c>
      <c r="F1521" s="1">
        <f t="shared" ca="1" si="165"/>
        <v>1</v>
      </c>
      <c r="G1521" s="1">
        <f t="shared" ca="1" si="166"/>
        <v>0</v>
      </c>
      <c r="H1521" s="1">
        <f t="shared" ca="1" si="167"/>
        <v>1</v>
      </c>
    </row>
    <row r="1522" spans="1:8" hidden="1" x14ac:dyDescent="0.2">
      <c r="A1522" s="1">
        <v>1519</v>
      </c>
      <c r="B1522" s="1">
        <f t="shared" ca="1" si="164"/>
        <v>-129558.8475528967</v>
      </c>
      <c r="C1522" s="1">
        <f t="shared" ca="1" si="161"/>
        <v>100</v>
      </c>
      <c r="D1522" s="1">
        <f t="shared" ca="1" si="162"/>
        <v>58.639357099169693</v>
      </c>
      <c r="E1522" s="1">
        <f t="shared" ca="1" si="163"/>
        <v>0</v>
      </c>
      <c r="F1522" s="1">
        <f t="shared" ca="1" si="165"/>
        <v>1</v>
      </c>
      <c r="G1522" s="1">
        <f t="shared" ca="1" si="166"/>
        <v>0</v>
      </c>
      <c r="H1522" s="1">
        <f t="shared" ca="1" si="167"/>
        <v>2</v>
      </c>
    </row>
    <row r="1523" spans="1:8" hidden="1" x14ac:dyDescent="0.2">
      <c r="A1523" s="1">
        <v>1520</v>
      </c>
      <c r="B1523" s="1">
        <f t="shared" ca="1" si="164"/>
        <v>-123694.91184297972</v>
      </c>
      <c r="C1523" s="1">
        <f t="shared" ca="1" si="161"/>
        <v>100</v>
      </c>
      <c r="D1523" s="1">
        <f t="shared" ca="1" si="162"/>
        <v>58.639357099169693</v>
      </c>
      <c r="E1523" s="1">
        <f t="shared" ca="1" si="163"/>
        <v>0</v>
      </c>
      <c r="F1523" s="1">
        <f t="shared" ca="1" si="165"/>
        <v>1</v>
      </c>
      <c r="G1523" s="1">
        <f t="shared" ca="1" si="166"/>
        <v>0</v>
      </c>
      <c r="H1523" s="1">
        <f t="shared" ca="1" si="167"/>
        <v>3</v>
      </c>
    </row>
    <row r="1524" spans="1:8" hidden="1" x14ac:dyDescent="0.2">
      <c r="A1524" s="1">
        <v>1521</v>
      </c>
      <c r="B1524" s="1">
        <f t="shared" ca="1" si="164"/>
        <v>-117830.97613306275</v>
      </c>
      <c r="C1524" s="1">
        <f t="shared" ca="1" si="161"/>
        <v>100</v>
      </c>
      <c r="D1524" s="1">
        <f t="shared" ca="1" si="162"/>
        <v>58.639357099169693</v>
      </c>
      <c r="E1524" s="1">
        <f t="shared" ca="1" si="163"/>
        <v>0</v>
      </c>
      <c r="F1524" s="1">
        <f t="shared" ca="1" si="165"/>
        <v>1</v>
      </c>
      <c r="G1524" s="1">
        <f t="shared" ca="1" si="166"/>
        <v>0</v>
      </c>
      <c r="H1524" s="1">
        <f t="shared" ca="1" si="167"/>
        <v>4</v>
      </c>
    </row>
    <row r="1525" spans="1:8" hidden="1" x14ac:dyDescent="0.2">
      <c r="A1525" s="1">
        <v>1522</v>
      </c>
      <c r="B1525" s="1">
        <f t="shared" ca="1" si="164"/>
        <v>-111967.04042314578</v>
      </c>
      <c r="C1525" s="1">
        <f t="shared" ca="1" si="161"/>
        <v>100</v>
      </c>
      <c r="D1525" s="1">
        <f t="shared" ca="1" si="162"/>
        <v>-42.077013244733351</v>
      </c>
      <c r="E1525" s="1">
        <f t="shared" ca="1" si="163"/>
        <v>0</v>
      </c>
      <c r="F1525" s="1">
        <f t="shared" ca="1" si="165"/>
        <v>1</v>
      </c>
      <c r="G1525" s="1">
        <f t="shared" ca="1" si="166"/>
        <v>0</v>
      </c>
      <c r="H1525" s="1">
        <f t="shared" ca="1" si="167"/>
        <v>5</v>
      </c>
    </row>
    <row r="1526" spans="1:8" hidden="1" x14ac:dyDescent="0.2">
      <c r="A1526" s="1">
        <v>1523</v>
      </c>
      <c r="B1526" s="1">
        <f t="shared" ca="1" si="164"/>
        <v>-116174.74174761912</v>
      </c>
      <c r="C1526" s="1">
        <f t="shared" ca="1" si="161"/>
        <v>100</v>
      </c>
      <c r="D1526" s="1">
        <f t="shared" ca="1" si="162"/>
        <v>58.639357099169693</v>
      </c>
      <c r="E1526" s="1">
        <f t="shared" ca="1" si="163"/>
        <v>-1</v>
      </c>
      <c r="F1526" s="1">
        <f t="shared" ca="1" si="165"/>
        <v>1</v>
      </c>
      <c r="G1526" s="1">
        <f t="shared" ca="1" si="166"/>
        <v>1</v>
      </c>
      <c r="H1526" s="1">
        <f t="shared" ca="1" si="167"/>
        <v>0</v>
      </c>
    </row>
    <row r="1527" spans="1:8" hidden="1" x14ac:dyDescent="0.2">
      <c r="A1527" s="1">
        <v>1524</v>
      </c>
      <c r="B1527" s="1">
        <f t="shared" ca="1" si="164"/>
        <v>-110310.80603770215</v>
      </c>
      <c r="C1527" s="1">
        <f t="shared" ca="1" si="161"/>
        <v>100</v>
      </c>
      <c r="D1527" s="1">
        <f t="shared" ca="1" si="162"/>
        <v>-42.077013244733351</v>
      </c>
      <c r="E1527" s="1">
        <f t="shared" ca="1" si="163"/>
        <v>0</v>
      </c>
      <c r="F1527" s="1">
        <f t="shared" ca="1" si="165"/>
        <v>1</v>
      </c>
      <c r="G1527" s="1">
        <f t="shared" ca="1" si="166"/>
        <v>0</v>
      </c>
      <c r="H1527" s="1">
        <f t="shared" ca="1" si="167"/>
        <v>1</v>
      </c>
    </row>
    <row r="1528" spans="1:8" hidden="1" x14ac:dyDescent="0.2">
      <c r="A1528" s="1">
        <v>1525</v>
      </c>
      <c r="B1528" s="1">
        <f t="shared" ca="1" si="164"/>
        <v>-114518.50736217549</v>
      </c>
      <c r="C1528" s="1">
        <f t="shared" ca="1" si="161"/>
        <v>100</v>
      </c>
      <c r="D1528" s="1">
        <f t="shared" ca="1" si="162"/>
        <v>-42.077013244733351</v>
      </c>
      <c r="E1528" s="1">
        <f t="shared" ca="1" si="163"/>
        <v>-1</v>
      </c>
      <c r="F1528" s="1">
        <f t="shared" ca="1" si="165"/>
        <v>1</v>
      </c>
      <c r="G1528" s="1">
        <f t="shared" ca="1" si="166"/>
        <v>1</v>
      </c>
      <c r="H1528" s="1">
        <f t="shared" ca="1" si="167"/>
        <v>0</v>
      </c>
    </row>
    <row r="1529" spans="1:8" hidden="1" x14ac:dyDescent="0.2">
      <c r="A1529" s="1">
        <v>1526</v>
      </c>
      <c r="B1529" s="1">
        <f t="shared" ca="1" si="164"/>
        <v>-118726.20868664882</v>
      </c>
      <c r="C1529" s="1">
        <f t="shared" ca="1" si="161"/>
        <v>100</v>
      </c>
      <c r="D1529" s="1">
        <f t="shared" ca="1" si="162"/>
        <v>58.639357099169693</v>
      </c>
      <c r="E1529" s="1">
        <f t="shared" ca="1" si="163"/>
        <v>-2</v>
      </c>
      <c r="F1529" s="1">
        <f t="shared" ca="1" si="165"/>
        <v>1</v>
      </c>
      <c r="G1529" s="1">
        <f t="shared" ca="1" si="166"/>
        <v>2</v>
      </c>
      <c r="H1529" s="1">
        <f t="shared" ca="1" si="167"/>
        <v>0</v>
      </c>
    </row>
    <row r="1530" spans="1:8" hidden="1" x14ac:dyDescent="0.2">
      <c r="A1530" s="1">
        <v>1527</v>
      </c>
      <c r="B1530" s="1">
        <f t="shared" ca="1" si="164"/>
        <v>-112862.27297673185</v>
      </c>
      <c r="C1530" s="1">
        <f t="shared" ca="1" si="161"/>
        <v>100</v>
      </c>
      <c r="D1530" s="1">
        <f t="shared" ca="1" si="162"/>
        <v>58.639357099169693</v>
      </c>
      <c r="E1530" s="1">
        <f t="shared" ca="1" si="163"/>
        <v>-1</v>
      </c>
      <c r="F1530" s="1">
        <f t="shared" ca="1" si="165"/>
        <v>1</v>
      </c>
      <c r="G1530" s="1">
        <f t="shared" ca="1" si="166"/>
        <v>0</v>
      </c>
      <c r="H1530" s="1">
        <f t="shared" ca="1" si="167"/>
        <v>1</v>
      </c>
    </row>
    <row r="1531" spans="1:8" hidden="1" x14ac:dyDescent="0.2">
      <c r="A1531" s="1">
        <v>1528</v>
      </c>
      <c r="B1531" s="1">
        <f t="shared" ca="1" si="164"/>
        <v>-106998.33726681488</v>
      </c>
      <c r="C1531" s="1">
        <f t="shared" ca="1" si="161"/>
        <v>100</v>
      </c>
      <c r="D1531" s="1">
        <f t="shared" ca="1" si="162"/>
        <v>58.639357099169693</v>
      </c>
      <c r="E1531" s="1">
        <f t="shared" ca="1" si="163"/>
        <v>0</v>
      </c>
      <c r="F1531" s="1">
        <f t="shared" ca="1" si="165"/>
        <v>1</v>
      </c>
      <c r="G1531" s="1">
        <f t="shared" ca="1" si="166"/>
        <v>0</v>
      </c>
      <c r="H1531" s="1">
        <f t="shared" ca="1" si="167"/>
        <v>2</v>
      </c>
    </row>
    <row r="1532" spans="1:8" hidden="1" x14ac:dyDescent="0.2">
      <c r="A1532" s="1">
        <v>1529</v>
      </c>
      <c r="B1532" s="1">
        <f t="shared" ca="1" si="164"/>
        <v>-101134.40155689791</v>
      </c>
      <c r="C1532" s="1">
        <f t="shared" ca="1" si="161"/>
        <v>100</v>
      </c>
      <c r="D1532" s="1">
        <f t="shared" ca="1" si="162"/>
        <v>-42.077013244733351</v>
      </c>
      <c r="E1532" s="1">
        <f t="shared" ca="1" si="163"/>
        <v>0</v>
      </c>
      <c r="F1532" s="1">
        <f t="shared" ca="1" si="165"/>
        <v>1</v>
      </c>
      <c r="G1532" s="1">
        <f t="shared" ca="1" si="166"/>
        <v>0</v>
      </c>
      <c r="H1532" s="1">
        <f t="shared" ca="1" si="167"/>
        <v>3</v>
      </c>
    </row>
    <row r="1533" spans="1:8" hidden="1" x14ac:dyDescent="0.2">
      <c r="A1533" s="1">
        <v>1530</v>
      </c>
      <c r="B1533" s="1">
        <f t="shared" ca="1" si="164"/>
        <v>-105342.10288137125</v>
      </c>
      <c r="C1533" s="1">
        <f t="shared" ca="1" si="161"/>
        <v>100</v>
      </c>
      <c r="D1533" s="1">
        <f t="shared" ca="1" si="162"/>
        <v>-42.077013244733351</v>
      </c>
      <c r="E1533" s="1">
        <f t="shared" ca="1" si="163"/>
        <v>-1</v>
      </c>
      <c r="F1533" s="1">
        <f t="shared" ca="1" si="165"/>
        <v>1</v>
      </c>
      <c r="G1533" s="1">
        <f t="shared" ca="1" si="166"/>
        <v>1</v>
      </c>
      <c r="H1533" s="1">
        <f t="shared" ca="1" si="167"/>
        <v>0</v>
      </c>
    </row>
    <row r="1534" spans="1:8" hidden="1" x14ac:dyDescent="0.2">
      <c r="A1534" s="1">
        <v>1531</v>
      </c>
      <c r="B1534" s="1">
        <f t="shared" ca="1" si="164"/>
        <v>-109549.80420584459</v>
      </c>
      <c r="C1534" s="1">
        <f t="shared" ca="1" si="161"/>
        <v>100</v>
      </c>
      <c r="D1534" s="1">
        <f t="shared" ca="1" si="162"/>
        <v>58.639357099169693</v>
      </c>
      <c r="E1534" s="1">
        <f t="shared" ca="1" si="163"/>
        <v>-2</v>
      </c>
      <c r="F1534" s="1">
        <f t="shared" ca="1" si="165"/>
        <v>1</v>
      </c>
      <c r="G1534" s="1">
        <f t="shared" ca="1" si="166"/>
        <v>2</v>
      </c>
      <c r="H1534" s="1">
        <f t="shared" ca="1" si="167"/>
        <v>0</v>
      </c>
    </row>
    <row r="1535" spans="1:8" hidden="1" x14ac:dyDescent="0.2">
      <c r="A1535" s="1">
        <v>1532</v>
      </c>
      <c r="B1535" s="1">
        <f t="shared" ca="1" si="164"/>
        <v>-103685.86849592761</v>
      </c>
      <c r="C1535" s="1">
        <f t="shared" ca="1" si="161"/>
        <v>100</v>
      </c>
      <c r="D1535" s="1">
        <f t="shared" ca="1" si="162"/>
        <v>58.639357099169693</v>
      </c>
      <c r="E1535" s="1">
        <f t="shared" ca="1" si="163"/>
        <v>-1</v>
      </c>
      <c r="F1535" s="1">
        <f t="shared" ca="1" si="165"/>
        <v>1</v>
      </c>
      <c r="G1535" s="1">
        <f t="shared" ca="1" si="166"/>
        <v>0</v>
      </c>
      <c r="H1535" s="1">
        <f t="shared" ca="1" si="167"/>
        <v>1</v>
      </c>
    </row>
    <row r="1536" spans="1:8" hidden="1" x14ac:dyDescent="0.2">
      <c r="A1536" s="1">
        <v>1533</v>
      </c>
      <c r="B1536" s="1">
        <f t="shared" ca="1" si="164"/>
        <v>-97821.932786010642</v>
      </c>
      <c r="C1536" s="1">
        <f t="shared" ca="1" si="161"/>
        <v>100</v>
      </c>
      <c r="D1536" s="1">
        <f t="shared" ca="1" si="162"/>
        <v>-42.077013244733351</v>
      </c>
      <c r="E1536" s="1">
        <f t="shared" ca="1" si="163"/>
        <v>0</v>
      </c>
      <c r="F1536" s="1">
        <f t="shared" ca="1" si="165"/>
        <v>1</v>
      </c>
      <c r="G1536" s="1">
        <f t="shared" ca="1" si="166"/>
        <v>0</v>
      </c>
      <c r="H1536" s="1">
        <f t="shared" ca="1" si="167"/>
        <v>2</v>
      </c>
    </row>
    <row r="1537" spans="1:8" hidden="1" x14ac:dyDescent="0.2">
      <c r="A1537" s="1">
        <v>1534</v>
      </c>
      <c r="B1537" s="1">
        <f t="shared" ca="1" si="164"/>
        <v>-102029.63411048398</v>
      </c>
      <c r="C1537" s="1">
        <f t="shared" ca="1" si="161"/>
        <v>100</v>
      </c>
      <c r="D1537" s="1">
        <f t="shared" ca="1" si="162"/>
        <v>-42.077013244733351</v>
      </c>
      <c r="E1537" s="1">
        <f t="shared" ca="1" si="163"/>
        <v>-1</v>
      </c>
      <c r="F1537" s="1">
        <f t="shared" ca="1" si="165"/>
        <v>1</v>
      </c>
      <c r="G1537" s="1">
        <f t="shared" ca="1" si="166"/>
        <v>1</v>
      </c>
      <c r="H1537" s="1">
        <f t="shared" ca="1" si="167"/>
        <v>0</v>
      </c>
    </row>
    <row r="1538" spans="1:8" hidden="1" x14ac:dyDescent="0.2">
      <c r="A1538" s="1">
        <v>1535</v>
      </c>
      <c r="B1538" s="1">
        <f t="shared" ca="1" si="164"/>
        <v>-106237.33543495732</v>
      </c>
      <c r="C1538" s="1">
        <f t="shared" ca="1" si="161"/>
        <v>100</v>
      </c>
      <c r="D1538" s="1">
        <f t="shared" ca="1" si="162"/>
        <v>-42.077013244733351</v>
      </c>
      <c r="E1538" s="1">
        <f t="shared" ca="1" si="163"/>
        <v>-2</v>
      </c>
      <c r="F1538" s="1">
        <f t="shared" ca="1" si="165"/>
        <v>1</v>
      </c>
      <c r="G1538" s="1">
        <f t="shared" ca="1" si="166"/>
        <v>2</v>
      </c>
      <c r="H1538" s="1">
        <f t="shared" ca="1" si="167"/>
        <v>0</v>
      </c>
    </row>
    <row r="1539" spans="1:8" hidden="1" x14ac:dyDescent="0.2">
      <c r="A1539" s="1">
        <v>1536</v>
      </c>
      <c r="B1539" s="1">
        <f t="shared" ca="1" si="164"/>
        <v>-110445.03675943066</v>
      </c>
      <c r="C1539" s="1">
        <f t="shared" ca="1" si="161"/>
        <v>100</v>
      </c>
      <c r="D1539" s="1">
        <f t="shared" ca="1" si="162"/>
        <v>-42.077013244733351</v>
      </c>
      <c r="E1539" s="1">
        <f t="shared" ca="1" si="163"/>
        <v>-3</v>
      </c>
      <c r="F1539" s="1">
        <f t="shared" ca="1" si="165"/>
        <v>1</v>
      </c>
      <c r="G1539" s="1">
        <f t="shared" ca="1" si="166"/>
        <v>3</v>
      </c>
      <c r="H1539" s="1">
        <f t="shared" ca="1" si="167"/>
        <v>0</v>
      </c>
    </row>
    <row r="1540" spans="1:8" hidden="1" x14ac:dyDescent="0.2">
      <c r="A1540" s="1">
        <v>1537</v>
      </c>
      <c r="B1540" s="1">
        <f t="shared" ca="1" si="164"/>
        <v>-114652.738083904</v>
      </c>
      <c r="C1540" s="1">
        <f t="shared" ca="1" si="161"/>
        <v>100</v>
      </c>
      <c r="D1540" s="1">
        <f t="shared" ca="1" si="162"/>
        <v>58.639357099169693</v>
      </c>
      <c r="E1540" s="1">
        <f t="shared" ca="1" si="163"/>
        <v>-4</v>
      </c>
      <c r="F1540" s="1">
        <f t="shared" ca="1" si="165"/>
        <v>1</v>
      </c>
      <c r="G1540" s="1">
        <f t="shared" ca="1" si="166"/>
        <v>4</v>
      </c>
      <c r="H1540" s="1">
        <f t="shared" ca="1" si="167"/>
        <v>0</v>
      </c>
    </row>
    <row r="1541" spans="1:8" hidden="1" x14ac:dyDescent="0.2">
      <c r="A1541" s="1">
        <v>1538</v>
      </c>
      <c r="B1541" s="1">
        <f t="shared" ca="1" si="164"/>
        <v>-108788.80237398703</v>
      </c>
      <c r="C1541" s="1">
        <f t="shared" ref="C1541:C1604" ca="1" si="168">$C$4*POWER($L$2,F1541-1)</f>
        <v>100</v>
      </c>
      <c r="D1541" s="1">
        <f t="shared" ref="D1541:D1604" ca="1" si="169">IF(RAND()&lt;$B$1,$F$1,$H$1)</f>
        <v>58.639357099169693</v>
      </c>
      <c r="E1541" s="1">
        <f t="shared" ref="E1541:E1604" ca="1" si="170">IF(D1540&lt;0,IF(E1540-1=-$D$2,0,E1540-1),IF(E1540+1=$F$2,0,E1540+1))</f>
        <v>-3</v>
      </c>
      <c r="F1541" s="1">
        <f t="shared" ca="1" si="165"/>
        <v>1</v>
      </c>
      <c r="G1541" s="1">
        <f t="shared" ca="1" si="166"/>
        <v>0</v>
      </c>
      <c r="H1541" s="1">
        <f t="shared" ca="1" si="167"/>
        <v>1</v>
      </c>
    </row>
    <row r="1542" spans="1:8" hidden="1" x14ac:dyDescent="0.2">
      <c r="A1542" s="1">
        <v>1539</v>
      </c>
      <c r="B1542" s="1">
        <f t="shared" ref="B1542:B1605" ca="1" si="171">B1541+D1541*C1541</f>
        <v>-102924.86666407005</v>
      </c>
      <c r="C1542" s="1">
        <f t="shared" ca="1" si="168"/>
        <v>100</v>
      </c>
      <c r="D1542" s="1">
        <f t="shared" ca="1" si="169"/>
        <v>58.639357099169693</v>
      </c>
      <c r="E1542" s="1">
        <f t="shared" ca="1" si="170"/>
        <v>-2</v>
      </c>
      <c r="F1542" s="1">
        <f t="shared" ref="F1542:F1605" ca="1" si="172">IF(AND(D1541&gt;0,E1542=0),IF(F1541-1&lt;1,1,F1541-1),IF(AND(D1541&lt;0,E1542=0),IF(F1541+1&gt;$H$2,1,F1541+1),F1541))</f>
        <v>1</v>
      </c>
      <c r="G1542" s="1">
        <f t="shared" ref="G1542:G1605" ca="1" si="173">IF(D1541&gt;0,0,G1541+1)</f>
        <v>0</v>
      </c>
      <c r="H1542" s="1">
        <f t="shared" ref="H1542:H1605" ca="1" si="174">IF(D1541&lt;0,0,H1541+1)</f>
        <v>2</v>
      </c>
    </row>
    <row r="1543" spans="1:8" hidden="1" x14ac:dyDescent="0.2">
      <c r="A1543" s="1">
        <v>1540</v>
      </c>
      <c r="B1543" s="1">
        <f t="shared" ca="1" si="171"/>
        <v>-97060.930954153082</v>
      </c>
      <c r="C1543" s="1">
        <f t="shared" ca="1" si="168"/>
        <v>100</v>
      </c>
      <c r="D1543" s="1">
        <f t="shared" ca="1" si="169"/>
        <v>-42.077013244733351</v>
      </c>
      <c r="E1543" s="1">
        <f t="shared" ca="1" si="170"/>
        <v>-1</v>
      </c>
      <c r="F1543" s="1">
        <f t="shared" ca="1" si="172"/>
        <v>1</v>
      </c>
      <c r="G1543" s="1">
        <f t="shared" ca="1" si="173"/>
        <v>0</v>
      </c>
      <c r="H1543" s="1">
        <f t="shared" ca="1" si="174"/>
        <v>3</v>
      </c>
    </row>
    <row r="1544" spans="1:8" hidden="1" x14ac:dyDescent="0.2">
      <c r="A1544" s="1">
        <v>1541</v>
      </c>
      <c r="B1544" s="1">
        <f t="shared" ca="1" si="171"/>
        <v>-101268.63227862642</v>
      </c>
      <c r="C1544" s="1">
        <f t="shared" ca="1" si="168"/>
        <v>100</v>
      </c>
      <c r="D1544" s="1">
        <f t="shared" ca="1" si="169"/>
        <v>-42.077013244733351</v>
      </c>
      <c r="E1544" s="1">
        <f t="shared" ca="1" si="170"/>
        <v>-2</v>
      </c>
      <c r="F1544" s="1">
        <f t="shared" ca="1" si="172"/>
        <v>1</v>
      </c>
      <c r="G1544" s="1">
        <f t="shared" ca="1" si="173"/>
        <v>1</v>
      </c>
      <c r="H1544" s="1">
        <f t="shared" ca="1" si="174"/>
        <v>0</v>
      </c>
    </row>
    <row r="1545" spans="1:8" hidden="1" x14ac:dyDescent="0.2">
      <c r="A1545" s="1">
        <v>1542</v>
      </c>
      <c r="B1545" s="1">
        <f t="shared" ca="1" si="171"/>
        <v>-105476.33360309976</v>
      </c>
      <c r="C1545" s="1">
        <f t="shared" ca="1" si="168"/>
        <v>100</v>
      </c>
      <c r="D1545" s="1">
        <f t="shared" ca="1" si="169"/>
        <v>58.639357099169693</v>
      </c>
      <c r="E1545" s="1">
        <f t="shared" ca="1" si="170"/>
        <v>-3</v>
      </c>
      <c r="F1545" s="1">
        <f t="shared" ca="1" si="172"/>
        <v>1</v>
      </c>
      <c r="G1545" s="1">
        <f t="shared" ca="1" si="173"/>
        <v>2</v>
      </c>
      <c r="H1545" s="1">
        <f t="shared" ca="1" si="174"/>
        <v>0</v>
      </c>
    </row>
    <row r="1546" spans="1:8" hidden="1" x14ac:dyDescent="0.2">
      <c r="A1546" s="1">
        <v>1543</v>
      </c>
      <c r="B1546" s="1">
        <f t="shared" ca="1" si="171"/>
        <v>-99612.397893182788</v>
      </c>
      <c r="C1546" s="1">
        <f t="shared" ca="1" si="168"/>
        <v>100</v>
      </c>
      <c r="D1546" s="1">
        <f t="shared" ca="1" si="169"/>
        <v>-42.077013244733351</v>
      </c>
      <c r="E1546" s="1">
        <f t="shared" ca="1" si="170"/>
        <v>-2</v>
      </c>
      <c r="F1546" s="1">
        <f t="shared" ca="1" si="172"/>
        <v>1</v>
      </c>
      <c r="G1546" s="1">
        <f t="shared" ca="1" si="173"/>
        <v>0</v>
      </c>
      <c r="H1546" s="1">
        <f t="shared" ca="1" si="174"/>
        <v>1</v>
      </c>
    </row>
    <row r="1547" spans="1:8" hidden="1" x14ac:dyDescent="0.2">
      <c r="A1547" s="1">
        <v>1544</v>
      </c>
      <c r="B1547" s="1">
        <f t="shared" ca="1" si="171"/>
        <v>-103820.09921765613</v>
      </c>
      <c r="C1547" s="1">
        <f t="shared" ca="1" si="168"/>
        <v>100</v>
      </c>
      <c r="D1547" s="1">
        <f t="shared" ca="1" si="169"/>
        <v>-42.077013244733351</v>
      </c>
      <c r="E1547" s="1">
        <f t="shared" ca="1" si="170"/>
        <v>-3</v>
      </c>
      <c r="F1547" s="1">
        <f t="shared" ca="1" si="172"/>
        <v>1</v>
      </c>
      <c r="G1547" s="1">
        <f t="shared" ca="1" si="173"/>
        <v>1</v>
      </c>
      <c r="H1547" s="1">
        <f t="shared" ca="1" si="174"/>
        <v>0</v>
      </c>
    </row>
    <row r="1548" spans="1:8" hidden="1" x14ac:dyDescent="0.2">
      <c r="A1548" s="1">
        <v>1545</v>
      </c>
      <c r="B1548" s="1">
        <f t="shared" ca="1" si="171"/>
        <v>-108027.80054212947</v>
      </c>
      <c r="C1548" s="1">
        <f t="shared" ca="1" si="168"/>
        <v>100</v>
      </c>
      <c r="D1548" s="1">
        <f t="shared" ca="1" si="169"/>
        <v>-42.077013244733351</v>
      </c>
      <c r="E1548" s="1">
        <f t="shared" ca="1" si="170"/>
        <v>-4</v>
      </c>
      <c r="F1548" s="1">
        <f t="shared" ca="1" si="172"/>
        <v>1</v>
      </c>
      <c r="G1548" s="1">
        <f t="shared" ca="1" si="173"/>
        <v>2</v>
      </c>
      <c r="H1548" s="1">
        <f t="shared" ca="1" si="174"/>
        <v>0</v>
      </c>
    </row>
    <row r="1549" spans="1:8" hidden="1" x14ac:dyDescent="0.2">
      <c r="A1549" s="1">
        <v>1546</v>
      </c>
      <c r="B1549" s="1">
        <f t="shared" ca="1" si="171"/>
        <v>-112235.5018666028</v>
      </c>
      <c r="C1549" s="1">
        <f t="shared" ca="1" si="168"/>
        <v>500</v>
      </c>
      <c r="D1549" s="1">
        <f t="shared" ca="1" si="169"/>
        <v>-42.077013244733351</v>
      </c>
      <c r="E1549" s="1">
        <f t="shared" ca="1" si="170"/>
        <v>0</v>
      </c>
      <c r="F1549" s="1">
        <f t="shared" ca="1" si="172"/>
        <v>2</v>
      </c>
      <c r="G1549" s="1">
        <f t="shared" ca="1" si="173"/>
        <v>3</v>
      </c>
      <c r="H1549" s="1">
        <f t="shared" ca="1" si="174"/>
        <v>0</v>
      </c>
    </row>
    <row r="1550" spans="1:8" hidden="1" x14ac:dyDescent="0.2">
      <c r="A1550" s="1">
        <v>1547</v>
      </c>
      <c r="B1550" s="1">
        <f t="shared" ca="1" si="171"/>
        <v>-133274.00848896947</v>
      </c>
      <c r="C1550" s="1">
        <f t="shared" ca="1" si="168"/>
        <v>500</v>
      </c>
      <c r="D1550" s="1">
        <f t="shared" ca="1" si="169"/>
        <v>-42.077013244733351</v>
      </c>
      <c r="E1550" s="1">
        <f t="shared" ca="1" si="170"/>
        <v>-1</v>
      </c>
      <c r="F1550" s="1">
        <f t="shared" ca="1" si="172"/>
        <v>2</v>
      </c>
      <c r="G1550" s="1">
        <f t="shared" ca="1" si="173"/>
        <v>4</v>
      </c>
      <c r="H1550" s="1">
        <f t="shared" ca="1" si="174"/>
        <v>0</v>
      </c>
    </row>
    <row r="1551" spans="1:8" hidden="1" x14ac:dyDescent="0.2">
      <c r="A1551" s="1">
        <v>1548</v>
      </c>
      <c r="B1551" s="1">
        <f t="shared" ca="1" si="171"/>
        <v>-154312.51511133614</v>
      </c>
      <c r="C1551" s="1">
        <f t="shared" ca="1" si="168"/>
        <v>500</v>
      </c>
      <c r="D1551" s="1">
        <f t="shared" ca="1" si="169"/>
        <v>-42.077013244733351</v>
      </c>
      <c r="E1551" s="1">
        <f t="shared" ca="1" si="170"/>
        <v>-2</v>
      </c>
      <c r="F1551" s="1">
        <f t="shared" ca="1" si="172"/>
        <v>2</v>
      </c>
      <c r="G1551" s="1">
        <f t="shared" ca="1" si="173"/>
        <v>5</v>
      </c>
      <c r="H1551" s="1">
        <f t="shared" ca="1" si="174"/>
        <v>0</v>
      </c>
    </row>
    <row r="1552" spans="1:8" hidden="1" x14ac:dyDescent="0.2">
      <c r="A1552" s="1">
        <v>1549</v>
      </c>
      <c r="B1552" s="1">
        <f t="shared" ca="1" si="171"/>
        <v>-175351.0217337028</v>
      </c>
      <c r="C1552" s="1">
        <f t="shared" ca="1" si="168"/>
        <v>500</v>
      </c>
      <c r="D1552" s="1">
        <f t="shared" ca="1" si="169"/>
        <v>-42.077013244733351</v>
      </c>
      <c r="E1552" s="1">
        <f t="shared" ca="1" si="170"/>
        <v>-3</v>
      </c>
      <c r="F1552" s="1">
        <f t="shared" ca="1" si="172"/>
        <v>2</v>
      </c>
      <c r="G1552" s="1">
        <f t="shared" ca="1" si="173"/>
        <v>6</v>
      </c>
      <c r="H1552" s="1">
        <f t="shared" ca="1" si="174"/>
        <v>0</v>
      </c>
    </row>
    <row r="1553" spans="1:8" hidden="1" x14ac:dyDescent="0.2">
      <c r="A1553" s="1">
        <v>1550</v>
      </c>
      <c r="B1553" s="1">
        <f t="shared" ca="1" si="171"/>
        <v>-196389.52835606947</v>
      </c>
      <c r="C1553" s="1">
        <f t="shared" ca="1" si="168"/>
        <v>500</v>
      </c>
      <c r="D1553" s="1">
        <f t="shared" ca="1" si="169"/>
        <v>-42.077013244733351</v>
      </c>
      <c r="E1553" s="1">
        <f t="shared" ca="1" si="170"/>
        <v>-4</v>
      </c>
      <c r="F1553" s="1">
        <f t="shared" ca="1" si="172"/>
        <v>2</v>
      </c>
      <c r="G1553" s="1">
        <f t="shared" ca="1" si="173"/>
        <v>7</v>
      </c>
      <c r="H1553" s="1">
        <f t="shared" ca="1" si="174"/>
        <v>0</v>
      </c>
    </row>
    <row r="1554" spans="1:8" hidden="1" x14ac:dyDescent="0.2">
      <c r="A1554" s="1">
        <v>1551</v>
      </c>
      <c r="B1554" s="1">
        <f t="shared" ca="1" si="171"/>
        <v>-217428.03497843613</v>
      </c>
      <c r="C1554" s="1">
        <f t="shared" ca="1" si="168"/>
        <v>100</v>
      </c>
      <c r="D1554" s="1">
        <f t="shared" ca="1" si="169"/>
        <v>-42.077013244733351</v>
      </c>
      <c r="E1554" s="1">
        <f t="shared" ca="1" si="170"/>
        <v>0</v>
      </c>
      <c r="F1554" s="1">
        <f t="shared" ca="1" si="172"/>
        <v>1</v>
      </c>
      <c r="G1554" s="1">
        <f t="shared" ca="1" si="173"/>
        <v>8</v>
      </c>
      <c r="H1554" s="1">
        <f t="shared" ca="1" si="174"/>
        <v>0</v>
      </c>
    </row>
    <row r="1555" spans="1:8" hidden="1" x14ac:dyDescent="0.2">
      <c r="A1555" s="1">
        <v>1552</v>
      </c>
      <c r="B1555" s="1">
        <f t="shared" ca="1" si="171"/>
        <v>-221635.73630290947</v>
      </c>
      <c r="C1555" s="1">
        <f t="shared" ca="1" si="168"/>
        <v>100</v>
      </c>
      <c r="D1555" s="1">
        <f t="shared" ca="1" si="169"/>
        <v>58.639357099169693</v>
      </c>
      <c r="E1555" s="1">
        <f t="shared" ca="1" si="170"/>
        <v>-1</v>
      </c>
      <c r="F1555" s="1">
        <f t="shared" ca="1" si="172"/>
        <v>1</v>
      </c>
      <c r="G1555" s="1">
        <f t="shared" ca="1" si="173"/>
        <v>9</v>
      </c>
      <c r="H1555" s="1">
        <f t="shared" ca="1" si="174"/>
        <v>0</v>
      </c>
    </row>
    <row r="1556" spans="1:8" hidden="1" x14ac:dyDescent="0.2">
      <c r="A1556" s="1">
        <v>1553</v>
      </c>
      <c r="B1556" s="1">
        <f t="shared" ca="1" si="171"/>
        <v>-215771.80059299251</v>
      </c>
      <c r="C1556" s="1">
        <f t="shared" ca="1" si="168"/>
        <v>100</v>
      </c>
      <c r="D1556" s="1">
        <f t="shared" ca="1" si="169"/>
        <v>-42.077013244733351</v>
      </c>
      <c r="E1556" s="1">
        <f t="shared" ca="1" si="170"/>
        <v>0</v>
      </c>
      <c r="F1556" s="1">
        <f t="shared" ca="1" si="172"/>
        <v>1</v>
      </c>
      <c r="G1556" s="1">
        <f t="shared" ca="1" si="173"/>
        <v>0</v>
      </c>
      <c r="H1556" s="1">
        <f t="shared" ca="1" si="174"/>
        <v>1</v>
      </c>
    </row>
    <row r="1557" spans="1:8" hidden="1" x14ac:dyDescent="0.2">
      <c r="A1557" s="1">
        <v>1554</v>
      </c>
      <c r="B1557" s="1">
        <f t="shared" ca="1" si="171"/>
        <v>-219979.50191746585</v>
      </c>
      <c r="C1557" s="1">
        <f t="shared" ca="1" si="168"/>
        <v>100</v>
      </c>
      <c r="D1557" s="1">
        <f t="shared" ca="1" si="169"/>
        <v>-42.077013244733351</v>
      </c>
      <c r="E1557" s="1">
        <f t="shared" ca="1" si="170"/>
        <v>-1</v>
      </c>
      <c r="F1557" s="1">
        <f t="shared" ca="1" si="172"/>
        <v>1</v>
      </c>
      <c r="G1557" s="1">
        <f t="shared" ca="1" si="173"/>
        <v>1</v>
      </c>
      <c r="H1557" s="1">
        <f t="shared" ca="1" si="174"/>
        <v>0</v>
      </c>
    </row>
    <row r="1558" spans="1:8" hidden="1" x14ac:dyDescent="0.2">
      <c r="A1558" s="1">
        <v>1555</v>
      </c>
      <c r="B1558" s="1">
        <f t="shared" ca="1" si="171"/>
        <v>-224187.20324193919</v>
      </c>
      <c r="C1558" s="1">
        <f t="shared" ca="1" si="168"/>
        <v>100</v>
      </c>
      <c r="D1558" s="1">
        <f t="shared" ca="1" si="169"/>
        <v>58.639357099169693</v>
      </c>
      <c r="E1558" s="1">
        <f t="shared" ca="1" si="170"/>
        <v>-2</v>
      </c>
      <c r="F1558" s="1">
        <f t="shared" ca="1" si="172"/>
        <v>1</v>
      </c>
      <c r="G1558" s="1">
        <f t="shared" ca="1" si="173"/>
        <v>2</v>
      </c>
      <c r="H1558" s="1">
        <f t="shared" ca="1" si="174"/>
        <v>0</v>
      </c>
    </row>
    <row r="1559" spans="1:8" hidden="1" x14ac:dyDescent="0.2">
      <c r="A1559" s="1">
        <v>1556</v>
      </c>
      <c r="B1559" s="1">
        <f t="shared" ca="1" si="171"/>
        <v>-218323.26753202223</v>
      </c>
      <c r="C1559" s="1">
        <f t="shared" ca="1" si="168"/>
        <v>100</v>
      </c>
      <c r="D1559" s="1">
        <f t="shared" ca="1" si="169"/>
        <v>-42.077013244733351</v>
      </c>
      <c r="E1559" s="1">
        <f t="shared" ca="1" si="170"/>
        <v>-1</v>
      </c>
      <c r="F1559" s="1">
        <f t="shared" ca="1" si="172"/>
        <v>1</v>
      </c>
      <c r="G1559" s="1">
        <f t="shared" ca="1" si="173"/>
        <v>0</v>
      </c>
      <c r="H1559" s="1">
        <f t="shared" ca="1" si="174"/>
        <v>1</v>
      </c>
    </row>
    <row r="1560" spans="1:8" hidden="1" x14ac:dyDescent="0.2">
      <c r="A1560" s="1">
        <v>1557</v>
      </c>
      <c r="B1560" s="1">
        <f t="shared" ca="1" si="171"/>
        <v>-222530.96885649557</v>
      </c>
      <c r="C1560" s="1">
        <f t="shared" ca="1" si="168"/>
        <v>100</v>
      </c>
      <c r="D1560" s="1">
        <f t="shared" ca="1" si="169"/>
        <v>-42.077013244733351</v>
      </c>
      <c r="E1560" s="1">
        <f t="shared" ca="1" si="170"/>
        <v>-2</v>
      </c>
      <c r="F1560" s="1">
        <f t="shared" ca="1" si="172"/>
        <v>1</v>
      </c>
      <c r="G1560" s="1">
        <f t="shared" ca="1" si="173"/>
        <v>1</v>
      </c>
      <c r="H1560" s="1">
        <f t="shared" ca="1" si="174"/>
        <v>0</v>
      </c>
    </row>
    <row r="1561" spans="1:8" hidden="1" x14ac:dyDescent="0.2">
      <c r="A1561" s="1">
        <v>1558</v>
      </c>
      <c r="B1561" s="1">
        <f t="shared" ca="1" si="171"/>
        <v>-226738.67018096891</v>
      </c>
      <c r="C1561" s="1">
        <f t="shared" ca="1" si="168"/>
        <v>100</v>
      </c>
      <c r="D1561" s="1">
        <f t="shared" ca="1" si="169"/>
        <v>-42.077013244733351</v>
      </c>
      <c r="E1561" s="1">
        <f t="shared" ca="1" si="170"/>
        <v>-3</v>
      </c>
      <c r="F1561" s="1">
        <f t="shared" ca="1" si="172"/>
        <v>1</v>
      </c>
      <c r="G1561" s="1">
        <f t="shared" ca="1" si="173"/>
        <v>2</v>
      </c>
      <c r="H1561" s="1">
        <f t="shared" ca="1" si="174"/>
        <v>0</v>
      </c>
    </row>
    <row r="1562" spans="1:8" hidden="1" x14ac:dyDescent="0.2">
      <c r="A1562" s="1">
        <v>1559</v>
      </c>
      <c r="B1562" s="1">
        <f t="shared" ca="1" si="171"/>
        <v>-230946.37150544225</v>
      </c>
      <c r="C1562" s="1">
        <f t="shared" ca="1" si="168"/>
        <v>100</v>
      </c>
      <c r="D1562" s="1">
        <f t="shared" ca="1" si="169"/>
        <v>-42.077013244733351</v>
      </c>
      <c r="E1562" s="1">
        <f t="shared" ca="1" si="170"/>
        <v>-4</v>
      </c>
      <c r="F1562" s="1">
        <f t="shared" ca="1" si="172"/>
        <v>1</v>
      </c>
      <c r="G1562" s="1">
        <f t="shared" ca="1" si="173"/>
        <v>3</v>
      </c>
      <c r="H1562" s="1">
        <f t="shared" ca="1" si="174"/>
        <v>0</v>
      </c>
    </row>
    <row r="1563" spans="1:8" hidden="1" x14ac:dyDescent="0.2">
      <c r="A1563" s="1">
        <v>1560</v>
      </c>
      <c r="B1563" s="1">
        <f t="shared" ca="1" si="171"/>
        <v>-235154.07282991559</v>
      </c>
      <c r="C1563" s="1">
        <f t="shared" ca="1" si="168"/>
        <v>500</v>
      </c>
      <c r="D1563" s="1">
        <f t="shared" ca="1" si="169"/>
        <v>-42.077013244733351</v>
      </c>
      <c r="E1563" s="1">
        <f t="shared" ca="1" si="170"/>
        <v>0</v>
      </c>
      <c r="F1563" s="1">
        <f t="shared" ca="1" si="172"/>
        <v>2</v>
      </c>
      <c r="G1563" s="1">
        <f t="shared" ca="1" si="173"/>
        <v>4</v>
      </c>
      <c r="H1563" s="1">
        <f t="shared" ca="1" si="174"/>
        <v>0</v>
      </c>
    </row>
    <row r="1564" spans="1:8" hidden="1" x14ac:dyDescent="0.2">
      <c r="A1564" s="1">
        <v>1561</v>
      </c>
      <c r="B1564" s="1">
        <f t="shared" ca="1" si="171"/>
        <v>-256192.57945228225</v>
      </c>
      <c r="C1564" s="1">
        <f t="shared" ca="1" si="168"/>
        <v>500</v>
      </c>
      <c r="D1564" s="1">
        <f t="shared" ca="1" si="169"/>
        <v>58.639357099169693</v>
      </c>
      <c r="E1564" s="1">
        <f t="shared" ca="1" si="170"/>
        <v>-1</v>
      </c>
      <c r="F1564" s="1">
        <f t="shared" ca="1" si="172"/>
        <v>2</v>
      </c>
      <c r="G1564" s="1">
        <f t="shared" ca="1" si="173"/>
        <v>5</v>
      </c>
      <c r="H1564" s="1">
        <f t="shared" ca="1" si="174"/>
        <v>0</v>
      </c>
    </row>
    <row r="1565" spans="1:8" hidden="1" x14ac:dyDescent="0.2">
      <c r="A1565" s="1">
        <v>1562</v>
      </c>
      <c r="B1565" s="1">
        <f t="shared" ca="1" si="171"/>
        <v>-226872.90090269741</v>
      </c>
      <c r="C1565" s="1">
        <f t="shared" ca="1" si="168"/>
        <v>100</v>
      </c>
      <c r="D1565" s="1">
        <f t="shared" ca="1" si="169"/>
        <v>58.639357099169693</v>
      </c>
      <c r="E1565" s="1">
        <f t="shared" ca="1" si="170"/>
        <v>0</v>
      </c>
      <c r="F1565" s="1">
        <f t="shared" ca="1" si="172"/>
        <v>1</v>
      </c>
      <c r="G1565" s="1">
        <f t="shared" ca="1" si="173"/>
        <v>0</v>
      </c>
      <c r="H1565" s="1">
        <f t="shared" ca="1" si="174"/>
        <v>1</v>
      </c>
    </row>
    <row r="1566" spans="1:8" hidden="1" x14ac:dyDescent="0.2">
      <c r="A1566" s="1">
        <v>1563</v>
      </c>
      <c r="B1566" s="1">
        <f t="shared" ca="1" si="171"/>
        <v>-221008.96519278045</v>
      </c>
      <c r="C1566" s="1">
        <f t="shared" ca="1" si="168"/>
        <v>100</v>
      </c>
      <c r="D1566" s="1">
        <f t="shared" ca="1" si="169"/>
        <v>-42.077013244733351</v>
      </c>
      <c r="E1566" s="1">
        <f t="shared" ca="1" si="170"/>
        <v>0</v>
      </c>
      <c r="F1566" s="1">
        <f t="shared" ca="1" si="172"/>
        <v>1</v>
      </c>
      <c r="G1566" s="1">
        <f t="shared" ca="1" si="173"/>
        <v>0</v>
      </c>
      <c r="H1566" s="1">
        <f t="shared" ca="1" si="174"/>
        <v>2</v>
      </c>
    </row>
    <row r="1567" spans="1:8" hidden="1" x14ac:dyDescent="0.2">
      <c r="A1567" s="1">
        <v>1564</v>
      </c>
      <c r="B1567" s="1">
        <f t="shared" ca="1" si="171"/>
        <v>-225216.66651725379</v>
      </c>
      <c r="C1567" s="1">
        <f t="shared" ca="1" si="168"/>
        <v>100</v>
      </c>
      <c r="D1567" s="1">
        <f t="shared" ca="1" si="169"/>
        <v>58.639357099169693</v>
      </c>
      <c r="E1567" s="1">
        <f t="shared" ca="1" si="170"/>
        <v>-1</v>
      </c>
      <c r="F1567" s="1">
        <f t="shared" ca="1" si="172"/>
        <v>1</v>
      </c>
      <c r="G1567" s="1">
        <f t="shared" ca="1" si="173"/>
        <v>1</v>
      </c>
      <c r="H1567" s="1">
        <f t="shared" ca="1" si="174"/>
        <v>0</v>
      </c>
    </row>
    <row r="1568" spans="1:8" hidden="1" x14ac:dyDescent="0.2">
      <c r="A1568" s="1">
        <v>1565</v>
      </c>
      <c r="B1568" s="1">
        <f t="shared" ca="1" si="171"/>
        <v>-219352.73080733683</v>
      </c>
      <c r="C1568" s="1">
        <f t="shared" ca="1" si="168"/>
        <v>100</v>
      </c>
      <c r="D1568" s="1">
        <f t="shared" ca="1" si="169"/>
        <v>58.639357099169693</v>
      </c>
      <c r="E1568" s="1">
        <f t="shared" ca="1" si="170"/>
        <v>0</v>
      </c>
      <c r="F1568" s="1">
        <f t="shared" ca="1" si="172"/>
        <v>1</v>
      </c>
      <c r="G1568" s="1">
        <f t="shared" ca="1" si="173"/>
        <v>0</v>
      </c>
      <c r="H1568" s="1">
        <f t="shared" ca="1" si="174"/>
        <v>1</v>
      </c>
    </row>
    <row r="1569" spans="1:8" hidden="1" x14ac:dyDescent="0.2">
      <c r="A1569" s="1">
        <v>1566</v>
      </c>
      <c r="B1569" s="1">
        <f t="shared" ca="1" si="171"/>
        <v>-213488.79509741988</v>
      </c>
      <c r="C1569" s="1">
        <f t="shared" ca="1" si="168"/>
        <v>100</v>
      </c>
      <c r="D1569" s="1">
        <f t="shared" ca="1" si="169"/>
        <v>-42.077013244733351</v>
      </c>
      <c r="E1569" s="1">
        <f t="shared" ca="1" si="170"/>
        <v>0</v>
      </c>
      <c r="F1569" s="1">
        <f t="shared" ca="1" si="172"/>
        <v>1</v>
      </c>
      <c r="G1569" s="1">
        <f t="shared" ca="1" si="173"/>
        <v>0</v>
      </c>
      <c r="H1569" s="1">
        <f t="shared" ca="1" si="174"/>
        <v>2</v>
      </c>
    </row>
    <row r="1570" spans="1:8" hidden="1" x14ac:dyDescent="0.2">
      <c r="A1570" s="1">
        <v>1567</v>
      </c>
      <c r="B1570" s="1">
        <f t="shared" ca="1" si="171"/>
        <v>-217696.49642189321</v>
      </c>
      <c r="C1570" s="1">
        <f t="shared" ca="1" si="168"/>
        <v>100</v>
      </c>
      <c r="D1570" s="1">
        <f t="shared" ca="1" si="169"/>
        <v>58.639357099169693</v>
      </c>
      <c r="E1570" s="1">
        <f t="shared" ca="1" si="170"/>
        <v>-1</v>
      </c>
      <c r="F1570" s="1">
        <f t="shared" ca="1" si="172"/>
        <v>1</v>
      </c>
      <c r="G1570" s="1">
        <f t="shared" ca="1" si="173"/>
        <v>1</v>
      </c>
      <c r="H1570" s="1">
        <f t="shared" ca="1" si="174"/>
        <v>0</v>
      </c>
    </row>
    <row r="1571" spans="1:8" hidden="1" x14ac:dyDescent="0.2">
      <c r="A1571" s="1">
        <v>1568</v>
      </c>
      <c r="B1571" s="1">
        <f t="shared" ca="1" si="171"/>
        <v>-211832.56071197626</v>
      </c>
      <c r="C1571" s="1">
        <f t="shared" ca="1" si="168"/>
        <v>100</v>
      </c>
      <c r="D1571" s="1">
        <f t="shared" ca="1" si="169"/>
        <v>-42.077013244733351</v>
      </c>
      <c r="E1571" s="1">
        <f t="shared" ca="1" si="170"/>
        <v>0</v>
      </c>
      <c r="F1571" s="1">
        <f t="shared" ca="1" si="172"/>
        <v>1</v>
      </c>
      <c r="G1571" s="1">
        <f t="shared" ca="1" si="173"/>
        <v>0</v>
      </c>
      <c r="H1571" s="1">
        <f t="shared" ca="1" si="174"/>
        <v>1</v>
      </c>
    </row>
    <row r="1572" spans="1:8" hidden="1" x14ac:dyDescent="0.2">
      <c r="A1572" s="1">
        <v>1569</v>
      </c>
      <c r="B1572" s="1">
        <f t="shared" ca="1" si="171"/>
        <v>-216040.2620364496</v>
      </c>
      <c r="C1572" s="1">
        <f t="shared" ca="1" si="168"/>
        <v>100</v>
      </c>
      <c r="D1572" s="1">
        <f t="shared" ca="1" si="169"/>
        <v>-42.077013244733351</v>
      </c>
      <c r="E1572" s="1">
        <f t="shared" ca="1" si="170"/>
        <v>-1</v>
      </c>
      <c r="F1572" s="1">
        <f t="shared" ca="1" si="172"/>
        <v>1</v>
      </c>
      <c r="G1572" s="1">
        <f t="shared" ca="1" si="173"/>
        <v>1</v>
      </c>
      <c r="H1572" s="1">
        <f t="shared" ca="1" si="174"/>
        <v>0</v>
      </c>
    </row>
    <row r="1573" spans="1:8" hidden="1" x14ac:dyDescent="0.2">
      <c r="A1573" s="1">
        <v>1570</v>
      </c>
      <c r="B1573" s="1">
        <f t="shared" ca="1" si="171"/>
        <v>-220247.96336092293</v>
      </c>
      <c r="C1573" s="1">
        <f t="shared" ca="1" si="168"/>
        <v>100</v>
      </c>
      <c r="D1573" s="1">
        <f t="shared" ca="1" si="169"/>
        <v>58.639357099169693</v>
      </c>
      <c r="E1573" s="1">
        <f t="shared" ca="1" si="170"/>
        <v>-2</v>
      </c>
      <c r="F1573" s="1">
        <f t="shared" ca="1" si="172"/>
        <v>1</v>
      </c>
      <c r="G1573" s="1">
        <f t="shared" ca="1" si="173"/>
        <v>2</v>
      </c>
      <c r="H1573" s="1">
        <f t="shared" ca="1" si="174"/>
        <v>0</v>
      </c>
    </row>
    <row r="1574" spans="1:8" hidden="1" x14ac:dyDescent="0.2">
      <c r="A1574" s="1">
        <v>1571</v>
      </c>
      <c r="B1574" s="1">
        <f t="shared" ca="1" si="171"/>
        <v>-214384.02765100598</v>
      </c>
      <c r="C1574" s="1">
        <f t="shared" ca="1" si="168"/>
        <v>100</v>
      </c>
      <c r="D1574" s="1">
        <f t="shared" ca="1" si="169"/>
        <v>58.639357099169693</v>
      </c>
      <c r="E1574" s="1">
        <f t="shared" ca="1" si="170"/>
        <v>-1</v>
      </c>
      <c r="F1574" s="1">
        <f t="shared" ca="1" si="172"/>
        <v>1</v>
      </c>
      <c r="G1574" s="1">
        <f t="shared" ca="1" si="173"/>
        <v>0</v>
      </c>
      <c r="H1574" s="1">
        <f t="shared" ca="1" si="174"/>
        <v>1</v>
      </c>
    </row>
    <row r="1575" spans="1:8" hidden="1" x14ac:dyDescent="0.2">
      <c r="A1575" s="1">
        <v>1572</v>
      </c>
      <c r="B1575" s="1">
        <f t="shared" ca="1" si="171"/>
        <v>-208520.09194108902</v>
      </c>
      <c r="C1575" s="1">
        <f t="shared" ca="1" si="168"/>
        <v>100</v>
      </c>
      <c r="D1575" s="1">
        <f t="shared" ca="1" si="169"/>
        <v>-42.077013244733351</v>
      </c>
      <c r="E1575" s="1">
        <f t="shared" ca="1" si="170"/>
        <v>0</v>
      </c>
      <c r="F1575" s="1">
        <f t="shared" ca="1" si="172"/>
        <v>1</v>
      </c>
      <c r="G1575" s="1">
        <f t="shared" ca="1" si="173"/>
        <v>0</v>
      </c>
      <c r="H1575" s="1">
        <f t="shared" ca="1" si="174"/>
        <v>2</v>
      </c>
    </row>
    <row r="1576" spans="1:8" hidden="1" x14ac:dyDescent="0.2">
      <c r="A1576" s="1">
        <v>1573</v>
      </c>
      <c r="B1576" s="1">
        <f t="shared" ca="1" si="171"/>
        <v>-212727.79326556236</v>
      </c>
      <c r="C1576" s="1">
        <f t="shared" ca="1" si="168"/>
        <v>100</v>
      </c>
      <c r="D1576" s="1">
        <f t="shared" ca="1" si="169"/>
        <v>58.639357099169693</v>
      </c>
      <c r="E1576" s="1">
        <f t="shared" ca="1" si="170"/>
        <v>-1</v>
      </c>
      <c r="F1576" s="1">
        <f t="shared" ca="1" si="172"/>
        <v>1</v>
      </c>
      <c r="G1576" s="1">
        <f t="shared" ca="1" si="173"/>
        <v>1</v>
      </c>
      <c r="H1576" s="1">
        <f t="shared" ca="1" si="174"/>
        <v>0</v>
      </c>
    </row>
    <row r="1577" spans="1:8" hidden="1" x14ac:dyDescent="0.2">
      <c r="A1577" s="1">
        <v>1574</v>
      </c>
      <c r="B1577" s="1">
        <f t="shared" ca="1" si="171"/>
        <v>-206863.8575556454</v>
      </c>
      <c r="C1577" s="1">
        <f t="shared" ca="1" si="168"/>
        <v>100</v>
      </c>
      <c r="D1577" s="1">
        <f t="shared" ca="1" si="169"/>
        <v>58.639357099169693</v>
      </c>
      <c r="E1577" s="1">
        <f t="shared" ca="1" si="170"/>
        <v>0</v>
      </c>
      <c r="F1577" s="1">
        <f t="shared" ca="1" si="172"/>
        <v>1</v>
      </c>
      <c r="G1577" s="1">
        <f t="shared" ca="1" si="173"/>
        <v>0</v>
      </c>
      <c r="H1577" s="1">
        <f t="shared" ca="1" si="174"/>
        <v>1</v>
      </c>
    </row>
    <row r="1578" spans="1:8" hidden="1" x14ac:dyDescent="0.2">
      <c r="A1578" s="1">
        <v>1575</v>
      </c>
      <c r="B1578" s="1">
        <f t="shared" ca="1" si="171"/>
        <v>-200999.92184572844</v>
      </c>
      <c r="C1578" s="1">
        <f t="shared" ca="1" si="168"/>
        <v>100</v>
      </c>
      <c r="D1578" s="1">
        <f t="shared" ca="1" si="169"/>
        <v>-42.077013244733351</v>
      </c>
      <c r="E1578" s="1">
        <f t="shared" ca="1" si="170"/>
        <v>0</v>
      </c>
      <c r="F1578" s="1">
        <f t="shared" ca="1" si="172"/>
        <v>1</v>
      </c>
      <c r="G1578" s="1">
        <f t="shared" ca="1" si="173"/>
        <v>0</v>
      </c>
      <c r="H1578" s="1">
        <f t="shared" ca="1" si="174"/>
        <v>2</v>
      </c>
    </row>
    <row r="1579" spans="1:8" hidden="1" x14ac:dyDescent="0.2">
      <c r="A1579" s="1">
        <v>1576</v>
      </c>
      <c r="B1579" s="1">
        <f t="shared" ca="1" si="171"/>
        <v>-205207.62317020178</v>
      </c>
      <c r="C1579" s="1">
        <f t="shared" ca="1" si="168"/>
        <v>100</v>
      </c>
      <c r="D1579" s="1">
        <f t="shared" ca="1" si="169"/>
        <v>58.639357099169693</v>
      </c>
      <c r="E1579" s="1">
        <f t="shared" ca="1" si="170"/>
        <v>-1</v>
      </c>
      <c r="F1579" s="1">
        <f t="shared" ca="1" si="172"/>
        <v>1</v>
      </c>
      <c r="G1579" s="1">
        <f t="shared" ca="1" si="173"/>
        <v>1</v>
      </c>
      <c r="H1579" s="1">
        <f t="shared" ca="1" si="174"/>
        <v>0</v>
      </c>
    </row>
    <row r="1580" spans="1:8" hidden="1" x14ac:dyDescent="0.2">
      <c r="A1580" s="1">
        <v>1577</v>
      </c>
      <c r="B1580" s="1">
        <f t="shared" ca="1" si="171"/>
        <v>-199343.68746028483</v>
      </c>
      <c r="C1580" s="1">
        <f t="shared" ca="1" si="168"/>
        <v>100</v>
      </c>
      <c r="D1580" s="1">
        <f t="shared" ca="1" si="169"/>
        <v>-42.077013244733351</v>
      </c>
      <c r="E1580" s="1">
        <f t="shared" ca="1" si="170"/>
        <v>0</v>
      </c>
      <c r="F1580" s="1">
        <f t="shared" ca="1" si="172"/>
        <v>1</v>
      </c>
      <c r="G1580" s="1">
        <f t="shared" ca="1" si="173"/>
        <v>0</v>
      </c>
      <c r="H1580" s="1">
        <f t="shared" ca="1" si="174"/>
        <v>1</v>
      </c>
    </row>
    <row r="1581" spans="1:8" hidden="1" x14ac:dyDescent="0.2">
      <c r="A1581" s="1">
        <v>1578</v>
      </c>
      <c r="B1581" s="1">
        <f t="shared" ca="1" si="171"/>
        <v>-203551.38878475816</v>
      </c>
      <c r="C1581" s="1">
        <f t="shared" ca="1" si="168"/>
        <v>100</v>
      </c>
      <c r="D1581" s="1">
        <f t="shared" ca="1" si="169"/>
        <v>58.639357099169693</v>
      </c>
      <c r="E1581" s="1">
        <f t="shared" ca="1" si="170"/>
        <v>-1</v>
      </c>
      <c r="F1581" s="1">
        <f t="shared" ca="1" si="172"/>
        <v>1</v>
      </c>
      <c r="G1581" s="1">
        <f t="shared" ca="1" si="173"/>
        <v>1</v>
      </c>
      <c r="H1581" s="1">
        <f t="shared" ca="1" si="174"/>
        <v>0</v>
      </c>
    </row>
    <row r="1582" spans="1:8" hidden="1" x14ac:dyDescent="0.2">
      <c r="A1582" s="1">
        <v>1579</v>
      </c>
      <c r="B1582" s="1">
        <f t="shared" ca="1" si="171"/>
        <v>-197687.45307484121</v>
      </c>
      <c r="C1582" s="1">
        <f t="shared" ca="1" si="168"/>
        <v>100</v>
      </c>
      <c r="D1582" s="1">
        <f t="shared" ca="1" si="169"/>
        <v>-42.077013244733351</v>
      </c>
      <c r="E1582" s="1">
        <f t="shared" ca="1" si="170"/>
        <v>0</v>
      </c>
      <c r="F1582" s="1">
        <f t="shared" ca="1" si="172"/>
        <v>1</v>
      </c>
      <c r="G1582" s="1">
        <f t="shared" ca="1" si="173"/>
        <v>0</v>
      </c>
      <c r="H1582" s="1">
        <f t="shared" ca="1" si="174"/>
        <v>1</v>
      </c>
    </row>
    <row r="1583" spans="1:8" hidden="1" x14ac:dyDescent="0.2">
      <c r="A1583" s="1">
        <v>1580</v>
      </c>
      <c r="B1583" s="1">
        <f t="shared" ca="1" si="171"/>
        <v>-201895.15439931455</v>
      </c>
      <c r="C1583" s="1">
        <f t="shared" ca="1" si="168"/>
        <v>100</v>
      </c>
      <c r="D1583" s="1">
        <f t="shared" ca="1" si="169"/>
        <v>58.639357099169693</v>
      </c>
      <c r="E1583" s="1">
        <f t="shared" ca="1" si="170"/>
        <v>-1</v>
      </c>
      <c r="F1583" s="1">
        <f t="shared" ca="1" si="172"/>
        <v>1</v>
      </c>
      <c r="G1583" s="1">
        <f t="shared" ca="1" si="173"/>
        <v>1</v>
      </c>
      <c r="H1583" s="1">
        <f t="shared" ca="1" si="174"/>
        <v>0</v>
      </c>
    </row>
    <row r="1584" spans="1:8" hidden="1" x14ac:dyDescent="0.2">
      <c r="A1584" s="1">
        <v>1581</v>
      </c>
      <c r="B1584" s="1">
        <f t="shared" ca="1" si="171"/>
        <v>-196031.21868939759</v>
      </c>
      <c r="C1584" s="1">
        <f t="shared" ca="1" si="168"/>
        <v>100</v>
      </c>
      <c r="D1584" s="1">
        <f t="shared" ca="1" si="169"/>
        <v>58.639357099169693</v>
      </c>
      <c r="E1584" s="1">
        <f t="shared" ca="1" si="170"/>
        <v>0</v>
      </c>
      <c r="F1584" s="1">
        <f t="shared" ca="1" si="172"/>
        <v>1</v>
      </c>
      <c r="G1584" s="1">
        <f t="shared" ca="1" si="173"/>
        <v>0</v>
      </c>
      <c r="H1584" s="1">
        <f t="shared" ca="1" si="174"/>
        <v>1</v>
      </c>
    </row>
    <row r="1585" spans="1:8" hidden="1" x14ac:dyDescent="0.2">
      <c r="A1585" s="1">
        <v>1582</v>
      </c>
      <c r="B1585" s="1">
        <f t="shared" ca="1" si="171"/>
        <v>-190167.28297948063</v>
      </c>
      <c r="C1585" s="1">
        <f t="shared" ca="1" si="168"/>
        <v>100</v>
      </c>
      <c r="D1585" s="1">
        <f t="shared" ca="1" si="169"/>
        <v>-42.077013244733351</v>
      </c>
      <c r="E1585" s="1">
        <f t="shared" ca="1" si="170"/>
        <v>0</v>
      </c>
      <c r="F1585" s="1">
        <f t="shared" ca="1" si="172"/>
        <v>1</v>
      </c>
      <c r="G1585" s="1">
        <f t="shared" ca="1" si="173"/>
        <v>0</v>
      </c>
      <c r="H1585" s="1">
        <f t="shared" ca="1" si="174"/>
        <v>2</v>
      </c>
    </row>
    <row r="1586" spans="1:8" hidden="1" x14ac:dyDescent="0.2">
      <c r="A1586" s="1">
        <v>1583</v>
      </c>
      <c r="B1586" s="1">
        <f t="shared" ca="1" si="171"/>
        <v>-194374.98430395397</v>
      </c>
      <c r="C1586" s="1">
        <f t="shared" ca="1" si="168"/>
        <v>100</v>
      </c>
      <c r="D1586" s="1">
        <f t="shared" ca="1" si="169"/>
        <v>-42.077013244733351</v>
      </c>
      <c r="E1586" s="1">
        <f t="shared" ca="1" si="170"/>
        <v>-1</v>
      </c>
      <c r="F1586" s="1">
        <f t="shared" ca="1" si="172"/>
        <v>1</v>
      </c>
      <c r="G1586" s="1">
        <f t="shared" ca="1" si="173"/>
        <v>1</v>
      </c>
      <c r="H1586" s="1">
        <f t="shared" ca="1" si="174"/>
        <v>0</v>
      </c>
    </row>
    <row r="1587" spans="1:8" hidden="1" x14ac:dyDescent="0.2">
      <c r="A1587" s="1">
        <v>1584</v>
      </c>
      <c r="B1587" s="1">
        <f t="shared" ca="1" si="171"/>
        <v>-198582.68562842731</v>
      </c>
      <c r="C1587" s="1">
        <f t="shared" ca="1" si="168"/>
        <v>100</v>
      </c>
      <c r="D1587" s="1">
        <f t="shared" ca="1" si="169"/>
        <v>-42.077013244733351</v>
      </c>
      <c r="E1587" s="1">
        <f t="shared" ca="1" si="170"/>
        <v>-2</v>
      </c>
      <c r="F1587" s="1">
        <f t="shared" ca="1" si="172"/>
        <v>1</v>
      </c>
      <c r="G1587" s="1">
        <f t="shared" ca="1" si="173"/>
        <v>2</v>
      </c>
      <c r="H1587" s="1">
        <f t="shared" ca="1" si="174"/>
        <v>0</v>
      </c>
    </row>
    <row r="1588" spans="1:8" hidden="1" x14ac:dyDescent="0.2">
      <c r="A1588" s="1">
        <v>1585</v>
      </c>
      <c r="B1588" s="1">
        <f t="shared" ca="1" si="171"/>
        <v>-202790.38695290065</v>
      </c>
      <c r="C1588" s="1">
        <f t="shared" ca="1" si="168"/>
        <v>100</v>
      </c>
      <c r="D1588" s="1">
        <f t="shared" ca="1" si="169"/>
        <v>-42.077013244733351</v>
      </c>
      <c r="E1588" s="1">
        <f t="shared" ca="1" si="170"/>
        <v>-3</v>
      </c>
      <c r="F1588" s="1">
        <f t="shared" ca="1" si="172"/>
        <v>1</v>
      </c>
      <c r="G1588" s="1">
        <f t="shared" ca="1" si="173"/>
        <v>3</v>
      </c>
      <c r="H1588" s="1">
        <f t="shared" ca="1" si="174"/>
        <v>0</v>
      </c>
    </row>
    <row r="1589" spans="1:8" hidden="1" x14ac:dyDescent="0.2">
      <c r="A1589" s="1">
        <v>1586</v>
      </c>
      <c r="B1589" s="1">
        <f t="shared" ca="1" si="171"/>
        <v>-206998.08827737399</v>
      </c>
      <c r="C1589" s="1">
        <f t="shared" ca="1" si="168"/>
        <v>100</v>
      </c>
      <c r="D1589" s="1">
        <f t="shared" ca="1" si="169"/>
        <v>58.639357099169693</v>
      </c>
      <c r="E1589" s="1">
        <f t="shared" ca="1" si="170"/>
        <v>-4</v>
      </c>
      <c r="F1589" s="1">
        <f t="shared" ca="1" si="172"/>
        <v>1</v>
      </c>
      <c r="G1589" s="1">
        <f t="shared" ca="1" si="173"/>
        <v>4</v>
      </c>
      <c r="H1589" s="1">
        <f t="shared" ca="1" si="174"/>
        <v>0</v>
      </c>
    </row>
    <row r="1590" spans="1:8" hidden="1" x14ac:dyDescent="0.2">
      <c r="A1590" s="1">
        <v>1587</v>
      </c>
      <c r="B1590" s="1">
        <f t="shared" ca="1" si="171"/>
        <v>-201134.15256745703</v>
      </c>
      <c r="C1590" s="1">
        <f t="shared" ca="1" si="168"/>
        <v>100</v>
      </c>
      <c r="D1590" s="1">
        <f t="shared" ca="1" si="169"/>
        <v>-42.077013244733351</v>
      </c>
      <c r="E1590" s="1">
        <f t="shared" ca="1" si="170"/>
        <v>-3</v>
      </c>
      <c r="F1590" s="1">
        <f t="shared" ca="1" si="172"/>
        <v>1</v>
      </c>
      <c r="G1590" s="1">
        <f t="shared" ca="1" si="173"/>
        <v>0</v>
      </c>
      <c r="H1590" s="1">
        <f t="shared" ca="1" si="174"/>
        <v>1</v>
      </c>
    </row>
    <row r="1591" spans="1:8" hidden="1" x14ac:dyDescent="0.2">
      <c r="A1591" s="1">
        <v>1588</v>
      </c>
      <c r="B1591" s="1">
        <f t="shared" ca="1" si="171"/>
        <v>-205341.85389193037</v>
      </c>
      <c r="C1591" s="1">
        <f t="shared" ca="1" si="168"/>
        <v>100</v>
      </c>
      <c r="D1591" s="1">
        <f t="shared" ca="1" si="169"/>
        <v>-42.077013244733351</v>
      </c>
      <c r="E1591" s="1">
        <f t="shared" ca="1" si="170"/>
        <v>-4</v>
      </c>
      <c r="F1591" s="1">
        <f t="shared" ca="1" si="172"/>
        <v>1</v>
      </c>
      <c r="G1591" s="1">
        <f t="shared" ca="1" si="173"/>
        <v>1</v>
      </c>
      <c r="H1591" s="1">
        <f t="shared" ca="1" si="174"/>
        <v>0</v>
      </c>
    </row>
    <row r="1592" spans="1:8" hidden="1" x14ac:dyDescent="0.2">
      <c r="A1592" s="1">
        <v>1589</v>
      </c>
      <c r="B1592" s="1">
        <f t="shared" ca="1" si="171"/>
        <v>-209549.55521640371</v>
      </c>
      <c r="C1592" s="1">
        <f t="shared" ca="1" si="168"/>
        <v>500</v>
      </c>
      <c r="D1592" s="1">
        <f t="shared" ca="1" si="169"/>
        <v>-42.077013244733351</v>
      </c>
      <c r="E1592" s="1">
        <f t="shared" ca="1" si="170"/>
        <v>0</v>
      </c>
      <c r="F1592" s="1">
        <f t="shared" ca="1" si="172"/>
        <v>2</v>
      </c>
      <c r="G1592" s="1">
        <f t="shared" ca="1" si="173"/>
        <v>2</v>
      </c>
      <c r="H1592" s="1">
        <f t="shared" ca="1" si="174"/>
        <v>0</v>
      </c>
    </row>
    <row r="1593" spans="1:8" hidden="1" x14ac:dyDescent="0.2">
      <c r="A1593" s="1">
        <v>1590</v>
      </c>
      <c r="B1593" s="1">
        <f t="shared" ca="1" si="171"/>
        <v>-230588.06183877037</v>
      </c>
      <c r="C1593" s="1">
        <f t="shared" ca="1" si="168"/>
        <v>500</v>
      </c>
      <c r="D1593" s="1">
        <f t="shared" ca="1" si="169"/>
        <v>-42.077013244733351</v>
      </c>
      <c r="E1593" s="1">
        <f t="shared" ca="1" si="170"/>
        <v>-1</v>
      </c>
      <c r="F1593" s="1">
        <f t="shared" ca="1" si="172"/>
        <v>2</v>
      </c>
      <c r="G1593" s="1">
        <f t="shared" ca="1" si="173"/>
        <v>3</v>
      </c>
      <c r="H1593" s="1">
        <f t="shared" ca="1" si="174"/>
        <v>0</v>
      </c>
    </row>
    <row r="1594" spans="1:8" hidden="1" x14ac:dyDescent="0.2">
      <c r="A1594" s="1">
        <v>1591</v>
      </c>
      <c r="B1594" s="1">
        <f t="shared" ca="1" si="171"/>
        <v>-251626.56846113704</v>
      </c>
      <c r="C1594" s="1">
        <f t="shared" ca="1" si="168"/>
        <v>500</v>
      </c>
      <c r="D1594" s="1">
        <f t="shared" ca="1" si="169"/>
        <v>-42.077013244733351</v>
      </c>
      <c r="E1594" s="1">
        <f t="shared" ca="1" si="170"/>
        <v>-2</v>
      </c>
      <c r="F1594" s="1">
        <f t="shared" ca="1" si="172"/>
        <v>2</v>
      </c>
      <c r="G1594" s="1">
        <f t="shared" ca="1" si="173"/>
        <v>4</v>
      </c>
      <c r="H1594" s="1">
        <f t="shared" ca="1" si="174"/>
        <v>0</v>
      </c>
    </row>
    <row r="1595" spans="1:8" hidden="1" x14ac:dyDescent="0.2">
      <c r="A1595" s="1">
        <v>1592</v>
      </c>
      <c r="B1595" s="1">
        <f t="shared" ca="1" si="171"/>
        <v>-272665.07508350373</v>
      </c>
      <c r="C1595" s="1">
        <f t="shared" ca="1" si="168"/>
        <v>500</v>
      </c>
      <c r="D1595" s="1">
        <f t="shared" ca="1" si="169"/>
        <v>-42.077013244733351</v>
      </c>
      <c r="E1595" s="1">
        <f t="shared" ca="1" si="170"/>
        <v>-3</v>
      </c>
      <c r="F1595" s="1">
        <f t="shared" ca="1" si="172"/>
        <v>2</v>
      </c>
      <c r="G1595" s="1">
        <f t="shared" ca="1" si="173"/>
        <v>5</v>
      </c>
      <c r="H1595" s="1">
        <f t="shared" ca="1" si="174"/>
        <v>0</v>
      </c>
    </row>
    <row r="1596" spans="1:8" hidden="1" x14ac:dyDescent="0.2">
      <c r="A1596" s="1">
        <v>1593</v>
      </c>
      <c r="B1596" s="1">
        <f t="shared" ca="1" si="171"/>
        <v>-293703.5817058704</v>
      </c>
      <c r="C1596" s="1">
        <f t="shared" ca="1" si="168"/>
        <v>500</v>
      </c>
      <c r="D1596" s="1">
        <f t="shared" ca="1" si="169"/>
        <v>-42.077013244733351</v>
      </c>
      <c r="E1596" s="1">
        <f t="shared" ca="1" si="170"/>
        <v>-4</v>
      </c>
      <c r="F1596" s="1">
        <f t="shared" ca="1" si="172"/>
        <v>2</v>
      </c>
      <c r="G1596" s="1">
        <f t="shared" ca="1" si="173"/>
        <v>6</v>
      </c>
      <c r="H1596" s="1">
        <f t="shared" ca="1" si="174"/>
        <v>0</v>
      </c>
    </row>
    <row r="1597" spans="1:8" hidden="1" x14ac:dyDescent="0.2">
      <c r="A1597" s="1">
        <v>1594</v>
      </c>
      <c r="B1597" s="1">
        <f t="shared" ca="1" si="171"/>
        <v>-314742.08832823706</v>
      </c>
      <c r="C1597" s="1">
        <f t="shared" ca="1" si="168"/>
        <v>100</v>
      </c>
      <c r="D1597" s="1">
        <f t="shared" ca="1" si="169"/>
        <v>58.639357099169693</v>
      </c>
      <c r="E1597" s="1">
        <f t="shared" ca="1" si="170"/>
        <v>0</v>
      </c>
      <c r="F1597" s="1">
        <f t="shared" ca="1" si="172"/>
        <v>1</v>
      </c>
      <c r="G1597" s="1">
        <f t="shared" ca="1" si="173"/>
        <v>7</v>
      </c>
      <c r="H1597" s="1">
        <f t="shared" ca="1" si="174"/>
        <v>0</v>
      </c>
    </row>
    <row r="1598" spans="1:8" hidden="1" x14ac:dyDescent="0.2">
      <c r="A1598" s="1">
        <v>1595</v>
      </c>
      <c r="B1598" s="1">
        <f t="shared" ca="1" si="171"/>
        <v>-308878.15261832008</v>
      </c>
      <c r="C1598" s="1">
        <f t="shared" ca="1" si="168"/>
        <v>100</v>
      </c>
      <c r="D1598" s="1">
        <f t="shared" ca="1" si="169"/>
        <v>58.639357099169693</v>
      </c>
      <c r="E1598" s="1">
        <f t="shared" ca="1" si="170"/>
        <v>0</v>
      </c>
      <c r="F1598" s="1">
        <f t="shared" ca="1" si="172"/>
        <v>1</v>
      </c>
      <c r="G1598" s="1">
        <f t="shared" ca="1" si="173"/>
        <v>0</v>
      </c>
      <c r="H1598" s="1">
        <f t="shared" ca="1" si="174"/>
        <v>1</v>
      </c>
    </row>
    <row r="1599" spans="1:8" hidden="1" x14ac:dyDescent="0.2">
      <c r="A1599" s="1">
        <v>1596</v>
      </c>
      <c r="B1599" s="1">
        <f t="shared" ca="1" si="171"/>
        <v>-303014.21690840309</v>
      </c>
      <c r="C1599" s="1">
        <f t="shared" ca="1" si="168"/>
        <v>100</v>
      </c>
      <c r="D1599" s="1">
        <f t="shared" ca="1" si="169"/>
        <v>-42.077013244733351</v>
      </c>
      <c r="E1599" s="1">
        <f t="shared" ca="1" si="170"/>
        <v>0</v>
      </c>
      <c r="F1599" s="1">
        <f t="shared" ca="1" si="172"/>
        <v>1</v>
      </c>
      <c r="G1599" s="1">
        <f t="shared" ca="1" si="173"/>
        <v>0</v>
      </c>
      <c r="H1599" s="1">
        <f t="shared" ca="1" si="174"/>
        <v>2</v>
      </c>
    </row>
    <row r="1600" spans="1:8" hidden="1" x14ac:dyDescent="0.2">
      <c r="A1600" s="1">
        <v>1597</v>
      </c>
      <c r="B1600" s="1">
        <f t="shared" ca="1" si="171"/>
        <v>-307221.9182328764</v>
      </c>
      <c r="C1600" s="1">
        <f t="shared" ca="1" si="168"/>
        <v>100</v>
      </c>
      <c r="D1600" s="1">
        <f t="shared" ca="1" si="169"/>
        <v>-42.077013244733351</v>
      </c>
      <c r="E1600" s="1">
        <f t="shared" ca="1" si="170"/>
        <v>-1</v>
      </c>
      <c r="F1600" s="1">
        <f t="shared" ca="1" si="172"/>
        <v>1</v>
      </c>
      <c r="G1600" s="1">
        <f t="shared" ca="1" si="173"/>
        <v>1</v>
      </c>
      <c r="H1600" s="1">
        <f t="shared" ca="1" si="174"/>
        <v>0</v>
      </c>
    </row>
    <row r="1601" spans="1:8" hidden="1" x14ac:dyDescent="0.2">
      <c r="A1601" s="1">
        <v>1598</v>
      </c>
      <c r="B1601" s="1">
        <f t="shared" ca="1" si="171"/>
        <v>-311429.61955734971</v>
      </c>
      <c r="C1601" s="1">
        <f t="shared" ca="1" si="168"/>
        <v>100</v>
      </c>
      <c r="D1601" s="1">
        <f t="shared" ca="1" si="169"/>
        <v>-42.077013244733351</v>
      </c>
      <c r="E1601" s="1">
        <f t="shared" ca="1" si="170"/>
        <v>-2</v>
      </c>
      <c r="F1601" s="1">
        <f t="shared" ca="1" si="172"/>
        <v>1</v>
      </c>
      <c r="G1601" s="1">
        <f t="shared" ca="1" si="173"/>
        <v>2</v>
      </c>
      <c r="H1601" s="1">
        <f t="shared" ca="1" si="174"/>
        <v>0</v>
      </c>
    </row>
    <row r="1602" spans="1:8" hidden="1" x14ac:dyDescent="0.2">
      <c r="A1602" s="1">
        <v>1599</v>
      </c>
      <c r="B1602" s="1">
        <f t="shared" ca="1" si="171"/>
        <v>-315637.32088182302</v>
      </c>
      <c r="C1602" s="1">
        <f t="shared" ca="1" si="168"/>
        <v>100</v>
      </c>
      <c r="D1602" s="1">
        <f t="shared" ca="1" si="169"/>
        <v>-42.077013244733351</v>
      </c>
      <c r="E1602" s="1">
        <f t="shared" ca="1" si="170"/>
        <v>-3</v>
      </c>
      <c r="F1602" s="1">
        <f t="shared" ca="1" si="172"/>
        <v>1</v>
      </c>
      <c r="G1602" s="1">
        <f t="shared" ca="1" si="173"/>
        <v>3</v>
      </c>
      <c r="H1602" s="1">
        <f t="shared" ca="1" si="174"/>
        <v>0</v>
      </c>
    </row>
    <row r="1603" spans="1:8" hidden="1" x14ac:dyDescent="0.2">
      <c r="A1603" s="1">
        <v>1600</v>
      </c>
      <c r="B1603" s="1">
        <f t="shared" ca="1" si="171"/>
        <v>-319845.02220629633</v>
      </c>
      <c r="C1603" s="1">
        <f t="shared" ca="1" si="168"/>
        <v>100</v>
      </c>
      <c r="D1603" s="1">
        <f t="shared" ca="1" si="169"/>
        <v>-42.077013244733351</v>
      </c>
      <c r="E1603" s="1">
        <f t="shared" ca="1" si="170"/>
        <v>-4</v>
      </c>
      <c r="F1603" s="1">
        <f t="shared" ca="1" si="172"/>
        <v>1</v>
      </c>
      <c r="G1603" s="1">
        <f t="shared" ca="1" si="173"/>
        <v>4</v>
      </c>
      <c r="H1603" s="1">
        <f t="shared" ca="1" si="174"/>
        <v>0</v>
      </c>
    </row>
    <row r="1604" spans="1:8" hidden="1" x14ac:dyDescent="0.2">
      <c r="A1604" s="1">
        <v>1601</v>
      </c>
      <c r="B1604" s="1">
        <f t="shared" ca="1" si="171"/>
        <v>-324052.72353076964</v>
      </c>
      <c r="C1604" s="1">
        <f t="shared" ca="1" si="168"/>
        <v>500</v>
      </c>
      <c r="D1604" s="1">
        <f t="shared" ca="1" si="169"/>
        <v>58.639357099169693</v>
      </c>
      <c r="E1604" s="1">
        <f t="shared" ca="1" si="170"/>
        <v>0</v>
      </c>
      <c r="F1604" s="1">
        <f t="shared" ca="1" si="172"/>
        <v>2</v>
      </c>
      <c r="G1604" s="1">
        <f t="shared" ca="1" si="173"/>
        <v>5</v>
      </c>
      <c r="H1604" s="1">
        <f t="shared" ca="1" si="174"/>
        <v>0</v>
      </c>
    </row>
    <row r="1605" spans="1:8" hidden="1" x14ac:dyDescent="0.2">
      <c r="A1605" s="1">
        <v>1602</v>
      </c>
      <c r="B1605" s="1">
        <f t="shared" ca="1" si="171"/>
        <v>-294733.04498118476</v>
      </c>
      <c r="C1605" s="1">
        <f t="shared" ref="C1605:C1668" ca="1" si="175">$C$4*POWER($L$2,F1605-1)</f>
        <v>100</v>
      </c>
      <c r="D1605" s="1">
        <f t="shared" ref="D1605:D1668" ca="1" si="176">IF(RAND()&lt;$B$1,$F$1,$H$1)</f>
        <v>-42.077013244733351</v>
      </c>
      <c r="E1605" s="1">
        <f t="shared" ref="E1605:E1668" ca="1" si="177">IF(D1604&lt;0,IF(E1604-1=-$D$2,0,E1604-1),IF(E1604+1=$F$2,0,E1604+1))</f>
        <v>0</v>
      </c>
      <c r="F1605" s="1">
        <f t="shared" ca="1" si="172"/>
        <v>1</v>
      </c>
      <c r="G1605" s="1">
        <f t="shared" ca="1" si="173"/>
        <v>0</v>
      </c>
      <c r="H1605" s="1">
        <f t="shared" ca="1" si="174"/>
        <v>1</v>
      </c>
    </row>
    <row r="1606" spans="1:8" hidden="1" x14ac:dyDescent="0.2">
      <c r="A1606" s="1">
        <v>1603</v>
      </c>
      <c r="B1606" s="1">
        <f t="shared" ref="B1606:B1669" ca="1" si="178">B1605+D1605*C1605</f>
        <v>-298940.74630565807</v>
      </c>
      <c r="C1606" s="1">
        <f t="shared" ca="1" si="175"/>
        <v>100</v>
      </c>
      <c r="D1606" s="1">
        <f t="shared" ca="1" si="176"/>
        <v>58.639357099169693</v>
      </c>
      <c r="E1606" s="1">
        <f t="shared" ca="1" si="177"/>
        <v>-1</v>
      </c>
      <c r="F1606" s="1">
        <f t="shared" ref="F1606:F1669" ca="1" si="179">IF(AND(D1605&gt;0,E1606=0),IF(F1605-1&lt;1,1,F1605-1),IF(AND(D1605&lt;0,E1606=0),IF(F1605+1&gt;$H$2,1,F1605+1),F1605))</f>
        <v>1</v>
      </c>
      <c r="G1606" s="1">
        <f t="shared" ref="G1606:G1669" ca="1" si="180">IF(D1605&gt;0,0,G1605+1)</f>
        <v>1</v>
      </c>
      <c r="H1606" s="1">
        <f t="shared" ref="H1606:H1669" ca="1" si="181">IF(D1605&lt;0,0,H1605+1)</f>
        <v>0</v>
      </c>
    </row>
    <row r="1607" spans="1:8" hidden="1" x14ac:dyDescent="0.2">
      <c r="A1607" s="1">
        <v>1604</v>
      </c>
      <c r="B1607" s="1">
        <f t="shared" ca="1" si="178"/>
        <v>-293076.81059574109</v>
      </c>
      <c r="C1607" s="1">
        <f t="shared" ca="1" si="175"/>
        <v>100</v>
      </c>
      <c r="D1607" s="1">
        <f t="shared" ca="1" si="176"/>
        <v>-42.077013244733351</v>
      </c>
      <c r="E1607" s="1">
        <f t="shared" ca="1" si="177"/>
        <v>0</v>
      </c>
      <c r="F1607" s="1">
        <f t="shared" ca="1" si="179"/>
        <v>1</v>
      </c>
      <c r="G1607" s="1">
        <f t="shared" ca="1" si="180"/>
        <v>0</v>
      </c>
      <c r="H1607" s="1">
        <f t="shared" ca="1" si="181"/>
        <v>1</v>
      </c>
    </row>
    <row r="1608" spans="1:8" hidden="1" x14ac:dyDescent="0.2">
      <c r="A1608" s="1">
        <v>1605</v>
      </c>
      <c r="B1608" s="1">
        <f t="shared" ca="1" si="178"/>
        <v>-297284.5119202144</v>
      </c>
      <c r="C1608" s="1">
        <f t="shared" ca="1" si="175"/>
        <v>100</v>
      </c>
      <c r="D1608" s="1">
        <f t="shared" ca="1" si="176"/>
        <v>-42.077013244733351</v>
      </c>
      <c r="E1608" s="1">
        <f t="shared" ca="1" si="177"/>
        <v>-1</v>
      </c>
      <c r="F1608" s="1">
        <f t="shared" ca="1" si="179"/>
        <v>1</v>
      </c>
      <c r="G1608" s="1">
        <f t="shared" ca="1" si="180"/>
        <v>1</v>
      </c>
      <c r="H1608" s="1">
        <f t="shared" ca="1" si="181"/>
        <v>0</v>
      </c>
    </row>
    <row r="1609" spans="1:8" hidden="1" x14ac:dyDescent="0.2">
      <c r="A1609" s="1">
        <v>1606</v>
      </c>
      <c r="B1609" s="1">
        <f t="shared" ca="1" si="178"/>
        <v>-301492.21324468771</v>
      </c>
      <c r="C1609" s="1">
        <f t="shared" ca="1" si="175"/>
        <v>100</v>
      </c>
      <c r="D1609" s="1">
        <f t="shared" ca="1" si="176"/>
        <v>-42.077013244733351</v>
      </c>
      <c r="E1609" s="1">
        <f t="shared" ca="1" si="177"/>
        <v>-2</v>
      </c>
      <c r="F1609" s="1">
        <f t="shared" ca="1" si="179"/>
        <v>1</v>
      </c>
      <c r="G1609" s="1">
        <f t="shared" ca="1" si="180"/>
        <v>2</v>
      </c>
      <c r="H1609" s="1">
        <f t="shared" ca="1" si="181"/>
        <v>0</v>
      </c>
    </row>
    <row r="1610" spans="1:8" hidden="1" x14ac:dyDescent="0.2">
      <c r="A1610" s="1">
        <v>1607</v>
      </c>
      <c r="B1610" s="1">
        <f t="shared" ca="1" si="178"/>
        <v>-305699.91456916102</v>
      </c>
      <c r="C1610" s="1">
        <f t="shared" ca="1" si="175"/>
        <v>100</v>
      </c>
      <c r="D1610" s="1">
        <f t="shared" ca="1" si="176"/>
        <v>-42.077013244733351</v>
      </c>
      <c r="E1610" s="1">
        <f t="shared" ca="1" si="177"/>
        <v>-3</v>
      </c>
      <c r="F1610" s="1">
        <f t="shared" ca="1" si="179"/>
        <v>1</v>
      </c>
      <c r="G1610" s="1">
        <f t="shared" ca="1" si="180"/>
        <v>3</v>
      </c>
      <c r="H1610" s="1">
        <f t="shared" ca="1" si="181"/>
        <v>0</v>
      </c>
    </row>
    <row r="1611" spans="1:8" hidden="1" x14ac:dyDescent="0.2">
      <c r="A1611" s="1">
        <v>1608</v>
      </c>
      <c r="B1611" s="1">
        <f t="shared" ca="1" si="178"/>
        <v>-309907.61589363433</v>
      </c>
      <c r="C1611" s="1">
        <f t="shared" ca="1" si="175"/>
        <v>100</v>
      </c>
      <c r="D1611" s="1">
        <f t="shared" ca="1" si="176"/>
        <v>58.639357099169693</v>
      </c>
      <c r="E1611" s="1">
        <f t="shared" ca="1" si="177"/>
        <v>-4</v>
      </c>
      <c r="F1611" s="1">
        <f t="shared" ca="1" si="179"/>
        <v>1</v>
      </c>
      <c r="G1611" s="1">
        <f t="shared" ca="1" si="180"/>
        <v>4</v>
      </c>
      <c r="H1611" s="1">
        <f t="shared" ca="1" si="181"/>
        <v>0</v>
      </c>
    </row>
    <row r="1612" spans="1:8" hidden="1" x14ac:dyDescent="0.2">
      <c r="A1612" s="1">
        <v>1609</v>
      </c>
      <c r="B1612" s="1">
        <f t="shared" ca="1" si="178"/>
        <v>-304043.68018371734</v>
      </c>
      <c r="C1612" s="1">
        <f t="shared" ca="1" si="175"/>
        <v>100</v>
      </c>
      <c r="D1612" s="1">
        <f t="shared" ca="1" si="176"/>
        <v>58.639357099169693</v>
      </c>
      <c r="E1612" s="1">
        <f t="shared" ca="1" si="177"/>
        <v>-3</v>
      </c>
      <c r="F1612" s="1">
        <f t="shared" ca="1" si="179"/>
        <v>1</v>
      </c>
      <c r="G1612" s="1">
        <f t="shared" ca="1" si="180"/>
        <v>0</v>
      </c>
      <c r="H1612" s="1">
        <f t="shared" ca="1" si="181"/>
        <v>1</v>
      </c>
    </row>
    <row r="1613" spans="1:8" hidden="1" x14ac:dyDescent="0.2">
      <c r="A1613" s="1">
        <v>1610</v>
      </c>
      <c r="B1613" s="1">
        <f t="shared" ca="1" si="178"/>
        <v>-298179.74447380035</v>
      </c>
      <c r="C1613" s="1">
        <f t="shared" ca="1" si="175"/>
        <v>100</v>
      </c>
      <c r="D1613" s="1">
        <f t="shared" ca="1" si="176"/>
        <v>58.639357099169693</v>
      </c>
      <c r="E1613" s="1">
        <f t="shared" ca="1" si="177"/>
        <v>-2</v>
      </c>
      <c r="F1613" s="1">
        <f t="shared" ca="1" si="179"/>
        <v>1</v>
      </c>
      <c r="G1613" s="1">
        <f t="shared" ca="1" si="180"/>
        <v>0</v>
      </c>
      <c r="H1613" s="1">
        <f t="shared" ca="1" si="181"/>
        <v>2</v>
      </c>
    </row>
    <row r="1614" spans="1:8" hidden="1" x14ac:dyDescent="0.2">
      <c r="A1614" s="1">
        <v>1611</v>
      </c>
      <c r="B1614" s="1">
        <f t="shared" ca="1" si="178"/>
        <v>-292315.80876388337</v>
      </c>
      <c r="C1614" s="1">
        <f t="shared" ca="1" si="175"/>
        <v>100</v>
      </c>
      <c r="D1614" s="1">
        <f t="shared" ca="1" si="176"/>
        <v>-42.077013244733351</v>
      </c>
      <c r="E1614" s="1">
        <f t="shared" ca="1" si="177"/>
        <v>-1</v>
      </c>
      <c r="F1614" s="1">
        <f t="shared" ca="1" si="179"/>
        <v>1</v>
      </c>
      <c r="G1614" s="1">
        <f t="shared" ca="1" si="180"/>
        <v>0</v>
      </c>
      <c r="H1614" s="1">
        <f t="shared" ca="1" si="181"/>
        <v>3</v>
      </c>
    </row>
    <row r="1615" spans="1:8" hidden="1" x14ac:dyDescent="0.2">
      <c r="A1615" s="1">
        <v>1612</v>
      </c>
      <c r="B1615" s="1">
        <f t="shared" ca="1" si="178"/>
        <v>-296523.51008835668</v>
      </c>
      <c r="C1615" s="1">
        <f t="shared" ca="1" si="175"/>
        <v>100</v>
      </c>
      <c r="D1615" s="1">
        <f t="shared" ca="1" si="176"/>
        <v>-42.077013244733351</v>
      </c>
      <c r="E1615" s="1">
        <f t="shared" ca="1" si="177"/>
        <v>-2</v>
      </c>
      <c r="F1615" s="1">
        <f t="shared" ca="1" si="179"/>
        <v>1</v>
      </c>
      <c r="G1615" s="1">
        <f t="shared" ca="1" si="180"/>
        <v>1</v>
      </c>
      <c r="H1615" s="1">
        <f t="shared" ca="1" si="181"/>
        <v>0</v>
      </c>
    </row>
    <row r="1616" spans="1:8" hidden="1" x14ac:dyDescent="0.2">
      <c r="A1616" s="1">
        <v>1613</v>
      </c>
      <c r="B1616" s="1">
        <f t="shared" ca="1" si="178"/>
        <v>-300731.21141282999</v>
      </c>
      <c r="C1616" s="1">
        <f t="shared" ca="1" si="175"/>
        <v>100</v>
      </c>
      <c r="D1616" s="1">
        <f t="shared" ca="1" si="176"/>
        <v>58.639357099169693</v>
      </c>
      <c r="E1616" s="1">
        <f t="shared" ca="1" si="177"/>
        <v>-3</v>
      </c>
      <c r="F1616" s="1">
        <f t="shared" ca="1" si="179"/>
        <v>1</v>
      </c>
      <c r="G1616" s="1">
        <f t="shared" ca="1" si="180"/>
        <v>2</v>
      </c>
      <c r="H1616" s="1">
        <f t="shared" ca="1" si="181"/>
        <v>0</v>
      </c>
    </row>
    <row r="1617" spans="1:8" hidden="1" x14ac:dyDescent="0.2">
      <c r="A1617" s="1">
        <v>1614</v>
      </c>
      <c r="B1617" s="1">
        <f t="shared" ca="1" si="178"/>
        <v>-294867.275702913</v>
      </c>
      <c r="C1617" s="1">
        <f t="shared" ca="1" si="175"/>
        <v>100</v>
      </c>
      <c r="D1617" s="1">
        <f t="shared" ca="1" si="176"/>
        <v>-42.077013244733351</v>
      </c>
      <c r="E1617" s="1">
        <f t="shared" ca="1" si="177"/>
        <v>-2</v>
      </c>
      <c r="F1617" s="1">
        <f t="shared" ca="1" si="179"/>
        <v>1</v>
      </c>
      <c r="G1617" s="1">
        <f t="shared" ca="1" si="180"/>
        <v>0</v>
      </c>
      <c r="H1617" s="1">
        <f t="shared" ca="1" si="181"/>
        <v>1</v>
      </c>
    </row>
    <row r="1618" spans="1:8" hidden="1" x14ac:dyDescent="0.2">
      <c r="A1618" s="1">
        <v>1615</v>
      </c>
      <c r="B1618" s="1">
        <f t="shared" ca="1" si="178"/>
        <v>-299074.97702738631</v>
      </c>
      <c r="C1618" s="1">
        <f t="shared" ca="1" si="175"/>
        <v>100</v>
      </c>
      <c r="D1618" s="1">
        <f t="shared" ca="1" si="176"/>
        <v>-42.077013244733351</v>
      </c>
      <c r="E1618" s="1">
        <f t="shared" ca="1" si="177"/>
        <v>-3</v>
      </c>
      <c r="F1618" s="1">
        <f t="shared" ca="1" si="179"/>
        <v>1</v>
      </c>
      <c r="G1618" s="1">
        <f t="shared" ca="1" si="180"/>
        <v>1</v>
      </c>
      <c r="H1618" s="1">
        <f t="shared" ca="1" si="181"/>
        <v>0</v>
      </c>
    </row>
    <row r="1619" spans="1:8" hidden="1" x14ac:dyDescent="0.2">
      <c r="A1619" s="1">
        <v>1616</v>
      </c>
      <c r="B1619" s="1">
        <f t="shared" ca="1" si="178"/>
        <v>-303282.67835185962</v>
      </c>
      <c r="C1619" s="1">
        <f t="shared" ca="1" si="175"/>
        <v>100</v>
      </c>
      <c r="D1619" s="1">
        <f t="shared" ca="1" si="176"/>
        <v>-42.077013244733351</v>
      </c>
      <c r="E1619" s="1">
        <f t="shared" ca="1" si="177"/>
        <v>-4</v>
      </c>
      <c r="F1619" s="1">
        <f t="shared" ca="1" si="179"/>
        <v>1</v>
      </c>
      <c r="G1619" s="1">
        <f t="shared" ca="1" si="180"/>
        <v>2</v>
      </c>
      <c r="H1619" s="1">
        <f t="shared" ca="1" si="181"/>
        <v>0</v>
      </c>
    </row>
    <row r="1620" spans="1:8" hidden="1" x14ac:dyDescent="0.2">
      <c r="A1620" s="1">
        <v>1617</v>
      </c>
      <c r="B1620" s="1">
        <f t="shared" ca="1" si="178"/>
        <v>-307490.37967633293</v>
      </c>
      <c r="C1620" s="1">
        <f t="shared" ca="1" si="175"/>
        <v>500</v>
      </c>
      <c r="D1620" s="1">
        <f t="shared" ca="1" si="176"/>
        <v>-42.077013244733351</v>
      </c>
      <c r="E1620" s="1">
        <f t="shared" ca="1" si="177"/>
        <v>0</v>
      </c>
      <c r="F1620" s="1">
        <f t="shared" ca="1" si="179"/>
        <v>2</v>
      </c>
      <c r="G1620" s="1">
        <f t="shared" ca="1" si="180"/>
        <v>3</v>
      </c>
      <c r="H1620" s="1">
        <f t="shared" ca="1" si="181"/>
        <v>0</v>
      </c>
    </row>
    <row r="1621" spans="1:8" hidden="1" x14ac:dyDescent="0.2">
      <c r="A1621" s="1">
        <v>1618</v>
      </c>
      <c r="B1621" s="1">
        <f t="shared" ca="1" si="178"/>
        <v>-328528.8862986996</v>
      </c>
      <c r="C1621" s="1">
        <f t="shared" ca="1" si="175"/>
        <v>500</v>
      </c>
      <c r="D1621" s="1">
        <f t="shared" ca="1" si="176"/>
        <v>-42.077013244733351</v>
      </c>
      <c r="E1621" s="1">
        <f t="shared" ca="1" si="177"/>
        <v>-1</v>
      </c>
      <c r="F1621" s="1">
        <f t="shared" ca="1" si="179"/>
        <v>2</v>
      </c>
      <c r="G1621" s="1">
        <f t="shared" ca="1" si="180"/>
        <v>4</v>
      </c>
      <c r="H1621" s="1">
        <f t="shared" ca="1" si="181"/>
        <v>0</v>
      </c>
    </row>
    <row r="1622" spans="1:8" hidden="1" x14ac:dyDescent="0.2">
      <c r="A1622" s="1">
        <v>1619</v>
      </c>
      <c r="B1622" s="1">
        <f t="shared" ca="1" si="178"/>
        <v>-349567.39292106626</v>
      </c>
      <c r="C1622" s="1">
        <f t="shared" ca="1" si="175"/>
        <v>500</v>
      </c>
      <c r="D1622" s="1">
        <f t="shared" ca="1" si="176"/>
        <v>-42.077013244733351</v>
      </c>
      <c r="E1622" s="1">
        <f t="shared" ca="1" si="177"/>
        <v>-2</v>
      </c>
      <c r="F1622" s="1">
        <f t="shared" ca="1" si="179"/>
        <v>2</v>
      </c>
      <c r="G1622" s="1">
        <f t="shared" ca="1" si="180"/>
        <v>5</v>
      </c>
      <c r="H1622" s="1">
        <f t="shared" ca="1" si="181"/>
        <v>0</v>
      </c>
    </row>
    <row r="1623" spans="1:8" hidden="1" x14ac:dyDescent="0.2">
      <c r="A1623" s="1">
        <v>1620</v>
      </c>
      <c r="B1623" s="1">
        <f t="shared" ca="1" si="178"/>
        <v>-370605.89954343293</v>
      </c>
      <c r="C1623" s="1">
        <f t="shared" ca="1" si="175"/>
        <v>500</v>
      </c>
      <c r="D1623" s="1">
        <f t="shared" ca="1" si="176"/>
        <v>-42.077013244733351</v>
      </c>
      <c r="E1623" s="1">
        <f t="shared" ca="1" si="177"/>
        <v>-3</v>
      </c>
      <c r="F1623" s="1">
        <f t="shared" ca="1" si="179"/>
        <v>2</v>
      </c>
      <c r="G1623" s="1">
        <f t="shared" ca="1" si="180"/>
        <v>6</v>
      </c>
      <c r="H1623" s="1">
        <f t="shared" ca="1" si="181"/>
        <v>0</v>
      </c>
    </row>
    <row r="1624" spans="1:8" hidden="1" x14ac:dyDescent="0.2">
      <c r="A1624" s="1">
        <v>1621</v>
      </c>
      <c r="B1624" s="1">
        <f t="shared" ca="1" si="178"/>
        <v>-391644.40616579959</v>
      </c>
      <c r="C1624" s="1">
        <f t="shared" ca="1" si="175"/>
        <v>500</v>
      </c>
      <c r="D1624" s="1">
        <f t="shared" ca="1" si="176"/>
        <v>58.639357099169693</v>
      </c>
      <c r="E1624" s="1">
        <f t="shared" ca="1" si="177"/>
        <v>-4</v>
      </c>
      <c r="F1624" s="1">
        <f t="shared" ca="1" si="179"/>
        <v>2</v>
      </c>
      <c r="G1624" s="1">
        <f t="shared" ca="1" si="180"/>
        <v>7</v>
      </c>
      <c r="H1624" s="1">
        <f t="shared" ca="1" si="181"/>
        <v>0</v>
      </c>
    </row>
    <row r="1625" spans="1:8" hidden="1" x14ac:dyDescent="0.2">
      <c r="A1625" s="1">
        <v>1622</v>
      </c>
      <c r="B1625" s="1">
        <f t="shared" ca="1" si="178"/>
        <v>-362324.72761621478</v>
      </c>
      <c r="C1625" s="1">
        <f t="shared" ca="1" si="175"/>
        <v>500</v>
      </c>
      <c r="D1625" s="1">
        <f t="shared" ca="1" si="176"/>
        <v>-42.077013244733351</v>
      </c>
      <c r="E1625" s="1">
        <f t="shared" ca="1" si="177"/>
        <v>-3</v>
      </c>
      <c r="F1625" s="1">
        <f t="shared" ca="1" si="179"/>
        <v>2</v>
      </c>
      <c r="G1625" s="1">
        <f t="shared" ca="1" si="180"/>
        <v>0</v>
      </c>
      <c r="H1625" s="1">
        <f t="shared" ca="1" si="181"/>
        <v>1</v>
      </c>
    </row>
    <row r="1626" spans="1:8" hidden="1" x14ac:dyDescent="0.2">
      <c r="A1626" s="1">
        <v>1623</v>
      </c>
      <c r="B1626" s="1">
        <f t="shared" ca="1" si="178"/>
        <v>-383363.23423858144</v>
      </c>
      <c r="C1626" s="1">
        <f t="shared" ca="1" si="175"/>
        <v>500</v>
      </c>
      <c r="D1626" s="1">
        <f t="shared" ca="1" si="176"/>
        <v>-42.077013244733351</v>
      </c>
      <c r="E1626" s="1">
        <f t="shared" ca="1" si="177"/>
        <v>-4</v>
      </c>
      <c r="F1626" s="1">
        <f t="shared" ca="1" si="179"/>
        <v>2</v>
      </c>
      <c r="G1626" s="1">
        <f t="shared" ca="1" si="180"/>
        <v>1</v>
      </c>
      <c r="H1626" s="1">
        <f t="shared" ca="1" si="181"/>
        <v>0</v>
      </c>
    </row>
    <row r="1627" spans="1:8" hidden="1" x14ac:dyDescent="0.2">
      <c r="A1627" s="1">
        <v>1624</v>
      </c>
      <c r="B1627" s="1">
        <f t="shared" ca="1" si="178"/>
        <v>-404401.74086094811</v>
      </c>
      <c r="C1627" s="1">
        <f t="shared" ca="1" si="175"/>
        <v>100</v>
      </c>
      <c r="D1627" s="1">
        <f t="shared" ca="1" si="176"/>
        <v>-42.077013244733351</v>
      </c>
      <c r="E1627" s="1">
        <f t="shared" ca="1" si="177"/>
        <v>0</v>
      </c>
      <c r="F1627" s="1">
        <f t="shared" ca="1" si="179"/>
        <v>1</v>
      </c>
      <c r="G1627" s="1">
        <f t="shared" ca="1" si="180"/>
        <v>2</v>
      </c>
      <c r="H1627" s="1">
        <f t="shared" ca="1" si="181"/>
        <v>0</v>
      </c>
    </row>
    <row r="1628" spans="1:8" hidden="1" x14ac:dyDescent="0.2">
      <c r="A1628" s="1">
        <v>1625</v>
      </c>
      <c r="B1628" s="1">
        <f t="shared" ca="1" si="178"/>
        <v>-408609.44218542142</v>
      </c>
      <c r="C1628" s="1">
        <f t="shared" ca="1" si="175"/>
        <v>100</v>
      </c>
      <c r="D1628" s="1">
        <f t="shared" ca="1" si="176"/>
        <v>-42.077013244733351</v>
      </c>
      <c r="E1628" s="1">
        <f t="shared" ca="1" si="177"/>
        <v>-1</v>
      </c>
      <c r="F1628" s="1">
        <f t="shared" ca="1" si="179"/>
        <v>1</v>
      </c>
      <c r="G1628" s="1">
        <f t="shared" ca="1" si="180"/>
        <v>3</v>
      </c>
      <c r="H1628" s="1">
        <f t="shared" ca="1" si="181"/>
        <v>0</v>
      </c>
    </row>
    <row r="1629" spans="1:8" hidden="1" x14ac:dyDescent="0.2">
      <c r="A1629" s="1">
        <v>1626</v>
      </c>
      <c r="B1629" s="1">
        <f t="shared" ca="1" si="178"/>
        <v>-412817.14350989473</v>
      </c>
      <c r="C1629" s="1">
        <f t="shared" ca="1" si="175"/>
        <v>100</v>
      </c>
      <c r="D1629" s="1">
        <f t="shared" ca="1" si="176"/>
        <v>-42.077013244733351</v>
      </c>
      <c r="E1629" s="1">
        <f t="shared" ca="1" si="177"/>
        <v>-2</v>
      </c>
      <c r="F1629" s="1">
        <f t="shared" ca="1" si="179"/>
        <v>1</v>
      </c>
      <c r="G1629" s="1">
        <f t="shared" ca="1" si="180"/>
        <v>4</v>
      </c>
      <c r="H1629" s="1">
        <f t="shared" ca="1" si="181"/>
        <v>0</v>
      </c>
    </row>
    <row r="1630" spans="1:8" hidden="1" x14ac:dyDescent="0.2">
      <c r="A1630" s="1">
        <v>1627</v>
      </c>
      <c r="B1630" s="1">
        <f t="shared" ca="1" si="178"/>
        <v>-417024.84483436804</v>
      </c>
      <c r="C1630" s="1">
        <f t="shared" ca="1" si="175"/>
        <v>100</v>
      </c>
      <c r="D1630" s="1">
        <f t="shared" ca="1" si="176"/>
        <v>-42.077013244733351</v>
      </c>
      <c r="E1630" s="1">
        <f t="shared" ca="1" si="177"/>
        <v>-3</v>
      </c>
      <c r="F1630" s="1">
        <f t="shared" ca="1" si="179"/>
        <v>1</v>
      </c>
      <c r="G1630" s="1">
        <f t="shared" ca="1" si="180"/>
        <v>5</v>
      </c>
      <c r="H1630" s="1">
        <f t="shared" ca="1" si="181"/>
        <v>0</v>
      </c>
    </row>
    <row r="1631" spans="1:8" hidden="1" x14ac:dyDescent="0.2">
      <c r="A1631" s="1">
        <v>1628</v>
      </c>
      <c r="B1631" s="1">
        <f t="shared" ca="1" si="178"/>
        <v>-421232.54615884135</v>
      </c>
      <c r="C1631" s="1">
        <f t="shared" ca="1" si="175"/>
        <v>100</v>
      </c>
      <c r="D1631" s="1">
        <f t="shared" ca="1" si="176"/>
        <v>-42.077013244733351</v>
      </c>
      <c r="E1631" s="1">
        <f t="shared" ca="1" si="177"/>
        <v>-4</v>
      </c>
      <c r="F1631" s="1">
        <f t="shared" ca="1" si="179"/>
        <v>1</v>
      </c>
      <c r="G1631" s="1">
        <f t="shared" ca="1" si="180"/>
        <v>6</v>
      </c>
      <c r="H1631" s="1">
        <f t="shared" ca="1" si="181"/>
        <v>0</v>
      </c>
    </row>
    <row r="1632" spans="1:8" hidden="1" x14ac:dyDescent="0.2">
      <c r="A1632" s="1">
        <v>1629</v>
      </c>
      <c r="B1632" s="1">
        <f t="shared" ca="1" si="178"/>
        <v>-425440.24748331466</v>
      </c>
      <c r="C1632" s="1">
        <f t="shared" ca="1" si="175"/>
        <v>500</v>
      </c>
      <c r="D1632" s="1">
        <f t="shared" ca="1" si="176"/>
        <v>58.639357099169693</v>
      </c>
      <c r="E1632" s="1">
        <f t="shared" ca="1" si="177"/>
        <v>0</v>
      </c>
      <c r="F1632" s="1">
        <f t="shared" ca="1" si="179"/>
        <v>2</v>
      </c>
      <c r="G1632" s="1">
        <f t="shared" ca="1" si="180"/>
        <v>7</v>
      </c>
      <c r="H1632" s="1">
        <f t="shared" ca="1" si="181"/>
        <v>0</v>
      </c>
    </row>
    <row r="1633" spans="1:8" hidden="1" x14ac:dyDescent="0.2">
      <c r="A1633" s="1">
        <v>1630</v>
      </c>
      <c r="B1633" s="1">
        <f t="shared" ca="1" si="178"/>
        <v>-396120.56893372978</v>
      </c>
      <c r="C1633" s="1">
        <f t="shared" ca="1" si="175"/>
        <v>100</v>
      </c>
      <c r="D1633" s="1">
        <f t="shared" ca="1" si="176"/>
        <v>58.639357099169693</v>
      </c>
      <c r="E1633" s="1">
        <f t="shared" ca="1" si="177"/>
        <v>0</v>
      </c>
      <c r="F1633" s="1">
        <f t="shared" ca="1" si="179"/>
        <v>1</v>
      </c>
      <c r="G1633" s="1">
        <f t="shared" ca="1" si="180"/>
        <v>0</v>
      </c>
      <c r="H1633" s="1">
        <f t="shared" ca="1" si="181"/>
        <v>1</v>
      </c>
    </row>
    <row r="1634" spans="1:8" hidden="1" x14ac:dyDescent="0.2">
      <c r="A1634" s="1">
        <v>1631</v>
      </c>
      <c r="B1634" s="1">
        <f t="shared" ca="1" si="178"/>
        <v>-390256.63322381279</v>
      </c>
      <c r="C1634" s="1">
        <f t="shared" ca="1" si="175"/>
        <v>100</v>
      </c>
      <c r="D1634" s="1">
        <f t="shared" ca="1" si="176"/>
        <v>58.639357099169693</v>
      </c>
      <c r="E1634" s="1">
        <f t="shared" ca="1" si="177"/>
        <v>0</v>
      </c>
      <c r="F1634" s="1">
        <f t="shared" ca="1" si="179"/>
        <v>1</v>
      </c>
      <c r="G1634" s="1">
        <f t="shared" ca="1" si="180"/>
        <v>0</v>
      </c>
      <c r="H1634" s="1">
        <f t="shared" ca="1" si="181"/>
        <v>2</v>
      </c>
    </row>
    <row r="1635" spans="1:8" hidden="1" x14ac:dyDescent="0.2">
      <c r="A1635" s="1">
        <v>1632</v>
      </c>
      <c r="B1635" s="1">
        <f t="shared" ca="1" si="178"/>
        <v>-384392.69751389581</v>
      </c>
      <c r="C1635" s="1">
        <f t="shared" ca="1" si="175"/>
        <v>100</v>
      </c>
      <c r="D1635" s="1">
        <f t="shared" ca="1" si="176"/>
        <v>-42.077013244733351</v>
      </c>
      <c r="E1635" s="1">
        <f t="shared" ca="1" si="177"/>
        <v>0</v>
      </c>
      <c r="F1635" s="1">
        <f t="shared" ca="1" si="179"/>
        <v>1</v>
      </c>
      <c r="G1635" s="1">
        <f t="shared" ca="1" si="180"/>
        <v>0</v>
      </c>
      <c r="H1635" s="1">
        <f t="shared" ca="1" si="181"/>
        <v>3</v>
      </c>
    </row>
    <row r="1636" spans="1:8" hidden="1" x14ac:dyDescent="0.2">
      <c r="A1636" s="1">
        <v>1633</v>
      </c>
      <c r="B1636" s="1">
        <f t="shared" ca="1" si="178"/>
        <v>-388600.39883836912</v>
      </c>
      <c r="C1636" s="1">
        <f t="shared" ca="1" si="175"/>
        <v>100</v>
      </c>
      <c r="D1636" s="1">
        <f t="shared" ca="1" si="176"/>
        <v>-42.077013244733351</v>
      </c>
      <c r="E1636" s="1">
        <f t="shared" ca="1" si="177"/>
        <v>-1</v>
      </c>
      <c r="F1636" s="1">
        <f t="shared" ca="1" si="179"/>
        <v>1</v>
      </c>
      <c r="G1636" s="1">
        <f t="shared" ca="1" si="180"/>
        <v>1</v>
      </c>
      <c r="H1636" s="1">
        <f t="shared" ca="1" si="181"/>
        <v>0</v>
      </c>
    </row>
    <row r="1637" spans="1:8" hidden="1" x14ac:dyDescent="0.2">
      <c r="A1637" s="1">
        <v>1634</v>
      </c>
      <c r="B1637" s="1">
        <f t="shared" ca="1" si="178"/>
        <v>-392808.10016284243</v>
      </c>
      <c r="C1637" s="1">
        <f t="shared" ca="1" si="175"/>
        <v>100</v>
      </c>
      <c r="D1637" s="1">
        <f t="shared" ca="1" si="176"/>
        <v>58.639357099169693</v>
      </c>
      <c r="E1637" s="1">
        <f t="shared" ca="1" si="177"/>
        <v>-2</v>
      </c>
      <c r="F1637" s="1">
        <f t="shared" ca="1" si="179"/>
        <v>1</v>
      </c>
      <c r="G1637" s="1">
        <f t="shared" ca="1" si="180"/>
        <v>2</v>
      </c>
      <c r="H1637" s="1">
        <f t="shared" ca="1" si="181"/>
        <v>0</v>
      </c>
    </row>
    <row r="1638" spans="1:8" hidden="1" x14ac:dyDescent="0.2">
      <c r="A1638" s="1">
        <v>1635</v>
      </c>
      <c r="B1638" s="1">
        <f t="shared" ca="1" si="178"/>
        <v>-386944.16445292544</v>
      </c>
      <c r="C1638" s="1">
        <f t="shared" ca="1" si="175"/>
        <v>100</v>
      </c>
      <c r="D1638" s="1">
        <f t="shared" ca="1" si="176"/>
        <v>58.639357099169693</v>
      </c>
      <c r="E1638" s="1">
        <f t="shared" ca="1" si="177"/>
        <v>-1</v>
      </c>
      <c r="F1638" s="1">
        <f t="shared" ca="1" si="179"/>
        <v>1</v>
      </c>
      <c r="G1638" s="1">
        <f t="shared" ca="1" si="180"/>
        <v>0</v>
      </c>
      <c r="H1638" s="1">
        <f t="shared" ca="1" si="181"/>
        <v>1</v>
      </c>
    </row>
    <row r="1639" spans="1:8" hidden="1" x14ac:dyDescent="0.2">
      <c r="A1639" s="1">
        <v>1636</v>
      </c>
      <c r="B1639" s="1">
        <f t="shared" ca="1" si="178"/>
        <v>-381080.22874300845</v>
      </c>
      <c r="C1639" s="1">
        <f t="shared" ca="1" si="175"/>
        <v>100</v>
      </c>
      <c r="D1639" s="1">
        <f t="shared" ca="1" si="176"/>
        <v>58.639357099169693</v>
      </c>
      <c r="E1639" s="1">
        <f t="shared" ca="1" si="177"/>
        <v>0</v>
      </c>
      <c r="F1639" s="1">
        <f t="shared" ca="1" si="179"/>
        <v>1</v>
      </c>
      <c r="G1639" s="1">
        <f t="shared" ca="1" si="180"/>
        <v>0</v>
      </c>
      <c r="H1639" s="1">
        <f t="shared" ca="1" si="181"/>
        <v>2</v>
      </c>
    </row>
    <row r="1640" spans="1:8" hidden="1" x14ac:dyDescent="0.2">
      <c r="A1640" s="1">
        <v>1637</v>
      </c>
      <c r="B1640" s="1">
        <f t="shared" ca="1" si="178"/>
        <v>-375216.29303309147</v>
      </c>
      <c r="C1640" s="1">
        <f t="shared" ca="1" si="175"/>
        <v>100</v>
      </c>
      <c r="D1640" s="1">
        <f t="shared" ca="1" si="176"/>
        <v>-42.077013244733351</v>
      </c>
      <c r="E1640" s="1">
        <f t="shared" ca="1" si="177"/>
        <v>0</v>
      </c>
      <c r="F1640" s="1">
        <f t="shared" ca="1" si="179"/>
        <v>1</v>
      </c>
      <c r="G1640" s="1">
        <f t="shared" ca="1" si="180"/>
        <v>0</v>
      </c>
      <c r="H1640" s="1">
        <f t="shared" ca="1" si="181"/>
        <v>3</v>
      </c>
    </row>
    <row r="1641" spans="1:8" hidden="1" x14ac:dyDescent="0.2">
      <c r="A1641" s="1">
        <v>1638</v>
      </c>
      <c r="B1641" s="1">
        <f t="shared" ca="1" si="178"/>
        <v>-379423.99435756478</v>
      </c>
      <c r="C1641" s="1">
        <f t="shared" ca="1" si="175"/>
        <v>100</v>
      </c>
      <c r="D1641" s="1">
        <f t="shared" ca="1" si="176"/>
        <v>58.639357099169693</v>
      </c>
      <c r="E1641" s="1">
        <f t="shared" ca="1" si="177"/>
        <v>-1</v>
      </c>
      <c r="F1641" s="1">
        <f t="shared" ca="1" si="179"/>
        <v>1</v>
      </c>
      <c r="G1641" s="1">
        <f t="shared" ca="1" si="180"/>
        <v>1</v>
      </c>
      <c r="H1641" s="1">
        <f t="shared" ca="1" si="181"/>
        <v>0</v>
      </c>
    </row>
    <row r="1642" spans="1:8" hidden="1" x14ac:dyDescent="0.2">
      <c r="A1642" s="1">
        <v>1639</v>
      </c>
      <c r="B1642" s="1">
        <f t="shared" ca="1" si="178"/>
        <v>-373560.05864764779</v>
      </c>
      <c r="C1642" s="1">
        <f t="shared" ca="1" si="175"/>
        <v>100</v>
      </c>
      <c r="D1642" s="1">
        <f t="shared" ca="1" si="176"/>
        <v>58.639357099169693</v>
      </c>
      <c r="E1642" s="1">
        <f t="shared" ca="1" si="177"/>
        <v>0</v>
      </c>
      <c r="F1642" s="1">
        <f t="shared" ca="1" si="179"/>
        <v>1</v>
      </c>
      <c r="G1642" s="1">
        <f t="shared" ca="1" si="180"/>
        <v>0</v>
      </c>
      <c r="H1642" s="1">
        <f t="shared" ca="1" si="181"/>
        <v>1</v>
      </c>
    </row>
    <row r="1643" spans="1:8" hidden="1" x14ac:dyDescent="0.2">
      <c r="A1643" s="1">
        <v>1640</v>
      </c>
      <c r="B1643" s="1">
        <f t="shared" ca="1" si="178"/>
        <v>-367696.1229377308</v>
      </c>
      <c r="C1643" s="1">
        <f t="shared" ca="1" si="175"/>
        <v>100</v>
      </c>
      <c r="D1643" s="1">
        <f t="shared" ca="1" si="176"/>
        <v>58.639357099169693</v>
      </c>
      <c r="E1643" s="1">
        <f t="shared" ca="1" si="177"/>
        <v>0</v>
      </c>
      <c r="F1643" s="1">
        <f t="shared" ca="1" si="179"/>
        <v>1</v>
      </c>
      <c r="G1643" s="1">
        <f t="shared" ca="1" si="180"/>
        <v>0</v>
      </c>
      <c r="H1643" s="1">
        <f t="shared" ca="1" si="181"/>
        <v>2</v>
      </c>
    </row>
    <row r="1644" spans="1:8" hidden="1" x14ac:dyDescent="0.2">
      <c r="A1644" s="1">
        <v>1641</v>
      </c>
      <c r="B1644" s="1">
        <f t="shared" ca="1" si="178"/>
        <v>-361832.18722781382</v>
      </c>
      <c r="C1644" s="1">
        <f t="shared" ca="1" si="175"/>
        <v>100</v>
      </c>
      <c r="D1644" s="1">
        <f t="shared" ca="1" si="176"/>
        <v>-42.077013244733351</v>
      </c>
      <c r="E1644" s="1">
        <f t="shared" ca="1" si="177"/>
        <v>0</v>
      </c>
      <c r="F1644" s="1">
        <f t="shared" ca="1" si="179"/>
        <v>1</v>
      </c>
      <c r="G1644" s="1">
        <f t="shared" ca="1" si="180"/>
        <v>0</v>
      </c>
      <c r="H1644" s="1">
        <f t="shared" ca="1" si="181"/>
        <v>3</v>
      </c>
    </row>
    <row r="1645" spans="1:8" hidden="1" x14ac:dyDescent="0.2">
      <c r="A1645" s="1">
        <v>1642</v>
      </c>
      <c r="B1645" s="1">
        <f t="shared" ca="1" si="178"/>
        <v>-366039.88855228713</v>
      </c>
      <c r="C1645" s="1">
        <f t="shared" ca="1" si="175"/>
        <v>100</v>
      </c>
      <c r="D1645" s="1">
        <f t="shared" ca="1" si="176"/>
        <v>-42.077013244733351</v>
      </c>
      <c r="E1645" s="1">
        <f t="shared" ca="1" si="177"/>
        <v>-1</v>
      </c>
      <c r="F1645" s="1">
        <f t="shared" ca="1" si="179"/>
        <v>1</v>
      </c>
      <c r="G1645" s="1">
        <f t="shared" ca="1" si="180"/>
        <v>1</v>
      </c>
      <c r="H1645" s="1">
        <f t="shared" ca="1" si="181"/>
        <v>0</v>
      </c>
    </row>
    <row r="1646" spans="1:8" hidden="1" x14ac:dyDescent="0.2">
      <c r="A1646" s="1">
        <v>1643</v>
      </c>
      <c r="B1646" s="1">
        <f t="shared" ca="1" si="178"/>
        <v>-370247.58987676044</v>
      </c>
      <c r="C1646" s="1">
        <f t="shared" ca="1" si="175"/>
        <v>100</v>
      </c>
      <c r="D1646" s="1">
        <f t="shared" ca="1" si="176"/>
        <v>58.639357099169693</v>
      </c>
      <c r="E1646" s="1">
        <f t="shared" ca="1" si="177"/>
        <v>-2</v>
      </c>
      <c r="F1646" s="1">
        <f t="shared" ca="1" si="179"/>
        <v>1</v>
      </c>
      <c r="G1646" s="1">
        <f t="shared" ca="1" si="180"/>
        <v>2</v>
      </c>
      <c r="H1646" s="1">
        <f t="shared" ca="1" si="181"/>
        <v>0</v>
      </c>
    </row>
    <row r="1647" spans="1:8" hidden="1" x14ac:dyDescent="0.2">
      <c r="A1647" s="1">
        <v>1644</v>
      </c>
      <c r="B1647" s="1">
        <f t="shared" ca="1" si="178"/>
        <v>-364383.65416684345</v>
      </c>
      <c r="C1647" s="1">
        <f t="shared" ca="1" si="175"/>
        <v>100</v>
      </c>
      <c r="D1647" s="1">
        <f t="shared" ca="1" si="176"/>
        <v>-42.077013244733351</v>
      </c>
      <c r="E1647" s="1">
        <f t="shared" ca="1" si="177"/>
        <v>-1</v>
      </c>
      <c r="F1647" s="1">
        <f t="shared" ca="1" si="179"/>
        <v>1</v>
      </c>
      <c r="G1647" s="1">
        <f t="shared" ca="1" si="180"/>
        <v>0</v>
      </c>
      <c r="H1647" s="1">
        <f t="shared" ca="1" si="181"/>
        <v>1</v>
      </c>
    </row>
    <row r="1648" spans="1:8" hidden="1" x14ac:dyDescent="0.2">
      <c r="A1648" s="1">
        <v>1645</v>
      </c>
      <c r="B1648" s="1">
        <f t="shared" ca="1" si="178"/>
        <v>-368591.35549131676</v>
      </c>
      <c r="C1648" s="1">
        <f t="shared" ca="1" si="175"/>
        <v>100</v>
      </c>
      <c r="D1648" s="1">
        <f t="shared" ca="1" si="176"/>
        <v>58.639357099169693</v>
      </c>
      <c r="E1648" s="1">
        <f t="shared" ca="1" si="177"/>
        <v>-2</v>
      </c>
      <c r="F1648" s="1">
        <f t="shared" ca="1" si="179"/>
        <v>1</v>
      </c>
      <c r="G1648" s="1">
        <f t="shared" ca="1" si="180"/>
        <v>1</v>
      </c>
      <c r="H1648" s="1">
        <f t="shared" ca="1" si="181"/>
        <v>0</v>
      </c>
    </row>
    <row r="1649" spans="1:8" hidden="1" x14ac:dyDescent="0.2">
      <c r="A1649" s="1">
        <v>1646</v>
      </c>
      <c r="B1649" s="1">
        <f t="shared" ca="1" si="178"/>
        <v>-362727.41978139977</v>
      </c>
      <c r="C1649" s="1">
        <f t="shared" ca="1" si="175"/>
        <v>100</v>
      </c>
      <c r="D1649" s="1">
        <f t="shared" ca="1" si="176"/>
        <v>-42.077013244733351</v>
      </c>
      <c r="E1649" s="1">
        <f t="shared" ca="1" si="177"/>
        <v>-1</v>
      </c>
      <c r="F1649" s="1">
        <f t="shared" ca="1" si="179"/>
        <v>1</v>
      </c>
      <c r="G1649" s="1">
        <f t="shared" ca="1" si="180"/>
        <v>0</v>
      </c>
      <c r="H1649" s="1">
        <f t="shared" ca="1" si="181"/>
        <v>1</v>
      </c>
    </row>
    <row r="1650" spans="1:8" hidden="1" x14ac:dyDescent="0.2">
      <c r="A1650" s="1">
        <v>1647</v>
      </c>
      <c r="B1650" s="1">
        <f t="shared" ca="1" si="178"/>
        <v>-366935.12110587308</v>
      </c>
      <c r="C1650" s="1">
        <f t="shared" ca="1" si="175"/>
        <v>100</v>
      </c>
      <c r="D1650" s="1">
        <f t="shared" ca="1" si="176"/>
        <v>-42.077013244733351</v>
      </c>
      <c r="E1650" s="1">
        <f t="shared" ca="1" si="177"/>
        <v>-2</v>
      </c>
      <c r="F1650" s="1">
        <f t="shared" ca="1" si="179"/>
        <v>1</v>
      </c>
      <c r="G1650" s="1">
        <f t="shared" ca="1" si="180"/>
        <v>1</v>
      </c>
      <c r="H1650" s="1">
        <f t="shared" ca="1" si="181"/>
        <v>0</v>
      </c>
    </row>
    <row r="1651" spans="1:8" hidden="1" x14ac:dyDescent="0.2">
      <c r="A1651" s="1">
        <v>1648</v>
      </c>
      <c r="B1651" s="1">
        <f t="shared" ca="1" si="178"/>
        <v>-371142.82243034639</v>
      </c>
      <c r="C1651" s="1">
        <f t="shared" ca="1" si="175"/>
        <v>100</v>
      </c>
      <c r="D1651" s="1">
        <f t="shared" ca="1" si="176"/>
        <v>-42.077013244733351</v>
      </c>
      <c r="E1651" s="1">
        <f t="shared" ca="1" si="177"/>
        <v>-3</v>
      </c>
      <c r="F1651" s="1">
        <f t="shared" ca="1" si="179"/>
        <v>1</v>
      </c>
      <c r="G1651" s="1">
        <f t="shared" ca="1" si="180"/>
        <v>2</v>
      </c>
      <c r="H1651" s="1">
        <f t="shared" ca="1" si="181"/>
        <v>0</v>
      </c>
    </row>
    <row r="1652" spans="1:8" hidden="1" x14ac:dyDescent="0.2">
      <c r="A1652" s="1">
        <v>1649</v>
      </c>
      <c r="B1652" s="1">
        <f t="shared" ca="1" si="178"/>
        <v>-375350.5237548197</v>
      </c>
      <c r="C1652" s="1">
        <f t="shared" ca="1" si="175"/>
        <v>100</v>
      </c>
      <c r="D1652" s="1">
        <f t="shared" ca="1" si="176"/>
        <v>-42.077013244733351</v>
      </c>
      <c r="E1652" s="1">
        <f t="shared" ca="1" si="177"/>
        <v>-4</v>
      </c>
      <c r="F1652" s="1">
        <f t="shared" ca="1" si="179"/>
        <v>1</v>
      </c>
      <c r="G1652" s="1">
        <f t="shared" ca="1" si="180"/>
        <v>3</v>
      </c>
      <c r="H1652" s="1">
        <f t="shared" ca="1" si="181"/>
        <v>0</v>
      </c>
    </row>
    <row r="1653" spans="1:8" hidden="1" x14ac:dyDescent="0.2">
      <c r="A1653" s="1">
        <v>1650</v>
      </c>
      <c r="B1653" s="1">
        <f t="shared" ca="1" si="178"/>
        <v>-379558.22507929301</v>
      </c>
      <c r="C1653" s="1">
        <f t="shared" ca="1" si="175"/>
        <v>500</v>
      </c>
      <c r="D1653" s="1">
        <f t="shared" ca="1" si="176"/>
        <v>-42.077013244733351</v>
      </c>
      <c r="E1653" s="1">
        <f t="shared" ca="1" si="177"/>
        <v>0</v>
      </c>
      <c r="F1653" s="1">
        <f t="shared" ca="1" si="179"/>
        <v>2</v>
      </c>
      <c r="G1653" s="1">
        <f t="shared" ca="1" si="180"/>
        <v>4</v>
      </c>
      <c r="H1653" s="1">
        <f t="shared" ca="1" si="181"/>
        <v>0</v>
      </c>
    </row>
    <row r="1654" spans="1:8" hidden="1" x14ac:dyDescent="0.2">
      <c r="A1654" s="1">
        <v>1651</v>
      </c>
      <c r="B1654" s="1">
        <f t="shared" ca="1" si="178"/>
        <v>-400596.73170165968</v>
      </c>
      <c r="C1654" s="1">
        <f t="shared" ca="1" si="175"/>
        <v>500</v>
      </c>
      <c r="D1654" s="1">
        <f t="shared" ca="1" si="176"/>
        <v>58.639357099169693</v>
      </c>
      <c r="E1654" s="1">
        <f t="shared" ca="1" si="177"/>
        <v>-1</v>
      </c>
      <c r="F1654" s="1">
        <f t="shared" ca="1" si="179"/>
        <v>2</v>
      </c>
      <c r="G1654" s="1">
        <f t="shared" ca="1" si="180"/>
        <v>5</v>
      </c>
      <c r="H1654" s="1">
        <f t="shared" ca="1" si="181"/>
        <v>0</v>
      </c>
    </row>
    <row r="1655" spans="1:8" hidden="1" x14ac:dyDescent="0.2">
      <c r="A1655" s="1">
        <v>1652</v>
      </c>
      <c r="B1655" s="1">
        <f t="shared" ca="1" si="178"/>
        <v>-371277.0531520748</v>
      </c>
      <c r="C1655" s="1">
        <f t="shared" ca="1" si="175"/>
        <v>100</v>
      </c>
      <c r="D1655" s="1">
        <f t="shared" ca="1" si="176"/>
        <v>-42.077013244733351</v>
      </c>
      <c r="E1655" s="1">
        <f t="shared" ca="1" si="177"/>
        <v>0</v>
      </c>
      <c r="F1655" s="1">
        <f t="shared" ca="1" si="179"/>
        <v>1</v>
      </c>
      <c r="G1655" s="1">
        <f t="shared" ca="1" si="180"/>
        <v>0</v>
      </c>
      <c r="H1655" s="1">
        <f t="shared" ca="1" si="181"/>
        <v>1</v>
      </c>
    </row>
    <row r="1656" spans="1:8" hidden="1" x14ac:dyDescent="0.2">
      <c r="A1656" s="1">
        <v>1653</v>
      </c>
      <c r="B1656" s="1">
        <f t="shared" ca="1" si="178"/>
        <v>-375484.75447654811</v>
      </c>
      <c r="C1656" s="1">
        <f t="shared" ca="1" si="175"/>
        <v>100</v>
      </c>
      <c r="D1656" s="1">
        <f t="shared" ca="1" si="176"/>
        <v>58.639357099169693</v>
      </c>
      <c r="E1656" s="1">
        <f t="shared" ca="1" si="177"/>
        <v>-1</v>
      </c>
      <c r="F1656" s="1">
        <f t="shared" ca="1" si="179"/>
        <v>1</v>
      </c>
      <c r="G1656" s="1">
        <f t="shared" ca="1" si="180"/>
        <v>1</v>
      </c>
      <c r="H1656" s="1">
        <f t="shared" ca="1" si="181"/>
        <v>0</v>
      </c>
    </row>
    <row r="1657" spans="1:8" hidden="1" x14ac:dyDescent="0.2">
      <c r="A1657" s="1">
        <v>1654</v>
      </c>
      <c r="B1657" s="1">
        <f t="shared" ca="1" si="178"/>
        <v>-369620.81876663113</v>
      </c>
      <c r="C1657" s="1">
        <f t="shared" ca="1" si="175"/>
        <v>100</v>
      </c>
      <c r="D1657" s="1">
        <f t="shared" ca="1" si="176"/>
        <v>58.639357099169693</v>
      </c>
      <c r="E1657" s="1">
        <f t="shared" ca="1" si="177"/>
        <v>0</v>
      </c>
      <c r="F1657" s="1">
        <f t="shared" ca="1" si="179"/>
        <v>1</v>
      </c>
      <c r="G1657" s="1">
        <f t="shared" ca="1" si="180"/>
        <v>0</v>
      </c>
      <c r="H1657" s="1">
        <f t="shared" ca="1" si="181"/>
        <v>1</v>
      </c>
    </row>
    <row r="1658" spans="1:8" hidden="1" x14ac:dyDescent="0.2">
      <c r="A1658" s="1">
        <v>1655</v>
      </c>
      <c r="B1658" s="1">
        <f t="shared" ca="1" si="178"/>
        <v>-363756.88305671414</v>
      </c>
      <c r="C1658" s="1">
        <f t="shared" ca="1" si="175"/>
        <v>100</v>
      </c>
      <c r="D1658" s="1">
        <f t="shared" ca="1" si="176"/>
        <v>58.639357099169693</v>
      </c>
      <c r="E1658" s="1">
        <f t="shared" ca="1" si="177"/>
        <v>0</v>
      </c>
      <c r="F1658" s="1">
        <f t="shared" ca="1" si="179"/>
        <v>1</v>
      </c>
      <c r="G1658" s="1">
        <f t="shared" ca="1" si="180"/>
        <v>0</v>
      </c>
      <c r="H1658" s="1">
        <f t="shared" ca="1" si="181"/>
        <v>2</v>
      </c>
    </row>
    <row r="1659" spans="1:8" hidden="1" x14ac:dyDescent="0.2">
      <c r="A1659" s="1">
        <v>1656</v>
      </c>
      <c r="B1659" s="1">
        <f t="shared" ca="1" si="178"/>
        <v>-357892.94734679715</v>
      </c>
      <c r="C1659" s="1">
        <f t="shared" ca="1" si="175"/>
        <v>100</v>
      </c>
      <c r="D1659" s="1">
        <f t="shared" ca="1" si="176"/>
        <v>58.639357099169693</v>
      </c>
      <c r="E1659" s="1">
        <f t="shared" ca="1" si="177"/>
        <v>0</v>
      </c>
      <c r="F1659" s="1">
        <f t="shared" ca="1" si="179"/>
        <v>1</v>
      </c>
      <c r="G1659" s="1">
        <f t="shared" ca="1" si="180"/>
        <v>0</v>
      </c>
      <c r="H1659" s="1">
        <f t="shared" ca="1" si="181"/>
        <v>3</v>
      </c>
    </row>
    <row r="1660" spans="1:8" hidden="1" x14ac:dyDescent="0.2">
      <c r="A1660" s="1">
        <v>1657</v>
      </c>
      <c r="B1660" s="1">
        <f t="shared" ca="1" si="178"/>
        <v>-352029.01163688017</v>
      </c>
      <c r="C1660" s="1">
        <f t="shared" ca="1" si="175"/>
        <v>100</v>
      </c>
      <c r="D1660" s="1">
        <f t="shared" ca="1" si="176"/>
        <v>-42.077013244733351</v>
      </c>
      <c r="E1660" s="1">
        <f t="shared" ca="1" si="177"/>
        <v>0</v>
      </c>
      <c r="F1660" s="1">
        <f t="shared" ca="1" si="179"/>
        <v>1</v>
      </c>
      <c r="G1660" s="1">
        <f t="shared" ca="1" si="180"/>
        <v>0</v>
      </c>
      <c r="H1660" s="1">
        <f t="shared" ca="1" si="181"/>
        <v>4</v>
      </c>
    </row>
    <row r="1661" spans="1:8" hidden="1" x14ac:dyDescent="0.2">
      <c r="A1661" s="1">
        <v>1658</v>
      </c>
      <c r="B1661" s="1">
        <f t="shared" ca="1" si="178"/>
        <v>-356236.71296135348</v>
      </c>
      <c r="C1661" s="1">
        <f t="shared" ca="1" si="175"/>
        <v>100</v>
      </c>
      <c r="D1661" s="1">
        <f t="shared" ca="1" si="176"/>
        <v>-42.077013244733351</v>
      </c>
      <c r="E1661" s="1">
        <f t="shared" ca="1" si="177"/>
        <v>-1</v>
      </c>
      <c r="F1661" s="1">
        <f t="shared" ca="1" si="179"/>
        <v>1</v>
      </c>
      <c r="G1661" s="1">
        <f t="shared" ca="1" si="180"/>
        <v>1</v>
      </c>
      <c r="H1661" s="1">
        <f t="shared" ca="1" si="181"/>
        <v>0</v>
      </c>
    </row>
    <row r="1662" spans="1:8" hidden="1" x14ac:dyDescent="0.2">
      <c r="A1662" s="1">
        <v>1659</v>
      </c>
      <c r="B1662" s="1">
        <f t="shared" ca="1" si="178"/>
        <v>-360444.41428582679</v>
      </c>
      <c r="C1662" s="1">
        <f t="shared" ca="1" si="175"/>
        <v>100</v>
      </c>
      <c r="D1662" s="1">
        <f t="shared" ca="1" si="176"/>
        <v>58.639357099169693</v>
      </c>
      <c r="E1662" s="1">
        <f t="shared" ca="1" si="177"/>
        <v>-2</v>
      </c>
      <c r="F1662" s="1">
        <f t="shared" ca="1" si="179"/>
        <v>1</v>
      </c>
      <c r="G1662" s="1">
        <f t="shared" ca="1" si="180"/>
        <v>2</v>
      </c>
      <c r="H1662" s="1">
        <f t="shared" ca="1" si="181"/>
        <v>0</v>
      </c>
    </row>
    <row r="1663" spans="1:8" hidden="1" x14ac:dyDescent="0.2">
      <c r="A1663" s="1">
        <v>1660</v>
      </c>
      <c r="B1663" s="1">
        <f t="shared" ca="1" si="178"/>
        <v>-354580.4785759098</v>
      </c>
      <c r="C1663" s="1">
        <f t="shared" ca="1" si="175"/>
        <v>100</v>
      </c>
      <c r="D1663" s="1">
        <f t="shared" ca="1" si="176"/>
        <v>58.639357099169693</v>
      </c>
      <c r="E1663" s="1">
        <f t="shared" ca="1" si="177"/>
        <v>-1</v>
      </c>
      <c r="F1663" s="1">
        <f t="shared" ca="1" si="179"/>
        <v>1</v>
      </c>
      <c r="G1663" s="1">
        <f t="shared" ca="1" si="180"/>
        <v>0</v>
      </c>
      <c r="H1663" s="1">
        <f t="shared" ca="1" si="181"/>
        <v>1</v>
      </c>
    </row>
    <row r="1664" spans="1:8" hidden="1" x14ac:dyDescent="0.2">
      <c r="A1664" s="1">
        <v>1661</v>
      </c>
      <c r="B1664" s="1">
        <f t="shared" ca="1" si="178"/>
        <v>-348716.54286599281</v>
      </c>
      <c r="C1664" s="1">
        <f t="shared" ca="1" si="175"/>
        <v>100</v>
      </c>
      <c r="D1664" s="1">
        <f t="shared" ca="1" si="176"/>
        <v>58.639357099169693</v>
      </c>
      <c r="E1664" s="1">
        <f t="shared" ca="1" si="177"/>
        <v>0</v>
      </c>
      <c r="F1664" s="1">
        <f t="shared" ca="1" si="179"/>
        <v>1</v>
      </c>
      <c r="G1664" s="1">
        <f t="shared" ca="1" si="180"/>
        <v>0</v>
      </c>
      <c r="H1664" s="1">
        <f t="shared" ca="1" si="181"/>
        <v>2</v>
      </c>
    </row>
    <row r="1665" spans="1:8" hidden="1" x14ac:dyDescent="0.2">
      <c r="A1665" s="1">
        <v>1662</v>
      </c>
      <c r="B1665" s="1">
        <f t="shared" ca="1" si="178"/>
        <v>-342852.60715607583</v>
      </c>
      <c r="C1665" s="1">
        <f t="shared" ca="1" si="175"/>
        <v>100</v>
      </c>
      <c r="D1665" s="1">
        <f t="shared" ca="1" si="176"/>
        <v>58.639357099169693</v>
      </c>
      <c r="E1665" s="1">
        <f t="shared" ca="1" si="177"/>
        <v>0</v>
      </c>
      <c r="F1665" s="1">
        <f t="shared" ca="1" si="179"/>
        <v>1</v>
      </c>
      <c r="G1665" s="1">
        <f t="shared" ca="1" si="180"/>
        <v>0</v>
      </c>
      <c r="H1665" s="1">
        <f t="shared" ca="1" si="181"/>
        <v>3</v>
      </c>
    </row>
    <row r="1666" spans="1:8" hidden="1" x14ac:dyDescent="0.2">
      <c r="A1666" s="1">
        <v>1663</v>
      </c>
      <c r="B1666" s="1">
        <f t="shared" ca="1" si="178"/>
        <v>-336988.67144615884</v>
      </c>
      <c r="C1666" s="1">
        <f t="shared" ca="1" si="175"/>
        <v>100</v>
      </c>
      <c r="D1666" s="1">
        <f t="shared" ca="1" si="176"/>
        <v>-42.077013244733351</v>
      </c>
      <c r="E1666" s="1">
        <f t="shared" ca="1" si="177"/>
        <v>0</v>
      </c>
      <c r="F1666" s="1">
        <f t="shared" ca="1" si="179"/>
        <v>1</v>
      </c>
      <c r="G1666" s="1">
        <f t="shared" ca="1" si="180"/>
        <v>0</v>
      </c>
      <c r="H1666" s="1">
        <f t="shared" ca="1" si="181"/>
        <v>4</v>
      </c>
    </row>
    <row r="1667" spans="1:8" hidden="1" x14ac:dyDescent="0.2">
      <c r="A1667" s="1">
        <v>1664</v>
      </c>
      <c r="B1667" s="1">
        <f t="shared" ca="1" si="178"/>
        <v>-341196.37277063215</v>
      </c>
      <c r="C1667" s="1">
        <f t="shared" ca="1" si="175"/>
        <v>100</v>
      </c>
      <c r="D1667" s="1">
        <f t="shared" ca="1" si="176"/>
        <v>58.639357099169693</v>
      </c>
      <c r="E1667" s="1">
        <f t="shared" ca="1" si="177"/>
        <v>-1</v>
      </c>
      <c r="F1667" s="1">
        <f t="shared" ca="1" si="179"/>
        <v>1</v>
      </c>
      <c r="G1667" s="1">
        <f t="shared" ca="1" si="180"/>
        <v>1</v>
      </c>
      <c r="H1667" s="1">
        <f t="shared" ca="1" si="181"/>
        <v>0</v>
      </c>
    </row>
    <row r="1668" spans="1:8" hidden="1" x14ac:dyDescent="0.2">
      <c r="A1668" s="1">
        <v>1665</v>
      </c>
      <c r="B1668" s="1">
        <f t="shared" ca="1" si="178"/>
        <v>-335332.43706071516</v>
      </c>
      <c r="C1668" s="1">
        <f t="shared" ca="1" si="175"/>
        <v>100</v>
      </c>
      <c r="D1668" s="1">
        <f t="shared" ca="1" si="176"/>
        <v>58.639357099169693</v>
      </c>
      <c r="E1668" s="1">
        <f t="shared" ca="1" si="177"/>
        <v>0</v>
      </c>
      <c r="F1668" s="1">
        <f t="shared" ca="1" si="179"/>
        <v>1</v>
      </c>
      <c r="G1668" s="1">
        <f t="shared" ca="1" si="180"/>
        <v>0</v>
      </c>
      <c r="H1668" s="1">
        <f t="shared" ca="1" si="181"/>
        <v>1</v>
      </c>
    </row>
    <row r="1669" spans="1:8" hidden="1" x14ac:dyDescent="0.2">
      <c r="A1669" s="1">
        <v>1666</v>
      </c>
      <c r="B1669" s="1">
        <f t="shared" ca="1" si="178"/>
        <v>-329468.50135079818</v>
      </c>
      <c r="C1669" s="1">
        <f t="shared" ref="C1669:C1732" ca="1" si="182">$C$4*POWER($L$2,F1669-1)</f>
        <v>100</v>
      </c>
      <c r="D1669" s="1">
        <f t="shared" ref="D1669:D1732" ca="1" si="183">IF(RAND()&lt;$B$1,$F$1,$H$1)</f>
        <v>-42.077013244733351</v>
      </c>
      <c r="E1669" s="1">
        <f t="shared" ref="E1669:E1732" ca="1" si="184">IF(D1668&lt;0,IF(E1668-1=-$D$2,0,E1668-1),IF(E1668+1=$F$2,0,E1668+1))</f>
        <v>0</v>
      </c>
      <c r="F1669" s="1">
        <f t="shared" ca="1" si="179"/>
        <v>1</v>
      </c>
      <c r="G1669" s="1">
        <f t="shared" ca="1" si="180"/>
        <v>0</v>
      </c>
      <c r="H1669" s="1">
        <f t="shared" ca="1" si="181"/>
        <v>2</v>
      </c>
    </row>
    <row r="1670" spans="1:8" hidden="1" x14ac:dyDescent="0.2">
      <c r="A1670" s="1">
        <v>1667</v>
      </c>
      <c r="B1670" s="1">
        <f t="shared" ref="B1670:B1733" ca="1" si="185">B1669+D1669*C1669</f>
        <v>-333676.20267527149</v>
      </c>
      <c r="C1670" s="1">
        <f t="shared" ca="1" si="182"/>
        <v>100</v>
      </c>
      <c r="D1670" s="1">
        <f t="shared" ca="1" si="183"/>
        <v>58.639357099169693</v>
      </c>
      <c r="E1670" s="1">
        <f t="shared" ca="1" si="184"/>
        <v>-1</v>
      </c>
      <c r="F1670" s="1">
        <f t="shared" ref="F1670:F1733" ca="1" si="186">IF(AND(D1669&gt;0,E1670=0),IF(F1669-1&lt;1,1,F1669-1),IF(AND(D1669&lt;0,E1670=0),IF(F1669+1&gt;$H$2,1,F1669+1),F1669))</f>
        <v>1</v>
      </c>
      <c r="G1670" s="1">
        <f t="shared" ref="G1670:G1733" ca="1" si="187">IF(D1669&gt;0,0,G1669+1)</f>
        <v>1</v>
      </c>
      <c r="H1670" s="1">
        <f t="shared" ref="H1670:H1733" ca="1" si="188">IF(D1669&lt;0,0,H1669+1)</f>
        <v>0</v>
      </c>
    </row>
    <row r="1671" spans="1:8" hidden="1" x14ac:dyDescent="0.2">
      <c r="A1671" s="1">
        <v>1668</v>
      </c>
      <c r="B1671" s="1">
        <f t="shared" ca="1" si="185"/>
        <v>-327812.2669653545</v>
      </c>
      <c r="C1671" s="1">
        <f t="shared" ca="1" si="182"/>
        <v>100</v>
      </c>
      <c r="D1671" s="1">
        <f t="shared" ca="1" si="183"/>
        <v>-42.077013244733351</v>
      </c>
      <c r="E1671" s="1">
        <f t="shared" ca="1" si="184"/>
        <v>0</v>
      </c>
      <c r="F1671" s="1">
        <f t="shared" ca="1" si="186"/>
        <v>1</v>
      </c>
      <c r="G1671" s="1">
        <f t="shared" ca="1" si="187"/>
        <v>0</v>
      </c>
      <c r="H1671" s="1">
        <f t="shared" ca="1" si="188"/>
        <v>1</v>
      </c>
    </row>
    <row r="1672" spans="1:8" hidden="1" x14ac:dyDescent="0.2">
      <c r="A1672" s="1">
        <v>1669</v>
      </c>
      <c r="B1672" s="1">
        <f t="shared" ca="1" si="185"/>
        <v>-332019.96828982781</v>
      </c>
      <c r="C1672" s="1">
        <f t="shared" ca="1" si="182"/>
        <v>100</v>
      </c>
      <c r="D1672" s="1">
        <f t="shared" ca="1" si="183"/>
        <v>58.639357099169693</v>
      </c>
      <c r="E1672" s="1">
        <f t="shared" ca="1" si="184"/>
        <v>-1</v>
      </c>
      <c r="F1672" s="1">
        <f t="shared" ca="1" si="186"/>
        <v>1</v>
      </c>
      <c r="G1672" s="1">
        <f t="shared" ca="1" si="187"/>
        <v>1</v>
      </c>
      <c r="H1672" s="1">
        <f t="shared" ca="1" si="188"/>
        <v>0</v>
      </c>
    </row>
    <row r="1673" spans="1:8" hidden="1" x14ac:dyDescent="0.2">
      <c r="A1673" s="1">
        <v>1670</v>
      </c>
      <c r="B1673" s="1">
        <f t="shared" ca="1" si="185"/>
        <v>-326156.03257991083</v>
      </c>
      <c r="C1673" s="1">
        <f t="shared" ca="1" si="182"/>
        <v>100</v>
      </c>
      <c r="D1673" s="1">
        <f t="shared" ca="1" si="183"/>
        <v>58.639357099169693</v>
      </c>
      <c r="E1673" s="1">
        <f t="shared" ca="1" si="184"/>
        <v>0</v>
      </c>
      <c r="F1673" s="1">
        <f t="shared" ca="1" si="186"/>
        <v>1</v>
      </c>
      <c r="G1673" s="1">
        <f t="shared" ca="1" si="187"/>
        <v>0</v>
      </c>
      <c r="H1673" s="1">
        <f t="shared" ca="1" si="188"/>
        <v>1</v>
      </c>
    </row>
    <row r="1674" spans="1:8" hidden="1" x14ac:dyDescent="0.2">
      <c r="A1674" s="1">
        <v>1671</v>
      </c>
      <c r="B1674" s="1">
        <f t="shared" ca="1" si="185"/>
        <v>-320292.09686999384</v>
      </c>
      <c r="C1674" s="1">
        <f t="shared" ca="1" si="182"/>
        <v>100</v>
      </c>
      <c r="D1674" s="1">
        <f t="shared" ca="1" si="183"/>
        <v>-42.077013244733351</v>
      </c>
      <c r="E1674" s="1">
        <f t="shared" ca="1" si="184"/>
        <v>0</v>
      </c>
      <c r="F1674" s="1">
        <f t="shared" ca="1" si="186"/>
        <v>1</v>
      </c>
      <c r="G1674" s="1">
        <f t="shared" ca="1" si="187"/>
        <v>0</v>
      </c>
      <c r="H1674" s="1">
        <f t="shared" ca="1" si="188"/>
        <v>2</v>
      </c>
    </row>
    <row r="1675" spans="1:8" hidden="1" x14ac:dyDescent="0.2">
      <c r="A1675" s="1">
        <v>1672</v>
      </c>
      <c r="B1675" s="1">
        <f t="shared" ca="1" si="185"/>
        <v>-324499.79819446715</v>
      </c>
      <c r="C1675" s="1">
        <f t="shared" ca="1" si="182"/>
        <v>100</v>
      </c>
      <c r="D1675" s="1">
        <f t="shared" ca="1" si="183"/>
        <v>58.639357099169693</v>
      </c>
      <c r="E1675" s="1">
        <f t="shared" ca="1" si="184"/>
        <v>-1</v>
      </c>
      <c r="F1675" s="1">
        <f t="shared" ca="1" si="186"/>
        <v>1</v>
      </c>
      <c r="G1675" s="1">
        <f t="shared" ca="1" si="187"/>
        <v>1</v>
      </c>
      <c r="H1675" s="1">
        <f t="shared" ca="1" si="188"/>
        <v>0</v>
      </c>
    </row>
    <row r="1676" spans="1:8" hidden="1" x14ac:dyDescent="0.2">
      <c r="A1676" s="1">
        <v>1673</v>
      </c>
      <c r="B1676" s="1">
        <f t="shared" ca="1" si="185"/>
        <v>-318635.86248455016</v>
      </c>
      <c r="C1676" s="1">
        <f t="shared" ca="1" si="182"/>
        <v>100</v>
      </c>
      <c r="D1676" s="1">
        <f t="shared" ca="1" si="183"/>
        <v>-42.077013244733351</v>
      </c>
      <c r="E1676" s="1">
        <f t="shared" ca="1" si="184"/>
        <v>0</v>
      </c>
      <c r="F1676" s="1">
        <f t="shared" ca="1" si="186"/>
        <v>1</v>
      </c>
      <c r="G1676" s="1">
        <f t="shared" ca="1" si="187"/>
        <v>0</v>
      </c>
      <c r="H1676" s="1">
        <f t="shared" ca="1" si="188"/>
        <v>1</v>
      </c>
    </row>
    <row r="1677" spans="1:8" hidden="1" x14ac:dyDescent="0.2">
      <c r="A1677" s="1">
        <v>1674</v>
      </c>
      <c r="B1677" s="1">
        <f t="shared" ca="1" si="185"/>
        <v>-322843.56380902347</v>
      </c>
      <c r="C1677" s="1">
        <f t="shared" ca="1" si="182"/>
        <v>100</v>
      </c>
      <c r="D1677" s="1">
        <f t="shared" ca="1" si="183"/>
        <v>-42.077013244733351</v>
      </c>
      <c r="E1677" s="1">
        <f t="shared" ca="1" si="184"/>
        <v>-1</v>
      </c>
      <c r="F1677" s="1">
        <f t="shared" ca="1" si="186"/>
        <v>1</v>
      </c>
      <c r="G1677" s="1">
        <f t="shared" ca="1" si="187"/>
        <v>1</v>
      </c>
      <c r="H1677" s="1">
        <f t="shared" ca="1" si="188"/>
        <v>0</v>
      </c>
    </row>
    <row r="1678" spans="1:8" hidden="1" x14ac:dyDescent="0.2">
      <c r="A1678" s="1">
        <v>1675</v>
      </c>
      <c r="B1678" s="1">
        <f t="shared" ca="1" si="185"/>
        <v>-327051.26513349678</v>
      </c>
      <c r="C1678" s="1">
        <f t="shared" ca="1" si="182"/>
        <v>100</v>
      </c>
      <c r="D1678" s="1">
        <f t="shared" ca="1" si="183"/>
        <v>-42.077013244733351</v>
      </c>
      <c r="E1678" s="1">
        <f t="shared" ca="1" si="184"/>
        <v>-2</v>
      </c>
      <c r="F1678" s="1">
        <f t="shared" ca="1" si="186"/>
        <v>1</v>
      </c>
      <c r="G1678" s="1">
        <f t="shared" ca="1" si="187"/>
        <v>2</v>
      </c>
      <c r="H1678" s="1">
        <f t="shared" ca="1" si="188"/>
        <v>0</v>
      </c>
    </row>
    <row r="1679" spans="1:8" hidden="1" x14ac:dyDescent="0.2">
      <c r="A1679" s="1">
        <v>1676</v>
      </c>
      <c r="B1679" s="1">
        <f t="shared" ca="1" si="185"/>
        <v>-331258.96645797009</v>
      </c>
      <c r="C1679" s="1">
        <f t="shared" ca="1" si="182"/>
        <v>100</v>
      </c>
      <c r="D1679" s="1">
        <f t="shared" ca="1" si="183"/>
        <v>58.639357099169693</v>
      </c>
      <c r="E1679" s="1">
        <f t="shared" ca="1" si="184"/>
        <v>-3</v>
      </c>
      <c r="F1679" s="1">
        <f t="shared" ca="1" si="186"/>
        <v>1</v>
      </c>
      <c r="G1679" s="1">
        <f t="shared" ca="1" si="187"/>
        <v>3</v>
      </c>
      <c r="H1679" s="1">
        <f t="shared" ca="1" si="188"/>
        <v>0</v>
      </c>
    </row>
    <row r="1680" spans="1:8" hidden="1" x14ac:dyDescent="0.2">
      <c r="A1680" s="1">
        <v>1677</v>
      </c>
      <c r="B1680" s="1">
        <f t="shared" ca="1" si="185"/>
        <v>-325395.0307480531</v>
      </c>
      <c r="C1680" s="1">
        <f t="shared" ca="1" si="182"/>
        <v>100</v>
      </c>
      <c r="D1680" s="1">
        <f t="shared" ca="1" si="183"/>
        <v>-42.077013244733351</v>
      </c>
      <c r="E1680" s="1">
        <f t="shared" ca="1" si="184"/>
        <v>-2</v>
      </c>
      <c r="F1680" s="1">
        <f t="shared" ca="1" si="186"/>
        <v>1</v>
      </c>
      <c r="G1680" s="1">
        <f t="shared" ca="1" si="187"/>
        <v>0</v>
      </c>
      <c r="H1680" s="1">
        <f t="shared" ca="1" si="188"/>
        <v>1</v>
      </c>
    </row>
    <row r="1681" spans="1:8" hidden="1" x14ac:dyDescent="0.2">
      <c r="A1681" s="1">
        <v>1678</v>
      </c>
      <c r="B1681" s="1">
        <f t="shared" ca="1" si="185"/>
        <v>-329602.73207252641</v>
      </c>
      <c r="C1681" s="1">
        <f t="shared" ca="1" si="182"/>
        <v>100</v>
      </c>
      <c r="D1681" s="1">
        <f t="shared" ca="1" si="183"/>
        <v>58.639357099169693</v>
      </c>
      <c r="E1681" s="1">
        <f t="shared" ca="1" si="184"/>
        <v>-3</v>
      </c>
      <c r="F1681" s="1">
        <f t="shared" ca="1" si="186"/>
        <v>1</v>
      </c>
      <c r="G1681" s="1">
        <f t="shared" ca="1" si="187"/>
        <v>1</v>
      </c>
      <c r="H1681" s="1">
        <f t="shared" ca="1" si="188"/>
        <v>0</v>
      </c>
    </row>
    <row r="1682" spans="1:8" hidden="1" x14ac:dyDescent="0.2">
      <c r="A1682" s="1">
        <v>1679</v>
      </c>
      <c r="B1682" s="1">
        <f t="shared" ca="1" si="185"/>
        <v>-323738.79636260943</v>
      </c>
      <c r="C1682" s="1">
        <f t="shared" ca="1" si="182"/>
        <v>100</v>
      </c>
      <c r="D1682" s="1">
        <f t="shared" ca="1" si="183"/>
        <v>58.639357099169693</v>
      </c>
      <c r="E1682" s="1">
        <f t="shared" ca="1" si="184"/>
        <v>-2</v>
      </c>
      <c r="F1682" s="1">
        <f t="shared" ca="1" si="186"/>
        <v>1</v>
      </c>
      <c r="G1682" s="1">
        <f t="shared" ca="1" si="187"/>
        <v>0</v>
      </c>
      <c r="H1682" s="1">
        <f t="shared" ca="1" si="188"/>
        <v>1</v>
      </c>
    </row>
    <row r="1683" spans="1:8" hidden="1" x14ac:dyDescent="0.2">
      <c r="A1683" s="1">
        <v>1680</v>
      </c>
      <c r="B1683" s="1">
        <f t="shared" ca="1" si="185"/>
        <v>-317874.86065269244</v>
      </c>
      <c r="C1683" s="1">
        <f t="shared" ca="1" si="182"/>
        <v>100</v>
      </c>
      <c r="D1683" s="1">
        <f t="shared" ca="1" si="183"/>
        <v>-42.077013244733351</v>
      </c>
      <c r="E1683" s="1">
        <f t="shared" ca="1" si="184"/>
        <v>-1</v>
      </c>
      <c r="F1683" s="1">
        <f t="shared" ca="1" si="186"/>
        <v>1</v>
      </c>
      <c r="G1683" s="1">
        <f t="shared" ca="1" si="187"/>
        <v>0</v>
      </c>
      <c r="H1683" s="1">
        <f t="shared" ca="1" si="188"/>
        <v>2</v>
      </c>
    </row>
    <row r="1684" spans="1:8" hidden="1" x14ac:dyDescent="0.2">
      <c r="A1684" s="1">
        <v>1681</v>
      </c>
      <c r="B1684" s="1">
        <f t="shared" ca="1" si="185"/>
        <v>-322082.56197716575</v>
      </c>
      <c r="C1684" s="1">
        <f t="shared" ca="1" si="182"/>
        <v>100</v>
      </c>
      <c r="D1684" s="1">
        <f t="shared" ca="1" si="183"/>
        <v>-42.077013244733351</v>
      </c>
      <c r="E1684" s="1">
        <f t="shared" ca="1" si="184"/>
        <v>-2</v>
      </c>
      <c r="F1684" s="1">
        <f t="shared" ca="1" si="186"/>
        <v>1</v>
      </c>
      <c r="G1684" s="1">
        <f t="shared" ca="1" si="187"/>
        <v>1</v>
      </c>
      <c r="H1684" s="1">
        <f t="shared" ca="1" si="188"/>
        <v>0</v>
      </c>
    </row>
    <row r="1685" spans="1:8" hidden="1" x14ac:dyDescent="0.2">
      <c r="A1685" s="1">
        <v>1682</v>
      </c>
      <c r="B1685" s="1">
        <f t="shared" ca="1" si="185"/>
        <v>-326290.26330163906</v>
      </c>
      <c r="C1685" s="1">
        <f t="shared" ca="1" si="182"/>
        <v>100</v>
      </c>
      <c r="D1685" s="1">
        <f t="shared" ca="1" si="183"/>
        <v>58.639357099169693</v>
      </c>
      <c r="E1685" s="1">
        <f t="shared" ca="1" si="184"/>
        <v>-3</v>
      </c>
      <c r="F1685" s="1">
        <f t="shared" ca="1" si="186"/>
        <v>1</v>
      </c>
      <c r="G1685" s="1">
        <f t="shared" ca="1" si="187"/>
        <v>2</v>
      </c>
      <c r="H1685" s="1">
        <f t="shared" ca="1" si="188"/>
        <v>0</v>
      </c>
    </row>
    <row r="1686" spans="1:8" hidden="1" x14ac:dyDescent="0.2">
      <c r="A1686" s="1">
        <v>1683</v>
      </c>
      <c r="B1686" s="1">
        <f t="shared" ca="1" si="185"/>
        <v>-320426.32759172207</v>
      </c>
      <c r="C1686" s="1">
        <f t="shared" ca="1" si="182"/>
        <v>100</v>
      </c>
      <c r="D1686" s="1">
        <f t="shared" ca="1" si="183"/>
        <v>-42.077013244733351</v>
      </c>
      <c r="E1686" s="1">
        <f t="shared" ca="1" si="184"/>
        <v>-2</v>
      </c>
      <c r="F1686" s="1">
        <f t="shared" ca="1" si="186"/>
        <v>1</v>
      </c>
      <c r="G1686" s="1">
        <f t="shared" ca="1" si="187"/>
        <v>0</v>
      </c>
      <c r="H1686" s="1">
        <f t="shared" ca="1" si="188"/>
        <v>1</v>
      </c>
    </row>
    <row r="1687" spans="1:8" hidden="1" x14ac:dyDescent="0.2">
      <c r="A1687" s="1">
        <v>1684</v>
      </c>
      <c r="B1687" s="1">
        <f t="shared" ca="1" si="185"/>
        <v>-324634.02891619538</v>
      </c>
      <c r="C1687" s="1">
        <f t="shared" ca="1" si="182"/>
        <v>100</v>
      </c>
      <c r="D1687" s="1">
        <f t="shared" ca="1" si="183"/>
        <v>58.639357099169693</v>
      </c>
      <c r="E1687" s="1">
        <f t="shared" ca="1" si="184"/>
        <v>-3</v>
      </c>
      <c r="F1687" s="1">
        <f t="shared" ca="1" si="186"/>
        <v>1</v>
      </c>
      <c r="G1687" s="1">
        <f t="shared" ca="1" si="187"/>
        <v>1</v>
      </c>
      <c r="H1687" s="1">
        <f t="shared" ca="1" si="188"/>
        <v>0</v>
      </c>
    </row>
    <row r="1688" spans="1:8" hidden="1" x14ac:dyDescent="0.2">
      <c r="A1688" s="1">
        <v>1685</v>
      </c>
      <c r="B1688" s="1">
        <f t="shared" ca="1" si="185"/>
        <v>-318770.0932062784</v>
      </c>
      <c r="C1688" s="1">
        <f t="shared" ca="1" si="182"/>
        <v>100</v>
      </c>
      <c r="D1688" s="1">
        <f t="shared" ca="1" si="183"/>
        <v>58.639357099169693</v>
      </c>
      <c r="E1688" s="1">
        <f t="shared" ca="1" si="184"/>
        <v>-2</v>
      </c>
      <c r="F1688" s="1">
        <f t="shared" ca="1" si="186"/>
        <v>1</v>
      </c>
      <c r="G1688" s="1">
        <f t="shared" ca="1" si="187"/>
        <v>0</v>
      </c>
      <c r="H1688" s="1">
        <f t="shared" ca="1" si="188"/>
        <v>1</v>
      </c>
    </row>
    <row r="1689" spans="1:8" hidden="1" x14ac:dyDescent="0.2">
      <c r="A1689" s="1">
        <v>1686</v>
      </c>
      <c r="B1689" s="1">
        <f t="shared" ca="1" si="185"/>
        <v>-312906.15749636141</v>
      </c>
      <c r="C1689" s="1">
        <f t="shared" ca="1" si="182"/>
        <v>100</v>
      </c>
      <c r="D1689" s="1">
        <f t="shared" ca="1" si="183"/>
        <v>-42.077013244733351</v>
      </c>
      <c r="E1689" s="1">
        <f t="shared" ca="1" si="184"/>
        <v>-1</v>
      </c>
      <c r="F1689" s="1">
        <f t="shared" ca="1" si="186"/>
        <v>1</v>
      </c>
      <c r="G1689" s="1">
        <f t="shared" ca="1" si="187"/>
        <v>0</v>
      </c>
      <c r="H1689" s="1">
        <f t="shared" ca="1" si="188"/>
        <v>2</v>
      </c>
    </row>
    <row r="1690" spans="1:8" hidden="1" x14ac:dyDescent="0.2">
      <c r="A1690" s="1">
        <v>1687</v>
      </c>
      <c r="B1690" s="1">
        <f t="shared" ca="1" si="185"/>
        <v>-317113.85882083472</v>
      </c>
      <c r="C1690" s="1">
        <f t="shared" ca="1" si="182"/>
        <v>100</v>
      </c>
      <c r="D1690" s="1">
        <f t="shared" ca="1" si="183"/>
        <v>58.639357099169693</v>
      </c>
      <c r="E1690" s="1">
        <f t="shared" ca="1" si="184"/>
        <v>-2</v>
      </c>
      <c r="F1690" s="1">
        <f t="shared" ca="1" si="186"/>
        <v>1</v>
      </c>
      <c r="G1690" s="1">
        <f t="shared" ca="1" si="187"/>
        <v>1</v>
      </c>
      <c r="H1690" s="1">
        <f t="shared" ca="1" si="188"/>
        <v>0</v>
      </c>
    </row>
    <row r="1691" spans="1:8" hidden="1" x14ac:dyDescent="0.2">
      <c r="A1691" s="1">
        <v>1688</v>
      </c>
      <c r="B1691" s="1">
        <f t="shared" ca="1" si="185"/>
        <v>-311249.92311091773</v>
      </c>
      <c r="C1691" s="1">
        <f t="shared" ca="1" si="182"/>
        <v>100</v>
      </c>
      <c r="D1691" s="1">
        <f t="shared" ca="1" si="183"/>
        <v>58.639357099169693</v>
      </c>
      <c r="E1691" s="1">
        <f t="shared" ca="1" si="184"/>
        <v>-1</v>
      </c>
      <c r="F1691" s="1">
        <f t="shared" ca="1" si="186"/>
        <v>1</v>
      </c>
      <c r="G1691" s="1">
        <f t="shared" ca="1" si="187"/>
        <v>0</v>
      </c>
      <c r="H1691" s="1">
        <f t="shared" ca="1" si="188"/>
        <v>1</v>
      </c>
    </row>
    <row r="1692" spans="1:8" hidden="1" x14ac:dyDescent="0.2">
      <c r="A1692" s="1">
        <v>1689</v>
      </c>
      <c r="B1692" s="1">
        <f t="shared" ca="1" si="185"/>
        <v>-305385.98740100075</v>
      </c>
      <c r="C1692" s="1">
        <f t="shared" ca="1" si="182"/>
        <v>100</v>
      </c>
      <c r="D1692" s="1">
        <f t="shared" ca="1" si="183"/>
        <v>-42.077013244733351</v>
      </c>
      <c r="E1692" s="1">
        <f t="shared" ca="1" si="184"/>
        <v>0</v>
      </c>
      <c r="F1692" s="1">
        <f t="shared" ca="1" si="186"/>
        <v>1</v>
      </c>
      <c r="G1692" s="1">
        <f t="shared" ca="1" si="187"/>
        <v>0</v>
      </c>
      <c r="H1692" s="1">
        <f t="shared" ca="1" si="188"/>
        <v>2</v>
      </c>
    </row>
    <row r="1693" spans="1:8" hidden="1" x14ac:dyDescent="0.2">
      <c r="A1693" s="1">
        <v>1690</v>
      </c>
      <c r="B1693" s="1">
        <f t="shared" ca="1" si="185"/>
        <v>-309593.68872547406</v>
      </c>
      <c r="C1693" s="1">
        <f t="shared" ca="1" si="182"/>
        <v>100</v>
      </c>
      <c r="D1693" s="1">
        <f t="shared" ca="1" si="183"/>
        <v>-42.077013244733351</v>
      </c>
      <c r="E1693" s="1">
        <f t="shared" ca="1" si="184"/>
        <v>-1</v>
      </c>
      <c r="F1693" s="1">
        <f t="shared" ca="1" si="186"/>
        <v>1</v>
      </c>
      <c r="G1693" s="1">
        <f t="shared" ca="1" si="187"/>
        <v>1</v>
      </c>
      <c r="H1693" s="1">
        <f t="shared" ca="1" si="188"/>
        <v>0</v>
      </c>
    </row>
    <row r="1694" spans="1:8" hidden="1" x14ac:dyDescent="0.2">
      <c r="A1694" s="1">
        <v>1691</v>
      </c>
      <c r="B1694" s="1">
        <f t="shared" ca="1" si="185"/>
        <v>-313801.39004994737</v>
      </c>
      <c r="C1694" s="1">
        <f t="shared" ca="1" si="182"/>
        <v>100</v>
      </c>
      <c r="D1694" s="1">
        <f t="shared" ca="1" si="183"/>
        <v>-42.077013244733351</v>
      </c>
      <c r="E1694" s="1">
        <f t="shared" ca="1" si="184"/>
        <v>-2</v>
      </c>
      <c r="F1694" s="1">
        <f t="shared" ca="1" si="186"/>
        <v>1</v>
      </c>
      <c r="G1694" s="1">
        <f t="shared" ca="1" si="187"/>
        <v>2</v>
      </c>
      <c r="H1694" s="1">
        <f t="shared" ca="1" si="188"/>
        <v>0</v>
      </c>
    </row>
    <row r="1695" spans="1:8" hidden="1" x14ac:dyDescent="0.2">
      <c r="A1695" s="1">
        <v>1692</v>
      </c>
      <c r="B1695" s="1">
        <f t="shared" ca="1" si="185"/>
        <v>-318009.09137442068</v>
      </c>
      <c r="C1695" s="1">
        <f t="shared" ca="1" si="182"/>
        <v>100</v>
      </c>
      <c r="D1695" s="1">
        <f t="shared" ca="1" si="183"/>
        <v>58.639357099169693</v>
      </c>
      <c r="E1695" s="1">
        <f t="shared" ca="1" si="184"/>
        <v>-3</v>
      </c>
      <c r="F1695" s="1">
        <f t="shared" ca="1" si="186"/>
        <v>1</v>
      </c>
      <c r="G1695" s="1">
        <f t="shared" ca="1" si="187"/>
        <v>3</v>
      </c>
      <c r="H1695" s="1">
        <f t="shared" ca="1" si="188"/>
        <v>0</v>
      </c>
    </row>
    <row r="1696" spans="1:8" hidden="1" x14ac:dyDescent="0.2">
      <c r="A1696" s="1">
        <v>1693</v>
      </c>
      <c r="B1696" s="1">
        <f t="shared" ca="1" si="185"/>
        <v>-312145.15566450369</v>
      </c>
      <c r="C1696" s="1">
        <f t="shared" ca="1" si="182"/>
        <v>100</v>
      </c>
      <c r="D1696" s="1">
        <f t="shared" ca="1" si="183"/>
        <v>58.639357099169693</v>
      </c>
      <c r="E1696" s="1">
        <f t="shared" ca="1" si="184"/>
        <v>-2</v>
      </c>
      <c r="F1696" s="1">
        <f t="shared" ca="1" si="186"/>
        <v>1</v>
      </c>
      <c r="G1696" s="1">
        <f t="shared" ca="1" si="187"/>
        <v>0</v>
      </c>
      <c r="H1696" s="1">
        <f t="shared" ca="1" si="188"/>
        <v>1</v>
      </c>
    </row>
    <row r="1697" spans="1:8" hidden="1" x14ac:dyDescent="0.2">
      <c r="A1697" s="1">
        <v>1694</v>
      </c>
      <c r="B1697" s="1">
        <f t="shared" ca="1" si="185"/>
        <v>-306281.2199545867</v>
      </c>
      <c r="C1697" s="1">
        <f t="shared" ca="1" si="182"/>
        <v>100</v>
      </c>
      <c r="D1697" s="1">
        <f t="shared" ca="1" si="183"/>
        <v>-42.077013244733351</v>
      </c>
      <c r="E1697" s="1">
        <f t="shared" ca="1" si="184"/>
        <v>-1</v>
      </c>
      <c r="F1697" s="1">
        <f t="shared" ca="1" si="186"/>
        <v>1</v>
      </c>
      <c r="G1697" s="1">
        <f t="shared" ca="1" si="187"/>
        <v>0</v>
      </c>
      <c r="H1697" s="1">
        <f t="shared" ca="1" si="188"/>
        <v>2</v>
      </c>
    </row>
    <row r="1698" spans="1:8" hidden="1" x14ac:dyDescent="0.2">
      <c r="A1698" s="1">
        <v>1695</v>
      </c>
      <c r="B1698" s="1">
        <f t="shared" ca="1" si="185"/>
        <v>-310488.92127906001</v>
      </c>
      <c r="C1698" s="1">
        <f t="shared" ca="1" si="182"/>
        <v>100</v>
      </c>
      <c r="D1698" s="1">
        <f t="shared" ca="1" si="183"/>
        <v>-42.077013244733351</v>
      </c>
      <c r="E1698" s="1">
        <f t="shared" ca="1" si="184"/>
        <v>-2</v>
      </c>
      <c r="F1698" s="1">
        <f t="shared" ca="1" si="186"/>
        <v>1</v>
      </c>
      <c r="G1698" s="1">
        <f t="shared" ca="1" si="187"/>
        <v>1</v>
      </c>
      <c r="H1698" s="1">
        <f t="shared" ca="1" si="188"/>
        <v>0</v>
      </c>
    </row>
    <row r="1699" spans="1:8" hidden="1" x14ac:dyDescent="0.2">
      <c r="A1699" s="1">
        <v>1696</v>
      </c>
      <c r="B1699" s="1">
        <f t="shared" ca="1" si="185"/>
        <v>-314696.62260353332</v>
      </c>
      <c r="C1699" s="1">
        <f t="shared" ca="1" si="182"/>
        <v>100</v>
      </c>
      <c r="D1699" s="1">
        <f t="shared" ca="1" si="183"/>
        <v>58.639357099169693</v>
      </c>
      <c r="E1699" s="1">
        <f t="shared" ca="1" si="184"/>
        <v>-3</v>
      </c>
      <c r="F1699" s="1">
        <f t="shared" ca="1" si="186"/>
        <v>1</v>
      </c>
      <c r="G1699" s="1">
        <f t="shared" ca="1" si="187"/>
        <v>2</v>
      </c>
      <c r="H1699" s="1">
        <f t="shared" ca="1" si="188"/>
        <v>0</v>
      </c>
    </row>
    <row r="1700" spans="1:8" hidden="1" x14ac:dyDescent="0.2">
      <c r="A1700" s="1">
        <v>1697</v>
      </c>
      <c r="B1700" s="1">
        <f t="shared" ca="1" si="185"/>
        <v>-308832.68689361634</v>
      </c>
      <c r="C1700" s="1">
        <f t="shared" ca="1" si="182"/>
        <v>100</v>
      </c>
      <c r="D1700" s="1">
        <f t="shared" ca="1" si="183"/>
        <v>-42.077013244733351</v>
      </c>
      <c r="E1700" s="1">
        <f t="shared" ca="1" si="184"/>
        <v>-2</v>
      </c>
      <c r="F1700" s="1">
        <f t="shared" ca="1" si="186"/>
        <v>1</v>
      </c>
      <c r="G1700" s="1">
        <f t="shared" ca="1" si="187"/>
        <v>0</v>
      </c>
      <c r="H1700" s="1">
        <f t="shared" ca="1" si="188"/>
        <v>1</v>
      </c>
    </row>
    <row r="1701" spans="1:8" hidden="1" x14ac:dyDescent="0.2">
      <c r="A1701" s="1">
        <v>1698</v>
      </c>
      <c r="B1701" s="1">
        <f t="shared" ca="1" si="185"/>
        <v>-313040.38821808965</v>
      </c>
      <c r="C1701" s="1">
        <f t="shared" ca="1" si="182"/>
        <v>100</v>
      </c>
      <c r="D1701" s="1">
        <f t="shared" ca="1" si="183"/>
        <v>-42.077013244733351</v>
      </c>
      <c r="E1701" s="1">
        <f t="shared" ca="1" si="184"/>
        <v>-3</v>
      </c>
      <c r="F1701" s="1">
        <f t="shared" ca="1" si="186"/>
        <v>1</v>
      </c>
      <c r="G1701" s="1">
        <f t="shared" ca="1" si="187"/>
        <v>1</v>
      </c>
      <c r="H1701" s="1">
        <f t="shared" ca="1" si="188"/>
        <v>0</v>
      </c>
    </row>
    <row r="1702" spans="1:8" hidden="1" x14ac:dyDescent="0.2">
      <c r="A1702" s="1">
        <v>1699</v>
      </c>
      <c r="B1702" s="1">
        <f t="shared" ca="1" si="185"/>
        <v>-317248.08954256296</v>
      </c>
      <c r="C1702" s="1">
        <f t="shared" ca="1" si="182"/>
        <v>100</v>
      </c>
      <c r="D1702" s="1">
        <f t="shared" ca="1" si="183"/>
        <v>-42.077013244733351</v>
      </c>
      <c r="E1702" s="1">
        <f t="shared" ca="1" si="184"/>
        <v>-4</v>
      </c>
      <c r="F1702" s="1">
        <f t="shared" ca="1" si="186"/>
        <v>1</v>
      </c>
      <c r="G1702" s="1">
        <f t="shared" ca="1" si="187"/>
        <v>2</v>
      </c>
      <c r="H1702" s="1">
        <f t="shared" ca="1" si="188"/>
        <v>0</v>
      </c>
    </row>
    <row r="1703" spans="1:8" hidden="1" x14ac:dyDescent="0.2">
      <c r="A1703" s="1">
        <v>1700</v>
      </c>
      <c r="B1703" s="1">
        <f t="shared" ca="1" si="185"/>
        <v>-321455.79086703627</v>
      </c>
      <c r="C1703" s="1">
        <f t="shared" ca="1" si="182"/>
        <v>500</v>
      </c>
      <c r="D1703" s="1">
        <f t="shared" ca="1" si="183"/>
        <v>-42.077013244733351</v>
      </c>
      <c r="E1703" s="1">
        <f t="shared" ca="1" si="184"/>
        <v>0</v>
      </c>
      <c r="F1703" s="1">
        <f t="shared" ca="1" si="186"/>
        <v>2</v>
      </c>
      <c r="G1703" s="1">
        <f t="shared" ca="1" si="187"/>
        <v>3</v>
      </c>
      <c r="H1703" s="1">
        <f t="shared" ca="1" si="188"/>
        <v>0</v>
      </c>
    </row>
    <row r="1704" spans="1:8" hidden="1" x14ac:dyDescent="0.2">
      <c r="A1704" s="1">
        <v>1701</v>
      </c>
      <c r="B1704" s="1">
        <f t="shared" ca="1" si="185"/>
        <v>-342494.29748940293</v>
      </c>
      <c r="C1704" s="1">
        <f t="shared" ca="1" si="182"/>
        <v>500</v>
      </c>
      <c r="D1704" s="1">
        <f t="shared" ca="1" si="183"/>
        <v>-42.077013244733351</v>
      </c>
      <c r="E1704" s="1">
        <f t="shared" ca="1" si="184"/>
        <v>-1</v>
      </c>
      <c r="F1704" s="1">
        <f t="shared" ca="1" si="186"/>
        <v>2</v>
      </c>
      <c r="G1704" s="1">
        <f t="shared" ca="1" si="187"/>
        <v>4</v>
      </c>
      <c r="H1704" s="1">
        <f t="shared" ca="1" si="188"/>
        <v>0</v>
      </c>
    </row>
    <row r="1705" spans="1:8" hidden="1" x14ac:dyDescent="0.2">
      <c r="A1705" s="1">
        <v>1702</v>
      </c>
      <c r="B1705" s="1">
        <f t="shared" ca="1" si="185"/>
        <v>-363532.8041117696</v>
      </c>
      <c r="C1705" s="1">
        <f t="shared" ca="1" si="182"/>
        <v>500</v>
      </c>
      <c r="D1705" s="1">
        <f t="shared" ca="1" si="183"/>
        <v>-42.077013244733351</v>
      </c>
      <c r="E1705" s="1">
        <f t="shared" ca="1" si="184"/>
        <v>-2</v>
      </c>
      <c r="F1705" s="1">
        <f t="shared" ca="1" si="186"/>
        <v>2</v>
      </c>
      <c r="G1705" s="1">
        <f t="shared" ca="1" si="187"/>
        <v>5</v>
      </c>
      <c r="H1705" s="1">
        <f t="shared" ca="1" si="188"/>
        <v>0</v>
      </c>
    </row>
    <row r="1706" spans="1:8" hidden="1" x14ac:dyDescent="0.2">
      <c r="A1706" s="1">
        <v>1703</v>
      </c>
      <c r="B1706" s="1">
        <f t="shared" ca="1" si="185"/>
        <v>-384571.31073413626</v>
      </c>
      <c r="C1706" s="1">
        <f t="shared" ca="1" si="182"/>
        <v>500</v>
      </c>
      <c r="D1706" s="1">
        <f t="shared" ca="1" si="183"/>
        <v>-42.077013244733351</v>
      </c>
      <c r="E1706" s="1">
        <f t="shared" ca="1" si="184"/>
        <v>-3</v>
      </c>
      <c r="F1706" s="1">
        <f t="shared" ca="1" si="186"/>
        <v>2</v>
      </c>
      <c r="G1706" s="1">
        <f t="shared" ca="1" si="187"/>
        <v>6</v>
      </c>
      <c r="H1706" s="1">
        <f t="shared" ca="1" si="188"/>
        <v>0</v>
      </c>
    </row>
    <row r="1707" spans="1:8" hidden="1" x14ac:dyDescent="0.2">
      <c r="A1707" s="1">
        <v>1704</v>
      </c>
      <c r="B1707" s="1">
        <f t="shared" ca="1" si="185"/>
        <v>-405609.81735650293</v>
      </c>
      <c r="C1707" s="1">
        <f t="shared" ca="1" si="182"/>
        <v>500</v>
      </c>
      <c r="D1707" s="1">
        <f t="shared" ca="1" si="183"/>
        <v>58.639357099169693</v>
      </c>
      <c r="E1707" s="1">
        <f t="shared" ca="1" si="184"/>
        <v>-4</v>
      </c>
      <c r="F1707" s="1">
        <f t="shared" ca="1" si="186"/>
        <v>2</v>
      </c>
      <c r="G1707" s="1">
        <f t="shared" ca="1" si="187"/>
        <v>7</v>
      </c>
      <c r="H1707" s="1">
        <f t="shared" ca="1" si="188"/>
        <v>0</v>
      </c>
    </row>
    <row r="1708" spans="1:8" hidden="1" x14ac:dyDescent="0.2">
      <c r="A1708" s="1">
        <v>1705</v>
      </c>
      <c r="B1708" s="1">
        <f t="shared" ca="1" si="185"/>
        <v>-376290.13880691805</v>
      </c>
      <c r="C1708" s="1">
        <f t="shared" ca="1" si="182"/>
        <v>500</v>
      </c>
      <c r="D1708" s="1">
        <f t="shared" ca="1" si="183"/>
        <v>-42.077013244733351</v>
      </c>
      <c r="E1708" s="1">
        <f t="shared" ca="1" si="184"/>
        <v>-3</v>
      </c>
      <c r="F1708" s="1">
        <f t="shared" ca="1" si="186"/>
        <v>2</v>
      </c>
      <c r="G1708" s="1">
        <f t="shared" ca="1" si="187"/>
        <v>0</v>
      </c>
      <c r="H1708" s="1">
        <f t="shared" ca="1" si="188"/>
        <v>1</v>
      </c>
    </row>
    <row r="1709" spans="1:8" hidden="1" x14ac:dyDescent="0.2">
      <c r="A1709" s="1">
        <v>1706</v>
      </c>
      <c r="B1709" s="1">
        <f t="shared" ca="1" si="185"/>
        <v>-397328.64542928472</v>
      </c>
      <c r="C1709" s="1">
        <f t="shared" ca="1" si="182"/>
        <v>500</v>
      </c>
      <c r="D1709" s="1">
        <f t="shared" ca="1" si="183"/>
        <v>58.639357099169693</v>
      </c>
      <c r="E1709" s="1">
        <f t="shared" ca="1" si="184"/>
        <v>-4</v>
      </c>
      <c r="F1709" s="1">
        <f t="shared" ca="1" si="186"/>
        <v>2</v>
      </c>
      <c r="G1709" s="1">
        <f t="shared" ca="1" si="187"/>
        <v>1</v>
      </c>
      <c r="H1709" s="1">
        <f t="shared" ca="1" si="188"/>
        <v>0</v>
      </c>
    </row>
    <row r="1710" spans="1:8" hidden="1" x14ac:dyDescent="0.2">
      <c r="A1710" s="1">
        <v>1707</v>
      </c>
      <c r="B1710" s="1">
        <f t="shared" ca="1" si="185"/>
        <v>-368008.96687969984</v>
      </c>
      <c r="C1710" s="1">
        <f t="shared" ca="1" si="182"/>
        <v>500</v>
      </c>
      <c r="D1710" s="1">
        <f t="shared" ca="1" si="183"/>
        <v>-42.077013244733351</v>
      </c>
      <c r="E1710" s="1">
        <f t="shared" ca="1" si="184"/>
        <v>-3</v>
      </c>
      <c r="F1710" s="1">
        <f t="shared" ca="1" si="186"/>
        <v>2</v>
      </c>
      <c r="G1710" s="1">
        <f t="shared" ca="1" si="187"/>
        <v>0</v>
      </c>
      <c r="H1710" s="1">
        <f t="shared" ca="1" si="188"/>
        <v>1</v>
      </c>
    </row>
    <row r="1711" spans="1:8" hidden="1" x14ac:dyDescent="0.2">
      <c r="A1711" s="1">
        <v>1708</v>
      </c>
      <c r="B1711" s="1">
        <f t="shared" ca="1" si="185"/>
        <v>-389047.47350206651</v>
      </c>
      <c r="C1711" s="1">
        <f t="shared" ca="1" si="182"/>
        <v>500</v>
      </c>
      <c r="D1711" s="1">
        <f t="shared" ca="1" si="183"/>
        <v>-42.077013244733351</v>
      </c>
      <c r="E1711" s="1">
        <f t="shared" ca="1" si="184"/>
        <v>-4</v>
      </c>
      <c r="F1711" s="1">
        <f t="shared" ca="1" si="186"/>
        <v>2</v>
      </c>
      <c r="G1711" s="1">
        <f t="shared" ca="1" si="187"/>
        <v>1</v>
      </c>
      <c r="H1711" s="1">
        <f t="shared" ca="1" si="188"/>
        <v>0</v>
      </c>
    </row>
    <row r="1712" spans="1:8" hidden="1" x14ac:dyDescent="0.2">
      <c r="A1712" s="1">
        <v>1709</v>
      </c>
      <c r="B1712" s="1">
        <f t="shared" ca="1" si="185"/>
        <v>-410085.98012443318</v>
      </c>
      <c r="C1712" s="1">
        <f t="shared" ca="1" si="182"/>
        <v>100</v>
      </c>
      <c r="D1712" s="1">
        <f t="shared" ca="1" si="183"/>
        <v>58.639357099169693</v>
      </c>
      <c r="E1712" s="1">
        <f t="shared" ca="1" si="184"/>
        <v>0</v>
      </c>
      <c r="F1712" s="1">
        <f t="shared" ca="1" si="186"/>
        <v>1</v>
      </c>
      <c r="G1712" s="1">
        <f t="shared" ca="1" si="187"/>
        <v>2</v>
      </c>
      <c r="H1712" s="1">
        <f t="shared" ca="1" si="188"/>
        <v>0</v>
      </c>
    </row>
    <row r="1713" spans="1:8" hidden="1" x14ac:dyDescent="0.2">
      <c r="A1713" s="1">
        <v>1710</v>
      </c>
      <c r="B1713" s="1">
        <f t="shared" ca="1" si="185"/>
        <v>-404222.04441451619</v>
      </c>
      <c r="C1713" s="1">
        <f t="shared" ca="1" si="182"/>
        <v>100</v>
      </c>
      <c r="D1713" s="1">
        <f t="shared" ca="1" si="183"/>
        <v>58.639357099169693</v>
      </c>
      <c r="E1713" s="1">
        <f t="shared" ca="1" si="184"/>
        <v>0</v>
      </c>
      <c r="F1713" s="1">
        <f t="shared" ca="1" si="186"/>
        <v>1</v>
      </c>
      <c r="G1713" s="1">
        <f t="shared" ca="1" si="187"/>
        <v>0</v>
      </c>
      <c r="H1713" s="1">
        <f t="shared" ca="1" si="188"/>
        <v>1</v>
      </c>
    </row>
    <row r="1714" spans="1:8" hidden="1" x14ac:dyDescent="0.2">
      <c r="A1714" s="1">
        <v>1711</v>
      </c>
      <c r="B1714" s="1">
        <f t="shared" ca="1" si="185"/>
        <v>-398358.1087045992</v>
      </c>
      <c r="C1714" s="1">
        <f t="shared" ca="1" si="182"/>
        <v>100</v>
      </c>
      <c r="D1714" s="1">
        <f t="shared" ca="1" si="183"/>
        <v>-42.077013244733351</v>
      </c>
      <c r="E1714" s="1">
        <f t="shared" ca="1" si="184"/>
        <v>0</v>
      </c>
      <c r="F1714" s="1">
        <f t="shared" ca="1" si="186"/>
        <v>1</v>
      </c>
      <c r="G1714" s="1">
        <f t="shared" ca="1" si="187"/>
        <v>0</v>
      </c>
      <c r="H1714" s="1">
        <f t="shared" ca="1" si="188"/>
        <v>2</v>
      </c>
    </row>
    <row r="1715" spans="1:8" hidden="1" x14ac:dyDescent="0.2">
      <c r="A1715" s="1">
        <v>1712</v>
      </c>
      <c r="B1715" s="1">
        <f t="shared" ca="1" si="185"/>
        <v>-402565.81002907251</v>
      </c>
      <c r="C1715" s="1">
        <f t="shared" ca="1" si="182"/>
        <v>100</v>
      </c>
      <c r="D1715" s="1">
        <f t="shared" ca="1" si="183"/>
        <v>58.639357099169693</v>
      </c>
      <c r="E1715" s="1">
        <f t="shared" ca="1" si="184"/>
        <v>-1</v>
      </c>
      <c r="F1715" s="1">
        <f t="shared" ca="1" si="186"/>
        <v>1</v>
      </c>
      <c r="G1715" s="1">
        <f t="shared" ca="1" si="187"/>
        <v>1</v>
      </c>
      <c r="H1715" s="1">
        <f t="shared" ca="1" si="188"/>
        <v>0</v>
      </c>
    </row>
    <row r="1716" spans="1:8" hidden="1" x14ac:dyDescent="0.2">
      <c r="A1716" s="1">
        <v>1713</v>
      </c>
      <c r="B1716" s="1">
        <f t="shared" ca="1" si="185"/>
        <v>-396701.87431915553</v>
      </c>
      <c r="C1716" s="1">
        <f t="shared" ca="1" si="182"/>
        <v>100</v>
      </c>
      <c r="D1716" s="1">
        <f t="shared" ca="1" si="183"/>
        <v>-42.077013244733351</v>
      </c>
      <c r="E1716" s="1">
        <f t="shared" ca="1" si="184"/>
        <v>0</v>
      </c>
      <c r="F1716" s="1">
        <f t="shared" ca="1" si="186"/>
        <v>1</v>
      </c>
      <c r="G1716" s="1">
        <f t="shared" ca="1" si="187"/>
        <v>0</v>
      </c>
      <c r="H1716" s="1">
        <f t="shared" ca="1" si="188"/>
        <v>1</v>
      </c>
    </row>
    <row r="1717" spans="1:8" hidden="1" x14ac:dyDescent="0.2">
      <c r="A1717" s="1">
        <v>1714</v>
      </c>
      <c r="B1717" s="1">
        <f t="shared" ca="1" si="185"/>
        <v>-400909.57564362884</v>
      </c>
      <c r="C1717" s="1">
        <f t="shared" ca="1" si="182"/>
        <v>100</v>
      </c>
      <c r="D1717" s="1">
        <f t="shared" ca="1" si="183"/>
        <v>-42.077013244733351</v>
      </c>
      <c r="E1717" s="1">
        <f t="shared" ca="1" si="184"/>
        <v>-1</v>
      </c>
      <c r="F1717" s="1">
        <f t="shared" ca="1" si="186"/>
        <v>1</v>
      </c>
      <c r="G1717" s="1">
        <f t="shared" ca="1" si="187"/>
        <v>1</v>
      </c>
      <c r="H1717" s="1">
        <f t="shared" ca="1" si="188"/>
        <v>0</v>
      </c>
    </row>
    <row r="1718" spans="1:8" hidden="1" x14ac:dyDescent="0.2">
      <c r="A1718" s="1">
        <v>1715</v>
      </c>
      <c r="B1718" s="1">
        <f t="shared" ca="1" si="185"/>
        <v>-405117.27696810215</v>
      </c>
      <c r="C1718" s="1">
        <f t="shared" ca="1" si="182"/>
        <v>100</v>
      </c>
      <c r="D1718" s="1">
        <f t="shared" ca="1" si="183"/>
        <v>58.639357099169693</v>
      </c>
      <c r="E1718" s="1">
        <f t="shared" ca="1" si="184"/>
        <v>-2</v>
      </c>
      <c r="F1718" s="1">
        <f t="shared" ca="1" si="186"/>
        <v>1</v>
      </c>
      <c r="G1718" s="1">
        <f t="shared" ca="1" si="187"/>
        <v>2</v>
      </c>
      <c r="H1718" s="1">
        <f t="shared" ca="1" si="188"/>
        <v>0</v>
      </c>
    </row>
    <row r="1719" spans="1:8" hidden="1" x14ac:dyDescent="0.2">
      <c r="A1719" s="1">
        <v>1716</v>
      </c>
      <c r="B1719" s="1">
        <f t="shared" ca="1" si="185"/>
        <v>-399253.34125818516</v>
      </c>
      <c r="C1719" s="1">
        <f t="shared" ca="1" si="182"/>
        <v>100</v>
      </c>
      <c r="D1719" s="1">
        <f t="shared" ca="1" si="183"/>
        <v>-42.077013244733351</v>
      </c>
      <c r="E1719" s="1">
        <f t="shared" ca="1" si="184"/>
        <v>-1</v>
      </c>
      <c r="F1719" s="1">
        <f t="shared" ca="1" si="186"/>
        <v>1</v>
      </c>
      <c r="G1719" s="1">
        <f t="shared" ca="1" si="187"/>
        <v>0</v>
      </c>
      <c r="H1719" s="1">
        <f t="shared" ca="1" si="188"/>
        <v>1</v>
      </c>
    </row>
    <row r="1720" spans="1:8" hidden="1" x14ac:dyDescent="0.2">
      <c r="A1720" s="1">
        <v>1717</v>
      </c>
      <c r="B1720" s="1">
        <f t="shared" ca="1" si="185"/>
        <v>-403461.04258265847</v>
      </c>
      <c r="C1720" s="1">
        <f t="shared" ca="1" si="182"/>
        <v>100</v>
      </c>
      <c r="D1720" s="1">
        <f t="shared" ca="1" si="183"/>
        <v>-42.077013244733351</v>
      </c>
      <c r="E1720" s="1">
        <f t="shared" ca="1" si="184"/>
        <v>-2</v>
      </c>
      <c r="F1720" s="1">
        <f t="shared" ca="1" si="186"/>
        <v>1</v>
      </c>
      <c r="G1720" s="1">
        <f t="shared" ca="1" si="187"/>
        <v>1</v>
      </c>
      <c r="H1720" s="1">
        <f t="shared" ca="1" si="188"/>
        <v>0</v>
      </c>
    </row>
    <row r="1721" spans="1:8" hidden="1" x14ac:dyDescent="0.2">
      <c r="A1721" s="1">
        <v>1718</v>
      </c>
      <c r="B1721" s="1">
        <f t="shared" ca="1" si="185"/>
        <v>-407668.74390713178</v>
      </c>
      <c r="C1721" s="1">
        <f t="shared" ca="1" si="182"/>
        <v>100</v>
      </c>
      <c r="D1721" s="1">
        <f t="shared" ca="1" si="183"/>
        <v>-42.077013244733351</v>
      </c>
      <c r="E1721" s="1">
        <f t="shared" ca="1" si="184"/>
        <v>-3</v>
      </c>
      <c r="F1721" s="1">
        <f t="shared" ca="1" si="186"/>
        <v>1</v>
      </c>
      <c r="G1721" s="1">
        <f t="shared" ca="1" si="187"/>
        <v>2</v>
      </c>
      <c r="H1721" s="1">
        <f t="shared" ca="1" si="188"/>
        <v>0</v>
      </c>
    </row>
    <row r="1722" spans="1:8" hidden="1" x14ac:dyDescent="0.2">
      <c r="A1722" s="1">
        <v>1719</v>
      </c>
      <c r="B1722" s="1">
        <f t="shared" ca="1" si="185"/>
        <v>-411876.44523160509</v>
      </c>
      <c r="C1722" s="1">
        <f t="shared" ca="1" si="182"/>
        <v>100</v>
      </c>
      <c r="D1722" s="1">
        <f t="shared" ca="1" si="183"/>
        <v>58.639357099169693</v>
      </c>
      <c r="E1722" s="1">
        <f t="shared" ca="1" si="184"/>
        <v>-4</v>
      </c>
      <c r="F1722" s="1">
        <f t="shared" ca="1" si="186"/>
        <v>1</v>
      </c>
      <c r="G1722" s="1">
        <f t="shared" ca="1" si="187"/>
        <v>3</v>
      </c>
      <c r="H1722" s="1">
        <f t="shared" ca="1" si="188"/>
        <v>0</v>
      </c>
    </row>
    <row r="1723" spans="1:8" hidden="1" x14ac:dyDescent="0.2">
      <c r="A1723" s="1">
        <v>1720</v>
      </c>
      <c r="B1723" s="1">
        <f t="shared" ca="1" si="185"/>
        <v>-406012.5095216881</v>
      </c>
      <c r="C1723" s="1">
        <f t="shared" ca="1" si="182"/>
        <v>100</v>
      </c>
      <c r="D1723" s="1">
        <f t="shared" ca="1" si="183"/>
        <v>58.639357099169693</v>
      </c>
      <c r="E1723" s="1">
        <f t="shared" ca="1" si="184"/>
        <v>-3</v>
      </c>
      <c r="F1723" s="1">
        <f t="shared" ca="1" si="186"/>
        <v>1</v>
      </c>
      <c r="G1723" s="1">
        <f t="shared" ca="1" si="187"/>
        <v>0</v>
      </c>
      <c r="H1723" s="1">
        <f t="shared" ca="1" si="188"/>
        <v>1</v>
      </c>
    </row>
    <row r="1724" spans="1:8" hidden="1" x14ac:dyDescent="0.2">
      <c r="A1724" s="1">
        <v>1721</v>
      </c>
      <c r="B1724" s="1">
        <f t="shared" ca="1" si="185"/>
        <v>-400148.57381177112</v>
      </c>
      <c r="C1724" s="1">
        <f t="shared" ca="1" si="182"/>
        <v>100</v>
      </c>
      <c r="D1724" s="1">
        <f t="shared" ca="1" si="183"/>
        <v>-42.077013244733351</v>
      </c>
      <c r="E1724" s="1">
        <f t="shared" ca="1" si="184"/>
        <v>-2</v>
      </c>
      <c r="F1724" s="1">
        <f t="shared" ca="1" si="186"/>
        <v>1</v>
      </c>
      <c r="G1724" s="1">
        <f t="shared" ca="1" si="187"/>
        <v>0</v>
      </c>
      <c r="H1724" s="1">
        <f t="shared" ca="1" si="188"/>
        <v>2</v>
      </c>
    </row>
    <row r="1725" spans="1:8" hidden="1" x14ac:dyDescent="0.2">
      <c r="A1725" s="1">
        <v>1722</v>
      </c>
      <c r="B1725" s="1">
        <f t="shared" ca="1" si="185"/>
        <v>-404356.27513624443</v>
      </c>
      <c r="C1725" s="1">
        <f t="shared" ca="1" si="182"/>
        <v>100</v>
      </c>
      <c r="D1725" s="1">
        <f t="shared" ca="1" si="183"/>
        <v>-42.077013244733351</v>
      </c>
      <c r="E1725" s="1">
        <f t="shared" ca="1" si="184"/>
        <v>-3</v>
      </c>
      <c r="F1725" s="1">
        <f t="shared" ca="1" si="186"/>
        <v>1</v>
      </c>
      <c r="G1725" s="1">
        <f t="shared" ca="1" si="187"/>
        <v>1</v>
      </c>
      <c r="H1725" s="1">
        <f t="shared" ca="1" si="188"/>
        <v>0</v>
      </c>
    </row>
    <row r="1726" spans="1:8" hidden="1" x14ac:dyDescent="0.2">
      <c r="A1726" s="1">
        <v>1723</v>
      </c>
      <c r="B1726" s="1">
        <f t="shared" ca="1" si="185"/>
        <v>-408563.97646071773</v>
      </c>
      <c r="C1726" s="1">
        <f t="shared" ca="1" si="182"/>
        <v>100</v>
      </c>
      <c r="D1726" s="1">
        <f t="shared" ca="1" si="183"/>
        <v>58.639357099169693</v>
      </c>
      <c r="E1726" s="1">
        <f t="shared" ca="1" si="184"/>
        <v>-4</v>
      </c>
      <c r="F1726" s="1">
        <f t="shared" ca="1" si="186"/>
        <v>1</v>
      </c>
      <c r="G1726" s="1">
        <f t="shared" ca="1" si="187"/>
        <v>2</v>
      </c>
      <c r="H1726" s="1">
        <f t="shared" ca="1" si="188"/>
        <v>0</v>
      </c>
    </row>
    <row r="1727" spans="1:8" hidden="1" x14ac:dyDescent="0.2">
      <c r="A1727" s="1">
        <v>1724</v>
      </c>
      <c r="B1727" s="1">
        <f t="shared" ca="1" si="185"/>
        <v>-402700.04075080075</v>
      </c>
      <c r="C1727" s="1">
        <f t="shared" ca="1" si="182"/>
        <v>100</v>
      </c>
      <c r="D1727" s="1">
        <f t="shared" ca="1" si="183"/>
        <v>58.639357099169693</v>
      </c>
      <c r="E1727" s="1">
        <f t="shared" ca="1" si="184"/>
        <v>-3</v>
      </c>
      <c r="F1727" s="1">
        <f t="shared" ca="1" si="186"/>
        <v>1</v>
      </c>
      <c r="G1727" s="1">
        <f t="shared" ca="1" si="187"/>
        <v>0</v>
      </c>
      <c r="H1727" s="1">
        <f t="shared" ca="1" si="188"/>
        <v>1</v>
      </c>
    </row>
    <row r="1728" spans="1:8" hidden="1" x14ac:dyDescent="0.2">
      <c r="A1728" s="1">
        <v>1725</v>
      </c>
      <c r="B1728" s="1">
        <f t="shared" ca="1" si="185"/>
        <v>-396836.10504088376</v>
      </c>
      <c r="C1728" s="1">
        <f t="shared" ca="1" si="182"/>
        <v>100</v>
      </c>
      <c r="D1728" s="1">
        <f t="shared" ca="1" si="183"/>
        <v>58.639357099169693</v>
      </c>
      <c r="E1728" s="1">
        <f t="shared" ca="1" si="184"/>
        <v>-2</v>
      </c>
      <c r="F1728" s="1">
        <f t="shared" ca="1" si="186"/>
        <v>1</v>
      </c>
      <c r="G1728" s="1">
        <f t="shared" ca="1" si="187"/>
        <v>0</v>
      </c>
      <c r="H1728" s="1">
        <f t="shared" ca="1" si="188"/>
        <v>2</v>
      </c>
    </row>
    <row r="1729" spans="1:8" hidden="1" x14ac:dyDescent="0.2">
      <c r="A1729" s="1">
        <v>1726</v>
      </c>
      <c r="B1729" s="1">
        <f t="shared" ca="1" si="185"/>
        <v>-390972.16933096678</v>
      </c>
      <c r="C1729" s="1">
        <f t="shared" ca="1" si="182"/>
        <v>100</v>
      </c>
      <c r="D1729" s="1">
        <f t="shared" ca="1" si="183"/>
        <v>-42.077013244733351</v>
      </c>
      <c r="E1729" s="1">
        <f t="shared" ca="1" si="184"/>
        <v>-1</v>
      </c>
      <c r="F1729" s="1">
        <f t="shared" ca="1" si="186"/>
        <v>1</v>
      </c>
      <c r="G1729" s="1">
        <f t="shared" ca="1" si="187"/>
        <v>0</v>
      </c>
      <c r="H1729" s="1">
        <f t="shared" ca="1" si="188"/>
        <v>3</v>
      </c>
    </row>
    <row r="1730" spans="1:8" hidden="1" x14ac:dyDescent="0.2">
      <c r="A1730" s="1">
        <v>1727</v>
      </c>
      <c r="B1730" s="1">
        <f t="shared" ca="1" si="185"/>
        <v>-395179.87065544009</v>
      </c>
      <c r="C1730" s="1">
        <f t="shared" ca="1" si="182"/>
        <v>100</v>
      </c>
      <c r="D1730" s="1">
        <f t="shared" ca="1" si="183"/>
        <v>-42.077013244733351</v>
      </c>
      <c r="E1730" s="1">
        <f t="shared" ca="1" si="184"/>
        <v>-2</v>
      </c>
      <c r="F1730" s="1">
        <f t="shared" ca="1" si="186"/>
        <v>1</v>
      </c>
      <c r="G1730" s="1">
        <f t="shared" ca="1" si="187"/>
        <v>1</v>
      </c>
      <c r="H1730" s="1">
        <f t="shared" ca="1" si="188"/>
        <v>0</v>
      </c>
    </row>
    <row r="1731" spans="1:8" hidden="1" x14ac:dyDescent="0.2">
      <c r="A1731" s="1">
        <v>1728</v>
      </c>
      <c r="B1731" s="1">
        <f t="shared" ca="1" si="185"/>
        <v>-399387.57197991339</v>
      </c>
      <c r="C1731" s="1">
        <f t="shared" ca="1" si="182"/>
        <v>100</v>
      </c>
      <c r="D1731" s="1">
        <f t="shared" ca="1" si="183"/>
        <v>-42.077013244733351</v>
      </c>
      <c r="E1731" s="1">
        <f t="shared" ca="1" si="184"/>
        <v>-3</v>
      </c>
      <c r="F1731" s="1">
        <f t="shared" ca="1" si="186"/>
        <v>1</v>
      </c>
      <c r="G1731" s="1">
        <f t="shared" ca="1" si="187"/>
        <v>2</v>
      </c>
      <c r="H1731" s="1">
        <f t="shared" ca="1" si="188"/>
        <v>0</v>
      </c>
    </row>
    <row r="1732" spans="1:8" hidden="1" x14ac:dyDescent="0.2">
      <c r="A1732" s="1">
        <v>1729</v>
      </c>
      <c r="B1732" s="1">
        <f t="shared" ca="1" si="185"/>
        <v>-403595.2733043867</v>
      </c>
      <c r="C1732" s="1">
        <f t="shared" ca="1" si="182"/>
        <v>100</v>
      </c>
      <c r="D1732" s="1">
        <f t="shared" ca="1" si="183"/>
        <v>58.639357099169693</v>
      </c>
      <c r="E1732" s="1">
        <f t="shared" ca="1" si="184"/>
        <v>-4</v>
      </c>
      <c r="F1732" s="1">
        <f t="shared" ca="1" si="186"/>
        <v>1</v>
      </c>
      <c r="G1732" s="1">
        <f t="shared" ca="1" si="187"/>
        <v>3</v>
      </c>
      <c r="H1732" s="1">
        <f t="shared" ca="1" si="188"/>
        <v>0</v>
      </c>
    </row>
    <row r="1733" spans="1:8" hidden="1" x14ac:dyDescent="0.2">
      <c r="A1733" s="1">
        <v>1730</v>
      </c>
      <c r="B1733" s="1">
        <f t="shared" ca="1" si="185"/>
        <v>-397731.33759446972</v>
      </c>
      <c r="C1733" s="1">
        <f t="shared" ref="C1733:C1796" ca="1" si="189">$C$4*POWER($L$2,F1733-1)</f>
        <v>100</v>
      </c>
      <c r="D1733" s="1">
        <f t="shared" ref="D1733:D1796" ca="1" si="190">IF(RAND()&lt;$B$1,$F$1,$H$1)</f>
        <v>58.639357099169693</v>
      </c>
      <c r="E1733" s="1">
        <f t="shared" ref="E1733:E1796" ca="1" si="191">IF(D1732&lt;0,IF(E1732-1=-$D$2,0,E1732-1),IF(E1732+1=$F$2,0,E1732+1))</f>
        <v>-3</v>
      </c>
      <c r="F1733" s="1">
        <f t="shared" ca="1" si="186"/>
        <v>1</v>
      </c>
      <c r="G1733" s="1">
        <f t="shared" ca="1" si="187"/>
        <v>0</v>
      </c>
      <c r="H1733" s="1">
        <f t="shared" ca="1" si="188"/>
        <v>1</v>
      </c>
    </row>
    <row r="1734" spans="1:8" hidden="1" x14ac:dyDescent="0.2">
      <c r="A1734" s="1">
        <v>1731</v>
      </c>
      <c r="B1734" s="1">
        <f t="shared" ref="B1734:B1797" ca="1" si="192">B1733+D1733*C1733</f>
        <v>-391867.40188455273</v>
      </c>
      <c r="C1734" s="1">
        <f t="shared" ca="1" si="189"/>
        <v>100</v>
      </c>
      <c r="D1734" s="1">
        <f t="shared" ca="1" si="190"/>
        <v>-42.077013244733351</v>
      </c>
      <c r="E1734" s="1">
        <f t="shared" ca="1" si="191"/>
        <v>-2</v>
      </c>
      <c r="F1734" s="1">
        <f t="shared" ref="F1734:F1797" ca="1" si="193">IF(AND(D1733&gt;0,E1734=0),IF(F1733-1&lt;1,1,F1733-1),IF(AND(D1733&lt;0,E1734=0),IF(F1733+1&gt;$H$2,1,F1733+1),F1733))</f>
        <v>1</v>
      </c>
      <c r="G1734" s="1">
        <f t="shared" ref="G1734:G1797" ca="1" si="194">IF(D1733&gt;0,0,G1733+1)</f>
        <v>0</v>
      </c>
      <c r="H1734" s="1">
        <f t="shared" ref="H1734:H1797" ca="1" si="195">IF(D1733&lt;0,0,H1733+1)</f>
        <v>2</v>
      </c>
    </row>
    <row r="1735" spans="1:8" hidden="1" x14ac:dyDescent="0.2">
      <c r="A1735" s="1">
        <v>1732</v>
      </c>
      <c r="B1735" s="1">
        <f t="shared" ca="1" si="192"/>
        <v>-396075.10320902604</v>
      </c>
      <c r="C1735" s="1">
        <f t="shared" ca="1" si="189"/>
        <v>100</v>
      </c>
      <c r="D1735" s="1">
        <f t="shared" ca="1" si="190"/>
        <v>58.639357099169693</v>
      </c>
      <c r="E1735" s="1">
        <f t="shared" ca="1" si="191"/>
        <v>-3</v>
      </c>
      <c r="F1735" s="1">
        <f t="shared" ca="1" si="193"/>
        <v>1</v>
      </c>
      <c r="G1735" s="1">
        <f t="shared" ca="1" si="194"/>
        <v>1</v>
      </c>
      <c r="H1735" s="1">
        <f t="shared" ca="1" si="195"/>
        <v>0</v>
      </c>
    </row>
    <row r="1736" spans="1:8" hidden="1" x14ac:dyDescent="0.2">
      <c r="A1736" s="1">
        <v>1733</v>
      </c>
      <c r="B1736" s="1">
        <f t="shared" ca="1" si="192"/>
        <v>-390211.16749910905</v>
      </c>
      <c r="C1736" s="1">
        <f t="shared" ca="1" si="189"/>
        <v>100</v>
      </c>
      <c r="D1736" s="1">
        <f t="shared" ca="1" si="190"/>
        <v>-42.077013244733351</v>
      </c>
      <c r="E1736" s="1">
        <f t="shared" ca="1" si="191"/>
        <v>-2</v>
      </c>
      <c r="F1736" s="1">
        <f t="shared" ca="1" si="193"/>
        <v>1</v>
      </c>
      <c r="G1736" s="1">
        <f t="shared" ca="1" si="194"/>
        <v>0</v>
      </c>
      <c r="H1736" s="1">
        <f t="shared" ca="1" si="195"/>
        <v>1</v>
      </c>
    </row>
    <row r="1737" spans="1:8" hidden="1" x14ac:dyDescent="0.2">
      <c r="A1737" s="1">
        <v>1734</v>
      </c>
      <c r="B1737" s="1">
        <f t="shared" ca="1" si="192"/>
        <v>-394418.86882358236</v>
      </c>
      <c r="C1737" s="1">
        <f t="shared" ca="1" si="189"/>
        <v>100</v>
      </c>
      <c r="D1737" s="1">
        <f t="shared" ca="1" si="190"/>
        <v>-42.077013244733351</v>
      </c>
      <c r="E1737" s="1">
        <f t="shared" ca="1" si="191"/>
        <v>-3</v>
      </c>
      <c r="F1737" s="1">
        <f t="shared" ca="1" si="193"/>
        <v>1</v>
      </c>
      <c r="G1737" s="1">
        <f t="shared" ca="1" si="194"/>
        <v>1</v>
      </c>
      <c r="H1737" s="1">
        <f t="shared" ca="1" si="195"/>
        <v>0</v>
      </c>
    </row>
    <row r="1738" spans="1:8" hidden="1" x14ac:dyDescent="0.2">
      <c r="A1738" s="1">
        <v>1735</v>
      </c>
      <c r="B1738" s="1">
        <f t="shared" ca="1" si="192"/>
        <v>-398626.57014805567</v>
      </c>
      <c r="C1738" s="1">
        <f t="shared" ca="1" si="189"/>
        <v>100</v>
      </c>
      <c r="D1738" s="1">
        <f t="shared" ca="1" si="190"/>
        <v>58.639357099169693</v>
      </c>
      <c r="E1738" s="1">
        <f t="shared" ca="1" si="191"/>
        <v>-4</v>
      </c>
      <c r="F1738" s="1">
        <f t="shared" ca="1" si="193"/>
        <v>1</v>
      </c>
      <c r="G1738" s="1">
        <f t="shared" ca="1" si="194"/>
        <v>2</v>
      </c>
      <c r="H1738" s="1">
        <f t="shared" ca="1" si="195"/>
        <v>0</v>
      </c>
    </row>
    <row r="1739" spans="1:8" hidden="1" x14ac:dyDescent="0.2">
      <c r="A1739" s="1">
        <v>1736</v>
      </c>
      <c r="B1739" s="1">
        <f t="shared" ca="1" si="192"/>
        <v>-392762.63443813869</v>
      </c>
      <c r="C1739" s="1">
        <f t="shared" ca="1" si="189"/>
        <v>100</v>
      </c>
      <c r="D1739" s="1">
        <f t="shared" ca="1" si="190"/>
        <v>58.639357099169693</v>
      </c>
      <c r="E1739" s="1">
        <f t="shared" ca="1" si="191"/>
        <v>-3</v>
      </c>
      <c r="F1739" s="1">
        <f t="shared" ca="1" si="193"/>
        <v>1</v>
      </c>
      <c r="G1739" s="1">
        <f t="shared" ca="1" si="194"/>
        <v>0</v>
      </c>
      <c r="H1739" s="1">
        <f t="shared" ca="1" si="195"/>
        <v>1</v>
      </c>
    </row>
    <row r="1740" spans="1:8" hidden="1" x14ac:dyDescent="0.2">
      <c r="A1740" s="1">
        <v>1737</v>
      </c>
      <c r="B1740" s="1">
        <f t="shared" ca="1" si="192"/>
        <v>-386898.6987282217</v>
      </c>
      <c r="C1740" s="1">
        <f t="shared" ca="1" si="189"/>
        <v>100</v>
      </c>
      <c r="D1740" s="1">
        <f t="shared" ca="1" si="190"/>
        <v>58.639357099169693</v>
      </c>
      <c r="E1740" s="1">
        <f t="shared" ca="1" si="191"/>
        <v>-2</v>
      </c>
      <c r="F1740" s="1">
        <f t="shared" ca="1" si="193"/>
        <v>1</v>
      </c>
      <c r="G1740" s="1">
        <f t="shared" ca="1" si="194"/>
        <v>0</v>
      </c>
      <c r="H1740" s="1">
        <f t="shared" ca="1" si="195"/>
        <v>2</v>
      </c>
    </row>
    <row r="1741" spans="1:8" hidden="1" x14ac:dyDescent="0.2">
      <c r="A1741" s="1">
        <v>1738</v>
      </c>
      <c r="B1741" s="1">
        <f t="shared" ca="1" si="192"/>
        <v>-381034.76301830471</v>
      </c>
      <c r="C1741" s="1">
        <f t="shared" ca="1" si="189"/>
        <v>100</v>
      </c>
      <c r="D1741" s="1">
        <f t="shared" ca="1" si="190"/>
        <v>58.639357099169693</v>
      </c>
      <c r="E1741" s="1">
        <f t="shared" ca="1" si="191"/>
        <v>-1</v>
      </c>
      <c r="F1741" s="1">
        <f t="shared" ca="1" si="193"/>
        <v>1</v>
      </c>
      <c r="G1741" s="1">
        <f t="shared" ca="1" si="194"/>
        <v>0</v>
      </c>
      <c r="H1741" s="1">
        <f t="shared" ca="1" si="195"/>
        <v>3</v>
      </c>
    </row>
    <row r="1742" spans="1:8" hidden="1" x14ac:dyDescent="0.2">
      <c r="A1742" s="1">
        <v>1739</v>
      </c>
      <c r="B1742" s="1">
        <f t="shared" ca="1" si="192"/>
        <v>-375170.82730838773</v>
      </c>
      <c r="C1742" s="1">
        <f t="shared" ca="1" si="189"/>
        <v>100</v>
      </c>
      <c r="D1742" s="1">
        <f t="shared" ca="1" si="190"/>
        <v>-42.077013244733351</v>
      </c>
      <c r="E1742" s="1">
        <f t="shared" ca="1" si="191"/>
        <v>0</v>
      </c>
      <c r="F1742" s="1">
        <f t="shared" ca="1" si="193"/>
        <v>1</v>
      </c>
      <c r="G1742" s="1">
        <f t="shared" ca="1" si="194"/>
        <v>0</v>
      </c>
      <c r="H1742" s="1">
        <f t="shared" ca="1" si="195"/>
        <v>4</v>
      </c>
    </row>
    <row r="1743" spans="1:8" hidden="1" x14ac:dyDescent="0.2">
      <c r="A1743" s="1">
        <v>1740</v>
      </c>
      <c r="B1743" s="1">
        <f t="shared" ca="1" si="192"/>
        <v>-379378.52863286104</v>
      </c>
      <c r="C1743" s="1">
        <f t="shared" ca="1" si="189"/>
        <v>100</v>
      </c>
      <c r="D1743" s="1">
        <f t="shared" ca="1" si="190"/>
        <v>-42.077013244733351</v>
      </c>
      <c r="E1743" s="1">
        <f t="shared" ca="1" si="191"/>
        <v>-1</v>
      </c>
      <c r="F1743" s="1">
        <f t="shared" ca="1" si="193"/>
        <v>1</v>
      </c>
      <c r="G1743" s="1">
        <f t="shared" ca="1" si="194"/>
        <v>1</v>
      </c>
      <c r="H1743" s="1">
        <f t="shared" ca="1" si="195"/>
        <v>0</v>
      </c>
    </row>
    <row r="1744" spans="1:8" hidden="1" x14ac:dyDescent="0.2">
      <c r="A1744" s="1">
        <v>1741</v>
      </c>
      <c r="B1744" s="1">
        <f t="shared" ca="1" si="192"/>
        <v>-383586.22995733435</v>
      </c>
      <c r="C1744" s="1">
        <f t="shared" ca="1" si="189"/>
        <v>100</v>
      </c>
      <c r="D1744" s="1">
        <f t="shared" ca="1" si="190"/>
        <v>-42.077013244733351</v>
      </c>
      <c r="E1744" s="1">
        <f t="shared" ca="1" si="191"/>
        <v>-2</v>
      </c>
      <c r="F1744" s="1">
        <f t="shared" ca="1" si="193"/>
        <v>1</v>
      </c>
      <c r="G1744" s="1">
        <f t="shared" ca="1" si="194"/>
        <v>2</v>
      </c>
      <c r="H1744" s="1">
        <f t="shared" ca="1" si="195"/>
        <v>0</v>
      </c>
    </row>
    <row r="1745" spans="1:8" hidden="1" x14ac:dyDescent="0.2">
      <c r="A1745" s="1">
        <v>1742</v>
      </c>
      <c r="B1745" s="1">
        <f t="shared" ca="1" si="192"/>
        <v>-387793.93128180766</v>
      </c>
      <c r="C1745" s="1">
        <f t="shared" ca="1" si="189"/>
        <v>100</v>
      </c>
      <c r="D1745" s="1">
        <f t="shared" ca="1" si="190"/>
        <v>58.639357099169693</v>
      </c>
      <c r="E1745" s="1">
        <f t="shared" ca="1" si="191"/>
        <v>-3</v>
      </c>
      <c r="F1745" s="1">
        <f t="shared" ca="1" si="193"/>
        <v>1</v>
      </c>
      <c r="G1745" s="1">
        <f t="shared" ca="1" si="194"/>
        <v>3</v>
      </c>
      <c r="H1745" s="1">
        <f t="shared" ca="1" si="195"/>
        <v>0</v>
      </c>
    </row>
    <row r="1746" spans="1:8" hidden="1" x14ac:dyDescent="0.2">
      <c r="A1746" s="1">
        <v>1743</v>
      </c>
      <c r="B1746" s="1">
        <f t="shared" ca="1" si="192"/>
        <v>-381929.99557189067</v>
      </c>
      <c r="C1746" s="1">
        <f t="shared" ca="1" si="189"/>
        <v>100</v>
      </c>
      <c r="D1746" s="1">
        <f t="shared" ca="1" si="190"/>
        <v>-42.077013244733351</v>
      </c>
      <c r="E1746" s="1">
        <f t="shared" ca="1" si="191"/>
        <v>-2</v>
      </c>
      <c r="F1746" s="1">
        <f t="shared" ca="1" si="193"/>
        <v>1</v>
      </c>
      <c r="G1746" s="1">
        <f t="shared" ca="1" si="194"/>
        <v>0</v>
      </c>
      <c r="H1746" s="1">
        <f t="shared" ca="1" si="195"/>
        <v>1</v>
      </c>
    </row>
    <row r="1747" spans="1:8" hidden="1" x14ac:dyDescent="0.2">
      <c r="A1747" s="1">
        <v>1744</v>
      </c>
      <c r="B1747" s="1">
        <f t="shared" ca="1" si="192"/>
        <v>-386137.69689636398</v>
      </c>
      <c r="C1747" s="1">
        <f t="shared" ca="1" si="189"/>
        <v>100</v>
      </c>
      <c r="D1747" s="1">
        <f t="shared" ca="1" si="190"/>
        <v>-42.077013244733351</v>
      </c>
      <c r="E1747" s="1">
        <f t="shared" ca="1" si="191"/>
        <v>-3</v>
      </c>
      <c r="F1747" s="1">
        <f t="shared" ca="1" si="193"/>
        <v>1</v>
      </c>
      <c r="G1747" s="1">
        <f t="shared" ca="1" si="194"/>
        <v>1</v>
      </c>
      <c r="H1747" s="1">
        <f t="shared" ca="1" si="195"/>
        <v>0</v>
      </c>
    </row>
    <row r="1748" spans="1:8" hidden="1" x14ac:dyDescent="0.2">
      <c r="A1748" s="1">
        <v>1745</v>
      </c>
      <c r="B1748" s="1">
        <f t="shared" ca="1" si="192"/>
        <v>-390345.39822083729</v>
      </c>
      <c r="C1748" s="1">
        <f t="shared" ca="1" si="189"/>
        <v>100</v>
      </c>
      <c r="D1748" s="1">
        <f t="shared" ca="1" si="190"/>
        <v>58.639357099169693</v>
      </c>
      <c r="E1748" s="1">
        <f t="shared" ca="1" si="191"/>
        <v>-4</v>
      </c>
      <c r="F1748" s="1">
        <f t="shared" ca="1" si="193"/>
        <v>1</v>
      </c>
      <c r="G1748" s="1">
        <f t="shared" ca="1" si="194"/>
        <v>2</v>
      </c>
      <c r="H1748" s="1">
        <f t="shared" ca="1" si="195"/>
        <v>0</v>
      </c>
    </row>
    <row r="1749" spans="1:8" hidden="1" x14ac:dyDescent="0.2">
      <c r="A1749" s="1">
        <v>1746</v>
      </c>
      <c r="B1749" s="1">
        <f t="shared" ca="1" si="192"/>
        <v>-384481.4625109203</v>
      </c>
      <c r="C1749" s="1">
        <f t="shared" ca="1" si="189"/>
        <v>100</v>
      </c>
      <c r="D1749" s="1">
        <f t="shared" ca="1" si="190"/>
        <v>-42.077013244733351</v>
      </c>
      <c r="E1749" s="1">
        <f t="shared" ca="1" si="191"/>
        <v>-3</v>
      </c>
      <c r="F1749" s="1">
        <f t="shared" ca="1" si="193"/>
        <v>1</v>
      </c>
      <c r="G1749" s="1">
        <f t="shared" ca="1" si="194"/>
        <v>0</v>
      </c>
      <c r="H1749" s="1">
        <f t="shared" ca="1" si="195"/>
        <v>1</v>
      </c>
    </row>
    <row r="1750" spans="1:8" hidden="1" x14ac:dyDescent="0.2">
      <c r="A1750" s="1">
        <v>1747</v>
      </c>
      <c r="B1750" s="1">
        <f t="shared" ca="1" si="192"/>
        <v>-388689.16383539361</v>
      </c>
      <c r="C1750" s="1">
        <f t="shared" ca="1" si="189"/>
        <v>100</v>
      </c>
      <c r="D1750" s="1">
        <f t="shared" ca="1" si="190"/>
        <v>58.639357099169693</v>
      </c>
      <c r="E1750" s="1">
        <f t="shared" ca="1" si="191"/>
        <v>-4</v>
      </c>
      <c r="F1750" s="1">
        <f t="shared" ca="1" si="193"/>
        <v>1</v>
      </c>
      <c r="G1750" s="1">
        <f t="shared" ca="1" si="194"/>
        <v>1</v>
      </c>
      <c r="H1750" s="1">
        <f t="shared" ca="1" si="195"/>
        <v>0</v>
      </c>
    </row>
    <row r="1751" spans="1:8" hidden="1" x14ac:dyDescent="0.2">
      <c r="A1751" s="1">
        <v>1748</v>
      </c>
      <c r="B1751" s="1">
        <f t="shared" ca="1" si="192"/>
        <v>-382825.22812547663</v>
      </c>
      <c r="C1751" s="1">
        <f t="shared" ca="1" si="189"/>
        <v>100</v>
      </c>
      <c r="D1751" s="1">
        <f t="shared" ca="1" si="190"/>
        <v>58.639357099169693</v>
      </c>
      <c r="E1751" s="1">
        <f t="shared" ca="1" si="191"/>
        <v>-3</v>
      </c>
      <c r="F1751" s="1">
        <f t="shared" ca="1" si="193"/>
        <v>1</v>
      </c>
      <c r="G1751" s="1">
        <f t="shared" ca="1" si="194"/>
        <v>0</v>
      </c>
      <c r="H1751" s="1">
        <f t="shared" ca="1" si="195"/>
        <v>1</v>
      </c>
    </row>
    <row r="1752" spans="1:8" hidden="1" x14ac:dyDescent="0.2">
      <c r="A1752" s="1">
        <v>1749</v>
      </c>
      <c r="B1752" s="1">
        <f t="shared" ca="1" si="192"/>
        <v>-376961.29241555964</v>
      </c>
      <c r="C1752" s="1">
        <f t="shared" ca="1" si="189"/>
        <v>100</v>
      </c>
      <c r="D1752" s="1">
        <f t="shared" ca="1" si="190"/>
        <v>-42.077013244733351</v>
      </c>
      <c r="E1752" s="1">
        <f t="shared" ca="1" si="191"/>
        <v>-2</v>
      </c>
      <c r="F1752" s="1">
        <f t="shared" ca="1" si="193"/>
        <v>1</v>
      </c>
      <c r="G1752" s="1">
        <f t="shared" ca="1" si="194"/>
        <v>0</v>
      </c>
      <c r="H1752" s="1">
        <f t="shared" ca="1" si="195"/>
        <v>2</v>
      </c>
    </row>
    <row r="1753" spans="1:8" hidden="1" x14ac:dyDescent="0.2">
      <c r="A1753" s="1">
        <v>1750</v>
      </c>
      <c r="B1753" s="1">
        <f t="shared" ca="1" si="192"/>
        <v>-381168.99374003295</v>
      </c>
      <c r="C1753" s="1">
        <f t="shared" ca="1" si="189"/>
        <v>100</v>
      </c>
      <c r="D1753" s="1">
        <f t="shared" ca="1" si="190"/>
        <v>-42.077013244733351</v>
      </c>
      <c r="E1753" s="1">
        <f t="shared" ca="1" si="191"/>
        <v>-3</v>
      </c>
      <c r="F1753" s="1">
        <f t="shared" ca="1" si="193"/>
        <v>1</v>
      </c>
      <c r="G1753" s="1">
        <f t="shared" ca="1" si="194"/>
        <v>1</v>
      </c>
      <c r="H1753" s="1">
        <f t="shared" ca="1" si="195"/>
        <v>0</v>
      </c>
    </row>
    <row r="1754" spans="1:8" hidden="1" x14ac:dyDescent="0.2">
      <c r="A1754" s="1">
        <v>1751</v>
      </c>
      <c r="B1754" s="1">
        <f t="shared" ca="1" si="192"/>
        <v>-385376.69506450626</v>
      </c>
      <c r="C1754" s="1">
        <f t="shared" ca="1" si="189"/>
        <v>100</v>
      </c>
      <c r="D1754" s="1">
        <f t="shared" ca="1" si="190"/>
        <v>58.639357099169693</v>
      </c>
      <c r="E1754" s="1">
        <f t="shared" ca="1" si="191"/>
        <v>-4</v>
      </c>
      <c r="F1754" s="1">
        <f t="shared" ca="1" si="193"/>
        <v>1</v>
      </c>
      <c r="G1754" s="1">
        <f t="shared" ca="1" si="194"/>
        <v>2</v>
      </c>
      <c r="H1754" s="1">
        <f t="shared" ca="1" si="195"/>
        <v>0</v>
      </c>
    </row>
    <row r="1755" spans="1:8" hidden="1" x14ac:dyDescent="0.2">
      <c r="A1755" s="1">
        <v>1752</v>
      </c>
      <c r="B1755" s="1">
        <f t="shared" ca="1" si="192"/>
        <v>-379512.75935458927</v>
      </c>
      <c r="C1755" s="1">
        <f t="shared" ca="1" si="189"/>
        <v>100</v>
      </c>
      <c r="D1755" s="1">
        <f t="shared" ca="1" si="190"/>
        <v>-42.077013244733351</v>
      </c>
      <c r="E1755" s="1">
        <f t="shared" ca="1" si="191"/>
        <v>-3</v>
      </c>
      <c r="F1755" s="1">
        <f t="shared" ca="1" si="193"/>
        <v>1</v>
      </c>
      <c r="G1755" s="1">
        <f t="shared" ca="1" si="194"/>
        <v>0</v>
      </c>
      <c r="H1755" s="1">
        <f t="shared" ca="1" si="195"/>
        <v>1</v>
      </c>
    </row>
    <row r="1756" spans="1:8" hidden="1" x14ac:dyDescent="0.2">
      <c r="A1756" s="1">
        <v>1753</v>
      </c>
      <c r="B1756" s="1">
        <f t="shared" ca="1" si="192"/>
        <v>-383720.46067906258</v>
      </c>
      <c r="C1756" s="1">
        <f t="shared" ca="1" si="189"/>
        <v>100</v>
      </c>
      <c r="D1756" s="1">
        <f t="shared" ca="1" si="190"/>
        <v>58.639357099169693</v>
      </c>
      <c r="E1756" s="1">
        <f t="shared" ca="1" si="191"/>
        <v>-4</v>
      </c>
      <c r="F1756" s="1">
        <f t="shared" ca="1" si="193"/>
        <v>1</v>
      </c>
      <c r="G1756" s="1">
        <f t="shared" ca="1" si="194"/>
        <v>1</v>
      </c>
      <c r="H1756" s="1">
        <f t="shared" ca="1" si="195"/>
        <v>0</v>
      </c>
    </row>
    <row r="1757" spans="1:8" hidden="1" x14ac:dyDescent="0.2">
      <c r="A1757" s="1">
        <v>1754</v>
      </c>
      <c r="B1757" s="1">
        <f t="shared" ca="1" si="192"/>
        <v>-377856.5249691456</v>
      </c>
      <c r="C1757" s="1">
        <f t="shared" ca="1" si="189"/>
        <v>100</v>
      </c>
      <c r="D1757" s="1">
        <f t="shared" ca="1" si="190"/>
        <v>-42.077013244733351</v>
      </c>
      <c r="E1757" s="1">
        <f t="shared" ca="1" si="191"/>
        <v>-3</v>
      </c>
      <c r="F1757" s="1">
        <f t="shared" ca="1" si="193"/>
        <v>1</v>
      </c>
      <c r="G1757" s="1">
        <f t="shared" ca="1" si="194"/>
        <v>0</v>
      </c>
      <c r="H1757" s="1">
        <f t="shared" ca="1" si="195"/>
        <v>1</v>
      </c>
    </row>
    <row r="1758" spans="1:8" hidden="1" x14ac:dyDescent="0.2">
      <c r="A1758" s="1">
        <v>1755</v>
      </c>
      <c r="B1758" s="1">
        <f t="shared" ca="1" si="192"/>
        <v>-382064.22629361891</v>
      </c>
      <c r="C1758" s="1">
        <f t="shared" ca="1" si="189"/>
        <v>100</v>
      </c>
      <c r="D1758" s="1">
        <f t="shared" ca="1" si="190"/>
        <v>-42.077013244733351</v>
      </c>
      <c r="E1758" s="1">
        <f t="shared" ca="1" si="191"/>
        <v>-4</v>
      </c>
      <c r="F1758" s="1">
        <f t="shared" ca="1" si="193"/>
        <v>1</v>
      </c>
      <c r="G1758" s="1">
        <f t="shared" ca="1" si="194"/>
        <v>1</v>
      </c>
      <c r="H1758" s="1">
        <f t="shared" ca="1" si="195"/>
        <v>0</v>
      </c>
    </row>
    <row r="1759" spans="1:8" hidden="1" x14ac:dyDescent="0.2">
      <c r="A1759" s="1">
        <v>1756</v>
      </c>
      <c r="B1759" s="1">
        <f t="shared" ca="1" si="192"/>
        <v>-386271.92761809222</v>
      </c>
      <c r="C1759" s="1">
        <f t="shared" ca="1" si="189"/>
        <v>500</v>
      </c>
      <c r="D1759" s="1">
        <f t="shared" ca="1" si="190"/>
        <v>58.639357099169693</v>
      </c>
      <c r="E1759" s="1">
        <f t="shared" ca="1" si="191"/>
        <v>0</v>
      </c>
      <c r="F1759" s="1">
        <f t="shared" ca="1" si="193"/>
        <v>2</v>
      </c>
      <c r="G1759" s="1">
        <f t="shared" ca="1" si="194"/>
        <v>2</v>
      </c>
      <c r="H1759" s="1">
        <f t="shared" ca="1" si="195"/>
        <v>0</v>
      </c>
    </row>
    <row r="1760" spans="1:8" hidden="1" x14ac:dyDescent="0.2">
      <c r="A1760" s="1">
        <v>1757</v>
      </c>
      <c r="B1760" s="1">
        <f t="shared" ca="1" si="192"/>
        <v>-356952.24906850734</v>
      </c>
      <c r="C1760" s="1">
        <f t="shared" ca="1" si="189"/>
        <v>100</v>
      </c>
      <c r="D1760" s="1">
        <f t="shared" ca="1" si="190"/>
        <v>58.639357099169693</v>
      </c>
      <c r="E1760" s="1">
        <f t="shared" ca="1" si="191"/>
        <v>0</v>
      </c>
      <c r="F1760" s="1">
        <f t="shared" ca="1" si="193"/>
        <v>1</v>
      </c>
      <c r="G1760" s="1">
        <f t="shared" ca="1" si="194"/>
        <v>0</v>
      </c>
      <c r="H1760" s="1">
        <f t="shared" ca="1" si="195"/>
        <v>1</v>
      </c>
    </row>
    <row r="1761" spans="1:8" hidden="1" x14ac:dyDescent="0.2">
      <c r="A1761" s="1">
        <v>1758</v>
      </c>
      <c r="B1761" s="1">
        <f t="shared" ca="1" si="192"/>
        <v>-351088.31335859036</v>
      </c>
      <c r="C1761" s="1">
        <f t="shared" ca="1" si="189"/>
        <v>100</v>
      </c>
      <c r="D1761" s="1">
        <f t="shared" ca="1" si="190"/>
        <v>-42.077013244733351</v>
      </c>
      <c r="E1761" s="1">
        <f t="shared" ca="1" si="191"/>
        <v>0</v>
      </c>
      <c r="F1761" s="1">
        <f t="shared" ca="1" si="193"/>
        <v>1</v>
      </c>
      <c r="G1761" s="1">
        <f t="shared" ca="1" si="194"/>
        <v>0</v>
      </c>
      <c r="H1761" s="1">
        <f t="shared" ca="1" si="195"/>
        <v>2</v>
      </c>
    </row>
    <row r="1762" spans="1:8" hidden="1" x14ac:dyDescent="0.2">
      <c r="A1762" s="1">
        <v>1759</v>
      </c>
      <c r="B1762" s="1">
        <f t="shared" ca="1" si="192"/>
        <v>-355296.01468306367</v>
      </c>
      <c r="C1762" s="1">
        <f t="shared" ca="1" si="189"/>
        <v>100</v>
      </c>
      <c r="D1762" s="1">
        <f t="shared" ca="1" si="190"/>
        <v>-42.077013244733351</v>
      </c>
      <c r="E1762" s="1">
        <f t="shared" ca="1" si="191"/>
        <v>-1</v>
      </c>
      <c r="F1762" s="1">
        <f t="shared" ca="1" si="193"/>
        <v>1</v>
      </c>
      <c r="G1762" s="1">
        <f t="shared" ca="1" si="194"/>
        <v>1</v>
      </c>
      <c r="H1762" s="1">
        <f t="shared" ca="1" si="195"/>
        <v>0</v>
      </c>
    </row>
    <row r="1763" spans="1:8" hidden="1" x14ac:dyDescent="0.2">
      <c r="A1763" s="1">
        <v>1760</v>
      </c>
      <c r="B1763" s="1">
        <f t="shared" ca="1" si="192"/>
        <v>-359503.71600753698</v>
      </c>
      <c r="C1763" s="1">
        <f t="shared" ca="1" si="189"/>
        <v>100</v>
      </c>
      <c r="D1763" s="1">
        <f t="shared" ca="1" si="190"/>
        <v>-42.077013244733351</v>
      </c>
      <c r="E1763" s="1">
        <f t="shared" ca="1" si="191"/>
        <v>-2</v>
      </c>
      <c r="F1763" s="1">
        <f t="shared" ca="1" si="193"/>
        <v>1</v>
      </c>
      <c r="G1763" s="1">
        <f t="shared" ca="1" si="194"/>
        <v>2</v>
      </c>
      <c r="H1763" s="1">
        <f t="shared" ca="1" si="195"/>
        <v>0</v>
      </c>
    </row>
    <row r="1764" spans="1:8" hidden="1" x14ac:dyDescent="0.2">
      <c r="A1764" s="1">
        <v>1761</v>
      </c>
      <c r="B1764" s="1">
        <f t="shared" ca="1" si="192"/>
        <v>-363711.41733201029</v>
      </c>
      <c r="C1764" s="1">
        <f t="shared" ca="1" si="189"/>
        <v>100</v>
      </c>
      <c r="D1764" s="1">
        <f t="shared" ca="1" si="190"/>
        <v>58.639357099169693</v>
      </c>
      <c r="E1764" s="1">
        <f t="shared" ca="1" si="191"/>
        <v>-3</v>
      </c>
      <c r="F1764" s="1">
        <f t="shared" ca="1" si="193"/>
        <v>1</v>
      </c>
      <c r="G1764" s="1">
        <f t="shared" ca="1" si="194"/>
        <v>3</v>
      </c>
      <c r="H1764" s="1">
        <f t="shared" ca="1" si="195"/>
        <v>0</v>
      </c>
    </row>
    <row r="1765" spans="1:8" hidden="1" x14ac:dyDescent="0.2">
      <c r="A1765" s="1">
        <v>1762</v>
      </c>
      <c r="B1765" s="1">
        <f t="shared" ca="1" si="192"/>
        <v>-357847.4816220933</v>
      </c>
      <c r="C1765" s="1">
        <f t="shared" ca="1" si="189"/>
        <v>100</v>
      </c>
      <c r="D1765" s="1">
        <f t="shared" ca="1" si="190"/>
        <v>58.639357099169693</v>
      </c>
      <c r="E1765" s="1">
        <f t="shared" ca="1" si="191"/>
        <v>-2</v>
      </c>
      <c r="F1765" s="1">
        <f t="shared" ca="1" si="193"/>
        <v>1</v>
      </c>
      <c r="G1765" s="1">
        <f t="shared" ca="1" si="194"/>
        <v>0</v>
      </c>
      <c r="H1765" s="1">
        <f t="shared" ca="1" si="195"/>
        <v>1</v>
      </c>
    </row>
    <row r="1766" spans="1:8" hidden="1" x14ac:dyDescent="0.2">
      <c r="A1766" s="1">
        <v>1763</v>
      </c>
      <c r="B1766" s="1">
        <f t="shared" ca="1" si="192"/>
        <v>-351983.54591217631</v>
      </c>
      <c r="C1766" s="1">
        <f t="shared" ca="1" si="189"/>
        <v>100</v>
      </c>
      <c r="D1766" s="1">
        <f t="shared" ca="1" si="190"/>
        <v>58.639357099169693</v>
      </c>
      <c r="E1766" s="1">
        <f t="shared" ca="1" si="191"/>
        <v>-1</v>
      </c>
      <c r="F1766" s="1">
        <f t="shared" ca="1" si="193"/>
        <v>1</v>
      </c>
      <c r="G1766" s="1">
        <f t="shared" ca="1" si="194"/>
        <v>0</v>
      </c>
      <c r="H1766" s="1">
        <f t="shared" ca="1" si="195"/>
        <v>2</v>
      </c>
    </row>
    <row r="1767" spans="1:8" hidden="1" x14ac:dyDescent="0.2">
      <c r="A1767" s="1">
        <v>1764</v>
      </c>
      <c r="B1767" s="1">
        <f t="shared" ca="1" si="192"/>
        <v>-346119.61020225933</v>
      </c>
      <c r="C1767" s="1">
        <f t="shared" ca="1" si="189"/>
        <v>100</v>
      </c>
      <c r="D1767" s="1">
        <f t="shared" ca="1" si="190"/>
        <v>58.639357099169693</v>
      </c>
      <c r="E1767" s="1">
        <f t="shared" ca="1" si="191"/>
        <v>0</v>
      </c>
      <c r="F1767" s="1">
        <f t="shared" ca="1" si="193"/>
        <v>1</v>
      </c>
      <c r="G1767" s="1">
        <f t="shared" ca="1" si="194"/>
        <v>0</v>
      </c>
      <c r="H1767" s="1">
        <f t="shared" ca="1" si="195"/>
        <v>3</v>
      </c>
    </row>
    <row r="1768" spans="1:8" hidden="1" x14ac:dyDescent="0.2">
      <c r="A1768" s="1">
        <v>1765</v>
      </c>
      <c r="B1768" s="1">
        <f t="shared" ca="1" si="192"/>
        <v>-340255.67449234234</v>
      </c>
      <c r="C1768" s="1">
        <f t="shared" ca="1" si="189"/>
        <v>100</v>
      </c>
      <c r="D1768" s="1">
        <f t="shared" ca="1" si="190"/>
        <v>-42.077013244733351</v>
      </c>
      <c r="E1768" s="1">
        <f t="shared" ca="1" si="191"/>
        <v>0</v>
      </c>
      <c r="F1768" s="1">
        <f t="shared" ca="1" si="193"/>
        <v>1</v>
      </c>
      <c r="G1768" s="1">
        <f t="shared" ca="1" si="194"/>
        <v>0</v>
      </c>
      <c r="H1768" s="1">
        <f t="shared" ca="1" si="195"/>
        <v>4</v>
      </c>
    </row>
    <row r="1769" spans="1:8" hidden="1" x14ac:dyDescent="0.2">
      <c r="A1769" s="1">
        <v>1766</v>
      </c>
      <c r="B1769" s="1">
        <f t="shared" ca="1" si="192"/>
        <v>-344463.37581681565</v>
      </c>
      <c r="C1769" s="1">
        <f t="shared" ca="1" si="189"/>
        <v>100</v>
      </c>
      <c r="D1769" s="1">
        <f t="shared" ca="1" si="190"/>
        <v>-42.077013244733351</v>
      </c>
      <c r="E1769" s="1">
        <f t="shared" ca="1" si="191"/>
        <v>-1</v>
      </c>
      <c r="F1769" s="1">
        <f t="shared" ca="1" si="193"/>
        <v>1</v>
      </c>
      <c r="G1769" s="1">
        <f t="shared" ca="1" si="194"/>
        <v>1</v>
      </c>
      <c r="H1769" s="1">
        <f t="shared" ca="1" si="195"/>
        <v>0</v>
      </c>
    </row>
    <row r="1770" spans="1:8" hidden="1" x14ac:dyDescent="0.2">
      <c r="A1770" s="1">
        <v>1767</v>
      </c>
      <c r="B1770" s="1">
        <f t="shared" ca="1" si="192"/>
        <v>-348671.07714128896</v>
      </c>
      <c r="C1770" s="1">
        <f t="shared" ca="1" si="189"/>
        <v>100</v>
      </c>
      <c r="D1770" s="1">
        <f t="shared" ca="1" si="190"/>
        <v>58.639357099169693</v>
      </c>
      <c r="E1770" s="1">
        <f t="shared" ca="1" si="191"/>
        <v>-2</v>
      </c>
      <c r="F1770" s="1">
        <f t="shared" ca="1" si="193"/>
        <v>1</v>
      </c>
      <c r="G1770" s="1">
        <f t="shared" ca="1" si="194"/>
        <v>2</v>
      </c>
      <c r="H1770" s="1">
        <f t="shared" ca="1" si="195"/>
        <v>0</v>
      </c>
    </row>
    <row r="1771" spans="1:8" hidden="1" x14ac:dyDescent="0.2">
      <c r="A1771" s="1">
        <v>1768</v>
      </c>
      <c r="B1771" s="1">
        <f t="shared" ca="1" si="192"/>
        <v>-342807.14143137197</v>
      </c>
      <c r="C1771" s="1">
        <f t="shared" ca="1" si="189"/>
        <v>100</v>
      </c>
      <c r="D1771" s="1">
        <f t="shared" ca="1" si="190"/>
        <v>58.639357099169693</v>
      </c>
      <c r="E1771" s="1">
        <f t="shared" ca="1" si="191"/>
        <v>-1</v>
      </c>
      <c r="F1771" s="1">
        <f t="shared" ca="1" si="193"/>
        <v>1</v>
      </c>
      <c r="G1771" s="1">
        <f t="shared" ca="1" si="194"/>
        <v>0</v>
      </c>
      <c r="H1771" s="1">
        <f t="shared" ca="1" si="195"/>
        <v>1</v>
      </c>
    </row>
    <row r="1772" spans="1:8" hidden="1" x14ac:dyDescent="0.2">
      <c r="A1772" s="1">
        <v>1769</v>
      </c>
      <c r="B1772" s="1">
        <f t="shared" ca="1" si="192"/>
        <v>-336943.20572145499</v>
      </c>
      <c r="C1772" s="1">
        <f t="shared" ca="1" si="189"/>
        <v>100</v>
      </c>
      <c r="D1772" s="1">
        <f t="shared" ca="1" si="190"/>
        <v>-42.077013244733351</v>
      </c>
      <c r="E1772" s="1">
        <f t="shared" ca="1" si="191"/>
        <v>0</v>
      </c>
      <c r="F1772" s="1">
        <f t="shared" ca="1" si="193"/>
        <v>1</v>
      </c>
      <c r="G1772" s="1">
        <f t="shared" ca="1" si="194"/>
        <v>0</v>
      </c>
      <c r="H1772" s="1">
        <f t="shared" ca="1" si="195"/>
        <v>2</v>
      </c>
    </row>
    <row r="1773" spans="1:8" hidden="1" x14ac:dyDescent="0.2">
      <c r="A1773" s="1">
        <v>1770</v>
      </c>
      <c r="B1773" s="1">
        <f t="shared" ca="1" si="192"/>
        <v>-341150.9070459283</v>
      </c>
      <c r="C1773" s="1">
        <f t="shared" ca="1" si="189"/>
        <v>100</v>
      </c>
      <c r="D1773" s="1">
        <f t="shared" ca="1" si="190"/>
        <v>58.639357099169693</v>
      </c>
      <c r="E1773" s="1">
        <f t="shared" ca="1" si="191"/>
        <v>-1</v>
      </c>
      <c r="F1773" s="1">
        <f t="shared" ca="1" si="193"/>
        <v>1</v>
      </c>
      <c r="G1773" s="1">
        <f t="shared" ca="1" si="194"/>
        <v>1</v>
      </c>
      <c r="H1773" s="1">
        <f t="shared" ca="1" si="195"/>
        <v>0</v>
      </c>
    </row>
    <row r="1774" spans="1:8" hidden="1" x14ac:dyDescent="0.2">
      <c r="A1774" s="1">
        <v>1771</v>
      </c>
      <c r="B1774" s="1">
        <f t="shared" ca="1" si="192"/>
        <v>-335286.97133601131</v>
      </c>
      <c r="C1774" s="1">
        <f t="shared" ca="1" si="189"/>
        <v>100</v>
      </c>
      <c r="D1774" s="1">
        <f t="shared" ca="1" si="190"/>
        <v>-42.077013244733351</v>
      </c>
      <c r="E1774" s="1">
        <f t="shared" ca="1" si="191"/>
        <v>0</v>
      </c>
      <c r="F1774" s="1">
        <f t="shared" ca="1" si="193"/>
        <v>1</v>
      </c>
      <c r="G1774" s="1">
        <f t="shared" ca="1" si="194"/>
        <v>0</v>
      </c>
      <c r="H1774" s="1">
        <f t="shared" ca="1" si="195"/>
        <v>1</v>
      </c>
    </row>
    <row r="1775" spans="1:8" hidden="1" x14ac:dyDescent="0.2">
      <c r="A1775" s="1">
        <v>1772</v>
      </c>
      <c r="B1775" s="1">
        <f t="shared" ca="1" si="192"/>
        <v>-339494.67266048462</v>
      </c>
      <c r="C1775" s="1">
        <f t="shared" ca="1" si="189"/>
        <v>100</v>
      </c>
      <c r="D1775" s="1">
        <f t="shared" ca="1" si="190"/>
        <v>58.639357099169693</v>
      </c>
      <c r="E1775" s="1">
        <f t="shared" ca="1" si="191"/>
        <v>-1</v>
      </c>
      <c r="F1775" s="1">
        <f t="shared" ca="1" si="193"/>
        <v>1</v>
      </c>
      <c r="G1775" s="1">
        <f t="shared" ca="1" si="194"/>
        <v>1</v>
      </c>
      <c r="H1775" s="1">
        <f t="shared" ca="1" si="195"/>
        <v>0</v>
      </c>
    </row>
    <row r="1776" spans="1:8" hidden="1" x14ac:dyDescent="0.2">
      <c r="A1776" s="1">
        <v>1773</v>
      </c>
      <c r="B1776" s="1">
        <f t="shared" ca="1" si="192"/>
        <v>-333630.73695056763</v>
      </c>
      <c r="C1776" s="1">
        <f t="shared" ca="1" si="189"/>
        <v>100</v>
      </c>
      <c r="D1776" s="1">
        <f t="shared" ca="1" si="190"/>
        <v>58.639357099169693</v>
      </c>
      <c r="E1776" s="1">
        <f t="shared" ca="1" si="191"/>
        <v>0</v>
      </c>
      <c r="F1776" s="1">
        <f t="shared" ca="1" si="193"/>
        <v>1</v>
      </c>
      <c r="G1776" s="1">
        <f t="shared" ca="1" si="194"/>
        <v>0</v>
      </c>
      <c r="H1776" s="1">
        <f t="shared" ca="1" si="195"/>
        <v>1</v>
      </c>
    </row>
    <row r="1777" spans="1:8" hidden="1" x14ac:dyDescent="0.2">
      <c r="A1777" s="1">
        <v>1774</v>
      </c>
      <c r="B1777" s="1">
        <f t="shared" ca="1" si="192"/>
        <v>-327766.80124065065</v>
      </c>
      <c r="C1777" s="1">
        <f t="shared" ca="1" si="189"/>
        <v>100</v>
      </c>
      <c r="D1777" s="1">
        <f t="shared" ca="1" si="190"/>
        <v>58.639357099169693</v>
      </c>
      <c r="E1777" s="1">
        <f t="shared" ca="1" si="191"/>
        <v>0</v>
      </c>
      <c r="F1777" s="1">
        <f t="shared" ca="1" si="193"/>
        <v>1</v>
      </c>
      <c r="G1777" s="1">
        <f t="shared" ca="1" si="194"/>
        <v>0</v>
      </c>
      <c r="H1777" s="1">
        <f t="shared" ca="1" si="195"/>
        <v>2</v>
      </c>
    </row>
    <row r="1778" spans="1:8" hidden="1" x14ac:dyDescent="0.2">
      <c r="A1778" s="1">
        <v>1775</v>
      </c>
      <c r="B1778" s="1">
        <f t="shared" ca="1" si="192"/>
        <v>-321902.86553073366</v>
      </c>
      <c r="C1778" s="1">
        <f t="shared" ca="1" si="189"/>
        <v>100</v>
      </c>
      <c r="D1778" s="1">
        <f t="shared" ca="1" si="190"/>
        <v>58.639357099169693</v>
      </c>
      <c r="E1778" s="1">
        <f t="shared" ca="1" si="191"/>
        <v>0</v>
      </c>
      <c r="F1778" s="1">
        <f t="shared" ca="1" si="193"/>
        <v>1</v>
      </c>
      <c r="G1778" s="1">
        <f t="shared" ca="1" si="194"/>
        <v>0</v>
      </c>
      <c r="H1778" s="1">
        <f t="shared" ca="1" si="195"/>
        <v>3</v>
      </c>
    </row>
    <row r="1779" spans="1:8" hidden="1" x14ac:dyDescent="0.2">
      <c r="A1779" s="1">
        <v>1776</v>
      </c>
      <c r="B1779" s="1">
        <f t="shared" ca="1" si="192"/>
        <v>-316038.92982081667</v>
      </c>
      <c r="C1779" s="1">
        <f t="shared" ca="1" si="189"/>
        <v>100</v>
      </c>
      <c r="D1779" s="1">
        <f t="shared" ca="1" si="190"/>
        <v>-42.077013244733351</v>
      </c>
      <c r="E1779" s="1">
        <f t="shared" ca="1" si="191"/>
        <v>0</v>
      </c>
      <c r="F1779" s="1">
        <f t="shared" ca="1" si="193"/>
        <v>1</v>
      </c>
      <c r="G1779" s="1">
        <f t="shared" ca="1" si="194"/>
        <v>0</v>
      </c>
      <c r="H1779" s="1">
        <f t="shared" ca="1" si="195"/>
        <v>4</v>
      </c>
    </row>
    <row r="1780" spans="1:8" hidden="1" x14ac:dyDescent="0.2">
      <c r="A1780" s="1">
        <v>1777</v>
      </c>
      <c r="B1780" s="1">
        <f t="shared" ca="1" si="192"/>
        <v>-320246.63114528998</v>
      </c>
      <c r="C1780" s="1">
        <f t="shared" ca="1" si="189"/>
        <v>100</v>
      </c>
      <c r="D1780" s="1">
        <f t="shared" ca="1" si="190"/>
        <v>-42.077013244733351</v>
      </c>
      <c r="E1780" s="1">
        <f t="shared" ca="1" si="191"/>
        <v>-1</v>
      </c>
      <c r="F1780" s="1">
        <f t="shared" ca="1" si="193"/>
        <v>1</v>
      </c>
      <c r="G1780" s="1">
        <f t="shared" ca="1" si="194"/>
        <v>1</v>
      </c>
      <c r="H1780" s="1">
        <f t="shared" ca="1" si="195"/>
        <v>0</v>
      </c>
    </row>
    <row r="1781" spans="1:8" hidden="1" x14ac:dyDescent="0.2">
      <c r="A1781" s="1">
        <v>1778</v>
      </c>
      <c r="B1781" s="1">
        <f t="shared" ca="1" si="192"/>
        <v>-324454.33246976329</v>
      </c>
      <c r="C1781" s="1">
        <f t="shared" ca="1" si="189"/>
        <v>100</v>
      </c>
      <c r="D1781" s="1">
        <f t="shared" ca="1" si="190"/>
        <v>58.639357099169693</v>
      </c>
      <c r="E1781" s="1">
        <f t="shared" ca="1" si="191"/>
        <v>-2</v>
      </c>
      <c r="F1781" s="1">
        <f t="shared" ca="1" si="193"/>
        <v>1</v>
      </c>
      <c r="G1781" s="1">
        <f t="shared" ca="1" si="194"/>
        <v>2</v>
      </c>
      <c r="H1781" s="1">
        <f t="shared" ca="1" si="195"/>
        <v>0</v>
      </c>
    </row>
    <row r="1782" spans="1:8" hidden="1" x14ac:dyDescent="0.2">
      <c r="A1782" s="1">
        <v>1779</v>
      </c>
      <c r="B1782" s="1">
        <f t="shared" ca="1" si="192"/>
        <v>-318590.39675984631</v>
      </c>
      <c r="C1782" s="1">
        <f t="shared" ca="1" si="189"/>
        <v>100</v>
      </c>
      <c r="D1782" s="1">
        <f t="shared" ca="1" si="190"/>
        <v>58.639357099169693</v>
      </c>
      <c r="E1782" s="1">
        <f t="shared" ca="1" si="191"/>
        <v>-1</v>
      </c>
      <c r="F1782" s="1">
        <f t="shared" ca="1" si="193"/>
        <v>1</v>
      </c>
      <c r="G1782" s="1">
        <f t="shared" ca="1" si="194"/>
        <v>0</v>
      </c>
      <c r="H1782" s="1">
        <f t="shared" ca="1" si="195"/>
        <v>1</v>
      </c>
    </row>
    <row r="1783" spans="1:8" hidden="1" x14ac:dyDescent="0.2">
      <c r="A1783" s="1">
        <v>1780</v>
      </c>
      <c r="B1783" s="1">
        <f t="shared" ca="1" si="192"/>
        <v>-312726.46104992932</v>
      </c>
      <c r="C1783" s="1">
        <f t="shared" ca="1" si="189"/>
        <v>100</v>
      </c>
      <c r="D1783" s="1">
        <f t="shared" ca="1" si="190"/>
        <v>58.639357099169693</v>
      </c>
      <c r="E1783" s="1">
        <f t="shared" ca="1" si="191"/>
        <v>0</v>
      </c>
      <c r="F1783" s="1">
        <f t="shared" ca="1" si="193"/>
        <v>1</v>
      </c>
      <c r="G1783" s="1">
        <f t="shared" ca="1" si="194"/>
        <v>0</v>
      </c>
      <c r="H1783" s="1">
        <f t="shared" ca="1" si="195"/>
        <v>2</v>
      </c>
    </row>
    <row r="1784" spans="1:8" hidden="1" x14ac:dyDescent="0.2">
      <c r="A1784" s="1">
        <v>1781</v>
      </c>
      <c r="B1784" s="1">
        <f t="shared" ca="1" si="192"/>
        <v>-306862.52534001233</v>
      </c>
      <c r="C1784" s="1">
        <f t="shared" ca="1" si="189"/>
        <v>100</v>
      </c>
      <c r="D1784" s="1">
        <f t="shared" ca="1" si="190"/>
        <v>-42.077013244733351</v>
      </c>
      <c r="E1784" s="1">
        <f t="shared" ca="1" si="191"/>
        <v>0</v>
      </c>
      <c r="F1784" s="1">
        <f t="shared" ca="1" si="193"/>
        <v>1</v>
      </c>
      <c r="G1784" s="1">
        <f t="shared" ca="1" si="194"/>
        <v>0</v>
      </c>
      <c r="H1784" s="1">
        <f t="shared" ca="1" si="195"/>
        <v>3</v>
      </c>
    </row>
    <row r="1785" spans="1:8" hidden="1" x14ac:dyDescent="0.2">
      <c r="A1785" s="1">
        <v>1782</v>
      </c>
      <c r="B1785" s="1">
        <f t="shared" ca="1" si="192"/>
        <v>-311070.22666448564</v>
      </c>
      <c r="C1785" s="1">
        <f t="shared" ca="1" si="189"/>
        <v>100</v>
      </c>
      <c r="D1785" s="1">
        <f t="shared" ca="1" si="190"/>
        <v>-42.077013244733351</v>
      </c>
      <c r="E1785" s="1">
        <f t="shared" ca="1" si="191"/>
        <v>-1</v>
      </c>
      <c r="F1785" s="1">
        <f t="shared" ca="1" si="193"/>
        <v>1</v>
      </c>
      <c r="G1785" s="1">
        <f t="shared" ca="1" si="194"/>
        <v>1</v>
      </c>
      <c r="H1785" s="1">
        <f t="shared" ca="1" si="195"/>
        <v>0</v>
      </c>
    </row>
    <row r="1786" spans="1:8" hidden="1" x14ac:dyDescent="0.2">
      <c r="A1786" s="1">
        <v>1783</v>
      </c>
      <c r="B1786" s="1">
        <f t="shared" ca="1" si="192"/>
        <v>-315277.92798895895</v>
      </c>
      <c r="C1786" s="1">
        <f t="shared" ca="1" si="189"/>
        <v>100</v>
      </c>
      <c r="D1786" s="1">
        <f t="shared" ca="1" si="190"/>
        <v>-42.077013244733351</v>
      </c>
      <c r="E1786" s="1">
        <f t="shared" ca="1" si="191"/>
        <v>-2</v>
      </c>
      <c r="F1786" s="1">
        <f t="shared" ca="1" si="193"/>
        <v>1</v>
      </c>
      <c r="G1786" s="1">
        <f t="shared" ca="1" si="194"/>
        <v>2</v>
      </c>
      <c r="H1786" s="1">
        <f t="shared" ca="1" si="195"/>
        <v>0</v>
      </c>
    </row>
    <row r="1787" spans="1:8" hidden="1" x14ac:dyDescent="0.2">
      <c r="A1787" s="1">
        <v>1784</v>
      </c>
      <c r="B1787" s="1">
        <f t="shared" ca="1" si="192"/>
        <v>-319485.62931343226</v>
      </c>
      <c r="C1787" s="1">
        <f t="shared" ca="1" si="189"/>
        <v>100</v>
      </c>
      <c r="D1787" s="1">
        <f t="shared" ca="1" si="190"/>
        <v>-42.077013244733351</v>
      </c>
      <c r="E1787" s="1">
        <f t="shared" ca="1" si="191"/>
        <v>-3</v>
      </c>
      <c r="F1787" s="1">
        <f t="shared" ca="1" si="193"/>
        <v>1</v>
      </c>
      <c r="G1787" s="1">
        <f t="shared" ca="1" si="194"/>
        <v>3</v>
      </c>
      <c r="H1787" s="1">
        <f t="shared" ca="1" si="195"/>
        <v>0</v>
      </c>
    </row>
    <row r="1788" spans="1:8" hidden="1" x14ac:dyDescent="0.2">
      <c r="A1788" s="1">
        <v>1785</v>
      </c>
      <c r="B1788" s="1">
        <f t="shared" ca="1" si="192"/>
        <v>-323693.33063790557</v>
      </c>
      <c r="C1788" s="1">
        <f t="shared" ca="1" si="189"/>
        <v>100</v>
      </c>
      <c r="D1788" s="1">
        <f t="shared" ca="1" si="190"/>
        <v>-42.077013244733351</v>
      </c>
      <c r="E1788" s="1">
        <f t="shared" ca="1" si="191"/>
        <v>-4</v>
      </c>
      <c r="F1788" s="1">
        <f t="shared" ca="1" si="193"/>
        <v>1</v>
      </c>
      <c r="G1788" s="1">
        <f t="shared" ca="1" si="194"/>
        <v>4</v>
      </c>
      <c r="H1788" s="1">
        <f t="shared" ca="1" si="195"/>
        <v>0</v>
      </c>
    </row>
    <row r="1789" spans="1:8" hidden="1" x14ac:dyDescent="0.2">
      <c r="A1789" s="1">
        <v>1786</v>
      </c>
      <c r="B1789" s="1">
        <f t="shared" ca="1" si="192"/>
        <v>-327901.03196237888</v>
      </c>
      <c r="C1789" s="1">
        <f t="shared" ca="1" si="189"/>
        <v>500</v>
      </c>
      <c r="D1789" s="1">
        <f t="shared" ca="1" si="190"/>
        <v>58.639357099169693</v>
      </c>
      <c r="E1789" s="1">
        <f t="shared" ca="1" si="191"/>
        <v>0</v>
      </c>
      <c r="F1789" s="1">
        <f t="shared" ca="1" si="193"/>
        <v>2</v>
      </c>
      <c r="G1789" s="1">
        <f t="shared" ca="1" si="194"/>
        <v>5</v>
      </c>
      <c r="H1789" s="1">
        <f t="shared" ca="1" si="195"/>
        <v>0</v>
      </c>
    </row>
    <row r="1790" spans="1:8" hidden="1" x14ac:dyDescent="0.2">
      <c r="A1790" s="1">
        <v>1787</v>
      </c>
      <c r="B1790" s="1">
        <f t="shared" ca="1" si="192"/>
        <v>-298581.35341279407</v>
      </c>
      <c r="C1790" s="1">
        <f t="shared" ca="1" si="189"/>
        <v>100</v>
      </c>
      <c r="D1790" s="1">
        <f t="shared" ca="1" si="190"/>
        <v>-42.077013244733351</v>
      </c>
      <c r="E1790" s="1">
        <f t="shared" ca="1" si="191"/>
        <v>0</v>
      </c>
      <c r="F1790" s="1">
        <f t="shared" ca="1" si="193"/>
        <v>1</v>
      </c>
      <c r="G1790" s="1">
        <f t="shared" ca="1" si="194"/>
        <v>0</v>
      </c>
      <c r="H1790" s="1">
        <f t="shared" ca="1" si="195"/>
        <v>1</v>
      </c>
    </row>
    <row r="1791" spans="1:8" hidden="1" x14ac:dyDescent="0.2">
      <c r="A1791" s="1">
        <v>1788</v>
      </c>
      <c r="B1791" s="1">
        <f t="shared" ca="1" si="192"/>
        <v>-302789.05473726738</v>
      </c>
      <c r="C1791" s="1">
        <f t="shared" ca="1" si="189"/>
        <v>100</v>
      </c>
      <c r="D1791" s="1">
        <f t="shared" ca="1" si="190"/>
        <v>58.639357099169693</v>
      </c>
      <c r="E1791" s="1">
        <f t="shared" ca="1" si="191"/>
        <v>-1</v>
      </c>
      <c r="F1791" s="1">
        <f t="shared" ca="1" si="193"/>
        <v>1</v>
      </c>
      <c r="G1791" s="1">
        <f t="shared" ca="1" si="194"/>
        <v>1</v>
      </c>
      <c r="H1791" s="1">
        <f t="shared" ca="1" si="195"/>
        <v>0</v>
      </c>
    </row>
    <row r="1792" spans="1:8" hidden="1" x14ac:dyDescent="0.2">
      <c r="A1792" s="1">
        <v>1789</v>
      </c>
      <c r="B1792" s="1">
        <f t="shared" ca="1" si="192"/>
        <v>-296925.11902735039</v>
      </c>
      <c r="C1792" s="1">
        <f t="shared" ca="1" si="189"/>
        <v>100</v>
      </c>
      <c r="D1792" s="1">
        <f t="shared" ca="1" si="190"/>
        <v>-42.077013244733351</v>
      </c>
      <c r="E1792" s="1">
        <f t="shared" ca="1" si="191"/>
        <v>0</v>
      </c>
      <c r="F1792" s="1">
        <f t="shared" ca="1" si="193"/>
        <v>1</v>
      </c>
      <c r="G1792" s="1">
        <f t="shared" ca="1" si="194"/>
        <v>0</v>
      </c>
      <c r="H1792" s="1">
        <f t="shared" ca="1" si="195"/>
        <v>1</v>
      </c>
    </row>
    <row r="1793" spans="1:8" hidden="1" x14ac:dyDescent="0.2">
      <c r="A1793" s="1">
        <v>1790</v>
      </c>
      <c r="B1793" s="1">
        <f t="shared" ca="1" si="192"/>
        <v>-301132.8203518237</v>
      </c>
      <c r="C1793" s="1">
        <f t="shared" ca="1" si="189"/>
        <v>100</v>
      </c>
      <c r="D1793" s="1">
        <f t="shared" ca="1" si="190"/>
        <v>-42.077013244733351</v>
      </c>
      <c r="E1793" s="1">
        <f t="shared" ca="1" si="191"/>
        <v>-1</v>
      </c>
      <c r="F1793" s="1">
        <f t="shared" ca="1" si="193"/>
        <v>1</v>
      </c>
      <c r="G1793" s="1">
        <f t="shared" ca="1" si="194"/>
        <v>1</v>
      </c>
      <c r="H1793" s="1">
        <f t="shared" ca="1" si="195"/>
        <v>0</v>
      </c>
    </row>
    <row r="1794" spans="1:8" hidden="1" x14ac:dyDescent="0.2">
      <c r="A1794" s="1">
        <v>1791</v>
      </c>
      <c r="B1794" s="1">
        <f t="shared" ca="1" si="192"/>
        <v>-305340.52167629701</v>
      </c>
      <c r="C1794" s="1">
        <f t="shared" ca="1" si="189"/>
        <v>100</v>
      </c>
      <c r="D1794" s="1">
        <f t="shared" ca="1" si="190"/>
        <v>-42.077013244733351</v>
      </c>
      <c r="E1794" s="1">
        <f t="shared" ca="1" si="191"/>
        <v>-2</v>
      </c>
      <c r="F1794" s="1">
        <f t="shared" ca="1" si="193"/>
        <v>1</v>
      </c>
      <c r="G1794" s="1">
        <f t="shared" ca="1" si="194"/>
        <v>2</v>
      </c>
      <c r="H1794" s="1">
        <f t="shared" ca="1" si="195"/>
        <v>0</v>
      </c>
    </row>
    <row r="1795" spans="1:8" hidden="1" x14ac:dyDescent="0.2">
      <c r="A1795" s="1">
        <v>1792</v>
      </c>
      <c r="B1795" s="1">
        <f t="shared" ca="1" si="192"/>
        <v>-309548.22300077032</v>
      </c>
      <c r="C1795" s="1">
        <f t="shared" ca="1" si="189"/>
        <v>100</v>
      </c>
      <c r="D1795" s="1">
        <f t="shared" ca="1" si="190"/>
        <v>-42.077013244733351</v>
      </c>
      <c r="E1795" s="1">
        <f t="shared" ca="1" si="191"/>
        <v>-3</v>
      </c>
      <c r="F1795" s="1">
        <f t="shared" ca="1" si="193"/>
        <v>1</v>
      </c>
      <c r="G1795" s="1">
        <f t="shared" ca="1" si="194"/>
        <v>3</v>
      </c>
      <c r="H1795" s="1">
        <f t="shared" ca="1" si="195"/>
        <v>0</v>
      </c>
    </row>
    <row r="1796" spans="1:8" hidden="1" x14ac:dyDescent="0.2">
      <c r="A1796" s="1">
        <v>1793</v>
      </c>
      <c r="B1796" s="1">
        <f t="shared" ca="1" si="192"/>
        <v>-313755.92432524363</v>
      </c>
      <c r="C1796" s="1">
        <f t="shared" ca="1" si="189"/>
        <v>100</v>
      </c>
      <c r="D1796" s="1">
        <f t="shared" ca="1" si="190"/>
        <v>-42.077013244733351</v>
      </c>
      <c r="E1796" s="1">
        <f t="shared" ca="1" si="191"/>
        <v>-4</v>
      </c>
      <c r="F1796" s="1">
        <f t="shared" ca="1" si="193"/>
        <v>1</v>
      </c>
      <c r="G1796" s="1">
        <f t="shared" ca="1" si="194"/>
        <v>4</v>
      </c>
      <c r="H1796" s="1">
        <f t="shared" ca="1" si="195"/>
        <v>0</v>
      </c>
    </row>
    <row r="1797" spans="1:8" hidden="1" x14ac:dyDescent="0.2">
      <c r="A1797" s="1">
        <v>1794</v>
      </c>
      <c r="B1797" s="1">
        <f t="shared" ca="1" si="192"/>
        <v>-317963.62564971694</v>
      </c>
      <c r="C1797" s="1">
        <f t="shared" ref="C1797:C1860" ca="1" si="196">$C$4*POWER($L$2,F1797-1)</f>
        <v>500</v>
      </c>
      <c r="D1797" s="1">
        <f t="shared" ref="D1797:D1860" ca="1" si="197">IF(RAND()&lt;$B$1,$F$1,$H$1)</f>
        <v>-42.077013244733351</v>
      </c>
      <c r="E1797" s="1">
        <f t="shared" ref="E1797:E1860" ca="1" si="198">IF(D1796&lt;0,IF(E1796-1=-$D$2,0,E1796-1),IF(E1796+1=$F$2,0,E1796+1))</f>
        <v>0</v>
      </c>
      <c r="F1797" s="1">
        <f t="shared" ca="1" si="193"/>
        <v>2</v>
      </c>
      <c r="G1797" s="1">
        <f t="shared" ca="1" si="194"/>
        <v>5</v>
      </c>
      <c r="H1797" s="1">
        <f t="shared" ca="1" si="195"/>
        <v>0</v>
      </c>
    </row>
    <row r="1798" spans="1:8" hidden="1" x14ac:dyDescent="0.2">
      <c r="A1798" s="1">
        <v>1795</v>
      </c>
      <c r="B1798" s="1">
        <f t="shared" ref="B1798:B1861" ca="1" si="199">B1797+D1797*C1797</f>
        <v>-339002.1322720836</v>
      </c>
      <c r="C1798" s="1">
        <f t="shared" ca="1" si="196"/>
        <v>500</v>
      </c>
      <c r="D1798" s="1">
        <f t="shared" ca="1" si="197"/>
        <v>-42.077013244733351</v>
      </c>
      <c r="E1798" s="1">
        <f t="shared" ca="1" si="198"/>
        <v>-1</v>
      </c>
      <c r="F1798" s="1">
        <f t="shared" ref="F1798:F1861" ca="1" si="200">IF(AND(D1797&gt;0,E1798=0),IF(F1797-1&lt;1,1,F1797-1),IF(AND(D1797&lt;0,E1798=0),IF(F1797+1&gt;$H$2,1,F1797+1),F1797))</f>
        <v>2</v>
      </c>
      <c r="G1798" s="1">
        <f t="shared" ref="G1798:G1861" ca="1" si="201">IF(D1797&gt;0,0,G1797+1)</f>
        <v>6</v>
      </c>
      <c r="H1798" s="1">
        <f t="shared" ref="H1798:H1861" ca="1" si="202">IF(D1797&lt;0,0,H1797+1)</f>
        <v>0</v>
      </c>
    </row>
    <row r="1799" spans="1:8" hidden="1" x14ac:dyDescent="0.2">
      <c r="A1799" s="1">
        <v>1796</v>
      </c>
      <c r="B1799" s="1">
        <f t="shared" ca="1" si="199"/>
        <v>-360040.63889445027</v>
      </c>
      <c r="C1799" s="1">
        <f t="shared" ca="1" si="196"/>
        <v>500</v>
      </c>
      <c r="D1799" s="1">
        <f t="shared" ca="1" si="197"/>
        <v>-42.077013244733351</v>
      </c>
      <c r="E1799" s="1">
        <f t="shared" ca="1" si="198"/>
        <v>-2</v>
      </c>
      <c r="F1799" s="1">
        <f t="shared" ca="1" si="200"/>
        <v>2</v>
      </c>
      <c r="G1799" s="1">
        <f t="shared" ca="1" si="201"/>
        <v>7</v>
      </c>
      <c r="H1799" s="1">
        <f t="shared" ca="1" si="202"/>
        <v>0</v>
      </c>
    </row>
    <row r="1800" spans="1:8" hidden="1" x14ac:dyDescent="0.2">
      <c r="A1800" s="1">
        <v>1797</v>
      </c>
      <c r="B1800" s="1">
        <f t="shared" ca="1" si="199"/>
        <v>-381079.14551681693</v>
      </c>
      <c r="C1800" s="1">
        <f t="shared" ca="1" si="196"/>
        <v>500</v>
      </c>
      <c r="D1800" s="1">
        <f t="shared" ca="1" si="197"/>
        <v>-42.077013244733351</v>
      </c>
      <c r="E1800" s="1">
        <f t="shared" ca="1" si="198"/>
        <v>-3</v>
      </c>
      <c r="F1800" s="1">
        <f t="shared" ca="1" si="200"/>
        <v>2</v>
      </c>
      <c r="G1800" s="1">
        <f t="shared" ca="1" si="201"/>
        <v>8</v>
      </c>
      <c r="H1800" s="1">
        <f t="shared" ca="1" si="202"/>
        <v>0</v>
      </c>
    </row>
    <row r="1801" spans="1:8" hidden="1" x14ac:dyDescent="0.2">
      <c r="A1801" s="1">
        <v>1798</v>
      </c>
      <c r="B1801" s="1">
        <f t="shared" ca="1" si="199"/>
        <v>-402117.6521391836</v>
      </c>
      <c r="C1801" s="1">
        <f t="shared" ca="1" si="196"/>
        <v>500</v>
      </c>
      <c r="D1801" s="1">
        <f t="shared" ca="1" si="197"/>
        <v>-42.077013244733351</v>
      </c>
      <c r="E1801" s="1">
        <f t="shared" ca="1" si="198"/>
        <v>-4</v>
      </c>
      <c r="F1801" s="1">
        <f t="shared" ca="1" si="200"/>
        <v>2</v>
      </c>
      <c r="G1801" s="1">
        <f t="shared" ca="1" si="201"/>
        <v>9</v>
      </c>
      <c r="H1801" s="1">
        <f t="shared" ca="1" si="202"/>
        <v>0</v>
      </c>
    </row>
    <row r="1802" spans="1:8" hidden="1" x14ac:dyDescent="0.2">
      <c r="A1802" s="1">
        <v>1799</v>
      </c>
      <c r="B1802" s="1">
        <f t="shared" ca="1" si="199"/>
        <v>-423156.15876155026</v>
      </c>
      <c r="C1802" s="1">
        <f t="shared" ca="1" si="196"/>
        <v>100</v>
      </c>
      <c r="D1802" s="1">
        <f t="shared" ca="1" si="197"/>
        <v>-42.077013244733351</v>
      </c>
      <c r="E1802" s="1">
        <f t="shared" ca="1" si="198"/>
        <v>0</v>
      </c>
      <c r="F1802" s="1">
        <f t="shared" ca="1" si="200"/>
        <v>1</v>
      </c>
      <c r="G1802" s="1">
        <f t="shared" ca="1" si="201"/>
        <v>10</v>
      </c>
      <c r="H1802" s="1">
        <f t="shared" ca="1" si="202"/>
        <v>0</v>
      </c>
    </row>
    <row r="1803" spans="1:8" hidden="1" x14ac:dyDescent="0.2">
      <c r="A1803" s="1">
        <v>1800</v>
      </c>
      <c r="B1803" s="1">
        <f t="shared" ca="1" si="199"/>
        <v>-427363.86008602357</v>
      </c>
      <c r="C1803" s="1">
        <f t="shared" ca="1" si="196"/>
        <v>100</v>
      </c>
      <c r="D1803" s="1">
        <f t="shared" ca="1" si="197"/>
        <v>-42.077013244733351</v>
      </c>
      <c r="E1803" s="1">
        <f t="shared" ca="1" si="198"/>
        <v>-1</v>
      </c>
      <c r="F1803" s="1">
        <f t="shared" ca="1" si="200"/>
        <v>1</v>
      </c>
      <c r="G1803" s="1">
        <f t="shared" ca="1" si="201"/>
        <v>11</v>
      </c>
      <c r="H1803" s="1">
        <f t="shared" ca="1" si="202"/>
        <v>0</v>
      </c>
    </row>
    <row r="1804" spans="1:8" hidden="1" x14ac:dyDescent="0.2">
      <c r="A1804" s="1">
        <v>1801</v>
      </c>
      <c r="B1804" s="1">
        <f t="shared" ca="1" si="199"/>
        <v>-431571.56141049688</v>
      </c>
      <c r="C1804" s="1">
        <f t="shared" ca="1" si="196"/>
        <v>100</v>
      </c>
      <c r="D1804" s="1">
        <f t="shared" ca="1" si="197"/>
        <v>58.639357099169693</v>
      </c>
      <c r="E1804" s="1">
        <f t="shared" ca="1" si="198"/>
        <v>-2</v>
      </c>
      <c r="F1804" s="1">
        <f t="shared" ca="1" si="200"/>
        <v>1</v>
      </c>
      <c r="G1804" s="1">
        <f t="shared" ca="1" si="201"/>
        <v>12</v>
      </c>
      <c r="H1804" s="1">
        <f t="shared" ca="1" si="202"/>
        <v>0</v>
      </c>
    </row>
    <row r="1805" spans="1:8" hidden="1" x14ac:dyDescent="0.2">
      <c r="A1805" s="1">
        <v>1802</v>
      </c>
      <c r="B1805" s="1">
        <f t="shared" ca="1" si="199"/>
        <v>-425707.6257005799</v>
      </c>
      <c r="C1805" s="1">
        <f t="shared" ca="1" si="196"/>
        <v>100</v>
      </c>
      <c r="D1805" s="1">
        <f t="shared" ca="1" si="197"/>
        <v>58.639357099169693</v>
      </c>
      <c r="E1805" s="1">
        <f t="shared" ca="1" si="198"/>
        <v>-1</v>
      </c>
      <c r="F1805" s="1">
        <f t="shared" ca="1" si="200"/>
        <v>1</v>
      </c>
      <c r="G1805" s="1">
        <f t="shared" ca="1" si="201"/>
        <v>0</v>
      </c>
      <c r="H1805" s="1">
        <f t="shared" ca="1" si="202"/>
        <v>1</v>
      </c>
    </row>
    <row r="1806" spans="1:8" hidden="1" x14ac:dyDescent="0.2">
      <c r="A1806" s="1">
        <v>1803</v>
      </c>
      <c r="B1806" s="1">
        <f t="shared" ca="1" si="199"/>
        <v>-419843.68999066291</v>
      </c>
      <c r="C1806" s="1">
        <f t="shared" ca="1" si="196"/>
        <v>100</v>
      </c>
      <c r="D1806" s="1">
        <f t="shared" ca="1" si="197"/>
        <v>-42.077013244733351</v>
      </c>
      <c r="E1806" s="1">
        <f t="shared" ca="1" si="198"/>
        <v>0</v>
      </c>
      <c r="F1806" s="1">
        <f t="shared" ca="1" si="200"/>
        <v>1</v>
      </c>
      <c r="G1806" s="1">
        <f t="shared" ca="1" si="201"/>
        <v>0</v>
      </c>
      <c r="H1806" s="1">
        <f t="shared" ca="1" si="202"/>
        <v>2</v>
      </c>
    </row>
    <row r="1807" spans="1:8" hidden="1" x14ac:dyDescent="0.2">
      <c r="A1807" s="1">
        <v>1804</v>
      </c>
      <c r="B1807" s="1">
        <f t="shared" ca="1" si="199"/>
        <v>-424051.39131513622</v>
      </c>
      <c r="C1807" s="1">
        <f t="shared" ca="1" si="196"/>
        <v>100</v>
      </c>
      <c r="D1807" s="1">
        <f t="shared" ca="1" si="197"/>
        <v>-42.077013244733351</v>
      </c>
      <c r="E1807" s="1">
        <f t="shared" ca="1" si="198"/>
        <v>-1</v>
      </c>
      <c r="F1807" s="1">
        <f t="shared" ca="1" si="200"/>
        <v>1</v>
      </c>
      <c r="G1807" s="1">
        <f t="shared" ca="1" si="201"/>
        <v>1</v>
      </c>
      <c r="H1807" s="1">
        <f t="shared" ca="1" si="202"/>
        <v>0</v>
      </c>
    </row>
    <row r="1808" spans="1:8" hidden="1" x14ac:dyDescent="0.2">
      <c r="A1808" s="1">
        <v>1805</v>
      </c>
      <c r="B1808" s="1">
        <f t="shared" ca="1" si="199"/>
        <v>-428259.09263960953</v>
      </c>
      <c r="C1808" s="1">
        <f t="shared" ca="1" si="196"/>
        <v>100</v>
      </c>
      <c r="D1808" s="1">
        <f t="shared" ca="1" si="197"/>
        <v>58.639357099169693</v>
      </c>
      <c r="E1808" s="1">
        <f t="shared" ca="1" si="198"/>
        <v>-2</v>
      </c>
      <c r="F1808" s="1">
        <f t="shared" ca="1" si="200"/>
        <v>1</v>
      </c>
      <c r="G1808" s="1">
        <f t="shared" ca="1" si="201"/>
        <v>2</v>
      </c>
      <c r="H1808" s="1">
        <f t="shared" ca="1" si="202"/>
        <v>0</v>
      </c>
    </row>
    <row r="1809" spans="1:8" hidden="1" x14ac:dyDescent="0.2">
      <c r="A1809" s="1">
        <v>1806</v>
      </c>
      <c r="B1809" s="1">
        <f t="shared" ca="1" si="199"/>
        <v>-422395.15692969254</v>
      </c>
      <c r="C1809" s="1">
        <f t="shared" ca="1" si="196"/>
        <v>100</v>
      </c>
      <c r="D1809" s="1">
        <f t="shared" ca="1" si="197"/>
        <v>-42.077013244733351</v>
      </c>
      <c r="E1809" s="1">
        <f t="shared" ca="1" si="198"/>
        <v>-1</v>
      </c>
      <c r="F1809" s="1">
        <f t="shared" ca="1" si="200"/>
        <v>1</v>
      </c>
      <c r="G1809" s="1">
        <f t="shared" ca="1" si="201"/>
        <v>0</v>
      </c>
      <c r="H1809" s="1">
        <f t="shared" ca="1" si="202"/>
        <v>1</v>
      </c>
    </row>
    <row r="1810" spans="1:8" hidden="1" x14ac:dyDescent="0.2">
      <c r="A1810" s="1">
        <v>1807</v>
      </c>
      <c r="B1810" s="1">
        <f t="shared" ca="1" si="199"/>
        <v>-426602.85825416585</v>
      </c>
      <c r="C1810" s="1">
        <f t="shared" ca="1" si="196"/>
        <v>100</v>
      </c>
      <c r="D1810" s="1">
        <f t="shared" ca="1" si="197"/>
        <v>-42.077013244733351</v>
      </c>
      <c r="E1810" s="1">
        <f t="shared" ca="1" si="198"/>
        <v>-2</v>
      </c>
      <c r="F1810" s="1">
        <f t="shared" ca="1" si="200"/>
        <v>1</v>
      </c>
      <c r="G1810" s="1">
        <f t="shared" ca="1" si="201"/>
        <v>1</v>
      </c>
      <c r="H1810" s="1">
        <f t="shared" ca="1" si="202"/>
        <v>0</v>
      </c>
    </row>
    <row r="1811" spans="1:8" hidden="1" x14ac:dyDescent="0.2">
      <c r="A1811" s="1">
        <v>1808</v>
      </c>
      <c r="B1811" s="1">
        <f t="shared" ca="1" si="199"/>
        <v>-430810.55957863916</v>
      </c>
      <c r="C1811" s="1">
        <f t="shared" ca="1" si="196"/>
        <v>100</v>
      </c>
      <c r="D1811" s="1">
        <f t="shared" ca="1" si="197"/>
        <v>-42.077013244733351</v>
      </c>
      <c r="E1811" s="1">
        <f t="shared" ca="1" si="198"/>
        <v>-3</v>
      </c>
      <c r="F1811" s="1">
        <f t="shared" ca="1" si="200"/>
        <v>1</v>
      </c>
      <c r="G1811" s="1">
        <f t="shared" ca="1" si="201"/>
        <v>2</v>
      </c>
      <c r="H1811" s="1">
        <f t="shared" ca="1" si="202"/>
        <v>0</v>
      </c>
    </row>
    <row r="1812" spans="1:8" hidden="1" x14ac:dyDescent="0.2">
      <c r="A1812" s="1">
        <v>1809</v>
      </c>
      <c r="B1812" s="1">
        <f t="shared" ca="1" si="199"/>
        <v>-435018.26090311247</v>
      </c>
      <c r="C1812" s="1">
        <f t="shared" ca="1" si="196"/>
        <v>100</v>
      </c>
      <c r="D1812" s="1">
        <f t="shared" ca="1" si="197"/>
        <v>58.639357099169693</v>
      </c>
      <c r="E1812" s="1">
        <f t="shared" ca="1" si="198"/>
        <v>-4</v>
      </c>
      <c r="F1812" s="1">
        <f t="shared" ca="1" si="200"/>
        <v>1</v>
      </c>
      <c r="G1812" s="1">
        <f t="shared" ca="1" si="201"/>
        <v>3</v>
      </c>
      <c r="H1812" s="1">
        <f t="shared" ca="1" si="202"/>
        <v>0</v>
      </c>
    </row>
    <row r="1813" spans="1:8" hidden="1" x14ac:dyDescent="0.2">
      <c r="A1813" s="1">
        <v>1810</v>
      </c>
      <c r="B1813" s="1">
        <f t="shared" ca="1" si="199"/>
        <v>-429154.32519319549</v>
      </c>
      <c r="C1813" s="1">
        <f t="shared" ca="1" si="196"/>
        <v>100</v>
      </c>
      <c r="D1813" s="1">
        <f t="shared" ca="1" si="197"/>
        <v>58.639357099169693</v>
      </c>
      <c r="E1813" s="1">
        <f t="shared" ca="1" si="198"/>
        <v>-3</v>
      </c>
      <c r="F1813" s="1">
        <f t="shared" ca="1" si="200"/>
        <v>1</v>
      </c>
      <c r="G1813" s="1">
        <f t="shared" ca="1" si="201"/>
        <v>0</v>
      </c>
      <c r="H1813" s="1">
        <f t="shared" ca="1" si="202"/>
        <v>1</v>
      </c>
    </row>
    <row r="1814" spans="1:8" hidden="1" x14ac:dyDescent="0.2">
      <c r="A1814" s="1">
        <v>1811</v>
      </c>
      <c r="B1814" s="1">
        <f t="shared" ca="1" si="199"/>
        <v>-423290.3894832785</v>
      </c>
      <c r="C1814" s="1">
        <f t="shared" ca="1" si="196"/>
        <v>100</v>
      </c>
      <c r="D1814" s="1">
        <f t="shared" ca="1" si="197"/>
        <v>58.639357099169693</v>
      </c>
      <c r="E1814" s="1">
        <f t="shared" ca="1" si="198"/>
        <v>-2</v>
      </c>
      <c r="F1814" s="1">
        <f t="shared" ca="1" si="200"/>
        <v>1</v>
      </c>
      <c r="G1814" s="1">
        <f t="shared" ca="1" si="201"/>
        <v>0</v>
      </c>
      <c r="H1814" s="1">
        <f t="shared" ca="1" si="202"/>
        <v>2</v>
      </c>
    </row>
    <row r="1815" spans="1:8" hidden="1" x14ac:dyDescent="0.2">
      <c r="A1815" s="1">
        <v>1812</v>
      </c>
      <c r="B1815" s="1">
        <f t="shared" ca="1" si="199"/>
        <v>-417426.45377336151</v>
      </c>
      <c r="C1815" s="1">
        <f t="shared" ca="1" si="196"/>
        <v>100</v>
      </c>
      <c r="D1815" s="1">
        <f t="shared" ca="1" si="197"/>
        <v>-42.077013244733351</v>
      </c>
      <c r="E1815" s="1">
        <f t="shared" ca="1" si="198"/>
        <v>-1</v>
      </c>
      <c r="F1815" s="1">
        <f t="shared" ca="1" si="200"/>
        <v>1</v>
      </c>
      <c r="G1815" s="1">
        <f t="shared" ca="1" si="201"/>
        <v>0</v>
      </c>
      <c r="H1815" s="1">
        <f t="shared" ca="1" si="202"/>
        <v>3</v>
      </c>
    </row>
    <row r="1816" spans="1:8" hidden="1" x14ac:dyDescent="0.2">
      <c r="A1816" s="1">
        <v>1813</v>
      </c>
      <c r="B1816" s="1">
        <f t="shared" ca="1" si="199"/>
        <v>-421634.15509783482</v>
      </c>
      <c r="C1816" s="1">
        <f t="shared" ca="1" si="196"/>
        <v>100</v>
      </c>
      <c r="D1816" s="1">
        <f t="shared" ca="1" si="197"/>
        <v>58.639357099169693</v>
      </c>
      <c r="E1816" s="1">
        <f t="shared" ca="1" si="198"/>
        <v>-2</v>
      </c>
      <c r="F1816" s="1">
        <f t="shared" ca="1" si="200"/>
        <v>1</v>
      </c>
      <c r="G1816" s="1">
        <f t="shared" ca="1" si="201"/>
        <v>1</v>
      </c>
      <c r="H1816" s="1">
        <f t="shared" ca="1" si="202"/>
        <v>0</v>
      </c>
    </row>
    <row r="1817" spans="1:8" hidden="1" x14ac:dyDescent="0.2">
      <c r="A1817" s="1">
        <v>1814</v>
      </c>
      <c r="B1817" s="1">
        <f t="shared" ca="1" si="199"/>
        <v>-415770.21938791784</v>
      </c>
      <c r="C1817" s="1">
        <f t="shared" ca="1" si="196"/>
        <v>100</v>
      </c>
      <c r="D1817" s="1">
        <f t="shared" ca="1" si="197"/>
        <v>-42.077013244733351</v>
      </c>
      <c r="E1817" s="1">
        <f t="shared" ca="1" si="198"/>
        <v>-1</v>
      </c>
      <c r="F1817" s="1">
        <f t="shared" ca="1" si="200"/>
        <v>1</v>
      </c>
      <c r="G1817" s="1">
        <f t="shared" ca="1" si="201"/>
        <v>0</v>
      </c>
      <c r="H1817" s="1">
        <f t="shared" ca="1" si="202"/>
        <v>1</v>
      </c>
    </row>
    <row r="1818" spans="1:8" hidden="1" x14ac:dyDescent="0.2">
      <c r="A1818" s="1">
        <v>1815</v>
      </c>
      <c r="B1818" s="1">
        <f t="shared" ca="1" si="199"/>
        <v>-419977.92071239115</v>
      </c>
      <c r="C1818" s="1">
        <f t="shared" ca="1" si="196"/>
        <v>100</v>
      </c>
      <c r="D1818" s="1">
        <f t="shared" ca="1" si="197"/>
        <v>58.639357099169693</v>
      </c>
      <c r="E1818" s="1">
        <f t="shared" ca="1" si="198"/>
        <v>-2</v>
      </c>
      <c r="F1818" s="1">
        <f t="shared" ca="1" si="200"/>
        <v>1</v>
      </c>
      <c r="G1818" s="1">
        <f t="shared" ca="1" si="201"/>
        <v>1</v>
      </c>
      <c r="H1818" s="1">
        <f t="shared" ca="1" si="202"/>
        <v>0</v>
      </c>
    </row>
    <row r="1819" spans="1:8" hidden="1" x14ac:dyDescent="0.2">
      <c r="A1819" s="1">
        <v>1816</v>
      </c>
      <c r="B1819" s="1">
        <f t="shared" ca="1" si="199"/>
        <v>-414113.98500247416</v>
      </c>
      <c r="C1819" s="1">
        <f t="shared" ca="1" si="196"/>
        <v>100</v>
      </c>
      <c r="D1819" s="1">
        <f t="shared" ca="1" si="197"/>
        <v>58.639357099169693</v>
      </c>
      <c r="E1819" s="1">
        <f t="shared" ca="1" si="198"/>
        <v>-1</v>
      </c>
      <c r="F1819" s="1">
        <f t="shared" ca="1" si="200"/>
        <v>1</v>
      </c>
      <c r="G1819" s="1">
        <f t="shared" ca="1" si="201"/>
        <v>0</v>
      </c>
      <c r="H1819" s="1">
        <f t="shared" ca="1" si="202"/>
        <v>1</v>
      </c>
    </row>
    <row r="1820" spans="1:8" hidden="1" x14ac:dyDescent="0.2">
      <c r="A1820" s="1">
        <v>1817</v>
      </c>
      <c r="B1820" s="1">
        <f t="shared" ca="1" si="199"/>
        <v>-408250.04929255717</v>
      </c>
      <c r="C1820" s="1">
        <f t="shared" ca="1" si="196"/>
        <v>100</v>
      </c>
      <c r="D1820" s="1">
        <f t="shared" ca="1" si="197"/>
        <v>-42.077013244733351</v>
      </c>
      <c r="E1820" s="1">
        <f t="shared" ca="1" si="198"/>
        <v>0</v>
      </c>
      <c r="F1820" s="1">
        <f t="shared" ca="1" si="200"/>
        <v>1</v>
      </c>
      <c r="G1820" s="1">
        <f t="shared" ca="1" si="201"/>
        <v>0</v>
      </c>
      <c r="H1820" s="1">
        <f t="shared" ca="1" si="202"/>
        <v>2</v>
      </c>
    </row>
    <row r="1821" spans="1:8" hidden="1" x14ac:dyDescent="0.2">
      <c r="A1821" s="1">
        <v>1818</v>
      </c>
      <c r="B1821" s="1">
        <f t="shared" ca="1" si="199"/>
        <v>-412457.75061703048</v>
      </c>
      <c r="C1821" s="1">
        <f t="shared" ca="1" si="196"/>
        <v>100</v>
      </c>
      <c r="D1821" s="1">
        <f t="shared" ca="1" si="197"/>
        <v>58.639357099169693</v>
      </c>
      <c r="E1821" s="1">
        <f t="shared" ca="1" si="198"/>
        <v>-1</v>
      </c>
      <c r="F1821" s="1">
        <f t="shared" ca="1" si="200"/>
        <v>1</v>
      </c>
      <c r="G1821" s="1">
        <f t="shared" ca="1" si="201"/>
        <v>1</v>
      </c>
      <c r="H1821" s="1">
        <f t="shared" ca="1" si="202"/>
        <v>0</v>
      </c>
    </row>
    <row r="1822" spans="1:8" hidden="1" x14ac:dyDescent="0.2">
      <c r="A1822" s="1">
        <v>1819</v>
      </c>
      <c r="B1822" s="1">
        <f t="shared" ca="1" si="199"/>
        <v>-406593.8149071135</v>
      </c>
      <c r="C1822" s="1">
        <f t="shared" ca="1" si="196"/>
        <v>100</v>
      </c>
      <c r="D1822" s="1">
        <f t="shared" ca="1" si="197"/>
        <v>-42.077013244733351</v>
      </c>
      <c r="E1822" s="1">
        <f t="shared" ca="1" si="198"/>
        <v>0</v>
      </c>
      <c r="F1822" s="1">
        <f t="shared" ca="1" si="200"/>
        <v>1</v>
      </c>
      <c r="G1822" s="1">
        <f t="shared" ca="1" si="201"/>
        <v>0</v>
      </c>
      <c r="H1822" s="1">
        <f t="shared" ca="1" si="202"/>
        <v>1</v>
      </c>
    </row>
    <row r="1823" spans="1:8" hidden="1" x14ac:dyDescent="0.2">
      <c r="A1823" s="1">
        <v>1820</v>
      </c>
      <c r="B1823" s="1">
        <f t="shared" ca="1" si="199"/>
        <v>-410801.51623158681</v>
      </c>
      <c r="C1823" s="1">
        <f t="shared" ca="1" si="196"/>
        <v>100</v>
      </c>
      <c r="D1823" s="1">
        <f t="shared" ca="1" si="197"/>
        <v>-42.077013244733351</v>
      </c>
      <c r="E1823" s="1">
        <f t="shared" ca="1" si="198"/>
        <v>-1</v>
      </c>
      <c r="F1823" s="1">
        <f t="shared" ca="1" si="200"/>
        <v>1</v>
      </c>
      <c r="G1823" s="1">
        <f t="shared" ca="1" si="201"/>
        <v>1</v>
      </c>
      <c r="H1823" s="1">
        <f t="shared" ca="1" si="202"/>
        <v>0</v>
      </c>
    </row>
    <row r="1824" spans="1:8" hidden="1" x14ac:dyDescent="0.2">
      <c r="A1824" s="1">
        <v>1821</v>
      </c>
      <c r="B1824" s="1">
        <f t="shared" ca="1" si="199"/>
        <v>-415009.21755606012</v>
      </c>
      <c r="C1824" s="1">
        <f t="shared" ca="1" si="196"/>
        <v>100</v>
      </c>
      <c r="D1824" s="1">
        <f t="shared" ca="1" si="197"/>
        <v>58.639357099169693</v>
      </c>
      <c r="E1824" s="1">
        <f t="shared" ca="1" si="198"/>
        <v>-2</v>
      </c>
      <c r="F1824" s="1">
        <f t="shared" ca="1" si="200"/>
        <v>1</v>
      </c>
      <c r="G1824" s="1">
        <f t="shared" ca="1" si="201"/>
        <v>2</v>
      </c>
      <c r="H1824" s="1">
        <f t="shared" ca="1" si="202"/>
        <v>0</v>
      </c>
    </row>
    <row r="1825" spans="1:8" hidden="1" x14ac:dyDescent="0.2">
      <c r="A1825" s="1">
        <v>1822</v>
      </c>
      <c r="B1825" s="1">
        <f t="shared" ca="1" si="199"/>
        <v>-409145.28184614313</v>
      </c>
      <c r="C1825" s="1">
        <f t="shared" ca="1" si="196"/>
        <v>100</v>
      </c>
      <c r="D1825" s="1">
        <f t="shared" ca="1" si="197"/>
        <v>-42.077013244733351</v>
      </c>
      <c r="E1825" s="1">
        <f t="shared" ca="1" si="198"/>
        <v>-1</v>
      </c>
      <c r="F1825" s="1">
        <f t="shared" ca="1" si="200"/>
        <v>1</v>
      </c>
      <c r="G1825" s="1">
        <f t="shared" ca="1" si="201"/>
        <v>0</v>
      </c>
      <c r="H1825" s="1">
        <f t="shared" ca="1" si="202"/>
        <v>1</v>
      </c>
    </row>
    <row r="1826" spans="1:8" hidden="1" x14ac:dyDescent="0.2">
      <c r="A1826" s="1">
        <v>1823</v>
      </c>
      <c r="B1826" s="1">
        <f t="shared" ca="1" si="199"/>
        <v>-413352.98317061644</v>
      </c>
      <c r="C1826" s="1">
        <f t="shared" ca="1" si="196"/>
        <v>100</v>
      </c>
      <c r="D1826" s="1">
        <f t="shared" ca="1" si="197"/>
        <v>-42.077013244733351</v>
      </c>
      <c r="E1826" s="1">
        <f t="shared" ca="1" si="198"/>
        <v>-2</v>
      </c>
      <c r="F1826" s="1">
        <f t="shared" ca="1" si="200"/>
        <v>1</v>
      </c>
      <c r="G1826" s="1">
        <f t="shared" ca="1" si="201"/>
        <v>1</v>
      </c>
      <c r="H1826" s="1">
        <f t="shared" ca="1" si="202"/>
        <v>0</v>
      </c>
    </row>
    <row r="1827" spans="1:8" hidden="1" x14ac:dyDescent="0.2">
      <c r="A1827" s="1">
        <v>1824</v>
      </c>
      <c r="B1827" s="1">
        <f t="shared" ca="1" si="199"/>
        <v>-417560.68449508975</v>
      </c>
      <c r="C1827" s="1">
        <f t="shared" ca="1" si="196"/>
        <v>100</v>
      </c>
      <c r="D1827" s="1">
        <f t="shared" ca="1" si="197"/>
        <v>58.639357099169693</v>
      </c>
      <c r="E1827" s="1">
        <f t="shared" ca="1" si="198"/>
        <v>-3</v>
      </c>
      <c r="F1827" s="1">
        <f t="shared" ca="1" si="200"/>
        <v>1</v>
      </c>
      <c r="G1827" s="1">
        <f t="shared" ca="1" si="201"/>
        <v>2</v>
      </c>
      <c r="H1827" s="1">
        <f t="shared" ca="1" si="202"/>
        <v>0</v>
      </c>
    </row>
    <row r="1828" spans="1:8" hidden="1" x14ac:dyDescent="0.2">
      <c r="A1828" s="1">
        <v>1825</v>
      </c>
      <c r="B1828" s="1">
        <f t="shared" ca="1" si="199"/>
        <v>-411696.74878517276</v>
      </c>
      <c r="C1828" s="1">
        <f t="shared" ca="1" si="196"/>
        <v>100</v>
      </c>
      <c r="D1828" s="1">
        <f t="shared" ca="1" si="197"/>
        <v>-42.077013244733351</v>
      </c>
      <c r="E1828" s="1">
        <f t="shared" ca="1" si="198"/>
        <v>-2</v>
      </c>
      <c r="F1828" s="1">
        <f t="shared" ca="1" si="200"/>
        <v>1</v>
      </c>
      <c r="G1828" s="1">
        <f t="shared" ca="1" si="201"/>
        <v>0</v>
      </c>
      <c r="H1828" s="1">
        <f t="shared" ca="1" si="202"/>
        <v>1</v>
      </c>
    </row>
    <row r="1829" spans="1:8" hidden="1" x14ac:dyDescent="0.2">
      <c r="A1829" s="1">
        <v>1826</v>
      </c>
      <c r="B1829" s="1">
        <f t="shared" ca="1" si="199"/>
        <v>-415904.45010964607</v>
      </c>
      <c r="C1829" s="1">
        <f t="shared" ca="1" si="196"/>
        <v>100</v>
      </c>
      <c r="D1829" s="1">
        <f t="shared" ca="1" si="197"/>
        <v>-42.077013244733351</v>
      </c>
      <c r="E1829" s="1">
        <f t="shared" ca="1" si="198"/>
        <v>-3</v>
      </c>
      <c r="F1829" s="1">
        <f t="shared" ca="1" si="200"/>
        <v>1</v>
      </c>
      <c r="G1829" s="1">
        <f t="shared" ca="1" si="201"/>
        <v>1</v>
      </c>
      <c r="H1829" s="1">
        <f t="shared" ca="1" si="202"/>
        <v>0</v>
      </c>
    </row>
    <row r="1830" spans="1:8" hidden="1" x14ac:dyDescent="0.2">
      <c r="A1830" s="1">
        <v>1827</v>
      </c>
      <c r="B1830" s="1">
        <f t="shared" ca="1" si="199"/>
        <v>-420112.15143411938</v>
      </c>
      <c r="C1830" s="1">
        <f t="shared" ca="1" si="196"/>
        <v>100</v>
      </c>
      <c r="D1830" s="1">
        <f t="shared" ca="1" si="197"/>
        <v>-42.077013244733351</v>
      </c>
      <c r="E1830" s="1">
        <f t="shared" ca="1" si="198"/>
        <v>-4</v>
      </c>
      <c r="F1830" s="1">
        <f t="shared" ca="1" si="200"/>
        <v>1</v>
      </c>
      <c r="G1830" s="1">
        <f t="shared" ca="1" si="201"/>
        <v>2</v>
      </c>
      <c r="H1830" s="1">
        <f t="shared" ca="1" si="202"/>
        <v>0</v>
      </c>
    </row>
    <row r="1831" spans="1:8" hidden="1" x14ac:dyDescent="0.2">
      <c r="A1831" s="1">
        <v>1828</v>
      </c>
      <c r="B1831" s="1">
        <f t="shared" ca="1" si="199"/>
        <v>-424319.85275859269</v>
      </c>
      <c r="C1831" s="1">
        <f t="shared" ca="1" si="196"/>
        <v>500</v>
      </c>
      <c r="D1831" s="1">
        <f t="shared" ca="1" si="197"/>
        <v>-42.077013244733351</v>
      </c>
      <c r="E1831" s="1">
        <f t="shared" ca="1" si="198"/>
        <v>0</v>
      </c>
      <c r="F1831" s="1">
        <f t="shared" ca="1" si="200"/>
        <v>2</v>
      </c>
      <c r="G1831" s="1">
        <f t="shared" ca="1" si="201"/>
        <v>3</v>
      </c>
      <c r="H1831" s="1">
        <f t="shared" ca="1" si="202"/>
        <v>0</v>
      </c>
    </row>
    <row r="1832" spans="1:8" hidden="1" x14ac:dyDescent="0.2">
      <c r="A1832" s="1">
        <v>1829</v>
      </c>
      <c r="B1832" s="1">
        <f t="shared" ca="1" si="199"/>
        <v>-445358.35938095936</v>
      </c>
      <c r="C1832" s="1">
        <f t="shared" ca="1" si="196"/>
        <v>500</v>
      </c>
      <c r="D1832" s="1">
        <f t="shared" ca="1" si="197"/>
        <v>58.639357099169693</v>
      </c>
      <c r="E1832" s="1">
        <f t="shared" ca="1" si="198"/>
        <v>-1</v>
      </c>
      <c r="F1832" s="1">
        <f t="shared" ca="1" si="200"/>
        <v>2</v>
      </c>
      <c r="G1832" s="1">
        <f t="shared" ca="1" si="201"/>
        <v>4</v>
      </c>
      <c r="H1832" s="1">
        <f t="shared" ca="1" si="202"/>
        <v>0</v>
      </c>
    </row>
    <row r="1833" spans="1:8" hidden="1" x14ac:dyDescent="0.2">
      <c r="A1833" s="1">
        <v>1830</v>
      </c>
      <c r="B1833" s="1">
        <f t="shared" ca="1" si="199"/>
        <v>-416038.68083137448</v>
      </c>
      <c r="C1833" s="1">
        <f t="shared" ca="1" si="196"/>
        <v>100</v>
      </c>
      <c r="D1833" s="1">
        <f t="shared" ca="1" si="197"/>
        <v>-42.077013244733351</v>
      </c>
      <c r="E1833" s="1">
        <f t="shared" ca="1" si="198"/>
        <v>0</v>
      </c>
      <c r="F1833" s="1">
        <f t="shared" ca="1" si="200"/>
        <v>1</v>
      </c>
      <c r="G1833" s="1">
        <f t="shared" ca="1" si="201"/>
        <v>0</v>
      </c>
      <c r="H1833" s="1">
        <f t="shared" ca="1" si="202"/>
        <v>1</v>
      </c>
    </row>
    <row r="1834" spans="1:8" hidden="1" x14ac:dyDescent="0.2">
      <c r="A1834" s="1">
        <v>1831</v>
      </c>
      <c r="B1834" s="1">
        <f t="shared" ca="1" si="199"/>
        <v>-420246.38215584779</v>
      </c>
      <c r="C1834" s="1">
        <f t="shared" ca="1" si="196"/>
        <v>100</v>
      </c>
      <c r="D1834" s="1">
        <f t="shared" ca="1" si="197"/>
        <v>-42.077013244733351</v>
      </c>
      <c r="E1834" s="1">
        <f t="shared" ca="1" si="198"/>
        <v>-1</v>
      </c>
      <c r="F1834" s="1">
        <f t="shared" ca="1" si="200"/>
        <v>1</v>
      </c>
      <c r="G1834" s="1">
        <f t="shared" ca="1" si="201"/>
        <v>1</v>
      </c>
      <c r="H1834" s="1">
        <f t="shared" ca="1" si="202"/>
        <v>0</v>
      </c>
    </row>
    <row r="1835" spans="1:8" hidden="1" x14ac:dyDescent="0.2">
      <c r="A1835" s="1">
        <v>1832</v>
      </c>
      <c r="B1835" s="1">
        <f t="shared" ca="1" si="199"/>
        <v>-424454.0834803211</v>
      </c>
      <c r="C1835" s="1">
        <f t="shared" ca="1" si="196"/>
        <v>100</v>
      </c>
      <c r="D1835" s="1">
        <f t="shared" ca="1" si="197"/>
        <v>58.639357099169693</v>
      </c>
      <c r="E1835" s="1">
        <f t="shared" ca="1" si="198"/>
        <v>-2</v>
      </c>
      <c r="F1835" s="1">
        <f t="shared" ca="1" si="200"/>
        <v>1</v>
      </c>
      <c r="G1835" s="1">
        <f t="shared" ca="1" si="201"/>
        <v>2</v>
      </c>
      <c r="H1835" s="1">
        <f t="shared" ca="1" si="202"/>
        <v>0</v>
      </c>
    </row>
    <row r="1836" spans="1:8" hidden="1" x14ac:dyDescent="0.2">
      <c r="A1836" s="1">
        <v>1833</v>
      </c>
      <c r="B1836" s="1">
        <f t="shared" ca="1" si="199"/>
        <v>-418590.14777040412</v>
      </c>
      <c r="C1836" s="1">
        <f t="shared" ca="1" si="196"/>
        <v>100</v>
      </c>
      <c r="D1836" s="1">
        <f t="shared" ca="1" si="197"/>
        <v>-42.077013244733351</v>
      </c>
      <c r="E1836" s="1">
        <f t="shared" ca="1" si="198"/>
        <v>-1</v>
      </c>
      <c r="F1836" s="1">
        <f t="shared" ca="1" si="200"/>
        <v>1</v>
      </c>
      <c r="G1836" s="1">
        <f t="shared" ca="1" si="201"/>
        <v>0</v>
      </c>
      <c r="H1836" s="1">
        <f t="shared" ca="1" si="202"/>
        <v>1</v>
      </c>
    </row>
    <row r="1837" spans="1:8" hidden="1" x14ac:dyDescent="0.2">
      <c r="A1837" s="1">
        <v>1834</v>
      </c>
      <c r="B1837" s="1">
        <f t="shared" ca="1" si="199"/>
        <v>-422797.84909487743</v>
      </c>
      <c r="C1837" s="1">
        <f t="shared" ca="1" si="196"/>
        <v>100</v>
      </c>
      <c r="D1837" s="1">
        <f t="shared" ca="1" si="197"/>
        <v>58.639357099169693</v>
      </c>
      <c r="E1837" s="1">
        <f t="shared" ca="1" si="198"/>
        <v>-2</v>
      </c>
      <c r="F1837" s="1">
        <f t="shared" ca="1" si="200"/>
        <v>1</v>
      </c>
      <c r="G1837" s="1">
        <f t="shared" ca="1" si="201"/>
        <v>1</v>
      </c>
      <c r="H1837" s="1">
        <f t="shared" ca="1" si="202"/>
        <v>0</v>
      </c>
    </row>
    <row r="1838" spans="1:8" hidden="1" x14ac:dyDescent="0.2">
      <c r="A1838" s="1">
        <v>1835</v>
      </c>
      <c r="B1838" s="1">
        <f t="shared" ca="1" si="199"/>
        <v>-416933.91338496044</v>
      </c>
      <c r="C1838" s="1">
        <f t="shared" ca="1" si="196"/>
        <v>100</v>
      </c>
      <c r="D1838" s="1">
        <f t="shared" ca="1" si="197"/>
        <v>58.639357099169693</v>
      </c>
      <c r="E1838" s="1">
        <f t="shared" ca="1" si="198"/>
        <v>-1</v>
      </c>
      <c r="F1838" s="1">
        <f t="shared" ca="1" si="200"/>
        <v>1</v>
      </c>
      <c r="G1838" s="1">
        <f t="shared" ca="1" si="201"/>
        <v>0</v>
      </c>
      <c r="H1838" s="1">
        <f t="shared" ca="1" si="202"/>
        <v>1</v>
      </c>
    </row>
    <row r="1839" spans="1:8" hidden="1" x14ac:dyDescent="0.2">
      <c r="A1839" s="1">
        <v>1836</v>
      </c>
      <c r="B1839" s="1">
        <f t="shared" ca="1" si="199"/>
        <v>-411069.97767504345</v>
      </c>
      <c r="C1839" s="1">
        <f t="shared" ca="1" si="196"/>
        <v>100</v>
      </c>
      <c r="D1839" s="1">
        <f t="shared" ca="1" si="197"/>
        <v>-42.077013244733351</v>
      </c>
      <c r="E1839" s="1">
        <f t="shared" ca="1" si="198"/>
        <v>0</v>
      </c>
      <c r="F1839" s="1">
        <f t="shared" ca="1" si="200"/>
        <v>1</v>
      </c>
      <c r="G1839" s="1">
        <f t="shared" ca="1" si="201"/>
        <v>0</v>
      </c>
      <c r="H1839" s="1">
        <f t="shared" ca="1" si="202"/>
        <v>2</v>
      </c>
    </row>
    <row r="1840" spans="1:8" hidden="1" x14ac:dyDescent="0.2">
      <c r="A1840" s="1">
        <v>1837</v>
      </c>
      <c r="B1840" s="1">
        <f t="shared" ca="1" si="199"/>
        <v>-415277.67899951676</v>
      </c>
      <c r="C1840" s="1">
        <f t="shared" ca="1" si="196"/>
        <v>100</v>
      </c>
      <c r="D1840" s="1">
        <f t="shared" ca="1" si="197"/>
        <v>-42.077013244733351</v>
      </c>
      <c r="E1840" s="1">
        <f t="shared" ca="1" si="198"/>
        <v>-1</v>
      </c>
      <c r="F1840" s="1">
        <f t="shared" ca="1" si="200"/>
        <v>1</v>
      </c>
      <c r="G1840" s="1">
        <f t="shared" ca="1" si="201"/>
        <v>1</v>
      </c>
      <c r="H1840" s="1">
        <f t="shared" ca="1" si="202"/>
        <v>0</v>
      </c>
    </row>
    <row r="1841" spans="1:8" hidden="1" x14ac:dyDescent="0.2">
      <c r="A1841" s="1">
        <v>1838</v>
      </c>
      <c r="B1841" s="1">
        <f t="shared" ca="1" si="199"/>
        <v>-419485.38032399007</v>
      </c>
      <c r="C1841" s="1">
        <f t="shared" ca="1" si="196"/>
        <v>100</v>
      </c>
      <c r="D1841" s="1">
        <f t="shared" ca="1" si="197"/>
        <v>-42.077013244733351</v>
      </c>
      <c r="E1841" s="1">
        <f t="shared" ca="1" si="198"/>
        <v>-2</v>
      </c>
      <c r="F1841" s="1">
        <f t="shared" ca="1" si="200"/>
        <v>1</v>
      </c>
      <c r="G1841" s="1">
        <f t="shared" ca="1" si="201"/>
        <v>2</v>
      </c>
      <c r="H1841" s="1">
        <f t="shared" ca="1" si="202"/>
        <v>0</v>
      </c>
    </row>
    <row r="1842" spans="1:8" hidden="1" x14ac:dyDescent="0.2">
      <c r="A1842" s="1">
        <v>1839</v>
      </c>
      <c r="B1842" s="1">
        <f t="shared" ca="1" si="199"/>
        <v>-423693.08164846338</v>
      </c>
      <c r="C1842" s="1">
        <f t="shared" ca="1" si="196"/>
        <v>100</v>
      </c>
      <c r="D1842" s="1">
        <f t="shared" ca="1" si="197"/>
        <v>-42.077013244733351</v>
      </c>
      <c r="E1842" s="1">
        <f t="shared" ca="1" si="198"/>
        <v>-3</v>
      </c>
      <c r="F1842" s="1">
        <f t="shared" ca="1" si="200"/>
        <v>1</v>
      </c>
      <c r="G1842" s="1">
        <f t="shared" ca="1" si="201"/>
        <v>3</v>
      </c>
      <c r="H1842" s="1">
        <f t="shared" ca="1" si="202"/>
        <v>0</v>
      </c>
    </row>
    <row r="1843" spans="1:8" hidden="1" x14ac:dyDescent="0.2">
      <c r="A1843" s="1">
        <v>1840</v>
      </c>
      <c r="B1843" s="1">
        <f t="shared" ca="1" si="199"/>
        <v>-427900.78297293669</v>
      </c>
      <c r="C1843" s="1">
        <f t="shared" ca="1" si="196"/>
        <v>100</v>
      </c>
      <c r="D1843" s="1">
        <f t="shared" ca="1" si="197"/>
        <v>58.639357099169693</v>
      </c>
      <c r="E1843" s="1">
        <f t="shared" ca="1" si="198"/>
        <v>-4</v>
      </c>
      <c r="F1843" s="1">
        <f t="shared" ca="1" si="200"/>
        <v>1</v>
      </c>
      <c r="G1843" s="1">
        <f t="shared" ca="1" si="201"/>
        <v>4</v>
      </c>
      <c r="H1843" s="1">
        <f t="shared" ca="1" si="202"/>
        <v>0</v>
      </c>
    </row>
    <row r="1844" spans="1:8" hidden="1" x14ac:dyDescent="0.2">
      <c r="A1844" s="1">
        <v>1841</v>
      </c>
      <c r="B1844" s="1">
        <f t="shared" ca="1" si="199"/>
        <v>-422036.84726301971</v>
      </c>
      <c r="C1844" s="1">
        <f t="shared" ca="1" si="196"/>
        <v>100</v>
      </c>
      <c r="D1844" s="1">
        <f t="shared" ca="1" si="197"/>
        <v>58.639357099169693</v>
      </c>
      <c r="E1844" s="1">
        <f t="shared" ca="1" si="198"/>
        <v>-3</v>
      </c>
      <c r="F1844" s="1">
        <f t="shared" ca="1" si="200"/>
        <v>1</v>
      </c>
      <c r="G1844" s="1">
        <f t="shared" ca="1" si="201"/>
        <v>0</v>
      </c>
      <c r="H1844" s="1">
        <f t="shared" ca="1" si="202"/>
        <v>1</v>
      </c>
    </row>
    <row r="1845" spans="1:8" hidden="1" x14ac:dyDescent="0.2">
      <c r="A1845" s="1">
        <v>1842</v>
      </c>
      <c r="B1845" s="1">
        <f t="shared" ca="1" si="199"/>
        <v>-416172.91155310272</v>
      </c>
      <c r="C1845" s="1">
        <f t="shared" ca="1" si="196"/>
        <v>100</v>
      </c>
      <c r="D1845" s="1">
        <f t="shared" ca="1" si="197"/>
        <v>-42.077013244733351</v>
      </c>
      <c r="E1845" s="1">
        <f t="shared" ca="1" si="198"/>
        <v>-2</v>
      </c>
      <c r="F1845" s="1">
        <f t="shared" ca="1" si="200"/>
        <v>1</v>
      </c>
      <c r="G1845" s="1">
        <f t="shared" ca="1" si="201"/>
        <v>0</v>
      </c>
      <c r="H1845" s="1">
        <f t="shared" ca="1" si="202"/>
        <v>2</v>
      </c>
    </row>
    <row r="1846" spans="1:8" hidden="1" x14ac:dyDescent="0.2">
      <c r="A1846" s="1">
        <v>1843</v>
      </c>
      <c r="B1846" s="1">
        <f t="shared" ca="1" si="199"/>
        <v>-420380.61287757603</v>
      </c>
      <c r="C1846" s="1">
        <f t="shared" ca="1" si="196"/>
        <v>100</v>
      </c>
      <c r="D1846" s="1">
        <f t="shared" ca="1" si="197"/>
        <v>-42.077013244733351</v>
      </c>
      <c r="E1846" s="1">
        <f t="shared" ca="1" si="198"/>
        <v>-3</v>
      </c>
      <c r="F1846" s="1">
        <f t="shared" ca="1" si="200"/>
        <v>1</v>
      </c>
      <c r="G1846" s="1">
        <f t="shared" ca="1" si="201"/>
        <v>1</v>
      </c>
      <c r="H1846" s="1">
        <f t="shared" ca="1" si="202"/>
        <v>0</v>
      </c>
    </row>
    <row r="1847" spans="1:8" hidden="1" x14ac:dyDescent="0.2">
      <c r="A1847" s="1">
        <v>1844</v>
      </c>
      <c r="B1847" s="1">
        <f t="shared" ca="1" si="199"/>
        <v>-424588.31420204934</v>
      </c>
      <c r="C1847" s="1">
        <f t="shared" ca="1" si="196"/>
        <v>100</v>
      </c>
      <c r="D1847" s="1">
        <f t="shared" ca="1" si="197"/>
        <v>-42.077013244733351</v>
      </c>
      <c r="E1847" s="1">
        <f t="shared" ca="1" si="198"/>
        <v>-4</v>
      </c>
      <c r="F1847" s="1">
        <f t="shared" ca="1" si="200"/>
        <v>1</v>
      </c>
      <c r="G1847" s="1">
        <f t="shared" ca="1" si="201"/>
        <v>2</v>
      </c>
      <c r="H1847" s="1">
        <f t="shared" ca="1" si="202"/>
        <v>0</v>
      </c>
    </row>
    <row r="1848" spans="1:8" hidden="1" x14ac:dyDescent="0.2">
      <c r="A1848" s="1">
        <v>1845</v>
      </c>
      <c r="B1848" s="1">
        <f t="shared" ca="1" si="199"/>
        <v>-428796.01552652265</v>
      </c>
      <c r="C1848" s="1">
        <f t="shared" ca="1" si="196"/>
        <v>500</v>
      </c>
      <c r="D1848" s="1">
        <f t="shared" ca="1" si="197"/>
        <v>58.639357099169693</v>
      </c>
      <c r="E1848" s="1">
        <f t="shared" ca="1" si="198"/>
        <v>0</v>
      </c>
      <c r="F1848" s="1">
        <f t="shared" ca="1" si="200"/>
        <v>2</v>
      </c>
      <c r="G1848" s="1">
        <f t="shared" ca="1" si="201"/>
        <v>3</v>
      </c>
      <c r="H1848" s="1">
        <f t="shared" ca="1" si="202"/>
        <v>0</v>
      </c>
    </row>
    <row r="1849" spans="1:8" hidden="1" x14ac:dyDescent="0.2">
      <c r="A1849" s="1">
        <v>1846</v>
      </c>
      <c r="B1849" s="1">
        <f t="shared" ca="1" si="199"/>
        <v>-399476.33697693783</v>
      </c>
      <c r="C1849" s="1">
        <f t="shared" ca="1" si="196"/>
        <v>100</v>
      </c>
      <c r="D1849" s="1">
        <f t="shared" ca="1" si="197"/>
        <v>58.639357099169693</v>
      </c>
      <c r="E1849" s="1">
        <f t="shared" ca="1" si="198"/>
        <v>0</v>
      </c>
      <c r="F1849" s="1">
        <f t="shared" ca="1" si="200"/>
        <v>1</v>
      </c>
      <c r="G1849" s="1">
        <f t="shared" ca="1" si="201"/>
        <v>0</v>
      </c>
      <c r="H1849" s="1">
        <f t="shared" ca="1" si="202"/>
        <v>1</v>
      </c>
    </row>
    <row r="1850" spans="1:8" hidden="1" x14ac:dyDescent="0.2">
      <c r="A1850" s="1">
        <v>1847</v>
      </c>
      <c r="B1850" s="1">
        <f t="shared" ca="1" si="199"/>
        <v>-393612.40126702085</v>
      </c>
      <c r="C1850" s="1">
        <f t="shared" ca="1" si="196"/>
        <v>100</v>
      </c>
      <c r="D1850" s="1">
        <f t="shared" ca="1" si="197"/>
        <v>58.639357099169693</v>
      </c>
      <c r="E1850" s="1">
        <f t="shared" ca="1" si="198"/>
        <v>0</v>
      </c>
      <c r="F1850" s="1">
        <f t="shared" ca="1" si="200"/>
        <v>1</v>
      </c>
      <c r="G1850" s="1">
        <f t="shared" ca="1" si="201"/>
        <v>0</v>
      </c>
      <c r="H1850" s="1">
        <f t="shared" ca="1" si="202"/>
        <v>2</v>
      </c>
    </row>
    <row r="1851" spans="1:8" hidden="1" x14ac:dyDescent="0.2">
      <c r="A1851" s="1">
        <v>1848</v>
      </c>
      <c r="B1851" s="1">
        <f t="shared" ca="1" si="199"/>
        <v>-387748.46555710386</v>
      </c>
      <c r="C1851" s="1">
        <f t="shared" ca="1" si="196"/>
        <v>100</v>
      </c>
      <c r="D1851" s="1">
        <f t="shared" ca="1" si="197"/>
        <v>58.639357099169693</v>
      </c>
      <c r="E1851" s="1">
        <f t="shared" ca="1" si="198"/>
        <v>0</v>
      </c>
      <c r="F1851" s="1">
        <f t="shared" ca="1" si="200"/>
        <v>1</v>
      </c>
      <c r="G1851" s="1">
        <f t="shared" ca="1" si="201"/>
        <v>0</v>
      </c>
      <c r="H1851" s="1">
        <f t="shared" ca="1" si="202"/>
        <v>3</v>
      </c>
    </row>
    <row r="1852" spans="1:8" hidden="1" x14ac:dyDescent="0.2">
      <c r="A1852" s="1">
        <v>1849</v>
      </c>
      <c r="B1852" s="1">
        <f t="shared" ca="1" si="199"/>
        <v>-381884.52984718687</v>
      </c>
      <c r="C1852" s="1">
        <f t="shared" ca="1" si="196"/>
        <v>100</v>
      </c>
      <c r="D1852" s="1">
        <f t="shared" ca="1" si="197"/>
        <v>58.639357099169693</v>
      </c>
      <c r="E1852" s="1">
        <f t="shared" ca="1" si="198"/>
        <v>0</v>
      </c>
      <c r="F1852" s="1">
        <f t="shared" ca="1" si="200"/>
        <v>1</v>
      </c>
      <c r="G1852" s="1">
        <f t="shared" ca="1" si="201"/>
        <v>0</v>
      </c>
      <c r="H1852" s="1">
        <f t="shared" ca="1" si="202"/>
        <v>4</v>
      </c>
    </row>
    <row r="1853" spans="1:8" hidden="1" x14ac:dyDescent="0.2">
      <c r="A1853" s="1">
        <v>1850</v>
      </c>
      <c r="B1853" s="1">
        <f t="shared" ca="1" si="199"/>
        <v>-376020.59413726989</v>
      </c>
      <c r="C1853" s="1">
        <f t="shared" ca="1" si="196"/>
        <v>100</v>
      </c>
      <c r="D1853" s="1">
        <f t="shared" ca="1" si="197"/>
        <v>58.639357099169693</v>
      </c>
      <c r="E1853" s="1">
        <f t="shared" ca="1" si="198"/>
        <v>0</v>
      </c>
      <c r="F1853" s="1">
        <f t="shared" ca="1" si="200"/>
        <v>1</v>
      </c>
      <c r="G1853" s="1">
        <f t="shared" ca="1" si="201"/>
        <v>0</v>
      </c>
      <c r="H1853" s="1">
        <f t="shared" ca="1" si="202"/>
        <v>5</v>
      </c>
    </row>
    <row r="1854" spans="1:8" hidden="1" x14ac:dyDescent="0.2">
      <c r="A1854" s="1">
        <v>1851</v>
      </c>
      <c r="B1854" s="1">
        <f t="shared" ca="1" si="199"/>
        <v>-370156.6584273529</v>
      </c>
      <c r="C1854" s="1">
        <f t="shared" ca="1" si="196"/>
        <v>100</v>
      </c>
      <c r="D1854" s="1">
        <f t="shared" ca="1" si="197"/>
        <v>-42.077013244733351</v>
      </c>
      <c r="E1854" s="1">
        <f t="shared" ca="1" si="198"/>
        <v>0</v>
      </c>
      <c r="F1854" s="1">
        <f t="shared" ca="1" si="200"/>
        <v>1</v>
      </c>
      <c r="G1854" s="1">
        <f t="shared" ca="1" si="201"/>
        <v>0</v>
      </c>
      <c r="H1854" s="1">
        <f t="shared" ca="1" si="202"/>
        <v>6</v>
      </c>
    </row>
    <row r="1855" spans="1:8" hidden="1" x14ac:dyDescent="0.2">
      <c r="A1855" s="1">
        <v>1852</v>
      </c>
      <c r="B1855" s="1">
        <f t="shared" ca="1" si="199"/>
        <v>-374364.35975182621</v>
      </c>
      <c r="C1855" s="1">
        <f t="shared" ca="1" si="196"/>
        <v>100</v>
      </c>
      <c r="D1855" s="1">
        <f t="shared" ca="1" si="197"/>
        <v>-42.077013244733351</v>
      </c>
      <c r="E1855" s="1">
        <f t="shared" ca="1" si="198"/>
        <v>-1</v>
      </c>
      <c r="F1855" s="1">
        <f t="shared" ca="1" si="200"/>
        <v>1</v>
      </c>
      <c r="G1855" s="1">
        <f t="shared" ca="1" si="201"/>
        <v>1</v>
      </c>
      <c r="H1855" s="1">
        <f t="shared" ca="1" si="202"/>
        <v>0</v>
      </c>
    </row>
    <row r="1856" spans="1:8" hidden="1" x14ac:dyDescent="0.2">
      <c r="A1856" s="1">
        <v>1853</v>
      </c>
      <c r="B1856" s="1">
        <f t="shared" ca="1" si="199"/>
        <v>-378572.06107629952</v>
      </c>
      <c r="C1856" s="1">
        <f t="shared" ca="1" si="196"/>
        <v>100</v>
      </c>
      <c r="D1856" s="1">
        <f t="shared" ca="1" si="197"/>
        <v>-42.077013244733351</v>
      </c>
      <c r="E1856" s="1">
        <f t="shared" ca="1" si="198"/>
        <v>-2</v>
      </c>
      <c r="F1856" s="1">
        <f t="shared" ca="1" si="200"/>
        <v>1</v>
      </c>
      <c r="G1856" s="1">
        <f t="shared" ca="1" si="201"/>
        <v>2</v>
      </c>
      <c r="H1856" s="1">
        <f t="shared" ca="1" si="202"/>
        <v>0</v>
      </c>
    </row>
    <row r="1857" spans="1:8" hidden="1" x14ac:dyDescent="0.2">
      <c r="A1857" s="1">
        <v>1854</v>
      </c>
      <c r="B1857" s="1">
        <f t="shared" ca="1" si="199"/>
        <v>-382779.76240077283</v>
      </c>
      <c r="C1857" s="1">
        <f t="shared" ca="1" si="196"/>
        <v>100</v>
      </c>
      <c r="D1857" s="1">
        <f t="shared" ca="1" si="197"/>
        <v>-42.077013244733351</v>
      </c>
      <c r="E1857" s="1">
        <f t="shared" ca="1" si="198"/>
        <v>-3</v>
      </c>
      <c r="F1857" s="1">
        <f t="shared" ca="1" si="200"/>
        <v>1</v>
      </c>
      <c r="G1857" s="1">
        <f t="shared" ca="1" si="201"/>
        <v>3</v>
      </c>
      <c r="H1857" s="1">
        <f t="shared" ca="1" si="202"/>
        <v>0</v>
      </c>
    </row>
    <row r="1858" spans="1:8" hidden="1" x14ac:dyDescent="0.2">
      <c r="A1858" s="1">
        <v>1855</v>
      </c>
      <c r="B1858" s="1">
        <f t="shared" ca="1" si="199"/>
        <v>-386987.46372524614</v>
      </c>
      <c r="C1858" s="1">
        <f t="shared" ca="1" si="196"/>
        <v>100</v>
      </c>
      <c r="D1858" s="1">
        <f t="shared" ca="1" si="197"/>
        <v>58.639357099169693</v>
      </c>
      <c r="E1858" s="1">
        <f t="shared" ca="1" si="198"/>
        <v>-4</v>
      </c>
      <c r="F1858" s="1">
        <f t="shared" ca="1" si="200"/>
        <v>1</v>
      </c>
      <c r="G1858" s="1">
        <f t="shared" ca="1" si="201"/>
        <v>4</v>
      </c>
      <c r="H1858" s="1">
        <f t="shared" ca="1" si="202"/>
        <v>0</v>
      </c>
    </row>
    <row r="1859" spans="1:8" hidden="1" x14ac:dyDescent="0.2">
      <c r="A1859" s="1">
        <v>1856</v>
      </c>
      <c r="B1859" s="1">
        <f t="shared" ca="1" si="199"/>
        <v>-381123.52801532915</v>
      </c>
      <c r="C1859" s="1">
        <f t="shared" ca="1" si="196"/>
        <v>100</v>
      </c>
      <c r="D1859" s="1">
        <f t="shared" ca="1" si="197"/>
        <v>58.639357099169693</v>
      </c>
      <c r="E1859" s="1">
        <f t="shared" ca="1" si="198"/>
        <v>-3</v>
      </c>
      <c r="F1859" s="1">
        <f t="shared" ca="1" si="200"/>
        <v>1</v>
      </c>
      <c r="G1859" s="1">
        <f t="shared" ca="1" si="201"/>
        <v>0</v>
      </c>
      <c r="H1859" s="1">
        <f t="shared" ca="1" si="202"/>
        <v>1</v>
      </c>
    </row>
    <row r="1860" spans="1:8" hidden="1" x14ac:dyDescent="0.2">
      <c r="A1860" s="1">
        <v>1857</v>
      </c>
      <c r="B1860" s="1">
        <f t="shared" ca="1" si="199"/>
        <v>-375259.59230541217</v>
      </c>
      <c r="C1860" s="1">
        <f t="shared" ca="1" si="196"/>
        <v>100</v>
      </c>
      <c r="D1860" s="1">
        <f t="shared" ca="1" si="197"/>
        <v>-42.077013244733351</v>
      </c>
      <c r="E1860" s="1">
        <f t="shared" ca="1" si="198"/>
        <v>-2</v>
      </c>
      <c r="F1860" s="1">
        <f t="shared" ca="1" si="200"/>
        <v>1</v>
      </c>
      <c r="G1860" s="1">
        <f t="shared" ca="1" si="201"/>
        <v>0</v>
      </c>
      <c r="H1860" s="1">
        <f t="shared" ca="1" si="202"/>
        <v>2</v>
      </c>
    </row>
    <row r="1861" spans="1:8" hidden="1" x14ac:dyDescent="0.2">
      <c r="A1861" s="1">
        <v>1858</v>
      </c>
      <c r="B1861" s="1">
        <f t="shared" ca="1" si="199"/>
        <v>-379467.29362988548</v>
      </c>
      <c r="C1861" s="1">
        <f t="shared" ref="C1861:C1924" ca="1" si="203">$C$4*POWER($L$2,F1861-1)</f>
        <v>100</v>
      </c>
      <c r="D1861" s="1">
        <f t="shared" ref="D1861:D1924" ca="1" si="204">IF(RAND()&lt;$B$1,$F$1,$H$1)</f>
        <v>-42.077013244733351</v>
      </c>
      <c r="E1861" s="1">
        <f t="shared" ref="E1861:E1924" ca="1" si="205">IF(D1860&lt;0,IF(E1860-1=-$D$2,0,E1860-1),IF(E1860+1=$F$2,0,E1860+1))</f>
        <v>-3</v>
      </c>
      <c r="F1861" s="1">
        <f t="shared" ca="1" si="200"/>
        <v>1</v>
      </c>
      <c r="G1861" s="1">
        <f t="shared" ca="1" si="201"/>
        <v>1</v>
      </c>
      <c r="H1861" s="1">
        <f t="shared" ca="1" si="202"/>
        <v>0</v>
      </c>
    </row>
    <row r="1862" spans="1:8" hidden="1" x14ac:dyDescent="0.2">
      <c r="A1862" s="1">
        <v>1859</v>
      </c>
      <c r="B1862" s="1">
        <f t="shared" ref="B1862:B1925" ca="1" si="206">B1861+D1861*C1861</f>
        <v>-383674.99495435879</v>
      </c>
      <c r="C1862" s="1">
        <f t="shared" ca="1" si="203"/>
        <v>100</v>
      </c>
      <c r="D1862" s="1">
        <f t="shared" ca="1" si="204"/>
        <v>58.639357099169693</v>
      </c>
      <c r="E1862" s="1">
        <f t="shared" ca="1" si="205"/>
        <v>-4</v>
      </c>
      <c r="F1862" s="1">
        <f t="shared" ref="F1862:F1925" ca="1" si="207">IF(AND(D1861&gt;0,E1862=0),IF(F1861-1&lt;1,1,F1861-1),IF(AND(D1861&lt;0,E1862=0),IF(F1861+1&gt;$H$2,1,F1861+1),F1861))</f>
        <v>1</v>
      </c>
      <c r="G1862" s="1">
        <f t="shared" ref="G1862:G1925" ca="1" si="208">IF(D1861&gt;0,0,G1861+1)</f>
        <v>2</v>
      </c>
      <c r="H1862" s="1">
        <f t="shared" ref="H1862:H1925" ca="1" si="209">IF(D1861&lt;0,0,H1861+1)</f>
        <v>0</v>
      </c>
    </row>
    <row r="1863" spans="1:8" hidden="1" x14ac:dyDescent="0.2">
      <c r="A1863" s="1">
        <v>1860</v>
      </c>
      <c r="B1863" s="1">
        <f t="shared" ca="1" si="206"/>
        <v>-377811.0592444418</v>
      </c>
      <c r="C1863" s="1">
        <f t="shared" ca="1" si="203"/>
        <v>100</v>
      </c>
      <c r="D1863" s="1">
        <f t="shared" ca="1" si="204"/>
        <v>58.639357099169693</v>
      </c>
      <c r="E1863" s="1">
        <f t="shared" ca="1" si="205"/>
        <v>-3</v>
      </c>
      <c r="F1863" s="1">
        <f t="shared" ca="1" si="207"/>
        <v>1</v>
      </c>
      <c r="G1863" s="1">
        <f t="shared" ca="1" si="208"/>
        <v>0</v>
      </c>
      <c r="H1863" s="1">
        <f t="shared" ca="1" si="209"/>
        <v>1</v>
      </c>
    </row>
    <row r="1864" spans="1:8" hidden="1" x14ac:dyDescent="0.2">
      <c r="A1864" s="1">
        <v>1861</v>
      </c>
      <c r="B1864" s="1">
        <f t="shared" ca="1" si="206"/>
        <v>-371947.12353452481</v>
      </c>
      <c r="C1864" s="1">
        <f t="shared" ca="1" si="203"/>
        <v>100</v>
      </c>
      <c r="D1864" s="1">
        <f t="shared" ca="1" si="204"/>
        <v>-42.077013244733351</v>
      </c>
      <c r="E1864" s="1">
        <f t="shared" ca="1" si="205"/>
        <v>-2</v>
      </c>
      <c r="F1864" s="1">
        <f t="shared" ca="1" si="207"/>
        <v>1</v>
      </c>
      <c r="G1864" s="1">
        <f t="shared" ca="1" si="208"/>
        <v>0</v>
      </c>
      <c r="H1864" s="1">
        <f t="shared" ca="1" si="209"/>
        <v>2</v>
      </c>
    </row>
    <row r="1865" spans="1:8" hidden="1" x14ac:dyDescent="0.2">
      <c r="A1865" s="1">
        <v>1862</v>
      </c>
      <c r="B1865" s="1">
        <f t="shared" ca="1" si="206"/>
        <v>-376154.82485899812</v>
      </c>
      <c r="C1865" s="1">
        <f t="shared" ca="1" si="203"/>
        <v>100</v>
      </c>
      <c r="D1865" s="1">
        <f t="shared" ca="1" si="204"/>
        <v>-42.077013244733351</v>
      </c>
      <c r="E1865" s="1">
        <f t="shared" ca="1" si="205"/>
        <v>-3</v>
      </c>
      <c r="F1865" s="1">
        <f t="shared" ca="1" si="207"/>
        <v>1</v>
      </c>
      <c r="G1865" s="1">
        <f t="shared" ca="1" si="208"/>
        <v>1</v>
      </c>
      <c r="H1865" s="1">
        <f t="shared" ca="1" si="209"/>
        <v>0</v>
      </c>
    </row>
    <row r="1866" spans="1:8" hidden="1" x14ac:dyDescent="0.2">
      <c r="A1866" s="1">
        <v>1863</v>
      </c>
      <c r="B1866" s="1">
        <f t="shared" ca="1" si="206"/>
        <v>-380362.52618347143</v>
      </c>
      <c r="C1866" s="1">
        <f t="shared" ca="1" si="203"/>
        <v>100</v>
      </c>
      <c r="D1866" s="1">
        <f t="shared" ca="1" si="204"/>
        <v>-42.077013244733351</v>
      </c>
      <c r="E1866" s="1">
        <f t="shared" ca="1" si="205"/>
        <v>-4</v>
      </c>
      <c r="F1866" s="1">
        <f t="shared" ca="1" si="207"/>
        <v>1</v>
      </c>
      <c r="G1866" s="1">
        <f t="shared" ca="1" si="208"/>
        <v>2</v>
      </c>
      <c r="H1866" s="1">
        <f t="shared" ca="1" si="209"/>
        <v>0</v>
      </c>
    </row>
    <row r="1867" spans="1:8" hidden="1" x14ac:dyDescent="0.2">
      <c r="A1867" s="1">
        <v>1864</v>
      </c>
      <c r="B1867" s="1">
        <f t="shared" ca="1" si="206"/>
        <v>-384570.22750794474</v>
      </c>
      <c r="C1867" s="1">
        <f t="shared" ca="1" si="203"/>
        <v>500</v>
      </c>
      <c r="D1867" s="1">
        <f t="shared" ca="1" si="204"/>
        <v>-42.077013244733351</v>
      </c>
      <c r="E1867" s="1">
        <f t="shared" ca="1" si="205"/>
        <v>0</v>
      </c>
      <c r="F1867" s="1">
        <f t="shared" ca="1" si="207"/>
        <v>2</v>
      </c>
      <c r="G1867" s="1">
        <f t="shared" ca="1" si="208"/>
        <v>3</v>
      </c>
      <c r="H1867" s="1">
        <f t="shared" ca="1" si="209"/>
        <v>0</v>
      </c>
    </row>
    <row r="1868" spans="1:8" hidden="1" x14ac:dyDescent="0.2">
      <c r="A1868" s="1">
        <v>1865</v>
      </c>
      <c r="B1868" s="1">
        <f t="shared" ca="1" si="206"/>
        <v>-405608.73413031141</v>
      </c>
      <c r="C1868" s="1">
        <f t="shared" ca="1" si="203"/>
        <v>500</v>
      </c>
      <c r="D1868" s="1">
        <f t="shared" ca="1" si="204"/>
        <v>58.639357099169693</v>
      </c>
      <c r="E1868" s="1">
        <f t="shared" ca="1" si="205"/>
        <v>-1</v>
      </c>
      <c r="F1868" s="1">
        <f t="shared" ca="1" si="207"/>
        <v>2</v>
      </c>
      <c r="G1868" s="1">
        <f t="shared" ca="1" si="208"/>
        <v>4</v>
      </c>
      <c r="H1868" s="1">
        <f t="shared" ca="1" si="209"/>
        <v>0</v>
      </c>
    </row>
    <row r="1869" spans="1:8" hidden="1" x14ac:dyDescent="0.2">
      <c r="A1869" s="1">
        <v>1866</v>
      </c>
      <c r="B1869" s="1">
        <f t="shared" ca="1" si="206"/>
        <v>-376289.05558072659</v>
      </c>
      <c r="C1869" s="1">
        <f t="shared" ca="1" si="203"/>
        <v>100</v>
      </c>
      <c r="D1869" s="1">
        <f t="shared" ca="1" si="204"/>
        <v>-42.077013244733351</v>
      </c>
      <c r="E1869" s="1">
        <f t="shared" ca="1" si="205"/>
        <v>0</v>
      </c>
      <c r="F1869" s="1">
        <f t="shared" ca="1" si="207"/>
        <v>1</v>
      </c>
      <c r="G1869" s="1">
        <f t="shared" ca="1" si="208"/>
        <v>0</v>
      </c>
      <c r="H1869" s="1">
        <f t="shared" ca="1" si="209"/>
        <v>1</v>
      </c>
    </row>
    <row r="1870" spans="1:8" hidden="1" x14ac:dyDescent="0.2">
      <c r="A1870" s="1">
        <v>1867</v>
      </c>
      <c r="B1870" s="1">
        <f t="shared" ca="1" si="206"/>
        <v>-380496.7569051999</v>
      </c>
      <c r="C1870" s="1">
        <f t="shared" ca="1" si="203"/>
        <v>100</v>
      </c>
      <c r="D1870" s="1">
        <f t="shared" ca="1" si="204"/>
        <v>-42.077013244733351</v>
      </c>
      <c r="E1870" s="1">
        <f t="shared" ca="1" si="205"/>
        <v>-1</v>
      </c>
      <c r="F1870" s="1">
        <f t="shared" ca="1" si="207"/>
        <v>1</v>
      </c>
      <c r="G1870" s="1">
        <f t="shared" ca="1" si="208"/>
        <v>1</v>
      </c>
      <c r="H1870" s="1">
        <f t="shared" ca="1" si="209"/>
        <v>0</v>
      </c>
    </row>
    <row r="1871" spans="1:8" hidden="1" x14ac:dyDescent="0.2">
      <c r="A1871" s="1">
        <v>1868</v>
      </c>
      <c r="B1871" s="1">
        <f t="shared" ca="1" si="206"/>
        <v>-384704.45822967321</v>
      </c>
      <c r="C1871" s="1">
        <f t="shared" ca="1" si="203"/>
        <v>100</v>
      </c>
      <c r="D1871" s="1">
        <f t="shared" ca="1" si="204"/>
        <v>58.639357099169693</v>
      </c>
      <c r="E1871" s="1">
        <f t="shared" ca="1" si="205"/>
        <v>-2</v>
      </c>
      <c r="F1871" s="1">
        <f t="shared" ca="1" si="207"/>
        <v>1</v>
      </c>
      <c r="G1871" s="1">
        <f t="shared" ca="1" si="208"/>
        <v>2</v>
      </c>
      <c r="H1871" s="1">
        <f t="shared" ca="1" si="209"/>
        <v>0</v>
      </c>
    </row>
    <row r="1872" spans="1:8" hidden="1" x14ac:dyDescent="0.2">
      <c r="A1872" s="1">
        <v>1869</v>
      </c>
      <c r="B1872" s="1">
        <f t="shared" ca="1" si="206"/>
        <v>-378840.52251975622</v>
      </c>
      <c r="C1872" s="1">
        <f t="shared" ca="1" si="203"/>
        <v>100</v>
      </c>
      <c r="D1872" s="1">
        <f t="shared" ca="1" si="204"/>
        <v>58.639357099169693</v>
      </c>
      <c r="E1872" s="1">
        <f t="shared" ca="1" si="205"/>
        <v>-1</v>
      </c>
      <c r="F1872" s="1">
        <f t="shared" ca="1" si="207"/>
        <v>1</v>
      </c>
      <c r="G1872" s="1">
        <f t="shared" ca="1" si="208"/>
        <v>0</v>
      </c>
      <c r="H1872" s="1">
        <f t="shared" ca="1" si="209"/>
        <v>1</v>
      </c>
    </row>
    <row r="1873" spans="1:8" hidden="1" x14ac:dyDescent="0.2">
      <c r="A1873" s="1">
        <v>1870</v>
      </c>
      <c r="B1873" s="1">
        <f t="shared" ca="1" si="206"/>
        <v>-372976.58680983924</v>
      </c>
      <c r="C1873" s="1">
        <f t="shared" ca="1" si="203"/>
        <v>100</v>
      </c>
      <c r="D1873" s="1">
        <f t="shared" ca="1" si="204"/>
        <v>-42.077013244733351</v>
      </c>
      <c r="E1873" s="1">
        <f t="shared" ca="1" si="205"/>
        <v>0</v>
      </c>
      <c r="F1873" s="1">
        <f t="shared" ca="1" si="207"/>
        <v>1</v>
      </c>
      <c r="G1873" s="1">
        <f t="shared" ca="1" si="208"/>
        <v>0</v>
      </c>
      <c r="H1873" s="1">
        <f t="shared" ca="1" si="209"/>
        <v>2</v>
      </c>
    </row>
    <row r="1874" spans="1:8" hidden="1" x14ac:dyDescent="0.2">
      <c r="A1874" s="1">
        <v>1871</v>
      </c>
      <c r="B1874" s="1">
        <f t="shared" ca="1" si="206"/>
        <v>-377184.28813431255</v>
      </c>
      <c r="C1874" s="1">
        <f t="shared" ca="1" si="203"/>
        <v>100</v>
      </c>
      <c r="D1874" s="1">
        <f t="shared" ca="1" si="204"/>
        <v>58.639357099169693</v>
      </c>
      <c r="E1874" s="1">
        <f t="shared" ca="1" si="205"/>
        <v>-1</v>
      </c>
      <c r="F1874" s="1">
        <f t="shared" ca="1" si="207"/>
        <v>1</v>
      </c>
      <c r="G1874" s="1">
        <f t="shared" ca="1" si="208"/>
        <v>1</v>
      </c>
      <c r="H1874" s="1">
        <f t="shared" ca="1" si="209"/>
        <v>0</v>
      </c>
    </row>
    <row r="1875" spans="1:8" hidden="1" x14ac:dyDescent="0.2">
      <c r="A1875" s="1">
        <v>1872</v>
      </c>
      <c r="B1875" s="1">
        <f t="shared" ca="1" si="206"/>
        <v>-371320.35242439556</v>
      </c>
      <c r="C1875" s="1">
        <f t="shared" ca="1" si="203"/>
        <v>100</v>
      </c>
      <c r="D1875" s="1">
        <f t="shared" ca="1" si="204"/>
        <v>-42.077013244733351</v>
      </c>
      <c r="E1875" s="1">
        <f t="shared" ca="1" si="205"/>
        <v>0</v>
      </c>
      <c r="F1875" s="1">
        <f t="shared" ca="1" si="207"/>
        <v>1</v>
      </c>
      <c r="G1875" s="1">
        <f t="shared" ca="1" si="208"/>
        <v>0</v>
      </c>
      <c r="H1875" s="1">
        <f t="shared" ca="1" si="209"/>
        <v>1</v>
      </c>
    </row>
    <row r="1876" spans="1:8" hidden="1" x14ac:dyDescent="0.2">
      <c r="A1876" s="1">
        <v>1873</v>
      </c>
      <c r="B1876" s="1">
        <f t="shared" ca="1" si="206"/>
        <v>-375528.05374886887</v>
      </c>
      <c r="C1876" s="1">
        <f t="shared" ca="1" si="203"/>
        <v>100</v>
      </c>
      <c r="D1876" s="1">
        <f t="shared" ca="1" si="204"/>
        <v>58.639357099169693</v>
      </c>
      <c r="E1876" s="1">
        <f t="shared" ca="1" si="205"/>
        <v>-1</v>
      </c>
      <c r="F1876" s="1">
        <f t="shared" ca="1" si="207"/>
        <v>1</v>
      </c>
      <c r="G1876" s="1">
        <f t="shared" ca="1" si="208"/>
        <v>1</v>
      </c>
      <c r="H1876" s="1">
        <f t="shared" ca="1" si="209"/>
        <v>0</v>
      </c>
    </row>
    <row r="1877" spans="1:8" hidden="1" x14ac:dyDescent="0.2">
      <c r="A1877" s="1">
        <v>1874</v>
      </c>
      <c r="B1877" s="1">
        <f t="shared" ca="1" si="206"/>
        <v>-369664.11803895188</v>
      </c>
      <c r="C1877" s="1">
        <f t="shared" ca="1" si="203"/>
        <v>100</v>
      </c>
      <c r="D1877" s="1">
        <f t="shared" ca="1" si="204"/>
        <v>58.639357099169693</v>
      </c>
      <c r="E1877" s="1">
        <f t="shared" ca="1" si="205"/>
        <v>0</v>
      </c>
      <c r="F1877" s="1">
        <f t="shared" ca="1" si="207"/>
        <v>1</v>
      </c>
      <c r="G1877" s="1">
        <f t="shared" ca="1" si="208"/>
        <v>0</v>
      </c>
      <c r="H1877" s="1">
        <f t="shared" ca="1" si="209"/>
        <v>1</v>
      </c>
    </row>
    <row r="1878" spans="1:8" hidden="1" x14ac:dyDescent="0.2">
      <c r="A1878" s="1">
        <v>1875</v>
      </c>
      <c r="B1878" s="1">
        <f t="shared" ca="1" si="206"/>
        <v>-363800.1823290349</v>
      </c>
      <c r="C1878" s="1">
        <f t="shared" ca="1" si="203"/>
        <v>100</v>
      </c>
      <c r="D1878" s="1">
        <f t="shared" ca="1" si="204"/>
        <v>-42.077013244733351</v>
      </c>
      <c r="E1878" s="1">
        <f t="shared" ca="1" si="205"/>
        <v>0</v>
      </c>
      <c r="F1878" s="1">
        <f t="shared" ca="1" si="207"/>
        <v>1</v>
      </c>
      <c r="G1878" s="1">
        <f t="shared" ca="1" si="208"/>
        <v>0</v>
      </c>
      <c r="H1878" s="1">
        <f t="shared" ca="1" si="209"/>
        <v>2</v>
      </c>
    </row>
    <row r="1879" spans="1:8" hidden="1" x14ac:dyDescent="0.2">
      <c r="A1879" s="1">
        <v>1876</v>
      </c>
      <c r="B1879" s="1">
        <f t="shared" ca="1" si="206"/>
        <v>-368007.88365350821</v>
      </c>
      <c r="C1879" s="1">
        <f t="shared" ca="1" si="203"/>
        <v>100</v>
      </c>
      <c r="D1879" s="1">
        <f t="shared" ca="1" si="204"/>
        <v>58.639357099169693</v>
      </c>
      <c r="E1879" s="1">
        <f t="shared" ca="1" si="205"/>
        <v>-1</v>
      </c>
      <c r="F1879" s="1">
        <f t="shared" ca="1" si="207"/>
        <v>1</v>
      </c>
      <c r="G1879" s="1">
        <f t="shared" ca="1" si="208"/>
        <v>1</v>
      </c>
      <c r="H1879" s="1">
        <f t="shared" ca="1" si="209"/>
        <v>0</v>
      </c>
    </row>
    <row r="1880" spans="1:8" hidden="1" x14ac:dyDescent="0.2">
      <c r="A1880" s="1">
        <v>1877</v>
      </c>
      <c r="B1880" s="1">
        <f t="shared" ca="1" si="206"/>
        <v>-362143.94794359122</v>
      </c>
      <c r="C1880" s="1">
        <f t="shared" ca="1" si="203"/>
        <v>100</v>
      </c>
      <c r="D1880" s="1">
        <f t="shared" ca="1" si="204"/>
        <v>58.639357099169693</v>
      </c>
      <c r="E1880" s="1">
        <f t="shared" ca="1" si="205"/>
        <v>0</v>
      </c>
      <c r="F1880" s="1">
        <f t="shared" ca="1" si="207"/>
        <v>1</v>
      </c>
      <c r="G1880" s="1">
        <f t="shared" ca="1" si="208"/>
        <v>0</v>
      </c>
      <c r="H1880" s="1">
        <f t="shared" ca="1" si="209"/>
        <v>1</v>
      </c>
    </row>
    <row r="1881" spans="1:8" hidden="1" x14ac:dyDescent="0.2">
      <c r="A1881" s="1">
        <v>1878</v>
      </c>
      <c r="B1881" s="1">
        <f t="shared" ca="1" si="206"/>
        <v>-356280.01223367424</v>
      </c>
      <c r="C1881" s="1">
        <f t="shared" ca="1" si="203"/>
        <v>100</v>
      </c>
      <c r="D1881" s="1">
        <f t="shared" ca="1" si="204"/>
        <v>58.639357099169693</v>
      </c>
      <c r="E1881" s="1">
        <f t="shared" ca="1" si="205"/>
        <v>0</v>
      </c>
      <c r="F1881" s="1">
        <f t="shared" ca="1" si="207"/>
        <v>1</v>
      </c>
      <c r="G1881" s="1">
        <f t="shared" ca="1" si="208"/>
        <v>0</v>
      </c>
      <c r="H1881" s="1">
        <f t="shared" ca="1" si="209"/>
        <v>2</v>
      </c>
    </row>
    <row r="1882" spans="1:8" hidden="1" x14ac:dyDescent="0.2">
      <c r="A1882" s="1">
        <v>1879</v>
      </c>
      <c r="B1882" s="1">
        <f t="shared" ca="1" si="206"/>
        <v>-350416.07652375725</v>
      </c>
      <c r="C1882" s="1">
        <f t="shared" ca="1" si="203"/>
        <v>100</v>
      </c>
      <c r="D1882" s="1">
        <f t="shared" ca="1" si="204"/>
        <v>58.639357099169693</v>
      </c>
      <c r="E1882" s="1">
        <f t="shared" ca="1" si="205"/>
        <v>0</v>
      </c>
      <c r="F1882" s="1">
        <f t="shared" ca="1" si="207"/>
        <v>1</v>
      </c>
      <c r="G1882" s="1">
        <f t="shared" ca="1" si="208"/>
        <v>0</v>
      </c>
      <c r="H1882" s="1">
        <f t="shared" ca="1" si="209"/>
        <v>3</v>
      </c>
    </row>
    <row r="1883" spans="1:8" hidden="1" x14ac:dyDescent="0.2">
      <c r="A1883" s="1">
        <v>1880</v>
      </c>
      <c r="B1883" s="1">
        <f t="shared" ca="1" si="206"/>
        <v>-344552.14081384026</v>
      </c>
      <c r="C1883" s="1">
        <f t="shared" ca="1" si="203"/>
        <v>100</v>
      </c>
      <c r="D1883" s="1">
        <f t="shared" ca="1" si="204"/>
        <v>58.639357099169693</v>
      </c>
      <c r="E1883" s="1">
        <f t="shared" ca="1" si="205"/>
        <v>0</v>
      </c>
      <c r="F1883" s="1">
        <f t="shared" ca="1" si="207"/>
        <v>1</v>
      </c>
      <c r="G1883" s="1">
        <f t="shared" ca="1" si="208"/>
        <v>0</v>
      </c>
      <c r="H1883" s="1">
        <f t="shared" ca="1" si="209"/>
        <v>4</v>
      </c>
    </row>
    <row r="1884" spans="1:8" hidden="1" x14ac:dyDescent="0.2">
      <c r="A1884" s="1">
        <v>1881</v>
      </c>
      <c r="B1884" s="1">
        <f t="shared" ca="1" si="206"/>
        <v>-338688.20510392328</v>
      </c>
      <c r="C1884" s="1">
        <f t="shared" ca="1" si="203"/>
        <v>100</v>
      </c>
      <c r="D1884" s="1">
        <f t="shared" ca="1" si="204"/>
        <v>58.639357099169693</v>
      </c>
      <c r="E1884" s="1">
        <f t="shared" ca="1" si="205"/>
        <v>0</v>
      </c>
      <c r="F1884" s="1">
        <f t="shared" ca="1" si="207"/>
        <v>1</v>
      </c>
      <c r="G1884" s="1">
        <f t="shared" ca="1" si="208"/>
        <v>0</v>
      </c>
      <c r="H1884" s="1">
        <f t="shared" ca="1" si="209"/>
        <v>5</v>
      </c>
    </row>
    <row r="1885" spans="1:8" hidden="1" x14ac:dyDescent="0.2">
      <c r="A1885" s="1">
        <v>1882</v>
      </c>
      <c r="B1885" s="1">
        <f t="shared" ca="1" si="206"/>
        <v>-332824.26939400629</v>
      </c>
      <c r="C1885" s="1">
        <f t="shared" ca="1" si="203"/>
        <v>100</v>
      </c>
      <c r="D1885" s="1">
        <f t="shared" ca="1" si="204"/>
        <v>-42.077013244733351</v>
      </c>
      <c r="E1885" s="1">
        <f t="shared" ca="1" si="205"/>
        <v>0</v>
      </c>
      <c r="F1885" s="1">
        <f t="shared" ca="1" si="207"/>
        <v>1</v>
      </c>
      <c r="G1885" s="1">
        <f t="shared" ca="1" si="208"/>
        <v>0</v>
      </c>
      <c r="H1885" s="1">
        <f t="shared" ca="1" si="209"/>
        <v>6</v>
      </c>
    </row>
    <row r="1886" spans="1:8" hidden="1" x14ac:dyDescent="0.2">
      <c r="A1886" s="1">
        <v>1883</v>
      </c>
      <c r="B1886" s="1">
        <f t="shared" ca="1" si="206"/>
        <v>-337031.9707184796</v>
      </c>
      <c r="C1886" s="1">
        <f t="shared" ca="1" si="203"/>
        <v>100</v>
      </c>
      <c r="D1886" s="1">
        <f t="shared" ca="1" si="204"/>
        <v>58.639357099169693</v>
      </c>
      <c r="E1886" s="1">
        <f t="shared" ca="1" si="205"/>
        <v>-1</v>
      </c>
      <c r="F1886" s="1">
        <f t="shared" ca="1" si="207"/>
        <v>1</v>
      </c>
      <c r="G1886" s="1">
        <f t="shared" ca="1" si="208"/>
        <v>1</v>
      </c>
      <c r="H1886" s="1">
        <f t="shared" ca="1" si="209"/>
        <v>0</v>
      </c>
    </row>
    <row r="1887" spans="1:8" hidden="1" x14ac:dyDescent="0.2">
      <c r="A1887" s="1">
        <v>1884</v>
      </c>
      <c r="B1887" s="1">
        <f t="shared" ca="1" si="206"/>
        <v>-331168.03500856261</v>
      </c>
      <c r="C1887" s="1">
        <f t="shared" ca="1" si="203"/>
        <v>100</v>
      </c>
      <c r="D1887" s="1">
        <f t="shared" ca="1" si="204"/>
        <v>58.639357099169693</v>
      </c>
      <c r="E1887" s="1">
        <f t="shared" ca="1" si="205"/>
        <v>0</v>
      </c>
      <c r="F1887" s="1">
        <f t="shared" ca="1" si="207"/>
        <v>1</v>
      </c>
      <c r="G1887" s="1">
        <f t="shared" ca="1" si="208"/>
        <v>0</v>
      </c>
      <c r="H1887" s="1">
        <f t="shared" ca="1" si="209"/>
        <v>1</v>
      </c>
    </row>
    <row r="1888" spans="1:8" hidden="1" x14ac:dyDescent="0.2">
      <c r="A1888" s="1">
        <v>1885</v>
      </c>
      <c r="B1888" s="1">
        <f t="shared" ca="1" si="206"/>
        <v>-325304.09929864563</v>
      </c>
      <c r="C1888" s="1">
        <f t="shared" ca="1" si="203"/>
        <v>100</v>
      </c>
      <c r="D1888" s="1">
        <f t="shared" ca="1" si="204"/>
        <v>-42.077013244733351</v>
      </c>
      <c r="E1888" s="1">
        <f t="shared" ca="1" si="205"/>
        <v>0</v>
      </c>
      <c r="F1888" s="1">
        <f t="shared" ca="1" si="207"/>
        <v>1</v>
      </c>
      <c r="G1888" s="1">
        <f t="shared" ca="1" si="208"/>
        <v>0</v>
      </c>
      <c r="H1888" s="1">
        <f t="shared" ca="1" si="209"/>
        <v>2</v>
      </c>
    </row>
    <row r="1889" spans="1:8" hidden="1" x14ac:dyDescent="0.2">
      <c r="A1889" s="1">
        <v>1886</v>
      </c>
      <c r="B1889" s="1">
        <f t="shared" ca="1" si="206"/>
        <v>-329511.80062311894</v>
      </c>
      <c r="C1889" s="1">
        <f t="shared" ca="1" si="203"/>
        <v>100</v>
      </c>
      <c r="D1889" s="1">
        <f t="shared" ca="1" si="204"/>
        <v>58.639357099169693</v>
      </c>
      <c r="E1889" s="1">
        <f t="shared" ca="1" si="205"/>
        <v>-1</v>
      </c>
      <c r="F1889" s="1">
        <f t="shared" ca="1" si="207"/>
        <v>1</v>
      </c>
      <c r="G1889" s="1">
        <f t="shared" ca="1" si="208"/>
        <v>1</v>
      </c>
      <c r="H1889" s="1">
        <f t="shared" ca="1" si="209"/>
        <v>0</v>
      </c>
    </row>
    <row r="1890" spans="1:8" hidden="1" x14ac:dyDescent="0.2">
      <c r="A1890" s="1">
        <v>1887</v>
      </c>
      <c r="B1890" s="1">
        <f t="shared" ca="1" si="206"/>
        <v>-323647.86491320195</v>
      </c>
      <c r="C1890" s="1">
        <f t="shared" ca="1" si="203"/>
        <v>100</v>
      </c>
      <c r="D1890" s="1">
        <f t="shared" ca="1" si="204"/>
        <v>-42.077013244733351</v>
      </c>
      <c r="E1890" s="1">
        <f t="shared" ca="1" si="205"/>
        <v>0</v>
      </c>
      <c r="F1890" s="1">
        <f t="shared" ca="1" si="207"/>
        <v>1</v>
      </c>
      <c r="G1890" s="1">
        <f t="shared" ca="1" si="208"/>
        <v>0</v>
      </c>
      <c r="H1890" s="1">
        <f t="shared" ca="1" si="209"/>
        <v>1</v>
      </c>
    </row>
    <row r="1891" spans="1:8" hidden="1" x14ac:dyDescent="0.2">
      <c r="A1891" s="1">
        <v>1888</v>
      </c>
      <c r="B1891" s="1">
        <f t="shared" ca="1" si="206"/>
        <v>-327855.56623767526</v>
      </c>
      <c r="C1891" s="1">
        <f t="shared" ca="1" si="203"/>
        <v>100</v>
      </c>
      <c r="D1891" s="1">
        <f t="shared" ca="1" si="204"/>
        <v>58.639357099169693</v>
      </c>
      <c r="E1891" s="1">
        <f t="shared" ca="1" si="205"/>
        <v>-1</v>
      </c>
      <c r="F1891" s="1">
        <f t="shared" ca="1" si="207"/>
        <v>1</v>
      </c>
      <c r="G1891" s="1">
        <f t="shared" ca="1" si="208"/>
        <v>1</v>
      </c>
      <c r="H1891" s="1">
        <f t="shared" ca="1" si="209"/>
        <v>0</v>
      </c>
    </row>
    <row r="1892" spans="1:8" hidden="1" x14ac:dyDescent="0.2">
      <c r="A1892" s="1">
        <v>1889</v>
      </c>
      <c r="B1892" s="1">
        <f t="shared" ca="1" si="206"/>
        <v>-321991.63052775827</v>
      </c>
      <c r="C1892" s="1">
        <f t="shared" ca="1" si="203"/>
        <v>100</v>
      </c>
      <c r="D1892" s="1">
        <f t="shared" ca="1" si="204"/>
        <v>58.639357099169693</v>
      </c>
      <c r="E1892" s="1">
        <f t="shared" ca="1" si="205"/>
        <v>0</v>
      </c>
      <c r="F1892" s="1">
        <f t="shared" ca="1" si="207"/>
        <v>1</v>
      </c>
      <c r="G1892" s="1">
        <f t="shared" ca="1" si="208"/>
        <v>0</v>
      </c>
      <c r="H1892" s="1">
        <f t="shared" ca="1" si="209"/>
        <v>1</v>
      </c>
    </row>
    <row r="1893" spans="1:8" hidden="1" x14ac:dyDescent="0.2">
      <c r="A1893" s="1">
        <v>1890</v>
      </c>
      <c r="B1893" s="1">
        <f t="shared" ca="1" si="206"/>
        <v>-316127.69481784129</v>
      </c>
      <c r="C1893" s="1">
        <f t="shared" ca="1" si="203"/>
        <v>100</v>
      </c>
      <c r="D1893" s="1">
        <f t="shared" ca="1" si="204"/>
        <v>58.639357099169693</v>
      </c>
      <c r="E1893" s="1">
        <f t="shared" ca="1" si="205"/>
        <v>0</v>
      </c>
      <c r="F1893" s="1">
        <f t="shared" ca="1" si="207"/>
        <v>1</v>
      </c>
      <c r="G1893" s="1">
        <f t="shared" ca="1" si="208"/>
        <v>0</v>
      </c>
      <c r="H1893" s="1">
        <f t="shared" ca="1" si="209"/>
        <v>2</v>
      </c>
    </row>
    <row r="1894" spans="1:8" hidden="1" x14ac:dyDescent="0.2">
      <c r="A1894" s="1">
        <v>1891</v>
      </c>
      <c r="B1894" s="1">
        <f t="shared" ca="1" si="206"/>
        <v>-310263.7591079243</v>
      </c>
      <c r="C1894" s="1">
        <f t="shared" ca="1" si="203"/>
        <v>100</v>
      </c>
      <c r="D1894" s="1">
        <f t="shared" ca="1" si="204"/>
        <v>58.639357099169693</v>
      </c>
      <c r="E1894" s="1">
        <f t="shared" ca="1" si="205"/>
        <v>0</v>
      </c>
      <c r="F1894" s="1">
        <f t="shared" ca="1" si="207"/>
        <v>1</v>
      </c>
      <c r="G1894" s="1">
        <f t="shared" ca="1" si="208"/>
        <v>0</v>
      </c>
      <c r="H1894" s="1">
        <f t="shared" ca="1" si="209"/>
        <v>3</v>
      </c>
    </row>
    <row r="1895" spans="1:8" hidden="1" x14ac:dyDescent="0.2">
      <c r="A1895" s="1">
        <v>1892</v>
      </c>
      <c r="B1895" s="1">
        <f t="shared" ca="1" si="206"/>
        <v>-304399.82339800731</v>
      </c>
      <c r="C1895" s="1">
        <f t="shared" ca="1" si="203"/>
        <v>100</v>
      </c>
      <c r="D1895" s="1">
        <f t="shared" ca="1" si="204"/>
        <v>-42.077013244733351</v>
      </c>
      <c r="E1895" s="1">
        <f t="shared" ca="1" si="205"/>
        <v>0</v>
      </c>
      <c r="F1895" s="1">
        <f t="shared" ca="1" si="207"/>
        <v>1</v>
      </c>
      <c r="G1895" s="1">
        <f t="shared" ca="1" si="208"/>
        <v>0</v>
      </c>
      <c r="H1895" s="1">
        <f t="shared" ca="1" si="209"/>
        <v>4</v>
      </c>
    </row>
    <row r="1896" spans="1:8" hidden="1" x14ac:dyDescent="0.2">
      <c r="A1896" s="1">
        <v>1893</v>
      </c>
      <c r="B1896" s="1">
        <f t="shared" ca="1" si="206"/>
        <v>-308607.52472248062</v>
      </c>
      <c r="C1896" s="1">
        <f t="shared" ca="1" si="203"/>
        <v>100</v>
      </c>
      <c r="D1896" s="1">
        <f t="shared" ca="1" si="204"/>
        <v>-42.077013244733351</v>
      </c>
      <c r="E1896" s="1">
        <f t="shared" ca="1" si="205"/>
        <v>-1</v>
      </c>
      <c r="F1896" s="1">
        <f t="shared" ca="1" si="207"/>
        <v>1</v>
      </c>
      <c r="G1896" s="1">
        <f t="shared" ca="1" si="208"/>
        <v>1</v>
      </c>
      <c r="H1896" s="1">
        <f t="shared" ca="1" si="209"/>
        <v>0</v>
      </c>
    </row>
    <row r="1897" spans="1:8" hidden="1" x14ac:dyDescent="0.2">
      <c r="A1897" s="1">
        <v>1894</v>
      </c>
      <c r="B1897" s="1">
        <f t="shared" ca="1" si="206"/>
        <v>-312815.22604695393</v>
      </c>
      <c r="C1897" s="1">
        <f t="shared" ca="1" si="203"/>
        <v>100</v>
      </c>
      <c r="D1897" s="1">
        <f t="shared" ca="1" si="204"/>
        <v>58.639357099169693</v>
      </c>
      <c r="E1897" s="1">
        <f t="shared" ca="1" si="205"/>
        <v>-2</v>
      </c>
      <c r="F1897" s="1">
        <f t="shared" ca="1" si="207"/>
        <v>1</v>
      </c>
      <c r="G1897" s="1">
        <f t="shared" ca="1" si="208"/>
        <v>2</v>
      </c>
      <c r="H1897" s="1">
        <f t="shared" ca="1" si="209"/>
        <v>0</v>
      </c>
    </row>
    <row r="1898" spans="1:8" hidden="1" x14ac:dyDescent="0.2">
      <c r="A1898" s="1">
        <v>1895</v>
      </c>
      <c r="B1898" s="1">
        <f t="shared" ca="1" si="206"/>
        <v>-306951.29033703695</v>
      </c>
      <c r="C1898" s="1">
        <f t="shared" ca="1" si="203"/>
        <v>100</v>
      </c>
      <c r="D1898" s="1">
        <f t="shared" ca="1" si="204"/>
        <v>58.639357099169693</v>
      </c>
      <c r="E1898" s="1">
        <f t="shared" ca="1" si="205"/>
        <v>-1</v>
      </c>
      <c r="F1898" s="1">
        <f t="shared" ca="1" si="207"/>
        <v>1</v>
      </c>
      <c r="G1898" s="1">
        <f t="shared" ca="1" si="208"/>
        <v>0</v>
      </c>
      <c r="H1898" s="1">
        <f t="shared" ca="1" si="209"/>
        <v>1</v>
      </c>
    </row>
    <row r="1899" spans="1:8" hidden="1" x14ac:dyDescent="0.2">
      <c r="A1899" s="1">
        <v>1896</v>
      </c>
      <c r="B1899" s="1">
        <f t="shared" ca="1" si="206"/>
        <v>-301087.35462711996</v>
      </c>
      <c r="C1899" s="1">
        <f t="shared" ca="1" si="203"/>
        <v>100</v>
      </c>
      <c r="D1899" s="1">
        <f t="shared" ca="1" si="204"/>
        <v>-42.077013244733351</v>
      </c>
      <c r="E1899" s="1">
        <f t="shared" ca="1" si="205"/>
        <v>0</v>
      </c>
      <c r="F1899" s="1">
        <f t="shared" ca="1" si="207"/>
        <v>1</v>
      </c>
      <c r="G1899" s="1">
        <f t="shared" ca="1" si="208"/>
        <v>0</v>
      </c>
      <c r="H1899" s="1">
        <f t="shared" ca="1" si="209"/>
        <v>2</v>
      </c>
    </row>
    <row r="1900" spans="1:8" hidden="1" x14ac:dyDescent="0.2">
      <c r="A1900" s="1">
        <v>1897</v>
      </c>
      <c r="B1900" s="1">
        <f t="shared" ca="1" si="206"/>
        <v>-305295.05595159327</v>
      </c>
      <c r="C1900" s="1">
        <f t="shared" ca="1" si="203"/>
        <v>100</v>
      </c>
      <c r="D1900" s="1">
        <f t="shared" ca="1" si="204"/>
        <v>-42.077013244733351</v>
      </c>
      <c r="E1900" s="1">
        <f t="shared" ca="1" si="205"/>
        <v>-1</v>
      </c>
      <c r="F1900" s="1">
        <f t="shared" ca="1" si="207"/>
        <v>1</v>
      </c>
      <c r="G1900" s="1">
        <f t="shared" ca="1" si="208"/>
        <v>1</v>
      </c>
      <c r="H1900" s="1">
        <f t="shared" ca="1" si="209"/>
        <v>0</v>
      </c>
    </row>
    <row r="1901" spans="1:8" hidden="1" x14ac:dyDescent="0.2">
      <c r="A1901" s="1">
        <v>1898</v>
      </c>
      <c r="B1901" s="1">
        <f t="shared" ca="1" si="206"/>
        <v>-309502.75727606658</v>
      </c>
      <c r="C1901" s="1">
        <f t="shared" ca="1" si="203"/>
        <v>100</v>
      </c>
      <c r="D1901" s="1">
        <f t="shared" ca="1" si="204"/>
        <v>-42.077013244733351</v>
      </c>
      <c r="E1901" s="1">
        <f t="shared" ca="1" si="205"/>
        <v>-2</v>
      </c>
      <c r="F1901" s="1">
        <f t="shared" ca="1" si="207"/>
        <v>1</v>
      </c>
      <c r="G1901" s="1">
        <f t="shared" ca="1" si="208"/>
        <v>2</v>
      </c>
      <c r="H1901" s="1">
        <f t="shared" ca="1" si="209"/>
        <v>0</v>
      </c>
    </row>
    <row r="1902" spans="1:8" hidden="1" x14ac:dyDescent="0.2">
      <c r="A1902" s="1">
        <v>1899</v>
      </c>
      <c r="B1902" s="1">
        <f t="shared" ca="1" si="206"/>
        <v>-313710.45860053989</v>
      </c>
      <c r="C1902" s="1">
        <f t="shared" ca="1" si="203"/>
        <v>100</v>
      </c>
      <c r="D1902" s="1">
        <f t="shared" ca="1" si="204"/>
        <v>-42.077013244733351</v>
      </c>
      <c r="E1902" s="1">
        <f t="shared" ca="1" si="205"/>
        <v>-3</v>
      </c>
      <c r="F1902" s="1">
        <f t="shared" ca="1" si="207"/>
        <v>1</v>
      </c>
      <c r="G1902" s="1">
        <f t="shared" ca="1" si="208"/>
        <v>3</v>
      </c>
      <c r="H1902" s="1">
        <f t="shared" ca="1" si="209"/>
        <v>0</v>
      </c>
    </row>
    <row r="1903" spans="1:8" hidden="1" x14ac:dyDescent="0.2">
      <c r="A1903" s="1">
        <v>1900</v>
      </c>
      <c r="B1903" s="1">
        <f t="shared" ca="1" si="206"/>
        <v>-317918.1599250132</v>
      </c>
      <c r="C1903" s="1">
        <f t="shared" ca="1" si="203"/>
        <v>100</v>
      </c>
      <c r="D1903" s="1">
        <f t="shared" ca="1" si="204"/>
        <v>58.639357099169693</v>
      </c>
      <c r="E1903" s="1">
        <f t="shared" ca="1" si="205"/>
        <v>-4</v>
      </c>
      <c r="F1903" s="1">
        <f t="shared" ca="1" si="207"/>
        <v>1</v>
      </c>
      <c r="G1903" s="1">
        <f t="shared" ca="1" si="208"/>
        <v>4</v>
      </c>
      <c r="H1903" s="1">
        <f t="shared" ca="1" si="209"/>
        <v>0</v>
      </c>
    </row>
    <row r="1904" spans="1:8" hidden="1" x14ac:dyDescent="0.2">
      <c r="A1904" s="1">
        <v>1901</v>
      </c>
      <c r="B1904" s="1">
        <f t="shared" ca="1" si="206"/>
        <v>-312054.22421509621</v>
      </c>
      <c r="C1904" s="1">
        <f t="shared" ca="1" si="203"/>
        <v>100</v>
      </c>
      <c r="D1904" s="1">
        <f t="shared" ca="1" si="204"/>
        <v>-42.077013244733351</v>
      </c>
      <c r="E1904" s="1">
        <f t="shared" ca="1" si="205"/>
        <v>-3</v>
      </c>
      <c r="F1904" s="1">
        <f t="shared" ca="1" si="207"/>
        <v>1</v>
      </c>
      <c r="G1904" s="1">
        <f t="shared" ca="1" si="208"/>
        <v>0</v>
      </c>
      <c r="H1904" s="1">
        <f t="shared" ca="1" si="209"/>
        <v>1</v>
      </c>
    </row>
    <row r="1905" spans="1:8" hidden="1" x14ac:dyDescent="0.2">
      <c r="A1905" s="1">
        <v>1902</v>
      </c>
      <c r="B1905" s="1">
        <f t="shared" ca="1" si="206"/>
        <v>-316261.92553956952</v>
      </c>
      <c r="C1905" s="1">
        <f t="shared" ca="1" si="203"/>
        <v>100</v>
      </c>
      <c r="D1905" s="1">
        <f t="shared" ca="1" si="204"/>
        <v>-42.077013244733351</v>
      </c>
      <c r="E1905" s="1">
        <f t="shared" ca="1" si="205"/>
        <v>-4</v>
      </c>
      <c r="F1905" s="1">
        <f t="shared" ca="1" si="207"/>
        <v>1</v>
      </c>
      <c r="G1905" s="1">
        <f t="shared" ca="1" si="208"/>
        <v>1</v>
      </c>
      <c r="H1905" s="1">
        <f t="shared" ca="1" si="209"/>
        <v>0</v>
      </c>
    </row>
    <row r="1906" spans="1:8" hidden="1" x14ac:dyDescent="0.2">
      <c r="A1906" s="1">
        <v>1903</v>
      </c>
      <c r="B1906" s="1">
        <f t="shared" ca="1" si="206"/>
        <v>-320469.62686404283</v>
      </c>
      <c r="C1906" s="1">
        <f t="shared" ca="1" si="203"/>
        <v>500</v>
      </c>
      <c r="D1906" s="1">
        <f t="shared" ca="1" si="204"/>
        <v>58.639357099169693</v>
      </c>
      <c r="E1906" s="1">
        <f t="shared" ca="1" si="205"/>
        <v>0</v>
      </c>
      <c r="F1906" s="1">
        <f t="shared" ca="1" si="207"/>
        <v>2</v>
      </c>
      <c r="G1906" s="1">
        <f t="shared" ca="1" si="208"/>
        <v>2</v>
      </c>
      <c r="H1906" s="1">
        <f t="shared" ca="1" si="209"/>
        <v>0</v>
      </c>
    </row>
    <row r="1907" spans="1:8" hidden="1" x14ac:dyDescent="0.2">
      <c r="A1907" s="1">
        <v>1904</v>
      </c>
      <c r="B1907" s="1">
        <f t="shared" ca="1" si="206"/>
        <v>-291149.94831445802</v>
      </c>
      <c r="C1907" s="1">
        <f t="shared" ca="1" si="203"/>
        <v>100</v>
      </c>
      <c r="D1907" s="1">
        <f t="shared" ca="1" si="204"/>
        <v>58.639357099169693</v>
      </c>
      <c r="E1907" s="1">
        <f t="shared" ca="1" si="205"/>
        <v>0</v>
      </c>
      <c r="F1907" s="1">
        <f t="shared" ca="1" si="207"/>
        <v>1</v>
      </c>
      <c r="G1907" s="1">
        <f t="shared" ca="1" si="208"/>
        <v>0</v>
      </c>
      <c r="H1907" s="1">
        <f t="shared" ca="1" si="209"/>
        <v>1</v>
      </c>
    </row>
    <row r="1908" spans="1:8" hidden="1" x14ac:dyDescent="0.2">
      <c r="A1908" s="1">
        <v>1905</v>
      </c>
      <c r="B1908" s="1">
        <f t="shared" ca="1" si="206"/>
        <v>-285286.01260454103</v>
      </c>
      <c r="C1908" s="1">
        <f t="shared" ca="1" si="203"/>
        <v>100</v>
      </c>
      <c r="D1908" s="1">
        <f t="shared" ca="1" si="204"/>
        <v>-42.077013244733351</v>
      </c>
      <c r="E1908" s="1">
        <f t="shared" ca="1" si="205"/>
        <v>0</v>
      </c>
      <c r="F1908" s="1">
        <f t="shared" ca="1" si="207"/>
        <v>1</v>
      </c>
      <c r="G1908" s="1">
        <f t="shared" ca="1" si="208"/>
        <v>0</v>
      </c>
      <c r="H1908" s="1">
        <f t="shared" ca="1" si="209"/>
        <v>2</v>
      </c>
    </row>
    <row r="1909" spans="1:8" hidden="1" x14ac:dyDescent="0.2">
      <c r="A1909" s="1">
        <v>1906</v>
      </c>
      <c r="B1909" s="1">
        <f t="shared" ca="1" si="206"/>
        <v>-289493.71392901434</v>
      </c>
      <c r="C1909" s="1">
        <f t="shared" ca="1" si="203"/>
        <v>100</v>
      </c>
      <c r="D1909" s="1">
        <f t="shared" ca="1" si="204"/>
        <v>-42.077013244733351</v>
      </c>
      <c r="E1909" s="1">
        <f t="shared" ca="1" si="205"/>
        <v>-1</v>
      </c>
      <c r="F1909" s="1">
        <f t="shared" ca="1" si="207"/>
        <v>1</v>
      </c>
      <c r="G1909" s="1">
        <f t="shared" ca="1" si="208"/>
        <v>1</v>
      </c>
      <c r="H1909" s="1">
        <f t="shared" ca="1" si="209"/>
        <v>0</v>
      </c>
    </row>
    <row r="1910" spans="1:8" hidden="1" x14ac:dyDescent="0.2">
      <c r="A1910" s="1">
        <v>1907</v>
      </c>
      <c r="B1910" s="1">
        <f t="shared" ca="1" si="206"/>
        <v>-293701.41525348765</v>
      </c>
      <c r="C1910" s="1">
        <f t="shared" ca="1" si="203"/>
        <v>100</v>
      </c>
      <c r="D1910" s="1">
        <f t="shared" ca="1" si="204"/>
        <v>-42.077013244733351</v>
      </c>
      <c r="E1910" s="1">
        <f t="shared" ca="1" si="205"/>
        <v>-2</v>
      </c>
      <c r="F1910" s="1">
        <f t="shared" ca="1" si="207"/>
        <v>1</v>
      </c>
      <c r="G1910" s="1">
        <f t="shared" ca="1" si="208"/>
        <v>2</v>
      </c>
      <c r="H1910" s="1">
        <f t="shared" ca="1" si="209"/>
        <v>0</v>
      </c>
    </row>
    <row r="1911" spans="1:8" hidden="1" x14ac:dyDescent="0.2">
      <c r="A1911" s="1">
        <v>1908</v>
      </c>
      <c r="B1911" s="1">
        <f t="shared" ca="1" si="206"/>
        <v>-297909.11657796096</v>
      </c>
      <c r="C1911" s="1">
        <f t="shared" ca="1" si="203"/>
        <v>100</v>
      </c>
      <c r="D1911" s="1">
        <f t="shared" ca="1" si="204"/>
        <v>58.639357099169693</v>
      </c>
      <c r="E1911" s="1">
        <f t="shared" ca="1" si="205"/>
        <v>-3</v>
      </c>
      <c r="F1911" s="1">
        <f t="shared" ca="1" si="207"/>
        <v>1</v>
      </c>
      <c r="G1911" s="1">
        <f t="shared" ca="1" si="208"/>
        <v>3</v>
      </c>
      <c r="H1911" s="1">
        <f t="shared" ca="1" si="209"/>
        <v>0</v>
      </c>
    </row>
    <row r="1912" spans="1:8" hidden="1" x14ac:dyDescent="0.2">
      <c r="A1912" s="1">
        <v>1909</v>
      </c>
      <c r="B1912" s="1">
        <f t="shared" ca="1" si="206"/>
        <v>-292045.18086804397</v>
      </c>
      <c r="C1912" s="1">
        <f t="shared" ca="1" si="203"/>
        <v>100</v>
      </c>
      <c r="D1912" s="1">
        <f t="shared" ca="1" si="204"/>
        <v>58.639357099169693</v>
      </c>
      <c r="E1912" s="1">
        <f t="shared" ca="1" si="205"/>
        <v>-2</v>
      </c>
      <c r="F1912" s="1">
        <f t="shared" ca="1" si="207"/>
        <v>1</v>
      </c>
      <c r="G1912" s="1">
        <f t="shared" ca="1" si="208"/>
        <v>0</v>
      </c>
      <c r="H1912" s="1">
        <f t="shared" ca="1" si="209"/>
        <v>1</v>
      </c>
    </row>
    <row r="1913" spans="1:8" hidden="1" x14ac:dyDescent="0.2">
      <c r="A1913" s="1">
        <v>1910</v>
      </c>
      <c r="B1913" s="1">
        <f t="shared" ca="1" si="206"/>
        <v>-286181.24515812699</v>
      </c>
      <c r="C1913" s="1">
        <f t="shared" ca="1" si="203"/>
        <v>100</v>
      </c>
      <c r="D1913" s="1">
        <f t="shared" ca="1" si="204"/>
        <v>58.639357099169693</v>
      </c>
      <c r="E1913" s="1">
        <f t="shared" ca="1" si="205"/>
        <v>-1</v>
      </c>
      <c r="F1913" s="1">
        <f t="shared" ca="1" si="207"/>
        <v>1</v>
      </c>
      <c r="G1913" s="1">
        <f t="shared" ca="1" si="208"/>
        <v>0</v>
      </c>
      <c r="H1913" s="1">
        <f t="shared" ca="1" si="209"/>
        <v>2</v>
      </c>
    </row>
    <row r="1914" spans="1:8" hidden="1" x14ac:dyDescent="0.2">
      <c r="A1914" s="1">
        <v>1911</v>
      </c>
      <c r="B1914" s="1">
        <f t="shared" ca="1" si="206"/>
        <v>-280317.30944821</v>
      </c>
      <c r="C1914" s="1">
        <f t="shared" ca="1" si="203"/>
        <v>100</v>
      </c>
      <c r="D1914" s="1">
        <f t="shared" ca="1" si="204"/>
        <v>58.639357099169693</v>
      </c>
      <c r="E1914" s="1">
        <f t="shared" ca="1" si="205"/>
        <v>0</v>
      </c>
      <c r="F1914" s="1">
        <f t="shared" ca="1" si="207"/>
        <v>1</v>
      </c>
      <c r="G1914" s="1">
        <f t="shared" ca="1" si="208"/>
        <v>0</v>
      </c>
      <c r="H1914" s="1">
        <f t="shared" ca="1" si="209"/>
        <v>3</v>
      </c>
    </row>
    <row r="1915" spans="1:8" hidden="1" x14ac:dyDescent="0.2">
      <c r="A1915" s="1">
        <v>1912</v>
      </c>
      <c r="B1915" s="1">
        <f t="shared" ca="1" si="206"/>
        <v>-274453.37373829301</v>
      </c>
      <c r="C1915" s="1">
        <f t="shared" ca="1" si="203"/>
        <v>100</v>
      </c>
      <c r="D1915" s="1">
        <f t="shared" ca="1" si="204"/>
        <v>58.639357099169693</v>
      </c>
      <c r="E1915" s="1">
        <f t="shared" ca="1" si="205"/>
        <v>0</v>
      </c>
      <c r="F1915" s="1">
        <f t="shared" ca="1" si="207"/>
        <v>1</v>
      </c>
      <c r="G1915" s="1">
        <f t="shared" ca="1" si="208"/>
        <v>0</v>
      </c>
      <c r="H1915" s="1">
        <f t="shared" ca="1" si="209"/>
        <v>4</v>
      </c>
    </row>
    <row r="1916" spans="1:8" hidden="1" x14ac:dyDescent="0.2">
      <c r="A1916" s="1">
        <v>1913</v>
      </c>
      <c r="B1916" s="1">
        <f t="shared" ca="1" si="206"/>
        <v>-268589.43802837603</v>
      </c>
      <c r="C1916" s="1">
        <f t="shared" ca="1" si="203"/>
        <v>100</v>
      </c>
      <c r="D1916" s="1">
        <f t="shared" ca="1" si="204"/>
        <v>-42.077013244733351</v>
      </c>
      <c r="E1916" s="1">
        <f t="shared" ca="1" si="205"/>
        <v>0</v>
      </c>
      <c r="F1916" s="1">
        <f t="shared" ca="1" si="207"/>
        <v>1</v>
      </c>
      <c r="G1916" s="1">
        <f t="shared" ca="1" si="208"/>
        <v>0</v>
      </c>
      <c r="H1916" s="1">
        <f t="shared" ca="1" si="209"/>
        <v>5</v>
      </c>
    </row>
    <row r="1917" spans="1:8" hidden="1" x14ac:dyDescent="0.2">
      <c r="A1917" s="1">
        <v>1914</v>
      </c>
      <c r="B1917" s="1">
        <f t="shared" ca="1" si="206"/>
        <v>-272797.13935284934</v>
      </c>
      <c r="C1917" s="1">
        <f t="shared" ca="1" si="203"/>
        <v>100</v>
      </c>
      <c r="D1917" s="1">
        <f t="shared" ca="1" si="204"/>
        <v>-42.077013244733351</v>
      </c>
      <c r="E1917" s="1">
        <f t="shared" ca="1" si="205"/>
        <v>-1</v>
      </c>
      <c r="F1917" s="1">
        <f t="shared" ca="1" si="207"/>
        <v>1</v>
      </c>
      <c r="G1917" s="1">
        <f t="shared" ca="1" si="208"/>
        <v>1</v>
      </c>
      <c r="H1917" s="1">
        <f t="shared" ca="1" si="209"/>
        <v>0</v>
      </c>
    </row>
    <row r="1918" spans="1:8" hidden="1" x14ac:dyDescent="0.2">
      <c r="A1918" s="1">
        <v>1915</v>
      </c>
      <c r="B1918" s="1">
        <f t="shared" ca="1" si="206"/>
        <v>-277004.84067732265</v>
      </c>
      <c r="C1918" s="1">
        <f t="shared" ca="1" si="203"/>
        <v>100</v>
      </c>
      <c r="D1918" s="1">
        <f t="shared" ca="1" si="204"/>
        <v>58.639357099169693</v>
      </c>
      <c r="E1918" s="1">
        <f t="shared" ca="1" si="205"/>
        <v>-2</v>
      </c>
      <c r="F1918" s="1">
        <f t="shared" ca="1" si="207"/>
        <v>1</v>
      </c>
      <c r="G1918" s="1">
        <f t="shared" ca="1" si="208"/>
        <v>2</v>
      </c>
      <c r="H1918" s="1">
        <f t="shared" ca="1" si="209"/>
        <v>0</v>
      </c>
    </row>
    <row r="1919" spans="1:8" hidden="1" x14ac:dyDescent="0.2">
      <c r="A1919" s="1">
        <v>1916</v>
      </c>
      <c r="B1919" s="1">
        <f t="shared" ca="1" si="206"/>
        <v>-271140.90496740566</v>
      </c>
      <c r="C1919" s="1">
        <f t="shared" ca="1" si="203"/>
        <v>100</v>
      </c>
      <c r="D1919" s="1">
        <f t="shared" ca="1" si="204"/>
        <v>58.639357099169693</v>
      </c>
      <c r="E1919" s="1">
        <f t="shared" ca="1" si="205"/>
        <v>-1</v>
      </c>
      <c r="F1919" s="1">
        <f t="shared" ca="1" si="207"/>
        <v>1</v>
      </c>
      <c r="G1919" s="1">
        <f t="shared" ca="1" si="208"/>
        <v>0</v>
      </c>
      <c r="H1919" s="1">
        <f t="shared" ca="1" si="209"/>
        <v>1</v>
      </c>
    </row>
    <row r="1920" spans="1:8" hidden="1" x14ac:dyDescent="0.2">
      <c r="A1920" s="1">
        <v>1917</v>
      </c>
      <c r="B1920" s="1">
        <f t="shared" ca="1" si="206"/>
        <v>-265276.96925748867</v>
      </c>
      <c r="C1920" s="1">
        <f t="shared" ca="1" si="203"/>
        <v>100</v>
      </c>
      <c r="D1920" s="1">
        <f t="shared" ca="1" si="204"/>
        <v>58.639357099169693</v>
      </c>
      <c r="E1920" s="1">
        <f t="shared" ca="1" si="205"/>
        <v>0</v>
      </c>
      <c r="F1920" s="1">
        <f t="shared" ca="1" si="207"/>
        <v>1</v>
      </c>
      <c r="G1920" s="1">
        <f t="shared" ca="1" si="208"/>
        <v>0</v>
      </c>
      <c r="H1920" s="1">
        <f t="shared" ca="1" si="209"/>
        <v>2</v>
      </c>
    </row>
    <row r="1921" spans="1:8" hidden="1" x14ac:dyDescent="0.2">
      <c r="A1921" s="1">
        <v>1918</v>
      </c>
      <c r="B1921" s="1">
        <f t="shared" ca="1" si="206"/>
        <v>-259413.03354757171</v>
      </c>
      <c r="C1921" s="1">
        <f t="shared" ca="1" si="203"/>
        <v>100</v>
      </c>
      <c r="D1921" s="1">
        <f t="shared" ca="1" si="204"/>
        <v>-42.077013244733351</v>
      </c>
      <c r="E1921" s="1">
        <f t="shared" ca="1" si="205"/>
        <v>0</v>
      </c>
      <c r="F1921" s="1">
        <f t="shared" ca="1" si="207"/>
        <v>1</v>
      </c>
      <c r="G1921" s="1">
        <f t="shared" ca="1" si="208"/>
        <v>0</v>
      </c>
      <c r="H1921" s="1">
        <f t="shared" ca="1" si="209"/>
        <v>3</v>
      </c>
    </row>
    <row r="1922" spans="1:8" hidden="1" x14ac:dyDescent="0.2">
      <c r="A1922" s="1">
        <v>1919</v>
      </c>
      <c r="B1922" s="1">
        <f t="shared" ca="1" si="206"/>
        <v>-263620.73487204505</v>
      </c>
      <c r="C1922" s="1">
        <f t="shared" ca="1" si="203"/>
        <v>100</v>
      </c>
      <c r="D1922" s="1">
        <f t="shared" ca="1" si="204"/>
        <v>58.639357099169693</v>
      </c>
      <c r="E1922" s="1">
        <f t="shared" ca="1" si="205"/>
        <v>-1</v>
      </c>
      <c r="F1922" s="1">
        <f t="shared" ca="1" si="207"/>
        <v>1</v>
      </c>
      <c r="G1922" s="1">
        <f t="shared" ca="1" si="208"/>
        <v>1</v>
      </c>
      <c r="H1922" s="1">
        <f t="shared" ca="1" si="209"/>
        <v>0</v>
      </c>
    </row>
    <row r="1923" spans="1:8" hidden="1" x14ac:dyDescent="0.2">
      <c r="A1923" s="1">
        <v>1920</v>
      </c>
      <c r="B1923" s="1">
        <f t="shared" ca="1" si="206"/>
        <v>-257756.7991621281</v>
      </c>
      <c r="C1923" s="1">
        <f t="shared" ca="1" si="203"/>
        <v>100</v>
      </c>
      <c r="D1923" s="1">
        <f t="shared" ca="1" si="204"/>
        <v>-42.077013244733351</v>
      </c>
      <c r="E1923" s="1">
        <f t="shared" ca="1" si="205"/>
        <v>0</v>
      </c>
      <c r="F1923" s="1">
        <f t="shared" ca="1" si="207"/>
        <v>1</v>
      </c>
      <c r="G1923" s="1">
        <f t="shared" ca="1" si="208"/>
        <v>0</v>
      </c>
      <c r="H1923" s="1">
        <f t="shared" ca="1" si="209"/>
        <v>1</v>
      </c>
    </row>
    <row r="1924" spans="1:8" hidden="1" x14ac:dyDescent="0.2">
      <c r="A1924" s="1">
        <v>1921</v>
      </c>
      <c r="B1924" s="1">
        <f t="shared" ca="1" si="206"/>
        <v>-261964.50048660144</v>
      </c>
      <c r="C1924" s="1">
        <f t="shared" ca="1" si="203"/>
        <v>100</v>
      </c>
      <c r="D1924" s="1">
        <f t="shared" ca="1" si="204"/>
        <v>-42.077013244733351</v>
      </c>
      <c r="E1924" s="1">
        <f t="shared" ca="1" si="205"/>
        <v>-1</v>
      </c>
      <c r="F1924" s="1">
        <f t="shared" ca="1" si="207"/>
        <v>1</v>
      </c>
      <c r="G1924" s="1">
        <f t="shared" ca="1" si="208"/>
        <v>1</v>
      </c>
      <c r="H1924" s="1">
        <f t="shared" ca="1" si="209"/>
        <v>0</v>
      </c>
    </row>
    <row r="1925" spans="1:8" hidden="1" x14ac:dyDescent="0.2">
      <c r="A1925" s="1">
        <v>1922</v>
      </c>
      <c r="B1925" s="1">
        <f t="shared" ca="1" si="206"/>
        <v>-266172.20181107474</v>
      </c>
      <c r="C1925" s="1">
        <f t="shared" ref="C1925:C1988" ca="1" si="210">$C$4*POWER($L$2,F1925-1)</f>
        <v>100</v>
      </c>
      <c r="D1925" s="1">
        <f t="shared" ref="D1925:D1988" ca="1" si="211">IF(RAND()&lt;$B$1,$F$1,$H$1)</f>
        <v>-42.077013244733351</v>
      </c>
      <c r="E1925" s="1">
        <f t="shared" ref="E1925:E1988" ca="1" si="212">IF(D1924&lt;0,IF(E1924-1=-$D$2,0,E1924-1),IF(E1924+1=$F$2,0,E1924+1))</f>
        <v>-2</v>
      </c>
      <c r="F1925" s="1">
        <f t="shared" ca="1" si="207"/>
        <v>1</v>
      </c>
      <c r="G1925" s="1">
        <f t="shared" ca="1" si="208"/>
        <v>2</v>
      </c>
      <c r="H1925" s="1">
        <f t="shared" ca="1" si="209"/>
        <v>0</v>
      </c>
    </row>
    <row r="1926" spans="1:8" hidden="1" x14ac:dyDescent="0.2">
      <c r="A1926" s="1">
        <v>1923</v>
      </c>
      <c r="B1926" s="1">
        <f t="shared" ref="B1926:B1989" ca="1" si="213">B1925+D1925*C1925</f>
        <v>-270379.90313554805</v>
      </c>
      <c r="C1926" s="1">
        <f t="shared" ca="1" si="210"/>
        <v>100</v>
      </c>
      <c r="D1926" s="1">
        <f t="shared" ca="1" si="211"/>
        <v>58.639357099169693</v>
      </c>
      <c r="E1926" s="1">
        <f t="shared" ca="1" si="212"/>
        <v>-3</v>
      </c>
      <c r="F1926" s="1">
        <f t="shared" ref="F1926:F1989" ca="1" si="214">IF(AND(D1925&gt;0,E1926=0),IF(F1925-1&lt;1,1,F1925-1),IF(AND(D1925&lt;0,E1926=0),IF(F1925+1&gt;$H$2,1,F1925+1),F1925))</f>
        <v>1</v>
      </c>
      <c r="G1926" s="1">
        <f t="shared" ref="G1926:G1989" ca="1" si="215">IF(D1925&gt;0,0,G1925+1)</f>
        <v>3</v>
      </c>
      <c r="H1926" s="1">
        <f t="shared" ref="H1926:H1989" ca="1" si="216">IF(D1925&lt;0,0,H1925+1)</f>
        <v>0</v>
      </c>
    </row>
    <row r="1927" spans="1:8" hidden="1" x14ac:dyDescent="0.2">
      <c r="A1927" s="1">
        <v>1924</v>
      </c>
      <c r="B1927" s="1">
        <f t="shared" ca="1" si="213"/>
        <v>-264515.96742563107</v>
      </c>
      <c r="C1927" s="1">
        <f t="shared" ca="1" si="210"/>
        <v>100</v>
      </c>
      <c r="D1927" s="1">
        <f t="shared" ca="1" si="211"/>
        <v>58.639357099169693</v>
      </c>
      <c r="E1927" s="1">
        <f t="shared" ca="1" si="212"/>
        <v>-2</v>
      </c>
      <c r="F1927" s="1">
        <f t="shared" ca="1" si="214"/>
        <v>1</v>
      </c>
      <c r="G1927" s="1">
        <f t="shared" ca="1" si="215"/>
        <v>0</v>
      </c>
      <c r="H1927" s="1">
        <f t="shared" ca="1" si="216"/>
        <v>1</v>
      </c>
    </row>
    <row r="1928" spans="1:8" hidden="1" x14ac:dyDescent="0.2">
      <c r="A1928" s="1">
        <v>1925</v>
      </c>
      <c r="B1928" s="1">
        <f t="shared" ca="1" si="213"/>
        <v>-258652.03171571411</v>
      </c>
      <c r="C1928" s="1">
        <f t="shared" ca="1" si="210"/>
        <v>100</v>
      </c>
      <c r="D1928" s="1">
        <f t="shared" ca="1" si="211"/>
        <v>58.639357099169693</v>
      </c>
      <c r="E1928" s="1">
        <f t="shared" ca="1" si="212"/>
        <v>-1</v>
      </c>
      <c r="F1928" s="1">
        <f t="shared" ca="1" si="214"/>
        <v>1</v>
      </c>
      <c r="G1928" s="1">
        <f t="shared" ca="1" si="215"/>
        <v>0</v>
      </c>
      <c r="H1928" s="1">
        <f t="shared" ca="1" si="216"/>
        <v>2</v>
      </c>
    </row>
    <row r="1929" spans="1:8" hidden="1" x14ac:dyDescent="0.2">
      <c r="A1929" s="1">
        <v>1926</v>
      </c>
      <c r="B1929" s="1">
        <f t="shared" ca="1" si="213"/>
        <v>-252788.09600579715</v>
      </c>
      <c r="C1929" s="1">
        <f t="shared" ca="1" si="210"/>
        <v>100</v>
      </c>
      <c r="D1929" s="1">
        <f t="shared" ca="1" si="211"/>
        <v>-42.077013244733351</v>
      </c>
      <c r="E1929" s="1">
        <f t="shared" ca="1" si="212"/>
        <v>0</v>
      </c>
      <c r="F1929" s="1">
        <f t="shared" ca="1" si="214"/>
        <v>1</v>
      </c>
      <c r="G1929" s="1">
        <f t="shared" ca="1" si="215"/>
        <v>0</v>
      </c>
      <c r="H1929" s="1">
        <f t="shared" ca="1" si="216"/>
        <v>3</v>
      </c>
    </row>
    <row r="1930" spans="1:8" hidden="1" x14ac:dyDescent="0.2">
      <c r="A1930" s="1">
        <v>1927</v>
      </c>
      <c r="B1930" s="1">
        <f t="shared" ca="1" si="213"/>
        <v>-256995.79733027049</v>
      </c>
      <c r="C1930" s="1">
        <f t="shared" ca="1" si="210"/>
        <v>100</v>
      </c>
      <c r="D1930" s="1">
        <f t="shared" ca="1" si="211"/>
        <v>-42.077013244733351</v>
      </c>
      <c r="E1930" s="1">
        <f t="shared" ca="1" si="212"/>
        <v>-1</v>
      </c>
      <c r="F1930" s="1">
        <f t="shared" ca="1" si="214"/>
        <v>1</v>
      </c>
      <c r="G1930" s="1">
        <f t="shared" ca="1" si="215"/>
        <v>1</v>
      </c>
      <c r="H1930" s="1">
        <f t="shared" ca="1" si="216"/>
        <v>0</v>
      </c>
    </row>
    <row r="1931" spans="1:8" hidden="1" x14ac:dyDescent="0.2">
      <c r="A1931" s="1">
        <v>1928</v>
      </c>
      <c r="B1931" s="1">
        <f t="shared" ca="1" si="213"/>
        <v>-261203.49865474383</v>
      </c>
      <c r="C1931" s="1">
        <f t="shared" ca="1" si="210"/>
        <v>100</v>
      </c>
      <c r="D1931" s="1">
        <f t="shared" ca="1" si="211"/>
        <v>58.639357099169693</v>
      </c>
      <c r="E1931" s="1">
        <f t="shared" ca="1" si="212"/>
        <v>-2</v>
      </c>
      <c r="F1931" s="1">
        <f t="shared" ca="1" si="214"/>
        <v>1</v>
      </c>
      <c r="G1931" s="1">
        <f t="shared" ca="1" si="215"/>
        <v>2</v>
      </c>
      <c r="H1931" s="1">
        <f t="shared" ca="1" si="216"/>
        <v>0</v>
      </c>
    </row>
    <row r="1932" spans="1:8" hidden="1" x14ac:dyDescent="0.2">
      <c r="A1932" s="1">
        <v>1929</v>
      </c>
      <c r="B1932" s="1">
        <f t="shared" ca="1" si="213"/>
        <v>-255339.56294482687</v>
      </c>
      <c r="C1932" s="1">
        <f t="shared" ca="1" si="210"/>
        <v>100</v>
      </c>
      <c r="D1932" s="1">
        <f t="shared" ca="1" si="211"/>
        <v>-42.077013244733351</v>
      </c>
      <c r="E1932" s="1">
        <f t="shared" ca="1" si="212"/>
        <v>-1</v>
      </c>
      <c r="F1932" s="1">
        <f t="shared" ca="1" si="214"/>
        <v>1</v>
      </c>
      <c r="G1932" s="1">
        <f t="shared" ca="1" si="215"/>
        <v>0</v>
      </c>
      <c r="H1932" s="1">
        <f t="shared" ca="1" si="216"/>
        <v>1</v>
      </c>
    </row>
    <row r="1933" spans="1:8" hidden="1" x14ac:dyDescent="0.2">
      <c r="A1933" s="1">
        <v>1930</v>
      </c>
      <c r="B1933" s="1">
        <f t="shared" ca="1" si="213"/>
        <v>-259547.26426930021</v>
      </c>
      <c r="C1933" s="1">
        <f t="shared" ca="1" si="210"/>
        <v>100</v>
      </c>
      <c r="D1933" s="1">
        <f t="shared" ca="1" si="211"/>
        <v>-42.077013244733351</v>
      </c>
      <c r="E1933" s="1">
        <f t="shared" ca="1" si="212"/>
        <v>-2</v>
      </c>
      <c r="F1933" s="1">
        <f t="shared" ca="1" si="214"/>
        <v>1</v>
      </c>
      <c r="G1933" s="1">
        <f t="shared" ca="1" si="215"/>
        <v>1</v>
      </c>
      <c r="H1933" s="1">
        <f t="shared" ca="1" si="216"/>
        <v>0</v>
      </c>
    </row>
    <row r="1934" spans="1:8" hidden="1" x14ac:dyDescent="0.2">
      <c r="A1934" s="1">
        <v>1931</v>
      </c>
      <c r="B1934" s="1">
        <f t="shared" ca="1" si="213"/>
        <v>-263754.96559377352</v>
      </c>
      <c r="C1934" s="1">
        <f t="shared" ca="1" si="210"/>
        <v>100</v>
      </c>
      <c r="D1934" s="1">
        <f t="shared" ca="1" si="211"/>
        <v>58.639357099169693</v>
      </c>
      <c r="E1934" s="1">
        <f t="shared" ca="1" si="212"/>
        <v>-3</v>
      </c>
      <c r="F1934" s="1">
        <f t="shared" ca="1" si="214"/>
        <v>1</v>
      </c>
      <c r="G1934" s="1">
        <f t="shared" ca="1" si="215"/>
        <v>2</v>
      </c>
      <c r="H1934" s="1">
        <f t="shared" ca="1" si="216"/>
        <v>0</v>
      </c>
    </row>
    <row r="1935" spans="1:8" hidden="1" x14ac:dyDescent="0.2">
      <c r="A1935" s="1">
        <v>1932</v>
      </c>
      <c r="B1935" s="1">
        <f t="shared" ca="1" si="213"/>
        <v>-257891.02988385656</v>
      </c>
      <c r="C1935" s="1">
        <f t="shared" ca="1" si="210"/>
        <v>100</v>
      </c>
      <c r="D1935" s="1">
        <f t="shared" ca="1" si="211"/>
        <v>58.639357099169693</v>
      </c>
      <c r="E1935" s="1">
        <f t="shared" ca="1" si="212"/>
        <v>-2</v>
      </c>
      <c r="F1935" s="1">
        <f t="shared" ca="1" si="214"/>
        <v>1</v>
      </c>
      <c r="G1935" s="1">
        <f t="shared" ca="1" si="215"/>
        <v>0</v>
      </c>
      <c r="H1935" s="1">
        <f t="shared" ca="1" si="216"/>
        <v>1</v>
      </c>
    </row>
    <row r="1936" spans="1:8" hidden="1" x14ac:dyDescent="0.2">
      <c r="A1936" s="1">
        <v>1933</v>
      </c>
      <c r="B1936" s="1">
        <f t="shared" ca="1" si="213"/>
        <v>-252027.09417393961</v>
      </c>
      <c r="C1936" s="1">
        <f t="shared" ca="1" si="210"/>
        <v>100</v>
      </c>
      <c r="D1936" s="1">
        <f t="shared" ca="1" si="211"/>
        <v>58.639357099169693</v>
      </c>
      <c r="E1936" s="1">
        <f t="shared" ca="1" si="212"/>
        <v>-1</v>
      </c>
      <c r="F1936" s="1">
        <f t="shared" ca="1" si="214"/>
        <v>1</v>
      </c>
      <c r="G1936" s="1">
        <f t="shared" ca="1" si="215"/>
        <v>0</v>
      </c>
      <c r="H1936" s="1">
        <f t="shared" ca="1" si="216"/>
        <v>2</v>
      </c>
    </row>
    <row r="1937" spans="1:8" hidden="1" x14ac:dyDescent="0.2">
      <c r="A1937" s="1">
        <v>1934</v>
      </c>
      <c r="B1937" s="1">
        <f t="shared" ca="1" si="213"/>
        <v>-246163.15846402265</v>
      </c>
      <c r="C1937" s="1">
        <f t="shared" ca="1" si="210"/>
        <v>100</v>
      </c>
      <c r="D1937" s="1">
        <f t="shared" ca="1" si="211"/>
        <v>58.639357099169693</v>
      </c>
      <c r="E1937" s="1">
        <f t="shared" ca="1" si="212"/>
        <v>0</v>
      </c>
      <c r="F1937" s="1">
        <f t="shared" ca="1" si="214"/>
        <v>1</v>
      </c>
      <c r="G1937" s="1">
        <f t="shared" ca="1" si="215"/>
        <v>0</v>
      </c>
      <c r="H1937" s="1">
        <f t="shared" ca="1" si="216"/>
        <v>3</v>
      </c>
    </row>
    <row r="1938" spans="1:8" hidden="1" x14ac:dyDescent="0.2">
      <c r="A1938" s="1">
        <v>1935</v>
      </c>
      <c r="B1938" s="1">
        <f t="shared" ca="1" si="213"/>
        <v>-240299.22275410569</v>
      </c>
      <c r="C1938" s="1">
        <f t="shared" ca="1" si="210"/>
        <v>100</v>
      </c>
      <c r="D1938" s="1">
        <f t="shared" ca="1" si="211"/>
        <v>-42.077013244733351</v>
      </c>
      <c r="E1938" s="1">
        <f t="shared" ca="1" si="212"/>
        <v>0</v>
      </c>
      <c r="F1938" s="1">
        <f t="shared" ca="1" si="214"/>
        <v>1</v>
      </c>
      <c r="G1938" s="1">
        <f t="shared" ca="1" si="215"/>
        <v>0</v>
      </c>
      <c r="H1938" s="1">
        <f t="shared" ca="1" si="216"/>
        <v>4</v>
      </c>
    </row>
    <row r="1939" spans="1:8" hidden="1" x14ac:dyDescent="0.2">
      <c r="A1939" s="1">
        <v>1936</v>
      </c>
      <c r="B1939" s="1">
        <f t="shared" ca="1" si="213"/>
        <v>-244506.92407857903</v>
      </c>
      <c r="C1939" s="1">
        <f t="shared" ca="1" si="210"/>
        <v>100</v>
      </c>
      <c r="D1939" s="1">
        <f t="shared" ca="1" si="211"/>
        <v>58.639357099169693</v>
      </c>
      <c r="E1939" s="1">
        <f t="shared" ca="1" si="212"/>
        <v>-1</v>
      </c>
      <c r="F1939" s="1">
        <f t="shared" ca="1" si="214"/>
        <v>1</v>
      </c>
      <c r="G1939" s="1">
        <f t="shared" ca="1" si="215"/>
        <v>1</v>
      </c>
      <c r="H1939" s="1">
        <f t="shared" ca="1" si="216"/>
        <v>0</v>
      </c>
    </row>
    <row r="1940" spans="1:8" hidden="1" x14ac:dyDescent="0.2">
      <c r="A1940" s="1">
        <v>1937</v>
      </c>
      <c r="B1940" s="1">
        <f t="shared" ca="1" si="213"/>
        <v>-238642.98836866207</v>
      </c>
      <c r="C1940" s="1">
        <f t="shared" ca="1" si="210"/>
        <v>100</v>
      </c>
      <c r="D1940" s="1">
        <f t="shared" ca="1" si="211"/>
        <v>58.639357099169693</v>
      </c>
      <c r="E1940" s="1">
        <f t="shared" ca="1" si="212"/>
        <v>0</v>
      </c>
      <c r="F1940" s="1">
        <f t="shared" ca="1" si="214"/>
        <v>1</v>
      </c>
      <c r="G1940" s="1">
        <f t="shared" ca="1" si="215"/>
        <v>0</v>
      </c>
      <c r="H1940" s="1">
        <f t="shared" ca="1" si="216"/>
        <v>1</v>
      </c>
    </row>
    <row r="1941" spans="1:8" hidden="1" x14ac:dyDescent="0.2">
      <c r="A1941" s="1">
        <v>1938</v>
      </c>
      <c r="B1941" s="1">
        <f t="shared" ca="1" si="213"/>
        <v>-232779.05265874512</v>
      </c>
      <c r="C1941" s="1">
        <f t="shared" ca="1" si="210"/>
        <v>100</v>
      </c>
      <c r="D1941" s="1">
        <f t="shared" ca="1" si="211"/>
        <v>58.639357099169693</v>
      </c>
      <c r="E1941" s="1">
        <f t="shared" ca="1" si="212"/>
        <v>0</v>
      </c>
      <c r="F1941" s="1">
        <f t="shared" ca="1" si="214"/>
        <v>1</v>
      </c>
      <c r="G1941" s="1">
        <f t="shared" ca="1" si="215"/>
        <v>0</v>
      </c>
      <c r="H1941" s="1">
        <f t="shared" ca="1" si="216"/>
        <v>2</v>
      </c>
    </row>
    <row r="1942" spans="1:8" hidden="1" x14ac:dyDescent="0.2">
      <c r="A1942" s="1">
        <v>1939</v>
      </c>
      <c r="B1942" s="1">
        <f t="shared" ca="1" si="213"/>
        <v>-226915.11694882816</v>
      </c>
      <c r="C1942" s="1">
        <f t="shared" ca="1" si="210"/>
        <v>100</v>
      </c>
      <c r="D1942" s="1">
        <f t="shared" ca="1" si="211"/>
        <v>-42.077013244733351</v>
      </c>
      <c r="E1942" s="1">
        <f t="shared" ca="1" si="212"/>
        <v>0</v>
      </c>
      <c r="F1942" s="1">
        <f t="shared" ca="1" si="214"/>
        <v>1</v>
      </c>
      <c r="G1942" s="1">
        <f t="shared" ca="1" si="215"/>
        <v>0</v>
      </c>
      <c r="H1942" s="1">
        <f t="shared" ca="1" si="216"/>
        <v>3</v>
      </c>
    </row>
    <row r="1943" spans="1:8" hidden="1" x14ac:dyDescent="0.2">
      <c r="A1943" s="1">
        <v>1940</v>
      </c>
      <c r="B1943" s="1">
        <f t="shared" ca="1" si="213"/>
        <v>-231122.8182733015</v>
      </c>
      <c r="C1943" s="1">
        <f t="shared" ca="1" si="210"/>
        <v>100</v>
      </c>
      <c r="D1943" s="1">
        <f t="shared" ca="1" si="211"/>
        <v>-42.077013244733351</v>
      </c>
      <c r="E1943" s="1">
        <f t="shared" ca="1" si="212"/>
        <v>-1</v>
      </c>
      <c r="F1943" s="1">
        <f t="shared" ca="1" si="214"/>
        <v>1</v>
      </c>
      <c r="G1943" s="1">
        <f t="shared" ca="1" si="215"/>
        <v>1</v>
      </c>
      <c r="H1943" s="1">
        <f t="shared" ca="1" si="216"/>
        <v>0</v>
      </c>
    </row>
    <row r="1944" spans="1:8" hidden="1" x14ac:dyDescent="0.2">
      <c r="A1944" s="1">
        <v>1941</v>
      </c>
      <c r="B1944" s="1">
        <f t="shared" ca="1" si="213"/>
        <v>-235330.51959777484</v>
      </c>
      <c r="C1944" s="1">
        <f t="shared" ca="1" si="210"/>
        <v>100</v>
      </c>
      <c r="D1944" s="1">
        <f t="shared" ca="1" si="211"/>
        <v>58.639357099169693</v>
      </c>
      <c r="E1944" s="1">
        <f t="shared" ca="1" si="212"/>
        <v>-2</v>
      </c>
      <c r="F1944" s="1">
        <f t="shared" ca="1" si="214"/>
        <v>1</v>
      </c>
      <c r="G1944" s="1">
        <f t="shared" ca="1" si="215"/>
        <v>2</v>
      </c>
      <c r="H1944" s="1">
        <f t="shared" ca="1" si="216"/>
        <v>0</v>
      </c>
    </row>
    <row r="1945" spans="1:8" hidden="1" x14ac:dyDescent="0.2">
      <c r="A1945" s="1">
        <v>1942</v>
      </c>
      <c r="B1945" s="1">
        <f t="shared" ca="1" si="213"/>
        <v>-229466.58388785788</v>
      </c>
      <c r="C1945" s="1">
        <f t="shared" ca="1" si="210"/>
        <v>100</v>
      </c>
      <c r="D1945" s="1">
        <f t="shared" ca="1" si="211"/>
        <v>58.639357099169693</v>
      </c>
      <c r="E1945" s="1">
        <f t="shared" ca="1" si="212"/>
        <v>-1</v>
      </c>
      <c r="F1945" s="1">
        <f t="shared" ca="1" si="214"/>
        <v>1</v>
      </c>
      <c r="G1945" s="1">
        <f t="shared" ca="1" si="215"/>
        <v>0</v>
      </c>
      <c r="H1945" s="1">
        <f t="shared" ca="1" si="216"/>
        <v>1</v>
      </c>
    </row>
    <row r="1946" spans="1:8" hidden="1" x14ac:dyDescent="0.2">
      <c r="A1946" s="1">
        <v>1943</v>
      </c>
      <c r="B1946" s="1">
        <f t="shared" ca="1" si="213"/>
        <v>-223602.64817794092</v>
      </c>
      <c r="C1946" s="1">
        <f t="shared" ca="1" si="210"/>
        <v>100</v>
      </c>
      <c r="D1946" s="1">
        <f t="shared" ca="1" si="211"/>
        <v>58.639357099169693</v>
      </c>
      <c r="E1946" s="1">
        <f t="shared" ca="1" si="212"/>
        <v>0</v>
      </c>
      <c r="F1946" s="1">
        <f t="shared" ca="1" si="214"/>
        <v>1</v>
      </c>
      <c r="G1946" s="1">
        <f t="shared" ca="1" si="215"/>
        <v>0</v>
      </c>
      <c r="H1946" s="1">
        <f t="shared" ca="1" si="216"/>
        <v>2</v>
      </c>
    </row>
    <row r="1947" spans="1:8" hidden="1" x14ac:dyDescent="0.2">
      <c r="A1947" s="1">
        <v>1944</v>
      </c>
      <c r="B1947" s="1">
        <f t="shared" ca="1" si="213"/>
        <v>-217738.71246802396</v>
      </c>
      <c r="C1947" s="1">
        <f t="shared" ca="1" si="210"/>
        <v>100</v>
      </c>
      <c r="D1947" s="1">
        <f t="shared" ca="1" si="211"/>
        <v>58.639357099169693</v>
      </c>
      <c r="E1947" s="1">
        <f t="shared" ca="1" si="212"/>
        <v>0</v>
      </c>
      <c r="F1947" s="1">
        <f t="shared" ca="1" si="214"/>
        <v>1</v>
      </c>
      <c r="G1947" s="1">
        <f t="shared" ca="1" si="215"/>
        <v>0</v>
      </c>
      <c r="H1947" s="1">
        <f t="shared" ca="1" si="216"/>
        <v>3</v>
      </c>
    </row>
    <row r="1948" spans="1:8" hidden="1" x14ac:dyDescent="0.2">
      <c r="A1948" s="1">
        <v>1945</v>
      </c>
      <c r="B1948" s="1">
        <f t="shared" ca="1" si="213"/>
        <v>-211874.77675810701</v>
      </c>
      <c r="C1948" s="1">
        <f t="shared" ca="1" si="210"/>
        <v>100</v>
      </c>
      <c r="D1948" s="1">
        <f t="shared" ca="1" si="211"/>
        <v>-42.077013244733351</v>
      </c>
      <c r="E1948" s="1">
        <f t="shared" ca="1" si="212"/>
        <v>0</v>
      </c>
      <c r="F1948" s="1">
        <f t="shared" ca="1" si="214"/>
        <v>1</v>
      </c>
      <c r="G1948" s="1">
        <f t="shared" ca="1" si="215"/>
        <v>0</v>
      </c>
      <c r="H1948" s="1">
        <f t="shared" ca="1" si="216"/>
        <v>4</v>
      </c>
    </row>
    <row r="1949" spans="1:8" hidden="1" x14ac:dyDescent="0.2">
      <c r="A1949" s="1">
        <v>1946</v>
      </c>
      <c r="B1949" s="1">
        <f t="shared" ca="1" si="213"/>
        <v>-216082.47808258035</v>
      </c>
      <c r="C1949" s="1">
        <f t="shared" ca="1" si="210"/>
        <v>100</v>
      </c>
      <c r="D1949" s="1">
        <f t="shared" ca="1" si="211"/>
        <v>58.639357099169693</v>
      </c>
      <c r="E1949" s="1">
        <f t="shared" ca="1" si="212"/>
        <v>-1</v>
      </c>
      <c r="F1949" s="1">
        <f t="shared" ca="1" si="214"/>
        <v>1</v>
      </c>
      <c r="G1949" s="1">
        <f t="shared" ca="1" si="215"/>
        <v>1</v>
      </c>
      <c r="H1949" s="1">
        <f t="shared" ca="1" si="216"/>
        <v>0</v>
      </c>
    </row>
    <row r="1950" spans="1:8" hidden="1" x14ac:dyDescent="0.2">
      <c r="A1950" s="1">
        <v>1947</v>
      </c>
      <c r="B1950" s="1">
        <f t="shared" ca="1" si="213"/>
        <v>-210218.54237266339</v>
      </c>
      <c r="C1950" s="1">
        <f t="shared" ca="1" si="210"/>
        <v>100</v>
      </c>
      <c r="D1950" s="1">
        <f t="shared" ca="1" si="211"/>
        <v>58.639357099169693</v>
      </c>
      <c r="E1950" s="1">
        <f t="shared" ca="1" si="212"/>
        <v>0</v>
      </c>
      <c r="F1950" s="1">
        <f t="shared" ca="1" si="214"/>
        <v>1</v>
      </c>
      <c r="G1950" s="1">
        <f t="shared" ca="1" si="215"/>
        <v>0</v>
      </c>
      <c r="H1950" s="1">
        <f t="shared" ca="1" si="216"/>
        <v>1</v>
      </c>
    </row>
    <row r="1951" spans="1:8" hidden="1" x14ac:dyDescent="0.2">
      <c r="A1951" s="1">
        <v>1948</v>
      </c>
      <c r="B1951" s="1">
        <f t="shared" ca="1" si="213"/>
        <v>-204354.60666274643</v>
      </c>
      <c r="C1951" s="1">
        <f t="shared" ca="1" si="210"/>
        <v>100</v>
      </c>
      <c r="D1951" s="1">
        <f t="shared" ca="1" si="211"/>
        <v>-42.077013244733351</v>
      </c>
      <c r="E1951" s="1">
        <f t="shared" ca="1" si="212"/>
        <v>0</v>
      </c>
      <c r="F1951" s="1">
        <f t="shared" ca="1" si="214"/>
        <v>1</v>
      </c>
      <c r="G1951" s="1">
        <f t="shared" ca="1" si="215"/>
        <v>0</v>
      </c>
      <c r="H1951" s="1">
        <f t="shared" ca="1" si="216"/>
        <v>2</v>
      </c>
    </row>
    <row r="1952" spans="1:8" hidden="1" x14ac:dyDescent="0.2">
      <c r="A1952" s="1">
        <v>1949</v>
      </c>
      <c r="B1952" s="1">
        <f t="shared" ca="1" si="213"/>
        <v>-208562.30798721977</v>
      </c>
      <c r="C1952" s="1">
        <f t="shared" ca="1" si="210"/>
        <v>100</v>
      </c>
      <c r="D1952" s="1">
        <f t="shared" ca="1" si="211"/>
        <v>-42.077013244733351</v>
      </c>
      <c r="E1952" s="1">
        <f t="shared" ca="1" si="212"/>
        <v>-1</v>
      </c>
      <c r="F1952" s="1">
        <f t="shared" ca="1" si="214"/>
        <v>1</v>
      </c>
      <c r="G1952" s="1">
        <f t="shared" ca="1" si="215"/>
        <v>1</v>
      </c>
      <c r="H1952" s="1">
        <f t="shared" ca="1" si="216"/>
        <v>0</v>
      </c>
    </row>
    <row r="1953" spans="1:8" hidden="1" x14ac:dyDescent="0.2">
      <c r="A1953" s="1">
        <v>1950</v>
      </c>
      <c r="B1953" s="1">
        <f t="shared" ca="1" si="213"/>
        <v>-212770.00931169311</v>
      </c>
      <c r="C1953" s="1">
        <f t="shared" ca="1" si="210"/>
        <v>100</v>
      </c>
      <c r="D1953" s="1">
        <f t="shared" ca="1" si="211"/>
        <v>58.639357099169693</v>
      </c>
      <c r="E1953" s="1">
        <f t="shared" ca="1" si="212"/>
        <v>-2</v>
      </c>
      <c r="F1953" s="1">
        <f t="shared" ca="1" si="214"/>
        <v>1</v>
      </c>
      <c r="G1953" s="1">
        <f t="shared" ca="1" si="215"/>
        <v>2</v>
      </c>
      <c r="H1953" s="1">
        <f t="shared" ca="1" si="216"/>
        <v>0</v>
      </c>
    </row>
    <row r="1954" spans="1:8" hidden="1" x14ac:dyDescent="0.2">
      <c r="A1954" s="1">
        <v>1951</v>
      </c>
      <c r="B1954" s="1">
        <f t="shared" ca="1" si="213"/>
        <v>-206906.07360177615</v>
      </c>
      <c r="C1954" s="1">
        <f t="shared" ca="1" si="210"/>
        <v>100</v>
      </c>
      <c r="D1954" s="1">
        <f t="shared" ca="1" si="211"/>
        <v>-42.077013244733351</v>
      </c>
      <c r="E1954" s="1">
        <f t="shared" ca="1" si="212"/>
        <v>-1</v>
      </c>
      <c r="F1954" s="1">
        <f t="shared" ca="1" si="214"/>
        <v>1</v>
      </c>
      <c r="G1954" s="1">
        <f t="shared" ca="1" si="215"/>
        <v>0</v>
      </c>
      <c r="H1954" s="1">
        <f t="shared" ca="1" si="216"/>
        <v>1</v>
      </c>
    </row>
    <row r="1955" spans="1:8" hidden="1" x14ac:dyDescent="0.2">
      <c r="A1955" s="1">
        <v>1952</v>
      </c>
      <c r="B1955" s="1">
        <f t="shared" ca="1" si="213"/>
        <v>-211113.77492624949</v>
      </c>
      <c r="C1955" s="1">
        <f t="shared" ca="1" si="210"/>
        <v>100</v>
      </c>
      <c r="D1955" s="1">
        <f t="shared" ca="1" si="211"/>
        <v>-42.077013244733351</v>
      </c>
      <c r="E1955" s="1">
        <f t="shared" ca="1" si="212"/>
        <v>-2</v>
      </c>
      <c r="F1955" s="1">
        <f t="shared" ca="1" si="214"/>
        <v>1</v>
      </c>
      <c r="G1955" s="1">
        <f t="shared" ca="1" si="215"/>
        <v>1</v>
      </c>
      <c r="H1955" s="1">
        <f t="shared" ca="1" si="216"/>
        <v>0</v>
      </c>
    </row>
    <row r="1956" spans="1:8" hidden="1" x14ac:dyDescent="0.2">
      <c r="A1956" s="1">
        <v>1953</v>
      </c>
      <c r="B1956" s="1">
        <f t="shared" ca="1" si="213"/>
        <v>-215321.47625072283</v>
      </c>
      <c r="C1956" s="1">
        <f t="shared" ca="1" si="210"/>
        <v>100</v>
      </c>
      <c r="D1956" s="1">
        <f t="shared" ca="1" si="211"/>
        <v>58.639357099169693</v>
      </c>
      <c r="E1956" s="1">
        <f t="shared" ca="1" si="212"/>
        <v>-3</v>
      </c>
      <c r="F1956" s="1">
        <f t="shared" ca="1" si="214"/>
        <v>1</v>
      </c>
      <c r="G1956" s="1">
        <f t="shared" ca="1" si="215"/>
        <v>2</v>
      </c>
      <c r="H1956" s="1">
        <f t="shared" ca="1" si="216"/>
        <v>0</v>
      </c>
    </row>
    <row r="1957" spans="1:8" hidden="1" x14ac:dyDescent="0.2">
      <c r="A1957" s="1">
        <v>1954</v>
      </c>
      <c r="B1957" s="1">
        <f t="shared" ca="1" si="213"/>
        <v>-209457.54054080587</v>
      </c>
      <c r="C1957" s="1">
        <f t="shared" ca="1" si="210"/>
        <v>100</v>
      </c>
      <c r="D1957" s="1">
        <f t="shared" ca="1" si="211"/>
        <v>-42.077013244733351</v>
      </c>
      <c r="E1957" s="1">
        <f t="shared" ca="1" si="212"/>
        <v>-2</v>
      </c>
      <c r="F1957" s="1">
        <f t="shared" ca="1" si="214"/>
        <v>1</v>
      </c>
      <c r="G1957" s="1">
        <f t="shared" ca="1" si="215"/>
        <v>0</v>
      </c>
      <c r="H1957" s="1">
        <f t="shared" ca="1" si="216"/>
        <v>1</v>
      </c>
    </row>
    <row r="1958" spans="1:8" hidden="1" x14ac:dyDescent="0.2">
      <c r="A1958" s="1">
        <v>1955</v>
      </c>
      <c r="B1958" s="1">
        <f t="shared" ca="1" si="213"/>
        <v>-213665.24186527921</v>
      </c>
      <c r="C1958" s="1">
        <f t="shared" ca="1" si="210"/>
        <v>100</v>
      </c>
      <c r="D1958" s="1">
        <f t="shared" ca="1" si="211"/>
        <v>58.639357099169693</v>
      </c>
      <c r="E1958" s="1">
        <f t="shared" ca="1" si="212"/>
        <v>-3</v>
      </c>
      <c r="F1958" s="1">
        <f t="shared" ca="1" si="214"/>
        <v>1</v>
      </c>
      <c r="G1958" s="1">
        <f t="shared" ca="1" si="215"/>
        <v>1</v>
      </c>
      <c r="H1958" s="1">
        <f t="shared" ca="1" si="216"/>
        <v>0</v>
      </c>
    </row>
    <row r="1959" spans="1:8" hidden="1" x14ac:dyDescent="0.2">
      <c r="A1959" s="1">
        <v>1956</v>
      </c>
      <c r="B1959" s="1">
        <f t="shared" ca="1" si="213"/>
        <v>-207801.30615536225</v>
      </c>
      <c r="C1959" s="1">
        <f t="shared" ca="1" si="210"/>
        <v>100</v>
      </c>
      <c r="D1959" s="1">
        <f t="shared" ca="1" si="211"/>
        <v>-42.077013244733351</v>
      </c>
      <c r="E1959" s="1">
        <f t="shared" ca="1" si="212"/>
        <v>-2</v>
      </c>
      <c r="F1959" s="1">
        <f t="shared" ca="1" si="214"/>
        <v>1</v>
      </c>
      <c r="G1959" s="1">
        <f t="shared" ca="1" si="215"/>
        <v>0</v>
      </c>
      <c r="H1959" s="1">
        <f t="shared" ca="1" si="216"/>
        <v>1</v>
      </c>
    </row>
    <row r="1960" spans="1:8" hidden="1" x14ac:dyDescent="0.2">
      <c r="A1960" s="1">
        <v>1957</v>
      </c>
      <c r="B1960" s="1">
        <f t="shared" ca="1" si="213"/>
        <v>-212009.00747983559</v>
      </c>
      <c r="C1960" s="1">
        <f t="shared" ca="1" si="210"/>
        <v>100</v>
      </c>
      <c r="D1960" s="1">
        <f t="shared" ca="1" si="211"/>
        <v>58.639357099169693</v>
      </c>
      <c r="E1960" s="1">
        <f t="shared" ca="1" si="212"/>
        <v>-3</v>
      </c>
      <c r="F1960" s="1">
        <f t="shared" ca="1" si="214"/>
        <v>1</v>
      </c>
      <c r="G1960" s="1">
        <f t="shared" ca="1" si="215"/>
        <v>1</v>
      </c>
      <c r="H1960" s="1">
        <f t="shared" ca="1" si="216"/>
        <v>0</v>
      </c>
    </row>
    <row r="1961" spans="1:8" hidden="1" x14ac:dyDescent="0.2">
      <c r="A1961" s="1">
        <v>1958</v>
      </c>
      <c r="B1961" s="1">
        <f t="shared" ca="1" si="213"/>
        <v>-206145.07176991864</v>
      </c>
      <c r="C1961" s="1">
        <f t="shared" ca="1" si="210"/>
        <v>100</v>
      </c>
      <c r="D1961" s="1">
        <f t="shared" ca="1" si="211"/>
        <v>58.639357099169693</v>
      </c>
      <c r="E1961" s="1">
        <f t="shared" ca="1" si="212"/>
        <v>-2</v>
      </c>
      <c r="F1961" s="1">
        <f t="shared" ca="1" si="214"/>
        <v>1</v>
      </c>
      <c r="G1961" s="1">
        <f t="shared" ca="1" si="215"/>
        <v>0</v>
      </c>
      <c r="H1961" s="1">
        <f t="shared" ca="1" si="216"/>
        <v>1</v>
      </c>
    </row>
    <row r="1962" spans="1:8" hidden="1" x14ac:dyDescent="0.2">
      <c r="A1962" s="1">
        <v>1959</v>
      </c>
      <c r="B1962" s="1">
        <f t="shared" ca="1" si="213"/>
        <v>-200281.13606000168</v>
      </c>
      <c r="C1962" s="1">
        <f t="shared" ca="1" si="210"/>
        <v>100</v>
      </c>
      <c r="D1962" s="1">
        <f t="shared" ca="1" si="211"/>
        <v>58.639357099169693</v>
      </c>
      <c r="E1962" s="1">
        <f t="shared" ca="1" si="212"/>
        <v>-1</v>
      </c>
      <c r="F1962" s="1">
        <f t="shared" ca="1" si="214"/>
        <v>1</v>
      </c>
      <c r="G1962" s="1">
        <f t="shared" ca="1" si="215"/>
        <v>0</v>
      </c>
      <c r="H1962" s="1">
        <f t="shared" ca="1" si="216"/>
        <v>2</v>
      </c>
    </row>
    <row r="1963" spans="1:8" hidden="1" x14ac:dyDescent="0.2">
      <c r="A1963" s="1">
        <v>1960</v>
      </c>
      <c r="B1963" s="1">
        <f t="shared" ca="1" si="213"/>
        <v>-194417.20035008472</v>
      </c>
      <c r="C1963" s="1">
        <f t="shared" ca="1" si="210"/>
        <v>100</v>
      </c>
      <c r="D1963" s="1">
        <f t="shared" ca="1" si="211"/>
        <v>-42.077013244733351</v>
      </c>
      <c r="E1963" s="1">
        <f t="shared" ca="1" si="212"/>
        <v>0</v>
      </c>
      <c r="F1963" s="1">
        <f t="shared" ca="1" si="214"/>
        <v>1</v>
      </c>
      <c r="G1963" s="1">
        <f t="shared" ca="1" si="215"/>
        <v>0</v>
      </c>
      <c r="H1963" s="1">
        <f t="shared" ca="1" si="216"/>
        <v>3</v>
      </c>
    </row>
    <row r="1964" spans="1:8" hidden="1" x14ac:dyDescent="0.2">
      <c r="A1964" s="1">
        <v>1961</v>
      </c>
      <c r="B1964" s="1">
        <f t="shared" ca="1" si="213"/>
        <v>-198624.90167455806</v>
      </c>
      <c r="C1964" s="1">
        <f t="shared" ca="1" si="210"/>
        <v>100</v>
      </c>
      <c r="D1964" s="1">
        <f t="shared" ca="1" si="211"/>
        <v>-42.077013244733351</v>
      </c>
      <c r="E1964" s="1">
        <f t="shared" ca="1" si="212"/>
        <v>-1</v>
      </c>
      <c r="F1964" s="1">
        <f t="shared" ca="1" si="214"/>
        <v>1</v>
      </c>
      <c r="G1964" s="1">
        <f t="shared" ca="1" si="215"/>
        <v>1</v>
      </c>
      <c r="H1964" s="1">
        <f t="shared" ca="1" si="216"/>
        <v>0</v>
      </c>
    </row>
    <row r="1965" spans="1:8" hidden="1" x14ac:dyDescent="0.2">
      <c r="A1965" s="1">
        <v>1962</v>
      </c>
      <c r="B1965" s="1">
        <f t="shared" ca="1" si="213"/>
        <v>-202832.6029990314</v>
      </c>
      <c r="C1965" s="1">
        <f t="shared" ca="1" si="210"/>
        <v>100</v>
      </c>
      <c r="D1965" s="1">
        <f t="shared" ca="1" si="211"/>
        <v>58.639357099169693</v>
      </c>
      <c r="E1965" s="1">
        <f t="shared" ca="1" si="212"/>
        <v>-2</v>
      </c>
      <c r="F1965" s="1">
        <f t="shared" ca="1" si="214"/>
        <v>1</v>
      </c>
      <c r="G1965" s="1">
        <f t="shared" ca="1" si="215"/>
        <v>2</v>
      </c>
      <c r="H1965" s="1">
        <f t="shared" ca="1" si="216"/>
        <v>0</v>
      </c>
    </row>
    <row r="1966" spans="1:8" hidden="1" x14ac:dyDescent="0.2">
      <c r="A1966" s="1">
        <v>1963</v>
      </c>
      <c r="B1966" s="1">
        <f t="shared" ca="1" si="213"/>
        <v>-196968.66728911444</v>
      </c>
      <c r="C1966" s="1">
        <f t="shared" ca="1" si="210"/>
        <v>100</v>
      </c>
      <c r="D1966" s="1">
        <f t="shared" ca="1" si="211"/>
        <v>-42.077013244733351</v>
      </c>
      <c r="E1966" s="1">
        <f t="shared" ca="1" si="212"/>
        <v>-1</v>
      </c>
      <c r="F1966" s="1">
        <f t="shared" ca="1" si="214"/>
        <v>1</v>
      </c>
      <c r="G1966" s="1">
        <f t="shared" ca="1" si="215"/>
        <v>0</v>
      </c>
      <c r="H1966" s="1">
        <f t="shared" ca="1" si="216"/>
        <v>1</v>
      </c>
    </row>
    <row r="1967" spans="1:8" hidden="1" x14ac:dyDescent="0.2">
      <c r="A1967" s="1">
        <v>1964</v>
      </c>
      <c r="B1967" s="1">
        <f t="shared" ca="1" si="213"/>
        <v>-201176.36861358778</v>
      </c>
      <c r="C1967" s="1">
        <f t="shared" ca="1" si="210"/>
        <v>100</v>
      </c>
      <c r="D1967" s="1">
        <f t="shared" ca="1" si="211"/>
        <v>-42.077013244733351</v>
      </c>
      <c r="E1967" s="1">
        <f t="shared" ca="1" si="212"/>
        <v>-2</v>
      </c>
      <c r="F1967" s="1">
        <f t="shared" ca="1" si="214"/>
        <v>1</v>
      </c>
      <c r="G1967" s="1">
        <f t="shared" ca="1" si="215"/>
        <v>1</v>
      </c>
      <c r="H1967" s="1">
        <f t="shared" ca="1" si="216"/>
        <v>0</v>
      </c>
    </row>
    <row r="1968" spans="1:8" hidden="1" x14ac:dyDescent="0.2">
      <c r="A1968" s="1">
        <v>1965</v>
      </c>
      <c r="B1968" s="1">
        <f t="shared" ca="1" si="213"/>
        <v>-205384.06993806112</v>
      </c>
      <c r="C1968" s="1">
        <f t="shared" ca="1" si="210"/>
        <v>100</v>
      </c>
      <c r="D1968" s="1">
        <f t="shared" ca="1" si="211"/>
        <v>58.639357099169693</v>
      </c>
      <c r="E1968" s="1">
        <f t="shared" ca="1" si="212"/>
        <v>-3</v>
      </c>
      <c r="F1968" s="1">
        <f t="shared" ca="1" si="214"/>
        <v>1</v>
      </c>
      <c r="G1968" s="1">
        <f t="shared" ca="1" si="215"/>
        <v>2</v>
      </c>
      <c r="H1968" s="1">
        <f t="shared" ca="1" si="216"/>
        <v>0</v>
      </c>
    </row>
    <row r="1969" spans="1:8" hidden="1" x14ac:dyDescent="0.2">
      <c r="A1969" s="1">
        <v>1966</v>
      </c>
      <c r="B1969" s="1">
        <f t="shared" ca="1" si="213"/>
        <v>-199520.13422814416</v>
      </c>
      <c r="C1969" s="1">
        <f t="shared" ca="1" si="210"/>
        <v>100</v>
      </c>
      <c r="D1969" s="1">
        <f t="shared" ca="1" si="211"/>
        <v>-42.077013244733351</v>
      </c>
      <c r="E1969" s="1">
        <f t="shared" ca="1" si="212"/>
        <v>-2</v>
      </c>
      <c r="F1969" s="1">
        <f t="shared" ca="1" si="214"/>
        <v>1</v>
      </c>
      <c r="G1969" s="1">
        <f t="shared" ca="1" si="215"/>
        <v>0</v>
      </c>
      <c r="H1969" s="1">
        <f t="shared" ca="1" si="216"/>
        <v>1</v>
      </c>
    </row>
    <row r="1970" spans="1:8" hidden="1" x14ac:dyDescent="0.2">
      <c r="A1970" s="1">
        <v>1967</v>
      </c>
      <c r="B1970" s="1">
        <f t="shared" ca="1" si="213"/>
        <v>-203727.8355526175</v>
      </c>
      <c r="C1970" s="1">
        <f t="shared" ca="1" si="210"/>
        <v>100</v>
      </c>
      <c r="D1970" s="1">
        <f t="shared" ca="1" si="211"/>
        <v>-42.077013244733351</v>
      </c>
      <c r="E1970" s="1">
        <f t="shared" ca="1" si="212"/>
        <v>-3</v>
      </c>
      <c r="F1970" s="1">
        <f t="shared" ca="1" si="214"/>
        <v>1</v>
      </c>
      <c r="G1970" s="1">
        <f t="shared" ca="1" si="215"/>
        <v>1</v>
      </c>
      <c r="H1970" s="1">
        <f t="shared" ca="1" si="216"/>
        <v>0</v>
      </c>
    </row>
    <row r="1971" spans="1:8" hidden="1" x14ac:dyDescent="0.2">
      <c r="A1971" s="1">
        <v>1968</v>
      </c>
      <c r="B1971" s="1">
        <f t="shared" ca="1" si="213"/>
        <v>-207935.53687709084</v>
      </c>
      <c r="C1971" s="1">
        <f t="shared" ca="1" si="210"/>
        <v>100</v>
      </c>
      <c r="D1971" s="1">
        <f t="shared" ca="1" si="211"/>
        <v>-42.077013244733351</v>
      </c>
      <c r="E1971" s="1">
        <f t="shared" ca="1" si="212"/>
        <v>-4</v>
      </c>
      <c r="F1971" s="1">
        <f t="shared" ca="1" si="214"/>
        <v>1</v>
      </c>
      <c r="G1971" s="1">
        <f t="shared" ca="1" si="215"/>
        <v>2</v>
      </c>
      <c r="H1971" s="1">
        <f t="shared" ca="1" si="216"/>
        <v>0</v>
      </c>
    </row>
    <row r="1972" spans="1:8" hidden="1" x14ac:dyDescent="0.2">
      <c r="A1972" s="1">
        <v>1969</v>
      </c>
      <c r="B1972" s="1">
        <f t="shared" ca="1" si="213"/>
        <v>-212143.23820156418</v>
      </c>
      <c r="C1972" s="1">
        <f t="shared" ca="1" si="210"/>
        <v>500</v>
      </c>
      <c r="D1972" s="1">
        <f t="shared" ca="1" si="211"/>
        <v>58.639357099169693</v>
      </c>
      <c r="E1972" s="1">
        <f t="shared" ca="1" si="212"/>
        <v>0</v>
      </c>
      <c r="F1972" s="1">
        <f t="shared" ca="1" si="214"/>
        <v>2</v>
      </c>
      <c r="G1972" s="1">
        <f t="shared" ca="1" si="215"/>
        <v>3</v>
      </c>
      <c r="H1972" s="1">
        <f t="shared" ca="1" si="216"/>
        <v>0</v>
      </c>
    </row>
    <row r="1973" spans="1:8" hidden="1" x14ac:dyDescent="0.2">
      <c r="A1973" s="1">
        <v>1970</v>
      </c>
      <c r="B1973" s="1">
        <f t="shared" ca="1" si="213"/>
        <v>-182823.55965197933</v>
      </c>
      <c r="C1973" s="1">
        <f t="shared" ca="1" si="210"/>
        <v>100</v>
      </c>
      <c r="D1973" s="1">
        <f t="shared" ca="1" si="211"/>
        <v>-42.077013244733351</v>
      </c>
      <c r="E1973" s="1">
        <f t="shared" ca="1" si="212"/>
        <v>0</v>
      </c>
      <c r="F1973" s="1">
        <f t="shared" ca="1" si="214"/>
        <v>1</v>
      </c>
      <c r="G1973" s="1">
        <f t="shared" ca="1" si="215"/>
        <v>0</v>
      </c>
      <c r="H1973" s="1">
        <f t="shared" ca="1" si="216"/>
        <v>1</v>
      </c>
    </row>
    <row r="1974" spans="1:8" hidden="1" x14ac:dyDescent="0.2">
      <c r="A1974" s="1">
        <v>1971</v>
      </c>
      <c r="B1974" s="1">
        <f t="shared" ca="1" si="213"/>
        <v>-187031.26097645267</v>
      </c>
      <c r="C1974" s="1">
        <f t="shared" ca="1" si="210"/>
        <v>100</v>
      </c>
      <c r="D1974" s="1">
        <f t="shared" ca="1" si="211"/>
        <v>58.639357099169693</v>
      </c>
      <c r="E1974" s="1">
        <f t="shared" ca="1" si="212"/>
        <v>-1</v>
      </c>
      <c r="F1974" s="1">
        <f t="shared" ca="1" si="214"/>
        <v>1</v>
      </c>
      <c r="G1974" s="1">
        <f t="shared" ca="1" si="215"/>
        <v>1</v>
      </c>
      <c r="H1974" s="1">
        <f t="shared" ca="1" si="216"/>
        <v>0</v>
      </c>
    </row>
    <row r="1975" spans="1:8" hidden="1" x14ac:dyDescent="0.2">
      <c r="A1975" s="1">
        <v>1972</v>
      </c>
      <c r="B1975" s="1">
        <f t="shared" ca="1" si="213"/>
        <v>-181167.32526653571</v>
      </c>
      <c r="C1975" s="1">
        <f t="shared" ca="1" si="210"/>
        <v>100</v>
      </c>
      <c r="D1975" s="1">
        <f t="shared" ca="1" si="211"/>
        <v>-42.077013244733351</v>
      </c>
      <c r="E1975" s="1">
        <f t="shared" ca="1" si="212"/>
        <v>0</v>
      </c>
      <c r="F1975" s="1">
        <f t="shared" ca="1" si="214"/>
        <v>1</v>
      </c>
      <c r="G1975" s="1">
        <f t="shared" ca="1" si="215"/>
        <v>0</v>
      </c>
      <c r="H1975" s="1">
        <f t="shared" ca="1" si="216"/>
        <v>1</v>
      </c>
    </row>
    <row r="1976" spans="1:8" hidden="1" x14ac:dyDescent="0.2">
      <c r="A1976" s="1">
        <v>1973</v>
      </c>
      <c r="B1976" s="1">
        <f t="shared" ca="1" si="213"/>
        <v>-185375.02659100905</v>
      </c>
      <c r="C1976" s="1">
        <f t="shared" ca="1" si="210"/>
        <v>100</v>
      </c>
      <c r="D1976" s="1">
        <f t="shared" ca="1" si="211"/>
        <v>-42.077013244733351</v>
      </c>
      <c r="E1976" s="1">
        <f t="shared" ca="1" si="212"/>
        <v>-1</v>
      </c>
      <c r="F1976" s="1">
        <f t="shared" ca="1" si="214"/>
        <v>1</v>
      </c>
      <c r="G1976" s="1">
        <f t="shared" ca="1" si="215"/>
        <v>1</v>
      </c>
      <c r="H1976" s="1">
        <f t="shared" ca="1" si="216"/>
        <v>0</v>
      </c>
    </row>
    <row r="1977" spans="1:8" hidden="1" x14ac:dyDescent="0.2">
      <c r="A1977" s="1">
        <v>1974</v>
      </c>
      <c r="B1977" s="1">
        <f t="shared" ca="1" si="213"/>
        <v>-189582.72791548239</v>
      </c>
      <c r="C1977" s="1">
        <f t="shared" ca="1" si="210"/>
        <v>100</v>
      </c>
      <c r="D1977" s="1">
        <f t="shared" ca="1" si="211"/>
        <v>-42.077013244733351</v>
      </c>
      <c r="E1977" s="1">
        <f t="shared" ca="1" si="212"/>
        <v>-2</v>
      </c>
      <c r="F1977" s="1">
        <f t="shared" ca="1" si="214"/>
        <v>1</v>
      </c>
      <c r="G1977" s="1">
        <f t="shared" ca="1" si="215"/>
        <v>2</v>
      </c>
      <c r="H1977" s="1">
        <f t="shared" ca="1" si="216"/>
        <v>0</v>
      </c>
    </row>
    <row r="1978" spans="1:8" hidden="1" x14ac:dyDescent="0.2">
      <c r="A1978" s="1">
        <v>1975</v>
      </c>
      <c r="B1978" s="1">
        <f t="shared" ca="1" si="213"/>
        <v>-193790.42923995573</v>
      </c>
      <c r="C1978" s="1">
        <f t="shared" ca="1" si="210"/>
        <v>100</v>
      </c>
      <c r="D1978" s="1">
        <f t="shared" ca="1" si="211"/>
        <v>-42.077013244733351</v>
      </c>
      <c r="E1978" s="1">
        <f t="shared" ca="1" si="212"/>
        <v>-3</v>
      </c>
      <c r="F1978" s="1">
        <f t="shared" ca="1" si="214"/>
        <v>1</v>
      </c>
      <c r="G1978" s="1">
        <f t="shared" ca="1" si="215"/>
        <v>3</v>
      </c>
      <c r="H1978" s="1">
        <f t="shared" ca="1" si="216"/>
        <v>0</v>
      </c>
    </row>
    <row r="1979" spans="1:8" hidden="1" x14ac:dyDescent="0.2">
      <c r="A1979" s="1">
        <v>1976</v>
      </c>
      <c r="B1979" s="1">
        <f t="shared" ca="1" si="213"/>
        <v>-197998.13056442907</v>
      </c>
      <c r="C1979" s="1">
        <f t="shared" ca="1" si="210"/>
        <v>100</v>
      </c>
      <c r="D1979" s="1">
        <f t="shared" ca="1" si="211"/>
        <v>-42.077013244733351</v>
      </c>
      <c r="E1979" s="1">
        <f t="shared" ca="1" si="212"/>
        <v>-4</v>
      </c>
      <c r="F1979" s="1">
        <f t="shared" ca="1" si="214"/>
        <v>1</v>
      </c>
      <c r="G1979" s="1">
        <f t="shared" ca="1" si="215"/>
        <v>4</v>
      </c>
      <c r="H1979" s="1">
        <f t="shared" ca="1" si="216"/>
        <v>0</v>
      </c>
    </row>
    <row r="1980" spans="1:8" hidden="1" x14ac:dyDescent="0.2">
      <c r="A1980" s="1">
        <v>1977</v>
      </c>
      <c r="B1980" s="1">
        <f t="shared" ca="1" si="213"/>
        <v>-202205.83188890241</v>
      </c>
      <c r="C1980" s="1">
        <f t="shared" ca="1" si="210"/>
        <v>500</v>
      </c>
      <c r="D1980" s="1">
        <f t="shared" ca="1" si="211"/>
        <v>-42.077013244733351</v>
      </c>
      <c r="E1980" s="1">
        <f t="shared" ca="1" si="212"/>
        <v>0</v>
      </c>
      <c r="F1980" s="1">
        <f t="shared" ca="1" si="214"/>
        <v>2</v>
      </c>
      <c r="G1980" s="1">
        <f t="shared" ca="1" si="215"/>
        <v>5</v>
      </c>
      <c r="H1980" s="1">
        <f t="shared" ca="1" si="216"/>
        <v>0</v>
      </c>
    </row>
    <row r="1981" spans="1:8" hidden="1" x14ac:dyDescent="0.2">
      <c r="A1981" s="1">
        <v>1978</v>
      </c>
      <c r="B1981" s="1">
        <f t="shared" ca="1" si="213"/>
        <v>-223244.33851126907</v>
      </c>
      <c r="C1981" s="1">
        <f t="shared" ca="1" si="210"/>
        <v>500</v>
      </c>
      <c r="D1981" s="1">
        <f t="shared" ca="1" si="211"/>
        <v>-42.077013244733351</v>
      </c>
      <c r="E1981" s="1">
        <f t="shared" ca="1" si="212"/>
        <v>-1</v>
      </c>
      <c r="F1981" s="1">
        <f t="shared" ca="1" si="214"/>
        <v>2</v>
      </c>
      <c r="G1981" s="1">
        <f t="shared" ca="1" si="215"/>
        <v>6</v>
      </c>
      <c r="H1981" s="1">
        <f t="shared" ca="1" si="216"/>
        <v>0</v>
      </c>
    </row>
    <row r="1982" spans="1:8" hidden="1" x14ac:dyDescent="0.2">
      <c r="A1982" s="1">
        <v>1979</v>
      </c>
      <c r="B1982" s="1">
        <f t="shared" ca="1" si="213"/>
        <v>-244282.84513363574</v>
      </c>
      <c r="C1982" s="1">
        <f t="shared" ca="1" si="210"/>
        <v>500</v>
      </c>
      <c r="D1982" s="1">
        <f t="shared" ca="1" si="211"/>
        <v>-42.077013244733351</v>
      </c>
      <c r="E1982" s="1">
        <f t="shared" ca="1" si="212"/>
        <v>-2</v>
      </c>
      <c r="F1982" s="1">
        <f t="shared" ca="1" si="214"/>
        <v>2</v>
      </c>
      <c r="G1982" s="1">
        <f t="shared" ca="1" si="215"/>
        <v>7</v>
      </c>
      <c r="H1982" s="1">
        <f t="shared" ca="1" si="216"/>
        <v>0</v>
      </c>
    </row>
    <row r="1983" spans="1:8" hidden="1" x14ac:dyDescent="0.2">
      <c r="A1983" s="1">
        <v>1980</v>
      </c>
      <c r="B1983" s="1">
        <f t="shared" ca="1" si="213"/>
        <v>-265321.3517560024</v>
      </c>
      <c r="C1983" s="1">
        <f t="shared" ca="1" si="210"/>
        <v>500</v>
      </c>
      <c r="D1983" s="1">
        <f t="shared" ca="1" si="211"/>
        <v>-42.077013244733351</v>
      </c>
      <c r="E1983" s="1">
        <f t="shared" ca="1" si="212"/>
        <v>-3</v>
      </c>
      <c r="F1983" s="1">
        <f t="shared" ca="1" si="214"/>
        <v>2</v>
      </c>
      <c r="G1983" s="1">
        <f t="shared" ca="1" si="215"/>
        <v>8</v>
      </c>
      <c r="H1983" s="1">
        <f t="shared" ca="1" si="216"/>
        <v>0</v>
      </c>
    </row>
    <row r="1984" spans="1:8" hidden="1" x14ac:dyDescent="0.2">
      <c r="A1984" s="1">
        <v>1981</v>
      </c>
      <c r="B1984" s="1">
        <f t="shared" ca="1" si="213"/>
        <v>-286359.85837836907</v>
      </c>
      <c r="C1984" s="1">
        <f t="shared" ca="1" si="210"/>
        <v>500</v>
      </c>
      <c r="D1984" s="1">
        <f t="shared" ca="1" si="211"/>
        <v>-42.077013244733351</v>
      </c>
      <c r="E1984" s="1">
        <f t="shared" ca="1" si="212"/>
        <v>-4</v>
      </c>
      <c r="F1984" s="1">
        <f t="shared" ca="1" si="214"/>
        <v>2</v>
      </c>
      <c r="G1984" s="1">
        <f t="shared" ca="1" si="215"/>
        <v>9</v>
      </c>
      <c r="H1984" s="1">
        <f t="shared" ca="1" si="216"/>
        <v>0</v>
      </c>
    </row>
    <row r="1985" spans="1:8" hidden="1" x14ac:dyDescent="0.2">
      <c r="A1985" s="1">
        <v>1982</v>
      </c>
      <c r="B1985" s="1">
        <f t="shared" ca="1" si="213"/>
        <v>-307398.36500073574</v>
      </c>
      <c r="C1985" s="1">
        <f t="shared" ca="1" si="210"/>
        <v>100</v>
      </c>
      <c r="D1985" s="1">
        <f t="shared" ca="1" si="211"/>
        <v>58.639357099169693</v>
      </c>
      <c r="E1985" s="1">
        <f t="shared" ca="1" si="212"/>
        <v>0</v>
      </c>
      <c r="F1985" s="1">
        <f t="shared" ca="1" si="214"/>
        <v>1</v>
      </c>
      <c r="G1985" s="1">
        <f t="shared" ca="1" si="215"/>
        <v>10</v>
      </c>
      <c r="H1985" s="1">
        <f t="shared" ca="1" si="216"/>
        <v>0</v>
      </c>
    </row>
    <row r="1986" spans="1:8" hidden="1" x14ac:dyDescent="0.2">
      <c r="A1986" s="1">
        <v>1983</v>
      </c>
      <c r="B1986" s="1">
        <f t="shared" ca="1" si="213"/>
        <v>-301534.42929081875</v>
      </c>
      <c r="C1986" s="1">
        <f t="shared" ca="1" si="210"/>
        <v>100</v>
      </c>
      <c r="D1986" s="1">
        <f t="shared" ca="1" si="211"/>
        <v>-42.077013244733351</v>
      </c>
      <c r="E1986" s="1">
        <f t="shared" ca="1" si="212"/>
        <v>0</v>
      </c>
      <c r="F1986" s="1">
        <f t="shared" ca="1" si="214"/>
        <v>1</v>
      </c>
      <c r="G1986" s="1">
        <f t="shared" ca="1" si="215"/>
        <v>0</v>
      </c>
      <c r="H1986" s="1">
        <f t="shared" ca="1" si="216"/>
        <v>1</v>
      </c>
    </row>
    <row r="1987" spans="1:8" hidden="1" x14ac:dyDescent="0.2">
      <c r="A1987" s="1">
        <v>1984</v>
      </c>
      <c r="B1987" s="1">
        <f t="shared" ca="1" si="213"/>
        <v>-305742.13061529206</v>
      </c>
      <c r="C1987" s="1">
        <f t="shared" ca="1" si="210"/>
        <v>100</v>
      </c>
      <c r="D1987" s="1">
        <f t="shared" ca="1" si="211"/>
        <v>-42.077013244733351</v>
      </c>
      <c r="E1987" s="1">
        <f t="shared" ca="1" si="212"/>
        <v>-1</v>
      </c>
      <c r="F1987" s="1">
        <f t="shared" ca="1" si="214"/>
        <v>1</v>
      </c>
      <c r="G1987" s="1">
        <f t="shared" ca="1" si="215"/>
        <v>1</v>
      </c>
      <c r="H1987" s="1">
        <f t="shared" ca="1" si="216"/>
        <v>0</v>
      </c>
    </row>
    <row r="1988" spans="1:8" hidden="1" x14ac:dyDescent="0.2">
      <c r="A1988" s="1">
        <v>1985</v>
      </c>
      <c r="B1988" s="1">
        <f t="shared" ca="1" si="213"/>
        <v>-309949.83193976537</v>
      </c>
      <c r="C1988" s="1">
        <f t="shared" ca="1" si="210"/>
        <v>100</v>
      </c>
      <c r="D1988" s="1">
        <f t="shared" ca="1" si="211"/>
        <v>-42.077013244733351</v>
      </c>
      <c r="E1988" s="1">
        <f t="shared" ca="1" si="212"/>
        <v>-2</v>
      </c>
      <c r="F1988" s="1">
        <f t="shared" ca="1" si="214"/>
        <v>1</v>
      </c>
      <c r="G1988" s="1">
        <f t="shared" ca="1" si="215"/>
        <v>2</v>
      </c>
      <c r="H1988" s="1">
        <f t="shared" ca="1" si="216"/>
        <v>0</v>
      </c>
    </row>
    <row r="1989" spans="1:8" hidden="1" x14ac:dyDescent="0.2">
      <c r="A1989" s="1">
        <v>1986</v>
      </c>
      <c r="B1989" s="1">
        <f t="shared" ca="1" si="213"/>
        <v>-314157.53326423868</v>
      </c>
      <c r="C1989" s="1">
        <f t="shared" ref="C1989:C2052" ca="1" si="217">$C$4*POWER($L$2,F1989-1)</f>
        <v>100</v>
      </c>
      <c r="D1989" s="1">
        <f t="shared" ref="D1989:D2052" ca="1" si="218">IF(RAND()&lt;$B$1,$F$1,$H$1)</f>
        <v>58.639357099169693</v>
      </c>
      <c r="E1989" s="1">
        <f t="shared" ref="E1989:E2052" ca="1" si="219">IF(D1988&lt;0,IF(E1988-1=-$D$2,0,E1988-1),IF(E1988+1=$F$2,0,E1988+1))</f>
        <v>-3</v>
      </c>
      <c r="F1989" s="1">
        <f t="shared" ca="1" si="214"/>
        <v>1</v>
      </c>
      <c r="G1989" s="1">
        <f t="shared" ca="1" si="215"/>
        <v>3</v>
      </c>
      <c r="H1989" s="1">
        <f t="shared" ca="1" si="216"/>
        <v>0</v>
      </c>
    </row>
    <row r="1990" spans="1:8" hidden="1" x14ac:dyDescent="0.2">
      <c r="A1990" s="1">
        <v>1987</v>
      </c>
      <c r="B1990" s="1">
        <f t="shared" ref="B1990:B2053" ca="1" si="220">B1989+D1989*C1989</f>
        <v>-308293.59755432169</v>
      </c>
      <c r="C1990" s="1">
        <f t="shared" ca="1" si="217"/>
        <v>100</v>
      </c>
      <c r="D1990" s="1">
        <f t="shared" ca="1" si="218"/>
        <v>-42.077013244733351</v>
      </c>
      <c r="E1990" s="1">
        <f t="shared" ca="1" si="219"/>
        <v>-2</v>
      </c>
      <c r="F1990" s="1">
        <f t="shared" ref="F1990:F2053" ca="1" si="221">IF(AND(D1989&gt;0,E1990=0),IF(F1989-1&lt;1,1,F1989-1),IF(AND(D1989&lt;0,E1990=0),IF(F1989+1&gt;$H$2,1,F1989+1),F1989))</f>
        <v>1</v>
      </c>
      <c r="G1990" s="1">
        <f t="shared" ref="G1990:G2053" ca="1" si="222">IF(D1989&gt;0,0,G1989+1)</f>
        <v>0</v>
      </c>
      <c r="H1990" s="1">
        <f t="shared" ref="H1990:H2053" ca="1" si="223">IF(D1989&lt;0,0,H1989+1)</f>
        <v>1</v>
      </c>
    </row>
    <row r="1991" spans="1:8" hidden="1" x14ac:dyDescent="0.2">
      <c r="A1991" s="1">
        <v>1988</v>
      </c>
      <c r="B1991" s="1">
        <f t="shared" ca="1" si="220"/>
        <v>-312501.298878795</v>
      </c>
      <c r="C1991" s="1">
        <f t="shared" ca="1" si="217"/>
        <v>100</v>
      </c>
      <c r="D1991" s="1">
        <f t="shared" ca="1" si="218"/>
        <v>58.639357099169693</v>
      </c>
      <c r="E1991" s="1">
        <f t="shared" ca="1" si="219"/>
        <v>-3</v>
      </c>
      <c r="F1991" s="1">
        <f t="shared" ca="1" si="221"/>
        <v>1</v>
      </c>
      <c r="G1991" s="1">
        <f t="shared" ca="1" si="222"/>
        <v>1</v>
      </c>
      <c r="H1991" s="1">
        <f t="shared" ca="1" si="223"/>
        <v>0</v>
      </c>
    </row>
    <row r="1992" spans="1:8" hidden="1" x14ac:dyDescent="0.2">
      <c r="A1992" s="1">
        <v>1989</v>
      </c>
      <c r="B1992" s="1">
        <f t="shared" ca="1" si="220"/>
        <v>-306637.36316887802</v>
      </c>
      <c r="C1992" s="1">
        <f t="shared" ca="1" si="217"/>
        <v>100</v>
      </c>
      <c r="D1992" s="1">
        <f t="shared" ca="1" si="218"/>
        <v>58.639357099169693</v>
      </c>
      <c r="E1992" s="1">
        <f t="shared" ca="1" si="219"/>
        <v>-2</v>
      </c>
      <c r="F1992" s="1">
        <f t="shared" ca="1" si="221"/>
        <v>1</v>
      </c>
      <c r="G1992" s="1">
        <f t="shared" ca="1" si="222"/>
        <v>0</v>
      </c>
      <c r="H1992" s="1">
        <f t="shared" ca="1" si="223"/>
        <v>1</v>
      </c>
    </row>
    <row r="1993" spans="1:8" hidden="1" x14ac:dyDescent="0.2">
      <c r="A1993" s="1">
        <v>1990</v>
      </c>
      <c r="B1993" s="1">
        <f t="shared" ca="1" si="220"/>
        <v>-300773.42745896103</v>
      </c>
      <c r="C1993" s="1">
        <f t="shared" ca="1" si="217"/>
        <v>100</v>
      </c>
      <c r="D1993" s="1">
        <f t="shared" ca="1" si="218"/>
        <v>-42.077013244733351</v>
      </c>
      <c r="E1993" s="1">
        <f t="shared" ca="1" si="219"/>
        <v>-1</v>
      </c>
      <c r="F1993" s="1">
        <f t="shared" ca="1" si="221"/>
        <v>1</v>
      </c>
      <c r="G1993" s="1">
        <f t="shared" ca="1" si="222"/>
        <v>0</v>
      </c>
      <c r="H1993" s="1">
        <f t="shared" ca="1" si="223"/>
        <v>2</v>
      </c>
    </row>
    <row r="1994" spans="1:8" hidden="1" x14ac:dyDescent="0.2">
      <c r="A1994" s="1">
        <v>1991</v>
      </c>
      <c r="B1994" s="1">
        <f t="shared" ca="1" si="220"/>
        <v>-304981.12878343434</v>
      </c>
      <c r="C1994" s="1">
        <f t="shared" ca="1" si="217"/>
        <v>100</v>
      </c>
      <c r="D1994" s="1">
        <f t="shared" ca="1" si="218"/>
        <v>58.639357099169693</v>
      </c>
      <c r="E1994" s="1">
        <f t="shared" ca="1" si="219"/>
        <v>-2</v>
      </c>
      <c r="F1994" s="1">
        <f t="shared" ca="1" si="221"/>
        <v>1</v>
      </c>
      <c r="G1994" s="1">
        <f t="shared" ca="1" si="222"/>
        <v>1</v>
      </c>
      <c r="H1994" s="1">
        <f t="shared" ca="1" si="223"/>
        <v>0</v>
      </c>
    </row>
    <row r="1995" spans="1:8" hidden="1" x14ac:dyDescent="0.2">
      <c r="A1995" s="1">
        <v>1992</v>
      </c>
      <c r="B1995" s="1">
        <f t="shared" ca="1" si="220"/>
        <v>-299117.19307351735</v>
      </c>
      <c r="C1995" s="1">
        <f t="shared" ca="1" si="217"/>
        <v>100</v>
      </c>
      <c r="D1995" s="1">
        <f t="shared" ca="1" si="218"/>
        <v>58.639357099169693</v>
      </c>
      <c r="E1995" s="1">
        <f t="shared" ca="1" si="219"/>
        <v>-1</v>
      </c>
      <c r="F1995" s="1">
        <f t="shared" ca="1" si="221"/>
        <v>1</v>
      </c>
      <c r="G1995" s="1">
        <f t="shared" ca="1" si="222"/>
        <v>0</v>
      </c>
      <c r="H1995" s="1">
        <f t="shared" ca="1" si="223"/>
        <v>1</v>
      </c>
    </row>
    <row r="1996" spans="1:8" hidden="1" x14ac:dyDescent="0.2">
      <c r="A1996" s="1">
        <v>1993</v>
      </c>
      <c r="B1996" s="1">
        <f t="shared" ca="1" si="220"/>
        <v>-293253.25736360037</v>
      </c>
      <c r="C1996" s="1">
        <f t="shared" ca="1" si="217"/>
        <v>100</v>
      </c>
      <c r="D1996" s="1">
        <f t="shared" ca="1" si="218"/>
        <v>-42.077013244733351</v>
      </c>
      <c r="E1996" s="1">
        <f t="shared" ca="1" si="219"/>
        <v>0</v>
      </c>
      <c r="F1996" s="1">
        <f t="shared" ca="1" si="221"/>
        <v>1</v>
      </c>
      <c r="G1996" s="1">
        <f t="shared" ca="1" si="222"/>
        <v>0</v>
      </c>
      <c r="H1996" s="1">
        <f t="shared" ca="1" si="223"/>
        <v>2</v>
      </c>
    </row>
    <row r="1997" spans="1:8" hidden="1" x14ac:dyDescent="0.2">
      <c r="A1997" s="1">
        <v>1994</v>
      </c>
      <c r="B1997" s="1">
        <f t="shared" ca="1" si="220"/>
        <v>-297460.95868807368</v>
      </c>
      <c r="C1997" s="1">
        <f t="shared" ca="1" si="217"/>
        <v>100</v>
      </c>
      <c r="D1997" s="1">
        <f t="shared" ca="1" si="218"/>
        <v>58.639357099169693</v>
      </c>
      <c r="E1997" s="1">
        <f t="shared" ca="1" si="219"/>
        <v>-1</v>
      </c>
      <c r="F1997" s="1">
        <f t="shared" ca="1" si="221"/>
        <v>1</v>
      </c>
      <c r="G1997" s="1">
        <f t="shared" ca="1" si="222"/>
        <v>1</v>
      </c>
      <c r="H1997" s="1">
        <f t="shared" ca="1" si="223"/>
        <v>0</v>
      </c>
    </row>
    <row r="1998" spans="1:8" hidden="1" x14ac:dyDescent="0.2">
      <c r="A1998" s="1">
        <v>1995</v>
      </c>
      <c r="B1998" s="1">
        <f t="shared" ca="1" si="220"/>
        <v>-291597.02297815669</v>
      </c>
      <c r="C1998" s="1">
        <f t="shared" ca="1" si="217"/>
        <v>100</v>
      </c>
      <c r="D1998" s="1">
        <f t="shared" ca="1" si="218"/>
        <v>-42.077013244733351</v>
      </c>
      <c r="E1998" s="1">
        <f t="shared" ca="1" si="219"/>
        <v>0</v>
      </c>
      <c r="F1998" s="1">
        <f t="shared" ca="1" si="221"/>
        <v>1</v>
      </c>
      <c r="G1998" s="1">
        <f t="shared" ca="1" si="222"/>
        <v>0</v>
      </c>
      <c r="H1998" s="1">
        <f t="shared" ca="1" si="223"/>
        <v>1</v>
      </c>
    </row>
    <row r="1999" spans="1:8" hidden="1" x14ac:dyDescent="0.2">
      <c r="A1999" s="1">
        <v>1996</v>
      </c>
      <c r="B1999" s="1">
        <f t="shared" ca="1" si="220"/>
        <v>-295804.72430263</v>
      </c>
      <c r="C1999" s="1">
        <f t="shared" ca="1" si="217"/>
        <v>100</v>
      </c>
      <c r="D1999" s="1">
        <f t="shared" ca="1" si="218"/>
        <v>-42.077013244733351</v>
      </c>
      <c r="E1999" s="1">
        <f t="shared" ca="1" si="219"/>
        <v>-1</v>
      </c>
      <c r="F1999" s="1">
        <f t="shared" ca="1" si="221"/>
        <v>1</v>
      </c>
      <c r="G1999" s="1">
        <f t="shared" ca="1" si="222"/>
        <v>1</v>
      </c>
      <c r="H1999" s="1">
        <f t="shared" ca="1" si="223"/>
        <v>0</v>
      </c>
    </row>
    <row r="2000" spans="1:8" hidden="1" x14ac:dyDescent="0.2">
      <c r="A2000" s="1">
        <v>1997</v>
      </c>
      <c r="B2000" s="1">
        <f t="shared" ca="1" si="220"/>
        <v>-300012.42562710331</v>
      </c>
      <c r="C2000" s="1">
        <f t="shared" ca="1" si="217"/>
        <v>100</v>
      </c>
      <c r="D2000" s="1">
        <f t="shared" ca="1" si="218"/>
        <v>-42.077013244733351</v>
      </c>
      <c r="E2000" s="1">
        <f t="shared" ca="1" si="219"/>
        <v>-2</v>
      </c>
      <c r="F2000" s="1">
        <f t="shared" ca="1" si="221"/>
        <v>1</v>
      </c>
      <c r="G2000" s="1">
        <f t="shared" ca="1" si="222"/>
        <v>2</v>
      </c>
      <c r="H2000" s="1">
        <f t="shared" ca="1" si="223"/>
        <v>0</v>
      </c>
    </row>
    <row r="2001" spans="1:8" hidden="1" x14ac:dyDescent="0.2">
      <c r="A2001" s="1">
        <v>1998</v>
      </c>
      <c r="B2001" s="1">
        <f t="shared" ca="1" si="220"/>
        <v>-304220.12695157662</v>
      </c>
      <c r="C2001" s="1">
        <f t="shared" ca="1" si="217"/>
        <v>100</v>
      </c>
      <c r="D2001" s="1">
        <f t="shared" ca="1" si="218"/>
        <v>-42.077013244733351</v>
      </c>
      <c r="E2001" s="1">
        <f t="shared" ca="1" si="219"/>
        <v>-3</v>
      </c>
      <c r="F2001" s="1">
        <f t="shared" ca="1" si="221"/>
        <v>1</v>
      </c>
      <c r="G2001" s="1">
        <f t="shared" ca="1" si="222"/>
        <v>3</v>
      </c>
      <c r="H2001" s="1">
        <f t="shared" ca="1" si="223"/>
        <v>0</v>
      </c>
    </row>
    <row r="2002" spans="1:8" hidden="1" x14ac:dyDescent="0.2">
      <c r="A2002" s="1">
        <v>1999</v>
      </c>
      <c r="B2002" s="1">
        <f t="shared" ca="1" si="220"/>
        <v>-308427.82827604993</v>
      </c>
      <c r="C2002" s="1">
        <f t="shared" ca="1" si="217"/>
        <v>100</v>
      </c>
      <c r="D2002" s="1">
        <f t="shared" ca="1" si="218"/>
        <v>-42.077013244733351</v>
      </c>
      <c r="E2002" s="1">
        <f t="shared" ca="1" si="219"/>
        <v>-4</v>
      </c>
      <c r="F2002" s="1">
        <f t="shared" ca="1" si="221"/>
        <v>1</v>
      </c>
      <c r="G2002" s="1">
        <f t="shared" ca="1" si="222"/>
        <v>4</v>
      </c>
      <c r="H2002" s="1">
        <f t="shared" ca="1" si="223"/>
        <v>0</v>
      </c>
    </row>
    <row r="2003" spans="1:8" hidden="1" x14ac:dyDescent="0.2">
      <c r="A2003" s="1">
        <v>2000</v>
      </c>
      <c r="B2003" s="1">
        <f t="shared" ca="1" si="220"/>
        <v>-312635.52960052324</v>
      </c>
      <c r="C2003" s="1">
        <f t="shared" ca="1" si="217"/>
        <v>500</v>
      </c>
      <c r="D2003" s="1">
        <f t="shared" ca="1" si="218"/>
        <v>58.639357099169693</v>
      </c>
      <c r="E2003" s="1">
        <f t="shared" ca="1" si="219"/>
        <v>0</v>
      </c>
      <c r="F2003" s="1">
        <f t="shared" ca="1" si="221"/>
        <v>2</v>
      </c>
      <c r="G2003" s="1">
        <f t="shared" ca="1" si="222"/>
        <v>5</v>
      </c>
      <c r="H2003" s="1">
        <f t="shared" ca="1" si="223"/>
        <v>0</v>
      </c>
    </row>
    <row r="2004" spans="1:8" hidden="1" x14ac:dyDescent="0.2">
      <c r="A2004" s="1">
        <v>2001</v>
      </c>
      <c r="B2004" s="1">
        <f t="shared" ca="1" si="220"/>
        <v>-283315.85105093836</v>
      </c>
      <c r="C2004" s="1">
        <f t="shared" ca="1" si="217"/>
        <v>100</v>
      </c>
      <c r="D2004" s="1">
        <f t="shared" ca="1" si="218"/>
        <v>-42.077013244733351</v>
      </c>
      <c r="E2004" s="1">
        <f t="shared" ca="1" si="219"/>
        <v>0</v>
      </c>
      <c r="F2004" s="1">
        <f t="shared" ca="1" si="221"/>
        <v>1</v>
      </c>
      <c r="G2004" s="1">
        <f t="shared" ca="1" si="222"/>
        <v>0</v>
      </c>
      <c r="H2004" s="1">
        <f t="shared" ca="1" si="223"/>
        <v>1</v>
      </c>
    </row>
    <row r="2005" spans="1:8" hidden="1" x14ac:dyDescent="0.2">
      <c r="A2005" s="1">
        <v>2002</v>
      </c>
      <c r="B2005" s="1">
        <f t="shared" ca="1" si="220"/>
        <v>-287523.55237541167</v>
      </c>
      <c r="C2005" s="1">
        <f t="shared" ca="1" si="217"/>
        <v>100</v>
      </c>
      <c r="D2005" s="1">
        <f t="shared" ca="1" si="218"/>
        <v>58.639357099169693</v>
      </c>
      <c r="E2005" s="1">
        <f t="shared" ca="1" si="219"/>
        <v>-1</v>
      </c>
      <c r="F2005" s="1">
        <f t="shared" ca="1" si="221"/>
        <v>1</v>
      </c>
      <c r="G2005" s="1">
        <f t="shared" ca="1" si="222"/>
        <v>1</v>
      </c>
      <c r="H2005" s="1">
        <f t="shared" ca="1" si="223"/>
        <v>0</v>
      </c>
    </row>
    <row r="2006" spans="1:8" hidden="1" x14ac:dyDescent="0.2">
      <c r="A2006" s="1">
        <v>2003</v>
      </c>
      <c r="B2006" s="1">
        <f t="shared" ca="1" si="220"/>
        <v>-281659.61666549469</v>
      </c>
      <c r="C2006" s="1">
        <f t="shared" ca="1" si="217"/>
        <v>100</v>
      </c>
      <c r="D2006" s="1">
        <f t="shared" ca="1" si="218"/>
        <v>-42.077013244733351</v>
      </c>
      <c r="E2006" s="1">
        <f t="shared" ca="1" si="219"/>
        <v>0</v>
      </c>
      <c r="F2006" s="1">
        <f t="shared" ca="1" si="221"/>
        <v>1</v>
      </c>
      <c r="G2006" s="1">
        <f t="shared" ca="1" si="222"/>
        <v>0</v>
      </c>
      <c r="H2006" s="1">
        <f t="shared" ca="1" si="223"/>
        <v>1</v>
      </c>
    </row>
    <row r="2007" spans="1:8" hidden="1" x14ac:dyDescent="0.2">
      <c r="A2007" s="1">
        <v>2004</v>
      </c>
      <c r="B2007" s="1">
        <f t="shared" ca="1" si="220"/>
        <v>-285867.317989968</v>
      </c>
      <c r="C2007" s="1">
        <f t="shared" ca="1" si="217"/>
        <v>100</v>
      </c>
      <c r="D2007" s="1">
        <f t="shared" ca="1" si="218"/>
        <v>-42.077013244733351</v>
      </c>
      <c r="E2007" s="1">
        <f t="shared" ca="1" si="219"/>
        <v>-1</v>
      </c>
      <c r="F2007" s="1">
        <f t="shared" ca="1" si="221"/>
        <v>1</v>
      </c>
      <c r="G2007" s="1">
        <f t="shared" ca="1" si="222"/>
        <v>1</v>
      </c>
      <c r="H2007" s="1">
        <f t="shared" ca="1" si="223"/>
        <v>0</v>
      </c>
    </row>
    <row r="2008" spans="1:8" hidden="1" x14ac:dyDescent="0.2">
      <c r="A2008" s="1">
        <v>2005</v>
      </c>
      <c r="B2008" s="1">
        <f t="shared" ca="1" si="220"/>
        <v>-290075.01931444131</v>
      </c>
      <c r="C2008" s="1">
        <f t="shared" ca="1" si="217"/>
        <v>100</v>
      </c>
      <c r="D2008" s="1">
        <f t="shared" ca="1" si="218"/>
        <v>-42.077013244733351</v>
      </c>
      <c r="E2008" s="1">
        <f t="shared" ca="1" si="219"/>
        <v>-2</v>
      </c>
      <c r="F2008" s="1">
        <f t="shared" ca="1" si="221"/>
        <v>1</v>
      </c>
      <c r="G2008" s="1">
        <f t="shared" ca="1" si="222"/>
        <v>2</v>
      </c>
      <c r="H2008" s="1">
        <f t="shared" ca="1" si="223"/>
        <v>0</v>
      </c>
    </row>
    <row r="2009" spans="1:8" hidden="1" x14ac:dyDescent="0.2">
      <c r="A2009" s="1">
        <v>2006</v>
      </c>
      <c r="B2009" s="1">
        <f t="shared" ca="1" si="220"/>
        <v>-294282.72063891462</v>
      </c>
      <c r="C2009" s="1">
        <f t="shared" ca="1" si="217"/>
        <v>100</v>
      </c>
      <c r="D2009" s="1">
        <f t="shared" ca="1" si="218"/>
        <v>-42.077013244733351</v>
      </c>
      <c r="E2009" s="1">
        <f t="shared" ca="1" si="219"/>
        <v>-3</v>
      </c>
      <c r="F2009" s="1">
        <f t="shared" ca="1" si="221"/>
        <v>1</v>
      </c>
      <c r="G2009" s="1">
        <f t="shared" ca="1" si="222"/>
        <v>3</v>
      </c>
      <c r="H2009" s="1">
        <f t="shared" ca="1" si="223"/>
        <v>0</v>
      </c>
    </row>
    <row r="2010" spans="1:8" hidden="1" x14ac:dyDescent="0.2">
      <c r="A2010" s="1">
        <v>2007</v>
      </c>
      <c r="B2010" s="1">
        <f t="shared" ca="1" si="220"/>
        <v>-298490.42196338793</v>
      </c>
      <c r="C2010" s="1">
        <f t="shared" ca="1" si="217"/>
        <v>100</v>
      </c>
      <c r="D2010" s="1">
        <f t="shared" ca="1" si="218"/>
        <v>-42.077013244733351</v>
      </c>
      <c r="E2010" s="1">
        <f t="shared" ca="1" si="219"/>
        <v>-4</v>
      </c>
      <c r="F2010" s="1">
        <f t="shared" ca="1" si="221"/>
        <v>1</v>
      </c>
      <c r="G2010" s="1">
        <f t="shared" ca="1" si="222"/>
        <v>4</v>
      </c>
      <c r="H2010" s="1">
        <f t="shared" ca="1" si="223"/>
        <v>0</v>
      </c>
    </row>
    <row r="2011" spans="1:8" hidden="1" x14ac:dyDescent="0.2">
      <c r="A2011" s="1">
        <v>2008</v>
      </c>
      <c r="B2011" s="1">
        <f t="shared" ca="1" si="220"/>
        <v>-302698.12328786124</v>
      </c>
      <c r="C2011" s="1">
        <f t="shared" ca="1" si="217"/>
        <v>500</v>
      </c>
      <c r="D2011" s="1">
        <f t="shared" ca="1" si="218"/>
        <v>-42.077013244733351</v>
      </c>
      <c r="E2011" s="1">
        <f t="shared" ca="1" si="219"/>
        <v>0</v>
      </c>
      <c r="F2011" s="1">
        <f t="shared" ca="1" si="221"/>
        <v>2</v>
      </c>
      <c r="G2011" s="1">
        <f t="shared" ca="1" si="222"/>
        <v>5</v>
      </c>
      <c r="H2011" s="1">
        <f t="shared" ca="1" si="223"/>
        <v>0</v>
      </c>
    </row>
    <row r="2012" spans="1:8" hidden="1" x14ac:dyDescent="0.2">
      <c r="A2012" s="1">
        <v>2009</v>
      </c>
      <c r="B2012" s="1">
        <f t="shared" ca="1" si="220"/>
        <v>-323736.6299102279</v>
      </c>
      <c r="C2012" s="1">
        <f t="shared" ca="1" si="217"/>
        <v>500</v>
      </c>
      <c r="D2012" s="1">
        <f t="shared" ca="1" si="218"/>
        <v>58.639357099169693</v>
      </c>
      <c r="E2012" s="1">
        <f t="shared" ca="1" si="219"/>
        <v>-1</v>
      </c>
      <c r="F2012" s="1">
        <f t="shared" ca="1" si="221"/>
        <v>2</v>
      </c>
      <c r="G2012" s="1">
        <f t="shared" ca="1" si="222"/>
        <v>6</v>
      </c>
      <c r="H2012" s="1">
        <f t="shared" ca="1" si="223"/>
        <v>0</v>
      </c>
    </row>
    <row r="2013" spans="1:8" hidden="1" x14ac:dyDescent="0.2">
      <c r="A2013" s="1">
        <v>2010</v>
      </c>
      <c r="B2013" s="1">
        <f t="shared" ca="1" si="220"/>
        <v>-294416.95136064303</v>
      </c>
      <c r="C2013" s="1">
        <f t="shared" ca="1" si="217"/>
        <v>100</v>
      </c>
      <c r="D2013" s="1">
        <f t="shared" ca="1" si="218"/>
        <v>-42.077013244733351</v>
      </c>
      <c r="E2013" s="1">
        <f t="shared" ca="1" si="219"/>
        <v>0</v>
      </c>
      <c r="F2013" s="1">
        <f t="shared" ca="1" si="221"/>
        <v>1</v>
      </c>
      <c r="G2013" s="1">
        <f t="shared" ca="1" si="222"/>
        <v>0</v>
      </c>
      <c r="H2013" s="1">
        <f t="shared" ca="1" si="223"/>
        <v>1</v>
      </c>
    </row>
    <row r="2014" spans="1:8" hidden="1" x14ac:dyDescent="0.2">
      <c r="A2014" s="1">
        <v>2011</v>
      </c>
      <c r="B2014" s="1">
        <f t="shared" ca="1" si="220"/>
        <v>-298624.65268511634</v>
      </c>
      <c r="C2014" s="1">
        <f t="shared" ca="1" si="217"/>
        <v>100</v>
      </c>
      <c r="D2014" s="1">
        <f t="shared" ca="1" si="218"/>
        <v>58.639357099169693</v>
      </c>
      <c r="E2014" s="1">
        <f t="shared" ca="1" si="219"/>
        <v>-1</v>
      </c>
      <c r="F2014" s="1">
        <f t="shared" ca="1" si="221"/>
        <v>1</v>
      </c>
      <c r="G2014" s="1">
        <f t="shared" ca="1" si="222"/>
        <v>1</v>
      </c>
      <c r="H2014" s="1">
        <f t="shared" ca="1" si="223"/>
        <v>0</v>
      </c>
    </row>
    <row r="2015" spans="1:8" hidden="1" x14ac:dyDescent="0.2">
      <c r="A2015" s="1">
        <v>2012</v>
      </c>
      <c r="B2015" s="1">
        <f t="shared" ca="1" si="220"/>
        <v>-292760.71697519935</v>
      </c>
      <c r="C2015" s="1">
        <f t="shared" ca="1" si="217"/>
        <v>100</v>
      </c>
      <c r="D2015" s="1">
        <f t="shared" ca="1" si="218"/>
        <v>58.639357099169693</v>
      </c>
      <c r="E2015" s="1">
        <f t="shared" ca="1" si="219"/>
        <v>0</v>
      </c>
      <c r="F2015" s="1">
        <f t="shared" ca="1" si="221"/>
        <v>1</v>
      </c>
      <c r="G2015" s="1">
        <f t="shared" ca="1" si="222"/>
        <v>0</v>
      </c>
      <c r="H2015" s="1">
        <f t="shared" ca="1" si="223"/>
        <v>1</v>
      </c>
    </row>
    <row r="2016" spans="1:8" hidden="1" x14ac:dyDescent="0.2">
      <c r="A2016" s="1">
        <v>2013</v>
      </c>
      <c r="B2016" s="1">
        <f t="shared" ca="1" si="220"/>
        <v>-286896.78126528236</v>
      </c>
      <c r="C2016" s="1">
        <f t="shared" ca="1" si="217"/>
        <v>100</v>
      </c>
      <c r="D2016" s="1">
        <f t="shared" ca="1" si="218"/>
        <v>-42.077013244733351</v>
      </c>
      <c r="E2016" s="1">
        <f t="shared" ca="1" si="219"/>
        <v>0</v>
      </c>
      <c r="F2016" s="1">
        <f t="shared" ca="1" si="221"/>
        <v>1</v>
      </c>
      <c r="G2016" s="1">
        <f t="shared" ca="1" si="222"/>
        <v>0</v>
      </c>
      <c r="H2016" s="1">
        <f t="shared" ca="1" si="223"/>
        <v>2</v>
      </c>
    </row>
    <row r="2017" spans="1:8" hidden="1" x14ac:dyDescent="0.2">
      <c r="A2017" s="1">
        <v>2014</v>
      </c>
      <c r="B2017" s="1">
        <f t="shared" ca="1" si="220"/>
        <v>-291104.48258975567</v>
      </c>
      <c r="C2017" s="1">
        <f t="shared" ca="1" si="217"/>
        <v>100</v>
      </c>
      <c r="D2017" s="1">
        <f t="shared" ca="1" si="218"/>
        <v>58.639357099169693</v>
      </c>
      <c r="E2017" s="1">
        <f t="shared" ca="1" si="219"/>
        <v>-1</v>
      </c>
      <c r="F2017" s="1">
        <f t="shared" ca="1" si="221"/>
        <v>1</v>
      </c>
      <c r="G2017" s="1">
        <f t="shared" ca="1" si="222"/>
        <v>1</v>
      </c>
      <c r="H2017" s="1">
        <f t="shared" ca="1" si="223"/>
        <v>0</v>
      </c>
    </row>
    <row r="2018" spans="1:8" hidden="1" x14ac:dyDescent="0.2">
      <c r="A2018" s="1">
        <v>2015</v>
      </c>
      <c r="B2018" s="1">
        <f t="shared" ca="1" si="220"/>
        <v>-285240.54687983869</v>
      </c>
      <c r="C2018" s="1">
        <f t="shared" ca="1" si="217"/>
        <v>100</v>
      </c>
      <c r="D2018" s="1">
        <f t="shared" ca="1" si="218"/>
        <v>-42.077013244733351</v>
      </c>
      <c r="E2018" s="1">
        <f t="shared" ca="1" si="219"/>
        <v>0</v>
      </c>
      <c r="F2018" s="1">
        <f t="shared" ca="1" si="221"/>
        <v>1</v>
      </c>
      <c r="G2018" s="1">
        <f t="shared" ca="1" si="222"/>
        <v>0</v>
      </c>
      <c r="H2018" s="1">
        <f t="shared" ca="1" si="223"/>
        <v>1</v>
      </c>
    </row>
    <row r="2019" spans="1:8" hidden="1" x14ac:dyDescent="0.2">
      <c r="A2019" s="1">
        <v>2016</v>
      </c>
      <c r="B2019" s="1">
        <f t="shared" ca="1" si="220"/>
        <v>-289448.248204312</v>
      </c>
      <c r="C2019" s="1">
        <f t="shared" ca="1" si="217"/>
        <v>100</v>
      </c>
      <c r="D2019" s="1">
        <f t="shared" ca="1" si="218"/>
        <v>-42.077013244733351</v>
      </c>
      <c r="E2019" s="1">
        <f t="shared" ca="1" si="219"/>
        <v>-1</v>
      </c>
      <c r="F2019" s="1">
        <f t="shared" ca="1" si="221"/>
        <v>1</v>
      </c>
      <c r="G2019" s="1">
        <f t="shared" ca="1" si="222"/>
        <v>1</v>
      </c>
      <c r="H2019" s="1">
        <f t="shared" ca="1" si="223"/>
        <v>0</v>
      </c>
    </row>
    <row r="2020" spans="1:8" hidden="1" x14ac:dyDescent="0.2">
      <c r="A2020" s="1">
        <v>2017</v>
      </c>
      <c r="B2020" s="1">
        <f t="shared" ca="1" si="220"/>
        <v>-293655.94952878531</v>
      </c>
      <c r="C2020" s="1">
        <f t="shared" ca="1" si="217"/>
        <v>100</v>
      </c>
      <c r="D2020" s="1">
        <f t="shared" ca="1" si="218"/>
        <v>-42.077013244733351</v>
      </c>
      <c r="E2020" s="1">
        <f t="shared" ca="1" si="219"/>
        <v>-2</v>
      </c>
      <c r="F2020" s="1">
        <f t="shared" ca="1" si="221"/>
        <v>1</v>
      </c>
      <c r="G2020" s="1">
        <f t="shared" ca="1" si="222"/>
        <v>2</v>
      </c>
      <c r="H2020" s="1">
        <f t="shared" ca="1" si="223"/>
        <v>0</v>
      </c>
    </row>
    <row r="2021" spans="1:8" hidden="1" x14ac:dyDescent="0.2">
      <c r="A2021" s="1">
        <v>2018</v>
      </c>
      <c r="B2021" s="1">
        <f t="shared" ca="1" si="220"/>
        <v>-297863.65085325862</v>
      </c>
      <c r="C2021" s="1">
        <f t="shared" ca="1" si="217"/>
        <v>100</v>
      </c>
      <c r="D2021" s="1">
        <f t="shared" ca="1" si="218"/>
        <v>-42.077013244733351</v>
      </c>
      <c r="E2021" s="1">
        <f t="shared" ca="1" si="219"/>
        <v>-3</v>
      </c>
      <c r="F2021" s="1">
        <f t="shared" ca="1" si="221"/>
        <v>1</v>
      </c>
      <c r="G2021" s="1">
        <f t="shared" ca="1" si="222"/>
        <v>3</v>
      </c>
      <c r="H2021" s="1">
        <f t="shared" ca="1" si="223"/>
        <v>0</v>
      </c>
    </row>
    <row r="2022" spans="1:8" hidden="1" x14ac:dyDescent="0.2">
      <c r="A2022" s="1">
        <v>2019</v>
      </c>
      <c r="B2022" s="1">
        <f t="shared" ca="1" si="220"/>
        <v>-302071.35217773193</v>
      </c>
      <c r="C2022" s="1">
        <f t="shared" ca="1" si="217"/>
        <v>100</v>
      </c>
      <c r="D2022" s="1">
        <f t="shared" ca="1" si="218"/>
        <v>58.639357099169693</v>
      </c>
      <c r="E2022" s="1">
        <f t="shared" ca="1" si="219"/>
        <v>-4</v>
      </c>
      <c r="F2022" s="1">
        <f t="shared" ca="1" si="221"/>
        <v>1</v>
      </c>
      <c r="G2022" s="1">
        <f t="shared" ca="1" si="222"/>
        <v>4</v>
      </c>
      <c r="H2022" s="1">
        <f t="shared" ca="1" si="223"/>
        <v>0</v>
      </c>
    </row>
    <row r="2023" spans="1:8" hidden="1" x14ac:dyDescent="0.2">
      <c r="A2023" s="1">
        <v>2020</v>
      </c>
      <c r="B2023" s="1">
        <f t="shared" ca="1" si="220"/>
        <v>-296207.41646781494</v>
      </c>
      <c r="C2023" s="1">
        <f t="shared" ca="1" si="217"/>
        <v>100</v>
      </c>
      <c r="D2023" s="1">
        <f t="shared" ca="1" si="218"/>
        <v>58.639357099169693</v>
      </c>
      <c r="E2023" s="1">
        <f t="shared" ca="1" si="219"/>
        <v>-3</v>
      </c>
      <c r="F2023" s="1">
        <f t="shared" ca="1" si="221"/>
        <v>1</v>
      </c>
      <c r="G2023" s="1">
        <f t="shared" ca="1" si="222"/>
        <v>0</v>
      </c>
      <c r="H2023" s="1">
        <f t="shared" ca="1" si="223"/>
        <v>1</v>
      </c>
    </row>
    <row r="2024" spans="1:8" hidden="1" x14ac:dyDescent="0.2">
      <c r="A2024" s="1">
        <v>2021</v>
      </c>
      <c r="B2024" s="1">
        <f t="shared" ca="1" si="220"/>
        <v>-290343.48075789795</v>
      </c>
      <c r="C2024" s="1">
        <f t="shared" ca="1" si="217"/>
        <v>100</v>
      </c>
      <c r="D2024" s="1">
        <f t="shared" ca="1" si="218"/>
        <v>58.639357099169693</v>
      </c>
      <c r="E2024" s="1">
        <f t="shared" ca="1" si="219"/>
        <v>-2</v>
      </c>
      <c r="F2024" s="1">
        <f t="shared" ca="1" si="221"/>
        <v>1</v>
      </c>
      <c r="G2024" s="1">
        <f t="shared" ca="1" si="222"/>
        <v>0</v>
      </c>
      <c r="H2024" s="1">
        <f t="shared" ca="1" si="223"/>
        <v>2</v>
      </c>
    </row>
    <row r="2025" spans="1:8" hidden="1" x14ac:dyDescent="0.2">
      <c r="A2025" s="1">
        <v>2022</v>
      </c>
      <c r="B2025" s="1">
        <f t="shared" ca="1" si="220"/>
        <v>-284479.54504798097</v>
      </c>
      <c r="C2025" s="1">
        <f t="shared" ca="1" si="217"/>
        <v>100</v>
      </c>
      <c r="D2025" s="1">
        <f t="shared" ca="1" si="218"/>
        <v>58.639357099169693</v>
      </c>
      <c r="E2025" s="1">
        <f t="shared" ca="1" si="219"/>
        <v>-1</v>
      </c>
      <c r="F2025" s="1">
        <f t="shared" ca="1" si="221"/>
        <v>1</v>
      </c>
      <c r="G2025" s="1">
        <f t="shared" ca="1" si="222"/>
        <v>0</v>
      </c>
      <c r="H2025" s="1">
        <f t="shared" ca="1" si="223"/>
        <v>3</v>
      </c>
    </row>
    <row r="2026" spans="1:8" hidden="1" x14ac:dyDescent="0.2">
      <c r="A2026" s="1">
        <v>2023</v>
      </c>
      <c r="B2026" s="1">
        <f t="shared" ca="1" si="220"/>
        <v>-278615.60933806398</v>
      </c>
      <c r="C2026" s="1">
        <f t="shared" ca="1" si="217"/>
        <v>100</v>
      </c>
      <c r="D2026" s="1">
        <f t="shared" ca="1" si="218"/>
        <v>58.639357099169693</v>
      </c>
      <c r="E2026" s="1">
        <f t="shared" ca="1" si="219"/>
        <v>0</v>
      </c>
      <c r="F2026" s="1">
        <f t="shared" ca="1" si="221"/>
        <v>1</v>
      </c>
      <c r="G2026" s="1">
        <f t="shared" ca="1" si="222"/>
        <v>0</v>
      </c>
      <c r="H2026" s="1">
        <f t="shared" ca="1" si="223"/>
        <v>4</v>
      </c>
    </row>
    <row r="2027" spans="1:8" hidden="1" x14ac:dyDescent="0.2">
      <c r="A2027" s="1">
        <v>2024</v>
      </c>
      <c r="B2027" s="1">
        <f t="shared" ca="1" si="220"/>
        <v>-272751.67362814699</v>
      </c>
      <c r="C2027" s="1">
        <f t="shared" ca="1" si="217"/>
        <v>100</v>
      </c>
      <c r="D2027" s="1">
        <f t="shared" ca="1" si="218"/>
        <v>-42.077013244733351</v>
      </c>
      <c r="E2027" s="1">
        <f t="shared" ca="1" si="219"/>
        <v>0</v>
      </c>
      <c r="F2027" s="1">
        <f t="shared" ca="1" si="221"/>
        <v>1</v>
      </c>
      <c r="G2027" s="1">
        <f t="shared" ca="1" si="222"/>
        <v>0</v>
      </c>
      <c r="H2027" s="1">
        <f t="shared" ca="1" si="223"/>
        <v>5</v>
      </c>
    </row>
    <row r="2028" spans="1:8" hidden="1" x14ac:dyDescent="0.2">
      <c r="A2028" s="1">
        <v>2025</v>
      </c>
      <c r="B2028" s="1">
        <f t="shared" ca="1" si="220"/>
        <v>-276959.3749526203</v>
      </c>
      <c r="C2028" s="1">
        <f t="shared" ca="1" si="217"/>
        <v>100</v>
      </c>
      <c r="D2028" s="1">
        <f t="shared" ca="1" si="218"/>
        <v>-42.077013244733351</v>
      </c>
      <c r="E2028" s="1">
        <f t="shared" ca="1" si="219"/>
        <v>-1</v>
      </c>
      <c r="F2028" s="1">
        <f t="shared" ca="1" si="221"/>
        <v>1</v>
      </c>
      <c r="G2028" s="1">
        <f t="shared" ca="1" si="222"/>
        <v>1</v>
      </c>
      <c r="H2028" s="1">
        <f t="shared" ca="1" si="223"/>
        <v>0</v>
      </c>
    </row>
    <row r="2029" spans="1:8" hidden="1" x14ac:dyDescent="0.2">
      <c r="A2029" s="1">
        <v>2026</v>
      </c>
      <c r="B2029" s="1">
        <f t="shared" ca="1" si="220"/>
        <v>-281167.07627709361</v>
      </c>
      <c r="C2029" s="1">
        <f t="shared" ca="1" si="217"/>
        <v>100</v>
      </c>
      <c r="D2029" s="1">
        <f t="shared" ca="1" si="218"/>
        <v>58.639357099169693</v>
      </c>
      <c r="E2029" s="1">
        <f t="shared" ca="1" si="219"/>
        <v>-2</v>
      </c>
      <c r="F2029" s="1">
        <f t="shared" ca="1" si="221"/>
        <v>1</v>
      </c>
      <c r="G2029" s="1">
        <f t="shared" ca="1" si="222"/>
        <v>2</v>
      </c>
      <c r="H2029" s="1">
        <f t="shared" ca="1" si="223"/>
        <v>0</v>
      </c>
    </row>
    <row r="2030" spans="1:8" hidden="1" x14ac:dyDescent="0.2">
      <c r="A2030" s="1">
        <v>2027</v>
      </c>
      <c r="B2030" s="1">
        <f t="shared" ca="1" si="220"/>
        <v>-275303.14056717663</v>
      </c>
      <c r="C2030" s="1">
        <f t="shared" ca="1" si="217"/>
        <v>100</v>
      </c>
      <c r="D2030" s="1">
        <f t="shared" ca="1" si="218"/>
        <v>58.639357099169693</v>
      </c>
      <c r="E2030" s="1">
        <f t="shared" ca="1" si="219"/>
        <v>-1</v>
      </c>
      <c r="F2030" s="1">
        <f t="shared" ca="1" si="221"/>
        <v>1</v>
      </c>
      <c r="G2030" s="1">
        <f t="shared" ca="1" si="222"/>
        <v>0</v>
      </c>
      <c r="H2030" s="1">
        <f t="shared" ca="1" si="223"/>
        <v>1</v>
      </c>
    </row>
    <row r="2031" spans="1:8" hidden="1" x14ac:dyDescent="0.2">
      <c r="A2031" s="1">
        <v>2028</v>
      </c>
      <c r="B2031" s="1">
        <f t="shared" ca="1" si="220"/>
        <v>-269439.20485725964</v>
      </c>
      <c r="C2031" s="1">
        <f t="shared" ca="1" si="217"/>
        <v>100</v>
      </c>
      <c r="D2031" s="1">
        <f t="shared" ca="1" si="218"/>
        <v>-42.077013244733351</v>
      </c>
      <c r="E2031" s="1">
        <f t="shared" ca="1" si="219"/>
        <v>0</v>
      </c>
      <c r="F2031" s="1">
        <f t="shared" ca="1" si="221"/>
        <v>1</v>
      </c>
      <c r="G2031" s="1">
        <f t="shared" ca="1" si="222"/>
        <v>0</v>
      </c>
      <c r="H2031" s="1">
        <f t="shared" ca="1" si="223"/>
        <v>2</v>
      </c>
    </row>
    <row r="2032" spans="1:8" hidden="1" x14ac:dyDescent="0.2">
      <c r="A2032" s="1">
        <v>2029</v>
      </c>
      <c r="B2032" s="1">
        <f t="shared" ca="1" si="220"/>
        <v>-273646.90618173295</v>
      </c>
      <c r="C2032" s="1">
        <f t="shared" ca="1" si="217"/>
        <v>100</v>
      </c>
      <c r="D2032" s="1">
        <f t="shared" ca="1" si="218"/>
        <v>-42.077013244733351</v>
      </c>
      <c r="E2032" s="1">
        <f t="shared" ca="1" si="219"/>
        <v>-1</v>
      </c>
      <c r="F2032" s="1">
        <f t="shared" ca="1" si="221"/>
        <v>1</v>
      </c>
      <c r="G2032" s="1">
        <f t="shared" ca="1" si="222"/>
        <v>1</v>
      </c>
      <c r="H2032" s="1">
        <f t="shared" ca="1" si="223"/>
        <v>0</v>
      </c>
    </row>
    <row r="2033" spans="1:8" hidden="1" x14ac:dyDescent="0.2">
      <c r="A2033" s="1">
        <v>2030</v>
      </c>
      <c r="B2033" s="1">
        <f t="shared" ca="1" si="220"/>
        <v>-277854.60750620626</v>
      </c>
      <c r="C2033" s="1">
        <f t="shared" ca="1" si="217"/>
        <v>100</v>
      </c>
      <c r="D2033" s="1">
        <f t="shared" ca="1" si="218"/>
        <v>58.639357099169693</v>
      </c>
      <c r="E2033" s="1">
        <f t="shared" ca="1" si="219"/>
        <v>-2</v>
      </c>
      <c r="F2033" s="1">
        <f t="shared" ca="1" si="221"/>
        <v>1</v>
      </c>
      <c r="G2033" s="1">
        <f t="shared" ca="1" si="222"/>
        <v>2</v>
      </c>
      <c r="H2033" s="1">
        <f t="shared" ca="1" si="223"/>
        <v>0</v>
      </c>
    </row>
    <row r="2034" spans="1:8" hidden="1" x14ac:dyDescent="0.2">
      <c r="A2034" s="1">
        <v>2031</v>
      </c>
      <c r="B2034" s="1">
        <f t="shared" ca="1" si="220"/>
        <v>-271990.67179628927</v>
      </c>
      <c r="C2034" s="1">
        <f t="shared" ca="1" si="217"/>
        <v>100</v>
      </c>
      <c r="D2034" s="1">
        <f t="shared" ca="1" si="218"/>
        <v>-42.077013244733351</v>
      </c>
      <c r="E2034" s="1">
        <f t="shared" ca="1" si="219"/>
        <v>-1</v>
      </c>
      <c r="F2034" s="1">
        <f t="shared" ca="1" si="221"/>
        <v>1</v>
      </c>
      <c r="G2034" s="1">
        <f t="shared" ca="1" si="222"/>
        <v>0</v>
      </c>
      <c r="H2034" s="1">
        <f t="shared" ca="1" si="223"/>
        <v>1</v>
      </c>
    </row>
    <row r="2035" spans="1:8" hidden="1" x14ac:dyDescent="0.2">
      <c r="A2035" s="1">
        <v>2032</v>
      </c>
      <c r="B2035" s="1">
        <f t="shared" ca="1" si="220"/>
        <v>-276198.37312076258</v>
      </c>
      <c r="C2035" s="1">
        <f t="shared" ca="1" si="217"/>
        <v>100</v>
      </c>
      <c r="D2035" s="1">
        <f t="shared" ca="1" si="218"/>
        <v>-42.077013244733351</v>
      </c>
      <c r="E2035" s="1">
        <f t="shared" ca="1" si="219"/>
        <v>-2</v>
      </c>
      <c r="F2035" s="1">
        <f t="shared" ca="1" si="221"/>
        <v>1</v>
      </c>
      <c r="G2035" s="1">
        <f t="shared" ca="1" si="222"/>
        <v>1</v>
      </c>
      <c r="H2035" s="1">
        <f t="shared" ca="1" si="223"/>
        <v>0</v>
      </c>
    </row>
    <row r="2036" spans="1:8" hidden="1" x14ac:dyDescent="0.2">
      <c r="A2036" s="1">
        <v>2033</v>
      </c>
      <c r="B2036" s="1">
        <f t="shared" ca="1" si="220"/>
        <v>-280406.07444523589</v>
      </c>
      <c r="C2036" s="1">
        <f t="shared" ca="1" si="217"/>
        <v>100</v>
      </c>
      <c r="D2036" s="1">
        <f t="shared" ca="1" si="218"/>
        <v>58.639357099169693</v>
      </c>
      <c r="E2036" s="1">
        <f t="shared" ca="1" si="219"/>
        <v>-3</v>
      </c>
      <c r="F2036" s="1">
        <f t="shared" ca="1" si="221"/>
        <v>1</v>
      </c>
      <c r="G2036" s="1">
        <f t="shared" ca="1" si="222"/>
        <v>2</v>
      </c>
      <c r="H2036" s="1">
        <f t="shared" ca="1" si="223"/>
        <v>0</v>
      </c>
    </row>
    <row r="2037" spans="1:8" hidden="1" x14ac:dyDescent="0.2">
      <c r="A2037" s="1">
        <v>2034</v>
      </c>
      <c r="B2037" s="1">
        <f t="shared" ca="1" si="220"/>
        <v>-274542.13873531891</v>
      </c>
      <c r="C2037" s="1">
        <f t="shared" ca="1" si="217"/>
        <v>100</v>
      </c>
      <c r="D2037" s="1">
        <f t="shared" ca="1" si="218"/>
        <v>-42.077013244733351</v>
      </c>
      <c r="E2037" s="1">
        <f t="shared" ca="1" si="219"/>
        <v>-2</v>
      </c>
      <c r="F2037" s="1">
        <f t="shared" ca="1" si="221"/>
        <v>1</v>
      </c>
      <c r="G2037" s="1">
        <f t="shared" ca="1" si="222"/>
        <v>0</v>
      </c>
      <c r="H2037" s="1">
        <f t="shared" ca="1" si="223"/>
        <v>1</v>
      </c>
    </row>
    <row r="2038" spans="1:8" hidden="1" x14ac:dyDescent="0.2">
      <c r="A2038" s="1">
        <v>2035</v>
      </c>
      <c r="B2038" s="1">
        <f t="shared" ca="1" si="220"/>
        <v>-278749.84005979222</v>
      </c>
      <c r="C2038" s="1">
        <f t="shared" ca="1" si="217"/>
        <v>100</v>
      </c>
      <c r="D2038" s="1">
        <f t="shared" ca="1" si="218"/>
        <v>58.639357099169693</v>
      </c>
      <c r="E2038" s="1">
        <f t="shared" ca="1" si="219"/>
        <v>-3</v>
      </c>
      <c r="F2038" s="1">
        <f t="shared" ca="1" si="221"/>
        <v>1</v>
      </c>
      <c r="G2038" s="1">
        <f t="shared" ca="1" si="222"/>
        <v>1</v>
      </c>
      <c r="H2038" s="1">
        <f t="shared" ca="1" si="223"/>
        <v>0</v>
      </c>
    </row>
    <row r="2039" spans="1:8" hidden="1" x14ac:dyDescent="0.2">
      <c r="A2039" s="1">
        <v>2036</v>
      </c>
      <c r="B2039" s="1">
        <f t="shared" ca="1" si="220"/>
        <v>-272885.90434987523</v>
      </c>
      <c r="C2039" s="1">
        <f t="shared" ca="1" si="217"/>
        <v>100</v>
      </c>
      <c r="D2039" s="1">
        <f t="shared" ca="1" si="218"/>
        <v>-42.077013244733351</v>
      </c>
      <c r="E2039" s="1">
        <f t="shared" ca="1" si="219"/>
        <v>-2</v>
      </c>
      <c r="F2039" s="1">
        <f t="shared" ca="1" si="221"/>
        <v>1</v>
      </c>
      <c r="G2039" s="1">
        <f t="shared" ca="1" si="222"/>
        <v>0</v>
      </c>
      <c r="H2039" s="1">
        <f t="shared" ca="1" si="223"/>
        <v>1</v>
      </c>
    </row>
    <row r="2040" spans="1:8" hidden="1" x14ac:dyDescent="0.2">
      <c r="A2040" s="1">
        <v>2037</v>
      </c>
      <c r="B2040" s="1">
        <f t="shared" ca="1" si="220"/>
        <v>-277093.60567434854</v>
      </c>
      <c r="C2040" s="1">
        <f t="shared" ca="1" si="217"/>
        <v>100</v>
      </c>
      <c r="D2040" s="1">
        <f t="shared" ca="1" si="218"/>
        <v>-42.077013244733351</v>
      </c>
      <c r="E2040" s="1">
        <f t="shared" ca="1" si="219"/>
        <v>-3</v>
      </c>
      <c r="F2040" s="1">
        <f t="shared" ca="1" si="221"/>
        <v>1</v>
      </c>
      <c r="G2040" s="1">
        <f t="shared" ca="1" si="222"/>
        <v>1</v>
      </c>
      <c r="H2040" s="1">
        <f t="shared" ca="1" si="223"/>
        <v>0</v>
      </c>
    </row>
    <row r="2041" spans="1:8" hidden="1" x14ac:dyDescent="0.2">
      <c r="A2041" s="1">
        <v>2038</v>
      </c>
      <c r="B2041" s="1">
        <f t="shared" ca="1" si="220"/>
        <v>-281301.30699882185</v>
      </c>
      <c r="C2041" s="1">
        <f t="shared" ca="1" si="217"/>
        <v>100</v>
      </c>
      <c r="D2041" s="1">
        <f t="shared" ca="1" si="218"/>
        <v>-42.077013244733351</v>
      </c>
      <c r="E2041" s="1">
        <f t="shared" ca="1" si="219"/>
        <v>-4</v>
      </c>
      <c r="F2041" s="1">
        <f t="shared" ca="1" si="221"/>
        <v>1</v>
      </c>
      <c r="G2041" s="1">
        <f t="shared" ca="1" si="222"/>
        <v>2</v>
      </c>
      <c r="H2041" s="1">
        <f t="shared" ca="1" si="223"/>
        <v>0</v>
      </c>
    </row>
    <row r="2042" spans="1:8" hidden="1" x14ac:dyDescent="0.2">
      <c r="A2042" s="1">
        <v>2039</v>
      </c>
      <c r="B2042" s="1">
        <f t="shared" ca="1" si="220"/>
        <v>-285509.00832329516</v>
      </c>
      <c r="C2042" s="1">
        <f t="shared" ca="1" si="217"/>
        <v>500</v>
      </c>
      <c r="D2042" s="1">
        <f t="shared" ca="1" si="218"/>
        <v>-42.077013244733351</v>
      </c>
      <c r="E2042" s="1">
        <f t="shared" ca="1" si="219"/>
        <v>0</v>
      </c>
      <c r="F2042" s="1">
        <f t="shared" ca="1" si="221"/>
        <v>2</v>
      </c>
      <c r="G2042" s="1">
        <f t="shared" ca="1" si="222"/>
        <v>3</v>
      </c>
      <c r="H2042" s="1">
        <f t="shared" ca="1" si="223"/>
        <v>0</v>
      </c>
    </row>
    <row r="2043" spans="1:8" hidden="1" x14ac:dyDescent="0.2">
      <c r="A2043" s="1">
        <v>2040</v>
      </c>
      <c r="B2043" s="1">
        <f t="shared" ca="1" si="220"/>
        <v>-306547.51494566182</v>
      </c>
      <c r="C2043" s="1">
        <f t="shared" ca="1" si="217"/>
        <v>500</v>
      </c>
      <c r="D2043" s="1">
        <f t="shared" ca="1" si="218"/>
        <v>-42.077013244733351</v>
      </c>
      <c r="E2043" s="1">
        <f t="shared" ca="1" si="219"/>
        <v>-1</v>
      </c>
      <c r="F2043" s="1">
        <f t="shared" ca="1" si="221"/>
        <v>2</v>
      </c>
      <c r="G2043" s="1">
        <f t="shared" ca="1" si="222"/>
        <v>4</v>
      </c>
      <c r="H2043" s="1">
        <f t="shared" ca="1" si="223"/>
        <v>0</v>
      </c>
    </row>
    <row r="2044" spans="1:8" hidden="1" x14ac:dyDescent="0.2">
      <c r="A2044" s="1">
        <v>2041</v>
      </c>
      <c r="B2044" s="1">
        <f t="shared" ca="1" si="220"/>
        <v>-327586.02156802849</v>
      </c>
      <c r="C2044" s="1">
        <f t="shared" ca="1" si="217"/>
        <v>500</v>
      </c>
      <c r="D2044" s="1">
        <f t="shared" ca="1" si="218"/>
        <v>58.639357099169693</v>
      </c>
      <c r="E2044" s="1">
        <f t="shared" ca="1" si="219"/>
        <v>-2</v>
      </c>
      <c r="F2044" s="1">
        <f t="shared" ca="1" si="221"/>
        <v>2</v>
      </c>
      <c r="G2044" s="1">
        <f t="shared" ca="1" si="222"/>
        <v>5</v>
      </c>
      <c r="H2044" s="1">
        <f t="shared" ca="1" si="223"/>
        <v>0</v>
      </c>
    </row>
    <row r="2045" spans="1:8" hidden="1" x14ac:dyDescent="0.2">
      <c r="A2045" s="1">
        <v>2042</v>
      </c>
      <c r="B2045" s="1">
        <f t="shared" ca="1" si="220"/>
        <v>-298266.34301844367</v>
      </c>
      <c r="C2045" s="1">
        <f t="shared" ca="1" si="217"/>
        <v>500</v>
      </c>
      <c r="D2045" s="1">
        <f t="shared" ca="1" si="218"/>
        <v>-42.077013244733351</v>
      </c>
      <c r="E2045" s="1">
        <f t="shared" ca="1" si="219"/>
        <v>-1</v>
      </c>
      <c r="F2045" s="1">
        <f t="shared" ca="1" si="221"/>
        <v>2</v>
      </c>
      <c r="G2045" s="1">
        <f t="shared" ca="1" si="222"/>
        <v>0</v>
      </c>
      <c r="H2045" s="1">
        <f t="shared" ca="1" si="223"/>
        <v>1</v>
      </c>
    </row>
    <row r="2046" spans="1:8" hidden="1" x14ac:dyDescent="0.2">
      <c r="A2046" s="1">
        <v>2043</v>
      </c>
      <c r="B2046" s="1">
        <f t="shared" ca="1" si="220"/>
        <v>-319304.84964081034</v>
      </c>
      <c r="C2046" s="1">
        <f t="shared" ca="1" si="217"/>
        <v>500</v>
      </c>
      <c r="D2046" s="1">
        <f t="shared" ca="1" si="218"/>
        <v>58.639357099169693</v>
      </c>
      <c r="E2046" s="1">
        <f t="shared" ca="1" si="219"/>
        <v>-2</v>
      </c>
      <c r="F2046" s="1">
        <f t="shared" ca="1" si="221"/>
        <v>2</v>
      </c>
      <c r="G2046" s="1">
        <f t="shared" ca="1" si="222"/>
        <v>1</v>
      </c>
      <c r="H2046" s="1">
        <f t="shared" ca="1" si="223"/>
        <v>0</v>
      </c>
    </row>
    <row r="2047" spans="1:8" hidden="1" x14ac:dyDescent="0.2">
      <c r="A2047" s="1">
        <v>2044</v>
      </c>
      <c r="B2047" s="1">
        <f t="shared" ca="1" si="220"/>
        <v>-289985.17109122546</v>
      </c>
      <c r="C2047" s="1">
        <f t="shared" ca="1" si="217"/>
        <v>500</v>
      </c>
      <c r="D2047" s="1">
        <f t="shared" ca="1" si="218"/>
        <v>-42.077013244733351</v>
      </c>
      <c r="E2047" s="1">
        <f t="shared" ca="1" si="219"/>
        <v>-1</v>
      </c>
      <c r="F2047" s="1">
        <f t="shared" ca="1" si="221"/>
        <v>2</v>
      </c>
      <c r="G2047" s="1">
        <f t="shared" ca="1" si="222"/>
        <v>0</v>
      </c>
      <c r="H2047" s="1">
        <f t="shared" ca="1" si="223"/>
        <v>1</v>
      </c>
    </row>
    <row r="2048" spans="1:8" hidden="1" x14ac:dyDescent="0.2">
      <c r="A2048" s="1">
        <v>2045</v>
      </c>
      <c r="B2048" s="1">
        <f t="shared" ca="1" si="220"/>
        <v>-311023.67771359213</v>
      </c>
      <c r="C2048" s="1">
        <f t="shared" ca="1" si="217"/>
        <v>500</v>
      </c>
      <c r="D2048" s="1">
        <f t="shared" ca="1" si="218"/>
        <v>58.639357099169693</v>
      </c>
      <c r="E2048" s="1">
        <f t="shared" ca="1" si="219"/>
        <v>-2</v>
      </c>
      <c r="F2048" s="1">
        <f t="shared" ca="1" si="221"/>
        <v>2</v>
      </c>
      <c r="G2048" s="1">
        <f t="shared" ca="1" si="222"/>
        <v>1</v>
      </c>
      <c r="H2048" s="1">
        <f t="shared" ca="1" si="223"/>
        <v>0</v>
      </c>
    </row>
    <row r="2049" spans="1:8" hidden="1" x14ac:dyDescent="0.2">
      <c r="A2049" s="1">
        <v>2046</v>
      </c>
      <c r="B2049" s="1">
        <f t="shared" ca="1" si="220"/>
        <v>-281703.99916400725</v>
      </c>
      <c r="C2049" s="1">
        <f t="shared" ca="1" si="217"/>
        <v>500</v>
      </c>
      <c r="D2049" s="1">
        <f t="shared" ca="1" si="218"/>
        <v>58.639357099169693</v>
      </c>
      <c r="E2049" s="1">
        <f t="shared" ca="1" si="219"/>
        <v>-1</v>
      </c>
      <c r="F2049" s="1">
        <f t="shared" ca="1" si="221"/>
        <v>2</v>
      </c>
      <c r="G2049" s="1">
        <f t="shared" ca="1" si="222"/>
        <v>0</v>
      </c>
      <c r="H2049" s="1">
        <f t="shared" ca="1" si="223"/>
        <v>1</v>
      </c>
    </row>
    <row r="2050" spans="1:8" hidden="1" x14ac:dyDescent="0.2">
      <c r="A2050" s="1">
        <v>2047</v>
      </c>
      <c r="B2050" s="1">
        <f t="shared" ca="1" si="220"/>
        <v>-252384.32061442241</v>
      </c>
      <c r="C2050" s="1">
        <f t="shared" ca="1" si="217"/>
        <v>100</v>
      </c>
      <c r="D2050" s="1">
        <f t="shared" ca="1" si="218"/>
        <v>-42.077013244733351</v>
      </c>
      <c r="E2050" s="1">
        <f t="shared" ca="1" si="219"/>
        <v>0</v>
      </c>
      <c r="F2050" s="1">
        <f t="shared" ca="1" si="221"/>
        <v>1</v>
      </c>
      <c r="G2050" s="1">
        <f t="shared" ca="1" si="222"/>
        <v>0</v>
      </c>
      <c r="H2050" s="1">
        <f t="shared" ca="1" si="223"/>
        <v>2</v>
      </c>
    </row>
    <row r="2051" spans="1:8" hidden="1" x14ac:dyDescent="0.2">
      <c r="A2051" s="1">
        <v>2048</v>
      </c>
      <c r="B2051" s="1">
        <f t="shared" ca="1" si="220"/>
        <v>-256592.02193889575</v>
      </c>
      <c r="C2051" s="1">
        <f t="shared" ca="1" si="217"/>
        <v>100</v>
      </c>
      <c r="D2051" s="1">
        <f t="shared" ca="1" si="218"/>
        <v>58.639357099169693</v>
      </c>
      <c r="E2051" s="1">
        <f t="shared" ca="1" si="219"/>
        <v>-1</v>
      </c>
      <c r="F2051" s="1">
        <f t="shared" ca="1" si="221"/>
        <v>1</v>
      </c>
      <c r="G2051" s="1">
        <f t="shared" ca="1" si="222"/>
        <v>1</v>
      </c>
      <c r="H2051" s="1">
        <f t="shared" ca="1" si="223"/>
        <v>0</v>
      </c>
    </row>
    <row r="2052" spans="1:8" hidden="1" x14ac:dyDescent="0.2">
      <c r="A2052" s="1">
        <v>2049</v>
      </c>
      <c r="B2052" s="1">
        <f t="shared" ca="1" si="220"/>
        <v>-250728.08622897879</v>
      </c>
      <c r="C2052" s="1">
        <f t="shared" ca="1" si="217"/>
        <v>100</v>
      </c>
      <c r="D2052" s="1">
        <f t="shared" ca="1" si="218"/>
        <v>-42.077013244733351</v>
      </c>
      <c r="E2052" s="1">
        <f t="shared" ca="1" si="219"/>
        <v>0</v>
      </c>
      <c r="F2052" s="1">
        <f t="shared" ca="1" si="221"/>
        <v>1</v>
      </c>
      <c r="G2052" s="1">
        <f t="shared" ca="1" si="222"/>
        <v>0</v>
      </c>
      <c r="H2052" s="1">
        <f t="shared" ca="1" si="223"/>
        <v>1</v>
      </c>
    </row>
    <row r="2053" spans="1:8" hidden="1" x14ac:dyDescent="0.2">
      <c r="A2053" s="1">
        <v>2050</v>
      </c>
      <c r="B2053" s="1">
        <f t="shared" ca="1" si="220"/>
        <v>-254935.78755345213</v>
      </c>
      <c r="C2053" s="1">
        <f t="shared" ref="C2053:C2116" ca="1" si="224">$C$4*POWER($L$2,F2053-1)</f>
        <v>100</v>
      </c>
      <c r="D2053" s="1">
        <f t="shared" ref="D2053:D2116" ca="1" si="225">IF(RAND()&lt;$B$1,$F$1,$H$1)</f>
        <v>-42.077013244733351</v>
      </c>
      <c r="E2053" s="1">
        <f t="shared" ref="E2053:E2116" ca="1" si="226">IF(D2052&lt;0,IF(E2052-1=-$D$2,0,E2052-1),IF(E2052+1=$F$2,0,E2052+1))</f>
        <v>-1</v>
      </c>
      <c r="F2053" s="1">
        <f t="shared" ca="1" si="221"/>
        <v>1</v>
      </c>
      <c r="G2053" s="1">
        <f t="shared" ca="1" si="222"/>
        <v>1</v>
      </c>
      <c r="H2053" s="1">
        <f t="shared" ca="1" si="223"/>
        <v>0</v>
      </c>
    </row>
    <row r="2054" spans="1:8" hidden="1" x14ac:dyDescent="0.2">
      <c r="A2054" s="1">
        <v>2051</v>
      </c>
      <c r="B2054" s="1">
        <f t="shared" ref="B2054:B2117" ca="1" si="227">B2053+D2053*C2053</f>
        <v>-259143.48887792547</v>
      </c>
      <c r="C2054" s="1">
        <f t="shared" ca="1" si="224"/>
        <v>100</v>
      </c>
      <c r="D2054" s="1">
        <f t="shared" ca="1" si="225"/>
        <v>58.639357099169693</v>
      </c>
      <c r="E2054" s="1">
        <f t="shared" ca="1" si="226"/>
        <v>-2</v>
      </c>
      <c r="F2054" s="1">
        <f t="shared" ref="F2054:F2117" ca="1" si="228">IF(AND(D2053&gt;0,E2054=0),IF(F2053-1&lt;1,1,F2053-1),IF(AND(D2053&lt;0,E2054=0),IF(F2053+1&gt;$H$2,1,F2053+1),F2053))</f>
        <v>1</v>
      </c>
      <c r="G2054" s="1">
        <f t="shared" ref="G2054:G2117" ca="1" si="229">IF(D2053&gt;0,0,G2053+1)</f>
        <v>2</v>
      </c>
      <c r="H2054" s="1">
        <f t="shared" ref="H2054:H2117" ca="1" si="230">IF(D2053&lt;0,0,H2053+1)</f>
        <v>0</v>
      </c>
    </row>
    <row r="2055" spans="1:8" hidden="1" x14ac:dyDescent="0.2">
      <c r="A2055" s="1">
        <v>2052</v>
      </c>
      <c r="B2055" s="1">
        <f t="shared" ca="1" si="227"/>
        <v>-253279.55316800851</v>
      </c>
      <c r="C2055" s="1">
        <f t="shared" ca="1" si="224"/>
        <v>100</v>
      </c>
      <c r="D2055" s="1">
        <f t="shared" ca="1" si="225"/>
        <v>58.639357099169693</v>
      </c>
      <c r="E2055" s="1">
        <f t="shared" ca="1" si="226"/>
        <v>-1</v>
      </c>
      <c r="F2055" s="1">
        <f t="shared" ca="1" si="228"/>
        <v>1</v>
      </c>
      <c r="G2055" s="1">
        <f t="shared" ca="1" si="229"/>
        <v>0</v>
      </c>
      <c r="H2055" s="1">
        <f t="shared" ca="1" si="230"/>
        <v>1</v>
      </c>
    </row>
    <row r="2056" spans="1:8" hidden="1" x14ac:dyDescent="0.2">
      <c r="A2056" s="1">
        <v>2053</v>
      </c>
      <c r="B2056" s="1">
        <f t="shared" ca="1" si="227"/>
        <v>-247415.61745809155</v>
      </c>
      <c r="C2056" s="1">
        <f t="shared" ca="1" si="224"/>
        <v>100</v>
      </c>
      <c r="D2056" s="1">
        <f t="shared" ca="1" si="225"/>
        <v>58.639357099169693</v>
      </c>
      <c r="E2056" s="1">
        <f t="shared" ca="1" si="226"/>
        <v>0</v>
      </c>
      <c r="F2056" s="1">
        <f t="shared" ca="1" si="228"/>
        <v>1</v>
      </c>
      <c r="G2056" s="1">
        <f t="shared" ca="1" si="229"/>
        <v>0</v>
      </c>
      <c r="H2056" s="1">
        <f t="shared" ca="1" si="230"/>
        <v>2</v>
      </c>
    </row>
    <row r="2057" spans="1:8" hidden="1" x14ac:dyDescent="0.2">
      <c r="A2057" s="1">
        <v>2054</v>
      </c>
      <c r="B2057" s="1">
        <f t="shared" ca="1" si="227"/>
        <v>-241551.6817481746</v>
      </c>
      <c r="C2057" s="1">
        <f t="shared" ca="1" si="224"/>
        <v>100</v>
      </c>
      <c r="D2057" s="1">
        <f t="shared" ca="1" si="225"/>
        <v>-42.077013244733351</v>
      </c>
      <c r="E2057" s="1">
        <f t="shared" ca="1" si="226"/>
        <v>0</v>
      </c>
      <c r="F2057" s="1">
        <f t="shared" ca="1" si="228"/>
        <v>1</v>
      </c>
      <c r="G2057" s="1">
        <f t="shared" ca="1" si="229"/>
        <v>0</v>
      </c>
      <c r="H2057" s="1">
        <f t="shared" ca="1" si="230"/>
        <v>3</v>
      </c>
    </row>
    <row r="2058" spans="1:8" hidden="1" x14ac:dyDescent="0.2">
      <c r="A2058" s="1">
        <v>2055</v>
      </c>
      <c r="B2058" s="1">
        <f t="shared" ca="1" si="227"/>
        <v>-245759.38307264794</v>
      </c>
      <c r="C2058" s="1">
        <f t="shared" ca="1" si="224"/>
        <v>100</v>
      </c>
      <c r="D2058" s="1">
        <f t="shared" ca="1" si="225"/>
        <v>-42.077013244733351</v>
      </c>
      <c r="E2058" s="1">
        <f t="shared" ca="1" si="226"/>
        <v>-1</v>
      </c>
      <c r="F2058" s="1">
        <f t="shared" ca="1" si="228"/>
        <v>1</v>
      </c>
      <c r="G2058" s="1">
        <f t="shared" ca="1" si="229"/>
        <v>1</v>
      </c>
      <c r="H2058" s="1">
        <f t="shared" ca="1" si="230"/>
        <v>0</v>
      </c>
    </row>
    <row r="2059" spans="1:8" hidden="1" x14ac:dyDescent="0.2">
      <c r="A2059" s="1">
        <v>2056</v>
      </c>
      <c r="B2059" s="1">
        <f t="shared" ca="1" si="227"/>
        <v>-249967.08439712127</v>
      </c>
      <c r="C2059" s="1">
        <f t="shared" ca="1" si="224"/>
        <v>100</v>
      </c>
      <c r="D2059" s="1">
        <f t="shared" ca="1" si="225"/>
        <v>-42.077013244733351</v>
      </c>
      <c r="E2059" s="1">
        <f t="shared" ca="1" si="226"/>
        <v>-2</v>
      </c>
      <c r="F2059" s="1">
        <f t="shared" ca="1" si="228"/>
        <v>1</v>
      </c>
      <c r="G2059" s="1">
        <f t="shared" ca="1" si="229"/>
        <v>2</v>
      </c>
      <c r="H2059" s="1">
        <f t="shared" ca="1" si="230"/>
        <v>0</v>
      </c>
    </row>
    <row r="2060" spans="1:8" hidden="1" x14ac:dyDescent="0.2">
      <c r="A2060" s="1">
        <v>2057</v>
      </c>
      <c r="B2060" s="1">
        <f t="shared" ca="1" si="227"/>
        <v>-254174.78572159461</v>
      </c>
      <c r="C2060" s="1">
        <f t="shared" ca="1" si="224"/>
        <v>100</v>
      </c>
      <c r="D2060" s="1">
        <f t="shared" ca="1" si="225"/>
        <v>58.639357099169693</v>
      </c>
      <c r="E2060" s="1">
        <f t="shared" ca="1" si="226"/>
        <v>-3</v>
      </c>
      <c r="F2060" s="1">
        <f t="shared" ca="1" si="228"/>
        <v>1</v>
      </c>
      <c r="G2060" s="1">
        <f t="shared" ca="1" si="229"/>
        <v>3</v>
      </c>
      <c r="H2060" s="1">
        <f t="shared" ca="1" si="230"/>
        <v>0</v>
      </c>
    </row>
    <row r="2061" spans="1:8" hidden="1" x14ac:dyDescent="0.2">
      <c r="A2061" s="1">
        <v>2058</v>
      </c>
      <c r="B2061" s="1">
        <f t="shared" ca="1" si="227"/>
        <v>-248310.85001167766</v>
      </c>
      <c r="C2061" s="1">
        <f t="shared" ca="1" si="224"/>
        <v>100</v>
      </c>
      <c r="D2061" s="1">
        <f t="shared" ca="1" si="225"/>
        <v>-42.077013244733351</v>
      </c>
      <c r="E2061" s="1">
        <f t="shared" ca="1" si="226"/>
        <v>-2</v>
      </c>
      <c r="F2061" s="1">
        <f t="shared" ca="1" si="228"/>
        <v>1</v>
      </c>
      <c r="G2061" s="1">
        <f t="shared" ca="1" si="229"/>
        <v>0</v>
      </c>
      <c r="H2061" s="1">
        <f t="shared" ca="1" si="230"/>
        <v>1</v>
      </c>
    </row>
    <row r="2062" spans="1:8" hidden="1" x14ac:dyDescent="0.2">
      <c r="A2062" s="1">
        <v>2059</v>
      </c>
      <c r="B2062" s="1">
        <f t="shared" ca="1" si="227"/>
        <v>-252518.55133615099</v>
      </c>
      <c r="C2062" s="1">
        <f t="shared" ca="1" si="224"/>
        <v>100</v>
      </c>
      <c r="D2062" s="1">
        <f t="shared" ca="1" si="225"/>
        <v>58.639357099169693</v>
      </c>
      <c r="E2062" s="1">
        <f t="shared" ca="1" si="226"/>
        <v>-3</v>
      </c>
      <c r="F2062" s="1">
        <f t="shared" ca="1" si="228"/>
        <v>1</v>
      </c>
      <c r="G2062" s="1">
        <f t="shared" ca="1" si="229"/>
        <v>1</v>
      </c>
      <c r="H2062" s="1">
        <f t="shared" ca="1" si="230"/>
        <v>0</v>
      </c>
    </row>
    <row r="2063" spans="1:8" hidden="1" x14ac:dyDescent="0.2">
      <c r="A2063" s="1">
        <v>2060</v>
      </c>
      <c r="B2063" s="1">
        <f t="shared" ca="1" si="227"/>
        <v>-246654.61562623404</v>
      </c>
      <c r="C2063" s="1">
        <f t="shared" ca="1" si="224"/>
        <v>100</v>
      </c>
      <c r="D2063" s="1">
        <f t="shared" ca="1" si="225"/>
        <v>58.639357099169693</v>
      </c>
      <c r="E2063" s="1">
        <f t="shared" ca="1" si="226"/>
        <v>-2</v>
      </c>
      <c r="F2063" s="1">
        <f t="shared" ca="1" si="228"/>
        <v>1</v>
      </c>
      <c r="G2063" s="1">
        <f t="shared" ca="1" si="229"/>
        <v>0</v>
      </c>
      <c r="H2063" s="1">
        <f t="shared" ca="1" si="230"/>
        <v>1</v>
      </c>
    </row>
    <row r="2064" spans="1:8" hidden="1" x14ac:dyDescent="0.2">
      <c r="A2064" s="1">
        <v>2061</v>
      </c>
      <c r="B2064" s="1">
        <f t="shared" ca="1" si="227"/>
        <v>-240790.67991631708</v>
      </c>
      <c r="C2064" s="1">
        <f t="shared" ca="1" si="224"/>
        <v>100</v>
      </c>
      <c r="D2064" s="1">
        <f t="shared" ca="1" si="225"/>
        <v>-42.077013244733351</v>
      </c>
      <c r="E2064" s="1">
        <f t="shared" ca="1" si="226"/>
        <v>-1</v>
      </c>
      <c r="F2064" s="1">
        <f t="shared" ca="1" si="228"/>
        <v>1</v>
      </c>
      <c r="G2064" s="1">
        <f t="shared" ca="1" si="229"/>
        <v>0</v>
      </c>
      <c r="H2064" s="1">
        <f t="shared" ca="1" si="230"/>
        <v>2</v>
      </c>
    </row>
    <row r="2065" spans="1:8" hidden="1" x14ac:dyDescent="0.2">
      <c r="A2065" s="1">
        <v>2062</v>
      </c>
      <c r="B2065" s="1">
        <f t="shared" ca="1" si="227"/>
        <v>-244998.38124079042</v>
      </c>
      <c r="C2065" s="1">
        <f t="shared" ca="1" si="224"/>
        <v>100</v>
      </c>
      <c r="D2065" s="1">
        <f t="shared" ca="1" si="225"/>
        <v>58.639357099169693</v>
      </c>
      <c r="E2065" s="1">
        <f t="shared" ca="1" si="226"/>
        <v>-2</v>
      </c>
      <c r="F2065" s="1">
        <f t="shared" ca="1" si="228"/>
        <v>1</v>
      </c>
      <c r="G2065" s="1">
        <f t="shared" ca="1" si="229"/>
        <v>1</v>
      </c>
      <c r="H2065" s="1">
        <f t="shared" ca="1" si="230"/>
        <v>0</v>
      </c>
    </row>
    <row r="2066" spans="1:8" hidden="1" x14ac:dyDescent="0.2">
      <c r="A2066" s="1">
        <v>2063</v>
      </c>
      <c r="B2066" s="1">
        <f t="shared" ca="1" si="227"/>
        <v>-239134.44553087346</v>
      </c>
      <c r="C2066" s="1">
        <f t="shared" ca="1" si="224"/>
        <v>100</v>
      </c>
      <c r="D2066" s="1">
        <f t="shared" ca="1" si="225"/>
        <v>58.639357099169693</v>
      </c>
      <c r="E2066" s="1">
        <f t="shared" ca="1" si="226"/>
        <v>-1</v>
      </c>
      <c r="F2066" s="1">
        <f t="shared" ca="1" si="228"/>
        <v>1</v>
      </c>
      <c r="G2066" s="1">
        <f t="shared" ca="1" si="229"/>
        <v>0</v>
      </c>
      <c r="H2066" s="1">
        <f t="shared" ca="1" si="230"/>
        <v>1</v>
      </c>
    </row>
    <row r="2067" spans="1:8" hidden="1" x14ac:dyDescent="0.2">
      <c r="A2067" s="1">
        <v>2064</v>
      </c>
      <c r="B2067" s="1">
        <f t="shared" ca="1" si="227"/>
        <v>-233270.5098209565</v>
      </c>
      <c r="C2067" s="1">
        <f t="shared" ca="1" si="224"/>
        <v>100</v>
      </c>
      <c r="D2067" s="1">
        <f t="shared" ca="1" si="225"/>
        <v>-42.077013244733351</v>
      </c>
      <c r="E2067" s="1">
        <f t="shared" ca="1" si="226"/>
        <v>0</v>
      </c>
      <c r="F2067" s="1">
        <f t="shared" ca="1" si="228"/>
        <v>1</v>
      </c>
      <c r="G2067" s="1">
        <f t="shared" ca="1" si="229"/>
        <v>0</v>
      </c>
      <c r="H2067" s="1">
        <f t="shared" ca="1" si="230"/>
        <v>2</v>
      </c>
    </row>
    <row r="2068" spans="1:8" hidden="1" x14ac:dyDescent="0.2">
      <c r="A2068" s="1">
        <v>2065</v>
      </c>
      <c r="B2068" s="1">
        <f t="shared" ca="1" si="227"/>
        <v>-237478.21114542984</v>
      </c>
      <c r="C2068" s="1">
        <f t="shared" ca="1" si="224"/>
        <v>100</v>
      </c>
      <c r="D2068" s="1">
        <f t="shared" ca="1" si="225"/>
        <v>-42.077013244733351</v>
      </c>
      <c r="E2068" s="1">
        <f t="shared" ca="1" si="226"/>
        <v>-1</v>
      </c>
      <c r="F2068" s="1">
        <f t="shared" ca="1" si="228"/>
        <v>1</v>
      </c>
      <c r="G2068" s="1">
        <f t="shared" ca="1" si="229"/>
        <v>1</v>
      </c>
      <c r="H2068" s="1">
        <f t="shared" ca="1" si="230"/>
        <v>0</v>
      </c>
    </row>
    <row r="2069" spans="1:8" hidden="1" x14ac:dyDescent="0.2">
      <c r="A2069" s="1">
        <v>2066</v>
      </c>
      <c r="B2069" s="1">
        <f t="shared" ca="1" si="227"/>
        <v>-241685.91246990318</v>
      </c>
      <c r="C2069" s="1">
        <f t="shared" ca="1" si="224"/>
        <v>100</v>
      </c>
      <c r="D2069" s="1">
        <f t="shared" ca="1" si="225"/>
        <v>-42.077013244733351</v>
      </c>
      <c r="E2069" s="1">
        <f t="shared" ca="1" si="226"/>
        <v>-2</v>
      </c>
      <c r="F2069" s="1">
        <f t="shared" ca="1" si="228"/>
        <v>1</v>
      </c>
      <c r="G2069" s="1">
        <f t="shared" ca="1" si="229"/>
        <v>2</v>
      </c>
      <c r="H2069" s="1">
        <f t="shared" ca="1" si="230"/>
        <v>0</v>
      </c>
    </row>
    <row r="2070" spans="1:8" hidden="1" x14ac:dyDescent="0.2">
      <c r="A2070" s="1">
        <v>2067</v>
      </c>
      <c r="B2070" s="1">
        <f t="shared" ca="1" si="227"/>
        <v>-245893.61379437652</v>
      </c>
      <c r="C2070" s="1">
        <f t="shared" ca="1" si="224"/>
        <v>100</v>
      </c>
      <c r="D2070" s="1">
        <f t="shared" ca="1" si="225"/>
        <v>-42.077013244733351</v>
      </c>
      <c r="E2070" s="1">
        <f t="shared" ca="1" si="226"/>
        <v>-3</v>
      </c>
      <c r="F2070" s="1">
        <f t="shared" ca="1" si="228"/>
        <v>1</v>
      </c>
      <c r="G2070" s="1">
        <f t="shared" ca="1" si="229"/>
        <v>3</v>
      </c>
      <c r="H2070" s="1">
        <f t="shared" ca="1" si="230"/>
        <v>0</v>
      </c>
    </row>
    <row r="2071" spans="1:8" hidden="1" x14ac:dyDescent="0.2">
      <c r="A2071" s="1">
        <v>2068</v>
      </c>
      <c r="B2071" s="1">
        <f t="shared" ca="1" si="227"/>
        <v>-250101.31511884986</v>
      </c>
      <c r="C2071" s="1">
        <f t="shared" ca="1" si="224"/>
        <v>100</v>
      </c>
      <c r="D2071" s="1">
        <f t="shared" ca="1" si="225"/>
        <v>58.639357099169693</v>
      </c>
      <c r="E2071" s="1">
        <f t="shared" ca="1" si="226"/>
        <v>-4</v>
      </c>
      <c r="F2071" s="1">
        <f t="shared" ca="1" si="228"/>
        <v>1</v>
      </c>
      <c r="G2071" s="1">
        <f t="shared" ca="1" si="229"/>
        <v>4</v>
      </c>
      <c r="H2071" s="1">
        <f t="shared" ca="1" si="230"/>
        <v>0</v>
      </c>
    </row>
    <row r="2072" spans="1:8" hidden="1" x14ac:dyDescent="0.2">
      <c r="A2072" s="1">
        <v>2069</v>
      </c>
      <c r="B2072" s="1">
        <f t="shared" ca="1" si="227"/>
        <v>-244237.3794089329</v>
      </c>
      <c r="C2072" s="1">
        <f t="shared" ca="1" si="224"/>
        <v>100</v>
      </c>
      <c r="D2072" s="1">
        <f t="shared" ca="1" si="225"/>
        <v>58.639357099169693</v>
      </c>
      <c r="E2072" s="1">
        <f t="shared" ca="1" si="226"/>
        <v>-3</v>
      </c>
      <c r="F2072" s="1">
        <f t="shared" ca="1" si="228"/>
        <v>1</v>
      </c>
      <c r="G2072" s="1">
        <f t="shared" ca="1" si="229"/>
        <v>0</v>
      </c>
      <c r="H2072" s="1">
        <f t="shared" ca="1" si="230"/>
        <v>1</v>
      </c>
    </row>
    <row r="2073" spans="1:8" hidden="1" x14ac:dyDescent="0.2">
      <c r="A2073" s="1">
        <v>2070</v>
      </c>
      <c r="B2073" s="1">
        <f t="shared" ca="1" si="227"/>
        <v>-238373.44369901594</v>
      </c>
      <c r="C2073" s="1">
        <f t="shared" ca="1" si="224"/>
        <v>100</v>
      </c>
      <c r="D2073" s="1">
        <f t="shared" ca="1" si="225"/>
        <v>-42.077013244733351</v>
      </c>
      <c r="E2073" s="1">
        <f t="shared" ca="1" si="226"/>
        <v>-2</v>
      </c>
      <c r="F2073" s="1">
        <f t="shared" ca="1" si="228"/>
        <v>1</v>
      </c>
      <c r="G2073" s="1">
        <f t="shared" ca="1" si="229"/>
        <v>0</v>
      </c>
      <c r="H2073" s="1">
        <f t="shared" ca="1" si="230"/>
        <v>2</v>
      </c>
    </row>
    <row r="2074" spans="1:8" hidden="1" x14ac:dyDescent="0.2">
      <c r="A2074" s="1">
        <v>2071</v>
      </c>
      <c r="B2074" s="1">
        <f t="shared" ca="1" si="227"/>
        <v>-242581.14502348928</v>
      </c>
      <c r="C2074" s="1">
        <f t="shared" ca="1" si="224"/>
        <v>100</v>
      </c>
      <c r="D2074" s="1">
        <f t="shared" ca="1" si="225"/>
        <v>-42.077013244733351</v>
      </c>
      <c r="E2074" s="1">
        <f t="shared" ca="1" si="226"/>
        <v>-3</v>
      </c>
      <c r="F2074" s="1">
        <f t="shared" ca="1" si="228"/>
        <v>1</v>
      </c>
      <c r="G2074" s="1">
        <f t="shared" ca="1" si="229"/>
        <v>1</v>
      </c>
      <c r="H2074" s="1">
        <f t="shared" ca="1" si="230"/>
        <v>0</v>
      </c>
    </row>
    <row r="2075" spans="1:8" hidden="1" x14ac:dyDescent="0.2">
      <c r="A2075" s="1">
        <v>2072</v>
      </c>
      <c r="B2075" s="1">
        <f t="shared" ca="1" si="227"/>
        <v>-246788.84634796262</v>
      </c>
      <c r="C2075" s="1">
        <f t="shared" ca="1" si="224"/>
        <v>100</v>
      </c>
      <c r="D2075" s="1">
        <f t="shared" ca="1" si="225"/>
        <v>58.639357099169693</v>
      </c>
      <c r="E2075" s="1">
        <f t="shared" ca="1" si="226"/>
        <v>-4</v>
      </c>
      <c r="F2075" s="1">
        <f t="shared" ca="1" si="228"/>
        <v>1</v>
      </c>
      <c r="G2075" s="1">
        <f t="shared" ca="1" si="229"/>
        <v>2</v>
      </c>
      <c r="H2075" s="1">
        <f t="shared" ca="1" si="230"/>
        <v>0</v>
      </c>
    </row>
    <row r="2076" spans="1:8" hidden="1" x14ac:dyDescent="0.2">
      <c r="A2076" s="1">
        <v>2073</v>
      </c>
      <c r="B2076" s="1">
        <f t="shared" ca="1" si="227"/>
        <v>-240924.91063804567</v>
      </c>
      <c r="C2076" s="1">
        <f t="shared" ca="1" si="224"/>
        <v>100</v>
      </c>
      <c r="D2076" s="1">
        <f t="shared" ca="1" si="225"/>
        <v>58.639357099169693</v>
      </c>
      <c r="E2076" s="1">
        <f t="shared" ca="1" si="226"/>
        <v>-3</v>
      </c>
      <c r="F2076" s="1">
        <f t="shared" ca="1" si="228"/>
        <v>1</v>
      </c>
      <c r="G2076" s="1">
        <f t="shared" ca="1" si="229"/>
        <v>0</v>
      </c>
      <c r="H2076" s="1">
        <f t="shared" ca="1" si="230"/>
        <v>1</v>
      </c>
    </row>
    <row r="2077" spans="1:8" hidden="1" x14ac:dyDescent="0.2">
      <c r="A2077" s="1">
        <v>2074</v>
      </c>
      <c r="B2077" s="1">
        <f t="shared" ca="1" si="227"/>
        <v>-235060.97492812871</v>
      </c>
      <c r="C2077" s="1">
        <f t="shared" ca="1" si="224"/>
        <v>100</v>
      </c>
      <c r="D2077" s="1">
        <f t="shared" ca="1" si="225"/>
        <v>58.639357099169693</v>
      </c>
      <c r="E2077" s="1">
        <f t="shared" ca="1" si="226"/>
        <v>-2</v>
      </c>
      <c r="F2077" s="1">
        <f t="shared" ca="1" si="228"/>
        <v>1</v>
      </c>
      <c r="G2077" s="1">
        <f t="shared" ca="1" si="229"/>
        <v>0</v>
      </c>
      <c r="H2077" s="1">
        <f t="shared" ca="1" si="230"/>
        <v>2</v>
      </c>
    </row>
    <row r="2078" spans="1:8" hidden="1" x14ac:dyDescent="0.2">
      <c r="A2078" s="1">
        <v>2075</v>
      </c>
      <c r="B2078" s="1">
        <f t="shared" ca="1" si="227"/>
        <v>-229197.03921821175</v>
      </c>
      <c r="C2078" s="1">
        <f t="shared" ca="1" si="224"/>
        <v>100</v>
      </c>
      <c r="D2078" s="1">
        <f t="shared" ca="1" si="225"/>
        <v>58.639357099169693</v>
      </c>
      <c r="E2078" s="1">
        <f t="shared" ca="1" si="226"/>
        <v>-1</v>
      </c>
      <c r="F2078" s="1">
        <f t="shared" ca="1" si="228"/>
        <v>1</v>
      </c>
      <c r="G2078" s="1">
        <f t="shared" ca="1" si="229"/>
        <v>0</v>
      </c>
      <c r="H2078" s="1">
        <f t="shared" ca="1" si="230"/>
        <v>3</v>
      </c>
    </row>
    <row r="2079" spans="1:8" hidden="1" x14ac:dyDescent="0.2">
      <c r="A2079" s="1">
        <v>2076</v>
      </c>
      <c r="B2079" s="1">
        <f t="shared" ca="1" si="227"/>
        <v>-223333.10350829479</v>
      </c>
      <c r="C2079" s="1">
        <f t="shared" ca="1" si="224"/>
        <v>100</v>
      </c>
      <c r="D2079" s="1">
        <f t="shared" ca="1" si="225"/>
        <v>-42.077013244733351</v>
      </c>
      <c r="E2079" s="1">
        <f t="shared" ca="1" si="226"/>
        <v>0</v>
      </c>
      <c r="F2079" s="1">
        <f t="shared" ca="1" si="228"/>
        <v>1</v>
      </c>
      <c r="G2079" s="1">
        <f t="shared" ca="1" si="229"/>
        <v>0</v>
      </c>
      <c r="H2079" s="1">
        <f t="shared" ca="1" si="230"/>
        <v>4</v>
      </c>
    </row>
    <row r="2080" spans="1:8" hidden="1" x14ac:dyDescent="0.2">
      <c r="A2080" s="1">
        <v>2077</v>
      </c>
      <c r="B2080" s="1">
        <f t="shared" ca="1" si="227"/>
        <v>-227540.80483276813</v>
      </c>
      <c r="C2080" s="1">
        <f t="shared" ca="1" si="224"/>
        <v>100</v>
      </c>
      <c r="D2080" s="1">
        <f t="shared" ca="1" si="225"/>
        <v>-42.077013244733351</v>
      </c>
      <c r="E2080" s="1">
        <f t="shared" ca="1" si="226"/>
        <v>-1</v>
      </c>
      <c r="F2080" s="1">
        <f t="shared" ca="1" si="228"/>
        <v>1</v>
      </c>
      <c r="G2080" s="1">
        <f t="shared" ca="1" si="229"/>
        <v>1</v>
      </c>
      <c r="H2080" s="1">
        <f t="shared" ca="1" si="230"/>
        <v>0</v>
      </c>
    </row>
    <row r="2081" spans="1:8" hidden="1" x14ac:dyDescent="0.2">
      <c r="A2081" s="1">
        <v>2078</v>
      </c>
      <c r="B2081" s="1">
        <f t="shared" ca="1" si="227"/>
        <v>-231748.50615724147</v>
      </c>
      <c r="C2081" s="1">
        <f t="shared" ca="1" si="224"/>
        <v>100</v>
      </c>
      <c r="D2081" s="1">
        <f t="shared" ca="1" si="225"/>
        <v>-42.077013244733351</v>
      </c>
      <c r="E2081" s="1">
        <f t="shared" ca="1" si="226"/>
        <v>-2</v>
      </c>
      <c r="F2081" s="1">
        <f t="shared" ca="1" si="228"/>
        <v>1</v>
      </c>
      <c r="G2081" s="1">
        <f t="shared" ca="1" si="229"/>
        <v>2</v>
      </c>
      <c r="H2081" s="1">
        <f t="shared" ca="1" si="230"/>
        <v>0</v>
      </c>
    </row>
    <row r="2082" spans="1:8" hidden="1" x14ac:dyDescent="0.2">
      <c r="A2082" s="1">
        <v>2079</v>
      </c>
      <c r="B2082" s="1">
        <f t="shared" ca="1" si="227"/>
        <v>-235956.20748171481</v>
      </c>
      <c r="C2082" s="1">
        <f t="shared" ca="1" si="224"/>
        <v>100</v>
      </c>
      <c r="D2082" s="1">
        <f t="shared" ca="1" si="225"/>
        <v>-42.077013244733351</v>
      </c>
      <c r="E2082" s="1">
        <f t="shared" ca="1" si="226"/>
        <v>-3</v>
      </c>
      <c r="F2082" s="1">
        <f t="shared" ca="1" si="228"/>
        <v>1</v>
      </c>
      <c r="G2082" s="1">
        <f t="shared" ca="1" si="229"/>
        <v>3</v>
      </c>
      <c r="H2082" s="1">
        <f t="shared" ca="1" si="230"/>
        <v>0</v>
      </c>
    </row>
    <row r="2083" spans="1:8" hidden="1" x14ac:dyDescent="0.2">
      <c r="A2083" s="1">
        <v>2080</v>
      </c>
      <c r="B2083" s="1">
        <f t="shared" ca="1" si="227"/>
        <v>-240163.90880618815</v>
      </c>
      <c r="C2083" s="1">
        <f t="shared" ca="1" si="224"/>
        <v>100</v>
      </c>
      <c r="D2083" s="1">
        <f t="shared" ca="1" si="225"/>
        <v>58.639357099169693</v>
      </c>
      <c r="E2083" s="1">
        <f t="shared" ca="1" si="226"/>
        <v>-4</v>
      </c>
      <c r="F2083" s="1">
        <f t="shared" ca="1" si="228"/>
        <v>1</v>
      </c>
      <c r="G2083" s="1">
        <f t="shared" ca="1" si="229"/>
        <v>4</v>
      </c>
      <c r="H2083" s="1">
        <f t="shared" ca="1" si="230"/>
        <v>0</v>
      </c>
    </row>
    <row r="2084" spans="1:8" hidden="1" x14ac:dyDescent="0.2">
      <c r="A2084" s="1">
        <v>2081</v>
      </c>
      <c r="B2084" s="1">
        <f t="shared" ca="1" si="227"/>
        <v>-234299.97309627119</v>
      </c>
      <c r="C2084" s="1">
        <f t="shared" ca="1" si="224"/>
        <v>100</v>
      </c>
      <c r="D2084" s="1">
        <f t="shared" ca="1" si="225"/>
        <v>-42.077013244733351</v>
      </c>
      <c r="E2084" s="1">
        <f t="shared" ca="1" si="226"/>
        <v>-3</v>
      </c>
      <c r="F2084" s="1">
        <f t="shared" ca="1" si="228"/>
        <v>1</v>
      </c>
      <c r="G2084" s="1">
        <f t="shared" ca="1" si="229"/>
        <v>0</v>
      </c>
      <c r="H2084" s="1">
        <f t="shared" ca="1" si="230"/>
        <v>1</v>
      </c>
    </row>
    <row r="2085" spans="1:8" hidden="1" x14ac:dyDescent="0.2">
      <c r="A2085" s="1">
        <v>2082</v>
      </c>
      <c r="B2085" s="1">
        <f t="shared" ca="1" si="227"/>
        <v>-238507.67442074453</v>
      </c>
      <c r="C2085" s="1">
        <f t="shared" ca="1" si="224"/>
        <v>100</v>
      </c>
      <c r="D2085" s="1">
        <f t="shared" ca="1" si="225"/>
        <v>-42.077013244733351</v>
      </c>
      <c r="E2085" s="1">
        <f t="shared" ca="1" si="226"/>
        <v>-4</v>
      </c>
      <c r="F2085" s="1">
        <f t="shared" ca="1" si="228"/>
        <v>1</v>
      </c>
      <c r="G2085" s="1">
        <f t="shared" ca="1" si="229"/>
        <v>1</v>
      </c>
      <c r="H2085" s="1">
        <f t="shared" ca="1" si="230"/>
        <v>0</v>
      </c>
    </row>
    <row r="2086" spans="1:8" hidden="1" x14ac:dyDescent="0.2">
      <c r="A2086" s="1">
        <v>2083</v>
      </c>
      <c r="B2086" s="1">
        <f t="shared" ca="1" si="227"/>
        <v>-242715.37574521787</v>
      </c>
      <c r="C2086" s="1">
        <f t="shared" ca="1" si="224"/>
        <v>500</v>
      </c>
      <c r="D2086" s="1">
        <f t="shared" ca="1" si="225"/>
        <v>-42.077013244733351</v>
      </c>
      <c r="E2086" s="1">
        <f t="shared" ca="1" si="226"/>
        <v>0</v>
      </c>
      <c r="F2086" s="1">
        <f t="shared" ca="1" si="228"/>
        <v>2</v>
      </c>
      <c r="G2086" s="1">
        <f t="shared" ca="1" si="229"/>
        <v>2</v>
      </c>
      <c r="H2086" s="1">
        <f t="shared" ca="1" si="230"/>
        <v>0</v>
      </c>
    </row>
    <row r="2087" spans="1:8" hidden="1" x14ac:dyDescent="0.2">
      <c r="A2087" s="1">
        <v>2084</v>
      </c>
      <c r="B2087" s="1">
        <f t="shared" ca="1" si="227"/>
        <v>-263753.88236758456</v>
      </c>
      <c r="C2087" s="1">
        <f t="shared" ca="1" si="224"/>
        <v>500</v>
      </c>
      <c r="D2087" s="1">
        <f t="shared" ca="1" si="225"/>
        <v>-42.077013244733351</v>
      </c>
      <c r="E2087" s="1">
        <f t="shared" ca="1" si="226"/>
        <v>-1</v>
      </c>
      <c r="F2087" s="1">
        <f t="shared" ca="1" si="228"/>
        <v>2</v>
      </c>
      <c r="G2087" s="1">
        <f t="shared" ca="1" si="229"/>
        <v>3</v>
      </c>
      <c r="H2087" s="1">
        <f t="shared" ca="1" si="230"/>
        <v>0</v>
      </c>
    </row>
    <row r="2088" spans="1:8" hidden="1" x14ac:dyDescent="0.2">
      <c r="A2088" s="1">
        <v>2085</v>
      </c>
      <c r="B2088" s="1">
        <f t="shared" ca="1" si="227"/>
        <v>-284792.38898995123</v>
      </c>
      <c r="C2088" s="1">
        <f t="shared" ca="1" si="224"/>
        <v>500</v>
      </c>
      <c r="D2088" s="1">
        <f t="shared" ca="1" si="225"/>
        <v>58.639357099169693</v>
      </c>
      <c r="E2088" s="1">
        <f t="shared" ca="1" si="226"/>
        <v>-2</v>
      </c>
      <c r="F2088" s="1">
        <f t="shared" ca="1" si="228"/>
        <v>2</v>
      </c>
      <c r="G2088" s="1">
        <f t="shared" ca="1" si="229"/>
        <v>4</v>
      </c>
      <c r="H2088" s="1">
        <f t="shared" ca="1" si="230"/>
        <v>0</v>
      </c>
    </row>
    <row r="2089" spans="1:8" hidden="1" x14ac:dyDescent="0.2">
      <c r="A2089" s="1">
        <v>2086</v>
      </c>
      <c r="B2089" s="1">
        <f t="shared" ca="1" si="227"/>
        <v>-255472.71044036638</v>
      </c>
      <c r="C2089" s="1">
        <f t="shared" ca="1" si="224"/>
        <v>500</v>
      </c>
      <c r="D2089" s="1">
        <f t="shared" ca="1" si="225"/>
        <v>-42.077013244733351</v>
      </c>
      <c r="E2089" s="1">
        <f t="shared" ca="1" si="226"/>
        <v>-1</v>
      </c>
      <c r="F2089" s="1">
        <f t="shared" ca="1" si="228"/>
        <v>2</v>
      </c>
      <c r="G2089" s="1">
        <f t="shared" ca="1" si="229"/>
        <v>0</v>
      </c>
      <c r="H2089" s="1">
        <f t="shared" ca="1" si="230"/>
        <v>1</v>
      </c>
    </row>
    <row r="2090" spans="1:8" hidden="1" x14ac:dyDescent="0.2">
      <c r="A2090" s="1">
        <v>2087</v>
      </c>
      <c r="B2090" s="1">
        <f t="shared" ca="1" si="227"/>
        <v>-276511.21706273308</v>
      </c>
      <c r="C2090" s="1">
        <f t="shared" ca="1" si="224"/>
        <v>500</v>
      </c>
      <c r="D2090" s="1">
        <f t="shared" ca="1" si="225"/>
        <v>58.639357099169693</v>
      </c>
      <c r="E2090" s="1">
        <f t="shared" ca="1" si="226"/>
        <v>-2</v>
      </c>
      <c r="F2090" s="1">
        <f t="shared" ca="1" si="228"/>
        <v>2</v>
      </c>
      <c r="G2090" s="1">
        <f t="shared" ca="1" si="229"/>
        <v>1</v>
      </c>
      <c r="H2090" s="1">
        <f t="shared" ca="1" si="230"/>
        <v>0</v>
      </c>
    </row>
    <row r="2091" spans="1:8" hidden="1" x14ac:dyDescent="0.2">
      <c r="A2091" s="1">
        <v>2088</v>
      </c>
      <c r="B2091" s="1">
        <f t="shared" ca="1" si="227"/>
        <v>-247191.53851314823</v>
      </c>
      <c r="C2091" s="1">
        <f t="shared" ca="1" si="224"/>
        <v>500</v>
      </c>
      <c r="D2091" s="1">
        <f t="shared" ca="1" si="225"/>
        <v>-42.077013244733351</v>
      </c>
      <c r="E2091" s="1">
        <f t="shared" ca="1" si="226"/>
        <v>-1</v>
      </c>
      <c r="F2091" s="1">
        <f t="shared" ca="1" si="228"/>
        <v>2</v>
      </c>
      <c r="G2091" s="1">
        <f t="shared" ca="1" si="229"/>
        <v>0</v>
      </c>
      <c r="H2091" s="1">
        <f t="shared" ca="1" si="230"/>
        <v>1</v>
      </c>
    </row>
    <row r="2092" spans="1:8" hidden="1" x14ac:dyDescent="0.2">
      <c r="A2092" s="1">
        <v>2089</v>
      </c>
      <c r="B2092" s="1">
        <f t="shared" ca="1" si="227"/>
        <v>-268230.04513551493</v>
      </c>
      <c r="C2092" s="1">
        <f t="shared" ca="1" si="224"/>
        <v>500</v>
      </c>
      <c r="D2092" s="1">
        <f t="shared" ca="1" si="225"/>
        <v>58.639357099169693</v>
      </c>
      <c r="E2092" s="1">
        <f t="shared" ca="1" si="226"/>
        <v>-2</v>
      </c>
      <c r="F2092" s="1">
        <f t="shared" ca="1" si="228"/>
        <v>2</v>
      </c>
      <c r="G2092" s="1">
        <f t="shared" ca="1" si="229"/>
        <v>1</v>
      </c>
      <c r="H2092" s="1">
        <f t="shared" ca="1" si="230"/>
        <v>0</v>
      </c>
    </row>
    <row r="2093" spans="1:8" hidden="1" x14ac:dyDescent="0.2">
      <c r="A2093" s="1">
        <v>2090</v>
      </c>
      <c r="B2093" s="1">
        <f t="shared" ca="1" si="227"/>
        <v>-238910.36658593008</v>
      </c>
      <c r="C2093" s="1">
        <f t="shared" ca="1" si="224"/>
        <v>500</v>
      </c>
      <c r="D2093" s="1">
        <f t="shared" ca="1" si="225"/>
        <v>-42.077013244733351</v>
      </c>
      <c r="E2093" s="1">
        <f t="shared" ca="1" si="226"/>
        <v>-1</v>
      </c>
      <c r="F2093" s="1">
        <f t="shared" ca="1" si="228"/>
        <v>2</v>
      </c>
      <c r="G2093" s="1">
        <f t="shared" ca="1" si="229"/>
        <v>0</v>
      </c>
      <c r="H2093" s="1">
        <f t="shared" ca="1" si="230"/>
        <v>1</v>
      </c>
    </row>
    <row r="2094" spans="1:8" hidden="1" x14ac:dyDescent="0.2">
      <c r="A2094" s="1">
        <v>2091</v>
      </c>
      <c r="B2094" s="1">
        <f t="shared" ca="1" si="227"/>
        <v>-259948.87320829675</v>
      </c>
      <c r="C2094" s="1">
        <f t="shared" ca="1" si="224"/>
        <v>500</v>
      </c>
      <c r="D2094" s="1">
        <f t="shared" ca="1" si="225"/>
        <v>58.639357099169693</v>
      </c>
      <c r="E2094" s="1">
        <f t="shared" ca="1" si="226"/>
        <v>-2</v>
      </c>
      <c r="F2094" s="1">
        <f t="shared" ca="1" si="228"/>
        <v>2</v>
      </c>
      <c r="G2094" s="1">
        <f t="shared" ca="1" si="229"/>
        <v>1</v>
      </c>
      <c r="H2094" s="1">
        <f t="shared" ca="1" si="230"/>
        <v>0</v>
      </c>
    </row>
    <row r="2095" spans="1:8" hidden="1" x14ac:dyDescent="0.2">
      <c r="A2095" s="1">
        <v>2092</v>
      </c>
      <c r="B2095" s="1">
        <f t="shared" ca="1" si="227"/>
        <v>-230629.1946587119</v>
      </c>
      <c r="C2095" s="1">
        <f t="shared" ca="1" si="224"/>
        <v>500</v>
      </c>
      <c r="D2095" s="1">
        <f t="shared" ca="1" si="225"/>
        <v>58.639357099169693</v>
      </c>
      <c r="E2095" s="1">
        <f t="shared" ca="1" si="226"/>
        <v>-1</v>
      </c>
      <c r="F2095" s="1">
        <f t="shared" ca="1" si="228"/>
        <v>2</v>
      </c>
      <c r="G2095" s="1">
        <f t="shared" ca="1" si="229"/>
        <v>0</v>
      </c>
      <c r="H2095" s="1">
        <f t="shared" ca="1" si="230"/>
        <v>1</v>
      </c>
    </row>
    <row r="2096" spans="1:8" hidden="1" x14ac:dyDescent="0.2">
      <c r="A2096" s="1">
        <v>2093</v>
      </c>
      <c r="B2096" s="1">
        <f t="shared" ca="1" si="227"/>
        <v>-201309.51610912706</v>
      </c>
      <c r="C2096" s="1">
        <f t="shared" ca="1" si="224"/>
        <v>100</v>
      </c>
      <c r="D2096" s="1">
        <f t="shared" ca="1" si="225"/>
        <v>-42.077013244733351</v>
      </c>
      <c r="E2096" s="1">
        <f t="shared" ca="1" si="226"/>
        <v>0</v>
      </c>
      <c r="F2096" s="1">
        <f t="shared" ca="1" si="228"/>
        <v>1</v>
      </c>
      <c r="G2096" s="1">
        <f t="shared" ca="1" si="229"/>
        <v>0</v>
      </c>
      <c r="H2096" s="1">
        <f t="shared" ca="1" si="230"/>
        <v>2</v>
      </c>
    </row>
    <row r="2097" spans="1:8" hidden="1" x14ac:dyDescent="0.2">
      <c r="A2097" s="1">
        <v>2094</v>
      </c>
      <c r="B2097" s="1">
        <f t="shared" ca="1" si="227"/>
        <v>-205517.2174336004</v>
      </c>
      <c r="C2097" s="1">
        <f t="shared" ca="1" si="224"/>
        <v>100</v>
      </c>
      <c r="D2097" s="1">
        <f t="shared" ca="1" si="225"/>
        <v>58.639357099169693</v>
      </c>
      <c r="E2097" s="1">
        <f t="shared" ca="1" si="226"/>
        <v>-1</v>
      </c>
      <c r="F2097" s="1">
        <f t="shared" ca="1" si="228"/>
        <v>1</v>
      </c>
      <c r="G2097" s="1">
        <f t="shared" ca="1" si="229"/>
        <v>1</v>
      </c>
      <c r="H2097" s="1">
        <f t="shared" ca="1" si="230"/>
        <v>0</v>
      </c>
    </row>
    <row r="2098" spans="1:8" hidden="1" x14ac:dyDescent="0.2">
      <c r="A2098" s="1">
        <v>2095</v>
      </c>
      <c r="B2098" s="1">
        <f t="shared" ca="1" si="227"/>
        <v>-199653.28172368344</v>
      </c>
      <c r="C2098" s="1">
        <f t="shared" ca="1" si="224"/>
        <v>100</v>
      </c>
      <c r="D2098" s="1">
        <f t="shared" ca="1" si="225"/>
        <v>-42.077013244733351</v>
      </c>
      <c r="E2098" s="1">
        <f t="shared" ca="1" si="226"/>
        <v>0</v>
      </c>
      <c r="F2098" s="1">
        <f t="shared" ca="1" si="228"/>
        <v>1</v>
      </c>
      <c r="G2098" s="1">
        <f t="shared" ca="1" si="229"/>
        <v>0</v>
      </c>
      <c r="H2098" s="1">
        <f t="shared" ca="1" si="230"/>
        <v>1</v>
      </c>
    </row>
    <row r="2099" spans="1:8" hidden="1" x14ac:dyDescent="0.2">
      <c r="A2099" s="1">
        <v>2096</v>
      </c>
      <c r="B2099" s="1">
        <f t="shared" ca="1" si="227"/>
        <v>-203860.98304815678</v>
      </c>
      <c r="C2099" s="1">
        <f t="shared" ca="1" si="224"/>
        <v>100</v>
      </c>
      <c r="D2099" s="1">
        <f t="shared" ca="1" si="225"/>
        <v>58.639357099169693</v>
      </c>
      <c r="E2099" s="1">
        <f t="shared" ca="1" si="226"/>
        <v>-1</v>
      </c>
      <c r="F2099" s="1">
        <f t="shared" ca="1" si="228"/>
        <v>1</v>
      </c>
      <c r="G2099" s="1">
        <f t="shared" ca="1" si="229"/>
        <v>1</v>
      </c>
      <c r="H2099" s="1">
        <f t="shared" ca="1" si="230"/>
        <v>0</v>
      </c>
    </row>
    <row r="2100" spans="1:8" hidden="1" x14ac:dyDescent="0.2">
      <c r="A2100" s="1">
        <v>2097</v>
      </c>
      <c r="B2100" s="1">
        <f t="shared" ca="1" si="227"/>
        <v>-197997.04733823982</v>
      </c>
      <c r="C2100" s="1">
        <f t="shared" ca="1" si="224"/>
        <v>100</v>
      </c>
      <c r="D2100" s="1">
        <f t="shared" ca="1" si="225"/>
        <v>58.639357099169693</v>
      </c>
      <c r="E2100" s="1">
        <f t="shared" ca="1" si="226"/>
        <v>0</v>
      </c>
      <c r="F2100" s="1">
        <f t="shared" ca="1" si="228"/>
        <v>1</v>
      </c>
      <c r="G2100" s="1">
        <f t="shared" ca="1" si="229"/>
        <v>0</v>
      </c>
      <c r="H2100" s="1">
        <f t="shared" ca="1" si="230"/>
        <v>1</v>
      </c>
    </row>
    <row r="2101" spans="1:8" hidden="1" x14ac:dyDescent="0.2">
      <c r="A2101" s="1">
        <v>2098</v>
      </c>
      <c r="B2101" s="1">
        <f t="shared" ca="1" si="227"/>
        <v>-192133.11162832286</v>
      </c>
      <c r="C2101" s="1">
        <f t="shared" ca="1" si="224"/>
        <v>100</v>
      </c>
      <c r="D2101" s="1">
        <f t="shared" ca="1" si="225"/>
        <v>58.639357099169693</v>
      </c>
      <c r="E2101" s="1">
        <f t="shared" ca="1" si="226"/>
        <v>0</v>
      </c>
      <c r="F2101" s="1">
        <f t="shared" ca="1" si="228"/>
        <v>1</v>
      </c>
      <c r="G2101" s="1">
        <f t="shared" ca="1" si="229"/>
        <v>0</v>
      </c>
      <c r="H2101" s="1">
        <f t="shared" ca="1" si="230"/>
        <v>2</v>
      </c>
    </row>
    <row r="2102" spans="1:8" hidden="1" x14ac:dyDescent="0.2">
      <c r="A2102" s="1">
        <v>2099</v>
      </c>
      <c r="B2102" s="1">
        <f t="shared" ca="1" si="227"/>
        <v>-186269.1759184059</v>
      </c>
      <c r="C2102" s="1">
        <f t="shared" ca="1" si="224"/>
        <v>100</v>
      </c>
      <c r="D2102" s="1">
        <f t="shared" ca="1" si="225"/>
        <v>58.639357099169693</v>
      </c>
      <c r="E2102" s="1">
        <f t="shared" ca="1" si="226"/>
        <v>0</v>
      </c>
      <c r="F2102" s="1">
        <f t="shared" ca="1" si="228"/>
        <v>1</v>
      </c>
      <c r="G2102" s="1">
        <f t="shared" ca="1" si="229"/>
        <v>0</v>
      </c>
      <c r="H2102" s="1">
        <f t="shared" ca="1" si="230"/>
        <v>3</v>
      </c>
    </row>
    <row r="2103" spans="1:8" hidden="1" x14ac:dyDescent="0.2">
      <c r="A2103" s="1">
        <v>2100</v>
      </c>
      <c r="B2103" s="1">
        <f t="shared" ca="1" si="227"/>
        <v>-180405.24020848895</v>
      </c>
      <c r="C2103" s="1">
        <f t="shared" ca="1" si="224"/>
        <v>100</v>
      </c>
      <c r="D2103" s="1">
        <f t="shared" ca="1" si="225"/>
        <v>-42.077013244733351</v>
      </c>
      <c r="E2103" s="1">
        <f t="shared" ca="1" si="226"/>
        <v>0</v>
      </c>
      <c r="F2103" s="1">
        <f t="shared" ca="1" si="228"/>
        <v>1</v>
      </c>
      <c r="G2103" s="1">
        <f t="shared" ca="1" si="229"/>
        <v>0</v>
      </c>
      <c r="H2103" s="1">
        <f t="shared" ca="1" si="230"/>
        <v>4</v>
      </c>
    </row>
    <row r="2104" spans="1:8" hidden="1" x14ac:dyDescent="0.2">
      <c r="A2104" s="1">
        <v>2101</v>
      </c>
      <c r="B2104" s="1">
        <f t="shared" ca="1" si="227"/>
        <v>-184612.94153296229</v>
      </c>
      <c r="C2104" s="1">
        <f t="shared" ca="1" si="224"/>
        <v>100</v>
      </c>
      <c r="D2104" s="1">
        <f t="shared" ca="1" si="225"/>
        <v>58.639357099169693</v>
      </c>
      <c r="E2104" s="1">
        <f t="shared" ca="1" si="226"/>
        <v>-1</v>
      </c>
      <c r="F2104" s="1">
        <f t="shared" ca="1" si="228"/>
        <v>1</v>
      </c>
      <c r="G2104" s="1">
        <f t="shared" ca="1" si="229"/>
        <v>1</v>
      </c>
      <c r="H2104" s="1">
        <f t="shared" ca="1" si="230"/>
        <v>0</v>
      </c>
    </row>
    <row r="2105" spans="1:8" hidden="1" x14ac:dyDescent="0.2">
      <c r="A2105" s="1">
        <v>2102</v>
      </c>
      <c r="B2105" s="1">
        <f t="shared" ca="1" si="227"/>
        <v>-178749.00582304533</v>
      </c>
      <c r="C2105" s="1">
        <f t="shared" ca="1" si="224"/>
        <v>100</v>
      </c>
      <c r="D2105" s="1">
        <f t="shared" ca="1" si="225"/>
        <v>-42.077013244733351</v>
      </c>
      <c r="E2105" s="1">
        <f t="shared" ca="1" si="226"/>
        <v>0</v>
      </c>
      <c r="F2105" s="1">
        <f t="shared" ca="1" si="228"/>
        <v>1</v>
      </c>
      <c r="G2105" s="1">
        <f t="shared" ca="1" si="229"/>
        <v>0</v>
      </c>
      <c r="H2105" s="1">
        <f t="shared" ca="1" si="230"/>
        <v>1</v>
      </c>
    </row>
    <row r="2106" spans="1:8" hidden="1" x14ac:dyDescent="0.2">
      <c r="A2106" s="1">
        <v>2103</v>
      </c>
      <c r="B2106" s="1">
        <f t="shared" ca="1" si="227"/>
        <v>-182956.70714751867</v>
      </c>
      <c r="C2106" s="1">
        <f t="shared" ca="1" si="224"/>
        <v>100</v>
      </c>
      <c r="D2106" s="1">
        <f t="shared" ca="1" si="225"/>
        <v>-42.077013244733351</v>
      </c>
      <c r="E2106" s="1">
        <f t="shared" ca="1" si="226"/>
        <v>-1</v>
      </c>
      <c r="F2106" s="1">
        <f t="shared" ca="1" si="228"/>
        <v>1</v>
      </c>
      <c r="G2106" s="1">
        <f t="shared" ca="1" si="229"/>
        <v>1</v>
      </c>
      <c r="H2106" s="1">
        <f t="shared" ca="1" si="230"/>
        <v>0</v>
      </c>
    </row>
    <row r="2107" spans="1:8" hidden="1" x14ac:dyDescent="0.2">
      <c r="A2107" s="1">
        <v>2104</v>
      </c>
      <c r="B2107" s="1">
        <f t="shared" ca="1" si="227"/>
        <v>-187164.40847199201</v>
      </c>
      <c r="C2107" s="1">
        <f t="shared" ca="1" si="224"/>
        <v>100</v>
      </c>
      <c r="D2107" s="1">
        <f t="shared" ca="1" si="225"/>
        <v>58.639357099169693</v>
      </c>
      <c r="E2107" s="1">
        <f t="shared" ca="1" si="226"/>
        <v>-2</v>
      </c>
      <c r="F2107" s="1">
        <f t="shared" ca="1" si="228"/>
        <v>1</v>
      </c>
      <c r="G2107" s="1">
        <f t="shared" ca="1" si="229"/>
        <v>2</v>
      </c>
      <c r="H2107" s="1">
        <f t="shared" ca="1" si="230"/>
        <v>0</v>
      </c>
    </row>
    <row r="2108" spans="1:8" hidden="1" x14ac:dyDescent="0.2">
      <c r="A2108" s="1">
        <v>2105</v>
      </c>
      <c r="B2108" s="1">
        <f t="shared" ca="1" si="227"/>
        <v>-181300.47276207505</v>
      </c>
      <c r="C2108" s="1">
        <f t="shared" ca="1" si="224"/>
        <v>100</v>
      </c>
      <c r="D2108" s="1">
        <f t="shared" ca="1" si="225"/>
        <v>58.639357099169693</v>
      </c>
      <c r="E2108" s="1">
        <f t="shared" ca="1" si="226"/>
        <v>-1</v>
      </c>
      <c r="F2108" s="1">
        <f t="shared" ca="1" si="228"/>
        <v>1</v>
      </c>
      <c r="G2108" s="1">
        <f t="shared" ca="1" si="229"/>
        <v>0</v>
      </c>
      <c r="H2108" s="1">
        <f t="shared" ca="1" si="230"/>
        <v>1</v>
      </c>
    </row>
    <row r="2109" spans="1:8" hidden="1" x14ac:dyDescent="0.2">
      <c r="A2109" s="1">
        <v>2106</v>
      </c>
      <c r="B2109" s="1">
        <f t="shared" ca="1" si="227"/>
        <v>-175436.53705215809</v>
      </c>
      <c r="C2109" s="1">
        <f t="shared" ca="1" si="224"/>
        <v>100</v>
      </c>
      <c r="D2109" s="1">
        <f t="shared" ca="1" si="225"/>
        <v>-42.077013244733351</v>
      </c>
      <c r="E2109" s="1">
        <f t="shared" ca="1" si="226"/>
        <v>0</v>
      </c>
      <c r="F2109" s="1">
        <f t="shared" ca="1" si="228"/>
        <v>1</v>
      </c>
      <c r="G2109" s="1">
        <f t="shared" ca="1" si="229"/>
        <v>0</v>
      </c>
      <c r="H2109" s="1">
        <f t="shared" ca="1" si="230"/>
        <v>2</v>
      </c>
    </row>
    <row r="2110" spans="1:8" hidden="1" x14ac:dyDescent="0.2">
      <c r="A2110" s="1">
        <v>2107</v>
      </c>
      <c r="B2110" s="1">
        <f t="shared" ca="1" si="227"/>
        <v>-179644.23837663143</v>
      </c>
      <c r="C2110" s="1">
        <f t="shared" ca="1" si="224"/>
        <v>100</v>
      </c>
      <c r="D2110" s="1">
        <f t="shared" ca="1" si="225"/>
        <v>-42.077013244733351</v>
      </c>
      <c r="E2110" s="1">
        <f t="shared" ca="1" si="226"/>
        <v>-1</v>
      </c>
      <c r="F2110" s="1">
        <f t="shared" ca="1" si="228"/>
        <v>1</v>
      </c>
      <c r="G2110" s="1">
        <f t="shared" ca="1" si="229"/>
        <v>1</v>
      </c>
      <c r="H2110" s="1">
        <f t="shared" ca="1" si="230"/>
        <v>0</v>
      </c>
    </row>
    <row r="2111" spans="1:8" hidden="1" x14ac:dyDescent="0.2">
      <c r="A2111" s="1">
        <v>2108</v>
      </c>
      <c r="B2111" s="1">
        <f t="shared" ca="1" si="227"/>
        <v>-183851.93970110477</v>
      </c>
      <c r="C2111" s="1">
        <f t="shared" ca="1" si="224"/>
        <v>100</v>
      </c>
      <c r="D2111" s="1">
        <f t="shared" ca="1" si="225"/>
        <v>58.639357099169693</v>
      </c>
      <c r="E2111" s="1">
        <f t="shared" ca="1" si="226"/>
        <v>-2</v>
      </c>
      <c r="F2111" s="1">
        <f t="shared" ca="1" si="228"/>
        <v>1</v>
      </c>
      <c r="G2111" s="1">
        <f t="shared" ca="1" si="229"/>
        <v>2</v>
      </c>
      <c r="H2111" s="1">
        <f t="shared" ca="1" si="230"/>
        <v>0</v>
      </c>
    </row>
    <row r="2112" spans="1:8" hidden="1" x14ac:dyDescent="0.2">
      <c r="A2112" s="1">
        <v>2109</v>
      </c>
      <c r="B2112" s="1">
        <f t="shared" ca="1" si="227"/>
        <v>-177988.00399118781</v>
      </c>
      <c r="C2112" s="1">
        <f t="shared" ca="1" si="224"/>
        <v>100</v>
      </c>
      <c r="D2112" s="1">
        <f t="shared" ca="1" si="225"/>
        <v>-42.077013244733351</v>
      </c>
      <c r="E2112" s="1">
        <f t="shared" ca="1" si="226"/>
        <v>-1</v>
      </c>
      <c r="F2112" s="1">
        <f t="shared" ca="1" si="228"/>
        <v>1</v>
      </c>
      <c r="G2112" s="1">
        <f t="shared" ca="1" si="229"/>
        <v>0</v>
      </c>
      <c r="H2112" s="1">
        <f t="shared" ca="1" si="230"/>
        <v>1</v>
      </c>
    </row>
    <row r="2113" spans="1:8" hidden="1" x14ac:dyDescent="0.2">
      <c r="A2113" s="1">
        <v>2110</v>
      </c>
      <c r="B2113" s="1">
        <f t="shared" ca="1" si="227"/>
        <v>-182195.70531566115</v>
      </c>
      <c r="C2113" s="1">
        <f t="shared" ca="1" si="224"/>
        <v>100</v>
      </c>
      <c r="D2113" s="1">
        <f t="shared" ca="1" si="225"/>
        <v>-42.077013244733351</v>
      </c>
      <c r="E2113" s="1">
        <f t="shared" ca="1" si="226"/>
        <v>-2</v>
      </c>
      <c r="F2113" s="1">
        <f t="shared" ca="1" si="228"/>
        <v>1</v>
      </c>
      <c r="G2113" s="1">
        <f t="shared" ca="1" si="229"/>
        <v>1</v>
      </c>
      <c r="H2113" s="1">
        <f t="shared" ca="1" si="230"/>
        <v>0</v>
      </c>
    </row>
    <row r="2114" spans="1:8" hidden="1" x14ac:dyDescent="0.2">
      <c r="A2114" s="1">
        <v>2111</v>
      </c>
      <c r="B2114" s="1">
        <f t="shared" ca="1" si="227"/>
        <v>-186403.40664013449</v>
      </c>
      <c r="C2114" s="1">
        <f t="shared" ca="1" si="224"/>
        <v>100</v>
      </c>
      <c r="D2114" s="1">
        <f t="shared" ca="1" si="225"/>
        <v>-42.077013244733351</v>
      </c>
      <c r="E2114" s="1">
        <f t="shared" ca="1" si="226"/>
        <v>-3</v>
      </c>
      <c r="F2114" s="1">
        <f t="shared" ca="1" si="228"/>
        <v>1</v>
      </c>
      <c r="G2114" s="1">
        <f t="shared" ca="1" si="229"/>
        <v>2</v>
      </c>
      <c r="H2114" s="1">
        <f t="shared" ca="1" si="230"/>
        <v>0</v>
      </c>
    </row>
    <row r="2115" spans="1:8" hidden="1" x14ac:dyDescent="0.2">
      <c r="A2115" s="1">
        <v>2112</v>
      </c>
      <c r="B2115" s="1">
        <f t="shared" ca="1" si="227"/>
        <v>-190611.10796460783</v>
      </c>
      <c r="C2115" s="1">
        <f t="shared" ca="1" si="224"/>
        <v>100</v>
      </c>
      <c r="D2115" s="1">
        <f t="shared" ca="1" si="225"/>
        <v>58.639357099169693</v>
      </c>
      <c r="E2115" s="1">
        <f t="shared" ca="1" si="226"/>
        <v>-4</v>
      </c>
      <c r="F2115" s="1">
        <f t="shared" ca="1" si="228"/>
        <v>1</v>
      </c>
      <c r="G2115" s="1">
        <f t="shared" ca="1" si="229"/>
        <v>3</v>
      </c>
      <c r="H2115" s="1">
        <f t="shared" ca="1" si="230"/>
        <v>0</v>
      </c>
    </row>
    <row r="2116" spans="1:8" hidden="1" x14ac:dyDescent="0.2">
      <c r="A2116" s="1">
        <v>2113</v>
      </c>
      <c r="B2116" s="1">
        <f t="shared" ca="1" si="227"/>
        <v>-184747.17225469087</v>
      </c>
      <c r="C2116" s="1">
        <f t="shared" ca="1" si="224"/>
        <v>100</v>
      </c>
      <c r="D2116" s="1">
        <f t="shared" ca="1" si="225"/>
        <v>58.639357099169693</v>
      </c>
      <c r="E2116" s="1">
        <f t="shared" ca="1" si="226"/>
        <v>-3</v>
      </c>
      <c r="F2116" s="1">
        <f t="shared" ca="1" si="228"/>
        <v>1</v>
      </c>
      <c r="G2116" s="1">
        <f t="shared" ca="1" si="229"/>
        <v>0</v>
      </c>
      <c r="H2116" s="1">
        <f t="shared" ca="1" si="230"/>
        <v>1</v>
      </c>
    </row>
    <row r="2117" spans="1:8" hidden="1" x14ac:dyDescent="0.2">
      <c r="A2117" s="1">
        <v>2114</v>
      </c>
      <c r="B2117" s="1">
        <f t="shared" ca="1" si="227"/>
        <v>-178883.23654477391</v>
      </c>
      <c r="C2117" s="1">
        <f t="shared" ref="C2117:C2180" ca="1" si="231">$C$4*POWER($L$2,F2117-1)</f>
        <v>100</v>
      </c>
      <c r="D2117" s="1">
        <f t="shared" ref="D2117:D2180" ca="1" si="232">IF(RAND()&lt;$B$1,$F$1,$H$1)</f>
        <v>58.639357099169693</v>
      </c>
      <c r="E2117" s="1">
        <f t="shared" ref="E2117:E2180" ca="1" si="233">IF(D2116&lt;0,IF(E2116-1=-$D$2,0,E2116-1),IF(E2116+1=$F$2,0,E2116+1))</f>
        <v>-2</v>
      </c>
      <c r="F2117" s="1">
        <f t="shared" ca="1" si="228"/>
        <v>1</v>
      </c>
      <c r="G2117" s="1">
        <f t="shared" ca="1" si="229"/>
        <v>0</v>
      </c>
      <c r="H2117" s="1">
        <f t="shared" ca="1" si="230"/>
        <v>2</v>
      </c>
    </row>
    <row r="2118" spans="1:8" hidden="1" x14ac:dyDescent="0.2">
      <c r="A2118" s="1">
        <v>2115</v>
      </c>
      <c r="B2118" s="1">
        <f t="shared" ref="B2118:B2181" ca="1" si="234">B2117+D2117*C2117</f>
        <v>-173019.30083485696</v>
      </c>
      <c r="C2118" s="1">
        <f t="shared" ca="1" si="231"/>
        <v>100</v>
      </c>
      <c r="D2118" s="1">
        <f t="shared" ca="1" si="232"/>
        <v>-42.077013244733351</v>
      </c>
      <c r="E2118" s="1">
        <f t="shared" ca="1" si="233"/>
        <v>-1</v>
      </c>
      <c r="F2118" s="1">
        <f t="shared" ref="F2118:F2181" ca="1" si="235">IF(AND(D2117&gt;0,E2118=0),IF(F2117-1&lt;1,1,F2117-1),IF(AND(D2117&lt;0,E2118=0),IF(F2117+1&gt;$H$2,1,F2117+1),F2117))</f>
        <v>1</v>
      </c>
      <c r="G2118" s="1">
        <f t="shared" ref="G2118:G2181" ca="1" si="236">IF(D2117&gt;0,0,G2117+1)</f>
        <v>0</v>
      </c>
      <c r="H2118" s="1">
        <f t="shared" ref="H2118:H2181" ca="1" si="237">IF(D2117&lt;0,0,H2117+1)</f>
        <v>3</v>
      </c>
    </row>
    <row r="2119" spans="1:8" hidden="1" x14ac:dyDescent="0.2">
      <c r="A2119" s="1">
        <v>2116</v>
      </c>
      <c r="B2119" s="1">
        <f t="shared" ca="1" si="234"/>
        <v>-177227.0021593303</v>
      </c>
      <c r="C2119" s="1">
        <f t="shared" ca="1" si="231"/>
        <v>100</v>
      </c>
      <c r="D2119" s="1">
        <f t="shared" ca="1" si="232"/>
        <v>58.639357099169693</v>
      </c>
      <c r="E2119" s="1">
        <f t="shared" ca="1" si="233"/>
        <v>-2</v>
      </c>
      <c r="F2119" s="1">
        <f t="shared" ca="1" si="235"/>
        <v>1</v>
      </c>
      <c r="G2119" s="1">
        <f t="shared" ca="1" si="236"/>
        <v>1</v>
      </c>
      <c r="H2119" s="1">
        <f t="shared" ca="1" si="237"/>
        <v>0</v>
      </c>
    </row>
    <row r="2120" spans="1:8" hidden="1" x14ac:dyDescent="0.2">
      <c r="A2120" s="1">
        <v>2117</v>
      </c>
      <c r="B2120" s="1">
        <f t="shared" ca="1" si="234"/>
        <v>-171363.06644941334</v>
      </c>
      <c r="C2120" s="1">
        <f t="shared" ca="1" si="231"/>
        <v>100</v>
      </c>
      <c r="D2120" s="1">
        <f t="shared" ca="1" si="232"/>
        <v>-42.077013244733351</v>
      </c>
      <c r="E2120" s="1">
        <f t="shared" ca="1" si="233"/>
        <v>-1</v>
      </c>
      <c r="F2120" s="1">
        <f t="shared" ca="1" si="235"/>
        <v>1</v>
      </c>
      <c r="G2120" s="1">
        <f t="shared" ca="1" si="236"/>
        <v>0</v>
      </c>
      <c r="H2120" s="1">
        <f t="shared" ca="1" si="237"/>
        <v>1</v>
      </c>
    </row>
    <row r="2121" spans="1:8" hidden="1" x14ac:dyDescent="0.2">
      <c r="A2121" s="1">
        <v>2118</v>
      </c>
      <c r="B2121" s="1">
        <f t="shared" ca="1" si="234"/>
        <v>-175570.76777388668</v>
      </c>
      <c r="C2121" s="1">
        <f t="shared" ca="1" si="231"/>
        <v>100</v>
      </c>
      <c r="D2121" s="1">
        <f t="shared" ca="1" si="232"/>
        <v>58.639357099169693</v>
      </c>
      <c r="E2121" s="1">
        <f t="shared" ca="1" si="233"/>
        <v>-2</v>
      </c>
      <c r="F2121" s="1">
        <f t="shared" ca="1" si="235"/>
        <v>1</v>
      </c>
      <c r="G2121" s="1">
        <f t="shared" ca="1" si="236"/>
        <v>1</v>
      </c>
      <c r="H2121" s="1">
        <f t="shared" ca="1" si="237"/>
        <v>0</v>
      </c>
    </row>
    <row r="2122" spans="1:8" hidden="1" x14ac:dyDescent="0.2">
      <c r="A2122" s="1">
        <v>2119</v>
      </c>
      <c r="B2122" s="1">
        <f t="shared" ca="1" si="234"/>
        <v>-169706.83206396972</v>
      </c>
      <c r="C2122" s="1">
        <f t="shared" ca="1" si="231"/>
        <v>100</v>
      </c>
      <c r="D2122" s="1">
        <f t="shared" ca="1" si="232"/>
        <v>58.639357099169693</v>
      </c>
      <c r="E2122" s="1">
        <f t="shared" ca="1" si="233"/>
        <v>-1</v>
      </c>
      <c r="F2122" s="1">
        <f t="shared" ca="1" si="235"/>
        <v>1</v>
      </c>
      <c r="G2122" s="1">
        <f t="shared" ca="1" si="236"/>
        <v>0</v>
      </c>
      <c r="H2122" s="1">
        <f t="shared" ca="1" si="237"/>
        <v>1</v>
      </c>
    </row>
    <row r="2123" spans="1:8" hidden="1" x14ac:dyDescent="0.2">
      <c r="A2123" s="1">
        <v>2120</v>
      </c>
      <c r="B2123" s="1">
        <f t="shared" ca="1" si="234"/>
        <v>-163842.89635405276</v>
      </c>
      <c r="C2123" s="1">
        <f t="shared" ca="1" si="231"/>
        <v>100</v>
      </c>
      <c r="D2123" s="1">
        <f t="shared" ca="1" si="232"/>
        <v>58.639357099169693</v>
      </c>
      <c r="E2123" s="1">
        <f t="shared" ca="1" si="233"/>
        <v>0</v>
      </c>
      <c r="F2123" s="1">
        <f t="shared" ca="1" si="235"/>
        <v>1</v>
      </c>
      <c r="G2123" s="1">
        <f t="shared" ca="1" si="236"/>
        <v>0</v>
      </c>
      <c r="H2123" s="1">
        <f t="shared" ca="1" si="237"/>
        <v>2</v>
      </c>
    </row>
    <row r="2124" spans="1:8" hidden="1" x14ac:dyDescent="0.2">
      <c r="A2124" s="1">
        <v>2121</v>
      </c>
      <c r="B2124" s="1">
        <f t="shared" ca="1" si="234"/>
        <v>-157978.9606441358</v>
      </c>
      <c r="C2124" s="1">
        <f t="shared" ca="1" si="231"/>
        <v>100</v>
      </c>
      <c r="D2124" s="1">
        <f t="shared" ca="1" si="232"/>
        <v>-42.077013244733351</v>
      </c>
      <c r="E2124" s="1">
        <f t="shared" ca="1" si="233"/>
        <v>0</v>
      </c>
      <c r="F2124" s="1">
        <f t="shared" ca="1" si="235"/>
        <v>1</v>
      </c>
      <c r="G2124" s="1">
        <f t="shared" ca="1" si="236"/>
        <v>0</v>
      </c>
      <c r="H2124" s="1">
        <f t="shared" ca="1" si="237"/>
        <v>3</v>
      </c>
    </row>
    <row r="2125" spans="1:8" hidden="1" x14ac:dyDescent="0.2">
      <c r="A2125" s="1">
        <v>2122</v>
      </c>
      <c r="B2125" s="1">
        <f t="shared" ca="1" si="234"/>
        <v>-162186.66196860914</v>
      </c>
      <c r="C2125" s="1">
        <f t="shared" ca="1" si="231"/>
        <v>100</v>
      </c>
      <c r="D2125" s="1">
        <f t="shared" ca="1" si="232"/>
        <v>-42.077013244733351</v>
      </c>
      <c r="E2125" s="1">
        <f t="shared" ca="1" si="233"/>
        <v>-1</v>
      </c>
      <c r="F2125" s="1">
        <f t="shared" ca="1" si="235"/>
        <v>1</v>
      </c>
      <c r="G2125" s="1">
        <f t="shared" ca="1" si="236"/>
        <v>1</v>
      </c>
      <c r="H2125" s="1">
        <f t="shared" ca="1" si="237"/>
        <v>0</v>
      </c>
    </row>
    <row r="2126" spans="1:8" hidden="1" x14ac:dyDescent="0.2">
      <c r="A2126" s="1">
        <v>2123</v>
      </c>
      <c r="B2126" s="1">
        <f t="shared" ca="1" si="234"/>
        <v>-166394.36329308248</v>
      </c>
      <c r="C2126" s="1">
        <f t="shared" ca="1" si="231"/>
        <v>100</v>
      </c>
      <c r="D2126" s="1">
        <f t="shared" ca="1" si="232"/>
        <v>-42.077013244733351</v>
      </c>
      <c r="E2126" s="1">
        <f t="shared" ca="1" si="233"/>
        <v>-2</v>
      </c>
      <c r="F2126" s="1">
        <f t="shared" ca="1" si="235"/>
        <v>1</v>
      </c>
      <c r="G2126" s="1">
        <f t="shared" ca="1" si="236"/>
        <v>2</v>
      </c>
      <c r="H2126" s="1">
        <f t="shared" ca="1" si="237"/>
        <v>0</v>
      </c>
    </row>
    <row r="2127" spans="1:8" hidden="1" x14ac:dyDescent="0.2">
      <c r="A2127" s="1">
        <v>2124</v>
      </c>
      <c r="B2127" s="1">
        <f t="shared" ca="1" si="234"/>
        <v>-170602.06461755582</v>
      </c>
      <c r="C2127" s="1">
        <f t="shared" ca="1" si="231"/>
        <v>100</v>
      </c>
      <c r="D2127" s="1">
        <f t="shared" ca="1" si="232"/>
        <v>-42.077013244733351</v>
      </c>
      <c r="E2127" s="1">
        <f t="shared" ca="1" si="233"/>
        <v>-3</v>
      </c>
      <c r="F2127" s="1">
        <f t="shared" ca="1" si="235"/>
        <v>1</v>
      </c>
      <c r="G2127" s="1">
        <f t="shared" ca="1" si="236"/>
        <v>3</v>
      </c>
      <c r="H2127" s="1">
        <f t="shared" ca="1" si="237"/>
        <v>0</v>
      </c>
    </row>
    <row r="2128" spans="1:8" hidden="1" x14ac:dyDescent="0.2">
      <c r="A2128" s="1">
        <v>2125</v>
      </c>
      <c r="B2128" s="1">
        <f t="shared" ca="1" si="234"/>
        <v>-174809.76594202916</v>
      </c>
      <c r="C2128" s="1">
        <f t="shared" ca="1" si="231"/>
        <v>100</v>
      </c>
      <c r="D2128" s="1">
        <f t="shared" ca="1" si="232"/>
        <v>-42.077013244733351</v>
      </c>
      <c r="E2128" s="1">
        <f t="shared" ca="1" si="233"/>
        <v>-4</v>
      </c>
      <c r="F2128" s="1">
        <f t="shared" ca="1" si="235"/>
        <v>1</v>
      </c>
      <c r="G2128" s="1">
        <f t="shared" ca="1" si="236"/>
        <v>4</v>
      </c>
      <c r="H2128" s="1">
        <f t="shared" ca="1" si="237"/>
        <v>0</v>
      </c>
    </row>
    <row r="2129" spans="1:8" hidden="1" x14ac:dyDescent="0.2">
      <c r="A2129" s="1">
        <v>2126</v>
      </c>
      <c r="B2129" s="1">
        <f t="shared" ca="1" si="234"/>
        <v>-179017.4672665025</v>
      </c>
      <c r="C2129" s="1">
        <f t="shared" ca="1" si="231"/>
        <v>500</v>
      </c>
      <c r="D2129" s="1">
        <f t="shared" ca="1" si="232"/>
        <v>58.639357099169693</v>
      </c>
      <c r="E2129" s="1">
        <f t="shared" ca="1" si="233"/>
        <v>0</v>
      </c>
      <c r="F2129" s="1">
        <f t="shared" ca="1" si="235"/>
        <v>2</v>
      </c>
      <c r="G2129" s="1">
        <f t="shared" ca="1" si="236"/>
        <v>5</v>
      </c>
      <c r="H2129" s="1">
        <f t="shared" ca="1" si="237"/>
        <v>0</v>
      </c>
    </row>
    <row r="2130" spans="1:8" hidden="1" x14ac:dyDescent="0.2">
      <c r="A2130" s="1">
        <v>2127</v>
      </c>
      <c r="B2130" s="1">
        <f t="shared" ca="1" si="234"/>
        <v>-149697.78871691765</v>
      </c>
      <c r="C2130" s="1">
        <f t="shared" ca="1" si="231"/>
        <v>100</v>
      </c>
      <c r="D2130" s="1">
        <f t="shared" ca="1" si="232"/>
        <v>-42.077013244733351</v>
      </c>
      <c r="E2130" s="1">
        <f t="shared" ca="1" si="233"/>
        <v>0</v>
      </c>
      <c r="F2130" s="1">
        <f t="shared" ca="1" si="235"/>
        <v>1</v>
      </c>
      <c r="G2130" s="1">
        <f t="shared" ca="1" si="236"/>
        <v>0</v>
      </c>
      <c r="H2130" s="1">
        <f t="shared" ca="1" si="237"/>
        <v>1</v>
      </c>
    </row>
    <row r="2131" spans="1:8" hidden="1" x14ac:dyDescent="0.2">
      <c r="A2131" s="1">
        <v>2128</v>
      </c>
      <c r="B2131" s="1">
        <f t="shared" ca="1" si="234"/>
        <v>-153905.49004139099</v>
      </c>
      <c r="C2131" s="1">
        <f t="shared" ca="1" si="231"/>
        <v>100</v>
      </c>
      <c r="D2131" s="1">
        <f t="shared" ca="1" si="232"/>
        <v>58.639357099169693</v>
      </c>
      <c r="E2131" s="1">
        <f t="shared" ca="1" si="233"/>
        <v>-1</v>
      </c>
      <c r="F2131" s="1">
        <f t="shared" ca="1" si="235"/>
        <v>1</v>
      </c>
      <c r="G2131" s="1">
        <f t="shared" ca="1" si="236"/>
        <v>1</v>
      </c>
      <c r="H2131" s="1">
        <f t="shared" ca="1" si="237"/>
        <v>0</v>
      </c>
    </row>
    <row r="2132" spans="1:8" hidden="1" x14ac:dyDescent="0.2">
      <c r="A2132" s="1">
        <v>2129</v>
      </c>
      <c r="B2132" s="1">
        <f t="shared" ca="1" si="234"/>
        <v>-148041.55433147404</v>
      </c>
      <c r="C2132" s="1">
        <f t="shared" ca="1" si="231"/>
        <v>100</v>
      </c>
      <c r="D2132" s="1">
        <f t="shared" ca="1" si="232"/>
        <v>-42.077013244733351</v>
      </c>
      <c r="E2132" s="1">
        <f t="shared" ca="1" si="233"/>
        <v>0</v>
      </c>
      <c r="F2132" s="1">
        <f t="shared" ca="1" si="235"/>
        <v>1</v>
      </c>
      <c r="G2132" s="1">
        <f t="shared" ca="1" si="236"/>
        <v>0</v>
      </c>
      <c r="H2132" s="1">
        <f t="shared" ca="1" si="237"/>
        <v>1</v>
      </c>
    </row>
    <row r="2133" spans="1:8" hidden="1" x14ac:dyDescent="0.2">
      <c r="A2133" s="1">
        <v>2130</v>
      </c>
      <c r="B2133" s="1">
        <f t="shared" ca="1" si="234"/>
        <v>-152249.25565594737</v>
      </c>
      <c r="C2133" s="1">
        <f t="shared" ca="1" si="231"/>
        <v>100</v>
      </c>
      <c r="D2133" s="1">
        <f t="shared" ca="1" si="232"/>
        <v>-42.077013244733351</v>
      </c>
      <c r="E2133" s="1">
        <f t="shared" ca="1" si="233"/>
        <v>-1</v>
      </c>
      <c r="F2133" s="1">
        <f t="shared" ca="1" si="235"/>
        <v>1</v>
      </c>
      <c r="G2133" s="1">
        <f t="shared" ca="1" si="236"/>
        <v>1</v>
      </c>
      <c r="H2133" s="1">
        <f t="shared" ca="1" si="237"/>
        <v>0</v>
      </c>
    </row>
    <row r="2134" spans="1:8" hidden="1" x14ac:dyDescent="0.2">
      <c r="A2134" s="1">
        <v>2131</v>
      </c>
      <c r="B2134" s="1">
        <f t="shared" ca="1" si="234"/>
        <v>-156456.95698042071</v>
      </c>
      <c r="C2134" s="1">
        <f t="shared" ca="1" si="231"/>
        <v>100</v>
      </c>
      <c r="D2134" s="1">
        <f t="shared" ca="1" si="232"/>
        <v>58.639357099169693</v>
      </c>
      <c r="E2134" s="1">
        <f t="shared" ca="1" si="233"/>
        <v>-2</v>
      </c>
      <c r="F2134" s="1">
        <f t="shared" ca="1" si="235"/>
        <v>1</v>
      </c>
      <c r="G2134" s="1">
        <f t="shared" ca="1" si="236"/>
        <v>2</v>
      </c>
      <c r="H2134" s="1">
        <f t="shared" ca="1" si="237"/>
        <v>0</v>
      </c>
    </row>
    <row r="2135" spans="1:8" hidden="1" x14ac:dyDescent="0.2">
      <c r="A2135" s="1">
        <v>2132</v>
      </c>
      <c r="B2135" s="1">
        <f t="shared" ca="1" si="234"/>
        <v>-150593.02127050376</v>
      </c>
      <c r="C2135" s="1">
        <f t="shared" ca="1" si="231"/>
        <v>100</v>
      </c>
      <c r="D2135" s="1">
        <f t="shared" ca="1" si="232"/>
        <v>-42.077013244733351</v>
      </c>
      <c r="E2135" s="1">
        <f t="shared" ca="1" si="233"/>
        <v>-1</v>
      </c>
      <c r="F2135" s="1">
        <f t="shared" ca="1" si="235"/>
        <v>1</v>
      </c>
      <c r="G2135" s="1">
        <f t="shared" ca="1" si="236"/>
        <v>0</v>
      </c>
      <c r="H2135" s="1">
        <f t="shared" ca="1" si="237"/>
        <v>1</v>
      </c>
    </row>
    <row r="2136" spans="1:8" hidden="1" x14ac:dyDescent="0.2">
      <c r="A2136" s="1">
        <v>2133</v>
      </c>
      <c r="B2136" s="1">
        <f t="shared" ca="1" si="234"/>
        <v>-154800.72259497709</v>
      </c>
      <c r="C2136" s="1">
        <f t="shared" ca="1" si="231"/>
        <v>100</v>
      </c>
      <c r="D2136" s="1">
        <f t="shared" ca="1" si="232"/>
        <v>58.639357099169693</v>
      </c>
      <c r="E2136" s="1">
        <f t="shared" ca="1" si="233"/>
        <v>-2</v>
      </c>
      <c r="F2136" s="1">
        <f t="shared" ca="1" si="235"/>
        <v>1</v>
      </c>
      <c r="G2136" s="1">
        <f t="shared" ca="1" si="236"/>
        <v>1</v>
      </c>
      <c r="H2136" s="1">
        <f t="shared" ca="1" si="237"/>
        <v>0</v>
      </c>
    </row>
    <row r="2137" spans="1:8" hidden="1" x14ac:dyDescent="0.2">
      <c r="A2137" s="1">
        <v>2134</v>
      </c>
      <c r="B2137" s="1">
        <f t="shared" ca="1" si="234"/>
        <v>-148936.78688506014</v>
      </c>
      <c r="C2137" s="1">
        <f t="shared" ca="1" si="231"/>
        <v>100</v>
      </c>
      <c r="D2137" s="1">
        <f t="shared" ca="1" si="232"/>
        <v>58.639357099169693</v>
      </c>
      <c r="E2137" s="1">
        <f t="shared" ca="1" si="233"/>
        <v>-1</v>
      </c>
      <c r="F2137" s="1">
        <f t="shared" ca="1" si="235"/>
        <v>1</v>
      </c>
      <c r="G2137" s="1">
        <f t="shared" ca="1" si="236"/>
        <v>0</v>
      </c>
      <c r="H2137" s="1">
        <f t="shared" ca="1" si="237"/>
        <v>1</v>
      </c>
    </row>
    <row r="2138" spans="1:8" hidden="1" x14ac:dyDescent="0.2">
      <c r="A2138" s="1">
        <v>2135</v>
      </c>
      <c r="B2138" s="1">
        <f t="shared" ca="1" si="234"/>
        <v>-143072.85117514318</v>
      </c>
      <c r="C2138" s="1">
        <f t="shared" ca="1" si="231"/>
        <v>100</v>
      </c>
      <c r="D2138" s="1">
        <f t="shared" ca="1" si="232"/>
        <v>58.639357099169693</v>
      </c>
      <c r="E2138" s="1">
        <f t="shared" ca="1" si="233"/>
        <v>0</v>
      </c>
      <c r="F2138" s="1">
        <f t="shared" ca="1" si="235"/>
        <v>1</v>
      </c>
      <c r="G2138" s="1">
        <f t="shared" ca="1" si="236"/>
        <v>0</v>
      </c>
      <c r="H2138" s="1">
        <f t="shared" ca="1" si="237"/>
        <v>2</v>
      </c>
    </row>
    <row r="2139" spans="1:8" hidden="1" x14ac:dyDescent="0.2">
      <c r="A2139" s="1">
        <v>2136</v>
      </c>
      <c r="B2139" s="1">
        <f t="shared" ca="1" si="234"/>
        <v>-137208.91546522622</v>
      </c>
      <c r="C2139" s="1">
        <f t="shared" ca="1" si="231"/>
        <v>100</v>
      </c>
      <c r="D2139" s="1">
        <f t="shared" ca="1" si="232"/>
        <v>58.639357099169693</v>
      </c>
      <c r="E2139" s="1">
        <f t="shared" ca="1" si="233"/>
        <v>0</v>
      </c>
      <c r="F2139" s="1">
        <f t="shared" ca="1" si="235"/>
        <v>1</v>
      </c>
      <c r="G2139" s="1">
        <f t="shared" ca="1" si="236"/>
        <v>0</v>
      </c>
      <c r="H2139" s="1">
        <f t="shared" ca="1" si="237"/>
        <v>3</v>
      </c>
    </row>
    <row r="2140" spans="1:8" hidden="1" x14ac:dyDescent="0.2">
      <c r="A2140" s="1">
        <v>2137</v>
      </c>
      <c r="B2140" s="1">
        <f t="shared" ca="1" si="234"/>
        <v>-131344.97975530926</v>
      </c>
      <c r="C2140" s="1">
        <f t="shared" ca="1" si="231"/>
        <v>100</v>
      </c>
      <c r="D2140" s="1">
        <f t="shared" ca="1" si="232"/>
        <v>-42.077013244733351</v>
      </c>
      <c r="E2140" s="1">
        <f t="shared" ca="1" si="233"/>
        <v>0</v>
      </c>
      <c r="F2140" s="1">
        <f t="shared" ca="1" si="235"/>
        <v>1</v>
      </c>
      <c r="G2140" s="1">
        <f t="shared" ca="1" si="236"/>
        <v>0</v>
      </c>
      <c r="H2140" s="1">
        <f t="shared" ca="1" si="237"/>
        <v>4</v>
      </c>
    </row>
    <row r="2141" spans="1:8" hidden="1" x14ac:dyDescent="0.2">
      <c r="A2141" s="1">
        <v>2138</v>
      </c>
      <c r="B2141" s="1">
        <f t="shared" ca="1" si="234"/>
        <v>-135552.6810797826</v>
      </c>
      <c r="C2141" s="1">
        <f t="shared" ca="1" si="231"/>
        <v>100</v>
      </c>
      <c r="D2141" s="1">
        <f t="shared" ca="1" si="232"/>
        <v>58.639357099169693</v>
      </c>
      <c r="E2141" s="1">
        <f t="shared" ca="1" si="233"/>
        <v>-1</v>
      </c>
      <c r="F2141" s="1">
        <f t="shared" ca="1" si="235"/>
        <v>1</v>
      </c>
      <c r="G2141" s="1">
        <f t="shared" ca="1" si="236"/>
        <v>1</v>
      </c>
      <c r="H2141" s="1">
        <f t="shared" ca="1" si="237"/>
        <v>0</v>
      </c>
    </row>
    <row r="2142" spans="1:8" hidden="1" x14ac:dyDescent="0.2">
      <c r="A2142" s="1">
        <v>2139</v>
      </c>
      <c r="B2142" s="1">
        <f t="shared" ca="1" si="234"/>
        <v>-129688.74536986563</v>
      </c>
      <c r="C2142" s="1">
        <f t="shared" ca="1" si="231"/>
        <v>100</v>
      </c>
      <c r="D2142" s="1">
        <f t="shared" ca="1" si="232"/>
        <v>-42.077013244733351</v>
      </c>
      <c r="E2142" s="1">
        <f t="shared" ca="1" si="233"/>
        <v>0</v>
      </c>
      <c r="F2142" s="1">
        <f t="shared" ca="1" si="235"/>
        <v>1</v>
      </c>
      <c r="G2142" s="1">
        <f t="shared" ca="1" si="236"/>
        <v>0</v>
      </c>
      <c r="H2142" s="1">
        <f t="shared" ca="1" si="237"/>
        <v>1</v>
      </c>
    </row>
    <row r="2143" spans="1:8" hidden="1" x14ac:dyDescent="0.2">
      <c r="A2143" s="1">
        <v>2140</v>
      </c>
      <c r="B2143" s="1">
        <f t="shared" ca="1" si="234"/>
        <v>-133896.44669433896</v>
      </c>
      <c r="C2143" s="1">
        <f t="shared" ca="1" si="231"/>
        <v>100</v>
      </c>
      <c r="D2143" s="1">
        <f t="shared" ca="1" si="232"/>
        <v>-42.077013244733351</v>
      </c>
      <c r="E2143" s="1">
        <f t="shared" ca="1" si="233"/>
        <v>-1</v>
      </c>
      <c r="F2143" s="1">
        <f t="shared" ca="1" si="235"/>
        <v>1</v>
      </c>
      <c r="G2143" s="1">
        <f t="shared" ca="1" si="236"/>
        <v>1</v>
      </c>
      <c r="H2143" s="1">
        <f t="shared" ca="1" si="237"/>
        <v>0</v>
      </c>
    </row>
    <row r="2144" spans="1:8" hidden="1" x14ac:dyDescent="0.2">
      <c r="A2144" s="1">
        <v>2141</v>
      </c>
      <c r="B2144" s="1">
        <f t="shared" ca="1" si="234"/>
        <v>-138104.1480188123</v>
      </c>
      <c r="C2144" s="1">
        <f t="shared" ca="1" si="231"/>
        <v>100</v>
      </c>
      <c r="D2144" s="1">
        <f t="shared" ca="1" si="232"/>
        <v>58.639357099169693</v>
      </c>
      <c r="E2144" s="1">
        <f t="shared" ca="1" si="233"/>
        <v>-2</v>
      </c>
      <c r="F2144" s="1">
        <f t="shared" ca="1" si="235"/>
        <v>1</v>
      </c>
      <c r="G2144" s="1">
        <f t="shared" ca="1" si="236"/>
        <v>2</v>
      </c>
      <c r="H2144" s="1">
        <f t="shared" ca="1" si="237"/>
        <v>0</v>
      </c>
    </row>
    <row r="2145" spans="1:8" hidden="1" x14ac:dyDescent="0.2">
      <c r="A2145" s="1">
        <v>2142</v>
      </c>
      <c r="B2145" s="1">
        <f t="shared" ca="1" si="234"/>
        <v>-132240.21230889534</v>
      </c>
      <c r="C2145" s="1">
        <f t="shared" ca="1" si="231"/>
        <v>100</v>
      </c>
      <c r="D2145" s="1">
        <f t="shared" ca="1" si="232"/>
        <v>-42.077013244733351</v>
      </c>
      <c r="E2145" s="1">
        <f t="shared" ca="1" si="233"/>
        <v>-1</v>
      </c>
      <c r="F2145" s="1">
        <f t="shared" ca="1" si="235"/>
        <v>1</v>
      </c>
      <c r="G2145" s="1">
        <f t="shared" ca="1" si="236"/>
        <v>0</v>
      </c>
      <c r="H2145" s="1">
        <f t="shared" ca="1" si="237"/>
        <v>1</v>
      </c>
    </row>
    <row r="2146" spans="1:8" hidden="1" x14ac:dyDescent="0.2">
      <c r="A2146" s="1">
        <v>2143</v>
      </c>
      <c r="B2146" s="1">
        <f t="shared" ca="1" si="234"/>
        <v>-136447.91363336868</v>
      </c>
      <c r="C2146" s="1">
        <f t="shared" ca="1" si="231"/>
        <v>100</v>
      </c>
      <c r="D2146" s="1">
        <f t="shared" ca="1" si="232"/>
        <v>58.639357099169693</v>
      </c>
      <c r="E2146" s="1">
        <f t="shared" ca="1" si="233"/>
        <v>-2</v>
      </c>
      <c r="F2146" s="1">
        <f t="shared" ca="1" si="235"/>
        <v>1</v>
      </c>
      <c r="G2146" s="1">
        <f t="shared" ca="1" si="236"/>
        <v>1</v>
      </c>
      <c r="H2146" s="1">
        <f t="shared" ca="1" si="237"/>
        <v>0</v>
      </c>
    </row>
    <row r="2147" spans="1:8" hidden="1" x14ac:dyDescent="0.2">
      <c r="A2147" s="1">
        <v>2144</v>
      </c>
      <c r="B2147" s="1">
        <f t="shared" ca="1" si="234"/>
        <v>-130583.9779234517</v>
      </c>
      <c r="C2147" s="1">
        <f t="shared" ca="1" si="231"/>
        <v>100</v>
      </c>
      <c r="D2147" s="1">
        <f t="shared" ca="1" si="232"/>
        <v>-42.077013244733351</v>
      </c>
      <c r="E2147" s="1">
        <f t="shared" ca="1" si="233"/>
        <v>-1</v>
      </c>
      <c r="F2147" s="1">
        <f t="shared" ca="1" si="235"/>
        <v>1</v>
      </c>
      <c r="G2147" s="1">
        <f t="shared" ca="1" si="236"/>
        <v>0</v>
      </c>
      <c r="H2147" s="1">
        <f t="shared" ca="1" si="237"/>
        <v>1</v>
      </c>
    </row>
    <row r="2148" spans="1:8" hidden="1" x14ac:dyDescent="0.2">
      <c r="A2148" s="1">
        <v>2145</v>
      </c>
      <c r="B2148" s="1">
        <f t="shared" ca="1" si="234"/>
        <v>-134791.67924792503</v>
      </c>
      <c r="C2148" s="1">
        <f t="shared" ca="1" si="231"/>
        <v>100</v>
      </c>
      <c r="D2148" s="1">
        <f t="shared" ca="1" si="232"/>
        <v>-42.077013244733351</v>
      </c>
      <c r="E2148" s="1">
        <f t="shared" ca="1" si="233"/>
        <v>-2</v>
      </c>
      <c r="F2148" s="1">
        <f t="shared" ca="1" si="235"/>
        <v>1</v>
      </c>
      <c r="G2148" s="1">
        <f t="shared" ca="1" si="236"/>
        <v>1</v>
      </c>
      <c r="H2148" s="1">
        <f t="shared" ca="1" si="237"/>
        <v>0</v>
      </c>
    </row>
    <row r="2149" spans="1:8" hidden="1" x14ac:dyDescent="0.2">
      <c r="A2149" s="1">
        <v>2146</v>
      </c>
      <c r="B2149" s="1">
        <f t="shared" ca="1" si="234"/>
        <v>-138999.38057239837</v>
      </c>
      <c r="C2149" s="1">
        <f t="shared" ca="1" si="231"/>
        <v>100</v>
      </c>
      <c r="D2149" s="1">
        <f t="shared" ca="1" si="232"/>
        <v>-42.077013244733351</v>
      </c>
      <c r="E2149" s="1">
        <f t="shared" ca="1" si="233"/>
        <v>-3</v>
      </c>
      <c r="F2149" s="1">
        <f t="shared" ca="1" si="235"/>
        <v>1</v>
      </c>
      <c r="G2149" s="1">
        <f t="shared" ca="1" si="236"/>
        <v>2</v>
      </c>
      <c r="H2149" s="1">
        <f t="shared" ca="1" si="237"/>
        <v>0</v>
      </c>
    </row>
    <row r="2150" spans="1:8" hidden="1" x14ac:dyDescent="0.2">
      <c r="A2150" s="1">
        <v>2147</v>
      </c>
      <c r="B2150" s="1">
        <f t="shared" ca="1" si="234"/>
        <v>-143207.08189687171</v>
      </c>
      <c r="C2150" s="1">
        <f t="shared" ca="1" si="231"/>
        <v>100</v>
      </c>
      <c r="D2150" s="1">
        <f t="shared" ca="1" si="232"/>
        <v>-42.077013244733351</v>
      </c>
      <c r="E2150" s="1">
        <f t="shared" ca="1" si="233"/>
        <v>-4</v>
      </c>
      <c r="F2150" s="1">
        <f t="shared" ca="1" si="235"/>
        <v>1</v>
      </c>
      <c r="G2150" s="1">
        <f t="shared" ca="1" si="236"/>
        <v>3</v>
      </c>
      <c r="H2150" s="1">
        <f t="shared" ca="1" si="237"/>
        <v>0</v>
      </c>
    </row>
    <row r="2151" spans="1:8" hidden="1" x14ac:dyDescent="0.2">
      <c r="A2151" s="1">
        <v>2148</v>
      </c>
      <c r="B2151" s="1">
        <f t="shared" ca="1" si="234"/>
        <v>-147414.78322134505</v>
      </c>
      <c r="C2151" s="1">
        <f t="shared" ca="1" si="231"/>
        <v>500</v>
      </c>
      <c r="D2151" s="1">
        <f t="shared" ca="1" si="232"/>
        <v>-42.077013244733351</v>
      </c>
      <c r="E2151" s="1">
        <f t="shared" ca="1" si="233"/>
        <v>0</v>
      </c>
      <c r="F2151" s="1">
        <f t="shared" ca="1" si="235"/>
        <v>2</v>
      </c>
      <c r="G2151" s="1">
        <f t="shared" ca="1" si="236"/>
        <v>4</v>
      </c>
      <c r="H2151" s="1">
        <f t="shared" ca="1" si="237"/>
        <v>0</v>
      </c>
    </row>
    <row r="2152" spans="1:8" hidden="1" x14ac:dyDescent="0.2">
      <c r="A2152" s="1">
        <v>2149</v>
      </c>
      <c r="B2152" s="1">
        <f t="shared" ca="1" si="234"/>
        <v>-168453.28984371171</v>
      </c>
      <c r="C2152" s="1">
        <f t="shared" ca="1" si="231"/>
        <v>500</v>
      </c>
      <c r="D2152" s="1">
        <f t="shared" ca="1" si="232"/>
        <v>58.639357099169693</v>
      </c>
      <c r="E2152" s="1">
        <f t="shared" ca="1" si="233"/>
        <v>-1</v>
      </c>
      <c r="F2152" s="1">
        <f t="shared" ca="1" si="235"/>
        <v>2</v>
      </c>
      <c r="G2152" s="1">
        <f t="shared" ca="1" si="236"/>
        <v>5</v>
      </c>
      <c r="H2152" s="1">
        <f t="shared" ca="1" si="237"/>
        <v>0</v>
      </c>
    </row>
    <row r="2153" spans="1:8" hidden="1" x14ac:dyDescent="0.2">
      <c r="A2153" s="1">
        <v>2150</v>
      </c>
      <c r="B2153" s="1">
        <f t="shared" ca="1" si="234"/>
        <v>-139133.61129412687</v>
      </c>
      <c r="C2153" s="1">
        <f t="shared" ca="1" si="231"/>
        <v>100</v>
      </c>
      <c r="D2153" s="1">
        <f t="shared" ca="1" si="232"/>
        <v>-42.077013244733351</v>
      </c>
      <c r="E2153" s="1">
        <f t="shared" ca="1" si="233"/>
        <v>0</v>
      </c>
      <c r="F2153" s="1">
        <f t="shared" ca="1" si="235"/>
        <v>1</v>
      </c>
      <c r="G2153" s="1">
        <f t="shared" ca="1" si="236"/>
        <v>0</v>
      </c>
      <c r="H2153" s="1">
        <f t="shared" ca="1" si="237"/>
        <v>1</v>
      </c>
    </row>
    <row r="2154" spans="1:8" hidden="1" x14ac:dyDescent="0.2">
      <c r="A2154" s="1">
        <v>2151</v>
      </c>
      <c r="B2154" s="1">
        <f t="shared" ca="1" si="234"/>
        <v>-143341.3126186002</v>
      </c>
      <c r="C2154" s="1">
        <f t="shared" ca="1" si="231"/>
        <v>100</v>
      </c>
      <c r="D2154" s="1">
        <f t="shared" ca="1" si="232"/>
        <v>-42.077013244733351</v>
      </c>
      <c r="E2154" s="1">
        <f t="shared" ca="1" si="233"/>
        <v>-1</v>
      </c>
      <c r="F2154" s="1">
        <f t="shared" ca="1" si="235"/>
        <v>1</v>
      </c>
      <c r="G2154" s="1">
        <f t="shared" ca="1" si="236"/>
        <v>1</v>
      </c>
      <c r="H2154" s="1">
        <f t="shared" ca="1" si="237"/>
        <v>0</v>
      </c>
    </row>
    <row r="2155" spans="1:8" hidden="1" x14ac:dyDescent="0.2">
      <c r="A2155" s="1">
        <v>2152</v>
      </c>
      <c r="B2155" s="1">
        <f t="shared" ca="1" si="234"/>
        <v>-147549.01394307354</v>
      </c>
      <c r="C2155" s="1">
        <f t="shared" ca="1" si="231"/>
        <v>100</v>
      </c>
      <c r="D2155" s="1">
        <f t="shared" ca="1" si="232"/>
        <v>58.639357099169693</v>
      </c>
      <c r="E2155" s="1">
        <f t="shared" ca="1" si="233"/>
        <v>-2</v>
      </c>
      <c r="F2155" s="1">
        <f t="shared" ca="1" si="235"/>
        <v>1</v>
      </c>
      <c r="G2155" s="1">
        <f t="shared" ca="1" si="236"/>
        <v>2</v>
      </c>
      <c r="H2155" s="1">
        <f t="shared" ca="1" si="237"/>
        <v>0</v>
      </c>
    </row>
    <row r="2156" spans="1:8" hidden="1" x14ac:dyDescent="0.2">
      <c r="A2156" s="1">
        <v>2153</v>
      </c>
      <c r="B2156" s="1">
        <f t="shared" ca="1" si="234"/>
        <v>-141685.07823315659</v>
      </c>
      <c r="C2156" s="1">
        <f t="shared" ca="1" si="231"/>
        <v>100</v>
      </c>
      <c r="D2156" s="1">
        <f t="shared" ca="1" si="232"/>
        <v>-42.077013244733351</v>
      </c>
      <c r="E2156" s="1">
        <f t="shared" ca="1" si="233"/>
        <v>-1</v>
      </c>
      <c r="F2156" s="1">
        <f t="shared" ca="1" si="235"/>
        <v>1</v>
      </c>
      <c r="G2156" s="1">
        <f t="shared" ca="1" si="236"/>
        <v>0</v>
      </c>
      <c r="H2156" s="1">
        <f t="shared" ca="1" si="237"/>
        <v>1</v>
      </c>
    </row>
    <row r="2157" spans="1:8" hidden="1" x14ac:dyDescent="0.2">
      <c r="A2157" s="1">
        <v>2154</v>
      </c>
      <c r="B2157" s="1">
        <f t="shared" ca="1" si="234"/>
        <v>-145892.77955762992</v>
      </c>
      <c r="C2157" s="1">
        <f t="shared" ca="1" si="231"/>
        <v>100</v>
      </c>
      <c r="D2157" s="1">
        <f t="shared" ca="1" si="232"/>
        <v>58.639357099169693</v>
      </c>
      <c r="E2157" s="1">
        <f t="shared" ca="1" si="233"/>
        <v>-2</v>
      </c>
      <c r="F2157" s="1">
        <f t="shared" ca="1" si="235"/>
        <v>1</v>
      </c>
      <c r="G2157" s="1">
        <f t="shared" ca="1" si="236"/>
        <v>1</v>
      </c>
      <c r="H2157" s="1">
        <f t="shared" ca="1" si="237"/>
        <v>0</v>
      </c>
    </row>
    <row r="2158" spans="1:8" hidden="1" x14ac:dyDescent="0.2">
      <c r="A2158" s="1">
        <v>2155</v>
      </c>
      <c r="B2158" s="1">
        <f t="shared" ca="1" si="234"/>
        <v>-140028.84384771297</v>
      </c>
      <c r="C2158" s="1">
        <f t="shared" ca="1" si="231"/>
        <v>100</v>
      </c>
      <c r="D2158" s="1">
        <f t="shared" ca="1" si="232"/>
        <v>58.639357099169693</v>
      </c>
      <c r="E2158" s="1">
        <f t="shared" ca="1" si="233"/>
        <v>-1</v>
      </c>
      <c r="F2158" s="1">
        <f t="shared" ca="1" si="235"/>
        <v>1</v>
      </c>
      <c r="G2158" s="1">
        <f t="shared" ca="1" si="236"/>
        <v>0</v>
      </c>
      <c r="H2158" s="1">
        <f t="shared" ca="1" si="237"/>
        <v>1</v>
      </c>
    </row>
    <row r="2159" spans="1:8" hidden="1" x14ac:dyDescent="0.2">
      <c r="A2159" s="1">
        <v>2156</v>
      </c>
      <c r="B2159" s="1">
        <f t="shared" ca="1" si="234"/>
        <v>-134164.90813779601</v>
      </c>
      <c r="C2159" s="1">
        <f t="shared" ca="1" si="231"/>
        <v>100</v>
      </c>
      <c r="D2159" s="1">
        <f t="shared" ca="1" si="232"/>
        <v>-42.077013244733351</v>
      </c>
      <c r="E2159" s="1">
        <f t="shared" ca="1" si="233"/>
        <v>0</v>
      </c>
      <c r="F2159" s="1">
        <f t="shared" ca="1" si="235"/>
        <v>1</v>
      </c>
      <c r="G2159" s="1">
        <f t="shared" ca="1" si="236"/>
        <v>0</v>
      </c>
      <c r="H2159" s="1">
        <f t="shared" ca="1" si="237"/>
        <v>2</v>
      </c>
    </row>
    <row r="2160" spans="1:8" hidden="1" x14ac:dyDescent="0.2">
      <c r="A2160" s="1">
        <v>2157</v>
      </c>
      <c r="B2160" s="1">
        <f t="shared" ca="1" si="234"/>
        <v>-138372.60946226935</v>
      </c>
      <c r="C2160" s="1">
        <f t="shared" ca="1" si="231"/>
        <v>100</v>
      </c>
      <c r="D2160" s="1">
        <f t="shared" ca="1" si="232"/>
        <v>-42.077013244733351</v>
      </c>
      <c r="E2160" s="1">
        <f t="shared" ca="1" si="233"/>
        <v>-1</v>
      </c>
      <c r="F2160" s="1">
        <f t="shared" ca="1" si="235"/>
        <v>1</v>
      </c>
      <c r="G2160" s="1">
        <f t="shared" ca="1" si="236"/>
        <v>1</v>
      </c>
      <c r="H2160" s="1">
        <f t="shared" ca="1" si="237"/>
        <v>0</v>
      </c>
    </row>
    <row r="2161" spans="1:8" hidden="1" x14ac:dyDescent="0.2">
      <c r="A2161" s="1">
        <v>2158</v>
      </c>
      <c r="B2161" s="1">
        <f t="shared" ca="1" si="234"/>
        <v>-142580.31078674269</v>
      </c>
      <c r="C2161" s="1">
        <f t="shared" ca="1" si="231"/>
        <v>100</v>
      </c>
      <c r="D2161" s="1">
        <f t="shared" ca="1" si="232"/>
        <v>-42.077013244733351</v>
      </c>
      <c r="E2161" s="1">
        <f t="shared" ca="1" si="233"/>
        <v>-2</v>
      </c>
      <c r="F2161" s="1">
        <f t="shared" ca="1" si="235"/>
        <v>1</v>
      </c>
      <c r="G2161" s="1">
        <f t="shared" ca="1" si="236"/>
        <v>2</v>
      </c>
      <c r="H2161" s="1">
        <f t="shared" ca="1" si="237"/>
        <v>0</v>
      </c>
    </row>
    <row r="2162" spans="1:8" hidden="1" x14ac:dyDescent="0.2">
      <c r="A2162" s="1">
        <v>2159</v>
      </c>
      <c r="B2162" s="1">
        <f t="shared" ca="1" si="234"/>
        <v>-146788.01211121603</v>
      </c>
      <c r="C2162" s="1">
        <f t="shared" ca="1" si="231"/>
        <v>100</v>
      </c>
      <c r="D2162" s="1">
        <f t="shared" ca="1" si="232"/>
        <v>-42.077013244733351</v>
      </c>
      <c r="E2162" s="1">
        <f t="shared" ca="1" si="233"/>
        <v>-3</v>
      </c>
      <c r="F2162" s="1">
        <f t="shared" ca="1" si="235"/>
        <v>1</v>
      </c>
      <c r="G2162" s="1">
        <f t="shared" ca="1" si="236"/>
        <v>3</v>
      </c>
      <c r="H2162" s="1">
        <f t="shared" ca="1" si="237"/>
        <v>0</v>
      </c>
    </row>
    <row r="2163" spans="1:8" hidden="1" x14ac:dyDescent="0.2">
      <c r="A2163" s="1">
        <v>2160</v>
      </c>
      <c r="B2163" s="1">
        <f t="shared" ca="1" si="234"/>
        <v>-150995.71343568937</v>
      </c>
      <c r="C2163" s="1">
        <f t="shared" ca="1" si="231"/>
        <v>100</v>
      </c>
      <c r="D2163" s="1">
        <f t="shared" ca="1" si="232"/>
        <v>-42.077013244733351</v>
      </c>
      <c r="E2163" s="1">
        <f t="shared" ca="1" si="233"/>
        <v>-4</v>
      </c>
      <c r="F2163" s="1">
        <f t="shared" ca="1" si="235"/>
        <v>1</v>
      </c>
      <c r="G2163" s="1">
        <f t="shared" ca="1" si="236"/>
        <v>4</v>
      </c>
      <c r="H2163" s="1">
        <f t="shared" ca="1" si="237"/>
        <v>0</v>
      </c>
    </row>
    <row r="2164" spans="1:8" hidden="1" x14ac:dyDescent="0.2">
      <c r="A2164" s="1">
        <v>2161</v>
      </c>
      <c r="B2164" s="1">
        <f t="shared" ca="1" si="234"/>
        <v>-155203.4147601627</v>
      </c>
      <c r="C2164" s="1">
        <f t="shared" ca="1" si="231"/>
        <v>500</v>
      </c>
      <c r="D2164" s="1">
        <f t="shared" ca="1" si="232"/>
        <v>-42.077013244733351</v>
      </c>
      <c r="E2164" s="1">
        <f t="shared" ca="1" si="233"/>
        <v>0</v>
      </c>
      <c r="F2164" s="1">
        <f t="shared" ca="1" si="235"/>
        <v>2</v>
      </c>
      <c r="G2164" s="1">
        <f t="shared" ca="1" si="236"/>
        <v>5</v>
      </c>
      <c r="H2164" s="1">
        <f t="shared" ca="1" si="237"/>
        <v>0</v>
      </c>
    </row>
    <row r="2165" spans="1:8" hidden="1" x14ac:dyDescent="0.2">
      <c r="A2165" s="1">
        <v>2162</v>
      </c>
      <c r="B2165" s="1">
        <f t="shared" ca="1" si="234"/>
        <v>-176241.92138252937</v>
      </c>
      <c r="C2165" s="1">
        <f t="shared" ca="1" si="231"/>
        <v>500</v>
      </c>
      <c r="D2165" s="1">
        <f t="shared" ca="1" si="232"/>
        <v>58.639357099169693</v>
      </c>
      <c r="E2165" s="1">
        <f t="shared" ca="1" si="233"/>
        <v>-1</v>
      </c>
      <c r="F2165" s="1">
        <f t="shared" ca="1" si="235"/>
        <v>2</v>
      </c>
      <c r="G2165" s="1">
        <f t="shared" ca="1" si="236"/>
        <v>6</v>
      </c>
      <c r="H2165" s="1">
        <f t="shared" ca="1" si="237"/>
        <v>0</v>
      </c>
    </row>
    <row r="2166" spans="1:8" hidden="1" x14ac:dyDescent="0.2">
      <c r="A2166" s="1">
        <v>2163</v>
      </c>
      <c r="B2166" s="1">
        <f t="shared" ca="1" si="234"/>
        <v>-146922.24283294452</v>
      </c>
      <c r="C2166" s="1">
        <f t="shared" ca="1" si="231"/>
        <v>100</v>
      </c>
      <c r="D2166" s="1">
        <f t="shared" ca="1" si="232"/>
        <v>-42.077013244733351</v>
      </c>
      <c r="E2166" s="1">
        <f t="shared" ca="1" si="233"/>
        <v>0</v>
      </c>
      <c r="F2166" s="1">
        <f t="shared" ca="1" si="235"/>
        <v>1</v>
      </c>
      <c r="G2166" s="1">
        <f t="shared" ca="1" si="236"/>
        <v>0</v>
      </c>
      <c r="H2166" s="1">
        <f t="shared" ca="1" si="237"/>
        <v>1</v>
      </c>
    </row>
    <row r="2167" spans="1:8" hidden="1" x14ac:dyDescent="0.2">
      <c r="A2167" s="1">
        <v>2164</v>
      </c>
      <c r="B2167" s="1">
        <f t="shared" ca="1" si="234"/>
        <v>-151129.94415741786</v>
      </c>
      <c r="C2167" s="1">
        <f t="shared" ca="1" si="231"/>
        <v>100</v>
      </c>
      <c r="D2167" s="1">
        <f t="shared" ca="1" si="232"/>
        <v>58.639357099169693</v>
      </c>
      <c r="E2167" s="1">
        <f t="shared" ca="1" si="233"/>
        <v>-1</v>
      </c>
      <c r="F2167" s="1">
        <f t="shared" ca="1" si="235"/>
        <v>1</v>
      </c>
      <c r="G2167" s="1">
        <f t="shared" ca="1" si="236"/>
        <v>1</v>
      </c>
      <c r="H2167" s="1">
        <f t="shared" ca="1" si="237"/>
        <v>0</v>
      </c>
    </row>
    <row r="2168" spans="1:8" hidden="1" x14ac:dyDescent="0.2">
      <c r="A2168" s="1">
        <v>2165</v>
      </c>
      <c r="B2168" s="1">
        <f t="shared" ca="1" si="234"/>
        <v>-145266.00844750091</v>
      </c>
      <c r="C2168" s="1">
        <f t="shared" ca="1" si="231"/>
        <v>100</v>
      </c>
      <c r="D2168" s="1">
        <f t="shared" ca="1" si="232"/>
        <v>-42.077013244733351</v>
      </c>
      <c r="E2168" s="1">
        <f t="shared" ca="1" si="233"/>
        <v>0</v>
      </c>
      <c r="F2168" s="1">
        <f t="shared" ca="1" si="235"/>
        <v>1</v>
      </c>
      <c r="G2168" s="1">
        <f t="shared" ca="1" si="236"/>
        <v>0</v>
      </c>
      <c r="H2168" s="1">
        <f t="shared" ca="1" si="237"/>
        <v>1</v>
      </c>
    </row>
    <row r="2169" spans="1:8" hidden="1" x14ac:dyDescent="0.2">
      <c r="A2169" s="1">
        <v>2166</v>
      </c>
      <c r="B2169" s="1">
        <f t="shared" ca="1" si="234"/>
        <v>-149473.70977197425</v>
      </c>
      <c r="C2169" s="1">
        <f t="shared" ca="1" si="231"/>
        <v>100</v>
      </c>
      <c r="D2169" s="1">
        <f t="shared" ca="1" si="232"/>
        <v>-42.077013244733351</v>
      </c>
      <c r="E2169" s="1">
        <f t="shared" ca="1" si="233"/>
        <v>-1</v>
      </c>
      <c r="F2169" s="1">
        <f t="shared" ca="1" si="235"/>
        <v>1</v>
      </c>
      <c r="G2169" s="1">
        <f t="shared" ca="1" si="236"/>
        <v>1</v>
      </c>
      <c r="H2169" s="1">
        <f t="shared" ca="1" si="237"/>
        <v>0</v>
      </c>
    </row>
    <row r="2170" spans="1:8" hidden="1" x14ac:dyDescent="0.2">
      <c r="A2170" s="1">
        <v>2167</v>
      </c>
      <c r="B2170" s="1">
        <f t="shared" ca="1" si="234"/>
        <v>-153681.41109644758</v>
      </c>
      <c r="C2170" s="1">
        <f t="shared" ca="1" si="231"/>
        <v>100</v>
      </c>
      <c r="D2170" s="1">
        <f t="shared" ca="1" si="232"/>
        <v>-42.077013244733351</v>
      </c>
      <c r="E2170" s="1">
        <f t="shared" ca="1" si="233"/>
        <v>-2</v>
      </c>
      <c r="F2170" s="1">
        <f t="shared" ca="1" si="235"/>
        <v>1</v>
      </c>
      <c r="G2170" s="1">
        <f t="shared" ca="1" si="236"/>
        <v>2</v>
      </c>
      <c r="H2170" s="1">
        <f t="shared" ca="1" si="237"/>
        <v>0</v>
      </c>
    </row>
    <row r="2171" spans="1:8" hidden="1" x14ac:dyDescent="0.2">
      <c r="A2171" s="1">
        <v>2168</v>
      </c>
      <c r="B2171" s="1">
        <f t="shared" ca="1" si="234"/>
        <v>-157889.11242092092</v>
      </c>
      <c r="C2171" s="1">
        <f t="shared" ca="1" si="231"/>
        <v>100</v>
      </c>
      <c r="D2171" s="1">
        <f t="shared" ca="1" si="232"/>
        <v>-42.077013244733351</v>
      </c>
      <c r="E2171" s="1">
        <f t="shared" ca="1" si="233"/>
        <v>-3</v>
      </c>
      <c r="F2171" s="1">
        <f t="shared" ca="1" si="235"/>
        <v>1</v>
      </c>
      <c r="G2171" s="1">
        <f t="shared" ca="1" si="236"/>
        <v>3</v>
      </c>
      <c r="H2171" s="1">
        <f t="shared" ca="1" si="237"/>
        <v>0</v>
      </c>
    </row>
    <row r="2172" spans="1:8" hidden="1" x14ac:dyDescent="0.2">
      <c r="A2172" s="1">
        <v>2169</v>
      </c>
      <c r="B2172" s="1">
        <f t="shared" ca="1" si="234"/>
        <v>-162096.81374539426</v>
      </c>
      <c r="C2172" s="1">
        <f t="shared" ca="1" si="231"/>
        <v>100</v>
      </c>
      <c r="D2172" s="1">
        <f t="shared" ca="1" si="232"/>
        <v>58.639357099169693</v>
      </c>
      <c r="E2172" s="1">
        <f t="shared" ca="1" si="233"/>
        <v>-4</v>
      </c>
      <c r="F2172" s="1">
        <f t="shared" ca="1" si="235"/>
        <v>1</v>
      </c>
      <c r="G2172" s="1">
        <f t="shared" ca="1" si="236"/>
        <v>4</v>
      </c>
      <c r="H2172" s="1">
        <f t="shared" ca="1" si="237"/>
        <v>0</v>
      </c>
    </row>
    <row r="2173" spans="1:8" hidden="1" x14ac:dyDescent="0.2">
      <c r="A2173" s="1">
        <v>2170</v>
      </c>
      <c r="B2173" s="1">
        <f t="shared" ca="1" si="234"/>
        <v>-156232.8780354773</v>
      </c>
      <c r="C2173" s="1">
        <f t="shared" ca="1" si="231"/>
        <v>100</v>
      </c>
      <c r="D2173" s="1">
        <f t="shared" ca="1" si="232"/>
        <v>-42.077013244733351</v>
      </c>
      <c r="E2173" s="1">
        <f t="shared" ca="1" si="233"/>
        <v>-3</v>
      </c>
      <c r="F2173" s="1">
        <f t="shared" ca="1" si="235"/>
        <v>1</v>
      </c>
      <c r="G2173" s="1">
        <f t="shared" ca="1" si="236"/>
        <v>0</v>
      </c>
      <c r="H2173" s="1">
        <f t="shared" ca="1" si="237"/>
        <v>1</v>
      </c>
    </row>
    <row r="2174" spans="1:8" hidden="1" x14ac:dyDescent="0.2">
      <c r="A2174" s="1">
        <v>2171</v>
      </c>
      <c r="B2174" s="1">
        <f t="shared" ca="1" si="234"/>
        <v>-160440.57935995064</v>
      </c>
      <c r="C2174" s="1">
        <f t="shared" ca="1" si="231"/>
        <v>100</v>
      </c>
      <c r="D2174" s="1">
        <f t="shared" ca="1" si="232"/>
        <v>-42.077013244733351</v>
      </c>
      <c r="E2174" s="1">
        <f t="shared" ca="1" si="233"/>
        <v>-4</v>
      </c>
      <c r="F2174" s="1">
        <f t="shared" ca="1" si="235"/>
        <v>1</v>
      </c>
      <c r="G2174" s="1">
        <f t="shared" ca="1" si="236"/>
        <v>1</v>
      </c>
      <c r="H2174" s="1">
        <f t="shared" ca="1" si="237"/>
        <v>0</v>
      </c>
    </row>
    <row r="2175" spans="1:8" hidden="1" x14ac:dyDescent="0.2">
      <c r="A2175" s="1">
        <v>2172</v>
      </c>
      <c r="B2175" s="1">
        <f t="shared" ca="1" si="234"/>
        <v>-164648.28068442398</v>
      </c>
      <c r="C2175" s="1">
        <f t="shared" ca="1" si="231"/>
        <v>500</v>
      </c>
      <c r="D2175" s="1">
        <f t="shared" ca="1" si="232"/>
        <v>-42.077013244733351</v>
      </c>
      <c r="E2175" s="1">
        <f t="shared" ca="1" si="233"/>
        <v>0</v>
      </c>
      <c r="F2175" s="1">
        <f t="shared" ca="1" si="235"/>
        <v>2</v>
      </c>
      <c r="G2175" s="1">
        <f t="shared" ca="1" si="236"/>
        <v>2</v>
      </c>
      <c r="H2175" s="1">
        <f t="shared" ca="1" si="237"/>
        <v>0</v>
      </c>
    </row>
    <row r="2176" spans="1:8" hidden="1" x14ac:dyDescent="0.2">
      <c r="A2176" s="1">
        <v>2173</v>
      </c>
      <c r="B2176" s="1">
        <f t="shared" ca="1" si="234"/>
        <v>-185686.78730679065</v>
      </c>
      <c r="C2176" s="1">
        <f t="shared" ca="1" si="231"/>
        <v>500</v>
      </c>
      <c r="D2176" s="1">
        <f t="shared" ca="1" si="232"/>
        <v>58.639357099169693</v>
      </c>
      <c r="E2176" s="1">
        <f t="shared" ca="1" si="233"/>
        <v>-1</v>
      </c>
      <c r="F2176" s="1">
        <f t="shared" ca="1" si="235"/>
        <v>2</v>
      </c>
      <c r="G2176" s="1">
        <f t="shared" ca="1" si="236"/>
        <v>3</v>
      </c>
      <c r="H2176" s="1">
        <f t="shared" ca="1" si="237"/>
        <v>0</v>
      </c>
    </row>
    <row r="2177" spans="1:8" hidden="1" x14ac:dyDescent="0.2">
      <c r="A2177" s="1">
        <v>2174</v>
      </c>
      <c r="B2177" s="1">
        <f t="shared" ca="1" si="234"/>
        <v>-156367.1087572058</v>
      </c>
      <c r="C2177" s="1">
        <f t="shared" ca="1" si="231"/>
        <v>100</v>
      </c>
      <c r="D2177" s="1">
        <f t="shared" ca="1" si="232"/>
        <v>58.639357099169693</v>
      </c>
      <c r="E2177" s="1">
        <f t="shared" ca="1" si="233"/>
        <v>0</v>
      </c>
      <c r="F2177" s="1">
        <f t="shared" ca="1" si="235"/>
        <v>1</v>
      </c>
      <c r="G2177" s="1">
        <f t="shared" ca="1" si="236"/>
        <v>0</v>
      </c>
      <c r="H2177" s="1">
        <f t="shared" ca="1" si="237"/>
        <v>1</v>
      </c>
    </row>
    <row r="2178" spans="1:8" hidden="1" x14ac:dyDescent="0.2">
      <c r="A2178" s="1">
        <v>2175</v>
      </c>
      <c r="B2178" s="1">
        <f t="shared" ca="1" si="234"/>
        <v>-150503.17304728884</v>
      </c>
      <c r="C2178" s="1">
        <f t="shared" ca="1" si="231"/>
        <v>100</v>
      </c>
      <c r="D2178" s="1">
        <f t="shared" ca="1" si="232"/>
        <v>-42.077013244733351</v>
      </c>
      <c r="E2178" s="1">
        <f t="shared" ca="1" si="233"/>
        <v>0</v>
      </c>
      <c r="F2178" s="1">
        <f t="shared" ca="1" si="235"/>
        <v>1</v>
      </c>
      <c r="G2178" s="1">
        <f t="shared" ca="1" si="236"/>
        <v>0</v>
      </c>
      <c r="H2178" s="1">
        <f t="shared" ca="1" si="237"/>
        <v>2</v>
      </c>
    </row>
    <row r="2179" spans="1:8" hidden="1" x14ac:dyDescent="0.2">
      <c r="A2179" s="1">
        <v>2176</v>
      </c>
      <c r="B2179" s="1">
        <f t="shared" ca="1" si="234"/>
        <v>-154710.87437176218</v>
      </c>
      <c r="C2179" s="1">
        <f t="shared" ca="1" si="231"/>
        <v>100</v>
      </c>
      <c r="D2179" s="1">
        <f t="shared" ca="1" si="232"/>
        <v>-42.077013244733351</v>
      </c>
      <c r="E2179" s="1">
        <f t="shared" ca="1" si="233"/>
        <v>-1</v>
      </c>
      <c r="F2179" s="1">
        <f t="shared" ca="1" si="235"/>
        <v>1</v>
      </c>
      <c r="G2179" s="1">
        <f t="shared" ca="1" si="236"/>
        <v>1</v>
      </c>
      <c r="H2179" s="1">
        <f t="shared" ca="1" si="237"/>
        <v>0</v>
      </c>
    </row>
    <row r="2180" spans="1:8" hidden="1" x14ac:dyDescent="0.2">
      <c r="A2180" s="1">
        <v>2177</v>
      </c>
      <c r="B2180" s="1">
        <f t="shared" ca="1" si="234"/>
        <v>-158918.57569623552</v>
      </c>
      <c r="C2180" s="1">
        <f t="shared" ca="1" si="231"/>
        <v>100</v>
      </c>
      <c r="D2180" s="1">
        <f t="shared" ca="1" si="232"/>
        <v>-42.077013244733351</v>
      </c>
      <c r="E2180" s="1">
        <f t="shared" ca="1" si="233"/>
        <v>-2</v>
      </c>
      <c r="F2180" s="1">
        <f t="shared" ca="1" si="235"/>
        <v>1</v>
      </c>
      <c r="G2180" s="1">
        <f t="shared" ca="1" si="236"/>
        <v>2</v>
      </c>
      <c r="H2180" s="1">
        <f t="shared" ca="1" si="237"/>
        <v>0</v>
      </c>
    </row>
    <row r="2181" spans="1:8" hidden="1" x14ac:dyDescent="0.2">
      <c r="A2181" s="1">
        <v>2178</v>
      </c>
      <c r="B2181" s="1">
        <f t="shared" ca="1" si="234"/>
        <v>-163126.27702070886</v>
      </c>
      <c r="C2181" s="1">
        <f t="shared" ref="C2181:C2244" ca="1" si="238">$C$4*POWER($L$2,F2181-1)</f>
        <v>100</v>
      </c>
      <c r="D2181" s="1">
        <f t="shared" ref="D2181:D2244" ca="1" si="239">IF(RAND()&lt;$B$1,$F$1,$H$1)</f>
        <v>58.639357099169693</v>
      </c>
      <c r="E2181" s="1">
        <f t="shared" ref="E2181:E2244" ca="1" si="240">IF(D2180&lt;0,IF(E2180-1=-$D$2,0,E2180-1),IF(E2180+1=$F$2,0,E2180+1))</f>
        <v>-3</v>
      </c>
      <c r="F2181" s="1">
        <f t="shared" ca="1" si="235"/>
        <v>1</v>
      </c>
      <c r="G2181" s="1">
        <f t="shared" ca="1" si="236"/>
        <v>3</v>
      </c>
      <c r="H2181" s="1">
        <f t="shared" ca="1" si="237"/>
        <v>0</v>
      </c>
    </row>
    <row r="2182" spans="1:8" hidden="1" x14ac:dyDescent="0.2">
      <c r="A2182" s="1">
        <v>2179</v>
      </c>
      <c r="B2182" s="1">
        <f t="shared" ref="B2182:B2245" ca="1" si="241">B2181+D2181*C2181</f>
        <v>-157262.3413107919</v>
      </c>
      <c r="C2182" s="1">
        <f t="shared" ca="1" si="238"/>
        <v>100</v>
      </c>
      <c r="D2182" s="1">
        <f t="shared" ca="1" si="239"/>
        <v>58.639357099169693</v>
      </c>
      <c r="E2182" s="1">
        <f t="shared" ca="1" si="240"/>
        <v>-2</v>
      </c>
      <c r="F2182" s="1">
        <f t="shared" ref="F2182:F2245" ca="1" si="242">IF(AND(D2181&gt;0,E2182=0),IF(F2181-1&lt;1,1,F2181-1),IF(AND(D2181&lt;0,E2182=0),IF(F2181+1&gt;$H$2,1,F2181+1),F2181))</f>
        <v>1</v>
      </c>
      <c r="G2182" s="1">
        <f t="shared" ref="G2182:G2245" ca="1" si="243">IF(D2181&gt;0,0,G2181+1)</f>
        <v>0</v>
      </c>
      <c r="H2182" s="1">
        <f t="shared" ref="H2182:H2245" ca="1" si="244">IF(D2181&lt;0,0,H2181+1)</f>
        <v>1</v>
      </c>
    </row>
    <row r="2183" spans="1:8" hidden="1" x14ac:dyDescent="0.2">
      <c r="A2183" s="1">
        <v>2180</v>
      </c>
      <c r="B2183" s="1">
        <f t="shared" ca="1" si="241"/>
        <v>-151398.40560087495</v>
      </c>
      <c r="C2183" s="1">
        <f t="shared" ca="1" si="238"/>
        <v>100</v>
      </c>
      <c r="D2183" s="1">
        <f t="shared" ca="1" si="239"/>
        <v>-42.077013244733351</v>
      </c>
      <c r="E2183" s="1">
        <f t="shared" ca="1" si="240"/>
        <v>-1</v>
      </c>
      <c r="F2183" s="1">
        <f t="shared" ca="1" si="242"/>
        <v>1</v>
      </c>
      <c r="G2183" s="1">
        <f t="shared" ca="1" si="243"/>
        <v>0</v>
      </c>
      <c r="H2183" s="1">
        <f t="shared" ca="1" si="244"/>
        <v>2</v>
      </c>
    </row>
    <row r="2184" spans="1:8" hidden="1" x14ac:dyDescent="0.2">
      <c r="A2184" s="1">
        <v>2181</v>
      </c>
      <c r="B2184" s="1">
        <f t="shared" ca="1" si="241"/>
        <v>-155606.10692534829</v>
      </c>
      <c r="C2184" s="1">
        <f t="shared" ca="1" si="238"/>
        <v>100</v>
      </c>
      <c r="D2184" s="1">
        <f t="shared" ca="1" si="239"/>
        <v>58.639357099169693</v>
      </c>
      <c r="E2184" s="1">
        <f t="shared" ca="1" si="240"/>
        <v>-2</v>
      </c>
      <c r="F2184" s="1">
        <f t="shared" ca="1" si="242"/>
        <v>1</v>
      </c>
      <c r="G2184" s="1">
        <f t="shared" ca="1" si="243"/>
        <v>1</v>
      </c>
      <c r="H2184" s="1">
        <f t="shared" ca="1" si="244"/>
        <v>0</v>
      </c>
    </row>
    <row r="2185" spans="1:8" hidden="1" x14ac:dyDescent="0.2">
      <c r="A2185" s="1">
        <v>2182</v>
      </c>
      <c r="B2185" s="1">
        <f t="shared" ca="1" si="241"/>
        <v>-149742.17121543133</v>
      </c>
      <c r="C2185" s="1">
        <f t="shared" ca="1" si="238"/>
        <v>100</v>
      </c>
      <c r="D2185" s="1">
        <f t="shared" ca="1" si="239"/>
        <v>-42.077013244733351</v>
      </c>
      <c r="E2185" s="1">
        <f t="shared" ca="1" si="240"/>
        <v>-1</v>
      </c>
      <c r="F2185" s="1">
        <f t="shared" ca="1" si="242"/>
        <v>1</v>
      </c>
      <c r="G2185" s="1">
        <f t="shared" ca="1" si="243"/>
        <v>0</v>
      </c>
      <c r="H2185" s="1">
        <f t="shared" ca="1" si="244"/>
        <v>1</v>
      </c>
    </row>
    <row r="2186" spans="1:8" hidden="1" x14ac:dyDescent="0.2">
      <c r="A2186" s="1">
        <v>2183</v>
      </c>
      <c r="B2186" s="1">
        <f t="shared" ca="1" si="241"/>
        <v>-153949.87253990467</v>
      </c>
      <c r="C2186" s="1">
        <f t="shared" ca="1" si="238"/>
        <v>100</v>
      </c>
      <c r="D2186" s="1">
        <f t="shared" ca="1" si="239"/>
        <v>58.639357099169693</v>
      </c>
      <c r="E2186" s="1">
        <f t="shared" ca="1" si="240"/>
        <v>-2</v>
      </c>
      <c r="F2186" s="1">
        <f t="shared" ca="1" si="242"/>
        <v>1</v>
      </c>
      <c r="G2186" s="1">
        <f t="shared" ca="1" si="243"/>
        <v>1</v>
      </c>
      <c r="H2186" s="1">
        <f t="shared" ca="1" si="244"/>
        <v>0</v>
      </c>
    </row>
    <row r="2187" spans="1:8" hidden="1" x14ac:dyDescent="0.2">
      <c r="A2187" s="1">
        <v>2184</v>
      </c>
      <c r="B2187" s="1">
        <f t="shared" ca="1" si="241"/>
        <v>-148085.93682998771</v>
      </c>
      <c r="C2187" s="1">
        <f t="shared" ca="1" si="238"/>
        <v>100</v>
      </c>
      <c r="D2187" s="1">
        <f t="shared" ca="1" si="239"/>
        <v>-42.077013244733351</v>
      </c>
      <c r="E2187" s="1">
        <f t="shared" ca="1" si="240"/>
        <v>-1</v>
      </c>
      <c r="F2187" s="1">
        <f t="shared" ca="1" si="242"/>
        <v>1</v>
      </c>
      <c r="G2187" s="1">
        <f t="shared" ca="1" si="243"/>
        <v>0</v>
      </c>
      <c r="H2187" s="1">
        <f t="shared" ca="1" si="244"/>
        <v>1</v>
      </c>
    </row>
    <row r="2188" spans="1:8" hidden="1" x14ac:dyDescent="0.2">
      <c r="A2188" s="1">
        <v>2185</v>
      </c>
      <c r="B2188" s="1">
        <f t="shared" ca="1" si="241"/>
        <v>-152293.63815446105</v>
      </c>
      <c r="C2188" s="1">
        <f t="shared" ca="1" si="238"/>
        <v>100</v>
      </c>
      <c r="D2188" s="1">
        <f t="shared" ca="1" si="239"/>
        <v>58.639357099169693</v>
      </c>
      <c r="E2188" s="1">
        <f t="shared" ca="1" si="240"/>
        <v>-2</v>
      </c>
      <c r="F2188" s="1">
        <f t="shared" ca="1" si="242"/>
        <v>1</v>
      </c>
      <c r="G2188" s="1">
        <f t="shared" ca="1" si="243"/>
        <v>1</v>
      </c>
      <c r="H2188" s="1">
        <f t="shared" ca="1" si="244"/>
        <v>0</v>
      </c>
    </row>
    <row r="2189" spans="1:8" hidden="1" x14ac:dyDescent="0.2">
      <c r="A2189" s="1">
        <v>2186</v>
      </c>
      <c r="B2189" s="1">
        <f t="shared" ca="1" si="241"/>
        <v>-146429.70244454409</v>
      </c>
      <c r="C2189" s="1">
        <f t="shared" ca="1" si="238"/>
        <v>100</v>
      </c>
      <c r="D2189" s="1">
        <f t="shared" ca="1" si="239"/>
        <v>-42.077013244733351</v>
      </c>
      <c r="E2189" s="1">
        <f t="shared" ca="1" si="240"/>
        <v>-1</v>
      </c>
      <c r="F2189" s="1">
        <f t="shared" ca="1" si="242"/>
        <v>1</v>
      </c>
      <c r="G2189" s="1">
        <f t="shared" ca="1" si="243"/>
        <v>0</v>
      </c>
      <c r="H2189" s="1">
        <f t="shared" ca="1" si="244"/>
        <v>1</v>
      </c>
    </row>
    <row r="2190" spans="1:8" hidden="1" x14ac:dyDescent="0.2">
      <c r="A2190" s="1">
        <v>2187</v>
      </c>
      <c r="B2190" s="1">
        <f t="shared" ca="1" si="241"/>
        <v>-150637.40376901743</v>
      </c>
      <c r="C2190" s="1">
        <f t="shared" ca="1" si="238"/>
        <v>100</v>
      </c>
      <c r="D2190" s="1">
        <f t="shared" ca="1" si="239"/>
        <v>-42.077013244733351</v>
      </c>
      <c r="E2190" s="1">
        <f t="shared" ca="1" si="240"/>
        <v>-2</v>
      </c>
      <c r="F2190" s="1">
        <f t="shared" ca="1" si="242"/>
        <v>1</v>
      </c>
      <c r="G2190" s="1">
        <f t="shared" ca="1" si="243"/>
        <v>1</v>
      </c>
      <c r="H2190" s="1">
        <f t="shared" ca="1" si="244"/>
        <v>0</v>
      </c>
    </row>
    <row r="2191" spans="1:8" hidden="1" x14ac:dyDescent="0.2">
      <c r="A2191" s="1">
        <v>2188</v>
      </c>
      <c r="B2191" s="1">
        <f t="shared" ca="1" si="241"/>
        <v>-154845.10509349077</v>
      </c>
      <c r="C2191" s="1">
        <f t="shared" ca="1" si="238"/>
        <v>100</v>
      </c>
      <c r="D2191" s="1">
        <f t="shared" ca="1" si="239"/>
        <v>58.639357099169693</v>
      </c>
      <c r="E2191" s="1">
        <f t="shared" ca="1" si="240"/>
        <v>-3</v>
      </c>
      <c r="F2191" s="1">
        <f t="shared" ca="1" si="242"/>
        <v>1</v>
      </c>
      <c r="G2191" s="1">
        <f t="shared" ca="1" si="243"/>
        <v>2</v>
      </c>
      <c r="H2191" s="1">
        <f t="shared" ca="1" si="244"/>
        <v>0</v>
      </c>
    </row>
    <row r="2192" spans="1:8" hidden="1" x14ac:dyDescent="0.2">
      <c r="A2192" s="1">
        <v>2189</v>
      </c>
      <c r="B2192" s="1">
        <f t="shared" ca="1" si="241"/>
        <v>-148981.16938357381</v>
      </c>
      <c r="C2192" s="1">
        <f t="shared" ca="1" si="238"/>
        <v>100</v>
      </c>
      <c r="D2192" s="1">
        <f t="shared" ca="1" si="239"/>
        <v>-42.077013244733351</v>
      </c>
      <c r="E2192" s="1">
        <f t="shared" ca="1" si="240"/>
        <v>-2</v>
      </c>
      <c r="F2192" s="1">
        <f t="shared" ca="1" si="242"/>
        <v>1</v>
      </c>
      <c r="G2192" s="1">
        <f t="shared" ca="1" si="243"/>
        <v>0</v>
      </c>
      <c r="H2192" s="1">
        <f t="shared" ca="1" si="244"/>
        <v>1</v>
      </c>
    </row>
    <row r="2193" spans="1:8" hidden="1" x14ac:dyDescent="0.2">
      <c r="A2193" s="1">
        <v>2190</v>
      </c>
      <c r="B2193" s="1">
        <f t="shared" ca="1" si="241"/>
        <v>-153188.87070804715</v>
      </c>
      <c r="C2193" s="1">
        <f t="shared" ca="1" si="238"/>
        <v>100</v>
      </c>
      <c r="D2193" s="1">
        <f t="shared" ca="1" si="239"/>
        <v>-42.077013244733351</v>
      </c>
      <c r="E2193" s="1">
        <f t="shared" ca="1" si="240"/>
        <v>-3</v>
      </c>
      <c r="F2193" s="1">
        <f t="shared" ca="1" si="242"/>
        <v>1</v>
      </c>
      <c r="G2193" s="1">
        <f t="shared" ca="1" si="243"/>
        <v>1</v>
      </c>
      <c r="H2193" s="1">
        <f t="shared" ca="1" si="244"/>
        <v>0</v>
      </c>
    </row>
    <row r="2194" spans="1:8" hidden="1" x14ac:dyDescent="0.2">
      <c r="A2194" s="1">
        <v>2191</v>
      </c>
      <c r="B2194" s="1">
        <f t="shared" ca="1" si="241"/>
        <v>-157396.57203252049</v>
      </c>
      <c r="C2194" s="1">
        <f t="shared" ca="1" si="238"/>
        <v>100</v>
      </c>
      <c r="D2194" s="1">
        <f t="shared" ca="1" si="239"/>
        <v>-42.077013244733351</v>
      </c>
      <c r="E2194" s="1">
        <f t="shared" ca="1" si="240"/>
        <v>-4</v>
      </c>
      <c r="F2194" s="1">
        <f t="shared" ca="1" si="242"/>
        <v>1</v>
      </c>
      <c r="G2194" s="1">
        <f t="shared" ca="1" si="243"/>
        <v>2</v>
      </c>
      <c r="H2194" s="1">
        <f t="shared" ca="1" si="244"/>
        <v>0</v>
      </c>
    </row>
    <row r="2195" spans="1:8" hidden="1" x14ac:dyDescent="0.2">
      <c r="A2195" s="1">
        <v>2192</v>
      </c>
      <c r="B2195" s="1">
        <f t="shared" ca="1" si="241"/>
        <v>-161604.27335699383</v>
      </c>
      <c r="C2195" s="1">
        <f t="shared" ca="1" si="238"/>
        <v>500</v>
      </c>
      <c r="D2195" s="1">
        <f t="shared" ca="1" si="239"/>
        <v>-42.077013244733351</v>
      </c>
      <c r="E2195" s="1">
        <f t="shared" ca="1" si="240"/>
        <v>0</v>
      </c>
      <c r="F2195" s="1">
        <f t="shared" ca="1" si="242"/>
        <v>2</v>
      </c>
      <c r="G2195" s="1">
        <f t="shared" ca="1" si="243"/>
        <v>3</v>
      </c>
      <c r="H2195" s="1">
        <f t="shared" ca="1" si="244"/>
        <v>0</v>
      </c>
    </row>
    <row r="2196" spans="1:8" hidden="1" x14ac:dyDescent="0.2">
      <c r="A2196" s="1">
        <v>2193</v>
      </c>
      <c r="B2196" s="1">
        <f t="shared" ca="1" si="241"/>
        <v>-182642.77997936049</v>
      </c>
      <c r="C2196" s="1">
        <f t="shared" ca="1" si="238"/>
        <v>500</v>
      </c>
      <c r="D2196" s="1">
        <f t="shared" ca="1" si="239"/>
        <v>-42.077013244733351</v>
      </c>
      <c r="E2196" s="1">
        <f t="shared" ca="1" si="240"/>
        <v>-1</v>
      </c>
      <c r="F2196" s="1">
        <f t="shared" ca="1" si="242"/>
        <v>2</v>
      </c>
      <c r="G2196" s="1">
        <f t="shared" ca="1" si="243"/>
        <v>4</v>
      </c>
      <c r="H2196" s="1">
        <f t="shared" ca="1" si="244"/>
        <v>0</v>
      </c>
    </row>
    <row r="2197" spans="1:8" hidden="1" x14ac:dyDescent="0.2">
      <c r="A2197" s="1">
        <v>2194</v>
      </c>
      <c r="B2197" s="1">
        <f t="shared" ca="1" si="241"/>
        <v>-203681.28660172716</v>
      </c>
      <c r="C2197" s="1">
        <f t="shared" ca="1" si="238"/>
        <v>500</v>
      </c>
      <c r="D2197" s="1">
        <f t="shared" ca="1" si="239"/>
        <v>58.639357099169693</v>
      </c>
      <c r="E2197" s="1">
        <f t="shared" ca="1" si="240"/>
        <v>-2</v>
      </c>
      <c r="F2197" s="1">
        <f t="shared" ca="1" si="242"/>
        <v>2</v>
      </c>
      <c r="G2197" s="1">
        <f t="shared" ca="1" si="243"/>
        <v>5</v>
      </c>
      <c r="H2197" s="1">
        <f t="shared" ca="1" si="244"/>
        <v>0</v>
      </c>
    </row>
    <row r="2198" spans="1:8" hidden="1" x14ac:dyDescent="0.2">
      <c r="A2198" s="1">
        <v>2195</v>
      </c>
      <c r="B2198" s="1">
        <f t="shared" ca="1" si="241"/>
        <v>-174361.60805214231</v>
      </c>
      <c r="C2198" s="1">
        <f t="shared" ca="1" si="238"/>
        <v>500</v>
      </c>
      <c r="D2198" s="1">
        <f t="shared" ca="1" si="239"/>
        <v>-42.077013244733351</v>
      </c>
      <c r="E2198" s="1">
        <f t="shared" ca="1" si="240"/>
        <v>-1</v>
      </c>
      <c r="F2198" s="1">
        <f t="shared" ca="1" si="242"/>
        <v>2</v>
      </c>
      <c r="G2198" s="1">
        <f t="shared" ca="1" si="243"/>
        <v>0</v>
      </c>
      <c r="H2198" s="1">
        <f t="shared" ca="1" si="244"/>
        <v>1</v>
      </c>
    </row>
    <row r="2199" spans="1:8" hidden="1" x14ac:dyDescent="0.2">
      <c r="A2199" s="1">
        <v>2196</v>
      </c>
      <c r="B2199" s="1">
        <f t="shared" ca="1" si="241"/>
        <v>-195400.11467450898</v>
      </c>
      <c r="C2199" s="1">
        <f t="shared" ca="1" si="238"/>
        <v>500</v>
      </c>
      <c r="D2199" s="1">
        <f t="shared" ca="1" si="239"/>
        <v>58.639357099169693</v>
      </c>
      <c r="E2199" s="1">
        <f t="shared" ca="1" si="240"/>
        <v>-2</v>
      </c>
      <c r="F2199" s="1">
        <f t="shared" ca="1" si="242"/>
        <v>2</v>
      </c>
      <c r="G2199" s="1">
        <f t="shared" ca="1" si="243"/>
        <v>1</v>
      </c>
      <c r="H2199" s="1">
        <f t="shared" ca="1" si="244"/>
        <v>0</v>
      </c>
    </row>
    <row r="2200" spans="1:8" hidden="1" x14ac:dyDescent="0.2">
      <c r="A2200" s="1">
        <v>2197</v>
      </c>
      <c r="B2200" s="1">
        <f t="shared" ca="1" si="241"/>
        <v>-166080.43612492413</v>
      </c>
      <c r="C2200" s="1">
        <f t="shared" ca="1" si="238"/>
        <v>500</v>
      </c>
      <c r="D2200" s="1">
        <f t="shared" ca="1" si="239"/>
        <v>-42.077013244733351</v>
      </c>
      <c r="E2200" s="1">
        <f t="shared" ca="1" si="240"/>
        <v>-1</v>
      </c>
      <c r="F2200" s="1">
        <f t="shared" ca="1" si="242"/>
        <v>2</v>
      </c>
      <c r="G2200" s="1">
        <f t="shared" ca="1" si="243"/>
        <v>0</v>
      </c>
      <c r="H2200" s="1">
        <f t="shared" ca="1" si="244"/>
        <v>1</v>
      </c>
    </row>
    <row r="2201" spans="1:8" hidden="1" x14ac:dyDescent="0.2">
      <c r="A2201" s="1">
        <v>2198</v>
      </c>
      <c r="B2201" s="1">
        <f t="shared" ca="1" si="241"/>
        <v>-187118.9427472908</v>
      </c>
      <c r="C2201" s="1">
        <f t="shared" ca="1" si="238"/>
        <v>500</v>
      </c>
      <c r="D2201" s="1">
        <f t="shared" ca="1" si="239"/>
        <v>-42.077013244733351</v>
      </c>
      <c r="E2201" s="1">
        <f t="shared" ca="1" si="240"/>
        <v>-2</v>
      </c>
      <c r="F2201" s="1">
        <f t="shared" ca="1" si="242"/>
        <v>2</v>
      </c>
      <c r="G2201" s="1">
        <f t="shared" ca="1" si="243"/>
        <v>1</v>
      </c>
      <c r="H2201" s="1">
        <f t="shared" ca="1" si="244"/>
        <v>0</v>
      </c>
    </row>
    <row r="2202" spans="1:8" hidden="1" x14ac:dyDescent="0.2">
      <c r="A2202" s="1">
        <v>2199</v>
      </c>
      <c r="B2202" s="1">
        <f t="shared" ca="1" si="241"/>
        <v>-208157.44936965746</v>
      </c>
      <c r="C2202" s="1">
        <f t="shared" ca="1" si="238"/>
        <v>500</v>
      </c>
      <c r="D2202" s="1">
        <f t="shared" ca="1" si="239"/>
        <v>58.639357099169693</v>
      </c>
      <c r="E2202" s="1">
        <f t="shared" ca="1" si="240"/>
        <v>-3</v>
      </c>
      <c r="F2202" s="1">
        <f t="shared" ca="1" si="242"/>
        <v>2</v>
      </c>
      <c r="G2202" s="1">
        <f t="shared" ca="1" si="243"/>
        <v>2</v>
      </c>
      <c r="H2202" s="1">
        <f t="shared" ca="1" si="244"/>
        <v>0</v>
      </c>
    </row>
    <row r="2203" spans="1:8" hidden="1" x14ac:dyDescent="0.2">
      <c r="A2203" s="1">
        <v>2200</v>
      </c>
      <c r="B2203" s="1">
        <f t="shared" ca="1" si="241"/>
        <v>-178837.77082007262</v>
      </c>
      <c r="C2203" s="1">
        <f t="shared" ca="1" si="238"/>
        <v>500</v>
      </c>
      <c r="D2203" s="1">
        <f t="shared" ca="1" si="239"/>
        <v>58.639357099169693</v>
      </c>
      <c r="E2203" s="1">
        <f t="shared" ca="1" si="240"/>
        <v>-2</v>
      </c>
      <c r="F2203" s="1">
        <f t="shared" ca="1" si="242"/>
        <v>2</v>
      </c>
      <c r="G2203" s="1">
        <f t="shared" ca="1" si="243"/>
        <v>0</v>
      </c>
      <c r="H2203" s="1">
        <f t="shared" ca="1" si="244"/>
        <v>1</v>
      </c>
    </row>
    <row r="2204" spans="1:8" hidden="1" x14ac:dyDescent="0.2">
      <c r="A2204" s="1">
        <v>2201</v>
      </c>
      <c r="B2204" s="1">
        <f t="shared" ca="1" si="241"/>
        <v>-149518.09227048777</v>
      </c>
      <c r="C2204" s="1">
        <f t="shared" ca="1" si="238"/>
        <v>500</v>
      </c>
      <c r="D2204" s="1">
        <f t="shared" ca="1" si="239"/>
        <v>58.639357099169693</v>
      </c>
      <c r="E2204" s="1">
        <f t="shared" ca="1" si="240"/>
        <v>-1</v>
      </c>
      <c r="F2204" s="1">
        <f t="shared" ca="1" si="242"/>
        <v>2</v>
      </c>
      <c r="G2204" s="1">
        <f t="shared" ca="1" si="243"/>
        <v>0</v>
      </c>
      <c r="H2204" s="1">
        <f t="shared" ca="1" si="244"/>
        <v>2</v>
      </c>
    </row>
    <row r="2205" spans="1:8" hidden="1" x14ac:dyDescent="0.2">
      <c r="A2205" s="1">
        <v>2202</v>
      </c>
      <c r="B2205" s="1">
        <f t="shared" ca="1" si="241"/>
        <v>-120198.41372090293</v>
      </c>
      <c r="C2205" s="1">
        <f t="shared" ca="1" si="238"/>
        <v>100</v>
      </c>
      <c r="D2205" s="1">
        <f t="shared" ca="1" si="239"/>
        <v>-42.077013244733351</v>
      </c>
      <c r="E2205" s="1">
        <f t="shared" ca="1" si="240"/>
        <v>0</v>
      </c>
      <c r="F2205" s="1">
        <f t="shared" ca="1" si="242"/>
        <v>1</v>
      </c>
      <c r="G2205" s="1">
        <f t="shared" ca="1" si="243"/>
        <v>0</v>
      </c>
      <c r="H2205" s="1">
        <f t="shared" ca="1" si="244"/>
        <v>3</v>
      </c>
    </row>
    <row r="2206" spans="1:8" hidden="1" x14ac:dyDescent="0.2">
      <c r="A2206" s="1">
        <v>2203</v>
      </c>
      <c r="B2206" s="1">
        <f t="shared" ca="1" si="241"/>
        <v>-124406.11504537627</v>
      </c>
      <c r="C2206" s="1">
        <f t="shared" ca="1" si="238"/>
        <v>100</v>
      </c>
      <c r="D2206" s="1">
        <f t="shared" ca="1" si="239"/>
        <v>-42.077013244733351</v>
      </c>
      <c r="E2206" s="1">
        <f t="shared" ca="1" si="240"/>
        <v>-1</v>
      </c>
      <c r="F2206" s="1">
        <f t="shared" ca="1" si="242"/>
        <v>1</v>
      </c>
      <c r="G2206" s="1">
        <f t="shared" ca="1" si="243"/>
        <v>1</v>
      </c>
      <c r="H2206" s="1">
        <f t="shared" ca="1" si="244"/>
        <v>0</v>
      </c>
    </row>
    <row r="2207" spans="1:8" hidden="1" x14ac:dyDescent="0.2">
      <c r="A2207" s="1">
        <v>2204</v>
      </c>
      <c r="B2207" s="1">
        <f t="shared" ca="1" si="241"/>
        <v>-128613.81636984961</v>
      </c>
      <c r="C2207" s="1">
        <f t="shared" ca="1" si="238"/>
        <v>100</v>
      </c>
      <c r="D2207" s="1">
        <f t="shared" ca="1" si="239"/>
        <v>58.639357099169693</v>
      </c>
      <c r="E2207" s="1">
        <f t="shared" ca="1" si="240"/>
        <v>-2</v>
      </c>
      <c r="F2207" s="1">
        <f t="shared" ca="1" si="242"/>
        <v>1</v>
      </c>
      <c r="G2207" s="1">
        <f t="shared" ca="1" si="243"/>
        <v>2</v>
      </c>
      <c r="H2207" s="1">
        <f t="shared" ca="1" si="244"/>
        <v>0</v>
      </c>
    </row>
    <row r="2208" spans="1:8" hidden="1" x14ac:dyDescent="0.2">
      <c r="A2208" s="1">
        <v>2205</v>
      </c>
      <c r="B2208" s="1">
        <f t="shared" ca="1" si="241"/>
        <v>-122749.88065993263</v>
      </c>
      <c r="C2208" s="1">
        <f t="shared" ca="1" si="238"/>
        <v>100</v>
      </c>
      <c r="D2208" s="1">
        <f t="shared" ca="1" si="239"/>
        <v>-42.077013244733351</v>
      </c>
      <c r="E2208" s="1">
        <f t="shared" ca="1" si="240"/>
        <v>-1</v>
      </c>
      <c r="F2208" s="1">
        <f t="shared" ca="1" si="242"/>
        <v>1</v>
      </c>
      <c r="G2208" s="1">
        <f t="shared" ca="1" si="243"/>
        <v>0</v>
      </c>
      <c r="H2208" s="1">
        <f t="shared" ca="1" si="244"/>
        <v>1</v>
      </c>
    </row>
    <row r="2209" spans="1:8" hidden="1" x14ac:dyDescent="0.2">
      <c r="A2209" s="1">
        <v>2206</v>
      </c>
      <c r="B2209" s="1">
        <f t="shared" ca="1" si="241"/>
        <v>-126957.58198440597</v>
      </c>
      <c r="C2209" s="1">
        <f t="shared" ca="1" si="238"/>
        <v>100</v>
      </c>
      <c r="D2209" s="1">
        <f t="shared" ca="1" si="239"/>
        <v>-42.077013244733351</v>
      </c>
      <c r="E2209" s="1">
        <f t="shared" ca="1" si="240"/>
        <v>-2</v>
      </c>
      <c r="F2209" s="1">
        <f t="shared" ca="1" si="242"/>
        <v>1</v>
      </c>
      <c r="G2209" s="1">
        <f t="shared" ca="1" si="243"/>
        <v>1</v>
      </c>
      <c r="H2209" s="1">
        <f t="shared" ca="1" si="244"/>
        <v>0</v>
      </c>
    </row>
    <row r="2210" spans="1:8" hidden="1" x14ac:dyDescent="0.2">
      <c r="A2210" s="1">
        <v>2207</v>
      </c>
      <c r="B2210" s="1">
        <f t="shared" ca="1" si="241"/>
        <v>-131165.2833088793</v>
      </c>
      <c r="C2210" s="1">
        <f t="shared" ca="1" si="238"/>
        <v>100</v>
      </c>
      <c r="D2210" s="1">
        <f t="shared" ca="1" si="239"/>
        <v>-42.077013244733351</v>
      </c>
      <c r="E2210" s="1">
        <f t="shared" ca="1" si="240"/>
        <v>-3</v>
      </c>
      <c r="F2210" s="1">
        <f t="shared" ca="1" si="242"/>
        <v>1</v>
      </c>
      <c r="G2210" s="1">
        <f t="shared" ca="1" si="243"/>
        <v>2</v>
      </c>
      <c r="H2210" s="1">
        <f t="shared" ca="1" si="244"/>
        <v>0</v>
      </c>
    </row>
    <row r="2211" spans="1:8" hidden="1" x14ac:dyDescent="0.2">
      <c r="A2211" s="1">
        <v>2208</v>
      </c>
      <c r="B2211" s="1">
        <f t="shared" ca="1" si="241"/>
        <v>-135372.98463335264</v>
      </c>
      <c r="C2211" s="1">
        <f t="shared" ca="1" si="238"/>
        <v>100</v>
      </c>
      <c r="D2211" s="1">
        <f t="shared" ca="1" si="239"/>
        <v>58.639357099169693</v>
      </c>
      <c r="E2211" s="1">
        <f t="shared" ca="1" si="240"/>
        <v>-4</v>
      </c>
      <c r="F2211" s="1">
        <f t="shared" ca="1" si="242"/>
        <v>1</v>
      </c>
      <c r="G2211" s="1">
        <f t="shared" ca="1" si="243"/>
        <v>3</v>
      </c>
      <c r="H2211" s="1">
        <f t="shared" ca="1" si="244"/>
        <v>0</v>
      </c>
    </row>
    <row r="2212" spans="1:8" hidden="1" x14ac:dyDescent="0.2">
      <c r="A2212" s="1">
        <v>2209</v>
      </c>
      <c r="B2212" s="1">
        <f t="shared" ca="1" si="241"/>
        <v>-129509.04892343566</v>
      </c>
      <c r="C2212" s="1">
        <f t="shared" ca="1" si="238"/>
        <v>100</v>
      </c>
      <c r="D2212" s="1">
        <f t="shared" ca="1" si="239"/>
        <v>58.639357099169693</v>
      </c>
      <c r="E2212" s="1">
        <f t="shared" ca="1" si="240"/>
        <v>-3</v>
      </c>
      <c r="F2212" s="1">
        <f t="shared" ca="1" si="242"/>
        <v>1</v>
      </c>
      <c r="G2212" s="1">
        <f t="shared" ca="1" si="243"/>
        <v>0</v>
      </c>
      <c r="H2212" s="1">
        <f t="shared" ca="1" si="244"/>
        <v>1</v>
      </c>
    </row>
    <row r="2213" spans="1:8" hidden="1" x14ac:dyDescent="0.2">
      <c r="A2213" s="1">
        <v>2210</v>
      </c>
      <c r="B2213" s="1">
        <f t="shared" ca="1" si="241"/>
        <v>-123645.11321351869</v>
      </c>
      <c r="C2213" s="1">
        <f t="shared" ca="1" si="238"/>
        <v>100</v>
      </c>
      <c r="D2213" s="1">
        <f t="shared" ca="1" si="239"/>
        <v>58.639357099169693</v>
      </c>
      <c r="E2213" s="1">
        <f t="shared" ca="1" si="240"/>
        <v>-2</v>
      </c>
      <c r="F2213" s="1">
        <f t="shared" ca="1" si="242"/>
        <v>1</v>
      </c>
      <c r="G2213" s="1">
        <f t="shared" ca="1" si="243"/>
        <v>0</v>
      </c>
      <c r="H2213" s="1">
        <f t="shared" ca="1" si="244"/>
        <v>2</v>
      </c>
    </row>
    <row r="2214" spans="1:8" hidden="1" x14ac:dyDescent="0.2">
      <c r="A2214" s="1">
        <v>2211</v>
      </c>
      <c r="B2214" s="1">
        <f t="shared" ca="1" si="241"/>
        <v>-117781.17750360172</v>
      </c>
      <c r="C2214" s="1">
        <f t="shared" ca="1" si="238"/>
        <v>100</v>
      </c>
      <c r="D2214" s="1">
        <f t="shared" ca="1" si="239"/>
        <v>58.639357099169693</v>
      </c>
      <c r="E2214" s="1">
        <f t="shared" ca="1" si="240"/>
        <v>-1</v>
      </c>
      <c r="F2214" s="1">
        <f t="shared" ca="1" si="242"/>
        <v>1</v>
      </c>
      <c r="G2214" s="1">
        <f t="shared" ca="1" si="243"/>
        <v>0</v>
      </c>
      <c r="H2214" s="1">
        <f t="shared" ca="1" si="244"/>
        <v>3</v>
      </c>
    </row>
    <row r="2215" spans="1:8" hidden="1" x14ac:dyDescent="0.2">
      <c r="A2215" s="1">
        <v>2212</v>
      </c>
      <c r="B2215" s="1">
        <f t="shared" ca="1" si="241"/>
        <v>-111917.24179368475</v>
      </c>
      <c r="C2215" s="1">
        <f t="shared" ca="1" si="238"/>
        <v>100</v>
      </c>
      <c r="D2215" s="1">
        <f t="shared" ca="1" si="239"/>
        <v>-42.077013244733351</v>
      </c>
      <c r="E2215" s="1">
        <f t="shared" ca="1" si="240"/>
        <v>0</v>
      </c>
      <c r="F2215" s="1">
        <f t="shared" ca="1" si="242"/>
        <v>1</v>
      </c>
      <c r="G2215" s="1">
        <f t="shared" ca="1" si="243"/>
        <v>0</v>
      </c>
      <c r="H2215" s="1">
        <f t="shared" ca="1" si="244"/>
        <v>4</v>
      </c>
    </row>
    <row r="2216" spans="1:8" hidden="1" x14ac:dyDescent="0.2">
      <c r="A2216" s="1">
        <v>2213</v>
      </c>
      <c r="B2216" s="1">
        <f t="shared" ca="1" si="241"/>
        <v>-116124.94311815809</v>
      </c>
      <c r="C2216" s="1">
        <f t="shared" ca="1" si="238"/>
        <v>100</v>
      </c>
      <c r="D2216" s="1">
        <f t="shared" ca="1" si="239"/>
        <v>58.639357099169693</v>
      </c>
      <c r="E2216" s="1">
        <f t="shared" ca="1" si="240"/>
        <v>-1</v>
      </c>
      <c r="F2216" s="1">
        <f t="shared" ca="1" si="242"/>
        <v>1</v>
      </c>
      <c r="G2216" s="1">
        <f t="shared" ca="1" si="243"/>
        <v>1</v>
      </c>
      <c r="H2216" s="1">
        <f t="shared" ca="1" si="244"/>
        <v>0</v>
      </c>
    </row>
    <row r="2217" spans="1:8" hidden="1" x14ac:dyDescent="0.2">
      <c r="A2217" s="1">
        <v>2214</v>
      </c>
      <c r="B2217" s="1">
        <f t="shared" ca="1" si="241"/>
        <v>-110261.00740824112</v>
      </c>
      <c r="C2217" s="1">
        <f t="shared" ca="1" si="238"/>
        <v>100</v>
      </c>
      <c r="D2217" s="1">
        <f t="shared" ca="1" si="239"/>
        <v>-42.077013244733351</v>
      </c>
      <c r="E2217" s="1">
        <f t="shared" ca="1" si="240"/>
        <v>0</v>
      </c>
      <c r="F2217" s="1">
        <f t="shared" ca="1" si="242"/>
        <v>1</v>
      </c>
      <c r="G2217" s="1">
        <f t="shared" ca="1" si="243"/>
        <v>0</v>
      </c>
      <c r="H2217" s="1">
        <f t="shared" ca="1" si="244"/>
        <v>1</v>
      </c>
    </row>
    <row r="2218" spans="1:8" hidden="1" x14ac:dyDescent="0.2">
      <c r="A2218" s="1">
        <v>2215</v>
      </c>
      <c r="B2218" s="1">
        <f t="shared" ca="1" si="241"/>
        <v>-114468.70873271445</v>
      </c>
      <c r="C2218" s="1">
        <f t="shared" ca="1" si="238"/>
        <v>100</v>
      </c>
      <c r="D2218" s="1">
        <f t="shared" ca="1" si="239"/>
        <v>58.639357099169693</v>
      </c>
      <c r="E2218" s="1">
        <f t="shared" ca="1" si="240"/>
        <v>-1</v>
      </c>
      <c r="F2218" s="1">
        <f t="shared" ca="1" si="242"/>
        <v>1</v>
      </c>
      <c r="G2218" s="1">
        <f t="shared" ca="1" si="243"/>
        <v>1</v>
      </c>
      <c r="H2218" s="1">
        <f t="shared" ca="1" si="244"/>
        <v>0</v>
      </c>
    </row>
    <row r="2219" spans="1:8" hidden="1" x14ac:dyDescent="0.2">
      <c r="A2219" s="1">
        <v>2216</v>
      </c>
      <c r="B2219" s="1">
        <f t="shared" ca="1" si="241"/>
        <v>-108604.77302279748</v>
      </c>
      <c r="C2219" s="1">
        <f t="shared" ca="1" si="238"/>
        <v>100</v>
      </c>
      <c r="D2219" s="1">
        <f t="shared" ca="1" si="239"/>
        <v>-42.077013244733351</v>
      </c>
      <c r="E2219" s="1">
        <f t="shared" ca="1" si="240"/>
        <v>0</v>
      </c>
      <c r="F2219" s="1">
        <f t="shared" ca="1" si="242"/>
        <v>1</v>
      </c>
      <c r="G2219" s="1">
        <f t="shared" ca="1" si="243"/>
        <v>0</v>
      </c>
      <c r="H2219" s="1">
        <f t="shared" ca="1" si="244"/>
        <v>1</v>
      </c>
    </row>
    <row r="2220" spans="1:8" hidden="1" x14ac:dyDescent="0.2">
      <c r="A2220" s="1">
        <v>2217</v>
      </c>
      <c r="B2220" s="1">
        <f t="shared" ca="1" si="241"/>
        <v>-112812.47434727082</v>
      </c>
      <c r="C2220" s="1">
        <f t="shared" ca="1" si="238"/>
        <v>100</v>
      </c>
      <c r="D2220" s="1">
        <f t="shared" ca="1" si="239"/>
        <v>58.639357099169693</v>
      </c>
      <c r="E2220" s="1">
        <f t="shared" ca="1" si="240"/>
        <v>-1</v>
      </c>
      <c r="F2220" s="1">
        <f t="shared" ca="1" si="242"/>
        <v>1</v>
      </c>
      <c r="G2220" s="1">
        <f t="shared" ca="1" si="243"/>
        <v>1</v>
      </c>
      <c r="H2220" s="1">
        <f t="shared" ca="1" si="244"/>
        <v>0</v>
      </c>
    </row>
    <row r="2221" spans="1:8" hidden="1" x14ac:dyDescent="0.2">
      <c r="A2221" s="1">
        <v>2218</v>
      </c>
      <c r="B2221" s="1">
        <f t="shared" ca="1" si="241"/>
        <v>-106948.53863735385</v>
      </c>
      <c r="C2221" s="1">
        <f t="shared" ca="1" si="238"/>
        <v>100</v>
      </c>
      <c r="D2221" s="1">
        <f t="shared" ca="1" si="239"/>
        <v>-42.077013244733351</v>
      </c>
      <c r="E2221" s="1">
        <f t="shared" ca="1" si="240"/>
        <v>0</v>
      </c>
      <c r="F2221" s="1">
        <f t="shared" ca="1" si="242"/>
        <v>1</v>
      </c>
      <c r="G2221" s="1">
        <f t="shared" ca="1" si="243"/>
        <v>0</v>
      </c>
      <c r="H2221" s="1">
        <f t="shared" ca="1" si="244"/>
        <v>1</v>
      </c>
    </row>
    <row r="2222" spans="1:8" hidden="1" x14ac:dyDescent="0.2">
      <c r="A2222" s="1">
        <v>2219</v>
      </c>
      <c r="B2222" s="1">
        <f t="shared" ca="1" si="241"/>
        <v>-111156.23996182719</v>
      </c>
      <c r="C2222" s="1">
        <f t="shared" ca="1" si="238"/>
        <v>100</v>
      </c>
      <c r="D2222" s="1">
        <f t="shared" ca="1" si="239"/>
        <v>-42.077013244733351</v>
      </c>
      <c r="E2222" s="1">
        <f t="shared" ca="1" si="240"/>
        <v>-1</v>
      </c>
      <c r="F2222" s="1">
        <f t="shared" ca="1" si="242"/>
        <v>1</v>
      </c>
      <c r="G2222" s="1">
        <f t="shared" ca="1" si="243"/>
        <v>1</v>
      </c>
      <c r="H2222" s="1">
        <f t="shared" ca="1" si="244"/>
        <v>0</v>
      </c>
    </row>
    <row r="2223" spans="1:8" hidden="1" x14ac:dyDescent="0.2">
      <c r="A2223" s="1">
        <v>2220</v>
      </c>
      <c r="B2223" s="1">
        <f t="shared" ca="1" si="241"/>
        <v>-115363.94128630053</v>
      </c>
      <c r="C2223" s="1">
        <f t="shared" ca="1" si="238"/>
        <v>100</v>
      </c>
      <c r="D2223" s="1">
        <f t="shared" ca="1" si="239"/>
        <v>-42.077013244733351</v>
      </c>
      <c r="E2223" s="1">
        <f t="shared" ca="1" si="240"/>
        <v>-2</v>
      </c>
      <c r="F2223" s="1">
        <f t="shared" ca="1" si="242"/>
        <v>1</v>
      </c>
      <c r="G2223" s="1">
        <f t="shared" ca="1" si="243"/>
        <v>2</v>
      </c>
      <c r="H2223" s="1">
        <f t="shared" ca="1" si="244"/>
        <v>0</v>
      </c>
    </row>
    <row r="2224" spans="1:8" hidden="1" x14ac:dyDescent="0.2">
      <c r="A2224" s="1">
        <v>2221</v>
      </c>
      <c r="B2224" s="1">
        <f t="shared" ca="1" si="241"/>
        <v>-119571.64261077387</v>
      </c>
      <c r="C2224" s="1">
        <f t="shared" ca="1" si="238"/>
        <v>100</v>
      </c>
      <c r="D2224" s="1">
        <f t="shared" ca="1" si="239"/>
        <v>-42.077013244733351</v>
      </c>
      <c r="E2224" s="1">
        <f t="shared" ca="1" si="240"/>
        <v>-3</v>
      </c>
      <c r="F2224" s="1">
        <f t="shared" ca="1" si="242"/>
        <v>1</v>
      </c>
      <c r="G2224" s="1">
        <f t="shared" ca="1" si="243"/>
        <v>3</v>
      </c>
      <c r="H2224" s="1">
        <f t="shared" ca="1" si="244"/>
        <v>0</v>
      </c>
    </row>
    <row r="2225" spans="1:8" hidden="1" x14ac:dyDescent="0.2">
      <c r="A2225" s="1">
        <v>2222</v>
      </c>
      <c r="B2225" s="1">
        <f t="shared" ca="1" si="241"/>
        <v>-123779.34393524721</v>
      </c>
      <c r="C2225" s="1">
        <f t="shared" ca="1" si="238"/>
        <v>100</v>
      </c>
      <c r="D2225" s="1">
        <f t="shared" ca="1" si="239"/>
        <v>58.639357099169693</v>
      </c>
      <c r="E2225" s="1">
        <f t="shared" ca="1" si="240"/>
        <v>-4</v>
      </c>
      <c r="F2225" s="1">
        <f t="shared" ca="1" si="242"/>
        <v>1</v>
      </c>
      <c r="G2225" s="1">
        <f t="shared" ca="1" si="243"/>
        <v>4</v>
      </c>
      <c r="H2225" s="1">
        <f t="shared" ca="1" si="244"/>
        <v>0</v>
      </c>
    </row>
    <row r="2226" spans="1:8" hidden="1" x14ac:dyDescent="0.2">
      <c r="A2226" s="1">
        <v>2223</v>
      </c>
      <c r="B2226" s="1">
        <f t="shared" ca="1" si="241"/>
        <v>-117915.40822533023</v>
      </c>
      <c r="C2226" s="1">
        <f t="shared" ca="1" si="238"/>
        <v>100</v>
      </c>
      <c r="D2226" s="1">
        <f t="shared" ca="1" si="239"/>
        <v>-42.077013244733351</v>
      </c>
      <c r="E2226" s="1">
        <f t="shared" ca="1" si="240"/>
        <v>-3</v>
      </c>
      <c r="F2226" s="1">
        <f t="shared" ca="1" si="242"/>
        <v>1</v>
      </c>
      <c r="G2226" s="1">
        <f t="shared" ca="1" si="243"/>
        <v>0</v>
      </c>
      <c r="H2226" s="1">
        <f t="shared" ca="1" si="244"/>
        <v>1</v>
      </c>
    </row>
    <row r="2227" spans="1:8" hidden="1" x14ac:dyDescent="0.2">
      <c r="A2227" s="1">
        <v>2224</v>
      </c>
      <c r="B2227" s="1">
        <f t="shared" ca="1" si="241"/>
        <v>-122123.10954980357</v>
      </c>
      <c r="C2227" s="1">
        <f t="shared" ca="1" si="238"/>
        <v>100</v>
      </c>
      <c r="D2227" s="1">
        <f t="shared" ca="1" si="239"/>
        <v>-42.077013244733351</v>
      </c>
      <c r="E2227" s="1">
        <f t="shared" ca="1" si="240"/>
        <v>-4</v>
      </c>
      <c r="F2227" s="1">
        <f t="shared" ca="1" si="242"/>
        <v>1</v>
      </c>
      <c r="G2227" s="1">
        <f t="shared" ca="1" si="243"/>
        <v>1</v>
      </c>
      <c r="H2227" s="1">
        <f t="shared" ca="1" si="244"/>
        <v>0</v>
      </c>
    </row>
    <row r="2228" spans="1:8" hidden="1" x14ac:dyDescent="0.2">
      <c r="A2228" s="1">
        <v>2225</v>
      </c>
      <c r="B2228" s="1">
        <f t="shared" ca="1" si="241"/>
        <v>-126330.81087427691</v>
      </c>
      <c r="C2228" s="1">
        <f t="shared" ca="1" si="238"/>
        <v>500</v>
      </c>
      <c r="D2228" s="1">
        <f t="shared" ca="1" si="239"/>
        <v>58.639357099169693</v>
      </c>
      <c r="E2228" s="1">
        <f t="shared" ca="1" si="240"/>
        <v>0</v>
      </c>
      <c r="F2228" s="1">
        <f t="shared" ca="1" si="242"/>
        <v>2</v>
      </c>
      <c r="G2228" s="1">
        <f t="shared" ca="1" si="243"/>
        <v>2</v>
      </c>
      <c r="H2228" s="1">
        <f t="shared" ca="1" si="244"/>
        <v>0</v>
      </c>
    </row>
    <row r="2229" spans="1:8" hidden="1" x14ac:dyDescent="0.2">
      <c r="A2229" s="1">
        <v>2226</v>
      </c>
      <c r="B2229" s="1">
        <f t="shared" ca="1" si="241"/>
        <v>-97011.132324692066</v>
      </c>
      <c r="C2229" s="1">
        <f t="shared" ca="1" si="238"/>
        <v>100</v>
      </c>
      <c r="D2229" s="1">
        <f t="shared" ca="1" si="239"/>
        <v>-42.077013244733351</v>
      </c>
      <c r="E2229" s="1">
        <f t="shared" ca="1" si="240"/>
        <v>0</v>
      </c>
      <c r="F2229" s="1">
        <f t="shared" ca="1" si="242"/>
        <v>1</v>
      </c>
      <c r="G2229" s="1">
        <f t="shared" ca="1" si="243"/>
        <v>0</v>
      </c>
      <c r="H2229" s="1">
        <f t="shared" ca="1" si="244"/>
        <v>1</v>
      </c>
    </row>
    <row r="2230" spans="1:8" hidden="1" x14ac:dyDescent="0.2">
      <c r="A2230" s="1">
        <v>2227</v>
      </c>
      <c r="B2230" s="1">
        <f t="shared" ca="1" si="241"/>
        <v>-101218.8336491654</v>
      </c>
      <c r="C2230" s="1">
        <f t="shared" ca="1" si="238"/>
        <v>100</v>
      </c>
      <c r="D2230" s="1">
        <f t="shared" ca="1" si="239"/>
        <v>58.639357099169693</v>
      </c>
      <c r="E2230" s="1">
        <f t="shared" ca="1" si="240"/>
        <v>-1</v>
      </c>
      <c r="F2230" s="1">
        <f t="shared" ca="1" si="242"/>
        <v>1</v>
      </c>
      <c r="G2230" s="1">
        <f t="shared" ca="1" si="243"/>
        <v>1</v>
      </c>
      <c r="H2230" s="1">
        <f t="shared" ca="1" si="244"/>
        <v>0</v>
      </c>
    </row>
    <row r="2231" spans="1:8" hidden="1" x14ac:dyDescent="0.2">
      <c r="A2231" s="1">
        <v>2228</v>
      </c>
      <c r="B2231" s="1">
        <f t="shared" ca="1" si="241"/>
        <v>-95354.897939248433</v>
      </c>
      <c r="C2231" s="1">
        <f t="shared" ca="1" si="238"/>
        <v>100</v>
      </c>
      <c r="D2231" s="1">
        <f t="shared" ca="1" si="239"/>
        <v>-42.077013244733351</v>
      </c>
      <c r="E2231" s="1">
        <f t="shared" ca="1" si="240"/>
        <v>0</v>
      </c>
      <c r="F2231" s="1">
        <f t="shared" ca="1" si="242"/>
        <v>1</v>
      </c>
      <c r="G2231" s="1">
        <f t="shared" ca="1" si="243"/>
        <v>0</v>
      </c>
      <c r="H2231" s="1">
        <f t="shared" ca="1" si="244"/>
        <v>1</v>
      </c>
    </row>
    <row r="2232" spans="1:8" hidden="1" x14ac:dyDescent="0.2">
      <c r="A2232" s="1">
        <v>2229</v>
      </c>
      <c r="B2232" s="1">
        <f t="shared" ca="1" si="241"/>
        <v>-99562.599263721771</v>
      </c>
      <c r="C2232" s="1">
        <f t="shared" ca="1" si="238"/>
        <v>100</v>
      </c>
      <c r="D2232" s="1">
        <f t="shared" ca="1" si="239"/>
        <v>58.639357099169693</v>
      </c>
      <c r="E2232" s="1">
        <f t="shared" ca="1" si="240"/>
        <v>-1</v>
      </c>
      <c r="F2232" s="1">
        <f t="shared" ca="1" si="242"/>
        <v>1</v>
      </c>
      <c r="G2232" s="1">
        <f t="shared" ca="1" si="243"/>
        <v>1</v>
      </c>
      <c r="H2232" s="1">
        <f t="shared" ca="1" si="244"/>
        <v>0</v>
      </c>
    </row>
    <row r="2233" spans="1:8" hidden="1" x14ac:dyDescent="0.2">
      <c r="A2233" s="1">
        <v>2230</v>
      </c>
      <c r="B2233" s="1">
        <f t="shared" ca="1" si="241"/>
        <v>-93698.663553804799</v>
      </c>
      <c r="C2233" s="1">
        <f t="shared" ca="1" si="238"/>
        <v>100</v>
      </c>
      <c r="D2233" s="1">
        <f t="shared" ca="1" si="239"/>
        <v>-42.077013244733351</v>
      </c>
      <c r="E2233" s="1">
        <f t="shared" ca="1" si="240"/>
        <v>0</v>
      </c>
      <c r="F2233" s="1">
        <f t="shared" ca="1" si="242"/>
        <v>1</v>
      </c>
      <c r="G2233" s="1">
        <f t="shared" ca="1" si="243"/>
        <v>0</v>
      </c>
      <c r="H2233" s="1">
        <f t="shared" ca="1" si="244"/>
        <v>1</v>
      </c>
    </row>
    <row r="2234" spans="1:8" hidden="1" x14ac:dyDescent="0.2">
      <c r="A2234" s="1">
        <v>2231</v>
      </c>
      <c r="B2234" s="1">
        <f t="shared" ca="1" si="241"/>
        <v>-97906.364878278138</v>
      </c>
      <c r="C2234" s="1">
        <f t="shared" ca="1" si="238"/>
        <v>100</v>
      </c>
      <c r="D2234" s="1">
        <f t="shared" ca="1" si="239"/>
        <v>58.639357099169693</v>
      </c>
      <c r="E2234" s="1">
        <f t="shared" ca="1" si="240"/>
        <v>-1</v>
      </c>
      <c r="F2234" s="1">
        <f t="shared" ca="1" si="242"/>
        <v>1</v>
      </c>
      <c r="G2234" s="1">
        <f t="shared" ca="1" si="243"/>
        <v>1</v>
      </c>
      <c r="H2234" s="1">
        <f t="shared" ca="1" si="244"/>
        <v>0</v>
      </c>
    </row>
    <row r="2235" spans="1:8" hidden="1" x14ac:dyDescent="0.2">
      <c r="A2235" s="1">
        <v>2232</v>
      </c>
      <c r="B2235" s="1">
        <f t="shared" ca="1" si="241"/>
        <v>-92042.429168361166</v>
      </c>
      <c r="C2235" s="1">
        <f t="shared" ca="1" si="238"/>
        <v>100</v>
      </c>
      <c r="D2235" s="1">
        <f t="shared" ca="1" si="239"/>
        <v>-42.077013244733351</v>
      </c>
      <c r="E2235" s="1">
        <f t="shared" ca="1" si="240"/>
        <v>0</v>
      </c>
      <c r="F2235" s="1">
        <f t="shared" ca="1" si="242"/>
        <v>1</v>
      </c>
      <c r="G2235" s="1">
        <f t="shared" ca="1" si="243"/>
        <v>0</v>
      </c>
      <c r="H2235" s="1">
        <f t="shared" ca="1" si="244"/>
        <v>1</v>
      </c>
    </row>
    <row r="2236" spans="1:8" hidden="1" x14ac:dyDescent="0.2">
      <c r="A2236" s="1">
        <v>2233</v>
      </c>
      <c r="B2236" s="1">
        <f t="shared" ca="1" si="241"/>
        <v>-96250.130492834505</v>
      </c>
      <c r="C2236" s="1">
        <f t="shared" ca="1" si="238"/>
        <v>100</v>
      </c>
      <c r="D2236" s="1">
        <f t="shared" ca="1" si="239"/>
        <v>58.639357099169693</v>
      </c>
      <c r="E2236" s="1">
        <f t="shared" ca="1" si="240"/>
        <v>-1</v>
      </c>
      <c r="F2236" s="1">
        <f t="shared" ca="1" si="242"/>
        <v>1</v>
      </c>
      <c r="G2236" s="1">
        <f t="shared" ca="1" si="243"/>
        <v>1</v>
      </c>
      <c r="H2236" s="1">
        <f t="shared" ca="1" si="244"/>
        <v>0</v>
      </c>
    </row>
    <row r="2237" spans="1:8" hidden="1" x14ac:dyDescent="0.2">
      <c r="A2237" s="1">
        <v>2234</v>
      </c>
      <c r="B2237" s="1">
        <f t="shared" ca="1" si="241"/>
        <v>-90386.194782917533</v>
      </c>
      <c r="C2237" s="1">
        <f t="shared" ca="1" si="238"/>
        <v>100</v>
      </c>
      <c r="D2237" s="1">
        <f t="shared" ca="1" si="239"/>
        <v>-42.077013244733351</v>
      </c>
      <c r="E2237" s="1">
        <f t="shared" ca="1" si="240"/>
        <v>0</v>
      </c>
      <c r="F2237" s="1">
        <f t="shared" ca="1" si="242"/>
        <v>1</v>
      </c>
      <c r="G2237" s="1">
        <f t="shared" ca="1" si="243"/>
        <v>0</v>
      </c>
      <c r="H2237" s="1">
        <f t="shared" ca="1" si="244"/>
        <v>1</v>
      </c>
    </row>
    <row r="2238" spans="1:8" hidden="1" x14ac:dyDescent="0.2">
      <c r="A2238" s="1">
        <v>2235</v>
      </c>
      <c r="B2238" s="1">
        <f t="shared" ca="1" si="241"/>
        <v>-94593.896107390872</v>
      </c>
      <c r="C2238" s="1">
        <f t="shared" ca="1" si="238"/>
        <v>100</v>
      </c>
      <c r="D2238" s="1">
        <f t="shared" ca="1" si="239"/>
        <v>-42.077013244733351</v>
      </c>
      <c r="E2238" s="1">
        <f t="shared" ca="1" si="240"/>
        <v>-1</v>
      </c>
      <c r="F2238" s="1">
        <f t="shared" ca="1" si="242"/>
        <v>1</v>
      </c>
      <c r="G2238" s="1">
        <f t="shared" ca="1" si="243"/>
        <v>1</v>
      </c>
      <c r="H2238" s="1">
        <f t="shared" ca="1" si="244"/>
        <v>0</v>
      </c>
    </row>
    <row r="2239" spans="1:8" hidden="1" x14ac:dyDescent="0.2">
      <c r="A2239" s="1">
        <v>2236</v>
      </c>
      <c r="B2239" s="1">
        <f t="shared" ca="1" si="241"/>
        <v>-98801.597431864211</v>
      </c>
      <c r="C2239" s="1">
        <f t="shared" ca="1" si="238"/>
        <v>100</v>
      </c>
      <c r="D2239" s="1">
        <f t="shared" ca="1" si="239"/>
        <v>58.639357099169693</v>
      </c>
      <c r="E2239" s="1">
        <f t="shared" ca="1" si="240"/>
        <v>-2</v>
      </c>
      <c r="F2239" s="1">
        <f t="shared" ca="1" si="242"/>
        <v>1</v>
      </c>
      <c r="G2239" s="1">
        <f t="shared" ca="1" si="243"/>
        <v>2</v>
      </c>
      <c r="H2239" s="1">
        <f t="shared" ca="1" si="244"/>
        <v>0</v>
      </c>
    </row>
    <row r="2240" spans="1:8" hidden="1" x14ac:dyDescent="0.2">
      <c r="A2240" s="1">
        <v>2237</v>
      </c>
      <c r="B2240" s="1">
        <f t="shared" ca="1" si="241"/>
        <v>-92937.661721947239</v>
      </c>
      <c r="C2240" s="1">
        <f t="shared" ca="1" si="238"/>
        <v>100</v>
      </c>
      <c r="D2240" s="1">
        <f t="shared" ca="1" si="239"/>
        <v>-42.077013244733351</v>
      </c>
      <c r="E2240" s="1">
        <f t="shared" ca="1" si="240"/>
        <v>-1</v>
      </c>
      <c r="F2240" s="1">
        <f t="shared" ca="1" si="242"/>
        <v>1</v>
      </c>
      <c r="G2240" s="1">
        <f t="shared" ca="1" si="243"/>
        <v>0</v>
      </c>
      <c r="H2240" s="1">
        <f t="shared" ca="1" si="244"/>
        <v>1</v>
      </c>
    </row>
    <row r="2241" spans="1:8" hidden="1" x14ac:dyDescent="0.2">
      <c r="A2241" s="1">
        <v>2238</v>
      </c>
      <c r="B2241" s="1">
        <f t="shared" ca="1" si="241"/>
        <v>-97145.363046420578</v>
      </c>
      <c r="C2241" s="1">
        <f t="shared" ca="1" si="238"/>
        <v>100</v>
      </c>
      <c r="D2241" s="1">
        <f t="shared" ca="1" si="239"/>
        <v>58.639357099169693</v>
      </c>
      <c r="E2241" s="1">
        <f t="shared" ca="1" si="240"/>
        <v>-2</v>
      </c>
      <c r="F2241" s="1">
        <f t="shared" ca="1" si="242"/>
        <v>1</v>
      </c>
      <c r="G2241" s="1">
        <f t="shared" ca="1" si="243"/>
        <v>1</v>
      </c>
      <c r="H2241" s="1">
        <f t="shared" ca="1" si="244"/>
        <v>0</v>
      </c>
    </row>
    <row r="2242" spans="1:8" hidden="1" x14ac:dyDescent="0.2">
      <c r="A2242" s="1">
        <v>2239</v>
      </c>
      <c r="B2242" s="1">
        <f t="shared" ca="1" si="241"/>
        <v>-91281.427336503606</v>
      </c>
      <c r="C2242" s="1">
        <f t="shared" ca="1" si="238"/>
        <v>100</v>
      </c>
      <c r="D2242" s="1">
        <f t="shared" ca="1" si="239"/>
        <v>-42.077013244733351</v>
      </c>
      <c r="E2242" s="1">
        <f t="shared" ca="1" si="240"/>
        <v>-1</v>
      </c>
      <c r="F2242" s="1">
        <f t="shared" ca="1" si="242"/>
        <v>1</v>
      </c>
      <c r="G2242" s="1">
        <f t="shared" ca="1" si="243"/>
        <v>0</v>
      </c>
      <c r="H2242" s="1">
        <f t="shared" ca="1" si="244"/>
        <v>1</v>
      </c>
    </row>
    <row r="2243" spans="1:8" hidden="1" x14ac:dyDescent="0.2">
      <c r="A2243" s="1">
        <v>2240</v>
      </c>
      <c r="B2243" s="1">
        <f t="shared" ca="1" si="241"/>
        <v>-95489.128660976945</v>
      </c>
      <c r="C2243" s="1">
        <f t="shared" ca="1" si="238"/>
        <v>100</v>
      </c>
      <c r="D2243" s="1">
        <f t="shared" ca="1" si="239"/>
        <v>-42.077013244733351</v>
      </c>
      <c r="E2243" s="1">
        <f t="shared" ca="1" si="240"/>
        <v>-2</v>
      </c>
      <c r="F2243" s="1">
        <f t="shared" ca="1" si="242"/>
        <v>1</v>
      </c>
      <c r="G2243" s="1">
        <f t="shared" ca="1" si="243"/>
        <v>1</v>
      </c>
      <c r="H2243" s="1">
        <f t="shared" ca="1" si="244"/>
        <v>0</v>
      </c>
    </row>
    <row r="2244" spans="1:8" hidden="1" x14ac:dyDescent="0.2">
      <c r="A2244" s="1">
        <v>2241</v>
      </c>
      <c r="B2244" s="1">
        <f t="shared" ca="1" si="241"/>
        <v>-99696.829985450284</v>
      </c>
      <c r="C2244" s="1">
        <f t="shared" ca="1" si="238"/>
        <v>100</v>
      </c>
      <c r="D2244" s="1">
        <f t="shared" ca="1" si="239"/>
        <v>58.639357099169693</v>
      </c>
      <c r="E2244" s="1">
        <f t="shared" ca="1" si="240"/>
        <v>-3</v>
      </c>
      <c r="F2244" s="1">
        <f t="shared" ca="1" si="242"/>
        <v>1</v>
      </c>
      <c r="G2244" s="1">
        <f t="shared" ca="1" si="243"/>
        <v>2</v>
      </c>
      <c r="H2244" s="1">
        <f t="shared" ca="1" si="244"/>
        <v>0</v>
      </c>
    </row>
    <row r="2245" spans="1:8" hidden="1" x14ac:dyDescent="0.2">
      <c r="A2245" s="1">
        <v>2242</v>
      </c>
      <c r="B2245" s="1">
        <f t="shared" ca="1" si="241"/>
        <v>-93832.894275533312</v>
      </c>
      <c r="C2245" s="1">
        <f t="shared" ref="C2245:C2308" ca="1" si="245">$C$4*POWER($L$2,F2245-1)</f>
        <v>100</v>
      </c>
      <c r="D2245" s="1">
        <f t="shared" ref="D2245:D2308" ca="1" si="246">IF(RAND()&lt;$B$1,$F$1,$H$1)</f>
        <v>-42.077013244733351</v>
      </c>
      <c r="E2245" s="1">
        <f t="shared" ref="E2245:E2308" ca="1" si="247">IF(D2244&lt;0,IF(E2244-1=-$D$2,0,E2244-1),IF(E2244+1=$F$2,0,E2244+1))</f>
        <v>-2</v>
      </c>
      <c r="F2245" s="1">
        <f t="shared" ca="1" si="242"/>
        <v>1</v>
      </c>
      <c r="G2245" s="1">
        <f t="shared" ca="1" si="243"/>
        <v>0</v>
      </c>
      <c r="H2245" s="1">
        <f t="shared" ca="1" si="244"/>
        <v>1</v>
      </c>
    </row>
    <row r="2246" spans="1:8" hidden="1" x14ac:dyDescent="0.2">
      <c r="A2246" s="1">
        <v>2243</v>
      </c>
      <c r="B2246" s="1">
        <f t="shared" ref="B2246:B2309" ca="1" si="248">B2245+D2245*C2245</f>
        <v>-98040.595600006651</v>
      </c>
      <c r="C2246" s="1">
        <f t="shared" ca="1" si="245"/>
        <v>100</v>
      </c>
      <c r="D2246" s="1">
        <f t="shared" ca="1" si="246"/>
        <v>58.639357099169693</v>
      </c>
      <c r="E2246" s="1">
        <f t="shared" ca="1" si="247"/>
        <v>-3</v>
      </c>
      <c r="F2246" s="1">
        <f t="shared" ref="F2246:F2309" ca="1" si="249">IF(AND(D2245&gt;0,E2246=0),IF(F2245-1&lt;1,1,F2245-1),IF(AND(D2245&lt;0,E2246=0),IF(F2245+1&gt;$H$2,1,F2245+1),F2245))</f>
        <v>1</v>
      </c>
      <c r="G2246" s="1">
        <f t="shared" ref="G2246:G2309" ca="1" si="250">IF(D2245&gt;0,0,G2245+1)</f>
        <v>1</v>
      </c>
      <c r="H2246" s="1">
        <f t="shared" ref="H2246:H2309" ca="1" si="251">IF(D2245&lt;0,0,H2245+1)</f>
        <v>0</v>
      </c>
    </row>
    <row r="2247" spans="1:8" hidden="1" x14ac:dyDescent="0.2">
      <c r="A2247" s="1">
        <v>2244</v>
      </c>
      <c r="B2247" s="1">
        <f t="shared" ca="1" si="248"/>
        <v>-92176.659890089679</v>
      </c>
      <c r="C2247" s="1">
        <f t="shared" ca="1" si="245"/>
        <v>100</v>
      </c>
      <c r="D2247" s="1">
        <f t="shared" ca="1" si="246"/>
        <v>58.639357099169693</v>
      </c>
      <c r="E2247" s="1">
        <f t="shared" ca="1" si="247"/>
        <v>-2</v>
      </c>
      <c r="F2247" s="1">
        <f t="shared" ca="1" si="249"/>
        <v>1</v>
      </c>
      <c r="G2247" s="1">
        <f t="shared" ca="1" si="250"/>
        <v>0</v>
      </c>
      <c r="H2247" s="1">
        <f t="shared" ca="1" si="251"/>
        <v>1</v>
      </c>
    </row>
    <row r="2248" spans="1:8" hidden="1" x14ac:dyDescent="0.2">
      <c r="A2248" s="1">
        <v>2245</v>
      </c>
      <c r="B2248" s="1">
        <f t="shared" ca="1" si="248"/>
        <v>-86312.724180172707</v>
      </c>
      <c r="C2248" s="1">
        <f t="shared" ca="1" si="245"/>
        <v>100</v>
      </c>
      <c r="D2248" s="1">
        <f t="shared" ca="1" si="246"/>
        <v>58.639357099169693</v>
      </c>
      <c r="E2248" s="1">
        <f t="shared" ca="1" si="247"/>
        <v>-1</v>
      </c>
      <c r="F2248" s="1">
        <f t="shared" ca="1" si="249"/>
        <v>1</v>
      </c>
      <c r="G2248" s="1">
        <f t="shared" ca="1" si="250"/>
        <v>0</v>
      </c>
      <c r="H2248" s="1">
        <f t="shared" ca="1" si="251"/>
        <v>2</v>
      </c>
    </row>
    <row r="2249" spans="1:8" hidden="1" x14ac:dyDescent="0.2">
      <c r="A2249" s="1">
        <v>2246</v>
      </c>
      <c r="B2249" s="1">
        <f t="shared" ca="1" si="248"/>
        <v>-80448.788470255735</v>
      </c>
      <c r="C2249" s="1">
        <f t="shared" ca="1" si="245"/>
        <v>100</v>
      </c>
      <c r="D2249" s="1">
        <f t="shared" ca="1" si="246"/>
        <v>-42.077013244733351</v>
      </c>
      <c r="E2249" s="1">
        <f t="shared" ca="1" si="247"/>
        <v>0</v>
      </c>
      <c r="F2249" s="1">
        <f t="shared" ca="1" si="249"/>
        <v>1</v>
      </c>
      <c r="G2249" s="1">
        <f t="shared" ca="1" si="250"/>
        <v>0</v>
      </c>
      <c r="H2249" s="1">
        <f t="shared" ca="1" si="251"/>
        <v>3</v>
      </c>
    </row>
    <row r="2250" spans="1:8" hidden="1" x14ac:dyDescent="0.2">
      <c r="A2250" s="1">
        <v>2247</v>
      </c>
      <c r="B2250" s="1">
        <f t="shared" ca="1" si="248"/>
        <v>-84656.489794729074</v>
      </c>
      <c r="C2250" s="1">
        <f t="shared" ca="1" si="245"/>
        <v>100</v>
      </c>
      <c r="D2250" s="1">
        <f t="shared" ca="1" si="246"/>
        <v>58.639357099169693</v>
      </c>
      <c r="E2250" s="1">
        <f t="shared" ca="1" si="247"/>
        <v>-1</v>
      </c>
      <c r="F2250" s="1">
        <f t="shared" ca="1" si="249"/>
        <v>1</v>
      </c>
      <c r="G2250" s="1">
        <f t="shared" ca="1" si="250"/>
        <v>1</v>
      </c>
      <c r="H2250" s="1">
        <f t="shared" ca="1" si="251"/>
        <v>0</v>
      </c>
    </row>
    <row r="2251" spans="1:8" hidden="1" x14ac:dyDescent="0.2">
      <c r="A2251" s="1">
        <v>2248</v>
      </c>
      <c r="B2251" s="1">
        <f t="shared" ca="1" si="248"/>
        <v>-78792.554084812102</v>
      </c>
      <c r="C2251" s="1">
        <f t="shared" ca="1" si="245"/>
        <v>100</v>
      </c>
      <c r="D2251" s="1">
        <f t="shared" ca="1" si="246"/>
        <v>58.639357099169693</v>
      </c>
      <c r="E2251" s="1">
        <f t="shared" ca="1" si="247"/>
        <v>0</v>
      </c>
      <c r="F2251" s="1">
        <f t="shared" ca="1" si="249"/>
        <v>1</v>
      </c>
      <c r="G2251" s="1">
        <f t="shared" ca="1" si="250"/>
        <v>0</v>
      </c>
      <c r="H2251" s="1">
        <f t="shared" ca="1" si="251"/>
        <v>1</v>
      </c>
    </row>
    <row r="2252" spans="1:8" hidden="1" x14ac:dyDescent="0.2">
      <c r="A2252" s="1">
        <v>2249</v>
      </c>
      <c r="B2252" s="1">
        <f t="shared" ca="1" si="248"/>
        <v>-72928.61837489513</v>
      </c>
      <c r="C2252" s="1">
        <f t="shared" ca="1" si="245"/>
        <v>100</v>
      </c>
      <c r="D2252" s="1">
        <f t="shared" ca="1" si="246"/>
        <v>-42.077013244733351</v>
      </c>
      <c r="E2252" s="1">
        <f t="shared" ca="1" si="247"/>
        <v>0</v>
      </c>
      <c r="F2252" s="1">
        <f t="shared" ca="1" si="249"/>
        <v>1</v>
      </c>
      <c r="G2252" s="1">
        <f t="shared" ca="1" si="250"/>
        <v>0</v>
      </c>
      <c r="H2252" s="1">
        <f t="shared" ca="1" si="251"/>
        <v>2</v>
      </c>
    </row>
    <row r="2253" spans="1:8" hidden="1" x14ac:dyDescent="0.2">
      <c r="A2253" s="1">
        <v>2250</v>
      </c>
      <c r="B2253" s="1">
        <f t="shared" ca="1" si="248"/>
        <v>-77136.319699368469</v>
      </c>
      <c r="C2253" s="1">
        <f t="shared" ca="1" si="245"/>
        <v>100</v>
      </c>
      <c r="D2253" s="1">
        <f t="shared" ca="1" si="246"/>
        <v>58.639357099169693</v>
      </c>
      <c r="E2253" s="1">
        <f t="shared" ca="1" si="247"/>
        <v>-1</v>
      </c>
      <c r="F2253" s="1">
        <f t="shared" ca="1" si="249"/>
        <v>1</v>
      </c>
      <c r="G2253" s="1">
        <f t="shared" ca="1" si="250"/>
        <v>1</v>
      </c>
      <c r="H2253" s="1">
        <f t="shared" ca="1" si="251"/>
        <v>0</v>
      </c>
    </row>
    <row r="2254" spans="1:8" hidden="1" x14ac:dyDescent="0.2">
      <c r="A2254" s="1">
        <v>2251</v>
      </c>
      <c r="B2254" s="1">
        <f t="shared" ca="1" si="248"/>
        <v>-71272.383989451497</v>
      </c>
      <c r="C2254" s="1">
        <f t="shared" ca="1" si="245"/>
        <v>100</v>
      </c>
      <c r="D2254" s="1">
        <f t="shared" ca="1" si="246"/>
        <v>58.639357099169693</v>
      </c>
      <c r="E2254" s="1">
        <f t="shared" ca="1" si="247"/>
        <v>0</v>
      </c>
      <c r="F2254" s="1">
        <f t="shared" ca="1" si="249"/>
        <v>1</v>
      </c>
      <c r="G2254" s="1">
        <f t="shared" ca="1" si="250"/>
        <v>0</v>
      </c>
      <c r="H2254" s="1">
        <f t="shared" ca="1" si="251"/>
        <v>1</v>
      </c>
    </row>
    <row r="2255" spans="1:8" hidden="1" x14ac:dyDescent="0.2">
      <c r="A2255" s="1">
        <v>2252</v>
      </c>
      <c r="B2255" s="1">
        <f t="shared" ca="1" si="248"/>
        <v>-65408.448279534525</v>
      </c>
      <c r="C2255" s="1">
        <f t="shared" ca="1" si="245"/>
        <v>100</v>
      </c>
      <c r="D2255" s="1">
        <f t="shared" ca="1" si="246"/>
        <v>58.639357099169693</v>
      </c>
      <c r="E2255" s="1">
        <f t="shared" ca="1" si="247"/>
        <v>0</v>
      </c>
      <c r="F2255" s="1">
        <f t="shared" ca="1" si="249"/>
        <v>1</v>
      </c>
      <c r="G2255" s="1">
        <f t="shared" ca="1" si="250"/>
        <v>0</v>
      </c>
      <c r="H2255" s="1">
        <f t="shared" ca="1" si="251"/>
        <v>2</v>
      </c>
    </row>
    <row r="2256" spans="1:8" hidden="1" x14ac:dyDescent="0.2">
      <c r="A2256" s="1">
        <v>2253</v>
      </c>
      <c r="B2256" s="1">
        <f t="shared" ca="1" si="248"/>
        <v>-59544.512569617553</v>
      </c>
      <c r="C2256" s="1">
        <f t="shared" ca="1" si="245"/>
        <v>100</v>
      </c>
      <c r="D2256" s="1">
        <f t="shared" ca="1" si="246"/>
        <v>58.639357099169693</v>
      </c>
      <c r="E2256" s="1">
        <f t="shared" ca="1" si="247"/>
        <v>0</v>
      </c>
      <c r="F2256" s="1">
        <f t="shared" ca="1" si="249"/>
        <v>1</v>
      </c>
      <c r="G2256" s="1">
        <f t="shared" ca="1" si="250"/>
        <v>0</v>
      </c>
      <c r="H2256" s="1">
        <f t="shared" ca="1" si="251"/>
        <v>3</v>
      </c>
    </row>
    <row r="2257" spans="1:8" hidden="1" x14ac:dyDescent="0.2">
      <c r="A2257" s="1">
        <v>2254</v>
      </c>
      <c r="B2257" s="1">
        <f t="shared" ca="1" si="248"/>
        <v>-53680.576859700581</v>
      </c>
      <c r="C2257" s="1">
        <f t="shared" ca="1" si="245"/>
        <v>100</v>
      </c>
      <c r="D2257" s="1">
        <f t="shared" ca="1" si="246"/>
        <v>58.639357099169693</v>
      </c>
      <c r="E2257" s="1">
        <f t="shared" ca="1" si="247"/>
        <v>0</v>
      </c>
      <c r="F2257" s="1">
        <f t="shared" ca="1" si="249"/>
        <v>1</v>
      </c>
      <c r="G2257" s="1">
        <f t="shared" ca="1" si="250"/>
        <v>0</v>
      </c>
      <c r="H2257" s="1">
        <f t="shared" ca="1" si="251"/>
        <v>4</v>
      </c>
    </row>
    <row r="2258" spans="1:8" hidden="1" x14ac:dyDescent="0.2">
      <c r="A2258" s="1">
        <v>2255</v>
      </c>
      <c r="B2258" s="1">
        <f t="shared" ca="1" si="248"/>
        <v>-47816.641149783609</v>
      </c>
      <c r="C2258" s="1">
        <f t="shared" ca="1" si="245"/>
        <v>100</v>
      </c>
      <c r="D2258" s="1">
        <f t="shared" ca="1" si="246"/>
        <v>58.639357099169693</v>
      </c>
      <c r="E2258" s="1">
        <f t="shared" ca="1" si="247"/>
        <v>0</v>
      </c>
      <c r="F2258" s="1">
        <f t="shared" ca="1" si="249"/>
        <v>1</v>
      </c>
      <c r="G2258" s="1">
        <f t="shared" ca="1" si="250"/>
        <v>0</v>
      </c>
      <c r="H2258" s="1">
        <f t="shared" ca="1" si="251"/>
        <v>5</v>
      </c>
    </row>
    <row r="2259" spans="1:8" hidden="1" x14ac:dyDescent="0.2">
      <c r="A2259" s="1">
        <v>2256</v>
      </c>
      <c r="B2259" s="1">
        <f t="shared" ca="1" si="248"/>
        <v>-41952.705439866637</v>
      </c>
      <c r="C2259" s="1">
        <f t="shared" ca="1" si="245"/>
        <v>100</v>
      </c>
      <c r="D2259" s="1">
        <f t="shared" ca="1" si="246"/>
        <v>58.639357099169693</v>
      </c>
      <c r="E2259" s="1">
        <f t="shared" ca="1" si="247"/>
        <v>0</v>
      </c>
      <c r="F2259" s="1">
        <f t="shared" ca="1" si="249"/>
        <v>1</v>
      </c>
      <c r="G2259" s="1">
        <f t="shared" ca="1" si="250"/>
        <v>0</v>
      </c>
      <c r="H2259" s="1">
        <f t="shared" ca="1" si="251"/>
        <v>6</v>
      </c>
    </row>
    <row r="2260" spans="1:8" hidden="1" x14ac:dyDescent="0.2">
      <c r="A2260" s="1">
        <v>2257</v>
      </c>
      <c r="B2260" s="1">
        <f t="shared" ca="1" si="248"/>
        <v>-36088.769729949665</v>
      </c>
      <c r="C2260" s="1">
        <f t="shared" ca="1" si="245"/>
        <v>100</v>
      </c>
      <c r="D2260" s="1">
        <f t="shared" ca="1" si="246"/>
        <v>58.639357099169693</v>
      </c>
      <c r="E2260" s="1">
        <f t="shared" ca="1" si="247"/>
        <v>0</v>
      </c>
      <c r="F2260" s="1">
        <f t="shared" ca="1" si="249"/>
        <v>1</v>
      </c>
      <c r="G2260" s="1">
        <f t="shared" ca="1" si="250"/>
        <v>0</v>
      </c>
      <c r="H2260" s="1">
        <f t="shared" ca="1" si="251"/>
        <v>7</v>
      </c>
    </row>
    <row r="2261" spans="1:8" hidden="1" x14ac:dyDescent="0.2">
      <c r="A2261" s="1">
        <v>2258</v>
      </c>
      <c r="B2261" s="1">
        <f t="shared" ca="1" si="248"/>
        <v>-30224.834020032697</v>
      </c>
      <c r="C2261" s="1">
        <f t="shared" ca="1" si="245"/>
        <v>100</v>
      </c>
      <c r="D2261" s="1">
        <f t="shared" ca="1" si="246"/>
        <v>-42.077013244733351</v>
      </c>
      <c r="E2261" s="1">
        <f t="shared" ca="1" si="247"/>
        <v>0</v>
      </c>
      <c r="F2261" s="1">
        <f t="shared" ca="1" si="249"/>
        <v>1</v>
      </c>
      <c r="G2261" s="1">
        <f t="shared" ca="1" si="250"/>
        <v>0</v>
      </c>
      <c r="H2261" s="1">
        <f t="shared" ca="1" si="251"/>
        <v>8</v>
      </c>
    </row>
    <row r="2262" spans="1:8" hidden="1" x14ac:dyDescent="0.2">
      <c r="A2262" s="1">
        <v>2259</v>
      </c>
      <c r="B2262" s="1">
        <f t="shared" ca="1" si="248"/>
        <v>-34432.535344506032</v>
      </c>
      <c r="C2262" s="1">
        <f t="shared" ca="1" si="245"/>
        <v>100</v>
      </c>
      <c r="D2262" s="1">
        <f t="shared" ca="1" si="246"/>
        <v>-42.077013244733351</v>
      </c>
      <c r="E2262" s="1">
        <f t="shared" ca="1" si="247"/>
        <v>-1</v>
      </c>
      <c r="F2262" s="1">
        <f t="shared" ca="1" si="249"/>
        <v>1</v>
      </c>
      <c r="G2262" s="1">
        <f t="shared" ca="1" si="250"/>
        <v>1</v>
      </c>
      <c r="H2262" s="1">
        <f t="shared" ca="1" si="251"/>
        <v>0</v>
      </c>
    </row>
    <row r="2263" spans="1:8" hidden="1" x14ac:dyDescent="0.2">
      <c r="A2263" s="1">
        <v>2260</v>
      </c>
      <c r="B2263" s="1">
        <f t="shared" ca="1" si="248"/>
        <v>-38640.236668979371</v>
      </c>
      <c r="C2263" s="1">
        <f t="shared" ca="1" si="245"/>
        <v>100</v>
      </c>
      <c r="D2263" s="1">
        <f t="shared" ca="1" si="246"/>
        <v>-42.077013244733351</v>
      </c>
      <c r="E2263" s="1">
        <f t="shared" ca="1" si="247"/>
        <v>-2</v>
      </c>
      <c r="F2263" s="1">
        <f t="shared" ca="1" si="249"/>
        <v>1</v>
      </c>
      <c r="G2263" s="1">
        <f t="shared" ca="1" si="250"/>
        <v>2</v>
      </c>
      <c r="H2263" s="1">
        <f t="shared" ca="1" si="251"/>
        <v>0</v>
      </c>
    </row>
    <row r="2264" spans="1:8" hidden="1" x14ac:dyDescent="0.2">
      <c r="A2264" s="1">
        <v>2261</v>
      </c>
      <c r="B2264" s="1">
        <f t="shared" ca="1" si="248"/>
        <v>-42847.93799345271</v>
      </c>
      <c r="C2264" s="1">
        <f t="shared" ca="1" si="245"/>
        <v>100</v>
      </c>
      <c r="D2264" s="1">
        <f t="shared" ca="1" si="246"/>
        <v>58.639357099169693</v>
      </c>
      <c r="E2264" s="1">
        <f t="shared" ca="1" si="247"/>
        <v>-3</v>
      </c>
      <c r="F2264" s="1">
        <f t="shared" ca="1" si="249"/>
        <v>1</v>
      </c>
      <c r="G2264" s="1">
        <f t="shared" ca="1" si="250"/>
        <v>3</v>
      </c>
      <c r="H2264" s="1">
        <f t="shared" ca="1" si="251"/>
        <v>0</v>
      </c>
    </row>
    <row r="2265" spans="1:8" hidden="1" x14ac:dyDescent="0.2">
      <c r="A2265" s="1">
        <v>2262</v>
      </c>
      <c r="B2265" s="1">
        <f t="shared" ca="1" si="248"/>
        <v>-36984.002283535738</v>
      </c>
      <c r="C2265" s="1">
        <f t="shared" ca="1" si="245"/>
        <v>100</v>
      </c>
      <c r="D2265" s="1">
        <f t="shared" ca="1" si="246"/>
        <v>-42.077013244733351</v>
      </c>
      <c r="E2265" s="1">
        <f t="shared" ca="1" si="247"/>
        <v>-2</v>
      </c>
      <c r="F2265" s="1">
        <f t="shared" ca="1" si="249"/>
        <v>1</v>
      </c>
      <c r="G2265" s="1">
        <f t="shared" ca="1" si="250"/>
        <v>0</v>
      </c>
      <c r="H2265" s="1">
        <f t="shared" ca="1" si="251"/>
        <v>1</v>
      </c>
    </row>
    <row r="2266" spans="1:8" hidden="1" x14ac:dyDescent="0.2">
      <c r="A2266" s="1">
        <v>2263</v>
      </c>
      <c r="B2266" s="1">
        <f t="shared" ca="1" si="248"/>
        <v>-41191.703608009077</v>
      </c>
      <c r="C2266" s="1">
        <f t="shared" ca="1" si="245"/>
        <v>100</v>
      </c>
      <c r="D2266" s="1">
        <f t="shared" ca="1" si="246"/>
        <v>-42.077013244733351</v>
      </c>
      <c r="E2266" s="1">
        <f t="shared" ca="1" si="247"/>
        <v>-3</v>
      </c>
      <c r="F2266" s="1">
        <f t="shared" ca="1" si="249"/>
        <v>1</v>
      </c>
      <c r="G2266" s="1">
        <f t="shared" ca="1" si="250"/>
        <v>1</v>
      </c>
      <c r="H2266" s="1">
        <f t="shared" ca="1" si="251"/>
        <v>0</v>
      </c>
    </row>
    <row r="2267" spans="1:8" hidden="1" x14ac:dyDescent="0.2">
      <c r="A2267" s="1">
        <v>2264</v>
      </c>
      <c r="B2267" s="1">
        <f t="shared" ca="1" si="248"/>
        <v>-45399.404932482415</v>
      </c>
      <c r="C2267" s="1">
        <f t="shared" ca="1" si="245"/>
        <v>100</v>
      </c>
      <c r="D2267" s="1">
        <f t="shared" ca="1" si="246"/>
        <v>-42.077013244733351</v>
      </c>
      <c r="E2267" s="1">
        <f t="shared" ca="1" si="247"/>
        <v>-4</v>
      </c>
      <c r="F2267" s="1">
        <f t="shared" ca="1" si="249"/>
        <v>1</v>
      </c>
      <c r="G2267" s="1">
        <f t="shared" ca="1" si="250"/>
        <v>2</v>
      </c>
      <c r="H2267" s="1">
        <f t="shared" ca="1" si="251"/>
        <v>0</v>
      </c>
    </row>
    <row r="2268" spans="1:8" hidden="1" x14ac:dyDescent="0.2">
      <c r="A2268" s="1">
        <v>2265</v>
      </c>
      <c r="B2268" s="1">
        <f t="shared" ca="1" si="248"/>
        <v>-49607.106256955754</v>
      </c>
      <c r="C2268" s="1">
        <f t="shared" ca="1" si="245"/>
        <v>500</v>
      </c>
      <c r="D2268" s="1">
        <f t="shared" ca="1" si="246"/>
        <v>-42.077013244733351</v>
      </c>
      <c r="E2268" s="1">
        <f t="shared" ca="1" si="247"/>
        <v>0</v>
      </c>
      <c r="F2268" s="1">
        <f t="shared" ca="1" si="249"/>
        <v>2</v>
      </c>
      <c r="G2268" s="1">
        <f t="shared" ca="1" si="250"/>
        <v>3</v>
      </c>
      <c r="H2268" s="1">
        <f t="shared" ca="1" si="251"/>
        <v>0</v>
      </c>
    </row>
    <row r="2269" spans="1:8" hidden="1" x14ac:dyDescent="0.2">
      <c r="A2269" s="1">
        <v>2266</v>
      </c>
      <c r="B2269" s="1">
        <f t="shared" ca="1" si="248"/>
        <v>-70645.612879322434</v>
      </c>
      <c r="C2269" s="1">
        <f t="shared" ca="1" si="245"/>
        <v>500</v>
      </c>
      <c r="D2269" s="1">
        <f t="shared" ca="1" si="246"/>
        <v>58.639357099169693</v>
      </c>
      <c r="E2269" s="1">
        <f t="shared" ca="1" si="247"/>
        <v>-1</v>
      </c>
      <c r="F2269" s="1">
        <f t="shared" ca="1" si="249"/>
        <v>2</v>
      </c>
      <c r="G2269" s="1">
        <f t="shared" ca="1" si="250"/>
        <v>4</v>
      </c>
      <c r="H2269" s="1">
        <f t="shared" ca="1" si="251"/>
        <v>0</v>
      </c>
    </row>
    <row r="2270" spans="1:8" hidden="1" x14ac:dyDescent="0.2">
      <c r="A2270" s="1">
        <v>2267</v>
      </c>
      <c r="B2270" s="1">
        <f t="shared" ca="1" si="248"/>
        <v>-41325.934329737589</v>
      </c>
      <c r="C2270" s="1">
        <f t="shared" ca="1" si="245"/>
        <v>100</v>
      </c>
      <c r="D2270" s="1">
        <f t="shared" ca="1" si="246"/>
        <v>-42.077013244733351</v>
      </c>
      <c r="E2270" s="1">
        <f t="shared" ca="1" si="247"/>
        <v>0</v>
      </c>
      <c r="F2270" s="1">
        <f t="shared" ca="1" si="249"/>
        <v>1</v>
      </c>
      <c r="G2270" s="1">
        <f t="shared" ca="1" si="250"/>
        <v>0</v>
      </c>
      <c r="H2270" s="1">
        <f t="shared" ca="1" si="251"/>
        <v>1</v>
      </c>
    </row>
    <row r="2271" spans="1:8" hidden="1" x14ac:dyDescent="0.2">
      <c r="A2271" s="1">
        <v>2268</v>
      </c>
      <c r="B2271" s="1">
        <f t="shared" ca="1" si="248"/>
        <v>-45533.635654210928</v>
      </c>
      <c r="C2271" s="1">
        <f t="shared" ca="1" si="245"/>
        <v>100</v>
      </c>
      <c r="D2271" s="1">
        <f t="shared" ca="1" si="246"/>
        <v>-42.077013244733351</v>
      </c>
      <c r="E2271" s="1">
        <f t="shared" ca="1" si="247"/>
        <v>-1</v>
      </c>
      <c r="F2271" s="1">
        <f t="shared" ca="1" si="249"/>
        <v>1</v>
      </c>
      <c r="G2271" s="1">
        <f t="shared" ca="1" si="250"/>
        <v>1</v>
      </c>
      <c r="H2271" s="1">
        <f t="shared" ca="1" si="251"/>
        <v>0</v>
      </c>
    </row>
    <row r="2272" spans="1:8" hidden="1" x14ac:dyDescent="0.2">
      <c r="A2272" s="1">
        <v>2269</v>
      </c>
      <c r="B2272" s="1">
        <f t="shared" ca="1" si="248"/>
        <v>-49741.336978684267</v>
      </c>
      <c r="C2272" s="1">
        <f t="shared" ca="1" si="245"/>
        <v>100</v>
      </c>
      <c r="D2272" s="1">
        <f t="shared" ca="1" si="246"/>
        <v>58.639357099169693</v>
      </c>
      <c r="E2272" s="1">
        <f t="shared" ca="1" si="247"/>
        <v>-2</v>
      </c>
      <c r="F2272" s="1">
        <f t="shared" ca="1" si="249"/>
        <v>1</v>
      </c>
      <c r="G2272" s="1">
        <f t="shared" ca="1" si="250"/>
        <v>2</v>
      </c>
      <c r="H2272" s="1">
        <f t="shared" ca="1" si="251"/>
        <v>0</v>
      </c>
    </row>
    <row r="2273" spans="1:8" hidden="1" x14ac:dyDescent="0.2">
      <c r="A2273" s="1">
        <v>2270</v>
      </c>
      <c r="B2273" s="1">
        <f t="shared" ca="1" si="248"/>
        <v>-43877.401268767295</v>
      </c>
      <c r="C2273" s="1">
        <f t="shared" ca="1" si="245"/>
        <v>100</v>
      </c>
      <c r="D2273" s="1">
        <f t="shared" ca="1" si="246"/>
        <v>-42.077013244733351</v>
      </c>
      <c r="E2273" s="1">
        <f t="shared" ca="1" si="247"/>
        <v>-1</v>
      </c>
      <c r="F2273" s="1">
        <f t="shared" ca="1" si="249"/>
        <v>1</v>
      </c>
      <c r="G2273" s="1">
        <f t="shared" ca="1" si="250"/>
        <v>0</v>
      </c>
      <c r="H2273" s="1">
        <f t="shared" ca="1" si="251"/>
        <v>1</v>
      </c>
    </row>
    <row r="2274" spans="1:8" hidden="1" x14ac:dyDescent="0.2">
      <c r="A2274" s="1">
        <v>2271</v>
      </c>
      <c r="B2274" s="1">
        <f t="shared" ca="1" si="248"/>
        <v>-48085.102593240634</v>
      </c>
      <c r="C2274" s="1">
        <f t="shared" ca="1" si="245"/>
        <v>100</v>
      </c>
      <c r="D2274" s="1">
        <f t="shared" ca="1" si="246"/>
        <v>-42.077013244733351</v>
      </c>
      <c r="E2274" s="1">
        <f t="shared" ca="1" si="247"/>
        <v>-2</v>
      </c>
      <c r="F2274" s="1">
        <f t="shared" ca="1" si="249"/>
        <v>1</v>
      </c>
      <c r="G2274" s="1">
        <f t="shared" ca="1" si="250"/>
        <v>1</v>
      </c>
      <c r="H2274" s="1">
        <f t="shared" ca="1" si="251"/>
        <v>0</v>
      </c>
    </row>
    <row r="2275" spans="1:8" hidden="1" x14ac:dyDescent="0.2">
      <c r="A2275" s="1">
        <v>2272</v>
      </c>
      <c r="B2275" s="1">
        <f t="shared" ca="1" si="248"/>
        <v>-52292.803917713973</v>
      </c>
      <c r="C2275" s="1">
        <f t="shared" ca="1" si="245"/>
        <v>100</v>
      </c>
      <c r="D2275" s="1">
        <f t="shared" ca="1" si="246"/>
        <v>58.639357099169693</v>
      </c>
      <c r="E2275" s="1">
        <f t="shared" ca="1" si="247"/>
        <v>-3</v>
      </c>
      <c r="F2275" s="1">
        <f t="shared" ca="1" si="249"/>
        <v>1</v>
      </c>
      <c r="G2275" s="1">
        <f t="shared" ca="1" si="250"/>
        <v>2</v>
      </c>
      <c r="H2275" s="1">
        <f t="shared" ca="1" si="251"/>
        <v>0</v>
      </c>
    </row>
    <row r="2276" spans="1:8" hidden="1" x14ac:dyDescent="0.2">
      <c r="A2276" s="1">
        <v>2273</v>
      </c>
      <c r="B2276" s="1">
        <f t="shared" ca="1" si="248"/>
        <v>-46428.868207797001</v>
      </c>
      <c r="C2276" s="1">
        <f t="shared" ca="1" si="245"/>
        <v>100</v>
      </c>
      <c r="D2276" s="1">
        <f t="shared" ca="1" si="246"/>
        <v>-42.077013244733351</v>
      </c>
      <c r="E2276" s="1">
        <f t="shared" ca="1" si="247"/>
        <v>-2</v>
      </c>
      <c r="F2276" s="1">
        <f t="shared" ca="1" si="249"/>
        <v>1</v>
      </c>
      <c r="G2276" s="1">
        <f t="shared" ca="1" si="250"/>
        <v>0</v>
      </c>
      <c r="H2276" s="1">
        <f t="shared" ca="1" si="251"/>
        <v>1</v>
      </c>
    </row>
    <row r="2277" spans="1:8" hidden="1" x14ac:dyDescent="0.2">
      <c r="A2277" s="1">
        <v>2274</v>
      </c>
      <c r="B2277" s="1">
        <f t="shared" ca="1" si="248"/>
        <v>-50636.56953227034</v>
      </c>
      <c r="C2277" s="1">
        <f t="shared" ca="1" si="245"/>
        <v>100</v>
      </c>
      <c r="D2277" s="1">
        <f t="shared" ca="1" si="246"/>
        <v>58.639357099169693</v>
      </c>
      <c r="E2277" s="1">
        <f t="shared" ca="1" si="247"/>
        <v>-3</v>
      </c>
      <c r="F2277" s="1">
        <f t="shared" ca="1" si="249"/>
        <v>1</v>
      </c>
      <c r="G2277" s="1">
        <f t="shared" ca="1" si="250"/>
        <v>1</v>
      </c>
      <c r="H2277" s="1">
        <f t="shared" ca="1" si="251"/>
        <v>0</v>
      </c>
    </row>
    <row r="2278" spans="1:8" hidden="1" x14ac:dyDescent="0.2">
      <c r="A2278" s="1">
        <v>2275</v>
      </c>
      <c r="B2278" s="1">
        <f t="shared" ca="1" si="248"/>
        <v>-44772.633822353368</v>
      </c>
      <c r="C2278" s="1">
        <f t="shared" ca="1" si="245"/>
        <v>100</v>
      </c>
      <c r="D2278" s="1">
        <f t="shared" ca="1" si="246"/>
        <v>-42.077013244733351</v>
      </c>
      <c r="E2278" s="1">
        <f t="shared" ca="1" si="247"/>
        <v>-2</v>
      </c>
      <c r="F2278" s="1">
        <f t="shared" ca="1" si="249"/>
        <v>1</v>
      </c>
      <c r="G2278" s="1">
        <f t="shared" ca="1" si="250"/>
        <v>0</v>
      </c>
      <c r="H2278" s="1">
        <f t="shared" ca="1" si="251"/>
        <v>1</v>
      </c>
    </row>
    <row r="2279" spans="1:8" hidden="1" x14ac:dyDescent="0.2">
      <c r="A2279" s="1">
        <v>2276</v>
      </c>
      <c r="B2279" s="1">
        <f t="shared" ca="1" si="248"/>
        <v>-48980.335146826706</v>
      </c>
      <c r="C2279" s="1">
        <f t="shared" ca="1" si="245"/>
        <v>100</v>
      </c>
      <c r="D2279" s="1">
        <f t="shared" ca="1" si="246"/>
        <v>58.639357099169693</v>
      </c>
      <c r="E2279" s="1">
        <f t="shared" ca="1" si="247"/>
        <v>-3</v>
      </c>
      <c r="F2279" s="1">
        <f t="shared" ca="1" si="249"/>
        <v>1</v>
      </c>
      <c r="G2279" s="1">
        <f t="shared" ca="1" si="250"/>
        <v>1</v>
      </c>
      <c r="H2279" s="1">
        <f t="shared" ca="1" si="251"/>
        <v>0</v>
      </c>
    </row>
    <row r="2280" spans="1:8" hidden="1" x14ac:dyDescent="0.2">
      <c r="A2280" s="1">
        <v>2277</v>
      </c>
      <c r="B2280" s="1">
        <f t="shared" ca="1" si="248"/>
        <v>-43116.399436909735</v>
      </c>
      <c r="C2280" s="1">
        <f t="shared" ca="1" si="245"/>
        <v>100</v>
      </c>
      <c r="D2280" s="1">
        <f t="shared" ca="1" si="246"/>
        <v>-42.077013244733351</v>
      </c>
      <c r="E2280" s="1">
        <f t="shared" ca="1" si="247"/>
        <v>-2</v>
      </c>
      <c r="F2280" s="1">
        <f t="shared" ca="1" si="249"/>
        <v>1</v>
      </c>
      <c r="G2280" s="1">
        <f t="shared" ca="1" si="250"/>
        <v>0</v>
      </c>
      <c r="H2280" s="1">
        <f t="shared" ca="1" si="251"/>
        <v>1</v>
      </c>
    </row>
    <row r="2281" spans="1:8" hidden="1" x14ac:dyDescent="0.2">
      <c r="A2281" s="1">
        <v>2278</v>
      </c>
      <c r="B2281" s="1">
        <f t="shared" ca="1" si="248"/>
        <v>-47324.100761383073</v>
      </c>
      <c r="C2281" s="1">
        <f t="shared" ca="1" si="245"/>
        <v>100</v>
      </c>
      <c r="D2281" s="1">
        <f t="shared" ca="1" si="246"/>
        <v>-42.077013244733351</v>
      </c>
      <c r="E2281" s="1">
        <f t="shared" ca="1" si="247"/>
        <v>-3</v>
      </c>
      <c r="F2281" s="1">
        <f t="shared" ca="1" si="249"/>
        <v>1</v>
      </c>
      <c r="G2281" s="1">
        <f t="shared" ca="1" si="250"/>
        <v>1</v>
      </c>
      <c r="H2281" s="1">
        <f t="shared" ca="1" si="251"/>
        <v>0</v>
      </c>
    </row>
    <row r="2282" spans="1:8" hidden="1" x14ac:dyDescent="0.2">
      <c r="A2282" s="1">
        <v>2279</v>
      </c>
      <c r="B2282" s="1">
        <f t="shared" ca="1" si="248"/>
        <v>-51531.802085856412</v>
      </c>
      <c r="C2282" s="1">
        <f t="shared" ca="1" si="245"/>
        <v>100</v>
      </c>
      <c r="D2282" s="1">
        <f t="shared" ca="1" si="246"/>
        <v>58.639357099169693</v>
      </c>
      <c r="E2282" s="1">
        <f t="shared" ca="1" si="247"/>
        <v>-4</v>
      </c>
      <c r="F2282" s="1">
        <f t="shared" ca="1" si="249"/>
        <v>1</v>
      </c>
      <c r="G2282" s="1">
        <f t="shared" ca="1" si="250"/>
        <v>2</v>
      </c>
      <c r="H2282" s="1">
        <f t="shared" ca="1" si="251"/>
        <v>0</v>
      </c>
    </row>
    <row r="2283" spans="1:8" hidden="1" x14ac:dyDescent="0.2">
      <c r="A2283" s="1">
        <v>2280</v>
      </c>
      <c r="B2283" s="1">
        <f t="shared" ca="1" si="248"/>
        <v>-45667.86637593944</v>
      </c>
      <c r="C2283" s="1">
        <f t="shared" ca="1" si="245"/>
        <v>100</v>
      </c>
      <c r="D2283" s="1">
        <f t="shared" ca="1" si="246"/>
        <v>58.639357099169693</v>
      </c>
      <c r="E2283" s="1">
        <f t="shared" ca="1" si="247"/>
        <v>-3</v>
      </c>
      <c r="F2283" s="1">
        <f t="shared" ca="1" si="249"/>
        <v>1</v>
      </c>
      <c r="G2283" s="1">
        <f t="shared" ca="1" si="250"/>
        <v>0</v>
      </c>
      <c r="H2283" s="1">
        <f t="shared" ca="1" si="251"/>
        <v>1</v>
      </c>
    </row>
    <row r="2284" spans="1:8" hidden="1" x14ac:dyDescent="0.2">
      <c r="A2284" s="1">
        <v>2281</v>
      </c>
      <c r="B2284" s="1">
        <f t="shared" ca="1" si="248"/>
        <v>-39803.930666022468</v>
      </c>
      <c r="C2284" s="1">
        <f t="shared" ca="1" si="245"/>
        <v>100</v>
      </c>
      <c r="D2284" s="1">
        <f t="shared" ca="1" si="246"/>
        <v>-42.077013244733351</v>
      </c>
      <c r="E2284" s="1">
        <f t="shared" ca="1" si="247"/>
        <v>-2</v>
      </c>
      <c r="F2284" s="1">
        <f t="shared" ca="1" si="249"/>
        <v>1</v>
      </c>
      <c r="G2284" s="1">
        <f t="shared" ca="1" si="250"/>
        <v>0</v>
      </c>
      <c r="H2284" s="1">
        <f t="shared" ca="1" si="251"/>
        <v>2</v>
      </c>
    </row>
    <row r="2285" spans="1:8" hidden="1" x14ac:dyDescent="0.2">
      <c r="A2285" s="1">
        <v>2282</v>
      </c>
      <c r="B2285" s="1">
        <f t="shared" ca="1" si="248"/>
        <v>-44011.631990495807</v>
      </c>
      <c r="C2285" s="1">
        <f t="shared" ca="1" si="245"/>
        <v>100</v>
      </c>
      <c r="D2285" s="1">
        <f t="shared" ca="1" si="246"/>
        <v>58.639357099169693</v>
      </c>
      <c r="E2285" s="1">
        <f t="shared" ca="1" si="247"/>
        <v>-3</v>
      </c>
      <c r="F2285" s="1">
        <f t="shared" ca="1" si="249"/>
        <v>1</v>
      </c>
      <c r="G2285" s="1">
        <f t="shared" ca="1" si="250"/>
        <v>1</v>
      </c>
      <c r="H2285" s="1">
        <f t="shared" ca="1" si="251"/>
        <v>0</v>
      </c>
    </row>
    <row r="2286" spans="1:8" hidden="1" x14ac:dyDescent="0.2">
      <c r="A2286" s="1">
        <v>2283</v>
      </c>
      <c r="B2286" s="1">
        <f t="shared" ca="1" si="248"/>
        <v>-38147.696280578835</v>
      </c>
      <c r="C2286" s="1">
        <f t="shared" ca="1" si="245"/>
        <v>100</v>
      </c>
      <c r="D2286" s="1">
        <f t="shared" ca="1" si="246"/>
        <v>58.639357099169693</v>
      </c>
      <c r="E2286" s="1">
        <f t="shared" ca="1" si="247"/>
        <v>-2</v>
      </c>
      <c r="F2286" s="1">
        <f t="shared" ca="1" si="249"/>
        <v>1</v>
      </c>
      <c r="G2286" s="1">
        <f t="shared" ca="1" si="250"/>
        <v>0</v>
      </c>
      <c r="H2286" s="1">
        <f t="shared" ca="1" si="251"/>
        <v>1</v>
      </c>
    </row>
    <row r="2287" spans="1:8" hidden="1" x14ac:dyDescent="0.2">
      <c r="A2287" s="1">
        <v>2284</v>
      </c>
      <c r="B2287" s="1">
        <f t="shared" ca="1" si="248"/>
        <v>-32283.760570661867</v>
      </c>
      <c r="C2287" s="1">
        <f t="shared" ca="1" si="245"/>
        <v>100</v>
      </c>
      <c r="D2287" s="1">
        <f t="shared" ca="1" si="246"/>
        <v>-42.077013244733351</v>
      </c>
      <c r="E2287" s="1">
        <f t="shared" ca="1" si="247"/>
        <v>-1</v>
      </c>
      <c r="F2287" s="1">
        <f t="shared" ca="1" si="249"/>
        <v>1</v>
      </c>
      <c r="G2287" s="1">
        <f t="shared" ca="1" si="250"/>
        <v>0</v>
      </c>
      <c r="H2287" s="1">
        <f t="shared" ca="1" si="251"/>
        <v>2</v>
      </c>
    </row>
    <row r="2288" spans="1:8" hidden="1" x14ac:dyDescent="0.2">
      <c r="A2288" s="1">
        <v>2285</v>
      </c>
      <c r="B2288" s="1">
        <f t="shared" ca="1" si="248"/>
        <v>-36491.461895135202</v>
      </c>
      <c r="C2288" s="1">
        <f t="shared" ca="1" si="245"/>
        <v>100</v>
      </c>
      <c r="D2288" s="1">
        <f t="shared" ca="1" si="246"/>
        <v>58.639357099169693</v>
      </c>
      <c r="E2288" s="1">
        <f t="shared" ca="1" si="247"/>
        <v>-2</v>
      </c>
      <c r="F2288" s="1">
        <f t="shared" ca="1" si="249"/>
        <v>1</v>
      </c>
      <c r="G2288" s="1">
        <f t="shared" ca="1" si="250"/>
        <v>1</v>
      </c>
      <c r="H2288" s="1">
        <f t="shared" ca="1" si="251"/>
        <v>0</v>
      </c>
    </row>
    <row r="2289" spans="1:8" hidden="1" x14ac:dyDescent="0.2">
      <c r="A2289" s="1">
        <v>2286</v>
      </c>
      <c r="B2289" s="1">
        <f t="shared" ca="1" si="248"/>
        <v>-30627.526185218234</v>
      </c>
      <c r="C2289" s="1">
        <f t="shared" ca="1" si="245"/>
        <v>100</v>
      </c>
      <c r="D2289" s="1">
        <f t="shared" ca="1" si="246"/>
        <v>-42.077013244733351</v>
      </c>
      <c r="E2289" s="1">
        <f t="shared" ca="1" si="247"/>
        <v>-1</v>
      </c>
      <c r="F2289" s="1">
        <f t="shared" ca="1" si="249"/>
        <v>1</v>
      </c>
      <c r="G2289" s="1">
        <f t="shared" ca="1" si="250"/>
        <v>0</v>
      </c>
      <c r="H2289" s="1">
        <f t="shared" ca="1" si="251"/>
        <v>1</v>
      </c>
    </row>
    <row r="2290" spans="1:8" hidden="1" x14ac:dyDescent="0.2">
      <c r="A2290" s="1">
        <v>2287</v>
      </c>
      <c r="B2290" s="1">
        <f t="shared" ca="1" si="248"/>
        <v>-34835.227509691569</v>
      </c>
      <c r="C2290" s="1">
        <f t="shared" ca="1" si="245"/>
        <v>100</v>
      </c>
      <c r="D2290" s="1">
        <f t="shared" ca="1" si="246"/>
        <v>-42.077013244733351</v>
      </c>
      <c r="E2290" s="1">
        <f t="shared" ca="1" si="247"/>
        <v>-2</v>
      </c>
      <c r="F2290" s="1">
        <f t="shared" ca="1" si="249"/>
        <v>1</v>
      </c>
      <c r="G2290" s="1">
        <f t="shared" ca="1" si="250"/>
        <v>1</v>
      </c>
      <c r="H2290" s="1">
        <f t="shared" ca="1" si="251"/>
        <v>0</v>
      </c>
    </row>
    <row r="2291" spans="1:8" hidden="1" x14ac:dyDescent="0.2">
      <c r="A2291" s="1">
        <v>2288</v>
      </c>
      <c r="B2291" s="1">
        <f t="shared" ca="1" si="248"/>
        <v>-39042.928834164908</v>
      </c>
      <c r="C2291" s="1">
        <f t="shared" ca="1" si="245"/>
        <v>100</v>
      </c>
      <c r="D2291" s="1">
        <f t="shared" ca="1" si="246"/>
        <v>58.639357099169693</v>
      </c>
      <c r="E2291" s="1">
        <f t="shared" ca="1" si="247"/>
        <v>-3</v>
      </c>
      <c r="F2291" s="1">
        <f t="shared" ca="1" si="249"/>
        <v>1</v>
      </c>
      <c r="G2291" s="1">
        <f t="shared" ca="1" si="250"/>
        <v>2</v>
      </c>
      <c r="H2291" s="1">
        <f t="shared" ca="1" si="251"/>
        <v>0</v>
      </c>
    </row>
    <row r="2292" spans="1:8" hidden="1" x14ac:dyDescent="0.2">
      <c r="A2292" s="1">
        <v>2289</v>
      </c>
      <c r="B2292" s="1">
        <f t="shared" ca="1" si="248"/>
        <v>-33178.993124247936</v>
      </c>
      <c r="C2292" s="1">
        <f t="shared" ca="1" si="245"/>
        <v>100</v>
      </c>
      <c r="D2292" s="1">
        <f t="shared" ca="1" si="246"/>
        <v>-42.077013244733351</v>
      </c>
      <c r="E2292" s="1">
        <f t="shared" ca="1" si="247"/>
        <v>-2</v>
      </c>
      <c r="F2292" s="1">
        <f t="shared" ca="1" si="249"/>
        <v>1</v>
      </c>
      <c r="G2292" s="1">
        <f t="shared" ca="1" si="250"/>
        <v>0</v>
      </c>
      <c r="H2292" s="1">
        <f t="shared" ca="1" si="251"/>
        <v>1</v>
      </c>
    </row>
    <row r="2293" spans="1:8" hidden="1" x14ac:dyDescent="0.2">
      <c r="A2293" s="1">
        <v>2290</v>
      </c>
      <c r="B2293" s="1">
        <f t="shared" ca="1" si="248"/>
        <v>-37386.694448721275</v>
      </c>
      <c r="C2293" s="1">
        <f t="shared" ca="1" si="245"/>
        <v>100</v>
      </c>
      <c r="D2293" s="1">
        <f t="shared" ca="1" si="246"/>
        <v>58.639357099169693</v>
      </c>
      <c r="E2293" s="1">
        <f t="shared" ca="1" si="247"/>
        <v>-3</v>
      </c>
      <c r="F2293" s="1">
        <f t="shared" ca="1" si="249"/>
        <v>1</v>
      </c>
      <c r="G2293" s="1">
        <f t="shared" ca="1" si="250"/>
        <v>1</v>
      </c>
      <c r="H2293" s="1">
        <f t="shared" ca="1" si="251"/>
        <v>0</v>
      </c>
    </row>
    <row r="2294" spans="1:8" hidden="1" x14ac:dyDescent="0.2">
      <c r="A2294" s="1">
        <v>2291</v>
      </c>
      <c r="B2294" s="1">
        <f t="shared" ca="1" si="248"/>
        <v>-31522.758738804307</v>
      </c>
      <c r="C2294" s="1">
        <f t="shared" ca="1" si="245"/>
        <v>100</v>
      </c>
      <c r="D2294" s="1">
        <f t="shared" ca="1" si="246"/>
        <v>58.639357099169693</v>
      </c>
      <c r="E2294" s="1">
        <f t="shared" ca="1" si="247"/>
        <v>-2</v>
      </c>
      <c r="F2294" s="1">
        <f t="shared" ca="1" si="249"/>
        <v>1</v>
      </c>
      <c r="G2294" s="1">
        <f t="shared" ca="1" si="250"/>
        <v>0</v>
      </c>
      <c r="H2294" s="1">
        <f t="shared" ca="1" si="251"/>
        <v>1</v>
      </c>
    </row>
    <row r="2295" spans="1:8" hidden="1" x14ac:dyDescent="0.2">
      <c r="A2295" s="1">
        <v>2292</v>
      </c>
      <c r="B2295" s="1">
        <f t="shared" ca="1" si="248"/>
        <v>-25658.823028887338</v>
      </c>
      <c r="C2295" s="1">
        <f t="shared" ca="1" si="245"/>
        <v>100</v>
      </c>
      <c r="D2295" s="1">
        <f t="shared" ca="1" si="246"/>
        <v>58.639357099169693</v>
      </c>
      <c r="E2295" s="1">
        <f t="shared" ca="1" si="247"/>
        <v>-1</v>
      </c>
      <c r="F2295" s="1">
        <f t="shared" ca="1" si="249"/>
        <v>1</v>
      </c>
      <c r="G2295" s="1">
        <f t="shared" ca="1" si="250"/>
        <v>0</v>
      </c>
      <c r="H2295" s="1">
        <f t="shared" ca="1" si="251"/>
        <v>2</v>
      </c>
    </row>
    <row r="2296" spans="1:8" hidden="1" x14ac:dyDescent="0.2">
      <c r="A2296" s="1">
        <v>2293</v>
      </c>
      <c r="B2296" s="1">
        <f t="shared" ca="1" si="248"/>
        <v>-19794.88731897037</v>
      </c>
      <c r="C2296" s="1">
        <f t="shared" ca="1" si="245"/>
        <v>100</v>
      </c>
      <c r="D2296" s="1">
        <f t="shared" ca="1" si="246"/>
        <v>-42.077013244733351</v>
      </c>
      <c r="E2296" s="1">
        <f t="shared" ca="1" si="247"/>
        <v>0</v>
      </c>
      <c r="F2296" s="1">
        <f t="shared" ca="1" si="249"/>
        <v>1</v>
      </c>
      <c r="G2296" s="1">
        <f t="shared" ca="1" si="250"/>
        <v>0</v>
      </c>
      <c r="H2296" s="1">
        <f t="shared" ca="1" si="251"/>
        <v>3</v>
      </c>
    </row>
    <row r="2297" spans="1:8" hidden="1" x14ac:dyDescent="0.2">
      <c r="A2297" s="1">
        <v>2294</v>
      </c>
      <c r="B2297" s="1">
        <f t="shared" ca="1" si="248"/>
        <v>-24002.588643443705</v>
      </c>
      <c r="C2297" s="1">
        <f t="shared" ca="1" si="245"/>
        <v>100</v>
      </c>
      <c r="D2297" s="1">
        <f t="shared" ca="1" si="246"/>
        <v>-42.077013244733351</v>
      </c>
      <c r="E2297" s="1">
        <f t="shared" ca="1" si="247"/>
        <v>-1</v>
      </c>
      <c r="F2297" s="1">
        <f t="shared" ca="1" si="249"/>
        <v>1</v>
      </c>
      <c r="G2297" s="1">
        <f t="shared" ca="1" si="250"/>
        <v>1</v>
      </c>
      <c r="H2297" s="1">
        <f t="shared" ca="1" si="251"/>
        <v>0</v>
      </c>
    </row>
    <row r="2298" spans="1:8" hidden="1" x14ac:dyDescent="0.2">
      <c r="A2298" s="1">
        <v>2295</v>
      </c>
      <c r="B2298" s="1">
        <f t="shared" ca="1" si="248"/>
        <v>-28210.28996791704</v>
      </c>
      <c r="C2298" s="1">
        <f t="shared" ca="1" si="245"/>
        <v>100</v>
      </c>
      <c r="D2298" s="1">
        <f t="shared" ca="1" si="246"/>
        <v>-42.077013244733351</v>
      </c>
      <c r="E2298" s="1">
        <f t="shared" ca="1" si="247"/>
        <v>-2</v>
      </c>
      <c r="F2298" s="1">
        <f t="shared" ca="1" si="249"/>
        <v>1</v>
      </c>
      <c r="G2298" s="1">
        <f t="shared" ca="1" si="250"/>
        <v>2</v>
      </c>
      <c r="H2298" s="1">
        <f t="shared" ca="1" si="251"/>
        <v>0</v>
      </c>
    </row>
    <row r="2299" spans="1:8" hidden="1" x14ac:dyDescent="0.2">
      <c r="A2299" s="1">
        <v>2296</v>
      </c>
      <c r="B2299" s="1">
        <f t="shared" ca="1" si="248"/>
        <v>-32417.991292390376</v>
      </c>
      <c r="C2299" s="1">
        <f t="shared" ca="1" si="245"/>
        <v>100</v>
      </c>
      <c r="D2299" s="1">
        <f t="shared" ca="1" si="246"/>
        <v>58.639357099169693</v>
      </c>
      <c r="E2299" s="1">
        <f t="shared" ca="1" si="247"/>
        <v>-3</v>
      </c>
      <c r="F2299" s="1">
        <f t="shared" ca="1" si="249"/>
        <v>1</v>
      </c>
      <c r="G2299" s="1">
        <f t="shared" ca="1" si="250"/>
        <v>3</v>
      </c>
      <c r="H2299" s="1">
        <f t="shared" ca="1" si="251"/>
        <v>0</v>
      </c>
    </row>
    <row r="2300" spans="1:8" hidden="1" x14ac:dyDescent="0.2">
      <c r="A2300" s="1">
        <v>2297</v>
      </c>
      <c r="B2300" s="1">
        <f t="shared" ca="1" si="248"/>
        <v>-26554.055582473407</v>
      </c>
      <c r="C2300" s="1">
        <f t="shared" ca="1" si="245"/>
        <v>100</v>
      </c>
      <c r="D2300" s="1">
        <f t="shared" ca="1" si="246"/>
        <v>-42.077013244733351</v>
      </c>
      <c r="E2300" s="1">
        <f t="shared" ca="1" si="247"/>
        <v>-2</v>
      </c>
      <c r="F2300" s="1">
        <f t="shared" ca="1" si="249"/>
        <v>1</v>
      </c>
      <c r="G2300" s="1">
        <f t="shared" ca="1" si="250"/>
        <v>0</v>
      </c>
      <c r="H2300" s="1">
        <f t="shared" ca="1" si="251"/>
        <v>1</v>
      </c>
    </row>
    <row r="2301" spans="1:8" hidden="1" x14ac:dyDescent="0.2">
      <c r="A2301" s="1">
        <v>2298</v>
      </c>
      <c r="B2301" s="1">
        <f t="shared" ca="1" si="248"/>
        <v>-30761.756906946743</v>
      </c>
      <c r="C2301" s="1">
        <f t="shared" ca="1" si="245"/>
        <v>100</v>
      </c>
      <c r="D2301" s="1">
        <f t="shared" ca="1" si="246"/>
        <v>58.639357099169693</v>
      </c>
      <c r="E2301" s="1">
        <f t="shared" ca="1" si="247"/>
        <v>-3</v>
      </c>
      <c r="F2301" s="1">
        <f t="shared" ca="1" si="249"/>
        <v>1</v>
      </c>
      <c r="G2301" s="1">
        <f t="shared" ca="1" si="250"/>
        <v>1</v>
      </c>
      <c r="H2301" s="1">
        <f t="shared" ca="1" si="251"/>
        <v>0</v>
      </c>
    </row>
    <row r="2302" spans="1:8" hidden="1" x14ac:dyDescent="0.2">
      <c r="A2302" s="1">
        <v>2299</v>
      </c>
      <c r="B2302" s="1">
        <f t="shared" ca="1" si="248"/>
        <v>-24897.821197029774</v>
      </c>
      <c r="C2302" s="1">
        <f t="shared" ca="1" si="245"/>
        <v>100</v>
      </c>
      <c r="D2302" s="1">
        <f t="shared" ca="1" si="246"/>
        <v>-42.077013244733351</v>
      </c>
      <c r="E2302" s="1">
        <f t="shared" ca="1" si="247"/>
        <v>-2</v>
      </c>
      <c r="F2302" s="1">
        <f t="shared" ca="1" si="249"/>
        <v>1</v>
      </c>
      <c r="G2302" s="1">
        <f t="shared" ca="1" si="250"/>
        <v>0</v>
      </c>
      <c r="H2302" s="1">
        <f t="shared" ca="1" si="251"/>
        <v>1</v>
      </c>
    </row>
    <row r="2303" spans="1:8" hidden="1" x14ac:dyDescent="0.2">
      <c r="A2303" s="1">
        <v>2300</v>
      </c>
      <c r="B2303" s="1">
        <f t="shared" ca="1" si="248"/>
        <v>-29105.52252150311</v>
      </c>
      <c r="C2303" s="1">
        <f t="shared" ca="1" si="245"/>
        <v>100</v>
      </c>
      <c r="D2303" s="1">
        <f t="shared" ca="1" si="246"/>
        <v>-42.077013244733351</v>
      </c>
      <c r="E2303" s="1">
        <f t="shared" ca="1" si="247"/>
        <v>-3</v>
      </c>
      <c r="F2303" s="1">
        <f t="shared" ca="1" si="249"/>
        <v>1</v>
      </c>
      <c r="G2303" s="1">
        <f t="shared" ca="1" si="250"/>
        <v>1</v>
      </c>
      <c r="H2303" s="1">
        <f t="shared" ca="1" si="251"/>
        <v>0</v>
      </c>
    </row>
    <row r="2304" spans="1:8" hidden="1" x14ac:dyDescent="0.2">
      <c r="A2304" s="1">
        <v>2301</v>
      </c>
      <c r="B2304" s="1">
        <f t="shared" ca="1" si="248"/>
        <v>-33313.223845976449</v>
      </c>
      <c r="C2304" s="1">
        <f t="shared" ca="1" si="245"/>
        <v>100</v>
      </c>
      <c r="D2304" s="1">
        <f t="shared" ca="1" si="246"/>
        <v>-42.077013244733351</v>
      </c>
      <c r="E2304" s="1">
        <f t="shared" ca="1" si="247"/>
        <v>-4</v>
      </c>
      <c r="F2304" s="1">
        <f t="shared" ca="1" si="249"/>
        <v>1</v>
      </c>
      <c r="G2304" s="1">
        <f t="shared" ca="1" si="250"/>
        <v>2</v>
      </c>
      <c r="H2304" s="1">
        <f t="shared" ca="1" si="251"/>
        <v>0</v>
      </c>
    </row>
    <row r="2305" spans="1:8" hidden="1" x14ac:dyDescent="0.2">
      <c r="A2305" s="1">
        <v>2302</v>
      </c>
      <c r="B2305" s="1">
        <f t="shared" ca="1" si="248"/>
        <v>-37520.925170449787</v>
      </c>
      <c r="C2305" s="1">
        <f t="shared" ca="1" si="245"/>
        <v>500</v>
      </c>
      <c r="D2305" s="1">
        <f t="shared" ca="1" si="246"/>
        <v>58.639357099169693</v>
      </c>
      <c r="E2305" s="1">
        <f t="shared" ca="1" si="247"/>
        <v>0</v>
      </c>
      <c r="F2305" s="1">
        <f t="shared" ca="1" si="249"/>
        <v>2</v>
      </c>
      <c r="G2305" s="1">
        <f t="shared" ca="1" si="250"/>
        <v>3</v>
      </c>
      <c r="H2305" s="1">
        <f t="shared" ca="1" si="251"/>
        <v>0</v>
      </c>
    </row>
    <row r="2306" spans="1:8" hidden="1" x14ac:dyDescent="0.2">
      <c r="A2306" s="1">
        <v>2303</v>
      </c>
      <c r="B2306" s="1">
        <f t="shared" ca="1" si="248"/>
        <v>-8201.2466208649421</v>
      </c>
      <c r="C2306" s="1">
        <f t="shared" ca="1" si="245"/>
        <v>100</v>
      </c>
      <c r="D2306" s="1">
        <f t="shared" ca="1" si="246"/>
        <v>-42.077013244733351</v>
      </c>
      <c r="E2306" s="1">
        <f t="shared" ca="1" si="247"/>
        <v>0</v>
      </c>
      <c r="F2306" s="1">
        <f t="shared" ca="1" si="249"/>
        <v>1</v>
      </c>
      <c r="G2306" s="1">
        <f t="shared" ca="1" si="250"/>
        <v>0</v>
      </c>
      <c r="H2306" s="1">
        <f t="shared" ca="1" si="251"/>
        <v>1</v>
      </c>
    </row>
    <row r="2307" spans="1:8" hidden="1" x14ac:dyDescent="0.2">
      <c r="A2307" s="1">
        <v>2304</v>
      </c>
      <c r="B2307" s="1">
        <f t="shared" ca="1" si="248"/>
        <v>-12408.947945338277</v>
      </c>
      <c r="C2307" s="1">
        <f t="shared" ca="1" si="245"/>
        <v>100</v>
      </c>
      <c r="D2307" s="1">
        <f t="shared" ca="1" si="246"/>
        <v>-42.077013244733351</v>
      </c>
      <c r="E2307" s="1">
        <f t="shared" ca="1" si="247"/>
        <v>-1</v>
      </c>
      <c r="F2307" s="1">
        <f t="shared" ca="1" si="249"/>
        <v>1</v>
      </c>
      <c r="G2307" s="1">
        <f t="shared" ca="1" si="250"/>
        <v>1</v>
      </c>
      <c r="H2307" s="1">
        <f t="shared" ca="1" si="251"/>
        <v>0</v>
      </c>
    </row>
    <row r="2308" spans="1:8" hidden="1" x14ac:dyDescent="0.2">
      <c r="A2308" s="1">
        <v>2305</v>
      </c>
      <c r="B2308" s="1">
        <f t="shared" ca="1" si="248"/>
        <v>-16616.649269811613</v>
      </c>
      <c r="C2308" s="1">
        <f t="shared" ca="1" si="245"/>
        <v>100</v>
      </c>
      <c r="D2308" s="1">
        <f t="shared" ca="1" si="246"/>
        <v>58.639357099169693</v>
      </c>
      <c r="E2308" s="1">
        <f t="shared" ca="1" si="247"/>
        <v>-2</v>
      </c>
      <c r="F2308" s="1">
        <f t="shared" ca="1" si="249"/>
        <v>1</v>
      </c>
      <c r="G2308" s="1">
        <f t="shared" ca="1" si="250"/>
        <v>2</v>
      </c>
      <c r="H2308" s="1">
        <f t="shared" ca="1" si="251"/>
        <v>0</v>
      </c>
    </row>
    <row r="2309" spans="1:8" hidden="1" x14ac:dyDescent="0.2">
      <c r="A2309" s="1">
        <v>2306</v>
      </c>
      <c r="B2309" s="1">
        <f t="shared" ca="1" si="248"/>
        <v>-10752.713559894644</v>
      </c>
      <c r="C2309" s="1">
        <f t="shared" ref="C2309:C2372" ca="1" si="252">$C$4*POWER($L$2,F2309-1)</f>
        <v>100</v>
      </c>
      <c r="D2309" s="1">
        <f t="shared" ref="D2309:D2372" ca="1" si="253">IF(RAND()&lt;$B$1,$F$1,$H$1)</f>
        <v>58.639357099169693</v>
      </c>
      <c r="E2309" s="1">
        <f t="shared" ref="E2309:E2372" ca="1" si="254">IF(D2308&lt;0,IF(E2308-1=-$D$2,0,E2308-1),IF(E2308+1=$F$2,0,E2308+1))</f>
        <v>-1</v>
      </c>
      <c r="F2309" s="1">
        <f t="shared" ca="1" si="249"/>
        <v>1</v>
      </c>
      <c r="G2309" s="1">
        <f t="shared" ca="1" si="250"/>
        <v>0</v>
      </c>
      <c r="H2309" s="1">
        <f t="shared" ca="1" si="251"/>
        <v>1</v>
      </c>
    </row>
    <row r="2310" spans="1:8" hidden="1" x14ac:dyDescent="0.2">
      <c r="A2310" s="1">
        <v>2307</v>
      </c>
      <c r="B2310" s="1">
        <f t="shared" ref="B2310:B2373" ca="1" si="255">B2309+D2309*C2309</f>
        <v>-4888.777849977675</v>
      </c>
      <c r="C2310" s="1">
        <f t="shared" ca="1" si="252"/>
        <v>100</v>
      </c>
      <c r="D2310" s="1">
        <f t="shared" ca="1" si="253"/>
        <v>-42.077013244733351</v>
      </c>
      <c r="E2310" s="1">
        <f t="shared" ca="1" si="254"/>
        <v>0</v>
      </c>
      <c r="F2310" s="1">
        <f t="shared" ref="F2310:F2373" ca="1" si="256">IF(AND(D2309&gt;0,E2310=0),IF(F2309-1&lt;1,1,F2309-1),IF(AND(D2309&lt;0,E2310=0),IF(F2309+1&gt;$H$2,1,F2309+1),F2309))</f>
        <v>1</v>
      </c>
      <c r="G2310" s="1">
        <f t="shared" ref="G2310:G2373" ca="1" si="257">IF(D2309&gt;0,0,G2309+1)</f>
        <v>0</v>
      </c>
      <c r="H2310" s="1">
        <f t="shared" ref="H2310:H2373" ca="1" si="258">IF(D2309&lt;0,0,H2309+1)</f>
        <v>2</v>
      </c>
    </row>
    <row r="2311" spans="1:8" hidden="1" x14ac:dyDescent="0.2">
      <c r="A2311" s="1">
        <v>2308</v>
      </c>
      <c r="B2311" s="1">
        <f t="shared" ca="1" si="255"/>
        <v>-9096.4791744510112</v>
      </c>
      <c r="C2311" s="1">
        <f t="shared" ca="1" si="252"/>
        <v>100</v>
      </c>
      <c r="D2311" s="1">
        <f t="shared" ca="1" si="253"/>
        <v>58.639357099169693</v>
      </c>
      <c r="E2311" s="1">
        <f t="shared" ca="1" si="254"/>
        <v>-1</v>
      </c>
      <c r="F2311" s="1">
        <f t="shared" ca="1" si="256"/>
        <v>1</v>
      </c>
      <c r="G2311" s="1">
        <f t="shared" ca="1" si="257"/>
        <v>1</v>
      </c>
      <c r="H2311" s="1">
        <f t="shared" ca="1" si="258"/>
        <v>0</v>
      </c>
    </row>
    <row r="2312" spans="1:8" hidden="1" x14ac:dyDescent="0.2">
      <c r="A2312" s="1">
        <v>2309</v>
      </c>
      <c r="B2312" s="1">
        <f t="shared" ca="1" si="255"/>
        <v>-3232.543464534042</v>
      </c>
      <c r="C2312" s="1">
        <f t="shared" ca="1" si="252"/>
        <v>100</v>
      </c>
      <c r="D2312" s="1">
        <f t="shared" ca="1" si="253"/>
        <v>58.639357099169693</v>
      </c>
      <c r="E2312" s="1">
        <f t="shared" ca="1" si="254"/>
        <v>0</v>
      </c>
      <c r="F2312" s="1">
        <f t="shared" ca="1" si="256"/>
        <v>1</v>
      </c>
      <c r="G2312" s="1">
        <f t="shared" ca="1" si="257"/>
        <v>0</v>
      </c>
      <c r="H2312" s="1">
        <f t="shared" ca="1" si="258"/>
        <v>1</v>
      </c>
    </row>
    <row r="2313" spans="1:8" hidden="1" x14ac:dyDescent="0.2">
      <c r="A2313" s="1">
        <v>2310</v>
      </c>
      <c r="B2313" s="1">
        <f t="shared" ca="1" si="255"/>
        <v>2631.3922453829273</v>
      </c>
      <c r="C2313" s="1">
        <f t="shared" ca="1" si="252"/>
        <v>100</v>
      </c>
      <c r="D2313" s="1">
        <f t="shared" ca="1" si="253"/>
        <v>-42.077013244733351</v>
      </c>
      <c r="E2313" s="1">
        <f t="shared" ca="1" si="254"/>
        <v>0</v>
      </c>
      <c r="F2313" s="1">
        <f t="shared" ca="1" si="256"/>
        <v>1</v>
      </c>
      <c r="G2313" s="1">
        <f t="shared" ca="1" si="257"/>
        <v>0</v>
      </c>
      <c r="H2313" s="1">
        <f t="shared" ca="1" si="258"/>
        <v>2</v>
      </c>
    </row>
    <row r="2314" spans="1:8" hidden="1" x14ac:dyDescent="0.2">
      <c r="A2314" s="1">
        <v>2311</v>
      </c>
      <c r="B2314" s="1">
        <f t="shared" ca="1" si="255"/>
        <v>-1576.309079090408</v>
      </c>
      <c r="C2314" s="1">
        <f t="shared" ca="1" si="252"/>
        <v>100</v>
      </c>
      <c r="D2314" s="1">
        <f t="shared" ca="1" si="253"/>
        <v>58.639357099169693</v>
      </c>
      <c r="E2314" s="1">
        <f t="shared" ca="1" si="254"/>
        <v>-1</v>
      </c>
      <c r="F2314" s="1">
        <f t="shared" ca="1" si="256"/>
        <v>1</v>
      </c>
      <c r="G2314" s="1">
        <f t="shared" ca="1" si="257"/>
        <v>1</v>
      </c>
      <c r="H2314" s="1">
        <f t="shared" ca="1" si="258"/>
        <v>0</v>
      </c>
    </row>
    <row r="2315" spans="1:8" hidden="1" x14ac:dyDescent="0.2">
      <c r="A2315" s="1">
        <v>2312</v>
      </c>
      <c r="B2315" s="1">
        <f t="shared" ca="1" si="255"/>
        <v>4287.6266308265613</v>
      </c>
      <c r="C2315" s="1">
        <f t="shared" ca="1" si="252"/>
        <v>100</v>
      </c>
      <c r="D2315" s="1">
        <f t="shared" ca="1" si="253"/>
        <v>-42.077013244733351</v>
      </c>
      <c r="E2315" s="1">
        <f t="shared" ca="1" si="254"/>
        <v>0</v>
      </c>
      <c r="F2315" s="1">
        <f t="shared" ca="1" si="256"/>
        <v>1</v>
      </c>
      <c r="G2315" s="1">
        <f t="shared" ca="1" si="257"/>
        <v>0</v>
      </c>
      <c r="H2315" s="1">
        <f t="shared" ca="1" si="258"/>
        <v>1</v>
      </c>
    </row>
    <row r="2316" spans="1:8" hidden="1" x14ac:dyDescent="0.2">
      <c r="A2316" s="1">
        <v>2313</v>
      </c>
      <c r="B2316" s="1">
        <f t="shared" ca="1" si="255"/>
        <v>79.925306353226006</v>
      </c>
      <c r="C2316" s="1">
        <f t="shared" ca="1" si="252"/>
        <v>100</v>
      </c>
      <c r="D2316" s="1">
        <f t="shared" ca="1" si="253"/>
        <v>58.639357099169693</v>
      </c>
      <c r="E2316" s="1">
        <f t="shared" ca="1" si="254"/>
        <v>-1</v>
      </c>
      <c r="F2316" s="1">
        <f t="shared" ca="1" si="256"/>
        <v>1</v>
      </c>
      <c r="G2316" s="1">
        <f t="shared" ca="1" si="257"/>
        <v>1</v>
      </c>
      <c r="H2316" s="1">
        <f t="shared" ca="1" si="258"/>
        <v>0</v>
      </c>
    </row>
    <row r="2317" spans="1:8" hidden="1" x14ac:dyDescent="0.2">
      <c r="A2317" s="1">
        <v>2314</v>
      </c>
      <c r="B2317" s="1">
        <f t="shared" ca="1" si="255"/>
        <v>5943.8610162701953</v>
      </c>
      <c r="C2317" s="1">
        <f t="shared" ca="1" si="252"/>
        <v>100</v>
      </c>
      <c r="D2317" s="1">
        <f t="shared" ca="1" si="253"/>
        <v>-42.077013244733351</v>
      </c>
      <c r="E2317" s="1">
        <f t="shared" ca="1" si="254"/>
        <v>0</v>
      </c>
      <c r="F2317" s="1">
        <f t="shared" ca="1" si="256"/>
        <v>1</v>
      </c>
      <c r="G2317" s="1">
        <f t="shared" ca="1" si="257"/>
        <v>0</v>
      </c>
      <c r="H2317" s="1">
        <f t="shared" ca="1" si="258"/>
        <v>1</v>
      </c>
    </row>
    <row r="2318" spans="1:8" hidden="1" x14ac:dyDescent="0.2">
      <c r="A2318" s="1">
        <v>2315</v>
      </c>
      <c r="B2318" s="1">
        <f t="shared" ca="1" si="255"/>
        <v>1736.15969179686</v>
      </c>
      <c r="C2318" s="1">
        <f t="shared" ca="1" si="252"/>
        <v>100</v>
      </c>
      <c r="D2318" s="1">
        <f t="shared" ca="1" si="253"/>
        <v>58.639357099169693</v>
      </c>
      <c r="E2318" s="1">
        <f t="shared" ca="1" si="254"/>
        <v>-1</v>
      </c>
      <c r="F2318" s="1">
        <f t="shared" ca="1" si="256"/>
        <v>1</v>
      </c>
      <c r="G2318" s="1">
        <f t="shared" ca="1" si="257"/>
        <v>1</v>
      </c>
      <c r="H2318" s="1">
        <f t="shared" ca="1" si="258"/>
        <v>0</v>
      </c>
    </row>
    <row r="2319" spans="1:8" hidden="1" x14ac:dyDescent="0.2">
      <c r="A2319" s="1">
        <v>2316</v>
      </c>
      <c r="B2319" s="1">
        <f t="shared" ca="1" si="255"/>
        <v>7600.0954017138292</v>
      </c>
      <c r="C2319" s="1">
        <f t="shared" ca="1" si="252"/>
        <v>100</v>
      </c>
      <c r="D2319" s="1">
        <f t="shared" ca="1" si="253"/>
        <v>-42.077013244733351</v>
      </c>
      <c r="E2319" s="1">
        <f t="shared" ca="1" si="254"/>
        <v>0</v>
      </c>
      <c r="F2319" s="1">
        <f t="shared" ca="1" si="256"/>
        <v>1</v>
      </c>
      <c r="G2319" s="1">
        <f t="shared" ca="1" si="257"/>
        <v>0</v>
      </c>
      <c r="H2319" s="1">
        <f t="shared" ca="1" si="258"/>
        <v>1</v>
      </c>
    </row>
    <row r="2320" spans="1:8" hidden="1" x14ac:dyDescent="0.2">
      <c r="A2320" s="1">
        <v>2317</v>
      </c>
      <c r="B2320" s="1">
        <f t="shared" ca="1" si="255"/>
        <v>3392.394077240494</v>
      </c>
      <c r="C2320" s="1">
        <f t="shared" ca="1" si="252"/>
        <v>100</v>
      </c>
      <c r="D2320" s="1">
        <f t="shared" ca="1" si="253"/>
        <v>-42.077013244733351</v>
      </c>
      <c r="E2320" s="1">
        <f t="shared" ca="1" si="254"/>
        <v>-1</v>
      </c>
      <c r="F2320" s="1">
        <f t="shared" ca="1" si="256"/>
        <v>1</v>
      </c>
      <c r="G2320" s="1">
        <f t="shared" ca="1" si="257"/>
        <v>1</v>
      </c>
      <c r="H2320" s="1">
        <f t="shared" ca="1" si="258"/>
        <v>0</v>
      </c>
    </row>
    <row r="2321" spans="1:8" hidden="1" x14ac:dyDescent="0.2">
      <c r="A2321" s="1">
        <v>2318</v>
      </c>
      <c r="B2321" s="1">
        <f t="shared" ca="1" si="255"/>
        <v>-815.30724723284129</v>
      </c>
      <c r="C2321" s="1">
        <f t="shared" ca="1" si="252"/>
        <v>100</v>
      </c>
      <c r="D2321" s="1">
        <f t="shared" ca="1" si="253"/>
        <v>-42.077013244733351</v>
      </c>
      <c r="E2321" s="1">
        <f t="shared" ca="1" si="254"/>
        <v>-2</v>
      </c>
      <c r="F2321" s="1">
        <f t="shared" ca="1" si="256"/>
        <v>1</v>
      </c>
      <c r="G2321" s="1">
        <f t="shared" ca="1" si="257"/>
        <v>2</v>
      </c>
      <c r="H2321" s="1">
        <f t="shared" ca="1" si="258"/>
        <v>0</v>
      </c>
    </row>
    <row r="2322" spans="1:8" hidden="1" x14ac:dyDescent="0.2">
      <c r="A2322" s="1">
        <v>2319</v>
      </c>
      <c r="B2322" s="1">
        <f t="shared" ca="1" si="255"/>
        <v>-5023.0085717061766</v>
      </c>
      <c r="C2322" s="1">
        <f t="shared" ca="1" si="252"/>
        <v>100</v>
      </c>
      <c r="D2322" s="1">
        <f t="shared" ca="1" si="253"/>
        <v>-42.077013244733351</v>
      </c>
      <c r="E2322" s="1">
        <f t="shared" ca="1" si="254"/>
        <v>-3</v>
      </c>
      <c r="F2322" s="1">
        <f t="shared" ca="1" si="256"/>
        <v>1</v>
      </c>
      <c r="G2322" s="1">
        <f t="shared" ca="1" si="257"/>
        <v>3</v>
      </c>
      <c r="H2322" s="1">
        <f t="shared" ca="1" si="258"/>
        <v>0</v>
      </c>
    </row>
    <row r="2323" spans="1:8" hidden="1" x14ac:dyDescent="0.2">
      <c r="A2323" s="1">
        <v>2320</v>
      </c>
      <c r="B2323" s="1">
        <f t="shared" ca="1" si="255"/>
        <v>-9230.7098961795127</v>
      </c>
      <c r="C2323" s="1">
        <f t="shared" ca="1" si="252"/>
        <v>100</v>
      </c>
      <c r="D2323" s="1">
        <f t="shared" ca="1" si="253"/>
        <v>58.639357099169693</v>
      </c>
      <c r="E2323" s="1">
        <f t="shared" ca="1" si="254"/>
        <v>-4</v>
      </c>
      <c r="F2323" s="1">
        <f t="shared" ca="1" si="256"/>
        <v>1</v>
      </c>
      <c r="G2323" s="1">
        <f t="shared" ca="1" si="257"/>
        <v>4</v>
      </c>
      <c r="H2323" s="1">
        <f t="shared" ca="1" si="258"/>
        <v>0</v>
      </c>
    </row>
    <row r="2324" spans="1:8" hidden="1" x14ac:dyDescent="0.2">
      <c r="A2324" s="1">
        <v>2321</v>
      </c>
      <c r="B2324" s="1">
        <f t="shared" ca="1" si="255"/>
        <v>-3366.7741862625435</v>
      </c>
      <c r="C2324" s="1">
        <f t="shared" ca="1" si="252"/>
        <v>100</v>
      </c>
      <c r="D2324" s="1">
        <f t="shared" ca="1" si="253"/>
        <v>-42.077013244733351</v>
      </c>
      <c r="E2324" s="1">
        <f t="shared" ca="1" si="254"/>
        <v>-3</v>
      </c>
      <c r="F2324" s="1">
        <f t="shared" ca="1" si="256"/>
        <v>1</v>
      </c>
      <c r="G2324" s="1">
        <f t="shared" ca="1" si="257"/>
        <v>0</v>
      </c>
      <c r="H2324" s="1">
        <f t="shared" ca="1" si="258"/>
        <v>1</v>
      </c>
    </row>
    <row r="2325" spans="1:8" hidden="1" x14ac:dyDescent="0.2">
      <c r="A2325" s="1">
        <v>2322</v>
      </c>
      <c r="B2325" s="1">
        <f t="shared" ca="1" si="255"/>
        <v>-7574.4755107358787</v>
      </c>
      <c r="C2325" s="1">
        <f t="shared" ca="1" si="252"/>
        <v>100</v>
      </c>
      <c r="D2325" s="1">
        <f t="shared" ca="1" si="253"/>
        <v>-42.077013244733351</v>
      </c>
      <c r="E2325" s="1">
        <f t="shared" ca="1" si="254"/>
        <v>-4</v>
      </c>
      <c r="F2325" s="1">
        <f t="shared" ca="1" si="256"/>
        <v>1</v>
      </c>
      <c r="G2325" s="1">
        <f t="shared" ca="1" si="257"/>
        <v>1</v>
      </c>
      <c r="H2325" s="1">
        <f t="shared" ca="1" si="258"/>
        <v>0</v>
      </c>
    </row>
    <row r="2326" spans="1:8" hidden="1" x14ac:dyDescent="0.2">
      <c r="A2326" s="1">
        <v>2323</v>
      </c>
      <c r="B2326" s="1">
        <f t="shared" ca="1" si="255"/>
        <v>-11782.176835209215</v>
      </c>
      <c r="C2326" s="1">
        <f t="shared" ca="1" si="252"/>
        <v>500</v>
      </c>
      <c r="D2326" s="1">
        <f t="shared" ca="1" si="253"/>
        <v>-42.077013244733351</v>
      </c>
      <c r="E2326" s="1">
        <f t="shared" ca="1" si="254"/>
        <v>0</v>
      </c>
      <c r="F2326" s="1">
        <f t="shared" ca="1" si="256"/>
        <v>2</v>
      </c>
      <c r="G2326" s="1">
        <f t="shared" ca="1" si="257"/>
        <v>2</v>
      </c>
      <c r="H2326" s="1">
        <f t="shared" ca="1" si="258"/>
        <v>0</v>
      </c>
    </row>
    <row r="2327" spans="1:8" hidden="1" x14ac:dyDescent="0.2">
      <c r="A2327" s="1">
        <v>2324</v>
      </c>
      <c r="B2327" s="1">
        <f t="shared" ca="1" si="255"/>
        <v>-32820.683457575891</v>
      </c>
      <c r="C2327" s="1">
        <f t="shared" ca="1" si="252"/>
        <v>500</v>
      </c>
      <c r="D2327" s="1">
        <f t="shared" ca="1" si="253"/>
        <v>-42.077013244733351</v>
      </c>
      <c r="E2327" s="1">
        <f t="shared" ca="1" si="254"/>
        <v>-1</v>
      </c>
      <c r="F2327" s="1">
        <f t="shared" ca="1" si="256"/>
        <v>2</v>
      </c>
      <c r="G2327" s="1">
        <f t="shared" ca="1" si="257"/>
        <v>3</v>
      </c>
      <c r="H2327" s="1">
        <f t="shared" ca="1" si="258"/>
        <v>0</v>
      </c>
    </row>
    <row r="2328" spans="1:8" hidden="1" x14ac:dyDescent="0.2">
      <c r="A2328" s="1">
        <v>2325</v>
      </c>
      <c r="B2328" s="1">
        <f t="shared" ca="1" si="255"/>
        <v>-53859.190079942564</v>
      </c>
      <c r="C2328" s="1">
        <f t="shared" ca="1" si="252"/>
        <v>500</v>
      </c>
      <c r="D2328" s="1">
        <f t="shared" ca="1" si="253"/>
        <v>-42.077013244733351</v>
      </c>
      <c r="E2328" s="1">
        <f t="shared" ca="1" si="254"/>
        <v>-2</v>
      </c>
      <c r="F2328" s="1">
        <f t="shared" ca="1" si="256"/>
        <v>2</v>
      </c>
      <c r="G2328" s="1">
        <f t="shared" ca="1" si="257"/>
        <v>4</v>
      </c>
      <c r="H2328" s="1">
        <f t="shared" ca="1" si="258"/>
        <v>0</v>
      </c>
    </row>
    <row r="2329" spans="1:8" hidden="1" x14ac:dyDescent="0.2">
      <c r="A2329" s="1">
        <v>2326</v>
      </c>
      <c r="B2329" s="1">
        <f t="shared" ca="1" si="255"/>
        <v>-74897.696702309244</v>
      </c>
      <c r="C2329" s="1">
        <f t="shared" ca="1" si="252"/>
        <v>500</v>
      </c>
      <c r="D2329" s="1">
        <f t="shared" ca="1" si="253"/>
        <v>-42.077013244733351</v>
      </c>
      <c r="E2329" s="1">
        <f t="shared" ca="1" si="254"/>
        <v>-3</v>
      </c>
      <c r="F2329" s="1">
        <f t="shared" ca="1" si="256"/>
        <v>2</v>
      </c>
      <c r="G2329" s="1">
        <f t="shared" ca="1" si="257"/>
        <v>5</v>
      </c>
      <c r="H2329" s="1">
        <f t="shared" ca="1" si="258"/>
        <v>0</v>
      </c>
    </row>
    <row r="2330" spans="1:8" hidden="1" x14ac:dyDescent="0.2">
      <c r="A2330" s="1">
        <v>2327</v>
      </c>
      <c r="B2330" s="1">
        <f t="shared" ca="1" si="255"/>
        <v>-95936.203324675924</v>
      </c>
      <c r="C2330" s="1">
        <f t="shared" ca="1" si="252"/>
        <v>500</v>
      </c>
      <c r="D2330" s="1">
        <f t="shared" ca="1" si="253"/>
        <v>-42.077013244733351</v>
      </c>
      <c r="E2330" s="1">
        <f t="shared" ca="1" si="254"/>
        <v>-4</v>
      </c>
      <c r="F2330" s="1">
        <f t="shared" ca="1" si="256"/>
        <v>2</v>
      </c>
      <c r="G2330" s="1">
        <f t="shared" ca="1" si="257"/>
        <v>6</v>
      </c>
      <c r="H2330" s="1">
        <f t="shared" ca="1" si="258"/>
        <v>0</v>
      </c>
    </row>
    <row r="2331" spans="1:8" hidden="1" x14ac:dyDescent="0.2">
      <c r="A2331" s="1">
        <v>2328</v>
      </c>
      <c r="B2331" s="1">
        <f t="shared" ca="1" si="255"/>
        <v>-116974.7099470426</v>
      </c>
      <c r="C2331" s="1">
        <f t="shared" ca="1" si="252"/>
        <v>100</v>
      </c>
      <c r="D2331" s="1">
        <f t="shared" ca="1" si="253"/>
        <v>58.639357099169693</v>
      </c>
      <c r="E2331" s="1">
        <f t="shared" ca="1" si="254"/>
        <v>0</v>
      </c>
      <c r="F2331" s="1">
        <f t="shared" ca="1" si="256"/>
        <v>1</v>
      </c>
      <c r="G2331" s="1">
        <f t="shared" ca="1" si="257"/>
        <v>7</v>
      </c>
      <c r="H2331" s="1">
        <f t="shared" ca="1" si="258"/>
        <v>0</v>
      </c>
    </row>
    <row r="2332" spans="1:8" hidden="1" x14ac:dyDescent="0.2">
      <c r="A2332" s="1">
        <v>2329</v>
      </c>
      <c r="B2332" s="1">
        <f t="shared" ca="1" si="255"/>
        <v>-111110.77423712563</v>
      </c>
      <c r="C2332" s="1">
        <f t="shared" ca="1" si="252"/>
        <v>100</v>
      </c>
      <c r="D2332" s="1">
        <f t="shared" ca="1" si="253"/>
        <v>58.639357099169693</v>
      </c>
      <c r="E2332" s="1">
        <f t="shared" ca="1" si="254"/>
        <v>0</v>
      </c>
      <c r="F2332" s="1">
        <f t="shared" ca="1" si="256"/>
        <v>1</v>
      </c>
      <c r="G2332" s="1">
        <f t="shared" ca="1" si="257"/>
        <v>0</v>
      </c>
      <c r="H2332" s="1">
        <f t="shared" ca="1" si="258"/>
        <v>1</v>
      </c>
    </row>
    <row r="2333" spans="1:8" hidden="1" x14ac:dyDescent="0.2">
      <c r="A2333" s="1">
        <v>2330</v>
      </c>
      <c r="B2333" s="1">
        <f t="shared" ca="1" si="255"/>
        <v>-105246.83852720866</v>
      </c>
      <c r="C2333" s="1">
        <f t="shared" ca="1" si="252"/>
        <v>100</v>
      </c>
      <c r="D2333" s="1">
        <f t="shared" ca="1" si="253"/>
        <v>58.639357099169693</v>
      </c>
      <c r="E2333" s="1">
        <f t="shared" ca="1" si="254"/>
        <v>0</v>
      </c>
      <c r="F2333" s="1">
        <f t="shared" ca="1" si="256"/>
        <v>1</v>
      </c>
      <c r="G2333" s="1">
        <f t="shared" ca="1" si="257"/>
        <v>0</v>
      </c>
      <c r="H2333" s="1">
        <f t="shared" ca="1" si="258"/>
        <v>2</v>
      </c>
    </row>
    <row r="2334" spans="1:8" hidden="1" x14ac:dyDescent="0.2">
      <c r="A2334" s="1">
        <v>2331</v>
      </c>
      <c r="B2334" s="1">
        <f t="shared" ca="1" si="255"/>
        <v>-99382.902817291688</v>
      </c>
      <c r="C2334" s="1">
        <f t="shared" ca="1" si="252"/>
        <v>100</v>
      </c>
      <c r="D2334" s="1">
        <f t="shared" ca="1" si="253"/>
        <v>-42.077013244733351</v>
      </c>
      <c r="E2334" s="1">
        <f t="shared" ca="1" si="254"/>
        <v>0</v>
      </c>
      <c r="F2334" s="1">
        <f t="shared" ca="1" si="256"/>
        <v>1</v>
      </c>
      <c r="G2334" s="1">
        <f t="shared" ca="1" si="257"/>
        <v>0</v>
      </c>
      <c r="H2334" s="1">
        <f t="shared" ca="1" si="258"/>
        <v>3</v>
      </c>
    </row>
    <row r="2335" spans="1:8" hidden="1" x14ac:dyDescent="0.2">
      <c r="A2335" s="1">
        <v>2332</v>
      </c>
      <c r="B2335" s="1">
        <f t="shared" ca="1" si="255"/>
        <v>-103590.60414176503</v>
      </c>
      <c r="C2335" s="1">
        <f t="shared" ca="1" si="252"/>
        <v>100</v>
      </c>
      <c r="D2335" s="1">
        <f t="shared" ca="1" si="253"/>
        <v>58.639357099169693</v>
      </c>
      <c r="E2335" s="1">
        <f t="shared" ca="1" si="254"/>
        <v>-1</v>
      </c>
      <c r="F2335" s="1">
        <f t="shared" ca="1" si="256"/>
        <v>1</v>
      </c>
      <c r="G2335" s="1">
        <f t="shared" ca="1" si="257"/>
        <v>1</v>
      </c>
      <c r="H2335" s="1">
        <f t="shared" ca="1" si="258"/>
        <v>0</v>
      </c>
    </row>
    <row r="2336" spans="1:8" hidden="1" x14ac:dyDescent="0.2">
      <c r="A2336" s="1">
        <v>2333</v>
      </c>
      <c r="B2336" s="1">
        <f t="shared" ca="1" si="255"/>
        <v>-97726.668431848055</v>
      </c>
      <c r="C2336" s="1">
        <f t="shared" ca="1" si="252"/>
        <v>100</v>
      </c>
      <c r="D2336" s="1">
        <f t="shared" ca="1" si="253"/>
        <v>58.639357099169693</v>
      </c>
      <c r="E2336" s="1">
        <f t="shared" ca="1" si="254"/>
        <v>0</v>
      </c>
      <c r="F2336" s="1">
        <f t="shared" ca="1" si="256"/>
        <v>1</v>
      </c>
      <c r="G2336" s="1">
        <f t="shared" ca="1" si="257"/>
        <v>0</v>
      </c>
      <c r="H2336" s="1">
        <f t="shared" ca="1" si="258"/>
        <v>1</v>
      </c>
    </row>
    <row r="2337" spans="1:8" hidden="1" x14ac:dyDescent="0.2">
      <c r="A2337" s="1">
        <v>2334</v>
      </c>
      <c r="B2337" s="1">
        <f t="shared" ca="1" si="255"/>
        <v>-91862.732721931083</v>
      </c>
      <c r="C2337" s="1">
        <f t="shared" ca="1" si="252"/>
        <v>100</v>
      </c>
      <c r="D2337" s="1">
        <f t="shared" ca="1" si="253"/>
        <v>-42.077013244733351</v>
      </c>
      <c r="E2337" s="1">
        <f t="shared" ca="1" si="254"/>
        <v>0</v>
      </c>
      <c r="F2337" s="1">
        <f t="shared" ca="1" si="256"/>
        <v>1</v>
      </c>
      <c r="G2337" s="1">
        <f t="shared" ca="1" si="257"/>
        <v>0</v>
      </c>
      <c r="H2337" s="1">
        <f t="shared" ca="1" si="258"/>
        <v>2</v>
      </c>
    </row>
    <row r="2338" spans="1:8" hidden="1" x14ac:dyDescent="0.2">
      <c r="A2338" s="1">
        <v>2335</v>
      </c>
      <c r="B2338" s="1">
        <f t="shared" ca="1" si="255"/>
        <v>-96070.434046404422</v>
      </c>
      <c r="C2338" s="1">
        <f t="shared" ca="1" si="252"/>
        <v>100</v>
      </c>
      <c r="D2338" s="1">
        <f t="shared" ca="1" si="253"/>
        <v>-42.077013244733351</v>
      </c>
      <c r="E2338" s="1">
        <f t="shared" ca="1" si="254"/>
        <v>-1</v>
      </c>
      <c r="F2338" s="1">
        <f t="shared" ca="1" si="256"/>
        <v>1</v>
      </c>
      <c r="G2338" s="1">
        <f t="shared" ca="1" si="257"/>
        <v>1</v>
      </c>
      <c r="H2338" s="1">
        <f t="shared" ca="1" si="258"/>
        <v>0</v>
      </c>
    </row>
    <row r="2339" spans="1:8" hidden="1" x14ac:dyDescent="0.2">
      <c r="A2339" s="1">
        <v>2336</v>
      </c>
      <c r="B2339" s="1">
        <f t="shared" ca="1" si="255"/>
        <v>-100278.13537087776</v>
      </c>
      <c r="C2339" s="1">
        <f t="shared" ca="1" si="252"/>
        <v>100</v>
      </c>
      <c r="D2339" s="1">
        <f t="shared" ca="1" si="253"/>
        <v>-42.077013244733351</v>
      </c>
      <c r="E2339" s="1">
        <f t="shared" ca="1" si="254"/>
        <v>-2</v>
      </c>
      <c r="F2339" s="1">
        <f t="shared" ca="1" si="256"/>
        <v>1</v>
      </c>
      <c r="G2339" s="1">
        <f t="shared" ca="1" si="257"/>
        <v>2</v>
      </c>
      <c r="H2339" s="1">
        <f t="shared" ca="1" si="258"/>
        <v>0</v>
      </c>
    </row>
    <row r="2340" spans="1:8" hidden="1" x14ac:dyDescent="0.2">
      <c r="A2340" s="1">
        <v>2337</v>
      </c>
      <c r="B2340" s="1">
        <f t="shared" ca="1" si="255"/>
        <v>-104485.8366953511</v>
      </c>
      <c r="C2340" s="1">
        <f t="shared" ca="1" si="252"/>
        <v>100</v>
      </c>
      <c r="D2340" s="1">
        <f t="shared" ca="1" si="253"/>
        <v>-42.077013244733351</v>
      </c>
      <c r="E2340" s="1">
        <f t="shared" ca="1" si="254"/>
        <v>-3</v>
      </c>
      <c r="F2340" s="1">
        <f t="shared" ca="1" si="256"/>
        <v>1</v>
      </c>
      <c r="G2340" s="1">
        <f t="shared" ca="1" si="257"/>
        <v>3</v>
      </c>
      <c r="H2340" s="1">
        <f t="shared" ca="1" si="258"/>
        <v>0</v>
      </c>
    </row>
    <row r="2341" spans="1:8" hidden="1" x14ac:dyDescent="0.2">
      <c r="A2341" s="1">
        <v>2338</v>
      </c>
      <c r="B2341" s="1">
        <f t="shared" ca="1" si="255"/>
        <v>-108693.53801982444</v>
      </c>
      <c r="C2341" s="1">
        <f t="shared" ca="1" si="252"/>
        <v>100</v>
      </c>
      <c r="D2341" s="1">
        <f t="shared" ca="1" si="253"/>
        <v>-42.077013244733351</v>
      </c>
      <c r="E2341" s="1">
        <f t="shared" ca="1" si="254"/>
        <v>-4</v>
      </c>
      <c r="F2341" s="1">
        <f t="shared" ca="1" si="256"/>
        <v>1</v>
      </c>
      <c r="G2341" s="1">
        <f t="shared" ca="1" si="257"/>
        <v>4</v>
      </c>
      <c r="H2341" s="1">
        <f t="shared" ca="1" si="258"/>
        <v>0</v>
      </c>
    </row>
    <row r="2342" spans="1:8" hidden="1" x14ac:dyDescent="0.2">
      <c r="A2342" s="1">
        <v>2339</v>
      </c>
      <c r="B2342" s="1">
        <f t="shared" ca="1" si="255"/>
        <v>-112901.23934429778</v>
      </c>
      <c r="C2342" s="1">
        <f t="shared" ca="1" si="252"/>
        <v>500</v>
      </c>
      <c r="D2342" s="1">
        <f t="shared" ca="1" si="253"/>
        <v>58.639357099169693</v>
      </c>
      <c r="E2342" s="1">
        <f t="shared" ca="1" si="254"/>
        <v>0</v>
      </c>
      <c r="F2342" s="1">
        <f t="shared" ca="1" si="256"/>
        <v>2</v>
      </c>
      <c r="G2342" s="1">
        <f t="shared" ca="1" si="257"/>
        <v>5</v>
      </c>
      <c r="H2342" s="1">
        <f t="shared" ca="1" si="258"/>
        <v>0</v>
      </c>
    </row>
    <row r="2343" spans="1:8" hidden="1" x14ac:dyDescent="0.2">
      <c r="A2343" s="1">
        <v>2340</v>
      </c>
      <c r="B2343" s="1">
        <f t="shared" ca="1" si="255"/>
        <v>-83581.560794712932</v>
      </c>
      <c r="C2343" s="1">
        <f t="shared" ca="1" si="252"/>
        <v>100</v>
      </c>
      <c r="D2343" s="1">
        <f t="shared" ca="1" si="253"/>
        <v>-42.077013244733351</v>
      </c>
      <c r="E2343" s="1">
        <f t="shared" ca="1" si="254"/>
        <v>0</v>
      </c>
      <c r="F2343" s="1">
        <f t="shared" ca="1" si="256"/>
        <v>1</v>
      </c>
      <c r="G2343" s="1">
        <f t="shared" ca="1" si="257"/>
        <v>0</v>
      </c>
      <c r="H2343" s="1">
        <f t="shared" ca="1" si="258"/>
        <v>1</v>
      </c>
    </row>
    <row r="2344" spans="1:8" hidden="1" x14ac:dyDescent="0.2">
      <c r="A2344" s="1">
        <v>2341</v>
      </c>
      <c r="B2344" s="1">
        <f t="shared" ca="1" si="255"/>
        <v>-87789.262119186271</v>
      </c>
      <c r="C2344" s="1">
        <f t="shared" ca="1" si="252"/>
        <v>100</v>
      </c>
      <c r="D2344" s="1">
        <f t="shared" ca="1" si="253"/>
        <v>-42.077013244733351</v>
      </c>
      <c r="E2344" s="1">
        <f t="shared" ca="1" si="254"/>
        <v>-1</v>
      </c>
      <c r="F2344" s="1">
        <f t="shared" ca="1" si="256"/>
        <v>1</v>
      </c>
      <c r="G2344" s="1">
        <f t="shared" ca="1" si="257"/>
        <v>1</v>
      </c>
      <c r="H2344" s="1">
        <f t="shared" ca="1" si="258"/>
        <v>0</v>
      </c>
    </row>
    <row r="2345" spans="1:8" hidden="1" x14ac:dyDescent="0.2">
      <c r="A2345" s="1">
        <v>2342</v>
      </c>
      <c r="B2345" s="1">
        <f t="shared" ca="1" si="255"/>
        <v>-91996.96344365961</v>
      </c>
      <c r="C2345" s="1">
        <f t="shared" ca="1" si="252"/>
        <v>100</v>
      </c>
      <c r="D2345" s="1">
        <f t="shared" ca="1" si="253"/>
        <v>-42.077013244733351</v>
      </c>
      <c r="E2345" s="1">
        <f t="shared" ca="1" si="254"/>
        <v>-2</v>
      </c>
      <c r="F2345" s="1">
        <f t="shared" ca="1" si="256"/>
        <v>1</v>
      </c>
      <c r="G2345" s="1">
        <f t="shared" ca="1" si="257"/>
        <v>2</v>
      </c>
      <c r="H2345" s="1">
        <f t="shared" ca="1" si="258"/>
        <v>0</v>
      </c>
    </row>
    <row r="2346" spans="1:8" hidden="1" x14ac:dyDescent="0.2">
      <c r="A2346" s="1">
        <v>2343</v>
      </c>
      <c r="B2346" s="1">
        <f t="shared" ca="1" si="255"/>
        <v>-96204.664768132949</v>
      </c>
      <c r="C2346" s="1">
        <f t="shared" ca="1" si="252"/>
        <v>100</v>
      </c>
      <c r="D2346" s="1">
        <f t="shared" ca="1" si="253"/>
        <v>58.639357099169693</v>
      </c>
      <c r="E2346" s="1">
        <f t="shared" ca="1" si="254"/>
        <v>-3</v>
      </c>
      <c r="F2346" s="1">
        <f t="shared" ca="1" si="256"/>
        <v>1</v>
      </c>
      <c r="G2346" s="1">
        <f t="shared" ca="1" si="257"/>
        <v>3</v>
      </c>
      <c r="H2346" s="1">
        <f t="shared" ca="1" si="258"/>
        <v>0</v>
      </c>
    </row>
    <row r="2347" spans="1:8" hidden="1" x14ac:dyDescent="0.2">
      <c r="A2347" s="1">
        <v>2344</v>
      </c>
      <c r="B2347" s="1">
        <f t="shared" ca="1" si="255"/>
        <v>-90340.729058215977</v>
      </c>
      <c r="C2347" s="1">
        <f t="shared" ca="1" si="252"/>
        <v>100</v>
      </c>
      <c r="D2347" s="1">
        <f t="shared" ca="1" si="253"/>
        <v>58.639357099169693</v>
      </c>
      <c r="E2347" s="1">
        <f t="shared" ca="1" si="254"/>
        <v>-2</v>
      </c>
      <c r="F2347" s="1">
        <f t="shared" ca="1" si="256"/>
        <v>1</v>
      </c>
      <c r="G2347" s="1">
        <f t="shared" ca="1" si="257"/>
        <v>0</v>
      </c>
      <c r="H2347" s="1">
        <f t="shared" ca="1" si="258"/>
        <v>1</v>
      </c>
    </row>
    <row r="2348" spans="1:8" hidden="1" x14ac:dyDescent="0.2">
      <c r="A2348" s="1">
        <v>2345</v>
      </c>
      <c r="B2348" s="1">
        <f t="shared" ca="1" si="255"/>
        <v>-84476.793348299005</v>
      </c>
      <c r="C2348" s="1">
        <f t="shared" ca="1" si="252"/>
        <v>100</v>
      </c>
      <c r="D2348" s="1">
        <f t="shared" ca="1" si="253"/>
        <v>-42.077013244733351</v>
      </c>
      <c r="E2348" s="1">
        <f t="shared" ca="1" si="254"/>
        <v>-1</v>
      </c>
      <c r="F2348" s="1">
        <f t="shared" ca="1" si="256"/>
        <v>1</v>
      </c>
      <c r="G2348" s="1">
        <f t="shared" ca="1" si="257"/>
        <v>0</v>
      </c>
      <c r="H2348" s="1">
        <f t="shared" ca="1" si="258"/>
        <v>2</v>
      </c>
    </row>
    <row r="2349" spans="1:8" hidden="1" x14ac:dyDescent="0.2">
      <c r="A2349" s="1">
        <v>2346</v>
      </c>
      <c r="B2349" s="1">
        <f t="shared" ca="1" si="255"/>
        <v>-88684.494672772344</v>
      </c>
      <c r="C2349" s="1">
        <f t="shared" ca="1" si="252"/>
        <v>100</v>
      </c>
      <c r="D2349" s="1">
        <f t="shared" ca="1" si="253"/>
        <v>58.639357099169693</v>
      </c>
      <c r="E2349" s="1">
        <f t="shared" ca="1" si="254"/>
        <v>-2</v>
      </c>
      <c r="F2349" s="1">
        <f t="shared" ca="1" si="256"/>
        <v>1</v>
      </c>
      <c r="G2349" s="1">
        <f t="shared" ca="1" si="257"/>
        <v>1</v>
      </c>
      <c r="H2349" s="1">
        <f t="shared" ca="1" si="258"/>
        <v>0</v>
      </c>
    </row>
    <row r="2350" spans="1:8" hidden="1" x14ac:dyDescent="0.2">
      <c r="A2350" s="1">
        <v>2347</v>
      </c>
      <c r="B2350" s="1">
        <f t="shared" ca="1" si="255"/>
        <v>-82820.558962855372</v>
      </c>
      <c r="C2350" s="1">
        <f t="shared" ca="1" si="252"/>
        <v>100</v>
      </c>
      <c r="D2350" s="1">
        <f t="shared" ca="1" si="253"/>
        <v>58.639357099169693</v>
      </c>
      <c r="E2350" s="1">
        <f t="shared" ca="1" si="254"/>
        <v>-1</v>
      </c>
      <c r="F2350" s="1">
        <f t="shared" ca="1" si="256"/>
        <v>1</v>
      </c>
      <c r="G2350" s="1">
        <f t="shared" ca="1" si="257"/>
        <v>0</v>
      </c>
      <c r="H2350" s="1">
        <f t="shared" ca="1" si="258"/>
        <v>1</v>
      </c>
    </row>
    <row r="2351" spans="1:8" hidden="1" x14ac:dyDescent="0.2">
      <c r="A2351" s="1">
        <v>2348</v>
      </c>
      <c r="B2351" s="1">
        <f t="shared" ca="1" si="255"/>
        <v>-76956.6232529384</v>
      </c>
      <c r="C2351" s="1">
        <f t="shared" ca="1" si="252"/>
        <v>100</v>
      </c>
      <c r="D2351" s="1">
        <f t="shared" ca="1" si="253"/>
        <v>58.639357099169693</v>
      </c>
      <c r="E2351" s="1">
        <f t="shared" ca="1" si="254"/>
        <v>0</v>
      </c>
      <c r="F2351" s="1">
        <f t="shared" ca="1" si="256"/>
        <v>1</v>
      </c>
      <c r="G2351" s="1">
        <f t="shared" ca="1" si="257"/>
        <v>0</v>
      </c>
      <c r="H2351" s="1">
        <f t="shared" ca="1" si="258"/>
        <v>2</v>
      </c>
    </row>
    <row r="2352" spans="1:8" hidden="1" x14ac:dyDescent="0.2">
      <c r="A2352" s="1">
        <v>2349</v>
      </c>
      <c r="B2352" s="1">
        <f t="shared" ca="1" si="255"/>
        <v>-71092.687543021428</v>
      </c>
      <c r="C2352" s="1">
        <f t="shared" ca="1" si="252"/>
        <v>100</v>
      </c>
      <c r="D2352" s="1">
        <f t="shared" ca="1" si="253"/>
        <v>58.639357099169693</v>
      </c>
      <c r="E2352" s="1">
        <f t="shared" ca="1" si="254"/>
        <v>0</v>
      </c>
      <c r="F2352" s="1">
        <f t="shared" ca="1" si="256"/>
        <v>1</v>
      </c>
      <c r="G2352" s="1">
        <f t="shared" ca="1" si="257"/>
        <v>0</v>
      </c>
      <c r="H2352" s="1">
        <f t="shared" ca="1" si="258"/>
        <v>3</v>
      </c>
    </row>
    <row r="2353" spans="1:8" hidden="1" x14ac:dyDescent="0.2">
      <c r="A2353" s="1">
        <v>2350</v>
      </c>
      <c r="B2353" s="1">
        <f t="shared" ca="1" si="255"/>
        <v>-65228.751833104456</v>
      </c>
      <c r="C2353" s="1">
        <f t="shared" ca="1" si="252"/>
        <v>100</v>
      </c>
      <c r="D2353" s="1">
        <f t="shared" ca="1" si="253"/>
        <v>-42.077013244733351</v>
      </c>
      <c r="E2353" s="1">
        <f t="shared" ca="1" si="254"/>
        <v>0</v>
      </c>
      <c r="F2353" s="1">
        <f t="shared" ca="1" si="256"/>
        <v>1</v>
      </c>
      <c r="G2353" s="1">
        <f t="shared" ca="1" si="257"/>
        <v>0</v>
      </c>
      <c r="H2353" s="1">
        <f t="shared" ca="1" si="258"/>
        <v>4</v>
      </c>
    </row>
    <row r="2354" spans="1:8" hidden="1" x14ac:dyDescent="0.2">
      <c r="A2354" s="1">
        <v>2351</v>
      </c>
      <c r="B2354" s="1">
        <f t="shared" ca="1" si="255"/>
        <v>-69436.453157577795</v>
      </c>
      <c r="C2354" s="1">
        <f t="shared" ca="1" si="252"/>
        <v>100</v>
      </c>
      <c r="D2354" s="1">
        <f t="shared" ca="1" si="253"/>
        <v>-42.077013244733351</v>
      </c>
      <c r="E2354" s="1">
        <f t="shared" ca="1" si="254"/>
        <v>-1</v>
      </c>
      <c r="F2354" s="1">
        <f t="shared" ca="1" si="256"/>
        <v>1</v>
      </c>
      <c r="G2354" s="1">
        <f t="shared" ca="1" si="257"/>
        <v>1</v>
      </c>
      <c r="H2354" s="1">
        <f t="shared" ca="1" si="258"/>
        <v>0</v>
      </c>
    </row>
    <row r="2355" spans="1:8" hidden="1" x14ac:dyDescent="0.2">
      <c r="A2355" s="1">
        <v>2352</v>
      </c>
      <c r="B2355" s="1">
        <f t="shared" ca="1" si="255"/>
        <v>-73644.154482051134</v>
      </c>
      <c r="C2355" s="1">
        <f t="shared" ca="1" si="252"/>
        <v>100</v>
      </c>
      <c r="D2355" s="1">
        <f t="shared" ca="1" si="253"/>
        <v>-42.077013244733351</v>
      </c>
      <c r="E2355" s="1">
        <f t="shared" ca="1" si="254"/>
        <v>-2</v>
      </c>
      <c r="F2355" s="1">
        <f t="shared" ca="1" si="256"/>
        <v>1</v>
      </c>
      <c r="G2355" s="1">
        <f t="shared" ca="1" si="257"/>
        <v>2</v>
      </c>
      <c r="H2355" s="1">
        <f t="shared" ca="1" si="258"/>
        <v>0</v>
      </c>
    </row>
    <row r="2356" spans="1:8" hidden="1" x14ac:dyDescent="0.2">
      <c r="A2356" s="1">
        <v>2353</v>
      </c>
      <c r="B2356" s="1">
        <f t="shared" ca="1" si="255"/>
        <v>-77851.855806524472</v>
      </c>
      <c r="C2356" s="1">
        <f t="shared" ca="1" si="252"/>
        <v>100</v>
      </c>
      <c r="D2356" s="1">
        <f t="shared" ca="1" si="253"/>
        <v>58.639357099169693</v>
      </c>
      <c r="E2356" s="1">
        <f t="shared" ca="1" si="254"/>
        <v>-3</v>
      </c>
      <c r="F2356" s="1">
        <f t="shared" ca="1" si="256"/>
        <v>1</v>
      </c>
      <c r="G2356" s="1">
        <f t="shared" ca="1" si="257"/>
        <v>3</v>
      </c>
      <c r="H2356" s="1">
        <f t="shared" ca="1" si="258"/>
        <v>0</v>
      </c>
    </row>
    <row r="2357" spans="1:8" hidden="1" x14ac:dyDescent="0.2">
      <c r="A2357" s="1">
        <v>2354</v>
      </c>
      <c r="B2357" s="1">
        <f t="shared" ca="1" si="255"/>
        <v>-71987.9200966075</v>
      </c>
      <c r="C2357" s="1">
        <f t="shared" ca="1" si="252"/>
        <v>100</v>
      </c>
      <c r="D2357" s="1">
        <f t="shared" ca="1" si="253"/>
        <v>58.639357099169693</v>
      </c>
      <c r="E2357" s="1">
        <f t="shared" ca="1" si="254"/>
        <v>-2</v>
      </c>
      <c r="F2357" s="1">
        <f t="shared" ca="1" si="256"/>
        <v>1</v>
      </c>
      <c r="G2357" s="1">
        <f t="shared" ca="1" si="257"/>
        <v>0</v>
      </c>
      <c r="H2357" s="1">
        <f t="shared" ca="1" si="258"/>
        <v>1</v>
      </c>
    </row>
    <row r="2358" spans="1:8" hidden="1" x14ac:dyDescent="0.2">
      <c r="A2358" s="1">
        <v>2355</v>
      </c>
      <c r="B2358" s="1">
        <f t="shared" ca="1" si="255"/>
        <v>-66123.984386690528</v>
      </c>
      <c r="C2358" s="1">
        <f t="shared" ca="1" si="252"/>
        <v>100</v>
      </c>
      <c r="D2358" s="1">
        <f t="shared" ca="1" si="253"/>
        <v>-42.077013244733351</v>
      </c>
      <c r="E2358" s="1">
        <f t="shared" ca="1" si="254"/>
        <v>-1</v>
      </c>
      <c r="F2358" s="1">
        <f t="shared" ca="1" si="256"/>
        <v>1</v>
      </c>
      <c r="G2358" s="1">
        <f t="shared" ca="1" si="257"/>
        <v>0</v>
      </c>
      <c r="H2358" s="1">
        <f t="shared" ca="1" si="258"/>
        <v>2</v>
      </c>
    </row>
    <row r="2359" spans="1:8" hidden="1" x14ac:dyDescent="0.2">
      <c r="A2359" s="1">
        <v>2356</v>
      </c>
      <c r="B2359" s="1">
        <f t="shared" ca="1" si="255"/>
        <v>-70331.685711163867</v>
      </c>
      <c r="C2359" s="1">
        <f t="shared" ca="1" si="252"/>
        <v>100</v>
      </c>
      <c r="D2359" s="1">
        <f t="shared" ca="1" si="253"/>
        <v>-42.077013244733351</v>
      </c>
      <c r="E2359" s="1">
        <f t="shared" ca="1" si="254"/>
        <v>-2</v>
      </c>
      <c r="F2359" s="1">
        <f t="shared" ca="1" si="256"/>
        <v>1</v>
      </c>
      <c r="G2359" s="1">
        <f t="shared" ca="1" si="257"/>
        <v>1</v>
      </c>
      <c r="H2359" s="1">
        <f t="shared" ca="1" si="258"/>
        <v>0</v>
      </c>
    </row>
    <row r="2360" spans="1:8" hidden="1" x14ac:dyDescent="0.2">
      <c r="A2360" s="1">
        <v>2357</v>
      </c>
      <c r="B2360" s="1">
        <f t="shared" ca="1" si="255"/>
        <v>-74539.387035637206</v>
      </c>
      <c r="C2360" s="1">
        <f t="shared" ca="1" si="252"/>
        <v>100</v>
      </c>
      <c r="D2360" s="1">
        <f t="shared" ca="1" si="253"/>
        <v>-42.077013244733351</v>
      </c>
      <c r="E2360" s="1">
        <f t="shared" ca="1" si="254"/>
        <v>-3</v>
      </c>
      <c r="F2360" s="1">
        <f t="shared" ca="1" si="256"/>
        <v>1</v>
      </c>
      <c r="G2360" s="1">
        <f t="shared" ca="1" si="257"/>
        <v>2</v>
      </c>
      <c r="H2360" s="1">
        <f t="shared" ca="1" si="258"/>
        <v>0</v>
      </c>
    </row>
    <row r="2361" spans="1:8" hidden="1" x14ac:dyDescent="0.2">
      <c r="A2361" s="1">
        <v>2358</v>
      </c>
      <c r="B2361" s="1">
        <f t="shared" ca="1" si="255"/>
        <v>-78747.088360110545</v>
      </c>
      <c r="C2361" s="1">
        <f t="shared" ca="1" si="252"/>
        <v>100</v>
      </c>
      <c r="D2361" s="1">
        <f t="shared" ca="1" si="253"/>
        <v>-42.077013244733351</v>
      </c>
      <c r="E2361" s="1">
        <f t="shared" ca="1" si="254"/>
        <v>-4</v>
      </c>
      <c r="F2361" s="1">
        <f t="shared" ca="1" si="256"/>
        <v>1</v>
      </c>
      <c r="G2361" s="1">
        <f t="shared" ca="1" si="257"/>
        <v>3</v>
      </c>
      <c r="H2361" s="1">
        <f t="shared" ca="1" si="258"/>
        <v>0</v>
      </c>
    </row>
    <row r="2362" spans="1:8" hidden="1" x14ac:dyDescent="0.2">
      <c r="A2362" s="1">
        <v>2359</v>
      </c>
      <c r="B2362" s="1">
        <f t="shared" ca="1" si="255"/>
        <v>-82954.789684583884</v>
      </c>
      <c r="C2362" s="1">
        <f t="shared" ca="1" si="252"/>
        <v>500</v>
      </c>
      <c r="D2362" s="1">
        <f t="shared" ca="1" si="253"/>
        <v>58.639357099169693</v>
      </c>
      <c r="E2362" s="1">
        <f t="shared" ca="1" si="254"/>
        <v>0</v>
      </c>
      <c r="F2362" s="1">
        <f t="shared" ca="1" si="256"/>
        <v>2</v>
      </c>
      <c r="G2362" s="1">
        <f t="shared" ca="1" si="257"/>
        <v>4</v>
      </c>
      <c r="H2362" s="1">
        <f t="shared" ca="1" si="258"/>
        <v>0</v>
      </c>
    </row>
    <row r="2363" spans="1:8" hidden="1" x14ac:dyDescent="0.2">
      <c r="A2363" s="1">
        <v>2360</v>
      </c>
      <c r="B2363" s="1">
        <f t="shared" ca="1" si="255"/>
        <v>-53635.111134999039</v>
      </c>
      <c r="C2363" s="1">
        <f t="shared" ca="1" si="252"/>
        <v>100</v>
      </c>
      <c r="D2363" s="1">
        <f t="shared" ca="1" si="253"/>
        <v>-42.077013244733351</v>
      </c>
      <c r="E2363" s="1">
        <f t="shared" ca="1" si="254"/>
        <v>0</v>
      </c>
      <c r="F2363" s="1">
        <f t="shared" ca="1" si="256"/>
        <v>1</v>
      </c>
      <c r="G2363" s="1">
        <f t="shared" ca="1" si="257"/>
        <v>0</v>
      </c>
      <c r="H2363" s="1">
        <f t="shared" ca="1" si="258"/>
        <v>1</v>
      </c>
    </row>
    <row r="2364" spans="1:8" hidden="1" x14ac:dyDescent="0.2">
      <c r="A2364" s="1">
        <v>2361</v>
      </c>
      <c r="B2364" s="1">
        <f t="shared" ca="1" si="255"/>
        <v>-57842.812459472378</v>
      </c>
      <c r="C2364" s="1">
        <f t="shared" ca="1" si="252"/>
        <v>100</v>
      </c>
      <c r="D2364" s="1">
        <f t="shared" ca="1" si="253"/>
        <v>58.639357099169693</v>
      </c>
      <c r="E2364" s="1">
        <f t="shared" ca="1" si="254"/>
        <v>-1</v>
      </c>
      <c r="F2364" s="1">
        <f t="shared" ca="1" si="256"/>
        <v>1</v>
      </c>
      <c r="G2364" s="1">
        <f t="shared" ca="1" si="257"/>
        <v>1</v>
      </c>
      <c r="H2364" s="1">
        <f t="shared" ca="1" si="258"/>
        <v>0</v>
      </c>
    </row>
    <row r="2365" spans="1:8" hidden="1" x14ac:dyDescent="0.2">
      <c r="A2365" s="1">
        <v>2362</v>
      </c>
      <c r="B2365" s="1">
        <f t="shared" ca="1" si="255"/>
        <v>-51978.876749555406</v>
      </c>
      <c r="C2365" s="1">
        <f t="shared" ca="1" si="252"/>
        <v>100</v>
      </c>
      <c r="D2365" s="1">
        <f t="shared" ca="1" si="253"/>
        <v>-42.077013244733351</v>
      </c>
      <c r="E2365" s="1">
        <f t="shared" ca="1" si="254"/>
        <v>0</v>
      </c>
      <c r="F2365" s="1">
        <f t="shared" ca="1" si="256"/>
        <v>1</v>
      </c>
      <c r="G2365" s="1">
        <f t="shared" ca="1" si="257"/>
        <v>0</v>
      </c>
      <c r="H2365" s="1">
        <f t="shared" ca="1" si="258"/>
        <v>1</v>
      </c>
    </row>
    <row r="2366" spans="1:8" hidden="1" x14ac:dyDescent="0.2">
      <c r="A2366" s="1">
        <v>2363</v>
      </c>
      <c r="B2366" s="1">
        <f t="shared" ca="1" si="255"/>
        <v>-56186.578074028745</v>
      </c>
      <c r="C2366" s="1">
        <f t="shared" ca="1" si="252"/>
        <v>100</v>
      </c>
      <c r="D2366" s="1">
        <f t="shared" ca="1" si="253"/>
        <v>58.639357099169693</v>
      </c>
      <c r="E2366" s="1">
        <f t="shared" ca="1" si="254"/>
        <v>-1</v>
      </c>
      <c r="F2366" s="1">
        <f t="shared" ca="1" si="256"/>
        <v>1</v>
      </c>
      <c r="G2366" s="1">
        <f t="shared" ca="1" si="257"/>
        <v>1</v>
      </c>
      <c r="H2366" s="1">
        <f t="shared" ca="1" si="258"/>
        <v>0</v>
      </c>
    </row>
    <row r="2367" spans="1:8" hidden="1" x14ac:dyDescent="0.2">
      <c r="A2367" s="1">
        <v>2364</v>
      </c>
      <c r="B2367" s="1">
        <f t="shared" ca="1" si="255"/>
        <v>-50322.642364111773</v>
      </c>
      <c r="C2367" s="1">
        <f t="shared" ca="1" si="252"/>
        <v>100</v>
      </c>
      <c r="D2367" s="1">
        <f t="shared" ca="1" si="253"/>
        <v>-42.077013244733351</v>
      </c>
      <c r="E2367" s="1">
        <f t="shared" ca="1" si="254"/>
        <v>0</v>
      </c>
      <c r="F2367" s="1">
        <f t="shared" ca="1" si="256"/>
        <v>1</v>
      </c>
      <c r="G2367" s="1">
        <f t="shared" ca="1" si="257"/>
        <v>0</v>
      </c>
      <c r="H2367" s="1">
        <f t="shared" ca="1" si="258"/>
        <v>1</v>
      </c>
    </row>
    <row r="2368" spans="1:8" hidden="1" x14ac:dyDescent="0.2">
      <c r="A2368" s="1">
        <v>2365</v>
      </c>
      <c r="B2368" s="1">
        <f t="shared" ca="1" si="255"/>
        <v>-54530.343688585112</v>
      </c>
      <c r="C2368" s="1">
        <f t="shared" ca="1" si="252"/>
        <v>100</v>
      </c>
      <c r="D2368" s="1">
        <f t="shared" ca="1" si="253"/>
        <v>58.639357099169693</v>
      </c>
      <c r="E2368" s="1">
        <f t="shared" ca="1" si="254"/>
        <v>-1</v>
      </c>
      <c r="F2368" s="1">
        <f t="shared" ca="1" si="256"/>
        <v>1</v>
      </c>
      <c r="G2368" s="1">
        <f t="shared" ca="1" si="257"/>
        <v>1</v>
      </c>
      <c r="H2368" s="1">
        <f t="shared" ca="1" si="258"/>
        <v>0</v>
      </c>
    </row>
    <row r="2369" spans="1:8" hidden="1" x14ac:dyDescent="0.2">
      <c r="A2369" s="1">
        <v>2366</v>
      </c>
      <c r="B2369" s="1">
        <f t="shared" ca="1" si="255"/>
        <v>-48666.40797866814</v>
      </c>
      <c r="C2369" s="1">
        <f t="shared" ca="1" si="252"/>
        <v>100</v>
      </c>
      <c r="D2369" s="1">
        <f t="shared" ca="1" si="253"/>
        <v>58.639357099169693</v>
      </c>
      <c r="E2369" s="1">
        <f t="shared" ca="1" si="254"/>
        <v>0</v>
      </c>
      <c r="F2369" s="1">
        <f t="shared" ca="1" si="256"/>
        <v>1</v>
      </c>
      <c r="G2369" s="1">
        <f t="shared" ca="1" si="257"/>
        <v>0</v>
      </c>
      <c r="H2369" s="1">
        <f t="shared" ca="1" si="258"/>
        <v>1</v>
      </c>
    </row>
    <row r="2370" spans="1:8" hidden="1" x14ac:dyDescent="0.2">
      <c r="A2370" s="1">
        <v>2367</v>
      </c>
      <c r="B2370" s="1">
        <f t="shared" ca="1" si="255"/>
        <v>-42802.472268751168</v>
      </c>
      <c r="C2370" s="1">
        <f t="shared" ca="1" si="252"/>
        <v>100</v>
      </c>
      <c r="D2370" s="1">
        <f t="shared" ca="1" si="253"/>
        <v>-42.077013244733351</v>
      </c>
      <c r="E2370" s="1">
        <f t="shared" ca="1" si="254"/>
        <v>0</v>
      </c>
      <c r="F2370" s="1">
        <f t="shared" ca="1" si="256"/>
        <v>1</v>
      </c>
      <c r="G2370" s="1">
        <f t="shared" ca="1" si="257"/>
        <v>0</v>
      </c>
      <c r="H2370" s="1">
        <f t="shared" ca="1" si="258"/>
        <v>2</v>
      </c>
    </row>
    <row r="2371" spans="1:8" hidden="1" x14ac:dyDescent="0.2">
      <c r="A2371" s="1">
        <v>2368</v>
      </c>
      <c r="B2371" s="1">
        <f t="shared" ca="1" si="255"/>
        <v>-47010.173593224506</v>
      </c>
      <c r="C2371" s="1">
        <f t="shared" ca="1" si="252"/>
        <v>100</v>
      </c>
      <c r="D2371" s="1">
        <f t="shared" ca="1" si="253"/>
        <v>-42.077013244733351</v>
      </c>
      <c r="E2371" s="1">
        <f t="shared" ca="1" si="254"/>
        <v>-1</v>
      </c>
      <c r="F2371" s="1">
        <f t="shared" ca="1" si="256"/>
        <v>1</v>
      </c>
      <c r="G2371" s="1">
        <f t="shared" ca="1" si="257"/>
        <v>1</v>
      </c>
      <c r="H2371" s="1">
        <f t="shared" ca="1" si="258"/>
        <v>0</v>
      </c>
    </row>
    <row r="2372" spans="1:8" hidden="1" x14ac:dyDescent="0.2">
      <c r="A2372" s="1">
        <v>2369</v>
      </c>
      <c r="B2372" s="1">
        <f t="shared" ca="1" si="255"/>
        <v>-51217.874917697845</v>
      </c>
      <c r="C2372" s="1">
        <f t="shared" ca="1" si="252"/>
        <v>100</v>
      </c>
      <c r="D2372" s="1">
        <f t="shared" ca="1" si="253"/>
        <v>-42.077013244733351</v>
      </c>
      <c r="E2372" s="1">
        <f t="shared" ca="1" si="254"/>
        <v>-2</v>
      </c>
      <c r="F2372" s="1">
        <f t="shared" ca="1" si="256"/>
        <v>1</v>
      </c>
      <c r="G2372" s="1">
        <f t="shared" ca="1" si="257"/>
        <v>2</v>
      </c>
      <c r="H2372" s="1">
        <f t="shared" ca="1" si="258"/>
        <v>0</v>
      </c>
    </row>
    <row r="2373" spans="1:8" hidden="1" x14ac:dyDescent="0.2">
      <c r="A2373" s="1">
        <v>2370</v>
      </c>
      <c r="B2373" s="1">
        <f t="shared" ca="1" si="255"/>
        <v>-55425.576242171184</v>
      </c>
      <c r="C2373" s="1">
        <f t="shared" ref="C2373:C2436" ca="1" si="259">$C$4*POWER($L$2,F2373-1)</f>
        <v>100</v>
      </c>
      <c r="D2373" s="1">
        <f t="shared" ref="D2373:D2436" ca="1" si="260">IF(RAND()&lt;$B$1,$F$1,$H$1)</f>
        <v>58.639357099169693</v>
      </c>
      <c r="E2373" s="1">
        <f t="shared" ref="E2373:E2436" ca="1" si="261">IF(D2372&lt;0,IF(E2372-1=-$D$2,0,E2372-1),IF(E2372+1=$F$2,0,E2372+1))</f>
        <v>-3</v>
      </c>
      <c r="F2373" s="1">
        <f t="shared" ca="1" si="256"/>
        <v>1</v>
      </c>
      <c r="G2373" s="1">
        <f t="shared" ca="1" si="257"/>
        <v>3</v>
      </c>
      <c r="H2373" s="1">
        <f t="shared" ca="1" si="258"/>
        <v>0</v>
      </c>
    </row>
    <row r="2374" spans="1:8" hidden="1" x14ac:dyDescent="0.2">
      <c r="A2374" s="1">
        <v>2371</v>
      </c>
      <c r="B2374" s="1">
        <f t="shared" ref="B2374:B2437" ca="1" si="262">B2373+D2373*C2373</f>
        <v>-49561.640532254212</v>
      </c>
      <c r="C2374" s="1">
        <f t="shared" ca="1" si="259"/>
        <v>100</v>
      </c>
      <c r="D2374" s="1">
        <f t="shared" ca="1" si="260"/>
        <v>58.639357099169693</v>
      </c>
      <c r="E2374" s="1">
        <f t="shared" ca="1" si="261"/>
        <v>-2</v>
      </c>
      <c r="F2374" s="1">
        <f t="shared" ref="F2374:F2437" ca="1" si="263">IF(AND(D2373&gt;0,E2374=0),IF(F2373-1&lt;1,1,F2373-1),IF(AND(D2373&lt;0,E2374=0),IF(F2373+1&gt;$H$2,1,F2373+1),F2373))</f>
        <v>1</v>
      </c>
      <c r="G2374" s="1">
        <f t="shared" ref="G2374:G2437" ca="1" si="264">IF(D2373&gt;0,0,G2373+1)</f>
        <v>0</v>
      </c>
      <c r="H2374" s="1">
        <f t="shared" ref="H2374:H2437" ca="1" si="265">IF(D2373&lt;0,0,H2373+1)</f>
        <v>1</v>
      </c>
    </row>
    <row r="2375" spans="1:8" hidden="1" x14ac:dyDescent="0.2">
      <c r="A2375" s="1">
        <v>2372</v>
      </c>
      <c r="B2375" s="1">
        <f t="shared" ca="1" si="262"/>
        <v>-43697.70482233724</v>
      </c>
      <c r="C2375" s="1">
        <f t="shared" ca="1" si="259"/>
        <v>100</v>
      </c>
      <c r="D2375" s="1">
        <f t="shared" ca="1" si="260"/>
        <v>-42.077013244733351</v>
      </c>
      <c r="E2375" s="1">
        <f t="shared" ca="1" si="261"/>
        <v>-1</v>
      </c>
      <c r="F2375" s="1">
        <f t="shared" ca="1" si="263"/>
        <v>1</v>
      </c>
      <c r="G2375" s="1">
        <f t="shared" ca="1" si="264"/>
        <v>0</v>
      </c>
      <c r="H2375" s="1">
        <f t="shared" ca="1" si="265"/>
        <v>2</v>
      </c>
    </row>
    <row r="2376" spans="1:8" hidden="1" x14ac:dyDescent="0.2">
      <c r="A2376" s="1">
        <v>2373</v>
      </c>
      <c r="B2376" s="1">
        <f t="shared" ca="1" si="262"/>
        <v>-47905.406146810579</v>
      </c>
      <c r="C2376" s="1">
        <f t="shared" ca="1" si="259"/>
        <v>100</v>
      </c>
      <c r="D2376" s="1">
        <f t="shared" ca="1" si="260"/>
        <v>58.639357099169693</v>
      </c>
      <c r="E2376" s="1">
        <f t="shared" ca="1" si="261"/>
        <v>-2</v>
      </c>
      <c r="F2376" s="1">
        <f t="shared" ca="1" si="263"/>
        <v>1</v>
      </c>
      <c r="G2376" s="1">
        <f t="shared" ca="1" si="264"/>
        <v>1</v>
      </c>
      <c r="H2376" s="1">
        <f t="shared" ca="1" si="265"/>
        <v>0</v>
      </c>
    </row>
    <row r="2377" spans="1:8" hidden="1" x14ac:dyDescent="0.2">
      <c r="A2377" s="1">
        <v>2374</v>
      </c>
      <c r="B2377" s="1">
        <f t="shared" ca="1" si="262"/>
        <v>-42041.470436893607</v>
      </c>
      <c r="C2377" s="1">
        <f t="shared" ca="1" si="259"/>
        <v>100</v>
      </c>
      <c r="D2377" s="1">
        <f t="shared" ca="1" si="260"/>
        <v>58.639357099169693</v>
      </c>
      <c r="E2377" s="1">
        <f t="shared" ca="1" si="261"/>
        <v>-1</v>
      </c>
      <c r="F2377" s="1">
        <f t="shared" ca="1" si="263"/>
        <v>1</v>
      </c>
      <c r="G2377" s="1">
        <f t="shared" ca="1" si="264"/>
        <v>0</v>
      </c>
      <c r="H2377" s="1">
        <f t="shared" ca="1" si="265"/>
        <v>1</v>
      </c>
    </row>
    <row r="2378" spans="1:8" hidden="1" x14ac:dyDescent="0.2">
      <c r="A2378" s="1">
        <v>2375</v>
      </c>
      <c r="B2378" s="1">
        <f t="shared" ca="1" si="262"/>
        <v>-36177.534726976635</v>
      </c>
      <c r="C2378" s="1">
        <f t="shared" ca="1" si="259"/>
        <v>100</v>
      </c>
      <c r="D2378" s="1">
        <f t="shared" ca="1" si="260"/>
        <v>58.639357099169693</v>
      </c>
      <c r="E2378" s="1">
        <f t="shared" ca="1" si="261"/>
        <v>0</v>
      </c>
      <c r="F2378" s="1">
        <f t="shared" ca="1" si="263"/>
        <v>1</v>
      </c>
      <c r="G2378" s="1">
        <f t="shared" ca="1" si="264"/>
        <v>0</v>
      </c>
      <c r="H2378" s="1">
        <f t="shared" ca="1" si="265"/>
        <v>2</v>
      </c>
    </row>
    <row r="2379" spans="1:8" hidden="1" x14ac:dyDescent="0.2">
      <c r="A2379" s="1">
        <v>2376</v>
      </c>
      <c r="B2379" s="1">
        <f t="shared" ca="1" si="262"/>
        <v>-30313.599017059667</v>
      </c>
      <c r="C2379" s="1">
        <f t="shared" ca="1" si="259"/>
        <v>100</v>
      </c>
      <c r="D2379" s="1">
        <f t="shared" ca="1" si="260"/>
        <v>58.639357099169693</v>
      </c>
      <c r="E2379" s="1">
        <f t="shared" ca="1" si="261"/>
        <v>0</v>
      </c>
      <c r="F2379" s="1">
        <f t="shared" ca="1" si="263"/>
        <v>1</v>
      </c>
      <c r="G2379" s="1">
        <f t="shared" ca="1" si="264"/>
        <v>0</v>
      </c>
      <c r="H2379" s="1">
        <f t="shared" ca="1" si="265"/>
        <v>3</v>
      </c>
    </row>
    <row r="2380" spans="1:8" hidden="1" x14ac:dyDescent="0.2">
      <c r="A2380" s="1">
        <v>2377</v>
      </c>
      <c r="B2380" s="1">
        <f t="shared" ca="1" si="262"/>
        <v>-24449.663307142699</v>
      </c>
      <c r="C2380" s="1">
        <f t="shared" ca="1" si="259"/>
        <v>100</v>
      </c>
      <c r="D2380" s="1">
        <f t="shared" ca="1" si="260"/>
        <v>58.639357099169693</v>
      </c>
      <c r="E2380" s="1">
        <f t="shared" ca="1" si="261"/>
        <v>0</v>
      </c>
      <c r="F2380" s="1">
        <f t="shared" ca="1" si="263"/>
        <v>1</v>
      </c>
      <c r="G2380" s="1">
        <f t="shared" ca="1" si="264"/>
        <v>0</v>
      </c>
      <c r="H2380" s="1">
        <f t="shared" ca="1" si="265"/>
        <v>4</v>
      </c>
    </row>
    <row r="2381" spans="1:8" hidden="1" x14ac:dyDescent="0.2">
      <c r="A2381" s="1">
        <v>2378</v>
      </c>
      <c r="B2381" s="1">
        <f t="shared" ca="1" si="262"/>
        <v>-18585.72759722573</v>
      </c>
      <c r="C2381" s="1">
        <f t="shared" ca="1" si="259"/>
        <v>100</v>
      </c>
      <c r="D2381" s="1">
        <f t="shared" ca="1" si="260"/>
        <v>58.639357099169693</v>
      </c>
      <c r="E2381" s="1">
        <f t="shared" ca="1" si="261"/>
        <v>0</v>
      </c>
      <c r="F2381" s="1">
        <f t="shared" ca="1" si="263"/>
        <v>1</v>
      </c>
      <c r="G2381" s="1">
        <f t="shared" ca="1" si="264"/>
        <v>0</v>
      </c>
      <c r="H2381" s="1">
        <f t="shared" ca="1" si="265"/>
        <v>5</v>
      </c>
    </row>
    <row r="2382" spans="1:8" hidden="1" x14ac:dyDescent="0.2">
      <c r="A2382" s="1">
        <v>2379</v>
      </c>
      <c r="B2382" s="1">
        <f t="shared" ca="1" si="262"/>
        <v>-12721.791887308762</v>
      </c>
      <c r="C2382" s="1">
        <f t="shared" ca="1" si="259"/>
        <v>100</v>
      </c>
      <c r="D2382" s="1">
        <f t="shared" ca="1" si="260"/>
        <v>-42.077013244733351</v>
      </c>
      <c r="E2382" s="1">
        <f t="shared" ca="1" si="261"/>
        <v>0</v>
      </c>
      <c r="F2382" s="1">
        <f t="shared" ca="1" si="263"/>
        <v>1</v>
      </c>
      <c r="G2382" s="1">
        <f t="shared" ca="1" si="264"/>
        <v>0</v>
      </c>
      <c r="H2382" s="1">
        <f t="shared" ca="1" si="265"/>
        <v>6</v>
      </c>
    </row>
    <row r="2383" spans="1:8" hidden="1" x14ac:dyDescent="0.2">
      <c r="A2383" s="1">
        <v>2380</v>
      </c>
      <c r="B2383" s="1">
        <f t="shared" ca="1" si="262"/>
        <v>-16929.493211782097</v>
      </c>
      <c r="C2383" s="1">
        <f t="shared" ca="1" si="259"/>
        <v>100</v>
      </c>
      <c r="D2383" s="1">
        <f t="shared" ca="1" si="260"/>
        <v>-42.077013244733351</v>
      </c>
      <c r="E2383" s="1">
        <f t="shared" ca="1" si="261"/>
        <v>-1</v>
      </c>
      <c r="F2383" s="1">
        <f t="shared" ca="1" si="263"/>
        <v>1</v>
      </c>
      <c r="G2383" s="1">
        <f t="shared" ca="1" si="264"/>
        <v>1</v>
      </c>
      <c r="H2383" s="1">
        <f t="shared" ca="1" si="265"/>
        <v>0</v>
      </c>
    </row>
    <row r="2384" spans="1:8" hidden="1" x14ac:dyDescent="0.2">
      <c r="A2384" s="1">
        <v>2381</v>
      </c>
      <c r="B2384" s="1">
        <f t="shared" ca="1" si="262"/>
        <v>-21137.194536255432</v>
      </c>
      <c r="C2384" s="1">
        <f t="shared" ca="1" si="259"/>
        <v>100</v>
      </c>
      <c r="D2384" s="1">
        <f t="shared" ca="1" si="260"/>
        <v>-42.077013244733351</v>
      </c>
      <c r="E2384" s="1">
        <f t="shared" ca="1" si="261"/>
        <v>-2</v>
      </c>
      <c r="F2384" s="1">
        <f t="shared" ca="1" si="263"/>
        <v>1</v>
      </c>
      <c r="G2384" s="1">
        <f t="shared" ca="1" si="264"/>
        <v>2</v>
      </c>
      <c r="H2384" s="1">
        <f t="shared" ca="1" si="265"/>
        <v>0</v>
      </c>
    </row>
    <row r="2385" spans="1:8" hidden="1" x14ac:dyDescent="0.2">
      <c r="A2385" s="1">
        <v>2382</v>
      </c>
      <c r="B2385" s="1">
        <f t="shared" ca="1" si="262"/>
        <v>-25344.895860728768</v>
      </c>
      <c r="C2385" s="1">
        <f t="shared" ca="1" si="259"/>
        <v>100</v>
      </c>
      <c r="D2385" s="1">
        <f t="shared" ca="1" si="260"/>
        <v>-42.077013244733351</v>
      </c>
      <c r="E2385" s="1">
        <f t="shared" ca="1" si="261"/>
        <v>-3</v>
      </c>
      <c r="F2385" s="1">
        <f t="shared" ca="1" si="263"/>
        <v>1</v>
      </c>
      <c r="G2385" s="1">
        <f t="shared" ca="1" si="264"/>
        <v>3</v>
      </c>
      <c r="H2385" s="1">
        <f t="shared" ca="1" si="265"/>
        <v>0</v>
      </c>
    </row>
    <row r="2386" spans="1:8" hidden="1" x14ac:dyDescent="0.2">
      <c r="A2386" s="1">
        <v>2383</v>
      </c>
      <c r="B2386" s="1">
        <f t="shared" ca="1" si="262"/>
        <v>-29552.597185202103</v>
      </c>
      <c r="C2386" s="1">
        <f t="shared" ca="1" si="259"/>
        <v>100</v>
      </c>
      <c r="D2386" s="1">
        <f t="shared" ca="1" si="260"/>
        <v>58.639357099169693</v>
      </c>
      <c r="E2386" s="1">
        <f t="shared" ca="1" si="261"/>
        <v>-4</v>
      </c>
      <c r="F2386" s="1">
        <f t="shared" ca="1" si="263"/>
        <v>1</v>
      </c>
      <c r="G2386" s="1">
        <f t="shared" ca="1" si="264"/>
        <v>4</v>
      </c>
      <c r="H2386" s="1">
        <f t="shared" ca="1" si="265"/>
        <v>0</v>
      </c>
    </row>
    <row r="2387" spans="1:8" hidden="1" x14ac:dyDescent="0.2">
      <c r="A2387" s="1">
        <v>2384</v>
      </c>
      <c r="B2387" s="1">
        <f t="shared" ca="1" si="262"/>
        <v>-23688.661475285135</v>
      </c>
      <c r="C2387" s="1">
        <f t="shared" ca="1" si="259"/>
        <v>100</v>
      </c>
      <c r="D2387" s="1">
        <f t="shared" ca="1" si="260"/>
        <v>-42.077013244733351</v>
      </c>
      <c r="E2387" s="1">
        <f t="shared" ca="1" si="261"/>
        <v>-3</v>
      </c>
      <c r="F2387" s="1">
        <f t="shared" ca="1" si="263"/>
        <v>1</v>
      </c>
      <c r="G2387" s="1">
        <f t="shared" ca="1" si="264"/>
        <v>0</v>
      </c>
      <c r="H2387" s="1">
        <f t="shared" ca="1" si="265"/>
        <v>1</v>
      </c>
    </row>
    <row r="2388" spans="1:8" hidden="1" x14ac:dyDescent="0.2">
      <c r="A2388" s="1">
        <v>2385</v>
      </c>
      <c r="B2388" s="1">
        <f t="shared" ca="1" si="262"/>
        <v>-27896.36279975847</v>
      </c>
      <c r="C2388" s="1">
        <f t="shared" ca="1" si="259"/>
        <v>100</v>
      </c>
      <c r="D2388" s="1">
        <f t="shared" ca="1" si="260"/>
        <v>58.639357099169693</v>
      </c>
      <c r="E2388" s="1">
        <f t="shared" ca="1" si="261"/>
        <v>-4</v>
      </c>
      <c r="F2388" s="1">
        <f t="shared" ca="1" si="263"/>
        <v>1</v>
      </c>
      <c r="G2388" s="1">
        <f t="shared" ca="1" si="264"/>
        <v>1</v>
      </c>
      <c r="H2388" s="1">
        <f t="shared" ca="1" si="265"/>
        <v>0</v>
      </c>
    </row>
    <row r="2389" spans="1:8" hidden="1" x14ac:dyDescent="0.2">
      <c r="A2389" s="1">
        <v>2386</v>
      </c>
      <c r="B2389" s="1">
        <f t="shared" ca="1" si="262"/>
        <v>-22032.427089841502</v>
      </c>
      <c r="C2389" s="1">
        <f t="shared" ca="1" si="259"/>
        <v>100</v>
      </c>
      <c r="D2389" s="1">
        <f t="shared" ca="1" si="260"/>
        <v>-42.077013244733351</v>
      </c>
      <c r="E2389" s="1">
        <f t="shared" ca="1" si="261"/>
        <v>-3</v>
      </c>
      <c r="F2389" s="1">
        <f t="shared" ca="1" si="263"/>
        <v>1</v>
      </c>
      <c r="G2389" s="1">
        <f t="shared" ca="1" si="264"/>
        <v>0</v>
      </c>
      <c r="H2389" s="1">
        <f t="shared" ca="1" si="265"/>
        <v>1</v>
      </c>
    </row>
    <row r="2390" spans="1:8" hidden="1" x14ac:dyDescent="0.2">
      <c r="A2390" s="1">
        <v>2387</v>
      </c>
      <c r="B2390" s="1">
        <f t="shared" ca="1" si="262"/>
        <v>-26240.128414314837</v>
      </c>
      <c r="C2390" s="1">
        <f t="shared" ca="1" si="259"/>
        <v>100</v>
      </c>
      <c r="D2390" s="1">
        <f t="shared" ca="1" si="260"/>
        <v>-42.077013244733351</v>
      </c>
      <c r="E2390" s="1">
        <f t="shared" ca="1" si="261"/>
        <v>-4</v>
      </c>
      <c r="F2390" s="1">
        <f t="shared" ca="1" si="263"/>
        <v>1</v>
      </c>
      <c r="G2390" s="1">
        <f t="shared" ca="1" si="264"/>
        <v>1</v>
      </c>
      <c r="H2390" s="1">
        <f t="shared" ca="1" si="265"/>
        <v>0</v>
      </c>
    </row>
    <row r="2391" spans="1:8" hidden="1" x14ac:dyDescent="0.2">
      <c r="A2391" s="1">
        <v>2388</v>
      </c>
      <c r="B2391" s="1">
        <f t="shared" ca="1" si="262"/>
        <v>-30447.829738788172</v>
      </c>
      <c r="C2391" s="1">
        <f t="shared" ca="1" si="259"/>
        <v>500</v>
      </c>
      <c r="D2391" s="1">
        <f t="shared" ca="1" si="260"/>
        <v>58.639357099169693</v>
      </c>
      <c r="E2391" s="1">
        <f t="shared" ca="1" si="261"/>
        <v>0</v>
      </c>
      <c r="F2391" s="1">
        <f t="shared" ca="1" si="263"/>
        <v>2</v>
      </c>
      <c r="G2391" s="1">
        <f t="shared" ca="1" si="264"/>
        <v>2</v>
      </c>
      <c r="H2391" s="1">
        <f t="shared" ca="1" si="265"/>
        <v>0</v>
      </c>
    </row>
    <row r="2392" spans="1:8" hidden="1" x14ac:dyDescent="0.2">
      <c r="A2392" s="1">
        <v>2389</v>
      </c>
      <c r="B2392" s="1">
        <f t="shared" ca="1" si="262"/>
        <v>-1128.1511892033268</v>
      </c>
      <c r="C2392" s="1">
        <f t="shared" ca="1" si="259"/>
        <v>100</v>
      </c>
      <c r="D2392" s="1">
        <f t="shared" ca="1" si="260"/>
        <v>-42.077013244733351</v>
      </c>
      <c r="E2392" s="1">
        <f t="shared" ca="1" si="261"/>
        <v>0</v>
      </c>
      <c r="F2392" s="1">
        <f t="shared" ca="1" si="263"/>
        <v>1</v>
      </c>
      <c r="G2392" s="1">
        <f t="shared" ca="1" si="264"/>
        <v>0</v>
      </c>
      <c r="H2392" s="1">
        <f t="shared" ca="1" si="265"/>
        <v>1</v>
      </c>
    </row>
    <row r="2393" spans="1:8" hidden="1" x14ac:dyDescent="0.2">
      <c r="A2393" s="1">
        <v>2390</v>
      </c>
      <c r="B2393" s="1">
        <f t="shared" ca="1" si="262"/>
        <v>-5335.8525136766621</v>
      </c>
      <c r="C2393" s="1">
        <f t="shared" ca="1" si="259"/>
        <v>100</v>
      </c>
      <c r="D2393" s="1">
        <f t="shared" ca="1" si="260"/>
        <v>58.639357099169693</v>
      </c>
      <c r="E2393" s="1">
        <f t="shared" ca="1" si="261"/>
        <v>-1</v>
      </c>
      <c r="F2393" s="1">
        <f t="shared" ca="1" si="263"/>
        <v>1</v>
      </c>
      <c r="G2393" s="1">
        <f t="shared" ca="1" si="264"/>
        <v>1</v>
      </c>
      <c r="H2393" s="1">
        <f t="shared" ca="1" si="265"/>
        <v>0</v>
      </c>
    </row>
    <row r="2394" spans="1:8" hidden="1" x14ac:dyDescent="0.2">
      <c r="A2394" s="1">
        <v>2391</v>
      </c>
      <c r="B2394" s="1">
        <f t="shared" ca="1" si="262"/>
        <v>528.08319624030719</v>
      </c>
      <c r="C2394" s="1">
        <f t="shared" ca="1" si="259"/>
        <v>100</v>
      </c>
      <c r="D2394" s="1">
        <f t="shared" ca="1" si="260"/>
        <v>-42.077013244733351</v>
      </c>
      <c r="E2394" s="1">
        <f t="shared" ca="1" si="261"/>
        <v>0</v>
      </c>
      <c r="F2394" s="1">
        <f t="shared" ca="1" si="263"/>
        <v>1</v>
      </c>
      <c r="G2394" s="1">
        <f t="shared" ca="1" si="264"/>
        <v>0</v>
      </c>
      <c r="H2394" s="1">
        <f t="shared" ca="1" si="265"/>
        <v>1</v>
      </c>
    </row>
    <row r="2395" spans="1:8" hidden="1" x14ac:dyDescent="0.2">
      <c r="A2395" s="1">
        <v>2392</v>
      </c>
      <c r="B2395" s="1">
        <f t="shared" ca="1" si="262"/>
        <v>-3679.6181282330281</v>
      </c>
      <c r="C2395" s="1">
        <f t="shared" ca="1" si="259"/>
        <v>100</v>
      </c>
      <c r="D2395" s="1">
        <f t="shared" ca="1" si="260"/>
        <v>-42.077013244733351</v>
      </c>
      <c r="E2395" s="1">
        <f t="shared" ca="1" si="261"/>
        <v>-1</v>
      </c>
      <c r="F2395" s="1">
        <f t="shared" ca="1" si="263"/>
        <v>1</v>
      </c>
      <c r="G2395" s="1">
        <f t="shared" ca="1" si="264"/>
        <v>1</v>
      </c>
      <c r="H2395" s="1">
        <f t="shared" ca="1" si="265"/>
        <v>0</v>
      </c>
    </row>
    <row r="2396" spans="1:8" hidden="1" x14ac:dyDescent="0.2">
      <c r="A2396" s="1">
        <v>2393</v>
      </c>
      <c r="B2396" s="1">
        <f t="shared" ca="1" si="262"/>
        <v>-7887.3194527063633</v>
      </c>
      <c r="C2396" s="1">
        <f t="shared" ca="1" si="259"/>
        <v>100</v>
      </c>
      <c r="D2396" s="1">
        <f t="shared" ca="1" si="260"/>
        <v>-42.077013244733351</v>
      </c>
      <c r="E2396" s="1">
        <f t="shared" ca="1" si="261"/>
        <v>-2</v>
      </c>
      <c r="F2396" s="1">
        <f t="shared" ca="1" si="263"/>
        <v>1</v>
      </c>
      <c r="G2396" s="1">
        <f t="shared" ca="1" si="264"/>
        <v>2</v>
      </c>
      <c r="H2396" s="1">
        <f t="shared" ca="1" si="265"/>
        <v>0</v>
      </c>
    </row>
    <row r="2397" spans="1:8" hidden="1" x14ac:dyDescent="0.2">
      <c r="A2397" s="1">
        <v>2394</v>
      </c>
      <c r="B2397" s="1">
        <f t="shared" ca="1" si="262"/>
        <v>-12095.0207771797</v>
      </c>
      <c r="C2397" s="1">
        <f t="shared" ca="1" si="259"/>
        <v>100</v>
      </c>
      <c r="D2397" s="1">
        <f t="shared" ca="1" si="260"/>
        <v>58.639357099169693</v>
      </c>
      <c r="E2397" s="1">
        <f t="shared" ca="1" si="261"/>
        <v>-3</v>
      </c>
      <c r="F2397" s="1">
        <f t="shared" ca="1" si="263"/>
        <v>1</v>
      </c>
      <c r="G2397" s="1">
        <f t="shared" ca="1" si="264"/>
        <v>3</v>
      </c>
      <c r="H2397" s="1">
        <f t="shared" ca="1" si="265"/>
        <v>0</v>
      </c>
    </row>
    <row r="2398" spans="1:8" hidden="1" x14ac:dyDescent="0.2">
      <c r="A2398" s="1">
        <v>2395</v>
      </c>
      <c r="B2398" s="1">
        <f t="shared" ca="1" si="262"/>
        <v>-6231.0850672627303</v>
      </c>
      <c r="C2398" s="1">
        <f t="shared" ca="1" si="259"/>
        <v>100</v>
      </c>
      <c r="D2398" s="1">
        <f t="shared" ca="1" si="260"/>
        <v>-42.077013244733351</v>
      </c>
      <c r="E2398" s="1">
        <f t="shared" ca="1" si="261"/>
        <v>-2</v>
      </c>
      <c r="F2398" s="1">
        <f t="shared" ca="1" si="263"/>
        <v>1</v>
      </c>
      <c r="G2398" s="1">
        <f t="shared" ca="1" si="264"/>
        <v>0</v>
      </c>
      <c r="H2398" s="1">
        <f t="shared" ca="1" si="265"/>
        <v>1</v>
      </c>
    </row>
    <row r="2399" spans="1:8" hidden="1" x14ac:dyDescent="0.2">
      <c r="A2399" s="1">
        <v>2396</v>
      </c>
      <c r="B2399" s="1">
        <f t="shared" ca="1" si="262"/>
        <v>-10438.786391736066</v>
      </c>
      <c r="C2399" s="1">
        <f t="shared" ca="1" si="259"/>
        <v>100</v>
      </c>
      <c r="D2399" s="1">
        <f t="shared" ca="1" si="260"/>
        <v>-42.077013244733351</v>
      </c>
      <c r="E2399" s="1">
        <f t="shared" ca="1" si="261"/>
        <v>-3</v>
      </c>
      <c r="F2399" s="1">
        <f t="shared" ca="1" si="263"/>
        <v>1</v>
      </c>
      <c r="G2399" s="1">
        <f t="shared" ca="1" si="264"/>
        <v>1</v>
      </c>
      <c r="H2399" s="1">
        <f t="shared" ca="1" si="265"/>
        <v>0</v>
      </c>
    </row>
    <row r="2400" spans="1:8" hidden="1" x14ac:dyDescent="0.2">
      <c r="A2400" s="1">
        <v>2397</v>
      </c>
      <c r="B2400" s="1">
        <f t="shared" ca="1" si="262"/>
        <v>-14646.487716209402</v>
      </c>
      <c r="C2400" s="1">
        <f t="shared" ca="1" si="259"/>
        <v>100</v>
      </c>
      <c r="D2400" s="1">
        <f t="shared" ca="1" si="260"/>
        <v>-42.077013244733351</v>
      </c>
      <c r="E2400" s="1">
        <f t="shared" ca="1" si="261"/>
        <v>-4</v>
      </c>
      <c r="F2400" s="1">
        <f t="shared" ca="1" si="263"/>
        <v>1</v>
      </c>
      <c r="G2400" s="1">
        <f t="shared" ca="1" si="264"/>
        <v>2</v>
      </c>
      <c r="H2400" s="1">
        <f t="shared" ca="1" si="265"/>
        <v>0</v>
      </c>
    </row>
    <row r="2401" spans="1:8" hidden="1" x14ac:dyDescent="0.2">
      <c r="A2401" s="1">
        <v>2398</v>
      </c>
      <c r="B2401" s="1">
        <f t="shared" ca="1" si="262"/>
        <v>-18854.189040682737</v>
      </c>
      <c r="C2401" s="1">
        <f t="shared" ca="1" si="259"/>
        <v>500</v>
      </c>
      <c r="D2401" s="1">
        <f t="shared" ca="1" si="260"/>
        <v>-42.077013244733351</v>
      </c>
      <c r="E2401" s="1">
        <f t="shared" ca="1" si="261"/>
        <v>0</v>
      </c>
      <c r="F2401" s="1">
        <f t="shared" ca="1" si="263"/>
        <v>2</v>
      </c>
      <c r="G2401" s="1">
        <f t="shared" ca="1" si="264"/>
        <v>3</v>
      </c>
      <c r="H2401" s="1">
        <f t="shared" ca="1" si="265"/>
        <v>0</v>
      </c>
    </row>
    <row r="2402" spans="1:8" hidden="1" x14ac:dyDescent="0.2">
      <c r="A2402" s="1">
        <v>2399</v>
      </c>
      <c r="B2402" s="1">
        <f t="shared" ca="1" si="262"/>
        <v>-39892.69566304941</v>
      </c>
      <c r="C2402" s="1">
        <f t="shared" ca="1" si="259"/>
        <v>500</v>
      </c>
      <c r="D2402" s="1">
        <f t="shared" ca="1" si="260"/>
        <v>-42.077013244733351</v>
      </c>
      <c r="E2402" s="1">
        <f t="shared" ca="1" si="261"/>
        <v>-1</v>
      </c>
      <c r="F2402" s="1">
        <f t="shared" ca="1" si="263"/>
        <v>2</v>
      </c>
      <c r="G2402" s="1">
        <f t="shared" ca="1" si="264"/>
        <v>4</v>
      </c>
      <c r="H2402" s="1">
        <f t="shared" ca="1" si="265"/>
        <v>0</v>
      </c>
    </row>
    <row r="2403" spans="1:8" hidden="1" x14ac:dyDescent="0.2">
      <c r="A2403" s="1">
        <v>2400</v>
      </c>
      <c r="B2403" s="1">
        <f t="shared" ca="1" si="262"/>
        <v>-60931.20228541609</v>
      </c>
      <c r="C2403" s="1">
        <f t="shared" ca="1" si="259"/>
        <v>500</v>
      </c>
      <c r="D2403" s="1">
        <f t="shared" ca="1" si="260"/>
        <v>-42.077013244733351</v>
      </c>
      <c r="E2403" s="1">
        <f t="shared" ca="1" si="261"/>
        <v>-2</v>
      </c>
      <c r="F2403" s="1">
        <f t="shared" ca="1" si="263"/>
        <v>2</v>
      </c>
      <c r="G2403" s="1">
        <f t="shared" ca="1" si="264"/>
        <v>5</v>
      </c>
      <c r="H2403" s="1">
        <f t="shared" ca="1" si="265"/>
        <v>0</v>
      </c>
    </row>
    <row r="2404" spans="1:8" hidden="1" x14ac:dyDescent="0.2">
      <c r="A2404" s="1">
        <v>2401</v>
      </c>
      <c r="B2404" s="1">
        <f t="shared" ca="1" si="262"/>
        <v>-81969.70890778277</v>
      </c>
      <c r="C2404" s="1">
        <f t="shared" ca="1" si="259"/>
        <v>500</v>
      </c>
      <c r="D2404" s="1">
        <f t="shared" ca="1" si="260"/>
        <v>-42.077013244733351</v>
      </c>
      <c r="E2404" s="1">
        <f t="shared" ca="1" si="261"/>
        <v>-3</v>
      </c>
      <c r="F2404" s="1">
        <f t="shared" ca="1" si="263"/>
        <v>2</v>
      </c>
      <c r="G2404" s="1">
        <f t="shared" ca="1" si="264"/>
        <v>6</v>
      </c>
      <c r="H2404" s="1">
        <f t="shared" ca="1" si="265"/>
        <v>0</v>
      </c>
    </row>
    <row r="2405" spans="1:8" hidden="1" x14ac:dyDescent="0.2">
      <c r="A2405" s="1">
        <v>2402</v>
      </c>
      <c r="B2405" s="1">
        <f t="shared" ca="1" si="262"/>
        <v>-103008.21553014945</v>
      </c>
      <c r="C2405" s="1">
        <f t="shared" ca="1" si="259"/>
        <v>500</v>
      </c>
      <c r="D2405" s="1">
        <f t="shared" ca="1" si="260"/>
        <v>-42.077013244733351</v>
      </c>
      <c r="E2405" s="1">
        <f t="shared" ca="1" si="261"/>
        <v>-4</v>
      </c>
      <c r="F2405" s="1">
        <f t="shared" ca="1" si="263"/>
        <v>2</v>
      </c>
      <c r="G2405" s="1">
        <f t="shared" ca="1" si="264"/>
        <v>7</v>
      </c>
      <c r="H2405" s="1">
        <f t="shared" ca="1" si="265"/>
        <v>0</v>
      </c>
    </row>
    <row r="2406" spans="1:8" hidden="1" x14ac:dyDescent="0.2">
      <c r="A2406" s="1">
        <v>2403</v>
      </c>
      <c r="B2406" s="1">
        <f t="shared" ca="1" si="262"/>
        <v>-124046.72215251613</v>
      </c>
      <c r="C2406" s="1">
        <f t="shared" ca="1" si="259"/>
        <v>100</v>
      </c>
      <c r="D2406" s="1">
        <f t="shared" ca="1" si="260"/>
        <v>-42.077013244733351</v>
      </c>
      <c r="E2406" s="1">
        <f t="shared" ca="1" si="261"/>
        <v>0</v>
      </c>
      <c r="F2406" s="1">
        <f t="shared" ca="1" si="263"/>
        <v>1</v>
      </c>
      <c r="G2406" s="1">
        <f t="shared" ca="1" si="264"/>
        <v>8</v>
      </c>
      <c r="H2406" s="1">
        <f t="shared" ca="1" si="265"/>
        <v>0</v>
      </c>
    </row>
    <row r="2407" spans="1:8" hidden="1" x14ac:dyDescent="0.2">
      <c r="A2407" s="1">
        <v>2404</v>
      </c>
      <c r="B2407" s="1">
        <f t="shared" ca="1" si="262"/>
        <v>-128254.42347698947</v>
      </c>
      <c r="C2407" s="1">
        <f t="shared" ca="1" si="259"/>
        <v>100</v>
      </c>
      <c r="D2407" s="1">
        <f t="shared" ca="1" si="260"/>
        <v>-42.077013244733351</v>
      </c>
      <c r="E2407" s="1">
        <f t="shared" ca="1" si="261"/>
        <v>-1</v>
      </c>
      <c r="F2407" s="1">
        <f t="shared" ca="1" si="263"/>
        <v>1</v>
      </c>
      <c r="G2407" s="1">
        <f t="shared" ca="1" si="264"/>
        <v>9</v>
      </c>
      <c r="H2407" s="1">
        <f t="shared" ca="1" si="265"/>
        <v>0</v>
      </c>
    </row>
    <row r="2408" spans="1:8" hidden="1" x14ac:dyDescent="0.2">
      <c r="A2408" s="1">
        <v>2405</v>
      </c>
      <c r="B2408" s="1">
        <f t="shared" ca="1" si="262"/>
        <v>-132462.12480146281</v>
      </c>
      <c r="C2408" s="1">
        <f t="shared" ca="1" si="259"/>
        <v>100</v>
      </c>
      <c r="D2408" s="1">
        <f t="shared" ca="1" si="260"/>
        <v>-42.077013244733351</v>
      </c>
      <c r="E2408" s="1">
        <f t="shared" ca="1" si="261"/>
        <v>-2</v>
      </c>
      <c r="F2408" s="1">
        <f t="shared" ca="1" si="263"/>
        <v>1</v>
      </c>
      <c r="G2408" s="1">
        <f t="shared" ca="1" si="264"/>
        <v>10</v>
      </c>
      <c r="H2408" s="1">
        <f t="shared" ca="1" si="265"/>
        <v>0</v>
      </c>
    </row>
    <row r="2409" spans="1:8" hidden="1" x14ac:dyDescent="0.2">
      <c r="A2409" s="1">
        <v>2406</v>
      </c>
      <c r="B2409" s="1">
        <f t="shared" ca="1" si="262"/>
        <v>-136669.82612593615</v>
      </c>
      <c r="C2409" s="1">
        <f t="shared" ca="1" si="259"/>
        <v>100</v>
      </c>
      <c r="D2409" s="1">
        <f t="shared" ca="1" si="260"/>
        <v>58.639357099169693</v>
      </c>
      <c r="E2409" s="1">
        <f t="shared" ca="1" si="261"/>
        <v>-3</v>
      </c>
      <c r="F2409" s="1">
        <f t="shared" ca="1" si="263"/>
        <v>1</v>
      </c>
      <c r="G2409" s="1">
        <f t="shared" ca="1" si="264"/>
        <v>11</v>
      </c>
      <c r="H2409" s="1">
        <f t="shared" ca="1" si="265"/>
        <v>0</v>
      </c>
    </row>
    <row r="2410" spans="1:8" hidden="1" x14ac:dyDescent="0.2">
      <c r="A2410" s="1">
        <v>2407</v>
      </c>
      <c r="B2410" s="1">
        <f t="shared" ca="1" si="262"/>
        <v>-130805.89041601917</v>
      </c>
      <c r="C2410" s="1">
        <f t="shared" ca="1" si="259"/>
        <v>100</v>
      </c>
      <c r="D2410" s="1">
        <f t="shared" ca="1" si="260"/>
        <v>-42.077013244733351</v>
      </c>
      <c r="E2410" s="1">
        <f t="shared" ca="1" si="261"/>
        <v>-2</v>
      </c>
      <c r="F2410" s="1">
        <f t="shared" ca="1" si="263"/>
        <v>1</v>
      </c>
      <c r="G2410" s="1">
        <f t="shared" ca="1" si="264"/>
        <v>0</v>
      </c>
      <c r="H2410" s="1">
        <f t="shared" ca="1" si="265"/>
        <v>1</v>
      </c>
    </row>
    <row r="2411" spans="1:8" hidden="1" x14ac:dyDescent="0.2">
      <c r="A2411" s="1">
        <v>2408</v>
      </c>
      <c r="B2411" s="1">
        <f t="shared" ca="1" si="262"/>
        <v>-135013.5917404925</v>
      </c>
      <c r="C2411" s="1">
        <f t="shared" ca="1" si="259"/>
        <v>100</v>
      </c>
      <c r="D2411" s="1">
        <f t="shared" ca="1" si="260"/>
        <v>58.639357099169693</v>
      </c>
      <c r="E2411" s="1">
        <f t="shared" ca="1" si="261"/>
        <v>-3</v>
      </c>
      <c r="F2411" s="1">
        <f t="shared" ca="1" si="263"/>
        <v>1</v>
      </c>
      <c r="G2411" s="1">
        <f t="shared" ca="1" si="264"/>
        <v>1</v>
      </c>
      <c r="H2411" s="1">
        <f t="shared" ca="1" si="265"/>
        <v>0</v>
      </c>
    </row>
    <row r="2412" spans="1:8" hidden="1" x14ac:dyDescent="0.2">
      <c r="A2412" s="1">
        <v>2409</v>
      </c>
      <c r="B2412" s="1">
        <f t="shared" ca="1" si="262"/>
        <v>-129149.65603057553</v>
      </c>
      <c r="C2412" s="1">
        <f t="shared" ca="1" si="259"/>
        <v>100</v>
      </c>
      <c r="D2412" s="1">
        <f t="shared" ca="1" si="260"/>
        <v>-42.077013244733351</v>
      </c>
      <c r="E2412" s="1">
        <f t="shared" ca="1" si="261"/>
        <v>-2</v>
      </c>
      <c r="F2412" s="1">
        <f t="shared" ca="1" si="263"/>
        <v>1</v>
      </c>
      <c r="G2412" s="1">
        <f t="shared" ca="1" si="264"/>
        <v>0</v>
      </c>
      <c r="H2412" s="1">
        <f t="shared" ca="1" si="265"/>
        <v>1</v>
      </c>
    </row>
    <row r="2413" spans="1:8" hidden="1" x14ac:dyDescent="0.2">
      <c r="A2413" s="1">
        <v>2410</v>
      </c>
      <c r="B2413" s="1">
        <f t="shared" ca="1" si="262"/>
        <v>-133357.35735504885</v>
      </c>
      <c r="C2413" s="1">
        <f t="shared" ca="1" si="259"/>
        <v>100</v>
      </c>
      <c r="D2413" s="1">
        <f t="shared" ca="1" si="260"/>
        <v>58.639357099169693</v>
      </c>
      <c r="E2413" s="1">
        <f t="shared" ca="1" si="261"/>
        <v>-3</v>
      </c>
      <c r="F2413" s="1">
        <f t="shared" ca="1" si="263"/>
        <v>1</v>
      </c>
      <c r="G2413" s="1">
        <f t="shared" ca="1" si="264"/>
        <v>1</v>
      </c>
      <c r="H2413" s="1">
        <f t="shared" ca="1" si="265"/>
        <v>0</v>
      </c>
    </row>
    <row r="2414" spans="1:8" hidden="1" x14ac:dyDescent="0.2">
      <c r="A2414" s="1">
        <v>2411</v>
      </c>
      <c r="B2414" s="1">
        <f t="shared" ca="1" si="262"/>
        <v>-127493.42164513188</v>
      </c>
      <c r="C2414" s="1">
        <f t="shared" ca="1" si="259"/>
        <v>100</v>
      </c>
      <c r="D2414" s="1">
        <f t="shared" ca="1" si="260"/>
        <v>-42.077013244733351</v>
      </c>
      <c r="E2414" s="1">
        <f t="shared" ca="1" si="261"/>
        <v>-2</v>
      </c>
      <c r="F2414" s="1">
        <f t="shared" ca="1" si="263"/>
        <v>1</v>
      </c>
      <c r="G2414" s="1">
        <f t="shared" ca="1" si="264"/>
        <v>0</v>
      </c>
      <c r="H2414" s="1">
        <f t="shared" ca="1" si="265"/>
        <v>1</v>
      </c>
    </row>
    <row r="2415" spans="1:8" hidden="1" x14ac:dyDescent="0.2">
      <c r="A2415" s="1">
        <v>2412</v>
      </c>
      <c r="B2415" s="1">
        <f t="shared" ca="1" si="262"/>
        <v>-131701.1229696052</v>
      </c>
      <c r="C2415" s="1">
        <f t="shared" ca="1" si="259"/>
        <v>100</v>
      </c>
      <c r="D2415" s="1">
        <f t="shared" ca="1" si="260"/>
        <v>-42.077013244733351</v>
      </c>
      <c r="E2415" s="1">
        <f t="shared" ca="1" si="261"/>
        <v>-3</v>
      </c>
      <c r="F2415" s="1">
        <f t="shared" ca="1" si="263"/>
        <v>1</v>
      </c>
      <c r="G2415" s="1">
        <f t="shared" ca="1" si="264"/>
        <v>1</v>
      </c>
      <c r="H2415" s="1">
        <f t="shared" ca="1" si="265"/>
        <v>0</v>
      </c>
    </row>
    <row r="2416" spans="1:8" hidden="1" x14ac:dyDescent="0.2">
      <c r="A2416" s="1">
        <v>2413</v>
      </c>
      <c r="B2416" s="1">
        <f t="shared" ca="1" si="262"/>
        <v>-135908.82429407854</v>
      </c>
      <c r="C2416" s="1">
        <f t="shared" ca="1" si="259"/>
        <v>100</v>
      </c>
      <c r="D2416" s="1">
        <f t="shared" ca="1" si="260"/>
        <v>-42.077013244733351</v>
      </c>
      <c r="E2416" s="1">
        <f t="shared" ca="1" si="261"/>
        <v>-4</v>
      </c>
      <c r="F2416" s="1">
        <f t="shared" ca="1" si="263"/>
        <v>1</v>
      </c>
      <c r="G2416" s="1">
        <f t="shared" ca="1" si="264"/>
        <v>2</v>
      </c>
      <c r="H2416" s="1">
        <f t="shared" ca="1" si="265"/>
        <v>0</v>
      </c>
    </row>
    <row r="2417" spans="1:8" hidden="1" x14ac:dyDescent="0.2">
      <c r="A2417" s="1">
        <v>2414</v>
      </c>
      <c r="B2417" s="1">
        <f t="shared" ca="1" si="262"/>
        <v>-140116.52561855188</v>
      </c>
      <c r="C2417" s="1">
        <f t="shared" ca="1" si="259"/>
        <v>500</v>
      </c>
      <c r="D2417" s="1">
        <f t="shared" ca="1" si="260"/>
        <v>58.639357099169693</v>
      </c>
      <c r="E2417" s="1">
        <f t="shared" ca="1" si="261"/>
        <v>0</v>
      </c>
      <c r="F2417" s="1">
        <f t="shared" ca="1" si="263"/>
        <v>2</v>
      </c>
      <c r="G2417" s="1">
        <f t="shared" ca="1" si="264"/>
        <v>3</v>
      </c>
      <c r="H2417" s="1">
        <f t="shared" ca="1" si="265"/>
        <v>0</v>
      </c>
    </row>
    <row r="2418" spans="1:8" hidden="1" x14ac:dyDescent="0.2">
      <c r="A2418" s="1">
        <v>2415</v>
      </c>
      <c r="B2418" s="1">
        <f t="shared" ca="1" si="262"/>
        <v>-110796.84706896704</v>
      </c>
      <c r="C2418" s="1">
        <f t="shared" ca="1" si="259"/>
        <v>100</v>
      </c>
      <c r="D2418" s="1">
        <f t="shared" ca="1" si="260"/>
        <v>-42.077013244733351</v>
      </c>
      <c r="E2418" s="1">
        <f t="shared" ca="1" si="261"/>
        <v>0</v>
      </c>
      <c r="F2418" s="1">
        <f t="shared" ca="1" si="263"/>
        <v>1</v>
      </c>
      <c r="G2418" s="1">
        <f t="shared" ca="1" si="264"/>
        <v>0</v>
      </c>
      <c r="H2418" s="1">
        <f t="shared" ca="1" si="265"/>
        <v>1</v>
      </c>
    </row>
    <row r="2419" spans="1:8" hidden="1" x14ac:dyDescent="0.2">
      <c r="A2419" s="1">
        <v>2416</v>
      </c>
      <c r="B2419" s="1">
        <f t="shared" ca="1" si="262"/>
        <v>-115004.54839344037</v>
      </c>
      <c r="C2419" s="1">
        <f t="shared" ca="1" si="259"/>
        <v>100</v>
      </c>
      <c r="D2419" s="1">
        <f t="shared" ca="1" si="260"/>
        <v>-42.077013244733351</v>
      </c>
      <c r="E2419" s="1">
        <f t="shared" ca="1" si="261"/>
        <v>-1</v>
      </c>
      <c r="F2419" s="1">
        <f t="shared" ca="1" si="263"/>
        <v>1</v>
      </c>
      <c r="G2419" s="1">
        <f t="shared" ca="1" si="264"/>
        <v>1</v>
      </c>
      <c r="H2419" s="1">
        <f t="shared" ca="1" si="265"/>
        <v>0</v>
      </c>
    </row>
    <row r="2420" spans="1:8" hidden="1" x14ac:dyDescent="0.2">
      <c r="A2420" s="1">
        <v>2417</v>
      </c>
      <c r="B2420" s="1">
        <f t="shared" ca="1" si="262"/>
        <v>-119212.24971791371</v>
      </c>
      <c r="C2420" s="1">
        <f t="shared" ca="1" si="259"/>
        <v>100</v>
      </c>
      <c r="D2420" s="1">
        <f t="shared" ca="1" si="260"/>
        <v>-42.077013244733351</v>
      </c>
      <c r="E2420" s="1">
        <f t="shared" ca="1" si="261"/>
        <v>-2</v>
      </c>
      <c r="F2420" s="1">
        <f t="shared" ca="1" si="263"/>
        <v>1</v>
      </c>
      <c r="G2420" s="1">
        <f t="shared" ca="1" si="264"/>
        <v>2</v>
      </c>
      <c r="H2420" s="1">
        <f t="shared" ca="1" si="265"/>
        <v>0</v>
      </c>
    </row>
    <row r="2421" spans="1:8" hidden="1" x14ac:dyDescent="0.2">
      <c r="A2421" s="1">
        <v>2418</v>
      </c>
      <c r="B2421" s="1">
        <f t="shared" ca="1" si="262"/>
        <v>-123419.95104238705</v>
      </c>
      <c r="C2421" s="1">
        <f t="shared" ca="1" si="259"/>
        <v>100</v>
      </c>
      <c r="D2421" s="1">
        <f t="shared" ca="1" si="260"/>
        <v>58.639357099169693</v>
      </c>
      <c r="E2421" s="1">
        <f t="shared" ca="1" si="261"/>
        <v>-3</v>
      </c>
      <c r="F2421" s="1">
        <f t="shared" ca="1" si="263"/>
        <v>1</v>
      </c>
      <c r="G2421" s="1">
        <f t="shared" ca="1" si="264"/>
        <v>3</v>
      </c>
      <c r="H2421" s="1">
        <f t="shared" ca="1" si="265"/>
        <v>0</v>
      </c>
    </row>
    <row r="2422" spans="1:8" hidden="1" x14ac:dyDescent="0.2">
      <c r="A2422" s="1">
        <v>2419</v>
      </c>
      <c r="B2422" s="1">
        <f t="shared" ca="1" si="262"/>
        <v>-117556.01533247008</v>
      </c>
      <c r="C2422" s="1">
        <f t="shared" ca="1" si="259"/>
        <v>100</v>
      </c>
      <c r="D2422" s="1">
        <f t="shared" ca="1" si="260"/>
        <v>58.639357099169693</v>
      </c>
      <c r="E2422" s="1">
        <f t="shared" ca="1" si="261"/>
        <v>-2</v>
      </c>
      <c r="F2422" s="1">
        <f t="shared" ca="1" si="263"/>
        <v>1</v>
      </c>
      <c r="G2422" s="1">
        <f t="shared" ca="1" si="264"/>
        <v>0</v>
      </c>
      <c r="H2422" s="1">
        <f t="shared" ca="1" si="265"/>
        <v>1</v>
      </c>
    </row>
    <row r="2423" spans="1:8" hidden="1" x14ac:dyDescent="0.2">
      <c r="A2423" s="1">
        <v>2420</v>
      </c>
      <c r="B2423" s="1">
        <f t="shared" ca="1" si="262"/>
        <v>-111692.07962255311</v>
      </c>
      <c r="C2423" s="1">
        <f t="shared" ca="1" si="259"/>
        <v>100</v>
      </c>
      <c r="D2423" s="1">
        <f t="shared" ca="1" si="260"/>
        <v>58.639357099169693</v>
      </c>
      <c r="E2423" s="1">
        <f t="shared" ca="1" si="261"/>
        <v>-1</v>
      </c>
      <c r="F2423" s="1">
        <f t="shared" ca="1" si="263"/>
        <v>1</v>
      </c>
      <c r="G2423" s="1">
        <f t="shared" ca="1" si="264"/>
        <v>0</v>
      </c>
      <c r="H2423" s="1">
        <f t="shared" ca="1" si="265"/>
        <v>2</v>
      </c>
    </row>
    <row r="2424" spans="1:8" hidden="1" x14ac:dyDescent="0.2">
      <c r="A2424" s="1">
        <v>2421</v>
      </c>
      <c r="B2424" s="1">
        <f t="shared" ca="1" si="262"/>
        <v>-105828.14391263614</v>
      </c>
      <c r="C2424" s="1">
        <f t="shared" ca="1" si="259"/>
        <v>100</v>
      </c>
      <c r="D2424" s="1">
        <f t="shared" ca="1" si="260"/>
        <v>-42.077013244733351</v>
      </c>
      <c r="E2424" s="1">
        <f t="shared" ca="1" si="261"/>
        <v>0</v>
      </c>
      <c r="F2424" s="1">
        <f t="shared" ca="1" si="263"/>
        <v>1</v>
      </c>
      <c r="G2424" s="1">
        <f t="shared" ca="1" si="264"/>
        <v>0</v>
      </c>
      <c r="H2424" s="1">
        <f t="shared" ca="1" si="265"/>
        <v>3</v>
      </c>
    </row>
    <row r="2425" spans="1:8" hidden="1" x14ac:dyDescent="0.2">
      <c r="A2425" s="1">
        <v>2422</v>
      </c>
      <c r="B2425" s="1">
        <f t="shared" ca="1" si="262"/>
        <v>-110035.84523710948</v>
      </c>
      <c r="C2425" s="1">
        <f t="shared" ca="1" si="259"/>
        <v>100</v>
      </c>
      <c r="D2425" s="1">
        <f t="shared" ca="1" si="260"/>
        <v>-42.077013244733351</v>
      </c>
      <c r="E2425" s="1">
        <f t="shared" ca="1" si="261"/>
        <v>-1</v>
      </c>
      <c r="F2425" s="1">
        <f t="shared" ca="1" si="263"/>
        <v>1</v>
      </c>
      <c r="G2425" s="1">
        <f t="shared" ca="1" si="264"/>
        <v>1</v>
      </c>
      <c r="H2425" s="1">
        <f t="shared" ca="1" si="265"/>
        <v>0</v>
      </c>
    </row>
    <row r="2426" spans="1:8" hidden="1" x14ac:dyDescent="0.2">
      <c r="A2426" s="1">
        <v>2423</v>
      </c>
      <c r="B2426" s="1">
        <f t="shared" ca="1" si="262"/>
        <v>-114243.54656158281</v>
      </c>
      <c r="C2426" s="1">
        <f t="shared" ca="1" si="259"/>
        <v>100</v>
      </c>
      <c r="D2426" s="1">
        <f t="shared" ca="1" si="260"/>
        <v>58.639357099169693</v>
      </c>
      <c r="E2426" s="1">
        <f t="shared" ca="1" si="261"/>
        <v>-2</v>
      </c>
      <c r="F2426" s="1">
        <f t="shared" ca="1" si="263"/>
        <v>1</v>
      </c>
      <c r="G2426" s="1">
        <f t="shared" ca="1" si="264"/>
        <v>2</v>
      </c>
      <c r="H2426" s="1">
        <f t="shared" ca="1" si="265"/>
        <v>0</v>
      </c>
    </row>
    <row r="2427" spans="1:8" hidden="1" x14ac:dyDescent="0.2">
      <c r="A2427" s="1">
        <v>2424</v>
      </c>
      <c r="B2427" s="1">
        <f t="shared" ca="1" si="262"/>
        <v>-108379.61085166584</v>
      </c>
      <c r="C2427" s="1">
        <f t="shared" ca="1" si="259"/>
        <v>100</v>
      </c>
      <c r="D2427" s="1">
        <f t="shared" ca="1" si="260"/>
        <v>58.639357099169693</v>
      </c>
      <c r="E2427" s="1">
        <f t="shared" ca="1" si="261"/>
        <v>-1</v>
      </c>
      <c r="F2427" s="1">
        <f t="shared" ca="1" si="263"/>
        <v>1</v>
      </c>
      <c r="G2427" s="1">
        <f t="shared" ca="1" si="264"/>
        <v>0</v>
      </c>
      <c r="H2427" s="1">
        <f t="shared" ca="1" si="265"/>
        <v>1</v>
      </c>
    </row>
    <row r="2428" spans="1:8" hidden="1" x14ac:dyDescent="0.2">
      <c r="A2428" s="1">
        <v>2425</v>
      </c>
      <c r="B2428" s="1">
        <f t="shared" ca="1" si="262"/>
        <v>-102515.67514174887</v>
      </c>
      <c r="C2428" s="1">
        <f t="shared" ca="1" si="259"/>
        <v>100</v>
      </c>
      <c r="D2428" s="1">
        <f t="shared" ca="1" si="260"/>
        <v>58.639357099169693</v>
      </c>
      <c r="E2428" s="1">
        <f t="shared" ca="1" si="261"/>
        <v>0</v>
      </c>
      <c r="F2428" s="1">
        <f t="shared" ca="1" si="263"/>
        <v>1</v>
      </c>
      <c r="G2428" s="1">
        <f t="shared" ca="1" si="264"/>
        <v>0</v>
      </c>
      <c r="H2428" s="1">
        <f t="shared" ca="1" si="265"/>
        <v>2</v>
      </c>
    </row>
    <row r="2429" spans="1:8" hidden="1" x14ac:dyDescent="0.2">
      <c r="A2429" s="1">
        <v>2426</v>
      </c>
      <c r="B2429" s="1">
        <f t="shared" ca="1" si="262"/>
        <v>-96651.739431831898</v>
      </c>
      <c r="C2429" s="1">
        <f t="shared" ca="1" si="259"/>
        <v>100</v>
      </c>
      <c r="D2429" s="1">
        <f t="shared" ca="1" si="260"/>
        <v>58.639357099169693</v>
      </c>
      <c r="E2429" s="1">
        <f t="shared" ca="1" si="261"/>
        <v>0</v>
      </c>
      <c r="F2429" s="1">
        <f t="shared" ca="1" si="263"/>
        <v>1</v>
      </c>
      <c r="G2429" s="1">
        <f t="shared" ca="1" si="264"/>
        <v>0</v>
      </c>
      <c r="H2429" s="1">
        <f t="shared" ca="1" si="265"/>
        <v>3</v>
      </c>
    </row>
    <row r="2430" spans="1:8" hidden="1" x14ac:dyDescent="0.2">
      <c r="A2430" s="1">
        <v>2427</v>
      </c>
      <c r="B2430" s="1">
        <f t="shared" ca="1" si="262"/>
        <v>-90787.803721914926</v>
      </c>
      <c r="C2430" s="1">
        <f t="shared" ca="1" si="259"/>
        <v>100</v>
      </c>
      <c r="D2430" s="1">
        <f t="shared" ca="1" si="260"/>
        <v>58.639357099169693</v>
      </c>
      <c r="E2430" s="1">
        <f t="shared" ca="1" si="261"/>
        <v>0</v>
      </c>
      <c r="F2430" s="1">
        <f t="shared" ca="1" si="263"/>
        <v>1</v>
      </c>
      <c r="G2430" s="1">
        <f t="shared" ca="1" si="264"/>
        <v>0</v>
      </c>
      <c r="H2430" s="1">
        <f t="shared" ca="1" si="265"/>
        <v>4</v>
      </c>
    </row>
    <row r="2431" spans="1:8" hidden="1" x14ac:dyDescent="0.2">
      <c r="A2431" s="1">
        <v>2428</v>
      </c>
      <c r="B2431" s="1">
        <f t="shared" ca="1" si="262"/>
        <v>-84923.868011997954</v>
      </c>
      <c r="C2431" s="1">
        <f t="shared" ca="1" si="259"/>
        <v>100</v>
      </c>
      <c r="D2431" s="1">
        <f t="shared" ca="1" si="260"/>
        <v>-42.077013244733351</v>
      </c>
      <c r="E2431" s="1">
        <f t="shared" ca="1" si="261"/>
        <v>0</v>
      </c>
      <c r="F2431" s="1">
        <f t="shared" ca="1" si="263"/>
        <v>1</v>
      </c>
      <c r="G2431" s="1">
        <f t="shared" ca="1" si="264"/>
        <v>0</v>
      </c>
      <c r="H2431" s="1">
        <f t="shared" ca="1" si="265"/>
        <v>5</v>
      </c>
    </row>
    <row r="2432" spans="1:8" hidden="1" x14ac:dyDescent="0.2">
      <c r="A2432" s="1">
        <v>2429</v>
      </c>
      <c r="B2432" s="1">
        <f t="shared" ca="1" si="262"/>
        <v>-89131.569336471293</v>
      </c>
      <c r="C2432" s="1">
        <f t="shared" ca="1" si="259"/>
        <v>100</v>
      </c>
      <c r="D2432" s="1">
        <f t="shared" ca="1" si="260"/>
        <v>58.639357099169693</v>
      </c>
      <c r="E2432" s="1">
        <f t="shared" ca="1" si="261"/>
        <v>-1</v>
      </c>
      <c r="F2432" s="1">
        <f t="shared" ca="1" si="263"/>
        <v>1</v>
      </c>
      <c r="G2432" s="1">
        <f t="shared" ca="1" si="264"/>
        <v>1</v>
      </c>
      <c r="H2432" s="1">
        <f t="shared" ca="1" si="265"/>
        <v>0</v>
      </c>
    </row>
    <row r="2433" spans="1:8" hidden="1" x14ac:dyDescent="0.2">
      <c r="A2433" s="1">
        <v>2430</v>
      </c>
      <c r="B2433" s="1">
        <f t="shared" ca="1" si="262"/>
        <v>-83267.633626554321</v>
      </c>
      <c r="C2433" s="1">
        <f t="shared" ca="1" si="259"/>
        <v>100</v>
      </c>
      <c r="D2433" s="1">
        <f t="shared" ca="1" si="260"/>
        <v>-42.077013244733351</v>
      </c>
      <c r="E2433" s="1">
        <f t="shared" ca="1" si="261"/>
        <v>0</v>
      </c>
      <c r="F2433" s="1">
        <f t="shared" ca="1" si="263"/>
        <v>1</v>
      </c>
      <c r="G2433" s="1">
        <f t="shared" ca="1" si="264"/>
        <v>0</v>
      </c>
      <c r="H2433" s="1">
        <f t="shared" ca="1" si="265"/>
        <v>1</v>
      </c>
    </row>
    <row r="2434" spans="1:8" hidden="1" x14ac:dyDescent="0.2">
      <c r="A2434" s="1">
        <v>2431</v>
      </c>
      <c r="B2434" s="1">
        <f t="shared" ca="1" si="262"/>
        <v>-87475.33495102766</v>
      </c>
      <c r="C2434" s="1">
        <f t="shared" ca="1" si="259"/>
        <v>100</v>
      </c>
      <c r="D2434" s="1">
        <f t="shared" ca="1" si="260"/>
        <v>-42.077013244733351</v>
      </c>
      <c r="E2434" s="1">
        <f t="shared" ca="1" si="261"/>
        <v>-1</v>
      </c>
      <c r="F2434" s="1">
        <f t="shared" ca="1" si="263"/>
        <v>1</v>
      </c>
      <c r="G2434" s="1">
        <f t="shared" ca="1" si="264"/>
        <v>1</v>
      </c>
      <c r="H2434" s="1">
        <f t="shared" ca="1" si="265"/>
        <v>0</v>
      </c>
    </row>
    <row r="2435" spans="1:8" hidden="1" x14ac:dyDescent="0.2">
      <c r="A2435" s="1">
        <v>2432</v>
      </c>
      <c r="B2435" s="1">
        <f t="shared" ca="1" si="262"/>
        <v>-91683.036275500999</v>
      </c>
      <c r="C2435" s="1">
        <f t="shared" ca="1" si="259"/>
        <v>100</v>
      </c>
      <c r="D2435" s="1">
        <f t="shared" ca="1" si="260"/>
        <v>-42.077013244733351</v>
      </c>
      <c r="E2435" s="1">
        <f t="shared" ca="1" si="261"/>
        <v>-2</v>
      </c>
      <c r="F2435" s="1">
        <f t="shared" ca="1" si="263"/>
        <v>1</v>
      </c>
      <c r="G2435" s="1">
        <f t="shared" ca="1" si="264"/>
        <v>2</v>
      </c>
      <c r="H2435" s="1">
        <f t="shared" ca="1" si="265"/>
        <v>0</v>
      </c>
    </row>
    <row r="2436" spans="1:8" hidden="1" x14ac:dyDescent="0.2">
      <c r="A2436" s="1">
        <v>2433</v>
      </c>
      <c r="B2436" s="1">
        <f t="shared" ca="1" si="262"/>
        <v>-95890.737599974338</v>
      </c>
      <c r="C2436" s="1">
        <f t="shared" ca="1" si="259"/>
        <v>100</v>
      </c>
      <c r="D2436" s="1">
        <f t="shared" ca="1" si="260"/>
        <v>-42.077013244733351</v>
      </c>
      <c r="E2436" s="1">
        <f t="shared" ca="1" si="261"/>
        <v>-3</v>
      </c>
      <c r="F2436" s="1">
        <f t="shared" ca="1" si="263"/>
        <v>1</v>
      </c>
      <c r="G2436" s="1">
        <f t="shared" ca="1" si="264"/>
        <v>3</v>
      </c>
      <c r="H2436" s="1">
        <f t="shared" ca="1" si="265"/>
        <v>0</v>
      </c>
    </row>
    <row r="2437" spans="1:8" hidden="1" x14ac:dyDescent="0.2">
      <c r="A2437" s="1">
        <v>2434</v>
      </c>
      <c r="B2437" s="1">
        <f t="shared" ca="1" si="262"/>
        <v>-100098.43892444768</v>
      </c>
      <c r="C2437" s="1">
        <f t="shared" ref="C2437:C2500" ca="1" si="266">$C$4*POWER($L$2,F2437-1)</f>
        <v>100</v>
      </c>
      <c r="D2437" s="1">
        <f t="shared" ref="D2437:D2500" ca="1" si="267">IF(RAND()&lt;$B$1,$F$1,$H$1)</f>
        <v>-42.077013244733351</v>
      </c>
      <c r="E2437" s="1">
        <f t="shared" ref="E2437:E2500" ca="1" si="268">IF(D2436&lt;0,IF(E2436-1=-$D$2,0,E2436-1),IF(E2436+1=$F$2,0,E2436+1))</f>
        <v>-4</v>
      </c>
      <c r="F2437" s="1">
        <f t="shared" ca="1" si="263"/>
        <v>1</v>
      </c>
      <c r="G2437" s="1">
        <f t="shared" ca="1" si="264"/>
        <v>4</v>
      </c>
      <c r="H2437" s="1">
        <f t="shared" ca="1" si="265"/>
        <v>0</v>
      </c>
    </row>
    <row r="2438" spans="1:8" hidden="1" x14ac:dyDescent="0.2">
      <c r="A2438" s="1">
        <v>2435</v>
      </c>
      <c r="B2438" s="1">
        <f t="shared" ref="B2438:B2501" ca="1" si="269">B2437+D2437*C2437</f>
        <v>-104306.14024892102</v>
      </c>
      <c r="C2438" s="1">
        <f t="shared" ca="1" si="266"/>
        <v>500</v>
      </c>
      <c r="D2438" s="1">
        <f t="shared" ca="1" si="267"/>
        <v>58.639357099169693</v>
      </c>
      <c r="E2438" s="1">
        <f t="shared" ca="1" si="268"/>
        <v>0</v>
      </c>
      <c r="F2438" s="1">
        <f t="shared" ref="F2438:F2501" ca="1" si="270">IF(AND(D2437&gt;0,E2438=0),IF(F2437-1&lt;1,1,F2437-1),IF(AND(D2437&lt;0,E2438=0),IF(F2437+1&gt;$H$2,1,F2437+1),F2437))</f>
        <v>2</v>
      </c>
      <c r="G2438" s="1">
        <f t="shared" ref="G2438:G2501" ca="1" si="271">IF(D2437&gt;0,0,G2437+1)</f>
        <v>5</v>
      </c>
      <c r="H2438" s="1">
        <f t="shared" ref="H2438:H2501" ca="1" si="272">IF(D2437&lt;0,0,H2437+1)</f>
        <v>0</v>
      </c>
    </row>
    <row r="2439" spans="1:8" hidden="1" x14ac:dyDescent="0.2">
      <c r="A2439" s="1">
        <v>2436</v>
      </c>
      <c r="B2439" s="1">
        <f t="shared" ca="1" si="269"/>
        <v>-74986.461699336171</v>
      </c>
      <c r="C2439" s="1">
        <f t="shared" ca="1" si="266"/>
        <v>100</v>
      </c>
      <c r="D2439" s="1">
        <f t="shared" ca="1" si="267"/>
        <v>58.639357099169693</v>
      </c>
      <c r="E2439" s="1">
        <f t="shared" ca="1" si="268"/>
        <v>0</v>
      </c>
      <c r="F2439" s="1">
        <f t="shared" ca="1" si="270"/>
        <v>1</v>
      </c>
      <c r="G2439" s="1">
        <f t="shared" ca="1" si="271"/>
        <v>0</v>
      </c>
      <c r="H2439" s="1">
        <f t="shared" ca="1" si="272"/>
        <v>1</v>
      </c>
    </row>
    <row r="2440" spans="1:8" hidden="1" x14ac:dyDescent="0.2">
      <c r="A2440" s="1">
        <v>2437</v>
      </c>
      <c r="B2440" s="1">
        <f t="shared" ca="1" si="269"/>
        <v>-69122.525989419199</v>
      </c>
      <c r="C2440" s="1">
        <f t="shared" ca="1" si="266"/>
        <v>100</v>
      </c>
      <c r="D2440" s="1">
        <f t="shared" ca="1" si="267"/>
        <v>-42.077013244733351</v>
      </c>
      <c r="E2440" s="1">
        <f t="shared" ca="1" si="268"/>
        <v>0</v>
      </c>
      <c r="F2440" s="1">
        <f t="shared" ca="1" si="270"/>
        <v>1</v>
      </c>
      <c r="G2440" s="1">
        <f t="shared" ca="1" si="271"/>
        <v>0</v>
      </c>
      <c r="H2440" s="1">
        <f t="shared" ca="1" si="272"/>
        <v>2</v>
      </c>
    </row>
    <row r="2441" spans="1:8" hidden="1" x14ac:dyDescent="0.2">
      <c r="A2441" s="1">
        <v>2438</v>
      </c>
      <c r="B2441" s="1">
        <f t="shared" ca="1" si="269"/>
        <v>-73330.227313892537</v>
      </c>
      <c r="C2441" s="1">
        <f t="shared" ca="1" si="266"/>
        <v>100</v>
      </c>
      <c r="D2441" s="1">
        <f t="shared" ca="1" si="267"/>
        <v>58.639357099169693</v>
      </c>
      <c r="E2441" s="1">
        <f t="shared" ca="1" si="268"/>
        <v>-1</v>
      </c>
      <c r="F2441" s="1">
        <f t="shared" ca="1" si="270"/>
        <v>1</v>
      </c>
      <c r="G2441" s="1">
        <f t="shared" ca="1" si="271"/>
        <v>1</v>
      </c>
      <c r="H2441" s="1">
        <f t="shared" ca="1" si="272"/>
        <v>0</v>
      </c>
    </row>
    <row r="2442" spans="1:8" hidden="1" x14ac:dyDescent="0.2">
      <c r="A2442" s="1">
        <v>2439</v>
      </c>
      <c r="B2442" s="1">
        <f t="shared" ca="1" si="269"/>
        <v>-67466.291603975566</v>
      </c>
      <c r="C2442" s="1">
        <f t="shared" ca="1" si="266"/>
        <v>100</v>
      </c>
      <c r="D2442" s="1">
        <f t="shared" ca="1" si="267"/>
        <v>-42.077013244733351</v>
      </c>
      <c r="E2442" s="1">
        <f t="shared" ca="1" si="268"/>
        <v>0</v>
      </c>
      <c r="F2442" s="1">
        <f t="shared" ca="1" si="270"/>
        <v>1</v>
      </c>
      <c r="G2442" s="1">
        <f t="shared" ca="1" si="271"/>
        <v>0</v>
      </c>
      <c r="H2442" s="1">
        <f t="shared" ca="1" si="272"/>
        <v>1</v>
      </c>
    </row>
    <row r="2443" spans="1:8" hidden="1" x14ac:dyDescent="0.2">
      <c r="A2443" s="1">
        <v>2440</v>
      </c>
      <c r="B2443" s="1">
        <f t="shared" ca="1" si="269"/>
        <v>-71673.992928448904</v>
      </c>
      <c r="C2443" s="1">
        <f t="shared" ca="1" si="266"/>
        <v>100</v>
      </c>
      <c r="D2443" s="1">
        <f t="shared" ca="1" si="267"/>
        <v>58.639357099169693</v>
      </c>
      <c r="E2443" s="1">
        <f t="shared" ca="1" si="268"/>
        <v>-1</v>
      </c>
      <c r="F2443" s="1">
        <f t="shared" ca="1" si="270"/>
        <v>1</v>
      </c>
      <c r="G2443" s="1">
        <f t="shared" ca="1" si="271"/>
        <v>1</v>
      </c>
      <c r="H2443" s="1">
        <f t="shared" ca="1" si="272"/>
        <v>0</v>
      </c>
    </row>
    <row r="2444" spans="1:8" hidden="1" x14ac:dyDescent="0.2">
      <c r="A2444" s="1">
        <v>2441</v>
      </c>
      <c r="B2444" s="1">
        <f t="shared" ca="1" si="269"/>
        <v>-65810.057218531932</v>
      </c>
      <c r="C2444" s="1">
        <f t="shared" ca="1" si="266"/>
        <v>100</v>
      </c>
      <c r="D2444" s="1">
        <f t="shared" ca="1" si="267"/>
        <v>-42.077013244733351</v>
      </c>
      <c r="E2444" s="1">
        <f t="shared" ca="1" si="268"/>
        <v>0</v>
      </c>
      <c r="F2444" s="1">
        <f t="shared" ca="1" si="270"/>
        <v>1</v>
      </c>
      <c r="G2444" s="1">
        <f t="shared" ca="1" si="271"/>
        <v>0</v>
      </c>
      <c r="H2444" s="1">
        <f t="shared" ca="1" si="272"/>
        <v>1</v>
      </c>
    </row>
    <row r="2445" spans="1:8" hidden="1" x14ac:dyDescent="0.2">
      <c r="A2445" s="1">
        <v>2442</v>
      </c>
      <c r="B2445" s="1">
        <f t="shared" ca="1" si="269"/>
        <v>-70017.758543005271</v>
      </c>
      <c r="C2445" s="1">
        <f t="shared" ca="1" si="266"/>
        <v>100</v>
      </c>
      <c r="D2445" s="1">
        <f t="shared" ca="1" si="267"/>
        <v>-42.077013244733351</v>
      </c>
      <c r="E2445" s="1">
        <f t="shared" ca="1" si="268"/>
        <v>-1</v>
      </c>
      <c r="F2445" s="1">
        <f t="shared" ca="1" si="270"/>
        <v>1</v>
      </c>
      <c r="G2445" s="1">
        <f t="shared" ca="1" si="271"/>
        <v>1</v>
      </c>
      <c r="H2445" s="1">
        <f t="shared" ca="1" si="272"/>
        <v>0</v>
      </c>
    </row>
    <row r="2446" spans="1:8" hidden="1" x14ac:dyDescent="0.2">
      <c r="A2446" s="1">
        <v>2443</v>
      </c>
      <c r="B2446" s="1">
        <f t="shared" ca="1" si="269"/>
        <v>-74225.45986747861</v>
      </c>
      <c r="C2446" s="1">
        <f t="shared" ca="1" si="266"/>
        <v>100</v>
      </c>
      <c r="D2446" s="1">
        <f t="shared" ca="1" si="267"/>
        <v>-42.077013244733351</v>
      </c>
      <c r="E2446" s="1">
        <f t="shared" ca="1" si="268"/>
        <v>-2</v>
      </c>
      <c r="F2446" s="1">
        <f t="shared" ca="1" si="270"/>
        <v>1</v>
      </c>
      <c r="G2446" s="1">
        <f t="shared" ca="1" si="271"/>
        <v>2</v>
      </c>
      <c r="H2446" s="1">
        <f t="shared" ca="1" si="272"/>
        <v>0</v>
      </c>
    </row>
    <row r="2447" spans="1:8" hidden="1" x14ac:dyDescent="0.2">
      <c r="A2447" s="1">
        <v>2444</v>
      </c>
      <c r="B2447" s="1">
        <f t="shared" ca="1" si="269"/>
        <v>-78433.161191951949</v>
      </c>
      <c r="C2447" s="1">
        <f t="shared" ca="1" si="266"/>
        <v>100</v>
      </c>
      <c r="D2447" s="1">
        <f t="shared" ca="1" si="267"/>
        <v>58.639357099169693</v>
      </c>
      <c r="E2447" s="1">
        <f t="shared" ca="1" si="268"/>
        <v>-3</v>
      </c>
      <c r="F2447" s="1">
        <f t="shared" ca="1" si="270"/>
        <v>1</v>
      </c>
      <c r="G2447" s="1">
        <f t="shared" ca="1" si="271"/>
        <v>3</v>
      </c>
      <c r="H2447" s="1">
        <f t="shared" ca="1" si="272"/>
        <v>0</v>
      </c>
    </row>
    <row r="2448" spans="1:8" hidden="1" x14ac:dyDescent="0.2">
      <c r="A2448" s="1">
        <v>2445</v>
      </c>
      <c r="B2448" s="1">
        <f t="shared" ca="1" si="269"/>
        <v>-72569.225482034977</v>
      </c>
      <c r="C2448" s="1">
        <f t="shared" ca="1" si="266"/>
        <v>100</v>
      </c>
      <c r="D2448" s="1">
        <f t="shared" ca="1" si="267"/>
        <v>-42.077013244733351</v>
      </c>
      <c r="E2448" s="1">
        <f t="shared" ca="1" si="268"/>
        <v>-2</v>
      </c>
      <c r="F2448" s="1">
        <f t="shared" ca="1" si="270"/>
        <v>1</v>
      </c>
      <c r="G2448" s="1">
        <f t="shared" ca="1" si="271"/>
        <v>0</v>
      </c>
      <c r="H2448" s="1">
        <f t="shared" ca="1" si="272"/>
        <v>1</v>
      </c>
    </row>
    <row r="2449" spans="1:8" hidden="1" x14ac:dyDescent="0.2">
      <c r="A2449" s="1">
        <v>2446</v>
      </c>
      <c r="B2449" s="1">
        <f t="shared" ca="1" si="269"/>
        <v>-76776.926806508316</v>
      </c>
      <c r="C2449" s="1">
        <f t="shared" ca="1" si="266"/>
        <v>100</v>
      </c>
      <c r="D2449" s="1">
        <f t="shared" ca="1" si="267"/>
        <v>-42.077013244733351</v>
      </c>
      <c r="E2449" s="1">
        <f t="shared" ca="1" si="268"/>
        <v>-3</v>
      </c>
      <c r="F2449" s="1">
        <f t="shared" ca="1" si="270"/>
        <v>1</v>
      </c>
      <c r="G2449" s="1">
        <f t="shared" ca="1" si="271"/>
        <v>1</v>
      </c>
      <c r="H2449" s="1">
        <f t="shared" ca="1" si="272"/>
        <v>0</v>
      </c>
    </row>
    <row r="2450" spans="1:8" hidden="1" x14ac:dyDescent="0.2">
      <c r="A2450" s="1">
        <v>2447</v>
      </c>
      <c r="B2450" s="1">
        <f t="shared" ca="1" si="269"/>
        <v>-80984.628130981655</v>
      </c>
      <c r="C2450" s="1">
        <f t="shared" ca="1" si="266"/>
        <v>100</v>
      </c>
      <c r="D2450" s="1">
        <f t="shared" ca="1" si="267"/>
        <v>58.639357099169693</v>
      </c>
      <c r="E2450" s="1">
        <f t="shared" ca="1" si="268"/>
        <v>-4</v>
      </c>
      <c r="F2450" s="1">
        <f t="shared" ca="1" si="270"/>
        <v>1</v>
      </c>
      <c r="G2450" s="1">
        <f t="shared" ca="1" si="271"/>
        <v>2</v>
      </c>
      <c r="H2450" s="1">
        <f t="shared" ca="1" si="272"/>
        <v>0</v>
      </c>
    </row>
    <row r="2451" spans="1:8" hidden="1" x14ac:dyDescent="0.2">
      <c r="A2451" s="1">
        <v>2448</v>
      </c>
      <c r="B2451" s="1">
        <f t="shared" ca="1" si="269"/>
        <v>-75120.692421064683</v>
      </c>
      <c r="C2451" s="1">
        <f t="shared" ca="1" si="266"/>
        <v>100</v>
      </c>
      <c r="D2451" s="1">
        <f t="shared" ca="1" si="267"/>
        <v>58.639357099169693</v>
      </c>
      <c r="E2451" s="1">
        <f t="shared" ca="1" si="268"/>
        <v>-3</v>
      </c>
      <c r="F2451" s="1">
        <f t="shared" ca="1" si="270"/>
        <v>1</v>
      </c>
      <c r="G2451" s="1">
        <f t="shared" ca="1" si="271"/>
        <v>0</v>
      </c>
      <c r="H2451" s="1">
        <f t="shared" ca="1" si="272"/>
        <v>1</v>
      </c>
    </row>
    <row r="2452" spans="1:8" hidden="1" x14ac:dyDescent="0.2">
      <c r="A2452" s="1">
        <v>2449</v>
      </c>
      <c r="B2452" s="1">
        <f t="shared" ca="1" si="269"/>
        <v>-69256.756711147711</v>
      </c>
      <c r="C2452" s="1">
        <f t="shared" ca="1" si="266"/>
        <v>100</v>
      </c>
      <c r="D2452" s="1">
        <f t="shared" ca="1" si="267"/>
        <v>58.639357099169693</v>
      </c>
      <c r="E2452" s="1">
        <f t="shared" ca="1" si="268"/>
        <v>-2</v>
      </c>
      <c r="F2452" s="1">
        <f t="shared" ca="1" si="270"/>
        <v>1</v>
      </c>
      <c r="G2452" s="1">
        <f t="shared" ca="1" si="271"/>
        <v>0</v>
      </c>
      <c r="H2452" s="1">
        <f t="shared" ca="1" si="272"/>
        <v>2</v>
      </c>
    </row>
    <row r="2453" spans="1:8" hidden="1" x14ac:dyDescent="0.2">
      <c r="A2453" s="1">
        <v>2450</v>
      </c>
      <c r="B2453" s="1">
        <f t="shared" ca="1" si="269"/>
        <v>-63392.821001230739</v>
      </c>
      <c r="C2453" s="1">
        <f t="shared" ca="1" si="266"/>
        <v>100</v>
      </c>
      <c r="D2453" s="1">
        <f t="shared" ca="1" si="267"/>
        <v>58.639357099169693</v>
      </c>
      <c r="E2453" s="1">
        <f t="shared" ca="1" si="268"/>
        <v>-1</v>
      </c>
      <c r="F2453" s="1">
        <f t="shared" ca="1" si="270"/>
        <v>1</v>
      </c>
      <c r="G2453" s="1">
        <f t="shared" ca="1" si="271"/>
        <v>0</v>
      </c>
      <c r="H2453" s="1">
        <f t="shared" ca="1" si="272"/>
        <v>3</v>
      </c>
    </row>
    <row r="2454" spans="1:8" hidden="1" x14ac:dyDescent="0.2">
      <c r="A2454" s="1">
        <v>2451</v>
      </c>
      <c r="B2454" s="1">
        <f t="shared" ca="1" si="269"/>
        <v>-57528.885291313767</v>
      </c>
      <c r="C2454" s="1">
        <f t="shared" ca="1" si="266"/>
        <v>100</v>
      </c>
      <c r="D2454" s="1">
        <f t="shared" ca="1" si="267"/>
        <v>58.639357099169693</v>
      </c>
      <c r="E2454" s="1">
        <f t="shared" ca="1" si="268"/>
        <v>0</v>
      </c>
      <c r="F2454" s="1">
        <f t="shared" ca="1" si="270"/>
        <v>1</v>
      </c>
      <c r="G2454" s="1">
        <f t="shared" ca="1" si="271"/>
        <v>0</v>
      </c>
      <c r="H2454" s="1">
        <f t="shared" ca="1" si="272"/>
        <v>4</v>
      </c>
    </row>
    <row r="2455" spans="1:8" hidden="1" x14ac:dyDescent="0.2">
      <c r="A2455" s="1">
        <v>2452</v>
      </c>
      <c r="B2455" s="1">
        <f t="shared" ca="1" si="269"/>
        <v>-51664.949581396795</v>
      </c>
      <c r="C2455" s="1">
        <f t="shared" ca="1" si="266"/>
        <v>100</v>
      </c>
      <c r="D2455" s="1">
        <f t="shared" ca="1" si="267"/>
        <v>58.639357099169693</v>
      </c>
      <c r="E2455" s="1">
        <f t="shared" ca="1" si="268"/>
        <v>0</v>
      </c>
      <c r="F2455" s="1">
        <f t="shared" ca="1" si="270"/>
        <v>1</v>
      </c>
      <c r="G2455" s="1">
        <f t="shared" ca="1" si="271"/>
        <v>0</v>
      </c>
      <c r="H2455" s="1">
        <f t="shared" ca="1" si="272"/>
        <v>5</v>
      </c>
    </row>
    <row r="2456" spans="1:8" hidden="1" x14ac:dyDescent="0.2">
      <c r="A2456" s="1">
        <v>2453</v>
      </c>
      <c r="B2456" s="1">
        <f t="shared" ca="1" si="269"/>
        <v>-45801.013871479823</v>
      </c>
      <c r="C2456" s="1">
        <f t="shared" ca="1" si="266"/>
        <v>100</v>
      </c>
      <c r="D2456" s="1">
        <f t="shared" ca="1" si="267"/>
        <v>-42.077013244733351</v>
      </c>
      <c r="E2456" s="1">
        <f t="shared" ca="1" si="268"/>
        <v>0</v>
      </c>
      <c r="F2456" s="1">
        <f t="shared" ca="1" si="270"/>
        <v>1</v>
      </c>
      <c r="G2456" s="1">
        <f t="shared" ca="1" si="271"/>
        <v>0</v>
      </c>
      <c r="H2456" s="1">
        <f t="shared" ca="1" si="272"/>
        <v>6</v>
      </c>
    </row>
    <row r="2457" spans="1:8" hidden="1" x14ac:dyDescent="0.2">
      <c r="A2457" s="1">
        <v>2454</v>
      </c>
      <c r="B2457" s="1">
        <f t="shared" ca="1" si="269"/>
        <v>-50008.715195953162</v>
      </c>
      <c r="C2457" s="1">
        <f t="shared" ca="1" si="266"/>
        <v>100</v>
      </c>
      <c r="D2457" s="1">
        <f t="shared" ca="1" si="267"/>
        <v>58.639357099169693</v>
      </c>
      <c r="E2457" s="1">
        <f t="shared" ca="1" si="268"/>
        <v>-1</v>
      </c>
      <c r="F2457" s="1">
        <f t="shared" ca="1" si="270"/>
        <v>1</v>
      </c>
      <c r="G2457" s="1">
        <f t="shared" ca="1" si="271"/>
        <v>1</v>
      </c>
      <c r="H2457" s="1">
        <f t="shared" ca="1" si="272"/>
        <v>0</v>
      </c>
    </row>
    <row r="2458" spans="1:8" hidden="1" x14ac:dyDescent="0.2">
      <c r="A2458" s="1">
        <v>2455</v>
      </c>
      <c r="B2458" s="1">
        <f t="shared" ca="1" si="269"/>
        <v>-44144.77948603619</v>
      </c>
      <c r="C2458" s="1">
        <f t="shared" ca="1" si="266"/>
        <v>100</v>
      </c>
      <c r="D2458" s="1">
        <f t="shared" ca="1" si="267"/>
        <v>-42.077013244733351</v>
      </c>
      <c r="E2458" s="1">
        <f t="shared" ca="1" si="268"/>
        <v>0</v>
      </c>
      <c r="F2458" s="1">
        <f t="shared" ca="1" si="270"/>
        <v>1</v>
      </c>
      <c r="G2458" s="1">
        <f t="shared" ca="1" si="271"/>
        <v>0</v>
      </c>
      <c r="H2458" s="1">
        <f t="shared" ca="1" si="272"/>
        <v>1</v>
      </c>
    </row>
    <row r="2459" spans="1:8" hidden="1" x14ac:dyDescent="0.2">
      <c r="A2459" s="1">
        <v>2456</v>
      </c>
      <c r="B2459" s="1">
        <f t="shared" ca="1" si="269"/>
        <v>-48352.480810509529</v>
      </c>
      <c r="C2459" s="1">
        <f t="shared" ca="1" si="266"/>
        <v>100</v>
      </c>
      <c r="D2459" s="1">
        <f t="shared" ca="1" si="267"/>
        <v>-42.077013244733351</v>
      </c>
      <c r="E2459" s="1">
        <f t="shared" ca="1" si="268"/>
        <v>-1</v>
      </c>
      <c r="F2459" s="1">
        <f t="shared" ca="1" si="270"/>
        <v>1</v>
      </c>
      <c r="G2459" s="1">
        <f t="shared" ca="1" si="271"/>
        <v>1</v>
      </c>
      <c r="H2459" s="1">
        <f t="shared" ca="1" si="272"/>
        <v>0</v>
      </c>
    </row>
    <row r="2460" spans="1:8" hidden="1" x14ac:dyDescent="0.2">
      <c r="A2460" s="1">
        <v>2457</v>
      </c>
      <c r="B2460" s="1">
        <f t="shared" ca="1" si="269"/>
        <v>-52560.182134982868</v>
      </c>
      <c r="C2460" s="1">
        <f t="shared" ca="1" si="266"/>
        <v>100</v>
      </c>
      <c r="D2460" s="1">
        <f t="shared" ca="1" si="267"/>
        <v>-42.077013244733351</v>
      </c>
      <c r="E2460" s="1">
        <f t="shared" ca="1" si="268"/>
        <v>-2</v>
      </c>
      <c r="F2460" s="1">
        <f t="shared" ca="1" si="270"/>
        <v>1</v>
      </c>
      <c r="G2460" s="1">
        <f t="shared" ca="1" si="271"/>
        <v>2</v>
      </c>
      <c r="H2460" s="1">
        <f t="shared" ca="1" si="272"/>
        <v>0</v>
      </c>
    </row>
    <row r="2461" spans="1:8" hidden="1" x14ac:dyDescent="0.2">
      <c r="A2461" s="1">
        <v>2458</v>
      </c>
      <c r="B2461" s="1">
        <f t="shared" ca="1" si="269"/>
        <v>-56767.883459456207</v>
      </c>
      <c r="C2461" s="1">
        <f t="shared" ca="1" si="266"/>
        <v>100</v>
      </c>
      <c r="D2461" s="1">
        <f t="shared" ca="1" si="267"/>
        <v>-42.077013244733351</v>
      </c>
      <c r="E2461" s="1">
        <f t="shared" ca="1" si="268"/>
        <v>-3</v>
      </c>
      <c r="F2461" s="1">
        <f t="shared" ca="1" si="270"/>
        <v>1</v>
      </c>
      <c r="G2461" s="1">
        <f t="shared" ca="1" si="271"/>
        <v>3</v>
      </c>
      <c r="H2461" s="1">
        <f t="shared" ca="1" si="272"/>
        <v>0</v>
      </c>
    </row>
    <row r="2462" spans="1:8" hidden="1" x14ac:dyDescent="0.2">
      <c r="A2462" s="1">
        <v>2459</v>
      </c>
      <c r="B2462" s="1">
        <f t="shared" ca="1" si="269"/>
        <v>-60975.584783929546</v>
      </c>
      <c r="C2462" s="1">
        <f t="shared" ca="1" si="266"/>
        <v>100</v>
      </c>
      <c r="D2462" s="1">
        <f t="shared" ca="1" si="267"/>
        <v>-42.077013244733351</v>
      </c>
      <c r="E2462" s="1">
        <f t="shared" ca="1" si="268"/>
        <v>-4</v>
      </c>
      <c r="F2462" s="1">
        <f t="shared" ca="1" si="270"/>
        <v>1</v>
      </c>
      <c r="G2462" s="1">
        <f t="shared" ca="1" si="271"/>
        <v>4</v>
      </c>
      <c r="H2462" s="1">
        <f t="shared" ca="1" si="272"/>
        <v>0</v>
      </c>
    </row>
    <row r="2463" spans="1:8" hidden="1" x14ac:dyDescent="0.2">
      <c r="A2463" s="1">
        <v>2460</v>
      </c>
      <c r="B2463" s="1">
        <f t="shared" ca="1" si="269"/>
        <v>-65183.286108402885</v>
      </c>
      <c r="C2463" s="1">
        <f t="shared" ca="1" si="266"/>
        <v>500</v>
      </c>
      <c r="D2463" s="1">
        <f t="shared" ca="1" si="267"/>
        <v>58.639357099169693</v>
      </c>
      <c r="E2463" s="1">
        <f t="shared" ca="1" si="268"/>
        <v>0</v>
      </c>
      <c r="F2463" s="1">
        <f t="shared" ca="1" si="270"/>
        <v>2</v>
      </c>
      <c r="G2463" s="1">
        <f t="shared" ca="1" si="271"/>
        <v>5</v>
      </c>
      <c r="H2463" s="1">
        <f t="shared" ca="1" si="272"/>
        <v>0</v>
      </c>
    </row>
    <row r="2464" spans="1:8" hidden="1" x14ac:dyDescent="0.2">
      <c r="A2464" s="1">
        <v>2461</v>
      </c>
      <c r="B2464" s="1">
        <f t="shared" ca="1" si="269"/>
        <v>-35863.607558818039</v>
      </c>
      <c r="C2464" s="1">
        <f t="shared" ca="1" si="266"/>
        <v>100</v>
      </c>
      <c r="D2464" s="1">
        <f t="shared" ca="1" si="267"/>
        <v>58.639357099169693</v>
      </c>
      <c r="E2464" s="1">
        <f t="shared" ca="1" si="268"/>
        <v>0</v>
      </c>
      <c r="F2464" s="1">
        <f t="shared" ca="1" si="270"/>
        <v>1</v>
      </c>
      <c r="G2464" s="1">
        <f t="shared" ca="1" si="271"/>
        <v>0</v>
      </c>
      <c r="H2464" s="1">
        <f t="shared" ca="1" si="272"/>
        <v>1</v>
      </c>
    </row>
    <row r="2465" spans="1:8" hidden="1" x14ac:dyDescent="0.2">
      <c r="A2465" s="1">
        <v>2462</v>
      </c>
      <c r="B2465" s="1">
        <f t="shared" ca="1" si="269"/>
        <v>-29999.671848901071</v>
      </c>
      <c r="C2465" s="1">
        <f t="shared" ca="1" si="266"/>
        <v>100</v>
      </c>
      <c r="D2465" s="1">
        <f t="shared" ca="1" si="267"/>
        <v>-42.077013244733351</v>
      </c>
      <c r="E2465" s="1">
        <f t="shared" ca="1" si="268"/>
        <v>0</v>
      </c>
      <c r="F2465" s="1">
        <f t="shared" ca="1" si="270"/>
        <v>1</v>
      </c>
      <c r="G2465" s="1">
        <f t="shared" ca="1" si="271"/>
        <v>0</v>
      </c>
      <c r="H2465" s="1">
        <f t="shared" ca="1" si="272"/>
        <v>2</v>
      </c>
    </row>
    <row r="2466" spans="1:8" hidden="1" x14ac:dyDescent="0.2">
      <c r="A2466" s="1">
        <v>2463</v>
      </c>
      <c r="B2466" s="1">
        <f t="shared" ca="1" si="269"/>
        <v>-34207.373173374406</v>
      </c>
      <c r="C2466" s="1">
        <f t="shared" ca="1" si="266"/>
        <v>100</v>
      </c>
      <c r="D2466" s="1">
        <f t="shared" ca="1" si="267"/>
        <v>-42.077013244733351</v>
      </c>
      <c r="E2466" s="1">
        <f t="shared" ca="1" si="268"/>
        <v>-1</v>
      </c>
      <c r="F2466" s="1">
        <f t="shared" ca="1" si="270"/>
        <v>1</v>
      </c>
      <c r="G2466" s="1">
        <f t="shared" ca="1" si="271"/>
        <v>1</v>
      </c>
      <c r="H2466" s="1">
        <f t="shared" ca="1" si="272"/>
        <v>0</v>
      </c>
    </row>
    <row r="2467" spans="1:8" hidden="1" x14ac:dyDescent="0.2">
      <c r="A2467" s="1">
        <v>2464</v>
      </c>
      <c r="B2467" s="1">
        <f t="shared" ca="1" si="269"/>
        <v>-38415.074497847745</v>
      </c>
      <c r="C2467" s="1">
        <f t="shared" ca="1" si="266"/>
        <v>100</v>
      </c>
      <c r="D2467" s="1">
        <f t="shared" ca="1" si="267"/>
        <v>-42.077013244733351</v>
      </c>
      <c r="E2467" s="1">
        <f t="shared" ca="1" si="268"/>
        <v>-2</v>
      </c>
      <c r="F2467" s="1">
        <f t="shared" ca="1" si="270"/>
        <v>1</v>
      </c>
      <c r="G2467" s="1">
        <f t="shared" ca="1" si="271"/>
        <v>2</v>
      </c>
      <c r="H2467" s="1">
        <f t="shared" ca="1" si="272"/>
        <v>0</v>
      </c>
    </row>
    <row r="2468" spans="1:8" hidden="1" x14ac:dyDescent="0.2">
      <c r="A2468" s="1">
        <v>2465</v>
      </c>
      <c r="B2468" s="1">
        <f t="shared" ca="1" si="269"/>
        <v>-42622.775822321084</v>
      </c>
      <c r="C2468" s="1">
        <f t="shared" ca="1" si="266"/>
        <v>100</v>
      </c>
      <c r="D2468" s="1">
        <f t="shared" ca="1" si="267"/>
        <v>-42.077013244733351</v>
      </c>
      <c r="E2468" s="1">
        <f t="shared" ca="1" si="268"/>
        <v>-3</v>
      </c>
      <c r="F2468" s="1">
        <f t="shared" ca="1" si="270"/>
        <v>1</v>
      </c>
      <c r="G2468" s="1">
        <f t="shared" ca="1" si="271"/>
        <v>3</v>
      </c>
      <c r="H2468" s="1">
        <f t="shared" ca="1" si="272"/>
        <v>0</v>
      </c>
    </row>
    <row r="2469" spans="1:8" hidden="1" x14ac:dyDescent="0.2">
      <c r="A2469" s="1">
        <v>2466</v>
      </c>
      <c r="B2469" s="1">
        <f t="shared" ca="1" si="269"/>
        <v>-46830.477146794423</v>
      </c>
      <c r="C2469" s="1">
        <f t="shared" ca="1" si="266"/>
        <v>100</v>
      </c>
      <c r="D2469" s="1">
        <f t="shared" ca="1" si="267"/>
        <v>-42.077013244733351</v>
      </c>
      <c r="E2469" s="1">
        <f t="shared" ca="1" si="268"/>
        <v>-4</v>
      </c>
      <c r="F2469" s="1">
        <f t="shared" ca="1" si="270"/>
        <v>1</v>
      </c>
      <c r="G2469" s="1">
        <f t="shared" ca="1" si="271"/>
        <v>4</v>
      </c>
      <c r="H2469" s="1">
        <f t="shared" ca="1" si="272"/>
        <v>0</v>
      </c>
    </row>
    <row r="2470" spans="1:8" hidden="1" x14ac:dyDescent="0.2">
      <c r="A2470" s="1">
        <v>2467</v>
      </c>
      <c r="B2470" s="1">
        <f t="shared" ca="1" si="269"/>
        <v>-51038.178471267762</v>
      </c>
      <c r="C2470" s="1">
        <f t="shared" ca="1" si="266"/>
        <v>500</v>
      </c>
      <c r="D2470" s="1">
        <f t="shared" ca="1" si="267"/>
        <v>-42.077013244733351</v>
      </c>
      <c r="E2470" s="1">
        <f t="shared" ca="1" si="268"/>
        <v>0</v>
      </c>
      <c r="F2470" s="1">
        <f t="shared" ca="1" si="270"/>
        <v>2</v>
      </c>
      <c r="G2470" s="1">
        <f t="shared" ca="1" si="271"/>
        <v>5</v>
      </c>
      <c r="H2470" s="1">
        <f t="shared" ca="1" si="272"/>
        <v>0</v>
      </c>
    </row>
    <row r="2471" spans="1:8" hidden="1" x14ac:dyDescent="0.2">
      <c r="A2471" s="1">
        <v>2468</v>
      </c>
      <c r="B2471" s="1">
        <f t="shared" ca="1" si="269"/>
        <v>-72076.685093634442</v>
      </c>
      <c r="C2471" s="1">
        <f t="shared" ca="1" si="266"/>
        <v>500</v>
      </c>
      <c r="D2471" s="1">
        <f t="shared" ca="1" si="267"/>
        <v>-42.077013244733351</v>
      </c>
      <c r="E2471" s="1">
        <f t="shared" ca="1" si="268"/>
        <v>-1</v>
      </c>
      <c r="F2471" s="1">
        <f t="shared" ca="1" si="270"/>
        <v>2</v>
      </c>
      <c r="G2471" s="1">
        <f t="shared" ca="1" si="271"/>
        <v>6</v>
      </c>
      <c r="H2471" s="1">
        <f t="shared" ca="1" si="272"/>
        <v>0</v>
      </c>
    </row>
    <row r="2472" spans="1:8" hidden="1" x14ac:dyDescent="0.2">
      <c r="A2472" s="1">
        <v>2469</v>
      </c>
      <c r="B2472" s="1">
        <f t="shared" ca="1" si="269"/>
        <v>-93115.191716001122</v>
      </c>
      <c r="C2472" s="1">
        <f t="shared" ca="1" si="266"/>
        <v>500</v>
      </c>
      <c r="D2472" s="1">
        <f t="shared" ca="1" si="267"/>
        <v>58.639357099169693</v>
      </c>
      <c r="E2472" s="1">
        <f t="shared" ca="1" si="268"/>
        <v>-2</v>
      </c>
      <c r="F2472" s="1">
        <f t="shared" ca="1" si="270"/>
        <v>2</v>
      </c>
      <c r="G2472" s="1">
        <f t="shared" ca="1" si="271"/>
        <v>7</v>
      </c>
      <c r="H2472" s="1">
        <f t="shared" ca="1" si="272"/>
        <v>0</v>
      </c>
    </row>
    <row r="2473" spans="1:8" hidden="1" x14ac:dyDescent="0.2">
      <c r="A2473" s="1">
        <v>2470</v>
      </c>
      <c r="B2473" s="1">
        <f t="shared" ca="1" si="269"/>
        <v>-63795.513166416276</v>
      </c>
      <c r="C2473" s="1">
        <f t="shared" ca="1" si="266"/>
        <v>500</v>
      </c>
      <c r="D2473" s="1">
        <f t="shared" ca="1" si="267"/>
        <v>-42.077013244733351</v>
      </c>
      <c r="E2473" s="1">
        <f t="shared" ca="1" si="268"/>
        <v>-1</v>
      </c>
      <c r="F2473" s="1">
        <f t="shared" ca="1" si="270"/>
        <v>2</v>
      </c>
      <c r="G2473" s="1">
        <f t="shared" ca="1" si="271"/>
        <v>0</v>
      </c>
      <c r="H2473" s="1">
        <f t="shared" ca="1" si="272"/>
        <v>1</v>
      </c>
    </row>
    <row r="2474" spans="1:8" hidden="1" x14ac:dyDescent="0.2">
      <c r="A2474" s="1">
        <v>2471</v>
      </c>
      <c r="B2474" s="1">
        <f t="shared" ca="1" si="269"/>
        <v>-84834.019788782956</v>
      </c>
      <c r="C2474" s="1">
        <f t="shared" ca="1" si="266"/>
        <v>500</v>
      </c>
      <c r="D2474" s="1">
        <f t="shared" ca="1" si="267"/>
        <v>58.639357099169693</v>
      </c>
      <c r="E2474" s="1">
        <f t="shared" ca="1" si="268"/>
        <v>-2</v>
      </c>
      <c r="F2474" s="1">
        <f t="shared" ca="1" si="270"/>
        <v>2</v>
      </c>
      <c r="G2474" s="1">
        <f t="shared" ca="1" si="271"/>
        <v>1</v>
      </c>
      <c r="H2474" s="1">
        <f t="shared" ca="1" si="272"/>
        <v>0</v>
      </c>
    </row>
    <row r="2475" spans="1:8" hidden="1" x14ac:dyDescent="0.2">
      <c r="A2475" s="1">
        <v>2472</v>
      </c>
      <c r="B2475" s="1">
        <f t="shared" ca="1" si="269"/>
        <v>-55514.341239198111</v>
      </c>
      <c r="C2475" s="1">
        <f t="shared" ca="1" si="266"/>
        <v>500</v>
      </c>
      <c r="D2475" s="1">
        <f t="shared" ca="1" si="267"/>
        <v>-42.077013244733351</v>
      </c>
      <c r="E2475" s="1">
        <f t="shared" ca="1" si="268"/>
        <v>-1</v>
      </c>
      <c r="F2475" s="1">
        <f t="shared" ca="1" si="270"/>
        <v>2</v>
      </c>
      <c r="G2475" s="1">
        <f t="shared" ca="1" si="271"/>
        <v>0</v>
      </c>
      <c r="H2475" s="1">
        <f t="shared" ca="1" si="272"/>
        <v>1</v>
      </c>
    </row>
    <row r="2476" spans="1:8" hidden="1" x14ac:dyDescent="0.2">
      <c r="A2476" s="1">
        <v>2473</v>
      </c>
      <c r="B2476" s="1">
        <f t="shared" ca="1" si="269"/>
        <v>-76552.847861564791</v>
      </c>
      <c r="C2476" s="1">
        <f t="shared" ca="1" si="266"/>
        <v>500</v>
      </c>
      <c r="D2476" s="1">
        <f t="shared" ca="1" si="267"/>
        <v>58.639357099169693</v>
      </c>
      <c r="E2476" s="1">
        <f t="shared" ca="1" si="268"/>
        <v>-2</v>
      </c>
      <c r="F2476" s="1">
        <f t="shared" ca="1" si="270"/>
        <v>2</v>
      </c>
      <c r="G2476" s="1">
        <f t="shared" ca="1" si="271"/>
        <v>1</v>
      </c>
      <c r="H2476" s="1">
        <f t="shared" ca="1" si="272"/>
        <v>0</v>
      </c>
    </row>
    <row r="2477" spans="1:8" hidden="1" x14ac:dyDescent="0.2">
      <c r="A2477" s="1">
        <v>2474</v>
      </c>
      <c r="B2477" s="1">
        <f t="shared" ca="1" si="269"/>
        <v>-47233.169311979946</v>
      </c>
      <c r="C2477" s="1">
        <f t="shared" ca="1" si="266"/>
        <v>500</v>
      </c>
      <c r="D2477" s="1">
        <f t="shared" ca="1" si="267"/>
        <v>58.639357099169693</v>
      </c>
      <c r="E2477" s="1">
        <f t="shared" ca="1" si="268"/>
        <v>-1</v>
      </c>
      <c r="F2477" s="1">
        <f t="shared" ca="1" si="270"/>
        <v>2</v>
      </c>
      <c r="G2477" s="1">
        <f t="shared" ca="1" si="271"/>
        <v>0</v>
      </c>
      <c r="H2477" s="1">
        <f t="shared" ca="1" si="272"/>
        <v>1</v>
      </c>
    </row>
    <row r="2478" spans="1:8" hidden="1" x14ac:dyDescent="0.2">
      <c r="A2478" s="1">
        <v>2475</v>
      </c>
      <c r="B2478" s="1">
        <f t="shared" ca="1" si="269"/>
        <v>-17913.4907623951</v>
      </c>
      <c r="C2478" s="1">
        <f t="shared" ca="1" si="266"/>
        <v>100</v>
      </c>
      <c r="D2478" s="1">
        <f t="shared" ca="1" si="267"/>
        <v>58.639357099169693</v>
      </c>
      <c r="E2478" s="1">
        <f t="shared" ca="1" si="268"/>
        <v>0</v>
      </c>
      <c r="F2478" s="1">
        <f t="shared" ca="1" si="270"/>
        <v>1</v>
      </c>
      <c r="G2478" s="1">
        <f t="shared" ca="1" si="271"/>
        <v>0</v>
      </c>
      <c r="H2478" s="1">
        <f t="shared" ca="1" si="272"/>
        <v>2</v>
      </c>
    </row>
    <row r="2479" spans="1:8" hidden="1" x14ac:dyDescent="0.2">
      <c r="A2479" s="1">
        <v>2476</v>
      </c>
      <c r="B2479" s="1">
        <f t="shared" ca="1" si="269"/>
        <v>-12049.555052478132</v>
      </c>
      <c r="C2479" s="1">
        <f t="shared" ca="1" si="266"/>
        <v>100</v>
      </c>
      <c r="D2479" s="1">
        <f t="shared" ca="1" si="267"/>
        <v>-42.077013244733351</v>
      </c>
      <c r="E2479" s="1">
        <f t="shared" ca="1" si="268"/>
        <v>0</v>
      </c>
      <c r="F2479" s="1">
        <f t="shared" ca="1" si="270"/>
        <v>1</v>
      </c>
      <c r="G2479" s="1">
        <f t="shared" ca="1" si="271"/>
        <v>0</v>
      </c>
      <c r="H2479" s="1">
        <f t="shared" ca="1" si="272"/>
        <v>3</v>
      </c>
    </row>
    <row r="2480" spans="1:8" hidden="1" x14ac:dyDescent="0.2">
      <c r="A2480" s="1">
        <v>2477</v>
      </c>
      <c r="B2480" s="1">
        <f t="shared" ca="1" si="269"/>
        <v>-16257.256376951467</v>
      </c>
      <c r="C2480" s="1">
        <f t="shared" ca="1" si="266"/>
        <v>100</v>
      </c>
      <c r="D2480" s="1">
        <f t="shared" ca="1" si="267"/>
        <v>58.639357099169693</v>
      </c>
      <c r="E2480" s="1">
        <f t="shared" ca="1" si="268"/>
        <v>-1</v>
      </c>
      <c r="F2480" s="1">
        <f t="shared" ca="1" si="270"/>
        <v>1</v>
      </c>
      <c r="G2480" s="1">
        <f t="shared" ca="1" si="271"/>
        <v>1</v>
      </c>
      <c r="H2480" s="1">
        <f t="shared" ca="1" si="272"/>
        <v>0</v>
      </c>
    </row>
    <row r="2481" spans="1:8" hidden="1" x14ac:dyDescent="0.2">
      <c r="A2481" s="1">
        <v>2478</v>
      </c>
      <c r="B2481" s="1">
        <f t="shared" ca="1" si="269"/>
        <v>-10393.320667034499</v>
      </c>
      <c r="C2481" s="1">
        <f t="shared" ca="1" si="266"/>
        <v>100</v>
      </c>
      <c r="D2481" s="1">
        <f t="shared" ca="1" si="267"/>
        <v>58.639357099169693</v>
      </c>
      <c r="E2481" s="1">
        <f t="shared" ca="1" si="268"/>
        <v>0</v>
      </c>
      <c r="F2481" s="1">
        <f t="shared" ca="1" si="270"/>
        <v>1</v>
      </c>
      <c r="G2481" s="1">
        <f t="shared" ca="1" si="271"/>
        <v>0</v>
      </c>
      <c r="H2481" s="1">
        <f t="shared" ca="1" si="272"/>
        <v>1</v>
      </c>
    </row>
    <row r="2482" spans="1:8" hidden="1" x14ac:dyDescent="0.2">
      <c r="A2482" s="1">
        <v>2479</v>
      </c>
      <c r="B2482" s="1">
        <f t="shared" ca="1" si="269"/>
        <v>-4529.3849571175297</v>
      </c>
      <c r="C2482" s="1">
        <f t="shared" ca="1" si="266"/>
        <v>100</v>
      </c>
      <c r="D2482" s="1">
        <f t="shared" ca="1" si="267"/>
        <v>58.639357099169693</v>
      </c>
      <c r="E2482" s="1">
        <f t="shared" ca="1" si="268"/>
        <v>0</v>
      </c>
      <c r="F2482" s="1">
        <f t="shared" ca="1" si="270"/>
        <v>1</v>
      </c>
      <c r="G2482" s="1">
        <f t="shared" ca="1" si="271"/>
        <v>0</v>
      </c>
      <c r="H2482" s="1">
        <f t="shared" ca="1" si="272"/>
        <v>2</v>
      </c>
    </row>
    <row r="2483" spans="1:8" hidden="1" x14ac:dyDescent="0.2">
      <c r="A2483" s="1">
        <v>2480</v>
      </c>
      <c r="B2483" s="1">
        <f t="shared" ca="1" si="269"/>
        <v>1334.5507527994396</v>
      </c>
      <c r="C2483" s="1">
        <f t="shared" ca="1" si="266"/>
        <v>100</v>
      </c>
      <c r="D2483" s="1">
        <f t="shared" ca="1" si="267"/>
        <v>-42.077013244733351</v>
      </c>
      <c r="E2483" s="1">
        <f t="shared" ca="1" si="268"/>
        <v>0</v>
      </c>
      <c r="F2483" s="1">
        <f t="shared" ca="1" si="270"/>
        <v>1</v>
      </c>
      <c r="G2483" s="1">
        <f t="shared" ca="1" si="271"/>
        <v>0</v>
      </c>
      <c r="H2483" s="1">
        <f t="shared" ca="1" si="272"/>
        <v>3</v>
      </c>
    </row>
    <row r="2484" spans="1:8" hidden="1" x14ac:dyDescent="0.2">
      <c r="A2484" s="1">
        <v>2481</v>
      </c>
      <c r="B2484" s="1">
        <f t="shared" ca="1" si="269"/>
        <v>-2873.1505716738957</v>
      </c>
      <c r="C2484" s="1">
        <f t="shared" ca="1" si="266"/>
        <v>100</v>
      </c>
      <c r="D2484" s="1">
        <f t="shared" ca="1" si="267"/>
        <v>-42.077013244733351</v>
      </c>
      <c r="E2484" s="1">
        <f t="shared" ca="1" si="268"/>
        <v>-1</v>
      </c>
      <c r="F2484" s="1">
        <f t="shared" ca="1" si="270"/>
        <v>1</v>
      </c>
      <c r="G2484" s="1">
        <f t="shared" ca="1" si="271"/>
        <v>1</v>
      </c>
      <c r="H2484" s="1">
        <f t="shared" ca="1" si="272"/>
        <v>0</v>
      </c>
    </row>
    <row r="2485" spans="1:8" hidden="1" x14ac:dyDescent="0.2">
      <c r="A2485" s="1">
        <v>2482</v>
      </c>
      <c r="B2485" s="1">
        <f t="shared" ca="1" si="269"/>
        <v>-7080.8518961472309</v>
      </c>
      <c r="C2485" s="1">
        <f t="shared" ca="1" si="266"/>
        <v>100</v>
      </c>
      <c r="D2485" s="1">
        <f t="shared" ca="1" si="267"/>
        <v>-42.077013244733351</v>
      </c>
      <c r="E2485" s="1">
        <f t="shared" ca="1" si="268"/>
        <v>-2</v>
      </c>
      <c r="F2485" s="1">
        <f t="shared" ca="1" si="270"/>
        <v>1</v>
      </c>
      <c r="G2485" s="1">
        <f t="shared" ca="1" si="271"/>
        <v>2</v>
      </c>
      <c r="H2485" s="1">
        <f t="shared" ca="1" si="272"/>
        <v>0</v>
      </c>
    </row>
    <row r="2486" spans="1:8" hidden="1" x14ac:dyDescent="0.2">
      <c r="A2486" s="1">
        <v>2483</v>
      </c>
      <c r="B2486" s="1">
        <f t="shared" ca="1" si="269"/>
        <v>-11288.553220620566</v>
      </c>
      <c r="C2486" s="1">
        <f t="shared" ca="1" si="266"/>
        <v>100</v>
      </c>
      <c r="D2486" s="1">
        <f t="shared" ca="1" si="267"/>
        <v>-42.077013244733351</v>
      </c>
      <c r="E2486" s="1">
        <f t="shared" ca="1" si="268"/>
        <v>-3</v>
      </c>
      <c r="F2486" s="1">
        <f t="shared" ca="1" si="270"/>
        <v>1</v>
      </c>
      <c r="G2486" s="1">
        <f t="shared" ca="1" si="271"/>
        <v>3</v>
      </c>
      <c r="H2486" s="1">
        <f t="shared" ca="1" si="272"/>
        <v>0</v>
      </c>
    </row>
    <row r="2487" spans="1:8" hidden="1" x14ac:dyDescent="0.2">
      <c r="A2487" s="1">
        <v>2484</v>
      </c>
      <c r="B2487" s="1">
        <f t="shared" ca="1" si="269"/>
        <v>-15496.254545093901</v>
      </c>
      <c r="C2487" s="1">
        <f t="shared" ca="1" si="266"/>
        <v>100</v>
      </c>
      <c r="D2487" s="1">
        <f t="shared" ca="1" si="267"/>
        <v>-42.077013244733351</v>
      </c>
      <c r="E2487" s="1">
        <f t="shared" ca="1" si="268"/>
        <v>-4</v>
      </c>
      <c r="F2487" s="1">
        <f t="shared" ca="1" si="270"/>
        <v>1</v>
      </c>
      <c r="G2487" s="1">
        <f t="shared" ca="1" si="271"/>
        <v>4</v>
      </c>
      <c r="H2487" s="1">
        <f t="shared" ca="1" si="272"/>
        <v>0</v>
      </c>
    </row>
    <row r="2488" spans="1:8" hidden="1" x14ac:dyDescent="0.2">
      <c r="A2488" s="1">
        <v>2485</v>
      </c>
      <c r="B2488" s="1">
        <f t="shared" ca="1" si="269"/>
        <v>-19703.955869567239</v>
      </c>
      <c r="C2488" s="1">
        <f t="shared" ca="1" si="266"/>
        <v>500</v>
      </c>
      <c r="D2488" s="1">
        <f t="shared" ca="1" si="267"/>
        <v>-42.077013244733351</v>
      </c>
      <c r="E2488" s="1">
        <f t="shared" ca="1" si="268"/>
        <v>0</v>
      </c>
      <c r="F2488" s="1">
        <f t="shared" ca="1" si="270"/>
        <v>2</v>
      </c>
      <c r="G2488" s="1">
        <f t="shared" ca="1" si="271"/>
        <v>5</v>
      </c>
      <c r="H2488" s="1">
        <f t="shared" ca="1" si="272"/>
        <v>0</v>
      </c>
    </row>
    <row r="2489" spans="1:8" hidden="1" x14ac:dyDescent="0.2">
      <c r="A2489" s="1">
        <v>2486</v>
      </c>
      <c r="B2489" s="1">
        <f t="shared" ca="1" si="269"/>
        <v>-40742.462491933911</v>
      </c>
      <c r="C2489" s="1">
        <f t="shared" ca="1" si="266"/>
        <v>500</v>
      </c>
      <c r="D2489" s="1">
        <f t="shared" ca="1" si="267"/>
        <v>58.639357099169693</v>
      </c>
      <c r="E2489" s="1">
        <f t="shared" ca="1" si="268"/>
        <v>-1</v>
      </c>
      <c r="F2489" s="1">
        <f t="shared" ca="1" si="270"/>
        <v>2</v>
      </c>
      <c r="G2489" s="1">
        <f t="shared" ca="1" si="271"/>
        <v>6</v>
      </c>
      <c r="H2489" s="1">
        <f t="shared" ca="1" si="272"/>
        <v>0</v>
      </c>
    </row>
    <row r="2490" spans="1:8" hidden="1" x14ac:dyDescent="0.2">
      <c r="A2490" s="1">
        <v>2487</v>
      </c>
      <c r="B2490" s="1">
        <f t="shared" ca="1" si="269"/>
        <v>-11422.783942349066</v>
      </c>
      <c r="C2490" s="1">
        <f t="shared" ca="1" si="266"/>
        <v>100</v>
      </c>
      <c r="D2490" s="1">
        <f t="shared" ca="1" si="267"/>
        <v>-42.077013244733351</v>
      </c>
      <c r="E2490" s="1">
        <f t="shared" ca="1" si="268"/>
        <v>0</v>
      </c>
      <c r="F2490" s="1">
        <f t="shared" ca="1" si="270"/>
        <v>1</v>
      </c>
      <c r="G2490" s="1">
        <f t="shared" ca="1" si="271"/>
        <v>0</v>
      </c>
      <c r="H2490" s="1">
        <f t="shared" ca="1" si="272"/>
        <v>1</v>
      </c>
    </row>
    <row r="2491" spans="1:8" hidden="1" x14ac:dyDescent="0.2">
      <c r="A2491" s="1">
        <v>2488</v>
      </c>
      <c r="B2491" s="1">
        <f t="shared" ca="1" si="269"/>
        <v>-15630.485266822401</v>
      </c>
      <c r="C2491" s="1">
        <f t="shared" ca="1" si="266"/>
        <v>100</v>
      </c>
      <c r="D2491" s="1">
        <f t="shared" ca="1" si="267"/>
        <v>58.639357099169693</v>
      </c>
      <c r="E2491" s="1">
        <f t="shared" ca="1" si="268"/>
        <v>-1</v>
      </c>
      <c r="F2491" s="1">
        <f t="shared" ca="1" si="270"/>
        <v>1</v>
      </c>
      <c r="G2491" s="1">
        <f t="shared" ca="1" si="271"/>
        <v>1</v>
      </c>
      <c r="H2491" s="1">
        <f t="shared" ca="1" si="272"/>
        <v>0</v>
      </c>
    </row>
    <row r="2492" spans="1:8" hidden="1" x14ac:dyDescent="0.2">
      <c r="A2492" s="1">
        <v>2489</v>
      </c>
      <c r="B2492" s="1">
        <f t="shared" ca="1" si="269"/>
        <v>-9766.5495569054328</v>
      </c>
      <c r="C2492" s="1">
        <f t="shared" ca="1" si="266"/>
        <v>100</v>
      </c>
      <c r="D2492" s="1">
        <f t="shared" ca="1" si="267"/>
        <v>58.639357099169693</v>
      </c>
      <c r="E2492" s="1">
        <f t="shared" ca="1" si="268"/>
        <v>0</v>
      </c>
      <c r="F2492" s="1">
        <f t="shared" ca="1" si="270"/>
        <v>1</v>
      </c>
      <c r="G2492" s="1">
        <f t="shared" ca="1" si="271"/>
        <v>0</v>
      </c>
      <c r="H2492" s="1">
        <f t="shared" ca="1" si="272"/>
        <v>1</v>
      </c>
    </row>
    <row r="2493" spans="1:8" hidden="1" x14ac:dyDescent="0.2">
      <c r="A2493" s="1">
        <v>2490</v>
      </c>
      <c r="B2493" s="1">
        <f t="shared" ca="1" si="269"/>
        <v>-3902.6138469884636</v>
      </c>
      <c r="C2493" s="1">
        <f t="shared" ca="1" si="266"/>
        <v>100</v>
      </c>
      <c r="D2493" s="1">
        <f t="shared" ca="1" si="267"/>
        <v>58.639357099169693</v>
      </c>
      <c r="E2493" s="1">
        <f t="shared" ca="1" si="268"/>
        <v>0</v>
      </c>
      <c r="F2493" s="1">
        <f t="shared" ca="1" si="270"/>
        <v>1</v>
      </c>
      <c r="G2493" s="1">
        <f t="shared" ca="1" si="271"/>
        <v>0</v>
      </c>
      <c r="H2493" s="1">
        <f t="shared" ca="1" si="272"/>
        <v>2</v>
      </c>
    </row>
    <row r="2494" spans="1:8" hidden="1" x14ac:dyDescent="0.2">
      <c r="A2494" s="1">
        <v>2491</v>
      </c>
      <c r="B2494" s="1">
        <f t="shared" ca="1" si="269"/>
        <v>1961.3218629285057</v>
      </c>
      <c r="C2494" s="1">
        <f t="shared" ca="1" si="266"/>
        <v>100</v>
      </c>
      <c r="D2494" s="1">
        <f t="shared" ca="1" si="267"/>
        <v>-42.077013244733351</v>
      </c>
      <c r="E2494" s="1">
        <f t="shared" ca="1" si="268"/>
        <v>0</v>
      </c>
      <c r="F2494" s="1">
        <f t="shared" ca="1" si="270"/>
        <v>1</v>
      </c>
      <c r="G2494" s="1">
        <f t="shared" ca="1" si="271"/>
        <v>0</v>
      </c>
      <c r="H2494" s="1">
        <f t="shared" ca="1" si="272"/>
        <v>3</v>
      </c>
    </row>
    <row r="2495" spans="1:8" hidden="1" x14ac:dyDescent="0.2">
      <c r="A2495" s="1">
        <v>2492</v>
      </c>
      <c r="B2495" s="1">
        <f t="shared" ca="1" si="269"/>
        <v>-2246.3794615448296</v>
      </c>
      <c r="C2495" s="1">
        <f t="shared" ca="1" si="266"/>
        <v>100</v>
      </c>
      <c r="D2495" s="1">
        <f t="shared" ca="1" si="267"/>
        <v>58.639357099169693</v>
      </c>
      <c r="E2495" s="1">
        <f t="shared" ca="1" si="268"/>
        <v>-1</v>
      </c>
      <c r="F2495" s="1">
        <f t="shared" ca="1" si="270"/>
        <v>1</v>
      </c>
      <c r="G2495" s="1">
        <f t="shared" ca="1" si="271"/>
        <v>1</v>
      </c>
      <c r="H2495" s="1">
        <f t="shared" ca="1" si="272"/>
        <v>0</v>
      </c>
    </row>
    <row r="2496" spans="1:8" hidden="1" x14ac:dyDescent="0.2">
      <c r="A2496" s="1">
        <v>2493</v>
      </c>
      <c r="B2496" s="1">
        <f t="shared" ca="1" si="269"/>
        <v>3617.5562483721396</v>
      </c>
      <c r="C2496" s="1">
        <f t="shared" ca="1" si="266"/>
        <v>100</v>
      </c>
      <c r="D2496" s="1">
        <f t="shared" ca="1" si="267"/>
        <v>-42.077013244733351</v>
      </c>
      <c r="E2496" s="1">
        <f t="shared" ca="1" si="268"/>
        <v>0</v>
      </c>
      <c r="F2496" s="1">
        <f t="shared" ca="1" si="270"/>
        <v>1</v>
      </c>
      <c r="G2496" s="1">
        <f t="shared" ca="1" si="271"/>
        <v>0</v>
      </c>
      <c r="H2496" s="1">
        <f t="shared" ca="1" si="272"/>
        <v>1</v>
      </c>
    </row>
    <row r="2497" spans="1:8" hidden="1" x14ac:dyDescent="0.2">
      <c r="A2497" s="1">
        <v>2494</v>
      </c>
      <c r="B2497" s="1">
        <f t="shared" ca="1" si="269"/>
        <v>-590.14507610119563</v>
      </c>
      <c r="C2497" s="1">
        <f t="shared" ca="1" si="266"/>
        <v>100</v>
      </c>
      <c r="D2497" s="1">
        <f t="shared" ca="1" si="267"/>
        <v>-42.077013244733351</v>
      </c>
      <c r="E2497" s="1">
        <f t="shared" ca="1" si="268"/>
        <v>-1</v>
      </c>
      <c r="F2497" s="1">
        <f t="shared" ca="1" si="270"/>
        <v>1</v>
      </c>
      <c r="G2497" s="1">
        <f t="shared" ca="1" si="271"/>
        <v>1</v>
      </c>
      <c r="H2497" s="1">
        <f t="shared" ca="1" si="272"/>
        <v>0</v>
      </c>
    </row>
    <row r="2498" spans="1:8" hidden="1" x14ac:dyDescent="0.2">
      <c r="A2498" s="1">
        <v>2495</v>
      </c>
      <c r="B2498" s="1">
        <f t="shared" ca="1" si="269"/>
        <v>-4797.8464005745309</v>
      </c>
      <c r="C2498" s="1">
        <f t="shared" ca="1" si="266"/>
        <v>100</v>
      </c>
      <c r="D2498" s="1">
        <f t="shared" ca="1" si="267"/>
        <v>-42.077013244733351</v>
      </c>
      <c r="E2498" s="1">
        <f t="shared" ca="1" si="268"/>
        <v>-2</v>
      </c>
      <c r="F2498" s="1">
        <f t="shared" ca="1" si="270"/>
        <v>1</v>
      </c>
      <c r="G2498" s="1">
        <f t="shared" ca="1" si="271"/>
        <v>2</v>
      </c>
      <c r="H2498" s="1">
        <f t="shared" ca="1" si="272"/>
        <v>0</v>
      </c>
    </row>
    <row r="2499" spans="1:8" hidden="1" x14ac:dyDescent="0.2">
      <c r="A2499" s="1">
        <v>2496</v>
      </c>
      <c r="B2499" s="1">
        <f t="shared" ca="1" si="269"/>
        <v>-9005.5477250478652</v>
      </c>
      <c r="C2499" s="1">
        <f t="shared" ca="1" si="266"/>
        <v>100</v>
      </c>
      <c r="D2499" s="1">
        <f t="shared" ca="1" si="267"/>
        <v>58.639357099169693</v>
      </c>
      <c r="E2499" s="1">
        <f t="shared" ca="1" si="268"/>
        <v>-3</v>
      </c>
      <c r="F2499" s="1">
        <f t="shared" ca="1" si="270"/>
        <v>1</v>
      </c>
      <c r="G2499" s="1">
        <f t="shared" ca="1" si="271"/>
        <v>3</v>
      </c>
      <c r="H2499" s="1">
        <f t="shared" ca="1" si="272"/>
        <v>0</v>
      </c>
    </row>
    <row r="2500" spans="1:8" hidden="1" x14ac:dyDescent="0.2">
      <c r="A2500" s="1">
        <v>2497</v>
      </c>
      <c r="B2500" s="1">
        <f t="shared" ca="1" si="269"/>
        <v>-3141.612015130896</v>
      </c>
      <c r="C2500" s="1">
        <f t="shared" ca="1" si="266"/>
        <v>100</v>
      </c>
      <c r="D2500" s="1">
        <f t="shared" ca="1" si="267"/>
        <v>58.639357099169693</v>
      </c>
      <c r="E2500" s="1">
        <f t="shared" ca="1" si="268"/>
        <v>-2</v>
      </c>
      <c r="F2500" s="1">
        <f t="shared" ca="1" si="270"/>
        <v>1</v>
      </c>
      <c r="G2500" s="1">
        <f t="shared" ca="1" si="271"/>
        <v>0</v>
      </c>
      <c r="H2500" s="1">
        <f t="shared" ca="1" si="272"/>
        <v>1</v>
      </c>
    </row>
    <row r="2501" spans="1:8" hidden="1" x14ac:dyDescent="0.2">
      <c r="A2501" s="1">
        <v>2498</v>
      </c>
      <c r="B2501" s="1">
        <f t="shared" ca="1" si="269"/>
        <v>2722.3236947860732</v>
      </c>
      <c r="C2501" s="1">
        <f t="shared" ref="C2501:C2564" ca="1" si="273">$C$4*POWER($L$2,F2501-1)</f>
        <v>100</v>
      </c>
      <c r="D2501" s="1">
        <f t="shared" ref="D2501:D2564" ca="1" si="274">IF(RAND()&lt;$B$1,$F$1,$H$1)</f>
        <v>58.639357099169693</v>
      </c>
      <c r="E2501" s="1">
        <f t="shared" ref="E2501:E2564" ca="1" si="275">IF(D2500&lt;0,IF(E2500-1=-$D$2,0,E2500-1),IF(E2500+1=$F$2,0,E2500+1))</f>
        <v>-1</v>
      </c>
      <c r="F2501" s="1">
        <f t="shared" ca="1" si="270"/>
        <v>1</v>
      </c>
      <c r="G2501" s="1">
        <f t="shared" ca="1" si="271"/>
        <v>0</v>
      </c>
      <c r="H2501" s="1">
        <f t="shared" ca="1" si="272"/>
        <v>2</v>
      </c>
    </row>
    <row r="2502" spans="1:8" hidden="1" x14ac:dyDescent="0.2">
      <c r="A2502" s="1">
        <v>2499</v>
      </c>
      <c r="B2502" s="1">
        <f t="shared" ref="B2502:B2565" ca="1" si="276">B2501+D2501*C2501</f>
        <v>8586.2594047030434</v>
      </c>
      <c r="C2502" s="1">
        <f t="shared" ca="1" si="273"/>
        <v>100</v>
      </c>
      <c r="D2502" s="1">
        <f t="shared" ca="1" si="274"/>
        <v>-42.077013244733351</v>
      </c>
      <c r="E2502" s="1">
        <f t="shared" ca="1" si="275"/>
        <v>0</v>
      </c>
      <c r="F2502" s="1">
        <f t="shared" ref="F2502:F2565" ca="1" si="277">IF(AND(D2501&gt;0,E2502=0),IF(F2501-1&lt;1,1,F2501-1),IF(AND(D2501&lt;0,E2502=0),IF(F2501+1&gt;$H$2,1,F2501+1),F2501))</f>
        <v>1</v>
      </c>
      <c r="G2502" s="1">
        <f t="shared" ref="G2502:G2565" ca="1" si="278">IF(D2501&gt;0,0,G2501+1)</f>
        <v>0</v>
      </c>
      <c r="H2502" s="1">
        <f t="shared" ref="H2502:H2565" ca="1" si="279">IF(D2501&lt;0,0,H2501+1)</f>
        <v>3</v>
      </c>
    </row>
    <row r="2503" spans="1:8" hidden="1" x14ac:dyDescent="0.2">
      <c r="A2503" s="1">
        <v>2500</v>
      </c>
      <c r="B2503" s="1">
        <f t="shared" ca="1" si="276"/>
        <v>4378.5580802297081</v>
      </c>
      <c r="C2503" s="1">
        <f t="shared" ca="1" si="273"/>
        <v>100</v>
      </c>
      <c r="D2503" s="1">
        <f t="shared" ca="1" si="274"/>
        <v>58.639357099169693</v>
      </c>
      <c r="E2503" s="1">
        <f t="shared" ca="1" si="275"/>
        <v>-1</v>
      </c>
      <c r="F2503" s="1">
        <f t="shared" ca="1" si="277"/>
        <v>1</v>
      </c>
      <c r="G2503" s="1">
        <f t="shared" ca="1" si="278"/>
        <v>1</v>
      </c>
      <c r="H2503" s="1">
        <f t="shared" ca="1" si="279"/>
        <v>0</v>
      </c>
    </row>
    <row r="2504" spans="1:8" hidden="1" x14ac:dyDescent="0.2">
      <c r="A2504" s="1">
        <v>2501</v>
      </c>
      <c r="B2504" s="1">
        <f t="shared" ca="1" si="276"/>
        <v>10242.493790146676</v>
      </c>
      <c r="C2504" s="1">
        <f t="shared" ca="1" si="273"/>
        <v>100</v>
      </c>
      <c r="D2504" s="1">
        <f t="shared" ca="1" si="274"/>
        <v>-42.077013244733351</v>
      </c>
      <c r="E2504" s="1">
        <f t="shared" ca="1" si="275"/>
        <v>0</v>
      </c>
      <c r="F2504" s="1">
        <f t="shared" ca="1" si="277"/>
        <v>1</v>
      </c>
      <c r="G2504" s="1">
        <f t="shared" ca="1" si="278"/>
        <v>0</v>
      </c>
      <c r="H2504" s="1">
        <f t="shared" ca="1" si="279"/>
        <v>1</v>
      </c>
    </row>
    <row r="2505" spans="1:8" hidden="1" x14ac:dyDescent="0.2">
      <c r="A2505" s="1">
        <v>2502</v>
      </c>
      <c r="B2505" s="1">
        <f t="shared" ca="1" si="276"/>
        <v>6034.7924656733412</v>
      </c>
      <c r="C2505" s="1">
        <f t="shared" ca="1" si="273"/>
        <v>100</v>
      </c>
      <c r="D2505" s="1">
        <f t="shared" ca="1" si="274"/>
        <v>-42.077013244733351</v>
      </c>
      <c r="E2505" s="1">
        <f t="shared" ca="1" si="275"/>
        <v>-1</v>
      </c>
      <c r="F2505" s="1">
        <f t="shared" ca="1" si="277"/>
        <v>1</v>
      </c>
      <c r="G2505" s="1">
        <f t="shared" ca="1" si="278"/>
        <v>1</v>
      </c>
      <c r="H2505" s="1">
        <f t="shared" ca="1" si="279"/>
        <v>0</v>
      </c>
    </row>
    <row r="2506" spans="1:8" hidden="1" x14ac:dyDescent="0.2">
      <c r="A2506" s="1">
        <v>2503</v>
      </c>
      <c r="B2506" s="1">
        <f t="shared" ca="1" si="276"/>
        <v>1827.0911412000059</v>
      </c>
      <c r="C2506" s="1">
        <f t="shared" ca="1" si="273"/>
        <v>100</v>
      </c>
      <c r="D2506" s="1">
        <f t="shared" ca="1" si="274"/>
        <v>-42.077013244733351</v>
      </c>
      <c r="E2506" s="1">
        <f t="shared" ca="1" si="275"/>
        <v>-2</v>
      </c>
      <c r="F2506" s="1">
        <f t="shared" ca="1" si="277"/>
        <v>1</v>
      </c>
      <c r="G2506" s="1">
        <f t="shared" ca="1" si="278"/>
        <v>2</v>
      </c>
      <c r="H2506" s="1">
        <f t="shared" ca="1" si="279"/>
        <v>0</v>
      </c>
    </row>
    <row r="2507" spans="1:8" hidden="1" x14ac:dyDescent="0.2">
      <c r="A2507" s="1">
        <v>2504</v>
      </c>
      <c r="B2507" s="1">
        <f t="shared" ca="1" si="276"/>
        <v>-2380.6101832733293</v>
      </c>
      <c r="C2507" s="1">
        <f t="shared" ca="1" si="273"/>
        <v>100</v>
      </c>
      <c r="D2507" s="1">
        <f t="shared" ca="1" si="274"/>
        <v>-42.077013244733351</v>
      </c>
      <c r="E2507" s="1">
        <f t="shared" ca="1" si="275"/>
        <v>-3</v>
      </c>
      <c r="F2507" s="1">
        <f t="shared" ca="1" si="277"/>
        <v>1</v>
      </c>
      <c r="G2507" s="1">
        <f t="shared" ca="1" si="278"/>
        <v>3</v>
      </c>
      <c r="H2507" s="1">
        <f t="shared" ca="1" si="279"/>
        <v>0</v>
      </c>
    </row>
    <row r="2508" spans="1:8" hidden="1" x14ac:dyDescent="0.2">
      <c r="A2508" s="1">
        <v>2505</v>
      </c>
      <c r="B2508" s="1">
        <f t="shared" ca="1" si="276"/>
        <v>-6588.3115077466646</v>
      </c>
      <c r="C2508" s="1">
        <f t="shared" ca="1" si="273"/>
        <v>100</v>
      </c>
      <c r="D2508" s="1">
        <f t="shared" ca="1" si="274"/>
        <v>-42.077013244733351</v>
      </c>
      <c r="E2508" s="1">
        <f t="shared" ca="1" si="275"/>
        <v>-4</v>
      </c>
      <c r="F2508" s="1">
        <f t="shared" ca="1" si="277"/>
        <v>1</v>
      </c>
      <c r="G2508" s="1">
        <f t="shared" ca="1" si="278"/>
        <v>4</v>
      </c>
      <c r="H2508" s="1">
        <f t="shared" ca="1" si="279"/>
        <v>0</v>
      </c>
    </row>
    <row r="2509" spans="1:8" hidden="1" x14ac:dyDescent="0.2">
      <c r="A2509" s="1">
        <v>2506</v>
      </c>
      <c r="B2509" s="1">
        <f t="shared" ca="1" si="276"/>
        <v>-10796.01283222</v>
      </c>
      <c r="C2509" s="1">
        <f t="shared" ca="1" si="273"/>
        <v>500</v>
      </c>
      <c r="D2509" s="1">
        <f t="shared" ca="1" si="274"/>
        <v>-42.077013244733351</v>
      </c>
      <c r="E2509" s="1">
        <f t="shared" ca="1" si="275"/>
        <v>0</v>
      </c>
      <c r="F2509" s="1">
        <f t="shared" ca="1" si="277"/>
        <v>2</v>
      </c>
      <c r="G2509" s="1">
        <f t="shared" ca="1" si="278"/>
        <v>5</v>
      </c>
      <c r="H2509" s="1">
        <f t="shared" ca="1" si="279"/>
        <v>0</v>
      </c>
    </row>
    <row r="2510" spans="1:8" hidden="1" x14ac:dyDescent="0.2">
      <c r="A2510" s="1">
        <v>2507</v>
      </c>
      <c r="B2510" s="1">
        <f t="shared" ca="1" si="276"/>
        <v>-31834.519454586676</v>
      </c>
      <c r="C2510" s="1">
        <f t="shared" ca="1" si="273"/>
        <v>500</v>
      </c>
      <c r="D2510" s="1">
        <f t="shared" ca="1" si="274"/>
        <v>-42.077013244733351</v>
      </c>
      <c r="E2510" s="1">
        <f t="shared" ca="1" si="275"/>
        <v>-1</v>
      </c>
      <c r="F2510" s="1">
        <f t="shared" ca="1" si="277"/>
        <v>2</v>
      </c>
      <c r="G2510" s="1">
        <f t="shared" ca="1" si="278"/>
        <v>6</v>
      </c>
      <c r="H2510" s="1">
        <f t="shared" ca="1" si="279"/>
        <v>0</v>
      </c>
    </row>
    <row r="2511" spans="1:8" hidden="1" x14ac:dyDescent="0.2">
      <c r="A2511" s="1">
        <v>2508</v>
      </c>
      <c r="B2511" s="1">
        <f t="shared" ca="1" si="276"/>
        <v>-52873.026076953349</v>
      </c>
      <c r="C2511" s="1">
        <f t="shared" ca="1" si="273"/>
        <v>500</v>
      </c>
      <c r="D2511" s="1">
        <f t="shared" ca="1" si="274"/>
        <v>-42.077013244733351</v>
      </c>
      <c r="E2511" s="1">
        <f t="shared" ca="1" si="275"/>
        <v>-2</v>
      </c>
      <c r="F2511" s="1">
        <f t="shared" ca="1" si="277"/>
        <v>2</v>
      </c>
      <c r="G2511" s="1">
        <f t="shared" ca="1" si="278"/>
        <v>7</v>
      </c>
      <c r="H2511" s="1">
        <f t="shared" ca="1" si="279"/>
        <v>0</v>
      </c>
    </row>
    <row r="2512" spans="1:8" hidden="1" x14ac:dyDescent="0.2">
      <c r="A2512" s="1">
        <v>2509</v>
      </c>
      <c r="B2512" s="1">
        <f t="shared" ca="1" si="276"/>
        <v>-73911.532699320029</v>
      </c>
      <c r="C2512" s="1">
        <f t="shared" ca="1" si="273"/>
        <v>500</v>
      </c>
      <c r="D2512" s="1">
        <f t="shared" ca="1" si="274"/>
        <v>-42.077013244733351</v>
      </c>
      <c r="E2512" s="1">
        <f t="shared" ca="1" si="275"/>
        <v>-3</v>
      </c>
      <c r="F2512" s="1">
        <f t="shared" ca="1" si="277"/>
        <v>2</v>
      </c>
      <c r="G2512" s="1">
        <f t="shared" ca="1" si="278"/>
        <v>8</v>
      </c>
      <c r="H2512" s="1">
        <f t="shared" ca="1" si="279"/>
        <v>0</v>
      </c>
    </row>
    <row r="2513" spans="1:8" hidden="1" x14ac:dyDescent="0.2">
      <c r="A2513" s="1">
        <v>2510</v>
      </c>
      <c r="B2513" s="1">
        <f t="shared" ca="1" si="276"/>
        <v>-94950.039321686709</v>
      </c>
      <c r="C2513" s="1">
        <f t="shared" ca="1" si="273"/>
        <v>500</v>
      </c>
      <c r="D2513" s="1">
        <f t="shared" ca="1" si="274"/>
        <v>-42.077013244733351</v>
      </c>
      <c r="E2513" s="1">
        <f t="shared" ca="1" si="275"/>
        <v>-4</v>
      </c>
      <c r="F2513" s="1">
        <f t="shared" ca="1" si="277"/>
        <v>2</v>
      </c>
      <c r="G2513" s="1">
        <f t="shared" ca="1" si="278"/>
        <v>9</v>
      </c>
      <c r="H2513" s="1">
        <f t="shared" ca="1" si="279"/>
        <v>0</v>
      </c>
    </row>
    <row r="2514" spans="1:8" hidden="1" x14ac:dyDescent="0.2">
      <c r="A2514" s="1">
        <v>2511</v>
      </c>
      <c r="B2514" s="1">
        <f t="shared" ca="1" si="276"/>
        <v>-115988.54594405339</v>
      </c>
      <c r="C2514" s="1">
        <f t="shared" ca="1" si="273"/>
        <v>100</v>
      </c>
      <c r="D2514" s="1">
        <f t="shared" ca="1" si="274"/>
        <v>58.639357099169693</v>
      </c>
      <c r="E2514" s="1">
        <f t="shared" ca="1" si="275"/>
        <v>0</v>
      </c>
      <c r="F2514" s="1">
        <f t="shared" ca="1" si="277"/>
        <v>1</v>
      </c>
      <c r="G2514" s="1">
        <f t="shared" ca="1" si="278"/>
        <v>10</v>
      </c>
      <c r="H2514" s="1">
        <f t="shared" ca="1" si="279"/>
        <v>0</v>
      </c>
    </row>
    <row r="2515" spans="1:8" hidden="1" x14ac:dyDescent="0.2">
      <c r="A2515" s="1">
        <v>2512</v>
      </c>
      <c r="B2515" s="1">
        <f t="shared" ca="1" si="276"/>
        <v>-110124.61023413642</v>
      </c>
      <c r="C2515" s="1">
        <f t="shared" ca="1" si="273"/>
        <v>100</v>
      </c>
      <c r="D2515" s="1">
        <f t="shared" ca="1" si="274"/>
        <v>58.639357099169693</v>
      </c>
      <c r="E2515" s="1">
        <f t="shared" ca="1" si="275"/>
        <v>0</v>
      </c>
      <c r="F2515" s="1">
        <f t="shared" ca="1" si="277"/>
        <v>1</v>
      </c>
      <c r="G2515" s="1">
        <f t="shared" ca="1" si="278"/>
        <v>0</v>
      </c>
      <c r="H2515" s="1">
        <f t="shared" ca="1" si="279"/>
        <v>1</v>
      </c>
    </row>
    <row r="2516" spans="1:8" hidden="1" x14ac:dyDescent="0.2">
      <c r="A2516" s="1">
        <v>2513</v>
      </c>
      <c r="B2516" s="1">
        <f t="shared" ca="1" si="276"/>
        <v>-104260.67452421944</v>
      </c>
      <c r="C2516" s="1">
        <f t="shared" ca="1" si="273"/>
        <v>100</v>
      </c>
      <c r="D2516" s="1">
        <f t="shared" ca="1" si="274"/>
        <v>-42.077013244733351</v>
      </c>
      <c r="E2516" s="1">
        <f t="shared" ca="1" si="275"/>
        <v>0</v>
      </c>
      <c r="F2516" s="1">
        <f t="shared" ca="1" si="277"/>
        <v>1</v>
      </c>
      <c r="G2516" s="1">
        <f t="shared" ca="1" si="278"/>
        <v>0</v>
      </c>
      <c r="H2516" s="1">
        <f t="shared" ca="1" si="279"/>
        <v>2</v>
      </c>
    </row>
    <row r="2517" spans="1:8" hidden="1" x14ac:dyDescent="0.2">
      <c r="A2517" s="1">
        <v>2514</v>
      </c>
      <c r="B2517" s="1">
        <f t="shared" ca="1" si="276"/>
        <v>-108468.37584869278</v>
      </c>
      <c r="C2517" s="1">
        <f t="shared" ca="1" si="273"/>
        <v>100</v>
      </c>
      <c r="D2517" s="1">
        <f t="shared" ca="1" si="274"/>
        <v>-42.077013244733351</v>
      </c>
      <c r="E2517" s="1">
        <f t="shared" ca="1" si="275"/>
        <v>-1</v>
      </c>
      <c r="F2517" s="1">
        <f t="shared" ca="1" si="277"/>
        <v>1</v>
      </c>
      <c r="G2517" s="1">
        <f t="shared" ca="1" si="278"/>
        <v>1</v>
      </c>
      <c r="H2517" s="1">
        <f t="shared" ca="1" si="279"/>
        <v>0</v>
      </c>
    </row>
    <row r="2518" spans="1:8" hidden="1" x14ac:dyDescent="0.2">
      <c r="A2518" s="1">
        <v>2515</v>
      </c>
      <c r="B2518" s="1">
        <f t="shared" ca="1" si="276"/>
        <v>-112676.07717316612</v>
      </c>
      <c r="C2518" s="1">
        <f t="shared" ca="1" si="273"/>
        <v>100</v>
      </c>
      <c r="D2518" s="1">
        <f t="shared" ca="1" si="274"/>
        <v>-42.077013244733351</v>
      </c>
      <c r="E2518" s="1">
        <f t="shared" ca="1" si="275"/>
        <v>-2</v>
      </c>
      <c r="F2518" s="1">
        <f t="shared" ca="1" si="277"/>
        <v>1</v>
      </c>
      <c r="G2518" s="1">
        <f t="shared" ca="1" si="278"/>
        <v>2</v>
      </c>
      <c r="H2518" s="1">
        <f t="shared" ca="1" si="279"/>
        <v>0</v>
      </c>
    </row>
    <row r="2519" spans="1:8" hidden="1" x14ac:dyDescent="0.2">
      <c r="A2519" s="1">
        <v>2516</v>
      </c>
      <c r="B2519" s="1">
        <f t="shared" ca="1" si="276"/>
        <v>-116883.77849763946</v>
      </c>
      <c r="C2519" s="1">
        <f t="shared" ca="1" si="273"/>
        <v>100</v>
      </c>
      <c r="D2519" s="1">
        <f t="shared" ca="1" si="274"/>
        <v>-42.077013244733351</v>
      </c>
      <c r="E2519" s="1">
        <f t="shared" ca="1" si="275"/>
        <v>-3</v>
      </c>
      <c r="F2519" s="1">
        <f t="shared" ca="1" si="277"/>
        <v>1</v>
      </c>
      <c r="G2519" s="1">
        <f t="shared" ca="1" si="278"/>
        <v>3</v>
      </c>
      <c r="H2519" s="1">
        <f t="shared" ca="1" si="279"/>
        <v>0</v>
      </c>
    </row>
    <row r="2520" spans="1:8" hidden="1" x14ac:dyDescent="0.2">
      <c r="A2520" s="1">
        <v>2517</v>
      </c>
      <c r="B2520" s="1">
        <f t="shared" ca="1" si="276"/>
        <v>-121091.4798221128</v>
      </c>
      <c r="C2520" s="1">
        <f t="shared" ca="1" si="273"/>
        <v>100</v>
      </c>
      <c r="D2520" s="1">
        <f t="shared" ca="1" si="274"/>
        <v>58.639357099169693</v>
      </c>
      <c r="E2520" s="1">
        <f t="shared" ca="1" si="275"/>
        <v>-4</v>
      </c>
      <c r="F2520" s="1">
        <f t="shared" ca="1" si="277"/>
        <v>1</v>
      </c>
      <c r="G2520" s="1">
        <f t="shared" ca="1" si="278"/>
        <v>4</v>
      </c>
      <c r="H2520" s="1">
        <f t="shared" ca="1" si="279"/>
        <v>0</v>
      </c>
    </row>
    <row r="2521" spans="1:8" hidden="1" x14ac:dyDescent="0.2">
      <c r="A2521" s="1">
        <v>2518</v>
      </c>
      <c r="B2521" s="1">
        <f t="shared" ca="1" si="276"/>
        <v>-115227.54411219583</v>
      </c>
      <c r="C2521" s="1">
        <f t="shared" ca="1" si="273"/>
        <v>100</v>
      </c>
      <c r="D2521" s="1">
        <f t="shared" ca="1" si="274"/>
        <v>-42.077013244733351</v>
      </c>
      <c r="E2521" s="1">
        <f t="shared" ca="1" si="275"/>
        <v>-3</v>
      </c>
      <c r="F2521" s="1">
        <f t="shared" ca="1" si="277"/>
        <v>1</v>
      </c>
      <c r="G2521" s="1">
        <f t="shared" ca="1" si="278"/>
        <v>0</v>
      </c>
      <c r="H2521" s="1">
        <f t="shared" ca="1" si="279"/>
        <v>1</v>
      </c>
    </row>
    <row r="2522" spans="1:8" hidden="1" x14ac:dyDescent="0.2">
      <c r="A2522" s="1">
        <v>2519</v>
      </c>
      <c r="B2522" s="1">
        <f t="shared" ca="1" si="276"/>
        <v>-119435.24543666917</v>
      </c>
      <c r="C2522" s="1">
        <f t="shared" ca="1" si="273"/>
        <v>100</v>
      </c>
      <c r="D2522" s="1">
        <f t="shared" ca="1" si="274"/>
        <v>-42.077013244733351</v>
      </c>
      <c r="E2522" s="1">
        <f t="shared" ca="1" si="275"/>
        <v>-4</v>
      </c>
      <c r="F2522" s="1">
        <f t="shared" ca="1" si="277"/>
        <v>1</v>
      </c>
      <c r="G2522" s="1">
        <f t="shared" ca="1" si="278"/>
        <v>1</v>
      </c>
      <c r="H2522" s="1">
        <f t="shared" ca="1" si="279"/>
        <v>0</v>
      </c>
    </row>
    <row r="2523" spans="1:8" hidden="1" x14ac:dyDescent="0.2">
      <c r="A2523" s="1">
        <v>2520</v>
      </c>
      <c r="B2523" s="1">
        <f t="shared" ca="1" si="276"/>
        <v>-123642.94676114251</v>
      </c>
      <c r="C2523" s="1">
        <f t="shared" ca="1" si="273"/>
        <v>500</v>
      </c>
      <c r="D2523" s="1">
        <f t="shared" ca="1" si="274"/>
        <v>-42.077013244733351</v>
      </c>
      <c r="E2523" s="1">
        <f t="shared" ca="1" si="275"/>
        <v>0</v>
      </c>
      <c r="F2523" s="1">
        <f t="shared" ca="1" si="277"/>
        <v>2</v>
      </c>
      <c r="G2523" s="1">
        <f t="shared" ca="1" si="278"/>
        <v>2</v>
      </c>
      <c r="H2523" s="1">
        <f t="shared" ca="1" si="279"/>
        <v>0</v>
      </c>
    </row>
    <row r="2524" spans="1:8" hidden="1" x14ac:dyDescent="0.2">
      <c r="A2524" s="1">
        <v>2521</v>
      </c>
      <c r="B2524" s="1">
        <f t="shared" ca="1" si="276"/>
        <v>-144681.45338350919</v>
      </c>
      <c r="C2524" s="1">
        <f t="shared" ca="1" si="273"/>
        <v>500</v>
      </c>
      <c r="D2524" s="1">
        <f t="shared" ca="1" si="274"/>
        <v>58.639357099169693</v>
      </c>
      <c r="E2524" s="1">
        <f t="shared" ca="1" si="275"/>
        <v>-1</v>
      </c>
      <c r="F2524" s="1">
        <f t="shared" ca="1" si="277"/>
        <v>2</v>
      </c>
      <c r="G2524" s="1">
        <f t="shared" ca="1" si="278"/>
        <v>3</v>
      </c>
      <c r="H2524" s="1">
        <f t="shared" ca="1" si="279"/>
        <v>0</v>
      </c>
    </row>
    <row r="2525" spans="1:8" hidden="1" x14ac:dyDescent="0.2">
      <c r="A2525" s="1">
        <v>2522</v>
      </c>
      <c r="B2525" s="1">
        <f t="shared" ca="1" si="276"/>
        <v>-115361.77483392434</v>
      </c>
      <c r="C2525" s="1">
        <f t="shared" ca="1" si="273"/>
        <v>100</v>
      </c>
      <c r="D2525" s="1">
        <f t="shared" ca="1" si="274"/>
        <v>-42.077013244733351</v>
      </c>
      <c r="E2525" s="1">
        <f t="shared" ca="1" si="275"/>
        <v>0</v>
      </c>
      <c r="F2525" s="1">
        <f t="shared" ca="1" si="277"/>
        <v>1</v>
      </c>
      <c r="G2525" s="1">
        <f t="shared" ca="1" si="278"/>
        <v>0</v>
      </c>
      <c r="H2525" s="1">
        <f t="shared" ca="1" si="279"/>
        <v>1</v>
      </c>
    </row>
    <row r="2526" spans="1:8" hidden="1" x14ac:dyDescent="0.2">
      <c r="A2526" s="1">
        <v>2523</v>
      </c>
      <c r="B2526" s="1">
        <f t="shared" ca="1" si="276"/>
        <v>-119569.47615839768</v>
      </c>
      <c r="C2526" s="1">
        <f t="shared" ca="1" si="273"/>
        <v>100</v>
      </c>
      <c r="D2526" s="1">
        <f t="shared" ca="1" si="274"/>
        <v>-42.077013244733351</v>
      </c>
      <c r="E2526" s="1">
        <f t="shared" ca="1" si="275"/>
        <v>-1</v>
      </c>
      <c r="F2526" s="1">
        <f t="shared" ca="1" si="277"/>
        <v>1</v>
      </c>
      <c r="G2526" s="1">
        <f t="shared" ca="1" si="278"/>
        <v>1</v>
      </c>
      <c r="H2526" s="1">
        <f t="shared" ca="1" si="279"/>
        <v>0</v>
      </c>
    </row>
    <row r="2527" spans="1:8" hidden="1" x14ac:dyDescent="0.2">
      <c r="A2527" s="1">
        <v>2524</v>
      </c>
      <c r="B2527" s="1">
        <f t="shared" ca="1" si="276"/>
        <v>-123777.17748287102</v>
      </c>
      <c r="C2527" s="1">
        <f t="shared" ca="1" si="273"/>
        <v>100</v>
      </c>
      <c r="D2527" s="1">
        <f t="shared" ca="1" si="274"/>
        <v>58.639357099169693</v>
      </c>
      <c r="E2527" s="1">
        <f t="shared" ca="1" si="275"/>
        <v>-2</v>
      </c>
      <c r="F2527" s="1">
        <f t="shared" ca="1" si="277"/>
        <v>1</v>
      </c>
      <c r="G2527" s="1">
        <f t="shared" ca="1" si="278"/>
        <v>2</v>
      </c>
      <c r="H2527" s="1">
        <f t="shared" ca="1" si="279"/>
        <v>0</v>
      </c>
    </row>
    <row r="2528" spans="1:8" hidden="1" x14ac:dyDescent="0.2">
      <c r="A2528" s="1">
        <v>2525</v>
      </c>
      <c r="B2528" s="1">
        <f t="shared" ca="1" si="276"/>
        <v>-117913.24177295405</v>
      </c>
      <c r="C2528" s="1">
        <f t="shared" ca="1" si="273"/>
        <v>100</v>
      </c>
      <c r="D2528" s="1">
        <f t="shared" ca="1" si="274"/>
        <v>-42.077013244733351</v>
      </c>
      <c r="E2528" s="1">
        <f t="shared" ca="1" si="275"/>
        <v>-1</v>
      </c>
      <c r="F2528" s="1">
        <f t="shared" ca="1" si="277"/>
        <v>1</v>
      </c>
      <c r="G2528" s="1">
        <f t="shared" ca="1" si="278"/>
        <v>0</v>
      </c>
      <c r="H2528" s="1">
        <f t="shared" ca="1" si="279"/>
        <v>1</v>
      </c>
    </row>
    <row r="2529" spans="1:8" hidden="1" x14ac:dyDescent="0.2">
      <c r="A2529" s="1">
        <v>2526</v>
      </c>
      <c r="B2529" s="1">
        <f t="shared" ca="1" si="276"/>
        <v>-122120.94309742739</v>
      </c>
      <c r="C2529" s="1">
        <f t="shared" ca="1" si="273"/>
        <v>100</v>
      </c>
      <c r="D2529" s="1">
        <f t="shared" ca="1" si="274"/>
        <v>-42.077013244733351</v>
      </c>
      <c r="E2529" s="1">
        <f t="shared" ca="1" si="275"/>
        <v>-2</v>
      </c>
      <c r="F2529" s="1">
        <f t="shared" ca="1" si="277"/>
        <v>1</v>
      </c>
      <c r="G2529" s="1">
        <f t="shared" ca="1" si="278"/>
        <v>1</v>
      </c>
      <c r="H2529" s="1">
        <f t="shared" ca="1" si="279"/>
        <v>0</v>
      </c>
    </row>
    <row r="2530" spans="1:8" hidden="1" x14ac:dyDescent="0.2">
      <c r="A2530" s="1">
        <v>2527</v>
      </c>
      <c r="B2530" s="1">
        <f t="shared" ca="1" si="276"/>
        <v>-126328.64442190072</v>
      </c>
      <c r="C2530" s="1">
        <f t="shared" ca="1" si="273"/>
        <v>100</v>
      </c>
      <c r="D2530" s="1">
        <f t="shared" ca="1" si="274"/>
        <v>58.639357099169693</v>
      </c>
      <c r="E2530" s="1">
        <f t="shared" ca="1" si="275"/>
        <v>-3</v>
      </c>
      <c r="F2530" s="1">
        <f t="shared" ca="1" si="277"/>
        <v>1</v>
      </c>
      <c r="G2530" s="1">
        <f t="shared" ca="1" si="278"/>
        <v>2</v>
      </c>
      <c r="H2530" s="1">
        <f t="shared" ca="1" si="279"/>
        <v>0</v>
      </c>
    </row>
    <row r="2531" spans="1:8" hidden="1" x14ac:dyDescent="0.2">
      <c r="A2531" s="1">
        <v>2528</v>
      </c>
      <c r="B2531" s="1">
        <f t="shared" ca="1" si="276"/>
        <v>-120464.70871198375</v>
      </c>
      <c r="C2531" s="1">
        <f t="shared" ca="1" si="273"/>
        <v>100</v>
      </c>
      <c r="D2531" s="1">
        <f t="shared" ca="1" si="274"/>
        <v>-42.077013244733351</v>
      </c>
      <c r="E2531" s="1">
        <f t="shared" ca="1" si="275"/>
        <v>-2</v>
      </c>
      <c r="F2531" s="1">
        <f t="shared" ca="1" si="277"/>
        <v>1</v>
      </c>
      <c r="G2531" s="1">
        <f t="shared" ca="1" si="278"/>
        <v>0</v>
      </c>
      <c r="H2531" s="1">
        <f t="shared" ca="1" si="279"/>
        <v>1</v>
      </c>
    </row>
    <row r="2532" spans="1:8" hidden="1" x14ac:dyDescent="0.2">
      <c r="A2532" s="1">
        <v>2529</v>
      </c>
      <c r="B2532" s="1">
        <f t="shared" ca="1" si="276"/>
        <v>-124672.41003645709</v>
      </c>
      <c r="C2532" s="1">
        <f t="shared" ca="1" si="273"/>
        <v>100</v>
      </c>
      <c r="D2532" s="1">
        <f t="shared" ca="1" si="274"/>
        <v>-42.077013244733351</v>
      </c>
      <c r="E2532" s="1">
        <f t="shared" ca="1" si="275"/>
        <v>-3</v>
      </c>
      <c r="F2532" s="1">
        <f t="shared" ca="1" si="277"/>
        <v>1</v>
      </c>
      <c r="G2532" s="1">
        <f t="shared" ca="1" si="278"/>
        <v>1</v>
      </c>
      <c r="H2532" s="1">
        <f t="shared" ca="1" si="279"/>
        <v>0</v>
      </c>
    </row>
    <row r="2533" spans="1:8" hidden="1" x14ac:dyDescent="0.2">
      <c r="A2533" s="1">
        <v>2530</v>
      </c>
      <c r="B2533" s="1">
        <f t="shared" ca="1" si="276"/>
        <v>-128880.11136093043</v>
      </c>
      <c r="C2533" s="1">
        <f t="shared" ca="1" si="273"/>
        <v>100</v>
      </c>
      <c r="D2533" s="1">
        <f t="shared" ca="1" si="274"/>
        <v>58.639357099169693</v>
      </c>
      <c r="E2533" s="1">
        <f t="shared" ca="1" si="275"/>
        <v>-4</v>
      </c>
      <c r="F2533" s="1">
        <f t="shared" ca="1" si="277"/>
        <v>1</v>
      </c>
      <c r="G2533" s="1">
        <f t="shared" ca="1" si="278"/>
        <v>2</v>
      </c>
      <c r="H2533" s="1">
        <f t="shared" ca="1" si="279"/>
        <v>0</v>
      </c>
    </row>
    <row r="2534" spans="1:8" hidden="1" x14ac:dyDescent="0.2">
      <c r="A2534" s="1">
        <v>2531</v>
      </c>
      <c r="B2534" s="1">
        <f t="shared" ca="1" si="276"/>
        <v>-123016.17565101346</v>
      </c>
      <c r="C2534" s="1">
        <f t="shared" ca="1" si="273"/>
        <v>100</v>
      </c>
      <c r="D2534" s="1">
        <f t="shared" ca="1" si="274"/>
        <v>58.639357099169693</v>
      </c>
      <c r="E2534" s="1">
        <f t="shared" ca="1" si="275"/>
        <v>-3</v>
      </c>
      <c r="F2534" s="1">
        <f t="shared" ca="1" si="277"/>
        <v>1</v>
      </c>
      <c r="G2534" s="1">
        <f t="shared" ca="1" si="278"/>
        <v>0</v>
      </c>
      <c r="H2534" s="1">
        <f t="shared" ca="1" si="279"/>
        <v>1</v>
      </c>
    </row>
    <row r="2535" spans="1:8" hidden="1" x14ac:dyDescent="0.2">
      <c r="A2535" s="1">
        <v>2532</v>
      </c>
      <c r="B2535" s="1">
        <f t="shared" ca="1" si="276"/>
        <v>-117152.23994109649</v>
      </c>
      <c r="C2535" s="1">
        <f t="shared" ca="1" si="273"/>
        <v>100</v>
      </c>
      <c r="D2535" s="1">
        <f t="shared" ca="1" si="274"/>
        <v>58.639357099169693</v>
      </c>
      <c r="E2535" s="1">
        <f t="shared" ca="1" si="275"/>
        <v>-2</v>
      </c>
      <c r="F2535" s="1">
        <f t="shared" ca="1" si="277"/>
        <v>1</v>
      </c>
      <c r="G2535" s="1">
        <f t="shared" ca="1" si="278"/>
        <v>0</v>
      </c>
      <c r="H2535" s="1">
        <f t="shared" ca="1" si="279"/>
        <v>2</v>
      </c>
    </row>
    <row r="2536" spans="1:8" hidden="1" x14ac:dyDescent="0.2">
      <c r="A2536" s="1">
        <v>2533</v>
      </c>
      <c r="B2536" s="1">
        <f t="shared" ca="1" si="276"/>
        <v>-111288.30423117951</v>
      </c>
      <c r="C2536" s="1">
        <f t="shared" ca="1" si="273"/>
        <v>100</v>
      </c>
      <c r="D2536" s="1">
        <f t="shared" ca="1" si="274"/>
        <v>-42.077013244733351</v>
      </c>
      <c r="E2536" s="1">
        <f t="shared" ca="1" si="275"/>
        <v>-1</v>
      </c>
      <c r="F2536" s="1">
        <f t="shared" ca="1" si="277"/>
        <v>1</v>
      </c>
      <c r="G2536" s="1">
        <f t="shared" ca="1" si="278"/>
        <v>0</v>
      </c>
      <c r="H2536" s="1">
        <f t="shared" ca="1" si="279"/>
        <v>3</v>
      </c>
    </row>
    <row r="2537" spans="1:8" hidden="1" x14ac:dyDescent="0.2">
      <c r="A2537" s="1">
        <v>2534</v>
      </c>
      <c r="B2537" s="1">
        <f t="shared" ca="1" si="276"/>
        <v>-115496.00555565285</v>
      </c>
      <c r="C2537" s="1">
        <f t="shared" ca="1" si="273"/>
        <v>100</v>
      </c>
      <c r="D2537" s="1">
        <f t="shared" ca="1" si="274"/>
        <v>-42.077013244733351</v>
      </c>
      <c r="E2537" s="1">
        <f t="shared" ca="1" si="275"/>
        <v>-2</v>
      </c>
      <c r="F2537" s="1">
        <f t="shared" ca="1" si="277"/>
        <v>1</v>
      </c>
      <c r="G2537" s="1">
        <f t="shared" ca="1" si="278"/>
        <v>1</v>
      </c>
      <c r="H2537" s="1">
        <f t="shared" ca="1" si="279"/>
        <v>0</v>
      </c>
    </row>
    <row r="2538" spans="1:8" hidden="1" x14ac:dyDescent="0.2">
      <c r="A2538" s="1">
        <v>2535</v>
      </c>
      <c r="B2538" s="1">
        <f t="shared" ca="1" si="276"/>
        <v>-119703.70688012619</v>
      </c>
      <c r="C2538" s="1">
        <f t="shared" ca="1" si="273"/>
        <v>100</v>
      </c>
      <c r="D2538" s="1">
        <f t="shared" ca="1" si="274"/>
        <v>-42.077013244733351</v>
      </c>
      <c r="E2538" s="1">
        <f t="shared" ca="1" si="275"/>
        <v>-3</v>
      </c>
      <c r="F2538" s="1">
        <f t="shared" ca="1" si="277"/>
        <v>1</v>
      </c>
      <c r="G2538" s="1">
        <f t="shared" ca="1" si="278"/>
        <v>2</v>
      </c>
      <c r="H2538" s="1">
        <f t="shared" ca="1" si="279"/>
        <v>0</v>
      </c>
    </row>
    <row r="2539" spans="1:8" hidden="1" x14ac:dyDescent="0.2">
      <c r="A2539" s="1">
        <v>2536</v>
      </c>
      <c r="B2539" s="1">
        <f t="shared" ca="1" si="276"/>
        <v>-123911.40820459953</v>
      </c>
      <c r="C2539" s="1">
        <f t="shared" ca="1" si="273"/>
        <v>100</v>
      </c>
      <c r="D2539" s="1">
        <f t="shared" ca="1" si="274"/>
        <v>58.639357099169693</v>
      </c>
      <c r="E2539" s="1">
        <f t="shared" ca="1" si="275"/>
        <v>-4</v>
      </c>
      <c r="F2539" s="1">
        <f t="shared" ca="1" si="277"/>
        <v>1</v>
      </c>
      <c r="G2539" s="1">
        <f t="shared" ca="1" si="278"/>
        <v>3</v>
      </c>
      <c r="H2539" s="1">
        <f t="shared" ca="1" si="279"/>
        <v>0</v>
      </c>
    </row>
    <row r="2540" spans="1:8" hidden="1" x14ac:dyDescent="0.2">
      <c r="A2540" s="1">
        <v>2537</v>
      </c>
      <c r="B2540" s="1">
        <f t="shared" ca="1" si="276"/>
        <v>-118047.47249468256</v>
      </c>
      <c r="C2540" s="1">
        <f t="shared" ca="1" si="273"/>
        <v>100</v>
      </c>
      <c r="D2540" s="1">
        <f t="shared" ca="1" si="274"/>
        <v>58.639357099169693</v>
      </c>
      <c r="E2540" s="1">
        <f t="shared" ca="1" si="275"/>
        <v>-3</v>
      </c>
      <c r="F2540" s="1">
        <f t="shared" ca="1" si="277"/>
        <v>1</v>
      </c>
      <c r="G2540" s="1">
        <f t="shared" ca="1" si="278"/>
        <v>0</v>
      </c>
      <c r="H2540" s="1">
        <f t="shared" ca="1" si="279"/>
        <v>1</v>
      </c>
    </row>
    <row r="2541" spans="1:8" hidden="1" x14ac:dyDescent="0.2">
      <c r="A2541" s="1">
        <v>2538</v>
      </c>
      <c r="B2541" s="1">
        <f t="shared" ca="1" si="276"/>
        <v>-112183.53678476559</v>
      </c>
      <c r="C2541" s="1">
        <f t="shared" ca="1" si="273"/>
        <v>100</v>
      </c>
      <c r="D2541" s="1">
        <f t="shared" ca="1" si="274"/>
        <v>58.639357099169693</v>
      </c>
      <c r="E2541" s="1">
        <f t="shared" ca="1" si="275"/>
        <v>-2</v>
      </c>
      <c r="F2541" s="1">
        <f t="shared" ca="1" si="277"/>
        <v>1</v>
      </c>
      <c r="G2541" s="1">
        <f t="shared" ca="1" si="278"/>
        <v>0</v>
      </c>
      <c r="H2541" s="1">
        <f t="shared" ca="1" si="279"/>
        <v>2</v>
      </c>
    </row>
    <row r="2542" spans="1:8" hidden="1" x14ac:dyDescent="0.2">
      <c r="A2542" s="1">
        <v>2539</v>
      </c>
      <c r="B2542" s="1">
        <f t="shared" ca="1" si="276"/>
        <v>-106319.60107484862</v>
      </c>
      <c r="C2542" s="1">
        <f t="shared" ca="1" si="273"/>
        <v>100</v>
      </c>
      <c r="D2542" s="1">
        <f t="shared" ca="1" si="274"/>
        <v>58.639357099169693</v>
      </c>
      <c r="E2542" s="1">
        <f t="shared" ca="1" si="275"/>
        <v>-1</v>
      </c>
      <c r="F2542" s="1">
        <f t="shared" ca="1" si="277"/>
        <v>1</v>
      </c>
      <c r="G2542" s="1">
        <f t="shared" ca="1" si="278"/>
        <v>0</v>
      </c>
      <c r="H2542" s="1">
        <f t="shared" ca="1" si="279"/>
        <v>3</v>
      </c>
    </row>
    <row r="2543" spans="1:8" hidden="1" x14ac:dyDescent="0.2">
      <c r="A2543" s="1">
        <v>2540</v>
      </c>
      <c r="B2543" s="1">
        <f t="shared" ca="1" si="276"/>
        <v>-100455.66536493164</v>
      </c>
      <c r="C2543" s="1">
        <f t="shared" ca="1" si="273"/>
        <v>100</v>
      </c>
      <c r="D2543" s="1">
        <f t="shared" ca="1" si="274"/>
        <v>58.639357099169693</v>
      </c>
      <c r="E2543" s="1">
        <f t="shared" ca="1" si="275"/>
        <v>0</v>
      </c>
      <c r="F2543" s="1">
        <f t="shared" ca="1" si="277"/>
        <v>1</v>
      </c>
      <c r="G2543" s="1">
        <f t="shared" ca="1" si="278"/>
        <v>0</v>
      </c>
      <c r="H2543" s="1">
        <f t="shared" ca="1" si="279"/>
        <v>4</v>
      </c>
    </row>
    <row r="2544" spans="1:8" hidden="1" x14ac:dyDescent="0.2">
      <c r="A2544" s="1">
        <v>2541</v>
      </c>
      <c r="B2544" s="1">
        <f t="shared" ca="1" si="276"/>
        <v>-94591.729655014671</v>
      </c>
      <c r="C2544" s="1">
        <f t="shared" ca="1" si="273"/>
        <v>100</v>
      </c>
      <c r="D2544" s="1">
        <f t="shared" ca="1" si="274"/>
        <v>-42.077013244733351</v>
      </c>
      <c r="E2544" s="1">
        <f t="shared" ca="1" si="275"/>
        <v>0</v>
      </c>
      <c r="F2544" s="1">
        <f t="shared" ca="1" si="277"/>
        <v>1</v>
      </c>
      <c r="G2544" s="1">
        <f t="shared" ca="1" si="278"/>
        <v>0</v>
      </c>
      <c r="H2544" s="1">
        <f t="shared" ca="1" si="279"/>
        <v>5</v>
      </c>
    </row>
    <row r="2545" spans="1:8" hidden="1" x14ac:dyDescent="0.2">
      <c r="A2545" s="1">
        <v>2542</v>
      </c>
      <c r="B2545" s="1">
        <f t="shared" ca="1" si="276"/>
        <v>-98799.43097948801</v>
      </c>
      <c r="C2545" s="1">
        <f t="shared" ca="1" si="273"/>
        <v>100</v>
      </c>
      <c r="D2545" s="1">
        <f t="shared" ca="1" si="274"/>
        <v>58.639357099169693</v>
      </c>
      <c r="E2545" s="1">
        <f t="shared" ca="1" si="275"/>
        <v>-1</v>
      </c>
      <c r="F2545" s="1">
        <f t="shared" ca="1" si="277"/>
        <v>1</v>
      </c>
      <c r="G2545" s="1">
        <f t="shared" ca="1" si="278"/>
        <v>1</v>
      </c>
      <c r="H2545" s="1">
        <f t="shared" ca="1" si="279"/>
        <v>0</v>
      </c>
    </row>
    <row r="2546" spans="1:8" hidden="1" x14ac:dyDescent="0.2">
      <c r="A2546" s="1">
        <v>2543</v>
      </c>
      <c r="B2546" s="1">
        <f t="shared" ca="1" si="276"/>
        <v>-92935.495269571038</v>
      </c>
      <c r="C2546" s="1">
        <f t="shared" ca="1" si="273"/>
        <v>100</v>
      </c>
      <c r="D2546" s="1">
        <f t="shared" ca="1" si="274"/>
        <v>-42.077013244733351</v>
      </c>
      <c r="E2546" s="1">
        <f t="shared" ca="1" si="275"/>
        <v>0</v>
      </c>
      <c r="F2546" s="1">
        <f t="shared" ca="1" si="277"/>
        <v>1</v>
      </c>
      <c r="G2546" s="1">
        <f t="shared" ca="1" si="278"/>
        <v>0</v>
      </c>
      <c r="H2546" s="1">
        <f t="shared" ca="1" si="279"/>
        <v>1</v>
      </c>
    </row>
    <row r="2547" spans="1:8" hidden="1" x14ac:dyDescent="0.2">
      <c r="A2547" s="1">
        <v>2544</v>
      </c>
      <c r="B2547" s="1">
        <f t="shared" ca="1" si="276"/>
        <v>-97143.196594044377</v>
      </c>
      <c r="C2547" s="1">
        <f t="shared" ca="1" si="273"/>
        <v>100</v>
      </c>
      <c r="D2547" s="1">
        <f t="shared" ca="1" si="274"/>
        <v>-42.077013244733351</v>
      </c>
      <c r="E2547" s="1">
        <f t="shared" ca="1" si="275"/>
        <v>-1</v>
      </c>
      <c r="F2547" s="1">
        <f t="shared" ca="1" si="277"/>
        <v>1</v>
      </c>
      <c r="G2547" s="1">
        <f t="shared" ca="1" si="278"/>
        <v>1</v>
      </c>
      <c r="H2547" s="1">
        <f t="shared" ca="1" si="279"/>
        <v>0</v>
      </c>
    </row>
    <row r="2548" spans="1:8" hidden="1" x14ac:dyDescent="0.2">
      <c r="A2548" s="1">
        <v>2545</v>
      </c>
      <c r="B2548" s="1">
        <f t="shared" ca="1" si="276"/>
        <v>-101350.89791851772</v>
      </c>
      <c r="C2548" s="1">
        <f t="shared" ca="1" si="273"/>
        <v>100</v>
      </c>
      <c r="D2548" s="1">
        <f t="shared" ca="1" si="274"/>
        <v>-42.077013244733351</v>
      </c>
      <c r="E2548" s="1">
        <f t="shared" ca="1" si="275"/>
        <v>-2</v>
      </c>
      <c r="F2548" s="1">
        <f t="shared" ca="1" si="277"/>
        <v>1</v>
      </c>
      <c r="G2548" s="1">
        <f t="shared" ca="1" si="278"/>
        <v>2</v>
      </c>
      <c r="H2548" s="1">
        <f t="shared" ca="1" si="279"/>
        <v>0</v>
      </c>
    </row>
    <row r="2549" spans="1:8" hidden="1" x14ac:dyDescent="0.2">
      <c r="A2549" s="1">
        <v>2546</v>
      </c>
      <c r="B2549" s="1">
        <f t="shared" ca="1" si="276"/>
        <v>-105558.59924299105</v>
      </c>
      <c r="C2549" s="1">
        <f t="shared" ca="1" si="273"/>
        <v>100</v>
      </c>
      <c r="D2549" s="1">
        <f t="shared" ca="1" si="274"/>
        <v>-42.077013244733351</v>
      </c>
      <c r="E2549" s="1">
        <f t="shared" ca="1" si="275"/>
        <v>-3</v>
      </c>
      <c r="F2549" s="1">
        <f t="shared" ca="1" si="277"/>
        <v>1</v>
      </c>
      <c r="G2549" s="1">
        <f t="shared" ca="1" si="278"/>
        <v>3</v>
      </c>
      <c r="H2549" s="1">
        <f t="shared" ca="1" si="279"/>
        <v>0</v>
      </c>
    </row>
    <row r="2550" spans="1:8" hidden="1" x14ac:dyDescent="0.2">
      <c r="A2550" s="1">
        <v>2547</v>
      </c>
      <c r="B2550" s="1">
        <f t="shared" ca="1" si="276"/>
        <v>-109766.30056746439</v>
      </c>
      <c r="C2550" s="1">
        <f t="shared" ca="1" si="273"/>
        <v>100</v>
      </c>
      <c r="D2550" s="1">
        <f t="shared" ca="1" si="274"/>
        <v>-42.077013244733351</v>
      </c>
      <c r="E2550" s="1">
        <f t="shared" ca="1" si="275"/>
        <v>-4</v>
      </c>
      <c r="F2550" s="1">
        <f t="shared" ca="1" si="277"/>
        <v>1</v>
      </c>
      <c r="G2550" s="1">
        <f t="shared" ca="1" si="278"/>
        <v>4</v>
      </c>
      <c r="H2550" s="1">
        <f t="shared" ca="1" si="279"/>
        <v>0</v>
      </c>
    </row>
    <row r="2551" spans="1:8" hidden="1" x14ac:dyDescent="0.2">
      <c r="A2551" s="1">
        <v>2548</v>
      </c>
      <c r="B2551" s="1">
        <f t="shared" ca="1" si="276"/>
        <v>-113974.00189193773</v>
      </c>
      <c r="C2551" s="1">
        <f t="shared" ca="1" si="273"/>
        <v>500</v>
      </c>
      <c r="D2551" s="1">
        <f t="shared" ca="1" si="274"/>
        <v>-42.077013244733351</v>
      </c>
      <c r="E2551" s="1">
        <f t="shared" ca="1" si="275"/>
        <v>0</v>
      </c>
      <c r="F2551" s="1">
        <f t="shared" ca="1" si="277"/>
        <v>2</v>
      </c>
      <c r="G2551" s="1">
        <f t="shared" ca="1" si="278"/>
        <v>5</v>
      </c>
      <c r="H2551" s="1">
        <f t="shared" ca="1" si="279"/>
        <v>0</v>
      </c>
    </row>
    <row r="2552" spans="1:8" hidden="1" x14ac:dyDescent="0.2">
      <c r="A2552" s="1">
        <v>2549</v>
      </c>
      <c r="B2552" s="1">
        <f t="shared" ca="1" si="276"/>
        <v>-135012.50851430441</v>
      </c>
      <c r="C2552" s="1">
        <f t="shared" ca="1" si="273"/>
        <v>500</v>
      </c>
      <c r="D2552" s="1">
        <f t="shared" ca="1" si="274"/>
        <v>-42.077013244733351</v>
      </c>
      <c r="E2552" s="1">
        <f t="shared" ca="1" si="275"/>
        <v>-1</v>
      </c>
      <c r="F2552" s="1">
        <f t="shared" ca="1" si="277"/>
        <v>2</v>
      </c>
      <c r="G2552" s="1">
        <f t="shared" ca="1" si="278"/>
        <v>6</v>
      </c>
      <c r="H2552" s="1">
        <f t="shared" ca="1" si="279"/>
        <v>0</v>
      </c>
    </row>
    <row r="2553" spans="1:8" hidden="1" x14ac:dyDescent="0.2">
      <c r="A2553" s="1">
        <v>2550</v>
      </c>
      <c r="B2553" s="1">
        <f t="shared" ca="1" si="276"/>
        <v>-156051.01513667108</v>
      </c>
      <c r="C2553" s="1">
        <f t="shared" ca="1" si="273"/>
        <v>500</v>
      </c>
      <c r="D2553" s="1">
        <f t="shared" ca="1" si="274"/>
        <v>58.639357099169693</v>
      </c>
      <c r="E2553" s="1">
        <f t="shared" ca="1" si="275"/>
        <v>-2</v>
      </c>
      <c r="F2553" s="1">
        <f t="shared" ca="1" si="277"/>
        <v>2</v>
      </c>
      <c r="G2553" s="1">
        <f t="shared" ca="1" si="278"/>
        <v>7</v>
      </c>
      <c r="H2553" s="1">
        <f t="shared" ca="1" si="279"/>
        <v>0</v>
      </c>
    </row>
    <row r="2554" spans="1:8" hidden="1" x14ac:dyDescent="0.2">
      <c r="A2554" s="1">
        <v>2551</v>
      </c>
      <c r="B2554" s="1">
        <f t="shared" ca="1" si="276"/>
        <v>-126731.33658708623</v>
      </c>
      <c r="C2554" s="1">
        <f t="shared" ca="1" si="273"/>
        <v>500</v>
      </c>
      <c r="D2554" s="1">
        <f t="shared" ca="1" si="274"/>
        <v>-42.077013244733351</v>
      </c>
      <c r="E2554" s="1">
        <f t="shared" ca="1" si="275"/>
        <v>-1</v>
      </c>
      <c r="F2554" s="1">
        <f t="shared" ca="1" si="277"/>
        <v>2</v>
      </c>
      <c r="G2554" s="1">
        <f t="shared" ca="1" si="278"/>
        <v>0</v>
      </c>
      <c r="H2554" s="1">
        <f t="shared" ca="1" si="279"/>
        <v>1</v>
      </c>
    </row>
    <row r="2555" spans="1:8" hidden="1" x14ac:dyDescent="0.2">
      <c r="A2555" s="1">
        <v>2552</v>
      </c>
      <c r="B2555" s="1">
        <f t="shared" ca="1" si="276"/>
        <v>-147769.8432094529</v>
      </c>
      <c r="C2555" s="1">
        <f t="shared" ca="1" si="273"/>
        <v>500</v>
      </c>
      <c r="D2555" s="1">
        <f t="shared" ca="1" si="274"/>
        <v>58.639357099169693</v>
      </c>
      <c r="E2555" s="1">
        <f t="shared" ca="1" si="275"/>
        <v>-2</v>
      </c>
      <c r="F2555" s="1">
        <f t="shared" ca="1" si="277"/>
        <v>2</v>
      </c>
      <c r="G2555" s="1">
        <f t="shared" ca="1" si="278"/>
        <v>1</v>
      </c>
      <c r="H2555" s="1">
        <f t="shared" ca="1" si="279"/>
        <v>0</v>
      </c>
    </row>
    <row r="2556" spans="1:8" hidden="1" x14ac:dyDescent="0.2">
      <c r="A2556" s="1">
        <v>2553</v>
      </c>
      <c r="B2556" s="1">
        <f t="shared" ca="1" si="276"/>
        <v>-118450.16465986805</v>
      </c>
      <c r="C2556" s="1">
        <f t="shared" ca="1" si="273"/>
        <v>500</v>
      </c>
      <c r="D2556" s="1">
        <f t="shared" ca="1" si="274"/>
        <v>-42.077013244733351</v>
      </c>
      <c r="E2556" s="1">
        <f t="shared" ca="1" si="275"/>
        <v>-1</v>
      </c>
      <c r="F2556" s="1">
        <f t="shared" ca="1" si="277"/>
        <v>2</v>
      </c>
      <c r="G2556" s="1">
        <f t="shared" ca="1" si="278"/>
        <v>0</v>
      </c>
      <c r="H2556" s="1">
        <f t="shared" ca="1" si="279"/>
        <v>1</v>
      </c>
    </row>
    <row r="2557" spans="1:8" hidden="1" x14ac:dyDescent="0.2">
      <c r="A2557" s="1">
        <v>2554</v>
      </c>
      <c r="B2557" s="1">
        <f t="shared" ca="1" si="276"/>
        <v>-139488.67128223472</v>
      </c>
      <c r="C2557" s="1">
        <f t="shared" ca="1" si="273"/>
        <v>500</v>
      </c>
      <c r="D2557" s="1">
        <f t="shared" ca="1" si="274"/>
        <v>-42.077013244733351</v>
      </c>
      <c r="E2557" s="1">
        <f t="shared" ca="1" si="275"/>
        <v>-2</v>
      </c>
      <c r="F2557" s="1">
        <f t="shared" ca="1" si="277"/>
        <v>2</v>
      </c>
      <c r="G2557" s="1">
        <f t="shared" ca="1" si="278"/>
        <v>1</v>
      </c>
      <c r="H2557" s="1">
        <f t="shared" ca="1" si="279"/>
        <v>0</v>
      </c>
    </row>
    <row r="2558" spans="1:8" hidden="1" x14ac:dyDescent="0.2">
      <c r="A2558" s="1">
        <v>2555</v>
      </c>
      <c r="B2558" s="1">
        <f t="shared" ca="1" si="276"/>
        <v>-160527.17790460138</v>
      </c>
      <c r="C2558" s="1">
        <f t="shared" ca="1" si="273"/>
        <v>500</v>
      </c>
      <c r="D2558" s="1">
        <f t="shared" ca="1" si="274"/>
        <v>58.639357099169693</v>
      </c>
      <c r="E2558" s="1">
        <f t="shared" ca="1" si="275"/>
        <v>-3</v>
      </c>
      <c r="F2558" s="1">
        <f t="shared" ca="1" si="277"/>
        <v>2</v>
      </c>
      <c r="G2558" s="1">
        <f t="shared" ca="1" si="278"/>
        <v>2</v>
      </c>
      <c r="H2558" s="1">
        <f t="shared" ca="1" si="279"/>
        <v>0</v>
      </c>
    </row>
    <row r="2559" spans="1:8" hidden="1" x14ac:dyDescent="0.2">
      <c r="A2559" s="1">
        <v>2556</v>
      </c>
      <c r="B2559" s="1">
        <f t="shared" ca="1" si="276"/>
        <v>-131207.49935501654</v>
      </c>
      <c r="C2559" s="1">
        <f t="shared" ca="1" si="273"/>
        <v>500</v>
      </c>
      <c r="D2559" s="1">
        <f t="shared" ca="1" si="274"/>
        <v>-42.077013244733351</v>
      </c>
      <c r="E2559" s="1">
        <f t="shared" ca="1" si="275"/>
        <v>-2</v>
      </c>
      <c r="F2559" s="1">
        <f t="shared" ca="1" si="277"/>
        <v>2</v>
      </c>
      <c r="G2559" s="1">
        <f t="shared" ca="1" si="278"/>
        <v>0</v>
      </c>
      <c r="H2559" s="1">
        <f t="shared" ca="1" si="279"/>
        <v>1</v>
      </c>
    </row>
    <row r="2560" spans="1:8" hidden="1" x14ac:dyDescent="0.2">
      <c r="A2560" s="1">
        <v>2557</v>
      </c>
      <c r="B2560" s="1">
        <f t="shared" ca="1" si="276"/>
        <v>-152246.0059773832</v>
      </c>
      <c r="C2560" s="1">
        <f t="shared" ca="1" si="273"/>
        <v>500</v>
      </c>
      <c r="D2560" s="1">
        <f t="shared" ca="1" si="274"/>
        <v>58.639357099169693</v>
      </c>
      <c r="E2560" s="1">
        <f t="shared" ca="1" si="275"/>
        <v>-3</v>
      </c>
      <c r="F2560" s="1">
        <f t="shared" ca="1" si="277"/>
        <v>2</v>
      </c>
      <c r="G2560" s="1">
        <f t="shared" ca="1" si="278"/>
        <v>1</v>
      </c>
      <c r="H2560" s="1">
        <f t="shared" ca="1" si="279"/>
        <v>0</v>
      </c>
    </row>
    <row r="2561" spans="1:8" hidden="1" x14ac:dyDescent="0.2">
      <c r="A2561" s="1">
        <v>2558</v>
      </c>
      <c r="B2561" s="1">
        <f t="shared" ca="1" si="276"/>
        <v>-122926.32742779836</v>
      </c>
      <c r="C2561" s="1">
        <f t="shared" ca="1" si="273"/>
        <v>500</v>
      </c>
      <c r="D2561" s="1">
        <f t="shared" ca="1" si="274"/>
        <v>-42.077013244733351</v>
      </c>
      <c r="E2561" s="1">
        <f t="shared" ca="1" si="275"/>
        <v>-2</v>
      </c>
      <c r="F2561" s="1">
        <f t="shared" ca="1" si="277"/>
        <v>2</v>
      </c>
      <c r="G2561" s="1">
        <f t="shared" ca="1" si="278"/>
        <v>0</v>
      </c>
      <c r="H2561" s="1">
        <f t="shared" ca="1" si="279"/>
        <v>1</v>
      </c>
    </row>
    <row r="2562" spans="1:8" hidden="1" x14ac:dyDescent="0.2">
      <c r="A2562" s="1">
        <v>2559</v>
      </c>
      <c r="B2562" s="1">
        <f t="shared" ca="1" si="276"/>
        <v>-143964.83405016502</v>
      </c>
      <c r="C2562" s="1">
        <f t="shared" ca="1" si="273"/>
        <v>500</v>
      </c>
      <c r="D2562" s="1">
        <f t="shared" ca="1" si="274"/>
        <v>-42.077013244733351</v>
      </c>
      <c r="E2562" s="1">
        <f t="shared" ca="1" si="275"/>
        <v>-3</v>
      </c>
      <c r="F2562" s="1">
        <f t="shared" ca="1" si="277"/>
        <v>2</v>
      </c>
      <c r="G2562" s="1">
        <f t="shared" ca="1" si="278"/>
        <v>1</v>
      </c>
      <c r="H2562" s="1">
        <f t="shared" ca="1" si="279"/>
        <v>0</v>
      </c>
    </row>
    <row r="2563" spans="1:8" hidden="1" x14ac:dyDescent="0.2">
      <c r="A2563" s="1">
        <v>2560</v>
      </c>
      <c r="B2563" s="1">
        <f t="shared" ca="1" si="276"/>
        <v>-165003.34067253169</v>
      </c>
      <c r="C2563" s="1">
        <f t="shared" ca="1" si="273"/>
        <v>500</v>
      </c>
      <c r="D2563" s="1">
        <f t="shared" ca="1" si="274"/>
        <v>58.639357099169693</v>
      </c>
      <c r="E2563" s="1">
        <f t="shared" ca="1" si="275"/>
        <v>-4</v>
      </c>
      <c r="F2563" s="1">
        <f t="shared" ca="1" si="277"/>
        <v>2</v>
      </c>
      <c r="G2563" s="1">
        <f t="shared" ca="1" si="278"/>
        <v>2</v>
      </c>
      <c r="H2563" s="1">
        <f t="shared" ca="1" si="279"/>
        <v>0</v>
      </c>
    </row>
    <row r="2564" spans="1:8" hidden="1" x14ac:dyDescent="0.2">
      <c r="A2564" s="1">
        <v>2561</v>
      </c>
      <c r="B2564" s="1">
        <f t="shared" ca="1" si="276"/>
        <v>-135683.66212294684</v>
      </c>
      <c r="C2564" s="1">
        <f t="shared" ca="1" si="273"/>
        <v>500</v>
      </c>
      <c r="D2564" s="1">
        <f t="shared" ca="1" si="274"/>
        <v>58.639357099169693</v>
      </c>
      <c r="E2564" s="1">
        <f t="shared" ca="1" si="275"/>
        <v>-3</v>
      </c>
      <c r="F2564" s="1">
        <f t="shared" ca="1" si="277"/>
        <v>2</v>
      </c>
      <c r="G2564" s="1">
        <f t="shared" ca="1" si="278"/>
        <v>0</v>
      </c>
      <c r="H2564" s="1">
        <f t="shared" ca="1" si="279"/>
        <v>1</v>
      </c>
    </row>
    <row r="2565" spans="1:8" hidden="1" x14ac:dyDescent="0.2">
      <c r="A2565" s="1">
        <v>2562</v>
      </c>
      <c r="B2565" s="1">
        <f t="shared" ca="1" si="276"/>
        <v>-106363.983573362</v>
      </c>
      <c r="C2565" s="1">
        <f t="shared" ref="C2565:C2628" ca="1" si="280">$C$4*POWER($L$2,F2565-1)</f>
        <v>500</v>
      </c>
      <c r="D2565" s="1">
        <f t="shared" ref="D2565:D2628" ca="1" si="281">IF(RAND()&lt;$B$1,$F$1,$H$1)</f>
        <v>-42.077013244733351</v>
      </c>
      <c r="E2565" s="1">
        <f t="shared" ref="E2565:E2628" ca="1" si="282">IF(D2564&lt;0,IF(E2564-1=-$D$2,0,E2564-1),IF(E2564+1=$F$2,0,E2564+1))</f>
        <v>-2</v>
      </c>
      <c r="F2565" s="1">
        <f t="shared" ca="1" si="277"/>
        <v>2</v>
      </c>
      <c r="G2565" s="1">
        <f t="shared" ca="1" si="278"/>
        <v>0</v>
      </c>
      <c r="H2565" s="1">
        <f t="shared" ca="1" si="279"/>
        <v>2</v>
      </c>
    </row>
    <row r="2566" spans="1:8" hidden="1" x14ac:dyDescent="0.2">
      <c r="A2566" s="1">
        <v>2563</v>
      </c>
      <c r="B2566" s="1">
        <f t="shared" ref="B2566:B2629" ca="1" si="283">B2565+D2565*C2565</f>
        <v>-127402.49019572868</v>
      </c>
      <c r="C2566" s="1">
        <f t="shared" ca="1" si="280"/>
        <v>500</v>
      </c>
      <c r="D2566" s="1">
        <f t="shared" ca="1" si="281"/>
        <v>58.639357099169693</v>
      </c>
      <c r="E2566" s="1">
        <f t="shared" ca="1" si="282"/>
        <v>-3</v>
      </c>
      <c r="F2566" s="1">
        <f t="shared" ref="F2566:F2629" ca="1" si="284">IF(AND(D2565&gt;0,E2566=0),IF(F2565-1&lt;1,1,F2565-1),IF(AND(D2565&lt;0,E2566=0),IF(F2565+1&gt;$H$2,1,F2565+1),F2565))</f>
        <v>2</v>
      </c>
      <c r="G2566" s="1">
        <f t="shared" ref="G2566:G2629" ca="1" si="285">IF(D2565&gt;0,0,G2565+1)</f>
        <v>1</v>
      </c>
      <c r="H2566" s="1">
        <f t="shared" ref="H2566:H2629" ca="1" si="286">IF(D2565&lt;0,0,H2565+1)</f>
        <v>0</v>
      </c>
    </row>
    <row r="2567" spans="1:8" hidden="1" x14ac:dyDescent="0.2">
      <c r="A2567" s="1">
        <v>2564</v>
      </c>
      <c r="B2567" s="1">
        <f t="shared" ca="1" si="283"/>
        <v>-98082.811646143833</v>
      </c>
      <c r="C2567" s="1">
        <f t="shared" ca="1" si="280"/>
        <v>500</v>
      </c>
      <c r="D2567" s="1">
        <f t="shared" ca="1" si="281"/>
        <v>-42.077013244733351</v>
      </c>
      <c r="E2567" s="1">
        <f t="shared" ca="1" si="282"/>
        <v>-2</v>
      </c>
      <c r="F2567" s="1">
        <f t="shared" ca="1" si="284"/>
        <v>2</v>
      </c>
      <c r="G2567" s="1">
        <f t="shared" ca="1" si="285"/>
        <v>0</v>
      </c>
      <c r="H2567" s="1">
        <f t="shared" ca="1" si="286"/>
        <v>1</v>
      </c>
    </row>
    <row r="2568" spans="1:8" hidden="1" x14ac:dyDescent="0.2">
      <c r="A2568" s="1">
        <v>2565</v>
      </c>
      <c r="B2568" s="1">
        <f t="shared" ca="1" si="283"/>
        <v>-119121.31826851051</v>
      </c>
      <c r="C2568" s="1">
        <f t="shared" ca="1" si="280"/>
        <v>500</v>
      </c>
      <c r="D2568" s="1">
        <f t="shared" ca="1" si="281"/>
        <v>-42.077013244733351</v>
      </c>
      <c r="E2568" s="1">
        <f t="shared" ca="1" si="282"/>
        <v>-3</v>
      </c>
      <c r="F2568" s="1">
        <f t="shared" ca="1" si="284"/>
        <v>2</v>
      </c>
      <c r="G2568" s="1">
        <f t="shared" ca="1" si="285"/>
        <v>1</v>
      </c>
      <c r="H2568" s="1">
        <f t="shared" ca="1" si="286"/>
        <v>0</v>
      </c>
    </row>
    <row r="2569" spans="1:8" hidden="1" x14ac:dyDescent="0.2">
      <c r="A2569" s="1">
        <v>2566</v>
      </c>
      <c r="B2569" s="1">
        <f t="shared" ca="1" si="283"/>
        <v>-140159.82489087718</v>
      </c>
      <c r="C2569" s="1">
        <f t="shared" ca="1" si="280"/>
        <v>500</v>
      </c>
      <c r="D2569" s="1">
        <f t="shared" ca="1" si="281"/>
        <v>-42.077013244733351</v>
      </c>
      <c r="E2569" s="1">
        <f t="shared" ca="1" si="282"/>
        <v>-4</v>
      </c>
      <c r="F2569" s="1">
        <f t="shared" ca="1" si="284"/>
        <v>2</v>
      </c>
      <c r="G2569" s="1">
        <f t="shared" ca="1" si="285"/>
        <v>2</v>
      </c>
      <c r="H2569" s="1">
        <f t="shared" ca="1" si="286"/>
        <v>0</v>
      </c>
    </row>
    <row r="2570" spans="1:8" hidden="1" x14ac:dyDescent="0.2">
      <c r="A2570" s="1">
        <v>2567</v>
      </c>
      <c r="B2570" s="1">
        <f t="shared" ca="1" si="283"/>
        <v>-161198.33151324384</v>
      </c>
      <c r="C2570" s="1">
        <f t="shared" ca="1" si="280"/>
        <v>100</v>
      </c>
      <c r="D2570" s="1">
        <f t="shared" ca="1" si="281"/>
        <v>-42.077013244733351</v>
      </c>
      <c r="E2570" s="1">
        <f t="shared" ca="1" si="282"/>
        <v>0</v>
      </c>
      <c r="F2570" s="1">
        <f t="shared" ca="1" si="284"/>
        <v>1</v>
      </c>
      <c r="G2570" s="1">
        <f t="shared" ca="1" si="285"/>
        <v>3</v>
      </c>
      <c r="H2570" s="1">
        <f t="shared" ca="1" si="286"/>
        <v>0</v>
      </c>
    </row>
    <row r="2571" spans="1:8" hidden="1" x14ac:dyDescent="0.2">
      <c r="A2571" s="1">
        <v>2568</v>
      </c>
      <c r="B2571" s="1">
        <f t="shared" ca="1" si="283"/>
        <v>-165406.03283771718</v>
      </c>
      <c r="C2571" s="1">
        <f t="shared" ca="1" si="280"/>
        <v>100</v>
      </c>
      <c r="D2571" s="1">
        <f t="shared" ca="1" si="281"/>
        <v>-42.077013244733351</v>
      </c>
      <c r="E2571" s="1">
        <f t="shared" ca="1" si="282"/>
        <v>-1</v>
      </c>
      <c r="F2571" s="1">
        <f t="shared" ca="1" si="284"/>
        <v>1</v>
      </c>
      <c r="G2571" s="1">
        <f t="shared" ca="1" si="285"/>
        <v>4</v>
      </c>
      <c r="H2571" s="1">
        <f t="shared" ca="1" si="286"/>
        <v>0</v>
      </c>
    </row>
    <row r="2572" spans="1:8" hidden="1" x14ac:dyDescent="0.2">
      <c r="A2572" s="1">
        <v>2569</v>
      </c>
      <c r="B2572" s="1">
        <f t="shared" ca="1" si="283"/>
        <v>-169613.73416219052</v>
      </c>
      <c r="C2572" s="1">
        <f t="shared" ca="1" si="280"/>
        <v>100</v>
      </c>
      <c r="D2572" s="1">
        <f t="shared" ca="1" si="281"/>
        <v>58.639357099169693</v>
      </c>
      <c r="E2572" s="1">
        <f t="shared" ca="1" si="282"/>
        <v>-2</v>
      </c>
      <c r="F2572" s="1">
        <f t="shared" ca="1" si="284"/>
        <v>1</v>
      </c>
      <c r="G2572" s="1">
        <f t="shared" ca="1" si="285"/>
        <v>5</v>
      </c>
      <c r="H2572" s="1">
        <f t="shared" ca="1" si="286"/>
        <v>0</v>
      </c>
    </row>
    <row r="2573" spans="1:8" hidden="1" x14ac:dyDescent="0.2">
      <c r="A2573" s="1">
        <v>2570</v>
      </c>
      <c r="B2573" s="1">
        <f t="shared" ca="1" si="283"/>
        <v>-163749.79845227356</v>
      </c>
      <c r="C2573" s="1">
        <f t="shared" ca="1" si="280"/>
        <v>100</v>
      </c>
      <c r="D2573" s="1">
        <f t="shared" ca="1" si="281"/>
        <v>58.639357099169693</v>
      </c>
      <c r="E2573" s="1">
        <f t="shared" ca="1" si="282"/>
        <v>-1</v>
      </c>
      <c r="F2573" s="1">
        <f t="shared" ca="1" si="284"/>
        <v>1</v>
      </c>
      <c r="G2573" s="1">
        <f t="shared" ca="1" si="285"/>
        <v>0</v>
      </c>
      <c r="H2573" s="1">
        <f t="shared" ca="1" si="286"/>
        <v>1</v>
      </c>
    </row>
    <row r="2574" spans="1:8" hidden="1" x14ac:dyDescent="0.2">
      <c r="A2574" s="1">
        <v>2571</v>
      </c>
      <c r="B2574" s="1">
        <f t="shared" ca="1" si="283"/>
        <v>-157885.86274235661</v>
      </c>
      <c r="C2574" s="1">
        <f t="shared" ca="1" si="280"/>
        <v>100</v>
      </c>
      <c r="D2574" s="1">
        <f t="shared" ca="1" si="281"/>
        <v>58.639357099169693</v>
      </c>
      <c r="E2574" s="1">
        <f t="shared" ca="1" si="282"/>
        <v>0</v>
      </c>
      <c r="F2574" s="1">
        <f t="shared" ca="1" si="284"/>
        <v>1</v>
      </c>
      <c r="G2574" s="1">
        <f t="shared" ca="1" si="285"/>
        <v>0</v>
      </c>
      <c r="H2574" s="1">
        <f t="shared" ca="1" si="286"/>
        <v>2</v>
      </c>
    </row>
    <row r="2575" spans="1:8" hidden="1" x14ac:dyDescent="0.2">
      <c r="A2575" s="1">
        <v>2572</v>
      </c>
      <c r="B2575" s="1">
        <f t="shared" ca="1" si="283"/>
        <v>-152021.92703243965</v>
      </c>
      <c r="C2575" s="1">
        <f t="shared" ca="1" si="280"/>
        <v>100</v>
      </c>
      <c r="D2575" s="1">
        <f t="shared" ca="1" si="281"/>
        <v>58.639357099169693</v>
      </c>
      <c r="E2575" s="1">
        <f t="shared" ca="1" si="282"/>
        <v>0</v>
      </c>
      <c r="F2575" s="1">
        <f t="shared" ca="1" si="284"/>
        <v>1</v>
      </c>
      <c r="G2575" s="1">
        <f t="shared" ca="1" si="285"/>
        <v>0</v>
      </c>
      <c r="H2575" s="1">
        <f t="shared" ca="1" si="286"/>
        <v>3</v>
      </c>
    </row>
    <row r="2576" spans="1:8" hidden="1" x14ac:dyDescent="0.2">
      <c r="A2576" s="1">
        <v>2573</v>
      </c>
      <c r="B2576" s="1">
        <f t="shared" ca="1" si="283"/>
        <v>-146157.99132252269</v>
      </c>
      <c r="C2576" s="1">
        <f t="shared" ca="1" si="280"/>
        <v>100</v>
      </c>
      <c r="D2576" s="1">
        <f t="shared" ca="1" si="281"/>
        <v>58.639357099169693</v>
      </c>
      <c r="E2576" s="1">
        <f t="shared" ca="1" si="282"/>
        <v>0</v>
      </c>
      <c r="F2576" s="1">
        <f t="shared" ca="1" si="284"/>
        <v>1</v>
      </c>
      <c r="G2576" s="1">
        <f t="shared" ca="1" si="285"/>
        <v>0</v>
      </c>
      <c r="H2576" s="1">
        <f t="shared" ca="1" si="286"/>
        <v>4</v>
      </c>
    </row>
    <row r="2577" spans="1:8" hidden="1" x14ac:dyDescent="0.2">
      <c r="A2577" s="1">
        <v>2574</v>
      </c>
      <c r="B2577" s="1">
        <f t="shared" ca="1" si="283"/>
        <v>-140294.05561260573</v>
      </c>
      <c r="C2577" s="1">
        <f t="shared" ca="1" si="280"/>
        <v>100</v>
      </c>
      <c r="D2577" s="1">
        <f t="shared" ca="1" si="281"/>
        <v>58.639357099169693</v>
      </c>
      <c r="E2577" s="1">
        <f t="shared" ca="1" si="282"/>
        <v>0</v>
      </c>
      <c r="F2577" s="1">
        <f t="shared" ca="1" si="284"/>
        <v>1</v>
      </c>
      <c r="G2577" s="1">
        <f t="shared" ca="1" si="285"/>
        <v>0</v>
      </c>
      <c r="H2577" s="1">
        <f t="shared" ca="1" si="286"/>
        <v>5</v>
      </c>
    </row>
    <row r="2578" spans="1:8" hidden="1" x14ac:dyDescent="0.2">
      <c r="A2578" s="1">
        <v>2575</v>
      </c>
      <c r="B2578" s="1">
        <f t="shared" ca="1" si="283"/>
        <v>-134430.11990268878</v>
      </c>
      <c r="C2578" s="1">
        <f t="shared" ca="1" si="280"/>
        <v>100</v>
      </c>
      <c r="D2578" s="1">
        <f t="shared" ca="1" si="281"/>
        <v>-42.077013244733351</v>
      </c>
      <c r="E2578" s="1">
        <f t="shared" ca="1" si="282"/>
        <v>0</v>
      </c>
      <c r="F2578" s="1">
        <f t="shared" ca="1" si="284"/>
        <v>1</v>
      </c>
      <c r="G2578" s="1">
        <f t="shared" ca="1" si="285"/>
        <v>0</v>
      </c>
      <c r="H2578" s="1">
        <f t="shared" ca="1" si="286"/>
        <v>6</v>
      </c>
    </row>
    <row r="2579" spans="1:8" hidden="1" x14ac:dyDescent="0.2">
      <c r="A2579" s="1">
        <v>2576</v>
      </c>
      <c r="B2579" s="1">
        <f t="shared" ca="1" si="283"/>
        <v>-138637.82122716212</v>
      </c>
      <c r="C2579" s="1">
        <f t="shared" ca="1" si="280"/>
        <v>100</v>
      </c>
      <c r="D2579" s="1">
        <f t="shared" ca="1" si="281"/>
        <v>-42.077013244733351</v>
      </c>
      <c r="E2579" s="1">
        <f t="shared" ca="1" si="282"/>
        <v>-1</v>
      </c>
      <c r="F2579" s="1">
        <f t="shared" ca="1" si="284"/>
        <v>1</v>
      </c>
      <c r="G2579" s="1">
        <f t="shared" ca="1" si="285"/>
        <v>1</v>
      </c>
      <c r="H2579" s="1">
        <f t="shared" ca="1" si="286"/>
        <v>0</v>
      </c>
    </row>
    <row r="2580" spans="1:8" hidden="1" x14ac:dyDescent="0.2">
      <c r="A2580" s="1">
        <v>2577</v>
      </c>
      <c r="B2580" s="1">
        <f t="shared" ca="1" si="283"/>
        <v>-142845.52255163545</v>
      </c>
      <c r="C2580" s="1">
        <f t="shared" ca="1" si="280"/>
        <v>100</v>
      </c>
      <c r="D2580" s="1">
        <f t="shared" ca="1" si="281"/>
        <v>58.639357099169693</v>
      </c>
      <c r="E2580" s="1">
        <f t="shared" ca="1" si="282"/>
        <v>-2</v>
      </c>
      <c r="F2580" s="1">
        <f t="shared" ca="1" si="284"/>
        <v>1</v>
      </c>
      <c r="G2580" s="1">
        <f t="shared" ca="1" si="285"/>
        <v>2</v>
      </c>
      <c r="H2580" s="1">
        <f t="shared" ca="1" si="286"/>
        <v>0</v>
      </c>
    </row>
    <row r="2581" spans="1:8" hidden="1" x14ac:dyDescent="0.2">
      <c r="A2581" s="1">
        <v>2578</v>
      </c>
      <c r="B2581" s="1">
        <f t="shared" ca="1" si="283"/>
        <v>-136981.5868417185</v>
      </c>
      <c r="C2581" s="1">
        <f t="shared" ca="1" si="280"/>
        <v>100</v>
      </c>
      <c r="D2581" s="1">
        <f t="shared" ca="1" si="281"/>
        <v>-42.077013244733351</v>
      </c>
      <c r="E2581" s="1">
        <f t="shared" ca="1" si="282"/>
        <v>-1</v>
      </c>
      <c r="F2581" s="1">
        <f t="shared" ca="1" si="284"/>
        <v>1</v>
      </c>
      <c r="G2581" s="1">
        <f t="shared" ca="1" si="285"/>
        <v>0</v>
      </c>
      <c r="H2581" s="1">
        <f t="shared" ca="1" si="286"/>
        <v>1</v>
      </c>
    </row>
    <row r="2582" spans="1:8" hidden="1" x14ac:dyDescent="0.2">
      <c r="A2582" s="1">
        <v>2579</v>
      </c>
      <c r="B2582" s="1">
        <f t="shared" ca="1" si="283"/>
        <v>-141189.28816619184</v>
      </c>
      <c r="C2582" s="1">
        <f t="shared" ca="1" si="280"/>
        <v>100</v>
      </c>
      <c r="D2582" s="1">
        <f t="shared" ca="1" si="281"/>
        <v>58.639357099169693</v>
      </c>
      <c r="E2582" s="1">
        <f t="shared" ca="1" si="282"/>
        <v>-2</v>
      </c>
      <c r="F2582" s="1">
        <f t="shared" ca="1" si="284"/>
        <v>1</v>
      </c>
      <c r="G2582" s="1">
        <f t="shared" ca="1" si="285"/>
        <v>1</v>
      </c>
      <c r="H2582" s="1">
        <f t="shared" ca="1" si="286"/>
        <v>0</v>
      </c>
    </row>
    <row r="2583" spans="1:8" hidden="1" x14ac:dyDescent="0.2">
      <c r="A2583" s="1">
        <v>2580</v>
      </c>
      <c r="B2583" s="1">
        <f t="shared" ca="1" si="283"/>
        <v>-135325.35245627488</v>
      </c>
      <c r="C2583" s="1">
        <f t="shared" ca="1" si="280"/>
        <v>100</v>
      </c>
      <c r="D2583" s="1">
        <f t="shared" ca="1" si="281"/>
        <v>-42.077013244733351</v>
      </c>
      <c r="E2583" s="1">
        <f t="shared" ca="1" si="282"/>
        <v>-1</v>
      </c>
      <c r="F2583" s="1">
        <f t="shared" ca="1" si="284"/>
        <v>1</v>
      </c>
      <c r="G2583" s="1">
        <f t="shared" ca="1" si="285"/>
        <v>0</v>
      </c>
      <c r="H2583" s="1">
        <f t="shared" ca="1" si="286"/>
        <v>1</v>
      </c>
    </row>
    <row r="2584" spans="1:8" hidden="1" x14ac:dyDescent="0.2">
      <c r="A2584" s="1">
        <v>2581</v>
      </c>
      <c r="B2584" s="1">
        <f t="shared" ca="1" si="283"/>
        <v>-139533.05378074822</v>
      </c>
      <c r="C2584" s="1">
        <f t="shared" ca="1" si="280"/>
        <v>100</v>
      </c>
      <c r="D2584" s="1">
        <f t="shared" ca="1" si="281"/>
        <v>58.639357099169693</v>
      </c>
      <c r="E2584" s="1">
        <f t="shared" ca="1" si="282"/>
        <v>-2</v>
      </c>
      <c r="F2584" s="1">
        <f t="shared" ca="1" si="284"/>
        <v>1</v>
      </c>
      <c r="G2584" s="1">
        <f t="shared" ca="1" si="285"/>
        <v>1</v>
      </c>
      <c r="H2584" s="1">
        <f t="shared" ca="1" si="286"/>
        <v>0</v>
      </c>
    </row>
    <row r="2585" spans="1:8" hidden="1" x14ac:dyDescent="0.2">
      <c r="A2585" s="1">
        <v>2582</v>
      </c>
      <c r="B2585" s="1">
        <f t="shared" ca="1" si="283"/>
        <v>-133669.11807083126</v>
      </c>
      <c r="C2585" s="1">
        <f t="shared" ca="1" si="280"/>
        <v>100</v>
      </c>
      <c r="D2585" s="1">
        <f t="shared" ca="1" si="281"/>
        <v>58.639357099169693</v>
      </c>
      <c r="E2585" s="1">
        <f t="shared" ca="1" si="282"/>
        <v>-1</v>
      </c>
      <c r="F2585" s="1">
        <f t="shared" ca="1" si="284"/>
        <v>1</v>
      </c>
      <c r="G2585" s="1">
        <f t="shared" ca="1" si="285"/>
        <v>0</v>
      </c>
      <c r="H2585" s="1">
        <f t="shared" ca="1" si="286"/>
        <v>1</v>
      </c>
    </row>
    <row r="2586" spans="1:8" hidden="1" x14ac:dyDescent="0.2">
      <c r="A2586" s="1">
        <v>2583</v>
      </c>
      <c r="B2586" s="1">
        <f t="shared" ca="1" si="283"/>
        <v>-127805.18236091429</v>
      </c>
      <c r="C2586" s="1">
        <f t="shared" ca="1" si="280"/>
        <v>100</v>
      </c>
      <c r="D2586" s="1">
        <f t="shared" ca="1" si="281"/>
        <v>58.639357099169693</v>
      </c>
      <c r="E2586" s="1">
        <f t="shared" ca="1" si="282"/>
        <v>0</v>
      </c>
      <c r="F2586" s="1">
        <f t="shared" ca="1" si="284"/>
        <v>1</v>
      </c>
      <c r="G2586" s="1">
        <f t="shared" ca="1" si="285"/>
        <v>0</v>
      </c>
      <c r="H2586" s="1">
        <f t="shared" ca="1" si="286"/>
        <v>2</v>
      </c>
    </row>
    <row r="2587" spans="1:8" hidden="1" x14ac:dyDescent="0.2">
      <c r="A2587" s="1">
        <v>2584</v>
      </c>
      <c r="B2587" s="1">
        <f t="shared" ca="1" si="283"/>
        <v>-121941.24665099732</v>
      </c>
      <c r="C2587" s="1">
        <f t="shared" ca="1" si="280"/>
        <v>100</v>
      </c>
      <c r="D2587" s="1">
        <f t="shared" ca="1" si="281"/>
        <v>-42.077013244733351</v>
      </c>
      <c r="E2587" s="1">
        <f t="shared" ca="1" si="282"/>
        <v>0</v>
      </c>
      <c r="F2587" s="1">
        <f t="shared" ca="1" si="284"/>
        <v>1</v>
      </c>
      <c r="G2587" s="1">
        <f t="shared" ca="1" si="285"/>
        <v>0</v>
      </c>
      <c r="H2587" s="1">
        <f t="shared" ca="1" si="286"/>
        <v>3</v>
      </c>
    </row>
    <row r="2588" spans="1:8" hidden="1" x14ac:dyDescent="0.2">
      <c r="A2588" s="1">
        <v>2585</v>
      </c>
      <c r="B2588" s="1">
        <f t="shared" ca="1" si="283"/>
        <v>-126148.94797547066</v>
      </c>
      <c r="C2588" s="1">
        <f t="shared" ca="1" si="280"/>
        <v>100</v>
      </c>
      <c r="D2588" s="1">
        <f t="shared" ca="1" si="281"/>
        <v>58.639357099169693</v>
      </c>
      <c r="E2588" s="1">
        <f t="shared" ca="1" si="282"/>
        <v>-1</v>
      </c>
      <c r="F2588" s="1">
        <f t="shared" ca="1" si="284"/>
        <v>1</v>
      </c>
      <c r="G2588" s="1">
        <f t="shared" ca="1" si="285"/>
        <v>1</v>
      </c>
      <c r="H2588" s="1">
        <f t="shared" ca="1" si="286"/>
        <v>0</v>
      </c>
    </row>
    <row r="2589" spans="1:8" hidden="1" x14ac:dyDescent="0.2">
      <c r="A2589" s="1">
        <v>2586</v>
      </c>
      <c r="B2589" s="1">
        <f t="shared" ca="1" si="283"/>
        <v>-120285.01226555368</v>
      </c>
      <c r="C2589" s="1">
        <f t="shared" ca="1" si="280"/>
        <v>100</v>
      </c>
      <c r="D2589" s="1">
        <f t="shared" ca="1" si="281"/>
        <v>-42.077013244733351</v>
      </c>
      <c r="E2589" s="1">
        <f t="shared" ca="1" si="282"/>
        <v>0</v>
      </c>
      <c r="F2589" s="1">
        <f t="shared" ca="1" si="284"/>
        <v>1</v>
      </c>
      <c r="G2589" s="1">
        <f t="shared" ca="1" si="285"/>
        <v>0</v>
      </c>
      <c r="H2589" s="1">
        <f t="shared" ca="1" si="286"/>
        <v>1</v>
      </c>
    </row>
    <row r="2590" spans="1:8" hidden="1" x14ac:dyDescent="0.2">
      <c r="A2590" s="1">
        <v>2587</v>
      </c>
      <c r="B2590" s="1">
        <f t="shared" ca="1" si="283"/>
        <v>-124492.71359002702</v>
      </c>
      <c r="C2590" s="1">
        <f t="shared" ca="1" si="280"/>
        <v>100</v>
      </c>
      <c r="D2590" s="1">
        <f t="shared" ca="1" si="281"/>
        <v>-42.077013244733351</v>
      </c>
      <c r="E2590" s="1">
        <f t="shared" ca="1" si="282"/>
        <v>-1</v>
      </c>
      <c r="F2590" s="1">
        <f t="shared" ca="1" si="284"/>
        <v>1</v>
      </c>
      <c r="G2590" s="1">
        <f t="shared" ca="1" si="285"/>
        <v>1</v>
      </c>
      <c r="H2590" s="1">
        <f t="shared" ca="1" si="286"/>
        <v>0</v>
      </c>
    </row>
    <row r="2591" spans="1:8" hidden="1" x14ac:dyDescent="0.2">
      <c r="A2591" s="1">
        <v>2588</v>
      </c>
      <c r="B2591" s="1">
        <f t="shared" ca="1" si="283"/>
        <v>-128700.41491450036</v>
      </c>
      <c r="C2591" s="1">
        <f t="shared" ca="1" si="280"/>
        <v>100</v>
      </c>
      <c r="D2591" s="1">
        <f t="shared" ca="1" si="281"/>
        <v>58.639357099169693</v>
      </c>
      <c r="E2591" s="1">
        <f t="shared" ca="1" si="282"/>
        <v>-2</v>
      </c>
      <c r="F2591" s="1">
        <f t="shared" ca="1" si="284"/>
        <v>1</v>
      </c>
      <c r="G2591" s="1">
        <f t="shared" ca="1" si="285"/>
        <v>2</v>
      </c>
      <c r="H2591" s="1">
        <f t="shared" ca="1" si="286"/>
        <v>0</v>
      </c>
    </row>
    <row r="2592" spans="1:8" hidden="1" x14ac:dyDescent="0.2">
      <c r="A2592" s="1">
        <v>2589</v>
      </c>
      <c r="B2592" s="1">
        <f t="shared" ca="1" si="283"/>
        <v>-122836.47920458339</v>
      </c>
      <c r="C2592" s="1">
        <f t="shared" ca="1" si="280"/>
        <v>100</v>
      </c>
      <c r="D2592" s="1">
        <f t="shared" ca="1" si="281"/>
        <v>-42.077013244733351</v>
      </c>
      <c r="E2592" s="1">
        <f t="shared" ca="1" si="282"/>
        <v>-1</v>
      </c>
      <c r="F2592" s="1">
        <f t="shared" ca="1" si="284"/>
        <v>1</v>
      </c>
      <c r="G2592" s="1">
        <f t="shared" ca="1" si="285"/>
        <v>0</v>
      </c>
      <c r="H2592" s="1">
        <f t="shared" ca="1" si="286"/>
        <v>1</v>
      </c>
    </row>
    <row r="2593" spans="1:8" hidden="1" x14ac:dyDescent="0.2">
      <c r="A2593" s="1">
        <v>2590</v>
      </c>
      <c r="B2593" s="1">
        <f t="shared" ca="1" si="283"/>
        <v>-127044.18052905673</v>
      </c>
      <c r="C2593" s="1">
        <f t="shared" ca="1" si="280"/>
        <v>100</v>
      </c>
      <c r="D2593" s="1">
        <f t="shared" ca="1" si="281"/>
        <v>-42.077013244733351</v>
      </c>
      <c r="E2593" s="1">
        <f t="shared" ca="1" si="282"/>
        <v>-2</v>
      </c>
      <c r="F2593" s="1">
        <f t="shared" ca="1" si="284"/>
        <v>1</v>
      </c>
      <c r="G2593" s="1">
        <f t="shared" ca="1" si="285"/>
        <v>1</v>
      </c>
      <c r="H2593" s="1">
        <f t="shared" ca="1" si="286"/>
        <v>0</v>
      </c>
    </row>
    <row r="2594" spans="1:8" hidden="1" x14ac:dyDescent="0.2">
      <c r="A2594" s="1">
        <v>2591</v>
      </c>
      <c r="B2594" s="1">
        <f t="shared" ca="1" si="283"/>
        <v>-131251.88185353007</v>
      </c>
      <c r="C2594" s="1">
        <f t="shared" ca="1" si="280"/>
        <v>100</v>
      </c>
      <c r="D2594" s="1">
        <f t="shared" ca="1" si="281"/>
        <v>58.639357099169693</v>
      </c>
      <c r="E2594" s="1">
        <f t="shared" ca="1" si="282"/>
        <v>-3</v>
      </c>
      <c r="F2594" s="1">
        <f t="shared" ca="1" si="284"/>
        <v>1</v>
      </c>
      <c r="G2594" s="1">
        <f t="shared" ca="1" si="285"/>
        <v>2</v>
      </c>
      <c r="H2594" s="1">
        <f t="shared" ca="1" si="286"/>
        <v>0</v>
      </c>
    </row>
    <row r="2595" spans="1:8" hidden="1" x14ac:dyDescent="0.2">
      <c r="A2595" s="1">
        <v>2592</v>
      </c>
      <c r="B2595" s="1">
        <f t="shared" ca="1" si="283"/>
        <v>-125387.9461436131</v>
      </c>
      <c r="C2595" s="1">
        <f t="shared" ca="1" si="280"/>
        <v>100</v>
      </c>
      <c r="D2595" s="1">
        <f t="shared" ca="1" si="281"/>
        <v>-42.077013244733351</v>
      </c>
      <c r="E2595" s="1">
        <f t="shared" ca="1" si="282"/>
        <v>-2</v>
      </c>
      <c r="F2595" s="1">
        <f t="shared" ca="1" si="284"/>
        <v>1</v>
      </c>
      <c r="G2595" s="1">
        <f t="shared" ca="1" si="285"/>
        <v>0</v>
      </c>
      <c r="H2595" s="1">
        <f t="shared" ca="1" si="286"/>
        <v>1</v>
      </c>
    </row>
    <row r="2596" spans="1:8" hidden="1" x14ac:dyDescent="0.2">
      <c r="A2596" s="1">
        <v>2593</v>
      </c>
      <c r="B2596" s="1">
        <f t="shared" ca="1" si="283"/>
        <v>-129595.64746808643</v>
      </c>
      <c r="C2596" s="1">
        <f t="shared" ca="1" si="280"/>
        <v>100</v>
      </c>
      <c r="D2596" s="1">
        <f t="shared" ca="1" si="281"/>
        <v>58.639357099169693</v>
      </c>
      <c r="E2596" s="1">
        <f t="shared" ca="1" si="282"/>
        <v>-3</v>
      </c>
      <c r="F2596" s="1">
        <f t="shared" ca="1" si="284"/>
        <v>1</v>
      </c>
      <c r="G2596" s="1">
        <f t="shared" ca="1" si="285"/>
        <v>1</v>
      </c>
      <c r="H2596" s="1">
        <f t="shared" ca="1" si="286"/>
        <v>0</v>
      </c>
    </row>
    <row r="2597" spans="1:8" hidden="1" x14ac:dyDescent="0.2">
      <c r="A2597" s="1">
        <v>2594</v>
      </c>
      <c r="B2597" s="1">
        <f t="shared" ca="1" si="283"/>
        <v>-123731.71175816946</v>
      </c>
      <c r="C2597" s="1">
        <f t="shared" ca="1" si="280"/>
        <v>100</v>
      </c>
      <c r="D2597" s="1">
        <f t="shared" ca="1" si="281"/>
        <v>-42.077013244733351</v>
      </c>
      <c r="E2597" s="1">
        <f t="shared" ca="1" si="282"/>
        <v>-2</v>
      </c>
      <c r="F2597" s="1">
        <f t="shared" ca="1" si="284"/>
        <v>1</v>
      </c>
      <c r="G2597" s="1">
        <f t="shared" ca="1" si="285"/>
        <v>0</v>
      </c>
      <c r="H2597" s="1">
        <f t="shared" ca="1" si="286"/>
        <v>1</v>
      </c>
    </row>
    <row r="2598" spans="1:8" hidden="1" x14ac:dyDescent="0.2">
      <c r="A2598" s="1">
        <v>2595</v>
      </c>
      <c r="B2598" s="1">
        <f t="shared" ca="1" si="283"/>
        <v>-127939.4130826428</v>
      </c>
      <c r="C2598" s="1">
        <f t="shared" ca="1" si="280"/>
        <v>100</v>
      </c>
      <c r="D2598" s="1">
        <f t="shared" ca="1" si="281"/>
        <v>58.639357099169693</v>
      </c>
      <c r="E2598" s="1">
        <f t="shared" ca="1" si="282"/>
        <v>-3</v>
      </c>
      <c r="F2598" s="1">
        <f t="shared" ca="1" si="284"/>
        <v>1</v>
      </c>
      <c r="G2598" s="1">
        <f t="shared" ca="1" si="285"/>
        <v>1</v>
      </c>
      <c r="H2598" s="1">
        <f t="shared" ca="1" si="286"/>
        <v>0</v>
      </c>
    </row>
    <row r="2599" spans="1:8" hidden="1" x14ac:dyDescent="0.2">
      <c r="A2599" s="1">
        <v>2596</v>
      </c>
      <c r="B2599" s="1">
        <f t="shared" ca="1" si="283"/>
        <v>-122075.47737272583</v>
      </c>
      <c r="C2599" s="1">
        <f t="shared" ca="1" si="280"/>
        <v>100</v>
      </c>
      <c r="D2599" s="1">
        <f t="shared" ca="1" si="281"/>
        <v>-42.077013244733351</v>
      </c>
      <c r="E2599" s="1">
        <f t="shared" ca="1" si="282"/>
        <v>-2</v>
      </c>
      <c r="F2599" s="1">
        <f t="shared" ca="1" si="284"/>
        <v>1</v>
      </c>
      <c r="G2599" s="1">
        <f t="shared" ca="1" si="285"/>
        <v>0</v>
      </c>
      <c r="H2599" s="1">
        <f t="shared" ca="1" si="286"/>
        <v>1</v>
      </c>
    </row>
    <row r="2600" spans="1:8" hidden="1" x14ac:dyDescent="0.2">
      <c r="A2600" s="1">
        <v>2597</v>
      </c>
      <c r="B2600" s="1">
        <f t="shared" ca="1" si="283"/>
        <v>-126283.17869719917</v>
      </c>
      <c r="C2600" s="1">
        <f t="shared" ca="1" si="280"/>
        <v>100</v>
      </c>
      <c r="D2600" s="1">
        <f t="shared" ca="1" si="281"/>
        <v>-42.077013244733351</v>
      </c>
      <c r="E2600" s="1">
        <f t="shared" ca="1" si="282"/>
        <v>-3</v>
      </c>
      <c r="F2600" s="1">
        <f t="shared" ca="1" si="284"/>
        <v>1</v>
      </c>
      <c r="G2600" s="1">
        <f t="shared" ca="1" si="285"/>
        <v>1</v>
      </c>
      <c r="H2600" s="1">
        <f t="shared" ca="1" si="286"/>
        <v>0</v>
      </c>
    </row>
    <row r="2601" spans="1:8" hidden="1" x14ac:dyDescent="0.2">
      <c r="A2601" s="1">
        <v>2598</v>
      </c>
      <c r="B2601" s="1">
        <f t="shared" ca="1" si="283"/>
        <v>-130490.88002167251</v>
      </c>
      <c r="C2601" s="1">
        <f t="shared" ca="1" si="280"/>
        <v>100</v>
      </c>
      <c r="D2601" s="1">
        <f t="shared" ca="1" si="281"/>
        <v>-42.077013244733351</v>
      </c>
      <c r="E2601" s="1">
        <f t="shared" ca="1" si="282"/>
        <v>-4</v>
      </c>
      <c r="F2601" s="1">
        <f t="shared" ca="1" si="284"/>
        <v>1</v>
      </c>
      <c r="G2601" s="1">
        <f t="shared" ca="1" si="285"/>
        <v>2</v>
      </c>
      <c r="H2601" s="1">
        <f t="shared" ca="1" si="286"/>
        <v>0</v>
      </c>
    </row>
    <row r="2602" spans="1:8" hidden="1" x14ac:dyDescent="0.2">
      <c r="A2602" s="1">
        <v>2599</v>
      </c>
      <c r="B2602" s="1">
        <f t="shared" ca="1" si="283"/>
        <v>-134698.58134614583</v>
      </c>
      <c r="C2602" s="1">
        <f t="shared" ca="1" si="280"/>
        <v>500</v>
      </c>
      <c r="D2602" s="1">
        <f t="shared" ca="1" si="281"/>
        <v>58.639357099169693</v>
      </c>
      <c r="E2602" s="1">
        <f t="shared" ca="1" si="282"/>
        <v>0</v>
      </c>
      <c r="F2602" s="1">
        <f t="shared" ca="1" si="284"/>
        <v>2</v>
      </c>
      <c r="G2602" s="1">
        <f t="shared" ca="1" si="285"/>
        <v>3</v>
      </c>
      <c r="H2602" s="1">
        <f t="shared" ca="1" si="286"/>
        <v>0</v>
      </c>
    </row>
    <row r="2603" spans="1:8" hidden="1" x14ac:dyDescent="0.2">
      <c r="A2603" s="1">
        <v>2600</v>
      </c>
      <c r="B2603" s="1">
        <f t="shared" ca="1" si="283"/>
        <v>-105378.90279656099</v>
      </c>
      <c r="C2603" s="1">
        <f t="shared" ca="1" si="280"/>
        <v>100</v>
      </c>
      <c r="D2603" s="1">
        <f t="shared" ca="1" si="281"/>
        <v>-42.077013244733351</v>
      </c>
      <c r="E2603" s="1">
        <f t="shared" ca="1" si="282"/>
        <v>0</v>
      </c>
      <c r="F2603" s="1">
        <f t="shared" ca="1" si="284"/>
        <v>1</v>
      </c>
      <c r="G2603" s="1">
        <f t="shared" ca="1" si="285"/>
        <v>0</v>
      </c>
      <c r="H2603" s="1">
        <f t="shared" ca="1" si="286"/>
        <v>1</v>
      </c>
    </row>
    <row r="2604" spans="1:8" hidden="1" x14ac:dyDescent="0.2">
      <c r="A2604" s="1">
        <v>2601</v>
      </c>
      <c r="B2604" s="1">
        <f t="shared" ca="1" si="283"/>
        <v>-109586.60412103432</v>
      </c>
      <c r="C2604" s="1">
        <f t="shared" ca="1" si="280"/>
        <v>100</v>
      </c>
      <c r="D2604" s="1">
        <f t="shared" ca="1" si="281"/>
        <v>58.639357099169693</v>
      </c>
      <c r="E2604" s="1">
        <f t="shared" ca="1" si="282"/>
        <v>-1</v>
      </c>
      <c r="F2604" s="1">
        <f t="shared" ca="1" si="284"/>
        <v>1</v>
      </c>
      <c r="G2604" s="1">
        <f t="shared" ca="1" si="285"/>
        <v>1</v>
      </c>
      <c r="H2604" s="1">
        <f t="shared" ca="1" si="286"/>
        <v>0</v>
      </c>
    </row>
    <row r="2605" spans="1:8" hidden="1" x14ac:dyDescent="0.2">
      <c r="A2605" s="1">
        <v>2602</v>
      </c>
      <c r="B2605" s="1">
        <f t="shared" ca="1" si="283"/>
        <v>-103722.66841111735</v>
      </c>
      <c r="C2605" s="1">
        <f t="shared" ca="1" si="280"/>
        <v>100</v>
      </c>
      <c r="D2605" s="1">
        <f t="shared" ca="1" si="281"/>
        <v>-42.077013244733351</v>
      </c>
      <c r="E2605" s="1">
        <f t="shared" ca="1" si="282"/>
        <v>0</v>
      </c>
      <c r="F2605" s="1">
        <f t="shared" ca="1" si="284"/>
        <v>1</v>
      </c>
      <c r="G2605" s="1">
        <f t="shared" ca="1" si="285"/>
        <v>0</v>
      </c>
      <c r="H2605" s="1">
        <f t="shared" ca="1" si="286"/>
        <v>1</v>
      </c>
    </row>
    <row r="2606" spans="1:8" hidden="1" x14ac:dyDescent="0.2">
      <c r="A2606" s="1">
        <v>2603</v>
      </c>
      <c r="B2606" s="1">
        <f t="shared" ca="1" si="283"/>
        <v>-107930.36973559069</v>
      </c>
      <c r="C2606" s="1">
        <f t="shared" ca="1" si="280"/>
        <v>100</v>
      </c>
      <c r="D2606" s="1">
        <f t="shared" ca="1" si="281"/>
        <v>58.639357099169693</v>
      </c>
      <c r="E2606" s="1">
        <f t="shared" ca="1" si="282"/>
        <v>-1</v>
      </c>
      <c r="F2606" s="1">
        <f t="shared" ca="1" si="284"/>
        <v>1</v>
      </c>
      <c r="G2606" s="1">
        <f t="shared" ca="1" si="285"/>
        <v>1</v>
      </c>
      <c r="H2606" s="1">
        <f t="shared" ca="1" si="286"/>
        <v>0</v>
      </c>
    </row>
    <row r="2607" spans="1:8" hidden="1" x14ac:dyDescent="0.2">
      <c r="A2607" s="1">
        <v>2604</v>
      </c>
      <c r="B2607" s="1">
        <f t="shared" ca="1" si="283"/>
        <v>-102066.43402567372</v>
      </c>
      <c r="C2607" s="1">
        <f t="shared" ca="1" si="280"/>
        <v>100</v>
      </c>
      <c r="D2607" s="1">
        <f t="shared" ca="1" si="281"/>
        <v>-42.077013244733351</v>
      </c>
      <c r="E2607" s="1">
        <f t="shared" ca="1" si="282"/>
        <v>0</v>
      </c>
      <c r="F2607" s="1">
        <f t="shared" ca="1" si="284"/>
        <v>1</v>
      </c>
      <c r="G2607" s="1">
        <f t="shared" ca="1" si="285"/>
        <v>0</v>
      </c>
      <c r="H2607" s="1">
        <f t="shared" ca="1" si="286"/>
        <v>1</v>
      </c>
    </row>
    <row r="2608" spans="1:8" hidden="1" x14ac:dyDescent="0.2">
      <c r="A2608" s="1">
        <v>2605</v>
      </c>
      <c r="B2608" s="1">
        <f t="shared" ca="1" si="283"/>
        <v>-106274.13535014706</v>
      </c>
      <c r="C2608" s="1">
        <f t="shared" ca="1" si="280"/>
        <v>100</v>
      </c>
      <c r="D2608" s="1">
        <f t="shared" ca="1" si="281"/>
        <v>-42.077013244733351</v>
      </c>
      <c r="E2608" s="1">
        <f t="shared" ca="1" si="282"/>
        <v>-1</v>
      </c>
      <c r="F2608" s="1">
        <f t="shared" ca="1" si="284"/>
        <v>1</v>
      </c>
      <c r="G2608" s="1">
        <f t="shared" ca="1" si="285"/>
        <v>1</v>
      </c>
      <c r="H2608" s="1">
        <f t="shared" ca="1" si="286"/>
        <v>0</v>
      </c>
    </row>
    <row r="2609" spans="1:8" hidden="1" x14ac:dyDescent="0.2">
      <c r="A2609" s="1">
        <v>2606</v>
      </c>
      <c r="B2609" s="1">
        <f t="shared" ca="1" si="283"/>
        <v>-110481.8366746204</v>
      </c>
      <c r="C2609" s="1">
        <f t="shared" ca="1" si="280"/>
        <v>100</v>
      </c>
      <c r="D2609" s="1">
        <f t="shared" ca="1" si="281"/>
        <v>-42.077013244733351</v>
      </c>
      <c r="E2609" s="1">
        <f t="shared" ca="1" si="282"/>
        <v>-2</v>
      </c>
      <c r="F2609" s="1">
        <f t="shared" ca="1" si="284"/>
        <v>1</v>
      </c>
      <c r="G2609" s="1">
        <f t="shared" ca="1" si="285"/>
        <v>2</v>
      </c>
      <c r="H2609" s="1">
        <f t="shared" ca="1" si="286"/>
        <v>0</v>
      </c>
    </row>
    <row r="2610" spans="1:8" hidden="1" x14ac:dyDescent="0.2">
      <c r="A2610" s="1">
        <v>2607</v>
      </c>
      <c r="B2610" s="1">
        <f t="shared" ca="1" si="283"/>
        <v>-114689.53799909374</v>
      </c>
      <c r="C2610" s="1">
        <f t="shared" ca="1" si="280"/>
        <v>100</v>
      </c>
      <c r="D2610" s="1">
        <f t="shared" ca="1" si="281"/>
        <v>-42.077013244733351</v>
      </c>
      <c r="E2610" s="1">
        <f t="shared" ca="1" si="282"/>
        <v>-3</v>
      </c>
      <c r="F2610" s="1">
        <f t="shared" ca="1" si="284"/>
        <v>1</v>
      </c>
      <c r="G2610" s="1">
        <f t="shared" ca="1" si="285"/>
        <v>3</v>
      </c>
      <c r="H2610" s="1">
        <f t="shared" ca="1" si="286"/>
        <v>0</v>
      </c>
    </row>
    <row r="2611" spans="1:8" hidden="1" x14ac:dyDescent="0.2">
      <c r="A2611" s="1">
        <v>2608</v>
      </c>
      <c r="B2611" s="1">
        <f t="shared" ca="1" si="283"/>
        <v>-118897.23932356708</v>
      </c>
      <c r="C2611" s="1">
        <f t="shared" ca="1" si="280"/>
        <v>100</v>
      </c>
      <c r="D2611" s="1">
        <f t="shared" ca="1" si="281"/>
        <v>-42.077013244733351</v>
      </c>
      <c r="E2611" s="1">
        <f t="shared" ca="1" si="282"/>
        <v>-4</v>
      </c>
      <c r="F2611" s="1">
        <f t="shared" ca="1" si="284"/>
        <v>1</v>
      </c>
      <c r="G2611" s="1">
        <f t="shared" ca="1" si="285"/>
        <v>4</v>
      </c>
      <c r="H2611" s="1">
        <f t="shared" ca="1" si="286"/>
        <v>0</v>
      </c>
    </row>
    <row r="2612" spans="1:8" hidden="1" x14ac:dyDescent="0.2">
      <c r="A2612" s="1">
        <v>2609</v>
      </c>
      <c r="B2612" s="1">
        <f t="shared" ca="1" si="283"/>
        <v>-123104.94064804041</v>
      </c>
      <c r="C2612" s="1">
        <f t="shared" ca="1" si="280"/>
        <v>500</v>
      </c>
      <c r="D2612" s="1">
        <f t="shared" ca="1" si="281"/>
        <v>-42.077013244733351</v>
      </c>
      <c r="E2612" s="1">
        <f t="shared" ca="1" si="282"/>
        <v>0</v>
      </c>
      <c r="F2612" s="1">
        <f t="shared" ca="1" si="284"/>
        <v>2</v>
      </c>
      <c r="G2612" s="1">
        <f t="shared" ca="1" si="285"/>
        <v>5</v>
      </c>
      <c r="H2612" s="1">
        <f t="shared" ca="1" si="286"/>
        <v>0</v>
      </c>
    </row>
    <row r="2613" spans="1:8" hidden="1" x14ac:dyDescent="0.2">
      <c r="A2613" s="1">
        <v>2610</v>
      </c>
      <c r="B2613" s="1">
        <f t="shared" ca="1" si="283"/>
        <v>-144143.44727040708</v>
      </c>
      <c r="C2613" s="1">
        <f t="shared" ca="1" si="280"/>
        <v>500</v>
      </c>
      <c r="D2613" s="1">
        <f t="shared" ca="1" si="281"/>
        <v>-42.077013244733351</v>
      </c>
      <c r="E2613" s="1">
        <f t="shared" ca="1" si="282"/>
        <v>-1</v>
      </c>
      <c r="F2613" s="1">
        <f t="shared" ca="1" si="284"/>
        <v>2</v>
      </c>
      <c r="G2613" s="1">
        <f t="shared" ca="1" si="285"/>
        <v>6</v>
      </c>
      <c r="H2613" s="1">
        <f t="shared" ca="1" si="286"/>
        <v>0</v>
      </c>
    </row>
    <row r="2614" spans="1:8" hidden="1" x14ac:dyDescent="0.2">
      <c r="A2614" s="1">
        <v>2611</v>
      </c>
      <c r="B2614" s="1">
        <f t="shared" ca="1" si="283"/>
        <v>-165181.95389277374</v>
      </c>
      <c r="C2614" s="1">
        <f t="shared" ca="1" si="280"/>
        <v>500</v>
      </c>
      <c r="D2614" s="1">
        <f t="shared" ca="1" si="281"/>
        <v>58.639357099169693</v>
      </c>
      <c r="E2614" s="1">
        <f t="shared" ca="1" si="282"/>
        <v>-2</v>
      </c>
      <c r="F2614" s="1">
        <f t="shared" ca="1" si="284"/>
        <v>2</v>
      </c>
      <c r="G2614" s="1">
        <f t="shared" ca="1" si="285"/>
        <v>7</v>
      </c>
      <c r="H2614" s="1">
        <f t="shared" ca="1" si="286"/>
        <v>0</v>
      </c>
    </row>
    <row r="2615" spans="1:8" hidden="1" x14ac:dyDescent="0.2">
      <c r="A2615" s="1">
        <v>2612</v>
      </c>
      <c r="B2615" s="1">
        <f t="shared" ca="1" si="283"/>
        <v>-135862.2753431889</v>
      </c>
      <c r="C2615" s="1">
        <f t="shared" ca="1" si="280"/>
        <v>500</v>
      </c>
      <c r="D2615" s="1">
        <f t="shared" ca="1" si="281"/>
        <v>-42.077013244733351</v>
      </c>
      <c r="E2615" s="1">
        <f t="shared" ca="1" si="282"/>
        <v>-1</v>
      </c>
      <c r="F2615" s="1">
        <f t="shared" ca="1" si="284"/>
        <v>2</v>
      </c>
      <c r="G2615" s="1">
        <f t="shared" ca="1" si="285"/>
        <v>0</v>
      </c>
      <c r="H2615" s="1">
        <f t="shared" ca="1" si="286"/>
        <v>1</v>
      </c>
    </row>
    <row r="2616" spans="1:8" hidden="1" x14ac:dyDescent="0.2">
      <c r="A2616" s="1">
        <v>2613</v>
      </c>
      <c r="B2616" s="1">
        <f t="shared" ca="1" si="283"/>
        <v>-156900.78196555556</v>
      </c>
      <c r="C2616" s="1">
        <f t="shared" ca="1" si="280"/>
        <v>500</v>
      </c>
      <c r="D2616" s="1">
        <f t="shared" ca="1" si="281"/>
        <v>-42.077013244733351</v>
      </c>
      <c r="E2616" s="1">
        <f t="shared" ca="1" si="282"/>
        <v>-2</v>
      </c>
      <c r="F2616" s="1">
        <f t="shared" ca="1" si="284"/>
        <v>2</v>
      </c>
      <c r="G2616" s="1">
        <f t="shared" ca="1" si="285"/>
        <v>1</v>
      </c>
      <c r="H2616" s="1">
        <f t="shared" ca="1" si="286"/>
        <v>0</v>
      </c>
    </row>
    <row r="2617" spans="1:8" hidden="1" x14ac:dyDescent="0.2">
      <c r="A2617" s="1">
        <v>2614</v>
      </c>
      <c r="B2617" s="1">
        <f t="shared" ca="1" si="283"/>
        <v>-177939.28858792223</v>
      </c>
      <c r="C2617" s="1">
        <f t="shared" ca="1" si="280"/>
        <v>500</v>
      </c>
      <c r="D2617" s="1">
        <f t="shared" ca="1" si="281"/>
        <v>-42.077013244733351</v>
      </c>
      <c r="E2617" s="1">
        <f t="shared" ca="1" si="282"/>
        <v>-3</v>
      </c>
      <c r="F2617" s="1">
        <f t="shared" ca="1" si="284"/>
        <v>2</v>
      </c>
      <c r="G2617" s="1">
        <f t="shared" ca="1" si="285"/>
        <v>2</v>
      </c>
      <c r="H2617" s="1">
        <f t="shared" ca="1" si="286"/>
        <v>0</v>
      </c>
    </row>
    <row r="2618" spans="1:8" hidden="1" x14ac:dyDescent="0.2">
      <c r="A2618" s="1">
        <v>2615</v>
      </c>
      <c r="B2618" s="1">
        <f t="shared" ca="1" si="283"/>
        <v>-198977.7952102889</v>
      </c>
      <c r="C2618" s="1">
        <f t="shared" ca="1" si="280"/>
        <v>500</v>
      </c>
      <c r="D2618" s="1">
        <f t="shared" ca="1" si="281"/>
        <v>-42.077013244733351</v>
      </c>
      <c r="E2618" s="1">
        <f t="shared" ca="1" si="282"/>
        <v>-4</v>
      </c>
      <c r="F2618" s="1">
        <f t="shared" ca="1" si="284"/>
        <v>2</v>
      </c>
      <c r="G2618" s="1">
        <f t="shared" ca="1" si="285"/>
        <v>3</v>
      </c>
      <c r="H2618" s="1">
        <f t="shared" ca="1" si="286"/>
        <v>0</v>
      </c>
    </row>
    <row r="2619" spans="1:8" hidden="1" x14ac:dyDescent="0.2">
      <c r="A2619" s="1">
        <v>2616</v>
      </c>
      <c r="B2619" s="1">
        <f t="shared" ca="1" si="283"/>
        <v>-220016.30183265556</v>
      </c>
      <c r="C2619" s="1">
        <f t="shared" ca="1" si="280"/>
        <v>100</v>
      </c>
      <c r="D2619" s="1">
        <f t="shared" ca="1" si="281"/>
        <v>-42.077013244733351</v>
      </c>
      <c r="E2619" s="1">
        <f t="shared" ca="1" si="282"/>
        <v>0</v>
      </c>
      <c r="F2619" s="1">
        <f t="shared" ca="1" si="284"/>
        <v>1</v>
      </c>
      <c r="G2619" s="1">
        <f t="shared" ca="1" si="285"/>
        <v>4</v>
      </c>
      <c r="H2619" s="1">
        <f t="shared" ca="1" si="286"/>
        <v>0</v>
      </c>
    </row>
    <row r="2620" spans="1:8" hidden="1" x14ac:dyDescent="0.2">
      <c r="A2620" s="1">
        <v>2617</v>
      </c>
      <c r="B2620" s="1">
        <f t="shared" ca="1" si="283"/>
        <v>-224224.0031571289</v>
      </c>
      <c r="C2620" s="1">
        <f t="shared" ca="1" si="280"/>
        <v>100</v>
      </c>
      <c r="D2620" s="1">
        <f t="shared" ca="1" si="281"/>
        <v>-42.077013244733351</v>
      </c>
      <c r="E2620" s="1">
        <f t="shared" ca="1" si="282"/>
        <v>-1</v>
      </c>
      <c r="F2620" s="1">
        <f t="shared" ca="1" si="284"/>
        <v>1</v>
      </c>
      <c r="G2620" s="1">
        <f t="shared" ca="1" si="285"/>
        <v>5</v>
      </c>
      <c r="H2620" s="1">
        <f t="shared" ca="1" si="286"/>
        <v>0</v>
      </c>
    </row>
    <row r="2621" spans="1:8" hidden="1" x14ac:dyDescent="0.2">
      <c r="A2621" s="1">
        <v>2618</v>
      </c>
      <c r="B2621" s="1">
        <f t="shared" ca="1" si="283"/>
        <v>-228431.70448160224</v>
      </c>
      <c r="C2621" s="1">
        <f t="shared" ca="1" si="280"/>
        <v>100</v>
      </c>
      <c r="D2621" s="1">
        <f t="shared" ca="1" si="281"/>
        <v>-42.077013244733351</v>
      </c>
      <c r="E2621" s="1">
        <f t="shared" ca="1" si="282"/>
        <v>-2</v>
      </c>
      <c r="F2621" s="1">
        <f t="shared" ca="1" si="284"/>
        <v>1</v>
      </c>
      <c r="G2621" s="1">
        <f t="shared" ca="1" si="285"/>
        <v>6</v>
      </c>
      <c r="H2621" s="1">
        <f t="shared" ca="1" si="286"/>
        <v>0</v>
      </c>
    </row>
    <row r="2622" spans="1:8" hidden="1" x14ac:dyDescent="0.2">
      <c r="A2622" s="1">
        <v>2619</v>
      </c>
      <c r="B2622" s="1">
        <f t="shared" ca="1" si="283"/>
        <v>-232639.40580607558</v>
      </c>
      <c r="C2622" s="1">
        <f t="shared" ca="1" si="280"/>
        <v>100</v>
      </c>
      <c r="D2622" s="1">
        <f t="shared" ca="1" si="281"/>
        <v>58.639357099169693</v>
      </c>
      <c r="E2622" s="1">
        <f t="shared" ca="1" si="282"/>
        <v>-3</v>
      </c>
      <c r="F2622" s="1">
        <f t="shared" ca="1" si="284"/>
        <v>1</v>
      </c>
      <c r="G2622" s="1">
        <f t="shared" ca="1" si="285"/>
        <v>7</v>
      </c>
      <c r="H2622" s="1">
        <f t="shared" ca="1" si="286"/>
        <v>0</v>
      </c>
    </row>
    <row r="2623" spans="1:8" hidden="1" x14ac:dyDescent="0.2">
      <c r="A2623" s="1">
        <v>2620</v>
      </c>
      <c r="B2623" s="1">
        <f t="shared" ca="1" si="283"/>
        <v>-226775.47009615862</v>
      </c>
      <c r="C2623" s="1">
        <f t="shared" ca="1" si="280"/>
        <v>100</v>
      </c>
      <c r="D2623" s="1">
        <f t="shared" ca="1" si="281"/>
        <v>-42.077013244733351</v>
      </c>
      <c r="E2623" s="1">
        <f t="shared" ca="1" si="282"/>
        <v>-2</v>
      </c>
      <c r="F2623" s="1">
        <f t="shared" ca="1" si="284"/>
        <v>1</v>
      </c>
      <c r="G2623" s="1">
        <f t="shared" ca="1" si="285"/>
        <v>0</v>
      </c>
      <c r="H2623" s="1">
        <f t="shared" ca="1" si="286"/>
        <v>1</v>
      </c>
    </row>
    <row r="2624" spans="1:8" hidden="1" x14ac:dyDescent="0.2">
      <c r="A2624" s="1">
        <v>2621</v>
      </c>
      <c r="B2624" s="1">
        <f t="shared" ca="1" si="283"/>
        <v>-230983.17142063196</v>
      </c>
      <c r="C2624" s="1">
        <f t="shared" ca="1" si="280"/>
        <v>100</v>
      </c>
      <c r="D2624" s="1">
        <f t="shared" ca="1" si="281"/>
        <v>-42.077013244733351</v>
      </c>
      <c r="E2624" s="1">
        <f t="shared" ca="1" si="282"/>
        <v>-3</v>
      </c>
      <c r="F2624" s="1">
        <f t="shared" ca="1" si="284"/>
        <v>1</v>
      </c>
      <c r="G2624" s="1">
        <f t="shared" ca="1" si="285"/>
        <v>1</v>
      </c>
      <c r="H2624" s="1">
        <f t="shared" ca="1" si="286"/>
        <v>0</v>
      </c>
    </row>
    <row r="2625" spans="1:8" hidden="1" x14ac:dyDescent="0.2">
      <c r="A2625" s="1">
        <v>2622</v>
      </c>
      <c r="B2625" s="1">
        <f t="shared" ca="1" si="283"/>
        <v>-235190.8727451053</v>
      </c>
      <c r="C2625" s="1">
        <f t="shared" ca="1" si="280"/>
        <v>100</v>
      </c>
      <c r="D2625" s="1">
        <f t="shared" ca="1" si="281"/>
        <v>58.639357099169693</v>
      </c>
      <c r="E2625" s="1">
        <f t="shared" ca="1" si="282"/>
        <v>-4</v>
      </c>
      <c r="F2625" s="1">
        <f t="shared" ca="1" si="284"/>
        <v>1</v>
      </c>
      <c r="G2625" s="1">
        <f t="shared" ca="1" si="285"/>
        <v>2</v>
      </c>
      <c r="H2625" s="1">
        <f t="shared" ca="1" si="286"/>
        <v>0</v>
      </c>
    </row>
    <row r="2626" spans="1:8" hidden="1" x14ac:dyDescent="0.2">
      <c r="A2626" s="1">
        <v>2623</v>
      </c>
      <c r="B2626" s="1">
        <f t="shared" ca="1" si="283"/>
        <v>-229326.93703518834</v>
      </c>
      <c r="C2626" s="1">
        <f t="shared" ca="1" si="280"/>
        <v>100</v>
      </c>
      <c r="D2626" s="1">
        <f t="shared" ca="1" si="281"/>
        <v>-42.077013244733351</v>
      </c>
      <c r="E2626" s="1">
        <f t="shared" ca="1" si="282"/>
        <v>-3</v>
      </c>
      <c r="F2626" s="1">
        <f t="shared" ca="1" si="284"/>
        <v>1</v>
      </c>
      <c r="G2626" s="1">
        <f t="shared" ca="1" si="285"/>
        <v>0</v>
      </c>
      <c r="H2626" s="1">
        <f t="shared" ca="1" si="286"/>
        <v>1</v>
      </c>
    </row>
    <row r="2627" spans="1:8" hidden="1" x14ac:dyDescent="0.2">
      <c r="A2627" s="1">
        <v>2624</v>
      </c>
      <c r="B2627" s="1">
        <f t="shared" ca="1" si="283"/>
        <v>-233534.63835966168</v>
      </c>
      <c r="C2627" s="1">
        <f t="shared" ca="1" si="280"/>
        <v>100</v>
      </c>
      <c r="D2627" s="1">
        <f t="shared" ca="1" si="281"/>
        <v>58.639357099169693</v>
      </c>
      <c r="E2627" s="1">
        <f t="shared" ca="1" si="282"/>
        <v>-4</v>
      </c>
      <c r="F2627" s="1">
        <f t="shared" ca="1" si="284"/>
        <v>1</v>
      </c>
      <c r="G2627" s="1">
        <f t="shared" ca="1" si="285"/>
        <v>1</v>
      </c>
      <c r="H2627" s="1">
        <f t="shared" ca="1" si="286"/>
        <v>0</v>
      </c>
    </row>
    <row r="2628" spans="1:8" hidden="1" x14ac:dyDescent="0.2">
      <c r="A2628" s="1">
        <v>2625</v>
      </c>
      <c r="B2628" s="1">
        <f t="shared" ca="1" si="283"/>
        <v>-227670.70264974472</v>
      </c>
      <c r="C2628" s="1">
        <f t="shared" ca="1" si="280"/>
        <v>100</v>
      </c>
      <c r="D2628" s="1">
        <f t="shared" ca="1" si="281"/>
        <v>58.639357099169693</v>
      </c>
      <c r="E2628" s="1">
        <f t="shared" ca="1" si="282"/>
        <v>-3</v>
      </c>
      <c r="F2628" s="1">
        <f t="shared" ca="1" si="284"/>
        <v>1</v>
      </c>
      <c r="G2628" s="1">
        <f t="shared" ca="1" si="285"/>
        <v>0</v>
      </c>
      <c r="H2628" s="1">
        <f t="shared" ca="1" si="286"/>
        <v>1</v>
      </c>
    </row>
    <row r="2629" spans="1:8" hidden="1" x14ac:dyDescent="0.2">
      <c r="A2629" s="1">
        <v>2626</v>
      </c>
      <c r="B2629" s="1">
        <f t="shared" ca="1" si="283"/>
        <v>-221806.76693982776</v>
      </c>
      <c r="C2629" s="1">
        <f t="shared" ref="C2629:C2692" ca="1" si="287">$C$4*POWER($L$2,F2629-1)</f>
        <v>100</v>
      </c>
      <c r="D2629" s="1">
        <f t="shared" ref="D2629:D2692" ca="1" si="288">IF(RAND()&lt;$B$1,$F$1,$H$1)</f>
        <v>-42.077013244733351</v>
      </c>
      <c r="E2629" s="1">
        <f t="shared" ref="E2629:E2692" ca="1" si="289">IF(D2628&lt;0,IF(E2628-1=-$D$2,0,E2628-1),IF(E2628+1=$F$2,0,E2628+1))</f>
        <v>-2</v>
      </c>
      <c r="F2629" s="1">
        <f t="shared" ca="1" si="284"/>
        <v>1</v>
      </c>
      <c r="G2629" s="1">
        <f t="shared" ca="1" si="285"/>
        <v>0</v>
      </c>
      <c r="H2629" s="1">
        <f t="shared" ca="1" si="286"/>
        <v>2</v>
      </c>
    </row>
    <row r="2630" spans="1:8" hidden="1" x14ac:dyDescent="0.2">
      <c r="A2630" s="1">
        <v>2627</v>
      </c>
      <c r="B2630" s="1">
        <f t="shared" ref="B2630:B2693" ca="1" si="290">B2629+D2629*C2629</f>
        <v>-226014.4682643011</v>
      </c>
      <c r="C2630" s="1">
        <f t="shared" ca="1" si="287"/>
        <v>100</v>
      </c>
      <c r="D2630" s="1">
        <f t="shared" ca="1" si="288"/>
        <v>-42.077013244733351</v>
      </c>
      <c r="E2630" s="1">
        <f t="shared" ca="1" si="289"/>
        <v>-3</v>
      </c>
      <c r="F2630" s="1">
        <f t="shared" ref="F2630:F2693" ca="1" si="291">IF(AND(D2629&gt;0,E2630=0),IF(F2629-1&lt;1,1,F2629-1),IF(AND(D2629&lt;0,E2630=0),IF(F2629+1&gt;$H$2,1,F2629+1),F2629))</f>
        <v>1</v>
      </c>
      <c r="G2630" s="1">
        <f t="shared" ref="G2630:G2693" ca="1" si="292">IF(D2629&gt;0,0,G2629+1)</f>
        <v>1</v>
      </c>
      <c r="H2630" s="1">
        <f t="shared" ref="H2630:H2693" ca="1" si="293">IF(D2629&lt;0,0,H2629+1)</f>
        <v>0</v>
      </c>
    </row>
    <row r="2631" spans="1:8" hidden="1" x14ac:dyDescent="0.2">
      <c r="A2631" s="1">
        <v>2628</v>
      </c>
      <c r="B2631" s="1">
        <f t="shared" ca="1" si="290"/>
        <v>-230222.16958877444</v>
      </c>
      <c r="C2631" s="1">
        <f t="shared" ca="1" si="287"/>
        <v>100</v>
      </c>
      <c r="D2631" s="1">
        <f t="shared" ca="1" si="288"/>
        <v>58.639357099169693</v>
      </c>
      <c r="E2631" s="1">
        <f t="shared" ca="1" si="289"/>
        <v>-4</v>
      </c>
      <c r="F2631" s="1">
        <f t="shared" ca="1" si="291"/>
        <v>1</v>
      </c>
      <c r="G2631" s="1">
        <f t="shared" ca="1" si="292"/>
        <v>2</v>
      </c>
      <c r="H2631" s="1">
        <f t="shared" ca="1" si="293"/>
        <v>0</v>
      </c>
    </row>
    <row r="2632" spans="1:8" hidden="1" x14ac:dyDescent="0.2">
      <c r="A2632" s="1">
        <v>2629</v>
      </c>
      <c r="B2632" s="1">
        <f t="shared" ca="1" si="290"/>
        <v>-224358.23387885749</v>
      </c>
      <c r="C2632" s="1">
        <f t="shared" ca="1" si="287"/>
        <v>100</v>
      </c>
      <c r="D2632" s="1">
        <f t="shared" ca="1" si="288"/>
        <v>-42.077013244733351</v>
      </c>
      <c r="E2632" s="1">
        <f t="shared" ca="1" si="289"/>
        <v>-3</v>
      </c>
      <c r="F2632" s="1">
        <f t="shared" ca="1" si="291"/>
        <v>1</v>
      </c>
      <c r="G2632" s="1">
        <f t="shared" ca="1" si="292"/>
        <v>0</v>
      </c>
      <c r="H2632" s="1">
        <f t="shared" ca="1" si="293"/>
        <v>1</v>
      </c>
    </row>
    <row r="2633" spans="1:8" hidden="1" x14ac:dyDescent="0.2">
      <c r="A2633" s="1">
        <v>2630</v>
      </c>
      <c r="B2633" s="1">
        <f t="shared" ca="1" si="290"/>
        <v>-228565.93520333082</v>
      </c>
      <c r="C2633" s="1">
        <f t="shared" ca="1" si="287"/>
        <v>100</v>
      </c>
      <c r="D2633" s="1">
        <f t="shared" ca="1" si="288"/>
        <v>-42.077013244733351</v>
      </c>
      <c r="E2633" s="1">
        <f t="shared" ca="1" si="289"/>
        <v>-4</v>
      </c>
      <c r="F2633" s="1">
        <f t="shared" ca="1" si="291"/>
        <v>1</v>
      </c>
      <c r="G2633" s="1">
        <f t="shared" ca="1" si="292"/>
        <v>1</v>
      </c>
      <c r="H2633" s="1">
        <f t="shared" ca="1" si="293"/>
        <v>0</v>
      </c>
    </row>
    <row r="2634" spans="1:8" hidden="1" x14ac:dyDescent="0.2">
      <c r="A2634" s="1">
        <v>2631</v>
      </c>
      <c r="B2634" s="1">
        <f t="shared" ca="1" si="290"/>
        <v>-232773.63652780416</v>
      </c>
      <c r="C2634" s="1">
        <f t="shared" ca="1" si="287"/>
        <v>500</v>
      </c>
      <c r="D2634" s="1">
        <f t="shared" ca="1" si="288"/>
        <v>58.639357099169693</v>
      </c>
      <c r="E2634" s="1">
        <f t="shared" ca="1" si="289"/>
        <v>0</v>
      </c>
      <c r="F2634" s="1">
        <f t="shared" ca="1" si="291"/>
        <v>2</v>
      </c>
      <c r="G2634" s="1">
        <f t="shared" ca="1" si="292"/>
        <v>2</v>
      </c>
      <c r="H2634" s="1">
        <f t="shared" ca="1" si="293"/>
        <v>0</v>
      </c>
    </row>
    <row r="2635" spans="1:8" hidden="1" x14ac:dyDescent="0.2">
      <c r="A2635" s="1">
        <v>2632</v>
      </c>
      <c r="B2635" s="1">
        <f t="shared" ca="1" si="290"/>
        <v>-203453.95797821932</v>
      </c>
      <c r="C2635" s="1">
        <f t="shared" ca="1" si="287"/>
        <v>100</v>
      </c>
      <c r="D2635" s="1">
        <f t="shared" ca="1" si="288"/>
        <v>-42.077013244733351</v>
      </c>
      <c r="E2635" s="1">
        <f t="shared" ca="1" si="289"/>
        <v>0</v>
      </c>
      <c r="F2635" s="1">
        <f t="shared" ca="1" si="291"/>
        <v>1</v>
      </c>
      <c r="G2635" s="1">
        <f t="shared" ca="1" si="292"/>
        <v>0</v>
      </c>
      <c r="H2635" s="1">
        <f t="shared" ca="1" si="293"/>
        <v>1</v>
      </c>
    </row>
    <row r="2636" spans="1:8" hidden="1" x14ac:dyDescent="0.2">
      <c r="A2636" s="1">
        <v>2633</v>
      </c>
      <c r="B2636" s="1">
        <f t="shared" ca="1" si="290"/>
        <v>-207661.65930269266</v>
      </c>
      <c r="C2636" s="1">
        <f t="shared" ca="1" si="287"/>
        <v>100</v>
      </c>
      <c r="D2636" s="1">
        <f t="shared" ca="1" si="288"/>
        <v>58.639357099169693</v>
      </c>
      <c r="E2636" s="1">
        <f t="shared" ca="1" si="289"/>
        <v>-1</v>
      </c>
      <c r="F2636" s="1">
        <f t="shared" ca="1" si="291"/>
        <v>1</v>
      </c>
      <c r="G2636" s="1">
        <f t="shared" ca="1" si="292"/>
        <v>1</v>
      </c>
      <c r="H2636" s="1">
        <f t="shared" ca="1" si="293"/>
        <v>0</v>
      </c>
    </row>
    <row r="2637" spans="1:8" hidden="1" x14ac:dyDescent="0.2">
      <c r="A2637" s="1">
        <v>2634</v>
      </c>
      <c r="B2637" s="1">
        <f t="shared" ca="1" si="290"/>
        <v>-201797.7235927757</v>
      </c>
      <c r="C2637" s="1">
        <f t="shared" ca="1" si="287"/>
        <v>100</v>
      </c>
      <c r="D2637" s="1">
        <f t="shared" ca="1" si="288"/>
        <v>58.639357099169693</v>
      </c>
      <c r="E2637" s="1">
        <f t="shared" ca="1" si="289"/>
        <v>0</v>
      </c>
      <c r="F2637" s="1">
        <f t="shared" ca="1" si="291"/>
        <v>1</v>
      </c>
      <c r="G2637" s="1">
        <f t="shared" ca="1" si="292"/>
        <v>0</v>
      </c>
      <c r="H2637" s="1">
        <f t="shared" ca="1" si="293"/>
        <v>1</v>
      </c>
    </row>
    <row r="2638" spans="1:8" hidden="1" x14ac:dyDescent="0.2">
      <c r="A2638" s="1">
        <v>2635</v>
      </c>
      <c r="B2638" s="1">
        <f t="shared" ca="1" si="290"/>
        <v>-195933.78788285874</v>
      </c>
      <c r="C2638" s="1">
        <f t="shared" ca="1" si="287"/>
        <v>100</v>
      </c>
      <c r="D2638" s="1">
        <f t="shared" ca="1" si="288"/>
        <v>-42.077013244733351</v>
      </c>
      <c r="E2638" s="1">
        <f t="shared" ca="1" si="289"/>
        <v>0</v>
      </c>
      <c r="F2638" s="1">
        <f t="shared" ca="1" si="291"/>
        <v>1</v>
      </c>
      <c r="G2638" s="1">
        <f t="shared" ca="1" si="292"/>
        <v>0</v>
      </c>
      <c r="H2638" s="1">
        <f t="shared" ca="1" si="293"/>
        <v>2</v>
      </c>
    </row>
    <row r="2639" spans="1:8" hidden="1" x14ac:dyDescent="0.2">
      <c r="A2639" s="1">
        <v>2636</v>
      </c>
      <c r="B2639" s="1">
        <f t="shared" ca="1" si="290"/>
        <v>-200141.48920733208</v>
      </c>
      <c r="C2639" s="1">
        <f t="shared" ca="1" si="287"/>
        <v>100</v>
      </c>
      <c r="D2639" s="1">
        <f t="shared" ca="1" si="288"/>
        <v>58.639357099169693</v>
      </c>
      <c r="E2639" s="1">
        <f t="shared" ca="1" si="289"/>
        <v>-1</v>
      </c>
      <c r="F2639" s="1">
        <f t="shared" ca="1" si="291"/>
        <v>1</v>
      </c>
      <c r="G2639" s="1">
        <f t="shared" ca="1" si="292"/>
        <v>1</v>
      </c>
      <c r="H2639" s="1">
        <f t="shared" ca="1" si="293"/>
        <v>0</v>
      </c>
    </row>
    <row r="2640" spans="1:8" hidden="1" x14ac:dyDescent="0.2">
      <c r="A2640" s="1">
        <v>2637</v>
      </c>
      <c r="B2640" s="1">
        <f t="shared" ca="1" si="290"/>
        <v>-194277.55349741512</v>
      </c>
      <c r="C2640" s="1">
        <f t="shared" ca="1" si="287"/>
        <v>100</v>
      </c>
      <c r="D2640" s="1">
        <f t="shared" ca="1" si="288"/>
        <v>-42.077013244733351</v>
      </c>
      <c r="E2640" s="1">
        <f t="shared" ca="1" si="289"/>
        <v>0</v>
      </c>
      <c r="F2640" s="1">
        <f t="shared" ca="1" si="291"/>
        <v>1</v>
      </c>
      <c r="G2640" s="1">
        <f t="shared" ca="1" si="292"/>
        <v>0</v>
      </c>
      <c r="H2640" s="1">
        <f t="shared" ca="1" si="293"/>
        <v>1</v>
      </c>
    </row>
    <row r="2641" spans="1:8" hidden="1" x14ac:dyDescent="0.2">
      <c r="A2641" s="1">
        <v>2638</v>
      </c>
      <c r="B2641" s="1">
        <f t="shared" ca="1" si="290"/>
        <v>-198485.25482188846</v>
      </c>
      <c r="C2641" s="1">
        <f t="shared" ca="1" si="287"/>
        <v>100</v>
      </c>
      <c r="D2641" s="1">
        <f t="shared" ca="1" si="288"/>
        <v>58.639357099169693</v>
      </c>
      <c r="E2641" s="1">
        <f t="shared" ca="1" si="289"/>
        <v>-1</v>
      </c>
      <c r="F2641" s="1">
        <f t="shared" ca="1" si="291"/>
        <v>1</v>
      </c>
      <c r="G2641" s="1">
        <f t="shared" ca="1" si="292"/>
        <v>1</v>
      </c>
      <c r="H2641" s="1">
        <f t="shared" ca="1" si="293"/>
        <v>0</v>
      </c>
    </row>
    <row r="2642" spans="1:8" hidden="1" x14ac:dyDescent="0.2">
      <c r="A2642" s="1">
        <v>2639</v>
      </c>
      <c r="B2642" s="1">
        <f t="shared" ca="1" si="290"/>
        <v>-192621.3191119715</v>
      </c>
      <c r="C2642" s="1">
        <f t="shared" ca="1" si="287"/>
        <v>100</v>
      </c>
      <c r="D2642" s="1">
        <f t="shared" ca="1" si="288"/>
        <v>-42.077013244733351</v>
      </c>
      <c r="E2642" s="1">
        <f t="shared" ca="1" si="289"/>
        <v>0</v>
      </c>
      <c r="F2642" s="1">
        <f t="shared" ca="1" si="291"/>
        <v>1</v>
      </c>
      <c r="G2642" s="1">
        <f t="shared" ca="1" si="292"/>
        <v>0</v>
      </c>
      <c r="H2642" s="1">
        <f t="shared" ca="1" si="293"/>
        <v>1</v>
      </c>
    </row>
    <row r="2643" spans="1:8" hidden="1" x14ac:dyDescent="0.2">
      <c r="A2643" s="1">
        <v>2640</v>
      </c>
      <c r="B2643" s="1">
        <f t="shared" ca="1" si="290"/>
        <v>-196829.02043644484</v>
      </c>
      <c r="C2643" s="1">
        <f t="shared" ca="1" si="287"/>
        <v>100</v>
      </c>
      <c r="D2643" s="1">
        <f t="shared" ca="1" si="288"/>
        <v>-42.077013244733351</v>
      </c>
      <c r="E2643" s="1">
        <f t="shared" ca="1" si="289"/>
        <v>-1</v>
      </c>
      <c r="F2643" s="1">
        <f t="shared" ca="1" si="291"/>
        <v>1</v>
      </c>
      <c r="G2643" s="1">
        <f t="shared" ca="1" si="292"/>
        <v>1</v>
      </c>
      <c r="H2643" s="1">
        <f t="shared" ca="1" si="293"/>
        <v>0</v>
      </c>
    </row>
    <row r="2644" spans="1:8" hidden="1" x14ac:dyDescent="0.2">
      <c r="A2644" s="1">
        <v>2641</v>
      </c>
      <c r="B2644" s="1">
        <f t="shared" ca="1" si="290"/>
        <v>-201036.72176091818</v>
      </c>
      <c r="C2644" s="1">
        <f t="shared" ca="1" si="287"/>
        <v>100</v>
      </c>
      <c r="D2644" s="1">
        <f t="shared" ca="1" si="288"/>
        <v>-42.077013244733351</v>
      </c>
      <c r="E2644" s="1">
        <f t="shared" ca="1" si="289"/>
        <v>-2</v>
      </c>
      <c r="F2644" s="1">
        <f t="shared" ca="1" si="291"/>
        <v>1</v>
      </c>
      <c r="G2644" s="1">
        <f t="shared" ca="1" si="292"/>
        <v>2</v>
      </c>
      <c r="H2644" s="1">
        <f t="shared" ca="1" si="293"/>
        <v>0</v>
      </c>
    </row>
    <row r="2645" spans="1:8" hidden="1" x14ac:dyDescent="0.2">
      <c r="A2645" s="1">
        <v>2642</v>
      </c>
      <c r="B2645" s="1">
        <f t="shared" ca="1" si="290"/>
        <v>-205244.42308539152</v>
      </c>
      <c r="C2645" s="1">
        <f t="shared" ca="1" si="287"/>
        <v>100</v>
      </c>
      <c r="D2645" s="1">
        <f t="shared" ca="1" si="288"/>
        <v>58.639357099169693</v>
      </c>
      <c r="E2645" s="1">
        <f t="shared" ca="1" si="289"/>
        <v>-3</v>
      </c>
      <c r="F2645" s="1">
        <f t="shared" ca="1" si="291"/>
        <v>1</v>
      </c>
      <c r="G2645" s="1">
        <f t="shared" ca="1" si="292"/>
        <v>3</v>
      </c>
      <c r="H2645" s="1">
        <f t="shared" ca="1" si="293"/>
        <v>0</v>
      </c>
    </row>
    <row r="2646" spans="1:8" hidden="1" x14ac:dyDescent="0.2">
      <c r="A2646" s="1">
        <v>2643</v>
      </c>
      <c r="B2646" s="1">
        <f t="shared" ca="1" si="290"/>
        <v>-199380.48737547456</v>
      </c>
      <c r="C2646" s="1">
        <f t="shared" ca="1" si="287"/>
        <v>100</v>
      </c>
      <c r="D2646" s="1">
        <f t="shared" ca="1" si="288"/>
        <v>-42.077013244733351</v>
      </c>
      <c r="E2646" s="1">
        <f t="shared" ca="1" si="289"/>
        <v>-2</v>
      </c>
      <c r="F2646" s="1">
        <f t="shared" ca="1" si="291"/>
        <v>1</v>
      </c>
      <c r="G2646" s="1">
        <f t="shared" ca="1" si="292"/>
        <v>0</v>
      </c>
      <c r="H2646" s="1">
        <f t="shared" ca="1" si="293"/>
        <v>1</v>
      </c>
    </row>
    <row r="2647" spans="1:8" hidden="1" x14ac:dyDescent="0.2">
      <c r="A2647" s="1">
        <v>2644</v>
      </c>
      <c r="B2647" s="1">
        <f t="shared" ca="1" si="290"/>
        <v>-203588.1886999479</v>
      </c>
      <c r="C2647" s="1">
        <f t="shared" ca="1" si="287"/>
        <v>100</v>
      </c>
      <c r="D2647" s="1">
        <f t="shared" ca="1" si="288"/>
        <v>-42.077013244733351</v>
      </c>
      <c r="E2647" s="1">
        <f t="shared" ca="1" si="289"/>
        <v>-3</v>
      </c>
      <c r="F2647" s="1">
        <f t="shared" ca="1" si="291"/>
        <v>1</v>
      </c>
      <c r="G2647" s="1">
        <f t="shared" ca="1" si="292"/>
        <v>1</v>
      </c>
      <c r="H2647" s="1">
        <f t="shared" ca="1" si="293"/>
        <v>0</v>
      </c>
    </row>
    <row r="2648" spans="1:8" hidden="1" x14ac:dyDescent="0.2">
      <c r="A2648" s="1">
        <v>2645</v>
      </c>
      <c r="B2648" s="1">
        <f t="shared" ca="1" si="290"/>
        <v>-207795.89002442124</v>
      </c>
      <c r="C2648" s="1">
        <f t="shared" ca="1" si="287"/>
        <v>100</v>
      </c>
      <c r="D2648" s="1">
        <f t="shared" ca="1" si="288"/>
        <v>-42.077013244733351</v>
      </c>
      <c r="E2648" s="1">
        <f t="shared" ca="1" si="289"/>
        <v>-4</v>
      </c>
      <c r="F2648" s="1">
        <f t="shared" ca="1" si="291"/>
        <v>1</v>
      </c>
      <c r="G2648" s="1">
        <f t="shared" ca="1" si="292"/>
        <v>2</v>
      </c>
      <c r="H2648" s="1">
        <f t="shared" ca="1" si="293"/>
        <v>0</v>
      </c>
    </row>
    <row r="2649" spans="1:8" hidden="1" x14ac:dyDescent="0.2">
      <c r="A2649" s="1">
        <v>2646</v>
      </c>
      <c r="B2649" s="1">
        <f t="shared" ca="1" si="290"/>
        <v>-212003.59134889458</v>
      </c>
      <c r="C2649" s="1">
        <f t="shared" ca="1" si="287"/>
        <v>500</v>
      </c>
      <c r="D2649" s="1">
        <f t="shared" ca="1" si="288"/>
        <v>-42.077013244733351</v>
      </c>
      <c r="E2649" s="1">
        <f t="shared" ca="1" si="289"/>
        <v>0</v>
      </c>
      <c r="F2649" s="1">
        <f t="shared" ca="1" si="291"/>
        <v>2</v>
      </c>
      <c r="G2649" s="1">
        <f t="shared" ca="1" si="292"/>
        <v>3</v>
      </c>
      <c r="H2649" s="1">
        <f t="shared" ca="1" si="293"/>
        <v>0</v>
      </c>
    </row>
    <row r="2650" spans="1:8" hidden="1" x14ac:dyDescent="0.2">
      <c r="A2650" s="1">
        <v>2647</v>
      </c>
      <c r="B2650" s="1">
        <f t="shared" ca="1" si="290"/>
        <v>-233042.09797126125</v>
      </c>
      <c r="C2650" s="1">
        <f t="shared" ca="1" si="287"/>
        <v>500</v>
      </c>
      <c r="D2650" s="1">
        <f t="shared" ca="1" si="288"/>
        <v>58.639357099169693</v>
      </c>
      <c r="E2650" s="1">
        <f t="shared" ca="1" si="289"/>
        <v>-1</v>
      </c>
      <c r="F2650" s="1">
        <f t="shared" ca="1" si="291"/>
        <v>2</v>
      </c>
      <c r="G2650" s="1">
        <f t="shared" ca="1" si="292"/>
        <v>4</v>
      </c>
      <c r="H2650" s="1">
        <f t="shared" ca="1" si="293"/>
        <v>0</v>
      </c>
    </row>
    <row r="2651" spans="1:8" hidden="1" x14ac:dyDescent="0.2">
      <c r="A2651" s="1">
        <v>2648</v>
      </c>
      <c r="B2651" s="1">
        <f t="shared" ca="1" si="290"/>
        <v>-203722.4194216764</v>
      </c>
      <c r="C2651" s="1">
        <f t="shared" ca="1" si="287"/>
        <v>100</v>
      </c>
      <c r="D2651" s="1">
        <f t="shared" ca="1" si="288"/>
        <v>58.639357099169693</v>
      </c>
      <c r="E2651" s="1">
        <f t="shared" ca="1" si="289"/>
        <v>0</v>
      </c>
      <c r="F2651" s="1">
        <f t="shared" ca="1" si="291"/>
        <v>1</v>
      </c>
      <c r="G2651" s="1">
        <f t="shared" ca="1" si="292"/>
        <v>0</v>
      </c>
      <c r="H2651" s="1">
        <f t="shared" ca="1" si="293"/>
        <v>1</v>
      </c>
    </row>
    <row r="2652" spans="1:8" hidden="1" x14ac:dyDescent="0.2">
      <c r="A2652" s="1">
        <v>2649</v>
      </c>
      <c r="B2652" s="1">
        <f t="shared" ca="1" si="290"/>
        <v>-197858.48371175944</v>
      </c>
      <c r="C2652" s="1">
        <f t="shared" ca="1" si="287"/>
        <v>100</v>
      </c>
      <c r="D2652" s="1">
        <f t="shared" ca="1" si="288"/>
        <v>58.639357099169693</v>
      </c>
      <c r="E2652" s="1">
        <f t="shared" ca="1" si="289"/>
        <v>0</v>
      </c>
      <c r="F2652" s="1">
        <f t="shared" ca="1" si="291"/>
        <v>1</v>
      </c>
      <c r="G2652" s="1">
        <f t="shared" ca="1" si="292"/>
        <v>0</v>
      </c>
      <c r="H2652" s="1">
        <f t="shared" ca="1" si="293"/>
        <v>2</v>
      </c>
    </row>
    <row r="2653" spans="1:8" hidden="1" x14ac:dyDescent="0.2">
      <c r="A2653" s="1">
        <v>2650</v>
      </c>
      <c r="B2653" s="1">
        <f t="shared" ca="1" si="290"/>
        <v>-191994.54800184249</v>
      </c>
      <c r="C2653" s="1">
        <f t="shared" ca="1" si="287"/>
        <v>100</v>
      </c>
      <c r="D2653" s="1">
        <f t="shared" ca="1" si="288"/>
        <v>58.639357099169693</v>
      </c>
      <c r="E2653" s="1">
        <f t="shared" ca="1" si="289"/>
        <v>0</v>
      </c>
      <c r="F2653" s="1">
        <f t="shared" ca="1" si="291"/>
        <v>1</v>
      </c>
      <c r="G2653" s="1">
        <f t="shared" ca="1" si="292"/>
        <v>0</v>
      </c>
      <c r="H2653" s="1">
        <f t="shared" ca="1" si="293"/>
        <v>3</v>
      </c>
    </row>
    <row r="2654" spans="1:8" hidden="1" x14ac:dyDescent="0.2">
      <c r="A2654" s="1">
        <v>2651</v>
      </c>
      <c r="B2654" s="1">
        <f t="shared" ca="1" si="290"/>
        <v>-186130.61229192553</v>
      </c>
      <c r="C2654" s="1">
        <f t="shared" ca="1" si="287"/>
        <v>100</v>
      </c>
      <c r="D2654" s="1">
        <f t="shared" ca="1" si="288"/>
        <v>-42.077013244733351</v>
      </c>
      <c r="E2654" s="1">
        <f t="shared" ca="1" si="289"/>
        <v>0</v>
      </c>
      <c r="F2654" s="1">
        <f t="shared" ca="1" si="291"/>
        <v>1</v>
      </c>
      <c r="G2654" s="1">
        <f t="shared" ca="1" si="292"/>
        <v>0</v>
      </c>
      <c r="H2654" s="1">
        <f t="shared" ca="1" si="293"/>
        <v>4</v>
      </c>
    </row>
    <row r="2655" spans="1:8" hidden="1" x14ac:dyDescent="0.2">
      <c r="A2655" s="1">
        <v>2652</v>
      </c>
      <c r="B2655" s="1">
        <f t="shared" ca="1" si="290"/>
        <v>-190338.31361639887</v>
      </c>
      <c r="C2655" s="1">
        <f t="shared" ca="1" si="287"/>
        <v>100</v>
      </c>
      <c r="D2655" s="1">
        <f t="shared" ca="1" si="288"/>
        <v>-42.077013244733351</v>
      </c>
      <c r="E2655" s="1">
        <f t="shared" ca="1" si="289"/>
        <v>-1</v>
      </c>
      <c r="F2655" s="1">
        <f t="shared" ca="1" si="291"/>
        <v>1</v>
      </c>
      <c r="G2655" s="1">
        <f t="shared" ca="1" si="292"/>
        <v>1</v>
      </c>
      <c r="H2655" s="1">
        <f t="shared" ca="1" si="293"/>
        <v>0</v>
      </c>
    </row>
    <row r="2656" spans="1:8" hidden="1" x14ac:dyDescent="0.2">
      <c r="A2656" s="1">
        <v>2653</v>
      </c>
      <c r="B2656" s="1">
        <f t="shared" ca="1" si="290"/>
        <v>-194546.01494087221</v>
      </c>
      <c r="C2656" s="1">
        <f t="shared" ca="1" si="287"/>
        <v>100</v>
      </c>
      <c r="D2656" s="1">
        <f t="shared" ca="1" si="288"/>
        <v>-42.077013244733351</v>
      </c>
      <c r="E2656" s="1">
        <f t="shared" ca="1" si="289"/>
        <v>-2</v>
      </c>
      <c r="F2656" s="1">
        <f t="shared" ca="1" si="291"/>
        <v>1</v>
      </c>
      <c r="G2656" s="1">
        <f t="shared" ca="1" si="292"/>
        <v>2</v>
      </c>
      <c r="H2656" s="1">
        <f t="shared" ca="1" si="293"/>
        <v>0</v>
      </c>
    </row>
    <row r="2657" spans="1:8" hidden="1" x14ac:dyDescent="0.2">
      <c r="A2657" s="1">
        <v>2654</v>
      </c>
      <c r="B2657" s="1">
        <f t="shared" ca="1" si="290"/>
        <v>-198753.71626534555</v>
      </c>
      <c r="C2657" s="1">
        <f t="shared" ca="1" si="287"/>
        <v>100</v>
      </c>
      <c r="D2657" s="1">
        <f t="shared" ca="1" si="288"/>
        <v>-42.077013244733351</v>
      </c>
      <c r="E2657" s="1">
        <f t="shared" ca="1" si="289"/>
        <v>-3</v>
      </c>
      <c r="F2657" s="1">
        <f t="shared" ca="1" si="291"/>
        <v>1</v>
      </c>
      <c r="G2657" s="1">
        <f t="shared" ca="1" si="292"/>
        <v>3</v>
      </c>
      <c r="H2657" s="1">
        <f t="shared" ca="1" si="293"/>
        <v>0</v>
      </c>
    </row>
    <row r="2658" spans="1:8" hidden="1" x14ac:dyDescent="0.2">
      <c r="A2658" s="1">
        <v>2655</v>
      </c>
      <c r="B2658" s="1">
        <f t="shared" ca="1" si="290"/>
        <v>-202961.41758981888</v>
      </c>
      <c r="C2658" s="1">
        <f t="shared" ca="1" si="287"/>
        <v>100</v>
      </c>
      <c r="D2658" s="1">
        <f t="shared" ca="1" si="288"/>
        <v>58.639357099169693</v>
      </c>
      <c r="E2658" s="1">
        <f t="shared" ca="1" si="289"/>
        <v>-4</v>
      </c>
      <c r="F2658" s="1">
        <f t="shared" ca="1" si="291"/>
        <v>1</v>
      </c>
      <c r="G2658" s="1">
        <f t="shared" ca="1" si="292"/>
        <v>4</v>
      </c>
      <c r="H2658" s="1">
        <f t="shared" ca="1" si="293"/>
        <v>0</v>
      </c>
    </row>
    <row r="2659" spans="1:8" hidden="1" x14ac:dyDescent="0.2">
      <c r="A2659" s="1">
        <v>2656</v>
      </c>
      <c r="B2659" s="1">
        <f t="shared" ca="1" si="290"/>
        <v>-197097.48187990193</v>
      </c>
      <c r="C2659" s="1">
        <f t="shared" ca="1" si="287"/>
        <v>100</v>
      </c>
      <c r="D2659" s="1">
        <f t="shared" ca="1" si="288"/>
        <v>58.639357099169693</v>
      </c>
      <c r="E2659" s="1">
        <f t="shared" ca="1" si="289"/>
        <v>-3</v>
      </c>
      <c r="F2659" s="1">
        <f t="shared" ca="1" si="291"/>
        <v>1</v>
      </c>
      <c r="G2659" s="1">
        <f t="shared" ca="1" si="292"/>
        <v>0</v>
      </c>
      <c r="H2659" s="1">
        <f t="shared" ca="1" si="293"/>
        <v>1</v>
      </c>
    </row>
    <row r="2660" spans="1:8" hidden="1" x14ac:dyDescent="0.2">
      <c r="A2660" s="1">
        <v>2657</v>
      </c>
      <c r="B2660" s="1">
        <f t="shared" ca="1" si="290"/>
        <v>-191233.54616998497</v>
      </c>
      <c r="C2660" s="1">
        <f t="shared" ca="1" si="287"/>
        <v>100</v>
      </c>
      <c r="D2660" s="1">
        <f t="shared" ca="1" si="288"/>
        <v>58.639357099169693</v>
      </c>
      <c r="E2660" s="1">
        <f t="shared" ca="1" si="289"/>
        <v>-2</v>
      </c>
      <c r="F2660" s="1">
        <f t="shared" ca="1" si="291"/>
        <v>1</v>
      </c>
      <c r="G2660" s="1">
        <f t="shared" ca="1" si="292"/>
        <v>0</v>
      </c>
      <c r="H2660" s="1">
        <f t="shared" ca="1" si="293"/>
        <v>2</v>
      </c>
    </row>
    <row r="2661" spans="1:8" hidden="1" x14ac:dyDescent="0.2">
      <c r="A2661" s="1">
        <v>2658</v>
      </c>
      <c r="B2661" s="1">
        <f t="shared" ca="1" si="290"/>
        <v>-185369.61046006801</v>
      </c>
      <c r="C2661" s="1">
        <f t="shared" ca="1" si="287"/>
        <v>100</v>
      </c>
      <c r="D2661" s="1">
        <f t="shared" ca="1" si="288"/>
        <v>-42.077013244733351</v>
      </c>
      <c r="E2661" s="1">
        <f t="shared" ca="1" si="289"/>
        <v>-1</v>
      </c>
      <c r="F2661" s="1">
        <f t="shared" ca="1" si="291"/>
        <v>1</v>
      </c>
      <c r="G2661" s="1">
        <f t="shared" ca="1" si="292"/>
        <v>0</v>
      </c>
      <c r="H2661" s="1">
        <f t="shared" ca="1" si="293"/>
        <v>3</v>
      </c>
    </row>
    <row r="2662" spans="1:8" hidden="1" x14ac:dyDescent="0.2">
      <c r="A2662" s="1">
        <v>2659</v>
      </c>
      <c r="B2662" s="1">
        <f t="shared" ca="1" si="290"/>
        <v>-189577.31178454135</v>
      </c>
      <c r="C2662" s="1">
        <f t="shared" ca="1" si="287"/>
        <v>100</v>
      </c>
      <c r="D2662" s="1">
        <f t="shared" ca="1" si="288"/>
        <v>-42.077013244733351</v>
      </c>
      <c r="E2662" s="1">
        <f t="shared" ca="1" si="289"/>
        <v>-2</v>
      </c>
      <c r="F2662" s="1">
        <f t="shared" ca="1" si="291"/>
        <v>1</v>
      </c>
      <c r="G2662" s="1">
        <f t="shared" ca="1" si="292"/>
        <v>1</v>
      </c>
      <c r="H2662" s="1">
        <f t="shared" ca="1" si="293"/>
        <v>0</v>
      </c>
    </row>
    <row r="2663" spans="1:8" hidden="1" x14ac:dyDescent="0.2">
      <c r="A2663" s="1">
        <v>2660</v>
      </c>
      <c r="B2663" s="1">
        <f t="shared" ca="1" si="290"/>
        <v>-193785.01310901469</v>
      </c>
      <c r="C2663" s="1">
        <f t="shared" ca="1" si="287"/>
        <v>100</v>
      </c>
      <c r="D2663" s="1">
        <f t="shared" ca="1" si="288"/>
        <v>-42.077013244733351</v>
      </c>
      <c r="E2663" s="1">
        <f t="shared" ca="1" si="289"/>
        <v>-3</v>
      </c>
      <c r="F2663" s="1">
        <f t="shared" ca="1" si="291"/>
        <v>1</v>
      </c>
      <c r="G2663" s="1">
        <f t="shared" ca="1" si="292"/>
        <v>2</v>
      </c>
      <c r="H2663" s="1">
        <f t="shared" ca="1" si="293"/>
        <v>0</v>
      </c>
    </row>
    <row r="2664" spans="1:8" hidden="1" x14ac:dyDescent="0.2">
      <c r="A2664" s="1">
        <v>2661</v>
      </c>
      <c r="B2664" s="1">
        <f t="shared" ca="1" si="290"/>
        <v>-197992.71443348803</v>
      </c>
      <c r="C2664" s="1">
        <f t="shared" ca="1" si="287"/>
        <v>100</v>
      </c>
      <c r="D2664" s="1">
        <f t="shared" ca="1" si="288"/>
        <v>-42.077013244733351</v>
      </c>
      <c r="E2664" s="1">
        <f t="shared" ca="1" si="289"/>
        <v>-4</v>
      </c>
      <c r="F2664" s="1">
        <f t="shared" ca="1" si="291"/>
        <v>1</v>
      </c>
      <c r="G2664" s="1">
        <f t="shared" ca="1" si="292"/>
        <v>3</v>
      </c>
      <c r="H2664" s="1">
        <f t="shared" ca="1" si="293"/>
        <v>0</v>
      </c>
    </row>
    <row r="2665" spans="1:8" hidden="1" x14ac:dyDescent="0.2">
      <c r="A2665" s="1">
        <v>2662</v>
      </c>
      <c r="B2665" s="1">
        <f t="shared" ca="1" si="290"/>
        <v>-202200.41575796137</v>
      </c>
      <c r="C2665" s="1">
        <f t="shared" ca="1" si="287"/>
        <v>500</v>
      </c>
      <c r="D2665" s="1">
        <f t="shared" ca="1" si="288"/>
        <v>-42.077013244733351</v>
      </c>
      <c r="E2665" s="1">
        <f t="shared" ca="1" si="289"/>
        <v>0</v>
      </c>
      <c r="F2665" s="1">
        <f t="shared" ca="1" si="291"/>
        <v>2</v>
      </c>
      <c r="G2665" s="1">
        <f t="shared" ca="1" si="292"/>
        <v>4</v>
      </c>
      <c r="H2665" s="1">
        <f t="shared" ca="1" si="293"/>
        <v>0</v>
      </c>
    </row>
    <row r="2666" spans="1:8" hidden="1" x14ac:dyDescent="0.2">
      <c r="A2666" s="1">
        <v>2663</v>
      </c>
      <c r="B2666" s="1">
        <f t="shared" ca="1" si="290"/>
        <v>-223238.92238032803</v>
      </c>
      <c r="C2666" s="1">
        <f t="shared" ca="1" si="287"/>
        <v>500</v>
      </c>
      <c r="D2666" s="1">
        <f t="shared" ca="1" si="288"/>
        <v>-42.077013244733351</v>
      </c>
      <c r="E2666" s="1">
        <f t="shared" ca="1" si="289"/>
        <v>-1</v>
      </c>
      <c r="F2666" s="1">
        <f t="shared" ca="1" si="291"/>
        <v>2</v>
      </c>
      <c r="G2666" s="1">
        <f t="shared" ca="1" si="292"/>
        <v>5</v>
      </c>
      <c r="H2666" s="1">
        <f t="shared" ca="1" si="293"/>
        <v>0</v>
      </c>
    </row>
    <row r="2667" spans="1:8" hidden="1" x14ac:dyDescent="0.2">
      <c r="A2667" s="1">
        <v>2664</v>
      </c>
      <c r="B2667" s="1">
        <f t="shared" ca="1" si="290"/>
        <v>-244277.4290026947</v>
      </c>
      <c r="C2667" s="1">
        <f t="shared" ca="1" si="287"/>
        <v>500</v>
      </c>
      <c r="D2667" s="1">
        <f t="shared" ca="1" si="288"/>
        <v>58.639357099169693</v>
      </c>
      <c r="E2667" s="1">
        <f t="shared" ca="1" si="289"/>
        <v>-2</v>
      </c>
      <c r="F2667" s="1">
        <f t="shared" ca="1" si="291"/>
        <v>2</v>
      </c>
      <c r="G2667" s="1">
        <f t="shared" ca="1" si="292"/>
        <v>6</v>
      </c>
      <c r="H2667" s="1">
        <f t="shared" ca="1" si="293"/>
        <v>0</v>
      </c>
    </row>
    <row r="2668" spans="1:8" hidden="1" x14ac:dyDescent="0.2">
      <c r="A2668" s="1">
        <v>2665</v>
      </c>
      <c r="B2668" s="1">
        <f t="shared" ca="1" si="290"/>
        <v>-214957.75045310985</v>
      </c>
      <c r="C2668" s="1">
        <f t="shared" ca="1" si="287"/>
        <v>500</v>
      </c>
      <c r="D2668" s="1">
        <f t="shared" ca="1" si="288"/>
        <v>-42.077013244733351</v>
      </c>
      <c r="E2668" s="1">
        <f t="shared" ca="1" si="289"/>
        <v>-1</v>
      </c>
      <c r="F2668" s="1">
        <f t="shared" ca="1" si="291"/>
        <v>2</v>
      </c>
      <c r="G2668" s="1">
        <f t="shared" ca="1" si="292"/>
        <v>0</v>
      </c>
      <c r="H2668" s="1">
        <f t="shared" ca="1" si="293"/>
        <v>1</v>
      </c>
    </row>
    <row r="2669" spans="1:8" hidden="1" x14ac:dyDescent="0.2">
      <c r="A2669" s="1">
        <v>2666</v>
      </c>
      <c r="B2669" s="1">
        <f t="shared" ca="1" si="290"/>
        <v>-235996.25707547652</v>
      </c>
      <c r="C2669" s="1">
        <f t="shared" ca="1" si="287"/>
        <v>500</v>
      </c>
      <c r="D2669" s="1">
        <f t="shared" ca="1" si="288"/>
        <v>58.639357099169693</v>
      </c>
      <c r="E2669" s="1">
        <f t="shared" ca="1" si="289"/>
        <v>-2</v>
      </c>
      <c r="F2669" s="1">
        <f t="shared" ca="1" si="291"/>
        <v>2</v>
      </c>
      <c r="G2669" s="1">
        <f t="shared" ca="1" si="292"/>
        <v>1</v>
      </c>
      <c r="H2669" s="1">
        <f t="shared" ca="1" si="293"/>
        <v>0</v>
      </c>
    </row>
    <row r="2670" spans="1:8" hidden="1" x14ac:dyDescent="0.2">
      <c r="A2670" s="1">
        <v>2667</v>
      </c>
      <c r="B2670" s="1">
        <f t="shared" ca="1" si="290"/>
        <v>-206676.57852589167</v>
      </c>
      <c r="C2670" s="1">
        <f t="shared" ca="1" si="287"/>
        <v>500</v>
      </c>
      <c r="D2670" s="1">
        <f t="shared" ca="1" si="288"/>
        <v>-42.077013244733351</v>
      </c>
      <c r="E2670" s="1">
        <f t="shared" ca="1" si="289"/>
        <v>-1</v>
      </c>
      <c r="F2670" s="1">
        <f t="shared" ca="1" si="291"/>
        <v>2</v>
      </c>
      <c r="G2670" s="1">
        <f t="shared" ca="1" si="292"/>
        <v>0</v>
      </c>
      <c r="H2670" s="1">
        <f t="shared" ca="1" si="293"/>
        <v>1</v>
      </c>
    </row>
    <row r="2671" spans="1:8" hidden="1" x14ac:dyDescent="0.2">
      <c r="A2671" s="1">
        <v>2668</v>
      </c>
      <c r="B2671" s="1">
        <f t="shared" ca="1" si="290"/>
        <v>-227715.08514825834</v>
      </c>
      <c r="C2671" s="1">
        <f t="shared" ca="1" si="287"/>
        <v>500</v>
      </c>
      <c r="D2671" s="1">
        <f t="shared" ca="1" si="288"/>
        <v>58.639357099169693</v>
      </c>
      <c r="E2671" s="1">
        <f t="shared" ca="1" si="289"/>
        <v>-2</v>
      </c>
      <c r="F2671" s="1">
        <f t="shared" ca="1" si="291"/>
        <v>2</v>
      </c>
      <c r="G2671" s="1">
        <f t="shared" ca="1" si="292"/>
        <v>1</v>
      </c>
      <c r="H2671" s="1">
        <f t="shared" ca="1" si="293"/>
        <v>0</v>
      </c>
    </row>
    <row r="2672" spans="1:8" hidden="1" x14ac:dyDescent="0.2">
      <c r="A2672" s="1">
        <v>2669</v>
      </c>
      <c r="B2672" s="1">
        <f t="shared" ca="1" si="290"/>
        <v>-198395.40659867349</v>
      </c>
      <c r="C2672" s="1">
        <f t="shared" ca="1" si="287"/>
        <v>500</v>
      </c>
      <c r="D2672" s="1">
        <f t="shared" ca="1" si="288"/>
        <v>-42.077013244733351</v>
      </c>
      <c r="E2672" s="1">
        <f t="shared" ca="1" si="289"/>
        <v>-1</v>
      </c>
      <c r="F2672" s="1">
        <f t="shared" ca="1" si="291"/>
        <v>2</v>
      </c>
      <c r="G2672" s="1">
        <f t="shared" ca="1" si="292"/>
        <v>0</v>
      </c>
      <c r="H2672" s="1">
        <f t="shared" ca="1" si="293"/>
        <v>1</v>
      </c>
    </row>
    <row r="2673" spans="1:8" hidden="1" x14ac:dyDescent="0.2">
      <c r="A2673" s="1">
        <v>2670</v>
      </c>
      <c r="B2673" s="1">
        <f t="shared" ca="1" si="290"/>
        <v>-219433.91322104016</v>
      </c>
      <c r="C2673" s="1">
        <f t="shared" ca="1" si="287"/>
        <v>500</v>
      </c>
      <c r="D2673" s="1">
        <f t="shared" ca="1" si="288"/>
        <v>-42.077013244733351</v>
      </c>
      <c r="E2673" s="1">
        <f t="shared" ca="1" si="289"/>
        <v>-2</v>
      </c>
      <c r="F2673" s="1">
        <f t="shared" ca="1" si="291"/>
        <v>2</v>
      </c>
      <c r="G2673" s="1">
        <f t="shared" ca="1" si="292"/>
        <v>1</v>
      </c>
      <c r="H2673" s="1">
        <f t="shared" ca="1" si="293"/>
        <v>0</v>
      </c>
    </row>
    <row r="2674" spans="1:8" hidden="1" x14ac:dyDescent="0.2">
      <c r="A2674" s="1">
        <v>2671</v>
      </c>
      <c r="B2674" s="1">
        <f t="shared" ca="1" si="290"/>
        <v>-240472.41984340682</v>
      </c>
      <c r="C2674" s="1">
        <f t="shared" ca="1" si="287"/>
        <v>500</v>
      </c>
      <c r="D2674" s="1">
        <f t="shared" ca="1" si="288"/>
        <v>-42.077013244733351</v>
      </c>
      <c r="E2674" s="1">
        <f t="shared" ca="1" si="289"/>
        <v>-3</v>
      </c>
      <c r="F2674" s="1">
        <f t="shared" ca="1" si="291"/>
        <v>2</v>
      </c>
      <c r="G2674" s="1">
        <f t="shared" ca="1" si="292"/>
        <v>2</v>
      </c>
      <c r="H2674" s="1">
        <f t="shared" ca="1" si="293"/>
        <v>0</v>
      </c>
    </row>
    <row r="2675" spans="1:8" hidden="1" x14ac:dyDescent="0.2">
      <c r="A2675" s="1">
        <v>2672</v>
      </c>
      <c r="B2675" s="1">
        <f t="shared" ca="1" si="290"/>
        <v>-261510.92646577349</v>
      </c>
      <c r="C2675" s="1">
        <f t="shared" ca="1" si="287"/>
        <v>500</v>
      </c>
      <c r="D2675" s="1">
        <f t="shared" ca="1" si="288"/>
        <v>-42.077013244733351</v>
      </c>
      <c r="E2675" s="1">
        <f t="shared" ca="1" si="289"/>
        <v>-4</v>
      </c>
      <c r="F2675" s="1">
        <f t="shared" ca="1" si="291"/>
        <v>2</v>
      </c>
      <c r="G2675" s="1">
        <f t="shared" ca="1" si="292"/>
        <v>3</v>
      </c>
      <c r="H2675" s="1">
        <f t="shared" ca="1" si="293"/>
        <v>0</v>
      </c>
    </row>
    <row r="2676" spans="1:8" hidden="1" x14ac:dyDescent="0.2">
      <c r="A2676" s="1">
        <v>2673</v>
      </c>
      <c r="B2676" s="1">
        <f t="shared" ca="1" si="290"/>
        <v>-282549.43308814015</v>
      </c>
      <c r="C2676" s="1">
        <f t="shared" ca="1" si="287"/>
        <v>100</v>
      </c>
      <c r="D2676" s="1">
        <f t="shared" ca="1" si="288"/>
        <v>-42.077013244733351</v>
      </c>
      <c r="E2676" s="1">
        <f t="shared" ca="1" si="289"/>
        <v>0</v>
      </c>
      <c r="F2676" s="1">
        <f t="shared" ca="1" si="291"/>
        <v>1</v>
      </c>
      <c r="G2676" s="1">
        <f t="shared" ca="1" si="292"/>
        <v>4</v>
      </c>
      <c r="H2676" s="1">
        <f t="shared" ca="1" si="293"/>
        <v>0</v>
      </c>
    </row>
    <row r="2677" spans="1:8" hidden="1" x14ac:dyDescent="0.2">
      <c r="A2677" s="1">
        <v>2674</v>
      </c>
      <c r="B2677" s="1">
        <f t="shared" ca="1" si="290"/>
        <v>-286757.13441261346</v>
      </c>
      <c r="C2677" s="1">
        <f t="shared" ca="1" si="287"/>
        <v>100</v>
      </c>
      <c r="D2677" s="1">
        <f t="shared" ca="1" si="288"/>
        <v>-42.077013244733351</v>
      </c>
      <c r="E2677" s="1">
        <f t="shared" ca="1" si="289"/>
        <v>-1</v>
      </c>
      <c r="F2677" s="1">
        <f t="shared" ca="1" si="291"/>
        <v>1</v>
      </c>
      <c r="G2677" s="1">
        <f t="shared" ca="1" si="292"/>
        <v>5</v>
      </c>
      <c r="H2677" s="1">
        <f t="shared" ca="1" si="293"/>
        <v>0</v>
      </c>
    </row>
    <row r="2678" spans="1:8" hidden="1" x14ac:dyDescent="0.2">
      <c r="A2678" s="1">
        <v>2675</v>
      </c>
      <c r="B2678" s="1">
        <f t="shared" ca="1" si="290"/>
        <v>-290964.83573708677</v>
      </c>
      <c r="C2678" s="1">
        <f t="shared" ca="1" si="287"/>
        <v>100</v>
      </c>
      <c r="D2678" s="1">
        <f t="shared" ca="1" si="288"/>
        <v>-42.077013244733351</v>
      </c>
      <c r="E2678" s="1">
        <f t="shared" ca="1" si="289"/>
        <v>-2</v>
      </c>
      <c r="F2678" s="1">
        <f t="shared" ca="1" si="291"/>
        <v>1</v>
      </c>
      <c r="G2678" s="1">
        <f t="shared" ca="1" si="292"/>
        <v>6</v>
      </c>
      <c r="H2678" s="1">
        <f t="shared" ca="1" si="293"/>
        <v>0</v>
      </c>
    </row>
    <row r="2679" spans="1:8" hidden="1" x14ac:dyDescent="0.2">
      <c r="A2679" s="1">
        <v>2676</v>
      </c>
      <c r="B2679" s="1">
        <f t="shared" ca="1" si="290"/>
        <v>-295172.53706156008</v>
      </c>
      <c r="C2679" s="1">
        <f t="shared" ca="1" si="287"/>
        <v>100</v>
      </c>
      <c r="D2679" s="1">
        <f t="shared" ca="1" si="288"/>
        <v>-42.077013244733351</v>
      </c>
      <c r="E2679" s="1">
        <f t="shared" ca="1" si="289"/>
        <v>-3</v>
      </c>
      <c r="F2679" s="1">
        <f t="shared" ca="1" si="291"/>
        <v>1</v>
      </c>
      <c r="G2679" s="1">
        <f t="shared" ca="1" si="292"/>
        <v>7</v>
      </c>
      <c r="H2679" s="1">
        <f t="shared" ca="1" si="293"/>
        <v>0</v>
      </c>
    </row>
    <row r="2680" spans="1:8" hidden="1" x14ac:dyDescent="0.2">
      <c r="A2680" s="1">
        <v>2677</v>
      </c>
      <c r="B2680" s="1">
        <f t="shared" ca="1" si="290"/>
        <v>-299380.23838603339</v>
      </c>
      <c r="C2680" s="1">
        <f t="shared" ca="1" si="287"/>
        <v>100</v>
      </c>
      <c r="D2680" s="1">
        <f t="shared" ca="1" si="288"/>
        <v>-42.077013244733351</v>
      </c>
      <c r="E2680" s="1">
        <f t="shared" ca="1" si="289"/>
        <v>-4</v>
      </c>
      <c r="F2680" s="1">
        <f t="shared" ca="1" si="291"/>
        <v>1</v>
      </c>
      <c r="G2680" s="1">
        <f t="shared" ca="1" si="292"/>
        <v>8</v>
      </c>
      <c r="H2680" s="1">
        <f t="shared" ca="1" si="293"/>
        <v>0</v>
      </c>
    </row>
    <row r="2681" spans="1:8" hidden="1" x14ac:dyDescent="0.2">
      <c r="A2681" s="1">
        <v>2678</v>
      </c>
      <c r="B2681" s="1">
        <f t="shared" ca="1" si="290"/>
        <v>-303587.9397105067</v>
      </c>
      <c r="C2681" s="1">
        <f t="shared" ca="1" si="287"/>
        <v>500</v>
      </c>
      <c r="D2681" s="1">
        <f t="shared" ca="1" si="288"/>
        <v>-42.077013244733351</v>
      </c>
      <c r="E2681" s="1">
        <f t="shared" ca="1" si="289"/>
        <v>0</v>
      </c>
      <c r="F2681" s="1">
        <f t="shared" ca="1" si="291"/>
        <v>2</v>
      </c>
      <c r="G2681" s="1">
        <f t="shared" ca="1" si="292"/>
        <v>9</v>
      </c>
      <c r="H2681" s="1">
        <f t="shared" ca="1" si="293"/>
        <v>0</v>
      </c>
    </row>
    <row r="2682" spans="1:8" hidden="1" x14ac:dyDescent="0.2">
      <c r="A2682" s="1">
        <v>2679</v>
      </c>
      <c r="B2682" s="1">
        <f t="shared" ca="1" si="290"/>
        <v>-324626.44633287337</v>
      </c>
      <c r="C2682" s="1">
        <f t="shared" ca="1" si="287"/>
        <v>500</v>
      </c>
      <c r="D2682" s="1">
        <f t="shared" ca="1" si="288"/>
        <v>58.639357099169693</v>
      </c>
      <c r="E2682" s="1">
        <f t="shared" ca="1" si="289"/>
        <v>-1</v>
      </c>
      <c r="F2682" s="1">
        <f t="shared" ca="1" si="291"/>
        <v>2</v>
      </c>
      <c r="G2682" s="1">
        <f t="shared" ca="1" si="292"/>
        <v>10</v>
      </c>
      <c r="H2682" s="1">
        <f t="shared" ca="1" si="293"/>
        <v>0</v>
      </c>
    </row>
    <row r="2683" spans="1:8" hidden="1" x14ac:dyDescent="0.2">
      <c r="A2683" s="1">
        <v>2680</v>
      </c>
      <c r="B2683" s="1">
        <f t="shared" ca="1" si="290"/>
        <v>-295306.76778328849</v>
      </c>
      <c r="C2683" s="1">
        <f t="shared" ca="1" si="287"/>
        <v>100</v>
      </c>
      <c r="D2683" s="1">
        <f t="shared" ca="1" si="288"/>
        <v>-42.077013244733351</v>
      </c>
      <c r="E2683" s="1">
        <f t="shared" ca="1" si="289"/>
        <v>0</v>
      </c>
      <c r="F2683" s="1">
        <f t="shared" ca="1" si="291"/>
        <v>1</v>
      </c>
      <c r="G2683" s="1">
        <f t="shared" ca="1" si="292"/>
        <v>0</v>
      </c>
      <c r="H2683" s="1">
        <f t="shared" ca="1" si="293"/>
        <v>1</v>
      </c>
    </row>
    <row r="2684" spans="1:8" hidden="1" x14ac:dyDescent="0.2">
      <c r="A2684" s="1">
        <v>2681</v>
      </c>
      <c r="B2684" s="1">
        <f t="shared" ca="1" si="290"/>
        <v>-299514.4691077618</v>
      </c>
      <c r="C2684" s="1">
        <f t="shared" ca="1" si="287"/>
        <v>100</v>
      </c>
      <c r="D2684" s="1">
        <f t="shared" ca="1" si="288"/>
        <v>-42.077013244733351</v>
      </c>
      <c r="E2684" s="1">
        <f t="shared" ca="1" si="289"/>
        <v>-1</v>
      </c>
      <c r="F2684" s="1">
        <f t="shared" ca="1" si="291"/>
        <v>1</v>
      </c>
      <c r="G2684" s="1">
        <f t="shared" ca="1" si="292"/>
        <v>1</v>
      </c>
      <c r="H2684" s="1">
        <f t="shared" ca="1" si="293"/>
        <v>0</v>
      </c>
    </row>
    <row r="2685" spans="1:8" hidden="1" x14ac:dyDescent="0.2">
      <c r="A2685" s="1">
        <v>2682</v>
      </c>
      <c r="B2685" s="1">
        <f t="shared" ca="1" si="290"/>
        <v>-303722.17043223511</v>
      </c>
      <c r="C2685" s="1">
        <f t="shared" ca="1" si="287"/>
        <v>100</v>
      </c>
      <c r="D2685" s="1">
        <f t="shared" ca="1" si="288"/>
        <v>58.639357099169693</v>
      </c>
      <c r="E2685" s="1">
        <f t="shared" ca="1" si="289"/>
        <v>-2</v>
      </c>
      <c r="F2685" s="1">
        <f t="shared" ca="1" si="291"/>
        <v>1</v>
      </c>
      <c r="G2685" s="1">
        <f t="shared" ca="1" si="292"/>
        <v>2</v>
      </c>
      <c r="H2685" s="1">
        <f t="shared" ca="1" si="293"/>
        <v>0</v>
      </c>
    </row>
    <row r="2686" spans="1:8" hidden="1" x14ac:dyDescent="0.2">
      <c r="A2686" s="1">
        <v>2683</v>
      </c>
      <c r="B2686" s="1">
        <f t="shared" ca="1" si="290"/>
        <v>-297858.23472231813</v>
      </c>
      <c r="C2686" s="1">
        <f t="shared" ca="1" si="287"/>
        <v>100</v>
      </c>
      <c r="D2686" s="1">
        <f t="shared" ca="1" si="288"/>
        <v>-42.077013244733351</v>
      </c>
      <c r="E2686" s="1">
        <f t="shared" ca="1" si="289"/>
        <v>-1</v>
      </c>
      <c r="F2686" s="1">
        <f t="shared" ca="1" si="291"/>
        <v>1</v>
      </c>
      <c r="G2686" s="1">
        <f t="shared" ca="1" si="292"/>
        <v>0</v>
      </c>
      <c r="H2686" s="1">
        <f t="shared" ca="1" si="293"/>
        <v>1</v>
      </c>
    </row>
    <row r="2687" spans="1:8" hidden="1" x14ac:dyDescent="0.2">
      <c r="A2687" s="1">
        <v>2684</v>
      </c>
      <c r="B2687" s="1">
        <f t="shared" ca="1" si="290"/>
        <v>-302065.93604679144</v>
      </c>
      <c r="C2687" s="1">
        <f t="shared" ca="1" si="287"/>
        <v>100</v>
      </c>
      <c r="D2687" s="1">
        <f t="shared" ca="1" si="288"/>
        <v>-42.077013244733351</v>
      </c>
      <c r="E2687" s="1">
        <f t="shared" ca="1" si="289"/>
        <v>-2</v>
      </c>
      <c r="F2687" s="1">
        <f t="shared" ca="1" si="291"/>
        <v>1</v>
      </c>
      <c r="G2687" s="1">
        <f t="shared" ca="1" si="292"/>
        <v>1</v>
      </c>
      <c r="H2687" s="1">
        <f t="shared" ca="1" si="293"/>
        <v>0</v>
      </c>
    </row>
    <row r="2688" spans="1:8" hidden="1" x14ac:dyDescent="0.2">
      <c r="A2688" s="1">
        <v>2685</v>
      </c>
      <c r="B2688" s="1">
        <f t="shared" ca="1" si="290"/>
        <v>-306273.63737126475</v>
      </c>
      <c r="C2688" s="1">
        <f t="shared" ca="1" si="287"/>
        <v>100</v>
      </c>
      <c r="D2688" s="1">
        <f t="shared" ca="1" si="288"/>
        <v>-42.077013244733351</v>
      </c>
      <c r="E2688" s="1">
        <f t="shared" ca="1" si="289"/>
        <v>-3</v>
      </c>
      <c r="F2688" s="1">
        <f t="shared" ca="1" si="291"/>
        <v>1</v>
      </c>
      <c r="G2688" s="1">
        <f t="shared" ca="1" si="292"/>
        <v>2</v>
      </c>
      <c r="H2688" s="1">
        <f t="shared" ca="1" si="293"/>
        <v>0</v>
      </c>
    </row>
    <row r="2689" spans="1:8" hidden="1" x14ac:dyDescent="0.2">
      <c r="A2689" s="1">
        <v>2686</v>
      </c>
      <c r="B2689" s="1">
        <f t="shared" ca="1" si="290"/>
        <v>-310481.33869573806</v>
      </c>
      <c r="C2689" s="1">
        <f t="shared" ca="1" si="287"/>
        <v>100</v>
      </c>
      <c r="D2689" s="1">
        <f t="shared" ca="1" si="288"/>
        <v>58.639357099169693</v>
      </c>
      <c r="E2689" s="1">
        <f t="shared" ca="1" si="289"/>
        <v>-4</v>
      </c>
      <c r="F2689" s="1">
        <f t="shared" ca="1" si="291"/>
        <v>1</v>
      </c>
      <c r="G2689" s="1">
        <f t="shared" ca="1" si="292"/>
        <v>3</v>
      </c>
      <c r="H2689" s="1">
        <f t="shared" ca="1" si="293"/>
        <v>0</v>
      </c>
    </row>
    <row r="2690" spans="1:8" hidden="1" x14ac:dyDescent="0.2">
      <c r="A2690" s="1">
        <v>2687</v>
      </c>
      <c r="B2690" s="1">
        <f t="shared" ca="1" si="290"/>
        <v>-304617.40298582107</v>
      </c>
      <c r="C2690" s="1">
        <f t="shared" ca="1" si="287"/>
        <v>100</v>
      </c>
      <c r="D2690" s="1">
        <f t="shared" ca="1" si="288"/>
        <v>-42.077013244733351</v>
      </c>
      <c r="E2690" s="1">
        <f t="shared" ca="1" si="289"/>
        <v>-3</v>
      </c>
      <c r="F2690" s="1">
        <f t="shared" ca="1" si="291"/>
        <v>1</v>
      </c>
      <c r="G2690" s="1">
        <f t="shared" ca="1" si="292"/>
        <v>0</v>
      </c>
      <c r="H2690" s="1">
        <f t="shared" ca="1" si="293"/>
        <v>1</v>
      </c>
    </row>
    <row r="2691" spans="1:8" hidden="1" x14ac:dyDescent="0.2">
      <c r="A2691" s="1">
        <v>2688</v>
      </c>
      <c r="B2691" s="1">
        <f t="shared" ca="1" si="290"/>
        <v>-308825.10431029438</v>
      </c>
      <c r="C2691" s="1">
        <f t="shared" ca="1" si="287"/>
        <v>100</v>
      </c>
      <c r="D2691" s="1">
        <f t="shared" ca="1" si="288"/>
        <v>58.639357099169693</v>
      </c>
      <c r="E2691" s="1">
        <f t="shared" ca="1" si="289"/>
        <v>-4</v>
      </c>
      <c r="F2691" s="1">
        <f t="shared" ca="1" si="291"/>
        <v>1</v>
      </c>
      <c r="G2691" s="1">
        <f t="shared" ca="1" si="292"/>
        <v>1</v>
      </c>
      <c r="H2691" s="1">
        <f t="shared" ca="1" si="293"/>
        <v>0</v>
      </c>
    </row>
    <row r="2692" spans="1:8" hidden="1" x14ac:dyDescent="0.2">
      <c r="A2692" s="1">
        <v>2689</v>
      </c>
      <c r="B2692" s="1">
        <f t="shared" ca="1" si="290"/>
        <v>-302961.16860037739</v>
      </c>
      <c r="C2692" s="1">
        <f t="shared" ca="1" si="287"/>
        <v>100</v>
      </c>
      <c r="D2692" s="1">
        <f t="shared" ca="1" si="288"/>
        <v>-42.077013244733351</v>
      </c>
      <c r="E2692" s="1">
        <f t="shared" ca="1" si="289"/>
        <v>-3</v>
      </c>
      <c r="F2692" s="1">
        <f t="shared" ca="1" si="291"/>
        <v>1</v>
      </c>
      <c r="G2692" s="1">
        <f t="shared" ca="1" si="292"/>
        <v>0</v>
      </c>
      <c r="H2692" s="1">
        <f t="shared" ca="1" si="293"/>
        <v>1</v>
      </c>
    </row>
    <row r="2693" spans="1:8" hidden="1" x14ac:dyDescent="0.2">
      <c r="A2693" s="1">
        <v>2690</v>
      </c>
      <c r="B2693" s="1">
        <f t="shared" ca="1" si="290"/>
        <v>-307168.8699248507</v>
      </c>
      <c r="C2693" s="1">
        <f t="shared" ref="C2693:C2756" ca="1" si="294">$C$4*POWER($L$2,F2693-1)</f>
        <v>100</v>
      </c>
      <c r="D2693" s="1">
        <f t="shared" ref="D2693:D2756" ca="1" si="295">IF(RAND()&lt;$B$1,$F$1,$H$1)</f>
        <v>-42.077013244733351</v>
      </c>
      <c r="E2693" s="1">
        <f t="shared" ref="E2693:E2756" ca="1" si="296">IF(D2692&lt;0,IF(E2692-1=-$D$2,0,E2692-1),IF(E2692+1=$F$2,0,E2692+1))</f>
        <v>-4</v>
      </c>
      <c r="F2693" s="1">
        <f t="shared" ca="1" si="291"/>
        <v>1</v>
      </c>
      <c r="G2693" s="1">
        <f t="shared" ca="1" si="292"/>
        <v>1</v>
      </c>
      <c r="H2693" s="1">
        <f t="shared" ca="1" si="293"/>
        <v>0</v>
      </c>
    </row>
    <row r="2694" spans="1:8" hidden="1" x14ac:dyDescent="0.2">
      <c r="A2694" s="1">
        <v>2691</v>
      </c>
      <c r="B2694" s="1">
        <f t="shared" ref="B2694:B2757" ca="1" si="297">B2693+D2693*C2693</f>
        <v>-311376.57124932401</v>
      </c>
      <c r="C2694" s="1">
        <f t="shared" ca="1" si="294"/>
        <v>500</v>
      </c>
      <c r="D2694" s="1">
        <f t="shared" ca="1" si="295"/>
        <v>-42.077013244733351</v>
      </c>
      <c r="E2694" s="1">
        <f t="shared" ca="1" si="296"/>
        <v>0</v>
      </c>
      <c r="F2694" s="1">
        <f t="shared" ref="F2694:F2757" ca="1" si="298">IF(AND(D2693&gt;0,E2694=0),IF(F2693-1&lt;1,1,F2693-1),IF(AND(D2693&lt;0,E2694=0),IF(F2693+1&gt;$H$2,1,F2693+1),F2693))</f>
        <v>2</v>
      </c>
      <c r="G2694" s="1">
        <f t="shared" ref="G2694:G2757" ca="1" si="299">IF(D2693&gt;0,0,G2693+1)</f>
        <v>2</v>
      </c>
      <c r="H2694" s="1">
        <f t="shared" ref="H2694:H2757" ca="1" si="300">IF(D2693&lt;0,0,H2693+1)</f>
        <v>0</v>
      </c>
    </row>
    <row r="2695" spans="1:8" hidden="1" x14ac:dyDescent="0.2">
      <c r="A2695" s="1">
        <v>2692</v>
      </c>
      <c r="B2695" s="1">
        <f t="shared" ca="1" si="297"/>
        <v>-332415.07787169068</v>
      </c>
      <c r="C2695" s="1">
        <f t="shared" ca="1" si="294"/>
        <v>500</v>
      </c>
      <c r="D2695" s="1">
        <f t="shared" ca="1" si="295"/>
        <v>-42.077013244733351</v>
      </c>
      <c r="E2695" s="1">
        <f t="shared" ca="1" si="296"/>
        <v>-1</v>
      </c>
      <c r="F2695" s="1">
        <f t="shared" ca="1" si="298"/>
        <v>2</v>
      </c>
      <c r="G2695" s="1">
        <f t="shared" ca="1" si="299"/>
        <v>3</v>
      </c>
      <c r="H2695" s="1">
        <f t="shared" ca="1" si="300"/>
        <v>0</v>
      </c>
    </row>
    <row r="2696" spans="1:8" hidden="1" x14ac:dyDescent="0.2">
      <c r="A2696" s="1">
        <v>2693</v>
      </c>
      <c r="B2696" s="1">
        <f t="shared" ca="1" si="297"/>
        <v>-353453.58449405734</v>
      </c>
      <c r="C2696" s="1">
        <f t="shared" ca="1" si="294"/>
        <v>500</v>
      </c>
      <c r="D2696" s="1">
        <f t="shared" ca="1" si="295"/>
        <v>-42.077013244733351</v>
      </c>
      <c r="E2696" s="1">
        <f t="shared" ca="1" si="296"/>
        <v>-2</v>
      </c>
      <c r="F2696" s="1">
        <f t="shared" ca="1" si="298"/>
        <v>2</v>
      </c>
      <c r="G2696" s="1">
        <f t="shared" ca="1" si="299"/>
        <v>4</v>
      </c>
      <c r="H2696" s="1">
        <f t="shared" ca="1" si="300"/>
        <v>0</v>
      </c>
    </row>
    <row r="2697" spans="1:8" hidden="1" x14ac:dyDescent="0.2">
      <c r="A2697" s="1">
        <v>2694</v>
      </c>
      <c r="B2697" s="1">
        <f t="shared" ca="1" si="297"/>
        <v>-374492.09111642401</v>
      </c>
      <c r="C2697" s="1">
        <f t="shared" ca="1" si="294"/>
        <v>500</v>
      </c>
      <c r="D2697" s="1">
        <f t="shared" ca="1" si="295"/>
        <v>-42.077013244733351</v>
      </c>
      <c r="E2697" s="1">
        <f t="shared" ca="1" si="296"/>
        <v>-3</v>
      </c>
      <c r="F2697" s="1">
        <f t="shared" ca="1" si="298"/>
        <v>2</v>
      </c>
      <c r="G2697" s="1">
        <f t="shared" ca="1" si="299"/>
        <v>5</v>
      </c>
      <c r="H2697" s="1">
        <f t="shared" ca="1" si="300"/>
        <v>0</v>
      </c>
    </row>
    <row r="2698" spans="1:8" hidden="1" x14ac:dyDescent="0.2">
      <c r="A2698" s="1">
        <v>2695</v>
      </c>
      <c r="B2698" s="1">
        <f t="shared" ca="1" si="297"/>
        <v>-395530.59773879068</v>
      </c>
      <c r="C2698" s="1">
        <f t="shared" ca="1" si="294"/>
        <v>500</v>
      </c>
      <c r="D2698" s="1">
        <f t="shared" ca="1" si="295"/>
        <v>58.639357099169693</v>
      </c>
      <c r="E2698" s="1">
        <f t="shared" ca="1" si="296"/>
        <v>-4</v>
      </c>
      <c r="F2698" s="1">
        <f t="shared" ca="1" si="298"/>
        <v>2</v>
      </c>
      <c r="G2698" s="1">
        <f t="shared" ca="1" si="299"/>
        <v>6</v>
      </c>
      <c r="H2698" s="1">
        <f t="shared" ca="1" si="300"/>
        <v>0</v>
      </c>
    </row>
    <row r="2699" spans="1:8" hidden="1" x14ac:dyDescent="0.2">
      <c r="A2699" s="1">
        <v>2696</v>
      </c>
      <c r="B2699" s="1">
        <f t="shared" ca="1" si="297"/>
        <v>-366210.91918920586</v>
      </c>
      <c r="C2699" s="1">
        <f t="shared" ca="1" si="294"/>
        <v>500</v>
      </c>
      <c r="D2699" s="1">
        <f t="shared" ca="1" si="295"/>
        <v>-42.077013244733351</v>
      </c>
      <c r="E2699" s="1">
        <f t="shared" ca="1" si="296"/>
        <v>-3</v>
      </c>
      <c r="F2699" s="1">
        <f t="shared" ca="1" si="298"/>
        <v>2</v>
      </c>
      <c r="G2699" s="1">
        <f t="shared" ca="1" si="299"/>
        <v>0</v>
      </c>
      <c r="H2699" s="1">
        <f t="shared" ca="1" si="300"/>
        <v>1</v>
      </c>
    </row>
    <row r="2700" spans="1:8" hidden="1" x14ac:dyDescent="0.2">
      <c r="A2700" s="1">
        <v>2697</v>
      </c>
      <c r="B2700" s="1">
        <f t="shared" ca="1" si="297"/>
        <v>-387249.42581157252</v>
      </c>
      <c r="C2700" s="1">
        <f t="shared" ca="1" si="294"/>
        <v>500</v>
      </c>
      <c r="D2700" s="1">
        <f t="shared" ca="1" si="295"/>
        <v>-42.077013244733351</v>
      </c>
      <c r="E2700" s="1">
        <f t="shared" ca="1" si="296"/>
        <v>-4</v>
      </c>
      <c r="F2700" s="1">
        <f t="shared" ca="1" si="298"/>
        <v>2</v>
      </c>
      <c r="G2700" s="1">
        <f t="shared" ca="1" si="299"/>
        <v>1</v>
      </c>
      <c r="H2700" s="1">
        <f t="shared" ca="1" si="300"/>
        <v>0</v>
      </c>
    </row>
    <row r="2701" spans="1:8" hidden="1" x14ac:dyDescent="0.2">
      <c r="A2701" s="1">
        <v>2698</v>
      </c>
      <c r="B2701" s="1">
        <f t="shared" ca="1" si="297"/>
        <v>-408287.93243393919</v>
      </c>
      <c r="C2701" s="1">
        <f t="shared" ca="1" si="294"/>
        <v>100</v>
      </c>
      <c r="D2701" s="1">
        <f t="shared" ca="1" si="295"/>
        <v>-42.077013244733351</v>
      </c>
      <c r="E2701" s="1">
        <f t="shared" ca="1" si="296"/>
        <v>0</v>
      </c>
      <c r="F2701" s="1">
        <f t="shared" ca="1" si="298"/>
        <v>1</v>
      </c>
      <c r="G2701" s="1">
        <f t="shared" ca="1" si="299"/>
        <v>2</v>
      </c>
      <c r="H2701" s="1">
        <f t="shared" ca="1" si="300"/>
        <v>0</v>
      </c>
    </row>
    <row r="2702" spans="1:8" hidden="1" x14ac:dyDescent="0.2">
      <c r="A2702" s="1">
        <v>2699</v>
      </c>
      <c r="B2702" s="1">
        <f t="shared" ca="1" si="297"/>
        <v>-412495.6337584125</v>
      </c>
      <c r="C2702" s="1">
        <f t="shared" ca="1" si="294"/>
        <v>100</v>
      </c>
      <c r="D2702" s="1">
        <f t="shared" ca="1" si="295"/>
        <v>-42.077013244733351</v>
      </c>
      <c r="E2702" s="1">
        <f t="shared" ca="1" si="296"/>
        <v>-1</v>
      </c>
      <c r="F2702" s="1">
        <f t="shared" ca="1" si="298"/>
        <v>1</v>
      </c>
      <c r="G2702" s="1">
        <f t="shared" ca="1" si="299"/>
        <v>3</v>
      </c>
      <c r="H2702" s="1">
        <f t="shared" ca="1" si="300"/>
        <v>0</v>
      </c>
    </row>
    <row r="2703" spans="1:8" hidden="1" x14ac:dyDescent="0.2">
      <c r="A2703" s="1">
        <v>2700</v>
      </c>
      <c r="B2703" s="1">
        <f t="shared" ca="1" si="297"/>
        <v>-416703.33508288581</v>
      </c>
      <c r="C2703" s="1">
        <f t="shared" ca="1" si="294"/>
        <v>100</v>
      </c>
      <c r="D2703" s="1">
        <f t="shared" ca="1" si="295"/>
        <v>58.639357099169693</v>
      </c>
      <c r="E2703" s="1">
        <f t="shared" ca="1" si="296"/>
        <v>-2</v>
      </c>
      <c r="F2703" s="1">
        <f t="shared" ca="1" si="298"/>
        <v>1</v>
      </c>
      <c r="G2703" s="1">
        <f t="shared" ca="1" si="299"/>
        <v>4</v>
      </c>
      <c r="H2703" s="1">
        <f t="shared" ca="1" si="300"/>
        <v>0</v>
      </c>
    </row>
    <row r="2704" spans="1:8" hidden="1" x14ac:dyDescent="0.2">
      <c r="A2704" s="1">
        <v>2701</v>
      </c>
      <c r="B2704" s="1">
        <f t="shared" ca="1" si="297"/>
        <v>-410839.39937296882</v>
      </c>
      <c r="C2704" s="1">
        <f t="shared" ca="1" si="294"/>
        <v>100</v>
      </c>
      <c r="D2704" s="1">
        <f t="shared" ca="1" si="295"/>
        <v>-42.077013244733351</v>
      </c>
      <c r="E2704" s="1">
        <f t="shared" ca="1" si="296"/>
        <v>-1</v>
      </c>
      <c r="F2704" s="1">
        <f t="shared" ca="1" si="298"/>
        <v>1</v>
      </c>
      <c r="G2704" s="1">
        <f t="shared" ca="1" si="299"/>
        <v>0</v>
      </c>
      <c r="H2704" s="1">
        <f t="shared" ca="1" si="300"/>
        <v>1</v>
      </c>
    </row>
    <row r="2705" spans="1:8" hidden="1" x14ac:dyDescent="0.2">
      <c r="A2705" s="1">
        <v>2702</v>
      </c>
      <c r="B2705" s="1">
        <f t="shared" ca="1" si="297"/>
        <v>-415047.10069744213</v>
      </c>
      <c r="C2705" s="1">
        <f t="shared" ca="1" si="294"/>
        <v>100</v>
      </c>
      <c r="D2705" s="1">
        <f t="shared" ca="1" si="295"/>
        <v>-42.077013244733351</v>
      </c>
      <c r="E2705" s="1">
        <f t="shared" ca="1" si="296"/>
        <v>-2</v>
      </c>
      <c r="F2705" s="1">
        <f t="shared" ca="1" si="298"/>
        <v>1</v>
      </c>
      <c r="G2705" s="1">
        <f t="shared" ca="1" si="299"/>
        <v>1</v>
      </c>
      <c r="H2705" s="1">
        <f t="shared" ca="1" si="300"/>
        <v>0</v>
      </c>
    </row>
    <row r="2706" spans="1:8" hidden="1" x14ac:dyDescent="0.2">
      <c r="A2706" s="1">
        <v>2703</v>
      </c>
      <c r="B2706" s="1">
        <f t="shared" ca="1" si="297"/>
        <v>-419254.80202191544</v>
      </c>
      <c r="C2706" s="1">
        <f t="shared" ca="1" si="294"/>
        <v>100</v>
      </c>
      <c r="D2706" s="1">
        <f t="shared" ca="1" si="295"/>
        <v>-42.077013244733351</v>
      </c>
      <c r="E2706" s="1">
        <f t="shared" ca="1" si="296"/>
        <v>-3</v>
      </c>
      <c r="F2706" s="1">
        <f t="shared" ca="1" si="298"/>
        <v>1</v>
      </c>
      <c r="G2706" s="1">
        <f t="shared" ca="1" si="299"/>
        <v>2</v>
      </c>
      <c r="H2706" s="1">
        <f t="shared" ca="1" si="300"/>
        <v>0</v>
      </c>
    </row>
    <row r="2707" spans="1:8" hidden="1" x14ac:dyDescent="0.2">
      <c r="A2707" s="1">
        <v>2704</v>
      </c>
      <c r="B2707" s="1">
        <f t="shared" ca="1" si="297"/>
        <v>-423462.50334638875</v>
      </c>
      <c r="C2707" s="1">
        <f t="shared" ca="1" si="294"/>
        <v>100</v>
      </c>
      <c r="D2707" s="1">
        <f t="shared" ca="1" si="295"/>
        <v>-42.077013244733351</v>
      </c>
      <c r="E2707" s="1">
        <f t="shared" ca="1" si="296"/>
        <v>-4</v>
      </c>
      <c r="F2707" s="1">
        <f t="shared" ca="1" si="298"/>
        <v>1</v>
      </c>
      <c r="G2707" s="1">
        <f t="shared" ca="1" si="299"/>
        <v>3</v>
      </c>
      <c r="H2707" s="1">
        <f t="shared" ca="1" si="300"/>
        <v>0</v>
      </c>
    </row>
    <row r="2708" spans="1:8" hidden="1" x14ac:dyDescent="0.2">
      <c r="A2708" s="1">
        <v>2705</v>
      </c>
      <c r="B2708" s="1">
        <f t="shared" ca="1" si="297"/>
        <v>-427670.20467086206</v>
      </c>
      <c r="C2708" s="1">
        <f t="shared" ca="1" si="294"/>
        <v>500</v>
      </c>
      <c r="D2708" s="1">
        <f t="shared" ca="1" si="295"/>
        <v>-42.077013244733351</v>
      </c>
      <c r="E2708" s="1">
        <f t="shared" ca="1" si="296"/>
        <v>0</v>
      </c>
      <c r="F2708" s="1">
        <f t="shared" ca="1" si="298"/>
        <v>2</v>
      </c>
      <c r="G2708" s="1">
        <f t="shared" ca="1" si="299"/>
        <v>4</v>
      </c>
      <c r="H2708" s="1">
        <f t="shared" ca="1" si="300"/>
        <v>0</v>
      </c>
    </row>
    <row r="2709" spans="1:8" hidden="1" x14ac:dyDescent="0.2">
      <c r="A2709" s="1">
        <v>2706</v>
      </c>
      <c r="B2709" s="1">
        <f t="shared" ca="1" si="297"/>
        <v>-448708.71129322873</v>
      </c>
      <c r="C2709" s="1">
        <f t="shared" ca="1" si="294"/>
        <v>500</v>
      </c>
      <c r="D2709" s="1">
        <f t="shared" ca="1" si="295"/>
        <v>58.639357099169693</v>
      </c>
      <c r="E2709" s="1">
        <f t="shared" ca="1" si="296"/>
        <v>-1</v>
      </c>
      <c r="F2709" s="1">
        <f t="shared" ca="1" si="298"/>
        <v>2</v>
      </c>
      <c r="G2709" s="1">
        <f t="shared" ca="1" si="299"/>
        <v>5</v>
      </c>
      <c r="H2709" s="1">
        <f t="shared" ca="1" si="300"/>
        <v>0</v>
      </c>
    </row>
    <row r="2710" spans="1:8" hidden="1" x14ac:dyDescent="0.2">
      <c r="A2710" s="1">
        <v>2707</v>
      </c>
      <c r="B2710" s="1">
        <f t="shared" ca="1" si="297"/>
        <v>-419389.03274364385</v>
      </c>
      <c r="C2710" s="1">
        <f t="shared" ca="1" si="294"/>
        <v>100</v>
      </c>
      <c r="D2710" s="1">
        <f t="shared" ca="1" si="295"/>
        <v>58.639357099169693</v>
      </c>
      <c r="E2710" s="1">
        <f t="shared" ca="1" si="296"/>
        <v>0</v>
      </c>
      <c r="F2710" s="1">
        <f t="shared" ca="1" si="298"/>
        <v>1</v>
      </c>
      <c r="G2710" s="1">
        <f t="shared" ca="1" si="299"/>
        <v>0</v>
      </c>
      <c r="H2710" s="1">
        <f t="shared" ca="1" si="300"/>
        <v>1</v>
      </c>
    </row>
    <row r="2711" spans="1:8" hidden="1" x14ac:dyDescent="0.2">
      <c r="A2711" s="1">
        <v>2708</v>
      </c>
      <c r="B2711" s="1">
        <f t="shared" ca="1" si="297"/>
        <v>-413525.09703372687</v>
      </c>
      <c r="C2711" s="1">
        <f t="shared" ca="1" si="294"/>
        <v>100</v>
      </c>
      <c r="D2711" s="1">
        <f t="shared" ca="1" si="295"/>
        <v>58.639357099169693</v>
      </c>
      <c r="E2711" s="1">
        <f t="shared" ca="1" si="296"/>
        <v>0</v>
      </c>
      <c r="F2711" s="1">
        <f t="shared" ca="1" si="298"/>
        <v>1</v>
      </c>
      <c r="G2711" s="1">
        <f t="shared" ca="1" si="299"/>
        <v>0</v>
      </c>
      <c r="H2711" s="1">
        <f t="shared" ca="1" si="300"/>
        <v>2</v>
      </c>
    </row>
    <row r="2712" spans="1:8" hidden="1" x14ac:dyDescent="0.2">
      <c r="A2712" s="1">
        <v>2709</v>
      </c>
      <c r="B2712" s="1">
        <f t="shared" ca="1" si="297"/>
        <v>-407661.16132380988</v>
      </c>
      <c r="C2712" s="1">
        <f t="shared" ca="1" si="294"/>
        <v>100</v>
      </c>
      <c r="D2712" s="1">
        <f t="shared" ca="1" si="295"/>
        <v>58.639357099169693</v>
      </c>
      <c r="E2712" s="1">
        <f t="shared" ca="1" si="296"/>
        <v>0</v>
      </c>
      <c r="F2712" s="1">
        <f t="shared" ca="1" si="298"/>
        <v>1</v>
      </c>
      <c r="G2712" s="1">
        <f t="shared" ca="1" si="299"/>
        <v>0</v>
      </c>
      <c r="H2712" s="1">
        <f t="shared" ca="1" si="300"/>
        <v>3</v>
      </c>
    </row>
    <row r="2713" spans="1:8" hidden="1" x14ac:dyDescent="0.2">
      <c r="A2713" s="1">
        <v>2710</v>
      </c>
      <c r="B2713" s="1">
        <f t="shared" ca="1" si="297"/>
        <v>-401797.22561389289</v>
      </c>
      <c r="C2713" s="1">
        <f t="shared" ca="1" si="294"/>
        <v>100</v>
      </c>
      <c r="D2713" s="1">
        <f t="shared" ca="1" si="295"/>
        <v>58.639357099169693</v>
      </c>
      <c r="E2713" s="1">
        <f t="shared" ca="1" si="296"/>
        <v>0</v>
      </c>
      <c r="F2713" s="1">
        <f t="shared" ca="1" si="298"/>
        <v>1</v>
      </c>
      <c r="G2713" s="1">
        <f t="shared" ca="1" si="299"/>
        <v>0</v>
      </c>
      <c r="H2713" s="1">
        <f t="shared" ca="1" si="300"/>
        <v>4</v>
      </c>
    </row>
    <row r="2714" spans="1:8" hidden="1" x14ac:dyDescent="0.2">
      <c r="A2714" s="1">
        <v>2711</v>
      </c>
      <c r="B2714" s="1">
        <f t="shared" ca="1" si="297"/>
        <v>-395933.28990397591</v>
      </c>
      <c r="C2714" s="1">
        <f t="shared" ca="1" si="294"/>
        <v>100</v>
      </c>
      <c r="D2714" s="1">
        <f t="shared" ca="1" si="295"/>
        <v>58.639357099169693</v>
      </c>
      <c r="E2714" s="1">
        <f t="shared" ca="1" si="296"/>
        <v>0</v>
      </c>
      <c r="F2714" s="1">
        <f t="shared" ca="1" si="298"/>
        <v>1</v>
      </c>
      <c r="G2714" s="1">
        <f t="shared" ca="1" si="299"/>
        <v>0</v>
      </c>
      <c r="H2714" s="1">
        <f t="shared" ca="1" si="300"/>
        <v>5</v>
      </c>
    </row>
    <row r="2715" spans="1:8" hidden="1" x14ac:dyDescent="0.2">
      <c r="A2715" s="1">
        <v>2712</v>
      </c>
      <c r="B2715" s="1">
        <f t="shared" ca="1" si="297"/>
        <v>-390069.35419405892</v>
      </c>
      <c r="C2715" s="1">
        <f t="shared" ca="1" si="294"/>
        <v>100</v>
      </c>
      <c r="D2715" s="1">
        <f t="shared" ca="1" si="295"/>
        <v>58.639357099169693</v>
      </c>
      <c r="E2715" s="1">
        <f t="shared" ca="1" si="296"/>
        <v>0</v>
      </c>
      <c r="F2715" s="1">
        <f t="shared" ca="1" si="298"/>
        <v>1</v>
      </c>
      <c r="G2715" s="1">
        <f t="shared" ca="1" si="299"/>
        <v>0</v>
      </c>
      <c r="H2715" s="1">
        <f t="shared" ca="1" si="300"/>
        <v>6</v>
      </c>
    </row>
    <row r="2716" spans="1:8" hidden="1" x14ac:dyDescent="0.2">
      <c r="A2716" s="1">
        <v>2713</v>
      </c>
      <c r="B2716" s="1">
        <f t="shared" ca="1" si="297"/>
        <v>-384205.41848414193</v>
      </c>
      <c r="C2716" s="1">
        <f t="shared" ca="1" si="294"/>
        <v>100</v>
      </c>
      <c r="D2716" s="1">
        <f t="shared" ca="1" si="295"/>
        <v>-42.077013244733351</v>
      </c>
      <c r="E2716" s="1">
        <f t="shared" ca="1" si="296"/>
        <v>0</v>
      </c>
      <c r="F2716" s="1">
        <f t="shared" ca="1" si="298"/>
        <v>1</v>
      </c>
      <c r="G2716" s="1">
        <f t="shared" ca="1" si="299"/>
        <v>0</v>
      </c>
      <c r="H2716" s="1">
        <f t="shared" ca="1" si="300"/>
        <v>7</v>
      </c>
    </row>
    <row r="2717" spans="1:8" hidden="1" x14ac:dyDescent="0.2">
      <c r="A2717" s="1">
        <v>2714</v>
      </c>
      <c r="B2717" s="1">
        <f t="shared" ca="1" si="297"/>
        <v>-388413.11980861524</v>
      </c>
      <c r="C2717" s="1">
        <f t="shared" ca="1" si="294"/>
        <v>100</v>
      </c>
      <c r="D2717" s="1">
        <f t="shared" ca="1" si="295"/>
        <v>-42.077013244733351</v>
      </c>
      <c r="E2717" s="1">
        <f t="shared" ca="1" si="296"/>
        <v>-1</v>
      </c>
      <c r="F2717" s="1">
        <f t="shared" ca="1" si="298"/>
        <v>1</v>
      </c>
      <c r="G2717" s="1">
        <f t="shared" ca="1" si="299"/>
        <v>1</v>
      </c>
      <c r="H2717" s="1">
        <f t="shared" ca="1" si="300"/>
        <v>0</v>
      </c>
    </row>
    <row r="2718" spans="1:8" hidden="1" x14ac:dyDescent="0.2">
      <c r="A2718" s="1">
        <v>2715</v>
      </c>
      <c r="B2718" s="1">
        <f t="shared" ca="1" si="297"/>
        <v>-392620.82113308855</v>
      </c>
      <c r="C2718" s="1">
        <f t="shared" ca="1" si="294"/>
        <v>100</v>
      </c>
      <c r="D2718" s="1">
        <f t="shared" ca="1" si="295"/>
        <v>-42.077013244733351</v>
      </c>
      <c r="E2718" s="1">
        <f t="shared" ca="1" si="296"/>
        <v>-2</v>
      </c>
      <c r="F2718" s="1">
        <f t="shared" ca="1" si="298"/>
        <v>1</v>
      </c>
      <c r="G2718" s="1">
        <f t="shared" ca="1" si="299"/>
        <v>2</v>
      </c>
      <c r="H2718" s="1">
        <f t="shared" ca="1" si="300"/>
        <v>0</v>
      </c>
    </row>
    <row r="2719" spans="1:8" hidden="1" x14ac:dyDescent="0.2">
      <c r="A2719" s="1">
        <v>2716</v>
      </c>
      <c r="B2719" s="1">
        <f t="shared" ca="1" si="297"/>
        <v>-396828.52245756186</v>
      </c>
      <c r="C2719" s="1">
        <f t="shared" ca="1" si="294"/>
        <v>100</v>
      </c>
      <c r="D2719" s="1">
        <f t="shared" ca="1" si="295"/>
        <v>-42.077013244733351</v>
      </c>
      <c r="E2719" s="1">
        <f t="shared" ca="1" si="296"/>
        <v>-3</v>
      </c>
      <c r="F2719" s="1">
        <f t="shared" ca="1" si="298"/>
        <v>1</v>
      </c>
      <c r="G2719" s="1">
        <f t="shared" ca="1" si="299"/>
        <v>3</v>
      </c>
      <c r="H2719" s="1">
        <f t="shared" ca="1" si="300"/>
        <v>0</v>
      </c>
    </row>
    <row r="2720" spans="1:8" hidden="1" x14ac:dyDescent="0.2">
      <c r="A2720" s="1">
        <v>2717</v>
      </c>
      <c r="B2720" s="1">
        <f t="shared" ca="1" si="297"/>
        <v>-401036.22378203517</v>
      </c>
      <c r="C2720" s="1">
        <f t="shared" ca="1" si="294"/>
        <v>100</v>
      </c>
      <c r="D2720" s="1">
        <f t="shared" ca="1" si="295"/>
        <v>-42.077013244733351</v>
      </c>
      <c r="E2720" s="1">
        <f t="shared" ca="1" si="296"/>
        <v>-4</v>
      </c>
      <c r="F2720" s="1">
        <f t="shared" ca="1" si="298"/>
        <v>1</v>
      </c>
      <c r="G2720" s="1">
        <f t="shared" ca="1" si="299"/>
        <v>4</v>
      </c>
      <c r="H2720" s="1">
        <f t="shared" ca="1" si="300"/>
        <v>0</v>
      </c>
    </row>
    <row r="2721" spans="1:8" hidden="1" x14ac:dyDescent="0.2">
      <c r="A2721" s="1">
        <v>2718</v>
      </c>
      <c r="B2721" s="1">
        <f t="shared" ca="1" si="297"/>
        <v>-405243.92510650848</v>
      </c>
      <c r="C2721" s="1">
        <f t="shared" ca="1" si="294"/>
        <v>500</v>
      </c>
      <c r="D2721" s="1">
        <f t="shared" ca="1" si="295"/>
        <v>-42.077013244733351</v>
      </c>
      <c r="E2721" s="1">
        <f t="shared" ca="1" si="296"/>
        <v>0</v>
      </c>
      <c r="F2721" s="1">
        <f t="shared" ca="1" si="298"/>
        <v>2</v>
      </c>
      <c r="G2721" s="1">
        <f t="shared" ca="1" si="299"/>
        <v>5</v>
      </c>
      <c r="H2721" s="1">
        <f t="shared" ca="1" si="300"/>
        <v>0</v>
      </c>
    </row>
    <row r="2722" spans="1:8" hidden="1" x14ac:dyDescent="0.2">
      <c r="A2722" s="1">
        <v>2719</v>
      </c>
      <c r="B2722" s="1">
        <f t="shared" ca="1" si="297"/>
        <v>-426282.43172887515</v>
      </c>
      <c r="C2722" s="1">
        <f t="shared" ca="1" si="294"/>
        <v>500</v>
      </c>
      <c r="D2722" s="1">
        <f t="shared" ca="1" si="295"/>
        <v>-42.077013244733351</v>
      </c>
      <c r="E2722" s="1">
        <f t="shared" ca="1" si="296"/>
        <v>-1</v>
      </c>
      <c r="F2722" s="1">
        <f t="shared" ca="1" si="298"/>
        <v>2</v>
      </c>
      <c r="G2722" s="1">
        <f t="shared" ca="1" si="299"/>
        <v>6</v>
      </c>
      <c r="H2722" s="1">
        <f t="shared" ca="1" si="300"/>
        <v>0</v>
      </c>
    </row>
    <row r="2723" spans="1:8" hidden="1" x14ac:dyDescent="0.2">
      <c r="A2723" s="1">
        <v>2720</v>
      </c>
      <c r="B2723" s="1">
        <f t="shared" ca="1" si="297"/>
        <v>-447320.93835124181</v>
      </c>
      <c r="C2723" s="1">
        <f t="shared" ca="1" si="294"/>
        <v>500</v>
      </c>
      <c r="D2723" s="1">
        <f t="shared" ca="1" si="295"/>
        <v>-42.077013244733351</v>
      </c>
      <c r="E2723" s="1">
        <f t="shared" ca="1" si="296"/>
        <v>-2</v>
      </c>
      <c r="F2723" s="1">
        <f t="shared" ca="1" si="298"/>
        <v>2</v>
      </c>
      <c r="G2723" s="1">
        <f t="shared" ca="1" si="299"/>
        <v>7</v>
      </c>
      <c r="H2723" s="1">
        <f t="shared" ca="1" si="300"/>
        <v>0</v>
      </c>
    </row>
    <row r="2724" spans="1:8" hidden="1" x14ac:dyDescent="0.2">
      <c r="A2724" s="1">
        <v>2721</v>
      </c>
      <c r="B2724" s="1">
        <f t="shared" ca="1" si="297"/>
        <v>-468359.44497360848</v>
      </c>
      <c r="C2724" s="1">
        <f t="shared" ca="1" si="294"/>
        <v>500</v>
      </c>
      <c r="D2724" s="1">
        <f t="shared" ca="1" si="295"/>
        <v>58.639357099169693</v>
      </c>
      <c r="E2724" s="1">
        <f t="shared" ca="1" si="296"/>
        <v>-3</v>
      </c>
      <c r="F2724" s="1">
        <f t="shared" ca="1" si="298"/>
        <v>2</v>
      </c>
      <c r="G2724" s="1">
        <f t="shared" ca="1" si="299"/>
        <v>8</v>
      </c>
      <c r="H2724" s="1">
        <f t="shared" ca="1" si="300"/>
        <v>0</v>
      </c>
    </row>
    <row r="2725" spans="1:8" hidden="1" x14ac:dyDescent="0.2">
      <c r="A2725" s="1">
        <v>2722</v>
      </c>
      <c r="B2725" s="1">
        <f t="shared" ca="1" si="297"/>
        <v>-439039.76642402366</v>
      </c>
      <c r="C2725" s="1">
        <f t="shared" ca="1" si="294"/>
        <v>500</v>
      </c>
      <c r="D2725" s="1">
        <f t="shared" ca="1" si="295"/>
        <v>58.639357099169693</v>
      </c>
      <c r="E2725" s="1">
        <f t="shared" ca="1" si="296"/>
        <v>-2</v>
      </c>
      <c r="F2725" s="1">
        <f t="shared" ca="1" si="298"/>
        <v>2</v>
      </c>
      <c r="G2725" s="1">
        <f t="shared" ca="1" si="299"/>
        <v>0</v>
      </c>
      <c r="H2725" s="1">
        <f t="shared" ca="1" si="300"/>
        <v>1</v>
      </c>
    </row>
    <row r="2726" spans="1:8" hidden="1" x14ac:dyDescent="0.2">
      <c r="A2726" s="1">
        <v>2723</v>
      </c>
      <c r="B2726" s="1">
        <f t="shared" ca="1" si="297"/>
        <v>-409720.08787443885</v>
      </c>
      <c r="C2726" s="1">
        <f t="shared" ca="1" si="294"/>
        <v>500</v>
      </c>
      <c r="D2726" s="1">
        <f t="shared" ca="1" si="295"/>
        <v>58.639357099169693</v>
      </c>
      <c r="E2726" s="1">
        <f t="shared" ca="1" si="296"/>
        <v>-1</v>
      </c>
      <c r="F2726" s="1">
        <f t="shared" ca="1" si="298"/>
        <v>2</v>
      </c>
      <c r="G2726" s="1">
        <f t="shared" ca="1" si="299"/>
        <v>0</v>
      </c>
      <c r="H2726" s="1">
        <f t="shared" ca="1" si="300"/>
        <v>2</v>
      </c>
    </row>
    <row r="2727" spans="1:8" hidden="1" x14ac:dyDescent="0.2">
      <c r="A2727" s="1">
        <v>2724</v>
      </c>
      <c r="B2727" s="1">
        <f t="shared" ca="1" si="297"/>
        <v>-380400.40932485403</v>
      </c>
      <c r="C2727" s="1">
        <f t="shared" ca="1" si="294"/>
        <v>100</v>
      </c>
      <c r="D2727" s="1">
        <f t="shared" ca="1" si="295"/>
        <v>-42.077013244733351</v>
      </c>
      <c r="E2727" s="1">
        <f t="shared" ca="1" si="296"/>
        <v>0</v>
      </c>
      <c r="F2727" s="1">
        <f t="shared" ca="1" si="298"/>
        <v>1</v>
      </c>
      <c r="G2727" s="1">
        <f t="shared" ca="1" si="299"/>
        <v>0</v>
      </c>
      <c r="H2727" s="1">
        <f t="shared" ca="1" si="300"/>
        <v>3</v>
      </c>
    </row>
    <row r="2728" spans="1:8" hidden="1" x14ac:dyDescent="0.2">
      <c r="A2728" s="1">
        <v>2725</v>
      </c>
      <c r="B2728" s="1">
        <f t="shared" ca="1" si="297"/>
        <v>-384608.11064932734</v>
      </c>
      <c r="C2728" s="1">
        <f t="shared" ca="1" si="294"/>
        <v>100</v>
      </c>
      <c r="D2728" s="1">
        <f t="shared" ca="1" si="295"/>
        <v>-42.077013244733351</v>
      </c>
      <c r="E2728" s="1">
        <f t="shared" ca="1" si="296"/>
        <v>-1</v>
      </c>
      <c r="F2728" s="1">
        <f t="shared" ca="1" si="298"/>
        <v>1</v>
      </c>
      <c r="G2728" s="1">
        <f t="shared" ca="1" si="299"/>
        <v>1</v>
      </c>
      <c r="H2728" s="1">
        <f t="shared" ca="1" si="300"/>
        <v>0</v>
      </c>
    </row>
    <row r="2729" spans="1:8" hidden="1" x14ac:dyDescent="0.2">
      <c r="A2729" s="1">
        <v>2726</v>
      </c>
      <c r="B2729" s="1">
        <f t="shared" ca="1" si="297"/>
        <v>-388815.81197380065</v>
      </c>
      <c r="C2729" s="1">
        <f t="shared" ca="1" si="294"/>
        <v>100</v>
      </c>
      <c r="D2729" s="1">
        <f t="shared" ca="1" si="295"/>
        <v>58.639357099169693</v>
      </c>
      <c r="E2729" s="1">
        <f t="shared" ca="1" si="296"/>
        <v>-2</v>
      </c>
      <c r="F2729" s="1">
        <f t="shared" ca="1" si="298"/>
        <v>1</v>
      </c>
      <c r="G2729" s="1">
        <f t="shared" ca="1" si="299"/>
        <v>2</v>
      </c>
      <c r="H2729" s="1">
        <f t="shared" ca="1" si="300"/>
        <v>0</v>
      </c>
    </row>
    <row r="2730" spans="1:8" hidden="1" x14ac:dyDescent="0.2">
      <c r="A2730" s="1">
        <v>2727</v>
      </c>
      <c r="B2730" s="1">
        <f t="shared" ca="1" si="297"/>
        <v>-382951.87626388366</v>
      </c>
      <c r="C2730" s="1">
        <f t="shared" ca="1" si="294"/>
        <v>100</v>
      </c>
      <c r="D2730" s="1">
        <f t="shared" ca="1" si="295"/>
        <v>58.639357099169693</v>
      </c>
      <c r="E2730" s="1">
        <f t="shared" ca="1" si="296"/>
        <v>-1</v>
      </c>
      <c r="F2730" s="1">
        <f t="shared" ca="1" si="298"/>
        <v>1</v>
      </c>
      <c r="G2730" s="1">
        <f t="shared" ca="1" si="299"/>
        <v>0</v>
      </c>
      <c r="H2730" s="1">
        <f t="shared" ca="1" si="300"/>
        <v>1</v>
      </c>
    </row>
    <row r="2731" spans="1:8" hidden="1" x14ac:dyDescent="0.2">
      <c r="A2731" s="1">
        <v>2728</v>
      </c>
      <c r="B2731" s="1">
        <f t="shared" ca="1" si="297"/>
        <v>-377087.94055396668</v>
      </c>
      <c r="C2731" s="1">
        <f t="shared" ca="1" si="294"/>
        <v>100</v>
      </c>
      <c r="D2731" s="1">
        <f t="shared" ca="1" si="295"/>
        <v>-42.077013244733351</v>
      </c>
      <c r="E2731" s="1">
        <f t="shared" ca="1" si="296"/>
        <v>0</v>
      </c>
      <c r="F2731" s="1">
        <f t="shared" ca="1" si="298"/>
        <v>1</v>
      </c>
      <c r="G2731" s="1">
        <f t="shared" ca="1" si="299"/>
        <v>0</v>
      </c>
      <c r="H2731" s="1">
        <f t="shared" ca="1" si="300"/>
        <v>2</v>
      </c>
    </row>
    <row r="2732" spans="1:8" hidden="1" x14ac:dyDescent="0.2">
      <c r="A2732" s="1">
        <v>2729</v>
      </c>
      <c r="B2732" s="1">
        <f t="shared" ca="1" si="297"/>
        <v>-381295.64187843999</v>
      </c>
      <c r="C2732" s="1">
        <f t="shared" ca="1" si="294"/>
        <v>100</v>
      </c>
      <c r="D2732" s="1">
        <f t="shared" ca="1" si="295"/>
        <v>-42.077013244733351</v>
      </c>
      <c r="E2732" s="1">
        <f t="shared" ca="1" si="296"/>
        <v>-1</v>
      </c>
      <c r="F2732" s="1">
        <f t="shared" ca="1" si="298"/>
        <v>1</v>
      </c>
      <c r="G2732" s="1">
        <f t="shared" ca="1" si="299"/>
        <v>1</v>
      </c>
      <c r="H2732" s="1">
        <f t="shared" ca="1" si="300"/>
        <v>0</v>
      </c>
    </row>
    <row r="2733" spans="1:8" hidden="1" x14ac:dyDescent="0.2">
      <c r="A2733" s="1">
        <v>2730</v>
      </c>
      <c r="B2733" s="1">
        <f t="shared" ca="1" si="297"/>
        <v>-385503.3432029133</v>
      </c>
      <c r="C2733" s="1">
        <f t="shared" ca="1" si="294"/>
        <v>100</v>
      </c>
      <c r="D2733" s="1">
        <f t="shared" ca="1" si="295"/>
        <v>-42.077013244733351</v>
      </c>
      <c r="E2733" s="1">
        <f t="shared" ca="1" si="296"/>
        <v>-2</v>
      </c>
      <c r="F2733" s="1">
        <f t="shared" ca="1" si="298"/>
        <v>1</v>
      </c>
      <c r="G2733" s="1">
        <f t="shared" ca="1" si="299"/>
        <v>2</v>
      </c>
      <c r="H2733" s="1">
        <f t="shared" ca="1" si="300"/>
        <v>0</v>
      </c>
    </row>
    <row r="2734" spans="1:8" hidden="1" x14ac:dyDescent="0.2">
      <c r="A2734" s="1">
        <v>2731</v>
      </c>
      <c r="B2734" s="1">
        <f t="shared" ca="1" si="297"/>
        <v>-389711.04452738661</v>
      </c>
      <c r="C2734" s="1">
        <f t="shared" ca="1" si="294"/>
        <v>100</v>
      </c>
      <c r="D2734" s="1">
        <f t="shared" ca="1" si="295"/>
        <v>58.639357099169693</v>
      </c>
      <c r="E2734" s="1">
        <f t="shared" ca="1" si="296"/>
        <v>-3</v>
      </c>
      <c r="F2734" s="1">
        <f t="shared" ca="1" si="298"/>
        <v>1</v>
      </c>
      <c r="G2734" s="1">
        <f t="shared" ca="1" si="299"/>
        <v>3</v>
      </c>
      <c r="H2734" s="1">
        <f t="shared" ca="1" si="300"/>
        <v>0</v>
      </c>
    </row>
    <row r="2735" spans="1:8" hidden="1" x14ac:dyDescent="0.2">
      <c r="A2735" s="1">
        <v>2732</v>
      </c>
      <c r="B2735" s="1">
        <f t="shared" ca="1" si="297"/>
        <v>-383847.10881746962</v>
      </c>
      <c r="C2735" s="1">
        <f t="shared" ca="1" si="294"/>
        <v>100</v>
      </c>
      <c r="D2735" s="1">
        <f t="shared" ca="1" si="295"/>
        <v>-42.077013244733351</v>
      </c>
      <c r="E2735" s="1">
        <f t="shared" ca="1" si="296"/>
        <v>-2</v>
      </c>
      <c r="F2735" s="1">
        <f t="shared" ca="1" si="298"/>
        <v>1</v>
      </c>
      <c r="G2735" s="1">
        <f t="shared" ca="1" si="299"/>
        <v>0</v>
      </c>
      <c r="H2735" s="1">
        <f t="shared" ca="1" si="300"/>
        <v>1</v>
      </c>
    </row>
    <row r="2736" spans="1:8" hidden="1" x14ac:dyDescent="0.2">
      <c r="A2736" s="1">
        <v>2733</v>
      </c>
      <c r="B2736" s="1">
        <f t="shared" ca="1" si="297"/>
        <v>-388054.81014194293</v>
      </c>
      <c r="C2736" s="1">
        <f t="shared" ca="1" si="294"/>
        <v>100</v>
      </c>
      <c r="D2736" s="1">
        <f t="shared" ca="1" si="295"/>
        <v>-42.077013244733351</v>
      </c>
      <c r="E2736" s="1">
        <f t="shared" ca="1" si="296"/>
        <v>-3</v>
      </c>
      <c r="F2736" s="1">
        <f t="shared" ca="1" si="298"/>
        <v>1</v>
      </c>
      <c r="G2736" s="1">
        <f t="shared" ca="1" si="299"/>
        <v>1</v>
      </c>
      <c r="H2736" s="1">
        <f t="shared" ca="1" si="300"/>
        <v>0</v>
      </c>
    </row>
    <row r="2737" spans="1:8" hidden="1" x14ac:dyDescent="0.2">
      <c r="A2737" s="1">
        <v>2734</v>
      </c>
      <c r="B2737" s="1">
        <f t="shared" ca="1" si="297"/>
        <v>-392262.51146641624</v>
      </c>
      <c r="C2737" s="1">
        <f t="shared" ca="1" si="294"/>
        <v>100</v>
      </c>
      <c r="D2737" s="1">
        <f t="shared" ca="1" si="295"/>
        <v>-42.077013244733351</v>
      </c>
      <c r="E2737" s="1">
        <f t="shared" ca="1" si="296"/>
        <v>-4</v>
      </c>
      <c r="F2737" s="1">
        <f t="shared" ca="1" si="298"/>
        <v>1</v>
      </c>
      <c r="G2737" s="1">
        <f t="shared" ca="1" si="299"/>
        <v>2</v>
      </c>
      <c r="H2737" s="1">
        <f t="shared" ca="1" si="300"/>
        <v>0</v>
      </c>
    </row>
    <row r="2738" spans="1:8" hidden="1" x14ac:dyDescent="0.2">
      <c r="A2738" s="1">
        <v>2735</v>
      </c>
      <c r="B2738" s="1">
        <f t="shared" ca="1" si="297"/>
        <v>-396470.21279088955</v>
      </c>
      <c r="C2738" s="1">
        <f t="shared" ca="1" si="294"/>
        <v>500</v>
      </c>
      <c r="D2738" s="1">
        <f t="shared" ca="1" si="295"/>
        <v>-42.077013244733351</v>
      </c>
      <c r="E2738" s="1">
        <f t="shared" ca="1" si="296"/>
        <v>0</v>
      </c>
      <c r="F2738" s="1">
        <f t="shared" ca="1" si="298"/>
        <v>2</v>
      </c>
      <c r="G2738" s="1">
        <f t="shared" ca="1" si="299"/>
        <v>3</v>
      </c>
      <c r="H2738" s="1">
        <f t="shared" ca="1" si="300"/>
        <v>0</v>
      </c>
    </row>
    <row r="2739" spans="1:8" hidden="1" x14ac:dyDescent="0.2">
      <c r="A2739" s="1">
        <v>2736</v>
      </c>
      <c r="B2739" s="1">
        <f t="shared" ca="1" si="297"/>
        <v>-417508.71941325621</v>
      </c>
      <c r="C2739" s="1">
        <f t="shared" ca="1" si="294"/>
        <v>500</v>
      </c>
      <c r="D2739" s="1">
        <f t="shared" ca="1" si="295"/>
        <v>-42.077013244733351</v>
      </c>
      <c r="E2739" s="1">
        <f t="shared" ca="1" si="296"/>
        <v>-1</v>
      </c>
      <c r="F2739" s="1">
        <f t="shared" ca="1" si="298"/>
        <v>2</v>
      </c>
      <c r="G2739" s="1">
        <f t="shared" ca="1" si="299"/>
        <v>4</v>
      </c>
      <c r="H2739" s="1">
        <f t="shared" ca="1" si="300"/>
        <v>0</v>
      </c>
    </row>
    <row r="2740" spans="1:8" hidden="1" x14ac:dyDescent="0.2">
      <c r="A2740" s="1">
        <v>2737</v>
      </c>
      <c r="B2740" s="1">
        <f t="shared" ca="1" si="297"/>
        <v>-438547.22603562288</v>
      </c>
      <c r="C2740" s="1">
        <f t="shared" ca="1" si="294"/>
        <v>500</v>
      </c>
      <c r="D2740" s="1">
        <f t="shared" ca="1" si="295"/>
        <v>58.639357099169693</v>
      </c>
      <c r="E2740" s="1">
        <f t="shared" ca="1" si="296"/>
        <v>-2</v>
      </c>
      <c r="F2740" s="1">
        <f t="shared" ca="1" si="298"/>
        <v>2</v>
      </c>
      <c r="G2740" s="1">
        <f t="shared" ca="1" si="299"/>
        <v>5</v>
      </c>
      <c r="H2740" s="1">
        <f t="shared" ca="1" si="300"/>
        <v>0</v>
      </c>
    </row>
    <row r="2741" spans="1:8" hidden="1" x14ac:dyDescent="0.2">
      <c r="A2741" s="1">
        <v>2738</v>
      </c>
      <c r="B2741" s="1">
        <f t="shared" ca="1" si="297"/>
        <v>-409227.54748603806</v>
      </c>
      <c r="C2741" s="1">
        <f t="shared" ca="1" si="294"/>
        <v>500</v>
      </c>
      <c r="D2741" s="1">
        <f t="shared" ca="1" si="295"/>
        <v>58.639357099169693</v>
      </c>
      <c r="E2741" s="1">
        <f t="shared" ca="1" si="296"/>
        <v>-1</v>
      </c>
      <c r="F2741" s="1">
        <f t="shared" ca="1" si="298"/>
        <v>2</v>
      </c>
      <c r="G2741" s="1">
        <f t="shared" ca="1" si="299"/>
        <v>0</v>
      </c>
      <c r="H2741" s="1">
        <f t="shared" ca="1" si="300"/>
        <v>1</v>
      </c>
    </row>
    <row r="2742" spans="1:8" hidden="1" x14ac:dyDescent="0.2">
      <c r="A2742" s="1">
        <v>2739</v>
      </c>
      <c r="B2742" s="1">
        <f t="shared" ca="1" si="297"/>
        <v>-379907.86893645325</v>
      </c>
      <c r="C2742" s="1">
        <f t="shared" ca="1" si="294"/>
        <v>100</v>
      </c>
      <c r="D2742" s="1">
        <f t="shared" ca="1" si="295"/>
        <v>-42.077013244733351</v>
      </c>
      <c r="E2742" s="1">
        <f t="shared" ca="1" si="296"/>
        <v>0</v>
      </c>
      <c r="F2742" s="1">
        <f t="shared" ca="1" si="298"/>
        <v>1</v>
      </c>
      <c r="G2742" s="1">
        <f t="shared" ca="1" si="299"/>
        <v>0</v>
      </c>
      <c r="H2742" s="1">
        <f t="shared" ca="1" si="300"/>
        <v>2</v>
      </c>
    </row>
    <row r="2743" spans="1:8" hidden="1" x14ac:dyDescent="0.2">
      <c r="A2743" s="1">
        <v>2740</v>
      </c>
      <c r="B2743" s="1">
        <f t="shared" ca="1" si="297"/>
        <v>-384115.57026092656</v>
      </c>
      <c r="C2743" s="1">
        <f t="shared" ca="1" si="294"/>
        <v>100</v>
      </c>
      <c r="D2743" s="1">
        <f t="shared" ca="1" si="295"/>
        <v>-42.077013244733351</v>
      </c>
      <c r="E2743" s="1">
        <f t="shared" ca="1" si="296"/>
        <v>-1</v>
      </c>
      <c r="F2743" s="1">
        <f t="shared" ca="1" si="298"/>
        <v>1</v>
      </c>
      <c r="G2743" s="1">
        <f t="shared" ca="1" si="299"/>
        <v>1</v>
      </c>
      <c r="H2743" s="1">
        <f t="shared" ca="1" si="300"/>
        <v>0</v>
      </c>
    </row>
    <row r="2744" spans="1:8" hidden="1" x14ac:dyDescent="0.2">
      <c r="A2744" s="1">
        <v>2741</v>
      </c>
      <c r="B2744" s="1">
        <f t="shared" ca="1" si="297"/>
        <v>-388323.27158539987</v>
      </c>
      <c r="C2744" s="1">
        <f t="shared" ca="1" si="294"/>
        <v>100</v>
      </c>
      <c r="D2744" s="1">
        <f t="shared" ca="1" si="295"/>
        <v>58.639357099169693</v>
      </c>
      <c r="E2744" s="1">
        <f t="shared" ca="1" si="296"/>
        <v>-2</v>
      </c>
      <c r="F2744" s="1">
        <f t="shared" ca="1" si="298"/>
        <v>1</v>
      </c>
      <c r="G2744" s="1">
        <f t="shared" ca="1" si="299"/>
        <v>2</v>
      </c>
      <c r="H2744" s="1">
        <f t="shared" ca="1" si="300"/>
        <v>0</v>
      </c>
    </row>
    <row r="2745" spans="1:8" hidden="1" x14ac:dyDescent="0.2">
      <c r="A2745" s="1">
        <v>2742</v>
      </c>
      <c r="B2745" s="1">
        <f t="shared" ca="1" si="297"/>
        <v>-382459.33587548288</v>
      </c>
      <c r="C2745" s="1">
        <f t="shared" ca="1" si="294"/>
        <v>100</v>
      </c>
      <c r="D2745" s="1">
        <f t="shared" ca="1" si="295"/>
        <v>-42.077013244733351</v>
      </c>
      <c r="E2745" s="1">
        <f t="shared" ca="1" si="296"/>
        <v>-1</v>
      </c>
      <c r="F2745" s="1">
        <f t="shared" ca="1" si="298"/>
        <v>1</v>
      </c>
      <c r="G2745" s="1">
        <f t="shared" ca="1" si="299"/>
        <v>0</v>
      </c>
      <c r="H2745" s="1">
        <f t="shared" ca="1" si="300"/>
        <v>1</v>
      </c>
    </row>
    <row r="2746" spans="1:8" hidden="1" x14ac:dyDescent="0.2">
      <c r="A2746" s="1">
        <v>2743</v>
      </c>
      <c r="B2746" s="1">
        <f t="shared" ca="1" si="297"/>
        <v>-386667.03719995619</v>
      </c>
      <c r="C2746" s="1">
        <f t="shared" ca="1" si="294"/>
        <v>100</v>
      </c>
      <c r="D2746" s="1">
        <f t="shared" ca="1" si="295"/>
        <v>-42.077013244733351</v>
      </c>
      <c r="E2746" s="1">
        <f t="shared" ca="1" si="296"/>
        <v>-2</v>
      </c>
      <c r="F2746" s="1">
        <f t="shared" ca="1" si="298"/>
        <v>1</v>
      </c>
      <c r="G2746" s="1">
        <f t="shared" ca="1" si="299"/>
        <v>1</v>
      </c>
      <c r="H2746" s="1">
        <f t="shared" ca="1" si="300"/>
        <v>0</v>
      </c>
    </row>
    <row r="2747" spans="1:8" hidden="1" x14ac:dyDescent="0.2">
      <c r="A2747" s="1">
        <v>2744</v>
      </c>
      <c r="B2747" s="1">
        <f t="shared" ca="1" si="297"/>
        <v>-390874.7385244295</v>
      </c>
      <c r="C2747" s="1">
        <f t="shared" ca="1" si="294"/>
        <v>100</v>
      </c>
      <c r="D2747" s="1">
        <f t="shared" ca="1" si="295"/>
        <v>58.639357099169693</v>
      </c>
      <c r="E2747" s="1">
        <f t="shared" ca="1" si="296"/>
        <v>-3</v>
      </c>
      <c r="F2747" s="1">
        <f t="shared" ca="1" si="298"/>
        <v>1</v>
      </c>
      <c r="G2747" s="1">
        <f t="shared" ca="1" si="299"/>
        <v>2</v>
      </c>
      <c r="H2747" s="1">
        <f t="shared" ca="1" si="300"/>
        <v>0</v>
      </c>
    </row>
    <row r="2748" spans="1:8" hidden="1" x14ac:dyDescent="0.2">
      <c r="A2748" s="1">
        <v>2745</v>
      </c>
      <c r="B2748" s="1">
        <f t="shared" ca="1" si="297"/>
        <v>-385010.80281451251</v>
      </c>
      <c r="C2748" s="1">
        <f t="shared" ca="1" si="294"/>
        <v>100</v>
      </c>
      <c r="D2748" s="1">
        <f t="shared" ca="1" si="295"/>
        <v>-42.077013244733351</v>
      </c>
      <c r="E2748" s="1">
        <f t="shared" ca="1" si="296"/>
        <v>-2</v>
      </c>
      <c r="F2748" s="1">
        <f t="shared" ca="1" si="298"/>
        <v>1</v>
      </c>
      <c r="G2748" s="1">
        <f t="shared" ca="1" si="299"/>
        <v>0</v>
      </c>
      <c r="H2748" s="1">
        <f t="shared" ca="1" si="300"/>
        <v>1</v>
      </c>
    </row>
    <row r="2749" spans="1:8" hidden="1" x14ac:dyDescent="0.2">
      <c r="A2749" s="1">
        <v>2746</v>
      </c>
      <c r="B2749" s="1">
        <f t="shared" ca="1" si="297"/>
        <v>-389218.50413898582</v>
      </c>
      <c r="C2749" s="1">
        <f t="shared" ca="1" si="294"/>
        <v>100</v>
      </c>
      <c r="D2749" s="1">
        <f t="shared" ca="1" si="295"/>
        <v>-42.077013244733351</v>
      </c>
      <c r="E2749" s="1">
        <f t="shared" ca="1" si="296"/>
        <v>-3</v>
      </c>
      <c r="F2749" s="1">
        <f t="shared" ca="1" si="298"/>
        <v>1</v>
      </c>
      <c r="G2749" s="1">
        <f t="shared" ca="1" si="299"/>
        <v>1</v>
      </c>
      <c r="H2749" s="1">
        <f t="shared" ca="1" si="300"/>
        <v>0</v>
      </c>
    </row>
    <row r="2750" spans="1:8" hidden="1" x14ac:dyDescent="0.2">
      <c r="A2750" s="1">
        <v>2747</v>
      </c>
      <c r="B2750" s="1">
        <f t="shared" ca="1" si="297"/>
        <v>-393426.20546345913</v>
      </c>
      <c r="C2750" s="1">
        <f t="shared" ca="1" si="294"/>
        <v>100</v>
      </c>
      <c r="D2750" s="1">
        <f t="shared" ca="1" si="295"/>
        <v>58.639357099169693</v>
      </c>
      <c r="E2750" s="1">
        <f t="shared" ca="1" si="296"/>
        <v>-4</v>
      </c>
      <c r="F2750" s="1">
        <f t="shared" ca="1" si="298"/>
        <v>1</v>
      </c>
      <c r="G2750" s="1">
        <f t="shared" ca="1" si="299"/>
        <v>2</v>
      </c>
      <c r="H2750" s="1">
        <f t="shared" ca="1" si="300"/>
        <v>0</v>
      </c>
    </row>
    <row r="2751" spans="1:8" hidden="1" x14ac:dyDescent="0.2">
      <c r="A2751" s="1">
        <v>2748</v>
      </c>
      <c r="B2751" s="1">
        <f t="shared" ca="1" si="297"/>
        <v>-387562.26975354215</v>
      </c>
      <c r="C2751" s="1">
        <f t="shared" ca="1" si="294"/>
        <v>100</v>
      </c>
      <c r="D2751" s="1">
        <f t="shared" ca="1" si="295"/>
        <v>58.639357099169693</v>
      </c>
      <c r="E2751" s="1">
        <f t="shared" ca="1" si="296"/>
        <v>-3</v>
      </c>
      <c r="F2751" s="1">
        <f t="shared" ca="1" si="298"/>
        <v>1</v>
      </c>
      <c r="G2751" s="1">
        <f t="shared" ca="1" si="299"/>
        <v>0</v>
      </c>
      <c r="H2751" s="1">
        <f t="shared" ca="1" si="300"/>
        <v>1</v>
      </c>
    </row>
    <row r="2752" spans="1:8" hidden="1" x14ac:dyDescent="0.2">
      <c r="A2752" s="1">
        <v>2749</v>
      </c>
      <c r="B2752" s="1">
        <f t="shared" ca="1" si="297"/>
        <v>-381698.33404362516</v>
      </c>
      <c r="C2752" s="1">
        <f t="shared" ca="1" si="294"/>
        <v>100</v>
      </c>
      <c r="D2752" s="1">
        <f t="shared" ca="1" si="295"/>
        <v>-42.077013244733351</v>
      </c>
      <c r="E2752" s="1">
        <f t="shared" ca="1" si="296"/>
        <v>-2</v>
      </c>
      <c r="F2752" s="1">
        <f t="shared" ca="1" si="298"/>
        <v>1</v>
      </c>
      <c r="G2752" s="1">
        <f t="shared" ca="1" si="299"/>
        <v>0</v>
      </c>
      <c r="H2752" s="1">
        <f t="shared" ca="1" si="300"/>
        <v>2</v>
      </c>
    </row>
    <row r="2753" spans="1:8" hidden="1" x14ac:dyDescent="0.2">
      <c r="A2753" s="1">
        <v>2750</v>
      </c>
      <c r="B2753" s="1">
        <f t="shared" ca="1" si="297"/>
        <v>-385906.03536809847</v>
      </c>
      <c r="C2753" s="1">
        <f t="shared" ca="1" si="294"/>
        <v>100</v>
      </c>
      <c r="D2753" s="1">
        <f t="shared" ca="1" si="295"/>
        <v>-42.077013244733351</v>
      </c>
      <c r="E2753" s="1">
        <f t="shared" ca="1" si="296"/>
        <v>-3</v>
      </c>
      <c r="F2753" s="1">
        <f t="shared" ca="1" si="298"/>
        <v>1</v>
      </c>
      <c r="G2753" s="1">
        <f t="shared" ca="1" si="299"/>
        <v>1</v>
      </c>
      <c r="H2753" s="1">
        <f t="shared" ca="1" si="300"/>
        <v>0</v>
      </c>
    </row>
    <row r="2754" spans="1:8" hidden="1" x14ac:dyDescent="0.2">
      <c r="A2754" s="1">
        <v>2751</v>
      </c>
      <c r="B2754" s="1">
        <f t="shared" ca="1" si="297"/>
        <v>-390113.73669257178</v>
      </c>
      <c r="C2754" s="1">
        <f t="shared" ca="1" si="294"/>
        <v>100</v>
      </c>
      <c r="D2754" s="1">
        <f t="shared" ca="1" si="295"/>
        <v>-42.077013244733351</v>
      </c>
      <c r="E2754" s="1">
        <f t="shared" ca="1" si="296"/>
        <v>-4</v>
      </c>
      <c r="F2754" s="1">
        <f t="shared" ca="1" si="298"/>
        <v>1</v>
      </c>
      <c r="G2754" s="1">
        <f t="shared" ca="1" si="299"/>
        <v>2</v>
      </c>
      <c r="H2754" s="1">
        <f t="shared" ca="1" si="300"/>
        <v>0</v>
      </c>
    </row>
    <row r="2755" spans="1:8" hidden="1" x14ac:dyDescent="0.2">
      <c r="A2755" s="1">
        <v>2752</v>
      </c>
      <c r="B2755" s="1">
        <f t="shared" ca="1" si="297"/>
        <v>-394321.43801704509</v>
      </c>
      <c r="C2755" s="1">
        <f t="shared" ca="1" si="294"/>
        <v>500</v>
      </c>
      <c r="D2755" s="1">
        <f t="shared" ca="1" si="295"/>
        <v>-42.077013244733351</v>
      </c>
      <c r="E2755" s="1">
        <f t="shared" ca="1" si="296"/>
        <v>0</v>
      </c>
      <c r="F2755" s="1">
        <f t="shared" ca="1" si="298"/>
        <v>2</v>
      </c>
      <c r="G2755" s="1">
        <f t="shared" ca="1" si="299"/>
        <v>3</v>
      </c>
      <c r="H2755" s="1">
        <f t="shared" ca="1" si="300"/>
        <v>0</v>
      </c>
    </row>
    <row r="2756" spans="1:8" hidden="1" x14ac:dyDescent="0.2">
      <c r="A2756" s="1">
        <v>2753</v>
      </c>
      <c r="B2756" s="1">
        <f t="shared" ca="1" si="297"/>
        <v>-415359.94463941175</v>
      </c>
      <c r="C2756" s="1">
        <f t="shared" ca="1" si="294"/>
        <v>500</v>
      </c>
      <c r="D2756" s="1">
        <f t="shared" ca="1" si="295"/>
        <v>-42.077013244733351</v>
      </c>
      <c r="E2756" s="1">
        <f t="shared" ca="1" si="296"/>
        <v>-1</v>
      </c>
      <c r="F2756" s="1">
        <f t="shared" ca="1" si="298"/>
        <v>2</v>
      </c>
      <c r="G2756" s="1">
        <f t="shared" ca="1" si="299"/>
        <v>4</v>
      </c>
      <c r="H2756" s="1">
        <f t="shared" ca="1" si="300"/>
        <v>0</v>
      </c>
    </row>
    <row r="2757" spans="1:8" hidden="1" x14ac:dyDescent="0.2">
      <c r="A2757" s="1">
        <v>2754</v>
      </c>
      <c r="B2757" s="1">
        <f t="shared" ca="1" si="297"/>
        <v>-436398.45126177842</v>
      </c>
      <c r="C2757" s="1">
        <f t="shared" ref="C2757:C2820" ca="1" si="301">$C$4*POWER($L$2,F2757-1)</f>
        <v>500</v>
      </c>
      <c r="D2757" s="1">
        <f t="shared" ref="D2757:D2820" ca="1" si="302">IF(RAND()&lt;$B$1,$F$1,$H$1)</f>
        <v>-42.077013244733351</v>
      </c>
      <c r="E2757" s="1">
        <f t="shared" ref="E2757:E2820" ca="1" si="303">IF(D2756&lt;0,IF(E2756-1=-$D$2,0,E2756-1),IF(E2756+1=$F$2,0,E2756+1))</f>
        <v>-2</v>
      </c>
      <c r="F2757" s="1">
        <f t="shared" ca="1" si="298"/>
        <v>2</v>
      </c>
      <c r="G2757" s="1">
        <f t="shared" ca="1" si="299"/>
        <v>5</v>
      </c>
      <c r="H2757" s="1">
        <f t="shared" ca="1" si="300"/>
        <v>0</v>
      </c>
    </row>
    <row r="2758" spans="1:8" hidden="1" x14ac:dyDescent="0.2">
      <c r="A2758" s="1">
        <v>2755</v>
      </c>
      <c r="B2758" s="1">
        <f t="shared" ref="B2758:B2821" ca="1" si="304">B2757+D2757*C2757</f>
        <v>-457436.95788414509</v>
      </c>
      <c r="C2758" s="1">
        <f t="shared" ca="1" si="301"/>
        <v>500</v>
      </c>
      <c r="D2758" s="1">
        <f t="shared" ca="1" si="302"/>
        <v>-42.077013244733351</v>
      </c>
      <c r="E2758" s="1">
        <f t="shared" ca="1" si="303"/>
        <v>-3</v>
      </c>
      <c r="F2758" s="1">
        <f t="shared" ref="F2758:F2821" ca="1" si="305">IF(AND(D2757&gt;0,E2758=0),IF(F2757-1&lt;1,1,F2757-1),IF(AND(D2757&lt;0,E2758=0),IF(F2757+1&gt;$H$2,1,F2757+1),F2757))</f>
        <v>2</v>
      </c>
      <c r="G2758" s="1">
        <f t="shared" ref="G2758:G2821" ca="1" si="306">IF(D2757&gt;0,0,G2757+1)</f>
        <v>6</v>
      </c>
      <c r="H2758" s="1">
        <f t="shared" ref="H2758:H2821" ca="1" si="307">IF(D2757&lt;0,0,H2757+1)</f>
        <v>0</v>
      </c>
    </row>
    <row r="2759" spans="1:8" hidden="1" x14ac:dyDescent="0.2">
      <c r="A2759" s="1">
        <v>2756</v>
      </c>
      <c r="B2759" s="1">
        <f t="shared" ca="1" si="304"/>
        <v>-478475.46450651175</v>
      </c>
      <c r="C2759" s="1">
        <f t="shared" ca="1" si="301"/>
        <v>500</v>
      </c>
      <c r="D2759" s="1">
        <f t="shared" ca="1" si="302"/>
        <v>-42.077013244733351</v>
      </c>
      <c r="E2759" s="1">
        <f t="shared" ca="1" si="303"/>
        <v>-4</v>
      </c>
      <c r="F2759" s="1">
        <f t="shared" ca="1" si="305"/>
        <v>2</v>
      </c>
      <c r="G2759" s="1">
        <f t="shared" ca="1" si="306"/>
        <v>7</v>
      </c>
      <c r="H2759" s="1">
        <f t="shared" ca="1" si="307"/>
        <v>0</v>
      </c>
    </row>
    <row r="2760" spans="1:8" hidden="1" x14ac:dyDescent="0.2">
      <c r="A2760" s="1">
        <v>2757</v>
      </c>
      <c r="B2760" s="1">
        <f t="shared" ca="1" si="304"/>
        <v>-499513.97112887842</v>
      </c>
      <c r="C2760" s="1">
        <f t="shared" ca="1" si="301"/>
        <v>100</v>
      </c>
      <c r="D2760" s="1">
        <f t="shared" ca="1" si="302"/>
        <v>-42.077013244733351</v>
      </c>
      <c r="E2760" s="1">
        <f t="shared" ca="1" si="303"/>
        <v>0</v>
      </c>
      <c r="F2760" s="1">
        <f t="shared" ca="1" si="305"/>
        <v>1</v>
      </c>
      <c r="G2760" s="1">
        <f t="shared" ca="1" si="306"/>
        <v>8</v>
      </c>
      <c r="H2760" s="1">
        <f t="shared" ca="1" si="307"/>
        <v>0</v>
      </c>
    </row>
    <row r="2761" spans="1:8" hidden="1" x14ac:dyDescent="0.2">
      <c r="A2761" s="1">
        <v>2758</v>
      </c>
      <c r="B2761" s="1">
        <f t="shared" ca="1" si="304"/>
        <v>-503721.67245335173</v>
      </c>
      <c r="C2761" s="1">
        <f t="shared" ca="1" si="301"/>
        <v>100</v>
      </c>
      <c r="D2761" s="1">
        <f t="shared" ca="1" si="302"/>
        <v>58.639357099169693</v>
      </c>
      <c r="E2761" s="1">
        <f t="shared" ca="1" si="303"/>
        <v>-1</v>
      </c>
      <c r="F2761" s="1">
        <f t="shared" ca="1" si="305"/>
        <v>1</v>
      </c>
      <c r="G2761" s="1">
        <f t="shared" ca="1" si="306"/>
        <v>9</v>
      </c>
      <c r="H2761" s="1">
        <f t="shared" ca="1" si="307"/>
        <v>0</v>
      </c>
    </row>
    <row r="2762" spans="1:8" hidden="1" x14ac:dyDescent="0.2">
      <c r="A2762" s="1">
        <v>2759</v>
      </c>
      <c r="B2762" s="1">
        <f t="shared" ca="1" si="304"/>
        <v>-497857.73674343474</v>
      </c>
      <c r="C2762" s="1">
        <f t="shared" ca="1" si="301"/>
        <v>100</v>
      </c>
      <c r="D2762" s="1">
        <f t="shared" ca="1" si="302"/>
        <v>-42.077013244733351</v>
      </c>
      <c r="E2762" s="1">
        <f t="shared" ca="1" si="303"/>
        <v>0</v>
      </c>
      <c r="F2762" s="1">
        <f t="shared" ca="1" si="305"/>
        <v>1</v>
      </c>
      <c r="G2762" s="1">
        <f t="shared" ca="1" si="306"/>
        <v>0</v>
      </c>
      <c r="H2762" s="1">
        <f t="shared" ca="1" si="307"/>
        <v>1</v>
      </c>
    </row>
    <row r="2763" spans="1:8" hidden="1" x14ac:dyDescent="0.2">
      <c r="A2763" s="1">
        <v>2760</v>
      </c>
      <c r="B2763" s="1">
        <f t="shared" ca="1" si="304"/>
        <v>-502065.43806790805</v>
      </c>
      <c r="C2763" s="1">
        <f t="shared" ca="1" si="301"/>
        <v>100</v>
      </c>
      <c r="D2763" s="1">
        <f t="shared" ca="1" si="302"/>
        <v>-42.077013244733351</v>
      </c>
      <c r="E2763" s="1">
        <f t="shared" ca="1" si="303"/>
        <v>-1</v>
      </c>
      <c r="F2763" s="1">
        <f t="shared" ca="1" si="305"/>
        <v>1</v>
      </c>
      <c r="G2763" s="1">
        <f t="shared" ca="1" si="306"/>
        <v>1</v>
      </c>
      <c r="H2763" s="1">
        <f t="shared" ca="1" si="307"/>
        <v>0</v>
      </c>
    </row>
    <row r="2764" spans="1:8" hidden="1" x14ac:dyDescent="0.2">
      <c r="A2764" s="1">
        <v>2761</v>
      </c>
      <c r="B2764" s="1">
        <f t="shared" ca="1" si="304"/>
        <v>-506273.13939238136</v>
      </c>
      <c r="C2764" s="1">
        <f t="shared" ca="1" si="301"/>
        <v>100</v>
      </c>
      <c r="D2764" s="1">
        <f t="shared" ca="1" si="302"/>
        <v>-42.077013244733351</v>
      </c>
      <c r="E2764" s="1">
        <f t="shared" ca="1" si="303"/>
        <v>-2</v>
      </c>
      <c r="F2764" s="1">
        <f t="shared" ca="1" si="305"/>
        <v>1</v>
      </c>
      <c r="G2764" s="1">
        <f t="shared" ca="1" si="306"/>
        <v>2</v>
      </c>
      <c r="H2764" s="1">
        <f t="shared" ca="1" si="307"/>
        <v>0</v>
      </c>
    </row>
    <row r="2765" spans="1:8" hidden="1" x14ac:dyDescent="0.2">
      <c r="A2765" s="1">
        <v>2762</v>
      </c>
      <c r="B2765" s="1">
        <f t="shared" ca="1" si="304"/>
        <v>-510480.84071685467</v>
      </c>
      <c r="C2765" s="1">
        <f t="shared" ca="1" si="301"/>
        <v>100</v>
      </c>
      <c r="D2765" s="1">
        <f t="shared" ca="1" si="302"/>
        <v>58.639357099169693</v>
      </c>
      <c r="E2765" s="1">
        <f t="shared" ca="1" si="303"/>
        <v>-3</v>
      </c>
      <c r="F2765" s="1">
        <f t="shared" ca="1" si="305"/>
        <v>1</v>
      </c>
      <c r="G2765" s="1">
        <f t="shared" ca="1" si="306"/>
        <v>3</v>
      </c>
      <c r="H2765" s="1">
        <f t="shared" ca="1" si="307"/>
        <v>0</v>
      </c>
    </row>
    <row r="2766" spans="1:8" hidden="1" x14ac:dyDescent="0.2">
      <c r="A2766" s="1">
        <v>2763</v>
      </c>
      <c r="B2766" s="1">
        <f t="shared" ca="1" si="304"/>
        <v>-504616.90500693768</v>
      </c>
      <c r="C2766" s="1">
        <f t="shared" ca="1" si="301"/>
        <v>100</v>
      </c>
      <c r="D2766" s="1">
        <f t="shared" ca="1" si="302"/>
        <v>58.639357099169693</v>
      </c>
      <c r="E2766" s="1">
        <f t="shared" ca="1" si="303"/>
        <v>-2</v>
      </c>
      <c r="F2766" s="1">
        <f t="shared" ca="1" si="305"/>
        <v>1</v>
      </c>
      <c r="G2766" s="1">
        <f t="shared" ca="1" si="306"/>
        <v>0</v>
      </c>
      <c r="H2766" s="1">
        <f t="shared" ca="1" si="307"/>
        <v>1</v>
      </c>
    </row>
    <row r="2767" spans="1:8" hidden="1" x14ac:dyDescent="0.2">
      <c r="A2767" s="1">
        <v>2764</v>
      </c>
      <c r="B2767" s="1">
        <f t="shared" ca="1" si="304"/>
        <v>-498752.9692970207</v>
      </c>
      <c r="C2767" s="1">
        <f t="shared" ca="1" si="301"/>
        <v>100</v>
      </c>
      <c r="D2767" s="1">
        <f t="shared" ca="1" si="302"/>
        <v>-42.077013244733351</v>
      </c>
      <c r="E2767" s="1">
        <f t="shared" ca="1" si="303"/>
        <v>-1</v>
      </c>
      <c r="F2767" s="1">
        <f t="shared" ca="1" si="305"/>
        <v>1</v>
      </c>
      <c r="G2767" s="1">
        <f t="shared" ca="1" si="306"/>
        <v>0</v>
      </c>
      <c r="H2767" s="1">
        <f t="shared" ca="1" si="307"/>
        <v>2</v>
      </c>
    </row>
    <row r="2768" spans="1:8" hidden="1" x14ac:dyDescent="0.2">
      <c r="A2768" s="1">
        <v>2765</v>
      </c>
      <c r="B2768" s="1">
        <f t="shared" ca="1" si="304"/>
        <v>-502960.67062149401</v>
      </c>
      <c r="C2768" s="1">
        <f t="shared" ca="1" si="301"/>
        <v>100</v>
      </c>
      <c r="D2768" s="1">
        <f t="shared" ca="1" si="302"/>
        <v>-42.077013244733351</v>
      </c>
      <c r="E2768" s="1">
        <f t="shared" ca="1" si="303"/>
        <v>-2</v>
      </c>
      <c r="F2768" s="1">
        <f t="shared" ca="1" si="305"/>
        <v>1</v>
      </c>
      <c r="G2768" s="1">
        <f t="shared" ca="1" si="306"/>
        <v>1</v>
      </c>
      <c r="H2768" s="1">
        <f t="shared" ca="1" si="307"/>
        <v>0</v>
      </c>
    </row>
    <row r="2769" spans="1:8" hidden="1" x14ac:dyDescent="0.2">
      <c r="A2769" s="1">
        <v>2766</v>
      </c>
      <c r="B2769" s="1">
        <f t="shared" ca="1" si="304"/>
        <v>-507168.37194596732</v>
      </c>
      <c r="C2769" s="1">
        <f t="shared" ca="1" si="301"/>
        <v>100</v>
      </c>
      <c r="D2769" s="1">
        <f t="shared" ca="1" si="302"/>
        <v>58.639357099169693</v>
      </c>
      <c r="E2769" s="1">
        <f t="shared" ca="1" si="303"/>
        <v>-3</v>
      </c>
      <c r="F2769" s="1">
        <f t="shared" ca="1" si="305"/>
        <v>1</v>
      </c>
      <c r="G2769" s="1">
        <f t="shared" ca="1" si="306"/>
        <v>2</v>
      </c>
      <c r="H2769" s="1">
        <f t="shared" ca="1" si="307"/>
        <v>0</v>
      </c>
    </row>
    <row r="2770" spans="1:8" hidden="1" x14ac:dyDescent="0.2">
      <c r="A2770" s="1">
        <v>2767</v>
      </c>
      <c r="B2770" s="1">
        <f t="shared" ca="1" si="304"/>
        <v>-501304.43623605033</v>
      </c>
      <c r="C2770" s="1">
        <f t="shared" ca="1" si="301"/>
        <v>100</v>
      </c>
      <c r="D2770" s="1">
        <f t="shared" ca="1" si="302"/>
        <v>-42.077013244733351</v>
      </c>
      <c r="E2770" s="1">
        <f t="shared" ca="1" si="303"/>
        <v>-2</v>
      </c>
      <c r="F2770" s="1">
        <f t="shared" ca="1" si="305"/>
        <v>1</v>
      </c>
      <c r="G2770" s="1">
        <f t="shared" ca="1" si="306"/>
        <v>0</v>
      </c>
      <c r="H2770" s="1">
        <f t="shared" ca="1" si="307"/>
        <v>1</v>
      </c>
    </row>
    <row r="2771" spans="1:8" hidden="1" x14ac:dyDescent="0.2">
      <c r="A2771" s="1">
        <v>2768</v>
      </c>
      <c r="B2771" s="1">
        <f t="shared" ca="1" si="304"/>
        <v>-505512.13756052364</v>
      </c>
      <c r="C2771" s="1">
        <f t="shared" ca="1" si="301"/>
        <v>100</v>
      </c>
      <c r="D2771" s="1">
        <f t="shared" ca="1" si="302"/>
        <v>-42.077013244733351</v>
      </c>
      <c r="E2771" s="1">
        <f t="shared" ca="1" si="303"/>
        <v>-3</v>
      </c>
      <c r="F2771" s="1">
        <f t="shared" ca="1" si="305"/>
        <v>1</v>
      </c>
      <c r="G2771" s="1">
        <f t="shared" ca="1" si="306"/>
        <v>1</v>
      </c>
      <c r="H2771" s="1">
        <f t="shared" ca="1" si="307"/>
        <v>0</v>
      </c>
    </row>
    <row r="2772" spans="1:8" hidden="1" x14ac:dyDescent="0.2">
      <c r="A2772" s="1">
        <v>2769</v>
      </c>
      <c r="B2772" s="1">
        <f t="shared" ca="1" si="304"/>
        <v>-509719.83888499695</v>
      </c>
      <c r="C2772" s="1">
        <f t="shared" ca="1" si="301"/>
        <v>100</v>
      </c>
      <c r="D2772" s="1">
        <f t="shared" ca="1" si="302"/>
        <v>-42.077013244733351</v>
      </c>
      <c r="E2772" s="1">
        <f t="shared" ca="1" si="303"/>
        <v>-4</v>
      </c>
      <c r="F2772" s="1">
        <f t="shared" ca="1" si="305"/>
        <v>1</v>
      </c>
      <c r="G2772" s="1">
        <f t="shared" ca="1" si="306"/>
        <v>2</v>
      </c>
      <c r="H2772" s="1">
        <f t="shared" ca="1" si="307"/>
        <v>0</v>
      </c>
    </row>
    <row r="2773" spans="1:8" hidden="1" x14ac:dyDescent="0.2">
      <c r="A2773" s="1">
        <v>2770</v>
      </c>
      <c r="B2773" s="1">
        <f t="shared" ca="1" si="304"/>
        <v>-513927.54020947026</v>
      </c>
      <c r="C2773" s="1">
        <f t="shared" ca="1" si="301"/>
        <v>500</v>
      </c>
      <c r="D2773" s="1">
        <f t="shared" ca="1" si="302"/>
        <v>-42.077013244733351</v>
      </c>
      <c r="E2773" s="1">
        <f t="shared" ca="1" si="303"/>
        <v>0</v>
      </c>
      <c r="F2773" s="1">
        <f t="shared" ca="1" si="305"/>
        <v>2</v>
      </c>
      <c r="G2773" s="1">
        <f t="shared" ca="1" si="306"/>
        <v>3</v>
      </c>
      <c r="H2773" s="1">
        <f t="shared" ca="1" si="307"/>
        <v>0</v>
      </c>
    </row>
    <row r="2774" spans="1:8" hidden="1" x14ac:dyDescent="0.2">
      <c r="A2774" s="1">
        <v>2771</v>
      </c>
      <c r="B2774" s="1">
        <f t="shared" ca="1" si="304"/>
        <v>-534966.04683183692</v>
      </c>
      <c r="C2774" s="1">
        <f t="shared" ca="1" si="301"/>
        <v>500</v>
      </c>
      <c r="D2774" s="1">
        <f t="shared" ca="1" si="302"/>
        <v>-42.077013244733351</v>
      </c>
      <c r="E2774" s="1">
        <f t="shared" ca="1" si="303"/>
        <v>-1</v>
      </c>
      <c r="F2774" s="1">
        <f t="shared" ca="1" si="305"/>
        <v>2</v>
      </c>
      <c r="G2774" s="1">
        <f t="shared" ca="1" si="306"/>
        <v>4</v>
      </c>
      <c r="H2774" s="1">
        <f t="shared" ca="1" si="307"/>
        <v>0</v>
      </c>
    </row>
    <row r="2775" spans="1:8" hidden="1" x14ac:dyDescent="0.2">
      <c r="A2775" s="1">
        <v>2772</v>
      </c>
      <c r="B2775" s="1">
        <f t="shared" ca="1" si="304"/>
        <v>-556004.55345420365</v>
      </c>
      <c r="C2775" s="1">
        <f t="shared" ca="1" si="301"/>
        <v>500</v>
      </c>
      <c r="D2775" s="1">
        <f t="shared" ca="1" si="302"/>
        <v>-42.077013244733351</v>
      </c>
      <c r="E2775" s="1">
        <f t="shared" ca="1" si="303"/>
        <v>-2</v>
      </c>
      <c r="F2775" s="1">
        <f t="shared" ca="1" si="305"/>
        <v>2</v>
      </c>
      <c r="G2775" s="1">
        <f t="shared" ca="1" si="306"/>
        <v>5</v>
      </c>
      <c r="H2775" s="1">
        <f t="shared" ca="1" si="307"/>
        <v>0</v>
      </c>
    </row>
    <row r="2776" spans="1:8" hidden="1" x14ac:dyDescent="0.2">
      <c r="A2776" s="1">
        <v>2773</v>
      </c>
      <c r="B2776" s="1">
        <f t="shared" ca="1" si="304"/>
        <v>-577043.06007657037</v>
      </c>
      <c r="C2776" s="1">
        <f t="shared" ca="1" si="301"/>
        <v>500</v>
      </c>
      <c r="D2776" s="1">
        <f t="shared" ca="1" si="302"/>
        <v>-42.077013244733351</v>
      </c>
      <c r="E2776" s="1">
        <f t="shared" ca="1" si="303"/>
        <v>-3</v>
      </c>
      <c r="F2776" s="1">
        <f t="shared" ca="1" si="305"/>
        <v>2</v>
      </c>
      <c r="G2776" s="1">
        <f t="shared" ca="1" si="306"/>
        <v>6</v>
      </c>
      <c r="H2776" s="1">
        <f t="shared" ca="1" si="307"/>
        <v>0</v>
      </c>
    </row>
    <row r="2777" spans="1:8" hidden="1" x14ac:dyDescent="0.2">
      <c r="A2777" s="1">
        <v>2774</v>
      </c>
      <c r="B2777" s="1">
        <f t="shared" ca="1" si="304"/>
        <v>-598081.56669893709</v>
      </c>
      <c r="C2777" s="1">
        <f t="shared" ca="1" si="301"/>
        <v>500</v>
      </c>
      <c r="D2777" s="1">
        <f t="shared" ca="1" si="302"/>
        <v>-42.077013244733351</v>
      </c>
      <c r="E2777" s="1">
        <f t="shared" ca="1" si="303"/>
        <v>-4</v>
      </c>
      <c r="F2777" s="1">
        <f t="shared" ca="1" si="305"/>
        <v>2</v>
      </c>
      <c r="G2777" s="1">
        <f t="shared" ca="1" si="306"/>
        <v>7</v>
      </c>
      <c r="H2777" s="1">
        <f t="shared" ca="1" si="307"/>
        <v>0</v>
      </c>
    </row>
    <row r="2778" spans="1:8" hidden="1" x14ac:dyDescent="0.2">
      <c r="A2778" s="1">
        <v>2775</v>
      </c>
      <c r="B2778" s="1">
        <f t="shared" ca="1" si="304"/>
        <v>-619120.07332130382</v>
      </c>
      <c r="C2778" s="1">
        <f t="shared" ca="1" si="301"/>
        <v>100</v>
      </c>
      <c r="D2778" s="1">
        <f t="shared" ca="1" si="302"/>
        <v>58.639357099169693</v>
      </c>
      <c r="E2778" s="1">
        <f t="shared" ca="1" si="303"/>
        <v>0</v>
      </c>
      <c r="F2778" s="1">
        <f t="shared" ca="1" si="305"/>
        <v>1</v>
      </c>
      <c r="G2778" s="1">
        <f t="shared" ca="1" si="306"/>
        <v>8</v>
      </c>
      <c r="H2778" s="1">
        <f t="shared" ca="1" si="307"/>
        <v>0</v>
      </c>
    </row>
    <row r="2779" spans="1:8" hidden="1" x14ac:dyDescent="0.2">
      <c r="A2779" s="1">
        <v>2776</v>
      </c>
      <c r="B2779" s="1">
        <f t="shared" ca="1" si="304"/>
        <v>-613256.13761138683</v>
      </c>
      <c r="C2779" s="1">
        <f t="shared" ca="1" si="301"/>
        <v>100</v>
      </c>
      <c r="D2779" s="1">
        <f t="shared" ca="1" si="302"/>
        <v>58.639357099169693</v>
      </c>
      <c r="E2779" s="1">
        <f t="shared" ca="1" si="303"/>
        <v>0</v>
      </c>
      <c r="F2779" s="1">
        <f t="shared" ca="1" si="305"/>
        <v>1</v>
      </c>
      <c r="G2779" s="1">
        <f t="shared" ca="1" si="306"/>
        <v>0</v>
      </c>
      <c r="H2779" s="1">
        <f t="shared" ca="1" si="307"/>
        <v>1</v>
      </c>
    </row>
    <row r="2780" spans="1:8" hidden="1" x14ac:dyDescent="0.2">
      <c r="A2780" s="1">
        <v>2777</v>
      </c>
      <c r="B2780" s="1">
        <f t="shared" ca="1" si="304"/>
        <v>-607392.20190146985</v>
      </c>
      <c r="C2780" s="1">
        <f t="shared" ca="1" si="301"/>
        <v>100</v>
      </c>
      <c r="D2780" s="1">
        <f t="shared" ca="1" si="302"/>
        <v>-42.077013244733351</v>
      </c>
      <c r="E2780" s="1">
        <f t="shared" ca="1" si="303"/>
        <v>0</v>
      </c>
      <c r="F2780" s="1">
        <f t="shared" ca="1" si="305"/>
        <v>1</v>
      </c>
      <c r="G2780" s="1">
        <f t="shared" ca="1" si="306"/>
        <v>0</v>
      </c>
      <c r="H2780" s="1">
        <f t="shared" ca="1" si="307"/>
        <v>2</v>
      </c>
    </row>
    <row r="2781" spans="1:8" hidden="1" x14ac:dyDescent="0.2">
      <c r="A2781" s="1">
        <v>2778</v>
      </c>
      <c r="B2781" s="1">
        <f t="shared" ca="1" si="304"/>
        <v>-611599.90322594321</v>
      </c>
      <c r="C2781" s="1">
        <f t="shared" ca="1" si="301"/>
        <v>100</v>
      </c>
      <c r="D2781" s="1">
        <f t="shared" ca="1" si="302"/>
        <v>58.639357099169693</v>
      </c>
      <c r="E2781" s="1">
        <f t="shared" ca="1" si="303"/>
        <v>-1</v>
      </c>
      <c r="F2781" s="1">
        <f t="shared" ca="1" si="305"/>
        <v>1</v>
      </c>
      <c r="G2781" s="1">
        <f t="shared" ca="1" si="306"/>
        <v>1</v>
      </c>
      <c r="H2781" s="1">
        <f t="shared" ca="1" si="307"/>
        <v>0</v>
      </c>
    </row>
    <row r="2782" spans="1:8" hidden="1" x14ac:dyDescent="0.2">
      <c r="A2782" s="1">
        <v>2779</v>
      </c>
      <c r="B2782" s="1">
        <f t="shared" ca="1" si="304"/>
        <v>-605735.96751602623</v>
      </c>
      <c r="C2782" s="1">
        <f t="shared" ca="1" si="301"/>
        <v>100</v>
      </c>
      <c r="D2782" s="1">
        <f t="shared" ca="1" si="302"/>
        <v>58.639357099169693</v>
      </c>
      <c r="E2782" s="1">
        <f t="shared" ca="1" si="303"/>
        <v>0</v>
      </c>
      <c r="F2782" s="1">
        <f t="shared" ca="1" si="305"/>
        <v>1</v>
      </c>
      <c r="G2782" s="1">
        <f t="shared" ca="1" si="306"/>
        <v>0</v>
      </c>
      <c r="H2782" s="1">
        <f t="shared" ca="1" si="307"/>
        <v>1</v>
      </c>
    </row>
    <row r="2783" spans="1:8" hidden="1" x14ac:dyDescent="0.2">
      <c r="A2783" s="1">
        <v>2780</v>
      </c>
      <c r="B2783" s="1">
        <f t="shared" ca="1" si="304"/>
        <v>-599872.03180610924</v>
      </c>
      <c r="C2783" s="1">
        <f t="shared" ca="1" si="301"/>
        <v>100</v>
      </c>
      <c r="D2783" s="1">
        <f t="shared" ca="1" si="302"/>
        <v>58.639357099169693</v>
      </c>
      <c r="E2783" s="1">
        <f t="shared" ca="1" si="303"/>
        <v>0</v>
      </c>
      <c r="F2783" s="1">
        <f t="shared" ca="1" si="305"/>
        <v>1</v>
      </c>
      <c r="G2783" s="1">
        <f t="shared" ca="1" si="306"/>
        <v>0</v>
      </c>
      <c r="H2783" s="1">
        <f t="shared" ca="1" si="307"/>
        <v>2</v>
      </c>
    </row>
    <row r="2784" spans="1:8" hidden="1" x14ac:dyDescent="0.2">
      <c r="A2784" s="1">
        <v>2781</v>
      </c>
      <c r="B2784" s="1">
        <f t="shared" ca="1" si="304"/>
        <v>-594008.09609619225</v>
      </c>
      <c r="C2784" s="1">
        <f t="shared" ca="1" si="301"/>
        <v>100</v>
      </c>
      <c r="D2784" s="1">
        <f t="shared" ca="1" si="302"/>
        <v>58.639357099169693</v>
      </c>
      <c r="E2784" s="1">
        <f t="shared" ca="1" si="303"/>
        <v>0</v>
      </c>
      <c r="F2784" s="1">
        <f t="shared" ca="1" si="305"/>
        <v>1</v>
      </c>
      <c r="G2784" s="1">
        <f t="shared" ca="1" si="306"/>
        <v>0</v>
      </c>
      <c r="H2784" s="1">
        <f t="shared" ca="1" si="307"/>
        <v>3</v>
      </c>
    </row>
    <row r="2785" spans="1:8" hidden="1" x14ac:dyDescent="0.2">
      <c r="A2785" s="1">
        <v>2782</v>
      </c>
      <c r="B2785" s="1">
        <f t="shared" ca="1" si="304"/>
        <v>-588144.16038627527</v>
      </c>
      <c r="C2785" s="1">
        <f t="shared" ca="1" si="301"/>
        <v>100</v>
      </c>
      <c r="D2785" s="1">
        <f t="shared" ca="1" si="302"/>
        <v>-42.077013244733351</v>
      </c>
      <c r="E2785" s="1">
        <f t="shared" ca="1" si="303"/>
        <v>0</v>
      </c>
      <c r="F2785" s="1">
        <f t="shared" ca="1" si="305"/>
        <v>1</v>
      </c>
      <c r="G2785" s="1">
        <f t="shared" ca="1" si="306"/>
        <v>0</v>
      </c>
      <c r="H2785" s="1">
        <f t="shared" ca="1" si="307"/>
        <v>4</v>
      </c>
    </row>
    <row r="2786" spans="1:8" hidden="1" x14ac:dyDescent="0.2">
      <c r="A2786" s="1">
        <v>2783</v>
      </c>
      <c r="B2786" s="1">
        <f t="shared" ca="1" si="304"/>
        <v>-592351.86171074864</v>
      </c>
      <c r="C2786" s="1">
        <f t="shared" ca="1" si="301"/>
        <v>100</v>
      </c>
      <c r="D2786" s="1">
        <f t="shared" ca="1" si="302"/>
        <v>58.639357099169693</v>
      </c>
      <c r="E2786" s="1">
        <f t="shared" ca="1" si="303"/>
        <v>-1</v>
      </c>
      <c r="F2786" s="1">
        <f t="shared" ca="1" si="305"/>
        <v>1</v>
      </c>
      <c r="G2786" s="1">
        <f t="shared" ca="1" si="306"/>
        <v>1</v>
      </c>
      <c r="H2786" s="1">
        <f t="shared" ca="1" si="307"/>
        <v>0</v>
      </c>
    </row>
    <row r="2787" spans="1:8" hidden="1" x14ac:dyDescent="0.2">
      <c r="A2787" s="1">
        <v>2784</v>
      </c>
      <c r="B2787" s="1">
        <f t="shared" ca="1" si="304"/>
        <v>-586487.92600083165</v>
      </c>
      <c r="C2787" s="1">
        <f t="shared" ca="1" si="301"/>
        <v>100</v>
      </c>
      <c r="D2787" s="1">
        <f t="shared" ca="1" si="302"/>
        <v>-42.077013244733351</v>
      </c>
      <c r="E2787" s="1">
        <f t="shared" ca="1" si="303"/>
        <v>0</v>
      </c>
      <c r="F2787" s="1">
        <f t="shared" ca="1" si="305"/>
        <v>1</v>
      </c>
      <c r="G2787" s="1">
        <f t="shared" ca="1" si="306"/>
        <v>0</v>
      </c>
      <c r="H2787" s="1">
        <f t="shared" ca="1" si="307"/>
        <v>1</v>
      </c>
    </row>
    <row r="2788" spans="1:8" hidden="1" x14ac:dyDescent="0.2">
      <c r="A2788" s="1">
        <v>2785</v>
      </c>
      <c r="B2788" s="1">
        <f t="shared" ca="1" si="304"/>
        <v>-590695.62732530502</v>
      </c>
      <c r="C2788" s="1">
        <f t="shared" ca="1" si="301"/>
        <v>100</v>
      </c>
      <c r="D2788" s="1">
        <f t="shared" ca="1" si="302"/>
        <v>58.639357099169693</v>
      </c>
      <c r="E2788" s="1">
        <f t="shared" ca="1" si="303"/>
        <v>-1</v>
      </c>
      <c r="F2788" s="1">
        <f t="shared" ca="1" si="305"/>
        <v>1</v>
      </c>
      <c r="G2788" s="1">
        <f t="shared" ca="1" si="306"/>
        <v>1</v>
      </c>
      <c r="H2788" s="1">
        <f t="shared" ca="1" si="307"/>
        <v>0</v>
      </c>
    </row>
    <row r="2789" spans="1:8" hidden="1" x14ac:dyDescent="0.2">
      <c r="A2789" s="1">
        <v>2786</v>
      </c>
      <c r="B2789" s="1">
        <f t="shared" ca="1" si="304"/>
        <v>-584831.69161538803</v>
      </c>
      <c r="C2789" s="1">
        <f t="shared" ca="1" si="301"/>
        <v>100</v>
      </c>
      <c r="D2789" s="1">
        <f t="shared" ca="1" si="302"/>
        <v>58.639357099169693</v>
      </c>
      <c r="E2789" s="1">
        <f t="shared" ca="1" si="303"/>
        <v>0</v>
      </c>
      <c r="F2789" s="1">
        <f t="shared" ca="1" si="305"/>
        <v>1</v>
      </c>
      <c r="G2789" s="1">
        <f t="shared" ca="1" si="306"/>
        <v>0</v>
      </c>
      <c r="H2789" s="1">
        <f t="shared" ca="1" si="307"/>
        <v>1</v>
      </c>
    </row>
    <row r="2790" spans="1:8" hidden="1" x14ac:dyDescent="0.2">
      <c r="A2790" s="1">
        <v>2787</v>
      </c>
      <c r="B2790" s="1">
        <f t="shared" ca="1" si="304"/>
        <v>-578967.75590547104</v>
      </c>
      <c r="C2790" s="1">
        <f t="shared" ca="1" si="301"/>
        <v>100</v>
      </c>
      <c r="D2790" s="1">
        <f t="shared" ca="1" si="302"/>
        <v>-42.077013244733351</v>
      </c>
      <c r="E2790" s="1">
        <f t="shared" ca="1" si="303"/>
        <v>0</v>
      </c>
      <c r="F2790" s="1">
        <f t="shared" ca="1" si="305"/>
        <v>1</v>
      </c>
      <c r="G2790" s="1">
        <f t="shared" ca="1" si="306"/>
        <v>0</v>
      </c>
      <c r="H2790" s="1">
        <f t="shared" ca="1" si="307"/>
        <v>2</v>
      </c>
    </row>
    <row r="2791" spans="1:8" hidden="1" x14ac:dyDescent="0.2">
      <c r="A2791" s="1">
        <v>2788</v>
      </c>
      <c r="B2791" s="1">
        <f t="shared" ca="1" si="304"/>
        <v>-583175.45722994441</v>
      </c>
      <c r="C2791" s="1">
        <f t="shared" ca="1" si="301"/>
        <v>100</v>
      </c>
      <c r="D2791" s="1">
        <f t="shared" ca="1" si="302"/>
        <v>-42.077013244733351</v>
      </c>
      <c r="E2791" s="1">
        <f t="shared" ca="1" si="303"/>
        <v>-1</v>
      </c>
      <c r="F2791" s="1">
        <f t="shared" ca="1" si="305"/>
        <v>1</v>
      </c>
      <c r="G2791" s="1">
        <f t="shared" ca="1" si="306"/>
        <v>1</v>
      </c>
      <c r="H2791" s="1">
        <f t="shared" ca="1" si="307"/>
        <v>0</v>
      </c>
    </row>
    <row r="2792" spans="1:8" hidden="1" x14ac:dyDescent="0.2">
      <c r="A2792" s="1">
        <v>2789</v>
      </c>
      <c r="B2792" s="1">
        <f t="shared" ca="1" si="304"/>
        <v>-587383.15855441778</v>
      </c>
      <c r="C2792" s="1">
        <f t="shared" ca="1" si="301"/>
        <v>100</v>
      </c>
      <c r="D2792" s="1">
        <f t="shared" ca="1" si="302"/>
        <v>-42.077013244733351</v>
      </c>
      <c r="E2792" s="1">
        <f t="shared" ca="1" si="303"/>
        <v>-2</v>
      </c>
      <c r="F2792" s="1">
        <f t="shared" ca="1" si="305"/>
        <v>1</v>
      </c>
      <c r="G2792" s="1">
        <f t="shared" ca="1" si="306"/>
        <v>2</v>
      </c>
      <c r="H2792" s="1">
        <f t="shared" ca="1" si="307"/>
        <v>0</v>
      </c>
    </row>
    <row r="2793" spans="1:8" hidden="1" x14ac:dyDescent="0.2">
      <c r="A2793" s="1">
        <v>2790</v>
      </c>
      <c r="B2793" s="1">
        <f t="shared" ca="1" si="304"/>
        <v>-591590.85987889115</v>
      </c>
      <c r="C2793" s="1">
        <f t="shared" ca="1" si="301"/>
        <v>100</v>
      </c>
      <c r="D2793" s="1">
        <f t="shared" ca="1" si="302"/>
        <v>-42.077013244733351</v>
      </c>
      <c r="E2793" s="1">
        <f t="shared" ca="1" si="303"/>
        <v>-3</v>
      </c>
      <c r="F2793" s="1">
        <f t="shared" ca="1" si="305"/>
        <v>1</v>
      </c>
      <c r="G2793" s="1">
        <f t="shared" ca="1" si="306"/>
        <v>3</v>
      </c>
      <c r="H2793" s="1">
        <f t="shared" ca="1" si="307"/>
        <v>0</v>
      </c>
    </row>
    <row r="2794" spans="1:8" hidden="1" x14ac:dyDescent="0.2">
      <c r="A2794" s="1">
        <v>2791</v>
      </c>
      <c r="B2794" s="1">
        <f t="shared" ca="1" si="304"/>
        <v>-595798.56120336452</v>
      </c>
      <c r="C2794" s="1">
        <f t="shared" ca="1" si="301"/>
        <v>100</v>
      </c>
      <c r="D2794" s="1">
        <f t="shared" ca="1" si="302"/>
        <v>58.639357099169693</v>
      </c>
      <c r="E2794" s="1">
        <f t="shared" ca="1" si="303"/>
        <v>-4</v>
      </c>
      <c r="F2794" s="1">
        <f t="shared" ca="1" si="305"/>
        <v>1</v>
      </c>
      <c r="G2794" s="1">
        <f t="shared" ca="1" si="306"/>
        <v>4</v>
      </c>
      <c r="H2794" s="1">
        <f t="shared" ca="1" si="307"/>
        <v>0</v>
      </c>
    </row>
    <row r="2795" spans="1:8" hidden="1" x14ac:dyDescent="0.2">
      <c r="A2795" s="1">
        <v>2792</v>
      </c>
      <c r="B2795" s="1">
        <f t="shared" ca="1" si="304"/>
        <v>-589934.62549344753</v>
      </c>
      <c r="C2795" s="1">
        <f t="shared" ca="1" si="301"/>
        <v>100</v>
      </c>
      <c r="D2795" s="1">
        <f t="shared" ca="1" si="302"/>
        <v>58.639357099169693</v>
      </c>
      <c r="E2795" s="1">
        <f t="shared" ca="1" si="303"/>
        <v>-3</v>
      </c>
      <c r="F2795" s="1">
        <f t="shared" ca="1" si="305"/>
        <v>1</v>
      </c>
      <c r="G2795" s="1">
        <f t="shared" ca="1" si="306"/>
        <v>0</v>
      </c>
      <c r="H2795" s="1">
        <f t="shared" ca="1" si="307"/>
        <v>1</v>
      </c>
    </row>
    <row r="2796" spans="1:8" hidden="1" x14ac:dyDescent="0.2">
      <c r="A2796" s="1">
        <v>2793</v>
      </c>
      <c r="B2796" s="1">
        <f t="shared" ca="1" si="304"/>
        <v>-584070.68978353054</v>
      </c>
      <c r="C2796" s="1">
        <f t="shared" ca="1" si="301"/>
        <v>100</v>
      </c>
      <c r="D2796" s="1">
        <f t="shared" ca="1" si="302"/>
        <v>-42.077013244733351</v>
      </c>
      <c r="E2796" s="1">
        <f t="shared" ca="1" si="303"/>
        <v>-2</v>
      </c>
      <c r="F2796" s="1">
        <f t="shared" ca="1" si="305"/>
        <v>1</v>
      </c>
      <c r="G2796" s="1">
        <f t="shared" ca="1" si="306"/>
        <v>0</v>
      </c>
      <c r="H2796" s="1">
        <f t="shared" ca="1" si="307"/>
        <v>2</v>
      </c>
    </row>
    <row r="2797" spans="1:8" hidden="1" x14ac:dyDescent="0.2">
      <c r="A2797" s="1">
        <v>2794</v>
      </c>
      <c r="B2797" s="1">
        <f t="shared" ca="1" si="304"/>
        <v>-588278.39110800391</v>
      </c>
      <c r="C2797" s="1">
        <f t="shared" ca="1" si="301"/>
        <v>100</v>
      </c>
      <c r="D2797" s="1">
        <f t="shared" ca="1" si="302"/>
        <v>58.639357099169693</v>
      </c>
      <c r="E2797" s="1">
        <f t="shared" ca="1" si="303"/>
        <v>-3</v>
      </c>
      <c r="F2797" s="1">
        <f t="shared" ca="1" si="305"/>
        <v>1</v>
      </c>
      <c r="G2797" s="1">
        <f t="shared" ca="1" si="306"/>
        <v>1</v>
      </c>
      <c r="H2797" s="1">
        <f t="shared" ca="1" si="307"/>
        <v>0</v>
      </c>
    </row>
    <row r="2798" spans="1:8" hidden="1" x14ac:dyDescent="0.2">
      <c r="A2798" s="1">
        <v>2795</v>
      </c>
      <c r="B2798" s="1">
        <f t="shared" ca="1" si="304"/>
        <v>-582414.45539808692</v>
      </c>
      <c r="C2798" s="1">
        <f t="shared" ca="1" si="301"/>
        <v>100</v>
      </c>
      <c r="D2798" s="1">
        <f t="shared" ca="1" si="302"/>
        <v>-42.077013244733351</v>
      </c>
      <c r="E2798" s="1">
        <f t="shared" ca="1" si="303"/>
        <v>-2</v>
      </c>
      <c r="F2798" s="1">
        <f t="shared" ca="1" si="305"/>
        <v>1</v>
      </c>
      <c r="G2798" s="1">
        <f t="shared" ca="1" si="306"/>
        <v>0</v>
      </c>
      <c r="H2798" s="1">
        <f t="shared" ca="1" si="307"/>
        <v>1</v>
      </c>
    </row>
    <row r="2799" spans="1:8" hidden="1" x14ac:dyDescent="0.2">
      <c r="A2799" s="1">
        <v>2796</v>
      </c>
      <c r="B2799" s="1">
        <f t="shared" ca="1" si="304"/>
        <v>-586622.15672256029</v>
      </c>
      <c r="C2799" s="1">
        <f t="shared" ca="1" si="301"/>
        <v>100</v>
      </c>
      <c r="D2799" s="1">
        <f t="shared" ca="1" si="302"/>
        <v>-42.077013244733351</v>
      </c>
      <c r="E2799" s="1">
        <f t="shared" ca="1" si="303"/>
        <v>-3</v>
      </c>
      <c r="F2799" s="1">
        <f t="shared" ca="1" si="305"/>
        <v>1</v>
      </c>
      <c r="G2799" s="1">
        <f t="shared" ca="1" si="306"/>
        <v>1</v>
      </c>
      <c r="H2799" s="1">
        <f t="shared" ca="1" si="307"/>
        <v>0</v>
      </c>
    </row>
    <row r="2800" spans="1:8" hidden="1" x14ac:dyDescent="0.2">
      <c r="A2800" s="1">
        <v>2797</v>
      </c>
      <c r="B2800" s="1">
        <f t="shared" ca="1" si="304"/>
        <v>-590829.85804703366</v>
      </c>
      <c r="C2800" s="1">
        <f t="shared" ca="1" si="301"/>
        <v>100</v>
      </c>
      <c r="D2800" s="1">
        <f t="shared" ca="1" si="302"/>
        <v>58.639357099169693</v>
      </c>
      <c r="E2800" s="1">
        <f t="shared" ca="1" si="303"/>
        <v>-4</v>
      </c>
      <c r="F2800" s="1">
        <f t="shared" ca="1" si="305"/>
        <v>1</v>
      </c>
      <c r="G2800" s="1">
        <f t="shared" ca="1" si="306"/>
        <v>2</v>
      </c>
      <c r="H2800" s="1">
        <f t="shared" ca="1" si="307"/>
        <v>0</v>
      </c>
    </row>
    <row r="2801" spans="1:8" hidden="1" x14ac:dyDescent="0.2">
      <c r="A2801" s="1">
        <v>2798</v>
      </c>
      <c r="B2801" s="1">
        <f t="shared" ca="1" si="304"/>
        <v>-584965.92233711667</v>
      </c>
      <c r="C2801" s="1">
        <f t="shared" ca="1" si="301"/>
        <v>100</v>
      </c>
      <c r="D2801" s="1">
        <f t="shared" ca="1" si="302"/>
        <v>-42.077013244733351</v>
      </c>
      <c r="E2801" s="1">
        <f t="shared" ca="1" si="303"/>
        <v>-3</v>
      </c>
      <c r="F2801" s="1">
        <f t="shared" ca="1" si="305"/>
        <v>1</v>
      </c>
      <c r="G2801" s="1">
        <f t="shared" ca="1" si="306"/>
        <v>0</v>
      </c>
      <c r="H2801" s="1">
        <f t="shared" ca="1" si="307"/>
        <v>1</v>
      </c>
    </row>
    <row r="2802" spans="1:8" hidden="1" x14ac:dyDescent="0.2">
      <c r="A2802" s="1">
        <v>2799</v>
      </c>
      <c r="B2802" s="1">
        <f t="shared" ca="1" si="304"/>
        <v>-589173.62366159004</v>
      </c>
      <c r="C2802" s="1">
        <f t="shared" ca="1" si="301"/>
        <v>100</v>
      </c>
      <c r="D2802" s="1">
        <f t="shared" ca="1" si="302"/>
        <v>58.639357099169693</v>
      </c>
      <c r="E2802" s="1">
        <f t="shared" ca="1" si="303"/>
        <v>-4</v>
      </c>
      <c r="F2802" s="1">
        <f t="shared" ca="1" si="305"/>
        <v>1</v>
      </c>
      <c r="G2802" s="1">
        <f t="shared" ca="1" si="306"/>
        <v>1</v>
      </c>
      <c r="H2802" s="1">
        <f t="shared" ca="1" si="307"/>
        <v>0</v>
      </c>
    </row>
    <row r="2803" spans="1:8" hidden="1" x14ac:dyDescent="0.2">
      <c r="A2803" s="1">
        <v>2800</v>
      </c>
      <c r="B2803" s="1">
        <f t="shared" ca="1" si="304"/>
        <v>-583309.68795167306</v>
      </c>
      <c r="C2803" s="1">
        <f t="shared" ca="1" si="301"/>
        <v>100</v>
      </c>
      <c r="D2803" s="1">
        <f t="shared" ca="1" si="302"/>
        <v>-42.077013244733351</v>
      </c>
      <c r="E2803" s="1">
        <f t="shared" ca="1" si="303"/>
        <v>-3</v>
      </c>
      <c r="F2803" s="1">
        <f t="shared" ca="1" si="305"/>
        <v>1</v>
      </c>
      <c r="G2803" s="1">
        <f t="shared" ca="1" si="306"/>
        <v>0</v>
      </c>
      <c r="H2803" s="1">
        <f t="shared" ca="1" si="307"/>
        <v>1</v>
      </c>
    </row>
    <row r="2804" spans="1:8" hidden="1" x14ac:dyDescent="0.2">
      <c r="A2804" s="1">
        <v>2801</v>
      </c>
      <c r="B2804" s="1">
        <f t="shared" ca="1" si="304"/>
        <v>-587517.38927614642</v>
      </c>
      <c r="C2804" s="1">
        <f t="shared" ca="1" si="301"/>
        <v>100</v>
      </c>
      <c r="D2804" s="1">
        <f t="shared" ca="1" si="302"/>
        <v>-42.077013244733351</v>
      </c>
      <c r="E2804" s="1">
        <f t="shared" ca="1" si="303"/>
        <v>-4</v>
      </c>
      <c r="F2804" s="1">
        <f t="shared" ca="1" si="305"/>
        <v>1</v>
      </c>
      <c r="G2804" s="1">
        <f t="shared" ca="1" si="306"/>
        <v>1</v>
      </c>
      <c r="H2804" s="1">
        <f t="shared" ca="1" si="307"/>
        <v>0</v>
      </c>
    </row>
    <row r="2805" spans="1:8" hidden="1" x14ac:dyDescent="0.2">
      <c r="A2805" s="1">
        <v>2802</v>
      </c>
      <c r="B2805" s="1">
        <f t="shared" ca="1" si="304"/>
        <v>-591725.09060061979</v>
      </c>
      <c r="C2805" s="1">
        <f t="shared" ca="1" si="301"/>
        <v>500</v>
      </c>
      <c r="D2805" s="1">
        <f t="shared" ca="1" si="302"/>
        <v>58.639357099169693</v>
      </c>
      <c r="E2805" s="1">
        <f t="shared" ca="1" si="303"/>
        <v>0</v>
      </c>
      <c r="F2805" s="1">
        <f t="shared" ca="1" si="305"/>
        <v>2</v>
      </c>
      <c r="G2805" s="1">
        <f t="shared" ca="1" si="306"/>
        <v>2</v>
      </c>
      <c r="H2805" s="1">
        <f t="shared" ca="1" si="307"/>
        <v>0</v>
      </c>
    </row>
    <row r="2806" spans="1:8" hidden="1" x14ac:dyDescent="0.2">
      <c r="A2806" s="1">
        <v>2803</v>
      </c>
      <c r="B2806" s="1">
        <f t="shared" ca="1" si="304"/>
        <v>-562405.41205103497</v>
      </c>
      <c r="C2806" s="1">
        <f t="shared" ca="1" si="301"/>
        <v>100</v>
      </c>
      <c r="D2806" s="1">
        <f t="shared" ca="1" si="302"/>
        <v>58.639357099169693</v>
      </c>
      <c r="E2806" s="1">
        <f t="shared" ca="1" si="303"/>
        <v>0</v>
      </c>
      <c r="F2806" s="1">
        <f t="shared" ca="1" si="305"/>
        <v>1</v>
      </c>
      <c r="G2806" s="1">
        <f t="shared" ca="1" si="306"/>
        <v>0</v>
      </c>
      <c r="H2806" s="1">
        <f t="shared" ca="1" si="307"/>
        <v>1</v>
      </c>
    </row>
    <row r="2807" spans="1:8" hidden="1" x14ac:dyDescent="0.2">
      <c r="A2807" s="1">
        <v>2804</v>
      </c>
      <c r="B2807" s="1">
        <f t="shared" ca="1" si="304"/>
        <v>-556541.47634111799</v>
      </c>
      <c r="C2807" s="1">
        <f t="shared" ca="1" si="301"/>
        <v>100</v>
      </c>
      <c r="D2807" s="1">
        <f t="shared" ca="1" si="302"/>
        <v>-42.077013244733351</v>
      </c>
      <c r="E2807" s="1">
        <f t="shared" ca="1" si="303"/>
        <v>0</v>
      </c>
      <c r="F2807" s="1">
        <f t="shared" ca="1" si="305"/>
        <v>1</v>
      </c>
      <c r="G2807" s="1">
        <f t="shared" ca="1" si="306"/>
        <v>0</v>
      </c>
      <c r="H2807" s="1">
        <f t="shared" ca="1" si="307"/>
        <v>2</v>
      </c>
    </row>
    <row r="2808" spans="1:8" hidden="1" x14ac:dyDescent="0.2">
      <c r="A2808" s="1">
        <v>2805</v>
      </c>
      <c r="B2808" s="1">
        <f t="shared" ca="1" si="304"/>
        <v>-560749.17766559136</v>
      </c>
      <c r="C2808" s="1">
        <f t="shared" ca="1" si="301"/>
        <v>100</v>
      </c>
      <c r="D2808" s="1">
        <f t="shared" ca="1" si="302"/>
        <v>-42.077013244733351</v>
      </c>
      <c r="E2808" s="1">
        <f t="shared" ca="1" si="303"/>
        <v>-1</v>
      </c>
      <c r="F2808" s="1">
        <f t="shared" ca="1" si="305"/>
        <v>1</v>
      </c>
      <c r="G2808" s="1">
        <f t="shared" ca="1" si="306"/>
        <v>1</v>
      </c>
      <c r="H2808" s="1">
        <f t="shared" ca="1" si="307"/>
        <v>0</v>
      </c>
    </row>
    <row r="2809" spans="1:8" hidden="1" x14ac:dyDescent="0.2">
      <c r="A2809" s="1">
        <v>2806</v>
      </c>
      <c r="B2809" s="1">
        <f t="shared" ca="1" si="304"/>
        <v>-564956.87899006472</v>
      </c>
      <c r="C2809" s="1">
        <f t="shared" ca="1" si="301"/>
        <v>100</v>
      </c>
      <c r="D2809" s="1">
        <f t="shared" ca="1" si="302"/>
        <v>-42.077013244733351</v>
      </c>
      <c r="E2809" s="1">
        <f t="shared" ca="1" si="303"/>
        <v>-2</v>
      </c>
      <c r="F2809" s="1">
        <f t="shared" ca="1" si="305"/>
        <v>1</v>
      </c>
      <c r="G2809" s="1">
        <f t="shared" ca="1" si="306"/>
        <v>2</v>
      </c>
      <c r="H2809" s="1">
        <f t="shared" ca="1" si="307"/>
        <v>0</v>
      </c>
    </row>
    <row r="2810" spans="1:8" hidden="1" x14ac:dyDescent="0.2">
      <c r="A2810" s="1">
        <v>2807</v>
      </c>
      <c r="B2810" s="1">
        <f t="shared" ca="1" si="304"/>
        <v>-569164.58031453809</v>
      </c>
      <c r="C2810" s="1">
        <f t="shared" ca="1" si="301"/>
        <v>100</v>
      </c>
      <c r="D2810" s="1">
        <f t="shared" ca="1" si="302"/>
        <v>-42.077013244733351</v>
      </c>
      <c r="E2810" s="1">
        <f t="shared" ca="1" si="303"/>
        <v>-3</v>
      </c>
      <c r="F2810" s="1">
        <f t="shared" ca="1" si="305"/>
        <v>1</v>
      </c>
      <c r="G2810" s="1">
        <f t="shared" ca="1" si="306"/>
        <v>3</v>
      </c>
      <c r="H2810" s="1">
        <f t="shared" ca="1" si="307"/>
        <v>0</v>
      </c>
    </row>
    <row r="2811" spans="1:8" hidden="1" x14ac:dyDescent="0.2">
      <c r="A2811" s="1">
        <v>2808</v>
      </c>
      <c r="B2811" s="1">
        <f t="shared" ca="1" si="304"/>
        <v>-573372.28163901146</v>
      </c>
      <c r="C2811" s="1">
        <f t="shared" ca="1" si="301"/>
        <v>100</v>
      </c>
      <c r="D2811" s="1">
        <f t="shared" ca="1" si="302"/>
        <v>-42.077013244733351</v>
      </c>
      <c r="E2811" s="1">
        <f t="shared" ca="1" si="303"/>
        <v>-4</v>
      </c>
      <c r="F2811" s="1">
        <f t="shared" ca="1" si="305"/>
        <v>1</v>
      </c>
      <c r="G2811" s="1">
        <f t="shared" ca="1" si="306"/>
        <v>4</v>
      </c>
      <c r="H2811" s="1">
        <f t="shared" ca="1" si="307"/>
        <v>0</v>
      </c>
    </row>
    <row r="2812" spans="1:8" hidden="1" x14ac:dyDescent="0.2">
      <c r="A2812" s="1">
        <v>2809</v>
      </c>
      <c r="B2812" s="1">
        <f t="shared" ca="1" si="304"/>
        <v>-577579.98296348483</v>
      </c>
      <c r="C2812" s="1">
        <f t="shared" ca="1" si="301"/>
        <v>500</v>
      </c>
      <c r="D2812" s="1">
        <f t="shared" ca="1" si="302"/>
        <v>58.639357099169693</v>
      </c>
      <c r="E2812" s="1">
        <f t="shared" ca="1" si="303"/>
        <v>0</v>
      </c>
      <c r="F2812" s="1">
        <f t="shared" ca="1" si="305"/>
        <v>2</v>
      </c>
      <c r="G2812" s="1">
        <f t="shared" ca="1" si="306"/>
        <v>5</v>
      </c>
      <c r="H2812" s="1">
        <f t="shared" ca="1" si="307"/>
        <v>0</v>
      </c>
    </row>
    <row r="2813" spans="1:8" hidden="1" x14ac:dyDescent="0.2">
      <c r="A2813" s="1">
        <v>2810</v>
      </c>
      <c r="B2813" s="1">
        <f t="shared" ca="1" si="304"/>
        <v>-548260.30441390001</v>
      </c>
      <c r="C2813" s="1">
        <f t="shared" ca="1" si="301"/>
        <v>100</v>
      </c>
      <c r="D2813" s="1">
        <f t="shared" ca="1" si="302"/>
        <v>58.639357099169693</v>
      </c>
      <c r="E2813" s="1">
        <f t="shared" ca="1" si="303"/>
        <v>0</v>
      </c>
      <c r="F2813" s="1">
        <f t="shared" ca="1" si="305"/>
        <v>1</v>
      </c>
      <c r="G2813" s="1">
        <f t="shared" ca="1" si="306"/>
        <v>0</v>
      </c>
      <c r="H2813" s="1">
        <f t="shared" ca="1" si="307"/>
        <v>1</v>
      </c>
    </row>
    <row r="2814" spans="1:8" hidden="1" x14ac:dyDescent="0.2">
      <c r="A2814" s="1">
        <v>2811</v>
      </c>
      <c r="B2814" s="1">
        <f t="shared" ca="1" si="304"/>
        <v>-542396.36870398303</v>
      </c>
      <c r="C2814" s="1">
        <f t="shared" ca="1" si="301"/>
        <v>100</v>
      </c>
      <c r="D2814" s="1">
        <f t="shared" ca="1" si="302"/>
        <v>-42.077013244733351</v>
      </c>
      <c r="E2814" s="1">
        <f t="shared" ca="1" si="303"/>
        <v>0</v>
      </c>
      <c r="F2814" s="1">
        <f t="shared" ca="1" si="305"/>
        <v>1</v>
      </c>
      <c r="G2814" s="1">
        <f t="shared" ca="1" si="306"/>
        <v>0</v>
      </c>
      <c r="H2814" s="1">
        <f t="shared" ca="1" si="307"/>
        <v>2</v>
      </c>
    </row>
    <row r="2815" spans="1:8" hidden="1" x14ac:dyDescent="0.2">
      <c r="A2815" s="1">
        <v>2812</v>
      </c>
      <c r="B2815" s="1">
        <f t="shared" ca="1" si="304"/>
        <v>-546604.07002845639</v>
      </c>
      <c r="C2815" s="1">
        <f t="shared" ca="1" si="301"/>
        <v>100</v>
      </c>
      <c r="D2815" s="1">
        <f t="shared" ca="1" si="302"/>
        <v>-42.077013244733351</v>
      </c>
      <c r="E2815" s="1">
        <f t="shared" ca="1" si="303"/>
        <v>-1</v>
      </c>
      <c r="F2815" s="1">
        <f t="shared" ca="1" si="305"/>
        <v>1</v>
      </c>
      <c r="G2815" s="1">
        <f t="shared" ca="1" si="306"/>
        <v>1</v>
      </c>
      <c r="H2815" s="1">
        <f t="shared" ca="1" si="307"/>
        <v>0</v>
      </c>
    </row>
    <row r="2816" spans="1:8" hidden="1" x14ac:dyDescent="0.2">
      <c r="A2816" s="1">
        <v>2813</v>
      </c>
      <c r="B2816" s="1">
        <f t="shared" ca="1" si="304"/>
        <v>-550811.77135292976</v>
      </c>
      <c r="C2816" s="1">
        <f t="shared" ca="1" si="301"/>
        <v>100</v>
      </c>
      <c r="D2816" s="1">
        <f t="shared" ca="1" si="302"/>
        <v>-42.077013244733351</v>
      </c>
      <c r="E2816" s="1">
        <f t="shared" ca="1" si="303"/>
        <v>-2</v>
      </c>
      <c r="F2816" s="1">
        <f t="shared" ca="1" si="305"/>
        <v>1</v>
      </c>
      <c r="G2816" s="1">
        <f t="shared" ca="1" si="306"/>
        <v>2</v>
      </c>
      <c r="H2816" s="1">
        <f t="shared" ca="1" si="307"/>
        <v>0</v>
      </c>
    </row>
    <row r="2817" spans="1:8" hidden="1" x14ac:dyDescent="0.2">
      <c r="A2817" s="1">
        <v>2814</v>
      </c>
      <c r="B2817" s="1">
        <f t="shared" ca="1" si="304"/>
        <v>-555019.47267740313</v>
      </c>
      <c r="C2817" s="1">
        <f t="shared" ca="1" si="301"/>
        <v>100</v>
      </c>
      <c r="D2817" s="1">
        <f t="shared" ca="1" si="302"/>
        <v>-42.077013244733351</v>
      </c>
      <c r="E2817" s="1">
        <f t="shared" ca="1" si="303"/>
        <v>-3</v>
      </c>
      <c r="F2817" s="1">
        <f t="shared" ca="1" si="305"/>
        <v>1</v>
      </c>
      <c r="G2817" s="1">
        <f t="shared" ca="1" si="306"/>
        <v>3</v>
      </c>
      <c r="H2817" s="1">
        <f t="shared" ca="1" si="307"/>
        <v>0</v>
      </c>
    </row>
    <row r="2818" spans="1:8" hidden="1" x14ac:dyDescent="0.2">
      <c r="A2818" s="1">
        <v>2815</v>
      </c>
      <c r="B2818" s="1">
        <f t="shared" ca="1" si="304"/>
        <v>-559227.1740018765</v>
      </c>
      <c r="C2818" s="1">
        <f t="shared" ca="1" si="301"/>
        <v>100</v>
      </c>
      <c r="D2818" s="1">
        <f t="shared" ca="1" si="302"/>
        <v>-42.077013244733351</v>
      </c>
      <c r="E2818" s="1">
        <f t="shared" ca="1" si="303"/>
        <v>-4</v>
      </c>
      <c r="F2818" s="1">
        <f t="shared" ca="1" si="305"/>
        <v>1</v>
      </c>
      <c r="G2818" s="1">
        <f t="shared" ca="1" si="306"/>
        <v>4</v>
      </c>
      <c r="H2818" s="1">
        <f t="shared" ca="1" si="307"/>
        <v>0</v>
      </c>
    </row>
    <row r="2819" spans="1:8" hidden="1" x14ac:dyDescent="0.2">
      <c r="A2819" s="1">
        <v>2816</v>
      </c>
      <c r="B2819" s="1">
        <f t="shared" ca="1" si="304"/>
        <v>-563434.87532634987</v>
      </c>
      <c r="C2819" s="1">
        <f t="shared" ca="1" si="301"/>
        <v>500</v>
      </c>
      <c r="D2819" s="1">
        <f t="shared" ca="1" si="302"/>
        <v>-42.077013244733351</v>
      </c>
      <c r="E2819" s="1">
        <f t="shared" ca="1" si="303"/>
        <v>0</v>
      </c>
      <c r="F2819" s="1">
        <f t="shared" ca="1" si="305"/>
        <v>2</v>
      </c>
      <c r="G2819" s="1">
        <f t="shared" ca="1" si="306"/>
        <v>5</v>
      </c>
      <c r="H2819" s="1">
        <f t="shared" ca="1" si="307"/>
        <v>0</v>
      </c>
    </row>
    <row r="2820" spans="1:8" hidden="1" x14ac:dyDescent="0.2">
      <c r="A2820" s="1">
        <v>2817</v>
      </c>
      <c r="B2820" s="1">
        <f t="shared" ca="1" si="304"/>
        <v>-584473.38194871659</v>
      </c>
      <c r="C2820" s="1">
        <f t="shared" ca="1" si="301"/>
        <v>500</v>
      </c>
      <c r="D2820" s="1">
        <f t="shared" ca="1" si="302"/>
        <v>58.639357099169693</v>
      </c>
      <c r="E2820" s="1">
        <f t="shared" ca="1" si="303"/>
        <v>-1</v>
      </c>
      <c r="F2820" s="1">
        <f t="shared" ca="1" si="305"/>
        <v>2</v>
      </c>
      <c r="G2820" s="1">
        <f t="shared" ca="1" si="306"/>
        <v>6</v>
      </c>
      <c r="H2820" s="1">
        <f t="shared" ca="1" si="307"/>
        <v>0</v>
      </c>
    </row>
    <row r="2821" spans="1:8" hidden="1" x14ac:dyDescent="0.2">
      <c r="A2821" s="1">
        <v>2818</v>
      </c>
      <c r="B2821" s="1">
        <f t="shared" ca="1" si="304"/>
        <v>-555153.70339913177</v>
      </c>
      <c r="C2821" s="1">
        <f t="shared" ref="C2821:C2884" ca="1" si="308">$C$4*POWER($L$2,F2821-1)</f>
        <v>100</v>
      </c>
      <c r="D2821" s="1">
        <f t="shared" ref="D2821:D2884" ca="1" si="309">IF(RAND()&lt;$B$1,$F$1,$H$1)</f>
        <v>-42.077013244733351</v>
      </c>
      <c r="E2821" s="1">
        <f t="shared" ref="E2821:E2884" ca="1" si="310">IF(D2820&lt;0,IF(E2820-1=-$D$2,0,E2820-1),IF(E2820+1=$F$2,0,E2820+1))</f>
        <v>0</v>
      </c>
      <c r="F2821" s="1">
        <f t="shared" ca="1" si="305"/>
        <v>1</v>
      </c>
      <c r="G2821" s="1">
        <f t="shared" ca="1" si="306"/>
        <v>0</v>
      </c>
      <c r="H2821" s="1">
        <f t="shared" ca="1" si="307"/>
        <v>1</v>
      </c>
    </row>
    <row r="2822" spans="1:8" hidden="1" x14ac:dyDescent="0.2">
      <c r="A2822" s="1">
        <v>2819</v>
      </c>
      <c r="B2822" s="1">
        <f t="shared" ref="B2822:B2885" ca="1" si="311">B2821+D2821*C2821</f>
        <v>-559361.40472360514</v>
      </c>
      <c r="C2822" s="1">
        <f t="shared" ca="1" si="308"/>
        <v>100</v>
      </c>
      <c r="D2822" s="1">
        <f t="shared" ca="1" si="309"/>
        <v>-42.077013244733351</v>
      </c>
      <c r="E2822" s="1">
        <f t="shared" ca="1" si="310"/>
        <v>-1</v>
      </c>
      <c r="F2822" s="1">
        <f t="shared" ref="F2822:F2885" ca="1" si="312">IF(AND(D2821&gt;0,E2822=0),IF(F2821-1&lt;1,1,F2821-1),IF(AND(D2821&lt;0,E2822=0),IF(F2821+1&gt;$H$2,1,F2821+1),F2821))</f>
        <v>1</v>
      </c>
      <c r="G2822" s="1">
        <f t="shared" ref="G2822:G2885" ca="1" si="313">IF(D2821&gt;0,0,G2821+1)</f>
        <v>1</v>
      </c>
      <c r="H2822" s="1">
        <f t="shared" ref="H2822:H2885" ca="1" si="314">IF(D2821&lt;0,0,H2821+1)</f>
        <v>0</v>
      </c>
    </row>
    <row r="2823" spans="1:8" hidden="1" x14ac:dyDescent="0.2">
      <c r="A2823" s="1">
        <v>2820</v>
      </c>
      <c r="B2823" s="1">
        <f t="shared" ca="1" si="311"/>
        <v>-563569.10604807851</v>
      </c>
      <c r="C2823" s="1">
        <f t="shared" ca="1" si="308"/>
        <v>100</v>
      </c>
      <c r="D2823" s="1">
        <f t="shared" ca="1" si="309"/>
        <v>58.639357099169693</v>
      </c>
      <c r="E2823" s="1">
        <f t="shared" ca="1" si="310"/>
        <v>-2</v>
      </c>
      <c r="F2823" s="1">
        <f t="shared" ca="1" si="312"/>
        <v>1</v>
      </c>
      <c r="G2823" s="1">
        <f t="shared" ca="1" si="313"/>
        <v>2</v>
      </c>
      <c r="H2823" s="1">
        <f t="shared" ca="1" si="314"/>
        <v>0</v>
      </c>
    </row>
    <row r="2824" spans="1:8" hidden="1" x14ac:dyDescent="0.2">
      <c r="A2824" s="1">
        <v>2821</v>
      </c>
      <c r="B2824" s="1">
        <f t="shared" ca="1" si="311"/>
        <v>-557705.17033816152</v>
      </c>
      <c r="C2824" s="1">
        <f t="shared" ca="1" si="308"/>
        <v>100</v>
      </c>
      <c r="D2824" s="1">
        <f t="shared" ca="1" si="309"/>
        <v>58.639357099169693</v>
      </c>
      <c r="E2824" s="1">
        <f t="shared" ca="1" si="310"/>
        <v>-1</v>
      </c>
      <c r="F2824" s="1">
        <f t="shared" ca="1" si="312"/>
        <v>1</v>
      </c>
      <c r="G2824" s="1">
        <f t="shared" ca="1" si="313"/>
        <v>0</v>
      </c>
      <c r="H2824" s="1">
        <f t="shared" ca="1" si="314"/>
        <v>1</v>
      </c>
    </row>
    <row r="2825" spans="1:8" hidden="1" x14ac:dyDescent="0.2">
      <c r="A2825" s="1">
        <v>2822</v>
      </c>
      <c r="B2825" s="1">
        <f t="shared" ca="1" si="311"/>
        <v>-551841.23462824454</v>
      </c>
      <c r="C2825" s="1">
        <f t="shared" ca="1" si="308"/>
        <v>100</v>
      </c>
      <c r="D2825" s="1">
        <f t="shared" ca="1" si="309"/>
        <v>-42.077013244733351</v>
      </c>
      <c r="E2825" s="1">
        <f t="shared" ca="1" si="310"/>
        <v>0</v>
      </c>
      <c r="F2825" s="1">
        <f t="shared" ca="1" si="312"/>
        <v>1</v>
      </c>
      <c r="G2825" s="1">
        <f t="shared" ca="1" si="313"/>
        <v>0</v>
      </c>
      <c r="H2825" s="1">
        <f t="shared" ca="1" si="314"/>
        <v>2</v>
      </c>
    </row>
    <row r="2826" spans="1:8" hidden="1" x14ac:dyDescent="0.2">
      <c r="A2826" s="1">
        <v>2823</v>
      </c>
      <c r="B2826" s="1">
        <f t="shared" ca="1" si="311"/>
        <v>-556048.9359527179</v>
      </c>
      <c r="C2826" s="1">
        <f t="shared" ca="1" si="308"/>
        <v>100</v>
      </c>
      <c r="D2826" s="1">
        <f t="shared" ca="1" si="309"/>
        <v>58.639357099169693</v>
      </c>
      <c r="E2826" s="1">
        <f t="shared" ca="1" si="310"/>
        <v>-1</v>
      </c>
      <c r="F2826" s="1">
        <f t="shared" ca="1" si="312"/>
        <v>1</v>
      </c>
      <c r="G2826" s="1">
        <f t="shared" ca="1" si="313"/>
        <v>1</v>
      </c>
      <c r="H2826" s="1">
        <f t="shared" ca="1" si="314"/>
        <v>0</v>
      </c>
    </row>
    <row r="2827" spans="1:8" hidden="1" x14ac:dyDescent="0.2">
      <c r="A2827" s="1">
        <v>2824</v>
      </c>
      <c r="B2827" s="1">
        <f t="shared" ca="1" si="311"/>
        <v>-550185.00024280092</v>
      </c>
      <c r="C2827" s="1">
        <f t="shared" ca="1" si="308"/>
        <v>100</v>
      </c>
      <c r="D2827" s="1">
        <f t="shared" ca="1" si="309"/>
        <v>-42.077013244733351</v>
      </c>
      <c r="E2827" s="1">
        <f t="shared" ca="1" si="310"/>
        <v>0</v>
      </c>
      <c r="F2827" s="1">
        <f t="shared" ca="1" si="312"/>
        <v>1</v>
      </c>
      <c r="G2827" s="1">
        <f t="shared" ca="1" si="313"/>
        <v>0</v>
      </c>
      <c r="H2827" s="1">
        <f t="shared" ca="1" si="314"/>
        <v>1</v>
      </c>
    </row>
    <row r="2828" spans="1:8" hidden="1" x14ac:dyDescent="0.2">
      <c r="A2828" s="1">
        <v>2825</v>
      </c>
      <c r="B2828" s="1">
        <f t="shared" ca="1" si="311"/>
        <v>-554392.70156727429</v>
      </c>
      <c r="C2828" s="1">
        <f t="shared" ca="1" si="308"/>
        <v>100</v>
      </c>
      <c r="D2828" s="1">
        <f t="shared" ca="1" si="309"/>
        <v>58.639357099169693</v>
      </c>
      <c r="E2828" s="1">
        <f t="shared" ca="1" si="310"/>
        <v>-1</v>
      </c>
      <c r="F2828" s="1">
        <f t="shared" ca="1" si="312"/>
        <v>1</v>
      </c>
      <c r="G2828" s="1">
        <f t="shared" ca="1" si="313"/>
        <v>1</v>
      </c>
      <c r="H2828" s="1">
        <f t="shared" ca="1" si="314"/>
        <v>0</v>
      </c>
    </row>
    <row r="2829" spans="1:8" hidden="1" x14ac:dyDescent="0.2">
      <c r="A2829" s="1">
        <v>2826</v>
      </c>
      <c r="B2829" s="1">
        <f t="shared" ca="1" si="311"/>
        <v>-548528.7658573573</v>
      </c>
      <c r="C2829" s="1">
        <f t="shared" ca="1" si="308"/>
        <v>100</v>
      </c>
      <c r="D2829" s="1">
        <f t="shared" ca="1" si="309"/>
        <v>58.639357099169693</v>
      </c>
      <c r="E2829" s="1">
        <f t="shared" ca="1" si="310"/>
        <v>0</v>
      </c>
      <c r="F2829" s="1">
        <f t="shared" ca="1" si="312"/>
        <v>1</v>
      </c>
      <c r="G2829" s="1">
        <f t="shared" ca="1" si="313"/>
        <v>0</v>
      </c>
      <c r="H2829" s="1">
        <f t="shared" ca="1" si="314"/>
        <v>1</v>
      </c>
    </row>
    <row r="2830" spans="1:8" hidden="1" x14ac:dyDescent="0.2">
      <c r="A2830" s="1">
        <v>2827</v>
      </c>
      <c r="B2830" s="1">
        <f t="shared" ca="1" si="311"/>
        <v>-542664.83014744031</v>
      </c>
      <c r="C2830" s="1">
        <f t="shared" ca="1" si="308"/>
        <v>100</v>
      </c>
      <c r="D2830" s="1">
        <f t="shared" ca="1" si="309"/>
        <v>-42.077013244733351</v>
      </c>
      <c r="E2830" s="1">
        <f t="shared" ca="1" si="310"/>
        <v>0</v>
      </c>
      <c r="F2830" s="1">
        <f t="shared" ca="1" si="312"/>
        <v>1</v>
      </c>
      <c r="G2830" s="1">
        <f t="shared" ca="1" si="313"/>
        <v>0</v>
      </c>
      <c r="H2830" s="1">
        <f t="shared" ca="1" si="314"/>
        <v>2</v>
      </c>
    </row>
    <row r="2831" spans="1:8" hidden="1" x14ac:dyDescent="0.2">
      <c r="A2831" s="1">
        <v>2828</v>
      </c>
      <c r="B2831" s="1">
        <f t="shared" ca="1" si="311"/>
        <v>-546872.53147191368</v>
      </c>
      <c r="C2831" s="1">
        <f t="shared" ca="1" si="308"/>
        <v>100</v>
      </c>
      <c r="D2831" s="1">
        <f t="shared" ca="1" si="309"/>
        <v>-42.077013244733351</v>
      </c>
      <c r="E2831" s="1">
        <f t="shared" ca="1" si="310"/>
        <v>-1</v>
      </c>
      <c r="F2831" s="1">
        <f t="shared" ca="1" si="312"/>
        <v>1</v>
      </c>
      <c r="G2831" s="1">
        <f t="shared" ca="1" si="313"/>
        <v>1</v>
      </c>
      <c r="H2831" s="1">
        <f t="shared" ca="1" si="314"/>
        <v>0</v>
      </c>
    </row>
    <row r="2832" spans="1:8" hidden="1" x14ac:dyDescent="0.2">
      <c r="A2832" s="1">
        <v>2829</v>
      </c>
      <c r="B2832" s="1">
        <f t="shared" ca="1" si="311"/>
        <v>-551080.23279638705</v>
      </c>
      <c r="C2832" s="1">
        <f t="shared" ca="1" si="308"/>
        <v>100</v>
      </c>
      <c r="D2832" s="1">
        <f t="shared" ca="1" si="309"/>
        <v>-42.077013244733351</v>
      </c>
      <c r="E2832" s="1">
        <f t="shared" ca="1" si="310"/>
        <v>-2</v>
      </c>
      <c r="F2832" s="1">
        <f t="shared" ca="1" si="312"/>
        <v>1</v>
      </c>
      <c r="G2832" s="1">
        <f t="shared" ca="1" si="313"/>
        <v>2</v>
      </c>
      <c r="H2832" s="1">
        <f t="shared" ca="1" si="314"/>
        <v>0</v>
      </c>
    </row>
    <row r="2833" spans="1:8" hidden="1" x14ac:dyDescent="0.2">
      <c r="A2833" s="1">
        <v>2830</v>
      </c>
      <c r="B2833" s="1">
        <f t="shared" ca="1" si="311"/>
        <v>-555287.93412086042</v>
      </c>
      <c r="C2833" s="1">
        <f t="shared" ca="1" si="308"/>
        <v>100</v>
      </c>
      <c r="D2833" s="1">
        <f t="shared" ca="1" si="309"/>
        <v>-42.077013244733351</v>
      </c>
      <c r="E2833" s="1">
        <f t="shared" ca="1" si="310"/>
        <v>-3</v>
      </c>
      <c r="F2833" s="1">
        <f t="shared" ca="1" si="312"/>
        <v>1</v>
      </c>
      <c r="G2833" s="1">
        <f t="shared" ca="1" si="313"/>
        <v>3</v>
      </c>
      <c r="H2833" s="1">
        <f t="shared" ca="1" si="314"/>
        <v>0</v>
      </c>
    </row>
    <row r="2834" spans="1:8" hidden="1" x14ac:dyDescent="0.2">
      <c r="A2834" s="1">
        <v>2831</v>
      </c>
      <c r="B2834" s="1">
        <f t="shared" ca="1" si="311"/>
        <v>-559495.63544533378</v>
      </c>
      <c r="C2834" s="1">
        <f t="shared" ca="1" si="308"/>
        <v>100</v>
      </c>
      <c r="D2834" s="1">
        <f t="shared" ca="1" si="309"/>
        <v>58.639357099169693</v>
      </c>
      <c r="E2834" s="1">
        <f t="shared" ca="1" si="310"/>
        <v>-4</v>
      </c>
      <c r="F2834" s="1">
        <f t="shared" ca="1" si="312"/>
        <v>1</v>
      </c>
      <c r="G2834" s="1">
        <f t="shared" ca="1" si="313"/>
        <v>4</v>
      </c>
      <c r="H2834" s="1">
        <f t="shared" ca="1" si="314"/>
        <v>0</v>
      </c>
    </row>
    <row r="2835" spans="1:8" hidden="1" x14ac:dyDescent="0.2">
      <c r="A2835" s="1">
        <v>2832</v>
      </c>
      <c r="B2835" s="1">
        <f t="shared" ca="1" si="311"/>
        <v>-553631.6997354168</v>
      </c>
      <c r="C2835" s="1">
        <f t="shared" ca="1" si="308"/>
        <v>100</v>
      </c>
      <c r="D2835" s="1">
        <f t="shared" ca="1" si="309"/>
        <v>58.639357099169693</v>
      </c>
      <c r="E2835" s="1">
        <f t="shared" ca="1" si="310"/>
        <v>-3</v>
      </c>
      <c r="F2835" s="1">
        <f t="shared" ca="1" si="312"/>
        <v>1</v>
      </c>
      <c r="G2835" s="1">
        <f t="shared" ca="1" si="313"/>
        <v>0</v>
      </c>
      <c r="H2835" s="1">
        <f t="shared" ca="1" si="314"/>
        <v>1</v>
      </c>
    </row>
    <row r="2836" spans="1:8" hidden="1" x14ac:dyDescent="0.2">
      <c r="A2836" s="1">
        <v>2833</v>
      </c>
      <c r="B2836" s="1">
        <f t="shared" ca="1" si="311"/>
        <v>-547767.76402549981</v>
      </c>
      <c r="C2836" s="1">
        <f t="shared" ca="1" si="308"/>
        <v>100</v>
      </c>
      <c r="D2836" s="1">
        <f t="shared" ca="1" si="309"/>
        <v>58.639357099169693</v>
      </c>
      <c r="E2836" s="1">
        <f t="shared" ca="1" si="310"/>
        <v>-2</v>
      </c>
      <c r="F2836" s="1">
        <f t="shared" ca="1" si="312"/>
        <v>1</v>
      </c>
      <c r="G2836" s="1">
        <f t="shared" ca="1" si="313"/>
        <v>0</v>
      </c>
      <c r="H2836" s="1">
        <f t="shared" ca="1" si="314"/>
        <v>2</v>
      </c>
    </row>
    <row r="2837" spans="1:8" hidden="1" x14ac:dyDescent="0.2">
      <c r="A2837" s="1">
        <v>2834</v>
      </c>
      <c r="B2837" s="1">
        <f t="shared" ca="1" si="311"/>
        <v>-541903.82831558282</v>
      </c>
      <c r="C2837" s="1">
        <f t="shared" ca="1" si="308"/>
        <v>100</v>
      </c>
      <c r="D2837" s="1">
        <f t="shared" ca="1" si="309"/>
        <v>-42.077013244733351</v>
      </c>
      <c r="E2837" s="1">
        <f t="shared" ca="1" si="310"/>
        <v>-1</v>
      </c>
      <c r="F2837" s="1">
        <f t="shared" ca="1" si="312"/>
        <v>1</v>
      </c>
      <c r="G2837" s="1">
        <f t="shared" ca="1" si="313"/>
        <v>0</v>
      </c>
      <c r="H2837" s="1">
        <f t="shared" ca="1" si="314"/>
        <v>3</v>
      </c>
    </row>
    <row r="2838" spans="1:8" hidden="1" x14ac:dyDescent="0.2">
      <c r="A2838" s="1">
        <v>2835</v>
      </c>
      <c r="B2838" s="1">
        <f t="shared" ca="1" si="311"/>
        <v>-546111.52964005619</v>
      </c>
      <c r="C2838" s="1">
        <f t="shared" ca="1" si="308"/>
        <v>100</v>
      </c>
      <c r="D2838" s="1">
        <f t="shared" ca="1" si="309"/>
        <v>-42.077013244733351</v>
      </c>
      <c r="E2838" s="1">
        <f t="shared" ca="1" si="310"/>
        <v>-2</v>
      </c>
      <c r="F2838" s="1">
        <f t="shared" ca="1" si="312"/>
        <v>1</v>
      </c>
      <c r="G2838" s="1">
        <f t="shared" ca="1" si="313"/>
        <v>1</v>
      </c>
      <c r="H2838" s="1">
        <f t="shared" ca="1" si="314"/>
        <v>0</v>
      </c>
    </row>
    <row r="2839" spans="1:8" hidden="1" x14ac:dyDescent="0.2">
      <c r="A2839" s="1">
        <v>2836</v>
      </c>
      <c r="B2839" s="1">
        <f t="shared" ca="1" si="311"/>
        <v>-550319.23096452956</v>
      </c>
      <c r="C2839" s="1">
        <f t="shared" ca="1" si="308"/>
        <v>100</v>
      </c>
      <c r="D2839" s="1">
        <f t="shared" ca="1" si="309"/>
        <v>58.639357099169693</v>
      </c>
      <c r="E2839" s="1">
        <f t="shared" ca="1" si="310"/>
        <v>-3</v>
      </c>
      <c r="F2839" s="1">
        <f t="shared" ca="1" si="312"/>
        <v>1</v>
      </c>
      <c r="G2839" s="1">
        <f t="shared" ca="1" si="313"/>
        <v>2</v>
      </c>
      <c r="H2839" s="1">
        <f t="shared" ca="1" si="314"/>
        <v>0</v>
      </c>
    </row>
    <row r="2840" spans="1:8" hidden="1" x14ac:dyDescent="0.2">
      <c r="A2840" s="1">
        <v>2837</v>
      </c>
      <c r="B2840" s="1">
        <f t="shared" ca="1" si="311"/>
        <v>-544455.29525461257</v>
      </c>
      <c r="C2840" s="1">
        <f t="shared" ca="1" si="308"/>
        <v>100</v>
      </c>
      <c r="D2840" s="1">
        <f t="shared" ca="1" si="309"/>
        <v>-42.077013244733351</v>
      </c>
      <c r="E2840" s="1">
        <f t="shared" ca="1" si="310"/>
        <v>-2</v>
      </c>
      <c r="F2840" s="1">
        <f t="shared" ca="1" si="312"/>
        <v>1</v>
      </c>
      <c r="G2840" s="1">
        <f t="shared" ca="1" si="313"/>
        <v>0</v>
      </c>
      <c r="H2840" s="1">
        <f t="shared" ca="1" si="314"/>
        <v>1</v>
      </c>
    </row>
    <row r="2841" spans="1:8" hidden="1" x14ac:dyDescent="0.2">
      <c r="A2841" s="1">
        <v>2838</v>
      </c>
      <c r="B2841" s="1">
        <f t="shared" ca="1" si="311"/>
        <v>-548662.99657908594</v>
      </c>
      <c r="C2841" s="1">
        <f t="shared" ca="1" si="308"/>
        <v>100</v>
      </c>
      <c r="D2841" s="1">
        <f t="shared" ca="1" si="309"/>
        <v>-42.077013244733351</v>
      </c>
      <c r="E2841" s="1">
        <f t="shared" ca="1" si="310"/>
        <v>-3</v>
      </c>
      <c r="F2841" s="1">
        <f t="shared" ca="1" si="312"/>
        <v>1</v>
      </c>
      <c r="G2841" s="1">
        <f t="shared" ca="1" si="313"/>
        <v>1</v>
      </c>
      <c r="H2841" s="1">
        <f t="shared" ca="1" si="314"/>
        <v>0</v>
      </c>
    </row>
    <row r="2842" spans="1:8" hidden="1" x14ac:dyDescent="0.2">
      <c r="A2842" s="1">
        <v>2839</v>
      </c>
      <c r="B2842" s="1">
        <f t="shared" ca="1" si="311"/>
        <v>-552870.69790355931</v>
      </c>
      <c r="C2842" s="1">
        <f t="shared" ca="1" si="308"/>
        <v>100</v>
      </c>
      <c r="D2842" s="1">
        <f t="shared" ca="1" si="309"/>
        <v>-42.077013244733351</v>
      </c>
      <c r="E2842" s="1">
        <f t="shared" ca="1" si="310"/>
        <v>-4</v>
      </c>
      <c r="F2842" s="1">
        <f t="shared" ca="1" si="312"/>
        <v>1</v>
      </c>
      <c r="G2842" s="1">
        <f t="shared" ca="1" si="313"/>
        <v>2</v>
      </c>
      <c r="H2842" s="1">
        <f t="shared" ca="1" si="314"/>
        <v>0</v>
      </c>
    </row>
    <row r="2843" spans="1:8" hidden="1" x14ac:dyDescent="0.2">
      <c r="A2843" s="1">
        <v>2840</v>
      </c>
      <c r="B2843" s="1">
        <f t="shared" ca="1" si="311"/>
        <v>-557078.39922803268</v>
      </c>
      <c r="C2843" s="1">
        <f t="shared" ca="1" si="308"/>
        <v>500</v>
      </c>
      <c r="D2843" s="1">
        <f t="shared" ca="1" si="309"/>
        <v>-42.077013244733351</v>
      </c>
      <c r="E2843" s="1">
        <f t="shared" ca="1" si="310"/>
        <v>0</v>
      </c>
      <c r="F2843" s="1">
        <f t="shared" ca="1" si="312"/>
        <v>2</v>
      </c>
      <c r="G2843" s="1">
        <f t="shared" ca="1" si="313"/>
        <v>3</v>
      </c>
      <c r="H2843" s="1">
        <f t="shared" ca="1" si="314"/>
        <v>0</v>
      </c>
    </row>
    <row r="2844" spans="1:8" hidden="1" x14ac:dyDescent="0.2">
      <c r="A2844" s="1">
        <v>2841</v>
      </c>
      <c r="B2844" s="1">
        <f t="shared" ca="1" si="311"/>
        <v>-578116.9058503994</v>
      </c>
      <c r="C2844" s="1">
        <f t="shared" ca="1" si="308"/>
        <v>500</v>
      </c>
      <c r="D2844" s="1">
        <f t="shared" ca="1" si="309"/>
        <v>-42.077013244733351</v>
      </c>
      <c r="E2844" s="1">
        <f t="shared" ca="1" si="310"/>
        <v>-1</v>
      </c>
      <c r="F2844" s="1">
        <f t="shared" ca="1" si="312"/>
        <v>2</v>
      </c>
      <c r="G2844" s="1">
        <f t="shared" ca="1" si="313"/>
        <v>4</v>
      </c>
      <c r="H2844" s="1">
        <f t="shared" ca="1" si="314"/>
        <v>0</v>
      </c>
    </row>
    <row r="2845" spans="1:8" hidden="1" x14ac:dyDescent="0.2">
      <c r="A2845" s="1">
        <v>2842</v>
      </c>
      <c r="B2845" s="1">
        <f t="shared" ca="1" si="311"/>
        <v>-599155.41247276613</v>
      </c>
      <c r="C2845" s="1">
        <f t="shared" ca="1" si="308"/>
        <v>500</v>
      </c>
      <c r="D2845" s="1">
        <f t="shared" ca="1" si="309"/>
        <v>58.639357099169693</v>
      </c>
      <c r="E2845" s="1">
        <f t="shared" ca="1" si="310"/>
        <v>-2</v>
      </c>
      <c r="F2845" s="1">
        <f t="shared" ca="1" si="312"/>
        <v>2</v>
      </c>
      <c r="G2845" s="1">
        <f t="shared" ca="1" si="313"/>
        <v>5</v>
      </c>
      <c r="H2845" s="1">
        <f t="shared" ca="1" si="314"/>
        <v>0</v>
      </c>
    </row>
    <row r="2846" spans="1:8" hidden="1" x14ac:dyDescent="0.2">
      <c r="A2846" s="1">
        <v>2843</v>
      </c>
      <c r="B2846" s="1">
        <f t="shared" ca="1" si="311"/>
        <v>-569835.73392318131</v>
      </c>
      <c r="C2846" s="1">
        <f t="shared" ca="1" si="308"/>
        <v>500</v>
      </c>
      <c r="D2846" s="1">
        <f t="shared" ca="1" si="309"/>
        <v>-42.077013244733351</v>
      </c>
      <c r="E2846" s="1">
        <f t="shared" ca="1" si="310"/>
        <v>-1</v>
      </c>
      <c r="F2846" s="1">
        <f t="shared" ca="1" si="312"/>
        <v>2</v>
      </c>
      <c r="G2846" s="1">
        <f t="shared" ca="1" si="313"/>
        <v>0</v>
      </c>
      <c r="H2846" s="1">
        <f t="shared" ca="1" si="314"/>
        <v>1</v>
      </c>
    </row>
    <row r="2847" spans="1:8" hidden="1" x14ac:dyDescent="0.2">
      <c r="A2847" s="1">
        <v>2844</v>
      </c>
      <c r="B2847" s="1">
        <f t="shared" ca="1" si="311"/>
        <v>-590874.24054554803</v>
      </c>
      <c r="C2847" s="1">
        <f t="shared" ca="1" si="308"/>
        <v>500</v>
      </c>
      <c r="D2847" s="1">
        <f t="shared" ca="1" si="309"/>
        <v>58.639357099169693</v>
      </c>
      <c r="E2847" s="1">
        <f t="shared" ca="1" si="310"/>
        <v>-2</v>
      </c>
      <c r="F2847" s="1">
        <f t="shared" ca="1" si="312"/>
        <v>2</v>
      </c>
      <c r="G2847" s="1">
        <f t="shared" ca="1" si="313"/>
        <v>1</v>
      </c>
      <c r="H2847" s="1">
        <f t="shared" ca="1" si="314"/>
        <v>0</v>
      </c>
    </row>
    <row r="2848" spans="1:8" hidden="1" x14ac:dyDescent="0.2">
      <c r="A2848" s="1">
        <v>2845</v>
      </c>
      <c r="B2848" s="1">
        <f t="shared" ca="1" si="311"/>
        <v>-561554.56199596322</v>
      </c>
      <c r="C2848" s="1">
        <f t="shared" ca="1" si="308"/>
        <v>500</v>
      </c>
      <c r="D2848" s="1">
        <f t="shared" ca="1" si="309"/>
        <v>58.639357099169693</v>
      </c>
      <c r="E2848" s="1">
        <f t="shared" ca="1" si="310"/>
        <v>-1</v>
      </c>
      <c r="F2848" s="1">
        <f t="shared" ca="1" si="312"/>
        <v>2</v>
      </c>
      <c r="G2848" s="1">
        <f t="shared" ca="1" si="313"/>
        <v>0</v>
      </c>
      <c r="H2848" s="1">
        <f t="shared" ca="1" si="314"/>
        <v>1</v>
      </c>
    </row>
    <row r="2849" spans="1:8" hidden="1" x14ac:dyDescent="0.2">
      <c r="A2849" s="1">
        <v>2846</v>
      </c>
      <c r="B2849" s="1">
        <f t="shared" ca="1" si="311"/>
        <v>-532234.8834463784</v>
      </c>
      <c r="C2849" s="1">
        <f t="shared" ca="1" si="308"/>
        <v>100</v>
      </c>
      <c r="D2849" s="1">
        <f t="shared" ca="1" si="309"/>
        <v>-42.077013244733351</v>
      </c>
      <c r="E2849" s="1">
        <f t="shared" ca="1" si="310"/>
        <v>0</v>
      </c>
      <c r="F2849" s="1">
        <f t="shared" ca="1" si="312"/>
        <v>1</v>
      </c>
      <c r="G2849" s="1">
        <f t="shared" ca="1" si="313"/>
        <v>0</v>
      </c>
      <c r="H2849" s="1">
        <f t="shared" ca="1" si="314"/>
        <v>2</v>
      </c>
    </row>
    <row r="2850" spans="1:8" hidden="1" x14ac:dyDescent="0.2">
      <c r="A2850" s="1">
        <v>2847</v>
      </c>
      <c r="B2850" s="1">
        <f t="shared" ca="1" si="311"/>
        <v>-536442.58477085177</v>
      </c>
      <c r="C2850" s="1">
        <f t="shared" ca="1" si="308"/>
        <v>100</v>
      </c>
      <c r="D2850" s="1">
        <f t="shared" ca="1" si="309"/>
        <v>-42.077013244733351</v>
      </c>
      <c r="E2850" s="1">
        <f t="shared" ca="1" si="310"/>
        <v>-1</v>
      </c>
      <c r="F2850" s="1">
        <f t="shared" ca="1" si="312"/>
        <v>1</v>
      </c>
      <c r="G2850" s="1">
        <f t="shared" ca="1" si="313"/>
        <v>1</v>
      </c>
      <c r="H2850" s="1">
        <f t="shared" ca="1" si="314"/>
        <v>0</v>
      </c>
    </row>
    <row r="2851" spans="1:8" hidden="1" x14ac:dyDescent="0.2">
      <c r="A2851" s="1">
        <v>2848</v>
      </c>
      <c r="B2851" s="1">
        <f t="shared" ca="1" si="311"/>
        <v>-540650.28609532514</v>
      </c>
      <c r="C2851" s="1">
        <f t="shared" ca="1" si="308"/>
        <v>100</v>
      </c>
      <c r="D2851" s="1">
        <f t="shared" ca="1" si="309"/>
        <v>-42.077013244733351</v>
      </c>
      <c r="E2851" s="1">
        <f t="shared" ca="1" si="310"/>
        <v>-2</v>
      </c>
      <c r="F2851" s="1">
        <f t="shared" ca="1" si="312"/>
        <v>1</v>
      </c>
      <c r="G2851" s="1">
        <f t="shared" ca="1" si="313"/>
        <v>2</v>
      </c>
      <c r="H2851" s="1">
        <f t="shared" ca="1" si="314"/>
        <v>0</v>
      </c>
    </row>
    <row r="2852" spans="1:8" hidden="1" x14ac:dyDescent="0.2">
      <c r="A2852" s="1">
        <v>2849</v>
      </c>
      <c r="B2852" s="1">
        <f t="shared" ca="1" si="311"/>
        <v>-544857.9874197985</v>
      </c>
      <c r="C2852" s="1">
        <f t="shared" ca="1" si="308"/>
        <v>100</v>
      </c>
      <c r="D2852" s="1">
        <f t="shared" ca="1" si="309"/>
        <v>-42.077013244733351</v>
      </c>
      <c r="E2852" s="1">
        <f t="shared" ca="1" si="310"/>
        <v>-3</v>
      </c>
      <c r="F2852" s="1">
        <f t="shared" ca="1" si="312"/>
        <v>1</v>
      </c>
      <c r="G2852" s="1">
        <f t="shared" ca="1" si="313"/>
        <v>3</v>
      </c>
      <c r="H2852" s="1">
        <f t="shared" ca="1" si="314"/>
        <v>0</v>
      </c>
    </row>
    <row r="2853" spans="1:8" hidden="1" x14ac:dyDescent="0.2">
      <c r="A2853" s="1">
        <v>2850</v>
      </c>
      <c r="B2853" s="1">
        <f t="shared" ca="1" si="311"/>
        <v>-549065.68874427187</v>
      </c>
      <c r="C2853" s="1">
        <f t="shared" ca="1" si="308"/>
        <v>100</v>
      </c>
      <c r="D2853" s="1">
        <f t="shared" ca="1" si="309"/>
        <v>58.639357099169693</v>
      </c>
      <c r="E2853" s="1">
        <f t="shared" ca="1" si="310"/>
        <v>-4</v>
      </c>
      <c r="F2853" s="1">
        <f t="shared" ca="1" si="312"/>
        <v>1</v>
      </c>
      <c r="G2853" s="1">
        <f t="shared" ca="1" si="313"/>
        <v>4</v>
      </c>
      <c r="H2853" s="1">
        <f t="shared" ca="1" si="314"/>
        <v>0</v>
      </c>
    </row>
    <row r="2854" spans="1:8" hidden="1" x14ac:dyDescent="0.2">
      <c r="A2854" s="1">
        <v>2851</v>
      </c>
      <c r="B2854" s="1">
        <f t="shared" ca="1" si="311"/>
        <v>-543201.75303435489</v>
      </c>
      <c r="C2854" s="1">
        <f t="shared" ca="1" si="308"/>
        <v>100</v>
      </c>
      <c r="D2854" s="1">
        <f t="shared" ca="1" si="309"/>
        <v>58.639357099169693</v>
      </c>
      <c r="E2854" s="1">
        <f t="shared" ca="1" si="310"/>
        <v>-3</v>
      </c>
      <c r="F2854" s="1">
        <f t="shared" ca="1" si="312"/>
        <v>1</v>
      </c>
      <c r="G2854" s="1">
        <f t="shared" ca="1" si="313"/>
        <v>0</v>
      </c>
      <c r="H2854" s="1">
        <f t="shared" ca="1" si="314"/>
        <v>1</v>
      </c>
    </row>
    <row r="2855" spans="1:8" hidden="1" x14ac:dyDescent="0.2">
      <c r="A2855" s="1">
        <v>2852</v>
      </c>
      <c r="B2855" s="1">
        <f t="shared" ca="1" si="311"/>
        <v>-537337.8173244379</v>
      </c>
      <c r="C2855" s="1">
        <f t="shared" ca="1" si="308"/>
        <v>100</v>
      </c>
      <c r="D2855" s="1">
        <f t="shared" ca="1" si="309"/>
        <v>-42.077013244733351</v>
      </c>
      <c r="E2855" s="1">
        <f t="shared" ca="1" si="310"/>
        <v>-2</v>
      </c>
      <c r="F2855" s="1">
        <f t="shared" ca="1" si="312"/>
        <v>1</v>
      </c>
      <c r="G2855" s="1">
        <f t="shared" ca="1" si="313"/>
        <v>0</v>
      </c>
      <c r="H2855" s="1">
        <f t="shared" ca="1" si="314"/>
        <v>2</v>
      </c>
    </row>
    <row r="2856" spans="1:8" hidden="1" x14ac:dyDescent="0.2">
      <c r="A2856" s="1">
        <v>2853</v>
      </c>
      <c r="B2856" s="1">
        <f t="shared" ca="1" si="311"/>
        <v>-541545.51864891127</v>
      </c>
      <c r="C2856" s="1">
        <f t="shared" ca="1" si="308"/>
        <v>100</v>
      </c>
      <c r="D2856" s="1">
        <f t="shared" ca="1" si="309"/>
        <v>-42.077013244733351</v>
      </c>
      <c r="E2856" s="1">
        <f t="shared" ca="1" si="310"/>
        <v>-3</v>
      </c>
      <c r="F2856" s="1">
        <f t="shared" ca="1" si="312"/>
        <v>1</v>
      </c>
      <c r="G2856" s="1">
        <f t="shared" ca="1" si="313"/>
        <v>1</v>
      </c>
      <c r="H2856" s="1">
        <f t="shared" ca="1" si="314"/>
        <v>0</v>
      </c>
    </row>
    <row r="2857" spans="1:8" hidden="1" x14ac:dyDescent="0.2">
      <c r="A2857" s="1">
        <v>2854</v>
      </c>
      <c r="B2857" s="1">
        <f t="shared" ca="1" si="311"/>
        <v>-545753.21997338464</v>
      </c>
      <c r="C2857" s="1">
        <f t="shared" ca="1" si="308"/>
        <v>100</v>
      </c>
      <c r="D2857" s="1">
        <f t="shared" ca="1" si="309"/>
        <v>-42.077013244733351</v>
      </c>
      <c r="E2857" s="1">
        <f t="shared" ca="1" si="310"/>
        <v>-4</v>
      </c>
      <c r="F2857" s="1">
        <f t="shared" ca="1" si="312"/>
        <v>1</v>
      </c>
      <c r="G2857" s="1">
        <f t="shared" ca="1" si="313"/>
        <v>2</v>
      </c>
      <c r="H2857" s="1">
        <f t="shared" ca="1" si="314"/>
        <v>0</v>
      </c>
    </row>
    <row r="2858" spans="1:8" hidden="1" x14ac:dyDescent="0.2">
      <c r="A2858" s="1">
        <v>2855</v>
      </c>
      <c r="B2858" s="1">
        <f t="shared" ca="1" si="311"/>
        <v>-549960.921297858</v>
      </c>
      <c r="C2858" s="1">
        <f t="shared" ca="1" si="308"/>
        <v>500</v>
      </c>
      <c r="D2858" s="1">
        <f t="shared" ca="1" si="309"/>
        <v>-42.077013244733351</v>
      </c>
      <c r="E2858" s="1">
        <f t="shared" ca="1" si="310"/>
        <v>0</v>
      </c>
      <c r="F2858" s="1">
        <f t="shared" ca="1" si="312"/>
        <v>2</v>
      </c>
      <c r="G2858" s="1">
        <f t="shared" ca="1" si="313"/>
        <v>3</v>
      </c>
      <c r="H2858" s="1">
        <f t="shared" ca="1" si="314"/>
        <v>0</v>
      </c>
    </row>
    <row r="2859" spans="1:8" hidden="1" x14ac:dyDescent="0.2">
      <c r="A2859" s="1">
        <v>2856</v>
      </c>
      <c r="B2859" s="1">
        <f t="shared" ca="1" si="311"/>
        <v>-570999.42792022473</v>
      </c>
      <c r="C2859" s="1">
        <f t="shared" ca="1" si="308"/>
        <v>500</v>
      </c>
      <c r="D2859" s="1">
        <f t="shared" ca="1" si="309"/>
        <v>-42.077013244733351</v>
      </c>
      <c r="E2859" s="1">
        <f t="shared" ca="1" si="310"/>
        <v>-1</v>
      </c>
      <c r="F2859" s="1">
        <f t="shared" ca="1" si="312"/>
        <v>2</v>
      </c>
      <c r="G2859" s="1">
        <f t="shared" ca="1" si="313"/>
        <v>4</v>
      </c>
      <c r="H2859" s="1">
        <f t="shared" ca="1" si="314"/>
        <v>0</v>
      </c>
    </row>
    <row r="2860" spans="1:8" hidden="1" x14ac:dyDescent="0.2">
      <c r="A2860" s="1">
        <v>2857</v>
      </c>
      <c r="B2860" s="1">
        <f t="shared" ca="1" si="311"/>
        <v>-592037.93454259145</v>
      </c>
      <c r="C2860" s="1">
        <f t="shared" ca="1" si="308"/>
        <v>500</v>
      </c>
      <c r="D2860" s="1">
        <f t="shared" ca="1" si="309"/>
        <v>-42.077013244733351</v>
      </c>
      <c r="E2860" s="1">
        <f t="shared" ca="1" si="310"/>
        <v>-2</v>
      </c>
      <c r="F2860" s="1">
        <f t="shared" ca="1" si="312"/>
        <v>2</v>
      </c>
      <c r="G2860" s="1">
        <f t="shared" ca="1" si="313"/>
        <v>5</v>
      </c>
      <c r="H2860" s="1">
        <f t="shared" ca="1" si="314"/>
        <v>0</v>
      </c>
    </row>
    <row r="2861" spans="1:8" hidden="1" x14ac:dyDescent="0.2">
      <c r="A2861" s="1">
        <v>2858</v>
      </c>
      <c r="B2861" s="1">
        <f t="shared" ca="1" si="311"/>
        <v>-613076.44116495817</v>
      </c>
      <c r="C2861" s="1">
        <f t="shared" ca="1" si="308"/>
        <v>500</v>
      </c>
      <c r="D2861" s="1">
        <f t="shared" ca="1" si="309"/>
        <v>-42.077013244733351</v>
      </c>
      <c r="E2861" s="1">
        <f t="shared" ca="1" si="310"/>
        <v>-3</v>
      </c>
      <c r="F2861" s="1">
        <f t="shared" ca="1" si="312"/>
        <v>2</v>
      </c>
      <c r="G2861" s="1">
        <f t="shared" ca="1" si="313"/>
        <v>6</v>
      </c>
      <c r="H2861" s="1">
        <f t="shared" ca="1" si="314"/>
        <v>0</v>
      </c>
    </row>
    <row r="2862" spans="1:8" hidden="1" x14ac:dyDescent="0.2">
      <c r="A2862" s="1">
        <v>2859</v>
      </c>
      <c r="B2862" s="1">
        <f t="shared" ca="1" si="311"/>
        <v>-634114.9477873249</v>
      </c>
      <c r="C2862" s="1">
        <f t="shared" ca="1" si="308"/>
        <v>500</v>
      </c>
      <c r="D2862" s="1">
        <f t="shared" ca="1" si="309"/>
        <v>58.639357099169693</v>
      </c>
      <c r="E2862" s="1">
        <f t="shared" ca="1" si="310"/>
        <v>-4</v>
      </c>
      <c r="F2862" s="1">
        <f t="shared" ca="1" si="312"/>
        <v>2</v>
      </c>
      <c r="G2862" s="1">
        <f t="shared" ca="1" si="313"/>
        <v>7</v>
      </c>
      <c r="H2862" s="1">
        <f t="shared" ca="1" si="314"/>
        <v>0</v>
      </c>
    </row>
    <row r="2863" spans="1:8" hidden="1" x14ac:dyDescent="0.2">
      <c r="A2863" s="1">
        <v>2860</v>
      </c>
      <c r="B2863" s="1">
        <f t="shared" ca="1" si="311"/>
        <v>-604795.26923774008</v>
      </c>
      <c r="C2863" s="1">
        <f t="shared" ca="1" si="308"/>
        <v>500</v>
      </c>
      <c r="D2863" s="1">
        <f t="shared" ca="1" si="309"/>
        <v>58.639357099169693</v>
      </c>
      <c r="E2863" s="1">
        <f t="shared" ca="1" si="310"/>
        <v>-3</v>
      </c>
      <c r="F2863" s="1">
        <f t="shared" ca="1" si="312"/>
        <v>2</v>
      </c>
      <c r="G2863" s="1">
        <f t="shared" ca="1" si="313"/>
        <v>0</v>
      </c>
      <c r="H2863" s="1">
        <f t="shared" ca="1" si="314"/>
        <v>1</v>
      </c>
    </row>
    <row r="2864" spans="1:8" hidden="1" x14ac:dyDescent="0.2">
      <c r="A2864" s="1">
        <v>2861</v>
      </c>
      <c r="B2864" s="1">
        <f t="shared" ca="1" si="311"/>
        <v>-575475.59068815527</v>
      </c>
      <c r="C2864" s="1">
        <f t="shared" ca="1" si="308"/>
        <v>500</v>
      </c>
      <c r="D2864" s="1">
        <f t="shared" ca="1" si="309"/>
        <v>-42.077013244733351</v>
      </c>
      <c r="E2864" s="1">
        <f t="shared" ca="1" si="310"/>
        <v>-2</v>
      </c>
      <c r="F2864" s="1">
        <f t="shared" ca="1" si="312"/>
        <v>2</v>
      </c>
      <c r="G2864" s="1">
        <f t="shared" ca="1" si="313"/>
        <v>0</v>
      </c>
      <c r="H2864" s="1">
        <f t="shared" ca="1" si="314"/>
        <v>2</v>
      </c>
    </row>
    <row r="2865" spans="1:8" hidden="1" x14ac:dyDescent="0.2">
      <c r="A2865" s="1">
        <v>2862</v>
      </c>
      <c r="B2865" s="1">
        <f t="shared" ca="1" si="311"/>
        <v>-596514.09731052199</v>
      </c>
      <c r="C2865" s="1">
        <f t="shared" ca="1" si="308"/>
        <v>500</v>
      </c>
      <c r="D2865" s="1">
        <f t="shared" ca="1" si="309"/>
        <v>58.639357099169693</v>
      </c>
      <c r="E2865" s="1">
        <f t="shared" ca="1" si="310"/>
        <v>-3</v>
      </c>
      <c r="F2865" s="1">
        <f t="shared" ca="1" si="312"/>
        <v>2</v>
      </c>
      <c r="G2865" s="1">
        <f t="shared" ca="1" si="313"/>
        <v>1</v>
      </c>
      <c r="H2865" s="1">
        <f t="shared" ca="1" si="314"/>
        <v>0</v>
      </c>
    </row>
    <row r="2866" spans="1:8" hidden="1" x14ac:dyDescent="0.2">
      <c r="A2866" s="1">
        <v>2863</v>
      </c>
      <c r="B2866" s="1">
        <f t="shared" ca="1" si="311"/>
        <v>-567194.41876093717</v>
      </c>
      <c r="C2866" s="1">
        <f t="shared" ca="1" si="308"/>
        <v>500</v>
      </c>
      <c r="D2866" s="1">
        <f t="shared" ca="1" si="309"/>
        <v>58.639357099169693</v>
      </c>
      <c r="E2866" s="1">
        <f t="shared" ca="1" si="310"/>
        <v>-2</v>
      </c>
      <c r="F2866" s="1">
        <f t="shared" ca="1" si="312"/>
        <v>2</v>
      </c>
      <c r="G2866" s="1">
        <f t="shared" ca="1" si="313"/>
        <v>0</v>
      </c>
      <c r="H2866" s="1">
        <f t="shared" ca="1" si="314"/>
        <v>1</v>
      </c>
    </row>
    <row r="2867" spans="1:8" hidden="1" x14ac:dyDescent="0.2">
      <c r="A2867" s="1">
        <v>2864</v>
      </c>
      <c r="B2867" s="1">
        <f t="shared" ca="1" si="311"/>
        <v>-537874.74021135236</v>
      </c>
      <c r="C2867" s="1">
        <f t="shared" ca="1" si="308"/>
        <v>500</v>
      </c>
      <c r="D2867" s="1">
        <f t="shared" ca="1" si="309"/>
        <v>-42.077013244733351</v>
      </c>
      <c r="E2867" s="1">
        <f t="shared" ca="1" si="310"/>
        <v>-1</v>
      </c>
      <c r="F2867" s="1">
        <f t="shared" ca="1" si="312"/>
        <v>2</v>
      </c>
      <c r="G2867" s="1">
        <f t="shared" ca="1" si="313"/>
        <v>0</v>
      </c>
      <c r="H2867" s="1">
        <f t="shared" ca="1" si="314"/>
        <v>2</v>
      </c>
    </row>
    <row r="2868" spans="1:8" hidden="1" x14ac:dyDescent="0.2">
      <c r="A2868" s="1">
        <v>2865</v>
      </c>
      <c r="B2868" s="1">
        <f t="shared" ca="1" si="311"/>
        <v>-558913.24683371908</v>
      </c>
      <c r="C2868" s="1">
        <f t="shared" ca="1" si="308"/>
        <v>500</v>
      </c>
      <c r="D2868" s="1">
        <f t="shared" ca="1" si="309"/>
        <v>58.639357099169693</v>
      </c>
      <c r="E2868" s="1">
        <f t="shared" ca="1" si="310"/>
        <v>-2</v>
      </c>
      <c r="F2868" s="1">
        <f t="shared" ca="1" si="312"/>
        <v>2</v>
      </c>
      <c r="G2868" s="1">
        <f t="shared" ca="1" si="313"/>
        <v>1</v>
      </c>
      <c r="H2868" s="1">
        <f t="shared" ca="1" si="314"/>
        <v>0</v>
      </c>
    </row>
    <row r="2869" spans="1:8" hidden="1" x14ac:dyDescent="0.2">
      <c r="A2869" s="1">
        <v>2866</v>
      </c>
      <c r="B2869" s="1">
        <f t="shared" ca="1" si="311"/>
        <v>-529593.56828413426</v>
      </c>
      <c r="C2869" s="1">
        <f t="shared" ca="1" si="308"/>
        <v>500</v>
      </c>
      <c r="D2869" s="1">
        <f t="shared" ca="1" si="309"/>
        <v>58.639357099169693</v>
      </c>
      <c r="E2869" s="1">
        <f t="shared" ca="1" si="310"/>
        <v>-1</v>
      </c>
      <c r="F2869" s="1">
        <f t="shared" ca="1" si="312"/>
        <v>2</v>
      </c>
      <c r="G2869" s="1">
        <f t="shared" ca="1" si="313"/>
        <v>0</v>
      </c>
      <c r="H2869" s="1">
        <f t="shared" ca="1" si="314"/>
        <v>1</v>
      </c>
    </row>
    <row r="2870" spans="1:8" hidden="1" x14ac:dyDescent="0.2">
      <c r="A2870" s="1">
        <v>2867</v>
      </c>
      <c r="B2870" s="1">
        <f t="shared" ca="1" si="311"/>
        <v>-500273.88973454945</v>
      </c>
      <c r="C2870" s="1">
        <f t="shared" ca="1" si="308"/>
        <v>100</v>
      </c>
      <c r="D2870" s="1">
        <f t="shared" ca="1" si="309"/>
        <v>-42.077013244733351</v>
      </c>
      <c r="E2870" s="1">
        <f t="shared" ca="1" si="310"/>
        <v>0</v>
      </c>
      <c r="F2870" s="1">
        <f t="shared" ca="1" si="312"/>
        <v>1</v>
      </c>
      <c r="G2870" s="1">
        <f t="shared" ca="1" si="313"/>
        <v>0</v>
      </c>
      <c r="H2870" s="1">
        <f t="shared" ca="1" si="314"/>
        <v>2</v>
      </c>
    </row>
    <row r="2871" spans="1:8" hidden="1" x14ac:dyDescent="0.2">
      <c r="A2871" s="1">
        <v>2868</v>
      </c>
      <c r="B2871" s="1">
        <f t="shared" ca="1" si="311"/>
        <v>-504481.59105902276</v>
      </c>
      <c r="C2871" s="1">
        <f t="shared" ca="1" si="308"/>
        <v>100</v>
      </c>
      <c r="D2871" s="1">
        <f t="shared" ca="1" si="309"/>
        <v>58.639357099169693</v>
      </c>
      <c r="E2871" s="1">
        <f t="shared" ca="1" si="310"/>
        <v>-1</v>
      </c>
      <c r="F2871" s="1">
        <f t="shared" ca="1" si="312"/>
        <v>1</v>
      </c>
      <c r="G2871" s="1">
        <f t="shared" ca="1" si="313"/>
        <v>1</v>
      </c>
      <c r="H2871" s="1">
        <f t="shared" ca="1" si="314"/>
        <v>0</v>
      </c>
    </row>
    <row r="2872" spans="1:8" hidden="1" x14ac:dyDescent="0.2">
      <c r="A2872" s="1">
        <v>2869</v>
      </c>
      <c r="B2872" s="1">
        <f t="shared" ca="1" si="311"/>
        <v>-498617.65534910577</v>
      </c>
      <c r="C2872" s="1">
        <f t="shared" ca="1" si="308"/>
        <v>100</v>
      </c>
      <c r="D2872" s="1">
        <f t="shared" ca="1" si="309"/>
        <v>-42.077013244733351</v>
      </c>
      <c r="E2872" s="1">
        <f t="shared" ca="1" si="310"/>
        <v>0</v>
      </c>
      <c r="F2872" s="1">
        <f t="shared" ca="1" si="312"/>
        <v>1</v>
      </c>
      <c r="G2872" s="1">
        <f t="shared" ca="1" si="313"/>
        <v>0</v>
      </c>
      <c r="H2872" s="1">
        <f t="shared" ca="1" si="314"/>
        <v>1</v>
      </c>
    </row>
    <row r="2873" spans="1:8" hidden="1" x14ac:dyDescent="0.2">
      <c r="A2873" s="1">
        <v>2870</v>
      </c>
      <c r="B2873" s="1">
        <f t="shared" ca="1" si="311"/>
        <v>-502825.35667357908</v>
      </c>
      <c r="C2873" s="1">
        <f t="shared" ca="1" si="308"/>
        <v>100</v>
      </c>
      <c r="D2873" s="1">
        <f t="shared" ca="1" si="309"/>
        <v>58.639357099169693</v>
      </c>
      <c r="E2873" s="1">
        <f t="shared" ca="1" si="310"/>
        <v>-1</v>
      </c>
      <c r="F2873" s="1">
        <f t="shared" ca="1" si="312"/>
        <v>1</v>
      </c>
      <c r="G2873" s="1">
        <f t="shared" ca="1" si="313"/>
        <v>1</v>
      </c>
      <c r="H2873" s="1">
        <f t="shared" ca="1" si="314"/>
        <v>0</v>
      </c>
    </row>
    <row r="2874" spans="1:8" hidden="1" x14ac:dyDescent="0.2">
      <c r="A2874" s="1">
        <v>2871</v>
      </c>
      <c r="B2874" s="1">
        <f t="shared" ca="1" si="311"/>
        <v>-496961.42096366209</v>
      </c>
      <c r="C2874" s="1">
        <f t="shared" ca="1" si="308"/>
        <v>100</v>
      </c>
      <c r="D2874" s="1">
        <f t="shared" ca="1" si="309"/>
        <v>-42.077013244733351</v>
      </c>
      <c r="E2874" s="1">
        <f t="shared" ca="1" si="310"/>
        <v>0</v>
      </c>
      <c r="F2874" s="1">
        <f t="shared" ca="1" si="312"/>
        <v>1</v>
      </c>
      <c r="G2874" s="1">
        <f t="shared" ca="1" si="313"/>
        <v>0</v>
      </c>
      <c r="H2874" s="1">
        <f t="shared" ca="1" si="314"/>
        <v>1</v>
      </c>
    </row>
    <row r="2875" spans="1:8" hidden="1" x14ac:dyDescent="0.2">
      <c r="A2875" s="1">
        <v>2872</v>
      </c>
      <c r="B2875" s="1">
        <f t="shared" ca="1" si="311"/>
        <v>-501169.1222881354</v>
      </c>
      <c r="C2875" s="1">
        <f t="shared" ca="1" si="308"/>
        <v>100</v>
      </c>
      <c r="D2875" s="1">
        <f t="shared" ca="1" si="309"/>
        <v>-42.077013244733351</v>
      </c>
      <c r="E2875" s="1">
        <f t="shared" ca="1" si="310"/>
        <v>-1</v>
      </c>
      <c r="F2875" s="1">
        <f t="shared" ca="1" si="312"/>
        <v>1</v>
      </c>
      <c r="G2875" s="1">
        <f t="shared" ca="1" si="313"/>
        <v>1</v>
      </c>
      <c r="H2875" s="1">
        <f t="shared" ca="1" si="314"/>
        <v>0</v>
      </c>
    </row>
    <row r="2876" spans="1:8" hidden="1" x14ac:dyDescent="0.2">
      <c r="A2876" s="1">
        <v>2873</v>
      </c>
      <c r="B2876" s="1">
        <f t="shared" ca="1" si="311"/>
        <v>-505376.82361260871</v>
      </c>
      <c r="C2876" s="1">
        <f t="shared" ca="1" si="308"/>
        <v>100</v>
      </c>
      <c r="D2876" s="1">
        <f t="shared" ca="1" si="309"/>
        <v>58.639357099169693</v>
      </c>
      <c r="E2876" s="1">
        <f t="shared" ca="1" si="310"/>
        <v>-2</v>
      </c>
      <c r="F2876" s="1">
        <f t="shared" ca="1" si="312"/>
        <v>1</v>
      </c>
      <c r="G2876" s="1">
        <f t="shared" ca="1" si="313"/>
        <v>2</v>
      </c>
      <c r="H2876" s="1">
        <f t="shared" ca="1" si="314"/>
        <v>0</v>
      </c>
    </row>
    <row r="2877" spans="1:8" hidden="1" x14ac:dyDescent="0.2">
      <c r="A2877" s="1">
        <v>2874</v>
      </c>
      <c r="B2877" s="1">
        <f t="shared" ca="1" si="311"/>
        <v>-499512.88790269173</v>
      </c>
      <c r="C2877" s="1">
        <f t="shared" ca="1" si="308"/>
        <v>100</v>
      </c>
      <c r="D2877" s="1">
        <f t="shared" ca="1" si="309"/>
        <v>58.639357099169693</v>
      </c>
      <c r="E2877" s="1">
        <f t="shared" ca="1" si="310"/>
        <v>-1</v>
      </c>
      <c r="F2877" s="1">
        <f t="shared" ca="1" si="312"/>
        <v>1</v>
      </c>
      <c r="G2877" s="1">
        <f t="shared" ca="1" si="313"/>
        <v>0</v>
      </c>
      <c r="H2877" s="1">
        <f t="shared" ca="1" si="314"/>
        <v>1</v>
      </c>
    </row>
    <row r="2878" spans="1:8" hidden="1" x14ac:dyDescent="0.2">
      <c r="A2878" s="1">
        <v>2875</v>
      </c>
      <c r="B2878" s="1">
        <f t="shared" ca="1" si="311"/>
        <v>-493648.95219277474</v>
      </c>
      <c r="C2878" s="1">
        <f t="shared" ca="1" si="308"/>
        <v>100</v>
      </c>
      <c r="D2878" s="1">
        <f t="shared" ca="1" si="309"/>
        <v>58.639357099169693</v>
      </c>
      <c r="E2878" s="1">
        <f t="shared" ca="1" si="310"/>
        <v>0</v>
      </c>
      <c r="F2878" s="1">
        <f t="shared" ca="1" si="312"/>
        <v>1</v>
      </c>
      <c r="G2878" s="1">
        <f t="shared" ca="1" si="313"/>
        <v>0</v>
      </c>
      <c r="H2878" s="1">
        <f t="shared" ca="1" si="314"/>
        <v>2</v>
      </c>
    </row>
    <row r="2879" spans="1:8" hidden="1" x14ac:dyDescent="0.2">
      <c r="A2879" s="1">
        <v>2876</v>
      </c>
      <c r="B2879" s="1">
        <f t="shared" ca="1" si="311"/>
        <v>-487785.01648285775</v>
      </c>
      <c r="C2879" s="1">
        <f t="shared" ca="1" si="308"/>
        <v>100</v>
      </c>
      <c r="D2879" s="1">
        <f t="shared" ca="1" si="309"/>
        <v>-42.077013244733351</v>
      </c>
      <c r="E2879" s="1">
        <f t="shared" ca="1" si="310"/>
        <v>0</v>
      </c>
      <c r="F2879" s="1">
        <f t="shared" ca="1" si="312"/>
        <v>1</v>
      </c>
      <c r="G2879" s="1">
        <f t="shared" ca="1" si="313"/>
        <v>0</v>
      </c>
      <c r="H2879" s="1">
        <f t="shared" ca="1" si="314"/>
        <v>3</v>
      </c>
    </row>
    <row r="2880" spans="1:8" hidden="1" x14ac:dyDescent="0.2">
      <c r="A2880" s="1">
        <v>2877</v>
      </c>
      <c r="B2880" s="1">
        <f t="shared" ca="1" si="311"/>
        <v>-491992.71780733106</v>
      </c>
      <c r="C2880" s="1">
        <f t="shared" ca="1" si="308"/>
        <v>100</v>
      </c>
      <c r="D2880" s="1">
        <f t="shared" ca="1" si="309"/>
        <v>-42.077013244733351</v>
      </c>
      <c r="E2880" s="1">
        <f t="shared" ca="1" si="310"/>
        <v>-1</v>
      </c>
      <c r="F2880" s="1">
        <f t="shared" ca="1" si="312"/>
        <v>1</v>
      </c>
      <c r="G2880" s="1">
        <f t="shared" ca="1" si="313"/>
        <v>1</v>
      </c>
      <c r="H2880" s="1">
        <f t="shared" ca="1" si="314"/>
        <v>0</v>
      </c>
    </row>
    <row r="2881" spans="1:8" hidden="1" x14ac:dyDescent="0.2">
      <c r="A2881" s="1">
        <v>2878</v>
      </c>
      <c r="B2881" s="1">
        <f t="shared" ca="1" si="311"/>
        <v>-496200.41913180437</v>
      </c>
      <c r="C2881" s="1">
        <f t="shared" ca="1" si="308"/>
        <v>100</v>
      </c>
      <c r="D2881" s="1">
        <f t="shared" ca="1" si="309"/>
        <v>-42.077013244733351</v>
      </c>
      <c r="E2881" s="1">
        <f t="shared" ca="1" si="310"/>
        <v>-2</v>
      </c>
      <c r="F2881" s="1">
        <f t="shared" ca="1" si="312"/>
        <v>1</v>
      </c>
      <c r="G2881" s="1">
        <f t="shared" ca="1" si="313"/>
        <v>2</v>
      </c>
      <c r="H2881" s="1">
        <f t="shared" ca="1" si="314"/>
        <v>0</v>
      </c>
    </row>
    <row r="2882" spans="1:8" hidden="1" x14ac:dyDescent="0.2">
      <c r="A2882" s="1">
        <v>2879</v>
      </c>
      <c r="B2882" s="1">
        <f t="shared" ca="1" si="311"/>
        <v>-500408.12045627768</v>
      </c>
      <c r="C2882" s="1">
        <f t="shared" ca="1" si="308"/>
        <v>100</v>
      </c>
      <c r="D2882" s="1">
        <f t="shared" ca="1" si="309"/>
        <v>-42.077013244733351</v>
      </c>
      <c r="E2882" s="1">
        <f t="shared" ca="1" si="310"/>
        <v>-3</v>
      </c>
      <c r="F2882" s="1">
        <f t="shared" ca="1" si="312"/>
        <v>1</v>
      </c>
      <c r="G2882" s="1">
        <f t="shared" ca="1" si="313"/>
        <v>3</v>
      </c>
      <c r="H2882" s="1">
        <f t="shared" ca="1" si="314"/>
        <v>0</v>
      </c>
    </row>
    <row r="2883" spans="1:8" hidden="1" x14ac:dyDescent="0.2">
      <c r="A2883" s="1">
        <v>2880</v>
      </c>
      <c r="B2883" s="1">
        <f t="shared" ca="1" si="311"/>
        <v>-504615.82178075099</v>
      </c>
      <c r="C2883" s="1">
        <f t="shared" ca="1" si="308"/>
        <v>100</v>
      </c>
      <c r="D2883" s="1">
        <f t="shared" ca="1" si="309"/>
        <v>-42.077013244733351</v>
      </c>
      <c r="E2883" s="1">
        <f t="shared" ca="1" si="310"/>
        <v>-4</v>
      </c>
      <c r="F2883" s="1">
        <f t="shared" ca="1" si="312"/>
        <v>1</v>
      </c>
      <c r="G2883" s="1">
        <f t="shared" ca="1" si="313"/>
        <v>4</v>
      </c>
      <c r="H2883" s="1">
        <f t="shared" ca="1" si="314"/>
        <v>0</v>
      </c>
    </row>
    <row r="2884" spans="1:8" hidden="1" x14ac:dyDescent="0.2">
      <c r="A2884" s="1">
        <v>2881</v>
      </c>
      <c r="B2884" s="1">
        <f t="shared" ca="1" si="311"/>
        <v>-508823.5231052243</v>
      </c>
      <c r="C2884" s="1">
        <f t="shared" ca="1" si="308"/>
        <v>500</v>
      </c>
      <c r="D2884" s="1">
        <f t="shared" ca="1" si="309"/>
        <v>58.639357099169693</v>
      </c>
      <c r="E2884" s="1">
        <f t="shared" ca="1" si="310"/>
        <v>0</v>
      </c>
      <c r="F2884" s="1">
        <f t="shared" ca="1" si="312"/>
        <v>2</v>
      </c>
      <c r="G2884" s="1">
        <f t="shared" ca="1" si="313"/>
        <v>5</v>
      </c>
      <c r="H2884" s="1">
        <f t="shared" ca="1" si="314"/>
        <v>0</v>
      </c>
    </row>
    <row r="2885" spans="1:8" hidden="1" x14ac:dyDescent="0.2">
      <c r="A2885" s="1">
        <v>2882</v>
      </c>
      <c r="B2885" s="1">
        <f t="shared" ca="1" si="311"/>
        <v>-479503.84455563943</v>
      </c>
      <c r="C2885" s="1">
        <f t="shared" ref="C2885:C2948" ca="1" si="315">$C$4*POWER($L$2,F2885-1)</f>
        <v>100</v>
      </c>
      <c r="D2885" s="1">
        <f t="shared" ref="D2885:D2948" ca="1" si="316">IF(RAND()&lt;$B$1,$F$1,$H$1)</f>
        <v>-42.077013244733351</v>
      </c>
      <c r="E2885" s="1">
        <f t="shared" ref="E2885:E2948" ca="1" si="317">IF(D2884&lt;0,IF(E2884-1=-$D$2,0,E2884-1),IF(E2884+1=$F$2,0,E2884+1))</f>
        <v>0</v>
      </c>
      <c r="F2885" s="1">
        <f t="shared" ca="1" si="312"/>
        <v>1</v>
      </c>
      <c r="G2885" s="1">
        <f t="shared" ca="1" si="313"/>
        <v>0</v>
      </c>
      <c r="H2885" s="1">
        <f t="shared" ca="1" si="314"/>
        <v>1</v>
      </c>
    </row>
    <row r="2886" spans="1:8" hidden="1" x14ac:dyDescent="0.2">
      <c r="A2886" s="1">
        <v>2883</v>
      </c>
      <c r="B2886" s="1">
        <f t="shared" ref="B2886:B2949" ca="1" si="318">B2885+D2885*C2885</f>
        <v>-483711.54588011274</v>
      </c>
      <c r="C2886" s="1">
        <f t="shared" ca="1" si="315"/>
        <v>100</v>
      </c>
      <c r="D2886" s="1">
        <f t="shared" ca="1" si="316"/>
        <v>-42.077013244733351</v>
      </c>
      <c r="E2886" s="1">
        <f t="shared" ca="1" si="317"/>
        <v>-1</v>
      </c>
      <c r="F2886" s="1">
        <f t="shared" ref="F2886:F2949" ca="1" si="319">IF(AND(D2885&gt;0,E2886=0),IF(F2885-1&lt;1,1,F2885-1),IF(AND(D2885&lt;0,E2886=0),IF(F2885+1&gt;$H$2,1,F2885+1),F2885))</f>
        <v>1</v>
      </c>
      <c r="G2886" s="1">
        <f t="shared" ref="G2886:G2949" ca="1" si="320">IF(D2885&gt;0,0,G2885+1)</f>
        <v>1</v>
      </c>
      <c r="H2886" s="1">
        <f t="shared" ref="H2886:H2949" ca="1" si="321">IF(D2885&lt;0,0,H2885+1)</f>
        <v>0</v>
      </c>
    </row>
    <row r="2887" spans="1:8" hidden="1" x14ac:dyDescent="0.2">
      <c r="A2887" s="1">
        <v>2884</v>
      </c>
      <c r="B2887" s="1">
        <f t="shared" ca="1" si="318"/>
        <v>-487919.24720458605</v>
      </c>
      <c r="C2887" s="1">
        <f t="shared" ca="1" si="315"/>
        <v>100</v>
      </c>
      <c r="D2887" s="1">
        <f t="shared" ca="1" si="316"/>
        <v>-42.077013244733351</v>
      </c>
      <c r="E2887" s="1">
        <f t="shared" ca="1" si="317"/>
        <v>-2</v>
      </c>
      <c r="F2887" s="1">
        <f t="shared" ca="1" si="319"/>
        <v>1</v>
      </c>
      <c r="G2887" s="1">
        <f t="shared" ca="1" si="320"/>
        <v>2</v>
      </c>
      <c r="H2887" s="1">
        <f t="shared" ca="1" si="321"/>
        <v>0</v>
      </c>
    </row>
    <row r="2888" spans="1:8" hidden="1" x14ac:dyDescent="0.2">
      <c r="A2888" s="1">
        <v>2885</v>
      </c>
      <c r="B2888" s="1">
        <f t="shared" ca="1" si="318"/>
        <v>-492126.94852905936</v>
      </c>
      <c r="C2888" s="1">
        <f t="shared" ca="1" si="315"/>
        <v>100</v>
      </c>
      <c r="D2888" s="1">
        <f t="shared" ca="1" si="316"/>
        <v>-42.077013244733351</v>
      </c>
      <c r="E2888" s="1">
        <f t="shared" ca="1" si="317"/>
        <v>-3</v>
      </c>
      <c r="F2888" s="1">
        <f t="shared" ca="1" si="319"/>
        <v>1</v>
      </c>
      <c r="G2888" s="1">
        <f t="shared" ca="1" si="320"/>
        <v>3</v>
      </c>
      <c r="H2888" s="1">
        <f t="shared" ca="1" si="321"/>
        <v>0</v>
      </c>
    </row>
    <row r="2889" spans="1:8" hidden="1" x14ac:dyDescent="0.2">
      <c r="A2889" s="1">
        <v>2886</v>
      </c>
      <c r="B2889" s="1">
        <f t="shared" ca="1" si="318"/>
        <v>-496334.64985353267</v>
      </c>
      <c r="C2889" s="1">
        <f t="shared" ca="1" si="315"/>
        <v>100</v>
      </c>
      <c r="D2889" s="1">
        <f t="shared" ca="1" si="316"/>
        <v>-42.077013244733351</v>
      </c>
      <c r="E2889" s="1">
        <f t="shared" ca="1" si="317"/>
        <v>-4</v>
      </c>
      <c r="F2889" s="1">
        <f t="shared" ca="1" si="319"/>
        <v>1</v>
      </c>
      <c r="G2889" s="1">
        <f t="shared" ca="1" si="320"/>
        <v>4</v>
      </c>
      <c r="H2889" s="1">
        <f t="shared" ca="1" si="321"/>
        <v>0</v>
      </c>
    </row>
    <row r="2890" spans="1:8" hidden="1" x14ac:dyDescent="0.2">
      <c r="A2890" s="1">
        <v>2887</v>
      </c>
      <c r="B2890" s="1">
        <f t="shared" ca="1" si="318"/>
        <v>-500542.35117800598</v>
      </c>
      <c r="C2890" s="1">
        <f t="shared" ca="1" si="315"/>
        <v>500</v>
      </c>
      <c r="D2890" s="1">
        <f t="shared" ca="1" si="316"/>
        <v>-42.077013244733351</v>
      </c>
      <c r="E2890" s="1">
        <f t="shared" ca="1" si="317"/>
        <v>0</v>
      </c>
      <c r="F2890" s="1">
        <f t="shared" ca="1" si="319"/>
        <v>2</v>
      </c>
      <c r="G2890" s="1">
        <f t="shared" ca="1" si="320"/>
        <v>5</v>
      </c>
      <c r="H2890" s="1">
        <f t="shared" ca="1" si="321"/>
        <v>0</v>
      </c>
    </row>
    <row r="2891" spans="1:8" hidden="1" x14ac:dyDescent="0.2">
      <c r="A2891" s="1">
        <v>2888</v>
      </c>
      <c r="B2891" s="1">
        <f t="shared" ca="1" si="318"/>
        <v>-521580.85780037264</v>
      </c>
      <c r="C2891" s="1">
        <f t="shared" ca="1" si="315"/>
        <v>500</v>
      </c>
      <c r="D2891" s="1">
        <f t="shared" ca="1" si="316"/>
        <v>58.639357099169693</v>
      </c>
      <c r="E2891" s="1">
        <f t="shared" ca="1" si="317"/>
        <v>-1</v>
      </c>
      <c r="F2891" s="1">
        <f t="shared" ca="1" si="319"/>
        <v>2</v>
      </c>
      <c r="G2891" s="1">
        <f t="shared" ca="1" si="320"/>
        <v>6</v>
      </c>
      <c r="H2891" s="1">
        <f t="shared" ca="1" si="321"/>
        <v>0</v>
      </c>
    </row>
    <row r="2892" spans="1:8" hidden="1" x14ac:dyDescent="0.2">
      <c r="A2892" s="1">
        <v>2889</v>
      </c>
      <c r="B2892" s="1">
        <f t="shared" ca="1" si="318"/>
        <v>-492261.17925078783</v>
      </c>
      <c r="C2892" s="1">
        <f t="shared" ca="1" si="315"/>
        <v>100</v>
      </c>
      <c r="D2892" s="1">
        <f t="shared" ca="1" si="316"/>
        <v>-42.077013244733351</v>
      </c>
      <c r="E2892" s="1">
        <f t="shared" ca="1" si="317"/>
        <v>0</v>
      </c>
      <c r="F2892" s="1">
        <f t="shared" ca="1" si="319"/>
        <v>1</v>
      </c>
      <c r="G2892" s="1">
        <f t="shared" ca="1" si="320"/>
        <v>0</v>
      </c>
      <c r="H2892" s="1">
        <f t="shared" ca="1" si="321"/>
        <v>1</v>
      </c>
    </row>
    <row r="2893" spans="1:8" hidden="1" x14ac:dyDescent="0.2">
      <c r="A2893" s="1">
        <v>2890</v>
      </c>
      <c r="B2893" s="1">
        <f t="shared" ca="1" si="318"/>
        <v>-496468.88057526114</v>
      </c>
      <c r="C2893" s="1">
        <f t="shared" ca="1" si="315"/>
        <v>100</v>
      </c>
      <c r="D2893" s="1">
        <f t="shared" ca="1" si="316"/>
        <v>-42.077013244733351</v>
      </c>
      <c r="E2893" s="1">
        <f t="shared" ca="1" si="317"/>
        <v>-1</v>
      </c>
      <c r="F2893" s="1">
        <f t="shared" ca="1" si="319"/>
        <v>1</v>
      </c>
      <c r="G2893" s="1">
        <f t="shared" ca="1" si="320"/>
        <v>1</v>
      </c>
      <c r="H2893" s="1">
        <f t="shared" ca="1" si="321"/>
        <v>0</v>
      </c>
    </row>
    <row r="2894" spans="1:8" hidden="1" x14ac:dyDescent="0.2">
      <c r="A2894" s="1">
        <v>2891</v>
      </c>
      <c r="B2894" s="1">
        <f t="shared" ca="1" si="318"/>
        <v>-500676.58189973445</v>
      </c>
      <c r="C2894" s="1">
        <f t="shared" ca="1" si="315"/>
        <v>100</v>
      </c>
      <c r="D2894" s="1">
        <f t="shared" ca="1" si="316"/>
        <v>-42.077013244733351</v>
      </c>
      <c r="E2894" s="1">
        <f t="shared" ca="1" si="317"/>
        <v>-2</v>
      </c>
      <c r="F2894" s="1">
        <f t="shared" ca="1" si="319"/>
        <v>1</v>
      </c>
      <c r="G2894" s="1">
        <f t="shared" ca="1" si="320"/>
        <v>2</v>
      </c>
      <c r="H2894" s="1">
        <f t="shared" ca="1" si="321"/>
        <v>0</v>
      </c>
    </row>
    <row r="2895" spans="1:8" hidden="1" x14ac:dyDescent="0.2">
      <c r="A2895" s="1">
        <v>2892</v>
      </c>
      <c r="B2895" s="1">
        <f t="shared" ca="1" si="318"/>
        <v>-504884.28322420776</v>
      </c>
      <c r="C2895" s="1">
        <f t="shared" ca="1" si="315"/>
        <v>100</v>
      </c>
      <c r="D2895" s="1">
        <f t="shared" ca="1" si="316"/>
        <v>58.639357099169693</v>
      </c>
      <c r="E2895" s="1">
        <f t="shared" ca="1" si="317"/>
        <v>-3</v>
      </c>
      <c r="F2895" s="1">
        <f t="shared" ca="1" si="319"/>
        <v>1</v>
      </c>
      <c r="G2895" s="1">
        <f t="shared" ca="1" si="320"/>
        <v>3</v>
      </c>
      <c r="H2895" s="1">
        <f t="shared" ca="1" si="321"/>
        <v>0</v>
      </c>
    </row>
    <row r="2896" spans="1:8" hidden="1" x14ac:dyDescent="0.2">
      <c r="A2896" s="1">
        <v>2893</v>
      </c>
      <c r="B2896" s="1">
        <f t="shared" ca="1" si="318"/>
        <v>-499020.34751429077</v>
      </c>
      <c r="C2896" s="1">
        <f t="shared" ca="1" si="315"/>
        <v>100</v>
      </c>
      <c r="D2896" s="1">
        <f t="shared" ca="1" si="316"/>
        <v>-42.077013244733351</v>
      </c>
      <c r="E2896" s="1">
        <f t="shared" ca="1" si="317"/>
        <v>-2</v>
      </c>
      <c r="F2896" s="1">
        <f t="shared" ca="1" si="319"/>
        <v>1</v>
      </c>
      <c r="G2896" s="1">
        <f t="shared" ca="1" si="320"/>
        <v>0</v>
      </c>
      <c r="H2896" s="1">
        <f t="shared" ca="1" si="321"/>
        <v>1</v>
      </c>
    </row>
    <row r="2897" spans="1:8" hidden="1" x14ac:dyDescent="0.2">
      <c r="A2897" s="1">
        <v>2894</v>
      </c>
      <c r="B2897" s="1">
        <f t="shared" ca="1" si="318"/>
        <v>-503228.04883876408</v>
      </c>
      <c r="C2897" s="1">
        <f t="shared" ca="1" si="315"/>
        <v>100</v>
      </c>
      <c r="D2897" s="1">
        <f t="shared" ca="1" si="316"/>
        <v>-42.077013244733351</v>
      </c>
      <c r="E2897" s="1">
        <f t="shared" ca="1" si="317"/>
        <v>-3</v>
      </c>
      <c r="F2897" s="1">
        <f t="shared" ca="1" si="319"/>
        <v>1</v>
      </c>
      <c r="G2897" s="1">
        <f t="shared" ca="1" si="320"/>
        <v>1</v>
      </c>
      <c r="H2897" s="1">
        <f t="shared" ca="1" si="321"/>
        <v>0</v>
      </c>
    </row>
    <row r="2898" spans="1:8" hidden="1" x14ac:dyDescent="0.2">
      <c r="A2898" s="1">
        <v>2895</v>
      </c>
      <c r="B2898" s="1">
        <f t="shared" ca="1" si="318"/>
        <v>-507435.75016323739</v>
      </c>
      <c r="C2898" s="1">
        <f t="shared" ca="1" si="315"/>
        <v>100</v>
      </c>
      <c r="D2898" s="1">
        <f t="shared" ca="1" si="316"/>
        <v>-42.077013244733351</v>
      </c>
      <c r="E2898" s="1">
        <f t="shared" ca="1" si="317"/>
        <v>-4</v>
      </c>
      <c r="F2898" s="1">
        <f t="shared" ca="1" si="319"/>
        <v>1</v>
      </c>
      <c r="G2898" s="1">
        <f t="shared" ca="1" si="320"/>
        <v>2</v>
      </c>
      <c r="H2898" s="1">
        <f t="shared" ca="1" si="321"/>
        <v>0</v>
      </c>
    </row>
    <row r="2899" spans="1:8" hidden="1" x14ac:dyDescent="0.2">
      <c r="A2899" s="1">
        <v>2896</v>
      </c>
      <c r="B2899" s="1">
        <f t="shared" ca="1" si="318"/>
        <v>-511643.4514877107</v>
      </c>
      <c r="C2899" s="1">
        <f t="shared" ca="1" si="315"/>
        <v>500</v>
      </c>
      <c r="D2899" s="1">
        <f t="shared" ca="1" si="316"/>
        <v>-42.077013244733351</v>
      </c>
      <c r="E2899" s="1">
        <f t="shared" ca="1" si="317"/>
        <v>0</v>
      </c>
      <c r="F2899" s="1">
        <f t="shared" ca="1" si="319"/>
        <v>2</v>
      </c>
      <c r="G2899" s="1">
        <f t="shared" ca="1" si="320"/>
        <v>3</v>
      </c>
      <c r="H2899" s="1">
        <f t="shared" ca="1" si="321"/>
        <v>0</v>
      </c>
    </row>
    <row r="2900" spans="1:8" hidden="1" x14ac:dyDescent="0.2">
      <c r="A2900" s="1">
        <v>2897</v>
      </c>
      <c r="B2900" s="1">
        <f t="shared" ca="1" si="318"/>
        <v>-532681.95811007742</v>
      </c>
      <c r="C2900" s="1">
        <f t="shared" ca="1" si="315"/>
        <v>500</v>
      </c>
      <c r="D2900" s="1">
        <f t="shared" ca="1" si="316"/>
        <v>58.639357099169693</v>
      </c>
      <c r="E2900" s="1">
        <f t="shared" ca="1" si="317"/>
        <v>-1</v>
      </c>
      <c r="F2900" s="1">
        <f t="shared" ca="1" si="319"/>
        <v>2</v>
      </c>
      <c r="G2900" s="1">
        <f t="shared" ca="1" si="320"/>
        <v>4</v>
      </c>
      <c r="H2900" s="1">
        <f t="shared" ca="1" si="321"/>
        <v>0</v>
      </c>
    </row>
    <row r="2901" spans="1:8" hidden="1" x14ac:dyDescent="0.2">
      <c r="A2901" s="1">
        <v>2898</v>
      </c>
      <c r="B2901" s="1">
        <f t="shared" ca="1" si="318"/>
        <v>-503362.27956049261</v>
      </c>
      <c r="C2901" s="1">
        <f t="shared" ca="1" si="315"/>
        <v>100</v>
      </c>
      <c r="D2901" s="1">
        <f t="shared" ca="1" si="316"/>
        <v>-42.077013244733351</v>
      </c>
      <c r="E2901" s="1">
        <f t="shared" ca="1" si="317"/>
        <v>0</v>
      </c>
      <c r="F2901" s="1">
        <f t="shared" ca="1" si="319"/>
        <v>1</v>
      </c>
      <c r="G2901" s="1">
        <f t="shared" ca="1" si="320"/>
        <v>0</v>
      </c>
      <c r="H2901" s="1">
        <f t="shared" ca="1" si="321"/>
        <v>1</v>
      </c>
    </row>
    <row r="2902" spans="1:8" hidden="1" x14ac:dyDescent="0.2">
      <c r="A2902" s="1">
        <v>2899</v>
      </c>
      <c r="B2902" s="1">
        <f t="shared" ca="1" si="318"/>
        <v>-507569.98088496592</v>
      </c>
      <c r="C2902" s="1">
        <f t="shared" ca="1" si="315"/>
        <v>100</v>
      </c>
      <c r="D2902" s="1">
        <f t="shared" ca="1" si="316"/>
        <v>-42.077013244733351</v>
      </c>
      <c r="E2902" s="1">
        <f t="shared" ca="1" si="317"/>
        <v>-1</v>
      </c>
      <c r="F2902" s="1">
        <f t="shared" ca="1" si="319"/>
        <v>1</v>
      </c>
      <c r="G2902" s="1">
        <f t="shared" ca="1" si="320"/>
        <v>1</v>
      </c>
      <c r="H2902" s="1">
        <f t="shared" ca="1" si="321"/>
        <v>0</v>
      </c>
    </row>
    <row r="2903" spans="1:8" hidden="1" x14ac:dyDescent="0.2">
      <c r="A2903" s="1">
        <v>2900</v>
      </c>
      <c r="B2903" s="1">
        <f t="shared" ca="1" si="318"/>
        <v>-511777.68220943923</v>
      </c>
      <c r="C2903" s="1">
        <f t="shared" ca="1" si="315"/>
        <v>100</v>
      </c>
      <c r="D2903" s="1">
        <f t="shared" ca="1" si="316"/>
        <v>-42.077013244733351</v>
      </c>
      <c r="E2903" s="1">
        <f t="shared" ca="1" si="317"/>
        <v>-2</v>
      </c>
      <c r="F2903" s="1">
        <f t="shared" ca="1" si="319"/>
        <v>1</v>
      </c>
      <c r="G2903" s="1">
        <f t="shared" ca="1" si="320"/>
        <v>2</v>
      </c>
      <c r="H2903" s="1">
        <f t="shared" ca="1" si="321"/>
        <v>0</v>
      </c>
    </row>
    <row r="2904" spans="1:8" hidden="1" x14ac:dyDescent="0.2">
      <c r="A2904" s="1">
        <v>2901</v>
      </c>
      <c r="B2904" s="1">
        <f t="shared" ca="1" si="318"/>
        <v>-515985.38353391254</v>
      </c>
      <c r="C2904" s="1">
        <f t="shared" ca="1" si="315"/>
        <v>100</v>
      </c>
      <c r="D2904" s="1">
        <f t="shared" ca="1" si="316"/>
        <v>-42.077013244733351</v>
      </c>
      <c r="E2904" s="1">
        <f t="shared" ca="1" si="317"/>
        <v>-3</v>
      </c>
      <c r="F2904" s="1">
        <f t="shared" ca="1" si="319"/>
        <v>1</v>
      </c>
      <c r="G2904" s="1">
        <f t="shared" ca="1" si="320"/>
        <v>3</v>
      </c>
      <c r="H2904" s="1">
        <f t="shared" ca="1" si="321"/>
        <v>0</v>
      </c>
    </row>
    <row r="2905" spans="1:8" hidden="1" x14ac:dyDescent="0.2">
      <c r="A2905" s="1">
        <v>2902</v>
      </c>
      <c r="B2905" s="1">
        <f t="shared" ca="1" si="318"/>
        <v>-520193.08485838585</v>
      </c>
      <c r="C2905" s="1">
        <f t="shared" ca="1" si="315"/>
        <v>100</v>
      </c>
      <c r="D2905" s="1">
        <f t="shared" ca="1" si="316"/>
        <v>-42.077013244733351</v>
      </c>
      <c r="E2905" s="1">
        <f t="shared" ca="1" si="317"/>
        <v>-4</v>
      </c>
      <c r="F2905" s="1">
        <f t="shared" ca="1" si="319"/>
        <v>1</v>
      </c>
      <c r="G2905" s="1">
        <f t="shared" ca="1" si="320"/>
        <v>4</v>
      </c>
      <c r="H2905" s="1">
        <f t="shared" ca="1" si="321"/>
        <v>0</v>
      </c>
    </row>
    <row r="2906" spans="1:8" hidden="1" x14ac:dyDescent="0.2">
      <c r="A2906" s="1">
        <v>2903</v>
      </c>
      <c r="B2906" s="1">
        <f t="shared" ca="1" si="318"/>
        <v>-524400.78618285921</v>
      </c>
      <c r="C2906" s="1">
        <f t="shared" ca="1" si="315"/>
        <v>500</v>
      </c>
      <c r="D2906" s="1">
        <f t="shared" ca="1" si="316"/>
        <v>-42.077013244733351</v>
      </c>
      <c r="E2906" s="1">
        <f t="shared" ca="1" si="317"/>
        <v>0</v>
      </c>
      <c r="F2906" s="1">
        <f t="shared" ca="1" si="319"/>
        <v>2</v>
      </c>
      <c r="G2906" s="1">
        <f t="shared" ca="1" si="320"/>
        <v>5</v>
      </c>
      <c r="H2906" s="1">
        <f t="shared" ca="1" si="321"/>
        <v>0</v>
      </c>
    </row>
    <row r="2907" spans="1:8" hidden="1" x14ac:dyDescent="0.2">
      <c r="A2907" s="1">
        <v>2904</v>
      </c>
      <c r="B2907" s="1">
        <f t="shared" ca="1" si="318"/>
        <v>-545439.29280522594</v>
      </c>
      <c r="C2907" s="1">
        <f t="shared" ca="1" si="315"/>
        <v>500</v>
      </c>
      <c r="D2907" s="1">
        <f t="shared" ca="1" si="316"/>
        <v>58.639357099169693</v>
      </c>
      <c r="E2907" s="1">
        <f t="shared" ca="1" si="317"/>
        <v>-1</v>
      </c>
      <c r="F2907" s="1">
        <f t="shared" ca="1" si="319"/>
        <v>2</v>
      </c>
      <c r="G2907" s="1">
        <f t="shared" ca="1" si="320"/>
        <v>6</v>
      </c>
      <c r="H2907" s="1">
        <f t="shared" ca="1" si="321"/>
        <v>0</v>
      </c>
    </row>
    <row r="2908" spans="1:8" hidden="1" x14ac:dyDescent="0.2">
      <c r="A2908" s="1">
        <v>2905</v>
      </c>
      <c r="B2908" s="1">
        <f t="shared" ca="1" si="318"/>
        <v>-516119.61425564112</v>
      </c>
      <c r="C2908" s="1">
        <f t="shared" ca="1" si="315"/>
        <v>100</v>
      </c>
      <c r="D2908" s="1">
        <f t="shared" ca="1" si="316"/>
        <v>-42.077013244733351</v>
      </c>
      <c r="E2908" s="1">
        <f t="shared" ca="1" si="317"/>
        <v>0</v>
      </c>
      <c r="F2908" s="1">
        <f t="shared" ca="1" si="319"/>
        <v>1</v>
      </c>
      <c r="G2908" s="1">
        <f t="shared" ca="1" si="320"/>
        <v>0</v>
      </c>
      <c r="H2908" s="1">
        <f t="shared" ca="1" si="321"/>
        <v>1</v>
      </c>
    </row>
    <row r="2909" spans="1:8" hidden="1" x14ac:dyDescent="0.2">
      <c r="A2909" s="1">
        <v>2906</v>
      </c>
      <c r="B2909" s="1">
        <f t="shared" ca="1" si="318"/>
        <v>-520327.31558011443</v>
      </c>
      <c r="C2909" s="1">
        <f t="shared" ca="1" si="315"/>
        <v>100</v>
      </c>
      <c r="D2909" s="1">
        <f t="shared" ca="1" si="316"/>
        <v>58.639357099169693</v>
      </c>
      <c r="E2909" s="1">
        <f t="shared" ca="1" si="317"/>
        <v>-1</v>
      </c>
      <c r="F2909" s="1">
        <f t="shared" ca="1" si="319"/>
        <v>1</v>
      </c>
      <c r="G2909" s="1">
        <f t="shared" ca="1" si="320"/>
        <v>1</v>
      </c>
      <c r="H2909" s="1">
        <f t="shared" ca="1" si="321"/>
        <v>0</v>
      </c>
    </row>
    <row r="2910" spans="1:8" hidden="1" x14ac:dyDescent="0.2">
      <c r="A2910" s="1">
        <v>2907</v>
      </c>
      <c r="B2910" s="1">
        <f t="shared" ca="1" si="318"/>
        <v>-514463.37987019744</v>
      </c>
      <c r="C2910" s="1">
        <f t="shared" ca="1" si="315"/>
        <v>100</v>
      </c>
      <c r="D2910" s="1">
        <f t="shared" ca="1" si="316"/>
        <v>58.639357099169693</v>
      </c>
      <c r="E2910" s="1">
        <f t="shared" ca="1" si="317"/>
        <v>0</v>
      </c>
      <c r="F2910" s="1">
        <f t="shared" ca="1" si="319"/>
        <v>1</v>
      </c>
      <c r="G2910" s="1">
        <f t="shared" ca="1" si="320"/>
        <v>0</v>
      </c>
      <c r="H2910" s="1">
        <f t="shared" ca="1" si="321"/>
        <v>1</v>
      </c>
    </row>
    <row r="2911" spans="1:8" hidden="1" x14ac:dyDescent="0.2">
      <c r="A2911" s="1">
        <v>2908</v>
      </c>
      <c r="B2911" s="1">
        <f t="shared" ca="1" si="318"/>
        <v>-508599.44416028046</v>
      </c>
      <c r="C2911" s="1">
        <f t="shared" ca="1" si="315"/>
        <v>100</v>
      </c>
      <c r="D2911" s="1">
        <f t="shared" ca="1" si="316"/>
        <v>-42.077013244733351</v>
      </c>
      <c r="E2911" s="1">
        <f t="shared" ca="1" si="317"/>
        <v>0</v>
      </c>
      <c r="F2911" s="1">
        <f t="shared" ca="1" si="319"/>
        <v>1</v>
      </c>
      <c r="G2911" s="1">
        <f t="shared" ca="1" si="320"/>
        <v>0</v>
      </c>
      <c r="H2911" s="1">
        <f t="shared" ca="1" si="321"/>
        <v>2</v>
      </c>
    </row>
    <row r="2912" spans="1:8" hidden="1" x14ac:dyDescent="0.2">
      <c r="A2912" s="1">
        <v>2909</v>
      </c>
      <c r="B2912" s="1">
        <f t="shared" ca="1" si="318"/>
        <v>-512807.14548475377</v>
      </c>
      <c r="C2912" s="1">
        <f t="shared" ca="1" si="315"/>
        <v>100</v>
      </c>
      <c r="D2912" s="1">
        <f t="shared" ca="1" si="316"/>
        <v>-42.077013244733351</v>
      </c>
      <c r="E2912" s="1">
        <f t="shared" ca="1" si="317"/>
        <v>-1</v>
      </c>
      <c r="F2912" s="1">
        <f t="shared" ca="1" si="319"/>
        <v>1</v>
      </c>
      <c r="G2912" s="1">
        <f t="shared" ca="1" si="320"/>
        <v>1</v>
      </c>
      <c r="H2912" s="1">
        <f t="shared" ca="1" si="321"/>
        <v>0</v>
      </c>
    </row>
    <row r="2913" spans="1:8" hidden="1" x14ac:dyDescent="0.2">
      <c r="A2913" s="1">
        <v>2910</v>
      </c>
      <c r="B2913" s="1">
        <f t="shared" ca="1" si="318"/>
        <v>-517014.84680922708</v>
      </c>
      <c r="C2913" s="1">
        <f t="shared" ca="1" si="315"/>
        <v>100</v>
      </c>
      <c r="D2913" s="1">
        <f t="shared" ca="1" si="316"/>
        <v>-42.077013244733351</v>
      </c>
      <c r="E2913" s="1">
        <f t="shared" ca="1" si="317"/>
        <v>-2</v>
      </c>
      <c r="F2913" s="1">
        <f t="shared" ca="1" si="319"/>
        <v>1</v>
      </c>
      <c r="G2913" s="1">
        <f t="shared" ca="1" si="320"/>
        <v>2</v>
      </c>
      <c r="H2913" s="1">
        <f t="shared" ca="1" si="321"/>
        <v>0</v>
      </c>
    </row>
    <row r="2914" spans="1:8" hidden="1" x14ac:dyDescent="0.2">
      <c r="A2914" s="1">
        <v>2911</v>
      </c>
      <c r="B2914" s="1">
        <f t="shared" ca="1" si="318"/>
        <v>-521222.54813370039</v>
      </c>
      <c r="C2914" s="1">
        <f t="shared" ca="1" si="315"/>
        <v>100</v>
      </c>
      <c r="D2914" s="1">
        <f t="shared" ca="1" si="316"/>
        <v>58.639357099169693</v>
      </c>
      <c r="E2914" s="1">
        <f t="shared" ca="1" si="317"/>
        <v>-3</v>
      </c>
      <c r="F2914" s="1">
        <f t="shared" ca="1" si="319"/>
        <v>1</v>
      </c>
      <c r="G2914" s="1">
        <f t="shared" ca="1" si="320"/>
        <v>3</v>
      </c>
      <c r="H2914" s="1">
        <f t="shared" ca="1" si="321"/>
        <v>0</v>
      </c>
    </row>
    <row r="2915" spans="1:8" hidden="1" x14ac:dyDescent="0.2">
      <c r="A2915" s="1">
        <v>2912</v>
      </c>
      <c r="B2915" s="1">
        <f t="shared" ca="1" si="318"/>
        <v>-515358.6124237834</v>
      </c>
      <c r="C2915" s="1">
        <f t="shared" ca="1" si="315"/>
        <v>100</v>
      </c>
      <c r="D2915" s="1">
        <f t="shared" ca="1" si="316"/>
        <v>58.639357099169693</v>
      </c>
      <c r="E2915" s="1">
        <f t="shared" ca="1" si="317"/>
        <v>-2</v>
      </c>
      <c r="F2915" s="1">
        <f t="shared" ca="1" si="319"/>
        <v>1</v>
      </c>
      <c r="G2915" s="1">
        <f t="shared" ca="1" si="320"/>
        <v>0</v>
      </c>
      <c r="H2915" s="1">
        <f t="shared" ca="1" si="321"/>
        <v>1</v>
      </c>
    </row>
    <row r="2916" spans="1:8" hidden="1" x14ac:dyDescent="0.2">
      <c r="A2916" s="1">
        <v>2913</v>
      </c>
      <c r="B2916" s="1">
        <f t="shared" ca="1" si="318"/>
        <v>-509494.67671386641</v>
      </c>
      <c r="C2916" s="1">
        <f t="shared" ca="1" si="315"/>
        <v>100</v>
      </c>
      <c r="D2916" s="1">
        <f t="shared" ca="1" si="316"/>
        <v>-42.077013244733351</v>
      </c>
      <c r="E2916" s="1">
        <f t="shared" ca="1" si="317"/>
        <v>-1</v>
      </c>
      <c r="F2916" s="1">
        <f t="shared" ca="1" si="319"/>
        <v>1</v>
      </c>
      <c r="G2916" s="1">
        <f t="shared" ca="1" si="320"/>
        <v>0</v>
      </c>
      <c r="H2916" s="1">
        <f t="shared" ca="1" si="321"/>
        <v>2</v>
      </c>
    </row>
    <row r="2917" spans="1:8" hidden="1" x14ac:dyDescent="0.2">
      <c r="A2917" s="1">
        <v>2914</v>
      </c>
      <c r="B2917" s="1">
        <f t="shared" ca="1" si="318"/>
        <v>-513702.37803833972</v>
      </c>
      <c r="C2917" s="1">
        <f t="shared" ca="1" si="315"/>
        <v>100</v>
      </c>
      <c r="D2917" s="1">
        <f t="shared" ca="1" si="316"/>
        <v>58.639357099169693</v>
      </c>
      <c r="E2917" s="1">
        <f t="shared" ca="1" si="317"/>
        <v>-2</v>
      </c>
      <c r="F2917" s="1">
        <f t="shared" ca="1" si="319"/>
        <v>1</v>
      </c>
      <c r="G2917" s="1">
        <f t="shared" ca="1" si="320"/>
        <v>1</v>
      </c>
      <c r="H2917" s="1">
        <f t="shared" ca="1" si="321"/>
        <v>0</v>
      </c>
    </row>
    <row r="2918" spans="1:8" hidden="1" x14ac:dyDescent="0.2">
      <c r="A2918" s="1">
        <v>2915</v>
      </c>
      <c r="B2918" s="1">
        <f t="shared" ca="1" si="318"/>
        <v>-507838.44232842274</v>
      </c>
      <c r="C2918" s="1">
        <f t="shared" ca="1" si="315"/>
        <v>100</v>
      </c>
      <c r="D2918" s="1">
        <f t="shared" ca="1" si="316"/>
        <v>58.639357099169693</v>
      </c>
      <c r="E2918" s="1">
        <f t="shared" ca="1" si="317"/>
        <v>-1</v>
      </c>
      <c r="F2918" s="1">
        <f t="shared" ca="1" si="319"/>
        <v>1</v>
      </c>
      <c r="G2918" s="1">
        <f t="shared" ca="1" si="320"/>
        <v>0</v>
      </c>
      <c r="H2918" s="1">
        <f t="shared" ca="1" si="321"/>
        <v>1</v>
      </c>
    </row>
    <row r="2919" spans="1:8" hidden="1" x14ac:dyDescent="0.2">
      <c r="A2919" s="1">
        <v>2916</v>
      </c>
      <c r="B2919" s="1">
        <f t="shared" ca="1" si="318"/>
        <v>-501974.50661850575</v>
      </c>
      <c r="C2919" s="1">
        <f t="shared" ca="1" si="315"/>
        <v>100</v>
      </c>
      <c r="D2919" s="1">
        <f t="shared" ca="1" si="316"/>
        <v>-42.077013244733351</v>
      </c>
      <c r="E2919" s="1">
        <f t="shared" ca="1" si="317"/>
        <v>0</v>
      </c>
      <c r="F2919" s="1">
        <f t="shared" ca="1" si="319"/>
        <v>1</v>
      </c>
      <c r="G2919" s="1">
        <f t="shared" ca="1" si="320"/>
        <v>0</v>
      </c>
      <c r="H2919" s="1">
        <f t="shared" ca="1" si="321"/>
        <v>2</v>
      </c>
    </row>
    <row r="2920" spans="1:8" hidden="1" x14ac:dyDescent="0.2">
      <c r="A2920" s="1">
        <v>2917</v>
      </c>
      <c r="B2920" s="1">
        <f t="shared" ca="1" si="318"/>
        <v>-506182.20794297906</v>
      </c>
      <c r="C2920" s="1">
        <f t="shared" ca="1" si="315"/>
        <v>100</v>
      </c>
      <c r="D2920" s="1">
        <f t="shared" ca="1" si="316"/>
        <v>-42.077013244733351</v>
      </c>
      <c r="E2920" s="1">
        <f t="shared" ca="1" si="317"/>
        <v>-1</v>
      </c>
      <c r="F2920" s="1">
        <f t="shared" ca="1" si="319"/>
        <v>1</v>
      </c>
      <c r="G2920" s="1">
        <f t="shared" ca="1" si="320"/>
        <v>1</v>
      </c>
      <c r="H2920" s="1">
        <f t="shared" ca="1" si="321"/>
        <v>0</v>
      </c>
    </row>
    <row r="2921" spans="1:8" hidden="1" x14ac:dyDescent="0.2">
      <c r="A2921" s="1">
        <v>2918</v>
      </c>
      <c r="B2921" s="1">
        <f t="shared" ca="1" si="318"/>
        <v>-510389.90926745237</v>
      </c>
      <c r="C2921" s="1">
        <f t="shared" ca="1" si="315"/>
        <v>100</v>
      </c>
      <c r="D2921" s="1">
        <f t="shared" ca="1" si="316"/>
        <v>-42.077013244733351</v>
      </c>
      <c r="E2921" s="1">
        <f t="shared" ca="1" si="317"/>
        <v>-2</v>
      </c>
      <c r="F2921" s="1">
        <f t="shared" ca="1" si="319"/>
        <v>1</v>
      </c>
      <c r="G2921" s="1">
        <f t="shared" ca="1" si="320"/>
        <v>2</v>
      </c>
      <c r="H2921" s="1">
        <f t="shared" ca="1" si="321"/>
        <v>0</v>
      </c>
    </row>
    <row r="2922" spans="1:8" hidden="1" x14ac:dyDescent="0.2">
      <c r="A2922" s="1">
        <v>2919</v>
      </c>
      <c r="B2922" s="1">
        <f t="shared" ca="1" si="318"/>
        <v>-514597.61059192568</v>
      </c>
      <c r="C2922" s="1">
        <f t="shared" ca="1" si="315"/>
        <v>100</v>
      </c>
      <c r="D2922" s="1">
        <f t="shared" ca="1" si="316"/>
        <v>58.639357099169693</v>
      </c>
      <c r="E2922" s="1">
        <f t="shared" ca="1" si="317"/>
        <v>-3</v>
      </c>
      <c r="F2922" s="1">
        <f t="shared" ca="1" si="319"/>
        <v>1</v>
      </c>
      <c r="G2922" s="1">
        <f t="shared" ca="1" si="320"/>
        <v>3</v>
      </c>
      <c r="H2922" s="1">
        <f t="shared" ca="1" si="321"/>
        <v>0</v>
      </c>
    </row>
    <row r="2923" spans="1:8" hidden="1" x14ac:dyDescent="0.2">
      <c r="A2923" s="1">
        <v>2920</v>
      </c>
      <c r="B2923" s="1">
        <f t="shared" ca="1" si="318"/>
        <v>-508733.67488200869</v>
      </c>
      <c r="C2923" s="1">
        <f t="shared" ca="1" si="315"/>
        <v>100</v>
      </c>
      <c r="D2923" s="1">
        <f t="shared" ca="1" si="316"/>
        <v>-42.077013244733351</v>
      </c>
      <c r="E2923" s="1">
        <f t="shared" ca="1" si="317"/>
        <v>-2</v>
      </c>
      <c r="F2923" s="1">
        <f t="shared" ca="1" si="319"/>
        <v>1</v>
      </c>
      <c r="G2923" s="1">
        <f t="shared" ca="1" si="320"/>
        <v>0</v>
      </c>
      <c r="H2923" s="1">
        <f t="shared" ca="1" si="321"/>
        <v>1</v>
      </c>
    </row>
    <row r="2924" spans="1:8" hidden="1" x14ac:dyDescent="0.2">
      <c r="A2924" s="1">
        <v>2921</v>
      </c>
      <c r="B2924" s="1">
        <f t="shared" ca="1" si="318"/>
        <v>-512941.376206482</v>
      </c>
      <c r="C2924" s="1">
        <f t="shared" ca="1" si="315"/>
        <v>100</v>
      </c>
      <c r="D2924" s="1">
        <f t="shared" ca="1" si="316"/>
        <v>-42.077013244733351</v>
      </c>
      <c r="E2924" s="1">
        <f t="shared" ca="1" si="317"/>
        <v>-3</v>
      </c>
      <c r="F2924" s="1">
        <f t="shared" ca="1" si="319"/>
        <v>1</v>
      </c>
      <c r="G2924" s="1">
        <f t="shared" ca="1" si="320"/>
        <v>1</v>
      </c>
      <c r="H2924" s="1">
        <f t="shared" ca="1" si="321"/>
        <v>0</v>
      </c>
    </row>
    <row r="2925" spans="1:8" hidden="1" x14ac:dyDescent="0.2">
      <c r="A2925" s="1">
        <v>2922</v>
      </c>
      <c r="B2925" s="1">
        <f t="shared" ca="1" si="318"/>
        <v>-517149.07753095531</v>
      </c>
      <c r="C2925" s="1">
        <f t="shared" ca="1" si="315"/>
        <v>100</v>
      </c>
      <c r="D2925" s="1">
        <f t="shared" ca="1" si="316"/>
        <v>-42.077013244733351</v>
      </c>
      <c r="E2925" s="1">
        <f t="shared" ca="1" si="317"/>
        <v>-4</v>
      </c>
      <c r="F2925" s="1">
        <f t="shared" ca="1" si="319"/>
        <v>1</v>
      </c>
      <c r="G2925" s="1">
        <f t="shared" ca="1" si="320"/>
        <v>2</v>
      </c>
      <c r="H2925" s="1">
        <f t="shared" ca="1" si="321"/>
        <v>0</v>
      </c>
    </row>
    <row r="2926" spans="1:8" hidden="1" x14ac:dyDescent="0.2">
      <c r="A2926" s="1">
        <v>2923</v>
      </c>
      <c r="B2926" s="1">
        <f t="shared" ca="1" si="318"/>
        <v>-521356.77885542862</v>
      </c>
      <c r="C2926" s="1">
        <f t="shared" ca="1" si="315"/>
        <v>500</v>
      </c>
      <c r="D2926" s="1">
        <f t="shared" ca="1" si="316"/>
        <v>-42.077013244733351</v>
      </c>
      <c r="E2926" s="1">
        <f t="shared" ca="1" si="317"/>
        <v>0</v>
      </c>
      <c r="F2926" s="1">
        <f t="shared" ca="1" si="319"/>
        <v>2</v>
      </c>
      <c r="G2926" s="1">
        <f t="shared" ca="1" si="320"/>
        <v>3</v>
      </c>
      <c r="H2926" s="1">
        <f t="shared" ca="1" si="321"/>
        <v>0</v>
      </c>
    </row>
    <row r="2927" spans="1:8" hidden="1" x14ac:dyDescent="0.2">
      <c r="A2927" s="1">
        <v>2924</v>
      </c>
      <c r="B2927" s="1">
        <f t="shared" ca="1" si="318"/>
        <v>-542395.28547779529</v>
      </c>
      <c r="C2927" s="1">
        <f t="shared" ca="1" si="315"/>
        <v>500</v>
      </c>
      <c r="D2927" s="1">
        <f t="shared" ca="1" si="316"/>
        <v>58.639357099169693</v>
      </c>
      <c r="E2927" s="1">
        <f t="shared" ca="1" si="317"/>
        <v>-1</v>
      </c>
      <c r="F2927" s="1">
        <f t="shared" ca="1" si="319"/>
        <v>2</v>
      </c>
      <c r="G2927" s="1">
        <f t="shared" ca="1" si="320"/>
        <v>4</v>
      </c>
      <c r="H2927" s="1">
        <f t="shared" ca="1" si="321"/>
        <v>0</v>
      </c>
    </row>
    <row r="2928" spans="1:8" hidden="1" x14ac:dyDescent="0.2">
      <c r="A2928" s="1">
        <v>2925</v>
      </c>
      <c r="B2928" s="1">
        <f t="shared" ca="1" si="318"/>
        <v>-513075.60692821047</v>
      </c>
      <c r="C2928" s="1">
        <f t="shared" ca="1" si="315"/>
        <v>100</v>
      </c>
      <c r="D2928" s="1">
        <f t="shared" ca="1" si="316"/>
        <v>58.639357099169693</v>
      </c>
      <c r="E2928" s="1">
        <f t="shared" ca="1" si="317"/>
        <v>0</v>
      </c>
      <c r="F2928" s="1">
        <f t="shared" ca="1" si="319"/>
        <v>1</v>
      </c>
      <c r="G2928" s="1">
        <f t="shared" ca="1" si="320"/>
        <v>0</v>
      </c>
      <c r="H2928" s="1">
        <f t="shared" ca="1" si="321"/>
        <v>1</v>
      </c>
    </row>
    <row r="2929" spans="1:8" hidden="1" x14ac:dyDescent="0.2">
      <c r="A2929" s="1">
        <v>2926</v>
      </c>
      <c r="B2929" s="1">
        <f t="shared" ca="1" si="318"/>
        <v>-507211.67121829349</v>
      </c>
      <c r="C2929" s="1">
        <f t="shared" ca="1" si="315"/>
        <v>100</v>
      </c>
      <c r="D2929" s="1">
        <f t="shared" ca="1" si="316"/>
        <v>58.639357099169693</v>
      </c>
      <c r="E2929" s="1">
        <f t="shared" ca="1" si="317"/>
        <v>0</v>
      </c>
      <c r="F2929" s="1">
        <f t="shared" ca="1" si="319"/>
        <v>1</v>
      </c>
      <c r="G2929" s="1">
        <f t="shared" ca="1" si="320"/>
        <v>0</v>
      </c>
      <c r="H2929" s="1">
        <f t="shared" ca="1" si="321"/>
        <v>2</v>
      </c>
    </row>
    <row r="2930" spans="1:8" hidden="1" x14ac:dyDescent="0.2">
      <c r="A2930" s="1">
        <v>2927</v>
      </c>
      <c r="B2930" s="1">
        <f t="shared" ca="1" si="318"/>
        <v>-501347.7355083765</v>
      </c>
      <c r="C2930" s="1">
        <f t="shared" ca="1" si="315"/>
        <v>100</v>
      </c>
      <c r="D2930" s="1">
        <f t="shared" ca="1" si="316"/>
        <v>-42.077013244733351</v>
      </c>
      <c r="E2930" s="1">
        <f t="shared" ca="1" si="317"/>
        <v>0</v>
      </c>
      <c r="F2930" s="1">
        <f t="shared" ca="1" si="319"/>
        <v>1</v>
      </c>
      <c r="G2930" s="1">
        <f t="shared" ca="1" si="320"/>
        <v>0</v>
      </c>
      <c r="H2930" s="1">
        <f t="shared" ca="1" si="321"/>
        <v>3</v>
      </c>
    </row>
    <row r="2931" spans="1:8" hidden="1" x14ac:dyDescent="0.2">
      <c r="A2931" s="1">
        <v>2928</v>
      </c>
      <c r="B2931" s="1">
        <f t="shared" ca="1" si="318"/>
        <v>-505555.43683284981</v>
      </c>
      <c r="C2931" s="1">
        <f t="shared" ca="1" si="315"/>
        <v>100</v>
      </c>
      <c r="D2931" s="1">
        <f t="shared" ca="1" si="316"/>
        <v>-42.077013244733351</v>
      </c>
      <c r="E2931" s="1">
        <f t="shared" ca="1" si="317"/>
        <v>-1</v>
      </c>
      <c r="F2931" s="1">
        <f t="shared" ca="1" si="319"/>
        <v>1</v>
      </c>
      <c r="G2931" s="1">
        <f t="shared" ca="1" si="320"/>
        <v>1</v>
      </c>
      <c r="H2931" s="1">
        <f t="shared" ca="1" si="321"/>
        <v>0</v>
      </c>
    </row>
    <row r="2932" spans="1:8" hidden="1" x14ac:dyDescent="0.2">
      <c r="A2932" s="1">
        <v>2929</v>
      </c>
      <c r="B2932" s="1">
        <f t="shared" ca="1" si="318"/>
        <v>-509763.13815732312</v>
      </c>
      <c r="C2932" s="1">
        <f t="shared" ca="1" si="315"/>
        <v>100</v>
      </c>
      <c r="D2932" s="1">
        <f t="shared" ca="1" si="316"/>
        <v>-42.077013244733351</v>
      </c>
      <c r="E2932" s="1">
        <f t="shared" ca="1" si="317"/>
        <v>-2</v>
      </c>
      <c r="F2932" s="1">
        <f t="shared" ca="1" si="319"/>
        <v>1</v>
      </c>
      <c r="G2932" s="1">
        <f t="shared" ca="1" si="320"/>
        <v>2</v>
      </c>
      <c r="H2932" s="1">
        <f t="shared" ca="1" si="321"/>
        <v>0</v>
      </c>
    </row>
    <row r="2933" spans="1:8" hidden="1" x14ac:dyDescent="0.2">
      <c r="A2933" s="1">
        <v>2930</v>
      </c>
      <c r="B2933" s="1">
        <f t="shared" ca="1" si="318"/>
        <v>-513970.83948179643</v>
      </c>
      <c r="C2933" s="1">
        <f t="shared" ca="1" si="315"/>
        <v>100</v>
      </c>
      <c r="D2933" s="1">
        <f t="shared" ca="1" si="316"/>
        <v>-42.077013244733351</v>
      </c>
      <c r="E2933" s="1">
        <f t="shared" ca="1" si="317"/>
        <v>-3</v>
      </c>
      <c r="F2933" s="1">
        <f t="shared" ca="1" si="319"/>
        <v>1</v>
      </c>
      <c r="G2933" s="1">
        <f t="shared" ca="1" si="320"/>
        <v>3</v>
      </c>
      <c r="H2933" s="1">
        <f t="shared" ca="1" si="321"/>
        <v>0</v>
      </c>
    </row>
    <row r="2934" spans="1:8" hidden="1" x14ac:dyDescent="0.2">
      <c r="A2934" s="1">
        <v>2931</v>
      </c>
      <c r="B2934" s="1">
        <f t="shared" ca="1" si="318"/>
        <v>-518178.54080626974</v>
      </c>
      <c r="C2934" s="1">
        <f t="shared" ca="1" si="315"/>
        <v>100</v>
      </c>
      <c r="D2934" s="1">
        <f t="shared" ca="1" si="316"/>
        <v>58.639357099169693</v>
      </c>
      <c r="E2934" s="1">
        <f t="shared" ca="1" si="317"/>
        <v>-4</v>
      </c>
      <c r="F2934" s="1">
        <f t="shared" ca="1" si="319"/>
        <v>1</v>
      </c>
      <c r="G2934" s="1">
        <f t="shared" ca="1" si="320"/>
        <v>4</v>
      </c>
      <c r="H2934" s="1">
        <f t="shared" ca="1" si="321"/>
        <v>0</v>
      </c>
    </row>
    <row r="2935" spans="1:8" hidden="1" x14ac:dyDescent="0.2">
      <c r="A2935" s="1">
        <v>2932</v>
      </c>
      <c r="B2935" s="1">
        <f t="shared" ca="1" si="318"/>
        <v>-512314.60509635275</v>
      </c>
      <c r="C2935" s="1">
        <f t="shared" ca="1" si="315"/>
        <v>100</v>
      </c>
      <c r="D2935" s="1">
        <f t="shared" ca="1" si="316"/>
        <v>-42.077013244733351</v>
      </c>
      <c r="E2935" s="1">
        <f t="shared" ca="1" si="317"/>
        <v>-3</v>
      </c>
      <c r="F2935" s="1">
        <f t="shared" ca="1" si="319"/>
        <v>1</v>
      </c>
      <c r="G2935" s="1">
        <f t="shared" ca="1" si="320"/>
        <v>0</v>
      </c>
      <c r="H2935" s="1">
        <f t="shared" ca="1" si="321"/>
        <v>1</v>
      </c>
    </row>
    <row r="2936" spans="1:8" hidden="1" x14ac:dyDescent="0.2">
      <c r="A2936" s="1">
        <v>2933</v>
      </c>
      <c r="B2936" s="1">
        <f t="shared" ca="1" si="318"/>
        <v>-516522.30642082606</v>
      </c>
      <c r="C2936" s="1">
        <f t="shared" ca="1" si="315"/>
        <v>100</v>
      </c>
      <c r="D2936" s="1">
        <f t="shared" ca="1" si="316"/>
        <v>58.639357099169693</v>
      </c>
      <c r="E2936" s="1">
        <f t="shared" ca="1" si="317"/>
        <v>-4</v>
      </c>
      <c r="F2936" s="1">
        <f t="shared" ca="1" si="319"/>
        <v>1</v>
      </c>
      <c r="G2936" s="1">
        <f t="shared" ca="1" si="320"/>
        <v>1</v>
      </c>
      <c r="H2936" s="1">
        <f t="shared" ca="1" si="321"/>
        <v>0</v>
      </c>
    </row>
    <row r="2937" spans="1:8" hidden="1" x14ac:dyDescent="0.2">
      <c r="A2937" s="1">
        <v>2934</v>
      </c>
      <c r="B2937" s="1">
        <f t="shared" ca="1" si="318"/>
        <v>-510658.37071090908</v>
      </c>
      <c r="C2937" s="1">
        <f t="shared" ca="1" si="315"/>
        <v>100</v>
      </c>
      <c r="D2937" s="1">
        <f t="shared" ca="1" si="316"/>
        <v>-42.077013244733351</v>
      </c>
      <c r="E2937" s="1">
        <f t="shared" ca="1" si="317"/>
        <v>-3</v>
      </c>
      <c r="F2937" s="1">
        <f t="shared" ca="1" si="319"/>
        <v>1</v>
      </c>
      <c r="G2937" s="1">
        <f t="shared" ca="1" si="320"/>
        <v>0</v>
      </c>
      <c r="H2937" s="1">
        <f t="shared" ca="1" si="321"/>
        <v>1</v>
      </c>
    </row>
    <row r="2938" spans="1:8" hidden="1" x14ac:dyDescent="0.2">
      <c r="A2938" s="1">
        <v>2935</v>
      </c>
      <c r="B2938" s="1">
        <f t="shared" ca="1" si="318"/>
        <v>-514866.07203538239</v>
      </c>
      <c r="C2938" s="1">
        <f t="shared" ca="1" si="315"/>
        <v>100</v>
      </c>
      <c r="D2938" s="1">
        <f t="shared" ca="1" si="316"/>
        <v>-42.077013244733351</v>
      </c>
      <c r="E2938" s="1">
        <f t="shared" ca="1" si="317"/>
        <v>-4</v>
      </c>
      <c r="F2938" s="1">
        <f t="shared" ca="1" si="319"/>
        <v>1</v>
      </c>
      <c r="G2938" s="1">
        <f t="shared" ca="1" si="320"/>
        <v>1</v>
      </c>
      <c r="H2938" s="1">
        <f t="shared" ca="1" si="321"/>
        <v>0</v>
      </c>
    </row>
    <row r="2939" spans="1:8" hidden="1" x14ac:dyDescent="0.2">
      <c r="A2939" s="1">
        <v>2936</v>
      </c>
      <c r="B2939" s="1">
        <f t="shared" ca="1" si="318"/>
        <v>-519073.7733598557</v>
      </c>
      <c r="C2939" s="1">
        <f t="shared" ca="1" si="315"/>
        <v>500</v>
      </c>
      <c r="D2939" s="1">
        <f t="shared" ca="1" si="316"/>
        <v>58.639357099169693</v>
      </c>
      <c r="E2939" s="1">
        <f t="shared" ca="1" si="317"/>
        <v>0</v>
      </c>
      <c r="F2939" s="1">
        <f t="shared" ca="1" si="319"/>
        <v>2</v>
      </c>
      <c r="G2939" s="1">
        <f t="shared" ca="1" si="320"/>
        <v>2</v>
      </c>
      <c r="H2939" s="1">
        <f t="shared" ca="1" si="321"/>
        <v>0</v>
      </c>
    </row>
    <row r="2940" spans="1:8" hidden="1" x14ac:dyDescent="0.2">
      <c r="A2940" s="1">
        <v>2937</v>
      </c>
      <c r="B2940" s="1">
        <f t="shared" ca="1" si="318"/>
        <v>-489754.09481027082</v>
      </c>
      <c r="C2940" s="1">
        <f t="shared" ca="1" si="315"/>
        <v>100</v>
      </c>
      <c r="D2940" s="1">
        <f t="shared" ca="1" si="316"/>
        <v>-42.077013244733351</v>
      </c>
      <c r="E2940" s="1">
        <f t="shared" ca="1" si="317"/>
        <v>0</v>
      </c>
      <c r="F2940" s="1">
        <f t="shared" ca="1" si="319"/>
        <v>1</v>
      </c>
      <c r="G2940" s="1">
        <f t="shared" ca="1" si="320"/>
        <v>0</v>
      </c>
      <c r="H2940" s="1">
        <f t="shared" ca="1" si="321"/>
        <v>1</v>
      </c>
    </row>
    <row r="2941" spans="1:8" hidden="1" x14ac:dyDescent="0.2">
      <c r="A2941" s="1">
        <v>2938</v>
      </c>
      <c r="B2941" s="1">
        <f t="shared" ca="1" si="318"/>
        <v>-493961.79613474413</v>
      </c>
      <c r="C2941" s="1">
        <f t="shared" ca="1" si="315"/>
        <v>100</v>
      </c>
      <c r="D2941" s="1">
        <f t="shared" ca="1" si="316"/>
        <v>58.639357099169693</v>
      </c>
      <c r="E2941" s="1">
        <f t="shared" ca="1" si="317"/>
        <v>-1</v>
      </c>
      <c r="F2941" s="1">
        <f t="shared" ca="1" si="319"/>
        <v>1</v>
      </c>
      <c r="G2941" s="1">
        <f t="shared" ca="1" si="320"/>
        <v>1</v>
      </c>
      <c r="H2941" s="1">
        <f t="shared" ca="1" si="321"/>
        <v>0</v>
      </c>
    </row>
    <row r="2942" spans="1:8" hidden="1" x14ac:dyDescent="0.2">
      <c r="A2942" s="1">
        <v>2939</v>
      </c>
      <c r="B2942" s="1">
        <f t="shared" ca="1" si="318"/>
        <v>-488097.86042482714</v>
      </c>
      <c r="C2942" s="1">
        <f t="shared" ca="1" si="315"/>
        <v>100</v>
      </c>
      <c r="D2942" s="1">
        <f t="shared" ca="1" si="316"/>
        <v>-42.077013244733351</v>
      </c>
      <c r="E2942" s="1">
        <f t="shared" ca="1" si="317"/>
        <v>0</v>
      </c>
      <c r="F2942" s="1">
        <f t="shared" ca="1" si="319"/>
        <v>1</v>
      </c>
      <c r="G2942" s="1">
        <f t="shared" ca="1" si="320"/>
        <v>0</v>
      </c>
      <c r="H2942" s="1">
        <f t="shared" ca="1" si="321"/>
        <v>1</v>
      </c>
    </row>
    <row r="2943" spans="1:8" hidden="1" x14ac:dyDescent="0.2">
      <c r="A2943" s="1">
        <v>2940</v>
      </c>
      <c r="B2943" s="1">
        <f t="shared" ca="1" si="318"/>
        <v>-492305.56174930045</v>
      </c>
      <c r="C2943" s="1">
        <f t="shared" ca="1" si="315"/>
        <v>100</v>
      </c>
      <c r="D2943" s="1">
        <f t="shared" ca="1" si="316"/>
        <v>-42.077013244733351</v>
      </c>
      <c r="E2943" s="1">
        <f t="shared" ca="1" si="317"/>
        <v>-1</v>
      </c>
      <c r="F2943" s="1">
        <f t="shared" ca="1" si="319"/>
        <v>1</v>
      </c>
      <c r="G2943" s="1">
        <f t="shared" ca="1" si="320"/>
        <v>1</v>
      </c>
      <c r="H2943" s="1">
        <f t="shared" ca="1" si="321"/>
        <v>0</v>
      </c>
    </row>
    <row r="2944" spans="1:8" hidden="1" x14ac:dyDescent="0.2">
      <c r="A2944" s="1">
        <v>2941</v>
      </c>
      <c r="B2944" s="1">
        <f t="shared" ca="1" si="318"/>
        <v>-496513.26307377376</v>
      </c>
      <c r="C2944" s="1">
        <f t="shared" ca="1" si="315"/>
        <v>100</v>
      </c>
      <c r="D2944" s="1">
        <f t="shared" ca="1" si="316"/>
        <v>-42.077013244733351</v>
      </c>
      <c r="E2944" s="1">
        <f t="shared" ca="1" si="317"/>
        <v>-2</v>
      </c>
      <c r="F2944" s="1">
        <f t="shared" ca="1" si="319"/>
        <v>1</v>
      </c>
      <c r="G2944" s="1">
        <f t="shared" ca="1" si="320"/>
        <v>2</v>
      </c>
      <c r="H2944" s="1">
        <f t="shared" ca="1" si="321"/>
        <v>0</v>
      </c>
    </row>
    <row r="2945" spans="1:8" hidden="1" x14ac:dyDescent="0.2">
      <c r="A2945" s="1">
        <v>2942</v>
      </c>
      <c r="B2945" s="1">
        <f t="shared" ca="1" si="318"/>
        <v>-500720.96439824707</v>
      </c>
      <c r="C2945" s="1">
        <f t="shared" ca="1" si="315"/>
        <v>100</v>
      </c>
      <c r="D2945" s="1">
        <f t="shared" ca="1" si="316"/>
        <v>58.639357099169693</v>
      </c>
      <c r="E2945" s="1">
        <f t="shared" ca="1" si="317"/>
        <v>-3</v>
      </c>
      <c r="F2945" s="1">
        <f t="shared" ca="1" si="319"/>
        <v>1</v>
      </c>
      <c r="G2945" s="1">
        <f t="shared" ca="1" si="320"/>
        <v>3</v>
      </c>
      <c r="H2945" s="1">
        <f t="shared" ca="1" si="321"/>
        <v>0</v>
      </c>
    </row>
    <row r="2946" spans="1:8" hidden="1" x14ac:dyDescent="0.2">
      <c r="A2946" s="1">
        <v>2943</v>
      </c>
      <c r="B2946" s="1">
        <f t="shared" ca="1" si="318"/>
        <v>-494857.02868833009</v>
      </c>
      <c r="C2946" s="1">
        <f t="shared" ca="1" si="315"/>
        <v>100</v>
      </c>
      <c r="D2946" s="1">
        <f t="shared" ca="1" si="316"/>
        <v>-42.077013244733351</v>
      </c>
      <c r="E2946" s="1">
        <f t="shared" ca="1" si="317"/>
        <v>-2</v>
      </c>
      <c r="F2946" s="1">
        <f t="shared" ca="1" si="319"/>
        <v>1</v>
      </c>
      <c r="G2946" s="1">
        <f t="shared" ca="1" si="320"/>
        <v>0</v>
      </c>
      <c r="H2946" s="1">
        <f t="shared" ca="1" si="321"/>
        <v>1</v>
      </c>
    </row>
    <row r="2947" spans="1:8" hidden="1" x14ac:dyDescent="0.2">
      <c r="A2947" s="1">
        <v>2944</v>
      </c>
      <c r="B2947" s="1">
        <f t="shared" ca="1" si="318"/>
        <v>-499064.7300128034</v>
      </c>
      <c r="C2947" s="1">
        <f t="shared" ca="1" si="315"/>
        <v>100</v>
      </c>
      <c r="D2947" s="1">
        <f t="shared" ca="1" si="316"/>
        <v>58.639357099169693</v>
      </c>
      <c r="E2947" s="1">
        <f t="shared" ca="1" si="317"/>
        <v>-3</v>
      </c>
      <c r="F2947" s="1">
        <f t="shared" ca="1" si="319"/>
        <v>1</v>
      </c>
      <c r="G2947" s="1">
        <f t="shared" ca="1" si="320"/>
        <v>1</v>
      </c>
      <c r="H2947" s="1">
        <f t="shared" ca="1" si="321"/>
        <v>0</v>
      </c>
    </row>
    <row r="2948" spans="1:8" hidden="1" x14ac:dyDescent="0.2">
      <c r="A2948" s="1">
        <v>2945</v>
      </c>
      <c r="B2948" s="1">
        <f t="shared" ca="1" si="318"/>
        <v>-493200.79430288641</v>
      </c>
      <c r="C2948" s="1">
        <f t="shared" ca="1" si="315"/>
        <v>100</v>
      </c>
      <c r="D2948" s="1">
        <f t="shared" ca="1" si="316"/>
        <v>-42.077013244733351</v>
      </c>
      <c r="E2948" s="1">
        <f t="shared" ca="1" si="317"/>
        <v>-2</v>
      </c>
      <c r="F2948" s="1">
        <f t="shared" ca="1" si="319"/>
        <v>1</v>
      </c>
      <c r="G2948" s="1">
        <f t="shared" ca="1" si="320"/>
        <v>0</v>
      </c>
      <c r="H2948" s="1">
        <f t="shared" ca="1" si="321"/>
        <v>1</v>
      </c>
    </row>
    <row r="2949" spans="1:8" hidden="1" x14ac:dyDescent="0.2">
      <c r="A2949" s="1">
        <v>2946</v>
      </c>
      <c r="B2949" s="1">
        <f t="shared" ca="1" si="318"/>
        <v>-497408.49562735972</v>
      </c>
      <c r="C2949" s="1">
        <f t="shared" ref="C2949:C3012" ca="1" si="322">$C$4*POWER($L$2,F2949-1)</f>
        <v>100</v>
      </c>
      <c r="D2949" s="1">
        <f t="shared" ref="D2949:D3012" ca="1" si="323">IF(RAND()&lt;$B$1,$F$1,$H$1)</f>
        <v>58.639357099169693</v>
      </c>
      <c r="E2949" s="1">
        <f t="shared" ref="E2949:E3012" ca="1" si="324">IF(D2948&lt;0,IF(E2948-1=-$D$2,0,E2948-1),IF(E2948+1=$F$2,0,E2948+1))</f>
        <v>-3</v>
      </c>
      <c r="F2949" s="1">
        <f t="shared" ca="1" si="319"/>
        <v>1</v>
      </c>
      <c r="G2949" s="1">
        <f t="shared" ca="1" si="320"/>
        <v>1</v>
      </c>
      <c r="H2949" s="1">
        <f t="shared" ca="1" si="321"/>
        <v>0</v>
      </c>
    </row>
    <row r="2950" spans="1:8" hidden="1" x14ac:dyDescent="0.2">
      <c r="A2950" s="1">
        <v>2947</v>
      </c>
      <c r="B2950" s="1">
        <f t="shared" ref="B2950:B3013" ca="1" si="325">B2949+D2949*C2949</f>
        <v>-491544.55991744273</v>
      </c>
      <c r="C2950" s="1">
        <f t="shared" ca="1" si="322"/>
        <v>100</v>
      </c>
      <c r="D2950" s="1">
        <f t="shared" ca="1" si="323"/>
        <v>58.639357099169693</v>
      </c>
      <c r="E2950" s="1">
        <f t="shared" ca="1" si="324"/>
        <v>-2</v>
      </c>
      <c r="F2950" s="1">
        <f t="shared" ref="F2950:F3013" ca="1" si="326">IF(AND(D2949&gt;0,E2950=0),IF(F2949-1&lt;1,1,F2949-1),IF(AND(D2949&lt;0,E2950=0),IF(F2949+1&gt;$H$2,1,F2949+1),F2949))</f>
        <v>1</v>
      </c>
      <c r="G2950" s="1">
        <f t="shared" ref="G2950:G3013" ca="1" si="327">IF(D2949&gt;0,0,G2949+1)</f>
        <v>0</v>
      </c>
      <c r="H2950" s="1">
        <f t="shared" ref="H2950:H3013" ca="1" si="328">IF(D2949&lt;0,0,H2949+1)</f>
        <v>1</v>
      </c>
    </row>
    <row r="2951" spans="1:8" hidden="1" x14ac:dyDescent="0.2">
      <c r="A2951" s="1">
        <v>2948</v>
      </c>
      <c r="B2951" s="1">
        <f t="shared" ca="1" si="325"/>
        <v>-485680.62420752575</v>
      </c>
      <c r="C2951" s="1">
        <f t="shared" ca="1" si="322"/>
        <v>100</v>
      </c>
      <c r="D2951" s="1">
        <f t="shared" ca="1" si="323"/>
        <v>58.639357099169693</v>
      </c>
      <c r="E2951" s="1">
        <f t="shared" ca="1" si="324"/>
        <v>-1</v>
      </c>
      <c r="F2951" s="1">
        <f t="shared" ca="1" si="326"/>
        <v>1</v>
      </c>
      <c r="G2951" s="1">
        <f t="shared" ca="1" si="327"/>
        <v>0</v>
      </c>
      <c r="H2951" s="1">
        <f t="shared" ca="1" si="328"/>
        <v>2</v>
      </c>
    </row>
    <row r="2952" spans="1:8" hidden="1" x14ac:dyDescent="0.2">
      <c r="A2952" s="1">
        <v>2949</v>
      </c>
      <c r="B2952" s="1">
        <f t="shared" ca="1" si="325"/>
        <v>-479816.68849760876</v>
      </c>
      <c r="C2952" s="1">
        <f t="shared" ca="1" si="322"/>
        <v>100</v>
      </c>
      <c r="D2952" s="1">
        <f t="shared" ca="1" si="323"/>
        <v>-42.077013244733351</v>
      </c>
      <c r="E2952" s="1">
        <f t="shared" ca="1" si="324"/>
        <v>0</v>
      </c>
      <c r="F2952" s="1">
        <f t="shared" ca="1" si="326"/>
        <v>1</v>
      </c>
      <c r="G2952" s="1">
        <f t="shared" ca="1" si="327"/>
        <v>0</v>
      </c>
      <c r="H2952" s="1">
        <f t="shared" ca="1" si="328"/>
        <v>3</v>
      </c>
    </row>
    <row r="2953" spans="1:8" hidden="1" x14ac:dyDescent="0.2">
      <c r="A2953" s="1">
        <v>2950</v>
      </c>
      <c r="B2953" s="1">
        <f t="shared" ca="1" si="325"/>
        <v>-484024.38982208207</v>
      </c>
      <c r="C2953" s="1">
        <f t="shared" ca="1" si="322"/>
        <v>100</v>
      </c>
      <c r="D2953" s="1">
        <f t="shared" ca="1" si="323"/>
        <v>58.639357099169693</v>
      </c>
      <c r="E2953" s="1">
        <f t="shared" ca="1" si="324"/>
        <v>-1</v>
      </c>
      <c r="F2953" s="1">
        <f t="shared" ca="1" si="326"/>
        <v>1</v>
      </c>
      <c r="G2953" s="1">
        <f t="shared" ca="1" si="327"/>
        <v>1</v>
      </c>
      <c r="H2953" s="1">
        <f t="shared" ca="1" si="328"/>
        <v>0</v>
      </c>
    </row>
    <row r="2954" spans="1:8" hidden="1" x14ac:dyDescent="0.2">
      <c r="A2954" s="1">
        <v>2951</v>
      </c>
      <c r="B2954" s="1">
        <f t="shared" ca="1" si="325"/>
        <v>-478160.45411216508</v>
      </c>
      <c r="C2954" s="1">
        <f t="shared" ca="1" si="322"/>
        <v>100</v>
      </c>
      <c r="D2954" s="1">
        <f t="shared" ca="1" si="323"/>
        <v>-42.077013244733351</v>
      </c>
      <c r="E2954" s="1">
        <f t="shared" ca="1" si="324"/>
        <v>0</v>
      </c>
      <c r="F2954" s="1">
        <f t="shared" ca="1" si="326"/>
        <v>1</v>
      </c>
      <c r="G2954" s="1">
        <f t="shared" ca="1" si="327"/>
        <v>0</v>
      </c>
      <c r="H2954" s="1">
        <f t="shared" ca="1" si="328"/>
        <v>1</v>
      </c>
    </row>
    <row r="2955" spans="1:8" hidden="1" x14ac:dyDescent="0.2">
      <c r="A2955" s="1">
        <v>2952</v>
      </c>
      <c r="B2955" s="1">
        <f t="shared" ca="1" si="325"/>
        <v>-482368.15543663839</v>
      </c>
      <c r="C2955" s="1">
        <f t="shared" ca="1" si="322"/>
        <v>100</v>
      </c>
      <c r="D2955" s="1">
        <f t="shared" ca="1" si="323"/>
        <v>-42.077013244733351</v>
      </c>
      <c r="E2955" s="1">
        <f t="shared" ca="1" si="324"/>
        <v>-1</v>
      </c>
      <c r="F2955" s="1">
        <f t="shared" ca="1" si="326"/>
        <v>1</v>
      </c>
      <c r="G2955" s="1">
        <f t="shared" ca="1" si="327"/>
        <v>1</v>
      </c>
      <c r="H2955" s="1">
        <f t="shared" ca="1" si="328"/>
        <v>0</v>
      </c>
    </row>
    <row r="2956" spans="1:8" hidden="1" x14ac:dyDescent="0.2">
      <c r="A2956" s="1">
        <v>2953</v>
      </c>
      <c r="B2956" s="1">
        <f t="shared" ca="1" si="325"/>
        <v>-486575.8567611117</v>
      </c>
      <c r="C2956" s="1">
        <f t="shared" ca="1" si="322"/>
        <v>100</v>
      </c>
      <c r="D2956" s="1">
        <f t="shared" ca="1" si="323"/>
        <v>-42.077013244733351</v>
      </c>
      <c r="E2956" s="1">
        <f t="shared" ca="1" si="324"/>
        <v>-2</v>
      </c>
      <c r="F2956" s="1">
        <f t="shared" ca="1" si="326"/>
        <v>1</v>
      </c>
      <c r="G2956" s="1">
        <f t="shared" ca="1" si="327"/>
        <v>2</v>
      </c>
      <c r="H2956" s="1">
        <f t="shared" ca="1" si="328"/>
        <v>0</v>
      </c>
    </row>
    <row r="2957" spans="1:8" hidden="1" x14ac:dyDescent="0.2">
      <c r="A2957" s="1">
        <v>2954</v>
      </c>
      <c r="B2957" s="1">
        <f t="shared" ca="1" si="325"/>
        <v>-490783.55808558501</v>
      </c>
      <c r="C2957" s="1">
        <f t="shared" ca="1" si="322"/>
        <v>100</v>
      </c>
      <c r="D2957" s="1">
        <f t="shared" ca="1" si="323"/>
        <v>58.639357099169693</v>
      </c>
      <c r="E2957" s="1">
        <f t="shared" ca="1" si="324"/>
        <v>-3</v>
      </c>
      <c r="F2957" s="1">
        <f t="shared" ca="1" si="326"/>
        <v>1</v>
      </c>
      <c r="G2957" s="1">
        <f t="shared" ca="1" si="327"/>
        <v>3</v>
      </c>
      <c r="H2957" s="1">
        <f t="shared" ca="1" si="328"/>
        <v>0</v>
      </c>
    </row>
    <row r="2958" spans="1:8" hidden="1" x14ac:dyDescent="0.2">
      <c r="A2958" s="1">
        <v>2955</v>
      </c>
      <c r="B2958" s="1">
        <f t="shared" ca="1" si="325"/>
        <v>-484919.62237566803</v>
      </c>
      <c r="C2958" s="1">
        <f t="shared" ca="1" si="322"/>
        <v>100</v>
      </c>
      <c r="D2958" s="1">
        <f t="shared" ca="1" si="323"/>
        <v>58.639357099169693</v>
      </c>
      <c r="E2958" s="1">
        <f t="shared" ca="1" si="324"/>
        <v>-2</v>
      </c>
      <c r="F2958" s="1">
        <f t="shared" ca="1" si="326"/>
        <v>1</v>
      </c>
      <c r="G2958" s="1">
        <f t="shared" ca="1" si="327"/>
        <v>0</v>
      </c>
      <c r="H2958" s="1">
        <f t="shared" ca="1" si="328"/>
        <v>1</v>
      </c>
    </row>
    <row r="2959" spans="1:8" hidden="1" x14ac:dyDescent="0.2">
      <c r="A2959" s="1">
        <v>2956</v>
      </c>
      <c r="B2959" s="1">
        <f t="shared" ca="1" si="325"/>
        <v>-479055.68666575104</v>
      </c>
      <c r="C2959" s="1">
        <f t="shared" ca="1" si="322"/>
        <v>100</v>
      </c>
      <c r="D2959" s="1">
        <f t="shared" ca="1" si="323"/>
        <v>-42.077013244733351</v>
      </c>
      <c r="E2959" s="1">
        <f t="shared" ca="1" si="324"/>
        <v>-1</v>
      </c>
      <c r="F2959" s="1">
        <f t="shared" ca="1" si="326"/>
        <v>1</v>
      </c>
      <c r="G2959" s="1">
        <f t="shared" ca="1" si="327"/>
        <v>0</v>
      </c>
      <c r="H2959" s="1">
        <f t="shared" ca="1" si="328"/>
        <v>2</v>
      </c>
    </row>
    <row r="2960" spans="1:8" hidden="1" x14ac:dyDescent="0.2">
      <c r="A2960" s="1">
        <v>2957</v>
      </c>
      <c r="B2960" s="1">
        <f t="shared" ca="1" si="325"/>
        <v>-483263.38799022435</v>
      </c>
      <c r="C2960" s="1">
        <f t="shared" ca="1" si="322"/>
        <v>100</v>
      </c>
      <c r="D2960" s="1">
        <f t="shared" ca="1" si="323"/>
        <v>58.639357099169693</v>
      </c>
      <c r="E2960" s="1">
        <f t="shared" ca="1" si="324"/>
        <v>-2</v>
      </c>
      <c r="F2960" s="1">
        <f t="shared" ca="1" si="326"/>
        <v>1</v>
      </c>
      <c r="G2960" s="1">
        <f t="shared" ca="1" si="327"/>
        <v>1</v>
      </c>
      <c r="H2960" s="1">
        <f t="shared" ca="1" si="328"/>
        <v>0</v>
      </c>
    </row>
    <row r="2961" spans="1:8" hidden="1" x14ac:dyDescent="0.2">
      <c r="A2961" s="1">
        <v>2958</v>
      </c>
      <c r="B2961" s="1">
        <f t="shared" ca="1" si="325"/>
        <v>-477399.45228030736</v>
      </c>
      <c r="C2961" s="1">
        <f t="shared" ca="1" si="322"/>
        <v>100</v>
      </c>
      <c r="D2961" s="1">
        <f t="shared" ca="1" si="323"/>
        <v>-42.077013244733351</v>
      </c>
      <c r="E2961" s="1">
        <f t="shared" ca="1" si="324"/>
        <v>-1</v>
      </c>
      <c r="F2961" s="1">
        <f t="shared" ca="1" si="326"/>
        <v>1</v>
      </c>
      <c r="G2961" s="1">
        <f t="shared" ca="1" si="327"/>
        <v>0</v>
      </c>
      <c r="H2961" s="1">
        <f t="shared" ca="1" si="328"/>
        <v>1</v>
      </c>
    </row>
    <row r="2962" spans="1:8" hidden="1" x14ac:dyDescent="0.2">
      <c r="A2962" s="1">
        <v>2959</v>
      </c>
      <c r="B2962" s="1">
        <f t="shared" ca="1" si="325"/>
        <v>-481607.15360478067</v>
      </c>
      <c r="C2962" s="1">
        <f t="shared" ca="1" si="322"/>
        <v>100</v>
      </c>
      <c r="D2962" s="1">
        <f t="shared" ca="1" si="323"/>
        <v>58.639357099169693</v>
      </c>
      <c r="E2962" s="1">
        <f t="shared" ca="1" si="324"/>
        <v>-2</v>
      </c>
      <c r="F2962" s="1">
        <f t="shared" ca="1" si="326"/>
        <v>1</v>
      </c>
      <c r="G2962" s="1">
        <f t="shared" ca="1" si="327"/>
        <v>1</v>
      </c>
      <c r="H2962" s="1">
        <f t="shared" ca="1" si="328"/>
        <v>0</v>
      </c>
    </row>
    <row r="2963" spans="1:8" hidden="1" x14ac:dyDescent="0.2">
      <c r="A2963" s="1">
        <v>2960</v>
      </c>
      <c r="B2963" s="1">
        <f t="shared" ca="1" si="325"/>
        <v>-475743.21789486369</v>
      </c>
      <c r="C2963" s="1">
        <f t="shared" ca="1" si="322"/>
        <v>100</v>
      </c>
      <c r="D2963" s="1">
        <f t="shared" ca="1" si="323"/>
        <v>58.639357099169693</v>
      </c>
      <c r="E2963" s="1">
        <f t="shared" ca="1" si="324"/>
        <v>-1</v>
      </c>
      <c r="F2963" s="1">
        <f t="shared" ca="1" si="326"/>
        <v>1</v>
      </c>
      <c r="G2963" s="1">
        <f t="shared" ca="1" si="327"/>
        <v>0</v>
      </c>
      <c r="H2963" s="1">
        <f t="shared" ca="1" si="328"/>
        <v>1</v>
      </c>
    </row>
    <row r="2964" spans="1:8" hidden="1" x14ac:dyDescent="0.2">
      <c r="A2964" s="1">
        <v>2961</v>
      </c>
      <c r="B2964" s="1">
        <f t="shared" ca="1" si="325"/>
        <v>-469879.2821849467</v>
      </c>
      <c r="C2964" s="1">
        <f t="shared" ca="1" si="322"/>
        <v>100</v>
      </c>
      <c r="D2964" s="1">
        <f t="shared" ca="1" si="323"/>
        <v>-42.077013244733351</v>
      </c>
      <c r="E2964" s="1">
        <f t="shared" ca="1" si="324"/>
        <v>0</v>
      </c>
      <c r="F2964" s="1">
        <f t="shared" ca="1" si="326"/>
        <v>1</v>
      </c>
      <c r="G2964" s="1">
        <f t="shared" ca="1" si="327"/>
        <v>0</v>
      </c>
      <c r="H2964" s="1">
        <f t="shared" ca="1" si="328"/>
        <v>2</v>
      </c>
    </row>
    <row r="2965" spans="1:8" hidden="1" x14ac:dyDescent="0.2">
      <c r="A2965" s="1">
        <v>2962</v>
      </c>
      <c r="B2965" s="1">
        <f t="shared" ca="1" si="325"/>
        <v>-474086.98350942001</v>
      </c>
      <c r="C2965" s="1">
        <f t="shared" ca="1" si="322"/>
        <v>100</v>
      </c>
      <c r="D2965" s="1">
        <f t="shared" ca="1" si="323"/>
        <v>58.639357099169693</v>
      </c>
      <c r="E2965" s="1">
        <f t="shared" ca="1" si="324"/>
        <v>-1</v>
      </c>
      <c r="F2965" s="1">
        <f t="shared" ca="1" si="326"/>
        <v>1</v>
      </c>
      <c r="G2965" s="1">
        <f t="shared" ca="1" si="327"/>
        <v>1</v>
      </c>
      <c r="H2965" s="1">
        <f t="shared" ca="1" si="328"/>
        <v>0</v>
      </c>
    </row>
    <row r="2966" spans="1:8" hidden="1" x14ac:dyDescent="0.2">
      <c r="A2966" s="1">
        <v>2963</v>
      </c>
      <c r="B2966" s="1">
        <f t="shared" ca="1" si="325"/>
        <v>-468223.04779950302</v>
      </c>
      <c r="C2966" s="1">
        <f t="shared" ca="1" si="322"/>
        <v>100</v>
      </c>
      <c r="D2966" s="1">
        <f t="shared" ca="1" si="323"/>
        <v>-42.077013244733351</v>
      </c>
      <c r="E2966" s="1">
        <f t="shared" ca="1" si="324"/>
        <v>0</v>
      </c>
      <c r="F2966" s="1">
        <f t="shared" ca="1" si="326"/>
        <v>1</v>
      </c>
      <c r="G2966" s="1">
        <f t="shared" ca="1" si="327"/>
        <v>0</v>
      </c>
      <c r="H2966" s="1">
        <f t="shared" ca="1" si="328"/>
        <v>1</v>
      </c>
    </row>
    <row r="2967" spans="1:8" hidden="1" x14ac:dyDescent="0.2">
      <c r="A2967" s="1">
        <v>2964</v>
      </c>
      <c r="B2967" s="1">
        <f t="shared" ca="1" si="325"/>
        <v>-472430.74912397633</v>
      </c>
      <c r="C2967" s="1">
        <f t="shared" ca="1" si="322"/>
        <v>100</v>
      </c>
      <c r="D2967" s="1">
        <f t="shared" ca="1" si="323"/>
        <v>-42.077013244733351</v>
      </c>
      <c r="E2967" s="1">
        <f t="shared" ca="1" si="324"/>
        <v>-1</v>
      </c>
      <c r="F2967" s="1">
        <f t="shared" ca="1" si="326"/>
        <v>1</v>
      </c>
      <c r="G2967" s="1">
        <f t="shared" ca="1" si="327"/>
        <v>1</v>
      </c>
      <c r="H2967" s="1">
        <f t="shared" ca="1" si="328"/>
        <v>0</v>
      </c>
    </row>
    <row r="2968" spans="1:8" hidden="1" x14ac:dyDescent="0.2">
      <c r="A2968" s="1">
        <v>2965</v>
      </c>
      <c r="B2968" s="1">
        <f t="shared" ca="1" si="325"/>
        <v>-476638.45044844964</v>
      </c>
      <c r="C2968" s="1">
        <f t="shared" ca="1" si="322"/>
        <v>100</v>
      </c>
      <c r="D2968" s="1">
        <f t="shared" ca="1" si="323"/>
        <v>-42.077013244733351</v>
      </c>
      <c r="E2968" s="1">
        <f t="shared" ca="1" si="324"/>
        <v>-2</v>
      </c>
      <c r="F2968" s="1">
        <f t="shared" ca="1" si="326"/>
        <v>1</v>
      </c>
      <c r="G2968" s="1">
        <f t="shared" ca="1" si="327"/>
        <v>2</v>
      </c>
      <c r="H2968" s="1">
        <f t="shared" ca="1" si="328"/>
        <v>0</v>
      </c>
    </row>
    <row r="2969" spans="1:8" hidden="1" x14ac:dyDescent="0.2">
      <c r="A2969" s="1">
        <v>2966</v>
      </c>
      <c r="B2969" s="1">
        <f t="shared" ca="1" si="325"/>
        <v>-480846.15177292295</v>
      </c>
      <c r="C2969" s="1">
        <f t="shared" ca="1" si="322"/>
        <v>100</v>
      </c>
      <c r="D2969" s="1">
        <f t="shared" ca="1" si="323"/>
        <v>58.639357099169693</v>
      </c>
      <c r="E2969" s="1">
        <f t="shared" ca="1" si="324"/>
        <v>-3</v>
      </c>
      <c r="F2969" s="1">
        <f t="shared" ca="1" si="326"/>
        <v>1</v>
      </c>
      <c r="G2969" s="1">
        <f t="shared" ca="1" si="327"/>
        <v>3</v>
      </c>
      <c r="H2969" s="1">
        <f t="shared" ca="1" si="328"/>
        <v>0</v>
      </c>
    </row>
    <row r="2970" spans="1:8" hidden="1" x14ac:dyDescent="0.2">
      <c r="A2970" s="1">
        <v>2967</v>
      </c>
      <c r="B2970" s="1">
        <f t="shared" ca="1" si="325"/>
        <v>-474982.21606300597</v>
      </c>
      <c r="C2970" s="1">
        <f t="shared" ca="1" si="322"/>
        <v>100</v>
      </c>
      <c r="D2970" s="1">
        <f t="shared" ca="1" si="323"/>
        <v>58.639357099169693</v>
      </c>
      <c r="E2970" s="1">
        <f t="shared" ca="1" si="324"/>
        <v>-2</v>
      </c>
      <c r="F2970" s="1">
        <f t="shared" ca="1" si="326"/>
        <v>1</v>
      </c>
      <c r="G2970" s="1">
        <f t="shared" ca="1" si="327"/>
        <v>0</v>
      </c>
      <c r="H2970" s="1">
        <f t="shared" ca="1" si="328"/>
        <v>1</v>
      </c>
    </row>
    <row r="2971" spans="1:8" hidden="1" x14ac:dyDescent="0.2">
      <c r="A2971" s="1">
        <v>2968</v>
      </c>
      <c r="B2971" s="1">
        <f t="shared" ca="1" si="325"/>
        <v>-469118.28035308898</v>
      </c>
      <c r="C2971" s="1">
        <f t="shared" ca="1" si="322"/>
        <v>100</v>
      </c>
      <c r="D2971" s="1">
        <f t="shared" ca="1" si="323"/>
        <v>58.639357099169693</v>
      </c>
      <c r="E2971" s="1">
        <f t="shared" ca="1" si="324"/>
        <v>-1</v>
      </c>
      <c r="F2971" s="1">
        <f t="shared" ca="1" si="326"/>
        <v>1</v>
      </c>
      <c r="G2971" s="1">
        <f t="shared" ca="1" si="327"/>
        <v>0</v>
      </c>
      <c r="H2971" s="1">
        <f t="shared" ca="1" si="328"/>
        <v>2</v>
      </c>
    </row>
    <row r="2972" spans="1:8" hidden="1" x14ac:dyDescent="0.2">
      <c r="A2972" s="1">
        <v>2969</v>
      </c>
      <c r="B2972" s="1">
        <f t="shared" ca="1" si="325"/>
        <v>-463254.34464317199</v>
      </c>
      <c r="C2972" s="1">
        <f t="shared" ca="1" si="322"/>
        <v>100</v>
      </c>
      <c r="D2972" s="1">
        <f t="shared" ca="1" si="323"/>
        <v>58.639357099169693</v>
      </c>
      <c r="E2972" s="1">
        <f t="shared" ca="1" si="324"/>
        <v>0</v>
      </c>
      <c r="F2972" s="1">
        <f t="shared" ca="1" si="326"/>
        <v>1</v>
      </c>
      <c r="G2972" s="1">
        <f t="shared" ca="1" si="327"/>
        <v>0</v>
      </c>
      <c r="H2972" s="1">
        <f t="shared" ca="1" si="328"/>
        <v>3</v>
      </c>
    </row>
    <row r="2973" spans="1:8" hidden="1" x14ac:dyDescent="0.2">
      <c r="A2973" s="1">
        <v>2970</v>
      </c>
      <c r="B2973" s="1">
        <f t="shared" ca="1" si="325"/>
        <v>-457390.40893325501</v>
      </c>
      <c r="C2973" s="1">
        <f t="shared" ca="1" si="322"/>
        <v>100</v>
      </c>
      <c r="D2973" s="1">
        <f t="shared" ca="1" si="323"/>
        <v>-42.077013244733351</v>
      </c>
      <c r="E2973" s="1">
        <f t="shared" ca="1" si="324"/>
        <v>0</v>
      </c>
      <c r="F2973" s="1">
        <f t="shared" ca="1" si="326"/>
        <v>1</v>
      </c>
      <c r="G2973" s="1">
        <f t="shared" ca="1" si="327"/>
        <v>0</v>
      </c>
      <c r="H2973" s="1">
        <f t="shared" ca="1" si="328"/>
        <v>4</v>
      </c>
    </row>
    <row r="2974" spans="1:8" hidden="1" x14ac:dyDescent="0.2">
      <c r="A2974" s="1">
        <v>2971</v>
      </c>
      <c r="B2974" s="1">
        <f t="shared" ca="1" si="325"/>
        <v>-461598.11025772832</v>
      </c>
      <c r="C2974" s="1">
        <f t="shared" ca="1" si="322"/>
        <v>100</v>
      </c>
      <c r="D2974" s="1">
        <f t="shared" ca="1" si="323"/>
        <v>-42.077013244733351</v>
      </c>
      <c r="E2974" s="1">
        <f t="shared" ca="1" si="324"/>
        <v>-1</v>
      </c>
      <c r="F2974" s="1">
        <f t="shared" ca="1" si="326"/>
        <v>1</v>
      </c>
      <c r="G2974" s="1">
        <f t="shared" ca="1" si="327"/>
        <v>1</v>
      </c>
      <c r="H2974" s="1">
        <f t="shared" ca="1" si="328"/>
        <v>0</v>
      </c>
    </row>
    <row r="2975" spans="1:8" hidden="1" x14ac:dyDescent="0.2">
      <c r="A2975" s="1">
        <v>2972</v>
      </c>
      <c r="B2975" s="1">
        <f t="shared" ca="1" si="325"/>
        <v>-465805.81158220163</v>
      </c>
      <c r="C2975" s="1">
        <f t="shared" ca="1" si="322"/>
        <v>100</v>
      </c>
      <c r="D2975" s="1">
        <f t="shared" ca="1" si="323"/>
        <v>58.639357099169693</v>
      </c>
      <c r="E2975" s="1">
        <f t="shared" ca="1" si="324"/>
        <v>-2</v>
      </c>
      <c r="F2975" s="1">
        <f t="shared" ca="1" si="326"/>
        <v>1</v>
      </c>
      <c r="G2975" s="1">
        <f t="shared" ca="1" si="327"/>
        <v>2</v>
      </c>
      <c r="H2975" s="1">
        <f t="shared" ca="1" si="328"/>
        <v>0</v>
      </c>
    </row>
    <row r="2976" spans="1:8" hidden="1" x14ac:dyDescent="0.2">
      <c r="A2976" s="1">
        <v>2973</v>
      </c>
      <c r="B2976" s="1">
        <f t="shared" ca="1" si="325"/>
        <v>-459941.87587228464</v>
      </c>
      <c r="C2976" s="1">
        <f t="shared" ca="1" si="322"/>
        <v>100</v>
      </c>
      <c r="D2976" s="1">
        <f t="shared" ca="1" si="323"/>
        <v>-42.077013244733351</v>
      </c>
      <c r="E2976" s="1">
        <f t="shared" ca="1" si="324"/>
        <v>-1</v>
      </c>
      <c r="F2976" s="1">
        <f t="shared" ca="1" si="326"/>
        <v>1</v>
      </c>
      <c r="G2976" s="1">
        <f t="shared" ca="1" si="327"/>
        <v>0</v>
      </c>
      <c r="H2976" s="1">
        <f t="shared" ca="1" si="328"/>
        <v>1</v>
      </c>
    </row>
    <row r="2977" spans="1:8" hidden="1" x14ac:dyDescent="0.2">
      <c r="A2977" s="1">
        <v>2974</v>
      </c>
      <c r="B2977" s="1">
        <f t="shared" ca="1" si="325"/>
        <v>-464149.57719675795</v>
      </c>
      <c r="C2977" s="1">
        <f t="shared" ca="1" si="322"/>
        <v>100</v>
      </c>
      <c r="D2977" s="1">
        <f t="shared" ca="1" si="323"/>
        <v>58.639357099169693</v>
      </c>
      <c r="E2977" s="1">
        <f t="shared" ca="1" si="324"/>
        <v>-2</v>
      </c>
      <c r="F2977" s="1">
        <f t="shared" ca="1" si="326"/>
        <v>1</v>
      </c>
      <c r="G2977" s="1">
        <f t="shared" ca="1" si="327"/>
        <v>1</v>
      </c>
      <c r="H2977" s="1">
        <f t="shared" ca="1" si="328"/>
        <v>0</v>
      </c>
    </row>
    <row r="2978" spans="1:8" hidden="1" x14ac:dyDescent="0.2">
      <c r="A2978" s="1">
        <v>2975</v>
      </c>
      <c r="B2978" s="1">
        <f t="shared" ca="1" si="325"/>
        <v>-458285.64148684096</v>
      </c>
      <c r="C2978" s="1">
        <f t="shared" ca="1" si="322"/>
        <v>100</v>
      </c>
      <c r="D2978" s="1">
        <f t="shared" ca="1" si="323"/>
        <v>58.639357099169693</v>
      </c>
      <c r="E2978" s="1">
        <f t="shared" ca="1" si="324"/>
        <v>-1</v>
      </c>
      <c r="F2978" s="1">
        <f t="shared" ca="1" si="326"/>
        <v>1</v>
      </c>
      <c r="G2978" s="1">
        <f t="shared" ca="1" si="327"/>
        <v>0</v>
      </c>
      <c r="H2978" s="1">
        <f t="shared" ca="1" si="328"/>
        <v>1</v>
      </c>
    </row>
    <row r="2979" spans="1:8" hidden="1" x14ac:dyDescent="0.2">
      <c r="A2979" s="1">
        <v>2976</v>
      </c>
      <c r="B2979" s="1">
        <f t="shared" ca="1" si="325"/>
        <v>-452421.70577692398</v>
      </c>
      <c r="C2979" s="1">
        <f t="shared" ca="1" si="322"/>
        <v>100</v>
      </c>
      <c r="D2979" s="1">
        <f t="shared" ca="1" si="323"/>
        <v>58.639357099169693</v>
      </c>
      <c r="E2979" s="1">
        <f t="shared" ca="1" si="324"/>
        <v>0</v>
      </c>
      <c r="F2979" s="1">
        <f t="shared" ca="1" si="326"/>
        <v>1</v>
      </c>
      <c r="G2979" s="1">
        <f t="shared" ca="1" si="327"/>
        <v>0</v>
      </c>
      <c r="H2979" s="1">
        <f t="shared" ca="1" si="328"/>
        <v>2</v>
      </c>
    </row>
    <row r="2980" spans="1:8" hidden="1" x14ac:dyDescent="0.2">
      <c r="A2980" s="1">
        <v>2977</v>
      </c>
      <c r="B2980" s="1">
        <f t="shared" ca="1" si="325"/>
        <v>-446557.77006700699</v>
      </c>
      <c r="C2980" s="1">
        <f t="shared" ca="1" si="322"/>
        <v>100</v>
      </c>
      <c r="D2980" s="1">
        <f t="shared" ca="1" si="323"/>
        <v>-42.077013244733351</v>
      </c>
      <c r="E2980" s="1">
        <f t="shared" ca="1" si="324"/>
        <v>0</v>
      </c>
      <c r="F2980" s="1">
        <f t="shared" ca="1" si="326"/>
        <v>1</v>
      </c>
      <c r="G2980" s="1">
        <f t="shared" ca="1" si="327"/>
        <v>0</v>
      </c>
      <c r="H2980" s="1">
        <f t="shared" ca="1" si="328"/>
        <v>3</v>
      </c>
    </row>
    <row r="2981" spans="1:8" hidden="1" x14ac:dyDescent="0.2">
      <c r="A2981" s="1">
        <v>2978</v>
      </c>
      <c r="B2981" s="1">
        <f t="shared" ca="1" si="325"/>
        <v>-450765.4713914803</v>
      </c>
      <c r="C2981" s="1">
        <f t="shared" ca="1" si="322"/>
        <v>100</v>
      </c>
      <c r="D2981" s="1">
        <f t="shared" ca="1" si="323"/>
        <v>-42.077013244733351</v>
      </c>
      <c r="E2981" s="1">
        <f t="shared" ca="1" si="324"/>
        <v>-1</v>
      </c>
      <c r="F2981" s="1">
        <f t="shared" ca="1" si="326"/>
        <v>1</v>
      </c>
      <c r="G2981" s="1">
        <f t="shared" ca="1" si="327"/>
        <v>1</v>
      </c>
      <c r="H2981" s="1">
        <f t="shared" ca="1" si="328"/>
        <v>0</v>
      </c>
    </row>
    <row r="2982" spans="1:8" hidden="1" x14ac:dyDescent="0.2">
      <c r="A2982" s="1">
        <v>2979</v>
      </c>
      <c r="B2982" s="1">
        <f t="shared" ca="1" si="325"/>
        <v>-454973.17271595361</v>
      </c>
      <c r="C2982" s="1">
        <f t="shared" ca="1" si="322"/>
        <v>100</v>
      </c>
      <c r="D2982" s="1">
        <f t="shared" ca="1" si="323"/>
        <v>58.639357099169693</v>
      </c>
      <c r="E2982" s="1">
        <f t="shared" ca="1" si="324"/>
        <v>-2</v>
      </c>
      <c r="F2982" s="1">
        <f t="shared" ca="1" si="326"/>
        <v>1</v>
      </c>
      <c r="G2982" s="1">
        <f t="shared" ca="1" si="327"/>
        <v>2</v>
      </c>
      <c r="H2982" s="1">
        <f t="shared" ca="1" si="328"/>
        <v>0</v>
      </c>
    </row>
    <row r="2983" spans="1:8" hidden="1" x14ac:dyDescent="0.2">
      <c r="A2983" s="1">
        <v>2980</v>
      </c>
      <c r="B2983" s="1">
        <f t="shared" ca="1" si="325"/>
        <v>-449109.23700603662</v>
      </c>
      <c r="C2983" s="1">
        <f t="shared" ca="1" si="322"/>
        <v>100</v>
      </c>
      <c r="D2983" s="1">
        <f t="shared" ca="1" si="323"/>
        <v>58.639357099169693</v>
      </c>
      <c r="E2983" s="1">
        <f t="shared" ca="1" si="324"/>
        <v>-1</v>
      </c>
      <c r="F2983" s="1">
        <f t="shared" ca="1" si="326"/>
        <v>1</v>
      </c>
      <c r="G2983" s="1">
        <f t="shared" ca="1" si="327"/>
        <v>0</v>
      </c>
      <c r="H2983" s="1">
        <f t="shared" ca="1" si="328"/>
        <v>1</v>
      </c>
    </row>
    <row r="2984" spans="1:8" hidden="1" x14ac:dyDescent="0.2">
      <c r="A2984" s="1">
        <v>2981</v>
      </c>
      <c r="B2984" s="1">
        <f t="shared" ca="1" si="325"/>
        <v>-443245.30129611964</v>
      </c>
      <c r="C2984" s="1">
        <f t="shared" ca="1" si="322"/>
        <v>100</v>
      </c>
      <c r="D2984" s="1">
        <f t="shared" ca="1" si="323"/>
        <v>-42.077013244733351</v>
      </c>
      <c r="E2984" s="1">
        <f t="shared" ca="1" si="324"/>
        <v>0</v>
      </c>
      <c r="F2984" s="1">
        <f t="shared" ca="1" si="326"/>
        <v>1</v>
      </c>
      <c r="G2984" s="1">
        <f t="shared" ca="1" si="327"/>
        <v>0</v>
      </c>
      <c r="H2984" s="1">
        <f t="shared" ca="1" si="328"/>
        <v>2</v>
      </c>
    </row>
    <row r="2985" spans="1:8" hidden="1" x14ac:dyDescent="0.2">
      <c r="A2985" s="1">
        <v>2982</v>
      </c>
      <c r="B2985" s="1">
        <f t="shared" ca="1" si="325"/>
        <v>-447453.00262059295</v>
      </c>
      <c r="C2985" s="1">
        <f t="shared" ca="1" si="322"/>
        <v>100</v>
      </c>
      <c r="D2985" s="1">
        <f t="shared" ca="1" si="323"/>
        <v>58.639357099169693</v>
      </c>
      <c r="E2985" s="1">
        <f t="shared" ca="1" si="324"/>
        <v>-1</v>
      </c>
      <c r="F2985" s="1">
        <f t="shared" ca="1" si="326"/>
        <v>1</v>
      </c>
      <c r="G2985" s="1">
        <f t="shared" ca="1" si="327"/>
        <v>1</v>
      </c>
      <c r="H2985" s="1">
        <f t="shared" ca="1" si="328"/>
        <v>0</v>
      </c>
    </row>
    <row r="2986" spans="1:8" hidden="1" x14ac:dyDescent="0.2">
      <c r="A2986" s="1">
        <v>2983</v>
      </c>
      <c r="B2986" s="1">
        <f t="shared" ca="1" si="325"/>
        <v>-441589.06691067596</v>
      </c>
      <c r="C2986" s="1">
        <f t="shared" ca="1" si="322"/>
        <v>100</v>
      </c>
      <c r="D2986" s="1">
        <f t="shared" ca="1" si="323"/>
        <v>-42.077013244733351</v>
      </c>
      <c r="E2986" s="1">
        <f t="shared" ca="1" si="324"/>
        <v>0</v>
      </c>
      <c r="F2986" s="1">
        <f t="shared" ca="1" si="326"/>
        <v>1</v>
      </c>
      <c r="G2986" s="1">
        <f t="shared" ca="1" si="327"/>
        <v>0</v>
      </c>
      <c r="H2986" s="1">
        <f t="shared" ca="1" si="328"/>
        <v>1</v>
      </c>
    </row>
    <row r="2987" spans="1:8" hidden="1" x14ac:dyDescent="0.2">
      <c r="A2987" s="1">
        <v>2984</v>
      </c>
      <c r="B2987" s="1">
        <f t="shared" ca="1" si="325"/>
        <v>-445796.76823514927</v>
      </c>
      <c r="C2987" s="1">
        <f t="shared" ca="1" si="322"/>
        <v>100</v>
      </c>
      <c r="D2987" s="1">
        <f t="shared" ca="1" si="323"/>
        <v>-42.077013244733351</v>
      </c>
      <c r="E2987" s="1">
        <f t="shared" ca="1" si="324"/>
        <v>-1</v>
      </c>
      <c r="F2987" s="1">
        <f t="shared" ca="1" si="326"/>
        <v>1</v>
      </c>
      <c r="G2987" s="1">
        <f t="shared" ca="1" si="327"/>
        <v>1</v>
      </c>
      <c r="H2987" s="1">
        <f t="shared" ca="1" si="328"/>
        <v>0</v>
      </c>
    </row>
    <row r="2988" spans="1:8" hidden="1" x14ac:dyDescent="0.2">
      <c r="A2988" s="1">
        <v>2985</v>
      </c>
      <c r="B2988" s="1">
        <f t="shared" ca="1" si="325"/>
        <v>-450004.46955962258</v>
      </c>
      <c r="C2988" s="1">
        <f t="shared" ca="1" si="322"/>
        <v>100</v>
      </c>
      <c r="D2988" s="1">
        <f t="shared" ca="1" si="323"/>
        <v>-42.077013244733351</v>
      </c>
      <c r="E2988" s="1">
        <f t="shared" ca="1" si="324"/>
        <v>-2</v>
      </c>
      <c r="F2988" s="1">
        <f t="shared" ca="1" si="326"/>
        <v>1</v>
      </c>
      <c r="G2988" s="1">
        <f t="shared" ca="1" si="327"/>
        <v>2</v>
      </c>
      <c r="H2988" s="1">
        <f t="shared" ca="1" si="328"/>
        <v>0</v>
      </c>
    </row>
    <row r="2989" spans="1:8" hidden="1" x14ac:dyDescent="0.2">
      <c r="A2989" s="1">
        <v>2986</v>
      </c>
      <c r="B2989" s="1">
        <f t="shared" ca="1" si="325"/>
        <v>-454212.17088409589</v>
      </c>
      <c r="C2989" s="1">
        <f t="shared" ca="1" si="322"/>
        <v>100</v>
      </c>
      <c r="D2989" s="1">
        <f t="shared" ca="1" si="323"/>
        <v>58.639357099169693</v>
      </c>
      <c r="E2989" s="1">
        <f t="shared" ca="1" si="324"/>
        <v>-3</v>
      </c>
      <c r="F2989" s="1">
        <f t="shared" ca="1" si="326"/>
        <v>1</v>
      </c>
      <c r="G2989" s="1">
        <f t="shared" ca="1" si="327"/>
        <v>3</v>
      </c>
      <c r="H2989" s="1">
        <f t="shared" ca="1" si="328"/>
        <v>0</v>
      </c>
    </row>
    <row r="2990" spans="1:8" hidden="1" x14ac:dyDescent="0.2">
      <c r="A2990" s="1">
        <v>2987</v>
      </c>
      <c r="B2990" s="1">
        <f t="shared" ca="1" si="325"/>
        <v>-448348.2351741789</v>
      </c>
      <c r="C2990" s="1">
        <f t="shared" ca="1" si="322"/>
        <v>100</v>
      </c>
      <c r="D2990" s="1">
        <f t="shared" ca="1" si="323"/>
        <v>-42.077013244733351</v>
      </c>
      <c r="E2990" s="1">
        <f t="shared" ca="1" si="324"/>
        <v>-2</v>
      </c>
      <c r="F2990" s="1">
        <f t="shared" ca="1" si="326"/>
        <v>1</v>
      </c>
      <c r="G2990" s="1">
        <f t="shared" ca="1" si="327"/>
        <v>0</v>
      </c>
      <c r="H2990" s="1">
        <f t="shared" ca="1" si="328"/>
        <v>1</v>
      </c>
    </row>
    <row r="2991" spans="1:8" hidden="1" x14ac:dyDescent="0.2">
      <c r="A2991" s="1">
        <v>2988</v>
      </c>
      <c r="B2991" s="1">
        <f t="shared" ca="1" si="325"/>
        <v>-452555.93649865221</v>
      </c>
      <c r="C2991" s="1">
        <f t="shared" ca="1" si="322"/>
        <v>100</v>
      </c>
      <c r="D2991" s="1">
        <f t="shared" ca="1" si="323"/>
        <v>-42.077013244733351</v>
      </c>
      <c r="E2991" s="1">
        <f t="shared" ca="1" si="324"/>
        <v>-3</v>
      </c>
      <c r="F2991" s="1">
        <f t="shared" ca="1" si="326"/>
        <v>1</v>
      </c>
      <c r="G2991" s="1">
        <f t="shared" ca="1" si="327"/>
        <v>1</v>
      </c>
      <c r="H2991" s="1">
        <f t="shared" ca="1" si="328"/>
        <v>0</v>
      </c>
    </row>
    <row r="2992" spans="1:8" hidden="1" x14ac:dyDescent="0.2">
      <c r="A2992" s="1">
        <v>2989</v>
      </c>
      <c r="B2992" s="1">
        <f t="shared" ca="1" si="325"/>
        <v>-456763.63782312552</v>
      </c>
      <c r="C2992" s="1">
        <f t="shared" ca="1" si="322"/>
        <v>100</v>
      </c>
      <c r="D2992" s="1">
        <f t="shared" ca="1" si="323"/>
        <v>-42.077013244733351</v>
      </c>
      <c r="E2992" s="1">
        <f t="shared" ca="1" si="324"/>
        <v>-4</v>
      </c>
      <c r="F2992" s="1">
        <f t="shared" ca="1" si="326"/>
        <v>1</v>
      </c>
      <c r="G2992" s="1">
        <f t="shared" ca="1" si="327"/>
        <v>2</v>
      </c>
      <c r="H2992" s="1">
        <f t="shared" ca="1" si="328"/>
        <v>0</v>
      </c>
    </row>
    <row r="2993" spans="1:8" hidden="1" x14ac:dyDescent="0.2">
      <c r="A2993" s="1">
        <v>2990</v>
      </c>
      <c r="B2993" s="1">
        <f t="shared" ca="1" si="325"/>
        <v>-460971.33914759883</v>
      </c>
      <c r="C2993" s="1">
        <f t="shared" ca="1" si="322"/>
        <v>500</v>
      </c>
      <c r="D2993" s="1">
        <f t="shared" ca="1" si="323"/>
        <v>58.639357099169693</v>
      </c>
      <c r="E2993" s="1">
        <f t="shared" ca="1" si="324"/>
        <v>0</v>
      </c>
      <c r="F2993" s="1">
        <f t="shared" ca="1" si="326"/>
        <v>2</v>
      </c>
      <c r="G2993" s="1">
        <f t="shared" ca="1" si="327"/>
        <v>3</v>
      </c>
      <c r="H2993" s="1">
        <f t="shared" ca="1" si="328"/>
        <v>0</v>
      </c>
    </row>
    <row r="2994" spans="1:8" hidden="1" x14ac:dyDescent="0.2">
      <c r="A2994" s="1">
        <v>2991</v>
      </c>
      <c r="B2994" s="1">
        <f t="shared" ca="1" si="325"/>
        <v>-431651.66059801402</v>
      </c>
      <c r="C2994" s="1">
        <f t="shared" ca="1" si="322"/>
        <v>100</v>
      </c>
      <c r="D2994" s="1">
        <f t="shared" ca="1" si="323"/>
        <v>-42.077013244733351</v>
      </c>
      <c r="E2994" s="1">
        <f t="shared" ca="1" si="324"/>
        <v>0</v>
      </c>
      <c r="F2994" s="1">
        <f t="shared" ca="1" si="326"/>
        <v>1</v>
      </c>
      <c r="G2994" s="1">
        <f t="shared" ca="1" si="327"/>
        <v>0</v>
      </c>
      <c r="H2994" s="1">
        <f t="shared" ca="1" si="328"/>
        <v>1</v>
      </c>
    </row>
    <row r="2995" spans="1:8" hidden="1" x14ac:dyDescent="0.2">
      <c r="A2995" s="1">
        <v>2992</v>
      </c>
      <c r="B2995" s="1">
        <f t="shared" ca="1" si="325"/>
        <v>-435859.36192248733</v>
      </c>
      <c r="C2995" s="1">
        <f t="shared" ca="1" si="322"/>
        <v>100</v>
      </c>
      <c r="D2995" s="1">
        <f t="shared" ca="1" si="323"/>
        <v>58.639357099169693</v>
      </c>
      <c r="E2995" s="1">
        <f t="shared" ca="1" si="324"/>
        <v>-1</v>
      </c>
      <c r="F2995" s="1">
        <f t="shared" ca="1" si="326"/>
        <v>1</v>
      </c>
      <c r="G2995" s="1">
        <f t="shared" ca="1" si="327"/>
        <v>1</v>
      </c>
      <c r="H2995" s="1">
        <f t="shared" ca="1" si="328"/>
        <v>0</v>
      </c>
    </row>
    <row r="2996" spans="1:8" hidden="1" x14ac:dyDescent="0.2">
      <c r="A2996" s="1">
        <v>2993</v>
      </c>
      <c r="B2996" s="1">
        <f t="shared" ca="1" si="325"/>
        <v>-429995.42621257034</v>
      </c>
      <c r="C2996" s="1">
        <f t="shared" ca="1" si="322"/>
        <v>100</v>
      </c>
      <c r="D2996" s="1">
        <f t="shared" ca="1" si="323"/>
        <v>-42.077013244733351</v>
      </c>
      <c r="E2996" s="1">
        <f t="shared" ca="1" si="324"/>
        <v>0</v>
      </c>
      <c r="F2996" s="1">
        <f t="shared" ca="1" si="326"/>
        <v>1</v>
      </c>
      <c r="G2996" s="1">
        <f t="shared" ca="1" si="327"/>
        <v>0</v>
      </c>
      <c r="H2996" s="1">
        <f t="shared" ca="1" si="328"/>
        <v>1</v>
      </c>
    </row>
    <row r="2997" spans="1:8" hidden="1" x14ac:dyDescent="0.2">
      <c r="A2997" s="1">
        <v>2994</v>
      </c>
      <c r="B2997" s="1">
        <f t="shared" ca="1" si="325"/>
        <v>-434203.12753704365</v>
      </c>
      <c r="C2997" s="1">
        <f t="shared" ca="1" si="322"/>
        <v>100</v>
      </c>
      <c r="D2997" s="1">
        <f t="shared" ca="1" si="323"/>
        <v>-42.077013244733351</v>
      </c>
      <c r="E2997" s="1">
        <f t="shared" ca="1" si="324"/>
        <v>-1</v>
      </c>
      <c r="F2997" s="1">
        <f t="shared" ca="1" si="326"/>
        <v>1</v>
      </c>
      <c r="G2997" s="1">
        <f t="shared" ca="1" si="327"/>
        <v>1</v>
      </c>
      <c r="H2997" s="1">
        <f t="shared" ca="1" si="328"/>
        <v>0</v>
      </c>
    </row>
    <row r="2998" spans="1:8" hidden="1" x14ac:dyDescent="0.2">
      <c r="A2998" s="1">
        <v>2995</v>
      </c>
      <c r="B2998" s="1">
        <f t="shared" ca="1" si="325"/>
        <v>-438410.82886151696</v>
      </c>
      <c r="C2998" s="1">
        <f t="shared" ca="1" si="322"/>
        <v>100</v>
      </c>
      <c r="D2998" s="1">
        <f t="shared" ca="1" si="323"/>
        <v>58.639357099169693</v>
      </c>
      <c r="E2998" s="1">
        <f t="shared" ca="1" si="324"/>
        <v>-2</v>
      </c>
      <c r="F2998" s="1">
        <f t="shared" ca="1" si="326"/>
        <v>1</v>
      </c>
      <c r="G2998" s="1">
        <f t="shared" ca="1" si="327"/>
        <v>2</v>
      </c>
      <c r="H2998" s="1">
        <f t="shared" ca="1" si="328"/>
        <v>0</v>
      </c>
    </row>
    <row r="2999" spans="1:8" hidden="1" x14ac:dyDescent="0.2">
      <c r="A2999" s="1">
        <v>2996</v>
      </c>
      <c r="B2999" s="1">
        <f t="shared" ca="1" si="325"/>
        <v>-432546.89315159997</v>
      </c>
      <c r="C2999" s="1">
        <f t="shared" ca="1" si="322"/>
        <v>100</v>
      </c>
      <c r="D2999" s="1">
        <f t="shared" ca="1" si="323"/>
        <v>-42.077013244733351</v>
      </c>
      <c r="E2999" s="1">
        <f t="shared" ca="1" si="324"/>
        <v>-1</v>
      </c>
      <c r="F2999" s="1">
        <f t="shared" ca="1" si="326"/>
        <v>1</v>
      </c>
      <c r="G2999" s="1">
        <f t="shared" ca="1" si="327"/>
        <v>0</v>
      </c>
      <c r="H2999" s="1">
        <f t="shared" ca="1" si="328"/>
        <v>1</v>
      </c>
    </row>
    <row r="3000" spans="1:8" hidden="1" x14ac:dyDescent="0.2">
      <c r="A3000" s="1">
        <v>2997</v>
      </c>
      <c r="B3000" s="1">
        <f t="shared" ca="1" si="325"/>
        <v>-436754.59447607328</v>
      </c>
      <c r="C3000" s="1">
        <f t="shared" ca="1" si="322"/>
        <v>100</v>
      </c>
      <c r="D3000" s="1">
        <f t="shared" ca="1" si="323"/>
        <v>58.639357099169693</v>
      </c>
      <c r="E3000" s="1">
        <f t="shared" ca="1" si="324"/>
        <v>-2</v>
      </c>
      <c r="F3000" s="1">
        <f t="shared" ca="1" si="326"/>
        <v>1</v>
      </c>
      <c r="G3000" s="1">
        <f t="shared" ca="1" si="327"/>
        <v>1</v>
      </c>
      <c r="H3000" s="1">
        <f t="shared" ca="1" si="328"/>
        <v>0</v>
      </c>
    </row>
    <row r="3001" spans="1:8" hidden="1" x14ac:dyDescent="0.2">
      <c r="A3001" s="1">
        <v>2998</v>
      </c>
      <c r="B3001" s="1">
        <f t="shared" ca="1" si="325"/>
        <v>-430890.6587661563</v>
      </c>
      <c r="C3001" s="1">
        <f t="shared" ca="1" si="322"/>
        <v>100</v>
      </c>
      <c r="D3001" s="1">
        <f t="shared" ca="1" si="323"/>
        <v>-42.077013244733351</v>
      </c>
      <c r="E3001" s="1">
        <f t="shared" ca="1" si="324"/>
        <v>-1</v>
      </c>
      <c r="F3001" s="1">
        <f t="shared" ca="1" si="326"/>
        <v>1</v>
      </c>
      <c r="G3001" s="1">
        <f t="shared" ca="1" si="327"/>
        <v>0</v>
      </c>
      <c r="H3001" s="1">
        <f t="shared" ca="1" si="328"/>
        <v>1</v>
      </c>
    </row>
    <row r="3002" spans="1:8" hidden="1" x14ac:dyDescent="0.2">
      <c r="A3002" s="1">
        <v>2999</v>
      </c>
      <c r="B3002" s="1">
        <f t="shared" ca="1" si="325"/>
        <v>-435098.36009062961</v>
      </c>
      <c r="C3002" s="1">
        <f t="shared" ca="1" si="322"/>
        <v>100</v>
      </c>
      <c r="D3002" s="1">
        <f t="shared" ca="1" si="323"/>
        <v>-42.077013244733351</v>
      </c>
      <c r="E3002" s="1">
        <f t="shared" ca="1" si="324"/>
        <v>-2</v>
      </c>
      <c r="F3002" s="1">
        <f t="shared" ca="1" si="326"/>
        <v>1</v>
      </c>
      <c r="G3002" s="1">
        <f t="shared" ca="1" si="327"/>
        <v>1</v>
      </c>
      <c r="H3002" s="1">
        <f t="shared" ca="1" si="328"/>
        <v>0</v>
      </c>
    </row>
    <row r="3003" spans="1:8" hidden="1" x14ac:dyDescent="0.2">
      <c r="A3003" s="1">
        <v>3000</v>
      </c>
      <c r="B3003" s="1">
        <f t="shared" ca="1" si="325"/>
        <v>-439306.06141510291</v>
      </c>
      <c r="C3003" s="1">
        <f t="shared" ca="1" si="322"/>
        <v>100</v>
      </c>
      <c r="D3003" s="1">
        <f t="shared" ca="1" si="323"/>
        <v>-42.077013244733351</v>
      </c>
      <c r="E3003" s="1">
        <f t="shared" ca="1" si="324"/>
        <v>-3</v>
      </c>
      <c r="F3003" s="1">
        <f t="shared" ca="1" si="326"/>
        <v>1</v>
      </c>
      <c r="G3003" s="1">
        <f t="shared" ca="1" si="327"/>
        <v>2</v>
      </c>
      <c r="H3003" s="1">
        <f t="shared" ca="1" si="328"/>
        <v>0</v>
      </c>
    </row>
    <row r="3004" spans="1:8" hidden="1" x14ac:dyDescent="0.2">
      <c r="A3004" s="1">
        <v>3001</v>
      </c>
      <c r="B3004" s="1">
        <f t="shared" ca="1" si="325"/>
        <v>-443513.76273957622</v>
      </c>
      <c r="C3004" s="1">
        <f t="shared" ca="1" si="322"/>
        <v>100</v>
      </c>
      <c r="D3004" s="1">
        <f t="shared" ca="1" si="323"/>
        <v>-42.077013244733351</v>
      </c>
      <c r="E3004" s="1">
        <f t="shared" ca="1" si="324"/>
        <v>-4</v>
      </c>
      <c r="F3004" s="1">
        <f t="shared" ca="1" si="326"/>
        <v>1</v>
      </c>
      <c r="G3004" s="1">
        <f t="shared" ca="1" si="327"/>
        <v>3</v>
      </c>
      <c r="H3004" s="1">
        <f t="shared" ca="1" si="328"/>
        <v>0</v>
      </c>
    </row>
    <row r="3005" spans="1:8" hidden="1" x14ac:dyDescent="0.2">
      <c r="A3005" s="1">
        <v>3002</v>
      </c>
      <c r="B3005" s="1">
        <f t="shared" ca="1" si="325"/>
        <v>-447721.46406404953</v>
      </c>
      <c r="C3005" s="1">
        <f t="shared" ca="1" si="322"/>
        <v>500</v>
      </c>
      <c r="D3005" s="1">
        <f t="shared" ca="1" si="323"/>
        <v>-42.077013244733351</v>
      </c>
      <c r="E3005" s="1">
        <f t="shared" ca="1" si="324"/>
        <v>0</v>
      </c>
      <c r="F3005" s="1">
        <f t="shared" ca="1" si="326"/>
        <v>2</v>
      </c>
      <c r="G3005" s="1">
        <f t="shared" ca="1" si="327"/>
        <v>4</v>
      </c>
      <c r="H3005" s="1">
        <f t="shared" ca="1" si="328"/>
        <v>0</v>
      </c>
    </row>
    <row r="3006" spans="1:8" hidden="1" x14ac:dyDescent="0.2">
      <c r="A3006" s="1">
        <v>3003</v>
      </c>
      <c r="B3006" s="1">
        <f t="shared" ca="1" si="325"/>
        <v>-468759.9706864162</v>
      </c>
      <c r="C3006" s="1">
        <f t="shared" ca="1" si="322"/>
        <v>500</v>
      </c>
      <c r="D3006" s="1">
        <f t="shared" ca="1" si="323"/>
        <v>58.639357099169693</v>
      </c>
      <c r="E3006" s="1">
        <f t="shared" ca="1" si="324"/>
        <v>-1</v>
      </c>
      <c r="F3006" s="1">
        <f t="shared" ca="1" si="326"/>
        <v>2</v>
      </c>
      <c r="G3006" s="1">
        <f t="shared" ca="1" si="327"/>
        <v>5</v>
      </c>
      <c r="H3006" s="1">
        <f t="shared" ca="1" si="328"/>
        <v>0</v>
      </c>
    </row>
    <row r="3007" spans="1:8" hidden="1" x14ac:dyDescent="0.2">
      <c r="A3007" s="1">
        <v>3004</v>
      </c>
      <c r="B3007" s="1">
        <f t="shared" ca="1" si="325"/>
        <v>-439440.29213683133</v>
      </c>
      <c r="C3007" s="1">
        <f t="shared" ca="1" si="322"/>
        <v>100</v>
      </c>
      <c r="D3007" s="1">
        <f t="shared" ca="1" si="323"/>
        <v>-42.077013244733351</v>
      </c>
      <c r="E3007" s="1">
        <f t="shared" ca="1" si="324"/>
        <v>0</v>
      </c>
      <c r="F3007" s="1">
        <f t="shared" ca="1" si="326"/>
        <v>1</v>
      </c>
      <c r="G3007" s="1">
        <f t="shared" ca="1" si="327"/>
        <v>0</v>
      </c>
      <c r="H3007" s="1">
        <f t="shared" ca="1" si="328"/>
        <v>1</v>
      </c>
    </row>
    <row r="3008" spans="1:8" hidden="1" x14ac:dyDescent="0.2">
      <c r="A3008" s="1">
        <v>3005</v>
      </c>
      <c r="B3008" s="1">
        <f t="shared" ca="1" si="325"/>
        <v>-443647.99346130464</v>
      </c>
      <c r="C3008" s="1">
        <f t="shared" ca="1" si="322"/>
        <v>100</v>
      </c>
      <c r="D3008" s="1">
        <f t="shared" ca="1" si="323"/>
        <v>58.639357099169693</v>
      </c>
      <c r="E3008" s="1">
        <f t="shared" ca="1" si="324"/>
        <v>-1</v>
      </c>
      <c r="F3008" s="1">
        <f t="shared" ca="1" si="326"/>
        <v>1</v>
      </c>
      <c r="G3008" s="1">
        <f t="shared" ca="1" si="327"/>
        <v>1</v>
      </c>
      <c r="H3008" s="1">
        <f t="shared" ca="1" si="328"/>
        <v>0</v>
      </c>
    </row>
    <row r="3009" spans="1:8" hidden="1" x14ac:dyDescent="0.2">
      <c r="A3009" s="1">
        <v>3006</v>
      </c>
      <c r="B3009" s="1">
        <f t="shared" ca="1" si="325"/>
        <v>-437784.05775138765</v>
      </c>
      <c r="C3009" s="1">
        <f t="shared" ca="1" si="322"/>
        <v>100</v>
      </c>
      <c r="D3009" s="1">
        <f t="shared" ca="1" si="323"/>
        <v>58.639357099169693</v>
      </c>
      <c r="E3009" s="1">
        <f t="shared" ca="1" si="324"/>
        <v>0</v>
      </c>
      <c r="F3009" s="1">
        <f t="shared" ca="1" si="326"/>
        <v>1</v>
      </c>
      <c r="G3009" s="1">
        <f t="shared" ca="1" si="327"/>
        <v>0</v>
      </c>
      <c r="H3009" s="1">
        <f t="shared" ca="1" si="328"/>
        <v>1</v>
      </c>
    </row>
    <row r="3010" spans="1:8" hidden="1" x14ac:dyDescent="0.2">
      <c r="A3010" s="1">
        <v>3007</v>
      </c>
      <c r="B3010" s="1">
        <f t="shared" ca="1" si="325"/>
        <v>-431920.12204147066</v>
      </c>
      <c r="C3010" s="1">
        <f t="shared" ca="1" si="322"/>
        <v>100</v>
      </c>
      <c r="D3010" s="1">
        <f t="shared" ca="1" si="323"/>
        <v>-42.077013244733351</v>
      </c>
      <c r="E3010" s="1">
        <f t="shared" ca="1" si="324"/>
        <v>0</v>
      </c>
      <c r="F3010" s="1">
        <f t="shared" ca="1" si="326"/>
        <v>1</v>
      </c>
      <c r="G3010" s="1">
        <f t="shared" ca="1" si="327"/>
        <v>0</v>
      </c>
      <c r="H3010" s="1">
        <f t="shared" ca="1" si="328"/>
        <v>2</v>
      </c>
    </row>
    <row r="3011" spans="1:8" hidden="1" x14ac:dyDescent="0.2">
      <c r="A3011" s="1">
        <v>3008</v>
      </c>
      <c r="B3011" s="1">
        <f t="shared" ca="1" si="325"/>
        <v>-436127.82336594397</v>
      </c>
      <c r="C3011" s="1">
        <f t="shared" ca="1" si="322"/>
        <v>100</v>
      </c>
      <c r="D3011" s="1">
        <f t="shared" ca="1" si="323"/>
        <v>-42.077013244733351</v>
      </c>
      <c r="E3011" s="1">
        <f t="shared" ca="1" si="324"/>
        <v>-1</v>
      </c>
      <c r="F3011" s="1">
        <f t="shared" ca="1" si="326"/>
        <v>1</v>
      </c>
      <c r="G3011" s="1">
        <f t="shared" ca="1" si="327"/>
        <v>1</v>
      </c>
      <c r="H3011" s="1">
        <f t="shared" ca="1" si="328"/>
        <v>0</v>
      </c>
    </row>
    <row r="3012" spans="1:8" hidden="1" x14ac:dyDescent="0.2">
      <c r="A3012" s="1">
        <v>3009</v>
      </c>
      <c r="B3012" s="1">
        <f t="shared" ca="1" si="325"/>
        <v>-440335.52469041728</v>
      </c>
      <c r="C3012" s="1">
        <f t="shared" ca="1" si="322"/>
        <v>100</v>
      </c>
      <c r="D3012" s="1">
        <f t="shared" ca="1" si="323"/>
        <v>-42.077013244733351</v>
      </c>
      <c r="E3012" s="1">
        <f t="shared" ca="1" si="324"/>
        <v>-2</v>
      </c>
      <c r="F3012" s="1">
        <f t="shared" ca="1" si="326"/>
        <v>1</v>
      </c>
      <c r="G3012" s="1">
        <f t="shared" ca="1" si="327"/>
        <v>2</v>
      </c>
      <c r="H3012" s="1">
        <f t="shared" ca="1" si="328"/>
        <v>0</v>
      </c>
    </row>
    <row r="3013" spans="1:8" hidden="1" x14ac:dyDescent="0.2">
      <c r="A3013" s="1">
        <v>3010</v>
      </c>
      <c r="B3013" s="1">
        <f t="shared" ca="1" si="325"/>
        <v>-444543.22601489059</v>
      </c>
      <c r="C3013" s="1">
        <f t="shared" ref="C3013:C3076" ca="1" si="329">$C$4*POWER($L$2,F3013-1)</f>
        <v>100</v>
      </c>
      <c r="D3013" s="1">
        <f t="shared" ref="D3013:D3076" ca="1" si="330">IF(RAND()&lt;$B$1,$F$1,$H$1)</f>
        <v>-42.077013244733351</v>
      </c>
      <c r="E3013" s="1">
        <f t="shared" ref="E3013:E3076" ca="1" si="331">IF(D3012&lt;0,IF(E3012-1=-$D$2,0,E3012-1),IF(E3012+1=$F$2,0,E3012+1))</f>
        <v>-3</v>
      </c>
      <c r="F3013" s="1">
        <f t="shared" ca="1" si="326"/>
        <v>1</v>
      </c>
      <c r="G3013" s="1">
        <f t="shared" ca="1" si="327"/>
        <v>3</v>
      </c>
      <c r="H3013" s="1">
        <f t="shared" ca="1" si="328"/>
        <v>0</v>
      </c>
    </row>
    <row r="3014" spans="1:8" hidden="1" x14ac:dyDescent="0.2">
      <c r="A3014" s="1">
        <v>3011</v>
      </c>
      <c r="B3014" s="1">
        <f t="shared" ref="B3014:B3077" ca="1" si="332">B3013+D3013*C3013</f>
        <v>-448750.9273393639</v>
      </c>
      <c r="C3014" s="1">
        <f t="shared" ca="1" si="329"/>
        <v>100</v>
      </c>
      <c r="D3014" s="1">
        <f t="shared" ca="1" si="330"/>
        <v>-42.077013244733351</v>
      </c>
      <c r="E3014" s="1">
        <f t="shared" ca="1" si="331"/>
        <v>-4</v>
      </c>
      <c r="F3014" s="1">
        <f t="shared" ref="F3014:F3077" ca="1" si="333">IF(AND(D3013&gt;0,E3014=0),IF(F3013-1&lt;1,1,F3013-1),IF(AND(D3013&lt;0,E3014=0),IF(F3013+1&gt;$H$2,1,F3013+1),F3013))</f>
        <v>1</v>
      </c>
      <c r="G3014" s="1">
        <f t="shared" ref="G3014:G3077" ca="1" si="334">IF(D3013&gt;0,0,G3013+1)</f>
        <v>4</v>
      </c>
      <c r="H3014" s="1">
        <f t="shared" ref="H3014:H3077" ca="1" si="335">IF(D3013&lt;0,0,H3013+1)</f>
        <v>0</v>
      </c>
    </row>
    <row r="3015" spans="1:8" hidden="1" x14ac:dyDescent="0.2">
      <c r="A3015" s="1">
        <v>3012</v>
      </c>
      <c r="B3015" s="1">
        <f t="shared" ca="1" si="332"/>
        <v>-452958.62866383721</v>
      </c>
      <c r="C3015" s="1">
        <f t="shared" ca="1" si="329"/>
        <v>500</v>
      </c>
      <c r="D3015" s="1">
        <f t="shared" ca="1" si="330"/>
        <v>58.639357099169693</v>
      </c>
      <c r="E3015" s="1">
        <f t="shared" ca="1" si="331"/>
        <v>0</v>
      </c>
      <c r="F3015" s="1">
        <f t="shared" ca="1" si="333"/>
        <v>2</v>
      </c>
      <c r="G3015" s="1">
        <f t="shared" ca="1" si="334"/>
        <v>5</v>
      </c>
      <c r="H3015" s="1">
        <f t="shared" ca="1" si="335"/>
        <v>0</v>
      </c>
    </row>
    <row r="3016" spans="1:8" hidden="1" x14ac:dyDescent="0.2">
      <c r="A3016" s="1">
        <v>3013</v>
      </c>
      <c r="B3016" s="1">
        <f t="shared" ca="1" si="332"/>
        <v>-423638.95011425239</v>
      </c>
      <c r="C3016" s="1">
        <f t="shared" ca="1" si="329"/>
        <v>100</v>
      </c>
      <c r="D3016" s="1">
        <f t="shared" ca="1" si="330"/>
        <v>58.639357099169693</v>
      </c>
      <c r="E3016" s="1">
        <f t="shared" ca="1" si="331"/>
        <v>0</v>
      </c>
      <c r="F3016" s="1">
        <f t="shared" ca="1" si="333"/>
        <v>1</v>
      </c>
      <c r="G3016" s="1">
        <f t="shared" ca="1" si="334"/>
        <v>0</v>
      </c>
      <c r="H3016" s="1">
        <f t="shared" ca="1" si="335"/>
        <v>1</v>
      </c>
    </row>
    <row r="3017" spans="1:8" hidden="1" x14ac:dyDescent="0.2">
      <c r="A3017" s="1">
        <v>3014</v>
      </c>
      <c r="B3017" s="1">
        <f t="shared" ca="1" si="332"/>
        <v>-417775.01440433541</v>
      </c>
      <c r="C3017" s="1">
        <f t="shared" ca="1" si="329"/>
        <v>100</v>
      </c>
      <c r="D3017" s="1">
        <f t="shared" ca="1" si="330"/>
        <v>-42.077013244733351</v>
      </c>
      <c r="E3017" s="1">
        <f t="shared" ca="1" si="331"/>
        <v>0</v>
      </c>
      <c r="F3017" s="1">
        <f t="shared" ca="1" si="333"/>
        <v>1</v>
      </c>
      <c r="G3017" s="1">
        <f t="shared" ca="1" si="334"/>
        <v>0</v>
      </c>
      <c r="H3017" s="1">
        <f t="shared" ca="1" si="335"/>
        <v>2</v>
      </c>
    </row>
    <row r="3018" spans="1:8" hidden="1" x14ac:dyDescent="0.2">
      <c r="A3018" s="1">
        <v>3015</v>
      </c>
      <c r="B3018" s="1">
        <f t="shared" ca="1" si="332"/>
        <v>-421982.71572880872</v>
      </c>
      <c r="C3018" s="1">
        <f t="shared" ca="1" si="329"/>
        <v>100</v>
      </c>
      <c r="D3018" s="1">
        <f t="shared" ca="1" si="330"/>
        <v>58.639357099169693</v>
      </c>
      <c r="E3018" s="1">
        <f t="shared" ca="1" si="331"/>
        <v>-1</v>
      </c>
      <c r="F3018" s="1">
        <f t="shared" ca="1" si="333"/>
        <v>1</v>
      </c>
      <c r="G3018" s="1">
        <f t="shared" ca="1" si="334"/>
        <v>1</v>
      </c>
      <c r="H3018" s="1">
        <f t="shared" ca="1" si="335"/>
        <v>0</v>
      </c>
    </row>
    <row r="3019" spans="1:8" hidden="1" x14ac:dyDescent="0.2">
      <c r="A3019" s="1">
        <v>3016</v>
      </c>
      <c r="B3019" s="1">
        <f t="shared" ca="1" si="332"/>
        <v>-416118.78001889173</v>
      </c>
      <c r="C3019" s="1">
        <f t="shared" ca="1" si="329"/>
        <v>100</v>
      </c>
      <c r="D3019" s="1">
        <f t="shared" ca="1" si="330"/>
        <v>58.639357099169693</v>
      </c>
      <c r="E3019" s="1">
        <f t="shared" ca="1" si="331"/>
        <v>0</v>
      </c>
      <c r="F3019" s="1">
        <f t="shared" ca="1" si="333"/>
        <v>1</v>
      </c>
      <c r="G3019" s="1">
        <f t="shared" ca="1" si="334"/>
        <v>0</v>
      </c>
      <c r="H3019" s="1">
        <f t="shared" ca="1" si="335"/>
        <v>1</v>
      </c>
    </row>
    <row r="3020" spans="1:8" hidden="1" x14ac:dyDescent="0.2">
      <c r="A3020" s="1">
        <v>3017</v>
      </c>
      <c r="B3020" s="1">
        <f t="shared" ca="1" si="332"/>
        <v>-410254.84430897475</v>
      </c>
      <c r="C3020" s="1">
        <f t="shared" ca="1" si="329"/>
        <v>100</v>
      </c>
      <c r="D3020" s="1">
        <f t="shared" ca="1" si="330"/>
        <v>-42.077013244733351</v>
      </c>
      <c r="E3020" s="1">
        <f t="shared" ca="1" si="331"/>
        <v>0</v>
      </c>
      <c r="F3020" s="1">
        <f t="shared" ca="1" si="333"/>
        <v>1</v>
      </c>
      <c r="G3020" s="1">
        <f t="shared" ca="1" si="334"/>
        <v>0</v>
      </c>
      <c r="H3020" s="1">
        <f t="shared" ca="1" si="335"/>
        <v>2</v>
      </c>
    </row>
    <row r="3021" spans="1:8" hidden="1" x14ac:dyDescent="0.2">
      <c r="A3021" s="1">
        <v>3018</v>
      </c>
      <c r="B3021" s="1">
        <f t="shared" ca="1" si="332"/>
        <v>-414462.54563344806</v>
      </c>
      <c r="C3021" s="1">
        <f t="shared" ca="1" si="329"/>
        <v>100</v>
      </c>
      <c r="D3021" s="1">
        <f t="shared" ca="1" si="330"/>
        <v>-42.077013244733351</v>
      </c>
      <c r="E3021" s="1">
        <f t="shared" ca="1" si="331"/>
        <v>-1</v>
      </c>
      <c r="F3021" s="1">
        <f t="shared" ca="1" si="333"/>
        <v>1</v>
      </c>
      <c r="G3021" s="1">
        <f t="shared" ca="1" si="334"/>
        <v>1</v>
      </c>
      <c r="H3021" s="1">
        <f t="shared" ca="1" si="335"/>
        <v>0</v>
      </c>
    </row>
    <row r="3022" spans="1:8" hidden="1" x14ac:dyDescent="0.2">
      <c r="A3022" s="1">
        <v>3019</v>
      </c>
      <c r="B3022" s="1">
        <f t="shared" ca="1" si="332"/>
        <v>-418670.24695792136</v>
      </c>
      <c r="C3022" s="1">
        <f t="shared" ca="1" si="329"/>
        <v>100</v>
      </c>
      <c r="D3022" s="1">
        <f t="shared" ca="1" si="330"/>
        <v>-42.077013244733351</v>
      </c>
      <c r="E3022" s="1">
        <f t="shared" ca="1" si="331"/>
        <v>-2</v>
      </c>
      <c r="F3022" s="1">
        <f t="shared" ca="1" si="333"/>
        <v>1</v>
      </c>
      <c r="G3022" s="1">
        <f t="shared" ca="1" si="334"/>
        <v>2</v>
      </c>
      <c r="H3022" s="1">
        <f t="shared" ca="1" si="335"/>
        <v>0</v>
      </c>
    </row>
    <row r="3023" spans="1:8" hidden="1" x14ac:dyDescent="0.2">
      <c r="A3023" s="1">
        <v>3020</v>
      </c>
      <c r="B3023" s="1">
        <f t="shared" ca="1" si="332"/>
        <v>-422877.94828239467</v>
      </c>
      <c r="C3023" s="1">
        <f t="shared" ca="1" si="329"/>
        <v>100</v>
      </c>
      <c r="D3023" s="1">
        <f t="shared" ca="1" si="330"/>
        <v>-42.077013244733351</v>
      </c>
      <c r="E3023" s="1">
        <f t="shared" ca="1" si="331"/>
        <v>-3</v>
      </c>
      <c r="F3023" s="1">
        <f t="shared" ca="1" si="333"/>
        <v>1</v>
      </c>
      <c r="G3023" s="1">
        <f t="shared" ca="1" si="334"/>
        <v>3</v>
      </c>
      <c r="H3023" s="1">
        <f t="shared" ca="1" si="335"/>
        <v>0</v>
      </c>
    </row>
    <row r="3024" spans="1:8" hidden="1" x14ac:dyDescent="0.2">
      <c r="A3024" s="1">
        <v>3021</v>
      </c>
      <c r="B3024" s="1">
        <f t="shared" ca="1" si="332"/>
        <v>-427085.64960686798</v>
      </c>
      <c r="C3024" s="1">
        <f t="shared" ca="1" si="329"/>
        <v>100</v>
      </c>
      <c r="D3024" s="1">
        <f t="shared" ca="1" si="330"/>
        <v>-42.077013244733351</v>
      </c>
      <c r="E3024" s="1">
        <f t="shared" ca="1" si="331"/>
        <v>-4</v>
      </c>
      <c r="F3024" s="1">
        <f t="shared" ca="1" si="333"/>
        <v>1</v>
      </c>
      <c r="G3024" s="1">
        <f t="shared" ca="1" si="334"/>
        <v>4</v>
      </c>
      <c r="H3024" s="1">
        <f t="shared" ca="1" si="335"/>
        <v>0</v>
      </c>
    </row>
    <row r="3025" spans="1:8" hidden="1" x14ac:dyDescent="0.2">
      <c r="A3025" s="1">
        <v>3022</v>
      </c>
      <c r="B3025" s="1">
        <f t="shared" ca="1" si="332"/>
        <v>-431293.35093134129</v>
      </c>
      <c r="C3025" s="1">
        <f t="shared" ca="1" si="329"/>
        <v>500</v>
      </c>
      <c r="D3025" s="1">
        <f t="shared" ca="1" si="330"/>
        <v>58.639357099169693</v>
      </c>
      <c r="E3025" s="1">
        <f t="shared" ca="1" si="331"/>
        <v>0</v>
      </c>
      <c r="F3025" s="1">
        <f t="shared" ca="1" si="333"/>
        <v>2</v>
      </c>
      <c r="G3025" s="1">
        <f t="shared" ca="1" si="334"/>
        <v>5</v>
      </c>
      <c r="H3025" s="1">
        <f t="shared" ca="1" si="335"/>
        <v>0</v>
      </c>
    </row>
    <row r="3026" spans="1:8" hidden="1" x14ac:dyDescent="0.2">
      <c r="A3026" s="1">
        <v>3023</v>
      </c>
      <c r="B3026" s="1">
        <f t="shared" ca="1" si="332"/>
        <v>-401973.67238175648</v>
      </c>
      <c r="C3026" s="1">
        <f t="shared" ca="1" si="329"/>
        <v>100</v>
      </c>
      <c r="D3026" s="1">
        <f t="shared" ca="1" si="330"/>
        <v>58.639357099169693</v>
      </c>
      <c r="E3026" s="1">
        <f t="shared" ca="1" si="331"/>
        <v>0</v>
      </c>
      <c r="F3026" s="1">
        <f t="shared" ca="1" si="333"/>
        <v>1</v>
      </c>
      <c r="G3026" s="1">
        <f t="shared" ca="1" si="334"/>
        <v>0</v>
      </c>
      <c r="H3026" s="1">
        <f t="shared" ca="1" si="335"/>
        <v>1</v>
      </c>
    </row>
    <row r="3027" spans="1:8" hidden="1" x14ac:dyDescent="0.2">
      <c r="A3027" s="1">
        <v>3024</v>
      </c>
      <c r="B3027" s="1">
        <f t="shared" ca="1" si="332"/>
        <v>-396109.73667183949</v>
      </c>
      <c r="C3027" s="1">
        <f t="shared" ca="1" si="329"/>
        <v>100</v>
      </c>
      <c r="D3027" s="1">
        <f t="shared" ca="1" si="330"/>
        <v>58.639357099169693</v>
      </c>
      <c r="E3027" s="1">
        <f t="shared" ca="1" si="331"/>
        <v>0</v>
      </c>
      <c r="F3027" s="1">
        <f t="shared" ca="1" si="333"/>
        <v>1</v>
      </c>
      <c r="G3027" s="1">
        <f t="shared" ca="1" si="334"/>
        <v>0</v>
      </c>
      <c r="H3027" s="1">
        <f t="shared" ca="1" si="335"/>
        <v>2</v>
      </c>
    </row>
    <row r="3028" spans="1:8" hidden="1" x14ac:dyDescent="0.2">
      <c r="A3028" s="1">
        <v>3025</v>
      </c>
      <c r="B3028" s="1">
        <f t="shared" ca="1" si="332"/>
        <v>-390245.8009619225</v>
      </c>
      <c r="C3028" s="1">
        <f t="shared" ca="1" si="329"/>
        <v>100</v>
      </c>
      <c r="D3028" s="1">
        <f t="shared" ca="1" si="330"/>
        <v>58.639357099169693</v>
      </c>
      <c r="E3028" s="1">
        <f t="shared" ca="1" si="331"/>
        <v>0</v>
      </c>
      <c r="F3028" s="1">
        <f t="shared" ca="1" si="333"/>
        <v>1</v>
      </c>
      <c r="G3028" s="1">
        <f t="shared" ca="1" si="334"/>
        <v>0</v>
      </c>
      <c r="H3028" s="1">
        <f t="shared" ca="1" si="335"/>
        <v>3</v>
      </c>
    </row>
    <row r="3029" spans="1:8" hidden="1" x14ac:dyDescent="0.2">
      <c r="A3029" s="1">
        <v>3026</v>
      </c>
      <c r="B3029" s="1">
        <f t="shared" ca="1" si="332"/>
        <v>-384381.86525200552</v>
      </c>
      <c r="C3029" s="1">
        <f t="shared" ca="1" si="329"/>
        <v>100</v>
      </c>
      <c r="D3029" s="1">
        <f t="shared" ca="1" si="330"/>
        <v>58.639357099169693</v>
      </c>
      <c r="E3029" s="1">
        <f t="shared" ca="1" si="331"/>
        <v>0</v>
      </c>
      <c r="F3029" s="1">
        <f t="shared" ca="1" si="333"/>
        <v>1</v>
      </c>
      <c r="G3029" s="1">
        <f t="shared" ca="1" si="334"/>
        <v>0</v>
      </c>
      <c r="H3029" s="1">
        <f t="shared" ca="1" si="335"/>
        <v>4</v>
      </c>
    </row>
    <row r="3030" spans="1:8" hidden="1" x14ac:dyDescent="0.2">
      <c r="A3030" s="1">
        <v>3027</v>
      </c>
      <c r="B3030" s="1">
        <f t="shared" ca="1" si="332"/>
        <v>-378517.92954208853</v>
      </c>
      <c r="C3030" s="1">
        <f t="shared" ca="1" si="329"/>
        <v>100</v>
      </c>
      <c r="D3030" s="1">
        <f t="shared" ca="1" si="330"/>
        <v>58.639357099169693</v>
      </c>
      <c r="E3030" s="1">
        <f t="shared" ca="1" si="331"/>
        <v>0</v>
      </c>
      <c r="F3030" s="1">
        <f t="shared" ca="1" si="333"/>
        <v>1</v>
      </c>
      <c r="G3030" s="1">
        <f t="shared" ca="1" si="334"/>
        <v>0</v>
      </c>
      <c r="H3030" s="1">
        <f t="shared" ca="1" si="335"/>
        <v>5</v>
      </c>
    </row>
    <row r="3031" spans="1:8" hidden="1" x14ac:dyDescent="0.2">
      <c r="A3031" s="1">
        <v>3028</v>
      </c>
      <c r="B3031" s="1">
        <f t="shared" ca="1" si="332"/>
        <v>-372653.99383217155</v>
      </c>
      <c r="C3031" s="1">
        <f t="shared" ca="1" si="329"/>
        <v>100</v>
      </c>
      <c r="D3031" s="1">
        <f t="shared" ca="1" si="330"/>
        <v>-42.077013244733351</v>
      </c>
      <c r="E3031" s="1">
        <f t="shared" ca="1" si="331"/>
        <v>0</v>
      </c>
      <c r="F3031" s="1">
        <f t="shared" ca="1" si="333"/>
        <v>1</v>
      </c>
      <c r="G3031" s="1">
        <f t="shared" ca="1" si="334"/>
        <v>0</v>
      </c>
      <c r="H3031" s="1">
        <f t="shared" ca="1" si="335"/>
        <v>6</v>
      </c>
    </row>
    <row r="3032" spans="1:8" hidden="1" x14ac:dyDescent="0.2">
      <c r="A3032" s="1">
        <v>3029</v>
      </c>
      <c r="B3032" s="1">
        <f t="shared" ca="1" si="332"/>
        <v>-376861.69515664486</v>
      </c>
      <c r="C3032" s="1">
        <f t="shared" ca="1" si="329"/>
        <v>100</v>
      </c>
      <c r="D3032" s="1">
        <f t="shared" ca="1" si="330"/>
        <v>58.639357099169693</v>
      </c>
      <c r="E3032" s="1">
        <f t="shared" ca="1" si="331"/>
        <v>-1</v>
      </c>
      <c r="F3032" s="1">
        <f t="shared" ca="1" si="333"/>
        <v>1</v>
      </c>
      <c r="G3032" s="1">
        <f t="shared" ca="1" si="334"/>
        <v>1</v>
      </c>
      <c r="H3032" s="1">
        <f t="shared" ca="1" si="335"/>
        <v>0</v>
      </c>
    </row>
    <row r="3033" spans="1:8" hidden="1" x14ac:dyDescent="0.2">
      <c r="A3033" s="1">
        <v>3030</v>
      </c>
      <c r="B3033" s="1">
        <f t="shared" ca="1" si="332"/>
        <v>-370997.75944672787</v>
      </c>
      <c r="C3033" s="1">
        <f t="shared" ca="1" si="329"/>
        <v>100</v>
      </c>
      <c r="D3033" s="1">
        <f t="shared" ca="1" si="330"/>
        <v>-42.077013244733351</v>
      </c>
      <c r="E3033" s="1">
        <f t="shared" ca="1" si="331"/>
        <v>0</v>
      </c>
      <c r="F3033" s="1">
        <f t="shared" ca="1" si="333"/>
        <v>1</v>
      </c>
      <c r="G3033" s="1">
        <f t="shared" ca="1" si="334"/>
        <v>0</v>
      </c>
      <c r="H3033" s="1">
        <f t="shared" ca="1" si="335"/>
        <v>1</v>
      </c>
    </row>
    <row r="3034" spans="1:8" hidden="1" x14ac:dyDescent="0.2">
      <c r="A3034" s="1">
        <v>3031</v>
      </c>
      <c r="B3034" s="1">
        <f t="shared" ca="1" si="332"/>
        <v>-375205.46077120118</v>
      </c>
      <c r="C3034" s="1">
        <f t="shared" ca="1" si="329"/>
        <v>100</v>
      </c>
      <c r="D3034" s="1">
        <f t="shared" ca="1" si="330"/>
        <v>58.639357099169693</v>
      </c>
      <c r="E3034" s="1">
        <f t="shared" ca="1" si="331"/>
        <v>-1</v>
      </c>
      <c r="F3034" s="1">
        <f t="shared" ca="1" si="333"/>
        <v>1</v>
      </c>
      <c r="G3034" s="1">
        <f t="shared" ca="1" si="334"/>
        <v>1</v>
      </c>
      <c r="H3034" s="1">
        <f t="shared" ca="1" si="335"/>
        <v>0</v>
      </c>
    </row>
    <row r="3035" spans="1:8" hidden="1" x14ac:dyDescent="0.2">
      <c r="A3035" s="1">
        <v>3032</v>
      </c>
      <c r="B3035" s="1">
        <f t="shared" ca="1" si="332"/>
        <v>-369341.52506128419</v>
      </c>
      <c r="C3035" s="1">
        <f t="shared" ca="1" si="329"/>
        <v>100</v>
      </c>
      <c r="D3035" s="1">
        <f t="shared" ca="1" si="330"/>
        <v>58.639357099169693</v>
      </c>
      <c r="E3035" s="1">
        <f t="shared" ca="1" si="331"/>
        <v>0</v>
      </c>
      <c r="F3035" s="1">
        <f t="shared" ca="1" si="333"/>
        <v>1</v>
      </c>
      <c r="G3035" s="1">
        <f t="shared" ca="1" si="334"/>
        <v>0</v>
      </c>
      <c r="H3035" s="1">
        <f t="shared" ca="1" si="335"/>
        <v>1</v>
      </c>
    </row>
    <row r="3036" spans="1:8" hidden="1" x14ac:dyDescent="0.2">
      <c r="A3036" s="1">
        <v>3033</v>
      </c>
      <c r="B3036" s="1">
        <f t="shared" ca="1" si="332"/>
        <v>-363477.58935136721</v>
      </c>
      <c r="C3036" s="1">
        <f t="shared" ca="1" si="329"/>
        <v>100</v>
      </c>
      <c r="D3036" s="1">
        <f t="shared" ca="1" si="330"/>
        <v>-42.077013244733351</v>
      </c>
      <c r="E3036" s="1">
        <f t="shared" ca="1" si="331"/>
        <v>0</v>
      </c>
      <c r="F3036" s="1">
        <f t="shared" ca="1" si="333"/>
        <v>1</v>
      </c>
      <c r="G3036" s="1">
        <f t="shared" ca="1" si="334"/>
        <v>0</v>
      </c>
      <c r="H3036" s="1">
        <f t="shared" ca="1" si="335"/>
        <v>2</v>
      </c>
    </row>
    <row r="3037" spans="1:8" hidden="1" x14ac:dyDescent="0.2">
      <c r="A3037" s="1">
        <v>3034</v>
      </c>
      <c r="B3037" s="1">
        <f t="shared" ca="1" si="332"/>
        <v>-367685.29067584052</v>
      </c>
      <c r="C3037" s="1">
        <f t="shared" ca="1" si="329"/>
        <v>100</v>
      </c>
      <c r="D3037" s="1">
        <f t="shared" ca="1" si="330"/>
        <v>-42.077013244733351</v>
      </c>
      <c r="E3037" s="1">
        <f t="shared" ca="1" si="331"/>
        <v>-1</v>
      </c>
      <c r="F3037" s="1">
        <f t="shared" ca="1" si="333"/>
        <v>1</v>
      </c>
      <c r="G3037" s="1">
        <f t="shared" ca="1" si="334"/>
        <v>1</v>
      </c>
      <c r="H3037" s="1">
        <f t="shared" ca="1" si="335"/>
        <v>0</v>
      </c>
    </row>
    <row r="3038" spans="1:8" hidden="1" x14ac:dyDescent="0.2">
      <c r="A3038" s="1">
        <v>3035</v>
      </c>
      <c r="B3038" s="1">
        <f t="shared" ca="1" si="332"/>
        <v>-371892.99200031382</v>
      </c>
      <c r="C3038" s="1">
        <f t="shared" ca="1" si="329"/>
        <v>100</v>
      </c>
      <c r="D3038" s="1">
        <f t="shared" ca="1" si="330"/>
        <v>58.639357099169693</v>
      </c>
      <c r="E3038" s="1">
        <f t="shared" ca="1" si="331"/>
        <v>-2</v>
      </c>
      <c r="F3038" s="1">
        <f t="shared" ca="1" si="333"/>
        <v>1</v>
      </c>
      <c r="G3038" s="1">
        <f t="shared" ca="1" si="334"/>
        <v>2</v>
      </c>
      <c r="H3038" s="1">
        <f t="shared" ca="1" si="335"/>
        <v>0</v>
      </c>
    </row>
    <row r="3039" spans="1:8" hidden="1" x14ac:dyDescent="0.2">
      <c r="A3039" s="1">
        <v>3036</v>
      </c>
      <c r="B3039" s="1">
        <f t="shared" ca="1" si="332"/>
        <v>-366029.05629039684</v>
      </c>
      <c r="C3039" s="1">
        <f t="shared" ca="1" si="329"/>
        <v>100</v>
      </c>
      <c r="D3039" s="1">
        <f t="shared" ca="1" si="330"/>
        <v>-42.077013244733351</v>
      </c>
      <c r="E3039" s="1">
        <f t="shared" ca="1" si="331"/>
        <v>-1</v>
      </c>
      <c r="F3039" s="1">
        <f t="shared" ca="1" si="333"/>
        <v>1</v>
      </c>
      <c r="G3039" s="1">
        <f t="shared" ca="1" si="334"/>
        <v>0</v>
      </c>
      <c r="H3039" s="1">
        <f t="shared" ca="1" si="335"/>
        <v>1</v>
      </c>
    </row>
    <row r="3040" spans="1:8" hidden="1" x14ac:dyDescent="0.2">
      <c r="A3040" s="1">
        <v>3037</v>
      </c>
      <c r="B3040" s="1">
        <f t="shared" ca="1" si="332"/>
        <v>-370236.75761487015</v>
      </c>
      <c r="C3040" s="1">
        <f t="shared" ca="1" si="329"/>
        <v>100</v>
      </c>
      <c r="D3040" s="1">
        <f t="shared" ca="1" si="330"/>
        <v>-42.077013244733351</v>
      </c>
      <c r="E3040" s="1">
        <f t="shared" ca="1" si="331"/>
        <v>-2</v>
      </c>
      <c r="F3040" s="1">
        <f t="shared" ca="1" si="333"/>
        <v>1</v>
      </c>
      <c r="G3040" s="1">
        <f t="shared" ca="1" si="334"/>
        <v>1</v>
      </c>
      <c r="H3040" s="1">
        <f t="shared" ca="1" si="335"/>
        <v>0</v>
      </c>
    </row>
    <row r="3041" spans="1:8" hidden="1" x14ac:dyDescent="0.2">
      <c r="A3041" s="1">
        <v>3038</v>
      </c>
      <c r="B3041" s="1">
        <f t="shared" ca="1" si="332"/>
        <v>-374444.45893934346</v>
      </c>
      <c r="C3041" s="1">
        <f t="shared" ca="1" si="329"/>
        <v>100</v>
      </c>
      <c r="D3041" s="1">
        <f t="shared" ca="1" si="330"/>
        <v>58.639357099169693</v>
      </c>
      <c r="E3041" s="1">
        <f t="shared" ca="1" si="331"/>
        <v>-3</v>
      </c>
      <c r="F3041" s="1">
        <f t="shared" ca="1" si="333"/>
        <v>1</v>
      </c>
      <c r="G3041" s="1">
        <f t="shared" ca="1" si="334"/>
        <v>2</v>
      </c>
      <c r="H3041" s="1">
        <f t="shared" ca="1" si="335"/>
        <v>0</v>
      </c>
    </row>
    <row r="3042" spans="1:8" hidden="1" x14ac:dyDescent="0.2">
      <c r="A3042" s="1">
        <v>3039</v>
      </c>
      <c r="B3042" s="1">
        <f t="shared" ca="1" si="332"/>
        <v>-368580.52322942647</v>
      </c>
      <c r="C3042" s="1">
        <f t="shared" ca="1" si="329"/>
        <v>100</v>
      </c>
      <c r="D3042" s="1">
        <f t="shared" ca="1" si="330"/>
        <v>-42.077013244733351</v>
      </c>
      <c r="E3042" s="1">
        <f t="shared" ca="1" si="331"/>
        <v>-2</v>
      </c>
      <c r="F3042" s="1">
        <f t="shared" ca="1" si="333"/>
        <v>1</v>
      </c>
      <c r="G3042" s="1">
        <f t="shared" ca="1" si="334"/>
        <v>0</v>
      </c>
      <c r="H3042" s="1">
        <f t="shared" ca="1" si="335"/>
        <v>1</v>
      </c>
    </row>
    <row r="3043" spans="1:8" hidden="1" x14ac:dyDescent="0.2">
      <c r="A3043" s="1">
        <v>3040</v>
      </c>
      <c r="B3043" s="1">
        <f t="shared" ca="1" si="332"/>
        <v>-372788.22455389978</v>
      </c>
      <c r="C3043" s="1">
        <f t="shared" ca="1" si="329"/>
        <v>100</v>
      </c>
      <c r="D3043" s="1">
        <f t="shared" ca="1" si="330"/>
        <v>-42.077013244733351</v>
      </c>
      <c r="E3043" s="1">
        <f t="shared" ca="1" si="331"/>
        <v>-3</v>
      </c>
      <c r="F3043" s="1">
        <f t="shared" ca="1" si="333"/>
        <v>1</v>
      </c>
      <c r="G3043" s="1">
        <f t="shared" ca="1" si="334"/>
        <v>1</v>
      </c>
      <c r="H3043" s="1">
        <f t="shared" ca="1" si="335"/>
        <v>0</v>
      </c>
    </row>
    <row r="3044" spans="1:8" hidden="1" x14ac:dyDescent="0.2">
      <c r="A3044" s="1">
        <v>3041</v>
      </c>
      <c r="B3044" s="1">
        <f t="shared" ca="1" si="332"/>
        <v>-376995.92587837309</v>
      </c>
      <c r="C3044" s="1">
        <f t="shared" ca="1" si="329"/>
        <v>100</v>
      </c>
      <c r="D3044" s="1">
        <f t="shared" ca="1" si="330"/>
        <v>-42.077013244733351</v>
      </c>
      <c r="E3044" s="1">
        <f t="shared" ca="1" si="331"/>
        <v>-4</v>
      </c>
      <c r="F3044" s="1">
        <f t="shared" ca="1" si="333"/>
        <v>1</v>
      </c>
      <c r="G3044" s="1">
        <f t="shared" ca="1" si="334"/>
        <v>2</v>
      </c>
      <c r="H3044" s="1">
        <f t="shared" ca="1" si="335"/>
        <v>0</v>
      </c>
    </row>
    <row r="3045" spans="1:8" hidden="1" x14ac:dyDescent="0.2">
      <c r="A3045" s="1">
        <v>3042</v>
      </c>
      <c r="B3045" s="1">
        <f t="shared" ca="1" si="332"/>
        <v>-381203.6272028464</v>
      </c>
      <c r="C3045" s="1">
        <f t="shared" ca="1" si="329"/>
        <v>500</v>
      </c>
      <c r="D3045" s="1">
        <f t="shared" ca="1" si="330"/>
        <v>-42.077013244733351</v>
      </c>
      <c r="E3045" s="1">
        <f t="shared" ca="1" si="331"/>
        <v>0</v>
      </c>
      <c r="F3045" s="1">
        <f t="shared" ca="1" si="333"/>
        <v>2</v>
      </c>
      <c r="G3045" s="1">
        <f t="shared" ca="1" si="334"/>
        <v>3</v>
      </c>
      <c r="H3045" s="1">
        <f t="shared" ca="1" si="335"/>
        <v>0</v>
      </c>
    </row>
    <row r="3046" spans="1:8" hidden="1" x14ac:dyDescent="0.2">
      <c r="A3046" s="1">
        <v>3043</v>
      </c>
      <c r="B3046" s="1">
        <f t="shared" ca="1" si="332"/>
        <v>-402242.13382521307</v>
      </c>
      <c r="C3046" s="1">
        <f t="shared" ca="1" si="329"/>
        <v>500</v>
      </c>
      <c r="D3046" s="1">
        <f t="shared" ca="1" si="330"/>
        <v>-42.077013244733351</v>
      </c>
      <c r="E3046" s="1">
        <f t="shared" ca="1" si="331"/>
        <v>-1</v>
      </c>
      <c r="F3046" s="1">
        <f t="shared" ca="1" si="333"/>
        <v>2</v>
      </c>
      <c r="G3046" s="1">
        <f t="shared" ca="1" si="334"/>
        <v>4</v>
      </c>
      <c r="H3046" s="1">
        <f t="shared" ca="1" si="335"/>
        <v>0</v>
      </c>
    </row>
    <row r="3047" spans="1:8" hidden="1" x14ac:dyDescent="0.2">
      <c r="A3047" s="1">
        <v>3044</v>
      </c>
      <c r="B3047" s="1">
        <f t="shared" ca="1" si="332"/>
        <v>-423280.64044757973</v>
      </c>
      <c r="C3047" s="1">
        <f t="shared" ca="1" si="329"/>
        <v>500</v>
      </c>
      <c r="D3047" s="1">
        <f t="shared" ca="1" si="330"/>
        <v>-42.077013244733351</v>
      </c>
      <c r="E3047" s="1">
        <f t="shared" ca="1" si="331"/>
        <v>-2</v>
      </c>
      <c r="F3047" s="1">
        <f t="shared" ca="1" si="333"/>
        <v>2</v>
      </c>
      <c r="G3047" s="1">
        <f t="shared" ca="1" si="334"/>
        <v>5</v>
      </c>
      <c r="H3047" s="1">
        <f t="shared" ca="1" si="335"/>
        <v>0</v>
      </c>
    </row>
    <row r="3048" spans="1:8" hidden="1" x14ac:dyDescent="0.2">
      <c r="A3048" s="1">
        <v>3045</v>
      </c>
      <c r="B3048" s="1">
        <f t="shared" ca="1" si="332"/>
        <v>-444319.1470699464</v>
      </c>
      <c r="C3048" s="1">
        <f t="shared" ca="1" si="329"/>
        <v>500</v>
      </c>
      <c r="D3048" s="1">
        <f t="shared" ca="1" si="330"/>
        <v>58.639357099169693</v>
      </c>
      <c r="E3048" s="1">
        <f t="shared" ca="1" si="331"/>
        <v>-3</v>
      </c>
      <c r="F3048" s="1">
        <f t="shared" ca="1" si="333"/>
        <v>2</v>
      </c>
      <c r="G3048" s="1">
        <f t="shared" ca="1" si="334"/>
        <v>6</v>
      </c>
      <c r="H3048" s="1">
        <f t="shared" ca="1" si="335"/>
        <v>0</v>
      </c>
    </row>
    <row r="3049" spans="1:8" hidden="1" x14ac:dyDescent="0.2">
      <c r="A3049" s="1">
        <v>3046</v>
      </c>
      <c r="B3049" s="1">
        <f t="shared" ca="1" si="332"/>
        <v>-414999.46852036158</v>
      </c>
      <c r="C3049" s="1">
        <f t="shared" ca="1" si="329"/>
        <v>500</v>
      </c>
      <c r="D3049" s="1">
        <f t="shared" ca="1" si="330"/>
        <v>-42.077013244733351</v>
      </c>
      <c r="E3049" s="1">
        <f t="shared" ca="1" si="331"/>
        <v>-2</v>
      </c>
      <c r="F3049" s="1">
        <f t="shared" ca="1" si="333"/>
        <v>2</v>
      </c>
      <c r="G3049" s="1">
        <f t="shared" ca="1" si="334"/>
        <v>0</v>
      </c>
      <c r="H3049" s="1">
        <f t="shared" ca="1" si="335"/>
        <v>1</v>
      </c>
    </row>
    <row r="3050" spans="1:8" hidden="1" x14ac:dyDescent="0.2">
      <c r="A3050" s="1">
        <v>3047</v>
      </c>
      <c r="B3050" s="1">
        <f t="shared" ca="1" si="332"/>
        <v>-436037.97514272825</v>
      </c>
      <c r="C3050" s="1">
        <f t="shared" ca="1" si="329"/>
        <v>500</v>
      </c>
      <c r="D3050" s="1">
        <f t="shared" ca="1" si="330"/>
        <v>58.639357099169693</v>
      </c>
      <c r="E3050" s="1">
        <f t="shared" ca="1" si="331"/>
        <v>-3</v>
      </c>
      <c r="F3050" s="1">
        <f t="shared" ca="1" si="333"/>
        <v>2</v>
      </c>
      <c r="G3050" s="1">
        <f t="shared" ca="1" si="334"/>
        <v>1</v>
      </c>
      <c r="H3050" s="1">
        <f t="shared" ca="1" si="335"/>
        <v>0</v>
      </c>
    </row>
    <row r="3051" spans="1:8" hidden="1" x14ac:dyDescent="0.2">
      <c r="A3051" s="1">
        <v>3048</v>
      </c>
      <c r="B3051" s="1">
        <f t="shared" ca="1" si="332"/>
        <v>-406718.29659314337</v>
      </c>
      <c r="C3051" s="1">
        <f t="shared" ca="1" si="329"/>
        <v>500</v>
      </c>
      <c r="D3051" s="1">
        <f t="shared" ca="1" si="330"/>
        <v>-42.077013244733351</v>
      </c>
      <c r="E3051" s="1">
        <f t="shared" ca="1" si="331"/>
        <v>-2</v>
      </c>
      <c r="F3051" s="1">
        <f t="shared" ca="1" si="333"/>
        <v>2</v>
      </c>
      <c r="G3051" s="1">
        <f t="shared" ca="1" si="334"/>
        <v>0</v>
      </c>
      <c r="H3051" s="1">
        <f t="shared" ca="1" si="335"/>
        <v>1</v>
      </c>
    </row>
    <row r="3052" spans="1:8" hidden="1" x14ac:dyDescent="0.2">
      <c r="A3052" s="1">
        <v>3049</v>
      </c>
      <c r="B3052" s="1">
        <f t="shared" ca="1" si="332"/>
        <v>-427756.80321551004</v>
      </c>
      <c r="C3052" s="1">
        <f t="shared" ca="1" si="329"/>
        <v>500</v>
      </c>
      <c r="D3052" s="1">
        <f t="shared" ca="1" si="330"/>
        <v>58.639357099169693</v>
      </c>
      <c r="E3052" s="1">
        <f t="shared" ca="1" si="331"/>
        <v>-3</v>
      </c>
      <c r="F3052" s="1">
        <f t="shared" ca="1" si="333"/>
        <v>2</v>
      </c>
      <c r="G3052" s="1">
        <f t="shared" ca="1" si="334"/>
        <v>1</v>
      </c>
      <c r="H3052" s="1">
        <f t="shared" ca="1" si="335"/>
        <v>0</v>
      </c>
    </row>
    <row r="3053" spans="1:8" hidden="1" x14ac:dyDescent="0.2">
      <c r="A3053" s="1">
        <v>3050</v>
      </c>
      <c r="B3053" s="1">
        <f t="shared" ca="1" si="332"/>
        <v>-398437.12466592516</v>
      </c>
      <c r="C3053" s="1">
        <f t="shared" ca="1" si="329"/>
        <v>500</v>
      </c>
      <c r="D3053" s="1">
        <f t="shared" ca="1" si="330"/>
        <v>58.639357099169693</v>
      </c>
      <c r="E3053" s="1">
        <f t="shared" ca="1" si="331"/>
        <v>-2</v>
      </c>
      <c r="F3053" s="1">
        <f t="shared" ca="1" si="333"/>
        <v>2</v>
      </c>
      <c r="G3053" s="1">
        <f t="shared" ca="1" si="334"/>
        <v>0</v>
      </c>
      <c r="H3053" s="1">
        <f t="shared" ca="1" si="335"/>
        <v>1</v>
      </c>
    </row>
    <row r="3054" spans="1:8" hidden="1" x14ac:dyDescent="0.2">
      <c r="A3054" s="1">
        <v>3051</v>
      </c>
      <c r="B3054" s="1">
        <f t="shared" ca="1" si="332"/>
        <v>-369117.44611634035</v>
      </c>
      <c r="C3054" s="1">
        <f t="shared" ca="1" si="329"/>
        <v>500</v>
      </c>
      <c r="D3054" s="1">
        <f t="shared" ca="1" si="330"/>
        <v>-42.077013244733351</v>
      </c>
      <c r="E3054" s="1">
        <f t="shared" ca="1" si="331"/>
        <v>-1</v>
      </c>
      <c r="F3054" s="1">
        <f t="shared" ca="1" si="333"/>
        <v>2</v>
      </c>
      <c r="G3054" s="1">
        <f t="shared" ca="1" si="334"/>
        <v>0</v>
      </c>
      <c r="H3054" s="1">
        <f t="shared" ca="1" si="335"/>
        <v>2</v>
      </c>
    </row>
    <row r="3055" spans="1:8" hidden="1" x14ac:dyDescent="0.2">
      <c r="A3055" s="1">
        <v>3052</v>
      </c>
      <c r="B3055" s="1">
        <f t="shared" ca="1" si="332"/>
        <v>-390155.95273870701</v>
      </c>
      <c r="C3055" s="1">
        <f t="shared" ca="1" si="329"/>
        <v>500</v>
      </c>
      <c r="D3055" s="1">
        <f t="shared" ca="1" si="330"/>
        <v>58.639357099169693</v>
      </c>
      <c r="E3055" s="1">
        <f t="shared" ca="1" si="331"/>
        <v>-2</v>
      </c>
      <c r="F3055" s="1">
        <f t="shared" ca="1" si="333"/>
        <v>2</v>
      </c>
      <c r="G3055" s="1">
        <f t="shared" ca="1" si="334"/>
        <v>1</v>
      </c>
      <c r="H3055" s="1">
        <f t="shared" ca="1" si="335"/>
        <v>0</v>
      </c>
    </row>
    <row r="3056" spans="1:8" hidden="1" x14ac:dyDescent="0.2">
      <c r="A3056" s="1">
        <v>3053</v>
      </c>
      <c r="B3056" s="1">
        <f t="shared" ca="1" si="332"/>
        <v>-360836.27418912214</v>
      </c>
      <c r="C3056" s="1">
        <f t="shared" ca="1" si="329"/>
        <v>500</v>
      </c>
      <c r="D3056" s="1">
        <f t="shared" ca="1" si="330"/>
        <v>-42.077013244733351</v>
      </c>
      <c r="E3056" s="1">
        <f t="shared" ca="1" si="331"/>
        <v>-1</v>
      </c>
      <c r="F3056" s="1">
        <f t="shared" ca="1" si="333"/>
        <v>2</v>
      </c>
      <c r="G3056" s="1">
        <f t="shared" ca="1" si="334"/>
        <v>0</v>
      </c>
      <c r="H3056" s="1">
        <f t="shared" ca="1" si="335"/>
        <v>1</v>
      </c>
    </row>
    <row r="3057" spans="1:8" hidden="1" x14ac:dyDescent="0.2">
      <c r="A3057" s="1">
        <v>3054</v>
      </c>
      <c r="B3057" s="1">
        <f t="shared" ca="1" si="332"/>
        <v>-381874.7808114888</v>
      </c>
      <c r="C3057" s="1">
        <f t="shared" ca="1" si="329"/>
        <v>500</v>
      </c>
      <c r="D3057" s="1">
        <f t="shared" ca="1" si="330"/>
        <v>58.639357099169693</v>
      </c>
      <c r="E3057" s="1">
        <f t="shared" ca="1" si="331"/>
        <v>-2</v>
      </c>
      <c r="F3057" s="1">
        <f t="shared" ca="1" si="333"/>
        <v>2</v>
      </c>
      <c r="G3057" s="1">
        <f t="shared" ca="1" si="334"/>
        <v>1</v>
      </c>
      <c r="H3057" s="1">
        <f t="shared" ca="1" si="335"/>
        <v>0</v>
      </c>
    </row>
    <row r="3058" spans="1:8" hidden="1" x14ac:dyDescent="0.2">
      <c r="A3058" s="1">
        <v>3055</v>
      </c>
      <c r="B3058" s="1">
        <f t="shared" ca="1" si="332"/>
        <v>-352555.10226190393</v>
      </c>
      <c r="C3058" s="1">
        <f t="shared" ca="1" si="329"/>
        <v>500</v>
      </c>
      <c r="D3058" s="1">
        <f t="shared" ca="1" si="330"/>
        <v>58.639357099169693</v>
      </c>
      <c r="E3058" s="1">
        <f t="shared" ca="1" si="331"/>
        <v>-1</v>
      </c>
      <c r="F3058" s="1">
        <f t="shared" ca="1" si="333"/>
        <v>2</v>
      </c>
      <c r="G3058" s="1">
        <f t="shared" ca="1" si="334"/>
        <v>0</v>
      </c>
      <c r="H3058" s="1">
        <f t="shared" ca="1" si="335"/>
        <v>1</v>
      </c>
    </row>
    <row r="3059" spans="1:8" hidden="1" x14ac:dyDescent="0.2">
      <c r="A3059" s="1">
        <v>3056</v>
      </c>
      <c r="B3059" s="1">
        <f t="shared" ca="1" si="332"/>
        <v>-323235.42371231911</v>
      </c>
      <c r="C3059" s="1">
        <f t="shared" ca="1" si="329"/>
        <v>100</v>
      </c>
      <c r="D3059" s="1">
        <f t="shared" ca="1" si="330"/>
        <v>58.639357099169693</v>
      </c>
      <c r="E3059" s="1">
        <f t="shared" ca="1" si="331"/>
        <v>0</v>
      </c>
      <c r="F3059" s="1">
        <f t="shared" ca="1" si="333"/>
        <v>1</v>
      </c>
      <c r="G3059" s="1">
        <f t="shared" ca="1" si="334"/>
        <v>0</v>
      </c>
      <c r="H3059" s="1">
        <f t="shared" ca="1" si="335"/>
        <v>2</v>
      </c>
    </row>
    <row r="3060" spans="1:8" hidden="1" x14ac:dyDescent="0.2">
      <c r="A3060" s="1">
        <v>3057</v>
      </c>
      <c r="B3060" s="1">
        <f t="shared" ca="1" si="332"/>
        <v>-317371.48800240213</v>
      </c>
      <c r="C3060" s="1">
        <f t="shared" ca="1" si="329"/>
        <v>100</v>
      </c>
      <c r="D3060" s="1">
        <f t="shared" ca="1" si="330"/>
        <v>-42.077013244733351</v>
      </c>
      <c r="E3060" s="1">
        <f t="shared" ca="1" si="331"/>
        <v>0</v>
      </c>
      <c r="F3060" s="1">
        <f t="shared" ca="1" si="333"/>
        <v>1</v>
      </c>
      <c r="G3060" s="1">
        <f t="shared" ca="1" si="334"/>
        <v>0</v>
      </c>
      <c r="H3060" s="1">
        <f t="shared" ca="1" si="335"/>
        <v>3</v>
      </c>
    </row>
    <row r="3061" spans="1:8" hidden="1" x14ac:dyDescent="0.2">
      <c r="A3061" s="1">
        <v>3058</v>
      </c>
      <c r="B3061" s="1">
        <f t="shared" ca="1" si="332"/>
        <v>-321579.18932687544</v>
      </c>
      <c r="C3061" s="1">
        <f t="shared" ca="1" si="329"/>
        <v>100</v>
      </c>
      <c r="D3061" s="1">
        <f t="shared" ca="1" si="330"/>
        <v>58.639357099169693</v>
      </c>
      <c r="E3061" s="1">
        <f t="shared" ca="1" si="331"/>
        <v>-1</v>
      </c>
      <c r="F3061" s="1">
        <f t="shared" ca="1" si="333"/>
        <v>1</v>
      </c>
      <c r="G3061" s="1">
        <f t="shared" ca="1" si="334"/>
        <v>1</v>
      </c>
      <c r="H3061" s="1">
        <f t="shared" ca="1" si="335"/>
        <v>0</v>
      </c>
    </row>
    <row r="3062" spans="1:8" hidden="1" x14ac:dyDescent="0.2">
      <c r="A3062" s="1">
        <v>3059</v>
      </c>
      <c r="B3062" s="1">
        <f t="shared" ca="1" si="332"/>
        <v>-315715.25361695845</v>
      </c>
      <c r="C3062" s="1">
        <f t="shared" ca="1" si="329"/>
        <v>100</v>
      </c>
      <c r="D3062" s="1">
        <f t="shared" ca="1" si="330"/>
        <v>58.639357099169693</v>
      </c>
      <c r="E3062" s="1">
        <f t="shared" ca="1" si="331"/>
        <v>0</v>
      </c>
      <c r="F3062" s="1">
        <f t="shared" ca="1" si="333"/>
        <v>1</v>
      </c>
      <c r="G3062" s="1">
        <f t="shared" ca="1" si="334"/>
        <v>0</v>
      </c>
      <c r="H3062" s="1">
        <f t="shared" ca="1" si="335"/>
        <v>1</v>
      </c>
    </row>
    <row r="3063" spans="1:8" hidden="1" x14ac:dyDescent="0.2">
      <c r="A3063" s="1">
        <v>3060</v>
      </c>
      <c r="B3063" s="1">
        <f t="shared" ca="1" si="332"/>
        <v>-309851.31790704146</v>
      </c>
      <c r="C3063" s="1">
        <f t="shared" ca="1" si="329"/>
        <v>100</v>
      </c>
      <c r="D3063" s="1">
        <f t="shared" ca="1" si="330"/>
        <v>58.639357099169693</v>
      </c>
      <c r="E3063" s="1">
        <f t="shared" ca="1" si="331"/>
        <v>0</v>
      </c>
      <c r="F3063" s="1">
        <f t="shared" ca="1" si="333"/>
        <v>1</v>
      </c>
      <c r="G3063" s="1">
        <f t="shared" ca="1" si="334"/>
        <v>0</v>
      </c>
      <c r="H3063" s="1">
        <f t="shared" ca="1" si="335"/>
        <v>2</v>
      </c>
    </row>
    <row r="3064" spans="1:8" hidden="1" x14ac:dyDescent="0.2">
      <c r="A3064" s="1">
        <v>3061</v>
      </c>
      <c r="B3064" s="1">
        <f t="shared" ca="1" si="332"/>
        <v>-303987.38219712448</v>
      </c>
      <c r="C3064" s="1">
        <f t="shared" ca="1" si="329"/>
        <v>100</v>
      </c>
      <c r="D3064" s="1">
        <f t="shared" ca="1" si="330"/>
        <v>-42.077013244733351</v>
      </c>
      <c r="E3064" s="1">
        <f t="shared" ca="1" si="331"/>
        <v>0</v>
      </c>
      <c r="F3064" s="1">
        <f t="shared" ca="1" si="333"/>
        <v>1</v>
      </c>
      <c r="G3064" s="1">
        <f t="shared" ca="1" si="334"/>
        <v>0</v>
      </c>
      <c r="H3064" s="1">
        <f t="shared" ca="1" si="335"/>
        <v>3</v>
      </c>
    </row>
    <row r="3065" spans="1:8" hidden="1" x14ac:dyDescent="0.2">
      <c r="A3065" s="1">
        <v>3062</v>
      </c>
      <c r="B3065" s="1">
        <f t="shared" ca="1" si="332"/>
        <v>-308195.08352159779</v>
      </c>
      <c r="C3065" s="1">
        <f t="shared" ca="1" si="329"/>
        <v>100</v>
      </c>
      <c r="D3065" s="1">
        <f t="shared" ca="1" si="330"/>
        <v>58.639357099169693</v>
      </c>
      <c r="E3065" s="1">
        <f t="shared" ca="1" si="331"/>
        <v>-1</v>
      </c>
      <c r="F3065" s="1">
        <f t="shared" ca="1" si="333"/>
        <v>1</v>
      </c>
      <c r="G3065" s="1">
        <f t="shared" ca="1" si="334"/>
        <v>1</v>
      </c>
      <c r="H3065" s="1">
        <f t="shared" ca="1" si="335"/>
        <v>0</v>
      </c>
    </row>
    <row r="3066" spans="1:8" hidden="1" x14ac:dyDescent="0.2">
      <c r="A3066" s="1">
        <v>3063</v>
      </c>
      <c r="B3066" s="1">
        <f t="shared" ca="1" si="332"/>
        <v>-302331.1478116808</v>
      </c>
      <c r="C3066" s="1">
        <f t="shared" ca="1" si="329"/>
        <v>100</v>
      </c>
      <c r="D3066" s="1">
        <f t="shared" ca="1" si="330"/>
        <v>58.639357099169693</v>
      </c>
      <c r="E3066" s="1">
        <f t="shared" ca="1" si="331"/>
        <v>0</v>
      </c>
      <c r="F3066" s="1">
        <f t="shared" ca="1" si="333"/>
        <v>1</v>
      </c>
      <c r="G3066" s="1">
        <f t="shared" ca="1" si="334"/>
        <v>0</v>
      </c>
      <c r="H3066" s="1">
        <f t="shared" ca="1" si="335"/>
        <v>1</v>
      </c>
    </row>
    <row r="3067" spans="1:8" hidden="1" x14ac:dyDescent="0.2">
      <c r="A3067" s="1">
        <v>3064</v>
      </c>
      <c r="B3067" s="1">
        <f t="shared" ca="1" si="332"/>
        <v>-296467.21210176381</v>
      </c>
      <c r="C3067" s="1">
        <f t="shared" ca="1" si="329"/>
        <v>100</v>
      </c>
      <c r="D3067" s="1">
        <f t="shared" ca="1" si="330"/>
        <v>58.639357099169693</v>
      </c>
      <c r="E3067" s="1">
        <f t="shared" ca="1" si="331"/>
        <v>0</v>
      </c>
      <c r="F3067" s="1">
        <f t="shared" ca="1" si="333"/>
        <v>1</v>
      </c>
      <c r="G3067" s="1">
        <f t="shared" ca="1" si="334"/>
        <v>0</v>
      </c>
      <c r="H3067" s="1">
        <f t="shared" ca="1" si="335"/>
        <v>2</v>
      </c>
    </row>
    <row r="3068" spans="1:8" hidden="1" x14ac:dyDescent="0.2">
      <c r="A3068" s="1">
        <v>3065</v>
      </c>
      <c r="B3068" s="1">
        <f t="shared" ca="1" si="332"/>
        <v>-290603.27639184683</v>
      </c>
      <c r="C3068" s="1">
        <f t="shared" ca="1" si="329"/>
        <v>100</v>
      </c>
      <c r="D3068" s="1">
        <f t="shared" ca="1" si="330"/>
        <v>58.639357099169693</v>
      </c>
      <c r="E3068" s="1">
        <f t="shared" ca="1" si="331"/>
        <v>0</v>
      </c>
      <c r="F3068" s="1">
        <f t="shared" ca="1" si="333"/>
        <v>1</v>
      </c>
      <c r="G3068" s="1">
        <f t="shared" ca="1" si="334"/>
        <v>0</v>
      </c>
      <c r="H3068" s="1">
        <f t="shared" ca="1" si="335"/>
        <v>3</v>
      </c>
    </row>
    <row r="3069" spans="1:8" hidden="1" x14ac:dyDescent="0.2">
      <c r="A3069" s="1">
        <v>3066</v>
      </c>
      <c r="B3069" s="1">
        <f t="shared" ca="1" si="332"/>
        <v>-284739.34068192984</v>
      </c>
      <c r="C3069" s="1">
        <f t="shared" ca="1" si="329"/>
        <v>100</v>
      </c>
      <c r="D3069" s="1">
        <f t="shared" ca="1" si="330"/>
        <v>58.639357099169693</v>
      </c>
      <c r="E3069" s="1">
        <f t="shared" ca="1" si="331"/>
        <v>0</v>
      </c>
      <c r="F3069" s="1">
        <f t="shared" ca="1" si="333"/>
        <v>1</v>
      </c>
      <c r="G3069" s="1">
        <f t="shared" ca="1" si="334"/>
        <v>0</v>
      </c>
      <c r="H3069" s="1">
        <f t="shared" ca="1" si="335"/>
        <v>4</v>
      </c>
    </row>
    <row r="3070" spans="1:8" hidden="1" x14ac:dyDescent="0.2">
      <c r="A3070" s="1">
        <v>3067</v>
      </c>
      <c r="B3070" s="1">
        <f t="shared" ca="1" si="332"/>
        <v>-278875.40497201285</v>
      </c>
      <c r="C3070" s="1">
        <f t="shared" ca="1" si="329"/>
        <v>100</v>
      </c>
      <c r="D3070" s="1">
        <f t="shared" ca="1" si="330"/>
        <v>58.639357099169693</v>
      </c>
      <c r="E3070" s="1">
        <f t="shared" ca="1" si="331"/>
        <v>0</v>
      </c>
      <c r="F3070" s="1">
        <f t="shared" ca="1" si="333"/>
        <v>1</v>
      </c>
      <c r="G3070" s="1">
        <f t="shared" ca="1" si="334"/>
        <v>0</v>
      </c>
      <c r="H3070" s="1">
        <f t="shared" ca="1" si="335"/>
        <v>5</v>
      </c>
    </row>
    <row r="3071" spans="1:8" hidden="1" x14ac:dyDescent="0.2">
      <c r="A3071" s="1">
        <v>3068</v>
      </c>
      <c r="B3071" s="1">
        <f t="shared" ca="1" si="332"/>
        <v>-273011.46926209587</v>
      </c>
      <c r="C3071" s="1">
        <f t="shared" ca="1" si="329"/>
        <v>100</v>
      </c>
      <c r="D3071" s="1">
        <f t="shared" ca="1" si="330"/>
        <v>-42.077013244733351</v>
      </c>
      <c r="E3071" s="1">
        <f t="shared" ca="1" si="331"/>
        <v>0</v>
      </c>
      <c r="F3071" s="1">
        <f t="shared" ca="1" si="333"/>
        <v>1</v>
      </c>
      <c r="G3071" s="1">
        <f t="shared" ca="1" si="334"/>
        <v>0</v>
      </c>
      <c r="H3071" s="1">
        <f t="shared" ca="1" si="335"/>
        <v>6</v>
      </c>
    </row>
    <row r="3072" spans="1:8" hidden="1" x14ac:dyDescent="0.2">
      <c r="A3072" s="1">
        <v>3069</v>
      </c>
      <c r="B3072" s="1">
        <f t="shared" ca="1" si="332"/>
        <v>-277219.17058656918</v>
      </c>
      <c r="C3072" s="1">
        <f t="shared" ca="1" si="329"/>
        <v>100</v>
      </c>
      <c r="D3072" s="1">
        <f t="shared" ca="1" si="330"/>
        <v>58.639357099169693</v>
      </c>
      <c r="E3072" s="1">
        <f t="shared" ca="1" si="331"/>
        <v>-1</v>
      </c>
      <c r="F3072" s="1">
        <f t="shared" ca="1" si="333"/>
        <v>1</v>
      </c>
      <c r="G3072" s="1">
        <f t="shared" ca="1" si="334"/>
        <v>1</v>
      </c>
      <c r="H3072" s="1">
        <f t="shared" ca="1" si="335"/>
        <v>0</v>
      </c>
    </row>
    <row r="3073" spans="1:8" hidden="1" x14ac:dyDescent="0.2">
      <c r="A3073" s="1">
        <v>3070</v>
      </c>
      <c r="B3073" s="1">
        <f t="shared" ca="1" si="332"/>
        <v>-271355.23487665219</v>
      </c>
      <c r="C3073" s="1">
        <f t="shared" ca="1" si="329"/>
        <v>100</v>
      </c>
      <c r="D3073" s="1">
        <f t="shared" ca="1" si="330"/>
        <v>58.639357099169693</v>
      </c>
      <c r="E3073" s="1">
        <f t="shared" ca="1" si="331"/>
        <v>0</v>
      </c>
      <c r="F3073" s="1">
        <f t="shared" ca="1" si="333"/>
        <v>1</v>
      </c>
      <c r="G3073" s="1">
        <f t="shared" ca="1" si="334"/>
        <v>0</v>
      </c>
      <c r="H3073" s="1">
        <f t="shared" ca="1" si="335"/>
        <v>1</v>
      </c>
    </row>
    <row r="3074" spans="1:8" hidden="1" x14ac:dyDescent="0.2">
      <c r="A3074" s="1">
        <v>3071</v>
      </c>
      <c r="B3074" s="1">
        <f t="shared" ca="1" si="332"/>
        <v>-265491.2991667352</v>
      </c>
      <c r="C3074" s="1">
        <f t="shared" ca="1" si="329"/>
        <v>100</v>
      </c>
      <c r="D3074" s="1">
        <f t="shared" ca="1" si="330"/>
        <v>58.639357099169693</v>
      </c>
      <c r="E3074" s="1">
        <f t="shared" ca="1" si="331"/>
        <v>0</v>
      </c>
      <c r="F3074" s="1">
        <f t="shared" ca="1" si="333"/>
        <v>1</v>
      </c>
      <c r="G3074" s="1">
        <f t="shared" ca="1" si="334"/>
        <v>0</v>
      </c>
      <c r="H3074" s="1">
        <f t="shared" ca="1" si="335"/>
        <v>2</v>
      </c>
    </row>
    <row r="3075" spans="1:8" hidden="1" x14ac:dyDescent="0.2">
      <c r="A3075" s="1">
        <v>3072</v>
      </c>
      <c r="B3075" s="1">
        <f t="shared" ca="1" si="332"/>
        <v>-259627.36345681825</v>
      </c>
      <c r="C3075" s="1">
        <f t="shared" ca="1" si="329"/>
        <v>100</v>
      </c>
      <c r="D3075" s="1">
        <f t="shared" ca="1" si="330"/>
        <v>-42.077013244733351</v>
      </c>
      <c r="E3075" s="1">
        <f t="shared" ca="1" si="331"/>
        <v>0</v>
      </c>
      <c r="F3075" s="1">
        <f t="shared" ca="1" si="333"/>
        <v>1</v>
      </c>
      <c r="G3075" s="1">
        <f t="shared" ca="1" si="334"/>
        <v>0</v>
      </c>
      <c r="H3075" s="1">
        <f t="shared" ca="1" si="335"/>
        <v>3</v>
      </c>
    </row>
    <row r="3076" spans="1:8" hidden="1" x14ac:dyDescent="0.2">
      <c r="A3076" s="1">
        <v>3073</v>
      </c>
      <c r="B3076" s="1">
        <f t="shared" ca="1" si="332"/>
        <v>-263835.06478129158</v>
      </c>
      <c r="C3076" s="1">
        <f t="shared" ca="1" si="329"/>
        <v>100</v>
      </c>
      <c r="D3076" s="1">
        <f t="shared" ca="1" si="330"/>
        <v>58.639357099169693</v>
      </c>
      <c r="E3076" s="1">
        <f t="shared" ca="1" si="331"/>
        <v>-1</v>
      </c>
      <c r="F3076" s="1">
        <f t="shared" ca="1" si="333"/>
        <v>1</v>
      </c>
      <c r="G3076" s="1">
        <f t="shared" ca="1" si="334"/>
        <v>1</v>
      </c>
      <c r="H3076" s="1">
        <f t="shared" ca="1" si="335"/>
        <v>0</v>
      </c>
    </row>
    <row r="3077" spans="1:8" hidden="1" x14ac:dyDescent="0.2">
      <c r="A3077" s="1">
        <v>3074</v>
      </c>
      <c r="B3077" s="1">
        <f t="shared" ca="1" si="332"/>
        <v>-257971.12907137463</v>
      </c>
      <c r="C3077" s="1">
        <f t="shared" ref="C3077:C3140" ca="1" si="336">$C$4*POWER($L$2,F3077-1)</f>
        <v>100</v>
      </c>
      <c r="D3077" s="1">
        <f t="shared" ref="D3077:D3140" ca="1" si="337">IF(RAND()&lt;$B$1,$F$1,$H$1)</f>
        <v>-42.077013244733351</v>
      </c>
      <c r="E3077" s="1">
        <f t="shared" ref="E3077:E3140" ca="1" si="338">IF(D3076&lt;0,IF(E3076-1=-$D$2,0,E3076-1),IF(E3076+1=$F$2,0,E3076+1))</f>
        <v>0</v>
      </c>
      <c r="F3077" s="1">
        <f t="shared" ca="1" si="333"/>
        <v>1</v>
      </c>
      <c r="G3077" s="1">
        <f t="shared" ca="1" si="334"/>
        <v>0</v>
      </c>
      <c r="H3077" s="1">
        <f t="shared" ca="1" si="335"/>
        <v>1</v>
      </c>
    </row>
    <row r="3078" spans="1:8" hidden="1" x14ac:dyDescent="0.2">
      <c r="A3078" s="1">
        <v>3075</v>
      </c>
      <c r="B3078" s="1">
        <f t="shared" ref="B3078:B3141" ca="1" si="339">B3077+D3077*C3077</f>
        <v>-262178.83039584797</v>
      </c>
      <c r="C3078" s="1">
        <f t="shared" ca="1" si="336"/>
        <v>100</v>
      </c>
      <c r="D3078" s="1">
        <f t="shared" ca="1" si="337"/>
        <v>-42.077013244733351</v>
      </c>
      <c r="E3078" s="1">
        <f t="shared" ca="1" si="338"/>
        <v>-1</v>
      </c>
      <c r="F3078" s="1">
        <f t="shared" ref="F3078:F3141" ca="1" si="340">IF(AND(D3077&gt;0,E3078=0),IF(F3077-1&lt;1,1,F3077-1),IF(AND(D3077&lt;0,E3078=0),IF(F3077+1&gt;$H$2,1,F3077+1),F3077))</f>
        <v>1</v>
      </c>
      <c r="G3078" s="1">
        <f t="shared" ref="G3078:G3141" ca="1" si="341">IF(D3077&gt;0,0,G3077+1)</f>
        <v>1</v>
      </c>
      <c r="H3078" s="1">
        <f t="shared" ref="H3078:H3141" ca="1" si="342">IF(D3077&lt;0,0,H3077+1)</f>
        <v>0</v>
      </c>
    </row>
    <row r="3079" spans="1:8" hidden="1" x14ac:dyDescent="0.2">
      <c r="A3079" s="1">
        <v>3076</v>
      </c>
      <c r="B3079" s="1">
        <f t="shared" ca="1" si="339"/>
        <v>-266386.53172032128</v>
      </c>
      <c r="C3079" s="1">
        <f t="shared" ca="1" si="336"/>
        <v>100</v>
      </c>
      <c r="D3079" s="1">
        <f t="shared" ca="1" si="337"/>
        <v>-42.077013244733351</v>
      </c>
      <c r="E3079" s="1">
        <f t="shared" ca="1" si="338"/>
        <v>-2</v>
      </c>
      <c r="F3079" s="1">
        <f t="shared" ca="1" si="340"/>
        <v>1</v>
      </c>
      <c r="G3079" s="1">
        <f t="shared" ca="1" si="341"/>
        <v>2</v>
      </c>
      <c r="H3079" s="1">
        <f t="shared" ca="1" si="342"/>
        <v>0</v>
      </c>
    </row>
    <row r="3080" spans="1:8" hidden="1" x14ac:dyDescent="0.2">
      <c r="A3080" s="1">
        <v>3077</v>
      </c>
      <c r="B3080" s="1">
        <f t="shared" ca="1" si="339"/>
        <v>-270594.23304479459</v>
      </c>
      <c r="C3080" s="1">
        <f t="shared" ca="1" si="336"/>
        <v>100</v>
      </c>
      <c r="D3080" s="1">
        <f t="shared" ca="1" si="337"/>
        <v>58.639357099169693</v>
      </c>
      <c r="E3080" s="1">
        <f t="shared" ca="1" si="338"/>
        <v>-3</v>
      </c>
      <c r="F3080" s="1">
        <f t="shared" ca="1" si="340"/>
        <v>1</v>
      </c>
      <c r="G3080" s="1">
        <f t="shared" ca="1" si="341"/>
        <v>3</v>
      </c>
      <c r="H3080" s="1">
        <f t="shared" ca="1" si="342"/>
        <v>0</v>
      </c>
    </row>
    <row r="3081" spans="1:8" hidden="1" x14ac:dyDescent="0.2">
      <c r="A3081" s="1">
        <v>3078</v>
      </c>
      <c r="B3081" s="1">
        <f t="shared" ca="1" si="339"/>
        <v>-264730.2973348776</v>
      </c>
      <c r="C3081" s="1">
        <f t="shared" ca="1" si="336"/>
        <v>100</v>
      </c>
      <c r="D3081" s="1">
        <f t="shared" ca="1" si="337"/>
        <v>58.639357099169693</v>
      </c>
      <c r="E3081" s="1">
        <f t="shared" ca="1" si="338"/>
        <v>-2</v>
      </c>
      <c r="F3081" s="1">
        <f t="shared" ca="1" si="340"/>
        <v>1</v>
      </c>
      <c r="G3081" s="1">
        <f t="shared" ca="1" si="341"/>
        <v>0</v>
      </c>
      <c r="H3081" s="1">
        <f t="shared" ca="1" si="342"/>
        <v>1</v>
      </c>
    </row>
    <row r="3082" spans="1:8" hidden="1" x14ac:dyDescent="0.2">
      <c r="A3082" s="1">
        <v>3079</v>
      </c>
      <c r="B3082" s="1">
        <f t="shared" ca="1" si="339"/>
        <v>-258866.36162496064</v>
      </c>
      <c r="C3082" s="1">
        <f t="shared" ca="1" si="336"/>
        <v>100</v>
      </c>
      <c r="D3082" s="1">
        <f t="shared" ca="1" si="337"/>
        <v>58.639357099169693</v>
      </c>
      <c r="E3082" s="1">
        <f t="shared" ca="1" si="338"/>
        <v>-1</v>
      </c>
      <c r="F3082" s="1">
        <f t="shared" ca="1" si="340"/>
        <v>1</v>
      </c>
      <c r="G3082" s="1">
        <f t="shared" ca="1" si="341"/>
        <v>0</v>
      </c>
      <c r="H3082" s="1">
        <f t="shared" ca="1" si="342"/>
        <v>2</v>
      </c>
    </row>
    <row r="3083" spans="1:8" hidden="1" x14ac:dyDescent="0.2">
      <c r="A3083" s="1">
        <v>3080</v>
      </c>
      <c r="B3083" s="1">
        <f t="shared" ca="1" si="339"/>
        <v>-253002.42591504368</v>
      </c>
      <c r="C3083" s="1">
        <f t="shared" ca="1" si="336"/>
        <v>100</v>
      </c>
      <c r="D3083" s="1">
        <f t="shared" ca="1" si="337"/>
        <v>-42.077013244733351</v>
      </c>
      <c r="E3083" s="1">
        <f t="shared" ca="1" si="338"/>
        <v>0</v>
      </c>
      <c r="F3083" s="1">
        <f t="shared" ca="1" si="340"/>
        <v>1</v>
      </c>
      <c r="G3083" s="1">
        <f t="shared" ca="1" si="341"/>
        <v>0</v>
      </c>
      <c r="H3083" s="1">
        <f t="shared" ca="1" si="342"/>
        <v>3</v>
      </c>
    </row>
    <row r="3084" spans="1:8" hidden="1" x14ac:dyDescent="0.2">
      <c r="A3084" s="1">
        <v>3081</v>
      </c>
      <c r="B3084" s="1">
        <f t="shared" ca="1" si="339"/>
        <v>-257210.12723951702</v>
      </c>
      <c r="C3084" s="1">
        <f t="shared" ca="1" si="336"/>
        <v>100</v>
      </c>
      <c r="D3084" s="1">
        <f t="shared" ca="1" si="337"/>
        <v>-42.077013244733351</v>
      </c>
      <c r="E3084" s="1">
        <f t="shared" ca="1" si="338"/>
        <v>-1</v>
      </c>
      <c r="F3084" s="1">
        <f t="shared" ca="1" si="340"/>
        <v>1</v>
      </c>
      <c r="G3084" s="1">
        <f t="shared" ca="1" si="341"/>
        <v>1</v>
      </c>
      <c r="H3084" s="1">
        <f t="shared" ca="1" si="342"/>
        <v>0</v>
      </c>
    </row>
    <row r="3085" spans="1:8" hidden="1" x14ac:dyDescent="0.2">
      <c r="A3085" s="1">
        <v>3082</v>
      </c>
      <c r="B3085" s="1">
        <f t="shared" ca="1" si="339"/>
        <v>-261417.82856399036</v>
      </c>
      <c r="C3085" s="1">
        <f t="shared" ca="1" si="336"/>
        <v>100</v>
      </c>
      <c r="D3085" s="1">
        <f t="shared" ca="1" si="337"/>
        <v>-42.077013244733351</v>
      </c>
      <c r="E3085" s="1">
        <f t="shared" ca="1" si="338"/>
        <v>-2</v>
      </c>
      <c r="F3085" s="1">
        <f t="shared" ca="1" si="340"/>
        <v>1</v>
      </c>
      <c r="G3085" s="1">
        <f t="shared" ca="1" si="341"/>
        <v>2</v>
      </c>
      <c r="H3085" s="1">
        <f t="shared" ca="1" si="342"/>
        <v>0</v>
      </c>
    </row>
    <row r="3086" spans="1:8" hidden="1" x14ac:dyDescent="0.2">
      <c r="A3086" s="1">
        <v>3083</v>
      </c>
      <c r="B3086" s="1">
        <f t="shared" ca="1" si="339"/>
        <v>-265625.52988846367</v>
      </c>
      <c r="C3086" s="1">
        <f t="shared" ca="1" si="336"/>
        <v>100</v>
      </c>
      <c r="D3086" s="1">
        <f t="shared" ca="1" si="337"/>
        <v>-42.077013244733351</v>
      </c>
      <c r="E3086" s="1">
        <f t="shared" ca="1" si="338"/>
        <v>-3</v>
      </c>
      <c r="F3086" s="1">
        <f t="shared" ca="1" si="340"/>
        <v>1</v>
      </c>
      <c r="G3086" s="1">
        <f t="shared" ca="1" si="341"/>
        <v>3</v>
      </c>
      <c r="H3086" s="1">
        <f t="shared" ca="1" si="342"/>
        <v>0</v>
      </c>
    </row>
    <row r="3087" spans="1:8" hidden="1" x14ac:dyDescent="0.2">
      <c r="A3087" s="1">
        <v>3084</v>
      </c>
      <c r="B3087" s="1">
        <f t="shared" ca="1" si="339"/>
        <v>-269833.23121293698</v>
      </c>
      <c r="C3087" s="1">
        <f t="shared" ca="1" si="336"/>
        <v>100</v>
      </c>
      <c r="D3087" s="1">
        <f t="shared" ca="1" si="337"/>
        <v>58.639357099169693</v>
      </c>
      <c r="E3087" s="1">
        <f t="shared" ca="1" si="338"/>
        <v>-4</v>
      </c>
      <c r="F3087" s="1">
        <f t="shared" ca="1" si="340"/>
        <v>1</v>
      </c>
      <c r="G3087" s="1">
        <f t="shared" ca="1" si="341"/>
        <v>4</v>
      </c>
      <c r="H3087" s="1">
        <f t="shared" ca="1" si="342"/>
        <v>0</v>
      </c>
    </row>
    <row r="3088" spans="1:8" hidden="1" x14ac:dyDescent="0.2">
      <c r="A3088" s="1">
        <v>3085</v>
      </c>
      <c r="B3088" s="1">
        <f t="shared" ca="1" si="339"/>
        <v>-263969.29550302</v>
      </c>
      <c r="C3088" s="1">
        <f t="shared" ca="1" si="336"/>
        <v>100</v>
      </c>
      <c r="D3088" s="1">
        <f t="shared" ca="1" si="337"/>
        <v>-42.077013244733351</v>
      </c>
      <c r="E3088" s="1">
        <f t="shared" ca="1" si="338"/>
        <v>-3</v>
      </c>
      <c r="F3088" s="1">
        <f t="shared" ca="1" si="340"/>
        <v>1</v>
      </c>
      <c r="G3088" s="1">
        <f t="shared" ca="1" si="341"/>
        <v>0</v>
      </c>
      <c r="H3088" s="1">
        <f t="shared" ca="1" si="342"/>
        <v>1</v>
      </c>
    </row>
    <row r="3089" spans="1:8" hidden="1" x14ac:dyDescent="0.2">
      <c r="A3089" s="1">
        <v>3086</v>
      </c>
      <c r="B3089" s="1">
        <f t="shared" ca="1" si="339"/>
        <v>-268176.99682749331</v>
      </c>
      <c r="C3089" s="1">
        <f t="shared" ca="1" si="336"/>
        <v>100</v>
      </c>
      <c r="D3089" s="1">
        <f t="shared" ca="1" si="337"/>
        <v>-42.077013244733351</v>
      </c>
      <c r="E3089" s="1">
        <f t="shared" ca="1" si="338"/>
        <v>-4</v>
      </c>
      <c r="F3089" s="1">
        <f t="shared" ca="1" si="340"/>
        <v>1</v>
      </c>
      <c r="G3089" s="1">
        <f t="shared" ca="1" si="341"/>
        <v>1</v>
      </c>
      <c r="H3089" s="1">
        <f t="shared" ca="1" si="342"/>
        <v>0</v>
      </c>
    </row>
    <row r="3090" spans="1:8" hidden="1" x14ac:dyDescent="0.2">
      <c r="A3090" s="1">
        <v>3087</v>
      </c>
      <c r="B3090" s="1">
        <f t="shared" ca="1" si="339"/>
        <v>-272384.69815196662</v>
      </c>
      <c r="C3090" s="1">
        <f t="shared" ca="1" si="336"/>
        <v>500</v>
      </c>
      <c r="D3090" s="1">
        <f t="shared" ca="1" si="337"/>
        <v>58.639357099169693</v>
      </c>
      <c r="E3090" s="1">
        <f t="shared" ca="1" si="338"/>
        <v>0</v>
      </c>
      <c r="F3090" s="1">
        <f t="shared" ca="1" si="340"/>
        <v>2</v>
      </c>
      <c r="G3090" s="1">
        <f t="shared" ca="1" si="341"/>
        <v>2</v>
      </c>
      <c r="H3090" s="1">
        <f t="shared" ca="1" si="342"/>
        <v>0</v>
      </c>
    </row>
    <row r="3091" spans="1:8" hidden="1" x14ac:dyDescent="0.2">
      <c r="A3091" s="1">
        <v>3088</v>
      </c>
      <c r="B3091" s="1">
        <f t="shared" ca="1" si="339"/>
        <v>-243065.01960238177</v>
      </c>
      <c r="C3091" s="1">
        <f t="shared" ca="1" si="336"/>
        <v>100</v>
      </c>
      <c r="D3091" s="1">
        <f t="shared" ca="1" si="337"/>
        <v>-42.077013244733351</v>
      </c>
      <c r="E3091" s="1">
        <f t="shared" ca="1" si="338"/>
        <v>0</v>
      </c>
      <c r="F3091" s="1">
        <f t="shared" ca="1" si="340"/>
        <v>1</v>
      </c>
      <c r="G3091" s="1">
        <f t="shared" ca="1" si="341"/>
        <v>0</v>
      </c>
      <c r="H3091" s="1">
        <f t="shared" ca="1" si="342"/>
        <v>1</v>
      </c>
    </row>
    <row r="3092" spans="1:8" hidden="1" x14ac:dyDescent="0.2">
      <c r="A3092" s="1">
        <v>3089</v>
      </c>
      <c r="B3092" s="1">
        <f t="shared" ca="1" si="339"/>
        <v>-247272.72092685511</v>
      </c>
      <c r="C3092" s="1">
        <f t="shared" ca="1" si="336"/>
        <v>100</v>
      </c>
      <c r="D3092" s="1">
        <f t="shared" ca="1" si="337"/>
        <v>-42.077013244733351</v>
      </c>
      <c r="E3092" s="1">
        <f t="shared" ca="1" si="338"/>
        <v>-1</v>
      </c>
      <c r="F3092" s="1">
        <f t="shared" ca="1" si="340"/>
        <v>1</v>
      </c>
      <c r="G3092" s="1">
        <f t="shared" ca="1" si="341"/>
        <v>1</v>
      </c>
      <c r="H3092" s="1">
        <f t="shared" ca="1" si="342"/>
        <v>0</v>
      </c>
    </row>
    <row r="3093" spans="1:8" hidden="1" x14ac:dyDescent="0.2">
      <c r="A3093" s="1">
        <v>3090</v>
      </c>
      <c r="B3093" s="1">
        <f t="shared" ca="1" si="339"/>
        <v>-251480.42225132845</v>
      </c>
      <c r="C3093" s="1">
        <f t="shared" ca="1" si="336"/>
        <v>100</v>
      </c>
      <c r="D3093" s="1">
        <f t="shared" ca="1" si="337"/>
        <v>58.639357099169693</v>
      </c>
      <c r="E3093" s="1">
        <f t="shared" ca="1" si="338"/>
        <v>-2</v>
      </c>
      <c r="F3093" s="1">
        <f t="shared" ca="1" si="340"/>
        <v>1</v>
      </c>
      <c r="G3093" s="1">
        <f t="shared" ca="1" si="341"/>
        <v>2</v>
      </c>
      <c r="H3093" s="1">
        <f t="shared" ca="1" si="342"/>
        <v>0</v>
      </c>
    </row>
    <row r="3094" spans="1:8" hidden="1" x14ac:dyDescent="0.2">
      <c r="A3094" s="1">
        <v>3091</v>
      </c>
      <c r="B3094" s="1">
        <f t="shared" ca="1" si="339"/>
        <v>-245616.48654141149</v>
      </c>
      <c r="C3094" s="1">
        <f t="shared" ca="1" si="336"/>
        <v>100</v>
      </c>
      <c r="D3094" s="1">
        <f t="shared" ca="1" si="337"/>
        <v>-42.077013244733351</v>
      </c>
      <c r="E3094" s="1">
        <f t="shared" ca="1" si="338"/>
        <v>-1</v>
      </c>
      <c r="F3094" s="1">
        <f t="shared" ca="1" si="340"/>
        <v>1</v>
      </c>
      <c r="G3094" s="1">
        <f t="shared" ca="1" si="341"/>
        <v>0</v>
      </c>
      <c r="H3094" s="1">
        <f t="shared" ca="1" si="342"/>
        <v>1</v>
      </c>
    </row>
    <row r="3095" spans="1:8" hidden="1" x14ac:dyDescent="0.2">
      <c r="A3095" s="1">
        <v>3092</v>
      </c>
      <c r="B3095" s="1">
        <f t="shared" ca="1" si="339"/>
        <v>-249824.18786588483</v>
      </c>
      <c r="C3095" s="1">
        <f t="shared" ca="1" si="336"/>
        <v>100</v>
      </c>
      <c r="D3095" s="1">
        <f t="shared" ca="1" si="337"/>
        <v>-42.077013244733351</v>
      </c>
      <c r="E3095" s="1">
        <f t="shared" ca="1" si="338"/>
        <v>-2</v>
      </c>
      <c r="F3095" s="1">
        <f t="shared" ca="1" si="340"/>
        <v>1</v>
      </c>
      <c r="G3095" s="1">
        <f t="shared" ca="1" si="341"/>
        <v>1</v>
      </c>
      <c r="H3095" s="1">
        <f t="shared" ca="1" si="342"/>
        <v>0</v>
      </c>
    </row>
    <row r="3096" spans="1:8" hidden="1" x14ac:dyDescent="0.2">
      <c r="A3096" s="1">
        <v>3093</v>
      </c>
      <c r="B3096" s="1">
        <f t="shared" ca="1" si="339"/>
        <v>-254031.88919035817</v>
      </c>
      <c r="C3096" s="1">
        <f t="shared" ca="1" si="336"/>
        <v>100</v>
      </c>
      <c r="D3096" s="1">
        <f t="shared" ca="1" si="337"/>
        <v>-42.077013244733351</v>
      </c>
      <c r="E3096" s="1">
        <f t="shared" ca="1" si="338"/>
        <v>-3</v>
      </c>
      <c r="F3096" s="1">
        <f t="shared" ca="1" si="340"/>
        <v>1</v>
      </c>
      <c r="G3096" s="1">
        <f t="shared" ca="1" si="341"/>
        <v>2</v>
      </c>
      <c r="H3096" s="1">
        <f t="shared" ca="1" si="342"/>
        <v>0</v>
      </c>
    </row>
    <row r="3097" spans="1:8" hidden="1" x14ac:dyDescent="0.2">
      <c r="A3097" s="1">
        <v>3094</v>
      </c>
      <c r="B3097" s="1">
        <f t="shared" ca="1" si="339"/>
        <v>-258239.59051483151</v>
      </c>
      <c r="C3097" s="1">
        <f t="shared" ca="1" si="336"/>
        <v>100</v>
      </c>
      <c r="D3097" s="1">
        <f t="shared" ca="1" si="337"/>
        <v>58.639357099169693</v>
      </c>
      <c r="E3097" s="1">
        <f t="shared" ca="1" si="338"/>
        <v>-4</v>
      </c>
      <c r="F3097" s="1">
        <f t="shared" ca="1" si="340"/>
        <v>1</v>
      </c>
      <c r="G3097" s="1">
        <f t="shared" ca="1" si="341"/>
        <v>3</v>
      </c>
      <c r="H3097" s="1">
        <f t="shared" ca="1" si="342"/>
        <v>0</v>
      </c>
    </row>
    <row r="3098" spans="1:8" hidden="1" x14ac:dyDescent="0.2">
      <c r="A3098" s="1">
        <v>3095</v>
      </c>
      <c r="B3098" s="1">
        <f t="shared" ca="1" si="339"/>
        <v>-252375.65480491455</v>
      </c>
      <c r="C3098" s="1">
        <f t="shared" ca="1" si="336"/>
        <v>100</v>
      </c>
      <c r="D3098" s="1">
        <f t="shared" ca="1" si="337"/>
        <v>-42.077013244733351</v>
      </c>
      <c r="E3098" s="1">
        <f t="shared" ca="1" si="338"/>
        <v>-3</v>
      </c>
      <c r="F3098" s="1">
        <f t="shared" ca="1" si="340"/>
        <v>1</v>
      </c>
      <c r="G3098" s="1">
        <f t="shared" ca="1" si="341"/>
        <v>0</v>
      </c>
      <c r="H3098" s="1">
        <f t="shared" ca="1" si="342"/>
        <v>1</v>
      </c>
    </row>
    <row r="3099" spans="1:8" hidden="1" x14ac:dyDescent="0.2">
      <c r="A3099" s="1">
        <v>3096</v>
      </c>
      <c r="B3099" s="1">
        <f t="shared" ca="1" si="339"/>
        <v>-256583.35612938789</v>
      </c>
      <c r="C3099" s="1">
        <f t="shared" ca="1" si="336"/>
        <v>100</v>
      </c>
      <c r="D3099" s="1">
        <f t="shared" ca="1" si="337"/>
        <v>-42.077013244733351</v>
      </c>
      <c r="E3099" s="1">
        <f t="shared" ca="1" si="338"/>
        <v>-4</v>
      </c>
      <c r="F3099" s="1">
        <f t="shared" ca="1" si="340"/>
        <v>1</v>
      </c>
      <c r="G3099" s="1">
        <f t="shared" ca="1" si="341"/>
        <v>1</v>
      </c>
      <c r="H3099" s="1">
        <f t="shared" ca="1" si="342"/>
        <v>0</v>
      </c>
    </row>
    <row r="3100" spans="1:8" hidden="1" x14ac:dyDescent="0.2">
      <c r="A3100" s="1">
        <v>3097</v>
      </c>
      <c r="B3100" s="1">
        <f t="shared" ca="1" si="339"/>
        <v>-260791.05745386123</v>
      </c>
      <c r="C3100" s="1">
        <f t="shared" ca="1" si="336"/>
        <v>500</v>
      </c>
      <c r="D3100" s="1">
        <f t="shared" ca="1" si="337"/>
        <v>-42.077013244733351</v>
      </c>
      <c r="E3100" s="1">
        <f t="shared" ca="1" si="338"/>
        <v>0</v>
      </c>
      <c r="F3100" s="1">
        <f t="shared" ca="1" si="340"/>
        <v>2</v>
      </c>
      <c r="G3100" s="1">
        <f t="shared" ca="1" si="341"/>
        <v>2</v>
      </c>
      <c r="H3100" s="1">
        <f t="shared" ca="1" si="342"/>
        <v>0</v>
      </c>
    </row>
    <row r="3101" spans="1:8" hidden="1" x14ac:dyDescent="0.2">
      <c r="A3101" s="1">
        <v>3098</v>
      </c>
      <c r="B3101" s="1">
        <f t="shared" ca="1" si="339"/>
        <v>-281829.56407622789</v>
      </c>
      <c r="C3101" s="1">
        <f t="shared" ca="1" si="336"/>
        <v>500</v>
      </c>
      <c r="D3101" s="1">
        <f t="shared" ca="1" si="337"/>
        <v>58.639357099169693</v>
      </c>
      <c r="E3101" s="1">
        <f t="shared" ca="1" si="338"/>
        <v>-1</v>
      </c>
      <c r="F3101" s="1">
        <f t="shared" ca="1" si="340"/>
        <v>2</v>
      </c>
      <c r="G3101" s="1">
        <f t="shared" ca="1" si="341"/>
        <v>3</v>
      </c>
      <c r="H3101" s="1">
        <f t="shared" ca="1" si="342"/>
        <v>0</v>
      </c>
    </row>
    <row r="3102" spans="1:8" hidden="1" x14ac:dyDescent="0.2">
      <c r="A3102" s="1">
        <v>3099</v>
      </c>
      <c r="B3102" s="1">
        <f t="shared" ca="1" si="339"/>
        <v>-252509.88552664305</v>
      </c>
      <c r="C3102" s="1">
        <f t="shared" ca="1" si="336"/>
        <v>100</v>
      </c>
      <c r="D3102" s="1">
        <f t="shared" ca="1" si="337"/>
        <v>58.639357099169693</v>
      </c>
      <c r="E3102" s="1">
        <f t="shared" ca="1" si="338"/>
        <v>0</v>
      </c>
      <c r="F3102" s="1">
        <f t="shared" ca="1" si="340"/>
        <v>1</v>
      </c>
      <c r="G3102" s="1">
        <f t="shared" ca="1" si="341"/>
        <v>0</v>
      </c>
      <c r="H3102" s="1">
        <f t="shared" ca="1" si="342"/>
        <v>1</v>
      </c>
    </row>
    <row r="3103" spans="1:8" hidden="1" x14ac:dyDescent="0.2">
      <c r="A3103" s="1">
        <v>3100</v>
      </c>
      <c r="B3103" s="1">
        <f t="shared" ca="1" si="339"/>
        <v>-246645.94981672609</v>
      </c>
      <c r="C3103" s="1">
        <f t="shared" ca="1" si="336"/>
        <v>100</v>
      </c>
      <c r="D3103" s="1">
        <f t="shared" ca="1" si="337"/>
        <v>58.639357099169693</v>
      </c>
      <c r="E3103" s="1">
        <f t="shared" ca="1" si="338"/>
        <v>0</v>
      </c>
      <c r="F3103" s="1">
        <f t="shared" ca="1" si="340"/>
        <v>1</v>
      </c>
      <c r="G3103" s="1">
        <f t="shared" ca="1" si="341"/>
        <v>0</v>
      </c>
      <c r="H3103" s="1">
        <f t="shared" ca="1" si="342"/>
        <v>2</v>
      </c>
    </row>
    <row r="3104" spans="1:8" hidden="1" x14ac:dyDescent="0.2">
      <c r="A3104" s="1">
        <v>3101</v>
      </c>
      <c r="B3104" s="1">
        <f t="shared" ca="1" si="339"/>
        <v>-240782.01410680913</v>
      </c>
      <c r="C3104" s="1">
        <f t="shared" ca="1" si="336"/>
        <v>100</v>
      </c>
      <c r="D3104" s="1">
        <f t="shared" ca="1" si="337"/>
        <v>-42.077013244733351</v>
      </c>
      <c r="E3104" s="1">
        <f t="shared" ca="1" si="338"/>
        <v>0</v>
      </c>
      <c r="F3104" s="1">
        <f t="shared" ca="1" si="340"/>
        <v>1</v>
      </c>
      <c r="G3104" s="1">
        <f t="shared" ca="1" si="341"/>
        <v>0</v>
      </c>
      <c r="H3104" s="1">
        <f t="shared" ca="1" si="342"/>
        <v>3</v>
      </c>
    </row>
    <row r="3105" spans="1:8" hidden="1" x14ac:dyDescent="0.2">
      <c r="A3105" s="1">
        <v>3102</v>
      </c>
      <c r="B3105" s="1">
        <f t="shared" ca="1" si="339"/>
        <v>-244989.71543128247</v>
      </c>
      <c r="C3105" s="1">
        <f t="shared" ca="1" si="336"/>
        <v>100</v>
      </c>
      <c r="D3105" s="1">
        <f t="shared" ca="1" si="337"/>
        <v>58.639357099169693</v>
      </c>
      <c r="E3105" s="1">
        <f t="shared" ca="1" si="338"/>
        <v>-1</v>
      </c>
      <c r="F3105" s="1">
        <f t="shared" ca="1" si="340"/>
        <v>1</v>
      </c>
      <c r="G3105" s="1">
        <f t="shared" ca="1" si="341"/>
        <v>1</v>
      </c>
      <c r="H3105" s="1">
        <f t="shared" ca="1" si="342"/>
        <v>0</v>
      </c>
    </row>
    <row r="3106" spans="1:8" hidden="1" x14ac:dyDescent="0.2">
      <c r="A3106" s="1">
        <v>3103</v>
      </c>
      <c r="B3106" s="1">
        <f t="shared" ca="1" si="339"/>
        <v>-239125.77972136551</v>
      </c>
      <c r="C3106" s="1">
        <f t="shared" ca="1" si="336"/>
        <v>100</v>
      </c>
      <c r="D3106" s="1">
        <f t="shared" ca="1" si="337"/>
        <v>58.639357099169693</v>
      </c>
      <c r="E3106" s="1">
        <f t="shared" ca="1" si="338"/>
        <v>0</v>
      </c>
      <c r="F3106" s="1">
        <f t="shared" ca="1" si="340"/>
        <v>1</v>
      </c>
      <c r="G3106" s="1">
        <f t="shared" ca="1" si="341"/>
        <v>0</v>
      </c>
      <c r="H3106" s="1">
        <f t="shared" ca="1" si="342"/>
        <v>1</v>
      </c>
    </row>
    <row r="3107" spans="1:8" hidden="1" x14ac:dyDescent="0.2">
      <c r="A3107" s="1">
        <v>3104</v>
      </c>
      <c r="B3107" s="1">
        <f t="shared" ca="1" si="339"/>
        <v>-233261.84401144856</v>
      </c>
      <c r="C3107" s="1">
        <f t="shared" ca="1" si="336"/>
        <v>100</v>
      </c>
      <c r="D3107" s="1">
        <f t="shared" ca="1" si="337"/>
        <v>-42.077013244733351</v>
      </c>
      <c r="E3107" s="1">
        <f t="shared" ca="1" si="338"/>
        <v>0</v>
      </c>
      <c r="F3107" s="1">
        <f t="shared" ca="1" si="340"/>
        <v>1</v>
      </c>
      <c r="G3107" s="1">
        <f t="shared" ca="1" si="341"/>
        <v>0</v>
      </c>
      <c r="H3107" s="1">
        <f t="shared" ca="1" si="342"/>
        <v>2</v>
      </c>
    </row>
    <row r="3108" spans="1:8" hidden="1" x14ac:dyDescent="0.2">
      <c r="A3108" s="1">
        <v>3105</v>
      </c>
      <c r="B3108" s="1">
        <f t="shared" ca="1" si="339"/>
        <v>-237469.5453359219</v>
      </c>
      <c r="C3108" s="1">
        <f t="shared" ca="1" si="336"/>
        <v>100</v>
      </c>
      <c r="D3108" s="1">
        <f t="shared" ca="1" si="337"/>
        <v>58.639357099169693</v>
      </c>
      <c r="E3108" s="1">
        <f t="shared" ca="1" si="338"/>
        <v>-1</v>
      </c>
      <c r="F3108" s="1">
        <f t="shared" ca="1" si="340"/>
        <v>1</v>
      </c>
      <c r="G3108" s="1">
        <f t="shared" ca="1" si="341"/>
        <v>1</v>
      </c>
      <c r="H3108" s="1">
        <f t="shared" ca="1" si="342"/>
        <v>0</v>
      </c>
    </row>
    <row r="3109" spans="1:8" hidden="1" x14ac:dyDescent="0.2">
      <c r="A3109" s="1">
        <v>3106</v>
      </c>
      <c r="B3109" s="1">
        <f t="shared" ca="1" si="339"/>
        <v>-231605.60962600494</v>
      </c>
      <c r="C3109" s="1">
        <f t="shared" ca="1" si="336"/>
        <v>100</v>
      </c>
      <c r="D3109" s="1">
        <f t="shared" ca="1" si="337"/>
        <v>58.639357099169693</v>
      </c>
      <c r="E3109" s="1">
        <f t="shared" ca="1" si="338"/>
        <v>0</v>
      </c>
      <c r="F3109" s="1">
        <f t="shared" ca="1" si="340"/>
        <v>1</v>
      </c>
      <c r="G3109" s="1">
        <f t="shared" ca="1" si="341"/>
        <v>0</v>
      </c>
      <c r="H3109" s="1">
        <f t="shared" ca="1" si="342"/>
        <v>1</v>
      </c>
    </row>
    <row r="3110" spans="1:8" hidden="1" x14ac:dyDescent="0.2">
      <c r="A3110" s="1">
        <v>3107</v>
      </c>
      <c r="B3110" s="1">
        <f t="shared" ca="1" si="339"/>
        <v>-225741.67391608798</v>
      </c>
      <c r="C3110" s="1">
        <f t="shared" ca="1" si="336"/>
        <v>100</v>
      </c>
      <c r="D3110" s="1">
        <f t="shared" ca="1" si="337"/>
        <v>-42.077013244733351</v>
      </c>
      <c r="E3110" s="1">
        <f t="shared" ca="1" si="338"/>
        <v>0</v>
      </c>
      <c r="F3110" s="1">
        <f t="shared" ca="1" si="340"/>
        <v>1</v>
      </c>
      <c r="G3110" s="1">
        <f t="shared" ca="1" si="341"/>
        <v>0</v>
      </c>
      <c r="H3110" s="1">
        <f t="shared" ca="1" si="342"/>
        <v>2</v>
      </c>
    </row>
    <row r="3111" spans="1:8" hidden="1" x14ac:dyDescent="0.2">
      <c r="A3111" s="1">
        <v>3108</v>
      </c>
      <c r="B3111" s="1">
        <f t="shared" ca="1" si="339"/>
        <v>-229949.37524056132</v>
      </c>
      <c r="C3111" s="1">
        <f t="shared" ca="1" si="336"/>
        <v>100</v>
      </c>
      <c r="D3111" s="1">
        <f t="shared" ca="1" si="337"/>
        <v>58.639357099169693</v>
      </c>
      <c r="E3111" s="1">
        <f t="shared" ca="1" si="338"/>
        <v>-1</v>
      </c>
      <c r="F3111" s="1">
        <f t="shared" ca="1" si="340"/>
        <v>1</v>
      </c>
      <c r="G3111" s="1">
        <f t="shared" ca="1" si="341"/>
        <v>1</v>
      </c>
      <c r="H3111" s="1">
        <f t="shared" ca="1" si="342"/>
        <v>0</v>
      </c>
    </row>
    <row r="3112" spans="1:8" hidden="1" x14ac:dyDescent="0.2">
      <c r="A3112" s="1">
        <v>3109</v>
      </c>
      <c r="B3112" s="1">
        <f t="shared" ca="1" si="339"/>
        <v>-224085.43953064436</v>
      </c>
      <c r="C3112" s="1">
        <f t="shared" ca="1" si="336"/>
        <v>100</v>
      </c>
      <c r="D3112" s="1">
        <f t="shared" ca="1" si="337"/>
        <v>58.639357099169693</v>
      </c>
      <c r="E3112" s="1">
        <f t="shared" ca="1" si="338"/>
        <v>0</v>
      </c>
      <c r="F3112" s="1">
        <f t="shared" ca="1" si="340"/>
        <v>1</v>
      </c>
      <c r="G3112" s="1">
        <f t="shared" ca="1" si="341"/>
        <v>0</v>
      </c>
      <c r="H3112" s="1">
        <f t="shared" ca="1" si="342"/>
        <v>1</v>
      </c>
    </row>
    <row r="3113" spans="1:8" hidden="1" x14ac:dyDescent="0.2">
      <c r="A3113" s="1">
        <v>3110</v>
      </c>
      <c r="B3113" s="1">
        <f t="shared" ca="1" si="339"/>
        <v>-218221.5038207274</v>
      </c>
      <c r="C3113" s="1">
        <f t="shared" ca="1" si="336"/>
        <v>100</v>
      </c>
      <c r="D3113" s="1">
        <f t="shared" ca="1" si="337"/>
        <v>-42.077013244733351</v>
      </c>
      <c r="E3113" s="1">
        <f t="shared" ca="1" si="338"/>
        <v>0</v>
      </c>
      <c r="F3113" s="1">
        <f t="shared" ca="1" si="340"/>
        <v>1</v>
      </c>
      <c r="G3113" s="1">
        <f t="shared" ca="1" si="341"/>
        <v>0</v>
      </c>
      <c r="H3113" s="1">
        <f t="shared" ca="1" si="342"/>
        <v>2</v>
      </c>
    </row>
    <row r="3114" spans="1:8" hidden="1" x14ac:dyDescent="0.2">
      <c r="A3114" s="1">
        <v>3111</v>
      </c>
      <c r="B3114" s="1">
        <f t="shared" ca="1" si="339"/>
        <v>-222429.20514520074</v>
      </c>
      <c r="C3114" s="1">
        <f t="shared" ca="1" si="336"/>
        <v>100</v>
      </c>
      <c r="D3114" s="1">
        <f t="shared" ca="1" si="337"/>
        <v>58.639357099169693</v>
      </c>
      <c r="E3114" s="1">
        <f t="shared" ca="1" si="338"/>
        <v>-1</v>
      </c>
      <c r="F3114" s="1">
        <f t="shared" ca="1" si="340"/>
        <v>1</v>
      </c>
      <c r="G3114" s="1">
        <f t="shared" ca="1" si="341"/>
        <v>1</v>
      </c>
      <c r="H3114" s="1">
        <f t="shared" ca="1" si="342"/>
        <v>0</v>
      </c>
    </row>
    <row r="3115" spans="1:8" hidden="1" x14ac:dyDescent="0.2">
      <c r="A3115" s="1">
        <v>3112</v>
      </c>
      <c r="B3115" s="1">
        <f t="shared" ca="1" si="339"/>
        <v>-216565.26943528379</v>
      </c>
      <c r="C3115" s="1">
        <f t="shared" ca="1" si="336"/>
        <v>100</v>
      </c>
      <c r="D3115" s="1">
        <f t="shared" ca="1" si="337"/>
        <v>58.639357099169693</v>
      </c>
      <c r="E3115" s="1">
        <f t="shared" ca="1" si="338"/>
        <v>0</v>
      </c>
      <c r="F3115" s="1">
        <f t="shared" ca="1" si="340"/>
        <v>1</v>
      </c>
      <c r="G3115" s="1">
        <f t="shared" ca="1" si="341"/>
        <v>0</v>
      </c>
      <c r="H3115" s="1">
        <f t="shared" ca="1" si="342"/>
        <v>1</v>
      </c>
    </row>
    <row r="3116" spans="1:8" hidden="1" x14ac:dyDescent="0.2">
      <c r="A3116" s="1">
        <v>3113</v>
      </c>
      <c r="B3116" s="1">
        <f t="shared" ca="1" si="339"/>
        <v>-210701.33372536683</v>
      </c>
      <c r="C3116" s="1">
        <f t="shared" ca="1" si="336"/>
        <v>100</v>
      </c>
      <c r="D3116" s="1">
        <f t="shared" ca="1" si="337"/>
        <v>-42.077013244733351</v>
      </c>
      <c r="E3116" s="1">
        <f t="shared" ca="1" si="338"/>
        <v>0</v>
      </c>
      <c r="F3116" s="1">
        <f t="shared" ca="1" si="340"/>
        <v>1</v>
      </c>
      <c r="G3116" s="1">
        <f t="shared" ca="1" si="341"/>
        <v>0</v>
      </c>
      <c r="H3116" s="1">
        <f t="shared" ca="1" si="342"/>
        <v>2</v>
      </c>
    </row>
    <row r="3117" spans="1:8" hidden="1" x14ac:dyDescent="0.2">
      <c r="A3117" s="1">
        <v>3114</v>
      </c>
      <c r="B3117" s="1">
        <f t="shared" ca="1" si="339"/>
        <v>-214909.03504984017</v>
      </c>
      <c r="C3117" s="1">
        <f t="shared" ca="1" si="336"/>
        <v>100</v>
      </c>
      <c r="D3117" s="1">
        <f t="shared" ca="1" si="337"/>
        <v>58.639357099169693</v>
      </c>
      <c r="E3117" s="1">
        <f t="shared" ca="1" si="338"/>
        <v>-1</v>
      </c>
      <c r="F3117" s="1">
        <f t="shared" ca="1" si="340"/>
        <v>1</v>
      </c>
      <c r="G3117" s="1">
        <f t="shared" ca="1" si="341"/>
        <v>1</v>
      </c>
      <c r="H3117" s="1">
        <f t="shared" ca="1" si="342"/>
        <v>0</v>
      </c>
    </row>
    <row r="3118" spans="1:8" hidden="1" x14ac:dyDescent="0.2">
      <c r="A3118" s="1">
        <v>3115</v>
      </c>
      <c r="B3118" s="1">
        <f t="shared" ca="1" si="339"/>
        <v>-209045.09933992321</v>
      </c>
      <c r="C3118" s="1">
        <f t="shared" ca="1" si="336"/>
        <v>100</v>
      </c>
      <c r="D3118" s="1">
        <f t="shared" ca="1" si="337"/>
        <v>-42.077013244733351</v>
      </c>
      <c r="E3118" s="1">
        <f t="shared" ca="1" si="338"/>
        <v>0</v>
      </c>
      <c r="F3118" s="1">
        <f t="shared" ca="1" si="340"/>
        <v>1</v>
      </c>
      <c r="G3118" s="1">
        <f t="shared" ca="1" si="341"/>
        <v>0</v>
      </c>
      <c r="H3118" s="1">
        <f t="shared" ca="1" si="342"/>
        <v>1</v>
      </c>
    </row>
    <row r="3119" spans="1:8" hidden="1" x14ac:dyDescent="0.2">
      <c r="A3119" s="1">
        <v>3116</v>
      </c>
      <c r="B3119" s="1">
        <f t="shared" ca="1" si="339"/>
        <v>-213252.80066439655</v>
      </c>
      <c r="C3119" s="1">
        <f t="shared" ca="1" si="336"/>
        <v>100</v>
      </c>
      <c r="D3119" s="1">
        <f t="shared" ca="1" si="337"/>
        <v>58.639357099169693</v>
      </c>
      <c r="E3119" s="1">
        <f t="shared" ca="1" si="338"/>
        <v>-1</v>
      </c>
      <c r="F3119" s="1">
        <f t="shared" ca="1" si="340"/>
        <v>1</v>
      </c>
      <c r="G3119" s="1">
        <f t="shared" ca="1" si="341"/>
        <v>1</v>
      </c>
      <c r="H3119" s="1">
        <f t="shared" ca="1" si="342"/>
        <v>0</v>
      </c>
    </row>
    <row r="3120" spans="1:8" hidden="1" x14ac:dyDescent="0.2">
      <c r="A3120" s="1">
        <v>3117</v>
      </c>
      <c r="B3120" s="1">
        <f t="shared" ca="1" si="339"/>
        <v>-207388.86495447959</v>
      </c>
      <c r="C3120" s="1">
        <f t="shared" ca="1" si="336"/>
        <v>100</v>
      </c>
      <c r="D3120" s="1">
        <f t="shared" ca="1" si="337"/>
        <v>-42.077013244733351</v>
      </c>
      <c r="E3120" s="1">
        <f t="shared" ca="1" si="338"/>
        <v>0</v>
      </c>
      <c r="F3120" s="1">
        <f t="shared" ca="1" si="340"/>
        <v>1</v>
      </c>
      <c r="G3120" s="1">
        <f t="shared" ca="1" si="341"/>
        <v>0</v>
      </c>
      <c r="H3120" s="1">
        <f t="shared" ca="1" si="342"/>
        <v>1</v>
      </c>
    </row>
    <row r="3121" spans="1:8" hidden="1" x14ac:dyDescent="0.2">
      <c r="A3121" s="1">
        <v>3118</v>
      </c>
      <c r="B3121" s="1">
        <f t="shared" ca="1" si="339"/>
        <v>-211596.56627895293</v>
      </c>
      <c r="C3121" s="1">
        <f t="shared" ca="1" si="336"/>
        <v>100</v>
      </c>
      <c r="D3121" s="1">
        <f t="shared" ca="1" si="337"/>
        <v>58.639357099169693</v>
      </c>
      <c r="E3121" s="1">
        <f t="shared" ca="1" si="338"/>
        <v>-1</v>
      </c>
      <c r="F3121" s="1">
        <f t="shared" ca="1" si="340"/>
        <v>1</v>
      </c>
      <c r="G3121" s="1">
        <f t="shared" ca="1" si="341"/>
        <v>1</v>
      </c>
      <c r="H3121" s="1">
        <f t="shared" ca="1" si="342"/>
        <v>0</v>
      </c>
    </row>
    <row r="3122" spans="1:8" hidden="1" x14ac:dyDescent="0.2">
      <c r="A3122" s="1">
        <v>3119</v>
      </c>
      <c r="B3122" s="1">
        <f t="shared" ca="1" si="339"/>
        <v>-205732.63056903597</v>
      </c>
      <c r="C3122" s="1">
        <f t="shared" ca="1" si="336"/>
        <v>100</v>
      </c>
      <c r="D3122" s="1">
        <f t="shared" ca="1" si="337"/>
        <v>-42.077013244733351</v>
      </c>
      <c r="E3122" s="1">
        <f t="shared" ca="1" si="338"/>
        <v>0</v>
      </c>
      <c r="F3122" s="1">
        <f t="shared" ca="1" si="340"/>
        <v>1</v>
      </c>
      <c r="G3122" s="1">
        <f t="shared" ca="1" si="341"/>
        <v>0</v>
      </c>
      <c r="H3122" s="1">
        <f t="shared" ca="1" si="342"/>
        <v>1</v>
      </c>
    </row>
    <row r="3123" spans="1:8" hidden="1" x14ac:dyDescent="0.2">
      <c r="A3123" s="1">
        <v>3120</v>
      </c>
      <c r="B3123" s="1">
        <f t="shared" ca="1" si="339"/>
        <v>-209940.33189350931</v>
      </c>
      <c r="C3123" s="1">
        <f t="shared" ca="1" si="336"/>
        <v>100</v>
      </c>
      <c r="D3123" s="1">
        <f t="shared" ca="1" si="337"/>
        <v>-42.077013244733351</v>
      </c>
      <c r="E3123" s="1">
        <f t="shared" ca="1" si="338"/>
        <v>-1</v>
      </c>
      <c r="F3123" s="1">
        <f t="shared" ca="1" si="340"/>
        <v>1</v>
      </c>
      <c r="G3123" s="1">
        <f t="shared" ca="1" si="341"/>
        <v>1</v>
      </c>
      <c r="H3123" s="1">
        <f t="shared" ca="1" si="342"/>
        <v>0</v>
      </c>
    </row>
    <row r="3124" spans="1:8" hidden="1" x14ac:dyDescent="0.2">
      <c r="A3124" s="1">
        <v>3121</v>
      </c>
      <c r="B3124" s="1">
        <f t="shared" ca="1" si="339"/>
        <v>-214148.03321798265</v>
      </c>
      <c r="C3124" s="1">
        <f t="shared" ca="1" si="336"/>
        <v>100</v>
      </c>
      <c r="D3124" s="1">
        <f t="shared" ca="1" si="337"/>
        <v>-42.077013244733351</v>
      </c>
      <c r="E3124" s="1">
        <f t="shared" ca="1" si="338"/>
        <v>-2</v>
      </c>
      <c r="F3124" s="1">
        <f t="shared" ca="1" si="340"/>
        <v>1</v>
      </c>
      <c r="G3124" s="1">
        <f t="shared" ca="1" si="341"/>
        <v>2</v>
      </c>
      <c r="H3124" s="1">
        <f t="shared" ca="1" si="342"/>
        <v>0</v>
      </c>
    </row>
    <row r="3125" spans="1:8" hidden="1" x14ac:dyDescent="0.2">
      <c r="A3125" s="1">
        <v>3122</v>
      </c>
      <c r="B3125" s="1">
        <f t="shared" ca="1" si="339"/>
        <v>-218355.73454245599</v>
      </c>
      <c r="C3125" s="1">
        <f t="shared" ca="1" si="336"/>
        <v>100</v>
      </c>
      <c r="D3125" s="1">
        <f t="shared" ca="1" si="337"/>
        <v>58.639357099169693</v>
      </c>
      <c r="E3125" s="1">
        <f t="shared" ca="1" si="338"/>
        <v>-3</v>
      </c>
      <c r="F3125" s="1">
        <f t="shared" ca="1" si="340"/>
        <v>1</v>
      </c>
      <c r="G3125" s="1">
        <f t="shared" ca="1" si="341"/>
        <v>3</v>
      </c>
      <c r="H3125" s="1">
        <f t="shared" ca="1" si="342"/>
        <v>0</v>
      </c>
    </row>
    <row r="3126" spans="1:8" hidden="1" x14ac:dyDescent="0.2">
      <c r="A3126" s="1">
        <v>3123</v>
      </c>
      <c r="B3126" s="1">
        <f t="shared" ca="1" si="339"/>
        <v>-212491.79883253903</v>
      </c>
      <c r="C3126" s="1">
        <f t="shared" ca="1" si="336"/>
        <v>100</v>
      </c>
      <c r="D3126" s="1">
        <f t="shared" ca="1" si="337"/>
        <v>58.639357099169693</v>
      </c>
      <c r="E3126" s="1">
        <f t="shared" ca="1" si="338"/>
        <v>-2</v>
      </c>
      <c r="F3126" s="1">
        <f t="shared" ca="1" si="340"/>
        <v>1</v>
      </c>
      <c r="G3126" s="1">
        <f t="shared" ca="1" si="341"/>
        <v>0</v>
      </c>
      <c r="H3126" s="1">
        <f t="shared" ca="1" si="342"/>
        <v>1</v>
      </c>
    </row>
    <row r="3127" spans="1:8" hidden="1" x14ac:dyDescent="0.2">
      <c r="A3127" s="1">
        <v>3124</v>
      </c>
      <c r="B3127" s="1">
        <f t="shared" ca="1" si="339"/>
        <v>-206627.86312262208</v>
      </c>
      <c r="C3127" s="1">
        <f t="shared" ca="1" si="336"/>
        <v>100</v>
      </c>
      <c r="D3127" s="1">
        <f t="shared" ca="1" si="337"/>
        <v>-42.077013244733351</v>
      </c>
      <c r="E3127" s="1">
        <f t="shared" ca="1" si="338"/>
        <v>-1</v>
      </c>
      <c r="F3127" s="1">
        <f t="shared" ca="1" si="340"/>
        <v>1</v>
      </c>
      <c r="G3127" s="1">
        <f t="shared" ca="1" si="341"/>
        <v>0</v>
      </c>
      <c r="H3127" s="1">
        <f t="shared" ca="1" si="342"/>
        <v>2</v>
      </c>
    </row>
    <row r="3128" spans="1:8" hidden="1" x14ac:dyDescent="0.2">
      <c r="A3128" s="1">
        <v>3125</v>
      </c>
      <c r="B3128" s="1">
        <f t="shared" ca="1" si="339"/>
        <v>-210835.56444709541</v>
      </c>
      <c r="C3128" s="1">
        <f t="shared" ca="1" si="336"/>
        <v>100</v>
      </c>
      <c r="D3128" s="1">
        <f t="shared" ca="1" si="337"/>
        <v>-42.077013244733351</v>
      </c>
      <c r="E3128" s="1">
        <f t="shared" ca="1" si="338"/>
        <v>-2</v>
      </c>
      <c r="F3128" s="1">
        <f t="shared" ca="1" si="340"/>
        <v>1</v>
      </c>
      <c r="G3128" s="1">
        <f t="shared" ca="1" si="341"/>
        <v>1</v>
      </c>
      <c r="H3128" s="1">
        <f t="shared" ca="1" si="342"/>
        <v>0</v>
      </c>
    </row>
    <row r="3129" spans="1:8" hidden="1" x14ac:dyDescent="0.2">
      <c r="A3129" s="1">
        <v>3126</v>
      </c>
      <c r="B3129" s="1">
        <f t="shared" ca="1" si="339"/>
        <v>-215043.26577156875</v>
      </c>
      <c r="C3129" s="1">
        <f t="shared" ca="1" si="336"/>
        <v>100</v>
      </c>
      <c r="D3129" s="1">
        <f t="shared" ca="1" si="337"/>
        <v>58.639357099169693</v>
      </c>
      <c r="E3129" s="1">
        <f t="shared" ca="1" si="338"/>
        <v>-3</v>
      </c>
      <c r="F3129" s="1">
        <f t="shared" ca="1" si="340"/>
        <v>1</v>
      </c>
      <c r="G3129" s="1">
        <f t="shared" ca="1" si="341"/>
        <v>2</v>
      </c>
      <c r="H3129" s="1">
        <f t="shared" ca="1" si="342"/>
        <v>0</v>
      </c>
    </row>
    <row r="3130" spans="1:8" hidden="1" x14ac:dyDescent="0.2">
      <c r="A3130" s="1">
        <v>3127</v>
      </c>
      <c r="B3130" s="1">
        <f t="shared" ca="1" si="339"/>
        <v>-209179.3300616518</v>
      </c>
      <c r="C3130" s="1">
        <f t="shared" ca="1" si="336"/>
        <v>100</v>
      </c>
      <c r="D3130" s="1">
        <f t="shared" ca="1" si="337"/>
        <v>58.639357099169693</v>
      </c>
      <c r="E3130" s="1">
        <f t="shared" ca="1" si="338"/>
        <v>-2</v>
      </c>
      <c r="F3130" s="1">
        <f t="shared" ca="1" si="340"/>
        <v>1</v>
      </c>
      <c r="G3130" s="1">
        <f t="shared" ca="1" si="341"/>
        <v>0</v>
      </c>
      <c r="H3130" s="1">
        <f t="shared" ca="1" si="342"/>
        <v>1</v>
      </c>
    </row>
    <row r="3131" spans="1:8" hidden="1" x14ac:dyDescent="0.2">
      <c r="A3131" s="1">
        <v>3128</v>
      </c>
      <c r="B3131" s="1">
        <f t="shared" ca="1" si="339"/>
        <v>-203315.39435173484</v>
      </c>
      <c r="C3131" s="1">
        <f t="shared" ca="1" si="336"/>
        <v>100</v>
      </c>
      <c r="D3131" s="1">
        <f t="shared" ca="1" si="337"/>
        <v>-42.077013244733351</v>
      </c>
      <c r="E3131" s="1">
        <f t="shared" ca="1" si="338"/>
        <v>-1</v>
      </c>
      <c r="F3131" s="1">
        <f t="shared" ca="1" si="340"/>
        <v>1</v>
      </c>
      <c r="G3131" s="1">
        <f t="shared" ca="1" si="341"/>
        <v>0</v>
      </c>
      <c r="H3131" s="1">
        <f t="shared" ca="1" si="342"/>
        <v>2</v>
      </c>
    </row>
    <row r="3132" spans="1:8" hidden="1" x14ac:dyDescent="0.2">
      <c r="A3132" s="1">
        <v>3129</v>
      </c>
      <c r="B3132" s="1">
        <f t="shared" ca="1" si="339"/>
        <v>-207523.09567620818</v>
      </c>
      <c r="C3132" s="1">
        <f t="shared" ca="1" si="336"/>
        <v>100</v>
      </c>
      <c r="D3132" s="1">
        <f t="shared" ca="1" si="337"/>
        <v>58.639357099169693</v>
      </c>
      <c r="E3132" s="1">
        <f t="shared" ca="1" si="338"/>
        <v>-2</v>
      </c>
      <c r="F3132" s="1">
        <f t="shared" ca="1" si="340"/>
        <v>1</v>
      </c>
      <c r="G3132" s="1">
        <f t="shared" ca="1" si="341"/>
        <v>1</v>
      </c>
      <c r="H3132" s="1">
        <f t="shared" ca="1" si="342"/>
        <v>0</v>
      </c>
    </row>
    <row r="3133" spans="1:8" hidden="1" x14ac:dyDescent="0.2">
      <c r="A3133" s="1">
        <v>3130</v>
      </c>
      <c r="B3133" s="1">
        <f t="shared" ca="1" si="339"/>
        <v>-201659.15996629122</v>
      </c>
      <c r="C3133" s="1">
        <f t="shared" ca="1" si="336"/>
        <v>100</v>
      </c>
      <c r="D3133" s="1">
        <f t="shared" ca="1" si="337"/>
        <v>-42.077013244733351</v>
      </c>
      <c r="E3133" s="1">
        <f t="shared" ca="1" si="338"/>
        <v>-1</v>
      </c>
      <c r="F3133" s="1">
        <f t="shared" ca="1" si="340"/>
        <v>1</v>
      </c>
      <c r="G3133" s="1">
        <f t="shared" ca="1" si="341"/>
        <v>0</v>
      </c>
      <c r="H3133" s="1">
        <f t="shared" ca="1" si="342"/>
        <v>1</v>
      </c>
    </row>
    <row r="3134" spans="1:8" hidden="1" x14ac:dyDescent="0.2">
      <c r="A3134" s="1">
        <v>3131</v>
      </c>
      <c r="B3134" s="1">
        <f t="shared" ca="1" si="339"/>
        <v>-205866.86129076456</v>
      </c>
      <c r="C3134" s="1">
        <f t="shared" ca="1" si="336"/>
        <v>100</v>
      </c>
      <c r="D3134" s="1">
        <f t="shared" ca="1" si="337"/>
        <v>58.639357099169693</v>
      </c>
      <c r="E3134" s="1">
        <f t="shared" ca="1" si="338"/>
        <v>-2</v>
      </c>
      <c r="F3134" s="1">
        <f t="shared" ca="1" si="340"/>
        <v>1</v>
      </c>
      <c r="G3134" s="1">
        <f t="shared" ca="1" si="341"/>
        <v>1</v>
      </c>
      <c r="H3134" s="1">
        <f t="shared" ca="1" si="342"/>
        <v>0</v>
      </c>
    </row>
    <row r="3135" spans="1:8" hidden="1" x14ac:dyDescent="0.2">
      <c r="A3135" s="1">
        <v>3132</v>
      </c>
      <c r="B3135" s="1">
        <f t="shared" ca="1" si="339"/>
        <v>-200002.9255808476</v>
      </c>
      <c r="C3135" s="1">
        <f t="shared" ca="1" si="336"/>
        <v>100</v>
      </c>
      <c r="D3135" s="1">
        <f t="shared" ca="1" si="337"/>
        <v>-42.077013244733351</v>
      </c>
      <c r="E3135" s="1">
        <f t="shared" ca="1" si="338"/>
        <v>-1</v>
      </c>
      <c r="F3135" s="1">
        <f t="shared" ca="1" si="340"/>
        <v>1</v>
      </c>
      <c r="G3135" s="1">
        <f t="shared" ca="1" si="341"/>
        <v>0</v>
      </c>
      <c r="H3135" s="1">
        <f t="shared" ca="1" si="342"/>
        <v>1</v>
      </c>
    </row>
    <row r="3136" spans="1:8" hidden="1" x14ac:dyDescent="0.2">
      <c r="A3136" s="1">
        <v>3133</v>
      </c>
      <c r="B3136" s="1">
        <f t="shared" ca="1" si="339"/>
        <v>-204210.62690532094</v>
      </c>
      <c r="C3136" s="1">
        <f t="shared" ca="1" si="336"/>
        <v>100</v>
      </c>
      <c r="D3136" s="1">
        <f t="shared" ca="1" si="337"/>
        <v>-42.077013244733351</v>
      </c>
      <c r="E3136" s="1">
        <f t="shared" ca="1" si="338"/>
        <v>-2</v>
      </c>
      <c r="F3136" s="1">
        <f t="shared" ca="1" si="340"/>
        <v>1</v>
      </c>
      <c r="G3136" s="1">
        <f t="shared" ca="1" si="341"/>
        <v>1</v>
      </c>
      <c r="H3136" s="1">
        <f t="shared" ca="1" si="342"/>
        <v>0</v>
      </c>
    </row>
    <row r="3137" spans="1:8" hidden="1" x14ac:dyDescent="0.2">
      <c r="A3137" s="1">
        <v>3134</v>
      </c>
      <c r="B3137" s="1">
        <f t="shared" ca="1" si="339"/>
        <v>-208418.32822979428</v>
      </c>
      <c r="C3137" s="1">
        <f t="shared" ca="1" si="336"/>
        <v>100</v>
      </c>
      <c r="D3137" s="1">
        <f t="shared" ca="1" si="337"/>
        <v>-42.077013244733351</v>
      </c>
      <c r="E3137" s="1">
        <f t="shared" ca="1" si="338"/>
        <v>-3</v>
      </c>
      <c r="F3137" s="1">
        <f t="shared" ca="1" si="340"/>
        <v>1</v>
      </c>
      <c r="G3137" s="1">
        <f t="shared" ca="1" si="341"/>
        <v>2</v>
      </c>
      <c r="H3137" s="1">
        <f t="shared" ca="1" si="342"/>
        <v>0</v>
      </c>
    </row>
    <row r="3138" spans="1:8" hidden="1" x14ac:dyDescent="0.2">
      <c r="A3138" s="1">
        <v>3135</v>
      </c>
      <c r="B3138" s="1">
        <f t="shared" ca="1" si="339"/>
        <v>-212626.02955426762</v>
      </c>
      <c r="C3138" s="1">
        <f t="shared" ca="1" si="336"/>
        <v>100</v>
      </c>
      <c r="D3138" s="1">
        <f t="shared" ca="1" si="337"/>
        <v>-42.077013244733351</v>
      </c>
      <c r="E3138" s="1">
        <f t="shared" ca="1" si="338"/>
        <v>-4</v>
      </c>
      <c r="F3138" s="1">
        <f t="shared" ca="1" si="340"/>
        <v>1</v>
      </c>
      <c r="G3138" s="1">
        <f t="shared" ca="1" si="341"/>
        <v>3</v>
      </c>
      <c r="H3138" s="1">
        <f t="shared" ca="1" si="342"/>
        <v>0</v>
      </c>
    </row>
    <row r="3139" spans="1:8" hidden="1" x14ac:dyDescent="0.2">
      <c r="A3139" s="1">
        <v>3136</v>
      </c>
      <c r="B3139" s="1">
        <f t="shared" ca="1" si="339"/>
        <v>-216833.73087874096</v>
      </c>
      <c r="C3139" s="1">
        <f t="shared" ca="1" si="336"/>
        <v>500</v>
      </c>
      <c r="D3139" s="1">
        <f t="shared" ca="1" si="337"/>
        <v>58.639357099169693</v>
      </c>
      <c r="E3139" s="1">
        <f t="shared" ca="1" si="338"/>
        <v>0</v>
      </c>
      <c r="F3139" s="1">
        <f t="shared" ca="1" si="340"/>
        <v>2</v>
      </c>
      <c r="G3139" s="1">
        <f t="shared" ca="1" si="341"/>
        <v>4</v>
      </c>
      <c r="H3139" s="1">
        <f t="shared" ca="1" si="342"/>
        <v>0</v>
      </c>
    </row>
    <row r="3140" spans="1:8" hidden="1" x14ac:dyDescent="0.2">
      <c r="A3140" s="1">
        <v>3137</v>
      </c>
      <c r="B3140" s="1">
        <f t="shared" ca="1" si="339"/>
        <v>-187514.05232915611</v>
      </c>
      <c r="C3140" s="1">
        <f t="shared" ca="1" si="336"/>
        <v>100</v>
      </c>
      <c r="D3140" s="1">
        <f t="shared" ca="1" si="337"/>
        <v>-42.077013244733351</v>
      </c>
      <c r="E3140" s="1">
        <f t="shared" ca="1" si="338"/>
        <v>0</v>
      </c>
      <c r="F3140" s="1">
        <f t="shared" ca="1" si="340"/>
        <v>1</v>
      </c>
      <c r="G3140" s="1">
        <f t="shared" ca="1" si="341"/>
        <v>0</v>
      </c>
      <c r="H3140" s="1">
        <f t="shared" ca="1" si="342"/>
        <v>1</v>
      </c>
    </row>
    <row r="3141" spans="1:8" hidden="1" x14ac:dyDescent="0.2">
      <c r="A3141" s="1">
        <v>3138</v>
      </c>
      <c r="B3141" s="1">
        <f t="shared" ca="1" si="339"/>
        <v>-191721.75365362945</v>
      </c>
      <c r="C3141" s="1">
        <f t="shared" ref="C3141:C3204" ca="1" si="343">$C$4*POWER($L$2,F3141-1)</f>
        <v>100</v>
      </c>
      <c r="D3141" s="1">
        <f t="shared" ref="D3141:D3204" ca="1" si="344">IF(RAND()&lt;$B$1,$F$1,$H$1)</f>
        <v>58.639357099169693</v>
      </c>
      <c r="E3141" s="1">
        <f t="shared" ref="E3141:E3204" ca="1" si="345">IF(D3140&lt;0,IF(E3140-1=-$D$2,0,E3140-1),IF(E3140+1=$F$2,0,E3140+1))</f>
        <v>-1</v>
      </c>
      <c r="F3141" s="1">
        <f t="shared" ca="1" si="340"/>
        <v>1</v>
      </c>
      <c r="G3141" s="1">
        <f t="shared" ca="1" si="341"/>
        <v>1</v>
      </c>
      <c r="H3141" s="1">
        <f t="shared" ca="1" si="342"/>
        <v>0</v>
      </c>
    </row>
    <row r="3142" spans="1:8" hidden="1" x14ac:dyDescent="0.2">
      <c r="A3142" s="1">
        <v>3139</v>
      </c>
      <c r="B3142" s="1">
        <f t="shared" ref="B3142:B3205" ca="1" si="346">B3141+D3141*C3141</f>
        <v>-185857.81794371249</v>
      </c>
      <c r="C3142" s="1">
        <f t="shared" ca="1" si="343"/>
        <v>100</v>
      </c>
      <c r="D3142" s="1">
        <f t="shared" ca="1" si="344"/>
        <v>-42.077013244733351</v>
      </c>
      <c r="E3142" s="1">
        <f t="shared" ca="1" si="345"/>
        <v>0</v>
      </c>
      <c r="F3142" s="1">
        <f t="shared" ref="F3142:F3205" ca="1" si="347">IF(AND(D3141&gt;0,E3142=0),IF(F3141-1&lt;1,1,F3141-1),IF(AND(D3141&lt;0,E3142=0),IF(F3141+1&gt;$H$2,1,F3141+1),F3141))</f>
        <v>1</v>
      </c>
      <c r="G3142" s="1">
        <f t="shared" ref="G3142:G3205" ca="1" si="348">IF(D3141&gt;0,0,G3141+1)</f>
        <v>0</v>
      </c>
      <c r="H3142" s="1">
        <f t="shared" ref="H3142:H3205" ca="1" si="349">IF(D3141&lt;0,0,H3141+1)</f>
        <v>1</v>
      </c>
    </row>
    <row r="3143" spans="1:8" hidden="1" x14ac:dyDescent="0.2">
      <c r="A3143" s="1">
        <v>3140</v>
      </c>
      <c r="B3143" s="1">
        <f t="shared" ca="1" si="346"/>
        <v>-190065.51926818583</v>
      </c>
      <c r="C3143" s="1">
        <f t="shared" ca="1" si="343"/>
        <v>100</v>
      </c>
      <c r="D3143" s="1">
        <f t="shared" ca="1" si="344"/>
        <v>-42.077013244733351</v>
      </c>
      <c r="E3143" s="1">
        <f t="shared" ca="1" si="345"/>
        <v>-1</v>
      </c>
      <c r="F3143" s="1">
        <f t="shared" ca="1" si="347"/>
        <v>1</v>
      </c>
      <c r="G3143" s="1">
        <f t="shared" ca="1" si="348"/>
        <v>1</v>
      </c>
      <c r="H3143" s="1">
        <f t="shared" ca="1" si="349"/>
        <v>0</v>
      </c>
    </row>
    <row r="3144" spans="1:8" hidden="1" x14ac:dyDescent="0.2">
      <c r="A3144" s="1">
        <v>3141</v>
      </c>
      <c r="B3144" s="1">
        <f t="shared" ca="1" si="346"/>
        <v>-194273.22059265917</v>
      </c>
      <c r="C3144" s="1">
        <f t="shared" ca="1" si="343"/>
        <v>100</v>
      </c>
      <c r="D3144" s="1">
        <f t="shared" ca="1" si="344"/>
        <v>58.639357099169693</v>
      </c>
      <c r="E3144" s="1">
        <f t="shared" ca="1" si="345"/>
        <v>-2</v>
      </c>
      <c r="F3144" s="1">
        <f t="shared" ca="1" si="347"/>
        <v>1</v>
      </c>
      <c r="G3144" s="1">
        <f t="shared" ca="1" si="348"/>
        <v>2</v>
      </c>
      <c r="H3144" s="1">
        <f t="shared" ca="1" si="349"/>
        <v>0</v>
      </c>
    </row>
    <row r="3145" spans="1:8" hidden="1" x14ac:dyDescent="0.2">
      <c r="A3145" s="1">
        <v>3142</v>
      </c>
      <c r="B3145" s="1">
        <f t="shared" ca="1" si="346"/>
        <v>-188409.28488274221</v>
      </c>
      <c r="C3145" s="1">
        <f t="shared" ca="1" si="343"/>
        <v>100</v>
      </c>
      <c r="D3145" s="1">
        <f t="shared" ca="1" si="344"/>
        <v>58.639357099169693</v>
      </c>
      <c r="E3145" s="1">
        <f t="shared" ca="1" si="345"/>
        <v>-1</v>
      </c>
      <c r="F3145" s="1">
        <f t="shared" ca="1" si="347"/>
        <v>1</v>
      </c>
      <c r="G3145" s="1">
        <f t="shared" ca="1" si="348"/>
        <v>0</v>
      </c>
      <c r="H3145" s="1">
        <f t="shared" ca="1" si="349"/>
        <v>1</v>
      </c>
    </row>
    <row r="3146" spans="1:8" hidden="1" x14ac:dyDescent="0.2">
      <c r="A3146" s="1">
        <v>3143</v>
      </c>
      <c r="B3146" s="1">
        <f t="shared" ca="1" si="346"/>
        <v>-182545.34917282526</v>
      </c>
      <c r="C3146" s="1">
        <f t="shared" ca="1" si="343"/>
        <v>100</v>
      </c>
      <c r="D3146" s="1">
        <f t="shared" ca="1" si="344"/>
        <v>58.639357099169693</v>
      </c>
      <c r="E3146" s="1">
        <f t="shared" ca="1" si="345"/>
        <v>0</v>
      </c>
      <c r="F3146" s="1">
        <f t="shared" ca="1" si="347"/>
        <v>1</v>
      </c>
      <c r="G3146" s="1">
        <f t="shared" ca="1" si="348"/>
        <v>0</v>
      </c>
      <c r="H3146" s="1">
        <f t="shared" ca="1" si="349"/>
        <v>2</v>
      </c>
    </row>
    <row r="3147" spans="1:8" hidden="1" x14ac:dyDescent="0.2">
      <c r="A3147" s="1">
        <v>3144</v>
      </c>
      <c r="B3147" s="1">
        <f t="shared" ca="1" si="346"/>
        <v>-176681.4134629083</v>
      </c>
      <c r="C3147" s="1">
        <f t="shared" ca="1" si="343"/>
        <v>100</v>
      </c>
      <c r="D3147" s="1">
        <f t="shared" ca="1" si="344"/>
        <v>58.639357099169693</v>
      </c>
      <c r="E3147" s="1">
        <f t="shared" ca="1" si="345"/>
        <v>0</v>
      </c>
      <c r="F3147" s="1">
        <f t="shared" ca="1" si="347"/>
        <v>1</v>
      </c>
      <c r="G3147" s="1">
        <f t="shared" ca="1" si="348"/>
        <v>0</v>
      </c>
      <c r="H3147" s="1">
        <f t="shared" ca="1" si="349"/>
        <v>3</v>
      </c>
    </row>
    <row r="3148" spans="1:8" hidden="1" x14ac:dyDescent="0.2">
      <c r="A3148" s="1">
        <v>3145</v>
      </c>
      <c r="B3148" s="1">
        <f t="shared" ca="1" si="346"/>
        <v>-170817.47775299134</v>
      </c>
      <c r="C3148" s="1">
        <f t="shared" ca="1" si="343"/>
        <v>100</v>
      </c>
      <c r="D3148" s="1">
        <f t="shared" ca="1" si="344"/>
        <v>-42.077013244733351</v>
      </c>
      <c r="E3148" s="1">
        <f t="shared" ca="1" si="345"/>
        <v>0</v>
      </c>
      <c r="F3148" s="1">
        <f t="shared" ca="1" si="347"/>
        <v>1</v>
      </c>
      <c r="G3148" s="1">
        <f t="shared" ca="1" si="348"/>
        <v>0</v>
      </c>
      <c r="H3148" s="1">
        <f t="shared" ca="1" si="349"/>
        <v>4</v>
      </c>
    </row>
    <row r="3149" spans="1:8" hidden="1" x14ac:dyDescent="0.2">
      <c r="A3149" s="1">
        <v>3146</v>
      </c>
      <c r="B3149" s="1">
        <f t="shared" ca="1" si="346"/>
        <v>-175025.17907746468</v>
      </c>
      <c r="C3149" s="1">
        <f t="shared" ca="1" si="343"/>
        <v>100</v>
      </c>
      <c r="D3149" s="1">
        <f t="shared" ca="1" si="344"/>
        <v>-42.077013244733351</v>
      </c>
      <c r="E3149" s="1">
        <f t="shared" ca="1" si="345"/>
        <v>-1</v>
      </c>
      <c r="F3149" s="1">
        <f t="shared" ca="1" si="347"/>
        <v>1</v>
      </c>
      <c r="G3149" s="1">
        <f t="shared" ca="1" si="348"/>
        <v>1</v>
      </c>
      <c r="H3149" s="1">
        <f t="shared" ca="1" si="349"/>
        <v>0</v>
      </c>
    </row>
    <row r="3150" spans="1:8" hidden="1" x14ac:dyDescent="0.2">
      <c r="A3150" s="1">
        <v>3147</v>
      </c>
      <c r="B3150" s="1">
        <f t="shared" ca="1" si="346"/>
        <v>-179232.88040193802</v>
      </c>
      <c r="C3150" s="1">
        <f t="shared" ca="1" si="343"/>
        <v>100</v>
      </c>
      <c r="D3150" s="1">
        <f t="shared" ca="1" si="344"/>
        <v>-42.077013244733351</v>
      </c>
      <c r="E3150" s="1">
        <f t="shared" ca="1" si="345"/>
        <v>-2</v>
      </c>
      <c r="F3150" s="1">
        <f t="shared" ca="1" si="347"/>
        <v>1</v>
      </c>
      <c r="G3150" s="1">
        <f t="shared" ca="1" si="348"/>
        <v>2</v>
      </c>
      <c r="H3150" s="1">
        <f t="shared" ca="1" si="349"/>
        <v>0</v>
      </c>
    </row>
    <row r="3151" spans="1:8" hidden="1" x14ac:dyDescent="0.2">
      <c r="A3151" s="1">
        <v>3148</v>
      </c>
      <c r="B3151" s="1">
        <f t="shared" ca="1" si="346"/>
        <v>-183440.58172641136</v>
      </c>
      <c r="C3151" s="1">
        <f t="shared" ca="1" si="343"/>
        <v>100</v>
      </c>
      <c r="D3151" s="1">
        <f t="shared" ca="1" si="344"/>
        <v>-42.077013244733351</v>
      </c>
      <c r="E3151" s="1">
        <f t="shared" ca="1" si="345"/>
        <v>-3</v>
      </c>
      <c r="F3151" s="1">
        <f t="shared" ca="1" si="347"/>
        <v>1</v>
      </c>
      <c r="G3151" s="1">
        <f t="shared" ca="1" si="348"/>
        <v>3</v>
      </c>
      <c r="H3151" s="1">
        <f t="shared" ca="1" si="349"/>
        <v>0</v>
      </c>
    </row>
    <row r="3152" spans="1:8" hidden="1" x14ac:dyDescent="0.2">
      <c r="A3152" s="1">
        <v>3149</v>
      </c>
      <c r="B3152" s="1">
        <f t="shared" ca="1" si="346"/>
        <v>-187648.2830508847</v>
      </c>
      <c r="C3152" s="1">
        <f t="shared" ca="1" si="343"/>
        <v>100</v>
      </c>
      <c r="D3152" s="1">
        <f t="shared" ca="1" si="344"/>
        <v>-42.077013244733351</v>
      </c>
      <c r="E3152" s="1">
        <f t="shared" ca="1" si="345"/>
        <v>-4</v>
      </c>
      <c r="F3152" s="1">
        <f t="shared" ca="1" si="347"/>
        <v>1</v>
      </c>
      <c r="G3152" s="1">
        <f t="shared" ca="1" si="348"/>
        <v>4</v>
      </c>
      <c r="H3152" s="1">
        <f t="shared" ca="1" si="349"/>
        <v>0</v>
      </c>
    </row>
    <row r="3153" spans="1:8" hidden="1" x14ac:dyDescent="0.2">
      <c r="A3153" s="1">
        <v>3150</v>
      </c>
      <c r="B3153" s="1">
        <f t="shared" ca="1" si="346"/>
        <v>-191855.98437535804</v>
      </c>
      <c r="C3153" s="1">
        <f t="shared" ca="1" si="343"/>
        <v>500</v>
      </c>
      <c r="D3153" s="1">
        <f t="shared" ca="1" si="344"/>
        <v>-42.077013244733351</v>
      </c>
      <c r="E3153" s="1">
        <f t="shared" ca="1" si="345"/>
        <v>0</v>
      </c>
      <c r="F3153" s="1">
        <f t="shared" ca="1" si="347"/>
        <v>2</v>
      </c>
      <c r="G3153" s="1">
        <f t="shared" ca="1" si="348"/>
        <v>5</v>
      </c>
      <c r="H3153" s="1">
        <f t="shared" ca="1" si="349"/>
        <v>0</v>
      </c>
    </row>
    <row r="3154" spans="1:8" hidden="1" x14ac:dyDescent="0.2">
      <c r="A3154" s="1">
        <v>3151</v>
      </c>
      <c r="B3154" s="1">
        <f t="shared" ca="1" si="346"/>
        <v>-212894.4909977247</v>
      </c>
      <c r="C3154" s="1">
        <f t="shared" ca="1" si="343"/>
        <v>500</v>
      </c>
      <c r="D3154" s="1">
        <f t="shared" ca="1" si="344"/>
        <v>-42.077013244733351</v>
      </c>
      <c r="E3154" s="1">
        <f t="shared" ca="1" si="345"/>
        <v>-1</v>
      </c>
      <c r="F3154" s="1">
        <f t="shared" ca="1" si="347"/>
        <v>2</v>
      </c>
      <c r="G3154" s="1">
        <f t="shared" ca="1" si="348"/>
        <v>6</v>
      </c>
      <c r="H3154" s="1">
        <f t="shared" ca="1" si="349"/>
        <v>0</v>
      </c>
    </row>
    <row r="3155" spans="1:8" hidden="1" x14ac:dyDescent="0.2">
      <c r="A3155" s="1">
        <v>3152</v>
      </c>
      <c r="B3155" s="1">
        <f t="shared" ca="1" si="346"/>
        <v>-233932.99762009137</v>
      </c>
      <c r="C3155" s="1">
        <f t="shared" ca="1" si="343"/>
        <v>500</v>
      </c>
      <c r="D3155" s="1">
        <f t="shared" ca="1" si="344"/>
        <v>-42.077013244733351</v>
      </c>
      <c r="E3155" s="1">
        <f t="shared" ca="1" si="345"/>
        <v>-2</v>
      </c>
      <c r="F3155" s="1">
        <f t="shared" ca="1" si="347"/>
        <v>2</v>
      </c>
      <c r="G3155" s="1">
        <f t="shared" ca="1" si="348"/>
        <v>7</v>
      </c>
      <c r="H3155" s="1">
        <f t="shared" ca="1" si="349"/>
        <v>0</v>
      </c>
    </row>
    <row r="3156" spans="1:8" hidden="1" x14ac:dyDescent="0.2">
      <c r="A3156" s="1">
        <v>3153</v>
      </c>
      <c r="B3156" s="1">
        <f t="shared" ca="1" si="346"/>
        <v>-254971.50424245803</v>
      </c>
      <c r="C3156" s="1">
        <f t="shared" ca="1" si="343"/>
        <v>500</v>
      </c>
      <c r="D3156" s="1">
        <f t="shared" ca="1" si="344"/>
        <v>58.639357099169693</v>
      </c>
      <c r="E3156" s="1">
        <f t="shared" ca="1" si="345"/>
        <v>-3</v>
      </c>
      <c r="F3156" s="1">
        <f t="shared" ca="1" si="347"/>
        <v>2</v>
      </c>
      <c r="G3156" s="1">
        <f t="shared" ca="1" si="348"/>
        <v>8</v>
      </c>
      <c r="H3156" s="1">
        <f t="shared" ca="1" si="349"/>
        <v>0</v>
      </c>
    </row>
    <row r="3157" spans="1:8" hidden="1" x14ac:dyDescent="0.2">
      <c r="A3157" s="1">
        <v>3154</v>
      </c>
      <c r="B3157" s="1">
        <f t="shared" ca="1" si="346"/>
        <v>-225651.82569287319</v>
      </c>
      <c r="C3157" s="1">
        <f t="shared" ca="1" si="343"/>
        <v>500</v>
      </c>
      <c r="D3157" s="1">
        <f t="shared" ca="1" si="344"/>
        <v>-42.077013244733351</v>
      </c>
      <c r="E3157" s="1">
        <f t="shared" ca="1" si="345"/>
        <v>-2</v>
      </c>
      <c r="F3157" s="1">
        <f t="shared" ca="1" si="347"/>
        <v>2</v>
      </c>
      <c r="G3157" s="1">
        <f t="shared" ca="1" si="348"/>
        <v>0</v>
      </c>
      <c r="H3157" s="1">
        <f t="shared" ca="1" si="349"/>
        <v>1</v>
      </c>
    </row>
    <row r="3158" spans="1:8" hidden="1" x14ac:dyDescent="0.2">
      <c r="A3158" s="1">
        <v>3155</v>
      </c>
      <c r="B3158" s="1">
        <f t="shared" ca="1" si="346"/>
        <v>-246690.33231523985</v>
      </c>
      <c r="C3158" s="1">
        <f t="shared" ca="1" si="343"/>
        <v>500</v>
      </c>
      <c r="D3158" s="1">
        <f t="shared" ca="1" si="344"/>
        <v>58.639357099169693</v>
      </c>
      <c r="E3158" s="1">
        <f t="shared" ca="1" si="345"/>
        <v>-3</v>
      </c>
      <c r="F3158" s="1">
        <f t="shared" ca="1" si="347"/>
        <v>2</v>
      </c>
      <c r="G3158" s="1">
        <f t="shared" ca="1" si="348"/>
        <v>1</v>
      </c>
      <c r="H3158" s="1">
        <f t="shared" ca="1" si="349"/>
        <v>0</v>
      </c>
    </row>
    <row r="3159" spans="1:8" hidden="1" x14ac:dyDescent="0.2">
      <c r="A3159" s="1">
        <v>3156</v>
      </c>
      <c r="B3159" s="1">
        <f t="shared" ca="1" si="346"/>
        <v>-217370.65376565501</v>
      </c>
      <c r="C3159" s="1">
        <f t="shared" ca="1" si="343"/>
        <v>500</v>
      </c>
      <c r="D3159" s="1">
        <f t="shared" ca="1" si="344"/>
        <v>-42.077013244733351</v>
      </c>
      <c r="E3159" s="1">
        <f t="shared" ca="1" si="345"/>
        <v>-2</v>
      </c>
      <c r="F3159" s="1">
        <f t="shared" ca="1" si="347"/>
        <v>2</v>
      </c>
      <c r="G3159" s="1">
        <f t="shared" ca="1" si="348"/>
        <v>0</v>
      </c>
      <c r="H3159" s="1">
        <f t="shared" ca="1" si="349"/>
        <v>1</v>
      </c>
    </row>
    <row r="3160" spans="1:8" hidden="1" x14ac:dyDescent="0.2">
      <c r="A3160" s="1">
        <v>3157</v>
      </c>
      <c r="B3160" s="1">
        <f t="shared" ca="1" si="346"/>
        <v>-238409.16038802167</v>
      </c>
      <c r="C3160" s="1">
        <f t="shared" ca="1" si="343"/>
        <v>500</v>
      </c>
      <c r="D3160" s="1">
        <f t="shared" ca="1" si="344"/>
        <v>58.639357099169693</v>
      </c>
      <c r="E3160" s="1">
        <f t="shared" ca="1" si="345"/>
        <v>-3</v>
      </c>
      <c r="F3160" s="1">
        <f t="shared" ca="1" si="347"/>
        <v>2</v>
      </c>
      <c r="G3160" s="1">
        <f t="shared" ca="1" si="348"/>
        <v>1</v>
      </c>
      <c r="H3160" s="1">
        <f t="shared" ca="1" si="349"/>
        <v>0</v>
      </c>
    </row>
    <row r="3161" spans="1:8" hidden="1" x14ac:dyDescent="0.2">
      <c r="A3161" s="1">
        <v>3158</v>
      </c>
      <c r="B3161" s="1">
        <f t="shared" ca="1" si="346"/>
        <v>-209089.48183843683</v>
      </c>
      <c r="C3161" s="1">
        <f t="shared" ca="1" si="343"/>
        <v>500</v>
      </c>
      <c r="D3161" s="1">
        <f t="shared" ca="1" si="344"/>
        <v>-42.077013244733351</v>
      </c>
      <c r="E3161" s="1">
        <f t="shared" ca="1" si="345"/>
        <v>-2</v>
      </c>
      <c r="F3161" s="1">
        <f t="shared" ca="1" si="347"/>
        <v>2</v>
      </c>
      <c r="G3161" s="1">
        <f t="shared" ca="1" si="348"/>
        <v>0</v>
      </c>
      <c r="H3161" s="1">
        <f t="shared" ca="1" si="349"/>
        <v>1</v>
      </c>
    </row>
    <row r="3162" spans="1:8" hidden="1" x14ac:dyDescent="0.2">
      <c r="A3162" s="1">
        <v>3159</v>
      </c>
      <c r="B3162" s="1">
        <f t="shared" ca="1" si="346"/>
        <v>-230127.98846080349</v>
      </c>
      <c r="C3162" s="1">
        <f t="shared" ca="1" si="343"/>
        <v>500</v>
      </c>
      <c r="D3162" s="1">
        <f t="shared" ca="1" si="344"/>
        <v>58.639357099169693</v>
      </c>
      <c r="E3162" s="1">
        <f t="shared" ca="1" si="345"/>
        <v>-3</v>
      </c>
      <c r="F3162" s="1">
        <f t="shared" ca="1" si="347"/>
        <v>2</v>
      </c>
      <c r="G3162" s="1">
        <f t="shared" ca="1" si="348"/>
        <v>1</v>
      </c>
      <c r="H3162" s="1">
        <f t="shared" ca="1" si="349"/>
        <v>0</v>
      </c>
    </row>
    <row r="3163" spans="1:8" hidden="1" x14ac:dyDescent="0.2">
      <c r="A3163" s="1">
        <v>3160</v>
      </c>
      <c r="B3163" s="1">
        <f t="shared" ca="1" si="346"/>
        <v>-200808.30991121865</v>
      </c>
      <c r="C3163" s="1">
        <f t="shared" ca="1" si="343"/>
        <v>500</v>
      </c>
      <c r="D3163" s="1">
        <f t="shared" ca="1" si="344"/>
        <v>-42.077013244733351</v>
      </c>
      <c r="E3163" s="1">
        <f t="shared" ca="1" si="345"/>
        <v>-2</v>
      </c>
      <c r="F3163" s="1">
        <f t="shared" ca="1" si="347"/>
        <v>2</v>
      </c>
      <c r="G3163" s="1">
        <f t="shared" ca="1" si="348"/>
        <v>0</v>
      </c>
      <c r="H3163" s="1">
        <f t="shared" ca="1" si="349"/>
        <v>1</v>
      </c>
    </row>
    <row r="3164" spans="1:8" hidden="1" x14ac:dyDescent="0.2">
      <c r="A3164" s="1">
        <v>3161</v>
      </c>
      <c r="B3164" s="1">
        <f t="shared" ca="1" si="346"/>
        <v>-221846.81653358531</v>
      </c>
      <c r="C3164" s="1">
        <f t="shared" ca="1" si="343"/>
        <v>500</v>
      </c>
      <c r="D3164" s="1">
        <f t="shared" ca="1" si="344"/>
        <v>-42.077013244733351</v>
      </c>
      <c r="E3164" s="1">
        <f t="shared" ca="1" si="345"/>
        <v>-3</v>
      </c>
      <c r="F3164" s="1">
        <f t="shared" ca="1" si="347"/>
        <v>2</v>
      </c>
      <c r="G3164" s="1">
        <f t="shared" ca="1" si="348"/>
        <v>1</v>
      </c>
      <c r="H3164" s="1">
        <f t="shared" ca="1" si="349"/>
        <v>0</v>
      </c>
    </row>
    <row r="3165" spans="1:8" hidden="1" x14ac:dyDescent="0.2">
      <c r="A3165" s="1">
        <v>3162</v>
      </c>
      <c r="B3165" s="1">
        <f t="shared" ca="1" si="346"/>
        <v>-242885.32315595198</v>
      </c>
      <c r="C3165" s="1">
        <f t="shared" ca="1" si="343"/>
        <v>500</v>
      </c>
      <c r="D3165" s="1">
        <f t="shared" ca="1" si="344"/>
        <v>-42.077013244733351</v>
      </c>
      <c r="E3165" s="1">
        <f t="shared" ca="1" si="345"/>
        <v>-4</v>
      </c>
      <c r="F3165" s="1">
        <f t="shared" ca="1" si="347"/>
        <v>2</v>
      </c>
      <c r="G3165" s="1">
        <f t="shared" ca="1" si="348"/>
        <v>2</v>
      </c>
      <c r="H3165" s="1">
        <f t="shared" ca="1" si="349"/>
        <v>0</v>
      </c>
    </row>
    <row r="3166" spans="1:8" hidden="1" x14ac:dyDescent="0.2">
      <c r="A3166" s="1">
        <v>3163</v>
      </c>
      <c r="B3166" s="1">
        <f t="shared" ca="1" si="346"/>
        <v>-263923.82977831864</v>
      </c>
      <c r="C3166" s="1">
        <f t="shared" ca="1" si="343"/>
        <v>100</v>
      </c>
      <c r="D3166" s="1">
        <f t="shared" ca="1" si="344"/>
        <v>-42.077013244733351</v>
      </c>
      <c r="E3166" s="1">
        <f t="shared" ca="1" si="345"/>
        <v>0</v>
      </c>
      <c r="F3166" s="1">
        <f t="shared" ca="1" si="347"/>
        <v>1</v>
      </c>
      <c r="G3166" s="1">
        <f t="shared" ca="1" si="348"/>
        <v>3</v>
      </c>
      <c r="H3166" s="1">
        <f t="shared" ca="1" si="349"/>
        <v>0</v>
      </c>
    </row>
    <row r="3167" spans="1:8" hidden="1" x14ac:dyDescent="0.2">
      <c r="A3167" s="1">
        <v>3164</v>
      </c>
      <c r="B3167" s="1">
        <f t="shared" ca="1" si="346"/>
        <v>-268131.53110279195</v>
      </c>
      <c r="C3167" s="1">
        <f t="shared" ca="1" si="343"/>
        <v>100</v>
      </c>
      <c r="D3167" s="1">
        <f t="shared" ca="1" si="344"/>
        <v>-42.077013244733351</v>
      </c>
      <c r="E3167" s="1">
        <f t="shared" ca="1" si="345"/>
        <v>-1</v>
      </c>
      <c r="F3167" s="1">
        <f t="shared" ca="1" si="347"/>
        <v>1</v>
      </c>
      <c r="G3167" s="1">
        <f t="shared" ca="1" si="348"/>
        <v>4</v>
      </c>
      <c r="H3167" s="1">
        <f t="shared" ca="1" si="349"/>
        <v>0</v>
      </c>
    </row>
    <row r="3168" spans="1:8" hidden="1" x14ac:dyDescent="0.2">
      <c r="A3168" s="1">
        <v>3165</v>
      </c>
      <c r="B3168" s="1">
        <f t="shared" ca="1" si="346"/>
        <v>-272339.23242726526</v>
      </c>
      <c r="C3168" s="1">
        <f t="shared" ca="1" si="343"/>
        <v>100</v>
      </c>
      <c r="D3168" s="1">
        <f t="shared" ca="1" si="344"/>
        <v>-42.077013244733351</v>
      </c>
      <c r="E3168" s="1">
        <f t="shared" ca="1" si="345"/>
        <v>-2</v>
      </c>
      <c r="F3168" s="1">
        <f t="shared" ca="1" si="347"/>
        <v>1</v>
      </c>
      <c r="G3168" s="1">
        <f t="shared" ca="1" si="348"/>
        <v>5</v>
      </c>
      <c r="H3168" s="1">
        <f t="shared" ca="1" si="349"/>
        <v>0</v>
      </c>
    </row>
    <row r="3169" spans="1:8" hidden="1" x14ac:dyDescent="0.2">
      <c r="A3169" s="1">
        <v>3166</v>
      </c>
      <c r="B3169" s="1">
        <f t="shared" ca="1" si="346"/>
        <v>-276546.93375173857</v>
      </c>
      <c r="C3169" s="1">
        <f t="shared" ca="1" si="343"/>
        <v>100</v>
      </c>
      <c r="D3169" s="1">
        <f t="shared" ca="1" si="344"/>
        <v>-42.077013244733351</v>
      </c>
      <c r="E3169" s="1">
        <f t="shared" ca="1" si="345"/>
        <v>-3</v>
      </c>
      <c r="F3169" s="1">
        <f t="shared" ca="1" si="347"/>
        <v>1</v>
      </c>
      <c r="G3169" s="1">
        <f t="shared" ca="1" si="348"/>
        <v>6</v>
      </c>
      <c r="H3169" s="1">
        <f t="shared" ca="1" si="349"/>
        <v>0</v>
      </c>
    </row>
    <row r="3170" spans="1:8" hidden="1" x14ac:dyDescent="0.2">
      <c r="A3170" s="1">
        <v>3167</v>
      </c>
      <c r="B3170" s="1">
        <f t="shared" ca="1" si="346"/>
        <v>-280754.63507621188</v>
      </c>
      <c r="C3170" s="1">
        <f t="shared" ca="1" si="343"/>
        <v>100</v>
      </c>
      <c r="D3170" s="1">
        <f t="shared" ca="1" si="344"/>
        <v>58.639357099169693</v>
      </c>
      <c r="E3170" s="1">
        <f t="shared" ca="1" si="345"/>
        <v>-4</v>
      </c>
      <c r="F3170" s="1">
        <f t="shared" ca="1" si="347"/>
        <v>1</v>
      </c>
      <c r="G3170" s="1">
        <f t="shared" ca="1" si="348"/>
        <v>7</v>
      </c>
      <c r="H3170" s="1">
        <f t="shared" ca="1" si="349"/>
        <v>0</v>
      </c>
    </row>
    <row r="3171" spans="1:8" hidden="1" x14ac:dyDescent="0.2">
      <c r="A3171" s="1">
        <v>3168</v>
      </c>
      <c r="B3171" s="1">
        <f t="shared" ca="1" si="346"/>
        <v>-274890.6993662949</v>
      </c>
      <c r="C3171" s="1">
        <f t="shared" ca="1" si="343"/>
        <v>100</v>
      </c>
      <c r="D3171" s="1">
        <f t="shared" ca="1" si="344"/>
        <v>-42.077013244733351</v>
      </c>
      <c r="E3171" s="1">
        <f t="shared" ca="1" si="345"/>
        <v>-3</v>
      </c>
      <c r="F3171" s="1">
        <f t="shared" ca="1" si="347"/>
        <v>1</v>
      </c>
      <c r="G3171" s="1">
        <f t="shared" ca="1" si="348"/>
        <v>0</v>
      </c>
      <c r="H3171" s="1">
        <f t="shared" ca="1" si="349"/>
        <v>1</v>
      </c>
    </row>
    <row r="3172" spans="1:8" hidden="1" x14ac:dyDescent="0.2">
      <c r="A3172" s="1">
        <v>3169</v>
      </c>
      <c r="B3172" s="1">
        <f t="shared" ca="1" si="346"/>
        <v>-279098.40069076821</v>
      </c>
      <c r="C3172" s="1">
        <f t="shared" ca="1" si="343"/>
        <v>100</v>
      </c>
      <c r="D3172" s="1">
        <f t="shared" ca="1" si="344"/>
        <v>-42.077013244733351</v>
      </c>
      <c r="E3172" s="1">
        <f t="shared" ca="1" si="345"/>
        <v>-4</v>
      </c>
      <c r="F3172" s="1">
        <f t="shared" ca="1" si="347"/>
        <v>1</v>
      </c>
      <c r="G3172" s="1">
        <f t="shared" ca="1" si="348"/>
        <v>1</v>
      </c>
      <c r="H3172" s="1">
        <f t="shared" ca="1" si="349"/>
        <v>0</v>
      </c>
    </row>
    <row r="3173" spans="1:8" hidden="1" x14ac:dyDescent="0.2">
      <c r="A3173" s="1">
        <v>3170</v>
      </c>
      <c r="B3173" s="1">
        <f t="shared" ca="1" si="346"/>
        <v>-283306.10201524151</v>
      </c>
      <c r="C3173" s="1">
        <f t="shared" ca="1" si="343"/>
        <v>500</v>
      </c>
      <c r="D3173" s="1">
        <f t="shared" ca="1" si="344"/>
        <v>58.639357099169693</v>
      </c>
      <c r="E3173" s="1">
        <f t="shared" ca="1" si="345"/>
        <v>0</v>
      </c>
      <c r="F3173" s="1">
        <f t="shared" ca="1" si="347"/>
        <v>2</v>
      </c>
      <c r="G3173" s="1">
        <f t="shared" ca="1" si="348"/>
        <v>2</v>
      </c>
      <c r="H3173" s="1">
        <f t="shared" ca="1" si="349"/>
        <v>0</v>
      </c>
    </row>
    <row r="3174" spans="1:8" hidden="1" x14ac:dyDescent="0.2">
      <c r="A3174" s="1">
        <v>3171</v>
      </c>
      <c r="B3174" s="1">
        <f t="shared" ca="1" si="346"/>
        <v>-253986.42346565667</v>
      </c>
      <c r="C3174" s="1">
        <f t="shared" ca="1" si="343"/>
        <v>100</v>
      </c>
      <c r="D3174" s="1">
        <f t="shared" ca="1" si="344"/>
        <v>58.639357099169693</v>
      </c>
      <c r="E3174" s="1">
        <f t="shared" ca="1" si="345"/>
        <v>0</v>
      </c>
      <c r="F3174" s="1">
        <f t="shared" ca="1" si="347"/>
        <v>1</v>
      </c>
      <c r="G3174" s="1">
        <f t="shared" ca="1" si="348"/>
        <v>0</v>
      </c>
      <c r="H3174" s="1">
        <f t="shared" ca="1" si="349"/>
        <v>1</v>
      </c>
    </row>
    <row r="3175" spans="1:8" hidden="1" x14ac:dyDescent="0.2">
      <c r="A3175" s="1">
        <v>3172</v>
      </c>
      <c r="B3175" s="1">
        <f t="shared" ca="1" si="346"/>
        <v>-248122.48775573971</v>
      </c>
      <c r="C3175" s="1">
        <f t="shared" ca="1" si="343"/>
        <v>100</v>
      </c>
      <c r="D3175" s="1">
        <f t="shared" ca="1" si="344"/>
        <v>-42.077013244733351</v>
      </c>
      <c r="E3175" s="1">
        <f t="shared" ca="1" si="345"/>
        <v>0</v>
      </c>
      <c r="F3175" s="1">
        <f t="shared" ca="1" si="347"/>
        <v>1</v>
      </c>
      <c r="G3175" s="1">
        <f t="shared" ca="1" si="348"/>
        <v>0</v>
      </c>
      <c r="H3175" s="1">
        <f t="shared" ca="1" si="349"/>
        <v>2</v>
      </c>
    </row>
    <row r="3176" spans="1:8" hidden="1" x14ac:dyDescent="0.2">
      <c r="A3176" s="1">
        <v>3173</v>
      </c>
      <c r="B3176" s="1">
        <f t="shared" ca="1" si="346"/>
        <v>-252330.18908021305</v>
      </c>
      <c r="C3176" s="1">
        <f t="shared" ca="1" si="343"/>
        <v>100</v>
      </c>
      <c r="D3176" s="1">
        <f t="shared" ca="1" si="344"/>
        <v>-42.077013244733351</v>
      </c>
      <c r="E3176" s="1">
        <f t="shared" ca="1" si="345"/>
        <v>-1</v>
      </c>
      <c r="F3176" s="1">
        <f t="shared" ca="1" si="347"/>
        <v>1</v>
      </c>
      <c r="G3176" s="1">
        <f t="shared" ca="1" si="348"/>
        <v>1</v>
      </c>
      <c r="H3176" s="1">
        <f t="shared" ca="1" si="349"/>
        <v>0</v>
      </c>
    </row>
    <row r="3177" spans="1:8" hidden="1" x14ac:dyDescent="0.2">
      <c r="A3177" s="1">
        <v>3174</v>
      </c>
      <c r="B3177" s="1">
        <f t="shared" ca="1" si="346"/>
        <v>-256537.89040468639</v>
      </c>
      <c r="C3177" s="1">
        <f t="shared" ca="1" si="343"/>
        <v>100</v>
      </c>
      <c r="D3177" s="1">
        <f t="shared" ca="1" si="344"/>
        <v>58.639357099169693</v>
      </c>
      <c r="E3177" s="1">
        <f t="shared" ca="1" si="345"/>
        <v>-2</v>
      </c>
      <c r="F3177" s="1">
        <f t="shared" ca="1" si="347"/>
        <v>1</v>
      </c>
      <c r="G3177" s="1">
        <f t="shared" ca="1" si="348"/>
        <v>2</v>
      </c>
      <c r="H3177" s="1">
        <f t="shared" ca="1" si="349"/>
        <v>0</v>
      </c>
    </row>
    <row r="3178" spans="1:8" hidden="1" x14ac:dyDescent="0.2">
      <c r="A3178" s="1">
        <v>3175</v>
      </c>
      <c r="B3178" s="1">
        <f t="shared" ca="1" si="346"/>
        <v>-250673.95469476943</v>
      </c>
      <c r="C3178" s="1">
        <f t="shared" ca="1" si="343"/>
        <v>100</v>
      </c>
      <c r="D3178" s="1">
        <f t="shared" ca="1" si="344"/>
        <v>58.639357099169693</v>
      </c>
      <c r="E3178" s="1">
        <f t="shared" ca="1" si="345"/>
        <v>-1</v>
      </c>
      <c r="F3178" s="1">
        <f t="shared" ca="1" si="347"/>
        <v>1</v>
      </c>
      <c r="G3178" s="1">
        <f t="shared" ca="1" si="348"/>
        <v>0</v>
      </c>
      <c r="H3178" s="1">
        <f t="shared" ca="1" si="349"/>
        <v>1</v>
      </c>
    </row>
    <row r="3179" spans="1:8" hidden="1" x14ac:dyDescent="0.2">
      <c r="A3179" s="1">
        <v>3176</v>
      </c>
      <c r="B3179" s="1">
        <f t="shared" ca="1" si="346"/>
        <v>-244810.01898485248</v>
      </c>
      <c r="C3179" s="1">
        <f t="shared" ca="1" si="343"/>
        <v>100</v>
      </c>
      <c r="D3179" s="1">
        <f t="shared" ca="1" si="344"/>
        <v>58.639357099169693</v>
      </c>
      <c r="E3179" s="1">
        <f t="shared" ca="1" si="345"/>
        <v>0</v>
      </c>
      <c r="F3179" s="1">
        <f t="shared" ca="1" si="347"/>
        <v>1</v>
      </c>
      <c r="G3179" s="1">
        <f t="shared" ca="1" si="348"/>
        <v>0</v>
      </c>
      <c r="H3179" s="1">
        <f t="shared" ca="1" si="349"/>
        <v>2</v>
      </c>
    </row>
    <row r="3180" spans="1:8" hidden="1" x14ac:dyDescent="0.2">
      <c r="A3180" s="1">
        <v>3177</v>
      </c>
      <c r="B3180" s="1">
        <f t="shared" ca="1" si="346"/>
        <v>-238946.08327493552</v>
      </c>
      <c r="C3180" s="1">
        <f t="shared" ca="1" si="343"/>
        <v>100</v>
      </c>
      <c r="D3180" s="1">
        <f t="shared" ca="1" si="344"/>
        <v>-42.077013244733351</v>
      </c>
      <c r="E3180" s="1">
        <f t="shared" ca="1" si="345"/>
        <v>0</v>
      </c>
      <c r="F3180" s="1">
        <f t="shared" ca="1" si="347"/>
        <v>1</v>
      </c>
      <c r="G3180" s="1">
        <f t="shared" ca="1" si="348"/>
        <v>0</v>
      </c>
      <c r="H3180" s="1">
        <f t="shared" ca="1" si="349"/>
        <v>3</v>
      </c>
    </row>
    <row r="3181" spans="1:8" hidden="1" x14ac:dyDescent="0.2">
      <c r="A3181" s="1">
        <v>3178</v>
      </c>
      <c r="B3181" s="1">
        <f t="shared" ca="1" si="346"/>
        <v>-243153.78459940886</v>
      </c>
      <c r="C3181" s="1">
        <f t="shared" ca="1" si="343"/>
        <v>100</v>
      </c>
      <c r="D3181" s="1">
        <f t="shared" ca="1" si="344"/>
        <v>58.639357099169693</v>
      </c>
      <c r="E3181" s="1">
        <f t="shared" ca="1" si="345"/>
        <v>-1</v>
      </c>
      <c r="F3181" s="1">
        <f t="shared" ca="1" si="347"/>
        <v>1</v>
      </c>
      <c r="G3181" s="1">
        <f t="shared" ca="1" si="348"/>
        <v>1</v>
      </c>
      <c r="H3181" s="1">
        <f t="shared" ca="1" si="349"/>
        <v>0</v>
      </c>
    </row>
    <row r="3182" spans="1:8" hidden="1" x14ac:dyDescent="0.2">
      <c r="A3182" s="1">
        <v>3179</v>
      </c>
      <c r="B3182" s="1">
        <f t="shared" ca="1" si="346"/>
        <v>-237289.8488894919</v>
      </c>
      <c r="C3182" s="1">
        <f t="shared" ca="1" si="343"/>
        <v>100</v>
      </c>
      <c r="D3182" s="1">
        <f t="shared" ca="1" si="344"/>
        <v>-42.077013244733351</v>
      </c>
      <c r="E3182" s="1">
        <f t="shared" ca="1" si="345"/>
        <v>0</v>
      </c>
      <c r="F3182" s="1">
        <f t="shared" ca="1" si="347"/>
        <v>1</v>
      </c>
      <c r="G3182" s="1">
        <f t="shared" ca="1" si="348"/>
        <v>0</v>
      </c>
      <c r="H3182" s="1">
        <f t="shared" ca="1" si="349"/>
        <v>1</v>
      </c>
    </row>
    <row r="3183" spans="1:8" hidden="1" x14ac:dyDescent="0.2">
      <c r="A3183" s="1">
        <v>3180</v>
      </c>
      <c r="B3183" s="1">
        <f t="shared" ca="1" si="346"/>
        <v>-241497.55021396524</v>
      </c>
      <c r="C3183" s="1">
        <f t="shared" ca="1" si="343"/>
        <v>100</v>
      </c>
      <c r="D3183" s="1">
        <f t="shared" ca="1" si="344"/>
        <v>-42.077013244733351</v>
      </c>
      <c r="E3183" s="1">
        <f t="shared" ca="1" si="345"/>
        <v>-1</v>
      </c>
      <c r="F3183" s="1">
        <f t="shared" ca="1" si="347"/>
        <v>1</v>
      </c>
      <c r="G3183" s="1">
        <f t="shared" ca="1" si="348"/>
        <v>1</v>
      </c>
      <c r="H3183" s="1">
        <f t="shared" ca="1" si="349"/>
        <v>0</v>
      </c>
    </row>
    <row r="3184" spans="1:8" hidden="1" x14ac:dyDescent="0.2">
      <c r="A3184" s="1">
        <v>3181</v>
      </c>
      <c r="B3184" s="1">
        <f t="shared" ca="1" si="346"/>
        <v>-245705.25153843858</v>
      </c>
      <c r="C3184" s="1">
        <f t="shared" ca="1" si="343"/>
        <v>100</v>
      </c>
      <c r="D3184" s="1">
        <f t="shared" ca="1" si="344"/>
        <v>58.639357099169693</v>
      </c>
      <c r="E3184" s="1">
        <f t="shared" ca="1" si="345"/>
        <v>-2</v>
      </c>
      <c r="F3184" s="1">
        <f t="shared" ca="1" si="347"/>
        <v>1</v>
      </c>
      <c r="G3184" s="1">
        <f t="shared" ca="1" si="348"/>
        <v>2</v>
      </c>
      <c r="H3184" s="1">
        <f t="shared" ca="1" si="349"/>
        <v>0</v>
      </c>
    </row>
    <row r="3185" spans="1:8" hidden="1" x14ac:dyDescent="0.2">
      <c r="A3185" s="1">
        <v>3182</v>
      </c>
      <c r="B3185" s="1">
        <f t="shared" ca="1" si="346"/>
        <v>-239841.31582852162</v>
      </c>
      <c r="C3185" s="1">
        <f t="shared" ca="1" si="343"/>
        <v>100</v>
      </c>
      <c r="D3185" s="1">
        <f t="shared" ca="1" si="344"/>
        <v>-42.077013244733351</v>
      </c>
      <c r="E3185" s="1">
        <f t="shared" ca="1" si="345"/>
        <v>-1</v>
      </c>
      <c r="F3185" s="1">
        <f t="shared" ca="1" si="347"/>
        <v>1</v>
      </c>
      <c r="G3185" s="1">
        <f t="shared" ca="1" si="348"/>
        <v>0</v>
      </c>
      <c r="H3185" s="1">
        <f t="shared" ca="1" si="349"/>
        <v>1</v>
      </c>
    </row>
    <row r="3186" spans="1:8" hidden="1" x14ac:dyDescent="0.2">
      <c r="A3186" s="1">
        <v>3183</v>
      </c>
      <c r="B3186" s="1">
        <f t="shared" ca="1" si="346"/>
        <v>-244049.01715299496</v>
      </c>
      <c r="C3186" s="1">
        <f t="shared" ca="1" si="343"/>
        <v>100</v>
      </c>
      <c r="D3186" s="1">
        <f t="shared" ca="1" si="344"/>
        <v>58.639357099169693</v>
      </c>
      <c r="E3186" s="1">
        <f t="shared" ca="1" si="345"/>
        <v>-2</v>
      </c>
      <c r="F3186" s="1">
        <f t="shared" ca="1" si="347"/>
        <v>1</v>
      </c>
      <c r="G3186" s="1">
        <f t="shared" ca="1" si="348"/>
        <v>1</v>
      </c>
      <c r="H3186" s="1">
        <f t="shared" ca="1" si="349"/>
        <v>0</v>
      </c>
    </row>
    <row r="3187" spans="1:8" hidden="1" x14ac:dyDescent="0.2">
      <c r="A3187" s="1">
        <v>3184</v>
      </c>
      <c r="B3187" s="1">
        <f t="shared" ca="1" si="346"/>
        <v>-238185.081443078</v>
      </c>
      <c r="C3187" s="1">
        <f t="shared" ca="1" si="343"/>
        <v>100</v>
      </c>
      <c r="D3187" s="1">
        <f t="shared" ca="1" si="344"/>
        <v>-42.077013244733351</v>
      </c>
      <c r="E3187" s="1">
        <f t="shared" ca="1" si="345"/>
        <v>-1</v>
      </c>
      <c r="F3187" s="1">
        <f t="shared" ca="1" si="347"/>
        <v>1</v>
      </c>
      <c r="G3187" s="1">
        <f t="shared" ca="1" si="348"/>
        <v>0</v>
      </c>
      <c r="H3187" s="1">
        <f t="shared" ca="1" si="349"/>
        <v>1</v>
      </c>
    </row>
    <row r="3188" spans="1:8" hidden="1" x14ac:dyDescent="0.2">
      <c r="A3188" s="1">
        <v>3185</v>
      </c>
      <c r="B3188" s="1">
        <f t="shared" ca="1" si="346"/>
        <v>-242392.78276755134</v>
      </c>
      <c r="C3188" s="1">
        <f t="shared" ca="1" si="343"/>
        <v>100</v>
      </c>
      <c r="D3188" s="1">
        <f t="shared" ca="1" si="344"/>
        <v>-42.077013244733351</v>
      </c>
      <c r="E3188" s="1">
        <f t="shared" ca="1" si="345"/>
        <v>-2</v>
      </c>
      <c r="F3188" s="1">
        <f t="shared" ca="1" si="347"/>
        <v>1</v>
      </c>
      <c r="G3188" s="1">
        <f t="shared" ca="1" si="348"/>
        <v>1</v>
      </c>
      <c r="H3188" s="1">
        <f t="shared" ca="1" si="349"/>
        <v>0</v>
      </c>
    </row>
    <row r="3189" spans="1:8" hidden="1" x14ac:dyDescent="0.2">
      <c r="A3189" s="1">
        <v>3186</v>
      </c>
      <c r="B3189" s="1">
        <f t="shared" ca="1" si="346"/>
        <v>-246600.48409202468</v>
      </c>
      <c r="C3189" s="1">
        <f t="shared" ca="1" si="343"/>
        <v>100</v>
      </c>
      <c r="D3189" s="1">
        <f t="shared" ca="1" si="344"/>
        <v>-42.077013244733351</v>
      </c>
      <c r="E3189" s="1">
        <f t="shared" ca="1" si="345"/>
        <v>-3</v>
      </c>
      <c r="F3189" s="1">
        <f t="shared" ca="1" si="347"/>
        <v>1</v>
      </c>
      <c r="G3189" s="1">
        <f t="shared" ca="1" si="348"/>
        <v>2</v>
      </c>
      <c r="H3189" s="1">
        <f t="shared" ca="1" si="349"/>
        <v>0</v>
      </c>
    </row>
    <row r="3190" spans="1:8" hidden="1" x14ac:dyDescent="0.2">
      <c r="A3190" s="1">
        <v>3187</v>
      </c>
      <c r="B3190" s="1">
        <f t="shared" ca="1" si="346"/>
        <v>-250808.18541649802</v>
      </c>
      <c r="C3190" s="1">
        <f t="shared" ca="1" si="343"/>
        <v>100</v>
      </c>
      <c r="D3190" s="1">
        <f t="shared" ca="1" si="344"/>
        <v>-42.077013244733351</v>
      </c>
      <c r="E3190" s="1">
        <f t="shared" ca="1" si="345"/>
        <v>-4</v>
      </c>
      <c r="F3190" s="1">
        <f t="shared" ca="1" si="347"/>
        <v>1</v>
      </c>
      <c r="G3190" s="1">
        <f t="shared" ca="1" si="348"/>
        <v>3</v>
      </c>
      <c r="H3190" s="1">
        <f t="shared" ca="1" si="349"/>
        <v>0</v>
      </c>
    </row>
    <row r="3191" spans="1:8" hidden="1" x14ac:dyDescent="0.2">
      <c r="A3191" s="1">
        <v>3188</v>
      </c>
      <c r="B3191" s="1">
        <f t="shared" ca="1" si="346"/>
        <v>-255015.88674097136</v>
      </c>
      <c r="C3191" s="1">
        <f t="shared" ca="1" si="343"/>
        <v>500</v>
      </c>
      <c r="D3191" s="1">
        <f t="shared" ca="1" si="344"/>
        <v>58.639357099169693</v>
      </c>
      <c r="E3191" s="1">
        <f t="shared" ca="1" si="345"/>
        <v>0</v>
      </c>
      <c r="F3191" s="1">
        <f t="shared" ca="1" si="347"/>
        <v>2</v>
      </c>
      <c r="G3191" s="1">
        <f t="shared" ca="1" si="348"/>
        <v>4</v>
      </c>
      <c r="H3191" s="1">
        <f t="shared" ca="1" si="349"/>
        <v>0</v>
      </c>
    </row>
    <row r="3192" spans="1:8" hidden="1" x14ac:dyDescent="0.2">
      <c r="A3192" s="1">
        <v>3189</v>
      </c>
      <c r="B3192" s="1">
        <f t="shared" ca="1" si="346"/>
        <v>-225696.20819138651</v>
      </c>
      <c r="C3192" s="1">
        <f t="shared" ca="1" si="343"/>
        <v>100</v>
      </c>
      <c r="D3192" s="1">
        <f t="shared" ca="1" si="344"/>
        <v>58.639357099169693</v>
      </c>
      <c r="E3192" s="1">
        <f t="shared" ca="1" si="345"/>
        <v>0</v>
      </c>
      <c r="F3192" s="1">
        <f t="shared" ca="1" si="347"/>
        <v>1</v>
      </c>
      <c r="G3192" s="1">
        <f t="shared" ca="1" si="348"/>
        <v>0</v>
      </c>
      <c r="H3192" s="1">
        <f t="shared" ca="1" si="349"/>
        <v>1</v>
      </c>
    </row>
    <row r="3193" spans="1:8" hidden="1" x14ac:dyDescent="0.2">
      <c r="A3193" s="1">
        <v>3190</v>
      </c>
      <c r="B3193" s="1">
        <f t="shared" ca="1" si="346"/>
        <v>-219832.27248146955</v>
      </c>
      <c r="C3193" s="1">
        <f t="shared" ca="1" si="343"/>
        <v>100</v>
      </c>
      <c r="D3193" s="1">
        <f t="shared" ca="1" si="344"/>
        <v>-42.077013244733351</v>
      </c>
      <c r="E3193" s="1">
        <f t="shared" ca="1" si="345"/>
        <v>0</v>
      </c>
      <c r="F3193" s="1">
        <f t="shared" ca="1" si="347"/>
        <v>1</v>
      </c>
      <c r="G3193" s="1">
        <f t="shared" ca="1" si="348"/>
        <v>0</v>
      </c>
      <c r="H3193" s="1">
        <f t="shared" ca="1" si="349"/>
        <v>2</v>
      </c>
    </row>
    <row r="3194" spans="1:8" hidden="1" x14ac:dyDescent="0.2">
      <c r="A3194" s="1">
        <v>3191</v>
      </c>
      <c r="B3194" s="1">
        <f t="shared" ca="1" si="346"/>
        <v>-224039.97380594289</v>
      </c>
      <c r="C3194" s="1">
        <f t="shared" ca="1" si="343"/>
        <v>100</v>
      </c>
      <c r="D3194" s="1">
        <f t="shared" ca="1" si="344"/>
        <v>-42.077013244733351</v>
      </c>
      <c r="E3194" s="1">
        <f t="shared" ca="1" si="345"/>
        <v>-1</v>
      </c>
      <c r="F3194" s="1">
        <f t="shared" ca="1" si="347"/>
        <v>1</v>
      </c>
      <c r="G3194" s="1">
        <f t="shared" ca="1" si="348"/>
        <v>1</v>
      </c>
      <c r="H3194" s="1">
        <f t="shared" ca="1" si="349"/>
        <v>0</v>
      </c>
    </row>
    <row r="3195" spans="1:8" hidden="1" x14ac:dyDescent="0.2">
      <c r="A3195" s="1">
        <v>3192</v>
      </c>
      <c r="B3195" s="1">
        <f t="shared" ca="1" si="346"/>
        <v>-228247.67513041623</v>
      </c>
      <c r="C3195" s="1">
        <f t="shared" ca="1" si="343"/>
        <v>100</v>
      </c>
      <c r="D3195" s="1">
        <f t="shared" ca="1" si="344"/>
        <v>-42.077013244733351</v>
      </c>
      <c r="E3195" s="1">
        <f t="shared" ca="1" si="345"/>
        <v>-2</v>
      </c>
      <c r="F3195" s="1">
        <f t="shared" ca="1" si="347"/>
        <v>1</v>
      </c>
      <c r="G3195" s="1">
        <f t="shared" ca="1" si="348"/>
        <v>2</v>
      </c>
      <c r="H3195" s="1">
        <f t="shared" ca="1" si="349"/>
        <v>0</v>
      </c>
    </row>
    <row r="3196" spans="1:8" hidden="1" x14ac:dyDescent="0.2">
      <c r="A3196" s="1">
        <v>3193</v>
      </c>
      <c r="B3196" s="1">
        <f t="shared" ca="1" si="346"/>
        <v>-232455.37645488957</v>
      </c>
      <c r="C3196" s="1">
        <f t="shared" ca="1" si="343"/>
        <v>100</v>
      </c>
      <c r="D3196" s="1">
        <f t="shared" ca="1" si="344"/>
        <v>58.639357099169693</v>
      </c>
      <c r="E3196" s="1">
        <f t="shared" ca="1" si="345"/>
        <v>-3</v>
      </c>
      <c r="F3196" s="1">
        <f t="shared" ca="1" si="347"/>
        <v>1</v>
      </c>
      <c r="G3196" s="1">
        <f t="shared" ca="1" si="348"/>
        <v>3</v>
      </c>
      <c r="H3196" s="1">
        <f t="shared" ca="1" si="349"/>
        <v>0</v>
      </c>
    </row>
    <row r="3197" spans="1:8" hidden="1" x14ac:dyDescent="0.2">
      <c r="A3197" s="1">
        <v>3194</v>
      </c>
      <c r="B3197" s="1">
        <f t="shared" ca="1" si="346"/>
        <v>-226591.44074497261</v>
      </c>
      <c r="C3197" s="1">
        <f t="shared" ca="1" si="343"/>
        <v>100</v>
      </c>
      <c r="D3197" s="1">
        <f t="shared" ca="1" si="344"/>
        <v>58.639357099169693</v>
      </c>
      <c r="E3197" s="1">
        <f t="shared" ca="1" si="345"/>
        <v>-2</v>
      </c>
      <c r="F3197" s="1">
        <f t="shared" ca="1" si="347"/>
        <v>1</v>
      </c>
      <c r="G3197" s="1">
        <f t="shared" ca="1" si="348"/>
        <v>0</v>
      </c>
      <c r="H3197" s="1">
        <f t="shared" ca="1" si="349"/>
        <v>1</v>
      </c>
    </row>
    <row r="3198" spans="1:8" hidden="1" x14ac:dyDescent="0.2">
      <c r="A3198" s="1">
        <v>3195</v>
      </c>
      <c r="B3198" s="1">
        <f t="shared" ca="1" si="346"/>
        <v>-220727.50503505566</v>
      </c>
      <c r="C3198" s="1">
        <f t="shared" ca="1" si="343"/>
        <v>100</v>
      </c>
      <c r="D3198" s="1">
        <f t="shared" ca="1" si="344"/>
        <v>58.639357099169693</v>
      </c>
      <c r="E3198" s="1">
        <f t="shared" ca="1" si="345"/>
        <v>-1</v>
      </c>
      <c r="F3198" s="1">
        <f t="shared" ca="1" si="347"/>
        <v>1</v>
      </c>
      <c r="G3198" s="1">
        <f t="shared" ca="1" si="348"/>
        <v>0</v>
      </c>
      <c r="H3198" s="1">
        <f t="shared" ca="1" si="349"/>
        <v>2</v>
      </c>
    </row>
    <row r="3199" spans="1:8" hidden="1" x14ac:dyDescent="0.2">
      <c r="A3199" s="1">
        <v>3196</v>
      </c>
      <c r="B3199" s="1">
        <f t="shared" ca="1" si="346"/>
        <v>-214863.5693251387</v>
      </c>
      <c r="C3199" s="1">
        <f t="shared" ca="1" si="343"/>
        <v>100</v>
      </c>
      <c r="D3199" s="1">
        <f t="shared" ca="1" si="344"/>
        <v>58.639357099169693</v>
      </c>
      <c r="E3199" s="1">
        <f t="shared" ca="1" si="345"/>
        <v>0</v>
      </c>
      <c r="F3199" s="1">
        <f t="shared" ca="1" si="347"/>
        <v>1</v>
      </c>
      <c r="G3199" s="1">
        <f t="shared" ca="1" si="348"/>
        <v>0</v>
      </c>
      <c r="H3199" s="1">
        <f t="shared" ca="1" si="349"/>
        <v>3</v>
      </c>
    </row>
    <row r="3200" spans="1:8" hidden="1" x14ac:dyDescent="0.2">
      <c r="A3200" s="1">
        <v>3197</v>
      </c>
      <c r="B3200" s="1">
        <f t="shared" ca="1" si="346"/>
        <v>-208999.63361522174</v>
      </c>
      <c r="C3200" s="1">
        <f t="shared" ca="1" si="343"/>
        <v>100</v>
      </c>
      <c r="D3200" s="1">
        <f t="shared" ca="1" si="344"/>
        <v>-42.077013244733351</v>
      </c>
      <c r="E3200" s="1">
        <f t="shared" ca="1" si="345"/>
        <v>0</v>
      </c>
      <c r="F3200" s="1">
        <f t="shared" ca="1" si="347"/>
        <v>1</v>
      </c>
      <c r="G3200" s="1">
        <f t="shared" ca="1" si="348"/>
        <v>0</v>
      </c>
      <c r="H3200" s="1">
        <f t="shared" ca="1" si="349"/>
        <v>4</v>
      </c>
    </row>
    <row r="3201" spans="1:8" hidden="1" x14ac:dyDescent="0.2">
      <c r="A3201" s="1">
        <v>3198</v>
      </c>
      <c r="B3201" s="1">
        <f t="shared" ca="1" si="346"/>
        <v>-213207.33493969508</v>
      </c>
      <c r="C3201" s="1">
        <f t="shared" ca="1" si="343"/>
        <v>100</v>
      </c>
      <c r="D3201" s="1">
        <f t="shared" ca="1" si="344"/>
        <v>-42.077013244733351</v>
      </c>
      <c r="E3201" s="1">
        <f t="shared" ca="1" si="345"/>
        <v>-1</v>
      </c>
      <c r="F3201" s="1">
        <f t="shared" ca="1" si="347"/>
        <v>1</v>
      </c>
      <c r="G3201" s="1">
        <f t="shared" ca="1" si="348"/>
        <v>1</v>
      </c>
      <c r="H3201" s="1">
        <f t="shared" ca="1" si="349"/>
        <v>0</v>
      </c>
    </row>
    <row r="3202" spans="1:8" hidden="1" x14ac:dyDescent="0.2">
      <c r="A3202" s="1">
        <v>3199</v>
      </c>
      <c r="B3202" s="1">
        <f t="shared" ca="1" si="346"/>
        <v>-217415.03626416842</v>
      </c>
      <c r="C3202" s="1">
        <f t="shared" ca="1" si="343"/>
        <v>100</v>
      </c>
      <c r="D3202" s="1">
        <f t="shared" ca="1" si="344"/>
        <v>-42.077013244733351</v>
      </c>
      <c r="E3202" s="1">
        <f t="shared" ca="1" si="345"/>
        <v>-2</v>
      </c>
      <c r="F3202" s="1">
        <f t="shared" ca="1" si="347"/>
        <v>1</v>
      </c>
      <c r="G3202" s="1">
        <f t="shared" ca="1" si="348"/>
        <v>2</v>
      </c>
      <c r="H3202" s="1">
        <f t="shared" ca="1" si="349"/>
        <v>0</v>
      </c>
    </row>
    <row r="3203" spans="1:8" hidden="1" x14ac:dyDescent="0.2">
      <c r="A3203" s="1">
        <v>3200</v>
      </c>
      <c r="B3203" s="1">
        <f t="shared" ca="1" si="346"/>
        <v>-221622.73758864176</v>
      </c>
      <c r="C3203" s="1">
        <f t="shared" ca="1" si="343"/>
        <v>100</v>
      </c>
      <c r="D3203" s="1">
        <f t="shared" ca="1" si="344"/>
        <v>-42.077013244733351</v>
      </c>
      <c r="E3203" s="1">
        <f t="shared" ca="1" si="345"/>
        <v>-3</v>
      </c>
      <c r="F3203" s="1">
        <f t="shared" ca="1" si="347"/>
        <v>1</v>
      </c>
      <c r="G3203" s="1">
        <f t="shared" ca="1" si="348"/>
        <v>3</v>
      </c>
      <c r="H3203" s="1">
        <f t="shared" ca="1" si="349"/>
        <v>0</v>
      </c>
    </row>
    <row r="3204" spans="1:8" hidden="1" x14ac:dyDescent="0.2">
      <c r="A3204" s="1">
        <v>3201</v>
      </c>
      <c r="B3204" s="1">
        <f t="shared" ca="1" si="346"/>
        <v>-225830.4389131151</v>
      </c>
      <c r="C3204" s="1">
        <f t="shared" ca="1" si="343"/>
        <v>100</v>
      </c>
      <c r="D3204" s="1">
        <f t="shared" ca="1" si="344"/>
        <v>58.639357099169693</v>
      </c>
      <c r="E3204" s="1">
        <f t="shared" ca="1" si="345"/>
        <v>-4</v>
      </c>
      <c r="F3204" s="1">
        <f t="shared" ca="1" si="347"/>
        <v>1</v>
      </c>
      <c r="G3204" s="1">
        <f t="shared" ca="1" si="348"/>
        <v>4</v>
      </c>
      <c r="H3204" s="1">
        <f t="shared" ca="1" si="349"/>
        <v>0</v>
      </c>
    </row>
    <row r="3205" spans="1:8" hidden="1" x14ac:dyDescent="0.2">
      <c r="A3205" s="1">
        <v>3202</v>
      </c>
      <c r="B3205" s="1">
        <f t="shared" ca="1" si="346"/>
        <v>-219966.50320319814</v>
      </c>
      <c r="C3205" s="1">
        <f t="shared" ref="C3205:C3268" ca="1" si="350">$C$4*POWER($L$2,F3205-1)</f>
        <v>100</v>
      </c>
      <c r="D3205" s="1">
        <f t="shared" ref="D3205:D3268" ca="1" si="351">IF(RAND()&lt;$B$1,$F$1,$H$1)</f>
        <v>-42.077013244733351</v>
      </c>
      <c r="E3205" s="1">
        <f t="shared" ref="E3205:E3268" ca="1" si="352">IF(D3204&lt;0,IF(E3204-1=-$D$2,0,E3204-1),IF(E3204+1=$F$2,0,E3204+1))</f>
        <v>-3</v>
      </c>
      <c r="F3205" s="1">
        <f t="shared" ca="1" si="347"/>
        <v>1</v>
      </c>
      <c r="G3205" s="1">
        <f t="shared" ca="1" si="348"/>
        <v>0</v>
      </c>
      <c r="H3205" s="1">
        <f t="shared" ca="1" si="349"/>
        <v>1</v>
      </c>
    </row>
    <row r="3206" spans="1:8" hidden="1" x14ac:dyDescent="0.2">
      <c r="A3206" s="1">
        <v>3203</v>
      </c>
      <c r="B3206" s="1">
        <f t="shared" ref="B3206:B3269" ca="1" si="353">B3205+D3205*C3205</f>
        <v>-224174.20452767148</v>
      </c>
      <c r="C3206" s="1">
        <f t="shared" ca="1" si="350"/>
        <v>100</v>
      </c>
      <c r="D3206" s="1">
        <f t="shared" ca="1" si="351"/>
        <v>-42.077013244733351</v>
      </c>
      <c r="E3206" s="1">
        <f t="shared" ca="1" si="352"/>
        <v>-4</v>
      </c>
      <c r="F3206" s="1">
        <f t="shared" ref="F3206:F3269" ca="1" si="354">IF(AND(D3205&gt;0,E3206=0),IF(F3205-1&lt;1,1,F3205-1),IF(AND(D3205&lt;0,E3206=0),IF(F3205+1&gt;$H$2,1,F3205+1),F3205))</f>
        <v>1</v>
      </c>
      <c r="G3206" s="1">
        <f t="shared" ref="G3206:G3269" ca="1" si="355">IF(D3205&gt;0,0,G3205+1)</f>
        <v>1</v>
      </c>
      <c r="H3206" s="1">
        <f t="shared" ref="H3206:H3269" ca="1" si="356">IF(D3205&lt;0,0,H3205+1)</f>
        <v>0</v>
      </c>
    </row>
    <row r="3207" spans="1:8" hidden="1" x14ac:dyDescent="0.2">
      <c r="A3207" s="1">
        <v>3204</v>
      </c>
      <c r="B3207" s="1">
        <f t="shared" ca="1" si="353"/>
        <v>-228381.90585214482</v>
      </c>
      <c r="C3207" s="1">
        <f t="shared" ca="1" si="350"/>
        <v>500</v>
      </c>
      <c r="D3207" s="1">
        <f t="shared" ca="1" si="351"/>
        <v>-42.077013244733351</v>
      </c>
      <c r="E3207" s="1">
        <f t="shared" ca="1" si="352"/>
        <v>0</v>
      </c>
      <c r="F3207" s="1">
        <f t="shared" ca="1" si="354"/>
        <v>2</v>
      </c>
      <c r="G3207" s="1">
        <f t="shared" ca="1" si="355"/>
        <v>2</v>
      </c>
      <c r="H3207" s="1">
        <f t="shared" ca="1" si="356"/>
        <v>0</v>
      </c>
    </row>
    <row r="3208" spans="1:8" hidden="1" x14ac:dyDescent="0.2">
      <c r="A3208" s="1">
        <v>3205</v>
      </c>
      <c r="B3208" s="1">
        <f t="shared" ca="1" si="353"/>
        <v>-249420.41247451148</v>
      </c>
      <c r="C3208" s="1">
        <f t="shared" ca="1" si="350"/>
        <v>500</v>
      </c>
      <c r="D3208" s="1">
        <f t="shared" ca="1" si="351"/>
        <v>-42.077013244733351</v>
      </c>
      <c r="E3208" s="1">
        <f t="shared" ca="1" si="352"/>
        <v>-1</v>
      </c>
      <c r="F3208" s="1">
        <f t="shared" ca="1" si="354"/>
        <v>2</v>
      </c>
      <c r="G3208" s="1">
        <f t="shared" ca="1" si="355"/>
        <v>3</v>
      </c>
      <c r="H3208" s="1">
        <f t="shared" ca="1" si="356"/>
        <v>0</v>
      </c>
    </row>
    <row r="3209" spans="1:8" hidden="1" x14ac:dyDescent="0.2">
      <c r="A3209" s="1">
        <v>3206</v>
      </c>
      <c r="B3209" s="1">
        <f t="shared" ca="1" si="353"/>
        <v>-270458.91909687815</v>
      </c>
      <c r="C3209" s="1">
        <f t="shared" ca="1" si="350"/>
        <v>500</v>
      </c>
      <c r="D3209" s="1">
        <f t="shared" ca="1" si="351"/>
        <v>-42.077013244733351</v>
      </c>
      <c r="E3209" s="1">
        <f t="shared" ca="1" si="352"/>
        <v>-2</v>
      </c>
      <c r="F3209" s="1">
        <f t="shared" ca="1" si="354"/>
        <v>2</v>
      </c>
      <c r="G3209" s="1">
        <f t="shared" ca="1" si="355"/>
        <v>4</v>
      </c>
      <c r="H3209" s="1">
        <f t="shared" ca="1" si="356"/>
        <v>0</v>
      </c>
    </row>
    <row r="3210" spans="1:8" hidden="1" x14ac:dyDescent="0.2">
      <c r="A3210" s="1">
        <v>3207</v>
      </c>
      <c r="B3210" s="1">
        <f t="shared" ca="1" si="353"/>
        <v>-291497.42571924481</v>
      </c>
      <c r="C3210" s="1">
        <f t="shared" ca="1" si="350"/>
        <v>500</v>
      </c>
      <c r="D3210" s="1">
        <f t="shared" ca="1" si="351"/>
        <v>58.639357099169693</v>
      </c>
      <c r="E3210" s="1">
        <f t="shared" ca="1" si="352"/>
        <v>-3</v>
      </c>
      <c r="F3210" s="1">
        <f t="shared" ca="1" si="354"/>
        <v>2</v>
      </c>
      <c r="G3210" s="1">
        <f t="shared" ca="1" si="355"/>
        <v>5</v>
      </c>
      <c r="H3210" s="1">
        <f t="shared" ca="1" si="356"/>
        <v>0</v>
      </c>
    </row>
    <row r="3211" spans="1:8" hidden="1" x14ac:dyDescent="0.2">
      <c r="A3211" s="1">
        <v>3208</v>
      </c>
      <c r="B3211" s="1">
        <f t="shared" ca="1" si="353"/>
        <v>-262177.74716965994</v>
      </c>
      <c r="C3211" s="1">
        <f t="shared" ca="1" si="350"/>
        <v>500</v>
      </c>
      <c r="D3211" s="1">
        <f t="shared" ca="1" si="351"/>
        <v>-42.077013244733351</v>
      </c>
      <c r="E3211" s="1">
        <f t="shared" ca="1" si="352"/>
        <v>-2</v>
      </c>
      <c r="F3211" s="1">
        <f t="shared" ca="1" si="354"/>
        <v>2</v>
      </c>
      <c r="G3211" s="1">
        <f t="shared" ca="1" si="355"/>
        <v>0</v>
      </c>
      <c r="H3211" s="1">
        <f t="shared" ca="1" si="356"/>
        <v>1</v>
      </c>
    </row>
    <row r="3212" spans="1:8" hidden="1" x14ac:dyDescent="0.2">
      <c r="A3212" s="1">
        <v>3209</v>
      </c>
      <c r="B3212" s="1">
        <f t="shared" ca="1" si="353"/>
        <v>-283216.2537920266</v>
      </c>
      <c r="C3212" s="1">
        <f t="shared" ca="1" si="350"/>
        <v>500</v>
      </c>
      <c r="D3212" s="1">
        <f t="shared" ca="1" si="351"/>
        <v>58.639357099169693</v>
      </c>
      <c r="E3212" s="1">
        <f t="shared" ca="1" si="352"/>
        <v>-3</v>
      </c>
      <c r="F3212" s="1">
        <f t="shared" ca="1" si="354"/>
        <v>2</v>
      </c>
      <c r="G3212" s="1">
        <f t="shared" ca="1" si="355"/>
        <v>1</v>
      </c>
      <c r="H3212" s="1">
        <f t="shared" ca="1" si="356"/>
        <v>0</v>
      </c>
    </row>
    <row r="3213" spans="1:8" hidden="1" x14ac:dyDescent="0.2">
      <c r="A3213" s="1">
        <v>3210</v>
      </c>
      <c r="B3213" s="1">
        <f t="shared" ca="1" si="353"/>
        <v>-253896.57524244176</v>
      </c>
      <c r="C3213" s="1">
        <f t="shared" ca="1" si="350"/>
        <v>500</v>
      </c>
      <c r="D3213" s="1">
        <f t="shared" ca="1" si="351"/>
        <v>-42.077013244733351</v>
      </c>
      <c r="E3213" s="1">
        <f t="shared" ca="1" si="352"/>
        <v>-2</v>
      </c>
      <c r="F3213" s="1">
        <f t="shared" ca="1" si="354"/>
        <v>2</v>
      </c>
      <c r="G3213" s="1">
        <f t="shared" ca="1" si="355"/>
        <v>0</v>
      </c>
      <c r="H3213" s="1">
        <f t="shared" ca="1" si="356"/>
        <v>1</v>
      </c>
    </row>
    <row r="3214" spans="1:8" hidden="1" x14ac:dyDescent="0.2">
      <c r="A3214" s="1">
        <v>3211</v>
      </c>
      <c r="B3214" s="1">
        <f t="shared" ca="1" si="353"/>
        <v>-274935.08186480845</v>
      </c>
      <c r="C3214" s="1">
        <f t="shared" ca="1" si="350"/>
        <v>500</v>
      </c>
      <c r="D3214" s="1">
        <f t="shared" ca="1" si="351"/>
        <v>58.639357099169693</v>
      </c>
      <c r="E3214" s="1">
        <f t="shared" ca="1" si="352"/>
        <v>-3</v>
      </c>
      <c r="F3214" s="1">
        <f t="shared" ca="1" si="354"/>
        <v>2</v>
      </c>
      <c r="G3214" s="1">
        <f t="shared" ca="1" si="355"/>
        <v>1</v>
      </c>
      <c r="H3214" s="1">
        <f t="shared" ca="1" si="356"/>
        <v>0</v>
      </c>
    </row>
    <row r="3215" spans="1:8" hidden="1" x14ac:dyDescent="0.2">
      <c r="A3215" s="1">
        <v>3212</v>
      </c>
      <c r="B3215" s="1">
        <f t="shared" ca="1" si="353"/>
        <v>-245615.40331522361</v>
      </c>
      <c r="C3215" s="1">
        <f t="shared" ca="1" si="350"/>
        <v>500</v>
      </c>
      <c r="D3215" s="1">
        <f t="shared" ca="1" si="351"/>
        <v>-42.077013244733351</v>
      </c>
      <c r="E3215" s="1">
        <f t="shared" ca="1" si="352"/>
        <v>-2</v>
      </c>
      <c r="F3215" s="1">
        <f t="shared" ca="1" si="354"/>
        <v>2</v>
      </c>
      <c r="G3215" s="1">
        <f t="shared" ca="1" si="355"/>
        <v>0</v>
      </c>
      <c r="H3215" s="1">
        <f t="shared" ca="1" si="356"/>
        <v>1</v>
      </c>
    </row>
    <row r="3216" spans="1:8" hidden="1" x14ac:dyDescent="0.2">
      <c r="A3216" s="1">
        <v>3213</v>
      </c>
      <c r="B3216" s="1">
        <f t="shared" ca="1" si="353"/>
        <v>-266653.9099375903</v>
      </c>
      <c r="C3216" s="1">
        <f t="shared" ca="1" si="350"/>
        <v>500</v>
      </c>
      <c r="D3216" s="1">
        <f t="shared" ca="1" si="351"/>
        <v>58.639357099169693</v>
      </c>
      <c r="E3216" s="1">
        <f t="shared" ca="1" si="352"/>
        <v>-3</v>
      </c>
      <c r="F3216" s="1">
        <f t="shared" ca="1" si="354"/>
        <v>2</v>
      </c>
      <c r="G3216" s="1">
        <f t="shared" ca="1" si="355"/>
        <v>1</v>
      </c>
      <c r="H3216" s="1">
        <f t="shared" ca="1" si="356"/>
        <v>0</v>
      </c>
    </row>
    <row r="3217" spans="1:8" hidden="1" x14ac:dyDescent="0.2">
      <c r="A3217" s="1">
        <v>3214</v>
      </c>
      <c r="B3217" s="1">
        <f t="shared" ca="1" si="353"/>
        <v>-237334.23138800546</v>
      </c>
      <c r="C3217" s="1">
        <f t="shared" ca="1" si="350"/>
        <v>500</v>
      </c>
      <c r="D3217" s="1">
        <f t="shared" ca="1" si="351"/>
        <v>-42.077013244733351</v>
      </c>
      <c r="E3217" s="1">
        <f t="shared" ca="1" si="352"/>
        <v>-2</v>
      </c>
      <c r="F3217" s="1">
        <f t="shared" ca="1" si="354"/>
        <v>2</v>
      </c>
      <c r="G3217" s="1">
        <f t="shared" ca="1" si="355"/>
        <v>0</v>
      </c>
      <c r="H3217" s="1">
        <f t="shared" ca="1" si="356"/>
        <v>1</v>
      </c>
    </row>
    <row r="3218" spans="1:8" hidden="1" x14ac:dyDescent="0.2">
      <c r="A3218" s="1">
        <v>3215</v>
      </c>
      <c r="B3218" s="1">
        <f t="shared" ca="1" si="353"/>
        <v>-258372.73801037212</v>
      </c>
      <c r="C3218" s="1">
        <f t="shared" ca="1" si="350"/>
        <v>500</v>
      </c>
      <c r="D3218" s="1">
        <f t="shared" ca="1" si="351"/>
        <v>58.639357099169693</v>
      </c>
      <c r="E3218" s="1">
        <f t="shared" ca="1" si="352"/>
        <v>-3</v>
      </c>
      <c r="F3218" s="1">
        <f t="shared" ca="1" si="354"/>
        <v>2</v>
      </c>
      <c r="G3218" s="1">
        <f t="shared" ca="1" si="355"/>
        <v>1</v>
      </c>
      <c r="H3218" s="1">
        <f t="shared" ca="1" si="356"/>
        <v>0</v>
      </c>
    </row>
    <row r="3219" spans="1:8" hidden="1" x14ac:dyDescent="0.2">
      <c r="A3219" s="1">
        <v>3216</v>
      </c>
      <c r="B3219" s="1">
        <f t="shared" ca="1" si="353"/>
        <v>-229053.05946078728</v>
      </c>
      <c r="C3219" s="1">
        <f t="shared" ca="1" si="350"/>
        <v>500</v>
      </c>
      <c r="D3219" s="1">
        <f t="shared" ca="1" si="351"/>
        <v>58.639357099169693</v>
      </c>
      <c r="E3219" s="1">
        <f t="shared" ca="1" si="352"/>
        <v>-2</v>
      </c>
      <c r="F3219" s="1">
        <f t="shared" ca="1" si="354"/>
        <v>2</v>
      </c>
      <c r="G3219" s="1">
        <f t="shared" ca="1" si="355"/>
        <v>0</v>
      </c>
      <c r="H3219" s="1">
        <f t="shared" ca="1" si="356"/>
        <v>1</v>
      </c>
    </row>
    <row r="3220" spans="1:8" hidden="1" x14ac:dyDescent="0.2">
      <c r="A3220" s="1">
        <v>3217</v>
      </c>
      <c r="B3220" s="1">
        <f t="shared" ca="1" si="353"/>
        <v>-199733.38091120243</v>
      </c>
      <c r="C3220" s="1">
        <f t="shared" ca="1" si="350"/>
        <v>500</v>
      </c>
      <c r="D3220" s="1">
        <f t="shared" ca="1" si="351"/>
        <v>-42.077013244733351</v>
      </c>
      <c r="E3220" s="1">
        <f t="shared" ca="1" si="352"/>
        <v>-1</v>
      </c>
      <c r="F3220" s="1">
        <f t="shared" ca="1" si="354"/>
        <v>2</v>
      </c>
      <c r="G3220" s="1">
        <f t="shared" ca="1" si="355"/>
        <v>0</v>
      </c>
      <c r="H3220" s="1">
        <f t="shared" ca="1" si="356"/>
        <v>2</v>
      </c>
    </row>
    <row r="3221" spans="1:8" hidden="1" x14ac:dyDescent="0.2">
      <c r="A3221" s="1">
        <v>3218</v>
      </c>
      <c r="B3221" s="1">
        <f t="shared" ca="1" si="353"/>
        <v>-220771.8875335691</v>
      </c>
      <c r="C3221" s="1">
        <f t="shared" ca="1" si="350"/>
        <v>500</v>
      </c>
      <c r="D3221" s="1">
        <f t="shared" ca="1" si="351"/>
        <v>58.639357099169693</v>
      </c>
      <c r="E3221" s="1">
        <f t="shared" ca="1" si="352"/>
        <v>-2</v>
      </c>
      <c r="F3221" s="1">
        <f t="shared" ca="1" si="354"/>
        <v>2</v>
      </c>
      <c r="G3221" s="1">
        <f t="shared" ca="1" si="355"/>
        <v>1</v>
      </c>
      <c r="H3221" s="1">
        <f t="shared" ca="1" si="356"/>
        <v>0</v>
      </c>
    </row>
    <row r="3222" spans="1:8" hidden="1" x14ac:dyDescent="0.2">
      <c r="A3222" s="1">
        <v>3219</v>
      </c>
      <c r="B3222" s="1">
        <f t="shared" ca="1" si="353"/>
        <v>-191452.20898398425</v>
      </c>
      <c r="C3222" s="1">
        <f t="shared" ca="1" si="350"/>
        <v>500</v>
      </c>
      <c r="D3222" s="1">
        <f t="shared" ca="1" si="351"/>
        <v>58.639357099169693</v>
      </c>
      <c r="E3222" s="1">
        <f t="shared" ca="1" si="352"/>
        <v>-1</v>
      </c>
      <c r="F3222" s="1">
        <f t="shared" ca="1" si="354"/>
        <v>2</v>
      </c>
      <c r="G3222" s="1">
        <f t="shared" ca="1" si="355"/>
        <v>0</v>
      </c>
      <c r="H3222" s="1">
        <f t="shared" ca="1" si="356"/>
        <v>1</v>
      </c>
    </row>
    <row r="3223" spans="1:8" hidden="1" x14ac:dyDescent="0.2">
      <c r="A3223" s="1">
        <v>3220</v>
      </c>
      <c r="B3223" s="1">
        <f t="shared" ca="1" si="353"/>
        <v>-162132.53043439941</v>
      </c>
      <c r="C3223" s="1">
        <f t="shared" ca="1" si="350"/>
        <v>100</v>
      </c>
      <c r="D3223" s="1">
        <f t="shared" ca="1" si="351"/>
        <v>58.639357099169693</v>
      </c>
      <c r="E3223" s="1">
        <f t="shared" ca="1" si="352"/>
        <v>0</v>
      </c>
      <c r="F3223" s="1">
        <f t="shared" ca="1" si="354"/>
        <v>1</v>
      </c>
      <c r="G3223" s="1">
        <f t="shared" ca="1" si="355"/>
        <v>0</v>
      </c>
      <c r="H3223" s="1">
        <f t="shared" ca="1" si="356"/>
        <v>2</v>
      </c>
    </row>
    <row r="3224" spans="1:8" hidden="1" x14ac:dyDescent="0.2">
      <c r="A3224" s="1">
        <v>3221</v>
      </c>
      <c r="B3224" s="1">
        <f t="shared" ca="1" si="353"/>
        <v>-156268.59472448245</v>
      </c>
      <c r="C3224" s="1">
        <f t="shared" ca="1" si="350"/>
        <v>100</v>
      </c>
      <c r="D3224" s="1">
        <f t="shared" ca="1" si="351"/>
        <v>58.639357099169693</v>
      </c>
      <c r="E3224" s="1">
        <f t="shared" ca="1" si="352"/>
        <v>0</v>
      </c>
      <c r="F3224" s="1">
        <f t="shared" ca="1" si="354"/>
        <v>1</v>
      </c>
      <c r="G3224" s="1">
        <f t="shared" ca="1" si="355"/>
        <v>0</v>
      </c>
      <c r="H3224" s="1">
        <f t="shared" ca="1" si="356"/>
        <v>3</v>
      </c>
    </row>
    <row r="3225" spans="1:8" hidden="1" x14ac:dyDescent="0.2">
      <c r="A3225" s="1">
        <v>3222</v>
      </c>
      <c r="B3225" s="1">
        <f t="shared" ca="1" si="353"/>
        <v>-150404.65901456549</v>
      </c>
      <c r="C3225" s="1">
        <f t="shared" ca="1" si="350"/>
        <v>100</v>
      </c>
      <c r="D3225" s="1">
        <f t="shared" ca="1" si="351"/>
        <v>-42.077013244733351</v>
      </c>
      <c r="E3225" s="1">
        <f t="shared" ca="1" si="352"/>
        <v>0</v>
      </c>
      <c r="F3225" s="1">
        <f t="shared" ca="1" si="354"/>
        <v>1</v>
      </c>
      <c r="G3225" s="1">
        <f t="shared" ca="1" si="355"/>
        <v>0</v>
      </c>
      <c r="H3225" s="1">
        <f t="shared" ca="1" si="356"/>
        <v>4</v>
      </c>
    </row>
    <row r="3226" spans="1:8" hidden="1" x14ac:dyDescent="0.2">
      <c r="A3226" s="1">
        <v>3223</v>
      </c>
      <c r="B3226" s="1">
        <f t="shared" ca="1" si="353"/>
        <v>-154612.36033903883</v>
      </c>
      <c r="C3226" s="1">
        <f t="shared" ca="1" si="350"/>
        <v>100</v>
      </c>
      <c r="D3226" s="1">
        <f t="shared" ca="1" si="351"/>
        <v>58.639357099169693</v>
      </c>
      <c r="E3226" s="1">
        <f t="shared" ca="1" si="352"/>
        <v>-1</v>
      </c>
      <c r="F3226" s="1">
        <f t="shared" ca="1" si="354"/>
        <v>1</v>
      </c>
      <c r="G3226" s="1">
        <f t="shared" ca="1" si="355"/>
        <v>1</v>
      </c>
      <c r="H3226" s="1">
        <f t="shared" ca="1" si="356"/>
        <v>0</v>
      </c>
    </row>
    <row r="3227" spans="1:8" hidden="1" x14ac:dyDescent="0.2">
      <c r="A3227" s="1">
        <v>3224</v>
      </c>
      <c r="B3227" s="1">
        <f t="shared" ca="1" si="353"/>
        <v>-148748.42462912187</v>
      </c>
      <c r="C3227" s="1">
        <f t="shared" ca="1" si="350"/>
        <v>100</v>
      </c>
      <c r="D3227" s="1">
        <f t="shared" ca="1" si="351"/>
        <v>-42.077013244733351</v>
      </c>
      <c r="E3227" s="1">
        <f t="shared" ca="1" si="352"/>
        <v>0</v>
      </c>
      <c r="F3227" s="1">
        <f t="shared" ca="1" si="354"/>
        <v>1</v>
      </c>
      <c r="G3227" s="1">
        <f t="shared" ca="1" si="355"/>
        <v>0</v>
      </c>
      <c r="H3227" s="1">
        <f t="shared" ca="1" si="356"/>
        <v>1</v>
      </c>
    </row>
    <row r="3228" spans="1:8" hidden="1" x14ac:dyDescent="0.2">
      <c r="A3228" s="1">
        <v>3225</v>
      </c>
      <c r="B3228" s="1">
        <f t="shared" ca="1" si="353"/>
        <v>-152956.12595359521</v>
      </c>
      <c r="C3228" s="1">
        <f t="shared" ca="1" si="350"/>
        <v>100</v>
      </c>
      <c r="D3228" s="1">
        <f t="shared" ca="1" si="351"/>
        <v>-42.077013244733351</v>
      </c>
      <c r="E3228" s="1">
        <f t="shared" ca="1" si="352"/>
        <v>-1</v>
      </c>
      <c r="F3228" s="1">
        <f t="shared" ca="1" si="354"/>
        <v>1</v>
      </c>
      <c r="G3228" s="1">
        <f t="shared" ca="1" si="355"/>
        <v>1</v>
      </c>
      <c r="H3228" s="1">
        <f t="shared" ca="1" si="356"/>
        <v>0</v>
      </c>
    </row>
    <row r="3229" spans="1:8" hidden="1" x14ac:dyDescent="0.2">
      <c r="A3229" s="1">
        <v>3226</v>
      </c>
      <c r="B3229" s="1">
        <f t="shared" ca="1" si="353"/>
        <v>-157163.82727806855</v>
      </c>
      <c r="C3229" s="1">
        <f t="shared" ca="1" si="350"/>
        <v>100</v>
      </c>
      <c r="D3229" s="1">
        <f t="shared" ca="1" si="351"/>
        <v>58.639357099169693</v>
      </c>
      <c r="E3229" s="1">
        <f t="shared" ca="1" si="352"/>
        <v>-2</v>
      </c>
      <c r="F3229" s="1">
        <f t="shared" ca="1" si="354"/>
        <v>1</v>
      </c>
      <c r="G3229" s="1">
        <f t="shared" ca="1" si="355"/>
        <v>2</v>
      </c>
      <c r="H3229" s="1">
        <f t="shared" ca="1" si="356"/>
        <v>0</v>
      </c>
    </row>
    <row r="3230" spans="1:8" hidden="1" x14ac:dyDescent="0.2">
      <c r="A3230" s="1">
        <v>3227</v>
      </c>
      <c r="B3230" s="1">
        <f t="shared" ca="1" si="353"/>
        <v>-151299.89156815159</v>
      </c>
      <c r="C3230" s="1">
        <f t="shared" ca="1" si="350"/>
        <v>100</v>
      </c>
      <c r="D3230" s="1">
        <f t="shared" ca="1" si="351"/>
        <v>58.639357099169693</v>
      </c>
      <c r="E3230" s="1">
        <f t="shared" ca="1" si="352"/>
        <v>-1</v>
      </c>
      <c r="F3230" s="1">
        <f t="shared" ca="1" si="354"/>
        <v>1</v>
      </c>
      <c r="G3230" s="1">
        <f t="shared" ca="1" si="355"/>
        <v>0</v>
      </c>
      <c r="H3230" s="1">
        <f t="shared" ca="1" si="356"/>
        <v>1</v>
      </c>
    </row>
    <row r="3231" spans="1:8" hidden="1" x14ac:dyDescent="0.2">
      <c r="A3231" s="1">
        <v>3228</v>
      </c>
      <c r="B3231" s="1">
        <f t="shared" ca="1" si="353"/>
        <v>-145435.95585823464</v>
      </c>
      <c r="C3231" s="1">
        <f t="shared" ca="1" si="350"/>
        <v>100</v>
      </c>
      <c r="D3231" s="1">
        <f t="shared" ca="1" si="351"/>
        <v>-42.077013244733351</v>
      </c>
      <c r="E3231" s="1">
        <f t="shared" ca="1" si="352"/>
        <v>0</v>
      </c>
      <c r="F3231" s="1">
        <f t="shared" ca="1" si="354"/>
        <v>1</v>
      </c>
      <c r="G3231" s="1">
        <f t="shared" ca="1" si="355"/>
        <v>0</v>
      </c>
      <c r="H3231" s="1">
        <f t="shared" ca="1" si="356"/>
        <v>2</v>
      </c>
    </row>
    <row r="3232" spans="1:8" hidden="1" x14ac:dyDescent="0.2">
      <c r="A3232" s="1">
        <v>3229</v>
      </c>
      <c r="B3232" s="1">
        <f t="shared" ca="1" si="353"/>
        <v>-149643.65718270798</v>
      </c>
      <c r="C3232" s="1">
        <f t="shared" ca="1" si="350"/>
        <v>100</v>
      </c>
      <c r="D3232" s="1">
        <f t="shared" ca="1" si="351"/>
        <v>-42.077013244733351</v>
      </c>
      <c r="E3232" s="1">
        <f t="shared" ca="1" si="352"/>
        <v>-1</v>
      </c>
      <c r="F3232" s="1">
        <f t="shared" ca="1" si="354"/>
        <v>1</v>
      </c>
      <c r="G3232" s="1">
        <f t="shared" ca="1" si="355"/>
        <v>1</v>
      </c>
      <c r="H3232" s="1">
        <f t="shared" ca="1" si="356"/>
        <v>0</v>
      </c>
    </row>
    <row r="3233" spans="1:8" hidden="1" x14ac:dyDescent="0.2">
      <c r="A3233" s="1">
        <v>3230</v>
      </c>
      <c r="B3233" s="1">
        <f t="shared" ca="1" si="353"/>
        <v>-153851.35850718131</v>
      </c>
      <c r="C3233" s="1">
        <f t="shared" ca="1" si="350"/>
        <v>100</v>
      </c>
      <c r="D3233" s="1">
        <f t="shared" ca="1" si="351"/>
        <v>58.639357099169693</v>
      </c>
      <c r="E3233" s="1">
        <f t="shared" ca="1" si="352"/>
        <v>-2</v>
      </c>
      <c r="F3233" s="1">
        <f t="shared" ca="1" si="354"/>
        <v>1</v>
      </c>
      <c r="G3233" s="1">
        <f t="shared" ca="1" si="355"/>
        <v>2</v>
      </c>
      <c r="H3233" s="1">
        <f t="shared" ca="1" si="356"/>
        <v>0</v>
      </c>
    </row>
    <row r="3234" spans="1:8" hidden="1" x14ac:dyDescent="0.2">
      <c r="A3234" s="1">
        <v>3231</v>
      </c>
      <c r="B3234" s="1">
        <f t="shared" ca="1" si="353"/>
        <v>-147987.42279726436</v>
      </c>
      <c r="C3234" s="1">
        <f t="shared" ca="1" si="350"/>
        <v>100</v>
      </c>
      <c r="D3234" s="1">
        <f t="shared" ca="1" si="351"/>
        <v>58.639357099169693</v>
      </c>
      <c r="E3234" s="1">
        <f t="shared" ca="1" si="352"/>
        <v>-1</v>
      </c>
      <c r="F3234" s="1">
        <f t="shared" ca="1" si="354"/>
        <v>1</v>
      </c>
      <c r="G3234" s="1">
        <f t="shared" ca="1" si="355"/>
        <v>0</v>
      </c>
      <c r="H3234" s="1">
        <f t="shared" ca="1" si="356"/>
        <v>1</v>
      </c>
    </row>
    <row r="3235" spans="1:8" hidden="1" x14ac:dyDescent="0.2">
      <c r="A3235" s="1">
        <v>3232</v>
      </c>
      <c r="B3235" s="1">
        <f t="shared" ca="1" si="353"/>
        <v>-142123.4870873474</v>
      </c>
      <c r="C3235" s="1">
        <f t="shared" ca="1" si="350"/>
        <v>100</v>
      </c>
      <c r="D3235" s="1">
        <f t="shared" ca="1" si="351"/>
        <v>-42.077013244733351</v>
      </c>
      <c r="E3235" s="1">
        <f t="shared" ca="1" si="352"/>
        <v>0</v>
      </c>
      <c r="F3235" s="1">
        <f t="shared" ca="1" si="354"/>
        <v>1</v>
      </c>
      <c r="G3235" s="1">
        <f t="shared" ca="1" si="355"/>
        <v>0</v>
      </c>
      <c r="H3235" s="1">
        <f t="shared" ca="1" si="356"/>
        <v>2</v>
      </c>
    </row>
    <row r="3236" spans="1:8" hidden="1" x14ac:dyDescent="0.2">
      <c r="A3236" s="1">
        <v>3233</v>
      </c>
      <c r="B3236" s="1">
        <f t="shared" ca="1" si="353"/>
        <v>-146331.18841182074</v>
      </c>
      <c r="C3236" s="1">
        <f t="shared" ca="1" si="350"/>
        <v>100</v>
      </c>
      <c r="D3236" s="1">
        <f t="shared" ca="1" si="351"/>
        <v>58.639357099169693</v>
      </c>
      <c r="E3236" s="1">
        <f t="shared" ca="1" si="352"/>
        <v>-1</v>
      </c>
      <c r="F3236" s="1">
        <f t="shared" ca="1" si="354"/>
        <v>1</v>
      </c>
      <c r="G3236" s="1">
        <f t="shared" ca="1" si="355"/>
        <v>1</v>
      </c>
      <c r="H3236" s="1">
        <f t="shared" ca="1" si="356"/>
        <v>0</v>
      </c>
    </row>
    <row r="3237" spans="1:8" hidden="1" x14ac:dyDescent="0.2">
      <c r="A3237" s="1">
        <v>3234</v>
      </c>
      <c r="B3237" s="1">
        <f t="shared" ca="1" si="353"/>
        <v>-140467.25270190378</v>
      </c>
      <c r="C3237" s="1">
        <f t="shared" ca="1" si="350"/>
        <v>100</v>
      </c>
      <c r="D3237" s="1">
        <f t="shared" ca="1" si="351"/>
        <v>-42.077013244733351</v>
      </c>
      <c r="E3237" s="1">
        <f t="shared" ca="1" si="352"/>
        <v>0</v>
      </c>
      <c r="F3237" s="1">
        <f t="shared" ca="1" si="354"/>
        <v>1</v>
      </c>
      <c r="G3237" s="1">
        <f t="shared" ca="1" si="355"/>
        <v>0</v>
      </c>
      <c r="H3237" s="1">
        <f t="shared" ca="1" si="356"/>
        <v>1</v>
      </c>
    </row>
    <row r="3238" spans="1:8" hidden="1" x14ac:dyDescent="0.2">
      <c r="A3238" s="1">
        <v>3235</v>
      </c>
      <c r="B3238" s="1">
        <f t="shared" ca="1" si="353"/>
        <v>-144674.95402637712</v>
      </c>
      <c r="C3238" s="1">
        <f t="shared" ca="1" si="350"/>
        <v>100</v>
      </c>
      <c r="D3238" s="1">
        <f t="shared" ca="1" si="351"/>
        <v>58.639357099169693</v>
      </c>
      <c r="E3238" s="1">
        <f t="shared" ca="1" si="352"/>
        <v>-1</v>
      </c>
      <c r="F3238" s="1">
        <f t="shared" ca="1" si="354"/>
        <v>1</v>
      </c>
      <c r="G3238" s="1">
        <f t="shared" ca="1" si="355"/>
        <v>1</v>
      </c>
      <c r="H3238" s="1">
        <f t="shared" ca="1" si="356"/>
        <v>0</v>
      </c>
    </row>
    <row r="3239" spans="1:8" hidden="1" x14ac:dyDescent="0.2">
      <c r="A3239" s="1">
        <v>3236</v>
      </c>
      <c r="B3239" s="1">
        <f t="shared" ca="1" si="353"/>
        <v>-138811.01831646016</v>
      </c>
      <c r="C3239" s="1">
        <f t="shared" ca="1" si="350"/>
        <v>100</v>
      </c>
      <c r="D3239" s="1">
        <f t="shared" ca="1" si="351"/>
        <v>-42.077013244733351</v>
      </c>
      <c r="E3239" s="1">
        <f t="shared" ca="1" si="352"/>
        <v>0</v>
      </c>
      <c r="F3239" s="1">
        <f t="shared" ca="1" si="354"/>
        <v>1</v>
      </c>
      <c r="G3239" s="1">
        <f t="shared" ca="1" si="355"/>
        <v>0</v>
      </c>
      <c r="H3239" s="1">
        <f t="shared" ca="1" si="356"/>
        <v>1</v>
      </c>
    </row>
    <row r="3240" spans="1:8" hidden="1" x14ac:dyDescent="0.2">
      <c r="A3240" s="1">
        <v>3237</v>
      </c>
      <c r="B3240" s="1">
        <f t="shared" ca="1" si="353"/>
        <v>-143018.7196409335</v>
      </c>
      <c r="C3240" s="1">
        <f t="shared" ca="1" si="350"/>
        <v>100</v>
      </c>
      <c r="D3240" s="1">
        <f t="shared" ca="1" si="351"/>
        <v>-42.077013244733351</v>
      </c>
      <c r="E3240" s="1">
        <f t="shared" ca="1" si="352"/>
        <v>-1</v>
      </c>
      <c r="F3240" s="1">
        <f t="shared" ca="1" si="354"/>
        <v>1</v>
      </c>
      <c r="G3240" s="1">
        <f t="shared" ca="1" si="355"/>
        <v>1</v>
      </c>
      <c r="H3240" s="1">
        <f t="shared" ca="1" si="356"/>
        <v>0</v>
      </c>
    </row>
    <row r="3241" spans="1:8" hidden="1" x14ac:dyDescent="0.2">
      <c r="A3241" s="1">
        <v>3238</v>
      </c>
      <c r="B3241" s="1">
        <f t="shared" ca="1" si="353"/>
        <v>-147226.42096540684</v>
      </c>
      <c r="C3241" s="1">
        <f t="shared" ca="1" si="350"/>
        <v>100</v>
      </c>
      <c r="D3241" s="1">
        <f t="shared" ca="1" si="351"/>
        <v>-42.077013244733351</v>
      </c>
      <c r="E3241" s="1">
        <f t="shared" ca="1" si="352"/>
        <v>-2</v>
      </c>
      <c r="F3241" s="1">
        <f t="shared" ca="1" si="354"/>
        <v>1</v>
      </c>
      <c r="G3241" s="1">
        <f t="shared" ca="1" si="355"/>
        <v>2</v>
      </c>
      <c r="H3241" s="1">
        <f t="shared" ca="1" si="356"/>
        <v>0</v>
      </c>
    </row>
    <row r="3242" spans="1:8" hidden="1" x14ac:dyDescent="0.2">
      <c r="A3242" s="1">
        <v>3239</v>
      </c>
      <c r="B3242" s="1">
        <f t="shared" ca="1" si="353"/>
        <v>-151434.12228988018</v>
      </c>
      <c r="C3242" s="1">
        <f t="shared" ca="1" si="350"/>
        <v>100</v>
      </c>
      <c r="D3242" s="1">
        <f t="shared" ca="1" si="351"/>
        <v>-42.077013244733351</v>
      </c>
      <c r="E3242" s="1">
        <f t="shared" ca="1" si="352"/>
        <v>-3</v>
      </c>
      <c r="F3242" s="1">
        <f t="shared" ca="1" si="354"/>
        <v>1</v>
      </c>
      <c r="G3242" s="1">
        <f t="shared" ca="1" si="355"/>
        <v>3</v>
      </c>
      <c r="H3242" s="1">
        <f t="shared" ca="1" si="356"/>
        <v>0</v>
      </c>
    </row>
    <row r="3243" spans="1:8" hidden="1" x14ac:dyDescent="0.2">
      <c r="A3243" s="1">
        <v>3240</v>
      </c>
      <c r="B3243" s="1">
        <f t="shared" ca="1" si="353"/>
        <v>-155641.82361435352</v>
      </c>
      <c r="C3243" s="1">
        <f t="shared" ca="1" si="350"/>
        <v>100</v>
      </c>
      <c r="D3243" s="1">
        <f t="shared" ca="1" si="351"/>
        <v>58.639357099169693</v>
      </c>
      <c r="E3243" s="1">
        <f t="shared" ca="1" si="352"/>
        <v>-4</v>
      </c>
      <c r="F3243" s="1">
        <f t="shared" ca="1" si="354"/>
        <v>1</v>
      </c>
      <c r="G3243" s="1">
        <f t="shared" ca="1" si="355"/>
        <v>4</v>
      </c>
      <c r="H3243" s="1">
        <f t="shared" ca="1" si="356"/>
        <v>0</v>
      </c>
    </row>
    <row r="3244" spans="1:8" hidden="1" x14ac:dyDescent="0.2">
      <c r="A3244" s="1">
        <v>3241</v>
      </c>
      <c r="B3244" s="1">
        <f t="shared" ca="1" si="353"/>
        <v>-149777.88790443656</v>
      </c>
      <c r="C3244" s="1">
        <f t="shared" ca="1" si="350"/>
        <v>100</v>
      </c>
      <c r="D3244" s="1">
        <f t="shared" ca="1" si="351"/>
        <v>58.639357099169693</v>
      </c>
      <c r="E3244" s="1">
        <f t="shared" ca="1" si="352"/>
        <v>-3</v>
      </c>
      <c r="F3244" s="1">
        <f t="shared" ca="1" si="354"/>
        <v>1</v>
      </c>
      <c r="G3244" s="1">
        <f t="shared" ca="1" si="355"/>
        <v>0</v>
      </c>
      <c r="H3244" s="1">
        <f t="shared" ca="1" si="356"/>
        <v>1</v>
      </c>
    </row>
    <row r="3245" spans="1:8" hidden="1" x14ac:dyDescent="0.2">
      <c r="A3245" s="1">
        <v>3242</v>
      </c>
      <c r="B3245" s="1">
        <f t="shared" ca="1" si="353"/>
        <v>-143913.9521945196</v>
      </c>
      <c r="C3245" s="1">
        <f t="shared" ca="1" si="350"/>
        <v>100</v>
      </c>
      <c r="D3245" s="1">
        <f t="shared" ca="1" si="351"/>
        <v>58.639357099169693</v>
      </c>
      <c r="E3245" s="1">
        <f t="shared" ca="1" si="352"/>
        <v>-2</v>
      </c>
      <c r="F3245" s="1">
        <f t="shared" ca="1" si="354"/>
        <v>1</v>
      </c>
      <c r="G3245" s="1">
        <f t="shared" ca="1" si="355"/>
        <v>0</v>
      </c>
      <c r="H3245" s="1">
        <f t="shared" ca="1" si="356"/>
        <v>2</v>
      </c>
    </row>
    <row r="3246" spans="1:8" hidden="1" x14ac:dyDescent="0.2">
      <c r="A3246" s="1">
        <v>3243</v>
      </c>
      <c r="B3246" s="1">
        <f t="shared" ca="1" si="353"/>
        <v>-138050.01648460265</v>
      </c>
      <c r="C3246" s="1">
        <f t="shared" ca="1" si="350"/>
        <v>100</v>
      </c>
      <c r="D3246" s="1">
        <f t="shared" ca="1" si="351"/>
        <v>-42.077013244733351</v>
      </c>
      <c r="E3246" s="1">
        <f t="shared" ca="1" si="352"/>
        <v>-1</v>
      </c>
      <c r="F3246" s="1">
        <f t="shared" ca="1" si="354"/>
        <v>1</v>
      </c>
      <c r="G3246" s="1">
        <f t="shared" ca="1" si="355"/>
        <v>0</v>
      </c>
      <c r="H3246" s="1">
        <f t="shared" ca="1" si="356"/>
        <v>3</v>
      </c>
    </row>
    <row r="3247" spans="1:8" hidden="1" x14ac:dyDescent="0.2">
      <c r="A3247" s="1">
        <v>3244</v>
      </c>
      <c r="B3247" s="1">
        <f t="shared" ca="1" si="353"/>
        <v>-142257.71780907598</v>
      </c>
      <c r="C3247" s="1">
        <f t="shared" ca="1" si="350"/>
        <v>100</v>
      </c>
      <c r="D3247" s="1">
        <f t="shared" ca="1" si="351"/>
        <v>58.639357099169693</v>
      </c>
      <c r="E3247" s="1">
        <f t="shared" ca="1" si="352"/>
        <v>-2</v>
      </c>
      <c r="F3247" s="1">
        <f t="shared" ca="1" si="354"/>
        <v>1</v>
      </c>
      <c r="G3247" s="1">
        <f t="shared" ca="1" si="355"/>
        <v>1</v>
      </c>
      <c r="H3247" s="1">
        <f t="shared" ca="1" si="356"/>
        <v>0</v>
      </c>
    </row>
    <row r="3248" spans="1:8" hidden="1" x14ac:dyDescent="0.2">
      <c r="A3248" s="1">
        <v>3245</v>
      </c>
      <c r="B3248" s="1">
        <f t="shared" ca="1" si="353"/>
        <v>-136393.78209915903</v>
      </c>
      <c r="C3248" s="1">
        <f t="shared" ca="1" si="350"/>
        <v>100</v>
      </c>
      <c r="D3248" s="1">
        <f t="shared" ca="1" si="351"/>
        <v>-42.077013244733351</v>
      </c>
      <c r="E3248" s="1">
        <f t="shared" ca="1" si="352"/>
        <v>-1</v>
      </c>
      <c r="F3248" s="1">
        <f t="shared" ca="1" si="354"/>
        <v>1</v>
      </c>
      <c r="G3248" s="1">
        <f t="shared" ca="1" si="355"/>
        <v>0</v>
      </c>
      <c r="H3248" s="1">
        <f t="shared" ca="1" si="356"/>
        <v>1</v>
      </c>
    </row>
    <row r="3249" spans="1:8" hidden="1" x14ac:dyDescent="0.2">
      <c r="A3249" s="1">
        <v>3246</v>
      </c>
      <c r="B3249" s="1">
        <f t="shared" ca="1" si="353"/>
        <v>-140601.48342363237</v>
      </c>
      <c r="C3249" s="1">
        <f t="shared" ca="1" si="350"/>
        <v>100</v>
      </c>
      <c r="D3249" s="1">
        <f t="shared" ca="1" si="351"/>
        <v>58.639357099169693</v>
      </c>
      <c r="E3249" s="1">
        <f t="shared" ca="1" si="352"/>
        <v>-2</v>
      </c>
      <c r="F3249" s="1">
        <f t="shared" ca="1" si="354"/>
        <v>1</v>
      </c>
      <c r="G3249" s="1">
        <f t="shared" ca="1" si="355"/>
        <v>1</v>
      </c>
      <c r="H3249" s="1">
        <f t="shared" ca="1" si="356"/>
        <v>0</v>
      </c>
    </row>
    <row r="3250" spans="1:8" hidden="1" x14ac:dyDescent="0.2">
      <c r="A3250" s="1">
        <v>3247</v>
      </c>
      <c r="B3250" s="1">
        <f t="shared" ca="1" si="353"/>
        <v>-134737.54771371541</v>
      </c>
      <c r="C3250" s="1">
        <f t="shared" ca="1" si="350"/>
        <v>100</v>
      </c>
      <c r="D3250" s="1">
        <f t="shared" ca="1" si="351"/>
        <v>-42.077013244733351</v>
      </c>
      <c r="E3250" s="1">
        <f t="shared" ca="1" si="352"/>
        <v>-1</v>
      </c>
      <c r="F3250" s="1">
        <f t="shared" ca="1" si="354"/>
        <v>1</v>
      </c>
      <c r="G3250" s="1">
        <f t="shared" ca="1" si="355"/>
        <v>0</v>
      </c>
      <c r="H3250" s="1">
        <f t="shared" ca="1" si="356"/>
        <v>1</v>
      </c>
    </row>
    <row r="3251" spans="1:8" hidden="1" x14ac:dyDescent="0.2">
      <c r="A3251" s="1">
        <v>3248</v>
      </c>
      <c r="B3251" s="1">
        <f t="shared" ca="1" si="353"/>
        <v>-138945.24903818875</v>
      </c>
      <c r="C3251" s="1">
        <f t="shared" ca="1" si="350"/>
        <v>100</v>
      </c>
      <c r="D3251" s="1">
        <f t="shared" ca="1" si="351"/>
        <v>58.639357099169693</v>
      </c>
      <c r="E3251" s="1">
        <f t="shared" ca="1" si="352"/>
        <v>-2</v>
      </c>
      <c r="F3251" s="1">
        <f t="shared" ca="1" si="354"/>
        <v>1</v>
      </c>
      <c r="G3251" s="1">
        <f t="shared" ca="1" si="355"/>
        <v>1</v>
      </c>
      <c r="H3251" s="1">
        <f t="shared" ca="1" si="356"/>
        <v>0</v>
      </c>
    </row>
    <row r="3252" spans="1:8" hidden="1" x14ac:dyDescent="0.2">
      <c r="A3252" s="1">
        <v>3249</v>
      </c>
      <c r="B3252" s="1">
        <f t="shared" ca="1" si="353"/>
        <v>-133081.31332827179</v>
      </c>
      <c r="C3252" s="1">
        <f t="shared" ca="1" si="350"/>
        <v>100</v>
      </c>
      <c r="D3252" s="1">
        <f t="shared" ca="1" si="351"/>
        <v>58.639357099169693</v>
      </c>
      <c r="E3252" s="1">
        <f t="shared" ca="1" si="352"/>
        <v>-1</v>
      </c>
      <c r="F3252" s="1">
        <f t="shared" ca="1" si="354"/>
        <v>1</v>
      </c>
      <c r="G3252" s="1">
        <f t="shared" ca="1" si="355"/>
        <v>0</v>
      </c>
      <c r="H3252" s="1">
        <f t="shared" ca="1" si="356"/>
        <v>1</v>
      </c>
    </row>
    <row r="3253" spans="1:8" hidden="1" x14ac:dyDescent="0.2">
      <c r="A3253" s="1">
        <v>3250</v>
      </c>
      <c r="B3253" s="1">
        <f t="shared" ca="1" si="353"/>
        <v>-127217.37761835482</v>
      </c>
      <c r="C3253" s="1">
        <f t="shared" ca="1" si="350"/>
        <v>100</v>
      </c>
      <c r="D3253" s="1">
        <f t="shared" ca="1" si="351"/>
        <v>58.639357099169693</v>
      </c>
      <c r="E3253" s="1">
        <f t="shared" ca="1" si="352"/>
        <v>0</v>
      </c>
      <c r="F3253" s="1">
        <f t="shared" ca="1" si="354"/>
        <v>1</v>
      </c>
      <c r="G3253" s="1">
        <f t="shared" ca="1" si="355"/>
        <v>0</v>
      </c>
      <c r="H3253" s="1">
        <f t="shared" ca="1" si="356"/>
        <v>2</v>
      </c>
    </row>
    <row r="3254" spans="1:8" hidden="1" x14ac:dyDescent="0.2">
      <c r="A3254" s="1">
        <v>3251</v>
      </c>
      <c r="B3254" s="1">
        <f t="shared" ca="1" si="353"/>
        <v>-121353.44190843785</v>
      </c>
      <c r="C3254" s="1">
        <f t="shared" ca="1" si="350"/>
        <v>100</v>
      </c>
      <c r="D3254" s="1">
        <f t="shared" ca="1" si="351"/>
        <v>58.639357099169693</v>
      </c>
      <c r="E3254" s="1">
        <f t="shared" ca="1" si="352"/>
        <v>0</v>
      </c>
      <c r="F3254" s="1">
        <f t="shared" ca="1" si="354"/>
        <v>1</v>
      </c>
      <c r="G3254" s="1">
        <f t="shared" ca="1" si="355"/>
        <v>0</v>
      </c>
      <c r="H3254" s="1">
        <f t="shared" ca="1" si="356"/>
        <v>3</v>
      </c>
    </row>
    <row r="3255" spans="1:8" hidden="1" x14ac:dyDescent="0.2">
      <c r="A3255" s="1">
        <v>3252</v>
      </c>
      <c r="B3255" s="1">
        <f t="shared" ca="1" si="353"/>
        <v>-115489.50619852087</v>
      </c>
      <c r="C3255" s="1">
        <f t="shared" ca="1" si="350"/>
        <v>100</v>
      </c>
      <c r="D3255" s="1">
        <f t="shared" ca="1" si="351"/>
        <v>58.639357099169693</v>
      </c>
      <c r="E3255" s="1">
        <f t="shared" ca="1" si="352"/>
        <v>0</v>
      </c>
      <c r="F3255" s="1">
        <f t="shared" ca="1" si="354"/>
        <v>1</v>
      </c>
      <c r="G3255" s="1">
        <f t="shared" ca="1" si="355"/>
        <v>0</v>
      </c>
      <c r="H3255" s="1">
        <f t="shared" ca="1" si="356"/>
        <v>4</v>
      </c>
    </row>
    <row r="3256" spans="1:8" hidden="1" x14ac:dyDescent="0.2">
      <c r="A3256" s="1">
        <v>3253</v>
      </c>
      <c r="B3256" s="1">
        <f t="shared" ca="1" si="353"/>
        <v>-109625.5704886039</v>
      </c>
      <c r="C3256" s="1">
        <f t="shared" ca="1" si="350"/>
        <v>100</v>
      </c>
      <c r="D3256" s="1">
        <f t="shared" ca="1" si="351"/>
        <v>-42.077013244733351</v>
      </c>
      <c r="E3256" s="1">
        <f t="shared" ca="1" si="352"/>
        <v>0</v>
      </c>
      <c r="F3256" s="1">
        <f t="shared" ca="1" si="354"/>
        <v>1</v>
      </c>
      <c r="G3256" s="1">
        <f t="shared" ca="1" si="355"/>
        <v>0</v>
      </c>
      <c r="H3256" s="1">
        <f t="shared" ca="1" si="356"/>
        <v>5</v>
      </c>
    </row>
    <row r="3257" spans="1:8" hidden="1" x14ac:dyDescent="0.2">
      <c r="A3257" s="1">
        <v>3254</v>
      </c>
      <c r="B3257" s="1">
        <f t="shared" ca="1" si="353"/>
        <v>-113833.27181307724</v>
      </c>
      <c r="C3257" s="1">
        <f t="shared" ca="1" si="350"/>
        <v>100</v>
      </c>
      <c r="D3257" s="1">
        <f t="shared" ca="1" si="351"/>
        <v>58.639357099169693</v>
      </c>
      <c r="E3257" s="1">
        <f t="shared" ca="1" si="352"/>
        <v>-1</v>
      </c>
      <c r="F3257" s="1">
        <f t="shared" ca="1" si="354"/>
        <v>1</v>
      </c>
      <c r="G3257" s="1">
        <f t="shared" ca="1" si="355"/>
        <v>1</v>
      </c>
      <c r="H3257" s="1">
        <f t="shared" ca="1" si="356"/>
        <v>0</v>
      </c>
    </row>
    <row r="3258" spans="1:8" hidden="1" x14ac:dyDescent="0.2">
      <c r="A3258" s="1">
        <v>3255</v>
      </c>
      <c r="B3258" s="1">
        <f t="shared" ca="1" si="353"/>
        <v>-107969.33610316027</v>
      </c>
      <c r="C3258" s="1">
        <f t="shared" ca="1" si="350"/>
        <v>100</v>
      </c>
      <c r="D3258" s="1">
        <f t="shared" ca="1" si="351"/>
        <v>-42.077013244733351</v>
      </c>
      <c r="E3258" s="1">
        <f t="shared" ca="1" si="352"/>
        <v>0</v>
      </c>
      <c r="F3258" s="1">
        <f t="shared" ca="1" si="354"/>
        <v>1</v>
      </c>
      <c r="G3258" s="1">
        <f t="shared" ca="1" si="355"/>
        <v>0</v>
      </c>
      <c r="H3258" s="1">
        <f t="shared" ca="1" si="356"/>
        <v>1</v>
      </c>
    </row>
    <row r="3259" spans="1:8" hidden="1" x14ac:dyDescent="0.2">
      <c r="A3259" s="1">
        <v>3256</v>
      </c>
      <c r="B3259" s="1">
        <f t="shared" ca="1" si="353"/>
        <v>-112177.03742763361</v>
      </c>
      <c r="C3259" s="1">
        <f t="shared" ca="1" si="350"/>
        <v>100</v>
      </c>
      <c r="D3259" s="1">
        <f t="shared" ca="1" si="351"/>
        <v>-42.077013244733351</v>
      </c>
      <c r="E3259" s="1">
        <f t="shared" ca="1" si="352"/>
        <v>-1</v>
      </c>
      <c r="F3259" s="1">
        <f t="shared" ca="1" si="354"/>
        <v>1</v>
      </c>
      <c r="G3259" s="1">
        <f t="shared" ca="1" si="355"/>
        <v>1</v>
      </c>
      <c r="H3259" s="1">
        <f t="shared" ca="1" si="356"/>
        <v>0</v>
      </c>
    </row>
    <row r="3260" spans="1:8" hidden="1" x14ac:dyDescent="0.2">
      <c r="A3260" s="1">
        <v>3257</v>
      </c>
      <c r="B3260" s="1">
        <f t="shared" ca="1" si="353"/>
        <v>-116384.73875210695</v>
      </c>
      <c r="C3260" s="1">
        <f t="shared" ca="1" si="350"/>
        <v>100</v>
      </c>
      <c r="D3260" s="1">
        <f t="shared" ca="1" si="351"/>
        <v>-42.077013244733351</v>
      </c>
      <c r="E3260" s="1">
        <f t="shared" ca="1" si="352"/>
        <v>-2</v>
      </c>
      <c r="F3260" s="1">
        <f t="shared" ca="1" si="354"/>
        <v>1</v>
      </c>
      <c r="G3260" s="1">
        <f t="shared" ca="1" si="355"/>
        <v>2</v>
      </c>
      <c r="H3260" s="1">
        <f t="shared" ca="1" si="356"/>
        <v>0</v>
      </c>
    </row>
    <row r="3261" spans="1:8" hidden="1" x14ac:dyDescent="0.2">
      <c r="A3261" s="1">
        <v>3258</v>
      </c>
      <c r="B3261" s="1">
        <f t="shared" ca="1" si="353"/>
        <v>-120592.44007658029</v>
      </c>
      <c r="C3261" s="1">
        <f t="shared" ca="1" si="350"/>
        <v>100</v>
      </c>
      <c r="D3261" s="1">
        <f t="shared" ca="1" si="351"/>
        <v>58.639357099169693</v>
      </c>
      <c r="E3261" s="1">
        <f t="shared" ca="1" si="352"/>
        <v>-3</v>
      </c>
      <c r="F3261" s="1">
        <f t="shared" ca="1" si="354"/>
        <v>1</v>
      </c>
      <c r="G3261" s="1">
        <f t="shared" ca="1" si="355"/>
        <v>3</v>
      </c>
      <c r="H3261" s="1">
        <f t="shared" ca="1" si="356"/>
        <v>0</v>
      </c>
    </row>
    <row r="3262" spans="1:8" hidden="1" x14ac:dyDescent="0.2">
      <c r="A3262" s="1">
        <v>3259</v>
      </c>
      <c r="B3262" s="1">
        <f t="shared" ca="1" si="353"/>
        <v>-114728.50436666331</v>
      </c>
      <c r="C3262" s="1">
        <f t="shared" ca="1" si="350"/>
        <v>100</v>
      </c>
      <c r="D3262" s="1">
        <f t="shared" ca="1" si="351"/>
        <v>58.639357099169693</v>
      </c>
      <c r="E3262" s="1">
        <f t="shared" ca="1" si="352"/>
        <v>-2</v>
      </c>
      <c r="F3262" s="1">
        <f t="shared" ca="1" si="354"/>
        <v>1</v>
      </c>
      <c r="G3262" s="1">
        <f t="shared" ca="1" si="355"/>
        <v>0</v>
      </c>
      <c r="H3262" s="1">
        <f t="shared" ca="1" si="356"/>
        <v>1</v>
      </c>
    </row>
    <row r="3263" spans="1:8" hidden="1" x14ac:dyDescent="0.2">
      <c r="A3263" s="1">
        <v>3260</v>
      </c>
      <c r="B3263" s="1">
        <f t="shared" ca="1" si="353"/>
        <v>-108864.56865674634</v>
      </c>
      <c r="C3263" s="1">
        <f t="shared" ca="1" si="350"/>
        <v>100</v>
      </c>
      <c r="D3263" s="1">
        <f t="shared" ca="1" si="351"/>
        <v>58.639357099169693</v>
      </c>
      <c r="E3263" s="1">
        <f t="shared" ca="1" si="352"/>
        <v>-1</v>
      </c>
      <c r="F3263" s="1">
        <f t="shared" ca="1" si="354"/>
        <v>1</v>
      </c>
      <c r="G3263" s="1">
        <f t="shared" ca="1" si="355"/>
        <v>0</v>
      </c>
      <c r="H3263" s="1">
        <f t="shared" ca="1" si="356"/>
        <v>2</v>
      </c>
    </row>
    <row r="3264" spans="1:8" hidden="1" x14ac:dyDescent="0.2">
      <c r="A3264" s="1">
        <v>3261</v>
      </c>
      <c r="B3264" s="1">
        <f t="shared" ca="1" si="353"/>
        <v>-103000.63294682937</v>
      </c>
      <c r="C3264" s="1">
        <f t="shared" ca="1" si="350"/>
        <v>100</v>
      </c>
      <c r="D3264" s="1">
        <f t="shared" ca="1" si="351"/>
        <v>58.639357099169693</v>
      </c>
      <c r="E3264" s="1">
        <f t="shared" ca="1" si="352"/>
        <v>0</v>
      </c>
      <c r="F3264" s="1">
        <f t="shared" ca="1" si="354"/>
        <v>1</v>
      </c>
      <c r="G3264" s="1">
        <f t="shared" ca="1" si="355"/>
        <v>0</v>
      </c>
      <c r="H3264" s="1">
        <f t="shared" ca="1" si="356"/>
        <v>3</v>
      </c>
    </row>
    <row r="3265" spans="1:8" hidden="1" x14ac:dyDescent="0.2">
      <c r="A3265" s="1">
        <v>3262</v>
      </c>
      <c r="B3265" s="1">
        <f t="shared" ca="1" si="353"/>
        <v>-97136.697236912398</v>
      </c>
      <c r="C3265" s="1">
        <f t="shared" ca="1" si="350"/>
        <v>100</v>
      </c>
      <c r="D3265" s="1">
        <f t="shared" ca="1" si="351"/>
        <v>-42.077013244733351</v>
      </c>
      <c r="E3265" s="1">
        <f t="shared" ca="1" si="352"/>
        <v>0</v>
      </c>
      <c r="F3265" s="1">
        <f t="shared" ca="1" si="354"/>
        <v>1</v>
      </c>
      <c r="G3265" s="1">
        <f t="shared" ca="1" si="355"/>
        <v>0</v>
      </c>
      <c r="H3265" s="1">
        <f t="shared" ca="1" si="356"/>
        <v>4</v>
      </c>
    </row>
    <row r="3266" spans="1:8" hidden="1" x14ac:dyDescent="0.2">
      <c r="A3266" s="1">
        <v>3263</v>
      </c>
      <c r="B3266" s="1">
        <f t="shared" ca="1" si="353"/>
        <v>-101344.39856138574</v>
      </c>
      <c r="C3266" s="1">
        <f t="shared" ca="1" si="350"/>
        <v>100</v>
      </c>
      <c r="D3266" s="1">
        <f t="shared" ca="1" si="351"/>
        <v>58.639357099169693</v>
      </c>
      <c r="E3266" s="1">
        <f t="shared" ca="1" si="352"/>
        <v>-1</v>
      </c>
      <c r="F3266" s="1">
        <f t="shared" ca="1" si="354"/>
        <v>1</v>
      </c>
      <c r="G3266" s="1">
        <f t="shared" ca="1" si="355"/>
        <v>1</v>
      </c>
      <c r="H3266" s="1">
        <f t="shared" ca="1" si="356"/>
        <v>0</v>
      </c>
    </row>
    <row r="3267" spans="1:8" hidden="1" x14ac:dyDescent="0.2">
      <c r="A3267" s="1">
        <v>3264</v>
      </c>
      <c r="B3267" s="1">
        <f t="shared" ca="1" si="353"/>
        <v>-95480.462851468765</v>
      </c>
      <c r="C3267" s="1">
        <f t="shared" ca="1" si="350"/>
        <v>100</v>
      </c>
      <c r="D3267" s="1">
        <f t="shared" ca="1" si="351"/>
        <v>58.639357099169693</v>
      </c>
      <c r="E3267" s="1">
        <f t="shared" ca="1" si="352"/>
        <v>0</v>
      </c>
      <c r="F3267" s="1">
        <f t="shared" ca="1" si="354"/>
        <v>1</v>
      </c>
      <c r="G3267" s="1">
        <f t="shared" ca="1" si="355"/>
        <v>0</v>
      </c>
      <c r="H3267" s="1">
        <f t="shared" ca="1" si="356"/>
        <v>1</v>
      </c>
    </row>
    <row r="3268" spans="1:8" hidden="1" x14ac:dyDescent="0.2">
      <c r="A3268" s="1">
        <v>3265</v>
      </c>
      <c r="B3268" s="1">
        <f t="shared" ca="1" si="353"/>
        <v>-89616.527141551793</v>
      </c>
      <c r="C3268" s="1">
        <f t="shared" ca="1" si="350"/>
        <v>100</v>
      </c>
      <c r="D3268" s="1">
        <f t="shared" ca="1" si="351"/>
        <v>58.639357099169693</v>
      </c>
      <c r="E3268" s="1">
        <f t="shared" ca="1" si="352"/>
        <v>0</v>
      </c>
      <c r="F3268" s="1">
        <f t="shared" ca="1" si="354"/>
        <v>1</v>
      </c>
      <c r="G3268" s="1">
        <f t="shared" ca="1" si="355"/>
        <v>0</v>
      </c>
      <c r="H3268" s="1">
        <f t="shared" ca="1" si="356"/>
        <v>2</v>
      </c>
    </row>
    <row r="3269" spans="1:8" hidden="1" x14ac:dyDescent="0.2">
      <c r="A3269" s="1">
        <v>3266</v>
      </c>
      <c r="B3269" s="1">
        <f t="shared" ca="1" si="353"/>
        <v>-83752.591431634821</v>
      </c>
      <c r="C3269" s="1">
        <f t="shared" ref="C3269:C3332" ca="1" si="357">$C$4*POWER($L$2,F3269-1)</f>
        <v>100</v>
      </c>
      <c r="D3269" s="1">
        <f t="shared" ref="D3269:D3332" ca="1" si="358">IF(RAND()&lt;$B$1,$F$1,$H$1)</f>
        <v>-42.077013244733351</v>
      </c>
      <c r="E3269" s="1">
        <f t="shared" ref="E3269:E3332" ca="1" si="359">IF(D3268&lt;0,IF(E3268-1=-$D$2,0,E3268-1),IF(E3268+1=$F$2,0,E3268+1))</f>
        <v>0</v>
      </c>
      <c r="F3269" s="1">
        <f t="shared" ca="1" si="354"/>
        <v>1</v>
      </c>
      <c r="G3269" s="1">
        <f t="shared" ca="1" si="355"/>
        <v>0</v>
      </c>
      <c r="H3269" s="1">
        <f t="shared" ca="1" si="356"/>
        <v>3</v>
      </c>
    </row>
    <row r="3270" spans="1:8" hidden="1" x14ac:dyDescent="0.2">
      <c r="A3270" s="1">
        <v>3267</v>
      </c>
      <c r="B3270" s="1">
        <f t="shared" ref="B3270:B3333" ca="1" si="360">B3269+D3269*C3269</f>
        <v>-87960.29275610816</v>
      </c>
      <c r="C3270" s="1">
        <f t="shared" ca="1" si="357"/>
        <v>100</v>
      </c>
      <c r="D3270" s="1">
        <f t="shared" ca="1" si="358"/>
        <v>58.639357099169693</v>
      </c>
      <c r="E3270" s="1">
        <f t="shared" ca="1" si="359"/>
        <v>-1</v>
      </c>
      <c r="F3270" s="1">
        <f t="shared" ref="F3270:F3333" ca="1" si="361">IF(AND(D3269&gt;0,E3270=0),IF(F3269-1&lt;1,1,F3269-1),IF(AND(D3269&lt;0,E3270=0),IF(F3269+1&gt;$H$2,1,F3269+1),F3269))</f>
        <v>1</v>
      </c>
      <c r="G3270" s="1">
        <f t="shared" ref="G3270:G3333" ca="1" si="362">IF(D3269&gt;0,0,G3269+1)</f>
        <v>1</v>
      </c>
      <c r="H3270" s="1">
        <f t="shared" ref="H3270:H3333" ca="1" si="363">IF(D3269&lt;0,0,H3269+1)</f>
        <v>0</v>
      </c>
    </row>
    <row r="3271" spans="1:8" hidden="1" x14ac:dyDescent="0.2">
      <c r="A3271" s="1">
        <v>3268</v>
      </c>
      <c r="B3271" s="1">
        <f t="shared" ca="1" si="360"/>
        <v>-82096.357046191188</v>
      </c>
      <c r="C3271" s="1">
        <f t="shared" ca="1" si="357"/>
        <v>100</v>
      </c>
      <c r="D3271" s="1">
        <f t="shared" ca="1" si="358"/>
        <v>58.639357099169693</v>
      </c>
      <c r="E3271" s="1">
        <f t="shared" ca="1" si="359"/>
        <v>0</v>
      </c>
      <c r="F3271" s="1">
        <f t="shared" ca="1" si="361"/>
        <v>1</v>
      </c>
      <c r="G3271" s="1">
        <f t="shared" ca="1" si="362"/>
        <v>0</v>
      </c>
      <c r="H3271" s="1">
        <f t="shared" ca="1" si="363"/>
        <v>1</v>
      </c>
    </row>
    <row r="3272" spans="1:8" hidden="1" x14ac:dyDescent="0.2">
      <c r="A3272" s="1">
        <v>3269</v>
      </c>
      <c r="B3272" s="1">
        <f t="shared" ca="1" si="360"/>
        <v>-76232.421336274216</v>
      </c>
      <c r="C3272" s="1">
        <f t="shared" ca="1" si="357"/>
        <v>100</v>
      </c>
      <c r="D3272" s="1">
        <f t="shared" ca="1" si="358"/>
        <v>-42.077013244733351</v>
      </c>
      <c r="E3272" s="1">
        <f t="shared" ca="1" si="359"/>
        <v>0</v>
      </c>
      <c r="F3272" s="1">
        <f t="shared" ca="1" si="361"/>
        <v>1</v>
      </c>
      <c r="G3272" s="1">
        <f t="shared" ca="1" si="362"/>
        <v>0</v>
      </c>
      <c r="H3272" s="1">
        <f t="shared" ca="1" si="363"/>
        <v>2</v>
      </c>
    </row>
    <row r="3273" spans="1:8" hidden="1" x14ac:dyDescent="0.2">
      <c r="A3273" s="1">
        <v>3270</v>
      </c>
      <c r="B3273" s="1">
        <f t="shared" ca="1" si="360"/>
        <v>-80440.122660747555</v>
      </c>
      <c r="C3273" s="1">
        <f t="shared" ca="1" si="357"/>
        <v>100</v>
      </c>
      <c r="D3273" s="1">
        <f t="shared" ca="1" si="358"/>
        <v>58.639357099169693</v>
      </c>
      <c r="E3273" s="1">
        <f t="shared" ca="1" si="359"/>
        <v>-1</v>
      </c>
      <c r="F3273" s="1">
        <f t="shared" ca="1" si="361"/>
        <v>1</v>
      </c>
      <c r="G3273" s="1">
        <f t="shared" ca="1" si="362"/>
        <v>1</v>
      </c>
      <c r="H3273" s="1">
        <f t="shared" ca="1" si="363"/>
        <v>0</v>
      </c>
    </row>
    <row r="3274" spans="1:8" hidden="1" x14ac:dyDescent="0.2">
      <c r="A3274" s="1">
        <v>3271</v>
      </c>
      <c r="B3274" s="1">
        <f t="shared" ca="1" si="360"/>
        <v>-74576.186950830583</v>
      </c>
      <c r="C3274" s="1">
        <f t="shared" ca="1" si="357"/>
        <v>100</v>
      </c>
      <c r="D3274" s="1">
        <f t="shared" ca="1" si="358"/>
        <v>-42.077013244733351</v>
      </c>
      <c r="E3274" s="1">
        <f t="shared" ca="1" si="359"/>
        <v>0</v>
      </c>
      <c r="F3274" s="1">
        <f t="shared" ca="1" si="361"/>
        <v>1</v>
      </c>
      <c r="G3274" s="1">
        <f t="shared" ca="1" si="362"/>
        <v>0</v>
      </c>
      <c r="H3274" s="1">
        <f t="shared" ca="1" si="363"/>
        <v>1</v>
      </c>
    </row>
    <row r="3275" spans="1:8" hidden="1" x14ac:dyDescent="0.2">
      <c r="A3275" s="1">
        <v>3272</v>
      </c>
      <c r="B3275" s="1">
        <f t="shared" ca="1" si="360"/>
        <v>-78783.888275303922</v>
      </c>
      <c r="C3275" s="1">
        <f t="shared" ca="1" si="357"/>
        <v>100</v>
      </c>
      <c r="D3275" s="1">
        <f t="shared" ca="1" si="358"/>
        <v>58.639357099169693</v>
      </c>
      <c r="E3275" s="1">
        <f t="shared" ca="1" si="359"/>
        <v>-1</v>
      </c>
      <c r="F3275" s="1">
        <f t="shared" ca="1" si="361"/>
        <v>1</v>
      </c>
      <c r="G3275" s="1">
        <f t="shared" ca="1" si="362"/>
        <v>1</v>
      </c>
      <c r="H3275" s="1">
        <f t="shared" ca="1" si="363"/>
        <v>0</v>
      </c>
    </row>
    <row r="3276" spans="1:8" hidden="1" x14ac:dyDescent="0.2">
      <c r="A3276" s="1">
        <v>3273</v>
      </c>
      <c r="B3276" s="1">
        <f t="shared" ca="1" si="360"/>
        <v>-72919.95256538695</v>
      </c>
      <c r="C3276" s="1">
        <f t="shared" ca="1" si="357"/>
        <v>100</v>
      </c>
      <c r="D3276" s="1">
        <f t="shared" ca="1" si="358"/>
        <v>58.639357099169693</v>
      </c>
      <c r="E3276" s="1">
        <f t="shared" ca="1" si="359"/>
        <v>0</v>
      </c>
      <c r="F3276" s="1">
        <f t="shared" ca="1" si="361"/>
        <v>1</v>
      </c>
      <c r="G3276" s="1">
        <f t="shared" ca="1" si="362"/>
        <v>0</v>
      </c>
      <c r="H3276" s="1">
        <f t="shared" ca="1" si="363"/>
        <v>1</v>
      </c>
    </row>
    <row r="3277" spans="1:8" hidden="1" x14ac:dyDescent="0.2">
      <c r="A3277" s="1">
        <v>3274</v>
      </c>
      <c r="B3277" s="1">
        <f t="shared" ca="1" si="360"/>
        <v>-67056.016855469978</v>
      </c>
      <c r="C3277" s="1">
        <f t="shared" ca="1" si="357"/>
        <v>100</v>
      </c>
      <c r="D3277" s="1">
        <f t="shared" ca="1" si="358"/>
        <v>-42.077013244733351</v>
      </c>
      <c r="E3277" s="1">
        <f t="shared" ca="1" si="359"/>
        <v>0</v>
      </c>
      <c r="F3277" s="1">
        <f t="shared" ca="1" si="361"/>
        <v>1</v>
      </c>
      <c r="G3277" s="1">
        <f t="shared" ca="1" si="362"/>
        <v>0</v>
      </c>
      <c r="H3277" s="1">
        <f t="shared" ca="1" si="363"/>
        <v>2</v>
      </c>
    </row>
    <row r="3278" spans="1:8" hidden="1" x14ac:dyDescent="0.2">
      <c r="A3278" s="1">
        <v>3275</v>
      </c>
      <c r="B3278" s="1">
        <f t="shared" ca="1" si="360"/>
        <v>-71263.718179943316</v>
      </c>
      <c r="C3278" s="1">
        <f t="shared" ca="1" si="357"/>
        <v>100</v>
      </c>
      <c r="D3278" s="1">
        <f t="shared" ca="1" si="358"/>
        <v>58.639357099169693</v>
      </c>
      <c r="E3278" s="1">
        <f t="shared" ca="1" si="359"/>
        <v>-1</v>
      </c>
      <c r="F3278" s="1">
        <f t="shared" ca="1" si="361"/>
        <v>1</v>
      </c>
      <c r="G3278" s="1">
        <f t="shared" ca="1" si="362"/>
        <v>1</v>
      </c>
      <c r="H3278" s="1">
        <f t="shared" ca="1" si="363"/>
        <v>0</v>
      </c>
    </row>
    <row r="3279" spans="1:8" hidden="1" x14ac:dyDescent="0.2">
      <c r="A3279" s="1">
        <v>3276</v>
      </c>
      <c r="B3279" s="1">
        <f t="shared" ca="1" si="360"/>
        <v>-65399.782470026345</v>
      </c>
      <c r="C3279" s="1">
        <f t="shared" ca="1" si="357"/>
        <v>100</v>
      </c>
      <c r="D3279" s="1">
        <f t="shared" ca="1" si="358"/>
        <v>-42.077013244733351</v>
      </c>
      <c r="E3279" s="1">
        <f t="shared" ca="1" si="359"/>
        <v>0</v>
      </c>
      <c r="F3279" s="1">
        <f t="shared" ca="1" si="361"/>
        <v>1</v>
      </c>
      <c r="G3279" s="1">
        <f t="shared" ca="1" si="362"/>
        <v>0</v>
      </c>
      <c r="H3279" s="1">
        <f t="shared" ca="1" si="363"/>
        <v>1</v>
      </c>
    </row>
    <row r="3280" spans="1:8" hidden="1" x14ac:dyDescent="0.2">
      <c r="A3280" s="1">
        <v>3277</v>
      </c>
      <c r="B3280" s="1">
        <f t="shared" ca="1" si="360"/>
        <v>-69607.483794499683</v>
      </c>
      <c r="C3280" s="1">
        <f t="shared" ca="1" si="357"/>
        <v>100</v>
      </c>
      <c r="D3280" s="1">
        <f t="shared" ca="1" si="358"/>
        <v>-42.077013244733351</v>
      </c>
      <c r="E3280" s="1">
        <f t="shared" ca="1" si="359"/>
        <v>-1</v>
      </c>
      <c r="F3280" s="1">
        <f t="shared" ca="1" si="361"/>
        <v>1</v>
      </c>
      <c r="G3280" s="1">
        <f t="shared" ca="1" si="362"/>
        <v>1</v>
      </c>
      <c r="H3280" s="1">
        <f t="shared" ca="1" si="363"/>
        <v>0</v>
      </c>
    </row>
    <row r="3281" spans="1:8" hidden="1" x14ac:dyDescent="0.2">
      <c r="A3281" s="1">
        <v>3278</v>
      </c>
      <c r="B3281" s="1">
        <f t="shared" ca="1" si="360"/>
        <v>-73815.185118973022</v>
      </c>
      <c r="C3281" s="1">
        <f t="shared" ca="1" si="357"/>
        <v>100</v>
      </c>
      <c r="D3281" s="1">
        <f t="shared" ca="1" si="358"/>
        <v>58.639357099169693</v>
      </c>
      <c r="E3281" s="1">
        <f t="shared" ca="1" si="359"/>
        <v>-2</v>
      </c>
      <c r="F3281" s="1">
        <f t="shared" ca="1" si="361"/>
        <v>1</v>
      </c>
      <c r="G3281" s="1">
        <f t="shared" ca="1" si="362"/>
        <v>2</v>
      </c>
      <c r="H3281" s="1">
        <f t="shared" ca="1" si="363"/>
        <v>0</v>
      </c>
    </row>
    <row r="3282" spans="1:8" hidden="1" x14ac:dyDescent="0.2">
      <c r="A3282" s="1">
        <v>3279</v>
      </c>
      <c r="B3282" s="1">
        <f t="shared" ca="1" si="360"/>
        <v>-67951.24940905605</v>
      </c>
      <c r="C3282" s="1">
        <f t="shared" ca="1" si="357"/>
        <v>100</v>
      </c>
      <c r="D3282" s="1">
        <f t="shared" ca="1" si="358"/>
        <v>58.639357099169693</v>
      </c>
      <c r="E3282" s="1">
        <f t="shared" ca="1" si="359"/>
        <v>-1</v>
      </c>
      <c r="F3282" s="1">
        <f t="shared" ca="1" si="361"/>
        <v>1</v>
      </c>
      <c r="G3282" s="1">
        <f t="shared" ca="1" si="362"/>
        <v>0</v>
      </c>
      <c r="H3282" s="1">
        <f t="shared" ca="1" si="363"/>
        <v>1</v>
      </c>
    </row>
    <row r="3283" spans="1:8" hidden="1" x14ac:dyDescent="0.2">
      <c r="A3283" s="1">
        <v>3280</v>
      </c>
      <c r="B3283" s="1">
        <f t="shared" ca="1" si="360"/>
        <v>-62087.313699139078</v>
      </c>
      <c r="C3283" s="1">
        <f t="shared" ca="1" si="357"/>
        <v>100</v>
      </c>
      <c r="D3283" s="1">
        <f t="shared" ca="1" si="358"/>
        <v>-42.077013244733351</v>
      </c>
      <c r="E3283" s="1">
        <f t="shared" ca="1" si="359"/>
        <v>0</v>
      </c>
      <c r="F3283" s="1">
        <f t="shared" ca="1" si="361"/>
        <v>1</v>
      </c>
      <c r="G3283" s="1">
        <f t="shared" ca="1" si="362"/>
        <v>0</v>
      </c>
      <c r="H3283" s="1">
        <f t="shared" ca="1" si="363"/>
        <v>2</v>
      </c>
    </row>
    <row r="3284" spans="1:8" hidden="1" x14ac:dyDescent="0.2">
      <c r="A3284" s="1">
        <v>3281</v>
      </c>
      <c r="B3284" s="1">
        <f t="shared" ca="1" si="360"/>
        <v>-66295.015023612417</v>
      </c>
      <c r="C3284" s="1">
        <f t="shared" ca="1" si="357"/>
        <v>100</v>
      </c>
      <c r="D3284" s="1">
        <f t="shared" ca="1" si="358"/>
        <v>-42.077013244733351</v>
      </c>
      <c r="E3284" s="1">
        <f t="shared" ca="1" si="359"/>
        <v>-1</v>
      </c>
      <c r="F3284" s="1">
        <f t="shared" ca="1" si="361"/>
        <v>1</v>
      </c>
      <c r="G3284" s="1">
        <f t="shared" ca="1" si="362"/>
        <v>1</v>
      </c>
      <c r="H3284" s="1">
        <f t="shared" ca="1" si="363"/>
        <v>0</v>
      </c>
    </row>
    <row r="3285" spans="1:8" hidden="1" x14ac:dyDescent="0.2">
      <c r="A3285" s="1">
        <v>3282</v>
      </c>
      <c r="B3285" s="1">
        <f t="shared" ca="1" si="360"/>
        <v>-70502.716348085756</v>
      </c>
      <c r="C3285" s="1">
        <f t="shared" ca="1" si="357"/>
        <v>100</v>
      </c>
      <c r="D3285" s="1">
        <f t="shared" ca="1" si="358"/>
        <v>58.639357099169693</v>
      </c>
      <c r="E3285" s="1">
        <f t="shared" ca="1" si="359"/>
        <v>-2</v>
      </c>
      <c r="F3285" s="1">
        <f t="shared" ca="1" si="361"/>
        <v>1</v>
      </c>
      <c r="G3285" s="1">
        <f t="shared" ca="1" si="362"/>
        <v>2</v>
      </c>
      <c r="H3285" s="1">
        <f t="shared" ca="1" si="363"/>
        <v>0</v>
      </c>
    </row>
    <row r="3286" spans="1:8" hidden="1" x14ac:dyDescent="0.2">
      <c r="A3286" s="1">
        <v>3283</v>
      </c>
      <c r="B3286" s="1">
        <f t="shared" ca="1" si="360"/>
        <v>-64638.780638168784</v>
      </c>
      <c r="C3286" s="1">
        <f t="shared" ca="1" si="357"/>
        <v>100</v>
      </c>
      <c r="D3286" s="1">
        <f t="shared" ca="1" si="358"/>
        <v>-42.077013244733351</v>
      </c>
      <c r="E3286" s="1">
        <f t="shared" ca="1" si="359"/>
        <v>-1</v>
      </c>
      <c r="F3286" s="1">
        <f t="shared" ca="1" si="361"/>
        <v>1</v>
      </c>
      <c r="G3286" s="1">
        <f t="shared" ca="1" si="362"/>
        <v>0</v>
      </c>
      <c r="H3286" s="1">
        <f t="shared" ca="1" si="363"/>
        <v>1</v>
      </c>
    </row>
    <row r="3287" spans="1:8" hidden="1" x14ac:dyDescent="0.2">
      <c r="A3287" s="1">
        <v>3284</v>
      </c>
      <c r="B3287" s="1">
        <f t="shared" ca="1" si="360"/>
        <v>-68846.481962642123</v>
      </c>
      <c r="C3287" s="1">
        <f t="shared" ca="1" si="357"/>
        <v>100</v>
      </c>
      <c r="D3287" s="1">
        <f t="shared" ca="1" si="358"/>
        <v>-42.077013244733351</v>
      </c>
      <c r="E3287" s="1">
        <f t="shared" ca="1" si="359"/>
        <v>-2</v>
      </c>
      <c r="F3287" s="1">
        <f t="shared" ca="1" si="361"/>
        <v>1</v>
      </c>
      <c r="G3287" s="1">
        <f t="shared" ca="1" si="362"/>
        <v>1</v>
      </c>
      <c r="H3287" s="1">
        <f t="shared" ca="1" si="363"/>
        <v>0</v>
      </c>
    </row>
    <row r="3288" spans="1:8" hidden="1" x14ac:dyDescent="0.2">
      <c r="A3288" s="1">
        <v>3285</v>
      </c>
      <c r="B3288" s="1">
        <f t="shared" ca="1" si="360"/>
        <v>-73054.183287115462</v>
      </c>
      <c r="C3288" s="1">
        <f t="shared" ca="1" si="357"/>
        <v>100</v>
      </c>
      <c r="D3288" s="1">
        <f t="shared" ca="1" si="358"/>
        <v>58.639357099169693</v>
      </c>
      <c r="E3288" s="1">
        <f t="shared" ca="1" si="359"/>
        <v>-3</v>
      </c>
      <c r="F3288" s="1">
        <f t="shared" ca="1" si="361"/>
        <v>1</v>
      </c>
      <c r="G3288" s="1">
        <f t="shared" ca="1" si="362"/>
        <v>2</v>
      </c>
      <c r="H3288" s="1">
        <f t="shared" ca="1" si="363"/>
        <v>0</v>
      </c>
    </row>
    <row r="3289" spans="1:8" hidden="1" x14ac:dyDescent="0.2">
      <c r="A3289" s="1">
        <v>3286</v>
      </c>
      <c r="B3289" s="1">
        <f t="shared" ca="1" si="360"/>
        <v>-67190.24757719849</v>
      </c>
      <c r="C3289" s="1">
        <f t="shared" ca="1" si="357"/>
        <v>100</v>
      </c>
      <c r="D3289" s="1">
        <f t="shared" ca="1" si="358"/>
        <v>-42.077013244733351</v>
      </c>
      <c r="E3289" s="1">
        <f t="shared" ca="1" si="359"/>
        <v>-2</v>
      </c>
      <c r="F3289" s="1">
        <f t="shared" ca="1" si="361"/>
        <v>1</v>
      </c>
      <c r="G3289" s="1">
        <f t="shared" ca="1" si="362"/>
        <v>0</v>
      </c>
      <c r="H3289" s="1">
        <f t="shared" ca="1" si="363"/>
        <v>1</v>
      </c>
    </row>
    <row r="3290" spans="1:8" hidden="1" x14ac:dyDescent="0.2">
      <c r="A3290" s="1">
        <v>3287</v>
      </c>
      <c r="B3290" s="1">
        <f t="shared" ca="1" si="360"/>
        <v>-71397.948901671829</v>
      </c>
      <c r="C3290" s="1">
        <f t="shared" ca="1" si="357"/>
        <v>100</v>
      </c>
      <c r="D3290" s="1">
        <f t="shared" ca="1" si="358"/>
        <v>-42.077013244733351</v>
      </c>
      <c r="E3290" s="1">
        <f t="shared" ca="1" si="359"/>
        <v>-3</v>
      </c>
      <c r="F3290" s="1">
        <f t="shared" ca="1" si="361"/>
        <v>1</v>
      </c>
      <c r="G3290" s="1">
        <f t="shared" ca="1" si="362"/>
        <v>1</v>
      </c>
      <c r="H3290" s="1">
        <f t="shared" ca="1" si="363"/>
        <v>0</v>
      </c>
    </row>
    <row r="3291" spans="1:8" hidden="1" x14ac:dyDescent="0.2">
      <c r="A3291" s="1">
        <v>3288</v>
      </c>
      <c r="B3291" s="1">
        <f t="shared" ca="1" si="360"/>
        <v>-75605.650226145168</v>
      </c>
      <c r="C3291" s="1">
        <f t="shared" ca="1" si="357"/>
        <v>100</v>
      </c>
      <c r="D3291" s="1">
        <f t="shared" ca="1" si="358"/>
        <v>58.639357099169693</v>
      </c>
      <c r="E3291" s="1">
        <f t="shared" ca="1" si="359"/>
        <v>-4</v>
      </c>
      <c r="F3291" s="1">
        <f t="shared" ca="1" si="361"/>
        <v>1</v>
      </c>
      <c r="G3291" s="1">
        <f t="shared" ca="1" si="362"/>
        <v>2</v>
      </c>
      <c r="H3291" s="1">
        <f t="shared" ca="1" si="363"/>
        <v>0</v>
      </c>
    </row>
    <row r="3292" spans="1:8" hidden="1" x14ac:dyDescent="0.2">
      <c r="A3292" s="1">
        <v>3289</v>
      </c>
      <c r="B3292" s="1">
        <f t="shared" ca="1" si="360"/>
        <v>-69741.714516228196</v>
      </c>
      <c r="C3292" s="1">
        <f t="shared" ca="1" si="357"/>
        <v>100</v>
      </c>
      <c r="D3292" s="1">
        <f t="shared" ca="1" si="358"/>
        <v>58.639357099169693</v>
      </c>
      <c r="E3292" s="1">
        <f t="shared" ca="1" si="359"/>
        <v>-3</v>
      </c>
      <c r="F3292" s="1">
        <f t="shared" ca="1" si="361"/>
        <v>1</v>
      </c>
      <c r="G3292" s="1">
        <f t="shared" ca="1" si="362"/>
        <v>0</v>
      </c>
      <c r="H3292" s="1">
        <f t="shared" ca="1" si="363"/>
        <v>1</v>
      </c>
    </row>
    <row r="3293" spans="1:8" hidden="1" x14ac:dyDescent="0.2">
      <c r="A3293" s="1">
        <v>3290</v>
      </c>
      <c r="B3293" s="1">
        <f t="shared" ca="1" si="360"/>
        <v>-63877.778806311224</v>
      </c>
      <c r="C3293" s="1">
        <f t="shared" ca="1" si="357"/>
        <v>100</v>
      </c>
      <c r="D3293" s="1">
        <f t="shared" ca="1" si="358"/>
        <v>-42.077013244733351</v>
      </c>
      <c r="E3293" s="1">
        <f t="shared" ca="1" si="359"/>
        <v>-2</v>
      </c>
      <c r="F3293" s="1">
        <f t="shared" ca="1" si="361"/>
        <v>1</v>
      </c>
      <c r="G3293" s="1">
        <f t="shared" ca="1" si="362"/>
        <v>0</v>
      </c>
      <c r="H3293" s="1">
        <f t="shared" ca="1" si="363"/>
        <v>2</v>
      </c>
    </row>
    <row r="3294" spans="1:8" hidden="1" x14ac:dyDescent="0.2">
      <c r="A3294" s="1">
        <v>3291</v>
      </c>
      <c r="B3294" s="1">
        <f t="shared" ca="1" si="360"/>
        <v>-68085.480130784563</v>
      </c>
      <c r="C3294" s="1">
        <f t="shared" ca="1" si="357"/>
        <v>100</v>
      </c>
      <c r="D3294" s="1">
        <f t="shared" ca="1" si="358"/>
        <v>58.639357099169693</v>
      </c>
      <c r="E3294" s="1">
        <f t="shared" ca="1" si="359"/>
        <v>-3</v>
      </c>
      <c r="F3294" s="1">
        <f t="shared" ca="1" si="361"/>
        <v>1</v>
      </c>
      <c r="G3294" s="1">
        <f t="shared" ca="1" si="362"/>
        <v>1</v>
      </c>
      <c r="H3294" s="1">
        <f t="shared" ca="1" si="363"/>
        <v>0</v>
      </c>
    </row>
    <row r="3295" spans="1:8" hidden="1" x14ac:dyDescent="0.2">
      <c r="A3295" s="1">
        <v>3292</v>
      </c>
      <c r="B3295" s="1">
        <f t="shared" ca="1" si="360"/>
        <v>-62221.544420867591</v>
      </c>
      <c r="C3295" s="1">
        <f t="shared" ca="1" si="357"/>
        <v>100</v>
      </c>
      <c r="D3295" s="1">
        <f t="shared" ca="1" si="358"/>
        <v>-42.077013244733351</v>
      </c>
      <c r="E3295" s="1">
        <f t="shared" ca="1" si="359"/>
        <v>-2</v>
      </c>
      <c r="F3295" s="1">
        <f t="shared" ca="1" si="361"/>
        <v>1</v>
      </c>
      <c r="G3295" s="1">
        <f t="shared" ca="1" si="362"/>
        <v>0</v>
      </c>
      <c r="H3295" s="1">
        <f t="shared" ca="1" si="363"/>
        <v>1</v>
      </c>
    </row>
    <row r="3296" spans="1:8" hidden="1" x14ac:dyDescent="0.2">
      <c r="A3296" s="1">
        <v>3293</v>
      </c>
      <c r="B3296" s="1">
        <f t="shared" ca="1" si="360"/>
        <v>-66429.24574534093</v>
      </c>
      <c r="C3296" s="1">
        <f t="shared" ca="1" si="357"/>
        <v>100</v>
      </c>
      <c r="D3296" s="1">
        <f t="shared" ca="1" si="358"/>
        <v>58.639357099169693</v>
      </c>
      <c r="E3296" s="1">
        <f t="shared" ca="1" si="359"/>
        <v>-3</v>
      </c>
      <c r="F3296" s="1">
        <f t="shared" ca="1" si="361"/>
        <v>1</v>
      </c>
      <c r="G3296" s="1">
        <f t="shared" ca="1" si="362"/>
        <v>1</v>
      </c>
      <c r="H3296" s="1">
        <f t="shared" ca="1" si="363"/>
        <v>0</v>
      </c>
    </row>
    <row r="3297" spans="1:8" hidden="1" x14ac:dyDescent="0.2">
      <c r="A3297" s="1">
        <v>3294</v>
      </c>
      <c r="B3297" s="1">
        <f t="shared" ca="1" si="360"/>
        <v>-60565.310035423958</v>
      </c>
      <c r="C3297" s="1">
        <f t="shared" ca="1" si="357"/>
        <v>100</v>
      </c>
      <c r="D3297" s="1">
        <f t="shared" ca="1" si="358"/>
        <v>-42.077013244733351</v>
      </c>
      <c r="E3297" s="1">
        <f t="shared" ca="1" si="359"/>
        <v>-2</v>
      </c>
      <c r="F3297" s="1">
        <f t="shared" ca="1" si="361"/>
        <v>1</v>
      </c>
      <c r="G3297" s="1">
        <f t="shared" ca="1" si="362"/>
        <v>0</v>
      </c>
      <c r="H3297" s="1">
        <f t="shared" ca="1" si="363"/>
        <v>1</v>
      </c>
    </row>
    <row r="3298" spans="1:8" hidden="1" x14ac:dyDescent="0.2">
      <c r="A3298" s="1">
        <v>3295</v>
      </c>
      <c r="B3298" s="1">
        <f t="shared" ca="1" si="360"/>
        <v>-64773.011359897297</v>
      </c>
      <c r="C3298" s="1">
        <f t="shared" ca="1" si="357"/>
        <v>100</v>
      </c>
      <c r="D3298" s="1">
        <f t="shared" ca="1" si="358"/>
        <v>-42.077013244733351</v>
      </c>
      <c r="E3298" s="1">
        <f t="shared" ca="1" si="359"/>
        <v>-3</v>
      </c>
      <c r="F3298" s="1">
        <f t="shared" ca="1" si="361"/>
        <v>1</v>
      </c>
      <c r="G3298" s="1">
        <f t="shared" ca="1" si="362"/>
        <v>1</v>
      </c>
      <c r="H3298" s="1">
        <f t="shared" ca="1" si="363"/>
        <v>0</v>
      </c>
    </row>
    <row r="3299" spans="1:8" hidden="1" x14ac:dyDescent="0.2">
      <c r="A3299" s="1">
        <v>3296</v>
      </c>
      <c r="B3299" s="1">
        <f t="shared" ca="1" si="360"/>
        <v>-68980.712684370636</v>
      </c>
      <c r="C3299" s="1">
        <f t="shared" ca="1" si="357"/>
        <v>100</v>
      </c>
      <c r="D3299" s="1">
        <f t="shared" ca="1" si="358"/>
        <v>-42.077013244733351</v>
      </c>
      <c r="E3299" s="1">
        <f t="shared" ca="1" si="359"/>
        <v>-4</v>
      </c>
      <c r="F3299" s="1">
        <f t="shared" ca="1" si="361"/>
        <v>1</v>
      </c>
      <c r="G3299" s="1">
        <f t="shared" ca="1" si="362"/>
        <v>2</v>
      </c>
      <c r="H3299" s="1">
        <f t="shared" ca="1" si="363"/>
        <v>0</v>
      </c>
    </row>
    <row r="3300" spans="1:8" hidden="1" x14ac:dyDescent="0.2">
      <c r="A3300" s="1">
        <v>3297</v>
      </c>
      <c r="B3300" s="1">
        <f t="shared" ca="1" si="360"/>
        <v>-73188.414008843974</v>
      </c>
      <c r="C3300" s="1">
        <f t="shared" ca="1" si="357"/>
        <v>500</v>
      </c>
      <c r="D3300" s="1">
        <f t="shared" ca="1" si="358"/>
        <v>58.639357099169693</v>
      </c>
      <c r="E3300" s="1">
        <f t="shared" ca="1" si="359"/>
        <v>0</v>
      </c>
      <c r="F3300" s="1">
        <f t="shared" ca="1" si="361"/>
        <v>2</v>
      </c>
      <c r="G3300" s="1">
        <f t="shared" ca="1" si="362"/>
        <v>3</v>
      </c>
      <c r="H3300" s="1">
        <f t="shared" ca="1" si="363"/>
        <v>0</v>
      </c>
    </row>
    <row r="3301" spans="1:8" hidden="1" x14ac:dyDescent="0.2">
      <c r="A3301" s="1">
        <v>3298</v>
      </c>
      <c r="B3301" s="1">
        <f t="shared" ca="1" si="360"/>
        <v>-43868.735459259129</v>
      </c>
      <c r="C3301" s="1">
        <f t="shared" ca="1" si="357"/>
        <v>100</v>
      </c>
      <c r="D3301" s="1">
        <f t="shared" ca="1" si="358"/>
        <v>-42.077013244733351</v>
      </c>
      <c r="E3301" s="1">
        <f t="shared" ca="1" si="359"/>
        <v>0</v>
      </c>
      <c r="F3301" s="1">
        <f t="shared" ca="1" si="361"/>
        <v>1</v>
      </c>
      <c r="G3301" s="1">
        <f t="shared" ca="1" si="362"/>
        <v>0</v>
      </c>
      <c r="H3301" s="1">
        <f t="shared" ca="1" si="363"/>
        <v>1</v>
      </c>
    </row>
    <row r="3302" spans="1:8" hidden="1" x14ac:dyDescent="0.2">
      <c r="A3302" s="1">
        <v>3299</v>
      </c>
      <c r="B3302" s="1">
        <f t="shared" ca="1" si="360"/>
        <v>-48076.436783732468</v>
      </c>
      <c r="C3302" s="1">
        <f t="shared" ca="1" si="357"/>
        <v>100</v>
      </c>
      <c r="D3302" s="1">
        <f t="shared" ca="1" si="358"/>
        <v>-42.077013244733351</v>
      </c>
      <c r="E3302" s="1">
        <f t="shared" ca="1" si="359"/>
        <v>-1</v>
      </c>
      <c r="F3302" s="1">
        <f t="shared" ca="1" si="361"/>
        <v>1</v>
      </c>
      <c r="G3302" s="1">
        <f t="shared" ca="1" si="362"/>
        <v>1</v>
      </c>
      <c r="H3302" s="1">
        <f t="shared" ca="1" si="363"/>
        <v>0</v>
      </c>
    </row>
    <row r="3303" spans="1:8" hidden="1" x14ac:dyDescent="0.2">
      <c r="A3303" s="1">
        <v>3300</v>
      </c>
      <c r="B3303" s="1">
        <f t="shared" ca="1" si="360"/>
        <v>-52284.138108205807</v>
      </c>
      <c r="C3303" s="1">
        <f t="shared" ca="1" si="357"/>
        <v>100</v>
      </c>
      <c r="D3303" s="1">
        <f t="shared" ca="1" si="358"/>
        <v>58.639357099169693</v>
      </c>
      <c r="E3303" s="1">
        <f t="shared" ca="1" si="359"/>
        <v>-2</v>
      </c>
      <c r="F3303" s="1">
        <f t="shared" ca="1" si="361"/>
        <v>1</v>
      </c>
      <c r="G3303" s="1">
        <f t="shared" ca="1" si="362"/>
        <v>2</v>
      </c>
      <c r="H3303" s="1">
        <f t="shared" ca="1" si="363"/>
        <v>0</v>
      </c>
    </row>
    <row r="3304" spans="1:8" hidden="1" x14ac:dyDescent="0.2">
      <c r="A3304" s="1">
        <v>3301</v>
      </c>
      <c r="B3304" s="1">
        <f t="shared" ca="1" si="360"/>
        <v>-46420.202398288835</v>
      </c>
      <c r="C3304" s="1">
        <f t="shared" ca="1" si="357"/>
        <v>100</v>
      </c>
      <c r="D3304" s="1">
        <f t="shared" ca="1" si="358"/>
        <v>58.639357099169693</v>
      </c>
      <c r="E3304" s="1">
        <f t="shared" ca="1" si="359"/>
        <v>-1</v>
      </c>
      <c r="F3304" s="1">
        <f t="shared" ca="1" si="361"/>
        <v>1</v>
      </c>
      <c r="G3304" s="1">
        <f t="shared" ca="1" si="362"/>
        <v>0</v>
      </c>
      <c r="H3304" s="1">
        <f t="shared" ca="1" si="363"/>
        <v>1</v>
      </c>
    </row>
    <row r="3305" spans="1:8" hidden="1" x14ac:dyDescent="0.2">
      <c r="A3305" s="1">
        <v>3302</v>
      </c>
      <c r="B3305" s="1">
        <f t="shared" ca="1" si="360"/>
        <v>-40556.266688371863</v>
      </c>
      <c r="C3305" s="1">
        <f t="shared" ca="1" si="357"/>
        <v>100</v>
      </c>
      <c r="D3305" s="1">
        <f t="shared" ca="1" si="358"/>
        <v>58.639357099169693</v>
      </c>
      <c r="E3305" s="1">
        <f t="shared" ca="1" si="359"/>
        <v>0</v>
      </c>
      <c r="F3305" s="1">
        <f t="shared" ca="1" si="361"/>
        <v>1</v>
      </c>
      <c r="G3305" s="1">
        <f t="shared" ca="1" si="362"/>
        <v>0</v>
      </c>
      <c r="H3305" s="1">
        <f t="shared" ca="1" si="363"/>
        <v>2</v>
      </c>
    </row>
    <row r="3306" spans="1:8" hidden="1" x14ac:dyDescent="0.2">
      <c r="A3306" s="1">
        <v>3303</v>
      </c>
      <c r="B3306" s="1">
        <f t="shared" ca="1" si="360"/>
        <v>-34692.330978454891</v>
      </c>
      <c r="C3306" s="1">
        <f t="shared" ca="1" si="357"/>
        <v>100</v>
      </c>
      <c r="D3306" s="1">
        <f t="shared" ca="1" si="358"/>
        <v>58.639357099169693</v>
      </c>
      <c r="E3306" s="1">
        <f t="shared" ca="1" si="359"/>
        <v>0</v>
      </c>
      <c r="F3306" s="1">
        <f t="shared" ca="1" si="361"/>
        <v>1</v>
      </c>
      <c r="G3306" s="1">
        <f t="shared" ca="1" si="362"/>
        <v>0</v>
      </c>
      <c r="H3306" s="1">
        <f t="shared" ca="1" si="363"/>
        <v>3</v>
      </c>
    </row>
    <row r="3307" spans="1:8" hidden="1" x14ac:dyDescent="0.2">
      <c r="A3307" s="1">
        <v>3304</v>
      </c>
      <c r="B3307" s="1">
        <f t="shared" ca="1" si="360"/>
        <v>-28828.395268537923</v>
      </c>
      <c r="C3307" s="1">
        <f t="shared" ca="1" si="357"/>
        <v>100</v>
      </c>
      <c r="D3307" s="1">
        <f t="shared" ca="1" si="358"/>
        <v>-42.077013244733351</v>
      </c>
      <c r="E3307" s="1">
        <f t="shared" ca="1" si="359"/>
        <v>0</v>
      </c>
      <c r="F3307" s="1">
        <f t="shared" ca="1" si="361"/>
        <v>1</v>
      </c>
      <c r="G3307" s="1">
        <f t="shared" ca="1" si="362"/>
        <v>0</v>
      </c>
      <c r="H3307" s="1">
        <f t="shared" ca="1" si="363"/>
        <v>4</v>
      </c>
    </row>
    <row r="3308" spans="1:8" hidden="1" x14ac:dyDescent="0.2">
      <c r="A3308" s="1">
        <v>3305</v>
      </c>
      <c r="B3308" s="1">
        <f t="shared" ca="1" si="360"/>
        <v>-33036.096593011258</v>
      </c>
      <c r="C3308" s="1">
        <f t="shared" ca="1" si="357"/>
        <v>100</v>
      </c>
      <c r="D3308" s="1">
        <f t="shared" ca="1" si="358"/>
        <v>-42.077013244733351</v>
      </c>
      <c r="E3308" s="1">
        <f t="shared" ca="1" si="359"/>
        <v>-1</v>
      </c>
      <c r="F3308" s="1">
        <f t="shared" ca="1" si="361"/>
        <v>1</v>
      </c>
      <c r="G3308" s="1">
        <f t="shared" ca="1" si="362"/>
        <v>1</v>
      </c>
      <c r="H3308" s="1">
        <f t="shared" ca="1" si="363"/>
        <v>0</v>
      </c>
    </row>
    <row r="3309" spans="1:8" hidden="1" x14ac:dyDescent="0.2">
      <c r="A3309" s="1">
        <v>3306</v>
      </c>
      <c r="B3309" s="1">
        <f t="shared" ca="1" si="360"/>
        <v>-37243.797917484597</v>
      </c>
      <c r="C3309" s="1">
        <f t="shared" ca="1" si="357"/>
        <v>100</v>
      </c>
      <c r="D3309" s="1">
        <f t="shared" ca="1" si="358"/>
        <v>-42.077013244733351</v>
      </c>
      <c r="E3309" s="1">
        <f t="shared" ca="1" si="359"/>
        <v>-2</v>
      </c>
      <c r="F3309" s="1">
        <f t="shared" ca="1" si="361"/>
        <v>1</v>
      </c>
      <c r="G3309" s="1">
        <f t="shared" ca="1" si="362"/>
        <v>2</v>
      </c>
      <c r="H3309" s="1">
        <f t="shared" ca="1" si="363"/>
        <v>0</v>
      </c>
    </row>
    <row r="3310" spans="1:8" hidden="1" x14ac:dyDescent="0.2">
      <c r="A3310" s="1">
        <v>3307</v>
      </c>
      <c r="B3310" s="1">
        <f t="shared" ca="1" si="360"/>
        <v>-41451.499241957936</v>
      </c>
      <c r="C3310" s="1">
        <f t="shared" ca="1" si="357"/>
        <v>100</v>
      </c>
      <c r="D3310" s="1">
        <f t="shared" ca="1" si="358"/>
        <v>-42.077013244733351</v>
      </c>
      <c r="E3310" s="1">
        <f t="shared" ca="1" si="359"/>
        <v>-3</v>
      </c>
      <c r="F3310" s="1">
        <f t="shared" ca="1" si="361"/>
        <v>1</v>
      </c>
      <c r="G3310" s="1">
        <f t="shared" ca="1" si="362"/>
        <v>3</v>
      </c>
      <c r="H3310" s="1">
        <f t="shared" ca="1" si="363"/>
        <v>0</v>
      </c>
    </row>
    <row r="3311" spans="1:8" hidden="1" x14ac:dyDescent="0.2">
      <c r="A3311" s="1">
        <v>3308</v>
      </c>
      <c r="B3311" s="1">
        <f t="shared" ca="1" si="360"/>
        <v>-45659.200566431275</v>
      </c>
      <c r="C3311" s="1">
        <f t="shared" ca="1" si="357"/>
        <v>100</v>
      </c>
      <c r="D3311" s="1">
        <f t="shared" ca="1" si="358"/>
        <v>-42.077013244733351</v>
      </c>
      <c r="E3311" s="1">
        <f t="shared" ca="1" si="359"/>
        <v>-4</v>
      </c>
      <c r="F3311" s="1">
        <f t="shared" ca="1" si="361"/>
        <v>1</v>
      </c>
      <c r="G3311" s="1">
        <f t="shared" ca="1" si="362"/>
        <v>4</v>
      </c>
      <c r="H3311" s="1">
        <f t="shared" ca="1" si="363"/>
        <v>0</v>
      </c>
    </row>
    <row r="3312" spans="1:8" hidden="1" x14ac:dyDescent="0.2">
      <c r="A3312" s="1">
        <v>3309</v>
      </c>
      <c r="B3312" s="1">
        <f t="shared" ca="1" si="360"/>
        <v>-49866.901890904614</v>
      </c>
      <c r="C3312" s="1">
        <f t="shared" ca="1" si="357"/>
        <v>500</v>
      </c>
      <c r="D3312" s="1">
        <f t="shared" ca="1" si="358"/>
        <v>-42.077013244733351</v>
      </c>
      <c r="E3312" s="1">
        <f t="shared" ca="1" si="359"/>
        <v>0</v>
      </c>
      <c r="F3312" s="1">
        <f t="shared" ca="1" si="361"/>
        <v>2</v>
      </c>
      <c r="G3312" s="1">
        <f t="shared" ca="1" si="362"/>
        <v>5</v>
      </c>
      <c r="H3312" s="1">
        <f t="shared" ca="1" si="363"/>
        <v>0</v>
      </c>
    </row>
    <row r="3313" spans="1:8" hidden="1" x14ac:dyDescent="0.2">
      <c r="A3313" s="1">
        <v>3310</v>
      </c>
      <c r="B3313" s="1">
        <f t="shared" ca="1" si="360"/>
        <v>-70905.408513271293</v>
      </c>
      <c r="C3313" s="1">
        <f t="shared" ca="1" si="357"/>
        <v>500</v>
      </c>
      <c r="D3313" s="1">
        <f t="shared" ca="1" si="358"/>
        <v>-42.077013244733351</v>
      </c>
      <c r="E3313" s="1">
        <f t="shared" ca="1" si="359"/>
        <v>-1</v>
      </c>
      <c r="F3313" s="1">
        <f t="shared" ca="1" si="361"/>
        <v>2</v>
      </c>
      <c r="G3313" s="1">
        <f t="shared" ca="1" si="362"/>
        <v>6</v>
      </c>
      <c r="H3313" s="1">
        <f t="shared" ca="1" si="363"/>
        <v>0</v>
      </c>
    </row>
    <row r="3314" spans="1:8" hidden="1" x14ac:dyDescent="0.2">
      <c r="A3314" s="1">
        <v>3311</v>
      </c>
      <c r="B3314" s="1">
        <f t="shared" ca="1" si="360"/>
        <v>-91943.915135637973</v>
      </c>
      <c r="C3314" s="1">
        <f t="shared" ca="1" si="357"/>
        <v>500</v>
      </c>
      <c r="D3314" s="1">
        <f t="shared" ca="1" si="358"/>
        <v>58.639357099169693</v>
      </c>
      <c r="E3314" s="1">
        <f t="shared" ca="1" si="359"/>
        <v>-2</v>
      </c>
      <c r="F3314" s="1">
        <f t="shared" ca="1" si="361"/>
        <v>2</v>
      </c>
      <c r="G3314" s="1">
        <f t="shared" ca="1" si="362"/>
        <v>7</v>
      </c>
      <c r="H3314" s="1">
        <f t="shared" ca="1" si="363"/>
        <v>0</v>
      </c>
    </row>
    <row r="3315" spans="1:8" hidden="1" x14ac:dyDescent="0.2">
      <c r="A3315" s="1">
        <v>3312</v>
      </c>
      <c r="B3315" s="1">
        <f t="shared" ca="1" si="360"/>
        <v>-62624.236586053128</v>
      </c>
      <c r="C3315" s="1">
        <f t="shared" ca="1" si="357"/>
        <v>500</v>
      </c>
      <c r="D3315" s="1">
        <f t="shared" ca="1" si="358"/>
        <v>-42.077013244733351</v>
      </c>
      <c r="E3315" s="1">
        <f t="shared" ca="1" si="359"/>
        <v>-1</v>
      </c>
      <c r="F3315" s="1">
        <f t="shared" ca="1" si="361"/>
        <v>2</v>
      </c>
      <c r="G3315" s="1">
        <f t="shared" ca="1" si="362"/>
        <v>0</v>
      </c>
      <c r="H3315" s="1">
        <f t="shared" ca="1" si="363"/>
        <v>1</v>
      </c>
    </row>
    <row r="3316" spans="1:8" hidden="1" x14ac:dyDescent="0.2">
      <c r="A3316" s="1">
        <v>3313</v>
      </c>
      <c r="B3316" s="1">
        <f t="shared" ca="1" si="360"/>
        <v>-83662.743208419808</v>
      </c>
      <c r="C3316" s="1">
        <f t="shared" ca="1" si="357"/>
        <v>500</v>
      </c>
      <c r="D3316" s="1">
        <f t="shared" ca="1" si="358"/>
        <v>-42.077013244733351</v>
      </c>
      <c r="E3316" s="1">
        <f t="shared" ca="1" si="359"/>
        <v>-2</v>
      </c>
      <c r="F3316" s="1">
        <f t="shared" ca="1" si="361"/>
        <v>2</v>
      </c>
      <c r="G3316" s="1">
        <f t="shared" ca="1" si="362"/>
        <v>1</v>
      </c>
      <c r="H3316" s="1">
        <f t="shared" ca="1" si="363"/>
        <v>0</v>
      </c>
    </row>
    <row r="3317" spans="1:8" hidden="1" x14ac:dyDescent="0.2">
      <c r="A3317" s="1">
        <v>3314</v>
      </c>
      <c r="B3317" s="1">
        <f t="shared" ca="1" si="360"/>
        <v>-104701.24983078649</v>
      </c>
      <c r="C3317" s="1">
        <f t="shared" ca="1" si="357"/>
        <v>500</v>
      </c>
      <c r="D3317" s="1">
        <f t="shared" ca="1" si="358"/>
        <v>-42.077013244733351</v>
      </c>
      <c r="E3317" s="1">
        <f t="shared" ca="1" si="359"/>
        <v>-3</v>
      </c>
      <c r="F3317" s="1">
        <f t="shared" ca="1" si="361"/>
        <v>2</v>
      </c>
      <c r="G3317" s="1">
        <f t="shared" ca="1" si="362"/>
        <v>2</v>
      </c>
      <c r="H3317" s="1">
        <f t="shared" ca="1" si="363"/>
        <v>0</v>
      </c>
    </row>
    <row r="3318" spans="1:8" hidden="1" x14ac:dyDescent="0.2">
      <c r="A3318" s="1">
        <v>3315</v>
      </c>
      <c r="B3318" s="1">
        <f t="shared" ca="1" si="360"/>
        <v>-125739.75645315317</v>
      </c>
      <c r="C3318" s="1">
        <f t="shared" ca="1" si="357"/>
        <v>500</v>
      </c>
      <c r="D3318" s="1">
        <f t="shared" ca="1" si="358"/>
        <v>58.639357099169693</v>
      </c>
      <c r="E3318" s="1">
        <f t="shared" ca="1" si="359"/>
        <v>-4</v>
      </c>
      <c r="F3318" s="1">
        <f t="shared" ca="1" si="361"/>
        <v>2</v>
      </c>
      <c r="G3318" s="1">
        <f t="shared" ca="1" si="362"/>
        <v>3</v>
      </c>
      <c r="H3318" s="1">
        <f t="shared" ca="1" si="363"/>
        <v>0</v>
      </c>
    </row>
    <row r="3319" spans="1:8" hidden="1" x14ac:dyDescent="0.2">
      <c r="A3319" s="1">
        <v>3316</v>
      </c>
      <c r="B3319" s="1">
        <f t="shared" ca="1" si="360"/>
        <v>-96420.077903568323</v>
      </c>
      <c r="C3319" s="1">
        <f t="shared" ca="1" si="357"/>
        <v>500</v>
      </c>
      <c r="D3319" s="1">
        <f t="shared" ca="1" si="358"/>
        <v>58.639357099169693</v>
      </c>
      <c r="E3319" s="1">
        <f t="shared" ca="1" si="359"/>
        <v>-3</v>
      </c>
      <c r="F3319" s="1">
        <f t="shared" ca="1" si="361"/>
        <v>2</v>
      </c>
      <c r="G3319" s="1">
        <f t="shared" ca="1" si="362"/>
        <v>0</v>
      </c>
      <c r="H3319" s="1">
        <f t="shared" ca="1" si="363"/>
        <v>1</v>
      </c>
    </row>
    <row r="3320" spans="1:8" hidden="1" x14ac:dyDescent="0.2">
      <c r="A3320" s="1">
        <v>3317</v>
      </c>
      <c r="B3320" s="1">
        <f t="shared" ca="1" si="360"/>
        <v>-67100.399353983477</v>
      </c>
      <c r="C3320" s="1">
        <f t="shared" ca="1" si="357"/>
        <v>500</v>
      </c>
      <c r="D3320" s="1">
        <f t="shared" ca="1" si="358"/>
        <v>-42.077013244733351</v>
      </c>
      <c r="E3320" s="1">
        <f t="shared" ca="1" si="359"/>
        <v>-2</v>
      </c>
      <c r="F3320" s="1">
        <f t="shared" ca="1" si="361"/>
        <v>2</v>
      </c>
      <c r="G3320" s="1">
        <f t="shared" ca="1" si="362"/>
        <v>0</v>
      </c>
      <c r="H3320" s="1">
        <f t="shared" ca="1" si="363"/>
        <v>2</v>
      </c>
    </row>
    <row r="3321" spans="1:8" hidden="1" x14ac:dyDescent="0.2">
      <c r="A3321" s="1">
        <v>3318</v>
      </c>
      <c r="B3321" s="1">
        <f t="shared" ca="1" si="360"/>
        <v>-88138.905976350157</v>
      </c>
      <c r="C3321" s="1">
        <f t="shared" ca="1" si="357"/>
        <v>500</v>
      </c>
      <c r="D3321" s="1">
        <f t="shared" ca="1" si="358"/>
        <v>-42.077013244733351</v>
      </c>
      <c r="E3321" s="1">
        <f t="shared" ca="1" si="359"/>
        <v>-3</v>
      </c>
      <c r="F3321" s="1">
        <f t="shared" ca="1" si="361"/>
        <v>2</v>
      </c>
      <c r="G3321" s="1">
        <f t="shared" ca="1" si="362"/>
        <v>1</v>
      </c>
      <c r="H3321" s="1">
        <f t="shared" ca="1" si="363"/>
        <v>0</v>
      </c>
    </row>
    <row r="3322" spans="1:8" hidden="1" x14ac:dyDescent="0.2">
      <c r="A3322" s="1">
        <v>3319</v>
      </c>
      <c r="B3322" s="1">
        <f t="shared" ca="1" si="360"/>
        <v>-109177.41259871684</v>
      </c>
      <c r="C3322" s="1">
        <f t="shared" ca="1" si="357"/>
        <v>500</v>
      </c>
      <c r="D3322" s="1">
        <f t="shared" ca="1" si="358"/>
        <v>58.639357099169693</v>
      </c>
      <c r="E3322" s="1">
        <f t="shared" ca="1" si="359"/>
        <v>-4</v>
      </c>
      <c r="F3322" s="1">
        <f t="shared" ca="1" si="361"/>
        <v>2</v>
      </c>
      <c r="G3322" s="1">
        <f t="shared" ca="1" si="362"/>
        <v>2</v>
      </c>
      <c r="H3322" s="1">
        <f t="shared" ca="1" si="363"/>
        <v>0</v>
      </c>
    </row>
    <row r="3323" spans="1:8" hidden="1" x14ac:dyDescent="0.2">
      <c r="A3323" s="1">
        <v>3320</v>
      </c>
      <c r="B3323" s="1">
        <f t="shared" ca="1" si="360"/>
        <v>-79857.734049131992</v>
      </c>
      <c r="C3323" s="1">
        <f t="shared" ca="1" si="357"/>
        <v>500</v>
      </c>
      <c r="D3323" s="1">
        <f t="shared" ca="1" si="358"/>
        <v>-42.077013244733351</v>
      </c>
      <c r="E3323" s="1">
        <f t="shared" ca="1" si="359"/>
        <v>-3</v>
      </c>
      <c r="F3323" s="1">
        <f t="shared" ca="1" si="361"/>
        <v>2</v>
      </c>
      <c r="G3323" s="1">
        <f t="shared" ca="1" si="362"/>
        <v>0</v>
      </c>
      <c r="H3323" s="1">
        <f t="shared" ca="1" si="363"/>
        <v>1</v>
      </c>
    </row>
    <row r="3324" spans="1:8" hidden="1" x14ac:dyDescent="0.2">
      <c r="A3324" s="1">
        <v>3321</v>
      </c>
      <c r="B3324" s="1">
        <f t="shared" ca="1" si="360"/>
        <v>-100896.24067149867</v>
      </c>
      <c r="C3324" s="1">
        <f t="shared" ca="1" si="357"/>
        <v>500</v>
      </c>
      <c r="D3324" s="1">
        <f t="shared" ca="1" si="358"/>
        <v>58.639357099169693</v>
      </c>
      <c r="E3324" s="1">
        <f t="shared" ca="1" si="359"/>
        <v>-4</v>
      </c>
      <c r="F3324" s="1">
        <f t="shared" ca="1" si="361"/>
        <v>2</v>
      </c>
      <c r="G3324" s="1">
        <f t="shared" ca="1" si="362"/>
        <v>1</v>
      </c>
      <c r="H3324" s="1">
        <f t="shared" ca="1" si="363"/>
        <v>0</v>
      </c>
    </row>
    <row r="3325" spans="1:8" hidden="1" x14ac:dyDescent="0.2">
      <c r="A3325" s="1">
        <v>3322</v>
      </c>
      <c r="B3325" s="1">
        <f t="shared" ca="1" si="360"/>
        <v>-71576.562121913827</v>
      </c>
      <c r="C3325" s="1">
        <f t="shared" ca="1" si="357"/>
        <v>500</v>
      </c>
      <c r="D3325" s="1">
        <f t="shared" ca="1" si="358"/>
        <v>58.639357099169693</v>
      </c>
      <c r="E3325" s="1">
        <f t="shared" ca="1" si="359"/>
        <v>-3</v>
      </c>
      <c r="F3325" s="1">
        <f t="shared" ca="1" si="361"/>
        <v>2</v>
      </c>
      <c r="G3325" s="1">
        <f t="shared" ca="1" si="362"/>
        <v>0</v>
      </c>
      <c r="H3325" s="1">
        <f t="shared" ca="1" si="363"/>
        <v>1</v>
      </c>
    </row>
    <row r="3326" spans="1:8" hidden="1" x14ac:dyDescent="0.2">
      <c r="A3326" s="1">
        <v>3323</v>
      </c>
      <c r="B3326" s="1">
        <f t="shared" ca="1" si="360"/>
        <v>-42256.883572328981</v>
      </c>
      <c r="C3326" s="1">
        <f t="shared" ca="1" si="357"/>
        <v>500</v>
      </c>
      <c r="D3326" s="1">
        <f t="shared" ca="1" si="358"/>
        <v>-42.077013244733351</v>
      </c>
      <c r="E3326" s="1">
        <f t="shared" ca="1" si="359"/>
        <v>-2</v>
      </c>
      <c r="F3326" s="1">
        <f t="shared" ca="1" si="361"/>
        <v>2</v>
      </c>
      <c r="G3326" s="1">
        <f t="shared" ca="1" si="362"/>
        <v>0</v>
      </c>
      <c r="H3326" s="1">
        <f t="shared" ca="1" si="363"/>
        <v>2</v>
      </c>
    </row>
    <row r="3327" spans="1:8" hidden="1" x14ac:dyDescent="0.2">
      <c r="A3327" s="1">
        <v>3324</v>
      </c>
      <c r="B3327" s="1">
        <f t="shared" ca="1" si="360"/>
        <v>-63295.390194695661</v>
      </c>
      <c r="C3327" s="1">
        <f t="shared" ca="1" si="357"/>
        <v>500</v>
      </c>
      <c r="D3327" s="1">
        <f t="shared" ca="1" si="358"/>
        <v>-42.077013244733351</v>
      </c>
      <c r="E3327" s="1">
        <f t="shared" ca="1" si="359"/>
        <v>-3</v>
      </c>
      <c r="F3327" s="1">
        <f t="shared" ca="1" si="361"/>
        <v>2</v>
      </c>
      <c r="G3327" s="1">
        <f t="shared" ca="1" si="362"/>
        <v>1</v>
      </c>
      <c r="H3327" s="1">
        <f t="shared" ca="1" si="363"/>
        <v>0</v>
      </c>
    </row>
    <row r="3328" spans="1:8" hidden="1" x14ac:dyDescent="0.2">
      <c r="A3328" s="1">
        <v>3325</v>
      </c>
      <c r="B3328" s="1">
        <f t="shared" ca="1" si="360"/>
        <v>-84333.896817062341</v>
      </c>
      <c r="C3328" s="1">
        <f t="shared" ca="1" si="357"/>
        <v>500</v>
      </c>
      <c r="D3328" s="1">
        <f t="shared" ca="1" si="358"/>
        <v>58.639357099169693</v>
      </c>
      <c r="E3328" s="1">
        <f t="shared" ca="1" si="359"/>
        <v>-4</v>
      </c>
      <c r="F3328" s="1">
        <f t="shared" ca="1" si="361"/>
        <v>2</v>
      </c>
      <c r="G3328" s="1">
        <f t="shared" ca="1" si="362"/>
        <v>2</v>
      </c>
      <c r="H3328" s="1">
        <f t="shared" ca="1" si="363"/>
        <v>0</v>
      </c>
    </row>
    <row r="3329" spans="1:8" hidden="1" x14ac:dyDescent="0.2">
      <c r="A3329" s="1">
        <v>3326</v>
      </c>
      <c r="B3329" s="1">
        <f t="shared" ca="1" si="360"/>
        <v>-55014.218267477496</v>
      </c>
      <c r="C3329" s="1">
        <f t="shared" ca="1" si="357"/>
        <v>500</v>
      </c>
      <c r="D3329" s="1">
        <f t="shared" ca="1" si="358"/>
        <v>58.639357099169693</v>
      </c>
      <c r="E3329" s="1">
        <f t="shared" ca="1" si="359"/>
        <v>-3</v>
      </c>
      <c r="F3329" s="1">
        <f t="shared" ca="1" si="361"/>
        <v>2</v>
      </c>
      <c r="G3329" s="1">
        <f t="shared" ca="1" si="362"/>
        <v>0</v>
      </c>
      <c r="H3329" s="1">
        <f t="shared" ca="1" si="363"/>
        <v>1</v>
      </c>
    </row>
    <row r="3330" spans="1:8" hidden="1" x14ac:dyDescent="0.2">
      <c r="A3330" s="1">
        <v>3327</v>
      </c>
      <c r="B3330" s="1">
        <f t="shared" ca="1" si="360"/>
        <v>-25694.539717892651</v>
      </c>
      <c r="C3330" s="1">
        <f t="shared" ca="1" si="357"/>
        <v>500</v>
      </c>
      <c r="D3330" s="1">
        <f t="shared" ca="1" si="358"/>
        <v>-42.077013244733351</v>
      </c>
      <c r="E3330" s="1">
        <f t="shared" ca="1" si="359"/>
        <v>-2</v>
      </c>
      <c r="F3330" s="1">
        <f t="shared" ca="1" si="361"/>
        <v>2</v>
      </c>
      <c r="G3330" s="1">
        <f t="shared" ca="1" si="362"/>
        <v>0</v>
      </c>
      <c r="H3330" s="1">
        <f t="shared" ca="1" si="363"/>
        <v>2</v>
      </c>
    </row>
    <row r="3331" spans="1:8" hidden="1" x14ac:dyDescent="0.2">
      <c r="A3331" s="1">
        <v>3328</v>
      </c>
      <c r="B3331" s="1">
        <f t="shared" ca="1" si="360"/>
        <v>-46733.04634025933</v>
      </c>
      <c r="C3331" s="1">
        <f t="shared" ca="1" si="357"/>
        <v>500</v>
      </c>
      <c r="D3331" s="1">
        <f t="shared" ca="1" si="358"/>
        <v>-42.077013244733351</v>
      </c>
      <c r="E3331" s="1">
        <f t="shared" ca="1" si="359"/>
        <v>-3</v>
      </c>
      <c r="F3331" s="1">
        <f t="shared" ca="1" si="361"/>
        <v>2</v>
      </c>
      <c r="G3331" s="1">
        <f t="shared" ca="1" si="362"/>
        <v>1</v>
      </c>
      <c r="H3331" s="1">
        <f t="shared" ca="1" si="363"/>
        <v>0</v>
      </c>
    </row>
    <row r="3332" spans="1:8" hidden="1" x14ac:dyDescent="0.2">
      <c r="A3332" s="1">
        <v>3329</v>
      </c>
      <c r="B3332" s="1">
        <f t="shared" ca="1" si="360"/>
        <v>-67771.55296262601</v>
      </c>
      <c r="C3332" s="1">
        <f t="shared" ca="1" si="357"/>
        <v>500</v>
      </c>
      <c r="D3332" s="1">
        <f t="shared" ca="1" si="358"/>
        <v>-42.077013244733351</v>
      </c>
      <c r="E3332" s="1">
        <f t="shared" ca="1" si="359"/>
        <v>-4</v>
      </c>
      <c r="F3332" s="1">
        <f t="shared" ca="1" si="361"/>
        <v>2</v>
      </c>
      <c r="G3332" s="1">
        <f t="shared" ca="1" si="362"/>
        <v>2</v>
      </c>
      <c r="H3332" s="1">
        <f t="shared" ca="1" si="363"/>
        <v>0</v>
      </c>
    </row>
    <row r="3333" spans="1:8" hidden="1" x14ac:dyDescent="0.2">
      <c r="A3333" s="1">
        <v>3330</v>
      </c>
      <c r="B3333" s="1">
        <f t="shared" ca="1" si="360"/>
        <v>-88810.05958499269</v>
      </c>
      <c r="C3333" s="1">
        <f t="shared" ref="C3333:C3396" ca="1" si="364">$C$4*POWER($L$2,F3333-1)</f>
        <v>100</v>
      </c>
      <c r="D3333" s="1">
        <f t="shared" ref="D3333:D3396" ca="1" si="365">IF(RAND()&lt;$B$1,$F$1,$H$1)</f>
        <v>58.639357099169693</v>
      </c>
      <c r="E3333" s="1">
        <f t="shared" ref="E3333:E3396" ca="1" si="366">IF(D3332&lt;0,IF(E3332-1=-$D$2,0,E3332-1),IF(E3332+1=$F$2,0,E3332+1))</f>
        <v>0</v>
      </c>
      <c r="F3333" s="1">
        <f t="shared" ca="1" si="361"/>
        <v>1</v>
      </c>
      <c r="G3333" s="1">
        <f t="shared" ca="1" si="362"/>
        <v>3</v>
      </c>
      <c r="H3333" s="1">
        <f t="shared" ca="1" si="363"/>
        <v>0</v>
      </c>
    </row>
    <row r="3334" spans="1:8" hidden="1" x14ac:dyDescent="0.2">
      <c r="A3334" s="1">
        <v>3331</v>
      </c>
      <c r="B3334" s="1">
        <f t="shared" ref="B3334:B3397" ca="1" si="367">B3333+D3333*C3333</f>
        <v>-82946.123875075718</v>
      </c>
      <c r="C3334" s="1">
        <f t="shared" ca="1" si="364"/>
        <v>100</v>
      </c>
      <c r="D3334" s="1">
        <f t="shared" ca="1" si="365"/>
        <v>-42.077013244733351</v>
      </c>
      <c r="E3334" s="1">
        <f t="shared" ca="1" si="366"/>
        <v>0</v>
      </c>
      <c r="F3334" s="1">
        <f t="shared" ref="F3334:F3397" ca="1" si="368">IF(AND(D3333&gt;0,E3334=0),IF(F3333-1&lt;1,1,F3333-1),IF(AND(D3333&lt;0,E3334=0),IF(F3333+1&gt;$H$2,1,F3333+1),F3333))</f>
        <v>1</v>
      </c>
      <c r="G3334" s="1">
        <f t="shared" ref="G3334:G3397" ca="1" si="369">IF(D3333&gt;0,0,G3333+1)</f>
        <v>0</v>
      </c>
      <c r="H3334" s="1">
        <f t="shared" ref="H3334:H3397" ca="1" si="370">IF(D3333&lt;0,0,H3333+1)</f>
        <v>1</v>
      </c>
    </row>
    <row r="3335" spans="1:8" hidden="1" x14ac:dyDescent="0.2">
      <c r="A3335" s="1">
        <v>3332</v>
      </c>
      <c r="B3335" s="1">
        <f t="shared" ca="1" si="367"/>
        <v>-87153.825199549057</v>
      </c>
      <c r="C3335" s="1">
        <f t="shared" ca="1" si="364"/>
        <v>100</v>
      </c>
      <c r="D3335" s="1">
        <f t="shared" ca="1" si="365"/>
        <v>58.639357099169693</v>
      </c>
      <c r="E3335" s="1">
        <f t="shared" ca="1" si="366"/>
        <v>-1</v>
      </c>
      <c r="F3335" s="1">
        <f t="shared" ca="1" si="368"/>
        <v>1</v>
      </c>
      <c r="G3335" s="1">
        <f t="shared" ca="1" si="369"/>
        <v>1</v>
      </c>
      <c r="H3335" s="1">
        <f t="shared" ca="1" si="370"/>
        <v>0</v>
      </c>
    </row>
    <row r="3336" spans="1:8" hidden="1" x14ac:dyDescent="0.2">
      <c r="A3336" s="1">
        <v>3333</v>
      </c>
      <c r="B3336" s="1">
        <f t="shared" ca="1" si="367"/>
        <v>-81289.889489632085</v>
      </c>
      <c r="C3336" s="1">
        <f t="shared" ca="1" si="364"/>
        <v>100</v>
      </c>
      <c r="D3336" s="1">
        <f t="shared" ca="1" si="365"/>
        <v>58.639357099169693</v>
      </c>
      <c r="E3336" s="1">
        <f t="shared" ca="1" si="366"/>
        <v>0</v>
      </c>
      <c r="F3336" s="1">
        <f t="shared" ca="1" si="368"/>
        <v>1</v>
      </c>
      <c r="G3336" s="1">
        <f t="shared" ca="1" si="369"/>
        <v>0</v>
      </c>
      <c r="H3336" s="1">
        <f t="shared" ca="1" si="370"/>
        <v>1</v>
      </c>
    </row>
    <row r="3337" spans="1:8" hidden="1" x14ac:dyDescent="0.2">
      <c r="A3337" s="1">
        <v>3334</v>
      </c>
      <c r="B3337" s="1">
        <f t="shared" ca="1" si="367"/>
        <v>-75425.953779715113</v>
      </c>
      <c r="C3337" s="1">
        <f t="shared" ca="1" si="364"/>
        <v>100</v>
      </c>
      <c r="D3337" s="1">
        <f t="shared" ca="1" si="365"/>
        <v>-42.077013244733351</v>
      </c>
      <c r="E3337" s="1">
        <f t="shared" ca="1" si="366"/>
        <v>0</v>
      </c>
      <c r="F3337" s="1">
        <f t="shared" ca="1" si="368"/>
        <v>1</v>
      </c>
      <c r="G3337" s="1">
        <f t="shared" ca="1" si="369"/>
        <v>0</v>
      </c>
      <c r="H3337" s="1">
        <f t="shared" ca="1" si="370"/>
        <v>2</v>
      </c>
    </row>
    <row r="3338" spans="1:8" hidden="1" x14ac:dyDescent="0.2">
      <c r="A3338" s="1">
        <v>3335</v>
      </c>
      <c r="B3338" s="1">
        <f t="shared" ca="1" si="367"/>
        <v>-79633.655104188452</v>
      </c>
      <c r="C3338" s="1">
        <f t="shared" ca="1" si="364"/>
        <v>100</v>
      </c>
      <c r="D3338" s="1">
        <f t="shared" ca="1" si="365"/>
        <v>-42.077013244733351</v>
      </c>
      <c r="E3338" s="1">
        <f t="shared" ca="1" si="366"/>
        <v>-1</v>
      </c>
      <c r="F3338" s="1">
        <f t="shared" ca="1" si="368"/>
        <v>1</v>
      </c>
      <c r="G3338" s="1">
        <f t="shared" ca="1" si="369"/>
        <v>1</v>
      </c>
      <c r="H3338" s="1">
        <f t="shared" ca="1" si="370"/>
        <v>0</v>
      </c>
    </row>
    <row r="3339" spans="1:8" hidden="1" x14ac:dyDescent="0.2">
      <c r="A3339" s="1">
        <v>3336</v>
      </c>
      <c r="B3339" s="1">
        <f t="shared" ca="1" si="367"/>
        <v>-83841.356428661791</v>
      </c>
      <c r="C3339" s="1">
        <f t="shared" ca="1" si="364"/>
        <v>100</v>
      </c>
      <c r="D3339" s="1">
        <f t="shared" ca="1" si="365"/>
        <v>-42.077013244733351</v>
      </c>
      <c r="E3339" s="1">
        <f t="shared" ca="1" si="366"/>
        <v>-2</v>
      </c>
      <c r="F3339" s="1">
        <f t="shared" ca="1" si="368"/>
        <v>1</v>
      </c>
      <c r="G3339" s="1">
        <f t="shared" ca="1" si="369"/>
        <v>2</v>
      </c>
      <c r="H3339" s="1">
        <f t="shared" ca="1" si="370"/>
        <v>0</v>
      </c>
    </row>
    <row r="3340" spans="1:8" hidden="1" x14ac:dyDescent="0.2">
      <c r="A3340" s="1">
        <v>3337</v>
      </c>
      <c r="B3340" s="1">
        <f t="shared" ca="1" si="367"/>
        <v>-88049.05775313513</v>
      </c>
      <c r="C3340" s="1">
        <f t="shared" ca="1" si="364"/>
        <v>100</v>
      </c>
      <c r="D3340" s="1">
        <f t="shared" ca="1" si="365"/>
        <v>58.639357099169693</v>
      </c>
      <c r="E3340" s="1">
        <f t="shared" ca="1" si="366"/>
        <v>-3</v>
      </c>
      <c r="F3340" s="1">
        <f t="shared" ca="1" si="368"/>
        <v>1</v>
      </c>
      <c r="G3340" s="1">
        <f t="shared" ca="1" si="369"/>
        <v>3</v>
      </c>
      <c r="H3340" s="1">
        <f t="shared" ca="1" si="370"/>
        <v>0</v>
      </c>
    </row>
    <row r="3341" spans="1:8" hidden="1" x14ac:dyDescent="0.2">
      <c r="A3341" s="1">
        <v>3338</v>
      </c>
      <c r="B3341" s="1">
        <f t="shared" ca="1" si="367"/>
        <v>-82185.122043218158</v>
      </c>
      <c r="C3341" s="1">
        <f t="shared" ca="1" si="364"/>
        <v>100</v>
      </c>
      <c r="D3341" s="1">
        <f t="shared" ca="1" si="365"/>
        <v>58.639357099169693</v>
      </c>
      <c r="E3341" s="1">
        <f t="shared" ca="1" si="366"/>
        <v>-2</v>
      </c>
      <c r="F3341" s="1">
        <f t="shared" ca="1" si="368"/>
        <v>1</v>
      </c>
      <c r="G3341" s="1">
        <f t="shared" ca="1" si="369"/>
        <v>0</v>
      </c>
      <c r="H3341" s="1">
        <f t="shared" ca="1" si="370"/>
        <v>1</v>
      </c>
    </row>
    <row r="3342" spans="1:8" hidden="1" x14ac:dyDescent="0.2">
      <c r="A3342" s="1">
        <v>3339</v>
      </c>
      <c r="B3342" s="1">
        <f t="shared" ca="1" si="367"/>
        <v>-76321.186333301186</v>
      </c>
      <c r="C3342" s="1">
        <f t="shared" ca="1" si="364"/>
        <v>100</v>
      </c>
      <c r="D3342" s="1">
        <f t="shared" ca="1" si="365"/>
        <v>-42.077013244733351</v>
      </c>
      <c r="E3342" s="1">
        <f t="shared" ca="1" si="366"/>
        <v>-1</v>
      </c>
      <c r="F3342" s="1">
        <f t="shared" ca="1" si="368"/>
        <v>1</v>
      </c>
      <c r="G3342" s="1">
        <f t="shared" ca="1" si="369"/>
        <v>0</v>
      </c>
      <c r="H3342" s="1">
        <f t="shared" ca="1" si="370"/>
        <v>2</v>
      </c>
    </row>
    <row r="3343" spans="1:8" hidden="1" x14ac:dyDescent="0.2">
      <c r="A3343" s="1">
        <v>3340</v>
      </c>
      <c r="B3343" s="1">
        <f t="shared" ca="1" si="367"/>
        <v>-80528.887657774525</v>
      </c>
      <c r="C3343" s="1">
        <f t="shared" ca="1" si="364"/>
        <v>100</v>
      </c>
      <c r="D3343" s="1">
        <f t="shared" ca="1" si="365"/>
        <v>58.639357099169693</v>
      </c>
      <c r="E3343" s="1">
        <f t="shared" ca="1" si="366"/>
        <v>-2</v>
      </c>
      <c r="F3343" s="1">
        <f t="shared" ca="1" si="368"/>
        <v>1</v>
      </c>
      <c r="G3343" s="1">
        <f t="shared" ca="1" si="369"/>
        <v>1</v>
      </c>
      <c r="H3343" s="1">
        <f t="shared" ca="1" si="370"/>
        <v>0</v>
      </c>
    </row>
    <row r="3344" spans="1:8" hidden="1" x14ac:dyDescent="0.2">
      <c r="A3344" s="1">
        <v>3341</v>
      </c>
      <c r="B3344" s="1">
        <f t="shared" ca="1" si="367"/>
        <v>-74664.951947857553</v>
      </c>
      <c r="C3344" s="1">
        <f t="shared" ca="1" si="364"/>
        <v>100</v>
      </c>
      <c r="D3344" s="1">
        <f t="shared" ca="1" si="365"/>
        <v>58.639357099169693</v>
      </c>
      <c r="E3344" s="1">
        <f t="shared" ca="1" si="366"/>
        <v>-1</v>
      </c>
      <c r="F3344" s="1">
        <f t="shared" ca="1" si="368"/>
        <v>1</v>
      </c>
      <c r="G3344" s="1">
        <f t="shared" ca="1" si="369"/>
        <v>0</v>
      </c>
      <c r="H3344" s="1">
        <f t="shared" ca="1" si="370"/>
        <v>1</v>
      </c>
    </row>
    <row r="3345" spans="1:8" hidden="1" x14ac:dyDescent="0.2">
      <c r="A3345" s="1">
        <v>3342</v>
      </c>
      <c r="B3345" s="1">
        <f t="shared" ca="1" si="367"/>
        <v>-68801.016237940581</v>
      </c>
      <c r="C3345" s="1">
        <f t="shared" ca="1" si="364"/>
        <v>100</v>
      </c>
      <c r="D3345" s="1">
        <f t="shared" ca="1" si="365"/>
        <v>58.639357099169693</v>
      </c>
      <c r="E3345" s="1">
        <f t="shared" ca="1" si="366"/>
        <v>0</v>
      </c>
      <c r="F3345" s="1">
        <f t="shared" ca="1" si="368"/>
        <v>1</v>
      </c>
      <c r="G3345" s="1">
        <f t="shared" ca="1" si="369"/>
        <v>0</v>
      </c>
      <c r="H3345" s="1">
        <f t="shared" ca="1" si="370"/>
        <v>2</v>
      </c>
    </row>
    <row r="3346" spans="1:8" hidden="1" x14ac:dyDescent="0.2">
      <c r="A3346" s="1">
        <v>3343</v>
      </c>
      <c r="B3346" s="1">
        <f t="shared" ca="1" si="367"/>
        <v>-62937.080528023609</v>
      </c>
      <c r="C3346" s="1">
        <f t="shared" ca="1" si="364"/>
        <v>100</v>
      </c>
      <c r="D3346" s="1">
        <f t="shared" ca="1" si="365"/>
        <v>-42.077013244733351</v>
      </c>
      <c r="E3346" s="1">
        <f t="shared" ca="1" si="366"/>
        <v>0</v>
      </c>
      <c r="F3346" s="1">
        <f t="shared" ca="1" si="368"/>
        <v>1</v>
      </c>
      <c r="G3346" s="1">
        <f t="shared" ca="1" si="369"/>
        <v>0</v>
      </c>
      <c r="H3346" s="1">
        <f t="shared" ca="1" si="370"/>
        <v>3</v>
      </c>
    </row>
    <row r="3347" spans="1:8" hidden="1" x14ac:dyDescent="0.2">
      <c r="A3347" s="1">
        <v>3344</v>
      </c>
      <c r="B3347" s="1">
        <f t="shared" ca="1" si="367"/>
        <v>-67144.781852496948</v>
      </c>
      <c r="C3347" s="1">
        <f t="shared" ca="1" si="364"/>
        <v>100</v>
      </c>
      <c r="D3347" s="1">
        <f t="shared" ca="1" si="365"/>
        <v>-42.077013244733351</v>
      </c>
      <c r="E3347" s="1">
        <f t="shared" ca="1" si="366"/>
        <v>-1</v>
      </c>
      <c r="F3347" s="1">
        <f t="shared" ca="1" si="368"/>
        <v>1</v>
      </c>
      <c r="G3347" s="1">
        <f t="shared" ca="1" si="369"/>
        <v>1</v>
      </c>
      <c r="H3347" s="1">
        <f t="shared" ca="1" si="370"/>
        <v>0</v>
      </c>
    </row>
    <row r="3348" spans="1:8" hidden="1" x14ac:dyDescent="0.2">
      <c r="A3348" s="1">
        <v>3345</v>
      </c>
      <c r="B3348" s="1">
        <f t="shared" ca="1" si="367"/>
        <v>-71352.483176970287</v>
      </c>
      <c r="C3348" s="1">
        <f t="shared" ca="1" si="364"/>
        <v>100</v>
      </c>
      <c r="D3348" s="1">
        <f t="shared" ca="1" si="365"/>
        <v>-42.077013244733351</v>
      </c>
      <c r="E3348" s="1">
        <f t="shared" ca="1" si="366"/>
        <v>-2</v>
      </c>
      <c r="F3348" s="1">
        <f t="shared" ca="1" si="368"/>
        <v>1</v>
      </c>
      <c r="G3348" s="1">
        <f t="shared" ca="1" si="369"/>
        <v>2</v>
      </c>
      <c r="H3348" s="1">
        <f t="shared" ca="1" si="370"/>
        <v>0</v>
      </c>
    </row>
    <row r="3349" spans="1:8" hidden="1" x14ac:dyDescent="0.2">
      <c r="A3349" s="1">
        <v>3346</v>
      </c>
      <c r="B3349" s="1">
        <f t="shared" ca="1" si="367"/>
        <v>-75560.184501443626</v>
      </c>
      <c r="C3349" s="1">
        <f t="shared" ca="1" si="364"/>
        <v>100</v>
      </c>
      <c r="D3349" s="1">
        <f t="shared" ca="1" si="365"/>
        <v>58.639357099169693</v>
      </c>
      <c r="E3349" s="1">
        <f t="shared" ca="1" si="366"/>
        <v>-3</v>
      </c>
      <c r="F3349" s="1">
        <f t="shared" ca="1" si="368"/>
        <v>1</v>
      </c>
      <c r="G3349" s="1">
        <f t="shared" ca="1" si="369"/>
        <v>3</v>
      </c>
      <c r="H3349" s="1">
        <f t="shared" ca="1" si="370"/>
        <v>0</v>
      </c>
    </row>
    <row r="3350" spans="1:8" hidden="1" x14ac:dyDescent="0.2">
      <c r="A3350" s="1">
        <v>3347</v>
      </c>
      <c r="B3350" s="1">
        <f t="shared" ca="1" si="367"/>
        <v>-69696.248791526654</v>
      </c>
      <c r="C3350" s="1">
        <f t="shared" ca="1" si="364"/>
        <v>100</v>
      </c>
      <c r="D3350" s="1">
        <f t="shared" ca="1" si="365"/>
        <v>58.639357099169693</v>
      </c>
      <c r="E3350" s="1">
        <f t="shared" ca="1" si="366"/>
        <v>-2</v>
      </c>
      <c r="F3350" s="1">
        <f t="shared" ca="1" si="368"/>
        <v>1</v>
      </c>
      <c r="G3350" s="1">
        <f t="shared" ca="1" si="369"/>
        <v>0</v>
      </c>
      <c r="H3350" s="1">
        <f t="shared" ca="1" si="370"/>
        <v>1</v>
      </c>
    </row>
    <row r="3351" spans="1:8" hidden="1" x14ac:dyDescent="0.2">
      <c r="A3351" s="1">
        <v>3348</v>
      </c>
      <c r="B3351" s="1">
        <f t="shared" ca="1" si="367"/>
        <v>-63832.313081609682</v>
      </c>
      <c r="C3351" s="1">
        <f t="shared" ca="1" si="364"/>
        <v>100</v>
      </c>
      <c r="D3351" s="1">
        <f t="shared" ca="1" si="365"/>
        <v>-42.077013244733351</v>
      </c>
      <c r="E3351" s="1">
        <f t="shared" ca="1" si="366"/>
        <v>-1</v>
      </c>
      <c r="F3351" s="1">
        <f t="shared" ca="1" si="368"/>
        <v>1</v>
      </c>
      <c r="G3351" s="1">
        <f t="shared" ca="1" si="369"/>
        <v>0</v>
      </c>
      <c r="H3351" s="1">
        <f t="shared" ca="1" si="370"/>
        <v>2</v>
      </c>
    </row>
    <row r="3352" spans="1:8" hidden="1" x14ac:dyDescent="0.2">
      <c r="A3352" s="1">
        <v>3349</v>
      </c>
      <c r="B3352" s="1">
        <f t="shared" ca="1" si="367"/>
        <v>-68040.014406083021</v>
      </c>
      <c r="C3352" s="1">
        <f t="shared" ca="1" si="364"/>
        <v>100</v>
      </c>
      <c r="D3352" s="1">
        <f t="shared" ca="1" si="365"/>
        <v>58.639357099169693</v>
      </c>
      <c r="E3352" s="1">
        <f t="shared" ca="1" si="366"/>
        <v>-2</v>
      </c>
      <c r="F3352" s="1">
        <f t="shared" ca="1" si="368"/>
        <v>1</v>
      </c>
      <c r="G3352" s="1">
        <f t="shared" ca="1" si="369"/>
        <v>1</v>
      </c>
      <c r="H3352" s="1">
        <f t="shared" ca="1" si="370"/>
        <v>0</v>
      </c>
    </row>
    <row r="3353" spans="1:8" hidden="1" x14ac:dyDescent="0.2">
      <c r="A3353" s="1">
        <v>3350</v>
      </c>
      <c r="B3353" s="1">
        <f t="shared" ca="1" si="367"/>
        <v>-62176.078696166049</v>
      </c>
      <c r="C3353" s="1">
        <f t="shared" ca="1" si="364"/>
        <v>100</v>
      </c>
      <c r="D3353" s="1">
        <f t="shared" ca="1" si="365"/>
        <v>-42.077013244733351</v>
      </c>
      <c r="E3353" s="1">
        <f t="shared" ca="1" si="366"/>
        <v>-1</v>
      </c>
      <c r="F3353" s="1">
        <f t="shared" ca="1" si="368"/>
        <v>1</v>
      </c>
      <c r="G3353" s="1">
        <f t="shared" ca="1" si="369"/>
        <v>0</v>
      </c>
      <c r="H3353" s="1">
        <f t="shared" ca="1" si="370"/>
        <v>1</v>
      </c>
    </row>
    <row r="3354" spans="1:8" hidden="1" x14ac:dyDescent="0.2">
      <c r="A3354" s="1">
        <v>3351</v>
      </c>
      <c r="B3354" s="1">
        <f t="shared" ca="1" si="367"/>
        <v>-66383.780020639388</v>
      </c>
      <c r="C3354" s="1">
        <f t="shared" ca="1" si="364"/>
        <v>100</v>
      </c>
      <c r="D3354" s="1">
        <f t="shared" ca="1" si="365"/>
        <v>-42.077013244733351</v>
      </c>
      <c r="E3354" s="1">
        <f t="shared" ca="1" si="366"/>
        <v>-2</v>
      </c>
      <c r="F3354" s="1">
        <f t="shared" ca="1" si="368"/>
        <v>1</v>
      </c>
      <c r="G3354" s="1">
        <f t="shared" ca="1" si="369"/>
        <v>1</v>
      </c>
      <c r="H3354" s="1">
        <f t="shared" ca="1" si="370"/>
        <v>0</v>
      </c>
    </row>
    <row r="3355" spans="1:8" hidden="1" x14ac:dyDescent="0.2">
      <c r="A3355" s="1">
        <v>3352</v>
      </c>
      <c r="B3355" s="1">
        <f t="shared" ca="1" si="367"/>
        <v>-70591.481345112727</v>
      </c>
      <c r="C3355" s="1">
        <f t="shared" ca="1" si="364"/>
        <v>100</v>
      </c>
      <c r="D3355" s="1">
        <f t="shared" ca="1" si="365"/>
        <v>-42.077013244733351</v>
      </c>
      <c r="E3355" s="1">
        <f t="shared" ca="1" si="366"/>
        <v>-3</v>
      </c>
      <c r="F3355" s="1">
        <f t="shared" ca="1" si="368"/>
        <v>1</v>
      </c>
      <c r="G3355" s="1">
        <f t="shared" ca="1" si="369"/>
        <v>2</v>
      </c>
      <c r="H3355" s="1">
        <f t="shared" ca="1" si="370"/>
        <v>0</v>
      </c>
    </row>
    <row r="3356" spans="1:8" hidden="1" x14ac:dyDescent="0.2">
      <c r="A3356" s="1">
        <v>3353</v>
      </c>
      <c r="B3356" s="1">
        <f t="shared" ca="1" si="367"/>
        <v>-74799.182669586065</v>
      </c>
      <c r="C3356" s="1">
        <f t="shared" ca="1" si="364"/>
        <v>100</v>
      </c>
      <c r="D3356" s="1">
        <f t="shared" ca="1" si="365"/>
        <v>-42.077013244733351</v>
      </c>
      <c r="E3356" s="1">
        <f t="shared" ca="1" si="366"/>
        <v>-4</v>
      </c>
      <c r="F3356" s="1">
        <f t="shared" ca="1" si="368"/>
        <v>1</v>
      </c>
      <c r="G3356" s="1">
        <f t="shared" ca="1" si="369"/>
        <v>3</v>
      </c>
      <c r="H3356" s="1">
        <f t="shared" ca="1" si="370"/>
        <v>0</v>
      </c>
    </row>
    <row r="3357" spans="1:8" hidden="1" x14ac:dyDescent="0.2">
      <c r="A3357" s="1">
        <v>3354</v>
      </c>
      <c r="B3357" s="1">
        <f t="shared" ca="1" si="367"/>
        <v>-79006.883994059404</v>
      </c>
      <c r="C3357" s="1">
        <f t="shared" ca="1" si="364"/>
        <v>500</v>
      </c>
      <c r="D3357" s="1">
        <f t="shared" ca="1" si="365"/>
        <v>58.639357099169693</v>
      </c>
      <c r="E3357" s="1">
        <f t="shared" ca="1" si="366"/>
        <v>0</v>
      </c>
      <c r="F3357" s="1">
        <f t="shared" ca="1" si="368"/>
        <v>2</v>
      </c>
      <c r="G3357" s="1">
        <f t="shared" ca="1" si="369"/>
        <v>4</v>
      </c>
      <c r="H3357" s="1">
        <f t="shared" ca="1" si="370"/>
        <v>0</v>
      </c>
    </row>
    <row r="3358" spans="1:8" hidden="1" x14ac:dyDescent="0.2">
      <c r="A3358" s="1">
        <v>3355</v>
      </c>
      <c r="B3358" s="1">
        <f t="shared" ca="1" si="367"/>
        <v>-49687.205444474559</v>
      </c>
      <c r="C3358" s="1">
        <f t="shared" ca="1" si="364"/>
        <v>100</v>
      </c>
      <c r="D3358" s="1">
        <f t="shared" ca="1" si="365"/>
        <v>-42.077013244733351</v>
      </c>
      <c r="E3358" s="1">
        <f t="shared" ca="1" si="366"/>
        <v>0</v>
      </c>
      <c r="F3358" s="1">
        <f t="shared" ca="1" si="368"/>
        <v>1</v>
      </c>
      <c r="G3358" s="1">
        <f t="shared" ca="1" si="369"/>
        <v>0</v>
      </c>
      <c r="H3358" s="1">
        <f t="shared" ca="1" si="370"/>
        <v>1</v>
      </c>
    </row>
    <row r="3359" spans="1:8" hidden="1" x14ac:dyDescent="0.2">
      <c r="A3359" s="1">
        <v>3356</v>
      </c>
      <c r="B3359" s="1">
        <f t="shared" ca="1" si="367"/>
        <v>-53894.906768947898</v>
      </c>
      <c r="C3359" s="1">
        <f t="shared" ca="1" si="364"/>
        <v>100</v>
      </c>
      <c r="D3359" s="1">
        <f t="shared" ca="1" si="365"/>
        <v>-42.077013244733351</v>
      </c>
      <c r="E3359" s="1">
        <f t="shared" ca="1" si="366"/>
        <v>-1</v>
      </c>
      <c r="F3359" s="1">
        <f t="shared" ca="1" si="368"/>
        <v>1</v>
      </c>
      <c r="G3359" s="1">
        <f t="shared" ca="1" si="369"/>
        <v>1</v>
      </c>
      <c r="H3359" s="1">
        <f t="shared" ca="1" si="370"/>
        <v>0</v>
      </c>
    </row>
    <row r="3360" spans="1:8" hidden="1" x14ac:dyDescent="0.2">
      <c r="A3360" s="1">
        <v>3357</v>
      </c>
      <c r="B3360" s="1">
        <f t="shared" ca="1" si="367"/>
        <v>-58102.608093421237</v>
      </c>
      <c r="C3360" s="1">
        <f t="shared" ca="1" si="364"/>
        <v>100</v>
      </c>
      <c r="D3360" s="1">
        <f t="shared" ca="1" si="365"/>
        <v>-42.077013244733351</v>
      </c>
      <c r="E3360" s="1">
        <f t="shared" ca="1" si="366"/>
        <v>-2</v>
      </c>
      <c r="F3360" s="1">
        <f t="shared" ca="1" si="368"/>
        <v>1</v>
      </c>
      <c r="G3360" s="1">
        <f t="shared" ca="1" si="369"/>
        <v>2</v>
      </c>
      <c r="H3360" s="1">
        <f t="shared" ca="1" si="370"/>
        <v>0</v>
      </c>
    </row>
    <row r="3361" spans="1:8" hidden="1" x14ac:dyDescent="0.2">
      <c r="A3361" s="1">
        <v>3358</v>
      </c>
      <c r="B3361" s="1">
        <f t="shared" ca="1" si="367"/>
        <v>-62310.309417894576</v>
      </c>
      <c r="C3361" s="1">
        <f t="shared" ca="1" si="364"/>
        <v>100</v>
      </c>
      <c r="D3361" s="1">
        <f t="shared" ca="1" si="365"/>
        <v>-42.077013244733351</v>
      </c>
      <c r="E3361" s="1">
        <f t="shared" ca="1" si="366"/>
        <v>-3</v>
      </c>
      <c r="F3361" s="1">
        <f t="shared" ca="1" si="368"/>
        <v>1</v>
      </c>
      <c r="G3361" s="1">
        <f t="shared" ca="1" si="369"/>
        <v>3</v>
      </c>
      <c r="H3361" s="1">
        <f t="shared" ca="1" si="370"/>
        <v>0</v>
      </c>
    </row>
    <row r="3362" spans="1:8" hidden="1" x14ac:dyDescent="0.2">
      <c r="A3362" s="1">
        <v>3359</v>
      </c>
      <c r="B3362" s="1">
        <f t="shared" ca="1" si="367"/>
        <v>-66518.010742367915</v>
      </c>
      <c r="C3362" s="1">
        <f t="shared" ca="1" si="364"/>
        <v>100</v>
      </c>
      <c r="D3362" s="1">
        <f t="shared" ca="1" si="365"/>
        <v>-42.077013244733351</v>
      </c>
      <c r="E3362" s="1">
        <f t="shared" ca="1" si="366"/>
        <v>-4</v>
      </c>
      <c r="F3362" s="1">
        <f t="shared" ca="1" si="368"/>
        <v>1</v>
      </c>
      <c r="G3362" s="1">
        <f t="shared" ca="1" si="369"/>
        <v>4</v>
      </c>
      <c r="H3362" s="1">
        <f t="shared" ca="1" si="370"/>
        <v>0</v>
      </c>
    </row>
    <row r="3363" spans="1:8" hidden="1" x14ac:dyDescent="0.2">
      <c r="A3363" s="1">
        <v>3360</v>
      </c>
      <c r="B3363" s="1">
        <f t="shared" ca="1" si="367"/>
        <v>-70725.712066841254</v>
      </c>
      <c r="C3363" s="1">
        <f t="shared" ca="1" si="364"/>
        <v>500</v>
      </c>
      <c r="D3363" s="1">
        <f t="shared" ca="1" si="365"/>
        <v>-42.077013244733351</v>
      </c>
      <c r="E3363" s="1">
        <f t="shared" ca="1" si="366"/>
        <v>0</v>
      </c>
      <c r="F3363" s="1">
        <f t="shared" ca="1" si="368"/>
        <v>2</v>
      </c>
      <c r="G3363" s="1">
        <f t="shared" ca="1" si="369"/>
        <v>5</v>
      </c>
      <c r="H3363" s="1">
        <f t="shared" ca="1" si="370"/>
        <v>0</v>
      </c>
    </row>
    <row r="3364" spans="1:8" hidden="1" x14ac:dyDescent="0.2">
      <c r="A3364" s="1">
        <v>3361</v>
      </c>
      <c r="B3364" s="1">
        <f t="shared" ca="1" si="367"/>
        <v>-91764.218689207933</v>
      </c>
      <c r="C3364" s="1">
        <f t="shared" ca="1" si="364"/>
        <v>500</v>
      </c>
      <c r="D3364" s="1">
        <f t="shared" ca="1" si="365"/>
        <v>58.639357099169693</v>
      </c>
      <c r="E3364" s="1">
        <f t="shared" ca="1" si="366"/>
        <v>-1</v>
      </c>
      <c r="F3364" s="1">
        <f t="shared" ca="1" si="368"/>
        <v>2</v>
      </c>
      <c r="G3364" s="1">
        <f t="shared" ca="1" si="369"/>
        <v>6</v>
      </c>
      <c r="H3364" s="1">
        <f t="shared" ca="1" si="370"/>
        <v>0</v>
      </c>
    </row>
    <row r="3365" spans="1:8" hidden="1" x14ac:dyDescent="0.2">
      <c r="A3365" s="1">
        <v>3362</v>
      </c>
      <c r="B3365" s="1">
        <f t="shared" ca="1" si="367"/>
        <v>-62444.540139623088</v>
      </c>
      <c r="C3365" s="1">
        <f t="shared" ca="1" si="364"/>
        <v>100</v>
      </c>
      <c r="D3365" s="1">
        <f t="shared" ca="1" si="365"/>
        <v>-42.077013244733351</v>
      </c>
      <c r="E3365" s="1">
        <f t="shared" ca="1" si="366"/>
        <v>0</v>
      </c>
      <c r="F3365" s="1">
        <f t="shared" ca="1" si="368"/>
        <v>1</v>
      </c>
      <c r="G3365" s="1">
        <f t="shared" ca="1" si="369"/>
        <v>0</v>
      </c>
      <c r="H3365" s="1">
        <f t="shared" ca="1" si="370"/>
        <v>1</v>
      </c>
    </row>
    <row r="3366" spans="1:8" hidden="1" x14ac:dyDescent="0.2">
      <c r="A3366" s="1">
        <v>3363</v>
      </c>
      <c r="B3366" s="1">
        <f t="shared" ca="1" si="367"/>
        <v>-66652.241464096427</v>
      </c>
      <c r="C3366" s="1">
        <f t="shared" ca="1" si="364"/>
        <v>100</v>
      </c>
      <c r="D3366" s="1">
        <f t="shared" ca="1" si="365"/>
        <v>-42.077013244733351</v>
      </c>
      <c r="E3366" s="1">
        <f t="shared" ca="1" si="366"/>
        <v>-1</v>
      </c>
      <c r="F3366" s="1">
        <f t="shared" ca="1" si="368"/>
        <v>1</v>
      </c>
      <c r="G3366" s="1">
        <f t="shared" ca="1" si="369"/>
        <v>1</v>
      </c>
      <c r="H3366" s="1">
        <f t="shared" ca="1" si="370"/>
        <v>0</v>
      </c>
    </row>
    <row r="3367" spans="1:8" hidden="1" x14ac:dyDescent="0.2">
      <c r="A3367" s="1">
        <v>3364</v>
      </c>
      <c r="B3367" s="1">
        <f t="shared" ca="1" si="367"/>
        <v>-70859.942788569766</v>
      </c>
      <c r="C3367" s="1">
        <f t="shared" ca="1" si="364"/>
        <v>100</v>
      </c>
      <c r="D3367" s="1">
        <f t="shared" ca="1" si="365"/>
        <v>58.639357099169693</v>
      </c>
      <c r="E3367" s="1">
        <f t="shared" ca="1" si="366"/>
        <v>-2</v>
      </c>
      <c r="F3367" s="1">
        <f t="shared" ca="1" si="368"/>
        <v>1</v>
      </c>
      <c r="G3367" s="1">
        <f t="shared" ca="1" si="369"/>
        <v>2</v>
      </c>
      <c r="H3367" s="1">
        <f t="shared" ca="1" si="370"/>
        <v>0</v>
      </c>
    </row>
    <row r="3368" spans="1:8" hidden="1" x14ac:dyDescent="0.2">
      <c r="A3368" s="1">
        <v>3365</v>
      </c>
      <c r="B3368" s="1">
        <f t="shared" ca="1" si="367"/>
        <v>-64996.007078652794</v>
      </c>
      <c r="C3368" s="1">
        <f t="shared" ca="1" si="364"/>
        <v>100</v>
      </c>
      <c r="D3368" s="1">
        <f t="shared" ca="1" si="365"/>
        <v>58.639357099169693</v>
      </c>
      <c r="E3368" s="1">
        <f t="shared" ca="1" si="366"/>
        <v>-1</v>
      </c>
      <c r="F3368" s="1">
        <f t="shared" ca="1" si="368"/>
        <v>1</v>
      </c>
      <c r="G3368" s="1">
        <f t="shared" ca="1" si="369"/>
        <v>0</v>
      </c>
      <c r="H3368" s="1">
        <f t="shared" ca="1" si="370"/>
        <v>1</v>
      </c>
    </row>
    <row r="3369" spans="1:8" hidden="1" x14ac:dyDescent="0.2">
      <c r="A3369" s="1">
        <v>3366</v>
      </c>
      <c r="B3369" s="1">
        <f t="shared" ca="1" si="367"/>
        <v>-59132.071368735822</v>
      </c>
      <c r="C3369" s="1">
        <f t="shared" ca="1" si="364"/>
        <v>100</v>
      </c>
      <c r="D3369" s="1">
        <f t="shared" ca="1" si="365"/>
        <v>-42.077013244733351</v>
      </c>
      <c r="E3369" s="1">
        <f t="shared" ca="1" si="366"/>
        <v>0</v>
      </c>
      <c r="F3369" s="1">
        <f t="shared" ca="1" si="368"/>
        <v>1</v>
      </c>
      <c r="G3369" s="1">
        <f t="shared" ca="1" si="369"/>
        <v>0</v>
      </c>
      <c r="H3369" s="1">
        <f t="shared" ca="1" si="370"/>
        <v>2</v>
      </c>
    </row>
    <row r="3370" spans="1:8" hidden="1" x14ac:dyDescent="0.2">
      <c r="A3370" s="1">
        <v>3367</v>
      </c>
      <c r="B3370" s="1">
        <f t="shared" ca="1" si="367"/>
        <v>-63339.772693209161</v>
      </c>
      <c r="C3370" s="1">
        <f t="shared" ca="1" si="364"/>
        <v>100</v>
      </c>
      <c r="D3370" s="1">
        <f t="shared" ca="1" si="365"/>
        <v>-42.077013244733351</v>
      </c>
      <c r="E3370" s="1">
        <f t="shared" ca="1" si="366"/>
        <v>-1</v>
      </c>
      <c r="F3370" s="1">
        <f t="shared" ca="1" si="368"/>
        <v>1</v>
      </c>
      <c r="G3370" s="1">
        <f t="shared" ca="1" si="369"/>
        <v>1</v>
      </c>
      <c r="H3370" s="1">
        <f t="shared" ca="1" si="370"/>
        <v>0</v>
      </c>
    </row>
    <row r="3371" spans="1:8" hidden="1" x14ac:dyDescent="0.2">
      <c r="A3371" s="1">
        <v>3368</v>
      </c>
      <c r="B3371" s="1">
        <f t="shared" ca="1" si="367"/>
        <v>-67547.4740176825</v>
      </c>
      <c r="C3371" s="1">
        <f t="shared" ca="1" si="364"/>
        <v>100</v>
      </c>
      <c r="D3371" s="1">
        <f t="shared" ca="1" si="365"/>
        <v>58.639357099169693</v>
      </c>
      <c r="E3371" s="1">
        <f t="shared" ca="1" si="366"/>
        <v>-2</v>
      </c>
      <c r="F3371" s="1">
        <f t="shared" ca="1" si="368"/>
        <v>1</v>
      </c>
      <c r="G3371" s="1">
        <f t="shared" ca="1" si="369"/>
        <v>2</v>
      </c>
      <c r="H3371" s="1">
        <f t="shared" ca="1" si="370"/>
        <v>0</v>
      </c>
    </row>
    <row r="3372" spans="1:8" hidden="1" x14ac:dyDescent="0.2">
      <c r="A3372" s="1">
        <v>3369</v>
      </c>
      <c r="B3372" s="1">
        <f t="shared" ca="1" si="367"/>
        <v>-61683.538307765528</v>
      </c>
      <c r="C3372" s="1">
        <f t="shared" ca="1" si="364"/>
        <v>100</v>
      </c>
      <c r="D3372" s="1">
        <f t="shared" ca="1" si="365"/>
        <v>-42.077013244733351</v>
      </c>
      <c r="E3372" s="1">
        <f t="shared" ca="1" si="366"/>
        <v>-1</v>
      </c>
      <c r="F3372" s="1">
        <f t="shared" ca="1" si="368"/>
        <v>1</v>
      </c>
      <c r="G3372" s="1">
        <f t="shared" ca="1" si="369"/>
        <v>0</v>
      </c>
      <c r="H3372" s="1">
        <f t="shared" ca="1" si="370"/>
        <v>1</v>
      </c>
    </row>
    <row r="3373" spans="1:8" hidden="1" x14ac:dyDescent="0.2">
      <c r="A3373" s="1">
        <v>3370</v>
      </c>
      <c r="B3373" s="1">
        <f t="shared" ca="1" si="367"/>
        <v>-65891.239632238867</v>
      </c>
      <c r="C3373" s="1">
        <f t="shared" ca="1" si="364"/>
        <v>100</v>
      </c>
      <c r="D3373" s="1">
        <f t="shared" ca="1" si="365"/>
        <v>58.639357099169693</v>
      </c>
      <c r="E3373" s="1">
        <f t="shared" ca="1" si="366"/>
        <v>-2</v>
      </c>
      <c r="F3373" s="1">
        <f t="shared" ca="1" si="368"/>
        <v>1</v>
      </c>
      <c r="G3373" s="1">
        <f t="shared" ca="1" si="369"/>
        <v>1</v>
      </c>
      <c r="H3373" s="1">
        <f t="shared" ca="1" si="370"/>
        <v>0</v>
      </c>
    </row>
    <row r="3374" spans="1:8" hidden="1" x14ac:dyDescent="0.2">
      <c r="A3374" s="1">
        <v>3371</v>
      </c>
      <c r="B3374" s="1">
        <f t="shared" ca="1" si="367"/>
        <v>-60027.303922321895</v>
      </c>
      <c r="C3374" s="1">
        <f t="shared" ca="1" si="364"/>
        <v>100</v>
      </c>
      <c r="D3374" s="1">
        <f t="shared" ca="1" si="365"/>
        <v>-42.077013244733351</v>
      </c>
      <c r="E3374" s="1">
        <f t="shared" ca="1" si="366"/>
        <v>-1</v>
      </c>
      <c r="F3374" s="1">
        <f t="shared" ca="1" si="368"/>
        <v>1</v>
      </c>
      <c r="G3374" s="1">
        <f t="shared" ca="1" si="369"/>
        <v>0</v>
      </c>
      <c r="H3374" s="1">
        <f t="shared" ca="1" si="370"/>
        <v>1</v>
      </c>
    </row>
    <row r="3375" spans="1:8" hidden="1" x14ac:dyDescent="0.2">
      <c r="A3375" s="1">
        <v>3372</v>
      </c>
      <c r="B3375" s="1">
        <f t="shared" ca="1" si="367"/>
        <v>-64235.005246795234</v>
      </c>
      <c r="C3375" s="1">
        <f t="shared" ca="1" si="364"/>
        <v>100</v>
      </c>
      <c r="D3375" s="1">
        <f t="shared" ca="1" si="365"/>
        <v>58.639357099169693</v>
      </c>
      <c r="E3375" s="1">
        <f t="shared" ca="1" si="366"/>
        <v>-2</v>
      </c>
      <c r="F3375" s="1">
        <f t="shared" ca="1" si="368"/>
        <v>1</v>
      </c>
      <c r="G3375" s="1">
        <f t="shared" ca="1" si="369"/>
        <v>1</v>
      </c>
      <c r="H3375" s="1">
        <f t="shared" ca="1" si="370"/>
        <v>0</v>
      </c>
    </row>
    <row r="3376" spans="1:8" hidden="1" x14ac:dyDescent="0.2">
      <c r="A3376" s="1">
        <v>3373</v>
      </c>
      <c r="B3376" s="1">
        <f t="shared" ca="1" si="367"/>
        <v>-58371.069536878262</v>
      </c>
      <c r="C3376" s="1">
        <f t="shared" ca="1" si="364"/>
        <v>100</v>
      </c>
      <c r="D3376" s="1">
        <f t="shared" ca="1" si="365"/>
        <v>-42.077013244733351</v>
      </c>
      <c r="E3376" s="1">
        <f t="shared" ca="1" si="366"/>
        <v>-1</v>
      </c>
      <c r="F3376" s="1">
        <f t="shared" ca="1" si="368"/>
        <v>1</v>
      </c>
      <c r="G3376" s="1">
        <f t="shared" ca="1" si="369"/>
        <v>0</v>
      </c>
      <c r="H3376" s="1">
        <f t="shared" ca="1" si="370"/>
        <v>1</v>
      </c>
    </row>
    <row r="3377" spans="1:8" hidden="1" x14ac:dyDescent="0.2">
      <c r="A3377" s="1">
        <v>3374</v>
      </c>
      <c r="B3377" s="1">
        <f t="shared" ca="1" si="367"/>
        <v>-62578.770861351601</v>
      </c>
      <c r="C3377" s="1">
        <f t="shared" ca="1" si="364"/>
        <v>100</v>
      </c>
      <c r="D3377" s="1">
        <f t="shared" ca="1" si="365"/>
        <v>58.639357099169693</v>
      </c>
      <c r="E3377" s="1">
        <f t="shared" ca="1" si="366"/>
        <v>-2</v>
      </c>
      <c r="F3377" s="1">
        <f t="shared" ca="1" si="368"/>
        <v>1</v>
      </c>
      <c r="G3377" s="1">
        <f t="shared" ca="1" si="369"/>
        <v>1</v>
      </c>
      <c r="H3377" s="1">
        <f t="shared" ca="1" si="370"/>
        <v>0</v>
      </c>
    </row>
    <row r="3378" spans="1:8" hidden="1" x14ac:dyDescent="0.2">
      <c r="A3378" s="1">
        <v>3375</v>
      </c>
      <c r="B3378" s="1">
        <f t="shared" ca="1" si="367"/>
        <v>-56714.835151434629</v>
      </c>
      <c r="C3378" s="1">
        <f t="shared" ca="1" si="364"/>
        <v>100</v>
      </c>
      <c r="D3378" s="1">
        <f t="shared" ca="1" si="365"/>
        <v>-42.077013244733351</v>
      </c>
      <c r="E3378" s="1">
        <f t="shared" ca="1" si="366"/>
        <v>-1</v>
      </c>
      <c r="F3378" s="1">
        <f t="shared" ca="1" si="368"/>
        <v>1</v>
      </c>
      <c r="G3378" s="1">
        <f t="shared" ca="1" si="369"/>
        <v>0</v>
      </c>
      <c r="H3378" s="1">
        <f t="shared" ca="1" si="370"/>
        <v>1</v>
      </c>
    </row>
    <row r="3379" spans="1:8" hidden="1" x14ac:dyDescent="0.2">
      <c r="A3379" s="1">
        <v>3376</v>
      </c>
      <c r="B3379" s="1">
        <f t="shared" ca="1" si="367"/>
        <v>-60922.536475907968</v>
      </c>
      <c r="C3379" s="1">
        <f t="shared" ca="1" si="364"/>
        <v>100</v>
      </c>
      <c r="D3379" s="1">
        <f t="shared" ca="1" si="365"/>
        <v>-42.077013244733351</v>
      </c>
      <c r="E3379" s="1">
        <f t="shared" ca="1" si="366"/>
        <v>-2</v>
      </c>
      <c r="F3379" s="1">
        <f t="shared" ca="1" si="368"/>
        <v>1</v>
      </c>
      <c r="G3379" s="1">
        <f t="shared" ca="1" si="369"/>
        <v>1</v>
      </c>
      <c r="H3379" s="1">
        <f t="shared" ca="1" si="370"/>
        <v>0</v>
      </c>
    </row>
    <row r="3380" spans="1:8" hidden="1" x14ac:dyDescent="0.2">
      <c r="A3380" s="1">
        <v>3377</v>
      </c>
      <c r="B3380" s="1">
        <f t="shared" ca="1" si="367"/>
        <v>-65130.237800381306</v>
      </c>
      <c r="C3380" s="1">
        <f t="shared" ca="1" si="364"/>
        <v>100</v>
      </c>
      <c r="D3380" s="1">
        <f t="shared" ca="1" si="365"/>
        <v>-42.077013244733351</v>
      </c>
      <c r="E3380" s="1">
        <f t="shared" ca="1" si="366"/>
        <v>-3</v>
      </c>
      <c r="F3380" s="1">
        <f t="shared" ca="1" si="368"/>
        <v>1</v>
      </c>
      <c r="G3380" s="1">
        <f t="shared" ca="1" si="369"/>
        <v>2</v>
      </c>
      <c r="H3380" s="1">
        <f t="shared" ca="1" si="370"/>
        <v>0</v>
      </c>
    </row>
    <row r="3381" spans="1:8" hidden="1" x14ac:dyDescent="0.2">
      <c r="A3381" s="1">
        <v>3378</v>
      </c>
      <c r="B3381" s="1">
        <f t="shared" ca="1" si="367"/>
        <v>-69337.939124854645</v>
      </c>
      <c r="C3381" s="1">
        <f t="shared" ca="1" si="364"/>
        <v>100</v>
      </c>
      <c r="D3381" s="1">
        <f t="shared" ca="1" si="365"/>
        <v>58.639357099169693</v>
      </c>
      <c r="E3381" s="1">
        <f t="shared" ca="1" si="366"/>
        <v>-4</v>
      </c>
      <c r="F3381" s="1">
        <f t="shared" ca="1" si="368"/>
        <v>1</v>
      </c>
      <c r="G3381" s="1">
        <f t="shared" ca="1" si="369"/>
        <v>3</v>
      </c>
      <c r="H3381" s="1">
        <f t="shared" ca="1" si="370"/>
        <v>0</v>
      </c>
    </row>
    <row r="3382" spans="1:8" hidden="1" x14ac:dyDescent="0.2">
      <c r="A3382" s="1">
        <v>3379</v>
      </c>
      <c r="B3382" s="1">
        <f t="shared" ca="1" si="367"/>
        <v>-63474.003414937673</v>
      </c>
      <c r="C3382" s="1">
        <f t="shared" ca="1" si="364"/>
        <v>100</v>
      </c>
      <c r="D3382" s="1">
        <f t="shared" ca="1" si="365"/>
        <v>58.639357099169693</v>
      </c>
      <c r="E3382" s="1">
        <f t="shared" ca="1" si="366"/>
        <v>-3</v>
      </c>
      <c r="F3382" s="1">
        <f t="shared" ca="1" si="368"/>
        <v>1</v>
      </c>
      <c r="G3382" s="1">
        <f t="shared" ca="1" si="369"/>
        <v>0</v>
      </c>
      <c r="H3382" s="1">
        <f t="shared" ca="1" si="370"/>
        <v>1</v>
      </c>
    </row>
    <row r="3383" spans="1:8" hidden="1" x14ac:dyDescent="0.2">
      <c r="A3383" s="1">
        <v>3380</v>
      </c>
      <c r="B3383" s="1">
        <f t="shared" ca="1" si="367"/>
        <v>-57610.067705020701</v>
      </c>
      <c r="C3383" s="1">
        <f t="shared" ca="1" si="364"/>
        <v>100</v>
      </c>
      <c r="D3383" s="1">
        <f t="shared" ca="1" si="365"/>
        <v>58.639357099169693</v>
      </c>
      <c r="E3383" s="1">
        <f t="shared" ca="1" si="366"/>
        <v>-2</v>
      </c>
      <c r="F3383" s="1">
        <f t="shared" ca="1" si="368"/>
        <v>1</v>
      </c>
      <c r="G3383" s="1">
        <f t="shared" ca="1" si="369"/>
        <v>0</v>
      </c>
      <c r="H3383" s="1">
        <f t="shared" ca="1" si="370"/>
        <v>2</v>
      </c>
    </row>
    <row r="3384" spans="1:8" hidden="1" x14ac:dyDescent="0.2">
      <c r="A3384" s="1">
        <v>3381</v>
      </c>
      <c r="B3384" s="1">
        <f t="shared" ca="1" si="367"/>
        <v>-51746.131995103729</v>
      </c>
      <c r="C3384" s="1">
        <f t="shared" ca="1" si="364"/>
        <v>100</v>
      </c>
      <c r="D3384" s="1">
        <f t="shared" ca="1" si="365"/>
        <v>-42.077013244733351</v>
      </c>
      <c r="E3384" s="1">
        <f t="shared" ca="1" si="366"/>
        <v>-1</v>
      </c>
      <c r="F3384" s="1">
        <f t="shared" ca="1" si="368"/>
        <v>1</v>
      </c>
      <c r="G3384" s="1">
        <f t="shared" ca="1" si="369"/>
        <v>0</v>
      </c>
      <c r="H3384" s="1">
        <f t="shared" ca="1" si="370"/>
        <v>3</v>
      </c>
    </row>
    <row r="3385" spans="1:8" hidden="1" x14ac:dyDescent="0.2">
      <c r="A3385" s="1">
        <v>3382</v>
      </c>
      <c r="B3385" s="1">
        <f t="shared" ca="1" si="367"/>
        <v>-55953.833319577068</v>
      </c>
      <c r="C3385" s="1">
        <f t="shared" ca="1" si="364"/>
        <v>100</v>
      </c>
      <c r="D3385" s="1">
        <f t="shared" ca="1" si="365"/>
        <v>-42.077013244733351</v>
      </c>
      <c r="E3385" s="1">
        <f t="shared" ca="1" si="366"/>
        <v>-2</v>
      </c>
      <c r="F3385" s="1">
        <f t="shared" ca="1" si="368"/>
        <v>1</v>
      </c>
      <c r="G3385" s="1">
        <f t="shared" ca="1" si="369"/>
        <v>1</v>
      </c>
      <c r="H3385" s="1">
        <f t="shared" ca="1" si="370"/>
        <v>0</v>
      </c>
    </row>
    <row r="3386" spans="1:8" hidden="1" x14ac:dyDescent="0.2">
      <c r="A3386" s="1">
        <v>3383</v>
      </c>
      <c r="B3386" s="1">
        <f t="shared" ca="1" si="367"/>
        <v>-60161.534644050407</v>
      </c>
      <c r="C3386" s="1">
        <f t="shared" ca="1" si="364"/>
        <v>100</v>
      </c>
      <c r="D3386" s="1">
        <f t="shared" ca="1" si="365"/>
        <v>-42.077013244733351</v>
      </c>
      <c r="E3386" s="1">
        <f t="shared" ca="1" si="366"/>
        <v>-3</v>
      </c>
      <c r="F3386" s="1">
        <f t="shared" ca="1" si="368"/>
        <v>1</v>
      </c>
      <c r="G3386" s="1">
        <f t="shared" ca="1" si="369"/>
        <v>2</v>
      </c>
      <c r="H3386" s="1">
        <f t="shared" ca="1" si="370"/>
        <v>0</v>
      </c>
    </row>
    <row r="3387" spans="1:8" hidden="1" x14ac:dyDescent="0.2">
      <c r="A3387" s="1">
        <v>3384</v>
      </c>
      <c r="B3387" s="1">
        <f t="shared" ca="1" si="367"/>
        <v>-64369.235968523746</v>
      </c>
      <c r="C3387" s="1">
        <f t="shared" ca="1" si="364"/>
        <v>100</v>
      </c>
      <c r="D3387" s="1">
        <f t="shared" ca="1" si="365"/>
        <v>-42.077013244733351</v>
      </c>
      <c r="E3387" s="1">
        <f t="shared" ca="1" si="366"/>
        <v>-4</v>
      </c>
      <c r="F3387" s="1">
        <f t="shared" ca="1" si="368"/>
        <v>1</v>
      </c>
      <c r="G3387" s="1">
        <f t="shared" ca="1" si="369"/>
        <v>3</v>
      </c>
      <c r="H3387" s="1">
        <f t="shared" ca="1" si="370"/>
        <v>0</v>
      </c>
    </row>
    <row r="3388" spans="1:8" hidden="1" x14ac:dyDescent="0.2">
      <c r="A3388" s="1">
        <v>3385</v>
      </c>
      <c r="B3388" s="1">
        <f t="shared" ca="1" si="367"/>
        <v>-68576.937292997085</v>
      </c>
      <c r="C3388" s="1">
        <f t="shared" ca="1" si="364"/>
        <v>500</v>
      </c>
      <c r="D3388" s="1">
        <f t="shared" ca="1" si="365"/>
        <v>58.639357099169693</v>
      </c>
      <c r="E3388" s="1">
        <f t="shared" ca="1" si="366"/>
        <v>0</v>
      </c>
      <c r="F3388" s="1">
        <f t="shared" ca="1" si="368"/>
        <v>2</v>
      </c>
      <c r="G3388" s="1">
        <f t="shared" ca="1" si="369"/>
        <v>4</v>
      </c>
      <c r="H3388" s="1">
        <f t="shared" ca="1" si="370"/>
        <v>0</v>
      </c>
    </row>
    <row r="3389" spans="1:8" hidden="1" x14ac:dyDescent="0.2">
      <c r="A3389" s="1">
        <v>3386</v>
      </c>
      <c r="B3389" s="1">
        <f t="shared" ca="1" si="367"/>
        <v>-39257.25874341224</v>
      </c>
      <c r="C3389" s="1">
        <f t="shared" ca="1" si="364"/>
        <v>100</v>
      </c>
      <c r="D3389" s="1">
        <f t="shared" ca="1" si="365"/>
        <v>-42.077013244733351</v>
      </c>
      <c r="E3389" s="1">
        <f t="shared" ca="1" si="366"/>
        <v>0</v>
      </c>
      <c r="F3389" s="1">
        <f t="shared" ca="1" si="368"/>
        <v>1</v>
      </c>
      <c r="G3389" s="1">
        <f t="shared" ca="1" si="369"/>
        <v>0</v>
      </c>
      <c r="H3389" s="1">
        <f t="shared" ca="1" si="370"/>
        <v>1</v>
      </c>
    </row>
    <row r="3390" spans="1:8" hidden="1" x14ac:dyDescent="0.2">
      <c r="A3390" s="1">
        <v>3387</v>
      </c>
      <c r="B3390" s="1">
        <f t="shared" ca="1" si="367"/>
        <v>-43464.960067885579</v>
      </c>
      <c r="C3390" s="1">
        <f t="shared" ca="1" si="364"/>
        <v>100</v>
      </c>
      <c r="D3390" s="1">
        <f t="shared" ca="1" si="365"/>
        <v>-42.077013244733351</v>
      </c>
      <c r="E3390" s="1">
        <f t="shared" ca="1" si="366"/>
        <v>-1</v>
      </c>
      <c r="F3390" s="1">
        <f t="shared" ca="1" si="368"/>
        <v>1</v>
      </c>
      <c r="G3390" s="1">
        <f t="shared" ca="1" si="369"/>
        <v>1</v>
      </c>
      <c r="H3390" s="1">
        <f t="shared" ca="1" si="370"/>
        <v>0</v>
      </c>
    </row>
    <row r="3391" spans="1:8" hidden="1" x14ac:dyDescent="0.2">
      <c r="A3391" s="1">
        <v>3388</v>
      </c>
      <c r="B3391" s="1">
        <f t="shared" ca="1" si="367"/>
        <v>-47672.661392358918</v>
      </c>
      <c r="C3391" s="1">
        <f t="shared" ca="1" si="364"/>
        <v>100</v>
      </c>
      <c r="D3391" s="1">
        <f t="shared" ca="1" si="365"/>
        <v>-42.077013244733351</v>
      </c>
      <c r="E3391" s="1">
        <f t="shared" ca="1" si="366"/>
        <v>-2</v>
      </c>
      <c r="F3391" s="1">
        <f t="shared" ca="1" si="368"/>
        <v>1</v>
      </c>
      <c r="G3391" s="1">
        <f t="shared" ca="1" si="369"/>
        <v>2</v>
      </c>
      <c r="H3391" s="1">
        <f t="shared" ca="1" si="370"/>
        <v>0</v>
      </c>
    </row>
    <row r="3392" spans="1:8" hidden="1" x14ac:dyDescent="0.2">
      <c r="A3392" s="1">
        <v>3389</v>
      </c>
      <c r="B3392" s="1">
        <f t="shared" ca="1" si="367"/>
        <v>-51880.362716832256</v>
      </c>
      <c r="C3392" s="1">
        <f t="shared" ca="1" si="364"/>
        <v>100</v>
      </c>
      <c r="D3392" s="1">
        <f t="shared" ca="1" si="365"/>
        <v>-42.077013244733351</v>
      </c>
      <c r="E3392" s="1">
        <f t="shared" ca="1" si="366"/>
        <v>-3</v>
      </c>
      <c r="F3392" s="1">
        <f t="shared" ca="1" si="368"/>
        <v>1</v>
      </c>
      <c r="G3392" s="1">
        <f t="shared" ca="1" si="369"/>
        <v>3</v>
      </c>
      <c r="H3392" s="1">
        <f t="shared" ca="1" si="370"/>
        <v>0</v>
      </c>
    </row>
    <row r="3393" spans="1:8" hidden="1" x14ac:dyDescent="0.2">
      <c r="A3393" s="1">
        <v>3390</v>
      </c>
      <c r="B3393" s="1">
        <f t="shared" ca="1" si="367"/>
        <v>-56088.064041305595</v>
      </c>
      <c r="C3393" s="1">
        <f t="shared" ca="1" si="364"/>
        <v>100</v>
      </c>
      <c r="D3393" s="1">
        <f t="shared" ca="1" si="365"/>
        <v>-42.077013244733351</v>
      </c>
      <c r="E3393" s="1">
        <f t="shared" ca="1" si="366"/>
        <v>-4</v>
      </c>
      <c r="F3393" s="1">
        <f t="shared" ca="1" si="368"/>
        <v>1</v>
      </c>
      <c r="G3393" s="1">
        <f t="shared" ca="1" si="369"/>
        <v>4</v>
      </c>
      <c r="H3393" s="1">
        <f t="shared" ca="1" si="370"/>
        <v>0</v>
      </c>
    </row>
    <row r="3394" spans="1:8" hidden="1" x14ac:dyDescent="0.2">
      <c r="A3394" s="1">
        <v>3391</v>
      </c>
      <c r="B3394" s="1">
        <f t="shared" ca="1" si="367"/>
        <v>-60295.765365778934</v>
      </c>
      <c r="C3394" s="1">
        <f t="shared" ca="1" si="364"/>
        <v>500</v>
      </c>
      <c r="D3394" s="1">
        <f t="shared" ca="1" si="365"/>
        <v>58.639357099169693</v>
      </c>
      <c r="E3394" s="1">
        <f t="shared" ca="1" si="366"/>
        <v>0</v>
      </c>
      <c r="F3394" s="1">
        <f t="shared" ca="1" si="368"/>
        <v>2</v>
      </c>
      <c r="G3394" s="1">
        <f t="shared" ca="1" si="369"/>
        <v>5</v>
      </c>
      <c r="H3394" s="1">
        <f t="shared" ca="1" si="370"/>
        <v>0</v>
      </c>
    </row>
    <row r="3395" spans="1:8" hidden="1" x14ac:dyDescent="0.2">
      <c r="A3395" s="1">
        <v>3392</v>
      </c>
      <c r="B3395" s="1">
        <f t="shared" ca="1" si="367"/>
        <v>-30976.086816194089</v>
      </c>
      <c r="C3395" s="1">
        <f t="shared" ca="1" si="364"/>
        <v>100</v>
      </c>
      <c r="D3395" s="1">
        <f t="shared" ca="1" si="365"/>
        <v>-42.077013244733351</v>
      </c>
      <c r="E3395" s="1">
        <f t="shared" ca="1" si="366"/>
        <v>0</v>
      </c>
      <c r="F3395" s="1">
        <f t="shared" ca="1" si="368"/>
        <v>1</v>
      </c>
      <c r="G3395" s="1">
        <f t="shared" ca="1" si="369"/>
        <v>0</v>
      </c>
      <c r="H3395" s="1">
        <f t="shared" ca="1" si="370"/>
        <v>1</v>
      </c>
    </row>
    <row r="3396" spans="1:8" hidden="1" x14ac:dyDescent="0.2">
      <c r="A3396" s="1">
        <v>3393</v>
      </c>
      <c r="B3396" s="1">
        <f t="shared" ca="1" si="367"/>
        <v>-35183.788140667428</v>
      </c>
      <c r="C3396" s="1">
        <f t="shared" ca="1" si="364"/>
        <v>100</v>
      </c>
      <c r="D3396" s="1">
        <f t="shared" ca="1" si="365"/>
        <v>-42.077013244733351</v>
      </c>
      <c r="E3396" s="1">
        <f t="shared" ca="1" si="366"/>
        <v>-1</v>
      </c>
      <c r="F3396" s="1">
        <f t="shared" ca="1" si="368"/>
        <v>1</v>
      </c>
      <c r="G3396" s="1">
        <f t="shared" ca="1" si="369"/>
        <v>1</v>
      </c>
      <c r="H3396" s="1">
        <f t="shared" ca="1" si="370"/>
        <v>0</v>
      </c>
    </row>
    <row r="3397" spans="1:8" hidden="1" x14ac:dyDescent="0.2">
      <c r="A3397" s="1">
        <v>3394</v>
      </c>
      <c r="B3397" s="1">
        <f t="shared" ca="1" si="367"/>
        <v>-39391.489465140767</v>
      </c>
      <c r="C3397" s="1">
        <f t="shared" ref="C3397:C3460" ca="1" si="371">$C$4*POWER($L$2,F3397-1)</f>
        <v>100</v>
      </c>
      <c r="D3397" s="1">
        <f t="shared" ref="D3397:D3460" ca="1" si="372">IF(RAND()&lt;$B$1,$F$1,$H$1)</f>
        <v>58.639357099169693</v>
      </c>
      <c r="E3397" s="1">
        <f t="shared" ref="E3397:E3460" ca="1" si="373">IF(D3396&lt;0,IF(E3396-1=-$D$2,0,E3396-1),IF(E3396+1=$F$2,0,E3396+1))</f>
        <v>-2</v>
      </c>
      <c r="F3397" s="1">
        <f t="shared" ca="1" si="368"/>
        <v>1</v>
      </c>
      <c r="G3397" s="1">
        <f t="shared" ca="1" si="369"/>
        <v>2</v>
      </c>
      <c r="H3397" s="1">
        <f t="shared" ca="1" si="370"/>
        <v>0</v>
      </c>
    </row>
    <row r="3398" spans="1:8" hidden="1" x14ac:dyDescent="0.2">
      <c r="A3398" s="1">
        <v>3395</v>
      </c>
      <c r="B3398" s="1">
        <f t="shared" ref="B3398:B3461" ca="1" si="374">B3397+D3397*C3397</f>
        <v>-33527.553755223795</v>
      </c>
      <c r="C3398" s="1">
        <f t="shared" ca="1" si="371"/>
        <v>100</v>
      </c>
      <c r="D3398" s="1">
        <f t="shared" ca="1" si="372"/>
        <v>58.639357099169693</v>
      </c>
      <c r="E3398" s="1">
        <f t="shared" ca="1" si="373"/>
        <v>-1</v>
      </c>
      <c r="F3398" s="1">
        <f t="shared" ref="F3398:F3461" ca="1" si="375">IF(AND(D3397&gt;0,E3398=0),IF(F3397-1&lt;1,1,F3397-1),IF(AND(D3397&lt;0,E3398=0),IF(F3397+1&gt;$H$2,1,F3397+1),F3397))</f>
        <v>1</v>
      </c>
      <c r="G3398" s="1">
        <f t="shared" ref="G3398:G3461" ca="1" si="376">IF(D3397&gt;0,0,G3397+1)</f>
        <v>0</v>
      </c>
      <c r="H3398" s="1">
        <f t="shared" ref="H3398:H3461" ca="1" si="377">IF(D3397&lt;0,0,H3397+1)</f>
        <v>1</v>
      </c>
    </row>
    <row r="3399" spans="1:8" hidden="1" x14ac:dyDescent="0.2">
      <c r="A3399" s="1">
        <v>3396</v>
      </c>
      <c r="B3399" s="1">
        <f t="shared" ca="1" si="374"/>
        <v>-27663.618045306826</v>
      </c>
      <c r="C3399" s="1">
        <f t="shared" ca="1" si="371"/>
        <v>100</v>
      </c>
      <c r="D3399" s="1">
        <f t="shared" ca="1" si="372"/>
        <v>-42.077013244733351</v>
      </c>
      <c r="E3399" s="1">
        <f t="shared" ca="1" si="373"/>
        <v>0</v>
      </c>
      <c r="F3399" s="1">
        <f t="shared" ca="1" si="375"/>
        <v>1</v>
      </c>
      <c r="G3399" s="1">
        <f t="shared" ca="1" si="376"/>
        <v>0</v>
      </c>
      <c r="H3399" s="1">
        <f t="shared" ca="1" si="377"/>
        <v>2</v>
      </c>
    </row>
    <row r="3400" spans="1:8" hidden="1" x14ac:dyDescent="0.2">
      <c r="A3400" s="1">
        <v>3397</v>
      </c>
      <c r="B3400" s="1">
        <f t="shared" ca="1" si="374"/>
        <v>-31871.319369780162</v>
      </c>
      <c r="C3400" s="1">
        <f t="shared" ca="1" si="371"/>
        <v>100</v>
      </c>
      <c r="D3400" s="1">
        <f t="shared" ca="1" si="372"/>
        <v>58.639357099169693</v>
      </c>
      <c r="E3400" s="1">
        <f t="shared" ca="1" si="373"/>
        <v>-1</v>
      </c>
      <c r="F3400" s="1">
        <f t="shared" ca="1" si="375"/>
        <v>1</v>
      </c>
      <c r="G3400" s="1">
        <f t="shared" ca="1" si="376"/>
        <v>1</v>
      </c>
      <c r="H3400" s="1">
        <f t="shared" ca="1" si="377"/>
        <v>0</v>
      </c>
    </row>
    <row r="3401" spans="1:8" hidden="1" x14ac:dyDescent="0.2">
      <c r="A3401" s="1">
        <v>3398</v>
      </c>
      <c r="B3401" s="1">
        <f t="shared" ca="1" si="374"/>
        <v>-26007.383659863193</v>
      </c>
      <c r="C3401" s="1">
        <f t="shared" ca="1" si="371"/>
        <v>100</v>
      </c>
      <c r="D3401" s="1">
        <f t="shared" ca="1" si="372"/>
        <v>58.639357099169693</v>
      </c>
      <c r="E3401" s="1">
        <f t="shared" ca="1" si="373"/>
        <v>0</v>
      </c>
      <c r="F3401" s="1">
        <f t="shared" ca="1" si="375"/>
        <v>1</v>
      </c>
      <c r="G3401" s="1">
        <f t="shared" ca="1" si="376"/>
        <v>0</v>
      </c>
      <c r="H3401" s="1">
        <f t="shared" ca="1" si="377"/>
        <v>1</v>
      </c>
    </row>
    <row r="3402" spans="1:8" hidden="1" x14ac:dyDescent="0.2">
      <c r="A3402" s="1">
        <v>3399</v>
      </c>
      <c r="B3402" s="1">
        <f t="shared" ca="1" si="374"/>
        <v>-20143.447949946225</v>
      </c>
      <c r="C3402" s="1">
        <f t="shared" ca="1" si="371"/>
        <v>100</v>
      </c>
      <c r="D3402" s="1">
        <f t="shared" ca="1" si="372"/>
        <v>-42.077013244733351</v>
      </c>
      <c r="E3402" s="1">
        <f t="shared" ca="1" si="373"/>
        <v>0</v>
      </c>
      <c r="F3402" s="1">
        <f t="shared" ca="1" si="375"/>
        <v>1</v>
      </c>
      <c r="G3402" s="1">
        <f t="shared" ca="1" si="376"/>
        <v>0</v>
      </c>
      <c r="H3402" s="1">
        <f t="shared" ca="1" si="377"/>
        <v>2</v>
      </c>
    </row>
    <row r="3403" spans="1:8" hidden="1" x14ac:dyDescent="0.2">
      <c r="A3403" s="1">
        <v>3400</v>
      </c>
      <c r="B3403" s="1">
        <f t="shared" ca="1" si="374"/>
        <v>-24351.14927441956</v>
      </c>
      <c r="C3403" s="1">
        <f t="shared" ca="1" si="371"/>
        <v>100</v>
      </c>
      <c r="D3403" s="1">
        <f t="shared" ca="1" si="372"/>
        <v>-42.077013244733351</v>
      </c>
      <c r="E3403" s="1">
        <f t="shared" ca="1" si="373"/>
        <v>-1</v>
      </c>
      <c r="F3403" s="1">
        <f t="shared" ca="1" si="375"/>
        <v>1</v>
      </c>
      <c r="G3403" s="1">
        <f t="shared" ca="1" si="376"/>
        <v>1</v>
      </c>
      <c r="H3403" s="1">
        <f t="shared" ca="1" si="377"/>
        <v>0</v>
      </c>
    </row>
    <row r="3404" spans="1:8" hidden="1" x14ac:dyDescent="0.2">
      <c r="A3404" s="1">
        <v>3401</v>
      </c>
      <c r="B3404" s="1">
        <f t="shared" ca="1" si="374"/>
        <v>-28558.850598892896</v>
      </c>
      <c r="C3404" s="1">
        <f t="shared" ca="1" si="371"/>
        <v>100</v>
      </c>
      <c r="D3404" s="1">
        <f t="shared" ca="1" si="372"/>
        <v>-42.077013244733351</v>
      </c>
      <c r="E3404" s="1">
        <f t="shared" ca="1" si="373"/>
        <v>-2</v>
      </c>
      <c r="F3404" s="1">
        <f t="shared" ca="1" si="375"/>
        <v>1</v>
      </c>
      <c r="G3404" s="1">
        <f t="shared" ca="1" si="376"/>
        <v>2</v>
      </c>
      <c r="H3404" s="1">
        <f t="shared" ca="1" si="377"/>
        <v>0</v>
      </c>
    </row>
    <row r="3405" spans="1:8" hidden="1" x14ac:dyDescent="0.2">
      <c r="A3405" s="1">
        <v>3402</v>
      </c>
      <c r="B3405" s="1">
        <f t="shared" ca="1" si="374"/>
        <v>-32766.551923366231</v>
      </c>
      <c r="C3405" s="1">
        <f t="shared" ca="1" si="371"/>
        <v>100</v>
      </c>
      <c r="D3405" s="1">
        <f t="shared" ca="1" si="372"/>
        <v>-42.077013244733351</v>
      </c>
      <c r="E3405" s="1">
        <f t="shared" ca="1" si="373"/>
        <v>-3</v>
      </c>
      <c r="F3405" s="1">
        <f t="shared" ca="1" si="375"/>
        <v>1</v>
      </c>
      <c r="G3405" s="1">
        <f t="shared" ca="1" si="376"/>
        <v>3</v>
      </c>
      <c r="H3405" s="1">
        <f t="shared" ca="1" si="377"/>
        <v>0</v>
      </c>
    </row>
    <row r="3406" spans="1:8" hidden="1" x14ac:dyDescent="0.2">
      <c r="A3406" s="1">
        <v>3403</v>
      </c>
      <c r="B3406" s="1">
        <f t="shared" ca="1" si="374"/>
        <v>-36974.253247839566</v>
      </c>
      <c r="C3406" s="1">
        <f t="shared" ca="1" si="371"/>
        <v>100</v>
      </c>
      <c r="D3406" s="1">
        <f t="shared" ca="1" si="372"/>
        <v>58.639357099169693</v>
      </c>
      <c r="E3406" s="1">
        <f t="shared" ca="1" si="373"/>
        <v>-4</v>
      </c>
      <c r="F3406" s="1">
        <f t="shared" ca="1" si="375"/>
        <v>1</v>
      </c>
      <c r="G3406" s="1">
        <f t="shared" ca="1" si="376"/>
        <v>4</v>
      </c>
      <c r="H3406" s="1">
        <f t="shared" ca="1" si="377"/>
        <v>0</v>
      </c>
    </row>
    <row r="3407" spans="1:8" hidden="1" x14ac:dyDescent="0.2">
      <c r="A3407" s="1">
        <v>3404</v>
      </c>
      <c r="B3407" s="1">
        <f t="shared" ca="1" si="374"/>
        <v>-31110.317537922598</v>
      </c>
      <c r="C3407" s="1">
        <f t="shared" ca="1" si="371"/>
        <v>100</v>
      </c>
      <c r="D3407" s="1">
        <f t="shared" ca="1" si="372"/>
        <v>-42.077013244733351</v>
      </c>
      <c r="E3407" s="1">
        <f t="shared" ca="1" si="373"/>
        <v>-3</v>
      </c>
      <c r="F3407" s="1">
        <f t="shared" ca="1" si="375"/>
        <v>1</v>
      </c>
      <c r="G3407" s="1">
        <f t="shared" ca="1" si="376"/>
        <v>0</v>
      </c>
      <c r="H3407" s="1">
        <f t="shared" ca="1" si="377"/>
        <v>1</v>
      </c>
    </row>
    <row r="3408" spans="1:8" hidden="1" x14ac:dyDescent="0.2">
      <c r="A3408" s="1">
        <v>3405</v>
      </c>
      <c r="B3408" s="1">
        <f t="shared" ca="1" si="374"/>
        <v>-35318.018862395933</v>
      </c>
      <c r="C3408" s="1">
        <f t="shared" ca="1" si="371"/>
        <v>100</v>
      </c>
      <c r="D3408" s="1">
        <f t="shared" ca="1" si="372"/>
        <v>58.639357099169693</v>
      </c>
      <c r="E3408" s="1">
        <f t="shared" ca="1" si="373"/>
        <v>-4</v>
      </c>
      <c r="F3408" s="1">
        <f t="shared" ca="1" si="375"/>
        <v>1</v>
      </c>
      <c r="G3408" s="1">
        <f t="shared" ca="1" si="376"/>
        <v>1</v>
      </c>
      <c r="H3408" s="1">
        <f t="shared" ca="1" si="377"/>
        <v>0</v>
      </c>
    </row>
    <row r="3409" spans="1:8" hidden="1" x14ac:dyDescent="0.2">
      <c r="A3409" s="1">
        <v>3406</v>
      </c>
      <c r="B3409" s="1">
        <f t="shared" ca="1" si="374"/>
        <v>-29454.083152478965</v>
      </c>
      <c r="C3409" s="1">
        <f t="shared" ca="1" si="371"/>
        <v>100</v>
      </c>
      <c r="D3409" s="1">
        <f t="shared" ca="1" si="372"/>
        <v>58.639357099169693</v>
      </c>
      <c r="E3409" s="1">
        <f t="shared" ca="1" si="373"/>
        <v>-3</v>
      </c>
      <c r="F3409" s="1">
        <f t="shared" ca="1" si="375"/>
        <v>1</v>
      </c>
      <c r="G3409" s="1">
        <f t="shared" ca="1" si="376"/>
        <v>0</v>
      </c>
      <c r="H3409" s="1">
        <f t="shared" ca="1" si="377"/>
        <v>1</v>
      </c>
    </row>
    <row r="3410" spans="1:8" hidden="1" x14ac:dyDescent="0.2">
      <c r="A3410" s="1">
        <v>3407</v>
      </c>
      <c r="B3410" s="1">
        <f t="shared" ca="1" si="374"/>
        <v>-23590.147442561996</v>
      </c>
      <c r="C3410" s="1">
        <f t="shared" ca="1" si="371"/>
        <v>100</v>
      </c>
      <c r="D3410" s="1">
        <f t="shared" ca="1" si="372"/>
        <v>58.639357099169693</v>
      </c>
      <c r="E3410" s="1">
        <f t="shared" ca="1" si="373"/>
        <v>-2</v>
      </c>
      <c r="F3410" s="1">
        <f t="shared" ca="1" si="375"/>
        <v>1</v>
      </c>
      <c r="G3410" s="1">
        <f t="shared" ca="1" si="376"/>
        <v>0</v>
      </c>
      <c r="H3410" s="1">
        <f t="shared" ca="1" si="377"/>
        <v>2</v>
      </c>
    </row>
    <row r="3411" spans="1:8" hidden="1" x14ac:dyDescent="0.2">
      <c r="A3411" s="1">
        <v>3408</v>
      </c>
      <c r="B3411" s="1">
        <f t="shared" ca="1" si="374"/>
        <v>-17726.211732645028</v>
      </c>
      <c r="C3411" s="1">
        <f t="shared" ca="1" si="371"/>
        <v>100</v>
      </c>
      <c r="D3411" s="1">
        <f t="shared" ca="1" si="372"/>
        <v>-42.077013244733351</v>
      </c>
      <c r="E3411" s="1">
        <f t="shared" ca="1" si="373"/>
        <v>-1</v>
      </c>
      <c r="F3411" s="1">
        <f t="shared" ca="1" si="375"/>
        <v>1</v>
      </c>
      <c r="G3411" s="1">
        <f t="shared" ca="1" si="376"/>
        <v>0</v>
      </c>
      <c r="H3411" s="1">
        <f t="shared" ca="1" si="377"/>
        <v>3</v>
      </c>
    </row>
    <row r="3412" spans="1:8" hidden="1" x14ac:dyDescent="0.2">
      <c r="A3412" s="1">
        <v>3409</v>
      </c>
      <c r="B3412" s="1">
        <f t="shared" ca="1" si="374"/>
        <v>-21933.913057118363</v>
      </c>
      <c r="C3412" s="1">
        <f t="shared" ca="1" si="371"/>
        <v>100</v>
      </c>
      <c r="D3412" s="1">
        <f t="shared" ca="1" si="372"/>
        <v>-42.077013244733351</v>
      </c>
      <c r="E3412" s="1">
        <f t="shared" ca="1" si="373"/>
        <v>-2</v>
      </c>
      <c r="F3412" s="1">
        <f t="shared" ca="1" si="375"/>
        <v>1</v>
      </c>
      <c r="G3412" s="1">
        <f t="shared" ca="1" si="376"/>
        <v>1</v>
      </c>
      <c r="H3412" s="1">
        <f t="shared" ca="1" si="377"/>
        <v>0</v>
      </c>
    </row>
    <row r="3413" spans="1:8" hidden="1" x14ac:dyDescent="0.2">
      <c r="A3413" s="1">
        <v>3410</v>
      </c>
      <c r="B3413" s="1">
        <f t="shared" ca="1" si="374"/>
        <v>-26141.614381591698</v>
      </c>
      <c r="C3413" s="1">
        <f t="shared" ca="1" si="371"/>
        <v>100</v>
      </c>
      <c r="D3413" s="1">
        <f t="shared" ca="1" si="372"/>
        <v>58.639357099169693</v>
      </c>
      <c r="E3413" s="1">
        <f t="shared" ca="1" si="373"/>
        <v>-3</v>
      </c>
      <c r="F3413" s="1">
        <f t="shared" ca="1" si="375"/>
        <v>1</v>
      </c>
      <c r="G3413" s="1">
        <f t="shared" ca="1" si="376"/>
        <v>2</v>
      </c>
      <c r="H3413" s="1">
        <f t="shared" ca="1" si="377"/>
        <v>0</v>
      </c>
    </row>
    <row r="3414" spans="1:8" hidden="1" x14ac:dyDescent="0.2">
      <c r="A3414" s="1">
        <v>3411</v>
      </c>
      <c r="B3414" s="1">
        <f t="shared" ca="1" si="374"/>
        <v>-20277.67867167473</v>
      </c>
      <c r="C3414" s="1">
        <f t="shared" ca="1" si="371"/>
        <v>100</v>
      </c>
      <c r="D3414" s="1">
        <f t="shared" ca="1" si="372"/>
        <v>-42.077013244733351</v>
      </c>
      <c r="E3414" s="1">
        <f t="shared" ca="1" si="373"/>
        <v>-2</v>
      </c>
      <c r="F3414" s="1">
        <f t="shared" ca="1" si="375"/>
        <v>1</v>
      </c>
      <c r="G3414" s="1">
        <f t="shared" ca="1" si="376"/>
        <v>0</v>
      </c>
      <c r="H3414" s="1">
        <f t="shared" ca="1" si="377"/>
        <v>1</v>
      </c>
    </row>
    <row r="3415" spans="1:8" hidden="1" x14ac:dyDescent="0.2">
      <c r="A3415" s="1">
        <v>3412</v>
      </c>
      <c r="B3415" s="1">
        <f t="shared" ca="1" si="374"/>
        <v>-24485.379996148065</v>
      </c>
      <c r="C3415" s="1">
        <f t="shared" ca="1" si="371"/>
        <v>100</v>
      </c>
      <c r="D3415" s="1">
        <f t="shared" ca="1" si="372"/>
        <v>-42.077013244733351</v>
      </c>
      <c r="E3415" s="1">
        <f t="shared" ca="1" si="373"/>
        <v>-3</v>
      </c>
      <c r="F3415" s="1">
        <f t="shared" ca="1" si="375"/>
        <v>1</v>
      </c>
      <c r="G3415" s="1">
        <f t="shared" ca="1" si="376"/>
        <v>1</v>
      </c>
      <c r="H3415" s="1">
        <f t="shared" ca="1" si="377"/>
        <v>0</v>
      </c>
    </row>
    <row r="3416" spans="1:8" hidden="1" x14ac:dyDescent="0.2">
      <c r="A3416" s="1">
        <v>3413</v>
      </c>
      <c r="B3416" s="1">
        <f t="shared" ca="1" si="374"/>
        <v>-28693.081320621401</v>
      </c>
      <c r="C3416" s="1">
        <f t="shared" ca="1" si="371"/>
        <v>100</v>
      </c>
      <c r="D3416" s="1">
        <f t="shared" ca="1" si="372"/>
        <v>-42.077013244733351</v>
      </c>
      <c r="E3416" s="1">
        <f t="shared" ca="1" si="373"/>
        <v>-4</v>
      </c>
      <c r="F3416" s="1">
        <f t="shared" ca="1" si="375"/>
        <v>1</v>
      </c>
      <c r="G3416" s="1">
        <f t="shared" ca="1" si="376"/>
        <v>2</v>
      </c>
      <c r="H3416" s="1">
        <f t="shared" ca="1" si="377"/>
        <v>0</v>
      </c>
    </row>
    <row r="3417" spans="1:8" hidden="1" x14ac:dyDescent="0.2">
      <c r="A3417" s="1">
        <v>3414</v>
      </c>
      <c r="B3417" s="1">
        <f t="shared" ca="1" si="374"/>
        <v>-32900.782645094732</v>
      </c>
      <c r="C3417" s="1">
        <f t="shared" ca="1" si="371"/>
        <v>500</v>
      </c>
      <c r="D3417" s="1">
        <f t="shared" ca="1" si="372"/>
        <v>-42.077013244733351</v>
      </c>
      <c r="E3417" s="1">
        <f t="shared" ca="1" si="373"/>
        <v>0</v>
      </c>
      <c r="F3417" s="1">
        <f t="shared" ca="1" si="375"/>
        <v>2</v>
      </c>
      <c r="G3417" s="1">
        <f t="shared" ca="1" si="376"/>
        <v>3</v>
      </c>
      <c r="H3417" s="1">
        <f t="shared" ca="1" si="377"/>
        <v>0</v>
      </c>
    </row>
    <row r="3418" spans="1:8" hidden="1" x14ac:dyDescent="0.2">
      <c r="A3418" s="1">
        <v>3415</v>
      </c>
      <c r="B3418" s="1">
        <f t="shared" ca="1" si="374"/>
        <v>-53939.289267461412</v>
      </c>
      <c r="C3418" s="1">
        <f t="shared" ca="1" si="371"/>
        <v>500</v>
      </c>
      <c r="D3418" s="1">
        <f t="shared" ca="1" si="372"/>
        <v>58.639357099169693</v>
      </c>
      <c r="E3418" s="1">
        <f t="shared" ca="1" si="373"/>
        <v>-1</v>
      </c>
      <c r="F3418" s="1">
        <f t="shared" ca="1" si="375"/>
        <v>2</v>
      </c>
      <c r="G3418" s="1">
        <f t="shared" ca="1" si="376"/>
        <v>4</v>
      </c>
      <c r="H3418" s="1">
        <f t="shared" ca="1" si="377"/>
        <v>0</v>
      </c>
    </row>
    <row r="3419" spans="1:8" hidden="1" x14ac:dyDescent="0.2">
      <c r="A3419" s="1">
        <v>3416</v>
      </c>
      <c r="B3419" s="1">
        <f t="shared" ca="1" si="374"/>
        <v>-24619.610717876567</v>
      </c>
      <c r="C3419" s="1">
        <f t="shared" ca="1" si="371"/>
        <v>100</v>
      </c>
      <c r="D3419" s="1">
        <f t="shared" ca="1" si="372"/>
        <v>58.639357099169693</v>
      </c>
      <c r="E3419" s="1">
        <f t="shared" ca="1" si="373"/>
        <v>0</v>
      </c>
      <c r="F3419" s="1">
        <f t="shared" ca="1" si="375"/>
        <v>1</v>
      </c>
      <c r="G3419" s="1">
        <f t="shared" ca="1" si="376"/>
        <v>0</v>
      </c>
      <c r="H3419" s="1">
        <f t="shared" ca="1" si="377"/>
        <v>1</v>
      </c>
    </row>
    <row r="3420" spans="1:8" hidden="1" x14ac:dyDescent="0.2">
      <c r="A3420" s="1">
        <v>3417</v>
      </c>
      <c r="B3420" s="1">
        <f t="shared" ca="1" si="374"/>
        <v>-18755.675007959599</v>
      </c>
      <c r="C3420" s="1">
        <f t="shared" ca="1" si="371"/>
        <v>100</v>
      </c>
      <c r="D3420" s="1">
        <f t="shared" ca="1" si="372"/>
        <v>58.639357099169693</v>
      </c>
      <c r="E3420" s="1">
        <f t="shared" ca="1" si="373"/>
        <v>0</v>
      </c>
      <c r="F3420" s="1">
        <f t="shared" ca="1" si="375"/>
        <v>1</v>
      </c>
      <c r="G3420" s="1">
        <f t="shared" ca="1" si="376"/>
        <v>0</v>
      </c>
      <c r="H3420" s="1">
        <f t="shared" ca="1" si="377"/>
        <v>2</v>
      </c>
    </row>
    <row r="3421" spans="1:8" hidden="1" x14ac:dyDescent="0.2">
      <c r="A3421" s="1">
        <v>3418</v>
      </c>
      <c r="B3421" s="1">
        <f t="shared" ca="1" si="374"/>
        <v>-12891.73929804263</v>
      </c>
      <c r="C3421" s="1">
        <f t="shared" ca="1" si="371"/>
        <v>100</v>
      </c>
      <c r="D3421" s="1">
        <f t="shared" ca="1" si="372"/>
        <v>-42.077013244733351</v>
      </c>
      <c r="E3421" s="1">
        <f t="shared" ca="1" si="373"/>
        <v>0</v>
      </c>
      <c r="F3421" s="1">
        <f t="shared" ca="1" si="375"/>
        <v>1</v>
      </c>
      <c r="G3421" s="1">
        <f t="shared" ca="1" si="376"/>
        <v>0</v>
      </c>
      <c r="H3421" s="1">
        <f t="shared" ca="1" si="377"/>
        <v>3</v>
      </c>
    </row>
    <row r="3422" spans="1:8" hidden="1" x14ac:dyDescent="0.2">
      <c r="A3422" s="1">
        <v>3419</v>
      </c>
      <c r="B3422" s="1">
        <f t="shared" ca="1" si="374"/>
        <v>-17099.440622515966</v>
      </c>
      <c r="C3422" s="1">
        <f t="shared" ca="1" si="371"/>
        <v>100</v>
      </c>
      <c r="D3422" s="1">
        <f t="shared" ca="1" si="372"/>
        <v>58.639357099169693</v>
      </c>
      <c r="E3422" s="1">
        <f t="shared" ca="1" si="373"/>
        <v>-1</v>
      </c>
      <c r="F3422" s="1">
        <f t="shared" ca="1" si="375"/>
        <v>1</v>
      </c>
      <c r="G3422" s="1">
        <f t="shared" ca="1" si="376"/>
        <v>1</v>
      </c>
      <c r="H3422" s="1">
        <f t="shared" ca="1" si="377"/>
        <v>0</v>
      </c>
    </row>
    <row r="3423" spans="1:8" hidden="1" x14ac:dyDescent="0.2">
      <c r="A3423" s="1">
        <v>3420</v>
      </c>
      <c r="B3423" s="1">
        <f t="shared" ca="1" si="374"/>
        <v>-11235.504912598997</v>
      </c>
      <c r="C3423" s="1">
        <f t="shared" ca="1" si="371"/>
        <v>100</v>
      </c>
      <c r="D3423" s="1">
        <f t="shared" ca="1" si="372"/>
        <v>58.639357099169693</v>
      </c>
      <c r="E3423" s="1">
        <f t="shared" ca="1" si="373"/>
        <v>0</v>
      </c>
      <c r="F3423" s="1">
        <f t="shared" ca="1" si="375"/>
        <v>1</v>
      </c>
      <c r="G3423" s="1">
        <f t="shared" ca="1" si="376"/>
        <v>0</v>
      </c>
      <c r="H3423" s="1">
        <f t="shared" ca="1" si="377"/>
        <v>1</v>
      </c>
    </row>
    <row r="3424" spans="1:8" hidden="1" x14ac:dyDescent="0.2">
      <c r="A3424" s="1">
        <v>3421</v>
      </c>
      <c r="B3424" s="1">
        <f t="shared" ca="1" si="374"/>
        <v>-5371.5692026820279</v>
      </c>
      <c r="C3424" s="1">
        <f t="shared" ca="1" si="371"/>
        <v>100</v>
      </c>
      <c r="D3424" s="1">
        <f t="shared" ca="1" si="372"/>
        <v>58.639357099169693</v>
      </c>
      <c r="E3424" s="1">
        <f t="shared" ca="1" si="373"/>
        <v>0</v>
      </c>
      <c r="F3424" s="1">
        <f t="shared" ca="1" si="375"/>
        <v>1</v>
      </c>
      <c r="G3424" s="1">
        <f t="shared" ca="1" si="376"/>
        <v>0</v>
      </c>
      <c r="H3424" s="1">
        <f t="shared" ca="1" si="377"/>
        <v>2</v>
      </c>
    </row>
    <row r="3425" spans="1:8" hidden="1" x14ac:dyDescent="0.2">
      <c r="A3425" s="1">
        <v>3422</v>
      </c>
      <c r="B3425" s="1">
        <f t="shared" ca="1" si="374"/>
        <v>492.36650723494131</v>
      </c>
      <c r="C3425" s="1">
        <f t="shared" ca="1" si="371"/>
        <v>100</v>
      </c>
      <c r="D3425" s="1">
        <f t="shared" ca="1" si="372"/>
        <v>58.639357099169693</v>
      </c>
      <c r="E3425" s="1">
        <f t="shared" ca="1" si="373"/>
        <v>0</v>
      </c>
      <c r="F3425" s="1">
        <f t="shared" ca="1" si="375"/>
        <v>1</v>
      </c>
      <c r="G3425" s="1">
        <f t="shared" ca="1" si="376"/>
        <v>0</v>
      </c>
      <c r="H3425" s="1">
        <f t="shared" ca="1" si="377"/>
        <v>3</v>
      </c>
    </row>
    <row r="3426" spans="1:8" hidden="1" x14ac:dyDescent="0.2">
      <c r="A3426" s="1">
        <v>3423</v>
      </c>
      <c r="B3426" s="1">
        <f t="shared" ca="1" si="374"/>
        <v>6356.3022171519106</v>
      </c>
      <c r="C3426" s="1">
        <f t="shared" ca="1" si="371"/>
        <v>100</v>
      </c>
      <c r="D3426" s="1">
        <f t="shared" ca="1" si="372"/>
        <v>58.639357099169693</v>
      </c>
      <c r="E3426" s="1">
        <f t="shared" ca="1" si="373"/>
        <v>0</v>
      </c>
      <c r="F3426" s="1">
        <f t="shared" ca="1" si="375"/>
        <v>1</v>
      </c>
      <c r="G3426" s="1">
        <f t="shared" ca="1" si="376"/>
        <v>0</v>
      </c>
      <c r="H3426" s="1">
        <f t="shared" ca="1" si="377"/>
        <v>4</v>
      </c>
    </row>
    <row r="3427" spans="1:8" hidden="1" x14ac:dyDescent="0.2">
      <c r="A3427" s="1">
        <v>3424</v>
      </c>
      <c r="B3427" s="1">
        <f t="shared" ca="1" si="374"/>
        <v>12220.23792706888</v>
      </c>
      <c r="C3427" s="1">
        <f t="shared" ca="1" si="371"/>
        <v>100</v>
      </c>
      <c r="D3427" s="1">
        <f t="shared" ca="1" si="372"/>
        <v>58.639357099169693</v>
      </c>
      <c r="E3427" s="1">
        <f t="shared" ca="1" si="373"/>
        <v>0</v>
      </c>
      <c r="F3427" s="1">
        <f t="shared" ca="1" si="375"/>
        <v>1</v>
      </c>
      <c r="G3427" s="1">
        <f t="shared" ca="1" si="376"/>
        <v>0</v>
      </c>
      <c r="H3427" s="1">
        <f t="shared" ca="1" si="377"/>
        <v>5</v>
      </c>
    </row>
    <row r="3428" spans="1:8" hidden="1" x14ac:dyDescent="0.2">
      <c r="A3428" s="1">
        <v>3425</v>
      </c>
      <c r="B3428" s="1">
        <f t="shared" ca="1" si="374"/>
        <v>18084.173636985848</v>
      </c>
      <c r="C3428" s="1">
        <f t="shared" ca="1" si="371"/>
        <v>100</v>
      </c>
      <c r="D3428" s="1">
        <f t="shared" ca="1" si="372"/>
        <v>58.639357099169693</v>
      </c>
      <c r="E3428" s="1">
        <f t="shared" ca="1" si="373"/>
        <v>0</v>
      </c>
      <c r="F3428" s="1">
        <f t="shared" ca="1" si="375"/>
        <v>1</v>
      </c>
      <c r="G3428" s="1">
        <f t="shared" ca="1" si="376"/>
        <v>0</v>
      </c>
      <c r="H3428" s="1">
        <f t="shared" ca="1" si="377"/>
        <v>6</v>
      </c>
    </row>
    <row r="3429" spans="1:8" hidden="1" x14ac:dyDescent="0.2">
      <c r="A3429" s="1">
        <v>3426</v>
      </c>
      <c r="B3429" s="1">
        <f t="shared" ca="1" si="374"/>
        <v>23948.109346902816</v>
      </c>
      <c r="C3429" s="1">
        <f t="shared" ca="1" si="371"/>
        <v>100</v>
      </c>
      <c r="D3429" s="1">
        <f t="shared" ca="1" si="372"/>
        <v>-42.077013244733351</v>
      </c>
      <c r="E3429" s="1">
        <f t="shared" ca="1" si="373"/>
        <v>0</v>
      </c>
      <c r="F3429" s="1">
        <f t="shared" ca="1" si="375"/>
        <v>1</v>
      </c>
      <c r="G3429" s="1">
        <f t="shared" ca="1" si="376"/>
        <v>0</v>
      </c>
      <c r="H3429" s="1">
        <f t="shared" ca="1" si="377"/>
        <v>7</v>
      </c>
    </row>
    <row r="3430" spans="1:8" hidden="1" x14ac:dyDescent="0.2">
      <c r="A3430" s="1">
        <v>3427</v>
      </c>
      <c r="B3430" s="1">
        <f t="shared" ca="1" si="374"/>
        <v>19740.408022429481</v>
      </c>
      <c r="C3430" s="1">
        <f t="shared" ca="1" si="371"/>
        <v>100</v>
      </c>
      <c r="D3430" s="1">
        <f t="shared" ca="1" si="372"/>
        <v>58.639357099169693</v>
      </c>
      <c r="E3430" s="1">
        <f t="shared" ca="1" si="373"/>
        <v>-1</v>
      </c>
      <c r="F3430" s="1">
        <f t="shared" ca="1" si="375"/>
        <v>1</v>
      </c>
      <c r="G3430" s="1">
        <f t="shared" ca="1" si="376"/>
        <v>1</v>
      </c>
      <c r="H3430" s="1">
        <f t="shared" ca="1" si="377"/>
        <v>0</v>
      </c>
    </row>
    <row r="3431" spans="1:8" hidden="1" x14ac:dyDescent="0.2">
      <c r="A3431" s="1">
        <v>3428</v>
      </c>
      <c r="B3431" s="1">
        <f t="shared" ca="1" si="374"/>
        <v>25604.34373234645</v>
      </c>
      <c r="C3431" s="1">
        <f t="shared" ca="1" si="371"/>
        <v>100</v>
      </c>
      <c r="D3431" s="1">
        <f t="shared" ca="1" si="372"/>
        <v>-42.077013244733351</v>
      </c>
      <c r="E3431" s="1">
        <f t="shared" ca="1" si="373"/>
        <v>0</v>
      </c>
      <c r="F3431" s="1">
        <f t="shared" ca="1" si="375"/>
        <v>1</v>
      </c>
      <c r="G3431" s="1">
        <f t="shared" ca="1" si="376"/>
        <v>0</v>
      </c>
      <c r="H3431" s="1">
        <f t="shared" ca="1" si="377"/>
        <v>1</v>
      </c>
    </row>
    <row r="3432" spans="1:8" hidden="1" x14ac:dyDescent="0.2">
      <c r="A3432" s="1">
        <v>3429</v>
      </c>
      <c r="B3432" s="1">
        <f t="shared" ca="1" si="374"/>
        <v>21396.642407873114</v>
      </c>
      <c r="C3432" s="1">
        <f t="shared" ca="1" si="371"/>
        <v>100</v>
      </c>
      <c r="D3432" s="1">
        <f t="shared" ca="1" si="372"/>
        <v>-42.077013244733351</v>
      </c>
      <c r="E3432" s="1">
        <f t="shared" ca="1" si="373"/>
        <v>-1</v>
      </c>
      <c r="F3432" s="1">
        <f t="shared" ca="1" si="375"/>
        <v>1</v>
      </c>
      <c r="G3432" s="1">
        <f t="shared" ca="1" si="376"/>
        <v>1</v>
      </c>
      <c r="H3432" s="1">
        <f t="shared" ca="1" si="377"/>
        <v>0</v>
      </c>
    </row>
    <row r="3433" spans="1:8" hidden="1" x14ac:dyDescent="0.2">
      <c r="A3433" s="1">
        <v>3430</v>
      </c>
      <c r="B3433" s="1">
        <f t="shared" ca="1" si="374"/>
        <v>17188.941083399779</v>
      </c>
      <c r="C3433" s="1">
        <f t="shared" ca="1" si="371"/>
        <v>100</v>
      </c>
      <c r="D3433" s="1">
        <f t="shared" ca="1" si="372"/>
        <v>-42.077013244733351</v>
      </c>
      <c r="E3433" s="1">
        <f t="shared" ca="1" si="373"/>
        <v>-2</v>
      </c>
      <c r="F3433" s="1">
        <f t="shared" ca="1" si="375"/>
        <v>1</v>
      </c>
      <c r="G3433" s="1">
        <f t="shared" ca="1" si="376"/>
        <v>2</v>
      </c>
      <c r="H3433" s="1">
        <f t="shared" ca="1" si="377"/>
        <v>0</v>
      </c>
    </row>
    <row r="3434" spans="1:8" hidden="1" x14ac:dyDescent="0.2">
      <c r="A3434" s="1">
        <v>3431</v>
      </c>
      <c r="B3434" s="1">
        <f t="shared" ca="1" si="374"/>
        <v>12981.239758926444</v>
      </c>
      <c r="C3434" s="1">
        <f t="shared" ca="1" si="371"/>
        <v>100</v>
      </c>
      <c r="D3434" s="1">
        <f t="shared" ca="1" si="372"/>
        <v>58.639357099169693</v>
      </c>
      <c r="E3434" s="1">
        <f t="shared" ca="1" si="373"/>
        <v>-3</v>
      </c>
      <c r="F3434" s="1">
        <f t="shared" ca="1" si="375"/>
        <v>1</v>
      </c>
      <c r="G3434" s="1">
        <f t="shared" ca="1" si="376"/>
        <v>3</v>
      </c>
      <c r="H3434" s="1">
        <f t="shared" ca="1" si="377"/>
        <v>0</v>
      </c>
    </row>
    <row r="3435" spans="1:8" hidden="1" x14ac:dyDescent="0.2">
      <c r="A3435" s="1">
        <v>3432</v>
      </c>
      <c r="B3435" s="1">
        <f t="shared" ca="1" si="374"/>
        <v>18845.175468843412</v>
      </c>
      <c r="C3435" s="1">
        <f t="shared" ca="1" si="371"/>
        <v>100</v>
      </c>
      <c r="D3435" s="1">
        <f t="shared" ca="1" si="372"/>
        <v>58.639357099169693</v>
      </c>
      <c r="E3435" s="1">
        <f t="shared" ca="1" si="373"/>
        <v>-2</v>
      </c>
      <c r="F3435" s="1">
        <f t="shared" ca="1" si="375"/>
        <v>1</v>
      </c>
      <c r="G3435" s="1">
        <f t="shared" ca="1" si="376"/>
        <v>0</v>
      </c>
      <c r="H3435" s="1">
        <f t="shared" ca="1" si="377"/>
        <v>1</v>
      </c>
    </row>
    <row r="3436" spans="1:8" hidden="1" x14ac:dyDescent="0.2">
      <c r="A3436" s="1">
        <v>3433</v>
      </c>
      <c r="B3436" s="1">
        <f t="shared" ca="1" si="374"/>
        <v>24709.11117876038</v>
      </c>
      <c r="C3436" s="1">
        <f t="shared" ca="1" si="371"/>
        <v>100</v>
      </c>
      <c r="D3436" s="1">
        <f t="shared" ca="1" si="372"/>
        <v>58.639357099169693</v>
      </c>
      <c r="E3436" s="1">
        <f t="shared" ca="1" si="373"/>
        <v>-1</v>
      </c>
      <c r="F3436" s="1">
        <f t="shared" ca="1" si="375"/>
        <v>1</v>
      </c>
      <c r="G3436" s="1">
        <f t="shared" ca="1" si="376"/>
        <v>0</v>
      </c>
      <c r="H3436" s="1">
        <f t="shared" ca="1" si="377"/>
        <v>2</v>
      </c>
    </row>
    <row r="3437" spans="1:8" hidden="1" x14ac:dyDescent="0.2">
      <c r="A3437" s="1">
        <v>3434</v>
      </c>
      <c r="B3437" s="1">
        <f t="shared" ca="1" si="374"/>
        <v>30573.046888677349</v>
      </c>
      <c r="C3437" s="1">
        <f t="shared" ca="1" si="371"/>
        <v>100</v>
      </c>
      <c r="D3437" s="1">
        <f t="shared" ca="1" si="372"/>
        <v>-42.077013244733351</v>
      </c>
      <c r="E3437" s="1">
        <f t="shared" ca="1" si="373"/>
        <v>0</v>
      </c>
      <c r="F3437" s="1">
        <f t="shared" ca="1" si="375"/>
        <v>1</v>
      </c>
      <c r="G3437" s="1">
        <f t="shared" ca="1" si="376"/>
        <v>0</v>
      </c>
      <c r="H3437" s="1">
        <f t="shared" ca="1" si="377"/>
        <v>3</v>
      </c>
    </row>
    <row r="3438" spans="1:8" hidden="1" x14ac:dyDescent="0.2">
      <c r="A3438" s="1">
        <v>3435</v>
      </c>
      <c r="B3438" s="1">
        <f t="shared" ca="1" si="374"/>
        <v>26365.345564204013</v>
      </c>
      <c r="C3438" s="1">
        <f t="shared" ca="1" si="371"/>
        <v>100</v>
      </c>
      <c r="D3438" s="1">
        <f t="shared" ca="1" si="372"/>
        <v>-42.077013244733351</v>
      </c>
      <c r="E3438" s="1">
        <f t="shared" ca="1" si="373"/>
        <v>-1</v>
      </c>
      <c r="F3438" s="1">
        <f t="shared" ca="1" si="375"/>
        <v>1</v>
      </c>
      <c r="G3438" s="1">
        <f t="shared" ca="1" si="376"/>
        <v>1</v>
      </c>
      <c r="H3438" s="1">
        <f t="shared" ca="1" si="377"/>
        <v>0</v>
      </c>
    </row>
    <row r="3439" spans="1:8" hidden="1" x14ac:dyDescent="0.2">
      <c r="A3439" s="1">
        <v>3436</v>
      </c>
      <c r="B3439" s="1">
        <f t="shared" ca="1" si="374"/>
        <v>22157.644239730678</v>
      </c>
      <c r="C3439" s="1">
        <f t="shared" ca="1" si="371"/>
        <v>100</v>
      </c>
      <c r="D3439" s="1">
        <f t="shared" ca="1" si="372"/>
        <v>-42.077013244733351</v>
      </c>
      <c r="E3439" s="1">
        <f t="shared" ca="1" si="373"/>
        <v>-2</v>
      </c>
      <c r="F3439" s="1">
        <f t="shared" ca="1" si="375"/>
        <v>1</v>
      </c>
      <c r="G3439" s="1">
        <f t="shared" ca="1" si="376"/>
        <v>2</v>
      </c>
      <c r="H3439" s="1">
        <f t="shared" ca="1" si="377"/>
        <v>0</v>
      </c>
    </row>
    <row r="3440" spans="1:8" hidden="1" x14ac:dyDescent="0.2">
      <c r="A3440" s="1">
        <v>3437</v>
      </c>
      <c r="B3440" s="1">
        <f t="shared" ca="1" si="374"/>
        <v>17949.942915257343</v>
      </c>
      <c r="C3440" s="1">
        <f t="shared" ca="1" si="371"/>
        <v>100</v>
      </c>
      <c r="D3440" s="1">
        <f t="shared" ca="1" si="372"/>
        <v>-42.077013244733351</v>
      </c>
      <c r="E3440" s="1">
        <f t="shared" ca="1" si="373"/>
        <v>-3</v>
      </c>
      <c r="F3440" s="1">
        <f t="shared" ca="1" si="375"/>
        <v>1</v>
      </c>
      <c r="G3440" s="1">
        <f t="shared" ca="1" si="376"/>
        <v>3</v>
      </c>
      <c r="H3440" s="1">
        <f t="shared" ca="1" si="377"/>
        <v>0</v>
      </c>
    </row>
    <row r="3441" spans="1:8" hidden="1" x14ac:dyDescent="0.2">
      <c r="A3441" s="1">
        <v>3438</v>
      </c>
      <c r="B3441" s="1">
        <f t="shared" ca="1" si="374"/>
        <v>13742.241590784008</v>
      </c>
      <c r="C3441" s="1">
        <f t="shared" ca="1" si="371"/>
        <v>100</v>
      </c>
      <c r="D3441" s="1">
        <f t="shared" ca="1" si="372"/>
        <v>-42.077013244733351</v>
      </c>
      <c r="E3441" s="1">
        <f t="shared" ca="1" si="373"/>
        <v>-4</v>
      </c>
      <c r="F3441" s="1">
        <f t="shared" ca="1" si="375"/>
        <v>1</v>
      </c>
      <c r="G3441" s="1">
        <f t="shared" ca="1" si="376"/>
        <v>4</v>
      </c>
      <c r="H3441" s="1">
        <f t="shared" ca="1" si="377"/>
        <v>0</v>
      </c>
    </row>
    <row r="3442" spans="1:8" hidden="1" x14ac:dyDescent="0.2">
      <c r="A3442" s="1">
        <v>3439</v>
      </c>
      <c r="B3442" s="1">
        <f t="shared" ca="1" si="374"/>
        <v>9534.5402663106725</v>
      </c>
      <c r="C3442" s="1">
        <f t="shared" ca="1" si="371"/>
        <v>500</v>
      </c>
      <c r="D3442" s="1">
        <f t="shared" ca="1" si="372"/>
        <v>58.639357099169693</v>
      </c>
      <c r="E3442" s="1">
        <f t="shared" ca="1" si="373"/>
        <v>0</v>
      </c>
      <c r="F3442" s="1">
        <f t="shared" ca="1" si="375"/>
        <v>2</v>
      </c>
      <c r="G3442" s="1">
        <f t="shared" ca="1" si="376"/>
        <v>5</v>
      </c>
      <c r="H3442" s="1">
        <f t="shared" ca="1" si="377"/>
        <v>0</v>
      </c>
    </row>
    <row r="3443" spans="1:8" hidden="1" x14ac:dyDescent="0.2">
      <c r="A3443" s="1">
        <v>3440</v>
      </c>
      <c r="B3443" s="1">
        <f t="shared" ca="1" si="374"/>
        <v>38854.218815895518</v>
      </c>
      <c r="C3443" s="1">
        <f t="shared" ca="1" si="371"/>
        <v>100</v>
      </c>
      <c r="D3443" s="1">
        <f t="shared" ca="1" si="372"/>
        <v>-42.077013244733351</v>
      </c>
      <c r="E3443" s="1">
        <f t="shared" ca="1" si="373"/>
        <v>0</v>
      </c>
      <c r="F3443" s="1">
        <f t="shared" ca="1" si="375"/>
        <v>1</v>
      </c>
      <c r="G3443" s="1">
        <f t="shared" ca="1" si="376"/>
        <v>0</v>
      </c>
      <c r="H3443" s="1">
        <f t="shared" ca="1" si="377"/>
        <v>1</v>
      </c>
    </row>
    <row r="3444" spans="1:8" hidden="1" x14ac:dyDescent="0.2">
      <c r="A3444" s="1">
        <v>3441</v>
      </c>
      <c r="B3444" s="1">
        <f t="shared" ca="1" si="374"/>
        <v>34646.517491422186</v>
      </c>
      <c r="C3444" s="1">
        <f t="shared" ca="1" si="371"/>
        <v>100</v>
      </c>
      <c r="D3444" s="1">
        <f t="shared" ca="1" si="372"/>
        <v>58.639357099169693</v>
      </c>
      <c r="E3444" s="1">
        <f t="shared" ca="1" si="373"/>
        <v>-1</v>
      </c>
      <c r="F3444" s="1">
        <f t="shared" ca="1" si="375"/>
        <v>1</v>
      </c>
      <c r="G3444" s="1">
        <f t="shared" ca="1" si="376"/>
        <v>1</v>
      </c>
      <c r="H3444" s="1">
        <f t="shared" ca="1" si="377"/>
        <v>0</v>
      </c>
    </row>
    <row r="3445" spans="1:8" hidden="1" x14ac:dyDescent="0.2">
      <c r="A3445" s="1">
        <v>3442</v>
      </c>
      <c r="B3445" s="1">
        <f t="shared" ca="1" si="374"/>
        <v>40510.453201339158</v>
      </c>
      <c r="C3445" s="1">
        <f t="shared" ca="1" si="371"/>
        <v>100</v>
      </c>
      <c r="D3445" s="1">
        <f t="shared" ca="1" si="372"/>
        <v>58.639357099169693</v>
      </c>
      <c r="E3445" s="1">
        <f t="shared" ca="1" si="373"/>
        <v>0</v>
      </c>
      <c r="F3445" s="1">
        <f t="shared" ca="1" si="375"/>
        <v>1</v>
      </c>
      <c r="G3445" s="1">
        <f t="shared" ca="1" si="376"/>
        <v>0</v>
      </c>
      <c r="H3445" s="1">
        <f t="shared" ca="1" si="377"/>
        <v>1</v>
      </c>
    </row>
    <row r="3446" spans="1:8" hidden="1" x14ac:dyDescent="0.2">
      <c r="A3446" s="1">
        <v>3443</v>
      </c>
      <c r="B3446" s="1">
        <f t="shared" ca="1" si="374"/>
        <v>46374.38891125613</v>
      </c>
      <c r="C3446" s="1">
        <f t="shared" ca="1" si="371"/>
        <v>100</v>
      </c>
      <c r="D3446" s="1">
        <f t="shared" ca="1" si="372"/>
        <v>-42.077013244733351</v>
      </c>
      <c r="E3446" s="1">
        <f t="shared" ca="1" si="373"/>
        <v>0</v>
      </c>
      <c r="F3446" s="1">
        <f t="shared" ca="1" si="375"/>
        <v>1</v>
      </c>
      <c r="G3446" s="1">
        <f t="shared" ca="1" si="376"/>
        <v>0</v>
      </c>
      <c r="H3446" s="1">
        <f t="shared" ca="1" si="377"/>
        <v>2</v>
      </c>
    </row>
    <row r="3447" spans="1:8" hidden="1" x14ac:dyDescent="0.2">
      <c r="A3447" s="1">
        <v>3444</v>
      </c>
      <c r="B3447" s="1">
        <f t="shared" ca="1" si="374"/>
        <v>42166.687586782791</v>
      </c>
      <c r="C3447" s="1">
        <f t="shared" ca="1" si="371"/>
        <v>100</v>
      </c>
      <c r="D3447" s="1">
        <f t="shared" ca="1" si="372"/>
        <v>-42.077013244733351</v>
      </c>
      <c r="E3447" s="1">
        <f t="shared" ca="1" si="373"/>
        <v>-1</v>
      </c>
      <c r="F3447" s="1">
        <f t="shared" ca="1" si="375"/>
        <v>1</v>
      </c>
      <c r="G3447" s="1">
        <f t="shared" ca="1" si="376"/>
        <v>1</v>
      </c>
      <c r="H3447" s="1">
        <f t="shared" ca="1" si="377"/>
        <v>0</v>
      </c>
    </row>
    <row r="3448" spans="1:8" hidden="1" x14ac:dyDescent="0.2">
      <c r="A3448" s="1">
        <v>3445</v>
      </c>
      <c r="B3448" s="1">
        <f t="shared" ca="1" si="374"/>
        <v>37958.986262309452</v>
      </c>
      <c r="C3448" s="1">
        <f t="shared" ca="1" si="371"/>
        <v>100</v>
      </c>
      <c r="D3448" s="1">
        <f t="shared" ca="1" si="372"/>
        <v>58.639357099169693</v>
      </c>
      <c r="E3448" s="1">
        <f t="shared" ca="1" si="373"/>
        <v>-2</v>
      </c>
      <c r="F3448" s="1">
        <f t="shared" ca="1" si="375"/>
        <v>1</v>
      </c>
      <c r="G3448" s="1">
        <f t="shared" ca="1" si="376"/>
        <v>2</v>
      </c>
      <c r="H3448" s="1">
        <f t="shared" ca="1" si="377"/>
        <v>0</v>
      </c>
    </row>
    <row r="3449" spans="1:8" hidden="1" x14ac:dyDescent="0.2">
      <c r="A3449" s="1">
        <v>3446</v>
      </c>
      <c r="B3449" s="1">
        <f t="shared" ca="1" si="374"/>
        <v>43822.921972226424</v>
      </c>
      <c r="C3449" s="1">
        <f t="shared" ca="1" si="371"/>
        <v>100</v>
      </c>
      <c r="D3449" s="1">
        <f t="shared" ca="1" si="372"/>
        <v>58.639357099169693</v>
      </c>
      <c r="E3449" s="1">
        <f t="shared" ca="1" si="373"/>
        <v>-1</v>
      </c>
      <c r="F3449" s="1">
        <f t="shared" ca="1" si="375"/>
        <v>1</v>
      </c>
      <c r="G3449" s="1">
        <f t="shared" ca="1" si="376"/>
        <v>0</v>
      </c>
      <c r="H3449" s="1">
        <f t="shared" ca="1" si="377"/>
        <v>1</v>
      </c>
    </row>
    <row r="3450" spans="1:8" hidden="1" x14ac:dyDescent="0.2">
      <c r="A3450" s="1">
        <v>3447</v>
      </c>
      <c r="B3450" s="1">
        <f t="shared" ca="1" si="374"/>
        <v>49686.857682143396</v>
      </c>
      <c r="C3450" s="1">
        <f t="shared" ca="1" si="371"/>
        <v>100</v>
      </c>
      <c r="D3450" s="1">
        <f t="shared" ca="1" si="372"/>
        <v>-42.077013244733351</v>
      </c>
      <c r="E3450" s="1">
        <f t="shared" ca="1" si="373"/>
        <v>0</v>
      </c>
      <c r="F3450" s="1">
        <f t="shared" ca="1" si="375"/>
        <v>1</v>
      </c>
      <c r="G3450" s="1">
        <f t="shared" ca="1" si="376"/>
        <v>0</v>
      </c>
      <c r="H3450" s="1">
        <f t="shared" ca="1" si="377"/>
        <v>2</v>
      </c>
    </row>
    <row r="3451" spans="1:8" hidden="1" x14ac:dyDescent="0.2">
      <c r="A3451" s="1">
        <v>3448</v>
      </c>
      <c r="B3451" s="1">
        <f t="shared" ca="1" si="374"/>
        <v>45479.156357670057</v>
      </c>
      <c r="C3451" s="1">
        <f t="shared" ca="1" si="371"/>
        <v>100</v>
      </c>
      <c r="D3451" s="1">
        <f t="shared" ca="1" si="372"/>
        <v>58.639357099169693</v>
      </c>
      <c r="E3451" s="1">
        <f t="shared" ca="1" si="373"/>
        <v>-1</v>
      </c>
      <c r="F3451" s="1">
        <f t="shared" ca="1" si="375"/>
        <v>1</v>
      </c>
      <c r="G3451" s="1">
        <f t="shared" ca="1" si="376"/>
        <v>1</v>
      </c>
      <c r="H3451" s="1">
        <f t="shared" ca="1" si="377"/>
        <v>0</v>
      </c>
    </row>
    <row r="3452" spans="1:8" hidden="1" x14ac:dyDescent="0.2">
      <c r="A3452" s="1">
        <v>3449</v>
      </c>
      <c r="B3452" s="1">
        <f t="shared" ca="1" si="374"/>
        <v>51343.092067587029</v>
      </c>
      <c r="C3452" s="1">
        <f t="shared" ca="1" si="371"/>
        <v>100</v>
      </c>
      <c r="D3452" s="1">
        <f t="shared" ca="1" si="372"/>
        <v>-42.077013244733351</v>
      </c>
      <c r="E3452" s="1">
        <f t="shared" ca="1" si="373"/>
        <v>0</v>
      </c>
      <c r="F3452" s="1">
        <f t="shared" ca="1" si="375"/>
        <v>1</v>
      </c>
      <c r="G3452" s="1">
        <f t="shared" ca="1" si="376"/>
        <v>0</v>
      </c>
      <c r="H3452" s="1">
        <f t="shared" ca="1" si="377"/>
        <v>1</v>
      </c>
    </row>
    <row r="3453" spans="1:8" hidden="1" x14ac:dyDescent="0.2">
      <c r="A3453" s="1">
        <v>3450</v>
      </c>
      <c r="B3453" s="1">
        <f t="shared" ca="1" si="374"/>
        <v>47135.39074311369</v>
      </c>
      <c r="C3453" s="1">
        <f t="shared" ca="1" si="371"/>
        <v>100</v>
      </c>
      <c r="D3453" s="1">
        <f t="shared" ca="1" si="372"/>
        <v>-42.077013244733351</v>
      </c>
      <c r="E3453" s="1">
        <f t="shared" ca="1" si="373"/>
        <v>-1</v>
      </c>
      <c r="F3453" s="1">
        <f t="shared" ca="1" si="375"/>
        <v>1</v>
      </c>
      <c r="G3453" s="1">
        <f t="shared" ca="1" si="376"/>
        <v>1</v>
      </c>
      <c r="H3453" s="1">
        <f t="shared" ca="1" si="377"/>
        <v>0</v>
      </c>
    </row>
    <row r="3454" spans="1:8" hidden="1" x14ac:dyDescent="0.2">
      <c r="A3454" s="1">
        <v>3451</v>
      </c>
      <c r="B3454" s="1">
        <f t="shared" ca="1" si="374"/>
        <v>42927.689418640352</v>
      </c>
      <c r="C3454" s="1">
        <f t="shared" ca="1" si="371"/>
        <v>100</v>
      </c>
      <c r="D3454" s="1">
        <f t="shared" ca="1" si="372"/>
        <v>-42.077013244733351</v>
      </c>
      <c r="E3454" s="1">
        <f t="shared" ca="1" si="373"/>
        <v>-2</v>
      </c>
      <c r="F3454" s="1">
        <f t="shared" ca="1" si="375"/>
        <v>1</v>
      </c>
      <c r="G3454" s="1">
        <f t="shared" ca="1" si="376"/>
        <v>2</v>
      </c>
      <c r="H3454" s="1">
        <f t="shared" ca="1" si="377"/>
        <v>0</v>
      </c>
    </row>
    <row r="3455" spans="1:8" hidden="1" x14ac:dyDescent="0.2">
      <c r="A3455" s="1">
        <v>3452</v>
      </c>
      <c r="B3455" s="1">
        <f t="shared" ca="1" si="374"/>
        <v>38719.988094167013</v>
      </c>
      <c r="C3455" s="1">
        <f t="shared" ca="1" si="371"/>
        <v>100</v>
      </c>
      <c r="D3455" s="1">
        <f t="shared" ca="1" si="372"/>
        <v>58.639357099169693</v>
      </c>
      <c r="E3455" s="1">
        <f t="shared" ca="1" si="373"/>
        <v>-3</v>
      </c>
      <c r="F3455" s="1">
        <f t="shared" ca="1" si="375"/>
        <v>1</v>
      </c>
      <c r="G3455" s="1">
        <f t="shared" ca="1" si="376"/>
        <v>3</v>
      </c>
      <c r="H3455" s="1">
        <f t="shared" ca="1" si="377"/>
        <v>0</v>
      </c>
    </row>
    <row r="3456" spans="1:8" hidden="1" x14ac:dyDescent="0.2">
      <c r="A3456" s="1">
        <v>3453</v>
      </c>
      <c r="B3456" s="1">
        <f t="shared" ca="1" si="374"/>
        <v>44583.923804083985</v>
      </c>
      <c r="C3456" s="1">
        <f t="shared" ca="1" si="371"/>
        <v>100</v>
      </c>
      <c r="D3456" s="1">
        <f t="shared" ca="1" si="372"/>
        <v>58.639357099169693</v>
      </c>
      <c r="E3456" s="1">
        <f t="shared" ca="1" si="373"/>
        <v>-2</v>
      </c>
      <c r="F3456" s="1">
        <f t="shared" ca="1" si="375"/>
        <v>1</v>
      </c>
      <c r="G3456" s="1">
        <f t="shared" ca="1" si="376"/>
        <v>0</v>
      </c>
      <c r="H3456" s="1">
        <f t="shared" ca="1" si="377"/>
        <v>1</v>
      </c>
    </row>
    <row r="3457" spans="1:8" hidden="1" x14ac:dyDescent="0.2">
      <c r="A3457" s="1">
        <v>3454</v>
      </c>
      <c r="B3457" s="1">
        <f t="shared" ca="1" si="374"/>
        <v>50447.859514000957</v>
      </c>
      <c r="C3457" s="1">
        <f t="shared" ca="1" si="371"/>
        <v>100</v>
      </c>
      <c r="D3457" s="1">
        <f t="shared" ca="1" si="372"/>
        <v>-42.077013244733351</v>
      </c>
      <c r="E3457" s="1">
        <f t="shared" ca="1" si="373"/>
        <v>-1</v>
      </c>
      <c r="F3457" s="1">
        <f t="shared" ca="1" si="375"/>
        <v>1</v>
      </c>
      <c r="G3457" s="1">
        <f t="shared" ca="1" si="376"/>
        <v>0</v>
      </c>
      <c r="H3457" s="1">
        <f t="shared" ca="1" si="377"/>
        <v>2</v>
      </c>
    </row>
    <row r="3458" spans="1:8" hidden="1" x14ac:dyDescent="0.2">
      <c r="A3458" s="1">
        <v>3455</v>
      </c>
      <c r="B3458" s="1">
        <f t="shared" ca="1" si="374"/>
        <v>46240.158189527618</v>
      </c>
      <c r="C3458" s="1">
        <f t="shared" ca="1" si="371"/>
        <v>100</v>
      </c>
      <c r="D3458" s="1">
        <f t="shared" ca="1" si="372"/>
        <v>-42.077013244733351</v>
      </c>
      <c r="E3458" s="1">
        <f t="shared" ca="1" si="373"/>
        <v>-2</v>
      </c>
      <c r="F3458" s="1">
        <f t="shared" ca="1" si="375"/>
        <v>1</v>
      </c>
      <c r="G3458" s="1">
        <f t="shared" ca="1" si="376"/>
        <v>1</v>
      </c>
      <c r="H3458" s="1">
        <f t="shared" ca="1" si="377"/>
        <v>0</v>
      </c>
    </row>
    <row r="3459" spans="1:8" hidden="1" x14ac:dyDescent="0.2">
      <c r="A3459" s="1">
        <v>3456</v>
      </c>
      <c r="B3459" s="1">
        <f t="shared" ca="1" si="374"/>
        <v>42032.456865054279</v>
      </c>
      <c r="C3459" s="1">
        <f t="shared" ca="1" si="371"/>
        <v>100</v>
      </c>
      <c r="D3459" s="1">
        <f t="shared" ca="1" si="372"/>
        <v>-42.077013244733351</v>
      </c>
      <c r="E3459" s="1">
        <f t="shared" ca="1" si="373"/>
        <v>-3</v>
      </c>
      <c r="F3459" s="1">
        <f t="shared" ca="1" si="375"/>
        <v>1</v>
      </c>
      <c r="G3459" s="1">
        <f t="shared" ca="1" si="376"/>
        <v>2</v>
      </c>
      <c r="H3459" s="1">
        <f t="shared" ca="1" si="377"/>
        <v>0</v>
      </c>
    </row>
    <row r="3460" spans="1:8" hidden="1" x14ac:dyDescent="0.2">
      <c r="A3460" s="1">
        <v>3457</v>
      </c>
      <c r="B3460" s="1">
        <f t="shared" ca="1" si="374"/>
        <v>37824.75554058094</v>
      </c>
      <c r="C3460" s="1">
        <f t="shared" ca="1" si="371"/>
        <v>100</v>
      </c>
      <c r="D3460" s="1">
        <f t="shared" ca="1" si="372"/>
        <v>-42.077013244733351</v>
      </c>
      <c r="E3460" s="1">
        <f t="shared" ca="1" si="373"/>
        <v>-4</v>
      </c>
      <c r="F3460" s="1">
        <f t="shared" ca="1" si="375"/>
        <v>1</v>
      </c>
      <c r="G3460" s="1">
        <f t="shared" ca="1" si="376"/>
        <v>3</v>
      </c>
      <c r="H3460" s="1">
        <f t="shared" ca="1" si="377"/>
        <v>0</v>
      </c>
    </row>
    <row r="3461" spans="1:8" hidden="1" x14ac:dyDescent="0.2">
      <c r="A3461" s="1">
        <v>3458</v>
      </c>
      <c r="B3461" s="1">
        <f t="shared" ca="1" si="374"/>
        <v>33617.054216107601</v>
      </c>
      <c r="C3461" s="1">
        <f t="shared" ref="C3461:C3524" ca="1" si="378">$C$4*POWER($L$2,F3461-1)</f>
        <v>500</v>
      </c>
      <c r="D3461" s="1">
        <f t="shared" ref="D3461:D3524" ca="1" si="379">IF(RAND()&lt;$B$1,$F$1,$H$1)</f>
        <v>58.639357099169693</v>
      </c>
      <c r="E3461" s="1">
        <f t="shared" ref="E3461:E3524" ca="1" si="380">IF(D3460&lt;0,IF(E3460-1=-$D$2,0,E3460-1),IF(E3460+1=$F$2,0,E3460+1))</f>
        <v>0</v>
      </c>
      <c r="F3461" s="1">
        <f t="shared" ca="1" si="375"/>
        <v>2</v>
      </c>
      <c r="G3461" s="1">
        <f t="shared" ca="1" si="376"/>
        <v>4</v>
      </c>
      <c r="H3461" s="1">
        <f t="shared" ca="1" si="377"/>
        <v>0</v>
      </c>
    </row>
    <row r="3462" spans="1:8" hidden="1" x14ac:dyDescent="0.2">
      <c r="A3462" s="1">
        <v>3459</v>
      </c>
      <c r="B3462" s="1">
        <f t="shared" ref="B3462:B3525" ca="1" si="381">B3461+D3461*C3461</f>
        <v>62936.732765692446</v>
      </c>
      <c r="C3462" s="1">
        <f t="shared" ca="1" si="378"/>
        <v>100</v>
      </c>
      <c r="D3462" s="1">
        <f t="shared" ca="1" si="379"/>
        <v>-42.077013244733351</v>
      </c>
      <c r="E3462" s="1">
        <f t="shared" ca="1" si="380"/>
        <v>0</v>
      </c>
      <c r="F3462" s="1">
        <f t="shared" ref="F3462:F3525" ca="1" si="382">IF(AND(D3461&gt;0,E3462=0),IF(F3461-1&lt;1,1,F3461-1),IF(AND(D3461&lt;0,E3462=0),IF(F3461+1&gt;$H$2,1,F3461+1),F3461))</f>
        <v>1</v>
      </c>
      <c r="G3462" s="1">
        <f t="shared" ref="G3462:G3525" ca="1" si="383">IF(D3461&gt;0,0,G3461+1)</f>
        <v>0</v>
      </c>
      <c r="H3462" s="1">
        <f t="shared" ref="H3462:H3525" ca="1" si="384">IF(D3461&lt;0,0,H3461+1)</f>
        <v>1</v>
      </c>
    </row>
    <row r="3463" spans="1:8" hidden="1" x14ac:dyDescent="0.2">
      <c r="A3463" s="1">
        <v>3460</v>
      </c>
      <c r="B3463" s="1">
        <f t="shared" ca="1" si="381"/>
        <v>58729.031441219107</v>
      </c>
      <c r="C3463" s="1">
        <f t="shared" ca="1" si="378"/>
        <v>100</v>
      </c>
      <c r="D3463" s="1">
        <f t="shared" ca="1" si="379"/>
        <v>-42.077013244733351</v>
      </c>
      <c r="E3463" s="1">
        <f t="shared" ca="1" si="380"/>
        <v>-1</v>
      </c>
      <c r="F3463" s="1">
        <f t="shared" ca="1" si="382"/>
        <v>1</v>
      </c>
      <c r="G3463" s="1">
        <f t="shared" ca="1" si="383"/>
        <v>1</v>
      </c>
      <c r="H3463" s="1">
        <f t="shared" ca="1" si="384"/>
        <v>0</v>
      </c>
    </row>
    <row r="3464" spans="1:8" hidden="1" x14ac:dyDescent="0.2">
      <c r="A3464" s="1">
        <v>3461</v>
      </c>
      <c r="B3464" s="1">
        <f t="shared" ca="1" si="381"/>
        <v>54521.330116745768</v>
      </c>
      <c r="C3464" s="1">
        <f t="shared" ca="1" si="378"/>
        <v>100</v>
      </c>
      <c r="D3464" s="1">
        <f t="shared" ca="1" si="379"/>
        <v>-42.077013244733351</v>
      </c>
      <c r="E3464" s="1">
        <f t="shared" ca="1" si="380"/>
        <v>-2</v>
      </c>
      <c r="F3464" s="1">
        <f t="shared" ca="1" si="382"/>
        <v>1</v>
      </c>
      <c r="G3464" s="1">
        <f t="shared" ca="1" si="383"/>
        <v>2</v>
      </c>
      <c r="H3464" s="1">
        <f t="shared" ca="1" si="384"/>
        <v>0</v>
      </c>
    </row>
    <row r="3465" spans="1:8" hidden="1" x14ac:dyDescent="0.2">
      <c r="A3465" s="1">
        <v>3462</v>
      </c>
      <c r="B3465" s="1">
        <f t="shared" ca="1" si="381"/>
        <v>50313.62879227243</v>
      </c>
      <c r="C3465" s="1">
        <f t="shared" ca="1" si="378"/>
        <v>100</v>
      </c>
      <c r="D3465" s="1">
        <f t="shared" ca="1" si="379"/>
        <v>58.639357099169693</v>
      </c>
      <c r="E3465" s="1">
        <f t="shared" ca="1" si="380"/>
        <v>-3</v>
      </c>
      <c r="F3465" s="1">
        <f t="shared" ca="1" si="382"/>
        <v>1</v>
      </c>
      <c r="G3465" s="1">
        <f t="shared" ca="1" si="383"/>
        <v>3</v>
      </c>
      <c r="H3465" s="1">
        <f t="shared" ca="1" si="384"/>
        <v>0</v>
      </c>
    </row>
    <row r="3466" spans="1:8" hidden="1" x14ac:dyDescent="0.2">
      <c r="A3466" s="1">
        <v>3463</v>
      </c>
      <c r="B3466" s="1">
        <f t="shared" ca="1" si="381"/>
        <v>56177.564502189402</v>
      </c>
      <c r="C3466" s="1">
        <f t="shared" ca="1" si="378"/>
        <v>100</v>
      </c>
      <c r="D3466" s="1">
        <f t="shared" ca="1" si="379"/>
        <v>-42.077013244733351</v>
      </c>
      <c r="E3466" s="1">
        <f t="shared" ca="1" si="380"/>
        <v>-2</v>
      </c>
      <c r="F3466" s="1">
        <f t="shared" ca="1" si="382"/>
        <v>1</v>
      </c>
      <c r="G3466" s="1">
        <f t="shared" ca="1" si="383"/>
        <v>0</v>
      </c>
      <c r="H3466" s="1">
        <f t="shared" ca="1" si="384"/>
        <v>1</v>
      </c>
    </row>
    <row r="3467" spans="1:8" hidden="1" x14ac:dyDescent="0.2">
      <c r="A3467" s="1">
        <v>3464</v>
      </c>
      <c r="B3467" s="1">
        <f t="shared" ca="1" si="381"/>
        <v>51969.863177716063</v>
      </c>
      <c r="C3467" s="1">
        <f t="shared" ca="1" si="378"/>
        <v>100</v>
      </c>
      <c r="D3467" s="1">
        <f t="shared" ca="1" si="379"/>
        <v>58.639357099169693</v>
      </c>
      <c r="E3467" s="1">
        <f t="shared" ca="1" si="380"/>
        <v>-3</v>
      </c>
      <c r="F3467" s="1">
        <f t="shared" ca="1" si="382"/>
        <v>1</v>
      </c>
      <c r="G3467" s="1">
        <f t="shared" ca="1" si="383"/>
        <v>1</v>
      </c>
      <c r="H3467" s="1">
        <f t="shared" ca="1" si="384"/>
        <v>0</v>
      </c>
    </row>
    <row r="3468" spans="1:8" hidden="1" x14ac:dyDescent="0.2">
      <c r="A3468" s="1">
        <v>3465</v>
      </c>
      <c r="B3468" s="1">
        <f t="shared" ca="1" si="381"/>
        <v>57833.798887633035</v>
      </c>
      <c r="C3468" s="1">
        <f t="shared" ca="1" si="378"/>
        <v>100</v>
      </c>
      <c r="D3468" s="1">
        <f t="shared" ca="1" si="379"/>
        <v>-42.077013244733351</v>
      </c>
      <c r="E3468" s="1">
        <f t="shared" ca="1" si="380"/>
        <v>-2</v>
      </c>
      <c r="F3468" s="1">
        <f t="shared" ca="1" si="382"/>
        <v>1</v>
      </c>
      <c r="G3468" s="1">
        <f t="shared" ca="1" si="383"/>
        <v>0</v>
      </c>
      <c r="H3468" s="1">
        <f t="shared" ca="1" si="384"/>
        <v>1</v>
      </c>
    </row>
    <row r="3469" spans="1:8" hidden="1" x14ac:dyDescent="0.2">
      <c r="A3469" s="1">
        <v>3466</v>
      </c>
      <c r="B3469" s="1">
        <f t="shared" ca="1" si="381"/>
        <v>53626.097563159696</v>
      </c>
      <c r="C3469" s="1">
        <f t="shared" ca="1" si="378"/>
        <v>100</v>
      </c>
      <c r="D3469" s="1">
        <f t="shared" ca="1" si="379"/>
        <v>-42.077013244733351</v>
      </c>
      <c r="E3469" s="1">
        <f t="shared" ca="1" si="380"/>
        <v>-3</v>
      </c>
      <c r="F3469" s="1">
        <f t="shared" ca="1" si="382"/>
        <v>1</v>
      </c>
      <c r="G3469" s="1">
        <f t="shared" ca="1" si="383"/>
        <v>1</v>
      </c>
      <c r="H3469" s="1">
        <f t="shared" ca="1" si="384"/>
        <v>0</v>
      </c>
    </row>
    <row r="3470" spans="1:8" hidden="1" x14ac:dyDescent="0.2">
      <c r="A3470" s="1">
        <v>3467</v>
      </c>
      <c r="B3470" s="1">
        <f t="shared" ca="1" si="381"/>
        <v>49418.396238686357</v>
      </c>
      <c r="C3470" s="1">
        <f t="shared" ca="1" si="378"/>
        <v>100</v>
      </c>
      <c r="D3470" s="1">
        <f t="shared" ca="1" si="379"/>
        <v>58.639357099169693</v>
      </c>
      <c r="E3470" s="1">
        <f t="shared" ca="1" si="380"/>
        <v>-4</v>
      </c>
      <c r="F3470" s="1">
        <f t="shared" ca="1" si="382"/>
        <v>1</v>
      </c>
      <c r="G3470" s="1">
        <f t="shared" ca="1" si="383"/>
        <v>2</v>
      </c>
      <c r="H3470" s="1">
        <f t="shared" ca="1" si="384"/>
        <v>0</v>
      </c>
    </row>
    <row r="3471" spans="1:8" hidden="1" x14ac:dyDescent="0.2">
      <c r="A3471" s="1">
        <v>3468</v>
      </c>
      <c r="B3471" s="1">
        <f t="shared" ca="1" si="381"/>
        <v>55282.331948603329</v>
      </c>
      <c r="C3471" s="1">
        <f t="shared" ca="1" si="378"/>
        <v>100</v>
      </c>
      <c r="D3471" s="1">
        <f t="shared" ca="1" si="379"/>
        <v>-42.077013244733351</v>
      </c>
      <c r="E3471" s="1">
        <f t="shared" ca="1" si="380"/>
        <v>-3</v>
      </c>
      <c r="F3471" s="1">
        <f t="shared" ca="1" si="382"/>
        <v>1</v>
      </c>
      <c r="G3471" s="1">
        <f t="shared" ca="1" si="383"/>
        <v>0</v>
      </c>
      <c r="H3471" s="1">
        <f t="shared" ca="1" si="384"/>
        <v>1</v>
      </c>
    </row>
    <row r="3472" spans="1:8" hidden="1" x14ac:dyDescent="0.2">
      <c r="A3472" s="1">
        <v>3469</v>
      </c>
      <c r="B3472" s="1">
        <f t="shared" ca="1" si="381"/>
        <v>51074.63062412999</v>
      </c>
      <c r="C3472" s="1">
        <f t="shared" ca="1" si="378"/>
        <v>100</v>
      </c>
      <c r="D3472" s="1">
        <f t="shared" ca="1" si="379"/>
        <v>-42.077013244733351</v>
      </c>
      <c r="E3472" s="1">
        <f t="shared" ca="1" si="380"/>
        <v>-4</v>
      </c>
      <c r="F3472" s="1">
        <f t="shared" ca="1" si="382"/>
        <v>1</v>
      </c>
      <c r="G3472" s="1">
        <f t="shared" ca="1" si="383"/>
        <v>1</v>
      </c>
      <c r="H3472" s="1">
        <f t="shared" ca="1" si="384"/>
        <v>0</v>
      </c>
    </row>
    <row r="3473" spans="1:8" hidden="1" x14ac:dyDescent="0.2">
      <c r="A3473" s="1">
        <v>3470</v>
      </c>
      <c r="B3473" s="1">
        <f t="shared" ca="1" si="381"/>
        <v>46866.929299656651</v>
      </c>
      <c r="C3473" s="1">
        <f t="shared" ca="1" si="378"/>
        <v>500</v>
      </c>
      <c r="D3473" s="1">
        <f t="shared" ca="1" si="379"/>
        <v>-42.077013244733351</v>
      </c>
      <c r="E3473" s="1">
        <f t="shared" ca="1" si="380"/>
        <v>0</v>
      </c>
      <c r="F3473" s="1">
        <f t="shared" ca="1" si="382"/>
        <v>2</v>
      </c>
      <c r="G3473" s="1">
        <f t="shared" ca="1" si="383"/>
        <v>2</v>
      </c>
      <c r="H3473" s="1">
        <f t="shared" ca="1" si="384"/>
        <v>0</v>
      </c>
    </row>
    <row r="3474" spans="1:8" hidden="1" x14ac:dyDescent="0.2">
      <c r="A3474" s="1">
        <v>3471</v>
      </c>
      <c r="B3474" s="1">
        <f t="shared" ca="1" si="381"/>
        <v>25828.422677289975</v>
      </c>
      <c r="C3474" s="1">
        <f t="shared" ca="1" si="378"/>
        <v>500</v>
      </c>
      <c r="D3474" s="1">
        <f t="shared" ca="1" si="379"/>
        <v>-42.077013244733351</v>
      </c>
      <c r="E3474" s="1">
        <f t="shared" ca="1" si="380"/>
        <v>-1</v>
      </c>
      <c r="F3474" s="1">
        <f t="shared" ca="1" si="382"/>
        <v>2</v>
      </c>
      <c r="G3474" s="1">
        <f t="shared" ca="1" si="383"/>
        <v>3</v>
      </c>
      <c r="H3474" s="1">
        <f t="shared" ca="1" si="384"/>
        <v>0</v>
      </c>
    </row>
    <row r="3475" spans="1:8" hidden="1" x14ac:dyDescent="0.2">
      <c r="A3475" s="1">
        <v>3472</v>
      </c>
      <c r="B3475" s="1">
        <f t="shared" ca="1" si="381"/>
        <v>4789.9160549232984</v>
      </c>
      <c r="C3475" s="1">
        <f t="shared" ca="1" si="378"/>
        <v>500</v>
      </c>
      <c r="D3475" s="1">
        <f t="shared" ca="1" si="379"/>
        <v>-42.077013244733351</v>
      </c>
      <c r="E3475" s="1">
        <f t="shared" ca="1" si="380"/>
        <v>-2</v>
      </c>
      <c r="F3475" s="1">
        <f t="shared" ca="1" si="382"/>
        <v>2</v>
      </c>
      <c r="G3475" s="1">
        <f t="shared" ca="1" si="383"/>
        <v>4</v>
      </c>
      <c r="H3475" s="1">
        <f t="shared" ca="1" si="384"/>
        <v>0</v>
      </c>
    </row>
    <row r="3476" spans="1:8" hidden="1" x14ac:dyDescent="0.2">
      <c r="A3476" s="1">
        <v>3473</v>
      </c>
      <c r="B3476" s="1">
        <f t="shared" ca="1" si="381"/>
        <v>-16248.590567443378</v>
      </c>
      <c r="C3476" s="1">
        <f t="shared" ca="1" si="378"/>
        <v>500</v>
      </c>
      <c r="D3476" s="1">
        <f t="shared" ca="1" si="379"/>
        <v>-42.077013244733351</v>
      </c>
      <c r="E3476" s="1">
        <f t="shared" ca="1" si="380"/>
        <v>-3</v>
      </c>
      <c r="F3476" s="1">
        <f t="shared" ca="1" si="382"/>
        <v>2</v>
      </c>
      <c r="G3476" s="1">
        <f t="shared" ca="1" si="383"/>
        <v>5</v>
      </c>
      <c r="H3476" s="1">
        <f t="shared" ca="1" si="384"/>
        <v>0</v>
      </c>
    </row>
    <row r="3477" spans="1:8" hidden="1" x14ac:dyDescent="0.2">
      <c r="A3477" s="1">
        <v>3474</v>
      </c>
      <c r="B3477" s="1">
        <f t="shared" ca="1" si="381"/>
        <v>-37287.097189810054</v>
      </c>
      <c r="C3477" s="1">
        <f t="shared" ca="1" si="378"/>
        <v>500</v>
      </c>
      <c r="D3477" s="1">
        <f t="shared" ca="1" si="379"/>
        <v>58.639357099169693</v>
      </c>
      <c r="E3477" s="1">
        <f t="shared" ca="1" si="380"/>
        <v>-4</v>
      </c>
      <c r="F3477" s="1">
        <f t="shared" ca="1" si="382"/>
        <v>2</v>
      </c>
      <c r="G3477" s="1">
        <f t="shared" ca="1" si="383"/>
        <v>6</v>
      </c>
      <c r="H3477" s="1">
        <f t="shared" ca="1" si="384"/>
        <v>0</v>
      </c>
    </row>
    <row r="3478" spans="1:8" hidden="1" x14ac:dyDescent="0.2">
      <c r="A3478" s="1">
        <v>3475</v>
      </c>
      <c r="B3478" s="1">
        <f t="shared" ca="1" si="381"/>
        <v>-7967.4186402252089</v>
      </c>
      <c r="C3478" s="1">
        <f t="shared" ca="1" si="378"/>
        <v>500</v>
      </c>
      <c r="D3478" s="1">
        <f t="shared" ca="1" si="379"/>
        <v>-42.077013244733351</v>
      </c>
      <c r="E3478" s="1">
        <f t="shared" ca="1" si="380"/>
        <v>-3</v>
      </c>
      <c r="F3478" s="1">
        <f t="shared" ca="1" si="382"/>
        <v>2</v>
      </c>
      <c r="G3478" s="1">
        <f t="shared" ca="1" si="383"/>
        <v>0</v>
      </c>
      <c r="H3478" s="1">
        <f t="shared" ca="1" si="384"/>
        <v>1</v>
      </c>
    </row>
    <row r="3479" spans="1:8" hidden="1" x14ac:dyDescent="0.2">
      <c r="A3479" s="1">
        <v>3476</v>
      </c>
      <c r="B3479" s="1">
        <f t="shared" ca="1" si="381"/>
        <v>-29005.925262591885</v>
      </c>
      <c r="C3479" s="1">
        <f t="shared" ca="1" si="378"/>
        <v>500</v>
      </c>
      <c r="D3479" s="1">
        <f t="shared" ca="1" si="379"/>
        <v>58.639357099169693</v>
      </c>
      <c r="E3479" s="1">
        <f t="shared" ca="1" si="380"/>
        <v>-4</v>
      </c>
      <c r="F3479" s="1">
        <f t="shared" ca="1" si="382"/>
        <v>2</v>
      </c>
      <c r="G3479" s="1">
        <f t="shared" ca="1" si="383"/>
        <v>1</v>
      </c>
      <c r="H3479" s="1">
        <f t="shared" ca="1" si="384"/>
        <v>0</v>
      </c>
    </row>
    <row r="3480" spans="1:8" hidden="1" x14ac:dyDescent="0.2">
      <c r="A3480" s="1">
        <v>3477</v>
      </c>
      <c r="B3480" s="1">
        <f t="shared" ca="1" si="381"/>
        <v>313.75328699296006</v>
      </c>
      <c r="C3480" s="1">
        <f t="shared" ca="1" si="378"/>
        <v>500</v>
      </c>
      <c r="D3480" s="1">
        <f t="shared" ca="1" si="379"/>
        <v>-42.077013244733351</v>
      </c>
      <c r="E3480" s="1">
        <f t="shared" ca="1" si="380"/>
        <v>-3</v>
      </c>
      <c r="F3480" s="1">
        <f t="shared" ca="1" si="382"/>
        <v>2</v>
      </c>
      <c r="G3480" s="1">
        <f t="shared" ca="1" si="383"/>
        <v>0</v>
      </c>
      <c r="H3480" s="1">
        <f t="shared" ca="1" si="384"/>
        <v>1</v>
      </c>
    </row>
    <row r="3481" spans="1:8" hidden="1" x14ac:dyDescent="0.2">
      <c r="A3481" s="1">
        <v>3478</v>
      </c>
      <c r="B3481" s="1">
        <f t="shared" ca="1" si="381"/>
        <v>-20724.753335373716</v>
      </c>
      <c r="C3481" s="1">
        <f t="shared" ca="1" si="378"/>
        <v>500</v>
      </c>
      <c r="D3481" s="1">
        <f t="shared" ca="1" si="379"/>
        <v>-42.077013244733351</v>
      </c>
      <c r="E3481" s="1">
        <f t="shared" ca="1" si="380"/>
        <v>-4</v>
      </c>
      <c r="F3481" s="1">
        <f t="shared" ca="1" si="382"/>
        <v>2</v>
      </c>
      <c r="G3481" s="1">
        <f t="shared" ca="1" si="383"/>
        <v>1</v>
      </c>
      <c r="H3481" s="1">
        <f t="shared" ca="1" si="384"/>
        <v>0</v>
      </c>
    </row>
    <row r="3482" spans="1:8" hidden="1" x14ac:dyDescent="0.2">
      <c r="A3482" s="1">
        <v>3479</v>
      </c>
      <c r="B3482" s="1">
        <f t="shared" ca="1" si="381"/>
        <v>-41763.259957740389</v>
      </c>
      <c r="C3482" s="1">
        <f t="shared" ca="1" si="378"/>
        <v>100</v>
      </c>
      <c r="D3482" s="1">
        <f t="shared" ca="1" si="379"/>
        <v>-42.077013244733351</v>
      </c>
      <c r="E3482" s="1">
        <f t="shared" ca="1" si="380"/>
        <v>0</v>
      </c>
      <c r="F3482" s="1">
        <f t="shared" ca="1" si="382"/>
        <v>1</v>
      </c>
      <c r="G3482" s="1">
        <f t="shared" ca="1" si="383"/>
        <v>2</v>
      </c>
      <c r="H3482" s="1">
        <f t="shared" ca="1" si="384"/>
        <v>0</v>
      </c>
    </row>
    <row r="3483" spans="1:8" hidden="1" x14ac:dyDescent="0.2">
      <c r="A3483" s="1">
        <v>3480</v>
      </c>
      <c r="B3483" s="1">
        <f t="shared" ca="1" si="381"/>
        <v>-45970.961282213728</v>
      </c>
      <c r="C3483" s="1">
        <f t="shared" ca="1" si="378"/>
        <v>100</v>
      </c>
      <c r="D3483" s="1">
        <f t="shared" ca="1" si="379"/>
        <v>-42.077013244733351</v>
      </c>
      <c r="E3483" s="1">
        <f t="shared" ca="1" si="380"/>
        <v>-1</v>
      </c>
      <c r="F3483" s="1">
        <f t="shared" ca="1" si="382"/>
        <v>1</v>
      </c>
      <c r="G3483" s="1">
        <f t="shared" ca="1" si="383"/>
        <v>3</v>
      </c>
      <c r="H3483" s="1">
        <f t="shared" ca="1" si="384"/>
        <v>0</v>
      </c>
    </row>
    <row r="3484" spans="1:8" hidden="1" x14ac:dyDescent="0.2">
      <c r="A3484" s="1">
        <v>3481</v>
      </c>
      <c r="B3484" s="1">
        <f t="shared" ca="1" si="381"/>
        <v>-50178.662606687067</v>
      </c>
      <c r="C3484" s="1">
        <f t="shared" ca="1" si="378"/>
        <v>100</v>
      </c>
      <c r="D3484" s="1">
        <f t="shared" ca="1" si="379"/>
        <v>-42.077013244733351</v>
      </c>
      <c r="E3484" s="1">
        <f t="shared" ca="1" si="380"/>
        <v>-2</v>
      </c>
      <c r="F3484" s="1">
        <f t="shared" ca="1" si="382"/>
        <v>1</v>
      </c>
      <c r="G3484" s="1">
        <f t="shared" ca="1" si="383"/>
        <v>4</v>
      </c>
      <c r="H3484" s="1">
        <f t="shared" ca="1" si="384"/>
        <v>0</v>
      </c>
    </row>
    <row r="3485" spans="1:8" hidden="1" x14ac:dyDescent="0.2">
      <c r="A3485" s="1">
        <v>3482</v>
      </c>
      <c r="B3485" s="1">
        <f t="shared" ca="1" si="381"/>
        <v>-54386.363931160406</v>
      </c>
      <c r="C3485" s="1">
        <f t="shared" ca="1" si="378"/>
        <v>100</v>
      </c>
      <c r="D3485" s="1">
        <f t="shared" ca="1" si="379"/>
        <v>58.639357099169693</v>
      </c>
      <c r="E3485" s="1">
        <f t="shared" ca="1" si="380"/>
        <v>-3</v>
      </c>
      <c r="F3485" s="1">
        <f t="shared" ca="1" si="382"/>
        <v>1</v>
      </c>
      <c r="G3485" s="1">
        <f t="shared" ca="1" si="383"/>
        <v>5</v>
      </c>
      <c r="H3485" s="1">
        <f t="shared" ca="1" si="384"/>
        <v>0</v>
      </c>
    </row>
    <row r="3486" spans="1:8" hidden="1" x14ac:dyDescent="0.2">
      <c r="A3486" s="1">
        <v>3483</v>
      </c>
      <c r="B3486" s="1">
        <f t="shared" ca="1" si="381"/>
        <v>-48522.428221243434</v>
      </c>
      <c r="C3486" s="1">
        <f t="shared" ca="1" si="378"/>
        <v>100</v>
      </c>
      <c r="D3486" s="1">
        <f t="shared" ca="1" si="379"/>
        <v>-42.077013244733351</v>
      </c>
      <c r="E3486" s="1">
        <f t="shared" ca="1" si="380"/>
        <v>-2</v>
      </c>
      <c r="F3486" s="1">
        <f t="shared" ca="1" si="382"/>
        <v>1</v>
      </c>
      <c r="G3486" s="1">
        <f t="shared" ca="1" si="383"/>
        <v>0</v>
      </c>
      <c r="H3486" s="1">
        <f t="shared" ca="1" si="384"/>
        <v>1</v>
      </c>
    </row>
    <row r="3487" spans="1:8" hidden="1" x14ac:dyDescent="0.2">
      <c r="A3487" s="1">
        <v>3484</v>
      </c>
      <c r="B3487" s="1">
        <f t="shared" ca="1" si="381"/>
        <v>-52730.129545716773</v>
      </c>
      <c r="C3487" s="1">
        <f t="shared" ca="1" si="378"/>
        <v>100</v>
      </c>
      <c r="D3487" s="1">
        <f t="shared" ca="1" si="379"/>
        <v>58.639357099169693</v>
      </c>
      <c r="E3487" s="1">
        <f t="shared" ca="1" si="380"/>
        <v>-3</v>
      </c>
      <c r="F3487" s="1">
        <f t="shared" ca="1" si="382"/>
        <v>1</v>
      </c>
      <c r="G3487" s="1">
        <f t="shared" ca="1" si="383"/>
        <v>1</v>
      </c>
      <c r="H3487" s="1">
        <f t="shared" ca="1" si="384"/>
        <v>0</v>
      </c>
    </row>
    <row r="3488" spans="1:8" hidden="1" x14ac:dyDescent="0.2">
      <c r="A3488" s="1">
        <v>3485</v>
      </c>
      <c r="B3488" s="1">
        <f t="shared" ca="1" si="381"/>
        <v>-46866.193835799801</v>
      </c>
      <c r="C3488" s="1">
        <f t="shared" ca="1" si="378"/>
        <v>100</v>
      </c>
      <c r="D3488" s="1">
        <f t="shared" ca="1" si="379"/>
        <v>-42.077013244733351</v>
      </c>
      <c r="E3488" s="1">
        <f t="shared" ca="1" si="380"/>
        <v>-2</v>
      </c>
      <c r="F3488" s="1">
        <f t="shared" ca="1" si="382"/>
        <v>1</v>
      </c>
      <c r="G3488" s="1">
        <f t="shared" ca="1" si="383"/>
        <v>0</v>
      </c>
      <c r="H3488" s="1">
        <f t="shared" ca="1" si="384"/>
        <v>1</v>
      </c>
    </row>
    <row r="3489" spans="1:8" hidden="1" x14ac:dyDescent="0.2">
      <c r="A3489" s="1">
        <v>3486</v>
      </c>
      <c r="B3489" s="1">
        <f t="shared" ca="1" si="381"/>
        <v>-51073.895160273139</v>
      </c>
      <c r="C3489" s="1">
        <f t="shared" ca="1" si="378"/>
        <v>100</v>
      </c>
      <c r="D3489" s="1">
        <f t="shared" ca="1" si="379"/>
        <v>-42.077013244733351</v>
      </c>
      <c r="E3489" s="1">
        <f t="shared" ca="1" si="380"/>
        <v>-3</v>
      </c>
      <c r="F3489" s="1">
        <f t="shared" ca="1" si="382"/>
        <v>1</v>
      </c>
      <c r="G3489" s="1">
        <f t="shared" ca="1" si="383"/>
        <v>1</v>
      </c>
      <c r="H3489" s="1">
        <f t="shared" ca="1" si="384"/>
        <v>0</v>
      </c>
    </row>
    <row r="3490" spans="1:8" hidden="1" x14ac:dyDescent="0.2">
      <c r="A3490" s="1">
        <v>3487</v>
      </c>
      <c r="B3490" s="1">
        <f t="shared" ca="1" si="381"/>
        <v>-55281.596484746478</v>
      </c>
      <c r="C3490" s="1">
        <f t="shared" ca="1" si="378"/>
        <v>100</v>
      </c>
      <c r="D3490" s="1">
        <f t="shared" ca="1" si="379"/>
        <v>-42.077013244733351</v>
      </c>
      <c r="E3490" s="1">
        <f t="shared" ca="1" si="380"/>
        <v>-4</v>
      </c>
      <c r="F3490" s="1">
        <f t="shared" ca="1" si="382"/>
        <v>1</v>
      </c>
      <c r="G3490" s="1">
        <f t="shared" ca="1" si="383"/>
        <v>2</v>
      </c>
      <c r="H3490" s="1">
        <f t="shared" ca="1" si="384"/>
        <v>0</v>
      </c>
    </row>
    <row r="3491" spans="1:8" hidden="1" x14ac:dyDescent="0.2">
      <c r="A3491" s="1">
        <v>3488</v>
      </c>
      <c r="B3491" s="1">
        <f t="shared" ca="1" si="381"/>
        <v>-59489.297809219817</v>
      </c>
      <c r="C3491" s="1">
        <f t="shared" ca="1" si="378"/>
        <v>500</v>
      </c>
      <c r="D3491" s="1">
        <f t="shared" ca="1" si="379"/>
        <v>58.639357099169693</v>
      </c>
      <c r="E3491" s="1">
        <f t="shared" ca="1" si="380"/>
        <v>0</v>
      </c>
      <c r="F3491" s="1">
        <f t="shared" ca="1" si="382"/>
        <v>2</v>
      </c>
      <c r="G3491" s="1">
        <f t="shared" ca="1" si="383"/>
        <v>3</v>
      </c>
      <c r="H3491" s="1">
        <f t="shared" ca="1" si="384"/>
        <v>0</v>
      </c>
    </row>
    <row r="3492" spans="1:8" hidden="1" x14ac:dyDescent="0.2">
      <c r="A3492" s="1">
        <v>3489</v>
      </c>
      <c r="B3492" s="1">
        <f t="shared" ca="1" si="381"/>
        <v>-30169.619259634972</v>
      </c>
      <c r="C3492" s="1">
        <f t="shared" ca="1" si="378"/>
        <v>100</v>
      </c>
      <c r="D3492" s="1">
        <f t="shared" ca="1" si="379"/>
        <v>-42.077013244733351</v>
      </c>
      <c r="E3492" s="1">
        <f t="shared" ca="1" si="380"/>
        <v>0</v>
      </c>
      <c r="F3492" s="1">
        <f t="shared" ca="1" si="382"/>
        <v>1</v>
      </c>
      <c r="G3492" s="1">
        <f t="shared" ca="1" si="383"/>
        <v>0</v>
      </c>
      <c r="H3492" s="1">
        <f t="shared" ca="1" si="384"/>
        <v>1</v>
      </c>
    </row>
    <row r="3493" spans="1:8" hidden="1" x14ac:dyDescent="0.2">
      <c r="A3493" s="1">
        <v>3490</v>
      </c>
      <c r="B3493" s="1">
        <f t="shared" ca="1" si="381"/>
        <v>-34377.320584108311</v>
      </c>
      <c r="C3493" s="1">
        <f t="shared" ca="1" si="378"/>
        <v>100</v>
      </c>
      <c r="D3493" s="1">
        <f t="shared" ca="1" si="379"/>
        <v>58.639357099169693</v>
      </c>
      <c r="E3493" s="1">
        <f t="shared" ca="1" si="380"/>
        <v>-1</v>
      </c>
      <c r="F3493" s="1">
        <f t="shared" ca="1" si="382"/>
        <v>1</v>
      </c>
      <c r="G3493" s="1">
        <f t="shared" ca="1" si="383"/>
        <v>1</v>
      </c>
      <c r="H3493" s="1">
        <f t="shared" ca="1" si="384"/>
        <v>0</v>
      </c>
    </row>
    <row r="3494" spans="1:8" hidden="1" x14ac:dyDescent="0.2">
      <c r="A3494" s="1">
        <v>3491</v>
      </c>
      <c r="B3494" s="1">
        <f t="shared" ca="1" si="381"/>
        <v>-28513.384874191343</v>
      </c>
      <c r="C3494" s="1">
        <f t="shared" ca="1" si="378"/>
        <v>100</v>
      </c>
      <c r="D3494" s="1">
        <f t="shared" ca="1" si="379"/>
        <v>-42.077013244733351</v>
      </c>
      <c r="E3494" s="1">
        <f t="shared" ca="1" si="380"/>
        <v>0</v>
      </c>
      <c r="F3494" s="1">
        <f t="shared" ca="1" si="382"/>
        <v>1</v>
      </c>
      <c r="G3494" s="1">
        <f t="shared" ca="1" si="383"/>
        <v>0</v>
      </c>
      <c r="H3494" s="1">
        <f t="shared" ca="1" si="384"/>
        <v>1</v>
      </c>
    </row>
    <row r="3495" spans="1:8" hidden="1" x14ac:dyDescent="0.2">
      <c r="A3495" s="1">
        <v>3492</v>
      </c>
      <c r="B3495" s="1">
        <f t="shared" ca="1" si="381"/>
        <v>-32721.086198664678</v>
      </c>
      <c r="C3495" s="1">
        <f t="shared" ca="1" si="378"/>
        <v>100</v>
      </c>
      <c r="D3495" s="1">
        <f t="shared" ca="1" si="379"/>
        <v>58.639357099169693</v>
      </c>
      <c r="E3495" s="1">
        <f t="shared" ca="1" si="380"/>
        <v>-1</v>
      </c>
      <c r="F3495" s="1">
        <f t="shared" ca="1" si="382"/>
        <v>1</v>
      </c>
      <c r="G3495" s="1">
        <f t="shared" ca="1" si="383"/>
        <v>1</v>
      </c>
      <c r="H3495" s="1">
        <f t="shared" ca="1" si="384"/>
        <v>0</v>
      </c>
    </row>
    <row r="3496" spans="1:8" hidden="1" x14ac:dyDescent="0.2">
      <c r="A3496" s="1">
        <v>3493</v>
      </c>
      <c r="B3496" s="1">
        <f t="shared" ca="1" si="381"/>
        <v>-26857.150488747709</v>
      </c>
      <c r="C3496" s="1">
        <f t="shared" ca="1" si="378"/>
        <v>100</v>
      </c>
      <c r="D3496" s="1">
        <f t="shared" ca="1" si="379"/>
        <v>-42.077013244733351</v>
      </c>
      <c r="E3496" s="1">
        <f t="shared" ca="1" si="380"/>
        <v>0</v>
      </c>
      <c r="F3496" s="1">
        <f t="shared" ca="1" si="382"/>
        <v>1</v>
      </c>
      <c r="G3496" s="1">
        <f t="shared" ca="1" si="383"/>
        <v>0</v>
      </c>
      <c r="H3496" s="1">
        <f t="shared" ca="1" si="384"/>
        <v>1</v>
      </c>
    </row>
    <row r="3497" spans="1:8" hidden="1" x14ac:dyDescent="0.2">
      <c r="A3497" s="1">
        <v>3494</v>
      </c>
      <c r="B3497" s="1">
        <f t="shared" ca="1" si="381"/>
        <v>-31064.851813221045</v>
      </c>
      <c r="C3497" s="1">
        <f t="shared" ca="1" si="378"/>
        <v>100</v>
      </c>
      <c r="D3497" s="1">
        <f t="shared" ca="1" si="379"/>
        <v>58.639357099169693</v>
      </c>
      <c r="E3497" s="1">
        <f t="shared" ca="1" si="380"/>
        <v>-1</v>
      </c>
      <c r="F3497" s="1">
        <f t="shared" ca="1" si="382"/>
        <v>1</v>
      </c>
      <c r="G3497" s="1">
        <f t="shared" ca="1" si="383"/>
        <v>1</v>
      </c>
      <c r="H3497" s="1">
        <f t="shared" ca="1" si="384"/>
        <v>0</v>
      </c>
    </row>
    <row r="3498" spans="1:8" hidden="1" x14ac:dyDescent="0.2">
      <c r="A3498" s="1">
        <v>3495</v>
      </c>
      <c r="B3498" s="1">
        <f t="shared" ca="1" si="381"/>
        <v>-25200.916103304076</v>
      </c>
      <c r="C3498" s="1">
        <f t="shared" ca="1" si="378"/>
        <v>100</v>
      </c>
      <c r="D3498" s="1">
        <f t="shared" ca="1" si="379"/>
        <v>58.639357099169693</v>
      </c>
      <c r="E3498" s="1">
        <f t="shared" ca="1" si="380"/>
        <v>0</v>
      </c>
      <c r="F3498" s="1">
        <f t="shared" ca="1" si="382"/>
        <v>1</v>
      </c>
      <c r="G3498" s="1">
        <f t="shared" ca="1" si="383"/>
        <v>0</v>
      </c>
      <c r="H3498" s="1">
        <f t="shared" ca="1" si="384"/>
        <v>1</v>
      </c>
    </row>
    <row r="3499" spans="1:8" hidden="1" x14ac:dyDescent="0.2">
      <c r="A3499" s="1">
        <v>3496</v>
      </c>
      <c r="B3499" s="1">
        <f t="shared" ca="1" si="381"/>
        <v>-19336.980393387108</v>
      </c>
      <c r="C3499" s="1">
        <f t="shared" ca="1" si="378"/>
        <v>100</v>
      </c>
      <c r="D3499" s="1">
        <f t="shared" ca="1" si="379"/>
        <v>58.639357099169693</v>
      </c>
      <c r="E3499" s="1">
        <f t="shared" ca="1" si="380"/>
        <v>0</v>
      </c>
      <c r="F3499" s="1">
        <f t="shared" ca="1" si="382"/>
        <v>1</v>
      </c>
      <c r="G3499" s="1">
        <f t="shared" ca="1" si="383"/>
        <v>0</v>
      </c>
      <c r="H3499" s="1">
        <f t="shared" ca="1" si="384"/>
        <v>2</v>
      </c>
    </row>
    <row r="3500" spans="1:8" hidden="1" x14ac:dyDescent="0.2">
      <c r="A3500" s="1">
        <v>3497</v>
      </c>
      <c r="B3500" s="1">
        <f t="shared" ca="1" si="381"/>
        <v>-13473.04468347014</v>
      </c>
      <c r="C3500" s="1">
        <f t="shared" ca="1" si="378"/>
        <v>100</v>
      </c>
      <c r="D3500" s="1">
        <f t="shared" ca="1" si="379"/>
        <v>-42.077013244733351</v>
      </c>
      <c r="E3500" s="1">
        <f t="shared" ca="1" si="380"/>
        <v>0</v>
      </c>
      <c r="F3500" s="1">
        <f t="shared" ca="1" si="382"/>
        <v>1</v>
      </c>
      <c r="G3500" s="1">
        <f t="shared" ca="1" si="383"/>
        <v>0</v>
      </c>
      <c r="H3500" s="1">
        <f t="shared" ca="1" si="384"/>
        <v>3</v>
      </c>
    </row>
    <row r="3501" spans="1:8" hidden="1" x14ac:dyDescent="0.2">
      <c r="A3501" s="1">
        <v>3498</v>
      </c>
      <c r="B3501" s="1">
        <f t="shared" ca="1" si="381"/>
        <v>-17680.746007943475</v>
      </c>
      <c r="C3501" s="1">
        <f t="shared" ca="1" si="378"/>
        <v>100</v>
      </c>
      <c r="D3501" s="1">
        <f t="shared" ca="1" si="379"/>
        <v>-42.077013244733351</v>
      </c>
      <c r="E3501" s="1">
        <f t="shared" ca="1" si="380"/>
        <v>-1</v>
      </c>
      <c r="F3501" s="1">
        <f t="shared" ca="1" si="382"/>
        <v>1</v>
      </c>
      <c r="G3501" s="1">
        <f t="shared" ca="1" si="383"/>
        <v>1</v>
      </c>
      <c r="H3501" s="1">
        <f t="shared" ca="1" si="384"/>
        <v>0</v>
      </c>
    </row>
    <row r="3502" spans="1:8" hidden="1" x14ac:dyDescent="0.2">
      <c r="A3502" s="1">
        <v>3499</v>
      </c>
      <c r="B3502" s="1">
        <f t="shared" ca="1" si="381"/>
        <v>-21888.44733241681</v>
      </c>
      <c r="C3502" s="1">
        <f t="shared" ca="1" si="378"/>
        <v>100</v>
      </c>
      <c r="D3502" s="1">
        <f t="shared" ca="1" si="379"/>
        <v>-42.077013244733351</v>
      </c>
      <c r="E3502" s="1">
        <f t="shared" ca="1" si="380"/>
        <v>-2</v>
      </c>
      <c r="F3502" s="1">
        <f t="shared" ca="1" si="382"/>
        <v>1</v>
      </c>
      <c r="G3502" s="1">
        <f t="shared" ca="1" si="383"/>
        <v>2</v>
      </c>
      <c r="H3502" s="1">
        <f t="shared" ca="1" si="384"/>
        <v>0</v>
      </c>
    </row>
    <row r="3503" spans="1:8" hidden="1" x14ac:dyDescent="0.2">
      <c r="A3503" s="1">
        <v>3500</v>
      </c>
      <c r="B3503" s="1">
        <f t="shared" ca="1" si="381"/>
        <v>-26096.148656890146</v>
      </c>
      <c r="C3503" s="1">
        <f t="shared" ca="1" si="378"/>
        <v>100</v>
      </c>
      <c r="D3503" s="1">
        <f t="shared" ca="1" si="379"/>
        <v>-42.077013244733351</v>
      </c>
      <c r="E3503" s="1">
        <f t="shared" ca="1" si="380"/>
        <v>-3</v>
      </c>
      <c r="F3503" s="1">
        <f t="shared" ca="1" si="382"/>
        <v>1</v>
      </c>
      <c r="G3503" s="1">
        <f t="shared" ca="1" si="383"/>
        <v>3</v>
      </c>
      <c r="H3503" s="1">
        <f t="shared" ca="1" si="384"/>
        <v>0</v>
      </c>
    </row>
    <row r="3504" spans="1:8" hidden="1" x14ac:dyDescent="0.2">
      <c r="A3504" s="1">
        <v>3501</v>
      </c>
      <c r="B3504" s="1">
        <f t="shared" ca="1" si="381"/>
        <v>-30303.849981363481</v>
      </c>
      <c r="C3504" s="1">
        <f t="shared" ca="1" si="378"/>
        <v>100</v>
      </c>
      <c r="D3504" s="1">
        <f t="shared" ca="1" si="379"/>
        <v>58.639357099169693</v>
      </c>
      <c r="E3504" s="1">
        <f t="shared" ca="1" si="380"/>
        <v>-4</v>
      </c>
      <c r="F3504" s="1">
        <f t="shared" ca="1" si="382"/>
        <v>1</v>
      </c>
      <c r="G3504" s="1">
        <f t="shared" ca="1" si="383"/>
        <v>4</v>
      </c>
      <c r="H3504" s="1">
        <f t="shared" ca="1" si="384"/>
        <v>0</v>
      </c>
    </row>
    <row r="3505" spans="1:8" hidden="1" x14ac:dyDescent="0.2">
      <c r="A3505" s="1">
        <v>3502</v>
      </c>
      <c r="B3505" s="1">
        <f t="shared" ca="1" si="381"/>
        <v>-24439.914271446512</v>
      </c>
      <c r="C3505" s="1">
        <f t="shared" ca="1" si="378"/>
        <v>100</v>
      </c>
      <c r="D3505" s="1">
        <f t="shared" ca="1" si="379"/>
        <v>-42.077013244733351</v>
      </c>
      <c r="E3505" s="1">
        <f t="shared" ca="1" si="380"/>
        <v>-3</v>
      </c>
      <c r="F3505" s="1">
        <f t="shared" ca="1" si="382"/>
        <v>1</v>
      </c>
      <c r="G3505" s="1">
        <f t="shared" ca="1" si="383"/>
        <v>0</v>
      </c>
      <c r="H3505" s="1">
        <f t="shared" ca="1" si="384"/>
        <v>1</v>
      </c>
    </row>
    <row r="3506" spans="1:8" hidden="1" x14ac:dyDescent="0.2">
      <c r="A3506" s="1">
        <v>3503</v>
      </c>
      <c r="B3506" s="1">
        <f t="shared" ca="1" si="381"/>
        <v>-28647.615595919848</v>
      </c>
      <c r="C3506" s="1">
        <f t="shared" ca="1" si="378"/>
        <v>100</v>
      </c>
      <c r="D3506" s="1">
        <f t="shared" ca="1" si="379"/>
        <v>-42.077013244733351</v>
      </c>
      <c r="E3506" s="1">
        <f t="shared" ca="1" si="380"/>
        <v>-4</v>
      </c>
      <c r="F3506" s="1">
        <f t="shared" ca="1" si="382"/>
        <v>1</v>
      </c>
      <c r="G3506" s="1">
        <f t="shared" ca="1" si="383"/>
        <v>1</v>
      </c>
      <c r="H3506" s="1">
        <f t="shared" ca="1" si="384"/>
        <v>0</v>
      </c>
    </row>
    <row r="3507" spans="1:8" hidden="1" x14ac:dyDescent="0.2">
      <c r="A3507" s="1">
        <v>3504</v>
      </c>
      <c r="B3507" s="1">
        <f t="shared" ca="1" si="381"/>
        <v>-32855.316920393183</v>
      </c>
      <c r="C3507" s="1">
        <f t="shared" ca="1" si="378"/>
        <v>500</v>
      </c>
      <c r="D3507" s="1">
        <f t="shared" ca="1" si="379"/>
        <v>-42.077013244733351</v>
      </c>
      <c r="E3507" s="1">
        <f t="shared" ca="1" si="380"/>
        <v>0</v>
      </c>
      <c r="F3507" s="1">
        <f t="shared" ca="1" si="382"/>
        <v>2</v>
      </c>
      <c r="G3507" s="1">
        <f t="shared" ca="1" si="383"/>
        <v>2</v>
      </c>
      <c r="H3507" s="1">
        <f t="shared" ca="1" si="384"/>
        <v>0</v>
      </c>
    </row>
    <row r="3508" spans="1:8" hidden="1" x14ac:dyDescent="0.2">
      <c r="A3508" s="1">
        <v>3505</v>
      </c>
      <c r="B3508" s="1">
        <f t="shared" ca="1" si="381"/>
        <v>-53893.823542759856</v>
      </c>
      <c r="C3508" s="1">
        <f t="shared" ca="1" si="378"/>
        <v>500</v>
      </c>
      <c r="D3508" s="1">
        <f t="shared" ca="1" si="379"/>
        <v>-42.077013244733351</v>
      </c>
      <c r="E3508" s="1">
        <f t="shared" ca="1" si="380"/>
        <v>-1</v>
      </c>
      <c r="F3508" s="1">
        <f t="shared" ca="1" si="382"/>
        <v>2</v>
      </c>
      <c r="G3508" s="1">
        <f t="shared" ca="1" si="383"/>
        <v>3</v>
      </c>
      <c r="H3508" s="1">
        <f t="shared" ca="1" si="384"/>
        <v>0</v>
      </c>
    </row>
    <row r="3509" spans="1:8" hidden="1" x14ac:dyDescent="0.2">
      <c r="A3509" s="1">
        <v>3506</v>
      </c>
      <c r="B3509" s="1">
        <f t="shared" ca="1" si="381"/>
        <v>-74932.330165126536</v>
      </c>
      <c r="C3509" s="1">
        <f t="shared" ca="1" si="378"/>
        <v>500</v>
      </c>
      <c r="D3509" s="1">
        <f t="shared" ca="1" si="379"/>
        <v>-42.077013244733351</v>
      </c>
      <c r="E3509" s="1">
        <f t="shared" ca="1" si="380"/>
        <v>-2</v>
      </c>
      <c r="F3509" s="1">
        <f t="shared" ca="1" si="382"/>
        <v>2</v>
      </c>
      <c r="G3509" s="1">
        <f t="shared" ca="1" si="383"/>
        <v>4</v>
      </c>
      <c r="H3509" s="1">
        <f t="shared" ca="1" si="384"/>
        <v>0</v>
      </c>
    </row>
    <row r="3510" spans="1:8" hidden="1" x14ac:dyDescent="0.2">
      <c r="A3510" s="1">
        <v>3507</v>
      </c>
      <c r="B3510" s="1">
        <f t="shared" ca="1" si="381"/>
        <v>-95970.836787493216</v>
      </c>
      <c r="C3510" s="1">
        <f t="shared" ca="1" si="378"/>
        <v>500</v>
      </c>
      <c r="D3510" s="1">
        <f t="shared" ca="1" si="379"/>
        <v>-42.077013244733351</v>
      </c>
      <c r="E3510" s="1">
        <f t="shared" ca="1" si="380"/>
        <v>-3</v>
      </c>
      <c r="F3510" s="1">
        <f t="shared" ca="1" si="382"/>
        <v>2</v>
      </c>
      <c r="G3510" s="1">
        <f t="shared" ca="1" si="383"/>
        <v>5</v>
      </c>
      <c r="H3510" s="1">
        <f t="shared" ca="1" si="384"/>
        <v>0</v>
      </c>
    </row>
    <row r="3511" spans="1:8" hidden="1" x14ac:dyDescent="0.2">
      <c r="A3511" s="1">
        <v>3508</v>
      </c>
      <c r="B3511" s="1">
        <f t="shared" ca="1" si="381"/>
        <v>-117009.3434098599</v>
      </c>
      <c r="C3511" s="1">
        <f t="shared" ca="1" si="378"/>
        <v>500</v>
      </c>
      <c r="D3511" s="1">
        <f t="shared" ca="1" si="379"/>
        <v>58.639357099169693</v>
      </c>
      <c r="E3511" s="1">
        <f t="shared" ca="1" si="380"/>
        <v>-4</v>
      </c>
      <c r="F3511" s="1">
        <f t="shared" ca="1" si="382"/>
        <v>2</v>
      </c>
      <c r="G3511" s="1">
        <f t="shared" ca="1" si="383"/>
        <v>6</v>
      </c>
      <c r="H3511" s="1">
        <f t="shared" ca="1" si="384"/>
        <v>0</v>
      </c>
    </row>
    <row r="3512" spans="1:8" hidden="1" x14ac:dyDescent="0.2">
      <c r="A3512" s="1">
        <v>3509</v>
      </c>
      <c r="B3512" s="1">
        <f t="shared" ca="1" si="381"/>
        <v>-87689.66486027505</v>
      </c>
      <c r="C3512" s="1">
        <f t="shared" ca="1" si="378"/>
        <v>500</v>
      </c>
      <c r="D3512" s="1">
        <f t="shared" ca="1" si="379"/>
        <v>-42.077013244733351</v>
      </c>
      <c r="E3512" s="1">
        <f t="shared" ca="1" si="380"/>
        <v>-3</v>
      </c>
      <c r="F3512" s="1">
        <f t="shared" ca="1" si="382"/>
        <v>2</v>
      </c>
      <c r="G3512" s="1">
        <f t="shared" ca="1" si="383"/>
        <v>0</v>
      </c>
      <c r="H3512" s="1">
        <f t="shared" ca="1" si="384"/>
        <v>1</v>
      </c>
    </row>
    <row r="3513" spans="1:8" hidden="1" x14ac:dyDescent="0.2">
      <c r="A3513" s="1">
        <v>3510</v>
      </c>
      <c r="B3513" s="1">
        <f t="shared" ca="1" si="381"/>
        <v>-108728.17148264173</v>
      </c>
      <c r="C3513" s="1">
        <f t="shared" ca="1" si="378"/>
        <v>500</v>
      </c>
      <c r="D3513" s="1">
        <f t="shared" ca="1" si="379"/>
        <v>-42.077013244733351</v>
      </c>
      <c r="E3513" s="1">
        <f t="shared" ca="1" si="380"/>
        <v>-4</v>
      </c>
      <c r="F3513" s="1">
        <f t="shared" ca="1" si="382"/>
        <v>2</v>
      </c>
      <c r="G3513" s="1">
        <f t="shared" ca="1" si="383"/>
        <v>1</v>
      </c>
      <c r="H3513" s="1">
        <f t="shared" ca="1" si="384"/>
        <v>0</v>
      </c>
    </row>
    <row r="3514" spans="1:8" hidden="1" x14ac:dyDescent="0.2">
      <c r="A3514" s="1">
        <v>3511</v>
      </c>
      <c r="B3514" s="1">
        <f t="shared" ca="1" si="381"/>
        <v>-129766.67810500841</v>
      </c>
      <c r="C3514" s="1">
        <f t="shared" ca="1" si="378"/>
        <v>100</v>
      </c>
      <c r="D3514" s="1">
        <f t="shared" ca="1" si="379"/>
        <v>58.639357099169693</v>
      </c>
      <c r="E3514" s="1">
        <f t="shared" ca="1" si="380"/>
        <v>0</v>
      </c>
      <c r="F3514" s="1">
        <f t="shared" ca="1" si="382"/>
        <v>1</v>
      </c>
      <c r="G3514" s="1">
        <f t="shared" ca="1" si="383"/>
        <v>2</v>
      </c>
      <c r="H3514" s="1">
        <f t="shared" ca="1" si="384"/>
        <v>0</v>
      </c>
    </row>
    <row r="3515" spans="1:8" hidden="1" x14ac:dyDescent="0.2">
      <c r="A3515" s="1">
        <v>3512</v>
      </c>
      <c r="B3515" s="1">
        <f t="shared" ca="1" si="381"/>
        <v>-123902.74239509144</v>
      </c>
      <c r="C3515" s="1">
        <f t="shared" ca="1" si="378"/>
        <v>100</v>
      </c>
      <c r="D3515" s="1">
        <f t="shared" ca="1" si="379"/>
        <v>-42.077013244733351</v>
      </c>
      <c r="E3515" s="1">
        <f t="shared" ca="1" si="380"/>
        <v>0</v>
      </c>
      <c r="F3515" s="1">
        <f t="shared" ca="1" si="382"/>
        <v>1</v>
      </c>
      <c r="G3515" s="1">
        <f t="shared" ca="1" si="383"/>
        <v>0</v>
      </c>
      <c r="H3515" s="1">
        <f t="shared" ca="1" si="384"/>
        <v>1</v>
      </c>
    </row>
    <row r="3516" spans="1:8" hidden="1" x14ac:dyDescent="0.2">
      <c r="A3516" s="1">
        <v>3513</v>
      </c>
      <c r="B3516" s="1">
        <f t="shared" ca="1" si="381"/>
        <v>-128110.44371956478</v>
      </c>
      <c r="C3516" s="1">
        <f t="shared" ca="1" si="378"/>
        <v>100</v>
      </c>
      <c r="D3516" s="1">
        <f t="shared" ca="1" si="379"/>
        <v>-42.077013244733351</v>
      </c>
      <c r="E3516" s="1">
        <f t="shared" ca="1" si="380"/>
        <v>-1</v>
      </c>
      <c r="F3516" s="1">
        <f t="shared" ca="1" si="382"/>
        <v>1</v>
      </c>
      <c r="G3516" s="1">
        <f t="shared" ca="1" si="383"/>
        <v>1</v>
      </c>
      <c r="H3516" s="1">
        <f t="shared" ca="1" si="384"/>
        <v>0</v>
      </c>
    </row>
    <row r="3517" spans="1:8" hidden="1" x14ac:dyDescent="0.2">
      <c r="A3517" s="1">
        <v>3514</v>
      </c>
      <c r="B3517" s="1">
        <f t="shared" ca="1" si="381"/>
        <v>-132318.1450440381</v>
      </c>
      <c r="C3517" s="1">
        <f t="shared" ca="1" si="378"/>
        <v>100</v>
      </c>
      <c r="D3517" s="1">
        <f t="shared" ca="1" si="379"/>
        <v>-42.077013244733351</v>
      </c>
      <c r="E3517" s="1">
        <f t="shared" ca="1" si="380"/>
        <v>-2</v>
      </c>
      <c r="F3517" s="1">
        <f t="shared" ca="1" si="382"/>
        <v>1</v>
      </c>
      <c r="G3517" s="1">
        <f t="shared" ca="1" si="383"/>
        <v>2</v>
      </c>
      <c r="H3517" s="1">
        <f t="shared" ca="1" si="384"/>
        <v>0</v>
      </c>
    </row>
    <row r="3518" spans="1:8" hidden="1" x14ac:dyDescent="0.2">
      <c r="A3518" s="1">
        <v>3515</v>
      </c>
      <c r="B3518" s="1">
        <f t="shared" ca="1" si="381"/>
        <v>-136525.84636851144</v>
      </c>
      <c r="C3518" s="1">
        <f t="shared" ca="1" si="378"/>
        <v>100</v>
      </c>
      <c r="D3518" s="1">
        <f t="shared" ca="1" si="379"/>
        <v>58.639357099169693</v>
      </c>
      <c r="E3518" s="1">
        <f t="shared" ca="1" si="380"/>
        <v>-3</v>
      </c>
      <c r="F3518" s="1">
        <f t="shared" ca="1" si="382"/>
        <v>1</v>
      </c>
      <c r="G3518" s="1">
        <f t="shared" ca="1" si="383"/>
        <v>3</v>
      </c>
      <c r="H3518" s="1">
        <f t="shared" ca="1" si="384"/>
        <v>0</v>
      </c>
    </row>
    <row r="3519" spans="1:8" hidden="1" x14ac:dyDescent="0.2">
      <c r="A3519" s="1">
        <v>3516</v>
      </c>
      <c r="B3519" s="1">
        <f t="shared" ca="1" si="381"/>
        <v>-130661.91065859447</v>
      </c>
      <c r="C3519" s="1">
        <f t="shared" ca="1" si="378"/>
        <v>100</v>
      </c>
      <c r="D3519" s="1">
        <f t="shared" ca="1" si="379"/>
        <v>-42.077013244733351</v>
      </c>
      <c r="E3519" s="1">
        <f t="shared" ca="1" si="380"/>
        <v>-2</v>
      </c>
      <c r="F3519" s="1">
        <f t="shared" ca="1" si="382"/>
        <v>1</v>
      </c>
      <c r="G3519" s="1">
        <f t="shared" ca="1" si="383"/>
        <v>0</v>
      </c>
      <c r="H3519" s="1">
        <f t="shared" ca="1" si="384"/>
        <v>1</v>
      </c>
    </row>
    <row r="3520" spans="1:8" hidden="1" x14ac:dyDescent="0.2">
      <c r="A3520" s="1">
        <v>3517</v>
      </c>
      <c r="B3520" s="1">
        <f t="shared" ca="1" si="381"/>
        <v>-134869.61198306779</v>
      </c>
      <c r="C3520" s="1">
        <f t="shared" ca="1" si="378"/>
        <v>100</v>
      </c>
      <c r="D3520" s="1">
        <f t="shared" ca="1" si="379"/>
        <v>-42.077013244733351</v>
      </c>
      <c r="E3520" s="1">
        <f t="shared" ca="1" si="380"/>
        <v>-3</v>
      </c>
      <c r="F3520" s="1">
        <f t="shared" ca="1" si="382"/>
        <v>1</v>
      </c>
      <c r="G3520" s="1">
        <f t="shared" ca="1" si="383"/>
        <v>1</v>
      </c>
      <c r="H3520" s="1">
        <f t="shared" ca="1" si="384"/>
        <v>0</v>
      </c>
    </row>
    <row r="3521" spans="1:8" hidden="1" x14ac:dyDescent="0.2">
      <c r="A3521" s="1">
        <v>3518</v>
      </c>
      <c r="B3521" s="1">
        <f t="shared" ca="1" si="381"/>
        <v>-139077.31330754113</v>
      </c>
      <c r="C3521" s="1">
        <f t="shared" ca="1" si="378"/>
        <v>100</v>
      </c>
      <c r="D3521" s="1">
        <f t="shared" ca="1" si="379"/>
        <v>58.639357099169693</v>
      </c>
      <c r="E3521" s="1">
        <f t="shared" ca="1" si="380"/>
        <v>-4</v>
      </c>
      <c r="F3521" s="1">
        <f t="shared" ca="1" si="382"/>
        <v>1</v>
      </c>
      <c r="G3521" s="1">
        <f t="shared" ca="1" si="383"/>
        <v>2</v>
      </c>
      <c r="H3521" s="1">
        <f t="shared" ca="1" si="384"/>
        <v>0</v>
      </c>
    </row>
    <row r="3522" spans="1:8" hidden="1" x14ac:dyDescent="0.2">
      <c r="A3522" s="1">
        <v>3519</v>
      </c>
      <c r="B3522" s="1">
        <f t="shared" ca="1" si="381"/>
        <v>-133213.37759762417</v>
      </c>
      <c r="C3522" s="1">
        <f t="shared" ca="1" si="378"/>
        <v>100</v>
      </c>
      <c r="D3522" s="1">
        <f t="shared" ca="1" si="379"/>
        <v>-42.077013244733351</v>
      </c>
      <c r="E3522" s="1">
        <f t="shared" ca="1" si="380"/>
        <v>-3</v>
      </c>
      <c r="F3522" s="1">
        <f t="shared" ca="1" si="382"/>
        <v>1</v>
      </c>
      <c r="G3522" s="1">
        <f t="shared" ca="1" si="383"/>
        <v>0</v>
      </c>
      <c r="H3522" s="1">
        <f t="shared" ca="1" si="384"/>
        <v>1</v>
      </c>
    </row>
    <row r="3523" spans="1:8" hidden="1" x14ac:dyDescent="0.2">
      <c r="A3523" s="1">
        <v>3520</v>
      </c>
      <c r="B3523" s="1">
        <f t="shared" ca="1" si="381"/>
        <v>-137421.07892209751</v>
      </c>
      <c r="C3523" s="1">
        <f t="shared" ca="1" si="378"/>
        <v>100</v>
      </c>
      <c r="D3523" s="1">
        <f t="shared" ca="1" si="379"/>
        <v>58.639357099169693</v>
      </c>
      <c r="E3523" s="1">
        <f t="shared" ca="1" si="380"/>
        <v>-4</v>
      </c>
      <c r="F3523" s="1">
        <f t="shared" ca="1" si="382"/>
        <v>1</v>
      </c>
      <c r="G3523" s="1">
        <f t="shared" ca="1" si="383"/>
        <v>1</v>
      </c>
      <c r="H3523" s="1">
        <f t="shared" ca="1" si="384"/>
        <v>0</v>
      </c>
    </row>
    <row r="3524" spans="1:8" hidden="1" x14ac:dyDescent="0.2">
      <c r="A3524" s="1">
        <v>3521</v>
      </c>
      <c r="B3524" s="1">
        <f t="shared" ca="1" si="381"/>
        <v>-131557.14321218056</v>
      </c>
      <c r="C3524" s="1">
        <f t="shared" ca="1" si="378"/>
        <v>100</v>
      </c>
      <c r="D3524" s="1">
        <f t="shared" ca="1" si="379"/>
        <v>-42.077013244733351</v>
      </c>
      <c r="E3524" s="1">
        <f t="shared" ca="1" si="380"/>
        <v>-3</v>
      </c>
      <c r="F3524" s="1">
        <f t="shared" ca="1" si="382"/>
        <v>1</v>
      </c>
      <c r="G3524" s="1">
        <f t="shared" ca="1" si="383"/>
        <v>0</v>
      </c>
      <c r="H3524" s="1">
        <f t="shared" ca="1" si="384"/>
        <v>1</v>
      </c>
    </row>
    <row r="3525" spans="1:8" hidden="1" x14ac:dyDescent="0.2">
      <c r="A3525" s="1">
        <v>3522</v>
      </c>
      <c r="B3525" s="1">
        <f t="shared" ca="1" si="381"/>
        <v>-135764.84453665389</v>
      </c>
      <c r="C3525" s="1">
        <f t="shared" ref="C3525:C3588" ca="1" si="385">$C$4*POWER($L$2,F3525-1)</f>
        <v>100</v>
      </c>
      <c r="D3525" s="1">
        <f t="shared" ref="D3525:D3588" ca="1" si="386">IF(RAND()&lt;$B$1,$F$1,$H$1)</f>
        <v>58.639357099169693</v>
      </c>
      <c r="E3525" s="1">
        <f t="shared" ref="E3525:E3588" ca="1" si="387">IF(D3524&lt;0,IF(E3524-1=-$D$2,0,E3524-1),IF(E3524+1=$F$2,0,E3524+1))</f>
        <v>-4</v>
      </c>
      <c r="F3525" s="1">
        <f t="shared" ca="1" si="382"/>
        <v>1</v>
      </c>
      <c r="G3525" s="1">
        <f t="shared" ca="1" si="383"/>
        <v>1</v>
      </c>
      <c r="H3525" s="1">
        <f t="shared" ca="1" si="384"/>
        <v>0</v>
      </c>
    </row>
    <row r="3526" spans="1:8" hidden="1" x14ac:dyDescent="0.2">
      <c r="A3526" s="1">
        <v>3523</v>
      </c>
      <c r="B3526" s="1">
        <f t="shared" ref="B3526:B3589" ca="1" si="388">B3525+D3525*C3525</f>
        <v>-129900.90882673692</v>
      </c>
      <c r="C3526" s="1">
        <f t="shared" ca="1" si="385"/>
        <v>100</v>
      </c>
      <c r="D3526" s="1">
        <f t="shared" ca="1" si="386"/>
        <v>-42.077013244733351</v>
      </c>
      <c r="E3526" s="1">
        <f t="shared" ca="1" si="387"/>
        <v>-3</v>
      </c>
      <c r="F3526" s="1">
        <f t="shared" ref="F3526:F3589" ca="1" si="389">IF(AND(D3525&gt;0,E3526=0),IF(F3525-1&lt;1,1,F3525-1),IF(AND(D3525&lt;0,E3526=0),IF(F3525+1&gt;$H$2,1,F3525+1),F3525))</f>
        <v>1</v>
      </c>
      <c r="G3526" s="1">
        <f t="shared" ref="G3526:G3589" ca="1" si="390">IF(D3525&gt;0,0,G3525+1)</f>
        <v>0</v>
      </c>
      <c r="H3526" s="1">
        <f t="shared" ref="H3526:H3589" ca="1" si="391">IF(D3525&lt;0,0,H3525+1)</f>
        <v>1</v>
      </c>
    </row>
    <row r="3527" spans="1:8" hidden="1" x14ac:dyDescent="0.2">
      <c r="A3527" s="1">
        <v>3524</v>
      </c>
      <c r="B3527" s="1">
        <f t="shared" ca="1" si="388"/>
        <v>-134108.61015121025</v>
      </c>
      <c r="C3527" s="1">
        <f t="shared" ca="1" si="385"/>
        <v>100</v>
      </c>
      <c r="D3527" s="1">
        <f t="shared" ca="1" si="386"/>
        <v>-42.077013244733351</v>
      </c>
      <c r="E3527" s="1">
        <f t="shared" ca="1" si="387"/>
        <v>-4</v>
      </c>
      <c r="F3527" s="1">
        <f t="shared" ca="1" si="389"/>
        <v>1</v>
      </c>
      <c r="G3527" s="1">
        <f t="shared" ca="1" si="390"/>
        <v>1</v>
      </c>
      <c r="H3527" s="1">
        <f t="shared" ca="1" si="391"/>
        <v>0</v>
      </c>
    </row>
    <row r="3528" spans="1:8" hidden="1" x14ac:dyDescent="0.2">
      <c r="A3528" s="1">
        <v>3525</v>
      </c>
      <c r="B3528" s="1">
        <f t="shared" ca="1" si="388"/>
        <v>-138316.31147568359</v>
      </c>
      <c r="C3528" s="1">
        <f t="shared" ca="1" si="385"/>
        <v>500</v>
      </c>
      <c r="D3528" s="1">
        <f t="shared" ca="1" si="386"/>
        <v>-42.077013244733351</v>
      </c>
      <c r="E3528" s="1">
        <f t="shared" ca="1" si="387"/>
        <v>0</v>
      </c>
      <c r="F3528" s="1">
        <f t="shared" ca="1" si="389"/>
        <v>2</v>
      </c>
      <c r="G3528" s="1">
        <f t="shared" ca="1" si="390"/>
        <v>2</v>
      </c>
      <c r="H3528" s="1">
        <f t="shared" ca="1" si="391"/>
        <v>0</v>
      </c>
    </row>
    <row r="3529" spans="1:8" hidden="1" x14ac:dyDescent="0.2">
      <c r="A3529" s="1">
        <v>3526</v>
      </c>
      <c r="B3529" s="1">
        <f t="shared" ca="1" si="388"/>
        <v>-159354.81809805025</v>
      </c>
      <c r="C3529" s="1">
        <f t="shared" ca="1" si="385"/>
        <v>500</v>
      </c>
      <c r="D3529" s="1">
        <f t="shared" ca="1" si="386"/>
        <v>58.639357099169693</v>
      </c>
      <c r="E3529" s="1">
        <f t="shared" ca="1" si="387"/>
        <v>-1</v>
      </c>
      <c r="F3529" s="1">
        <f t="shared" ca="1" si="389"/>
        <v>2</v>
      </c>
      <c r="G3529" s="1">
        <f t="shared" ca="1" si="390"/>
        <v>3</v>
      </c>
      <c r="H3529" s="1">
        <f t="shared" ca="1" si="391"/>
        <v>0</v>
      </c>
    </row>
    <row r="3530" spans="1:8" hidden="1" x14ac:dyDescent="0.2">
      <c r="A3530" s="1">
        <v>3527</v>
      </c>
      <c r="B3530" s="1">
        <f t="shared" ca="1" si="388"/>
        <v>-130035.13954846541</v>
      </c>
      <c r="C3530" s="1">
        <f t="shared" ca="1" si="385"/>
        <v>100</v>
      </c>
      <c r="D3530" s="1">
        <f t="shared" ca="1" si="386"/>
        <v>-42.077013244733351</v>
      </c>
      <c r="E3530" s="1">
        <f t="shared" ca="1" si="387"/>
        <v>0</v>
      </c>
      <c r="F3530" s="1">
        <f t="shared" ca="1" si="389"/>
        <v>1</v>
      </c>
      <c r="G3530" s="1">
        <f t="shared" ca="1" si="390"/>
        <v>0</v>
      </c>
      <c r="H3530" s="1">
        <f t="shared" ca="1" si="391"/>
        <v>1</v>
      </c>
    </row>
    <row r="3531" spans="1:8" hidden="1" x14ac:dyDescent="0.2">
      <c r="A3531" s="1">
        <v>3528</v>
      </c>
      <c r="B3531" s="1">
        <f t="shared" ca="1" si="388"/>
        <v>-134242.84087293874</v>
      </c>
      <c r="C3531" s="1">
        <f t="shared" ca="1" si="385"/>
        <v>100</v>
      </c>
      <c r="D3531" s="1">
        <f t="shared" ca="1" si="386"/>
        <v>58.639357099169693</v>
      </c>
      <c r="E3531" s="1">
        <f t="shared" ca="1" si="387"/>
        <v>-1</v>
      </c>
      <c r="F3531" s="1">
        <f t="shared" ca="1" si="389"/>
        <v>1</v>
      </c>
      <c r="G3531" s="1">
        <f t="shared" ca="1" si="390"/>
        <v>1</v>
      </c>
      <c r="H3531" s="1">
        <f t="shared" ca="1" si="391"/>
        <v>0</v>
      </c>
    </row>
    <row r="3532" spans="1:8" hidden="1" x14ac:dyDescent="0.2">
      <c r="A3532" s="1">
        <v>3529</v>
      </c>
      <c r="B3532" s="1">
        <f t="shared" ca="1" si="388"/>
        <v>-128378.90516302177</v>
      </c>
      <c r="C3532" s="1">
        <f t="shared" ca="1" si="385"/>
        <v>100</v>
      </c>
      <c r="D3532" s="1">
        <f t="shared" ca="1" si="386"/>
        <v>-42.077013244733351</v>
      </c>
      <c r="E3532" s="1">
        <f t="shared" ca="1" si="387"/>
        <v>0</v>
      </c>
      <c r="F3532" s="1">
        <f t="shared" ca="1" si="389"/>
        <v>1</v>
      </c>
      <c r="G3532" s="1">
        <f t="shared" ca="1" si="390"/>
        <v>0</v>
      </c>
      <c r="H3532" s="1">
        <f t="shared" ca="1" si="391"/>
        <v>1</v>
      </c>
    </row>
    <row r="3533" spans="1:8" hidden="1" x14ac:dyDescent="0.2">
      <c r="A3533" s="1">
        <v>3530</v>
      </c>
      <c r="B3533" s="1">
        <f t="shared" ca="1" si="388"/>
        <v>-132586.6064874951</v>
      </c>
      <c r="C3533" s="1">
        <f t="shared" ca="1" si="385"/>
        <v>100</v>
      </c>
      <c r="D3533" s="1">
        <f t="shared" ca="1" si="386"/>
        <v>58.639357099169693</v>
      </c>
      <c r="E3533" s="1">
        <f t="shared" ca="1" si="387"/>
        <v>-1</v>
      </c>
      <c r="F3533" s="1">
        <f t="shared" ca="1" si="389"/>
        <v>1</v>
      </c>
      <c r="G3533" s="1">
        <f t="shared" ca="1" si="390"/>
        <v>1</v>
      </c>
      <c r="H3533" s="1">
        <f t="shared" ca="1" si="391"/>
        <v>0</v>
      </c>
    </row>
    <row r="3534" spans="1:8" hidden="1" x14ac:dyDescent="0.2">
      <c r="A3534" s="1">
        <v>3531</v>
      </c>
      <c r="B3534" s="1">
        <f t="shared" ca="1" si="388"/>
        <v>-126722.67077757813</v>
      </c>
      <c r="C3534" s="1">
        <f t="shared" ca="1" si="385"/>
        <v>100</v>
      </c>
      <c r="D3534" s="1">
        <f t="shared" ca="1" si="386"/>
        <v>-42.077013244733351</v>
      </c>
      <c r="E3534" s="1">
        <f t="shared" ca="1" si="387"/>
        <v>0</v>
      </c>
      <c r="F3534" s="1">
        <f t="shared" ca="1" si="389"/>
        <v>1</v>
      </c>
      <c r="G3534" s="1">
        <f t="shared" ca="1" si="390"/>
        <v>0</v>
      </c>
      <c r="H3534" s="1">
        <f t="shared" ca="1" si="391"/>
        <v>1</v>
      </c>
    </row>
    <row r="3535" spans="1:8" hidden="1" x14ac:dyDescent="0.2">
      <c r="A3535" s="1">
        <v>3532</v>
      </c>
      <c r="B3535" s="1">
        <f t="shared" ca="1" si="388"/>
        <v>-130930.37210205146</v>
      </c>
      <c r="C3535" s="1">
        <f t="shared" ca="1" si="385"/>
        <v>100</v>
      </c>
      <c r="D3535" s="1">
        <f t="shared" ca="1" si="386"/>
        <v>58.639357099169693</v>
      </c>
      <c r="E3535" s="1">
        <f t="shared" ca="1" si="387"/>
        <v>-1</v>
      </c>
      <c r="F3535" s="1">
        <f t="shared" ca="1" si="389"/>
        <v>1</v>
      </c>
      <c r="G3535" s="1">
        <f t="shared" ca="1" si="390"/>
        <v>1</v>
      </c>
      <c r="H3535" s="1">
        <f t="shared" ca="1" si="391"/>
        <v>0</v>
      </c>
    </row>
    <row r="3536" spans="1:8" hidden="1" x14ac:dyDescent="0.2">
      <c r="A3536" s="1">
        <v>3533</v>
      </c>
      <c r="B3536" s="1">
        <f t="shared" ca="1" si="388"/>
        <v>-125066.43639213449</v>
      </c>
      <c r="C3536" s="1">
        <f t="shared" ca="1" si="385"/>
        <v>100</v>
      </c>
      <c r="D3536" s="1">
        <f t="shared" ca="1" si="386"/>
        <v>-42.077013244733351</v>
      </c>
      <c r="E3536" s="1">
        <f t="shared" ca="1" si="387"/>
        <v>0</v>
      </c>
      <c r="F3536" s="1">
        <f t="shared" ca="1" si="389"/>
        <v>1</v>
      </c>
      <c r="G3536" s="1">
        <f t="shared" ca="1" si="390"/>
        <v>0</v>
      </c>
      <c r="H3536" s="1">
        <f t="shared" ca="1" si="391"/>
        <v>1</v>
      </c>
    </row>
    <row r="3537" spans="1:8" hidden="1" x14ac:dyDescent="0.2">
      <c r="A3537" s="1">
        <v>3534</v>
      </c>
      <c r="B3537" s="1">
        <f t="shared" ca="1" si="388"/>
        <v>-129274.13771660783</v>
      </c>
      <c r="C3537" s="1">
        <f t="shared" ca="1" si="385"/>
        <v>100</v>
      </c>
      <c r="D3537" s="1">
        <f t="shared" ca="1" si="386"/>
        <v>58.639357099169693</v>
      </c>
      <c r="E3537" s="1">
        <f t="shared" ca="1" si="387"/>
        <v>-1</v>
      </c>
      <c r="F3537" s="1">
        <f t="shared" ca="1" si="389"/>
        <v>1</v>
      </c>
      <c r="G3537" s="1">
        <f t="shared" ca="1" si="390"/>
        <v>1</v>
      </c>
      <c r="H3537" s="1">
        <f t="shared" ca="1" si="391"/>
        <v>0</v>
      </c>
    </row>
    <row r="3538" spans="1:8" hidden="1" x14ac:dyDescent="0.2">
      <c r="A3538" s="1">
        <v>3535</v>
      </c>
      <c r="B3538" s="1">
        <f t="shared" ca="1" si="388"/>
        <v>-123410.20200669086</v>
      </c>
      <c r="C3538" s="1">
        <f t="shared" ca="1" si="385"/>
        <v>100</v>
      </c>
      <c r="D3538" s="1">
        <f t="shared" ca="1" si="386"/>
        <v>58.639357099169693</v>
      </c>
      <c r="E3538" s="1">
        <f t="shared" ca="1" si="387"/>
        <v>0</v>
      </c>
      <c r="F3538" s="1">
        <f t="shared" ca="1" si="389"/>
        <v>1</v>
      </c>
      <c r="G3538" s="1">
        <f t="shared" ca="1" si="390"/>
        <v>0</v>
      </c>
      <c r="H3538" s="1">
        <f t="shared" ca="1" si="391"/>
        <v>1</v>
      </c>
    </row>
    <row r="3539" spans="1:8" hidden="1" x14ac:dyDescent="0.2">
      <c r="A3539" s="1">
        <v>3536</v>
      </c>
      <c r="B3539" s="1">
        <f t="shared" ca="1" si="388"/>
        <v>-117546.26629677389</v>
      </c>
      <c r="C3539" s="1">
        <f t="shared" ca="1" si="385"/>
        <v>100</v>
      </c>
      <c r="D3539" s="1">
        <f t="shared" ca="1" si="386"/>
        <v>-42.077013244733351</v>
      </c>
      <c r="E3539" s="1">
        <f t="shared" ca="1" si="387"/>
        <v>0</v>
      </c>
      <c r="F3539" s="1">
        <f t="shared" ca="1" si="389"/>
        <v>1</v>
      </c>
      <c r="G3539" s="1">
        <f t="shared" ca="1" si="390"/>
        <v>0</v>
      </c>
      <c r="H3539" s="1">
        <f t="shared" ca="1" si="391"/>
        <v>2</v>
      </c>
    </row>
    <row r="3540" spans="1:8" hidden="1" x14ac:dyDescent="0.2">
      <c r="A3540" s="1">
        <v>3537</v>
      </c>
      <c r="B3540" s="1">
        <f t="shared" ca="1" si="388"/>
        <v>-121753.96762124723</v>
      </c>
      <c r="C3540" s="1">
        <f t="shared" ca="1" si="385"/>
        <v>100</v>
      </c>
      <c r="D3540" s="1">
        <f t="shared" ca="1" si="386"/>
        <v>58.639357099169693</v>
      </c>
      <c r="E3540" s="1">
        <f t="shared" ca="1" si="387"/>
        <v>-1</v>
      </c>
      <c r="F3540" s="1">
        <f t="shared" ca="1" si="389"/>
        <v>1</v>
      </c>
      <c r="G3540" s="1">
        <f t="shared" ca="1" si="390"/>
        <v>1</v>
      </c>
      <c r="H3540" s="1">
        <f t="shared" ca="1" si="391"/>
        <v>0</v>
      </c>
    </row>
    <row r="3541" spans="1:8" hidden="1" x14ac:dyDescent="0.2">
      <c r="A3541" s="1">
        <v>3538</v>
      </c>
      <c r="B3541" s="1">
        <f t="shared" ca="1" si="388"/>
        <v>-115890.03191133025</v>
      </c>
      <c r="C3541" s="1">
        <f t="shared" ca="1" si="385"/>
        <v>100</v>
      </c>
      <c r="D3541" s="1">
        <f t="shared" ca="1" si="386"/>
        <v>58.639357099169693</v>
      </c>
      <c r="E3541" s="1">
        <f t="shared" ca="1" si="387"/>
        <v>0</v>
      </c>
      <c r="F3541" s="1">
        <f t="shared" ca="1" si="389"/>
        <v>1</v>
      </c>
      <c r="G3541" s="1">
        <f t="shared" ca="1" si="390"/>
        <v>0</v>
      </c>
      <c r="H3541" s="1">
        <f t="shared" ca="1" si="391"/>
        <v>1</v>
      </c>
    </row>
    <row r="3542" spans="1:8" hidden="1" x14ac:dyDescent="0.2">
      <c r="A3542" s="1">
        <v>3539</v>
      </c>
      <c r="B3542" s="1">
        <f t="shared" ca="1" si="388"/>
        <v>-110026.09620141328</v>
      </c>
      <c r="C3542" s="1">
        <f t="shared" ca="1" si="385"/>
        <v>100</v>
      </c>
      <c r="D3542" s="1">
        <f t="shared" ca="1" si="386"/>
        <v>-42.077013244733351</v>
      </c>
      <c r="E3542" s="1">
        <f t="shared" ca="1" si="387"/>
        <v>0</v>
      </c>
      <c r="F3542" s="1">
        <f t="shared" ca="1" si="389"/>
        <v>1</v>
      </c>
      <c r="G3542" s="1">
        <f t="shared" ca="1" si="390"/>
        <v>0</v>
      </c>
      <c r="H3542" s="1">
        <f t="shared" ca="1" si="391"/>
        <v>2</v>
      </c>
    </row>
    <row r="3543" spans="1:8" hidden="1" x14ac:dyDescent="0.2">
      <c r="A3543" s="1">
        <v>3540</v>
      </c>
      <c r="B3543" s="1">
        <f t="shared" ca="1" si="388"/>
        <v>-114233.79752588662</v>
      </c>
      <c r="C3543" s="1">
        <f t="shared" ca="1" si="385"/>
        <v>100</v>
      </c>
      <c r="D3543" s="1">
        <f t="shared" ca="1" si="386"/>
        <v>58.639357099169693</v>
      </c>
      <c r="E3543" s="1">
        <f t="shared" ca="1" si="387"/>
        <v>-1</v>
      </c>
      <c r="F3543" s="1">
        <f t="shared" ca="1" si="389"/>
        <v>1</v>
      </c>
      <c r="G3543" s="1">
        <f t="shared" ca="1" si="390"/>
        <v>1</v>
      </c>
      <c r="H3543" s="1">
        <f t="shared" ca="1" si="391"/>
        <v>0</v>
      </c>
    </row>
    <row r="3544" spans="1:8" hidden="1" x14ac:dyDescent="0.2">
      <c r="A3544" s="1">
        <v>3541</v>
      </c>
      <c r="B3544" s="1">
        <f t="shared" ca="1" si="388"/>
        <v>-108369.86181596965</v>
      </c>
      <c r="C3544" s="1">
        <f t="shared" ca="1" si="385"/>
        <v>100</v>
      </c>
      <c r="D3544" s="1">
        <f t="shared" ca="1" si="386"/>
        <v>58.639357099169693</v>
      </c>
      <c r="E3544" s="1">
        <f t="shared" ca="1" si="387"/>
        <v>0</v>
      </c>
      <c r="F3544" s="1">
        <f t="shared" ca="1" si="389"/>
        <v>1</v>
      </c>
      <c r="G3544" s="1">
        <f t="shared" ca="1" si="390"/>
        <v>0</v>
      </c>
      <c r="H3544" s="1">
        <f t="shared" ca="1" si="391"/>
        <v>1</v>
      </c>
    </row>
    <row r="3545" spans="1:8" hidden="1" x14ac:dyDescent="0.2">
      <c r="A3545" s="1">
        <v>3542</v>
      </c>
      <c r="B3545" s="1">
        <f t="shared" ca="1" si="388"/>
        <v>-102505.92610605268</v>
      </c>
      <c r="C3545" s="1">
        <f t="shared" ca="1" si="385"/>
        <v>100</v>
      </c>
      <c r="D3545" s="1">
        <f t="shared" ca="1" si="386"/>
        <v>-42.077013244733351</v>
      </c>
      <c r="E3545" s="1">
        <f t="shared" ca="1" si="387"/>
        <v>0</v>
      </c>
      <c r="F3545" s="1">
        <f t="shared" ca="1" si="389"/>
        <v>1</v>
      </c>
      <c r="G3545" s="1">
        <f t="shared" ca="1" si="390"/>
        <v>0</v>
      </c>
      <c r="H3545" s="1">
        <f t="shared" ca="1" si="391"/>
        <v>2</v>
      </c>
    </row>
    <row r="3546" spans="1:8" hidden="1" x14ac:dyDescent="0.2">
      <c r="A3546" s="1">
        <v>3543</v>
      </c>
      <c r="B3546" s="1">
        <f t="shared" ca="1" si="388"/>
        <v>-106713.62743052602</v>
      </c>
      <c r="C3546" s="1">
        <f t="shared" ca="1" si="385"/>
        <v>100</v>
      </c>
      <c r="D3546" s="1">
        <f t="shared" ca="1" si="386"/>
        <v>-42.077013244733351</v>
      </c>
      <c r="E3546" s="1">
        <f t="shared" ca="1" si="387"/>
        <v>-1</v>
      </c>
      <c r="F3546" s="1">
        <f t="shared" ca="1" si="389"/>
        <v>1</v>
      </c>
      <c r="G3546" s="1">
        <f t="shared" ca="1" si="390"/>
        <v>1</v>
      </c>
      <c r="H3546" s="1">
        <f t="shared" ca="1" si="391"/>
        <v>0</v>
      </c>
    </row>
    <row r="3547" spans="1:8" hidden="1" x14ac:dyDescent="0.2">
      <c r="A3547" s="1">
        <v>3544</v>
      </c>
      <c r="B3547" s="1">
        <f t="shared" ca="1" si="388"/>
        <v>-110921.32875499935</v>
      </c>
      <c r="C3547" s="1">
        <f t="shared" ca="1" si="385"/>
        <v>100</v>
      </c>
      <c r="D3547" s="1">
        <f t="shared" ca="1" si="386"/>
        <v>-42.077013244733351</v>
      </c>
      <c r="E3547" s="1">
        <f t="shared" ca="1" si="387"/>
        <v>-2</v>
      </c>
      <c r="F3547" s="1">
        <f t="shared" ca="1" si="389"/>
        <v>1</v>
      </c>
      <c r="G3547" s="1">
        <f t="shared" ca="1" si="390"/>
        <v>2</v>
      </c>
      <c r="H3547" s="1">
        <f t="shared" ca="1" si="391"/>
        <v>0</v>
      </c>
    </row>
    <row r="3548" spans="1:8" hidden="1" x14ac:dyDescent="0.2">
      <c r="A3548" s="1">
        <v>3545</v>
      </c>
      <c r="B3548" s="1">
        <f t="shared" ca="1" si="388"/>
        <v>-115129.03007947269</v>
      </c>
      <c r="C3548" s="1">
        <f t="shared" ca="1" si="385"/>
        <v>100</v>
      </c>
      <c r="D3548" s="1">
        <f t="shared" ca="1" si="386"/>
        <v>-42.077013244733351</v>
      </c>
      <c r="E3548" s="1">
        <f t="shared" ca="1" si="387"/>
        <v>-3</v>
      </c>
      <c r="F3548" s="1">
        <f t="shared" ca="1" si="389"/>
        <v>1</v>
      </c>
      <c r="G3548" s="1">
        <f t="shared" ca="1" si="390"/>
        <v>3</v>
      </c>
      <c r="H3548" s="1">
        <f t="shared" ca="1" si="391"/>
        <v>0</v>
      </c>
    </row>
    <row r="3549" spans="1:8" hidden="1" x14ac:dyDescent="0.2">
      <c r="A3549" s="1">
        <v>3546</v>
      </c>
      <c r="B3549" s="1">
        <f t="shared" ca="1" si="388"/>
        <v>-119336.73140394603</v>
      </c>
      <c r="C3549" s="1">
        <f t="shared" ca="1" si="385"/>
        <v>100</v>
      </c>
      <c r="D3549" s="1">
        <f t="shared" ca="1" si="386"/>
        <v>-42.077013244733351</v>
      </c>
      <c r="E3549" s="1">
        <f t="shared" ca="1" si="387"/>
        <v>-4</v>
      </c>
      <c r="F3549" s="1">
        <f t="shared" ca="1" si="389"/>
        <v>1</v>
      </c>
      <c r="G3549" s="1">
        <f t="shared" ca="1" si="390"/>
        <v>4</v>
      </c>
      <c r="H3549" s="1">
        <f t="shared" ca="1" si="391"/>
        <v>0</v>
      </c>
    </row>
    <row r="3550" spans="1:8" hidden="1" x14ac:dyDescent="0.2">
      <c r="A3550" s="1">
        <v>3547</v>
      </c>
      <c r="B3550" s="1">
        <f t="shared" ca="1" si="388"/>
        <v>-123544.43272841937</v>
      </c>
      <c r="C3550" s="1">
        <f t="shared" ca="1" si="385"/>
        <v>500</v>
      </c>
      <c r="D3550" s="1">
        <f t="shared" ca="1" si="386"/>
        <v>-42.077013244733351</v>
      </c>
      <c r="E3550" s="1">
        <f t="shared" ca="1" si="387"/>
        <v>0</v>
      </c>
      <c r="F3550" s="1">
        <f t="shared" ca="1" si="389"/>
        <v>2</v>
      </c>
      <c r="G3550" s="1">
        <f t="shared" ca="1" si="390"/>
        <v>5</v>
      </c>
      <c r="H3550" s="1">
        <f t="shared" ca="1" si="391"/>
        <v>0</v>
      </c>
    </row>
    <row r="3551" spans="1:8" hidden="1" x14ac:dyDescent="0.2">
      <c r="A3551" s="1">
        <v>3548</v>
      </c>
      <c r="B3551" s="1">
        <f t="shared" ca="1" si="388"/>
        <v>-144582.93935078604</v>
      </c>
      <c r="C3551" s="1">
        <f t="shared" ca="1" si="385"/>
        <v>500</v>
      </c>
      <c r="D3551" s="1">
        <f t="shared" ca="1" si="386"/>
        <v>58.639357099169693</v>
      </c>
      <c r="E3551" s="1">
        <f t="shared" ca="1" si="387"/>
        <v>-1</v>
      </c>
      <c r="F3551" s="1">
        <f t="shared" ca="1" si="389"/>
        <v>2</v>
      </c>
      <c r="G3551" s="1">
        <f t="shared" ca="1" si="390"/>
        <v>6</v>
      </c>
      <c r="H3551" s="1">
        <f t="shared" ca="1" si="391"/>
        <v>0</v>
      </c>
    </row>
    <row r="3552" spans="1:8" hidden="1" x14ac:dyDescent="0.2">
      <c r="A3552" s="1">
        <v>3549</v>
      </c>
      <c r="B3552" s="1">
        <f t="shared" ca="1" si="388"/>
        <v>-115263.26080120119</v>
      </c>
      <c r="C3552" s="1">
        <f t="shared" ca="1" si="385"/>
        <v>100</v>
      </c>
      <c r="D3552" s="1">
        <f t="shared" ca="1" si="386"/>
        <v>-42.077013244733351</v>
      </c>
      <c r="E3552" s="1">
        <f t="shared" ca="1" si="387"/>
        <v>0</v>
      </c>
      <c r="F3552" s="1">
        <f t="shared" ca="1" si="389"/>
        <v>1</v>
      </c>
      <c r="G3552" s="1">
        <f t="shared" ca="1" si="390"/>
        <v>0</v>
      </c>
      <c r="H3552" s="1">
        <f t="shared" ca="1" si="391"/>
        <v>1</v>
      </c>
    </row>
    <row r="3553" spans="1:8" hidden="1" x14ac:dyDescent="0.2">
      <c r="A3553" s="1">
        <v>3550</v>
      </c>
      <c r="B3553" s="1">
        <f t="shared" ca="1" si="388"/>
        <v>-119470.96212567453</v>
      </c>
      <c r="C3553" s="1">
        <f t="shared" ca="1" si="385"/>
        <v>100</v>
      </c>
      <c r="D3553" s="1">
        <f t="shared" ca="1" si="386"/>
        <v>-42.077013244733351</v>
      </c>
      <c r="E3553" s="1">
        <f t="shared" ca="1" si="387"/>
        <v>-1</v>
      </c>
      <c r="F3553" s="1">
        <f t="shared" ca="1" si="389"/>
        <v>1</v>
      </c>
      <c r="G3553" s="1">
        <f t="shared" ca="1" si="390"/>
        <v>1</v>
      </c>
      <c r="H3553" s="1">
        <f t="shared" ca="1" si="391"/>
        <v>0</v>
      </c>
    </row>
    <row r="3554" spans="1:8" hidden="1" x14ac:dyDescent="0.2">
      <c r="A3554" s="1">
        <v>3551</v>
      </c>
      <c r="B3554" s="1">
        <f t="shared" ca="1" si="388"/>
        <v>-123678.66345014787</v>
      </c>
      <c r="C3554" s="1">
        <f t="shared" ca="1" si="385"/>
        <v>100</v>
      </c>
      <c r="D3554" s="1">
        <f t="shared" ca="1" si="386"/>
        <v>58.639357099169693</v>
      </c>
      <c r="E3554" s="1">
        <f t="shared" ca="1" si="387"/>
        <v>-2</v>
      </c>
      <c r="F3554" s="1">
        <f t="shared" ca="1" si="389"/>
        <v>1</v>
      </c>
      <c r="G3554" s="1">
        <f t="shared" ca="1" si="390"/>
        <v>2</v>
      </c>
      <c r="H3554" s="1">
        <f t="shared" ca="1" si="391"/>
        <v>0</v>
      </c>
    </row>
    <row r="3555" spans="1:8" hidden="1" x14ac:dyDescent="0.2">
      <c r="A3555" s="1">
        <v>3552</v>
      </c>
      <c r="B3555" s="1">
        <f t="shared" ca="1" si="388"/>
        <v>-117814.7277402309</v>
      </c>
      <c r="C3555" s="1">
        <f t="shared" ca="1" si="385"/>
        <v>100</v>
      </c>
      <c r="D3555" s="1">
        <f t="shared" ca="1" si="386"/>
        <v>-42.077013244733351</v>
      </c>
      <c r="E3555" s="1">
        <f t="shared" ca="1" si="387"/>
        <v>-1</v>
      </c>
      <c r="F3555" s="1">
        <f t="shared" ca="1" si="389"/>
        <v>1</v>
      </c>
      <c r="G3555" s="1">
        <f t="shared" ca="1" si="390"/>
        <v>0</v>
      </c>
      <c r="H3555" s="1">
        <f t="shared" ca="1" si="391"/>
        <v>1</v>
      </c>
    </row>
    <row r="3556" spans="1:8" hidden="1" x14ac:dyDescent="0.2">
      <c r="A3556" s="1">
        <v>3553</v>
      </c>
      <c r="B3556" s="1">
        <f t="shared" ca="1" si="388"/>
        <v>-122022.42906470424</v>
      </c>
      <c r="C3556" s="1">
        <f t="shared" ca="1" si="385"/>
        <v>100</v>
      </c>
      <c r="D3556" s="1">
        <f t="shared" ca="1" si="386"/>
        <v>58.639357099169693</v>
      </c>
      <c r="E3556" s="1">
        <f t="shared" ca="1" si="387"/>
        <v>-2</v>
      </c>
      <c r="F3556" s="1">
        <f t="shared" ca="1" si="389"/>
        <v>1</v>
      </c>
      <c r="G3556" s="1">
        <f t="shared" ca="1" si="390"/>
        <v>1</v>
      </c>
      <c r="H3556" s="1">
        <f t="shared" ca="1" si="391"/>
        <v>0</v>
      </c>
    </row>
    <row r="3557" spans="1:8" hidden="1" x14ac:dyDescent="0.2">
      <c r="A3557" s="1">
        <v>3554</v>
      </c>
      <c r="B3557" s="1">
        <f t="shared" ca="1" si="388"/>
        <v>-116158.49335478726</v>
      </c>
      <c r="C3557" s="1">
        <f t="shared" ca="1" si="385"/>
        <v>100</v>
      </c>
      <c r="D3557" s="1">
        <f t="shared" ca="1" si="386"/>
        <v>-42.077013244733351</v>
      </c>
      <c r="E3557" s="1">
        <f t="shared" ca="1" si="387"/>
        <v>-1</v>
      </c>
      <c r="F3557" s="1">
        <f t="shared" ca="1" si="389"/>
        <v>1</v>
      </c>
      <c r="G3557" s="1">
        <f t="shared" ca="1" si="390"/>
        <v>0</v>
      </c>
      <c r="H3557" s="1">
        <f t="shared" ca="1" si="391"/>
        <v>1</v>
      </c>
    </row>
    <row r="3558" spans="1:8" hidden="1" x14ac:dyDescent="0.2">
      <c r="A3558" s="1">
        <v>3555</v>
      </c>
      <c r="B3558" s="1">
        <f t="shared" ca="1" si="388"/>
        <v>-120366.1946792606</v>
      </c>
      <c r="C3558" s="1">
        <f t="shared" ca="1" si="385"/>
        <v>100</v>
      </c>
      <c r="D3558" s="1">
        <f t="shared" ca="1" si="386"/>
        <v>58.639357099169693</v>
      </c>
      <c r="E3558" s="1">
        <f t="shared" ca="1" si="387"/>
        <v>-2</v>
      </c>
      <c r="F3558" s="1">
        <f t="shared" ca="1" si="389"/>
        <v>1</v>
      </c>
      <c r="G3558" s="1">
        <f t="shared" ca="1" si="390"/>
        <v>1</v>
      </c>
      <c r="H3558" s="1">
        <f t="shared" ca="1" si="391"/>
        <v>0</v>
      </c>
    </row>
    <row r="3559" spans="1:8" hidden="1" x14ac:dyDescent="0.2">
      <c r="A3559" s="1">
        <v>3556</v>
      </c>
      <c r="B3559" s="1">
        <f t="shared" ca="1" si="388"/>
        <v>-114502.25896934363</v>
      </c>
      <c r="C3559" s="1">
        <f t="shared" ca="1" si="385"/>
        <v>100</v>
      </c>
      <c r="D3559" s="1">
        <f t="shared" ca="1" si="386"/>
        <v>-42.077013244733351</v>
      </c>
      <c r="E3559" s="1">
        <f t="shared" ca="1" si="387"/>
        <v>-1</v>
      </c>
      <c r="F3559" s="1">
        <f t="shared" ca="1" si="389"/>
        <v>1</v>
      </c>
      <c r="G3559" s="1">
        <f t="shared" ca="1" si="390"/>
        <v>0</v>
      </c>
      <c r="H3559" s="1">
        <f t="shared" ca="1" si="391"/>
        <v>1</v>
      </c>
    </row>
    <row r="3560" spans="1:8" hidden="1" x14ac:dyDescent="0.2">
      <c r="A3560" s="1">
        <v>3557</v>
      </c>
      <c r="B3560" s="1">
        <f t="shared" ca="1" si="388"/>
        <v>-118709.96029381697</v>
      </c>
      <c r="C3560" s="1">
        <f t="shared" ca="1" si="385"/>
        <v>100</v>
      </c>
      <c r="D3560" s="1">
        <f t="shared" ca="1" si="386"/>
        <v>58.639357099169693</v>
      </c>
      <c r="E3560" s="1">
        <f t="shared" ca="1" si="387"/>
        <v>-2</v>
      </c>
      <c r="F3560" s="1">
        <f t="shared" ca="1" si="389"/>
        <v>1</v>
      </c>
      <c r="G3560" s="1">
        <f t="shared" ca="1" si="390"/>
        <v>1</v>
      </c>
      <c r="H3560" s="1">
        <f t="shared" ca="1" si="391"/>
        <v>0</v>
      </c>
    </row>
    <row r="3561" spans="1:8" hidden="1" x14ac:dyDescent="0.2">
      <c r="A3561" s="1">
        <v>3558</v>
      </c>
      <c r="B3561" s="1">
        <f t="shared" ca="1" si="388"/>
        <v>-112846.0245839</v>
      </c>
      <c r="C3561" s="1">
        <f t="shared" ca="1" si="385"/>
        <v>100</v>
      </c>
      <c r="D3561" s="1">
        <f t="shared" ca="1" si="386"/>
        <v>58.639357099169693</v>
      </c>
      <c r="E3561" s="1">
        <f t="shared" ca="1" si="387"/>
        <v>-1</v>
      </c>
      <c r="F3561" s="1">
        <f t="shared" ca="1" si="389"/>
        <v>1</v>
      </c>
      <c r="G3561" s="1">
        <f t="shared" ca="1" si="390"/>
        <v>0</v>
      </c>
      <c r="H3561" s="1">
        <f t="shared" ca="1" si="391"/>
        <v>1</v>
      </c>
    </row>
    <row r="3562" spans="1:8" hidden="1" x14ac:dyDescent="0.2">
      <c r="A3562" s="1">
        <v>3559</v>
      </c>
      <c r="B3562" s="1">
        <f t="shared" ca="1" si="388"/>
        <v>-106982.08887398303</v>
      </c>
      <c r="C3562" s="1">
        <f t="shared" ca="1" si="385"/>
        <v>100</v>
      </c>
      <c r="D3562" s="1">
        <f t="shared" ca="1" si="386"/>
        <v>-42.077013244733351</v>
      </c>
      <c r="E3562" s="1">
        <f t="shared" ca="1" si="387"/>
        <v>0</v>
      </c>
      <c r="F3562" s="1">
        <f t="shared" ca="1" si="389"/>
        <v>1</v>
      </c>
      <c r="G3562" s="1">
        <f t="shared" ca="1" si="390"/>
        <v>0</v>
      </c>
      <c r="H3562" s="1">
        <f t="shared" ca="1" si="391"/>
        <v>2</v>
      </c>
    </row>
    <row r="3563" spans="1:8" hidden="1" x14ac:dyDescent="0.2">
      <c r="A3563" s="1">
        <v>3560</v>
      </c>
      <c r="B3563" s="1">
        <f t="shared" ca="1" si="388"/>
        <v>-111189.79019845637</v>
      </c>
      <c r="C3563" s="1">
        <f t="shared" ca="1" si="385"/>
        <v>100</v>
      </c>
      <c r="D3563" s="1">
        <f t="shared" ca="1" si="386"/>
        <v>-42.077013244733351</v>
      </c>
      <c r="E3563" s="1">
        <f t="shared" ca="1" si="387"/>
        <v>-1</v>
      </c>
      <c r="F3563" s="1">
        <f t="shared" ca="1" si="389"/>
        <v>1</v>
      </c>
      <c r="G3563" s="1">
        <f t="shared" ca="1" si="390"/>
        <v>1</v>
      </c>
      <c r="H3563" s="1">
        <f t="shared" ca="1" si="391"/>
        <v>0</v>
      </c>
    </row>
    <row r="3564" spans="1:8" hidden="1" x14ac:dyDescent="0.2">
      <c r="A3564" s="1">
        <v>3561</v>
      </c>
      <c r="B3564" s="1">
        <f t="shared" ca="1" si="388"/>
        <v>-115397.4915229297</v>
      </c>
      <c r="C3564" s="1">
        <f t="shared" ca="1" si="385"/>
        <v>100</v>
      </c>
      <c r="D3564" s="1">
        <f t="shared" ca="1" si="386"/>
        <v>-42.077013244733351</v>
      </c>
      <c r="E3564" s="1">
        <f t="shared" ca="1" si="387"/>
        <v>-2</v>
      </c>
      <c r="F3564" s="1">
        <f t="shared" ca="1" si="389"/>
        <v>1</v>
      </c>
      <c r="G3564" s="1">
        <f t="shared" ca="1" si="390"/>
        <v>2</v>
      </c>
      <c r="H3564" s="1">
        <f t="shared" ca="1" si="391"/>
        <v>0</v>
      </c>
    </row>
    <row r="3565" spans="1:8" hidden="1" x14ac:dyDescent="0.2">
      <c r="A3565" s="1">
        <v>3562</v>
      </c>
      <c r="B3565" s="1">
        <f t="shared" ca="1" si="388"/>
        <v>-119605.19284740304</v>
      </c>
      <c r="C3565" s="1">
        <f t="shared" ca="1" si="385"/>
        <v>100</v>
      </c>
      <c r="D3565" s="1">
        <f t="shared" ca="1" si="386"/>
        <v>58.639357099169693</v>
      </c>
      <c r="E3565" s="1">
        <f t="shared" ca="1" si="387"/>
        <v>-3</v>
      </c>
      <c r="F3565" s="1">
        <f t="shared" ca="1" si="389"/>
        <v>1</v>
      </c>
      <c r="G3565" s="1">
        <f t="shared" ca="1" si="390"/>
        <v>3</v>
      </c>
      <c r="H3565" s="1">
        <f t="shared" ca="1" si="391"/>
        <v>0</v>
      </c>
    </row>
    <row r="3566" spans="1:8" hidden="1" x14ac:dyDescent="0.2">
      <c r="A3566" s="1">
        <v>3563</v>
      </c>
      <c r="B3566" s="1">
        <f t="shared" ca="1" si="388"/>
        <v>-113741.25713748607</v>
      </c>
      <c r="C3566" s="1">
        <f t="shared" ca="1" si="385"/>
        <v>100</v>
      </c>
      <c r="D3566" s="1">
        <f t="shared" ca="1" si="386"/>
        <v>-42.077013244733351</v>
      </c>
      <c r="E3566" s="1">
        <f t="shared" ca="1" si="387"/>
        <v>-2</v>
      </c>
      <c r="F3566" s="1">
        <f t="shared" ca="1" si="389"/>
        <v>1</v>
      </c>
      <c r="G3566" s="1">
        <f t="shared" ca="1" si="390"/>
        <v>0</v>
      </c>
      <c r="H3566" s="1">
        <f t="shared" ca="1" si="391"/>
        <v>1</v>
      </c>
    </row>
    <row r="3567" spans="1:8" hidden="1" x14ac:dyDescent="0.2">
      <c r="A3567" s="1">
        <v>3564</v>
      </c>
      <c r="B3567" s="1">
        <f t="shared" ca="1" si="388"/>
        <v>-117948.95846195941</v>
      </c>
      <c r="C3567" s="1">
        <f t="shared" ca="1" si="385"/>
        <v>100</v>
      </c>
      <c r="D3567" s="1">
        <f t="shared" ca="1" si="386"/>
        <v>-42.077013244733351</v>
      </c>
      <c r="E3567" s="1">
        <f t="shared" ca="1" si="387"/>
        <v>-3</v>
      </c>
      <c r="F3567" s="1">
        <f t="shared" ca="1" si="389"/>
        <v>1</v>
      </c>
      <c r="G3567" s="1">
        <f t="shared" ca="1" si="390"/>
        <v>1</v>
      </c>
      <c r="H3567" s="1">
        <f t="shared" ca="1" si="391"/>
        <v>0</v>
      </c>
    </row>
    <row r="3568" spans="1:8" hidden="1" x14ac:dyDescent="0.2">
      <c r="A3568" s="1">
        <v>3565</v>
      </c>
      <c r="B3568" s="1">
        <f t="shared" ca="1" si="388"/>
        <v>-122156.65978643275</v>
      </c>
      <c r="C3568" s="1">
        <f t="shared" ca="1" si="385"/>
        <v>100</v>
      </c>
      <c r="D3568" s="1">
        <f t="shared" ca="1" si="386"/>
        <v>58.639357099169693</v>
      </c>
      <c r="E3568" s="1">
        <f t="shared" ca="1" si="387"/>
        <v>-4</v>
      </c>
      <c r="F3568" s="1">
        <f t="shared" ca="1" si="389"/>
        <v>1</v>
      </c>
      <c r="G3568" s="1">
        <f t="shared" ca="1" si="390"/>
        <v>2</v>
      </c>
      <c r="H3568" s="1">
        <f t="shared" ca="1" si="391"/>
        <v>0</v>
      </c>
    </row>
    <row r="3569" spans="1:8" hidden="1" x14ac:dyDescent="0.2">
      <c r="A3569" s="1">
        <v>3566</v>
      </c>
      <c r="B3569" s="1">
        <f t="shared" ca="1" si="388"/>
        <v>-116292.72407651578</v>
      </c>
      <c r="C3569" s="1">
        <f t="shared" ca="1" si="385"/>
        <v>100</v>
      </c>
      <c r="D3569" s="1">
        <f t="shared" ca="1" si="386"/>
        <v>-42.077013244733351</v>
      </c>
      <c r="E3569" s="1">
        <f t="shared" ca="1" si="387"/>
        <v>-3</v>
      </c>
      <c r="F3569" s="1">
        <f t="shared" ca="1" si="389"/>
        <v>1</v>
      </c>
      <c r="G3569" s="1">
        <f t="shared" ca="1" si="390"/>
        <v>0</v>
      </c>
      <c r="H3569" s="1">
        <f t="shared" ca="1" si="391"/>
        <v>1</v>
      </c>
    </row>
    <row r="3570" spans="1:8" hidden="1" x14ac:dyDescent="0.2">
      <c r="A3570" s="1">
        <v>3567</v>
      </c>
      <c r="B3570" s="1">
        <f t="shared" ca="1" si="388"/>
        <v>-120500.42540098912</v>
      </c>
      <c r="C3570" s="1">
        <f t="shared" ca="1" si="385"/>
        <v>100</v>
      </c>
      <c r="D3570" s="1">
        <f t="shared" ca="1" si="386"/>
        <v>-42.077013244733351</v>
      </c>
      <c r="E3570" s="1">
        <f t="shared" ca="1" si="387"/>
        <v>-4</v>
      </c>
      <c r="F3570" s="1">
        <f t="shared" ca="1" si="389"/>
        <v>1</v>
      </c>
      <c r="G3570" s="1">
        <f t="shared" ca="1" si="390"/>
        <v>1</v>
      </c>
      <c r="H3570" s="1">
        <f t="shared" ca="1" si="391"/>
        <v>0</v>
      </c>
    </row>
    <row r="3571" spans="1:8" hidden="1" x14ac:dyDescent="0.2">
      <c r="A3571" s="1">
        <v>3568</v>
      </c>
      <c r="B3571" s="1">
        <f t="shared" ca="1" si="388"/>
        <v>-124708.12672546245</v>
      </c>
      <c r="C3571" s="1">
        <f t="shared" ca="1" si="385"/>
        <v>500</v>
      </c>
      <c r="D3571" s="1">
        <f t="shared" ca="1" si="386"/>
        <v>-42.077013244733351</v>
      </c>
      <c r="E3571" s="1">
        <f t="shared" ca="1" si="387"/>
        <v>0</v>
      </c>
      <c r="F3571" s="1">
        <f t="shared" ca="1" si="389"/>
        <v>2</v>
      </c>
      <c r="G3571" s="1">
        <f t="shared" ca="1" si="390"/>
        <v>2</v>
      </c>
      <c r="H3571" s="1">
        <f t="shared" ca="1" si="391"/>
        <v>0</v>
      </c>
    </row>
    <row r="3572" spans="1:8" hidden="1" x14ac:dyDescent="0.2">
      <c r="A3572" s="1">
        <v>3569</v>
      </c>
      <c r="B3572" s="1">
        <f t="shared" ca="1" si="388"/>
        <v>-145746.63334782913</v>
      </c>
      <c r="C3572" s="1">
        <f t="shared" ca="1" si="385"/>
        <v>500</v>
      </c>
      <c r="D3572" s="1">
        <f t="shared" ca="1" si="386"/>
        <v>-42.077013244733351</v>
      </c>
      <c r="E3572" s="1">
        <f t="shared" ca="1" si="387"/>
        <v>-1</v>
      </c>
      <c r="F3572" s="1">
        <f t="shared" ca="1" si="389"/>
        <v>2</v>
      </c>
      <c r="G3572" s="1">
        <f t="shared" ca="1" si="390"/>
        <v>3</v>
      </c>
      <c r="H3572" s="1">
        <f t="shared" ca="1" si="391"/>
        <v>0</v>
      </c>
    </row>
    <row r="3573" spans="1:8" hidden="1" x14ac:dyDescent="0.2">
      <c r="A3573" s="1">
        <v>3570</v>
      </c>
      <c r="B3573" s="1">
        <f t="shared" ca="1" si="388"/>
        <v>-166785.1399701958</v>
      </c>
      <c r="C3573" s="1">
        <f t="shared" ca="1" si="385"/>
        <v>500</v>
      </c>
      <c r="D3573" s="1">
        <f t="shared" ca="1" si="386"/>
        <v>-42.077013244733351</v>
      </c>
      <c r="E3573" s="1">
        <f t="shared" ca="1" si="387"/>
        <v>-2</v>
      </c>
      <c r="F3573" s="1">
        <f t="shared" ca="1" si="389"/>
        <v>2</v>
      </c>
      <c r="G3573" s="1">
        <f t="shared" ca="1" si="390"/>
        <v>4</v>
      </c>
      <c r="H3573" s="1">
        <f t="shared" ca="1" si="391"/>
        <v>0</v>
      </c>
    </row>
    <row r="3574" spans="1:8" hidden="1" x14ac:dyDescent="0.2">
      <c r="A3574" s="1">
        <v>3571</v>
      </c>
      <c r="B3574" s="1">
        <f t="shared" ca="1" si="388"/>
        <v>-187823.64659256247</v>
      </c>
      <c r="C3574" s="1">
        <f t="shared" ca="1" si="385"/>
        <v>500</v>
      </c>
      <c r="D3574" s="1">
        <f t="shared" ca="1" si="386"/>
        <v>-42.077013244733351</v>
      </c>
      <c r="E3574" s="1">
        <f t="shared" ca="1" si="387"/>
        <v>-3</v>
      </c>
      <c r="F3574" s="1">
        <f t="shared" ca="1" si="389"/>
        <v>2</v>
      </c>
      <c r="G3574" s="1">
        <f t="shared" ca="1" si="390"/>
        <v>5</v>
      </c>
      <c r="H3574" s="1">
        <f t="shared" ca="1" si="391"/>
        <v>0</v>
      </c>
    </row>
    <row r="3575" spans="1:8" hidden="1" x14ac:dyDescent="0.2">
      <c r="A3575" s="1">
        <v>3572</v>
      </c>
      <c r="B3575" s="1">
        <f t="shared" ca="1" si="388"/>
        <v>-208862.15321492913</v>
      </c>
      <c r="C3575" s="1">
        <f t="shared" ca="1" si="385"/>
        <v>500</v>
      </c>
      <c r="D3575" s="1">
        <f t="shared" ca="1" si="386"/>
        <v>58.639357099169693</v>
      </c>
      <c r="E3575" s="1">
        <f t="shared" ca="1" si="387"/>
        <v>-4</v>
      </c>
      <c r="F3575" s="1">
        <f t="shared" ca="1" si="389"/>
        <v>2</v>
      </c>
      <c r="G3575" s="1">
        <f t="shared" ca="1" si="390"/>
        <v>6</v>
      </c>
      <c r="H3575" s="1">
        <f t="shared" ca="1" si="391"/>
        <v>0</v>
      </c>
    </row>
    <row r="3576" spans="1:8" hidden="1" x14ac:dyDescent="0.2">
      <c r="A3576" s="1">
        <v>3573</v>
      </c>
      <c r="B3576" s="1">
        <f t="shared" ca="1" si="388"/>
        <v>-179542.47466534429</v>
      </c>
      <c r="C3576" s="1">
        <f t="shared" ca="1" si="385"/>
        <v>500</v>
      </c>
      <c r="D3576" s="1">
        <f t="shared" ca="1" si="386"/>
        <v>-42.077013244733351</v>
      </c>
      <c r="E3576" s="1">
        <f t="shared" ca="1" si="387"/>
        <v>-3</v>
      </c>
      <c r="F3576" s="1">
        <f t="shared" ca="1" si="389"/>
        <v>2</v>
      </c>
      <c r="G3576" s="1">
        <f t="shared" ca="1" si="390"/>
        <v>0</v>
      </c>
      <c r="H3576" s="1">
        <f t="shared" ca="1" si="391"/>
        <v>1</v>
      </c>
    </row>
    <row r="3577" spans="1:8" hidden="1" x14ac:dyDescent="0.2">
      <c r="A3577" s="1">
        <v>3574</v>
      </c>
      <c r="B3577" s="1">
        <f t="shared" ca="1" si="388"/>
        <v>-200580.98128771095</v>
      </c>
      <c r="C3577" s="1">
        <f t="shared" ca="1" si="385"/>
        <v>500</v>
      </c>
      <c r="D3577" s="1">
        <f t="shared" ca="1" si="386"/>
        <v>-42.077013244733351</v>
      </c>
      <c r="E3577" s="1">
        <f t="shared" ca="1" si="387"/>
        <v>-4</v>
      </c>
      <c r="F3577" s="1">
        <f t="shared" ca="1" si="389"/>
        <v>2</v>
      </c>
      <c r="G3577" s="1">
        <f t="shared" ca="1" si="390"/>
        <v>1</v>
      </c>
      <c r="H3577" s="1">
        <f t="shared" ca="1" si="391"/>
        <v>0</v>
      </c>
    </row>
    <row r="3578" spans="1:8" hidden="1" x14ac:dyDescent="0.2">
      <c r="A3578" s="1">
        <v>3575</v>
      </c>
      <c r="B3578" s="1">
        <f t="shared" ca="1" si="388"/>
        <v>-221619.48791007762</v>
      </c>
      <c r="C3578" s="1">
        <f t="shared" ca="1" si="385"/>
        <v>100</v>
      </c>
      <c r="D3578" s="1">
        <f t="shared" ca="1" si="386"/>
        <v>58.639357099169693</v>
      </c>
      <c r="E3578" s="1">
        <f t="shared" ca="1" si="387"/>
        <v>0</v>
      </c>
      <c r="F3578" s="1">
        <f t="shared" ca="1" si="389"/>
        <v>1</v>
      </c>
      <c r="G3578" s="1">
        <f t="shared" ca="1" si="390"/>
        <v>2</v>
      </c>
      <c r="H3578" s="1">
        <f t="shared" ca="1" si="391"/>
        <v>0</v>
      </c>
    </row>
    <row r="3579" spans="1:8" hidden="1" x14ac:dyDescent="0.2">
      <c r="A3579" s="1">
        <v>3576</v>
      </c>
      <c r="B3579" s="1">
        <f t="shared" ca="1" si="388"/>
        <v>-215755.55220016066</v>
      </c>
      <c r="C3579" s="1">
        <f t="shared" ca="1" si="385"/>
        <v>100</v>
      </c>
      <c r="D3579" s="1">
        <f t="shared" ca="1" si="386"/>
        <v>58.639357099169693</v>
      </c>
      <c r="E3579" s="1">
        <f t="shared" ca="1" si="387"/>
        <v>0</v>
      </c>
      <c r="F3579" s="1">
        <f t="shared" ca="1" si="389"/>
        <v>1</v>
      </c>
      <c r="G3579" s="1">
        <f t="shared" ca="1" si="390"/>
        <v>0</v>
      </c>
      <c r="H3579" s="1">
        <f t="shared" ca="1" si="391"/>
        <v>1</v>
      </c>
    </row>
    <row r="3580" spans="1:8" hidden="1" x14ac:dyDescent="0.2">
      <c r="A3580" s="1">
        <v>3577</v>
      </c>
      <c r="B3580" s="1">
        <f t="shared" ca="1" si="388"/>
        <v>-209891.6164902437</v>
      </c>
      <c r="C3580" s="1">
        <f t="shared" ca="1" si="385"/>
        <v>100</v>
      </c>
      <c r="D3580" s="1">
        <f t="shared" ca="1" si="386"/>
        <v>58.639357099169693</v>
      </c>
      <c r="E3580" s="1">
        <f t="shared" ca="1" si="387"/>
        <v>0</v>
      </c>
      <c r="F3580" s="1">
        <f t="shared" ca="1" si="389"/>
        <v>1</v>
      </c>
      <c r="G3580" s="1">
        <f t="shared" ca="1" si="390"/>
        <v>0</v>
      </c>
      <c r="H3580" s="1">
        <f t="shared" ca="1" si="391"/>
        <v>2</v>
      </c>
    </row>
    <row r="3581" spans="1:8" hidden="1" x14ac:dyDescent="0.2">
      <c r="A3581" s="1">
        <v>3578</v>
      </c>
      <c r="B3581" s="1">
        <f t="shared" ca="1" si="388"/>
        <v>-204027.68078032674</v>
      </c>
      <c r="C3581" s="1">
        <f t="shared" ca="1" si="385"/>
        <v>100</v>
      </c>
      <c r="D3581" s="1">
        <f t="shared" ca="1" si="386"/>
        <v>-42.077013244733351</v>
      </c>
      <c r="E3581" s="1">
        <f t="shared" ca="1" si="387"/>
        <v>0</v>
      </c>
      <c r="F3581" s="1">
        <f t="shared" ca="1" si="389"/>
        <v>1</v>
      </c>
      <c r="G3581" s="1">
        <f t="shared" ca="1" si="390"/>
        <v>0</v>
      </c>
      <c r="H3581" s="1">
        <f t="shared" ca="1" si="391"/>
        <v>3</v>
      </c>
    </row>
    <row r="3582" spans="1:8" hidden="1" x14ac:dyDescent="0.2">
      <c r="A3582" s="1">
        <v>3579</v>
      </c>
      <c r="B3582" s="1">
        <f t="shared" ca="1" si="388"/>
        <v>-208235.38210480008</v>
      </c>
      <c r="C3582" s="1">
        <f t="shared" ca="1" si="385"/>
        <v>100</v>
      </c>
      <c r="D3582" s="1">
        <f t="shared" ca="1" si="386"/>
        <v>-42.077013244733351</v>
      </c>
      <c r="E3582" s="1">
        <f t="shared" ca="1" si="387"/>
        <v>-1</v>
      </c>
      <c r="F3582" s="1">
        <f t="shared" ca="1" si="389"/>
        <v>1</v>
      </c>
      <c r="G3582" s="1">
        <f t="shared" ca="1" si="390"/>
        <v>1</v>
      </c>
      <c r="H3582" s="1">
        <f t="shared" ca="1" si="391"/>
        <v>0</v>
      </c>
    </row>
    <row r="3583" spans="1:8" hidden="1" x14ac:dyDescent="0.2">
      <c r="A3583" s="1">
        <v>3580</v>
      </c>
      <c r="B3583" s="1">
        <f t="shared" ca="1" si="388"/>
        <v>-212443.08342927342</v>
      </c>
      <c r="C3583" s="1">
        <f t="shared" ca="1" si="385"/>
        <v>100</v>
      </c>
      <c r="D3583" s="1">
        <f t="shared" ca="1" si="386"/>
        <v>-42.077013244733351</v>
      </c>
      <c r="E3583" s="1">
        <f t="shared" ca="1" si="387"/>
        <v>-2</v>
      </c>
      <c r="F3583" s="1">
        <f t="shared" ca="1" si="389"/>
        <v>1</v>
      </c>
      <c r="G3583" s="1">
        <f t="shared" ca="1" si="390"/>
        <v>2</v>
      </c>
      <c r="H3583" s="1">
        <f t="shared" ca="1" si="391"/>
        <v>0</v>
      </c>
    </row>
    <row r="3584" spans="1:8" hidden="1" x14ac:dyDescent="0.2">
      <c r="A3584" s="1">
        <v>3581</v>
      </c>
      <c r="B3584" s="1">
        <f t="shared" ca="1" si="388"/>
        <v>-216650.78475374676</v>
      </c>
      <c r="C3584" s="1">
        <f t="shared" ca="1" si="385"/>
        <v>100</v>
      </c>
      <c r="D3584" s="1">
        <f t="shared" ca="1" si="386"/>
        <v>58.639357099169693</v>
      </c>
      <c r="E3584" s="1">
        <f t="shared" ca="1" si="387"/>
        <v>-3</v>
      </c>
      <c r="F3584" s="1">
        <f t="shared" ca="1" si="389"/>
        <v>1</v>
      </c>
      <c r="G3584" s="1">
        <f t="shared" ca="1" si="390"/>
        <v>3</v>
      </c>
      <c r="H3584" s="1">
        <f t="shared" ca="1" si="391"/>
        <v>0</v>
      </c>
    </row>
    <row r="3585" spans="1:8" hidden="1" x14ac:dyDescent="0.2">
      <c r="A3585" s="1">
        <v>3582</v>
      </c>
      <c r="B3585" s="1">
        <f t="shared" ca="1" si="388"/>
        <v>-210786.8490438298</v>
      </c>
      <c r="C3585" s="1">
        <f t="shared" ca="1" si="385"/>
        <v>100</v>
      </c>
      <c r="D3585" s="1">
        <f t="shared" ca="1" si="386"/>
        <v>-42.077013244733351</v>
      </c>
      <c r="E3585" s="1">
        <f t="shared" ca="1" si="387"/>
        <v>-2</v>
      </c>
      <c r="F3585" s="1">
        <f t="shared" ca="1" si="389"/>
        <v>1</v>
      </c>
      <c r="G3585" s="1">
        <f t="shared" ca="1" si="390"/>
        <v>0</v>
      </c>
      <c r="H3585" s="1">
        <f t="shared" ca="1" si="391"/>
        <v>1</v>
      </c>
    </row>
    <row r="3586" spans="1:8" hidden="1" x14ac:dyDescent="0.2">
      <c r="A3586" s="1">
        <v>3583</v>
      </c>
      <c r="B3586" s="1">
        <f t="shared" ca="1" si="388"/>
        <v>-214994.55036830314</v>
      </c>
      <c r="C3586" s="1">
        <f t="shared" ca="1" si="385"/>
        <v>100</v>
      </c>
      <c r="D3586" s="1">
        <f t="shared" ca="1" si="386"/>
        <v>58.639357099169693</v>
      </c>
      <c r="E3586" s="1">
        <f t="shared" ca="1" si="387"/>
        <v>-3</v>
      </c>
      <c r="F3586" s="1">
        <f t="shared" ca="1" si="389"/>
        <v>1</v>
      </c>
      <c r="G3586" s="1">
        <f t="shared" ca="1" si="390"/>
        <v>1</v>
      </c>
      <c r="H3586" s="1">
        <f t="shared" ca="1" si="391"/>
        <v>0</v>
      </c>
    </row>
    <row r="3587" spans="1:8" hidden="1" x14ac:dyDescent="0.2">
      <c r="A3587" s="1">
        <v>3584</v>
      </c>
      <c r="B3587" s="1">
        <f t="shared" ca="1" si="388"/>
        <v>-209130.61465838618</v>
      </c>
      <c r="C3587" s="1">
        <f t="shared" ca="1" si="385"/>
        <v>100</v>
      </c>
      <c r="D3587" s="1">
        <f t="shared" ca="1" si="386"/>
        <v>-42.077013244733351</v>
      </c>
      <c r="E3587" s="1">
        <f t="shared" ca="1" si="387"/>
        <v>-2</v>
      </c>
      <c r="F3587" s="1">
        <f t="shared" ca="1" si="389"/>
        <v>1</v>
      </c>
      <c r="G3587" s="1">
        <f t="shared" ca="1" si="390"/>
        <v>0</v>
      </c>
      <c r="H3587" s="1">
        <f t="shared" ca="1" si="391"/>
        <v>1</v>
      </c>
    </row>
    <row r="3588" spans="1:8" hidden="1" x14ac:dyDescent="0.2">
      <c r="A3588" s="1">
        <v>3585</v>
      </c>
      <c r="B3588" s="1">
        <f t="shared" ca="1" si="388"/>
        <v>-213338.31598285952</v>
      </c>
      <c r="C3588" s="1">
        <f t="shared" ca="1" si="385"/>
        <v>100</v>
      </c>
      <c r="D3588" s="1">
        <f t="shared" ca="1" si="386"/>
        <v>-42.077013244733351</v>
      </c>
      <c r="E3588" s="1">
        <f t="shared" ca="1" si="387"/>
        <v>-3</v>
      </c>
      <c r="F3588" s="1">
        <f t="shared" ca="1" si="389"/>
        <v>1</v>
      </c>
      <c r="G3588" s="1">
        <f t="shared" ca="1" si="390"/>
        <v>1</v>
      </c>
      <c r="H3588" s="1">
        <f t="shared" ca="1" si="391"/>
        <v>0</v>
      </c>
    </row>
    <row r="3589" spans="1:8" hidden="1" x14ac:dyDescent="0.2">
      <c r="A3589" s="1">
        <v>3586</v>
      </c>
      <c r="B3589" s="1">
        <f t="shared" ca="1" si="388"/>
        <v>-217546.01730733286</v>
      </c>
      <c r="C3589" s="1">
        <f t="shared" ref="C3589:C3652" ca="1" si="392">$C$4*POWER($L$2,F3589-1)</f>
        <v>100</v>
      </c>
      <c r="D3589" s="1">
        <f t="shared" ref="D3589:D3652" ca="1" si="393">IF(RAND()&lt;$B$1,$F$1,$H$1)</f>
        <v>-42.077013244733351</v>
      </c>
      <c r="E3589" s="1">
        <f t="shared" ref="E3589:E3652" ca="1" si="394">IF(D3588&lt;0,IF(E3588-1=-$D$2,0,E3588-1),IF(E3588+1=$F$2,0,E3588+1))</f>
        <v>-4</v>
      </c>
      <c r="F3589" s="1">
        <f t="shared" ca="1" si="389"/>
        <v>1</v>
      </c>
      <c r="G3589" s="1">
        <f t="shared" ca="1" si="390"/>
        <v>2</v>
      </c>
      <c r="H3589" s="1">
        <f t="shared" ca="1" si="391"/>
        <v>0</v>
      </c>
    </row>
    <row r="3590" spans="1:8" hidden="1" x14ac:dyDescent="0.2">
      <c r="A3590" s="1">
        <v>3587</v>
      </c>
      <c r="B3590" s="1">
        <f t="shared" ref="B3590:B3653" ca="1" si="395">B3589+D3589*C3589</f>
        <v>-221753.7186318062</v>
      </c>
      <c r="C3590" s="1">
        <f t="shared" ca="1" si="392"/>
        <v>500</v>
      </c>
      <c r="D3590" s="1">
        <f t="shared" ca="1" si="393"/>
        <v>-42.077013244733351</v>
      </c>
      <c r="E3590" s="1">
        <f t="shared" ca="1" si="394"/>
        <v>0</v>
      </c>
      <c r="F3590" s="1">
        <f t="shared" ref="F3590:F3653" ca="1" si="396">IF(AND(D3589&gt;0,E3590=0),IF(F3589-1&lt;1,1,F3589-1),IF(AND(D3589&lt;0,E3590=0),IF(F3589+1&gt;$H$2,1,F3589+1),F3589))</f>
        <v>2</v>
      </c>
      <c r="G3590" s="1">
        <f t="shared" ref="G3590:G3653" ca="1" si="397">IF(D3589&gt;0,0,G3589+1)</f>
        <v>3</v>
      </c>
      <c r="H3590" s="1">
        <f t="shared" ref="H3590:H3653" ca="1" si="398">IF(D3589&lt;0,0,H3589+1)</f>
        <v>0</v>
      </c>
    </row>
    <row r="3591" spans="1:8" hidden="1" x14ac:dyDescent="0.2">
      <c r="A3591" s="1">
        <v>3588</v>
      </c>
      <c r="B3591" s="1">
        <f t="shared" ca="1" si="395"/>
        <v>-242792.22525417287</v>
      </c>
      <c r="C3591" s="1">
        <f t="shared" ca="1" si="392"/>
        <v>500</v>
      </c>
      <c r="D3591" s="1">
        <f t="shared" ca="1" si="393"/>
        <v>58.639357099169693</v>
      </c>
      <c r="E3591" s="1">
        <f t="shared" ca="1" si="394"/>
        <v>-1</v>
      </c>
      <c r="F3591" s="1">
        <f t="shared" ca="1" si="396"/>
        <v>2</v>
      </c>
      <c r="G3591" s="1">
        <f t="shared" ca="1" si="397"/>
        <v>4</v>
      </c>
      <c r="H3591" s="1">
        <f t="shared" ca="1" si="398"/>
        <v>0</v>
      </c>
    </row>
    <row r="3592" spans="1:8" hidden="1" x14ac:dyDescent="0.2">
      <c r="A3592" s="1">
        <v>3589</v>
      </c>
      <c r="B3592" s="1">
        <f t="shared" ca="1" si="395"/>
        <v>-213472.54670458802</v>
      </c>
      <c r="C3592" s="1">
        <f t="shared" ca="1" si="392"/>
        <v>100</v>
      </c>
      <c r="D3592" s="1">
        <f t="shared" ca="1" si="393"/>
        <v>58.639357099169693</v>
      </c>
      <c r="E3592" s="1">
        <f t="shared" ca="1" si="394"/>
        <v>0</v>
      </c>
      <c r="F3592" s="1">
        <f t="shared" ca="1" si="396"/>
        <v>1</v>
      </c>
      <c r="G3592" s="1">
        <f t="shared" ca="1" si="397"/>
        <v>0</v>
      </c>
      <c r="H3592" s="1">
        <f t="shared" ca="1" si="398"/>
        <v>1</v>
      </c>
    </row>
    <row r="3593" spans="1:8" hidden="1" x14ac:dyDescent="0.2">
      <c r="A3593" s="1">
        <v>3590</v>
      </c>
      <c r="B3593" s="1">
        <f t="shared" ca="1" si="395"/>
        <v>-207608.61099467106</v>
      </c>
      <c r="C3593" s="1">
        <f t="shared" ca="1" si="392"/>
        <v>100</v>
      </c>
      <c r="D3593" s="1">
        <f t="shared" ca="1" si="393"/>
        <v>58.639357099169693</v>
      </c>
      <c r="E3593" s="1">
        <f t="shared" ca="1" si="394"/>
        <v>0</v>
      </c>
      <c r="F3593" s="1">
        <f t="shared" ca="1" si="396"/>
        <v>1</v>
      </c>
      <c r="G3593" s="1">
        <f t="shared" ca="1" si="397"/>
        <v>0</v>
      </c>
      <c r="H3593" s="1">
        <f t="shared" ca="1" si="398"/>
        <v>2</v>
      </c>
    </row>
    <row r="3594" spans="1:8" hidden="1" x14ac:dyDescent="0.2">
      <c r="A3594" s="1">
        <v>3591</v>
      </c>
      <c r="B3594" s="1">
        <f t="shared" ca="1" si="395"/>
        <v>-201744.67528475411</v>
      </c>
      <c r="C3594" s="1">
        <f t="shared" ca="1" si="392"/>
        <v>100</v>
      </c>
      <c r="D3594" s="1">
        <f t="shared" ca="1" si="393"/>
        <v>-42.077013244733351</v>
      </c>
      <c r="E3594" s="1">
        <f t="shared" ca="1" si="394"/>
        <v>0</v>
      </c>
      <c r="F3594" s="1">
        <f t="shared" ca="1" si="396"/>
        <v>1</v>
      </c>
      <c r="G3594" s="1">
        <f t="shared" ca="1" si="397"/>
        <v>0</v>
      </c>
      <c r="H3594" s="1">
        <f t="shared" ca="1" si="398"/>
        <v>3</v>
      </c>
    </row>
    <row r="3595" spans="1:8" hidden="1" x14ac:dyDescent="0.2">
      <c r="A3595" s="1">
        <v>3592</v>
      </c>
      <c r="B3595" s="1">
        <f t="shared" ca="1" si="395"/>
        <v>-205952.37660922745</v>
      </c>
      <c r="C3595" s="1">
        <f t="shared" ca="1" si="392"/>
        <v>100</v>
      </c>
      <c r="D3595" s="1">
        <f t="shared" ca="1" si="393"/>
        <v>58.639357099169693</v>
      </c>
      <c r="E3595" s="1">
        <f t="shared" ca="1" si="394"/>
        <v>-1</v>
      </c>
      <c r="F3595" s="1">
        <f t="shared" ca="1" si="396"/>
        <v>1</v>
      </c>
      <c r="G3595" s="1">
        <f t="shared" ca="1" si="397"/>
        <v>1</v>
      </c>
      <c r="H3595" s="1">
        <f t="shared" ca="1" si="398"/>
        <v>0</v>
      </c>
    </row>
    <row r="3596" spans="1:8" hidden="1" x14ac:dyDescent="0.2">
      <c r="A3596" s="1">
        <v>3593</v>
      </c>
      <c r="B3596" s="1">
        <f t="shared" ca="1" si="395"/>
        <v>-200088.44089931049</v>
      </c>
      <c r="C3596" s="1">
        <f t="shared" ca="1" si="392"/>
        <v>100</v>
      </c>
      <c r="D3596" s="1">
        <f t="shared" ca="1" si="393"/>
        <v>-42.077013244733351</v>
      </c>
      <c r="E3596" s="1">
        <f t="shared" ca="1" si="394"/>
        <v>0</v>
      </c>
      <c r="F3596" s="1">
        <f t="shared" ca="1" si="396"/>
        <v>1</v>
      </c>
      <c r="G3596" s="1">
        <f t="shared" ca="1" si="397"/>
        <v>0</v>
      </c>
      <c r="H3596" s="1">
        <f t="shared" ca="1" si="398"/>
        <v>1</v>
      </c>
    </row>
    <row r="3597" spans="1:8" hidden="1" x14ac:dyDescent="0.2">
      <c r="A3597" s="1">
        <v>3594</v>
      </c>
      <c r="B3597" s="1">
        <f t="shared" ca="1" si="395"/>
        <v>-204296.14222378383</v>
      </c>
      <c r="C3597" s="1">
        <f t="shared" ca="1" si="392"/>
        <v>100</v>
      </c>
      <c r="D3597" s="1">
        <f t="shared" ca="1" si="393"/>
        <v>58.639357099169693</v>
      </c>
      <c r="E3597" s="1">
        <f t="shared" ca="1" si="394"/>
        <v>-1</v>
      </c>
      <c r="F3597" s="1">
        <f t="shared" ca="1" si="396"/>
        <v>1</v>
      </c>
      <c r="G3597" s="1">
        <f t="shared" ca="1" si="397"/>
        <v>1</v>
      </c>
      <c r="H3597" s="1">
        <f t="shared" ca="1" si="398"/>
        <v>0</v>
      </c>
    </row>
    <row r="3598" spans="1:8" hidden="1" x14ac:dyDescent="0.2">
      <c r="A3598" s="1">
        <v>3595</v>
      </c>
      <c r="B3598" s="1">
        <f t="shared" ca="1" si="395"/>
        <v>-198432.20651386687</v>
      </c>
      <c r="C3598" s="1">
        <f t="shared" ca="1" si="392"/>
        <v>100</v>
      </c>
      <c r="D3598" s="1">
        <f t="shared" ca="1" si="393"/>
        <v>-42.077013244733351</v>
      </c>
      <c r="E3598" s="1">
        <f t="shared" ca="1" si="394"/>
        <v>0</v>
      </c>
      <c r="F3598" s="1">
        <f t="shared" ca="1" si="396"/>
        <v>1</v>
      </c>
      <c r="G3598" s="1">
        <f t="shared" ca="1" si="397"/>
        <v>0</v>
      </c>
      <c r="H3598" s="1">
        <f t="shared" ca="1" si="398"/>
        <v>1</v>
      </c>
    </row>
    <row r="3599" spans="1:8" hidden="1" x14ac:dyDescent="0.2">
      <c r="A3599" s="1">
        <v>3596</v>
      </c>
      <c r="B3599" s="1">
        <f t="shared" ca="1" si="395"/>
        <v>-202639.90783834021</v>
      </c>
      <c r="C3599" s="1">
        <f t="shared" ca="1" si="392"/>
        <v>100</v>
      </c>
      <c r="D3599" s="1">
        <f t="shared" ca="1" si="393"/>
        <v>-42.077013244733351</v>
      </c>
      <c r="E3599" s="1">
        <f t="shared" ca="1" si="394"/>
        <v>-1</v>
      </c>
      <c r="F3599" s="1">
        <f t="shared" ca="1" si="396"/>
        <v>1</v>
      </c>
      <c r="G3599" s="1">
        <f t="shared" ca="1" si="397"/>
        <v>1</v>
      </c>
      <c r="H3599" s="1">
        <f t="shared" ca="1" si="398"/>
        <v>0</v>
      </c>
    </row>
    <row r="3600" spans="1:8" hidden="1" x14ac:dyDescent="0.2">
      <c r="A3600" s="1">
        <v>3597</v>
      </c>
      <c r="B3600" s="1">
        <f t="shared" ca="1" si="395"/>
        <v>-206847.60916281355</v>
      </c>
      <c r="C3600" s="1">
        <f t="shared" ca="1" si="392"/>
        <v>100</v>
      </c>
      <c r="D3600" s="1">
        <f t="shared" ca="1" si="393"/>
        <v>58.639357099169693</v>
      </c>
      <c r="E3600" s="1">
        <f t="shared" ca="1" si="394"/>
        <v>-2</v>
      </c>
      <c r="F3600" s="1">
        <f t="shared" ca="1" si="396"/>
        <v>1</v>
      </c>
      <c r="G3600" s="1">
        <f t="shared" ca="1" si="397"/>
        <v>2</v>
      </c>
      <c r="H3600" s="1">
        <f t="shared" ca="1" si="398"/>
        <v>0</v>
      </c>
    </row>
    <row r="3601" spans="1:8" hidden="1" x14ac:dyDescent="0.2">
      <c r="A3601" s="1">
        <v>3598</v>
      </c>
      <c r="B3601" s="1">
        <f t="shared" ca="1" si="395"/>
        <v>-200983.67345289659</v>
      </c>
      <c r="C3601" s="1">
        <f t="shared" ca="1" si="392"/>
        <v>100</v>
      </c>
      <c r="D3601" s="1">
        <f t="shared" ca="1" si="393"/>
        <v>-42.077013244733351</v>
      </c>
      <c r="E3601" s="1">
        <f t="shared" ca="1" si="394"/>
        <v>-1</v>
      </c>
      <c r="F3601" s="1">
        <f t="shared" ca="1" si="396"/>
        <v>1</v>
      </c>
      <c r="G3601" s="1">
        <f t="shared" ca="1" si="397"/>
        <v>0</v>
      </c>
      <c r="H3601" s="1">
        <f t="shared" ca="1" si="398"/>
        <v>1</v>
      </c>
    </row>
    <row r="3602" spans="1:8" hidden="1" x14ac:dyDescent="0.2">
      <c r="A3602" s="1">
        <v>3599</v>
      </c>
      <c r="B3602" s="1">
        <f t="shared" ca="1" si="395"/>
        <v>-205191.37477736993</v>
      </c>
      <c r="C3602" s="1">
        <f t="shared" ca="1" si="392"/>
        <v>100</v>
      </c>
      <c r="D3602" s="1">
        <f t="shared" ca="1" si="393"/>
        <v>58.639357099169693</v>
      </c>
      <c r="E3602" s="1">
        <f t="shared" ca="1" si="394"/>
        <v>-2</v>
      </c>
      <c r="F3602" s="1">
        <f t="shared" ca="1" si="396"/>
        <v>1</v>
      </c>
      <c r="G3602" s="1">
        <f t="shared" ca="1" si="397"/>
        <v>1</v>
      </c>
      <c r="H3602" s="1">
        <f t="shared" ca="1" si="398"/>
        <v>0</v>
      </c>
    </row>
    <row r="3603" spans="1:8" hidden="1" x14ac:dyDescent="0.2">
      <c r="A3603" s="1">
        <v>3600</v>
      </c>
      <c r="B3603" s="1">
        <f t="shared" ca="1" si="395"/>
        <v>-199327.43906745297</v>
      </c>
      <c r="C3603" s="1">
        <f t="shared" ca="1" si="392"/>
        <v>100</v>
      </c>
      <c r="D3603" s="1">
        <f t="shared" ca="1" si="393"/>
        <v>58.639357099169693</v>
      </c>
      <c r="E3603" s="1">
        <f t="shared" ca="1" si="394"/>
        <v>-1</v>
      </c>
      <c r="F3603" s="1">
        <f t="shared" ca="1" si="396"/>
        <v>1</v>
      </c>
      <c r="G3603" s="1">
        <f t="shared" ca="1" si="397"/>
        <v>0</v>
      </c>
      <c r="H3603" s="1">
        <f t="shared" ca="1" si="398"/>
        <v>1</v>
      </c>
    </row>
    <row r="3604" spans="1:8" hidden="1" x14ac:dyDescent="0.2">
      <c r="A3604" s="1">
        <v>3601</v>
      </c>
      <c r="B3604" s="1">
        <f t="shared" ca="1" si="395"/>
        <v>-193463.50335753601</v>
      </c>
      <c r="C3604" s="1">
        <f t="shared" ca="1" si="392"/>
        <v>100</v>
      </c>
      <c r="D3604" s="1">
        <f t="shared" ca="1" si="393"/>
        <v>58.639357099169693</v>
      </c>
      <c r="E3604" s="1">
        <f t="shared" ca="1" si="394"/>
        <v>0</v>
      </c>
      <c r="F3604" s="1">
        <f t="shared" ca="1" si="396"/>
        <v>1</v>
      </c>
      <c r="G3604" s="1">
        <f t="shared" ca="1" si="397"/>
        <v>0</v>
      </c>
      <c r="H3604" s="1">
        <f t="shared" ca="1" si="398"/>
        <v>2</v>
      </c>
    </row>
    <row r="3605" spans="1:8" hidden="1" x14ac:dyDescent="0.2">
      <c r="A3605" s="1">
        <v>3602</v>
      </c>
      <c r="B3605" s="1">
        <f t="shared" ca="1" si="395"/>
        <v>-187599.56764761906</v>
      </c>
      <c r="C3605" s="1">
        <f t="shared" ca="1" si="392"/>
        <v>100</v>
      </c>
      <c r="D3605" s="1">
        <f t="shared" ca="1" si="393"/>
        <v>58.639357099169693</v>
      </c>
      <c r="E3605" s="1">
        <f t="shared" ca="1" si="394"/>
        <v>0</v>
      </c>
      <c r="F3605" s="1">
        <f t="shared" ca="1" si="396"/>
        <v>1</v>
      </c>
      <c r="G3605" s="1">
        <f t="shared" ca="1" si="397"/>
        <v>0</v>
      </c>
      <c r="H3605" s="1">
        <f t="shared" ca="1" si="398"/>
        <v>3</v>
      </c>
    </row>
    <row r="3606" spans="1:8" hidden="1" x14ac:dyDescent="0.2">
      <c r="A3606" s="1">
        <v>3603</v>
      </c>
      <c r="B3606" s="1">
        <f t="shared" ca="1" si="395"/>
        <v>-181735.6319377021</v>
      </c>
      <c r="C3606" s="1">
        <f t="shared" ca="1" si="392"/>
        <v>100</v>
      </c>
      <c r="D3606" s="1">
        <f t="shared" ca="1" si="393"/>
        <v>-42.077013244733351</v>
      </c>
      <c r="E3606" s="1">
        <f t="shared" ca="1" si="394"/>
        <v>0</v>
      </c>
      <c r="F3606" s="1">
        <f t="shared" ca="1" si="396"/>
        <v>1</v>
      </c>
      <c r="G3606" s="1">
        <f t="shared" ca="1" si="397"/>
        <v>0</v>
      </c>
      <c r="H3606" s="1">
        <f t="shared" ca="1" si="398"/>
        <v>4</v>
      </c>
    </row>
    <row r="3607" spans="1:8" hidden="1" x14ac:dyDescent="0.2">
      <c r="A3607" s="1">
        <v>3604</v>
      </c>
      <c r="B3607" s="1">
        <f t="shared" ca="1" si="395"/>
        <v>-185943.33326217544</v>
      </c>
      <c r="C3607" s="1">
        <f t="shared" ca="1" si="392"/>
        <v>100</v>
      </c>
      <c r="D3607" s="1">
        <f t="shared" ca="1" si="393"/>
        <v>-42.077013244733351</v>
      </c>
      <c r="E3607" s="1">
        <f t="shared" ca="1" si="394"/>
        <v>-1</v>
      </c>
      <c r="F3607" s="1">
        <f t="shared" ca="1" si="396"/>
        <v>1</v>
      </c>
      <c r="G3607" s="1">
        <f t="shared" ca="1" si="397"/>
        <v>1</v>
      </c>
      <c r="H3607" s="1">
        <f t="shared" ca="1" si="398"/>
        <v>0</v>
      </c>
    </row>
    <row r="3608" spans="1:8" hidden="1" x14ac:dyDescent="0.2">
      <c r="A3608" s="1">
        <v>3605</v>
      </c>
      <c r="B3608" s="1">
        <f t="shared" ca="1" si="395"/>
        <v>-190151.03458664878</v>
      </c>
      <c r="C3608" s="1">
        <f t="shared" ca="1" si="392"/>
        <v>100</v>
      </c>
      <c r="D3608" s="1">
        <f t="shared" ca="1" si="393"/>
        <v>58.639357099169693</v>
      </c>
      <c r="E3608" s="1">
        <f t="shared" ca="1" si="394"/>
        <v>-2</v>
      </c>
      <c r="F3608" s="1">
        <f t="shared" ca="1" si="396"/>
        <v>1</v>
      </c>
      <c r="G3608" s="1">
        <f t="shared" ca="1" si="397"/>
        <v>2</v>
      </c>
      <c r="H3608" s="1">
        <f t="shared" ca="1" si="398"/>
        <v>0</v>
      </c>
    </row>
    <row r="3609" spans="1:8" hidden="1" x14ac:dyDescent="0.2">
      <c r="A3609" s="1">
        <v>3606</v>
      </c>
      <c r="B3609" s="1">
        <f t="shared" ca="1" si="395"/>
        <v>-184287.09887673182</v>
      </c>
      <c r="C3609" s="1">
        <f t="shared" ca="1" si="392"/>
        <v>100</v>
      </c>
      <c r="D3609" s="1">
        <f t="shared" ca="1" si="393"/>
        <v>-42.077013244733351</v>
      </c>
      <c r="E3609" s="1">
        <f t="shared" ca="1" si="394"/>
        <v>-1</v>
      </c>
      <c r="F3609" s="1">
        <f t="shared" ca="1" si="396"/>
        <v>1</v>
      </c>
      <c r="G3609" s="1">
        <f t="shared" ca="1" si="397"/>
        <v>0</v>
      </c>
      <c r="H3609" s="1">
        <f t="shared" ca="1" si="398"/>
        <v>1</v>
      </c>
    </row>
    <row r="3610" spans="1:8" hidden="1" x14ac:dyDescent="0.2">
      <c r="A3610" s="1">
        <v>3607</v>
      </c>
      <c r="B3610" s="1">
        <f t="shared" ca="1" si="395"/>
        <v>-188494.80020120516</v>
      </c>
      <c r="C3610" s="1">
        <f t="shared" ca="1" si="392"/>
        <v>100</v>
      </c>
      <c r="D3610" s="1">
        <f t="shared" ca="1" si="393"/>
        <v>-42.077013244733351</v>
      </c>
      <c r="E3610" s="1">
        <f t="shared" ca="1" si="394"/>
        <v>-2</v>
      </c>
      <c r="F3610" s="1">
        <f t="shared" ca="1" si="396"/>
        <v>1</v>
      </c>
      <c r="G3610" s="1">
        <f t="shared" ca="1" si="397"/>
        <v>1</v>
      </c>
      <c r="H3610" s="1">
        <f t="shared" ca="1" si="398"/>
        <v>0</v>
      </c>
    </row>
    <row r="3611" spans="1:8" hidden="1" x14ac:dyDescent="0.2">
      <c r="A3611" s="1">
        <v>3608</v>
      </c>
      <c r="B3611" s="1">
        <f t="shared" ca="1" si="395"/>
        <v>-192702.5015256785</v>
      </c>
      <c r="C3611" s="1">
        <f t="shared" ca="1" si="392"/>
        <v>100</v>
      </c>
      <c r="D3611" s="1">
        <f t="shared" ca="1" si="393"/>
        <v>58.639357099169693</v>
      </c>
      <c r="E3611" s="1">
        <f t="shared" ca="1" si="394"/>
        <v>-3</v>
      </c>
      <c r="F3611" s="1">
        <f t="shared" ca="1" si="396"/>
        <v>1</v>
      </c>
      <c r="G3611" s="1">
        <f t="shared" ca="1" si="397"/>
        <v>2</v>
      </c>
      <c r="H3611" s="1">
        <f t="shared" ca="1" si="398"/>
        <v>0</v>
      </c>
    </row>
    <row r="3612" spans="1:8" hidden="1" x14ac:dyDescent="0.2">
      <c r="A3612" s="1">
        <v>3609</v>
      </c>
      <c r="B3612" s="1">
        <f t="shared" ca="1" si="395"/>
        <v>-186838.56581576154</v>
      </c>
      <c r="C3612" s="1">
        <f t="shared" ca="1" si="392"/>
        <v>100</v>
      </c>
      <c r="D3612" s="1">
        <f t="shared" ca="1" si="393"/>
        <v>58.639357099169693</v>
      </c>
      <c r="E3612" s="1">
        <f t="shared" ca="1" si="394"/>
        <v>-2</v>
      </c>
      <c r="F3612" s="1">
        <f t="shared" ca="1" si="396"/>
        <v>1</v>
      </c>
      <c r="G3612" s="1">
        <f t="shared" ca="1" si="397"/>
        <v>0</v>
      </c>
      <c r="H3612" s="1">
        <f t="shared" ca="1" si="398"/>
        <v>1</v>
      </c>
    </row>
    <row r="3613" spans="1:8" hidden="1" x14ac:dyDescent="0.2">
      <c r="A3613" s="1">
        <v>3610</v>
      </c>
      <c r="B3613" s="1">
        <f t="shared" ca="1" si="395"/>
        <v>-180974.63010584458</v>
      </c>
      <c r="C3613" s="1">
        <f t="shared" ca="1" si="392"/>
        <v>100</v>
      </c>
      <c r="D3613" s="1">
        <f t="shared" ca="1" si="393"/>
        <v>-42.077013244733351</v>
      </c>
      <c r="E3613" s="1">
        <f t="shared" ca="1" si="394"/>
        <v>-1</v>
      </c>
      <c r="F3613" s="1">
        <f t="shared" ca="1" si="396"/>
        <v>1</v>
      </c>
      <c r="G3613" s="1">
        <f t="shared" ca="1" si="397"/>
        <v>0</v>
      </c>
      <c r="H3613" s="1">
        <f t="shared" ca="1" si="398"/>
        <v>2</v>
      </c>
    </row>
    <row r="3614" spans="1:8" hidden="1" x14ac:dyDescent="0.2">
      <c r="A3614" s="1">
        <v>3611</v>
      </c>
      <c r="B3614" s="1">
        <f t="shared" ca="1" si="395"/>
        <v>-185182.33143031792</v>
      </c>
      <c r="C3614" s="1">
        <f t="shared" ca="1" si="392"/>
        <v>100</v>
      </c>
      <c r="D3614" s="1">
        <f t="shared" ca="1" si="393"/>
        <v>-42.077013244733351</v>
      </c>
      <c r="E3614" s="1">
        <f t="shared" ca="1" si="394"/>
        <v>-2</v>
      </c>
      <c r="F3614" s="1">
        <f t="shared" ca="1" si="396"/>
        <v>1</v>
      </c>
      <c r="G3614" s="1">
        <f t="shared" ca="1" si="397"/>
        <v>1</v>
      </c>
      <c r="H3614" s="1">
        <f t="shared" ca="1" si="398"/>
        <v>0</v>
      </c>
    </row>
    <row r="3615" spans="1:8" hidden="1" x14ac:dyDescent="0.2">
      <c r="A3615" s="1">
        <v>3612</v>
      </c>
      <c r="B3615" s="1">
        <f t="shared" ca="1" si="395"/>
        <v>-189390.03275479126</v>
      </c>
      <c r="C3615" s="1">
        <f t="shared" ca="1" si="392"/>
        <v>100</v>
      </c>
      <c r="D3615" s="1">
        <f t="shared" ca="1" si="393"/>
        <v>-42.077013244733351</v>
      </c>
      <c r="E3615" s="1">
        <f t="shared" ca="1" si="394"/>
        <v>-3</v>
      </c>
      <c r="F3615" s="1">
        <f t="shared" ca="1" si="396"/>
        <v>1</v>
      </c>
      <c r="G3615" s="1">
        <f t="shared" ca="1" si="397"/>
        <v>2</v>
      </c>
      <c r="H3615" s="1">
        <f t="shared" ca="1" si="398"/>
        <v>0</v>
      </c>
    </row>
    <row r="3616" spans="1:8" hidden="1" x14ac:dyDescent="0.2">
      <c r="A3616" s="1">
        <v>3613</v>
      </c>
      <c r="B3616" s="1">
        <f t="shared" ca="1" si="395"/>
        <v>-193597.7340792646</v>
      </c>
      <c r="C3616" s="1">
        <f t="shared" ca="1" si="392"/>
        <v>100</v>
      </c>
      <c r="D3616" s="1">
        <f t="shared" ca="1" si="393"/>
        <v>-42.077013244733351</v>
      </c>
      <c r="E3616" s="1">
        <f t="shared" ca="1" si="394"/>
        <v>-4</v>
      </c>
      <c r="F3616" s="1">
        <f t="shared" ca="1" si="396"/>
        <v>1</v>
      </c>
      <c r="G3616" s="1">
        <f t="shared" ca="1" si="397"/>
        <v>3</v>
      </c>
      <c r="H3616" s="1">
        <f t="shared" ca="1" si="398"/>
        <v>0</v>
      </c>
    </row>
    <row r="3617" spans="1:8" hidden="1" x14ac:dyDescent="0.2">
      <c r="A3617" s="1">
        <v>3614</v>
      </c>
      <c r="B3617" s="1">
        <f t="shared" ca="1" si="395"/>
        <v>-197805.43540373794</v>
      </c>
      <c r="C3617" s="1">
        <f t="shared" ca="1" si="392"/>
        <v>500</v>
      </c>
      <c r="D3617" s="1">
        <f t="shared" ca="1" si="393"/>
        <v>58.639357099169693</v>
      </c>
      <c r="E3617" s="1">
        <f t="shared" ca="1" si="394"/>
        <v>0</v>
      </c>
      <c r="F3617" s="1">
        <f t="shared" ca="1" si="396"/>
        <v>2</v>
      </c>
      <c r="G3617" s="1">
        <f t="shared" ca="1" si="397"/>
        <v>4</v>
      </c>
      <c r="H3617" s="1">
        <f t="shared" ca="1" si="398"/>
        <v>0</v>
      </c>
    </row>
    <row r="3618" spans="1:8" hidden="1" x14ac:dyDescent="0.2">
      <c r="A3618" s="1">
        <v>3615</v>
      </c>
      <c r="B3618" s="1">
        <f t="shared" ca="1" si="395"/>
        <v>-168485.75685415309</v>
      </c>
      <c r="C3618" s="1">
        <f t="shared" ca="1" si="392"/>
        <v>100</v>
      </c>
      <c r="D3618" s="1">
        <f t="shared" ca="1" si="393"/>
        <v>-42.077013244733351</v>
      </c>
      <c r="E3618" s="1">
        <f t="shared" ca="1" si="394"/>
        <v>0</v>
      </c>
      <c r="F3618" s="1">
        <f t="shared" ca="1" si="396"/>
        <v>1</v>
      </c>
      <c r="G3618" s="1">
        <f t="shared" ca="1" si="397"/>
        <v>0</v>
      </c>
      <c r="H3618" s="1">
        <f t="shared" ca="1" si="398"/>
        <v>1</v>
      </c>
    </row>
    <row r="3619" spans="1:8" hidden="1" x14ac:dyDescent="0.2">
      <c r="A3619" s="1">
        <v>3616</v>
      </c>
      <c r="B3619" s="1">
        <f t="shared" ca="1" si="395"/>
        <v>-172693.45817862643</v>
      </c>
      <c r="C3619" s="1">
        <f t="shared" ca="1" si="392"/>
        <v>100</v>
      </c>
      <c r="D3619" s="1">
        <f t="shared" ca="1" si="393"/>
        <v>58.639357099169693</v>
      </c>
      <c r="E3619" s="1">
        <f t="shared" ca="1" si="394"/>
        <v>-1</v>
      </c>
      <c r="F3619" s="1">
        <f t="shared" ca="1" si="396"/>
        <v>1</v>
      </c>
      <c r="G3619" s="1">
        <f t="shared" ca="1" si="397"/>
        <v>1</v>
      </c>
      <c r="H3619" s="1">
        <f t="shared" ca="1" si="398"/>
        <v>0</v>
      </c>
    </row>
    <row r="3620" spans="1:8" hidden="1" x14ac:dyDescent="0.2">
      <c r="A3620" s="1">
        <v>3617</v>
      </c>
      <c r="B3620" s="1">
        <f t="shared" ca="1" si="395"/>
        <v>-166829.52246870947</v>
      </c>
      <c r="C3620" s="1">
        <f t="shared" ca="1" si="392"/>
        <v>100</v>
      </c>
      <c r="D3620" s="1">
        <f t="shared" ca="1" si="393"/>
        <v>-42.077013244733351</v>
      </c>
      <c r="E3620" s="1">
        <f t="shared" ca="1" si="394"/>
        <v>0</v>
      </c>
      <c r="F3620" s="1">
        <f t="shared" ca="1" si="396"/>
        <v>1</v>
      </c>
      <c r="G3620" s="1">
        <f t="shared" ca="1" si="397"/>
        <v>0</v>
      </c>
      <c r="H3620" s="1">
        <f t="shared" ca="1" si="398"/>
        <v>1</v>
      </c>
    </row>
    <row r="3621" spans="1:8" hidden="1" x14ac:dyDescent="0.2">
      <c r="A3621" s="1">
        <v>3618</v>
      </c>
      <c r="B3621" s="1">
        <f t="shared" ca="1" si="395"/>
        <v>-171037.22379318281</v>
      </c>
      <c r="C3621" s="1">
        <f t="shared" ca="1" si="392"/>
        <v>100</v>
      </c>
      <c r="D3621" s="1">
        <f t="shared" ca="1" si="393"/>
        <v>-42.077013244733351</v>
      </c>
      <c r="E3621" s="1">
        <f t="shared" ca="1" si="394"/>
        <v>-1</v>
      </c>
      <c r="F3621" s="1">
        <f t="shared" ca="1" si="396"/>
        <v>1</v>
      </c>
      <c r="G3621" s="1">
        <f t="shared" ca="1" si="397"/>
        <v>1</v>
      </c>
      <c r="H3621" s="1">
        <f t="shared" ca="1" si="398"/>
        <v>0</v>
      </c>
    </row>
    <row r="3622" spans="1:8" hidden="1" x14ac:dyDescent="0.2">
      <c r="A3622" s="1">
        <v>3619</v>
      </c>
      <c r="B3622" s="1">
        <f t="shared" ca="1" si="395"/>
        <v>-175244.92511765615</v>
      </c>
      <c r="C3622" s="1">
        <f t="shared" ca="1" si="392"/>
        <v>100</v>
      </c>
      <c r="D3622" s="1">
        <f t="shared" ca="1" si="393"/>
        <v>-42.077013244733351</v>
      </c>
      <c r="E3622" s="1">
        <f t="shared" ca="1" si="394"/>
        <v>-2</v>
      </c>
      <c r="F3622" s="1">
        <f t="shared" ca="1" si="396"/>
        <v>1</v>
      </c>
      <c r="G3622" s="1">
        <f t="shared" ca="1" si="397"/>
        <v>2</v>
      </c>
      <c r="H3622" s="1">
        <f t="shared" ca="1" si="398"/>
        <v>0</v>
      </c>
    </row>
    <row r="3623" spans="1:8" hidden="1" x14ac:dyDescent="0.2">
      <c r="A3623" s="1">
        <v>3620</v>
      </c>
      <c r="B3623" s="1">
        <f t="shared" ca="1" si="395"/>
        <v>-179452.62644212949</v>
      </c>
      <c r="C3623" s="1">
        <f t="shared" ca="1" si="392"/>
        <v>100</v>
      </c>
      <c r="D3623" s="1">
        <f t="shared" ca="1" si="393"/>
        <v>-42.077013244733351</v>
      </c>
      <c r="E3623" s="1">
        <f t="shared" ca="1" si="394"/>
        <v>-3</v>
      </c>
      <c r="F3623" s="1">
        <f t="shared" ca="1" si="396"/>
        <v>1</v>
      </c>
      <c r="G3623" s="1">
        <f t="shared" ca="1" si="397"/>
        <v>3</v>
      </c>
      <c r="H3623" s="1">
        <f t="shared" ca="1" si="398"/>
        <v>0</v>
      </c>
    </row>
    <row r="3624" spans="1:8" hidden="1" x14ac:dyDescent="0.2">
      <c r="A3624" s="1">
        <v>3621</v>
      </c>
      <c r="B3624" s="1">
        <f t="shared" ca="1" si="395"/>
        <v>-183660.32776660283</v>
      </c>
      <c r="C3624" s="1">
        <f t="shared" ca="1" si="392"/>
        <v>100</v>
      </c>
      <c r="D3624" s="1">
        <f t="shared" ca="1" si="393"/>
        <v>58.639357099169693</v>
      </c>
      <c r="E3624" s="1">
        <f t="shared" ca="1" si="394"/>
        <v>-4</v>
      </c>
      <c r="F3624" s="1">
        <f t="shared" ca="1" si="396"/>
        <v>1</v>
      </c>
      <c r="G3624" s="1">
        <f t="shared" ca="1" si="397"/>
        <v>4</v>
      </c>
      <c r="H3624" s="1">
        <f t="shared" ca="1" si="398"/>
        <v>0</v>
      </c>
    </row>
    <row r="3625" spans="1:8" hidden="1" x14ac:dyDescent="0.2">
      <c r="A3625" s="1">
        <v>3622</v>
      </c>
      <c r="B3625" s="1">
        <f t="shared" ca="1" si="395"/>
        <v>-177796.39205668587</v>
      </c>
      <c r="C3625" s="1">
        <f t="shared" ca="1" si="392"/>
        <v>100</v>
      </c>
      <c r="D3625" s="1">
        <f t="shared" ca="1" si="393"/>
        <v>-42.077013244733351</v>
      </c>
      <c r="E3625" s="1">
        <f t="shared" ca="1" si="394"/>
        <v>-3</v>
      </c>
      <c r="F3625" s="1">
        <f t="shared" ca="1" si="396"/>
        <v>1</v>
      </c>
      <c r="G3625" s="1">
        <f t="shared" ca="1" si="397"/>
        <v>0</v>
      </c>
      <c r="H3625" s="1">
        <f t="shared" ca="1" si="398"/>
        <v>1</v>
      </c>
    </row>
    <row r="3626" spans="1:8" hidden="1" x14ac:dyDescent="0.2">
      <c r="A3626" s="1">
        <v>3623</v>
      </c>
      <c r="B3626" s="1">
        <f t="shared" ca="1" si="395"/>
        <v>-182004.09338115921</v>
      </c>
      <c r="C3626" s="1">
        <f t="shared" ca="1" si="392"/>
        <v>100</v>
      </c>
      <c r="D3626" s="1">
        <f t="shared" ca="1" si="393"/>
        <v>58.639357099169693</v>
      </c>
      <c r="E3626" s="1">
        <f t="shared" ca="1" si="394"/>
        <v>-4</v>
      </c>
      <c r="F3626" s="1">
        <f t="shared" ca="1" si="396"/>
        <v>1</v>
      </c>
      <c r="G3626" s="1">
        <f t="shared" ca="1" si="397"/>
        <v>1</v>
      </c>
      <c r="H3626" s="1">
        <f t="shared" ca="1" si="398"/>
        <v>0</v>
      </c>
    </row>
    <row r="3627" spans="1:8" hidden="1" x14ac:dyDescent="0.2">
      <c r="A3627" s="1">
        <v>3624</v>
      </c>
      <c r="B3627" s="1">
        <f t="shared" ca="1" si="395"/>
        <v>-176140.15767124225</v>
      </c>
      <c r="C3627" s="1">
        <f t="shared" ca="1" si="392"/>
        <v>100</v>
      </c>
      <c r="D3627" s="1">
        <f t="shared" ca="1" si="393"/>
        <v>58.639357099169693</v>
      </c>
      <c r="E3627" s="1">
        <f t="shared" ca="1" si="394"/>
        <v>-3</v>
      </c>
      <c r="F3627" s="1">
        <f t="shared" ca="1" si="396"/>
        <v>1</v>
      </c>
      <c r="G3627" s="1">
        <f t="shared" ca="1" si="397"/>
        <v>0</v>
      </c>
      <c r="H3627" s="1">
        <f t="shared" ca="1" si="398"/>
        <v>1</v>
      </c>
    </row>
    <row r="3628" spans="1:8" hidden="1" x14ac:dyDescent="0.2">
      <c r="A3628" s="1">
        <v>3625</v>
      </c>
      <c r="B3628" s="1">
        <f t="shared" ca="1" si="395"/>
        <v>-170276.2219613253</v>
      </c>
      <c r="C3628" s="1">
        <f t="shared" ca="1" si="392"/>
        <v>100</v>
      </c>
      <c r="D3628" s="1">
        <f t="shared" ca="1" si="393"/>
        <v>-42.077013244733351</v>
      </c>
      <c r="E3628" s="1">
        <f t="shared" ca="1" si="394"/>
        <v>-2</v>
      </c>
      <c r="F3628" s="1">
        <f t="shared" ca="1" si="396"/>
        <v>1</v>
      </c>
      <c r="G3628" s="1">
        <f t="shared" ca="1" si="397"/>
        <v>0</v>
      </c>
      <c r="H3628" s="1">
        <f t="shared" ca="1" si="398"/>
        <v>2</v>
      </c>
    </row>
    <row r="3629" spans="1:8" hidden="1" x14ac:dyDescent="0.2">
      <c r="A3629" s="1">
        <v>3626</v>
      </c>
      <c r="B3629" s="1">
        <f t="shared" ca="1" si="395"/>
        <v>-174483.92328579864</v>
      </c>
      <c r="C3629" s="1">
        <f t="shared" ca="1" si="392"/>
        <v>100</v>
      </c>
      <c r="D3629" s="1">
        <f t="shared" ca="1" si="393"/>
        <v>-42.077013244733351</v>
      </c>
      <c r="E3629" s="1">
        <f t="shared" ca="1" si="394"/>
        <v>-3</v>
      </c>
      <c r="F3629" s="1">
        <f t="shared" ca="1" si="396"/>
        <v>1</v>
      </c>
      <c r="G3629" s="1">
        <f t="shared" ca="1" si="397"/>
        <v>1</v>
      </c>
      <c r="H3629" s="1">
        <f t="shared" ca="1" si="398"/>
        <v>0</v>
      </c>
    </row>
    <row r="3630" spans="1:8" hidden="1" x14ac:dyDescent="0.2">
      <c r="A3630" s="1">
        <v>3627</v>
      </c>
      <c r="B3630" s="1">
        <f t="shared" ca="1" si="395"/>
        <v>-178691.62461027197</v>
      </c>
      <c r="C3630" s="1">
        <f t="shared" ca="1" si="392"/>
        <v>100</v>
      </c>
      <c r="D3630" s="1">
        <f t="shared" ca="1" si="393"/>
        <v>-42.077013244733351</v>
      </c>
      <c r="E3630" s="1">
        <f t="shared" ca="1" si="394"/>
        <v>-4</v>
      </c>
      <c r="F3630" s="1">
        <f t="shared" ca="1" si="396"/>
        <v>1</v>
      </c>
      <c r="G3630" s="1">
        <f t="shared" ca="1" si="397"/>
        <v>2</v>
      </c>
      <c r="H3630" s="1">
        <f t="shared" ca="1" si="398"/>
        <v>0</v>
      </c>
    </row>
    <row r="3631" spans="1:8" hidden="1" x14ac:dyDescent="0.2">
      <c r="A3631" s="1">
        <v>3628</v>
      </c>
      <c r="B3631" s="1">
        <f t="shared" ca="1" si="395"/>
        <v>-182899.32593474531</v>
      </c>
      <c r="C3631" s="1">
        <f t="shared" ca="1" si="392"/>
        <v>500</v>
      </c>
      <c r="D3631" s="1">
        <f t="shared" ca="1" si="393"/>
        <v>58.639357099169693</v>
      </c>
      <c r="E3631" s="1">
        <f t="shared" ca="1" si="394"/>
        <v>0</v>
      </c>
      <c r="F3631" s="1">
        <f t="shared" ca="1" si="396"/>
        <v>2</v>
      </c>
      <c r="G3631" s="1">
        <f t="shared" ca="1" si="397"/>
        <v>3</v>
      </c>
      <c r="H3631" s="1">
        <f t="shared" ca="1" si="398"/>
        <v>0</v>
      </c>
    </row>
    <row r="3632" spans="1:8" hidden="1" x14ac:dyDescent="0.2">
      <c r="A3632" s="1">
        <v>3629</v>
      </c>
      <c r="B3632" s="1">
        <f t="shared" ca="1" si="395"/>
        <v>-153579.64738516047</v>
      </c>
      <c r="C3632" s="1">
        <f t="shared" ca="1" si="392"/>
        <v>100</v>
      </c>
      <c r="D3632" s="1">
        <f t="shared" ca="1" si="393"/>
        <v>58.639357099169693</v>
      </c>
      <c r="E3632" s="1">
        <f t="shared" ca="1" si="394"/>
        <v>0</v>
      </c>
      <c r="F3632" s="1">
        <f t="shared" ca="1" si="396"/>
        <v>1</v>
      </c>
      <c r="G3632" s="1">
        <f t="shared" ca="1" si="397"/>
        <v>0</v>
      </c>
      <c r="H3632" s="1">
        <f t="shared" ca="1" si="398"/>
        <v>1</v>
      </c>
    </row>
    <row r="3633" spans="1:8" hidden="1" x14ac:dyDescent="0.2">
      <c r="A3633" s="1">
        <v>3630</v>
      </c>
      <c r="B3633" s="1">
        <f t="shared" ca="1" si="395"/>
        <v>-147715.71167524351</v>
      </c>
      <c r="C3633" s="1">
        <f t="shared" ca="1" si="392"/>
        <v>100</v>
      </c>
      <c r="D3633" s="1">
        <f t="shared" ca="1" si="393"/>
        <v>-42.077013244733351</v>
      </c>
      <c r="E3633" s="1">
        <f t="shared" ca="1" si="394"/>
        <v>0</v>
      </c>
      <c r="F3633" s="1">
        <f t="shared" ca="1" si="396"/>
        <v>1</v>
      </c>
      <c r="G3633" s="1">
        <f t="shared" ca="1" si="397"/>
        <v>0</v>
      </c>
      <c r="H3633" s="1">
        <f t="shared" ca="1" si="398"/>
        <v>2</v>
      </c>
    </row>
    <row r="3634" spans="1:8" hidden="1" x14ac:dyDescent="0.2">
      <c r="A3634" s="1">
        <v>3631</v>
      </c>
      <c r="B3634" s="1">
        <f t="shared" ca="1" si="395"/>
        <v>-151923.41299971685</v>
      </c>
      <c r="C3634" s="1">
        <f t="shared" ca="1" si="392"/>
        <v>100</v>
      </c>
      <c r="D3634" s="1">
        <f t="shared" ca="1" si="393"/>
        <v>-42.077013244733351</v>
      </c>
      <c r="E3634" s="1">
        <f t="shared" ca="1" si="394"/>
        <v>-1</v>
      </c>
      <c r="F3634" s="1">
        <f t="shared" ca="1" si="396"/>
        <v>1</v>
      </c>
      <c r="G3634" s="1">
        <f t="shared" ca="1" si="397"/>
        <v>1</v>
      </c>
      <c r="H3634" s="1">
        <f t="shared" ca="1" si="398"/>
        <v>0</v>
      </c>
    </row>
    <row r="3635" spans="1:8" hidden="1" x14ac:dyDescent="0.2">
      <c r="A3635" s="1">
        <v>3632</v>
      </c>
      <c r="B3635" s="1">
        <f t="shared" ca="1" si="395"/>
        <v>-156131.11432419019</v>
      </c>
      <c r="C3635" s="1">
        <f t="shared" ca="1" si="392"/>
        <v>100</v>
      </c>
      <c r="D3635" s="1">
        <f t="shared" ca="1" si="393"/>
        <v>-42.077013244733351</v>
      </c>
      <c r="E3635" s="1">
        <f t="shared" ca="1" si="394"/>
        <v>-2</v>
      </c>
      <c r="F3635" s="1">
        <f t="shared" ca="1" si="396"/>
        <v>1</v>
      </c>
      <c r="G3635" s="1">
        <f t="shared" ca="1" si="397"/>
        <v>2</v>
      </c>
      <c r="H3635" s="1">
        <f t="shared" ca="1" si="398"/>
        <v>0</v>
      </c>
    </row>
    <row r="3636" spans="1:8" hidden="1" x14ac:dyDescent="0.2">
      <c r="A3636" s="1">
        <v>3633</v>
      </c>
      <c r="B3636" s="1">
        <f t="shared" ca="1" si="395"/>
        <v>-160338.81564866353</v>
      </c>
      <c r="C3636" s="1">
        <f t="shared" ca="1" si="392"/>
        <v>100</v>
      </c>
      <c r="D3636" s="1">
        <f t="shared" ca="1" si="393"/>
        <v>58.639357099169693</v>
      </c>
      <c r="E3636" s="1">
        <f t="shared" ca="1" si="394"/>
        <v>-3</v>
      </c>
      <c r="F3636" s="1">
        <f t="shared" ca="1" si="396"/>
        <v>1</v>
      </c>
      <c r="G3636" s="1">
        <f t="shared" ca="1" si="397"/>
        <v>3</v>
      </c>
      <c r="H3636" s="1">
        <f t="shared" ca="1" si="398"/>
        <v>0</v>
      </c>
    </row>
    <row r="3637" spans="1:8" hidden="1" x14ac:dyDescent="0.2">
      <c r="A3637" s="1">
        <v>3634</v>
      </c>
      <c r="B3637" s="1">
        <f t="shared" ca="1" si="395"/>
        <v>-154474.87993874657</v>
      </c>
      <c r="C3637" s="1">
        <f t="shared" ca="1" si="392"/>
        <v>100</v>
      </c>
      <c r="D3637" s="1">
        <f t="shared" ca="1" si="393"/>
        <v>58.639357099169693</v>
      </c>
      <c r="E3637" s="1">
        <f t="shared" ca="1" si="394"/>
        <v>-2</v>
      </c>
      <c r="F3637" s="1">
        <f t="shared" ca="1" si="396"/>
        <v>1</v>
      </c>
      <c r="G3637" s="1">
        <f t="shared" ca="1" si="397"/>
        <v>0</v>
      </c>
      <c r="H3637" s="1">
        <f t="shared" ca="1" si="398"/>
        <v>1</v>
      </c>
    </row>
    <row r="3638" spans="1:8" hidden="1" x14ac:dyDescent="0.2">
      <c r="A3638" s="1">
        <v>3635</v>
      </c>
      <c r="B3638" s="1">
        <f t="shared" ca="1" si="395"/>
        <v>-148610.94422882961</v>
      </c>
      <c r="C3638" s="1">
        <f t="shared" ca="1" si="392"/>
        <v>100</v>
      </c>
      <c r="D3638" s="1">
        <f t="shared" ca="1" si="393"/>
        <v>-42.077013244733351</v>
      </c>
      <c r="E3638" s="1">
        <f t="shared" ca="1" si="394"/>
        <v>-1</v>
      </c>
      <c r="F3638" s="1">
        <f t="shared" ca="1" si="396"/>
        <v>1</v>
      </c>
      <c r="G3638" s="1">
        <f t="shared" ca="1" si="397"/>
        <v>0</v>
      </c>
      <c r="H3638" s="1">
        <f t="shared" ca="1" si="398"/>
        <v>2</v>
      </c>
    </row>
    <row r="3639" spans="1:8" hidden="1" x14ac:dyDescent="0.2">
      <c r="A3639" s="1">
        <v>3636</v>
      </c>
      <c r="B3639" s="1">
        <f t="shared" ca="1" si="395"/>
        <v>-152818.64555330295</v>
      </c>
      <c r="C3639" s="1">
        <f t="shared" ca="1" si="392"/>
        <v>100</v>
      </c>
      <c r="D3639" s="1">
        <f t="shared" ca="1" si="393"/>
        <v>-42.077013244733351</v>
      </c>
      <c r="E3639" s="1">
        <f t="shared" ca="1" si="394"/>
        <v>-2</v>
      </c>
      <c r="F3639" s="1">
        <f t="shared" ca="1" si="396"/>
        <v>1</v>
      </c>
      <c r="G3639" s="1">
        <f t="shared" ca="1" si="397"/>
        <v>1</v>
      </c>
      <c r="H3639" s="1">
        <f t="shared" ca="1" si="398"/>
        <v>0</v>
      </c>
    </row>
    <row r="3640" spans="1:8" hidden="1" x14ac:dyDescent="0.2">
      <c r="A3640" s="1">
        <v>3637</v>
      </c>
      <c r="B3640" s="1">
        <f t="shared" ca="1" si="395"/>
        <v>-157026.34687777629</v>
      </c>
      <c r="C3640" s="1">
        <f t="shared" ca="1" si="392"/>
        <v>100</v>
      </c>
      <c r="D3640" s="1">
        <f t="shared" ca="1" si="393"/>
        <v>-42.077013244733351</v>
      </c>
      <c r="E3640" s="1">
        <f t="shared" ca="1" si="394"/>
        <v>-3</v>
      </c>
      <c r="F3640" s="1">
        <f t="shared" ca="1" si="396"/>
        <v>1</v>
      </c>
      <c r="G3640" s="1">
        <f t="shared" ca="1" si="397"/>
        <v>2</v>
      </c>
      <c r="H3640" s="1">
        <f t="shared" ca="1" si="398"/>
        <v>0</v>
      </c>
    </row>
    <row r="3641" spans="1:8" hidden="1" x14ac:dyDescent="0.2">
      <c r="A3641" s="1">
        <v>3638</v>
      </c>
      <c r="B3641" s="1">
        <f t="shared" ca="1" si="395"/>
        <v>-161234.04820224963</v>
      </c>
      <c r="C3641" s="1">
        <f t="shared" ca="1" si="392"/>
        <v>100</v>
      </c>
      <c r="D3641" s="1">
        <f t="shared" ca="1" si="393"/>
        <v>-42.077013244733351</v>
      </c>
      <c r="E3641" s="1">
        <f t="shared" ca="1" si="394"/>
        <v>-4</v>
      </c>
      <c r="F3641" s="1">
        <f t="shared" ca="1" si="396"/>
        <v>1</v>
      </c>
      <c r="G3641" s="1">
        <f t="shared" ca="1" si="397"/>
        <v>3</v>
      </c>
      <c r="H3641" s="1">
        <f t="shared" ca="1" si="398"/>
        <v>0</v>
      </c>
    </row>
    <row r="3642" spans="1:8" hidden="1" x14ac:dyDescent="0.2">
      <c r="A3642" s="1">
        <v>3639</v>
      </c>
      <c r="B3642" s="1">
        <f t="shared" ca="1" si="395"/>
        <v>-165441.74952672297</v>
      </c>
      <c r="C3642" s="1">
        <f t="shared" ca="1" si="392"/>
        <v>500</v>
      </c>
      <c r="D3642" s="1">
        <f t="shared" ca="1" si="393"/>
        <v>-42.077013244733351</v>
      </c>
      <c r="E3642" s="1">
        <f t="shared" ca="1" si="394"/>
        <v>0</v>
      </c>
      <c r="F3642" s="1">
        <f t="shared" ca="1" si="396"/>
        <v>2</v>
      </c>
      <c r="G3642" s="1">
        <f t="shared" ca="1" si="397"/>
        <v>4</v>
      </c>
      <c r="H3642" s="1">
        <f t="shared" ca="1" si="398"/>
        <v>0</v>
      </c>
    </row>
    <row r="3643" spans="1:8" hidden="1" x14ac:dyDescent="0.2">
      <c r="A3643" s="1">
        <v>3640</v>
      </c>
      <c r="B3643" s="1">
        <f t="shared" ca="1" si="395"/>
        <v>-186480.25614908963</v>
      </c>
      <c r="C3643" s="1">
        <f t="shared" ca="1" si="392"/>
        <v>500</v>
      </c>
      <c r="D3643" s="1">
        <f t="shared" ca="1" si="393"/>
        <v>58.639357099169693</v>
      </c>
      <c r="E3643" s="1">
        <f t="shared" ca="1" si="394"/>
        <v>-1</v>
      </c>
      <c r="F3643" s="1">
        <f t="shared" ca="1" si="396"/>
        <v>2</v>
      </c>
      <c r="G3643" s="1">
        <f t="shared" ca="1" si="397"/>
        <v>5</v>
      </c>
      <c r="H3643" s="1">
        <f t="shared" ca="1" si="398"/>
        <v>0</v>
      </c>
    </row>
    <row r="3644" spans="1:8" hidden="1" x14ac:dyDescent="0.2">
      <c r="A3644" s="1">
        <v>3641</v>
      </c>
      <c r="B3644" s="1">
        <f t="shared" ca="1" si="395"/>
        <v>-157160.57759950479</v>
      </c>
      <c r="C3644" s="1">
        <f t="shared" ca="1" si="392"/>
        <v>100</v>
      </c>
      <c r="D3644" s="1">
        <f t="shared" ca="1" si="393"/>
        <v>-42.077013244733351</v>
      </c>
      <c r="E3644" s="1">
        <f t="shared" ca="1" si="394"/>
        <v>0</v>
      </c>
      <c r="F3644" s="1">
        <f t="shared" ca="1" si="396"/>
        <v>1</v>
      </c>
      <c r="G3644" s="1">
        <f t="shared" ca="1" si="397"/>
        <v>0</v>
      </c>
      <c r="H3644" s="1">
        <f t="shared" ca="1" si="398"/>
        <v>1</v>
      </c>
    </row>
    <row r="3645" spans="1:8" hidden="1" x14ac:dyDescent="0.2">
      <c r="A3645" s="1">
        <v>3642</v>
      </c>
      <c r="B3645" s="1">
        <f t="shared" ca="1" si="395"/>
        <v>-161368.27892397813</v>
      </c>
      <c r="C3645" s="1">
        <f t="shared" ca="1" si="392"/>
        <v>100</v>
      </c>
      <c r="D3645" s="1">
        <f t="shared" ca="1" si="393"/>
        <v>58.639357099169693</v>
      </c>
      <c r="E3645" s="1">
        <f t="shared" ca="1" si="394"/>
        <v>-1</v>
      </c>
      <c r="F3645" s="1">
        <f t="shared" ca="1" si="396"/>
        <v>1</v>
      </c>
      <c r="G3645" s="1">
        <f t="shared" ca="1" si="397"/>
        <v>1</v>
      </c>
      <c r="H3645" s="1">
        <f t="shared" ca="1" si="398"/>
        <v>0</v>
      </c>
    </row>
    <row r="3646" spans="1:8" hidden="1" x14ac:dyDescent="0.2">
      <c r="A3646" s="1">
        <v>3643</v>
      </c>
      <c r="B3646" s="1">
        <f t="shared" ca="1" si="395"/>
        <v>-155504.34321406117</v>
      </c>
      <c r="C3646" s="1">
        <f t="shared" ca="1" si="392"/>
        <v>100</v>
      </c>
      <c r="D3646" s="1">
        <f t="shared" ca="1" si="393"/>
        <v>-42.077013244733351</v>
      </c>
      <c r="E3646" s="1">
        <f t="shared" ca="1" si="394"/>
        <v>0</v>
      </c>
      <c r="F3646" s="1">
        <f t="shared" ca="1" si="396"/>
        <v>1</v>
      </c>
      <c r="G3646" s="1">
        <f t="shared" ca="1" si="397"/>
        <v>0</v>
      </c>
      <c r="H3646" s="1">
        <f t="shared" ca="1" si="398"/>
        <v>1</v>
      </c>
    </row>
    <row r="3647" spans="1:8" hidden="1" x14ac:dyDescent="0.2">
      <c r="A3647" s="1">
        <v>3644</v>
      </c>
      <c r="B3647" s="1">
        <f t="shared" ca="1" si="395"/>
        <v>-159712.04453853451</v>
      </c>
      <c r="C3647" s="1">
        <f t="shared" ca="1" si="392"/>
        <v>100</v>
      </c>
      <c r="D3647" s="1">
        <f t="shared" ca="1" si="393"/>
        <v>58.639357099169693</v>
      </c>
      <c r="E3647" s="1">
        <f t="shared" ca="1" si="394"/>
        <v>-1</v>
      </c>
      <c r="F3647" s="1">
        <f t="shared" ca="1" si="396"/>
        <v>1</v>
      </c>
      <c r="G3647" s="1">
        <f t="shared" ca="1" si="397"/>
        <v>1</v>
      </c>
      <c r="H3647" s="1">
        <f t="shared" ca="1" si="398"/>
        <v>0</v>
      </c>
    </row>
    <row r="3648" spans="1:8" hidden="1" x14ac:dyDescent="0.2">
      <c r="A3648" s="1">
        <v>3645</v>
      </c>
      <c r="B3648" s="1">
        <f t="shared" ca="1" si="395"/>
        <v>-153848.10882861755</v>
      </c>
      <c r="C3648" s="1">
        <f t="shared" ca="1" si="392"/>
        <v>100</v>
      </c>
      <c r="D3648" s="1">
        <f t="shared" ca="1" si="393"/>
        <v>-42.077013244733351</v>
      </c>
      <c r="E3648" s="1">
        <f t="shared" ca="1" si="394"/>
        <v>0</v>
      </c>
      <c r="F3648" s="1">
        <f t="shared" ca="1" si="396"/>
        <v>1</v>
      </c>
      <c r="G3648" s="1">
        <f t="shared" ca="1" si="397"/>
        <v>0</v>
      </c>
      <c r="H3648" s="1">
        <f t="shared" ca="1" si="398"/>
        <v>1</v>
      </c>
    </row>
    <row r="3649" spans="1:8" hidden="1" x14ac:dyDescent="0.2">
      <c r="A3649" s="1">
        <v>3646</v>
      </c>
      <c r="B3649" s="1">
        <f t="shared" ca="1" si="395"/>
        <v>-158055.81015309089</v>
      </c>
      <c r="C3649" s="1">
        <f t="shared" ca="1" si="392"/>
        <v>100</v>
      </c>
      <c r="D3649" s="1">
        <f t="shared" ca="1" si="393"/>
        <v>-42.077013244733351</v>
      </c>
      <c r="E3649" s="1">
        <f t="shared" ca="1" si="394"/>
        <v>-1</v>
      </c>
      <c r="F3649" s="1">
        <f t="shared" ca="1" si="396"/>
        <v>1</v>
      </c>
      <c r="G3649" s="1">
        <f t="shared" ca="1" si="397"/>
        <v>1</v>
      </c>
      <c r="H3649" s="1">
        <f t="shared" ca="1" si="398"/>
        <v>0</v>
      </c>
    </row>
    <row r="3650" spans="1:8" hidden="1" x14ac:dyDescent="0.2">
      <c r="A3650" s="1">
        <v>3647</v>
      </c>
      <c r="B3650" s="1">
        <f t="shared" ca="1" si="395"/>
        <v>-162263.51147756423</v>
      </c>
      <c r="C3650" s="1">
        <f t="shared" ca="1" si="392"/>
        <v>100</v>
      </c>
      <c r="D3650" s="1">
        <f t="shared" ca="1" si="393"/>
        <v>58.639357099169693</v>
      </c>
      <c r="E3650" s="1">
        <f t="shared" ca="1" si="394"/>
        <v>-2</v>
      </c>
      <c r="F3650" s="1">
        <f t="shared" ca="1" si="396"/>
        <v>1</v>
      </c>
      <c r="G3650" s="1">
        <f t="shared" ca="1" si="397"/>
        <v>2</v>
      </c>
      <c r="H3650" s="1">
        <f t="shared" ca="1" si="398"/>
        <v>0</v>
      </c>
    </row>
    <row r="3651" spans="1:8" hidden="1" x14ac:dyDescent="0.2">
      <c r="A3651" s="1">
        <v>3648</v>
      </c>
      <c r="B3651" s="1">
        <f t="shared" ca="1" si="395"/>
        <v>-156399.57576764727</v>
      </c>
      <c r="C3651" s="1">
        <f t="shared" ca="1" si="392"/>
        <v>100</v>
      </c>
      <c r="D3651" s="1">
        <f t="shared" ca="1" si="393"/>
        <v>-42.077013244733351</v>
      </c>
      <c r="E3651" s="1">
        <f t="shared" ca="1" si="394"/>
        <v>-1</v>
      </c>
      <c r="F3651" s="1">
        <f t="shared" ca="1" si="396"/>
        <v>1</v>
      </c>
      <c r="G3651" s="1">
        <f t="shared" ca="1" si="397"/>
        <v>0</v>
      </c>
      <c r="H3651" s="1">
        <f t="shared" ca="1" si="398"/>
        <v>1</v>
      </c>
    </row>
    <row r="3652" spans="1:8" hidden="1" x14ac:dyDescent="0.2">
      <c r="A3652" s="1">
        <v>3649</v>
      </c>
      <c r="B3652" s="1">
        <f t="shared" ca="1" si="395"/>
        <v>-160607.27709212061</v>
      </c>
      <c r="C3652" s="1">
        <f t="shared" ca="1" si="392"/>
        <v>100</v>
      </c>
      <c r="D3652" s="1">
        <f t="shared" ca="1" si="393"/>
        <v>58.639357099169693</v>
      </c>
      <c r="E3652" s="1">
        <f t="shared" ca="1" si="394"/>
        <v>-2</v>
      </c>
      <c r="F3652" s="1">
        <f t="shared" ca="1" si="396"/>
        <v>1</v>
      </c>
      <c r="G3652" s="1">
        <f t="shared" ca="1" si="397"/>
        <v>1</v>
      </c>
      <c r="H3652" s="1">
        <f t="shared" ca="1" si="398"/>
        <v>0</v>
      </c>
    </row>
    <row r="3653" spans="1:8" hidden="1" x14ac:dyDescent="0.2">
      <c r="A3653" s="1">
        <v>3650</v>
      </c>
      <c r="B3653" s="1">
        <f t="shared" ca="1" si="395"/>
        <v>-154743.34138220365</v>
      </c>
      <c r="C3653" s="1">
        <f t="shared" ref="C3653:C3716" ca="1" si="399">$C$4*POWER($L$2,F3653-1)</f>
        <v>100</v>
      </c>
      <c r="D3653" s="1">
        <f t="shared" ref="D3653:D3716" ca="1" si="400">IF(RAND()&lt;$B$1,$F$1,$H$1)</f>
        <v>-42.077013244733351</v>
      </c>
      <c r="E3653" s="1">
        <f t="shared" ref="E3653:E3716" ca="1" si="401">IF(D3652&lt;0,IF(E3652-1=-$D$2,0,E3652-1),IF(E3652+1=$F$2,0,E3652+1))</f>
        <v>-1</v>
      </c>
      <c r="F3653" s="1">
        <f t="shared" ca="1" si="396"/>
        <v>1</v>
      </c>
      <c r="G3653" s="1">
        <f t="shared" ca="1" si="397"/>
        <v>0</v>
      </c>
      <c r="H3653" s="1">
        <f t="shared" ca="1" si="398"/>
        <v>1</v>
      </c>
    </row>
    <row r="3654" spans="1:8" hidden="1" x14ac:dyDescent="0.2">
      <c r="A3654" s="1">
        <v>3651</v>
      </c>
      <c r="B3654" s="1">
        <f t="shared" ref="B3654:B3717" ca="1" si="402">B3653+D3653*C3653</f>
        <v>-158951.04270667699</v>
      </c>
      <c r="C3654" s="1">
        <f t="shared" ca="1" si="399"/>
        <v>100</v>
      </c>
      <c r="D3654" s="1">
        <f t="shared" ca="1" si="400"/>
        <v>-42.077013244733351</v>
      </c>
      <c r="E3654" s="1">
        <f t="shared" ca="1" si="401"/>
        <v>-2</v>
      </c>
      <c r="F3654" s="1">
        <f t="shared" ref="F3654:F3717" ca="1" si="403">IF(AND(D3653&gt;0,E3654=0),IF(F3653-1&lt;1,1,F3653-1),IF(AND(D3653&lt;0,E3654=0),IF(F3653+1&gt;$H$2,1,F3653+1),F3653))</f>
        <v>1</v>
      </c>
      <c r="G3654" s="1">
        <f t="shared" ref="G3654:G3717" ca="1" si="404">IF(D3653&gt;0,0,G3653+1)</f>
        <v>1</v>
      </c>
      <c r="H3654" s="1">
        <f t="shared" ref="H3654:H3717" ca="1" si="405">IF(D3653&lt;0,0,H3653+1)</f>
        <v>0</v>
      </c>
    </row>
    <row r="3655" spans="1:8" hidden="1" x14ac:dyDescent="0.2">
      <c r="A3655" s="1">
        <v>3652</v>
      </c>
      <c r="B3655" s="1">
        <f t="shared" ca="1" si="402"/>
        <v>-163158.74403115033</v>
      </c>
      <c r="C3655" s="1">
        <f t="shared" ca="1" si="399"/>
        <v>100</v>
      </c>
      <c r="D3655" s="1">
        <f t="shared" ca="1" si="400"/>
        <v>58.639357099169693</v>
      </c>
      <c r="E3655" s="1">
        <f t="shared" ca="1" si="401"/>
        <v>-3</v>
      </c>
      <c r="F3655" s="1">
        <f t="shared" ca="1" si="403"/>
        <v>1</v>
      </c>
      <c r="G3655" s="1">
        <f t="shared" ca="1" si="404"/>
        <v>2</v>
      </c>
      <c r="H3655" s="1">
        <f t="shared" ca="1" si="405"/>
        <v>0</v>
      </c>
    </row>
    <row r="3656" spans="1:8" hidden="1" x14ac:dyDescent="0.2">
      <c r="A3656" s="1">
        <v>3653</v>
      </c>
      <c r="B3656" s="1">
        <f t="shared" ca="1" si="402"/>
        <v>-157294.80832123337</v>
      </c>
      <c r="C3656" s="1">
        <f t="shared" ca="1" si="399"/>
        <v>100</v>
      </c>
      <c r="D3656" s="1">
        <f t="shared" ca="1" si="400"/>
        <v>58.639357099169693</v>
      </c>
      <c r="E3656" s="1">
        <f t="shared" ca="1" si="401"/>
        <v>-2</v>
      </c>
      <c r="F3656" s="1">
        <f t="shared" ca="1" si="403"/>
        <v>1</v>
      </c>
      <c r="G3656" s="1">
        <f t="shared" ca="1" si="404"/>
        <v>0</v>
      </c>
      <c r="H3656" s="1">
        <f t="shared" ca="1" si="405"/>
        <v>1</v>
      </c>
    </row>
    <row r="3657" spans="1:8" hidden="1" x14ac:dyDescent="0.2">
      <c r="A3657" s="1">
        <v>3654</v>
      </c>
      <c r="B3657" s="1">
        <f t="shared" ca="1" si="402"/>
        <v>-151430.87261131642</v>
      </c>
      <c r="C3657" s="1">
        <f t="shared" ca="1" si="399"/>
        <v>100</v>
      </c>
      <c r="D3657" s="1">
        <f t="shared" ca="1" si="400"/>
        <v>58.639357099169693</v>
      </c>
      <c r="E3657" s="1">
        <f t="shared" ca="1" si="401"/>
        <v>-1</v>
      </c>
      <c r="F3657" s="1">
        <f t="shared" ca="1" si="403"/>
        <v>1</v>
      </c>
      <c r="G3657" s="1">
        <f t="shared" ca="1" si="404"/>
        <v>0</v>
      </c>
      <c r="H3657" s="1">
        <f t="shared" ca="1" si="405"/>
        <v>2</v>
      </c>
    </row>
    <row r="3658" spans="1:8" hidden="1" x14ac:dyDescent="0.2">
      <c r="A3658" s="1">
        <v>3655</v>
      </c>
      <c r="B3658" s="1">
        <f t="shared" ca="1" si="402"/>
        <v>-145566.93690139946</v>
      </c>
      <c r="C3658" s="1">
        <f t="shared" ca="1" si="399"/>
        <v>100</v>
      </c>
      <c r="D3658" s="1">
        <f t="shared" ca="1" si="400"/>
        <v>-42.077013244733351</v>
      </c>
      <c r="E3658" s="1">
        <f t="shared" ca="1" si="401"/>
        <v>0</v>
      </c>
      <c r="F3658" s="1">
        <f t="shared" ca="1" si="403"/>
        <v>1</v>
      </c>
      <c r="G3658" s="1">
        <f t="shared" ca="1" si="404"/>
        <v>0</v>
      </c>
      <c r="H3658" s="1">
        <f t="shared" ca="1" si="405"/>
        <v>3</v>
      </c>
    </row>
    <row r="3659" spans="1:8" hidden="1" x14ac:dyDescent="0.2">
      <c r="A3659" s="1">
        <v>3656</v>
      </c>
      <c r="B3659" s="1">
        <f t="shared" ca="1" si="402"/>
        <v>-149774.6382258728</v>
      </c>
      <c r="C3659" s="1">
        <f t="shared" ca="1" si="399"/>
        <v>100</v>
      </c>
      <c r="D3659" s="1">
        <f t="shared" ca="1" si="400"/>
        <v>-42.077013244733351</v>
      </c>
      <c r="E3659" s="1">
        <f t="shared" ca="1" si="401"/>
        <v>-1</v>
      </c>
      <c r="F3659" s="1">
        <f t="shared" ca="1" si="403"/>
        <v>1</v>
      </c>
      <c r="G3659" s="1">
        <f t="shared" ca="1" si="404"/>
        <v>1</v>
      </c>
      <c r="H3659" s="1">
        <f t="shared" ca="1" si="405"/>
        <v>0</v>
      </c>
    </row>
    <row r="3660" spans="1:8" hidden="1" x14ac:dyDescent="0.2">
      <c r="A3660" s="1">
        <v>3657</v>
      </c>
      <c r="B3660" s="1">
        <f t="shared" ca="1" si="402"/>
        <v>-153982.33955034614</v>
      </c>
      <c r="C3660" s="1">
        <f t="shared" ca="1" si="399"/>
        <v>100</v>
      </c>
      <c r="D3660" s="1">
        <f t="shared" ca="1" si="400"/>
        <v>-42.077013244733351</v>
      </c>
      <c r="E3660" s="1">
        <f t="shared" ca="1" si="401"/>
        <v>-2</v>
      </c>
      <c r="F3660" s="1">
        <f t="shared" ca="1" si="403"/>
        <v>1</v>
      </c>
      <c r="G3660" s="1">
        <f t="shared" ca="1" si="404"/>
        <v>2</v>
      </c>
      <c r="H3660" s="1">
        <f t="shared" ca="1" si="405"/>
        <v>0</v>
      </c>
    </row>
    <row r="3661" spans="1:8" hidden="1" x14ac:dyDescent="0.2">
      <c r="A3661" s="1">
        <v>3658</v>
      </c>
      <c r="B3661" s="1">
        <f t="shared" ca="1" si="402"/>
        <v>-158190.04087481947</v>
      </c>
      <c r="C3661" s="1">
        <f t="shared" ca="1" si="399"/>
        <v>100</v>
      </c>
      <c r="D3661" s="1">
        <f t="shared" ca="1" si="400"/>
        <v>58.639357099169693</v>
      </c>
      <c r="E3661" s="1">
        <f t="shared" ca="1" si="401"/>
        <v>-3</v>
      </c>
      <c r="F3661" s="1">
        <f t="shared" ca="1" si="403"/>
        <v>1</v>
      </c>
      <c r="G3661" s="1">
        <f t="shared" ca="1" si="404"/>
        <v>3</v>
      </c>
      <c r="H3661" s="1">
        <f t="shared" ca="1" si="405"/>
        <v>0</v>
      </c>
    </row>
    <row r="3662" spans="1:8" hidden="1" x14ac:dyDescent="0.2">
      <c r="A3662" s="1">
        <v>3659</v>
      </c>
      <c r="B3662" s="1">
        <f t="shared" ca="1" si="402"/>
        <v>-152326.10516490252</v>
      </c>
      <c r="C3662" s="1">
        <f t="shared" ca="1" si="399"/>
        <v>100</v>
      </c>
      <c r="D3662" s="1">
        <f t="shared" ca="1" si="400"/>
        <v>58.639357099169693</v>
      </c>
      <c r="E3662" s="1">
        <f t="shared" ca="1" si="401"/>
        <v>-2</v>
      </c>
      <c r="F3662" s="1">
        <f t="shared" ca="1" si="403"/>
        <v>1</v>
      </c>
      <c r="G3662" s="1">
        <f t="shared" ca="1" si="404"/>
        <v>0</v>
      </c>
      <c r="H3662" s="1">
        <f t="shared" ca="1" si="405"/>
        <v>1</v>
      </c>
    </row>
    <row r="3663" spans="1:8" hidden="1" x14ac:dyDescent="0.2">
      <c r="A3663" s="1">
        <v>3660</v>
      </c>
      <c r="B3663" s="1">
        <f t="shared" ca="1" si="402"/>
        <v>-146462.16945498556</v>
      </c>
      <c r="C3663" s="1">
        <f t="shared" ca="1" si="399"/>
        <v>100</v>
      </c>
      <c r="D3663" s="1">
        <f t="shared" ca="1" si="400"/>
        <v>-42.077013244733351</v>
      </c>
      <c r="E3663" s="1">
        <f t="shared" ca="1" si="401"/>
        <v>-1</v>
      </c>
      <c r="F3663" s="1">
        <f t="shared" ca="1" si="403"/>
        <v>1</v>
      </c>
      <c r="G3663" s="1">
        <f t="shared" ca="1" si="404"/>
        <v>0</v>
      </c>
      <c r="H3663" s="1">
        <f t="shared" ca="1" si="405"/>
        <v>2</v>
      </c>
    </row>
    <row r="3664" spans="1:8" hidden="1" x14ac:dyDescent="0.2">
      <c r="A3664" s="1">
        <v>3661</v>
      </c>
      <c r="B3664" s="1">
        <f t="shared" ca="1" si="402"/>
        <v>-150669.8707794589</v>
      </c>
      <c r="C3664" s="1">
        <f t="shared" ca="1" si="399"/>
        <v>100</v>
      </c>
      <c r="D3664" s="1">
        <f t="shared" ca="1" si="400"/>
        <v>58.639357099169693</v>
      </c>
      <c r="E3664" s="1">
        <f t="shared" ca="1" si="401"/>
        <v>-2</v>
      </c>
      <c r="F3664" s="1">
        <f t="shared" ca="1" si="403"/>
        <v>1</v>
      </c>
      <c r="G3664" s="1">
        <f t="shared" ca="1" si="404"/>
        <v>1</v>
      </c>
      <c r="H3664" s="1">
        <f t="shared" ca="1" si="405"/>
        <v>0</v>
      </c>
    </row>
    <row r="3665" spans="1:8" hidden="1" x14ac:dyDescent="0.2">
      <c r="A3665" s="1">
        <v>3662</v>
      </c>
      <c r="B3665" s="1">
        <f t="shared" ca="1" si="402"/>
        <v>-144805.93506954194</v>
      </c>
      <c r="C3665" s="1">
        <f t="shared" ca="1" si="399"/>
        <v>100</v>
      </c>
      <c r="D3665" s="1">
        <f t="shared" ca="1" si="400"/>
        <v>-42.077013244733351</v>
      </c>
      <c r="E3665" s="1">
        <f t="shared" ca="1" si="401"/>
        <v>-1</v>
      </c>
      <c r="F3665" s="1">
        <f t="shared" ca="1" si="403"/>
        <v>1</v>
      </c>
      <c r="G3665" s="1">
        <f t="shared" ca="1" si="404"/>
        <v>0</v>
      </c>
      <c r="H3665" s="1">
        <f t="shared" ca="1" si="405"/>
        <v>1</v>
      </c>
    </row>
    <row r="3666" spans="1:8" hidden="1" x14ac:dyDescent="0.2">
      <c r="A3666" s="1">
        <v>3663</v>
      </c>
      <c r="B3666" s="1">
        <f t="shared" ca="1" si="402"/>
        <v>-149013.63639401528</v>
      </c>
      <c r="C3666" s="1">
        <f t="shared" ca="1" si="399"/>
        <v>100</v>
      </c>
      <c r="D3666" s="1">
        <f t="shared" ca="1" si="400"/>
        <v>-42.077013244733351</v>
      </c>
      <c r="E3666" s="1">
        <f t="shared" ca="1" si="401"/>
        <v>-2</v>
      </c>
      <c r="F3666" s="1">
        <f t="shared" ca="1" si="403"/>
        <v>1</v>
      </c>
      <c r="G3666" s="1">
        <f t="shared" ca="1" si="404"/>
        <v>1</v>
      </c>
      <c r="H3666" s="1">
        <f t="shared" ca="1" si="405"/>
        <v>0</v>
      </c>
    </row>
    <row r="3667" spans="1:8" hidden="1" x14ac:dyDescent="0.2">
      <c r="A3667" s="1">
        <v>3664</v>
      </c>
      <c r="B3667" s="1">
        <f t="shared" ca="1" si="402"/>
        <v>-153221.33771848862</v>
      </c>
      <c r="C3667" s="1">
        <f t="shared" ca="1" si="399"/>
        <v>100</v>
      </c>
      <c r="D3667" s="1">
        <f t="shared" ca="1" si="400"/>
        <v>-42.077013244733351</v>
      </c>
      <c r="E3667" s="1">
        <f t="shared" ca="1" si="401"/>
        <v>-3</v>
      </c>
      <c r="F3667" s="1">
        <f t="shared" ca="1" si="403"/>
        <v>1</v>
      </c>
      <c r="G3667" s="1">
        <f t="shared" ca="1" si="404"/>
        <v>2</v>
      </c>
      <c r="H3667" s="1">
        <f t="shared" ca="1" si="405"/>
        <v>0</v>
      </c>
    </row>
    <row r="3668" spans="1:8" hidden="1" x14ac:dyDescent="0.2">
      <c r="A3668" s="1">
        <v>3665</v>
      </c>
      <c r="B3668" s="1">
        <f t="shared" ca="1" si="402"/>
        <v>-157429.03904296196</v>
      </c>
      <c r="C3668" s="1">
        <f t="shared" ca="1" si="399"/>
        <v>100</v>
      </c>
      <c r="D3668" s="1">
        <f t="shared" ca="1" si="400"/>
        <v>58.639357099169693</v>
      </c>
      <c r="E3668" s="1">
        <f t="shared" ca="1" si="401"/>
        <v>-4</v>
      </c>
      <c r="F3668" s="1">
        <f t="shared" ca="1" si="403"/>
        <v>1</v>
      </c>
      <c r="G3668" s="1">
        <f t="shared" ca="1" si="404"/>
        <v>3</v>
      </c>
      <c r="H3668" s="1">
        <f t="shared" ca="1" si="405"/>
        <v>0</v>
      </c>
    </row>
    <row r="3669" spans="1:8" hidden="1" x14ac:dyDescent="0.2">
      <c r="A3669" s="1">
        <v>3666</v>
      </c>
      <c r="B3669" s="1">
        <f t="shared" ca="1" si="402"/>
        <v>-151565.103333045</v>
      </c>
      <c r="C3669" s="1">
        <f t="shared" ca="1" si="399"/>
        <v>100</v>
      </c>
      <c r="D3669" s="1">
        <f t="shared" ca="1" si="400"/>
        <v>-42.077013244733351</v>
      </c>
      <c r="E3669" s="1">
        <f t="shared" ca="1" si="401"/>
        <v>-3</v>
      </c>
      <c r="F3669" s="1">
        <f t="shared" ca="1" si="403"/>
        <v>1</v>
      </c>
      <c r="G3669" s="1">
        <f t="shared" ca="1" si="404"/>
        <v>0</v>
      </c>
      <c r="H3669" s="1">
        <f t="shared" ca="1" si="405"/>
        <v>1</v>
      </c>
    </row>
    <row r="3670" spans="1:8" hidden="1" x14ac:dyDescent="0.2">
      <c r="A3670" s="1">
        <v>3667</v>
      </c>
      <c r="B3670" s="1">
        <f t="shared" ca="1" si="402"/>
        <v>-155772.80465751834</v>
      </c>
      <c r="C3670" s="1">
        <f t="shared" ca="1" si="399"/>
        <v>100</v>
      </c>
      <c r="D3670" s="1">
        <f t="shared" ca="1" si="400"/>
        <v>-42.077013244733351</v>
      </c>
      <c r="E3670" s="1">
        <f t="shared" ca="1" si="401"/>
        <v>-4</v>
      </c>
      <c r="F3670" s="1">
        <f t="shared" ca="1" si="403"/>
        <v>1</v>
      </c>
      <c r="G3670" s="1">
        <f t="shared" ca="1" si="404"/>
        <v>1</v>
      </c>
      <c r="H3670" s="1">
        <f t="shared" ca="1" si="405"/>
        <v>0</v>
      </c>
    </row>
    <row r="3671" spans="1:8" hidden="1" x14ac:dyDescent="0.2">
      <c r="A3671" s="1">
        <v>3668</v>
      </c>
      <c r="B3671" s="1">
        <f t="shared" ca="1" si="402"/>
        <v>-159980.50598199168</v>
      </c>
      <c r="C3671" s="1">
        <f t="shared" ca="1" si="399"/>
        <v>500</v>
      </c>
      <c r="D3671" s="1">
        <f t="shared" ca="1" si="400"/>
        <v>58.639357099169693</v>
      </c>
      <c r="E3671" s="1">
        <f t="shared" ca="1" si="401"/>
        <v>0</v>
      </c>
      <c r="F3671" s="1">
        <f t="shared" ca="1" si="403"/>
        <v>2</v>
      </c>
      <c r="G3671" s="1">
        <f t="shared" ca="1" si="404"/>
        <v>2</v>
      </c>
      <c r="H3671" s="1">
        <f t="shared" ca="1" si="405"/>
        <v>0</v>
      </c>
    </row>
    <row r="3672" spans="1:8" hidden="1" x14ac:dyDescent="0.2">
      <c r="A3672" s="1">
        <v>3669</v>
      </c>
      <c r="B3672" s="1">
        <f t="shared" ca="1" si="402"/>
        <v>-130660.82743240683</v>
      </c>
      <c r="C3672" s="1">
        <f t="shared" ca="1" si="399"/>
        <v>100</v>
      </c>
      <c r="D3672" s="1">
        <f t="shared" ca="1" si="400"/>
        <v>58.639357099169693</v>
      </c>
      <c r="E3672" s="1">
        <f t="shared" ca="1" si="401"/>
        <v>0</v>
      </c>
      <c r="F3672" s="1">
        <f t="shared" ca="1" si="403"/>
        <v>1</v>
      </c>
      <c r="G3672" s="1">
        <f t="shared" ca="1" si="404"/>
        <v>0</v>
      </c>
      <c r="H3672" s="1">
        <f t="shared" ca="1" si="405"/>
        <v>1</v>
      </c>
    </row>
    <row r="3673" spans="1:8" hidden="1" x14ac:dyDescent="0.2">
      <c r="A3673" s="1">
        <v>3670</v>
      </c>
      <c r="B3673" s="1">
        <f t="shared" ca="1" si="402"/>
        <v>-124796.89172248986</v>
      </c>
      <c r="C3673" s="1">
        <f t="shared" ca="1" si="399"/>
        <v>100</v>
      </c>
      <c r="D3673" s="1">
        <f t="shared" ca="1" si="400"/>
        <v>-42.077013244733351</v>
      </c>
      <c r="E3673" s="1">
        <f t="shared" ca="1" si="401"/>
        <v>0</v>
      </c>
      <c r="F3673" s="1">
        <f t="shared" ca="1" si="403"/>
        <v>1</v>
      </c>
      <c r="G3673" s="1">
        <f t="shared" ca="1" si="404"/>
        <v>0</v>
      </c>
      <c r="H3673" s="1">
        <f t="shared" ca="1" si="405"/>
        <v>2</v>
      </c>
    </row>
    <row r="3674" spans="1:8" hidden="1" x14ac:dyDescent="0.2">
      <c r="A3674" s="1">
        <v>3671</v>
      </c>
      <c r="B3674" s="1">
        <f t="shared" ca="1" si="402"/>
        <v>-129004.5930469632</v>
      </c>
      <c r="C3674" s="1">
        <f t="shared" ca="1" si="399"/>
        <v>100</v>
      </c>
      <c r="D3674" s="1">
        <f t="shared" ca="1" si="400"/>
        <v>58.639357099169693</v>
      </c>
      <c r="E3674" s="1">
        <f t="shared" ca="1" si="401"/>
        <v>-1</v>
      </c>
      <c r="F3674" s="1">
        <f t="shared" ca="1" si="403"/>
        <v>1</v>
      </c>
      <c r="G3674" s="1">
        <f t="shared" ca="1" si="404"/>
        <v>1</v>
      </c>
      <c r="H3674" s="1">
        <f t="shared" ca="1" si="405"/>
        <v>0</v>
      </c>
    </row>
    <row r="3675" spans="1:8" hidden="1" x14ac:dyDescent="0.2">
      <c r="A3675" s="1">
        <v>3672</v>
      </c>
      <c r="B3675" s="1">
        <f t="shared" ca="1" si="402"/>
        <v>-123140.65733704623</v>
      </c>
      <c r="C3675" s="1">
        <f t="shared" ca="1" si="399"/>
        <v>100</v>
      </c>
      <c r="D3675" s="1">
        <f t="shared" ca="1" si="400"/>
        <v>-42.077013244733351</v>
      </c>
      <c r="E3675" s="1">
        <f t="shared" ca="1" si="401"/>
        <v>0</v>
      </c>
      <c r="F3675" s="1">
        <f t="shared" ca="1" si="403"/>
        <v>1</v>
      </c>
      <c r="G3675" s="1">
        <f t="shared" ca="1" si="404"/>
        <v>0</v>
      </c>
      <c r="H3675" s="1">
        <f t="shared" ca="1" si="405"/>
        <v>1</v>
      </c>
    </row>
    <row r="3676" spans="1:8" hidden="1" x14ac:dyDescent="0.2">
      <c r="A3676" s="1">
        <v>3673</v>
      </c>
      <c r="B3676" s="1">
        <f t="shared" ca="1" si="402"/>
        <v>-127348.35866151957</v>
      </c>
      <c r="C3676" s="1">
        <f t="shared" ca="1" si="399"/>
        <v>100</v>
      </c>
      <c r="D3676" s="1">
        <f t="shared" ca="1" si="400"/>
        <v>58.639357099169693</v>
      </c>
      <c r="E3676" s="1">
        <f t="shared" ca="1" si="401"/>
        <v>-1</v>
      </c>
      <c r="F3676" s="1">
        <f t="shared" ca="1" si="403"/>
        <v>1</v>
      </c>
      <c r="G3676" s="1">
        <f t="shared" ca="1" si="404"/>
        <v>1</v>
      </c>
      <c r="H3676" s="1">
        <f t="shared" ca="1" si="405"/>
        <v>0</v>
      </c>
    </row>
    <row r="3677" spans="1:8" hidden="1" x14ac:dyDescent="0.2">
      <c r="A3677" s="1">
        <v>3674</v>
      </c>
      <c r="B3677" s="1">
        <f t="shared" ca="1" si="402"/>
        <v>-121484.4229516026</v>
      </c>
      <c r="C3677" s="1">
        <f t="shared" ca="1" si="399"/>
        <v>100</v>
      </c>
      <c r="D3677" s="1">
        <f t="shared" ca="1" si="400"/>
        <v>-42.077013244733351</v>
      </c>
      <c r="E3677" s="1">
        <f t="shared" ca="1" si="401"/>
        <v>0</v>
      </c>
      <c r="F3677" s="1">
        <f t="shared" ca="1" si="403"/>
        <v>1</v>
      </c>
      <c r="G3677" s="1">
        <f t="shared" ca="1" si="404"/>
        <v>0</v>
      </c>
      <c r="H3677" s="1">
        <f t="shared" ca="1" si="405"/>
        <v>1</v>
      </c>
    </row>
    <row r="3678" spans="1:8" hidden="1" x14ac:dyDescent="0.2">
      <c r="A3678" s="1">
        <v>3675</v>
      </c>
      <c r="B3678" s="1">
        <f t="shared" ca="1" si="402"/>
        <v>-125692.12427607593</v>
      </c>
      <c r="C3678" s="1">
        <f t="shared" ca="1" si="399"/>
        <v>100</v>
      </c>
      <c r="D3678" s="1">
        <f t="shared" ca="1" si="400"/>
        <v>58.639357099169693</v>
      </c>
      <c r="E3678" s="1">
        <f t="shared" ca="1" si="401"/>
        <v>-1</v>
      </c>
      <c r="F3678" s="1">
        <f t="shared" ca="1" si="403"/>
        <v>1</v>
      </c>
      <c r="G3678" s="1">
        <f t="shared" ca="1" si="404"/>
        <v>1</v>
      </c>
      <c r="H3678" s="1">
        <f t="shared" ca="1" si="405"/>
        <v>0</v>
      </c>
    </row>
    <row r="3679" spans="1:8" hidden="1" x14ac:dyDescent="0.2">
      <c r="A3679" s="1">
        <v>3676</v>
      </c>
      <c r="B3679" s="1">
        <f t="shared" ca="1" si="402"/>
        <v>-119828.18856615896</v>
      </c>
      <c r="C3679" s="1">
        <f t="shared" ca="1" si="399"/>
        <v>100</v>
      </c>
      <c r="D3679" s="1">
        <f t="shared" ca="1" si="400"/>
        <v>58.639357099169693</v>
      </c>
      <c r="E3679" s="1">
        <f t="shared" ca="1" si="401"/>
        <v>0</v>
      </c>
      <c r="F3679" s="1">
        <f t="shared" ca="1" si="403"/>
        <v>1</v>
      </c>
      <c r="G3679" s="1">
        <f t="shared" ca="1" si="404"/>
        <v>0</v>
      </c>
      <c r="H3679" s="1">
        <f t="shared" ca="1" si="405"/>
        <v>1</v>
      </c>
    </row>
    <row r="3680" spans="1:8" hidden="1" x14ac:dyDescent="0.2">
      <c r="A3680" s="1">
        <v>3677</v>
      </c>
      <c r="B3680" s="1">
        <f t="shared" ca="1" si="402"/>
        <v>-113964.25285624199</v>
      </c>
      <c r="C3680" s="1">
        <f t="shared" ca="1" si="399"/>
        <v>100</v>
      </c>
      <c r="D3680" s="1">
        <f t="shared" ca="1" si="400"/>
        <v>-42.077013244733351</v>
      </c>
      <c r="E3680" s="1">
        <f t="shared" ca="1" si="401"/>
        <v>0</v>
      </c>
      <c r="F3680" s="1">
        <f t="shared" ca="1" si="403"/>
        <v>1</v>
      </c>
      <c r="G3680" s="1">
        <f t="shared" ca="1" si="404"/>
        <v>0</v>
      </c>
      <c r="H3680" s="1">
        <f t="shared" ca="1" si="405"/>
        <v>2</v>
      </c>
    </row>
    <row r="3681" spans="1:8" hidden="1" x14ac:dyDescent="0.2">
      <c r="A3681" s="1">
        <v>3678</v>
      </c>
      <c r="B3681" s="1">
        <f t="shared" ca="1" si="402"/>
        <v>-118171.95418071533</v>
      </c>
      <c r="C3681" s="1">
        <f t="shared" ca="1" si="399"/>
        <v>100</v>
      </c>
      <c r="D3681" s="1">
        <f t="shared" ca="1" si="400"/>
        <v>-42.077013244733351</v>
      </c>
      <c r="E3681" s="1">
        <f t="shared" ca="1" si="401"/>
        <v>-1</v>
      </c>
      <c r="F3681" s="1">
        <f t="shared" ca="1" si="403"/>
        <v>1</v>
      </c>
      <c r="G3681" s="1">
        <f t="shared" ca="1" si="404"/>
        <v>1</v>
      </c>
      <c r="H3681" s="1">
        <f t="shared" ca="1" si="405"/>
        <v>0</v>
      </c>
    </row>
    <row r="3682" spans="1:8" hidden="1" x14ac:dyDescent="0.2">
      <c r="A3682" s="1">
        <v>3679</v>
      </c>
      <c r="B3682" s="1">
        <f t="shared" ca="1" si="402"/>
        <v>-122379.65550518867</v>
      </c>
      <c r="C3682" s="1">
        <f t="shared" ca="1" si="399"/>
        <v>100</v>
      </c>
      <c r="D3682" s="1">
        <f t="shared" ca="1" si="400"/>
        <v>-42.077013244733351</v>
      </c>
      <c r="E3682" s="1">
        <f t="shared" ca="1" si="401"/>
        <v>-2</v>
      </c>
      <c r="F3682" s="1">
        <f t="shared" ca="1" si="403"/>
        <v>1</v>
      </c>
      <c r="G3682" s="1">
        <f t="shared" ca="1" si="404"/>
        <v>2</v>
      </c>
      <c r="H3682" s="1">
        <f t="shared" ca="1" si="405"/>
        <v>0</v>
      </c>
    </row>
    <row r="3683" spans="1:8" hidden="1" x14ac:dyDescent="0.2">
      <c r="A3683" s="1">
        <v>3680</v>
      </c>
      <c r="B3683" s="1">
        <f t="shared" ca="1" si="402"/>
        <v>-126587.35682966201</v>
      </c>
      <c r="C3683" s="1">
        <f t="shared" ca="1" si="399"/>
        <v>100</v>
      </c>
      <c r="D3683" s="1">
        <f t="shared" ca="1" si="400"/>
        <v>-42.077013244733351</v>
      </c>
      <c r="E3683" s="1">
        <f t="shared" ca="1" si="401"/>
        <v>-3</v>
      </c>
      <c r="F3683" s="1">
        <f t="shared" ca="1" si="403"/>
        <v>1</v>
      </c>
      <c r="G3683" s="1">
        <f t="shared" ca="1" si="404"/>
        <v>3</v>
      </c>
      <c r="H3683" s="1">
        <f t="shared" ca="1" si="405"/>
        <v>0</v>
      </c>
    </row>
    <row r="3684" spans="1:8" hidden="1" x14ac:dyDescent="0.2">
      <c r="A3684" s="1">
        <v>3681</v>
      </c>
      <c r="B3684" s="1">
        <f t="shared" ca="1" si="402"/>
        <v>-130795.05815413535</v>
      </c>
      <c r="C3684" s="1">
        <f t="shared" ca="1" si="399"/>
        <v>100</v>
      </c>
      <c r="D3684" s="1">
        <f t="shared" ca="1" si="400"/>
        <v>-42.077013244733351</v>
      </c>
      <c r="E3684" s="1">
        <f t="shared" ca="1" si="401"/>
        <v>-4</v>
      </c>
      <c r="F3684" s="1">
        <f t="shared" ca="1" si="403"/>
        <v>1</v>
      </c>
      <c r="G3684" s="1">
        <f t="shared" ca="1" si="404"/>
        <v>4</v>
      </c>
      <c r="H3684" s="1">
        <f t="shared" ca="1" si="405"/>
        <v>0</v>
      </c>
    </row>
    <row r="3685" spans="1:8" hidden="1" x14ac:dyDescent="0.2">
      <c r="A3685" s="1">
        <v>3682</v>
      </c>
      <c r="B3685" s="1">
        <f t="shared" ca="1" si="402"/>
        <v>-135002.75947860867</v>
      </c>
      <c r="C3685" s="1">
        <f t="shared" ca="1" si="399"/>
        <v>500</v>
      </c>
      <c r="D3685" s="1">
        <f t="shared" ca="1" si="400"/>
        <v>-42.077013244733351</v>
      </c>
      <c r="E3685" s="1">
        <f t="shared" ca="1" si="401"/>
        <v>0</v>
      </c>
      <c r="F3685" s="1">
        <f t="shared" ca="1" si="403"/>
        <v>2</v>
      </c>
      <c r="G3685" s="1">
        <f t="shared" ca="1" si="404"/>
        <v>5</v>
      </c>
      <c r="H3685" s="1">
        <f t="shared" ca="1" si="405"/>
        <v>0</v>
      </c>
    </row>
    <row r="3686" spans="1:8" hidden="1" x14ac:dyDescent="0.2">
      <c r="A3686" s="1">
        <v>3683</v>
      </c>
      <c r="B3686" s="1">
        <f t="shared" ca="1" si="402"/>
        <v>-156041.26610097534</v>
      </c>
      <c r="C3686" s="1">
        <f t="shared" ca="1" si="399"/>
        <v>500</v>
      </c>
      <c r="D3686" s="1">
        <f t="shared" ca="1" si="400"/>
        <v>-42.077013244733351</v>
      </c>
      <c r="E3686" s="1">
        <f t="shared" ca="1" si="401"/>
        <v>-1</v>
      </c>
      <c r="F3686" s="1">
        <f t="shared" ca="1" si="403"/>
        <v>2</v>
      </c>
      <c r="G3686" s="1">
        <f t="shared" ca="1" si="404"/>
        <v>6</v>
      </c>
      <c r="H3686" s="1">
        <f t="shared" ca="1" si="405"/>
        <v>0</v>
      </c>
    </row>
    <row r="3687" spans="1:8" hidden="1" x14ac:dyDescent="0.2">
      <c r="A3687" s="1">
        <v>3684</v>
      </c>
      <c r="B3687" s="1">
        <f t="shared" ca="1" si="402"/>
        <v>-177079.772723342</v>
      </c>
      <c r="C3687" s="1">
        <f t="shared" ca="1" si="399"/>
        <v>500</v>
      </c>
      <c r="D3687" s="1">
        <f t="shared" ca="1" si="400"/>
        <v>58.639357099169693</v>
      </c>
      <c r="E3687" s="1">
        <f t="shared" ca="1" si="401"/>
        <v>-2</v>
      </c>
      <c r="F3687" s="1">
        <f t="shared" ca="1" si="403"/>
        <v>2</v>
      </c>
      <c r="G3687" s="1">
        <f t="shared" ca="1" si="404"/>
        <v>7</v>
      </c>
      <c r="H3687" s="1">
        <f t="shared" ca="1" si="405"/>
        <v>0</v>
      </c>
    </row>
    <row r="3688" spans="1:8" hidden="1" x14ac:dyDescent="0.2">
      <c r="A3688" s="1">
        <v>3685</v>
      </c>
      <c r="B3688" s="1">
        <f t="shared" ca="1" si="402"/>
        <v>-147760.09417375716</v>
      </c>
      <c r="C3688" s="1">
        <f t="shared" ca="1" si="399"/>
        <v>500</v>
      </c>
      <c r="D3688" s="1">
        <f t="shared" ca="1" si="400"/>
        <v>58.639357099169693</v>
      </c>
      <c r="E3688" s="1">
        <f t="shared" ca="1" si="401"/>
        <v>-1</v>
      </c>
      <c r="F3688" s="1">
        <f t="shared" ca="1" si="403"/>
        <v>2</v>
      </c>
      <c r="G3688" s="1">
        <f t="shared" ca="1" si="404"/>
        <v>0</v>
      </c>
      <c r="H3688" s="1">
        <f t="shared" ca="1" si="405"/>
        <v>1</v>
      </c>
    </row>
    <row r="3689" spans="1:8" hidden="1" x14ac:dyDescent="0.2">
      <c r="A3689" s="1">
        <v>3686</v>
      </c>
      <c r="B3689" s="1">
        <f t="shared" ca="1" si="402"/>
        <v>-118440.41562417231</v>
      </c>
      <c r="C3689" s="1">
        <f t="shared" ca="1" si="399"/>
        <v>100</v>
      </c>
      <c r="D3689" s="1">
        <f t="shared" ca="1" si="400"/>
        <v>58.639357099169693</v>
      </c>
      <c r="E3689" s="1">
        <f t="shared" ca="1" si="401"/>
        <v>0</v>
      </c>
      <c r="F3689" s="1">
        <f t="shared" ca="1" si="403"/>
        <v>1</v>
      </c>
      <c r="G3689" s="1">
        <f t="shared" ca="1" si="404"/>
        <v>0</v>
      </c>
      <c r="H3689" s="1">
        <f t="shared" ca="1" si="405"/>
        <v>2</v>
      </c>
    </row>
    <row r="3690" spans="1:8" hidden="1" x14ac:dyDescent="0.2">
      <c r="A3690" s="1">
        <v>3687</v>
      </c>
      <c r="B3690" s="1">
        <f t="shared" ca="1" si="402"/>
        <v>-112576.47991425534</v>
      </c>
      <c r="C3690" s="1">
        <f t="shared" ca="1" si="399"/>
        <v>100</v>
      </c>
      <c r="D3690" s="1">
        <f t="shared" ca="1" si="400"/>
        <v>58.639357099169693</v>
      </c>
      <c r="E3690" s="1">
        <f t="shared" ca="1" si="401"/>
        <v>0</v>
      </c>
      <c r="F3690" s="1">
        <f t="shared" ca="1" si="403"/>
        <v>1</v>
      </c>
      <c r="G3690" s="1">
        <f t="shared" ca="1" si="404"/>
        <v>0</v>
      </c>
      <c r="H3690" s="1">
        <f t="shared" ca="1" si="405"/>
        <v>3</v>
      </c>
    </row>
    <row r="3691" spans="1:8" hidden="1" x14ac:dyDescent="0.2">
      <c r="A3691" s="1">
        <v>3688</v>
      </c>
      <c r="B3691" s="1">
        <f t="shared" ca="1" si="402"/>
        <v>-106712.54420433837</v>
      </c>
      <c r="C3691" s="1">
        <f t="shared" ca="1" si="399"/>
        <v>100</v>
      </c>
      <c r="D3691" s="1">
        <f t="shared" ca="1" si="400"/>
        <v>58.639357099169693</v>
      </c>
      <c r="E3691" s="1">
        <f t="shared" ca="1" si="401"/>
        <v>0</v>
      </c>
      <c r="F3691" s="1">
        <f t="shared" ca="1" si="403"/>
        <v>1</v>
      </c>
      <c r="G3691" s="1">
        <f t="shared" ca="1" si="404"/>
        <v>0</v>
      </c>
      <c r="H3691" s="1">
        <f t="shared" ca="1" si="405"/>
        <v>4</v>
      </c>
    </row>
    <row r="3692" spans="1:8" hidden="1" x14ac:dyDescent="0.2">
      <c r="A3692" s="1">
        <v>3689</v>
      </c>
      <c r="B3692" s="1">
        <f t="shared" ca="1" si="402"/>
        <v>-100848.60849442139</v>
      </c>
      <c r="C3692" s="1">
        <f t="shared" ca="1" si="399"/>
        <v>100</v>
      </c>
      <c r="D3692" s="1">
        <f t="shared" ca="1" si="400"/>
        <v>-42.077013244733351</v>
      </c>
      <c r="E3692" s="1">
        <f t="shared" ca="1" si="401"/>
        <v>0</v>
      </c>
      <c r="F3692" s="1">
        <f t="shared" ca="1" si="403"/>
        <v>1</v>
      </c>
      <c r="G3692" s="1">
        <f t="shared" ca="1" si="404"/>
        <v>0</v>
      </c>
      <c r="H3692" s="1">
        <f t="shared" ca="1" si="405"/>
        <v>5</v>
      </c>
    </row>
    <row r="3693" spans="1:8" hidden="1" x14ac:dyDescent="0.2">
      <c r="A3693" s="1">
        <v>3690</v>
      </c>
      <c r="B3693" s="1">
        <f t="shared" ca="1" si="402"/>
        <v>-105056.30981889473</v>
      </c>
      <c r="C3693" s="1">
        <f t="shared" ca="1" si="399"/>
        <v>100</v>
      </c>
      <c r="D3693" s="1">
        <f t="shared" ca="1" si="400"/>
        <v>58.639357099169693</v>
      </c>
      <c r="E3693" s="1">
        <f t="shared" ca="1" si="401"/>
        <v>-1</v>
      </c>
      <c r="F3693" s="1">
        <f t="shared" ca="1" si="403"/>
        <v>1</v>
      </c>
      <c r="G3693" s="1">
        <f t="shared" ca="1" si="404"/>
        <v>1</v>
      </c>
      <c r="H3693" s="1">
        <f t="shared" ca="1" si="405"/>
        <v>0</v>
      </c>
    </row>
    <row r="3694" spans="1:8" hidden="1" x14ac:dyDescent="0.2">
      <c r="A3694" s="1">
        <v>3691</v>
      </c>
      <c r="B3694" s="1">
        <f t="shared" ca="1" si="402"/>
        <v>-99192.374108977761</v>
      </c>
      <c r="C3694" s="1">
        <f t="shared" ca="1" si="399"/>
        <v>100</v>
      </c>
      <c r="D3694" s="1">
        <f t="shared" ca="1" si="400"/>
        <v>58.639357099169693</v>
      </c>
      <c r="E3694" s="1">
        <f t="shared" ca="1" si="401"/>
        <v>0</v>
      </c>
      <c r="F3694" s="1">
        <f t="shared" ca="1" si="403"/>
        <v>1</v>
      </c>
      <c r="G3694" s="1">
        <f t="shared" ca="1" si="404"/>
        <v>0</v>
      </c>
      <c r="H3694" s="1">
        <f t="shared" ca="1" si="405"/>
        <v>1</v>
      </c>
    </row>
    <row r="3695" spans="1:8" hidden="1" x14ac:dyDescent="0.2">
      <c r="A3695" s="1">
        <v>3692</v>
      </c>
      <c r="B3695" s="1">
        <f t="shared" ca="1" si="402"/>
        <v>-93328.438399060789</v>
      </c>
      <c r="C3695" s="1">
        <f t="shared" ca="1" si="399"/>
        <v>100</v>
      </c>
      <c r="D3695" s="1">
        <f t="shared" ca="1" si="400"/>
        <v>58.639357099169693</v>
      </c>
      <c r="E3695" s="1">
        <f t="shared" ca="1" si="401"/>
        <v>0</v>
      </c>
      <c r="F3695" s="1">
        <f t="shared" ca="1" si="403"/>
        <v>1</v>
      </c>
      <c r="G3695" s="1">
        <f t="shared" ca="1" si="404"/>
        <v>0</v>
      </c>
      <c r="H3695" s="1">
        <f t="shared" ca="1" si="405"/>
        <v>2</v>
      </c>
    </row>
    <row r="3696" spans="1:8" hidden="1" x14ac:dyDescent="0.2">
      <c r="A3696" s="1">
        <v>3693</v>
      </c>
      <c r="B3696" s="1">
        <f t="shared" ca="1" si="402"/>
        <v>-87464.502689143817</v>
      </c>
      <c r="C3696" s="1">
        <f t="shared" ca="1" si="399"/>
        <v>100</v>
      </c>
      <c r="D3696" s="1">
        <f t="shared" ca="1" si="400"/>
        <v>-42.077013244733351</v>
      </c>
      <c r="E3696" s="1">
        <f t="shared" ca="1" si="401"/>
        <v>0</v>
      </c>
      <c r="F3696" s="1">
        <f t="shared" ca="1" si="403"/>
        <v>1</v>
      </c>
      <c r="G3696" s="1">
        <f t="shared" ca="1" si="404"/>
        <v>0</v>
      </c>
      <c r="H3696" s="1">
        <f t="shared" ca="1" si="405"/>
        <v>3</v>
      </c>
    </row>
    <row r="3697" spans="1:8" hidden="1" x14ac:dyDescent="0.2">
      <c r="A3697" s="1">
        <v>3694</v>
      </c>
      <c r="B3697" s="1">
        <f t="shared" ca="1" si="402"/>
        <v>-91672.204013617156</v>
      </c>
      <c r="C3697" s="1">
        <f t="shared" ca="1" si="399"/>
        <v>100</v>
      </c>
      <c r="D3697" s="1">
        <f t="shared" ca="1" si="400"/>
        <v>-42.077013244733351</v>
      </c>
      <c r="E3697" s="1">
        <f t="shared" ca="1" si="401"/>
        <v>-1</v>
      </c>
      <c r="F3697" s="1">
        <f t="shared" ca="1" si="403"/>
        <v>1</v>
      </c>
      <c r="G3697" s="1">
        <f t="shared" ca="1" si="404"/>
        <v>1</v>
      </c>
      <c r="H3697" s="1">
        <f t="shared" ca="1" si="405"/>
        <v>0</v>
      </c>
    </row>
    <row r="3698" spans="1:8" hidden="1" x14ac:dyDescent="0.2">
      <c r="A3698" s="1">
        <v>3695</v>
      </c>
      <c r="B3698" s="1">
        <f t="shared" ca="1" si="402"/>
        <v>-95879.905338090495</v>
      </c>
      <c r="C3698" s="1">
        <f t="shared" ca="1" si="399"/>
        <v>100</v>
      </c>
      <c r="D3698" s="1">
        <f t="shared" ca="1" si="400"/>
        <v>58.639357099169693</v>
      </c>
      <c r="E3698" s="1">
        <f t="shared" ca="1" si="401"/>
        <v>-2</v>
      </c>
      <c r="F3698" s="1">
        <f t="shared" ca="1" si="403"/>
        <v>1</v>
      </c>
      <c r="G3698" s="1">
        <f t="shared" ca="1" si="404"/>
        <v>2</v>
      </c>
      <c r="H3698" s="1">
        <f t="shared" ca="1" si="405"/>
        <v>0</v>
      </c>
    </row>
    <row r="3699" spans="1:8" hidden="1" x14ac:dyDescent="0.2">
      <c r="A3699" s="1">
        <v>3696</v>
      </c>
      <c r="B3699" s="1">
        <f t="shared" ca="1" si="402"/>
        <v>-90015.969628173523</v>
      </c>
      <c r="C3699" s="1">
        <f t="shared" ca="1" si="399"/>
        <v>100</v>
      </c>
      <c r="D3699" s="1">
        <f t="shared" ca="1" si="400"/>
        <v>58.639357099169693</v>
      </c>
      <c r="E3699" s="1">
        <f t="shared" ca="1" si="401"/>
        <v>-1</v>
      </c>
      <c r="F3699" s="1">
        <f t="shared" ca="1" si="403"/>
        <v>1</v>
      </c>
      <c r="G3699" s="1">
        <f t="shared" ca="1" si="404"/>
        <v>0</v>
      </c>
      <c r="H3699" s="1">
        <f t="shared" ca="1" si="405"/>
        <v>1</v>
      </c>
    </row>
    <row r="3700" spans="1:8" hidden="1" x14ac:dyDescent="0.2">
      <c r="A3700" s="1">
        <v>3697</v>
      </c>
      <c r="B3700" s="1">
        <f t="shared" ca="1" si="402"/>
        <v>-84152.033918256551</v>
      </c>
      <c r="C3700" s="1">
        <f t="shared" ca="1" si="399"/>
        <v>100</v>
      </c>
      <c r="D3700" s="1">
        <f t="shared" ca="1" si="400"/>
        <v>58.639357099169693</v>
      </c>
      <c r="E3700" s="1">
        <f t="shared" ca="1" si="401"/>
        <v>0</v>
      </c>
      <c r="F3700" s="1">
        <f t="shared" ca="1" si="403"/>
        <v>1</v>
      </c>
      <c r="G3700" s="1">
        <f t="shared" ca="1" si="404"/>
        <v>0</v>
      </c>
      <c r="H3700" s="1">
        <f t="shared" ca="1" si="405"/>
        <v>2</v>
      </c>
    </row>
    <row r="3701" spans="1:8" hidden="1" x14ac:dyDescent="0.2">
      <c r="A3701" s="1">
        <v>3698</v>
      </c>
      <c r="B3701" s="1">
        <f t="shared" ca="1" si="402"/>
        <v>-78288.098208339579</v>
      </c>
      <c r="C3701" s="1">
        <f t="shared" ca="1" si="399"/>
        <v>100</v>
      </c>
      <c r="D3701" s="1">
        <f t="shared" ca="1" si="400"/>
        <v>58.639357099169693</v>
      </c>
      <c r="E3701" s="1">
        <f t="shared" ca="1" si="401"/>
        <v>0</v>
      </c>
      <c r="F3701" s="1">
        <f t="shared" ca="1" si="403"/>
        <v>1</v>
      </c>
      <c r="G3701" s="1">
        <f t="shared" ca="1" si="404"/>
        <v>0</v>
      </c>
      <c r="H3701" s="1">
        <f t="shared" ca="1" si="405"/>
        <v>3</v>
      </c>
    </row>
    <row r="3702" spans="1:8" hidden="1" x14ac:dyDescent="0.2">
      <c r="A3702" s="1">
        <v>3699</v>
      </c>
      <c r="B3702" s="1">
        <f t="shared" ca="1" si="402"/>
        <v>-72424.162498422607</v>
      </c>
      <c r="C3702" s="1">
        <f t="shared" ca="1" si="399"/>
        <v>100</v>
      </c>
      <c r="D3702" s="1">
        <f t="shared" ca="1" si="400"/>
        <v>-42.077013244733351</v>
      </c>
      <c r="E3702" s="1">
        <f t="shared" ca="1" si="401"/>
        <v>0</v>
      </c>
      <c r="F3702" s="1">
        <f t="shared" ca="1" si="403"/>
        <v>1</v>
      </c>
      <c r="G3702" s="1">
        <f t="shared" ca="1" si="404"/>
        <v>0</v>
      </c>
      <c r="H3702" s="1">
        <f t="shared" ca="1" si="405"/>
        <v>4</v>
      </c>
    </row>
    <row r="3703" spans="1:8" hidden="1" x14ac:dyDescent="0.2">
      <c r="A3703" s="1">
        <v>3700</v>
      </c>
      <c r="B3703" s="1">
        <f t="shared" ca="1" si="402"/>
        <v>-76631.863822895946</v>
      </c>
      <c r="C3703" s="1">
        <f t="shared" ca="1" si="399"/>
        <v>100</v>
      </c>
      <c r="D3703" s="1">
        <f t="shared" ca="1" si="400"/>
        <v>-42.077013244733351</v>
      </c>
      <c r="E3703" s="1">
        <f t="shared" ca="1" si="401"/>
        <v>-1</v>
      </c>
      <c r="F3703" s="1">
        <f t="shared" ca="1" si="403"/>
        <v>1</v>
      </c>
      <c r="G3703" s="1">
        <f t="shared" ca="1" si="404"/>
        <v>1</v>
      </c>
      <c r="H3703" s="1">
        <f t="shared" ca="1" si="405"/>
        <v>0</v>
      </c>
    </row>
    <row r="3704" spans="1:8" hidden="1" x14ac:dyDescent="0.2">
      <c r="A3704" s="1">
        <v>3701</v>
      </c>
      <c r="B3704" s="1">
        <f t="shared" ca="1" si="402"/>
        <v>-80839.565147369285</v>
      </c>
      <c r="C3704" s="1">
        <f t="shared" ca="1" si="399"/>
        <v>100</v>
      </c>
      <c r="D3704" s="1">
        <f t="shared" ca="1" si="400"/>
        <v>-42.077013244733351</v>
      </c>
      <c r="E3704" s="1">
        <f t="shared" ca="1" si="401"/>
        <v>-2</v>
      </c>
      <c r="F3704" s="1">
        <f t="shared" ca="1" si="403"/>
        <v>1</v>
      </c>
      <c r="G3704" s="1">
        <f t="shared" ca="1" si="404"/>
        <v>2</v>
      </c>
      <c r="H3704" s="1">
        <f t="shared" ca="1" si="405"/>
        <v>0</v>
      </c>
    </row>
    <row r="3705" spans="1:8" hidden="1" x14ac:dyDescent="0.2">
      <c r="A3705" s="1">
        <v>3702</v>
      </c>
      <c r="B3705" s="1">
        <f t="shared" ca="1" si="402"/>
        <v>-85047.266471842624</v>
      </c>
      <c r="C3705" s="1">
        <f t="shared" ca="1" si="399"/>
        <v>100</v>
      </c>
      <c r="D3705" s="1">
        <f t="shared" ca="1" si="400"/>
        <v>-42.077013244733351</v>
      </c>
      <c r="E3705" s="1">
        <f t="shared" ca="1" si="401"/>
        <v>-3</v>
      </c>
      <c r="F3705" s="1">
        <f t="shared" ca="1" si="403"/>
        <v>1</v>
      </c>
      <c r="G3705" s="1">
        <f t="shared" ca="1" si="404"/>
        <v>3</v>
      </c>
      <c r="H3705" s="1">
        <f t="shared" ca="1" si="405"/>
        <v>0</v>
      </c>
    </row>
    <row r="3706" spans="1:8" hidden="1" x14ac:dyDescent="0.2">
      <c r="A3706" s="1">
        <v>3703</v>
      </c>
      <c r="B3706" s="1">
        <f t="shared" ca="1" si="402"/>
        <v>-89254.967796315963</v>
      </c>
      <c r="C3706" s="1">
        <f t="shared" ca="1" si="399"/>
        <v>100</v>
      </c>
      <c r="D3706" s="1">
        <f t="shared" ca="1" si="400"/>
        <v>-42.077013244733351</v>
      </c>
      <c r="E3706" s="1">
        <f t="shared" ca="1" si="401"/>
        <v>-4</v>
      </c>
      <c r="F3706" s="1">
        <f t="shared" ca="1" si="403"/>
        <v>1</v>
      </c>
      <c r="G3706" s="1">
        <f t="shared" ca="1" si="404"/>
        <v>4</v>
      </c>
      <c r="H3706" s="1">
        <f t="shared" ca="1" si="405"/>
        <v>0</v>
      </c>
    </row>
    <row r="3707" spans="1:8" hidden="1" x14ac:dyDescent="0.2">
      <c r="A3707" s="1">
        <v>3704</v>
      </c>
      <c r="B3707" s="1">
        <f t="shared" ca="1" si="402"/>
        <v>-93462.669120789302</v>
      </c>
      <c r="C3707" s="1">
        <f t="shared" ca="1" si="399"/>
        <v>500</v>
      </c>
      <c r="D3707" s="1">
        <f t="shared" ca="1" si="400"/>
        <v>-42.077013244733351</v>
      </c>
      <c r="E3707" s="1">
        <f t="shared" ca="1" si="401"/>
        <v>0</v>
      </c>
      <c r="F3707" s="1">
        <f t="shared" ca="1" si="403"/>
        <v>2</v>
      </c>
      <c r="G3707" s="1">
        <f t="shared" ca="1" si="404"/>
        <v>5</v>
      </c>
      <c r="H3707" s="1">
        <f t="shared" ca="1" si="405"/>
        <v>0</v>
      </c>
    </row>
    <row r="3708" spans="1:8" hidden="1" x14ac:dyDescent="0.2">
      <c r="A3708" s="1">
        <v>3705</v>
      </c>
      <c r="B3708" s="1">
        <f t="shared" ca="1" si="402"/>
        <v>-114501.17574315598</v>
      </c>
      <c r="C3708" s="1">
        <f t="shared" ca="1" si="399"/>
        <v>500</v>
      </c>
      <c r="D3708" s="1">
        <f t="shared" ca="1" si="400"/>
        <v>-42.077013244733351</v>
      </c>
      <c r="E3708" s="1">
        <f t="shared" ca="1" si="401"/>
        <v>-1</v>
      </c>
      <c r="F3708" s="1">
        <f t="shared" ca="1" si="403"/>
        <v>2</v>
      </c>
      <c r="G3708" s="1">
        <f t="shared" ca="1" si="404"/>
        <v>6</v>
      </c>
      <c r="H3708" s="1">
        <f t="shared" ca="1" si="405"/>
        <v>0</v>
      </c>
    </row>
    <row r="3709" spans="1:8" hidden="1" x14ac:dyDescent="0.2">
      <c r="A3709" s="1">
        <v>3706</v>
      </c>
      <c r="B3709" s="1">
        <f t="shared" ca="1" si="402"/>
        <v>-135539.68236552266</v>
      </c>
      <c r="C3709" s="1">
        <f t="shared" ca="1" si="399"/>
        <v>500</v>
      </c>
      <c r="D3709" s="1">
        <f t="shared" ca="1" si="400"/>
        <v>-42.077013244733351</v>
      </c>
      <c r="E3709" s="1">
        <f t="shared" ca="1" si="401"/>
        <v>-2</v>
      </c>
      <c r="F3709" s="1">
        <f t="shared" ca="1" si="403"/>
        <v>2</v>
      </c>
      <c r="G3709" s="1">
        <f t="shared" ca="1" si="404"/>
        <v>7</v>
      </c>
      <c r="H3709" s="1">
        <f t="shared" ca="1" si="405"/>
        <v>0</v>
      </c>
    </row>
    <row r="3710" spans="1:8" hidden="1" x14ac:dyDescent="0.2">
      <c r="A3710" s="1">
        <v>3707</v>
      </c>
      <c r="B3710" s="1">
        <f t="shared" ca="1" si="402"/>
        <v>-156578.18898788933</v>
      </c>
      <c r="C3710" s="1">
        <f t="shared" ca="1" si="399"/>
        <v>500</v>
      </c>
      <c r="D3710" s="1">
        <f t="shared" ca="1" si="400"/>
        <v>58.639357099169693</v>
      </c>
      <c r="E3710" s="1">
        <f t="shared" ca="1" si="401"/>
        <v>-3</v>
      </c>
      <c r="F3710" s="1">
        <f t="shared" ca="1" si="403"/>
        <v>2</v>
      </c>
      <c r="G3710" s="1">
        <f t="shared" ca="1" si="404"/>
        <v>8</v>
      </c>
      <c r="H3710" s="1">
        <f t="shared" ca="1" si="405"/>
        <v>0</v>
      </c>
    </row>
    <row r="3711" spans="1:8" hidden="1" x14ac:dyDescent="0.2">
      <c r="A3711" s="1">
        <v>3708</v>
      </c>
      <c r="B3711" s="1">
        <f t="shared" ca="1" si="402"/>
        <v>-127258.51043830448</v>
      </c>
      <c r="C3711" s="1">
        <f t="shared" ca="1" si="399"/>
        <v>500</v>
      </c>
      <c r="D3711" s="1">
        <f t="shared" ca="1" si="400"/>
        <v>-42.077013244733351</v>
      </c>
      <c r="E3711" s="1">
        <f t="shared" ca="1" si="401"/>
        <v>-2</v>
      </c>
      <c r="F3711" s="1">
        <f t="shared" ca="1" si="403"/>
        <v>2</v>
      </c>
      <c r="G3711" s="1">
        <f t="shared" ca="1" si="404"/>
        <v>0</v>
      </c>
      <c r="H3711" s="1">
        <f t="shared" ca="1" si="405"/>
        <v>1</v>
      </c>
    </row>
    <row r="3712" spans="1:8" hidden="1" x14ac:dyDescent="0.2">
      <c r="A3712" s="1">
        <v>3709</v>
      </c>
      <c r="B3712" s="1">
        <f t="shared" ca="1" si="402"/>
        <v>-148297.01706067115</v>
      </c>
      <c r="C3712" s="1">
        <f t="shared" ca="1" si="399"/>
        <v>500</v>
      </c>
      <c r="D3712" s="1">
        <f t="shared" ca="1" si="400"/>
        <v>58.639357099169693</v>
      </c>
      <c r="E3712" s="1">
        <f t="shared" ca="1" si="401"/>
        <v>-3</v>
      </c>
      <c r="F3712" s="1">
        <f t="shared" ca="1" si="403"/>
        <v>2</v>
      </c>
      <c r="G3712" s="1">
        <f t="shared" ca="1" si="404"/>
        <v>1</v>
      </c>
      <c r="H3712" s="1">
        <f t="shared" ca="1" si="405"/>
        <v>0</v>
      </c>
    </row>
    <row r="3713" spans="1:8" hidden="1" x14ac:dyDescent="0.2">
      <c r="A3713" s="1">
        <v>3710</v>
      </c>
      <c r="B3713" s="1">
        <f t="shared" ca="1" si="402"/>
        <v>-118977.3385110863</v>
      </c>
      <c r="C3713" s="1">
        <f t="shared" ca="1" si="399"/>
        <v>500</v>
      </c>
      <c r="D3713" s="1">
        <f t="shared" ca="1" si="400"/>
        <v>58.639357099169693</v>
      </c>
      <c r="E3713" s="1">
        <f t="shared" ca="1" si="401"/>
        <v>-2</v>
      </c>
      <c r="F3713" s="1">
        <f t="shared" ca="1" si="403"/>
        <v>2</v>
      </c>
      <c r="G3713" s="1">
        <f t="shared" ca="1" si="404"/>
        <v>0</v>
      </c>
      <c r="H3713" s="1">
        <f t="shared" ca="1" si="405"/>
        <v>1</v>
      </c>
    </row>
    <row r="3714" spans="1:8" hidden="1" x14ac:dyDescent="0.2">
      <c r="A3714" s="1">
        <v>3711</v>
      </c>
      <c r="B3714" s="1">
        <f t="shared" ca="1" si="402"/>
        <v>-89657.659961501457</v>
      </c>
      <c r="C3714" s="1">
        <f t="shared" ca="1" si="399"/>
        <v>500</v>
      </c>
      <c r="D3714" s="1">
        <f t="shared" ca="1" si="400"/>
        <v>-42.077013244733351</v>
      </c>
      <c r="E3714" s="1">
        <f t="shared" ca="1" si="401"/>
        <v>-1</v>
      </c>
      <c r="F3714" s="1">
        <f t="shared" ca="1" si="403"/>
        <v>2</v>
      </c>
      <c r="G3714" s="1">
        <f t="shared" ca="1" si="404"/>
        <v>0</v>
      </c>
      <c r="H3714" s="1">
        <f t="shared" ca="1" si="405"/>
        <v>2</v>
      </c>
    </row>
    <row r="3715" spans="1:8" hidden="1" x14ac:dyDescent="0.2">
      <c r="A3715" s="1">
        <v>3712</v>
      </c>
      <c r="B3715" s="1">
        <f t="shared" ca="1" si="402"/>
        <v>-110696.16658386814</v>
      </c>
      <c r="C3715" s="1">
        <f t="shared" ca="1" si="399"/>
        <v>500</v>
      </c>
      <c r="D3715" s="1">
        <f t="shared" ca="1" si="400"/>
        <v>-42.077013244733351</v>
      </c>
      <c r="E3715" s="1">
        <f t="shared" ca="1" si="401"/>
        <v>-2</v>
      </c>
      <c r="F3715" s="1">
        <f t="shared" ca="1" si="403"/>
        <v>2</v>
      </c>
      <c r="G3715" s="1">
        <f t="shared" ca="1" si="404"/>
        <v>1</v>
      </c>
      <c r="H3715" s="1">
        <f t="shared" ca="1" si="405"/>
        <v>0</v>
      </c>
    </row>
    <row r="3716" spans="1:8" hidden="1" x14ac:dyDescent="0.2">
      <c r="A3716" s="1">
        <v>3713</v>
      </c>
      <c r="B3716" s="1">
        <f t="shared" ca="1" si="402"/>
        <v>-131734.67320623482</v>
      </c>
      <c r="C3716" s="1">
        <f t="shared" ca="1" si="399"/>
        <v>500</v>
      </c>
      <c r="D3716" s="1">
        <f t="shared" ca="1" si="400"/>
        <v>58.639357099169693</v>
      </c>
      <c r="E3716" s="1">
        <f t="shared" ca="1" si="401"/>
        <v>-3</v>
      </c>
      <c r="F3716" s="1">
        <f t="shared" ca="1" si="403"/>
        <v>2</v>
      </c>
      <c r="G3716" s="1">
        <f t="shared" ca="1" si="404"/>
        <v>2</v>
      </c>
      <c r="H3716" s="1">
        <f t="shared" ca="1" si="405"/>
        <v>0</v>
      </c>
    </row>
    <row r="3717" spans="1:8" hidden="1" x14ac:dyDescent="0.2">
      <c r="A3717" s="1">
        <v>3714</v>
      </c>
      <c r="B3717" s="1">
        <f t="shared" ca="1" si="402"/>
        <v>-102414.99465664997</v>
      </c>
      <c r="C3717" s="1">
        <f t="shared" ref="C3717:C3780" ca="1" si="406">$C$4*POWER($L$2,F3717-1)</f>
        <v>500</v>
      </c>
      <c r="D3717" s="1">
        <f t="shared" ref="D3717:D3780" ca="1" si="407">IF(RAND()&lt;$B$1,$F$1,$H$1)</f>
        <v>58.639357099169693</v>
      </c>
      <c r="E3717" s="1">
        <f t="shared" ref="E3717:E3780" ca="1" si="408">IF(D3716&lt;0,IF(E3716-1=-$D$2,0,E3716-1),IF(E3716+1=$F$2,0,E3716+1))</f>
        <v>-2</v>
      </c>
      <c r="F3717" s="1">
        <f t="shared" ca="1" si="403"/>
        <v>2</v>
      </c>
      <c r="G3717" s="1">
        <f t="shared" ca="1" si="404"/>
        <v>0</v>
      </c>
      <c r="H3717" s="1">
        <f t="shared" ca="1" si="405"/>
        <v>1</v>
      </c>
    </row>
    <row r="3718" spans="1:8" hidden="1" x14ac:dyDescent="0.2">
      <c r="A3718" s="1">
        <v>3715</v>
      </c>
      <c r="B3718" s="1">
        <f t="shared" ref="B3718:B3781" ca="1" si="409">B3717+D3717*C3717</f>
        <v>-73095.316107065126</v>
      </c>
      <c r="C3718" s="1">
        <f t="shared" ca="1" si="406"/>
        <v>500</v>
      </c>
      <c r="D3718" s="1">
        <f t="shared" ca="1" si="407"/>
        <v>-42.077013244733351</v>
      </c>
      <c r="E3718" s="1">
        <f t="shared" ca="1" si="408"/>
        <v>-1</v>
      </c>
      <c r="F3718" s="1">
        <f t="shared" ref="F3718:F3781" ca="1" si="410">IF(AND(D3717&gt;0,E3718=0),IF(F3717-1&lt;1,1,F3717-1),IF(AND(D3717&lt;0,E3718=0),IF(F3717+1&gt;$H$2,1,F3717+1),F3717))</f>
        <v>2</v>
      </c>
      <c r="G3718" s="1">
        <f t="shared" ref="G3718:G3781" ca="1" si="411">IF(D3717&gt;0,0,G3717+1)</f>
        <v>0</v>
      </c>
      <c r="H3718" s="1">
        <f t="shared" ref="H3718:H3781" ca="1" si="412">IF(D3717&lt;0,0,H3717+1)</f>
        <v>2</v>
      </c>
    </row>
    <row r="3719" spans="1:8" hidden="1" x14ac:dyDescent="0.2">
      <c r="A3719" s="1">
        <v>3716</v>
      </c>
      <c r="B3719" s="1">
        <f t="shared" ca="1" si="409"/>
        <v>-94133.822729431806</v>
      </c>
      <c r="C3719" s="1">
        <f t="shared" ca="1" si="406"/>
        <v>500</v>
      </c>
      <c r="D3719" s="1">
        <f t="shared" ca="1" si="407"/>
        <v>-42.077013244733351</v>
      </c>
      <c r="E3719" s="1">
        <f t="shared" ca="1" si="408"/>
        <v>-2</v>
      </c>
      <c r="F3719" s="1">
        <f t="shared" ca="1" si="410"/>
        <v>2</v>
      </c>
      <c r="G3719" s="1">
        <f t="shared" ca="1" si="411"/>
        <v>1</v>
      </c>
      <c r="H3719" s="1">
        <f t="shared" ca="1" si="412"/>
        <v>0</v>
      </c>
    </row>
    <row r="3720" spans="1:8" hidden="1" x14ac:dyDescent="0.2">
      <c r="A3720" s="1">
        <v>3717</v>
      </c>
      <c r="B3720" s="1">
        <f t="shared" ca="1" si="409"/>
        <v>-115172.32935179849</v>
      </c>
      <c r="C3720" s="1">
        <f t="shared" ca="1" si="406"/>
        <v>500</v>
      </c>
      <c r="D3720" s="1">
        <f t="shared" ca="1" si="407"/>
        <v>-42.077013244733351</v>
      </c>
      <c r="E3720" s="1">
        <f t="shared" ca="1" si="408"/>
        <v>-3</v>
      </c>
      <c r="F3720" s="1">
        <f t="shared" ca="1" si="410"/>
        <v>2</v>
      </c>
      <c r="G3720" s="1">
        <f t="shared" ca="1" si="411"/>
        <v>2</v>
      </c>
      <c r="H3720" s="1">
        <f t="shared" ca="1" si="412"/>
        <v>0</v>
      </c>
    </row>
    <row r="3721" spans="1:8" hidden="1" x14ac:dyDescent="0.2">
      <c r="A3721" s="1">
        <v>3718</v>
      </c>
      <c r="B3721" s="1">
        <f t="shared" ca="1" si="409"/>
        <v>-136210.83597416515</v>
      </c>
      <c r="C3721" s="1">
        <f t="shared" ca="1" si="406"/>
        <v>500</v>
      </c>
      <c r="D3721" s="1">
        <f t="shared" ca="1" si="407"/>
        <v>-42.077013244733351</v>
      </c>
      <c r="E3721" s="1">
        <f t="shared" ca="1" si="408"/>
        <v>-4</v>
      </c>
      <c r="F3721" s="1">
        <f t="shared" ca="1" si="410"/>
        <v>2</v>
      </c>
      <c r="G3721" s="1">
        <f t="shared" ca="1" si="411"/>
        <v>3</v>
      </c>
      <c r="H3721" s="1">
        <f t="shared" ca="1" si="412"/>
        <v>0</v>
      </c>
    </row>
    <row r="3722" spans="1:8" hidden="1" x14ac:dyDescent="0.2">
      <c r="A3722" s="1">
        <v>3719</v>
      </c>
      <c r="B3722" s="1">
        <f t="shared" ca="1" si="409"/>
        <v>-157249.34259653182</v>
      </c>
      <c r="C3722" s="1">
        <f t="shared" ca="1" si="406"/>
        <v>100</v>
      </c>
      <c r="D3722" s="1">
        <f t="shared" ca="1" si="407"/>
        <v>-42.077013244733351</v>
      </c>
      <c r="E3722" s="1">
        <f t="shared" ca="1" si="408"/>
        <v>0</v>
      </c>
      <c r="F3722" s="1">
        <f t="shared" ca="1" si="410"/>
        <v>1</v>
      </c>
      <c r="G3722" s="1">
        <f t="shared" ca="1" si="411"/>
        <v>4</v>
      </c>
      <c r="H3722" s="1">
        <f t="shared" ca="1" si="412"/>
        <v>0</v>
      </c>
    </row>
    <row r="3723" spans="1:8" hidden="1" x14ac:dyDescent="0.2">
      <c r="A3723" s="1">
        <v>3720</v>
      </c>
      <c r="B3723" s="1">
        <f t="shared" ca="1" si="409"/>
        <v>-161457.04392100516</v>
      </c>
      <c r="C3723" s="1">
        <f t="shared" ca="1" si="406"/>
        <v>100</v>
      </c>
      <c r="D3723" s="1">
        <f t="shared" ca="1" si="407"/>
        <v>-42.077013244733351</v>
      </c>
      <c r="E3723" s="1">
        <f t="shared" ca="1" si="408"/>
        <v>-1</v>
      </c>
      <c r="F3723" s="1">
        <f t="shared" ca="1" si="410"/>
        <v>1</v>
      </c>
      <c r="G3723" s="1">
        <f t="shared" ca="1" si="411"/>
        <v>5</v>
      </c>
      <c r="H3723" s="1">
        <f t="shared" ca="1" si="412"/>
        <v>0</v>
      </c>
    </row>
    <row r="3724" spans="1:8" hidden="1" x14ac:dyDescent="0.2">
      <c r="A3724" s="1">
        <v>3721</v>
      </c>
      <c r="B3724" s="1">
        <f t="shared" ca="1" si="409"/>
        <v>-165664.74524547849</v>
      </c>
      <c r="C3724" s="1">
        <f t="shared" ca="1" si="406"/>
        <v>100</v>
      </c>
      <c r="D3724" s="1">
        <f t="shared" ca="1" si="407"/>
        <v>-42.077013244733351</v>
      </c>
      <c r="E3724" s="1">
        <f t="shared" ca="1" si="408"/>
        <v>-2</v>
      </c>
      <c r="F3724" s="1">
        <f t="shared" ca="1" si="410"/>
        <v>1</v>
      </c>
      <c r="G3724" s="1">
        <f t="shared" ca="1" si="411"/>
        <v>6</v>
      </c>
      <c r="H3724" s="1">
        <f t="shared" ca="1" si="412"/>
        <v>0</v>
      </c>
    </row>
    <row r="3725" spans="1:8" hidden="1" x14ac:dyDescent="0.2">
      <c r="A3725" s="1">
        <v>3722</v>
      </c>
      <c r="B3725" s="1">
        <f t="shared" ca="1" si="409"/>
        <v>-169872.44656995183</v>
      </c>
      <c r="C3725" s="1">
        <f t="shared" ca="1" si="406"/>
        <v>100</v>
      </c>
      <c r="D3725" s="1">
        <f t="shared" ca="1" si="407"/>
        <v>-42.077013244733351</v>
      </c>
      <c r="E3725" s="1">
        <f t="shared" ca="1" si="408"/>
        <v>-3</v>
      </c>
      <c r="F3725" s="1">
        <f t="shared" ca="1" si="410"/>
        <v>1</v>
      </c>
      <c r="G3725" s="1">
        <f t="shared" ca="1" si="411"/>
        <v>7</v>
      </c>
      <c r="H3725" s="1">
        <f t="shared" ca="1" si="412"/>
        <v>0</v>
      </c>
    </row>
    <row r="3726" spans="1:8" hidden="1" x14ac:dyDescent="0.2">
      <c r="A3726" s="1">
        <v>3723</v>
      </c>
      <c r="B3726" s="1">
        <f t="shared" ca="1" si="409"/>
        <v>-174080.14789442517</v>
      </c>
      <c r="C3726" s="1">
        <f t="shared" ca="1" si="406"/>
        <v>100</v>
      </c>
      <c r="D3726" s="1">
        <f t="shared" ca="1" si="407"/>
        <v>58.639357099169693</v>
      </c>
      <c r="E3726" s="1">
        <f t="shared" ca="1" si="408"/>
        <v>-4</v>
      </c>
      <c r="F3726" s="1">
        <f t="shared" ca="1" si="410"/>
        <v>1</v>
      </c>
      <c r="G3726" s="1">
        <f t="shared" ca="1" si="411"/>
        <v>8</v>
      </c>
      <c r="H3726" s="1">
        <f t="shared" ca="1" si="412"/>
        <v>0</v>
      </c>
    </row>
    <row r="3727" spans="1:8" hidden="1" x14ac:dyDescent="0.2">
      <c r="A3727" s="1">
        <v>3724</v>
      </c>
      <c r="B3727" s="1">
        <f t="shared" ca="1" si="409"/>
        <v>-168216.21218450821</v>
      </c>
      <c r="C3727" s="1">
        <f t="shared" ca="1" si="406"/>
        <v>100</v>
      </c>
      <c r="D3727" s="1">
        <f t="shared" ca="1" si="407"/>
        <v>-42.077013244733351</v>
      </c>
      <c r="E3727" s="1">
        <f t="shared" ca="1" si="408"/>
        <v>-3</v>
      </c>
      <c r="F3727" s="1">
        <f t="shared" ca="1" si="410"/>
        <v>1</v>
      </c>
      <c r="G3727" s="1">
        <f t="shared" ca="1" si="411"/>
        <v>0</v>
      </c>
      <c r="H3727" s="1">
        <f t="shared" ca="1" si="412"/>
        <v>1</v>
      </c>
    </row>
    <row r="3728" spans="1:8" hidden="1" x14ac:dyDescent="0.2">
      <c r="A3728" s="1">
        <v>3725</v>
      </c>
      <c r="B3728" s="1">
        <f t="shared" ca="1" si="409"/>
        <v>-172423.91350898155</v>
      </c>
      <c r="C3728" s="1">
        <f t="shared" ca="1" si="406"/>
        <v>100</v>
      </c>
      <c r="D3728" s="1">
        <f t="shared" ca="1" si="407"/>
        <v>58.639357099169693</v>
      </c>
      <c r="E3728" s="1">
        <f t="shared" ca="1" si="408"/>
        <v>-4</v>
      </c>
      <c r="F3728" s="1">
        <f t="shared" ca="1" si="410"/>
        <v>1</v>
      </c>
      <c r="G3728" s="1">
        <f t="shared" ca="1" si="411"/>
        <v>1</v>
      </c>
      <c r="H3728" s="1">
        <f t="shared" ca="1" si="412"/>
        <v>0</v>
      </c>
    </row>
    <row r="3729" spans="1:8" hidden="1" x14ac:dyDescent="0.2">
      <c r="A3729" s="1">
        <v>3726</v>
      </c>
      <c r="B3729" s="1">
        <f t="shared" ca="1" si="409"/>
        <v>-166559.9777990646</v>
      </c>
      <c r="C3729" s="1">
        <f t="shared" ca="1" si="406"/>
        <v>100</v>
      </c>
      <c r="D3729" s="1">
        <f t="shared" ca="1" si="407"/>
        <v>-42.077013244733351</v>
      </c>
      <c r="E3729" s="1">
        <f t="shared" ca="1" si="408"/>
        <v>-3</v>
      </c>
      <c r="F3729" s="1">
        <f t="shared" ca="1" si="410"/>
        <v>1</v>
      </c>
      <c r="G3729" s="1">
        <f t="shared" ca="1" si="411"/>
        <v>0</v>
      </c>
      <c r="H3729" s="1">
        <f t="shared" ca="1" si="412"/>
        <v>1</v>
      </c>
    </row>
    <row r="3730" spans="1:8" hidden="1" x14ac:dyDescent="0.2">
      <c r="A3730" s="1">
        <v>3727</v>
      </c>
      <c r="B3730" s="1">
        <f t="shared" ca="1" si="409"/>
        <v>-170767.67912353794</v>
      </c>
      <c r="C3730" s="1">
        <f t="shared" ca="1" si="406"/>
        <v>100</v>
      </c>
      <c r="D3730" s="1">
        <f t="shared" ca="1" si="407"/>
        <v>-42.077013244733351</v>
      </c>
      <c r="E3730" s="1">
        <f t="shared" ca="1" si="408"/>
        <v>-4</v>
      </c>
      <c r="F3730" s="1">
        <f t="shared" ca="1" si="410"/>
        <v>1</v>
      </c>
      <c r="G3730" s="1">
        <f t="shared" ca="1" si="411"/>
        <v>1</v>
      </c>
      <c r="H3730" s="1">
        <f t="shared" ca="1" si="412"/>
        <v>0</v>
      </c>
    </row>
    <row r="3731" spans="1:8" hidden="1" x14ac:dyDescent="0.2">
      <c r="A3731" s="1">
        <v>3728</v>
      </c>
      <c r="B3731" s="1">
        <f t="shared" ca="1" si="409"/>
        <v>-174975.38044801127</v>
      </c>
      <c r="C3731" s="1">
        <f t="shared" ca="1" si="406"/>
        <v>500</v>
      </c>
      <c r="D3731" s="1">
        <f t="shared" ca="1" si="407"/>
        <v>-42.077013244733351</v>
      </c>
      <c r="E3731" s="1">
        <f t="shared" ca="1" si="408"/>
        <v>0</v>
      </c>
      <c r="F3731" s="1">
        <f t="shared" ca="1" si="410"/>
        <v>2</v>
      </c>
      <c r="G3731" s="1">
        <f t="shared" ca="1" si="411"/>
        <v>2</v>
      </c>
      <c r="H3731" s="1">
        <f t="shared" ca="1" si="412"/>
        <v>0</v>
      </c>
    </row>
    <row r="3732" spans="1:8" hidden="1" x14ac:dyDescent="0.2">
      <c r="A3732" s="1">
        <v>3729</v>
      </c>
      <c r="B3732" s="1">
        <f t="shared" ca="1" si="409"/>
        <v>-196013.88707037794</v>
      </c>
      <c r="C3732" s="1">
        <f t="shared" ca="1" si="406"/>
        <v>500</v>
      </c>
      <c r="D3732" s="1">
        <f t="shared" ca="1" si="407"/>
        <v>58.639357099169693</v>
      </c>
      <c r="E3732" s="1">
        <f t="shared" ca="1" si="408"/>
        <v>-1</v>
      </c>
      <c r="F3732" s="1">
        <f t="shared" ca="1" si="410"/>
        <v>2</v>
      </c>
      <c r="G3732" s="1">
        <f t="shared" ca="1" si="411"/>
        <v>3</v>
      </c>
      <c r="H3732" s="1">
        <f t="shared" ca="1" si="412"/>
        <v>0</v>
      </c>
    </row>
    <row r="3733" spans="1:8" hidden="1" x14ac:dyDescent="0.2">
      <c r="A3733" s="1">
        <v>3730</v>
      </c>
      <c r="B3733" s="1">
        <f t="shared" ca="1" si="409"/>
        <v>-166694.20852079309</v>
      </c>
      <c r="C3733" s="1">
        <f t="shared" ca="1" si="406"/>
        <v>100</v>
      </c>
      <c r="D3733" s="1">
        <f t="shared" ca="1" si="407"/>
        <v>-42.077013244733351</v>
      </c>
      <c r="E3733" s="1">
        <f t="shared" ca="1" si="408"/>
        <v>0</v>
      </c>
      <c r="F3733" s="1">
        <f t="shared" ca="1" si="410"/>
        <v>1</v>
      </c>
      <c r="G3733" s="1">
        <f t="shared" ca="1" si="411"/>
        <v>0</v>
      </c>
      <c r="H3733" s="1">
        <f t="shared" ca="1" si="412"/>
        <v>1</v>
      </c>
    </row>
    <row r="3734" spans="1:8" hidden="1" x14ac:dyDescent="0.2">
      <c r="A3734" s="1">
        <v>3731</v>
      </c>
      <c r="B3734" s="1">
        <f t="shared" ca="1" si="409"/>
        <v>-170901.90984526643</v>
      </c>
      <c r="C3734" s="1">
        <f t="shared" ca="1" si="406"/>
        <v>100</v>
      </c>
      <c r="D3734" s="1">
        <f t="shared" ca="1" si="407"/>
        <v>-42.077013244733351</v>
      </c>
      <c r="E3734" s="1">
        <f t="shared" ca="1" si="408"/>
        <v>-1</v>
      </c>
      <c r="F3734" s="1">
        <f t="shared" ca="1" si="410"/>
        <v>1</v>
      </c>
      <c r="G3734" s="1">
        <f t="shared" ca="1" si="411"/>
        <v>1</v>
      </c>
      <c r="H3734" s="1">
        <f t="shared" ca="1" si="412"/>
        <v>0</v>
      </c>
    </row>
    <row r="3735" spans="1:8" hidden="1" x14ac:dyDescent="0.2">
      <c r="A3735" s="1">
        <v>3732</v>
      </c>
      <c r="B3735" s="1">
        <f t="shared" ca="1" si="409"/>
        <v>-175109.61116973977</v>
      </c>
      <c r="C3735" s="1">
        <f t="shared" ca="1" si="406"/>
        <v>100</v>
      </c>
      <c r="D3735" s="1">
        <f t="shared" ca="1" si="407"/>
        <v>-42.077013244733351</v>
      </c>
      <c r="E3735" s="1">
        <f t="shared" ca="1" si="408"/>
        <v>-2</v>
      </c>
      <c r="F3735" s="1">
        <f t="shared" ca="1" si="410"/>
        <v>1</v>
      </c>
      <c r="G3735" s="1">
        <f t="shared" ca="1" si="411"/>
        <v>2</v>
      </c>
      <c r="H3735" s="1">
        <f t="shared" ca="1" si="412"/>
        <v>0</v>
      </c>
    </row>
    <row r="3736" spans="1:8" hidden="1" x14ac:dyDescent="0.2">
      <c r="A3736" s="1">
        <v>3733</v>
      </c>
      <c r="B3736" s="1">
        <f t="shared" ca="1" si="409"/>
        <v>-179317.31249421311</v>
      </c>
      <c r="C3736" s="1">
        <f t="shared" ca="1" si="406"/>
        <v>100</v>
      </c>
      <c r="D3736" s="1">
        <f t="shared" ca="1" si="407"/>
        <v>-42.077013244733351</v>
      </c>
      <c r="E3736" s="1">
        <f t="shared" ca="1" si="408"/>
        <v>-3</v>
      </c>
      <c r="F3736" s="1">
        <f t="shared" ca="1" si="410"/>
        <v>1</v>
      </c>
      <c r="G3736" s="1">
        <f t="shared" ca="1" si="411"/>
        <v>3</v>
      </c>
      <c r="H3736" s="1">
        <f t="shared" ca="1" si="412"/>
        <v>0</v>
      </c>
    </row>
    <row r="3737" spans="1:8" hidden="1" x14ac:dyDescent="0.2">
      <c r="A3737" s="1">
        <v>3734</v>
      </c>
      <c r="B3737" s="1">
        <f t="shared" ca="1" si="409"/>
        <v>-183525.01381868645</v>
      </c>
      <c r="C3737" s="1">
        <f t="shared" ca="1" si="406"/>
        <v>100</v>
      </c>
      <c r="D3737" s="1">
        <f t="shared" ca="1" si="407"/>
        <v>-42.077013244733351</v>
      </c>
      <c r="E3737" s="1">
        <f t="shared" ca="1" si="408"/>
        <v>-4</v>
      </c>
      <c r="F3737" s="1">
        <f t="shared" ca="1" si="410"/>
        <v>1</v>
      </c>
      <c r="G3737" s="1">
        <f t="shared" ca="1" si="411"/>
        <v>4</v>
      </c>
      <c r="H3737" s="1">
        <f t="shared" ca="1" si="412"/>
        <v>0</v>
      </c>
    </row>
    <row r="3738" spans="1:8" hidden="1" x14ac:dyDescent="0.2">
      <c r="A3738" s="1">
        <v>3735</v>
      </c>
      <c r="B3738" s="1">
        <f t="shared" ca="1" si="409"/>
        <v>-187732.71514315979</v>
      </c>
      <c r="C3738" s="1">
        <f t="shared" ca="1" si="406"/>
        <v>500</v>
      </c>
      <c r="D3738" s="1">
        <f t="shared" ca="1" si="407"/>
        <v>58.639357099169693</v>
      </c>
      <c r="E3738" s="1">
        <f t="shared" ca="1" si="408"/>
        <v>0</v>
      </c>
      <c r="F3738" s="1">
        <f t="shared" ca="1" si="410"/>
        <v>2</v>
      </c>
      <c r="G3738" s="1">
        <f t="shared" ca="1" si="411"/>
        <v>5</v>
      </c>
      <c r="H3738" s="1">
        <f t="shared" ca="1" si="412"/>
        <v>0</v>
      </c>
    </row>
    <row r="3739" spans="1:8" hidden="1" x14ac:dyDescent="0.2">
      <c r="A3739" s="1">
        <v>3736</v>
      </c>
      <c r="B3739" s="1">
        <f t="shared" ca="1" si="409"/>
        <v>-158413.03659357494</v>
      </c>
      <c r="C3739" s="1">
        <f t="shared" ca="1" si="406"/>
        <v>100</v>
      </c>
      <c r="D3739" s="1">
        <f t="shared" ca="1" si="407"/>
        <v>-42.077013244733351</v>
      </c>
      <c r="E3739" s="1">
        <f t="shared" ca="1" si="408"/>
        <v>0</v>
      </c>
      <c r="F3739" s="1">
        <f t="shared" ca="1" si="410"/>
        <v>1</v>
      </c>
      <c r="G3739" s="1">
        <f t="shared" ca="1" si="411"/>
        <v>0</v>
      </c>
      <c r="H3739" s="1">
        <f t="shared" ca="1" si="412"/>
        <v>1</v>
      </c>
    </row>
    <row r="3740" spans="1:8" hidden="1" x14ac:dyDescent="0.2">
      <c r="A3740" s="1">
        <v>3737</v>
      </c>
      <c r="B3740" s="1">
        <f t="shared" ca="1" si="409"/>
        <v>-162620.73791804828</v>
      </c>
      <c r="C3740" s="1">
        <f t="shared" ca="1" si="406"/>
        <v>100</v>
      </c>
      <c r="D3740" s="1">
        <f t="shared" ca="1" si="407"/>
        <v>58.639357099169693</v>
      </c>
      <c r="E3740" s="1">
        <f t="shared" ca="1" si="408"/>
        <v>-1</v>
      </c>
      <c r="F3740" s="1">
        <f t="shared" ca="1" si="410"/>
        <v>1</v>
      </c>
      <c r="G3740" s="1">
        <f t="shared" ca="1" si="411"/>
        <v>1</v>
      </c>
      <c r="H3740" s="1">
        <f t="shared" ca="1" si="412"/>
        <v>0</v>
      </c>
    </row>
    <row r="3741" spans="1:8" hidden="1" x14ac:dyDescent="0.2">
      <c r="A3741" s="1">
        <v>3738</v>
      </c>
      <c r="B3741" s="1">
        <f t="shared" ca="1" si="409"/>
        <v>-156756.80220813132</v>
      </c>
      <c r="C3741" s="1">
        <f t="shared" ca="1" si="406"/>
        <v>100</v>
      </c>
      <c r="D3741" s="1">
        <f t="shared" ca="1" si="407"/>
        <v>58.639357099169693</v>
      </c>
      <c r="E3741" s="1">
        <f t="shared" ca="1" si="408"/>
        <v>0</v>
      </c>
      <c r="F3741" s="1">
        <f t="shared" ca="1" si="410"/>
        <v>1</v>
      </c>
      <c r="G3741" s="1">
        <f t="shared" ca="1" si="411"/>
        <v>0</v>
      </c>
      <c r="H3741" s="1">
        <f t="shared" ca="1" si="412"/>
        <v>1</v>
      </c>
    </row>
    <row r="3742" spans="1:8" hidden="1" x14ac:dyDescent="0.2">
      <c r="A3742" s="1">
        <v>3739</v>
      </c>
      <c r="B3742" s="1">
        <f t="shared" ca="1" si="409"/>
        <v>-150892.86649821437</v>
      </c>
      <c r="C3742" s="1">
        <f t="shared" ca="1" si="406"/>
        <v>100</v>
      </c>
      <c r="D3742" s="1">
        <f t="shared" ca="1" si="407"/>
        <v>-42.077013244733351</v>
      </c>
      <c r="E3742" s="1">
        <f t="shared" ca="1" si="408"/>
        <v>0</v>
      </c>
      <c r="F3742" s="1">
        <f t="shared" ca="1" si="410"/>
        <v>1</v>
      </c>
      <c r="G3742" s="1">
        <f t="shared" ca="1" si="411"/>
        <v>0</v>
      </c>
      <c r="H3742" s="1">
        <f t="shared" ca="1" si="412"/>
        <v>2</v>
      </c>
    </row>
    <row r="3743" spans="1:8" hidden="1" x14ac:dyDescent="0.2">
      <c r="A3743" s="1">
        <v>3740</v>
      </c>
      <c r="B3743" s="1">
        <f t="shared" ca="1" si="409"/>
        <v>-155100.56782268771</v>
      </c>
      <c r="C3743" s="1">
        <f t="shared" ca="1" si="406"/>
        <v>100</v>
      </c>
      <c r="D3743" s="1">
        <f t="shared" ca="1" si="407"/>
        <v>-42.077013244733351</v>
      </c>
      <c r="E3743" s="1">
        <f t="shared" ca="1" si="408"/>
        <v>-1</v>
      </c>
      <c r="F3743" s="1">
        <f t="shared" ca="1" si="410"/>
        <v>1</v>
      </c>
      <c r="G3743" s="1">
        <f t="shared" ca="1" si="411"/>
        <v>1</v>
      </c>
      <c r="H3743" s="1">
        <f t="shared" ca="1" si="412"/>
        <v>0</v>
      </c>
    </row>
    <row r="3744" spans="1:8" hidden="1" x14ac:dyDescent="0.2">
      <c r="A3744" s="1">
        <v>3741</v>
      </c>
      <c r="B3744" s="1">
        <f t="shared" ca="1" si="409"/>
        <v>-159308.26914716105</v>
      </c>
      <c r="C3744" s="1">
        <f t="shared" ca="1" si="406"/>
        <v>100</v>
      </c>
      <c r="D3744" s="1">
        <f t="shared" ca="1" si="407"/>
        <v>58.639357099169693</v>
      </c>
      <c r="E3744" s="1">
        <f t="shared" ca="1" si="408"/>
        <v>-2</v>
      </c>
      <c r="F3744" s="1">
        <f t="shared" ca="1" si="410"/>
        <v>1</v>
      </c>
      <c r="G3744" s="1">
        <f t="shared" ca="1" si="411"/>
        <v>2</v>
      </c>
      <c r="H3744" s="1">
        <f t="shared" ca="1" si="412"/>
        <v>0</v>
      </c>
    </row>
    <row r="3745" spans="1:8" hidden="1" x14ac:dyDescent="0.2">
      <c r="A3745" s="1">
        <v>3742</v>
      </c>
      <c r="B3745" s="1">
        <f t="shared" ca="1" si="409"/>
        <v>-153444.33343724409</v>
      </c>
      <c r="C3745" s="1">
        <f t="shared" ca="1" si="406"/>
        <v>100</v>
      </c>
      <c r="D3745" s="1">
        <f t="shared" ca="1" si="407"/>
        <v>-42.077013244733351</v>
      </c>
      <c r="E3745" s="1">
        <f t="shared" ca="1" si="408"/>
        <v>-1</v>
      </c>
      <c r="F3745" s="1">
        <f t="shared" ca="1" si="410"/>
        <v>1</v>
      </c>
      <c r="G3745" s="1">
        <f t="shared" ca="1" si="411"/>
        <v>0</v>
      </c>
      <c r="H3745" s="1">
        <f t="shared" ca="1" si="412"/>
        <v>1</v>
      </c>
    </row>
    <row r="3746" spans="1:8" hidden="1" x14ac:dyDescent="0.2">
      <c r="A3746" s="1">
        <v>3743</v>
      </c>
      <c r="B3746" s="1">
        <f t="shared" ca="1" si="409"/>
        <v>-157652.03476171743</v>
      </c>
      <c r="C3746" s="1">
        <f t="shared" ca="1" si="406"/>
        <v>100</v>
      </c>
      <c r="D3746" s="1">
        <f t="shared" ca="1" si="407"/>
        <v>-42.077013244733351</v>
      </c>
      <c r="E3746" s="1">
        <f t="shared" ca="1" si="408"/>
        <v>-2</v>
      </c>
      <c r="F3746" s="1">
        <f t="shared" ca="1" si="410"/>
        <v>1</v>
      </c>
      <c r="G3746" s="1">
        <f t="shared" ca="1" si="411"/>
        <v>1</v>
      </c>
      <c r="H3746" s="1">
        <f t="shared" ca="1" si="412"/>
        <v>0</v>
      </c>
    </row>
    <row r="3747" spans="1:8" hidden="1" x14ac:dyDescent="0.2">
      <c r="A3747" s="1">
        <v>3744</v>
      </c>
      <c r="B3747" s="1">
        <f t="shared" ca="1" si="409"/>
        <v>-161859.73608619077</v>
      </c>
      <c r="C3747" s="1">
        <f t="shared" ca="1" si="406"/>
        <v>100</v>
      </c>
      <c r="D3747" s="1">
        <f t="shared" ca="1" si="407"/>
        <v>58.639357099169693</v>
      </c>
      <c r="E3747" s="1">
        <f t="shared" ca="1" si="408"/>
        <v>-3</v>
      </c>
      <c r="F3747" s="1">
        <f t="shared" ca="1" si="410"/>
        <v>1</v>
      </c>
      <c r="G3747" s="1">
        <f t="shared" ca="1" si="411"/>
        <v>2</v>
      </c>
      <c r="H3747" s="1">
        <f t="shared" ca="1" si="412"/>
        <v>0</v>
      </c>
    </row>
    <row r="3748" spans="1:8" hidden="1" x14ac:dyDescent="0.2">
      <c r="A3748" s="1">
        <v>3745</v>
      </c>
      <c r="B3748" s="1">
        <f t="shared" ca="1" si="409"/>
        <v>-155995.80037627381</v>
      </c>
      <c r="C3748" s="1">
        <f t="shared" ca="1" si="406"/>
        <v>100</v>
      </c>
      <c r="D3748" s="1">
        <f t="shared" ca="1" si="407"/>
        <v>58.639357099169693</v>
      </c>
      <c r="E3748" s="1">
        <f t="shared" ca="1" si="408"/>
        <v>-2</v>
      </c>
      <c r="F3748" s="1">
        <f t="shared" ca="1" si="410"/>
        <v>1</v>
      </c>
      <c r="G3748" s="1">
        <f t="shared" ca="1" si="411"/>
        <v>0</v>
      </c>
      <c r="H3748" s="1">
        <f t="shared" ca="1" si="412"/>
        <v>1</v>
      </c>
    </row>
    <row r="3749" spans="1:8" hidden="1" x14ac:dyDescent="0.2">
      <c r="A3749" s="1">
        <v>3746</v>
      </c>
      <c r="B3749" s="1">
        <f t="shared" ca="1" si="409"/>
        <v>-150131.86466635685</v>
      </c>
      <c r="C3749" s="1">
        <f t="shared" ca="1" si="406"/>
        <v>100</v>
      </c>
      <c r="D3749" s="1">
        <f t="shared" ca="1" si="407"/>
        <v>58.639357099169693</v>
      </c>
      <c r="E3749" s="1">
        <f t="shared" ca="1" si="408"/>
        <v>-1</v>
      </c>
      <c r="F3749" s="1">
        <f t="shared" ca="1" si="410"/>
        <v>1</v>
      </c>
      <c r="G3749" s="1">
        <f t="shared" ca="1" si="411"/>
        <v>0</v>
      </c>
      <c r="H3749" s="1">
        <f t="shared" ca="1" si="412"/>
        <v>2</v>
      </c>
    </row>
    <row r="3750" spans="1:8" hidden="1" x14ac:dyDescent="0.2">
      <c r="A3750" s="1">
        <v>3747</v>
      </c>
      <c r="B3750" s="1">
        <f t="shared" ca="1" si="409"/>
        <v>-144267.92895643989</v>
      </c>
      <c r="C3750" s="1">
        <f t="shared" ca="1" si="406"/>
        <v>100</v>
      </c>
      <c r="D3750" s="1">
        <f t="shared" ca="1" si="407"/>
        <v>-42.077013244733351</v>
      </c>
      <c r="E3750" s="1">
        <f t="shared" ca="1" si="408"/>
        <v>0</v>
      </c>
      <c r="F3750" s="1">
        <f t="shared" ca="1" si="410"/>
        <v>1</v>
      </c>
      <c r="G3750" s="1">
        <f t="shared" ca="1" si="411"/>
        <v>0</v>
      </c>
      <c r="H3750" s="1">
        <f t="shared" ca="1" si="412"/>
        <v>3</v>
      </c>
    </row>
    <row r="3751" spans="1:8" hidden="1" x14ac:dyDescent="0.2">
      <c r="A3751" s="1">
        <v>3748</v>
      </c>
      <c r="B3751" s="1">
        <f t="shared" ca="1" si="409"/>
        <v>-148475.63028091323</v>
      </c>
      <c r="C3751" s="1">
        <f t="shared" ca="1" si="406"/>
        <v>100</v>
      </c>
      <c r="D3751" s="1">
        <f t="shared" ca="1" si="407"/>
        <v>-42.077013244733351</v>
      </c>
      <c r="E3751" s="1">
        <f t="shared" ca="1" si="408"/>
        <v>-1</v>
      </c>
      <c r="F3751" s="1">
        <f t="shared" ca="1" si="410"/>
        <v>1</v>
      </c>
      <c r="G3751" s="1">
        <f t="shared" ca="1" si="411"/>
        <v>1</v>
      </c>
      <c r="H3751" s="1">
        <f t="shared" ca="1" si="412"/>
        <v>0</v>
      </c>
    </row>
    <row r="3752" spans="1:8" hidden="1" x14ac:dyDescent="0.2">
      <c r="A3752" s="1">
        <v>3749</v>
      </c>
      <c r="B3752" s="1">
        <f t="shared" ca="1" si="409"/>
        <v>-152683.33160538657</v>
      </c>
      <c r="C3752" s="1">
        <f t="shared" ca="1" si="406"/>
        <v>100</v>
      </c>
      <c r="D3752" s="1">
        <f t="shared" ca="1" si="407"/>
        <v>-42.077013244733351</v>
      </c>
      <c r="E3752" s="1">
        <f t="shared" ca="1" si="408"/>
        <v>-2</v>
      </c>
      <c r="F3752" s="1">
        <f t="shared" ca="1" si="410"/>
        <v>1</v>
      </c>
      <c r="G3752" s="1">
        <f t="shared" ca="1" si="411"/>
        <v>2</v>
      </c>
      <c r="H3752" s="1">
        <f t="shared" ca="1" si="412"/>
        <v>0</v>
      </c>
    </row>
    <row r="3753" spans="1:8" hidden="1" x14ac:dyDescent="0.2">
      <c r="A3753" s="1">
        <v>3750</v>
      </c>
      <c r="B3753" s="1">
        <f t="shared" ca="1" si="409"/>
        <v>-156891.03292985991</v>
      </c>
      <c r="C3753" s="1">
        <f t="shared" ca="1" si="406"/>
        <v>100</v>
      </c>
      <c r="D3753" s="1">
        <f t="shared" ca="1" si="407"/>
        <v>-42.077013244733351</v>
      </c>
      <c r="E3753" s="1">
        <f t="shared" ca="1" si="408"/>
        <v>-3</v>
      </c>
      <c r="F3753" s="1">
        <f t="shared" ca="1" si="410"/>
        <v>1</v>
      </c>
      <c r="G3753" s="1">
        <f t="shared" ca="1" si="411"/>
        <v>3</v>
      </c>
      <c r="H3753" s="1">
        <f t="shared" ca="1" si="412"/>
        <v>0</v>
      </c>
    </row>
    <row r="3754" spans="1:8" hidden="1" x14ac:dyDescent="0.2">
      <c r="A3754" s="1">
        <v>3751</v>
      </c>
      <c r="B3754" s="1">
        <f t="shared" ca="1" si="409"/>
        <v>-161098.73425433325</v>
      </c>
      <c r="C3754" s="1">
        <f t="shared" ca="1" si="406"/>
        <v>100</v>
      </c>
      <c r="D3754" s="1">
        <f t="shared" ca="1" si="407"/>
        <v>-42.077013244733351</v>
      </c>
      <c r="E3754" s="1">
        <f t="shared" ca="1" si="408"/>
        <v>-4</v>
      </c>
      <c r="F3754" s="1">
        <f t="shared" ca="1" si="410"/>
        <v>1</v>
      </c>
      <c r="G3754" s="1">
        <f t="shared" ca="1" si="411"/>
        <v>4</v>
      </c>
      <c r="H3754" s="1">
        <f t="shared" ca="1" si="412"/>
        <v>0</v>
      </c>
    </row>
    <row r="3755" spans="1:8" hidden="1" x14ac:dyDescent="0.2">
      <c r="A3755" s="1">
        <v>3752</v>
      </c>
      <c r="B3755" s="1">
        <f t="shared" ca="1" si="409"/>
        <v>-165306.43557880659</v>
      </c>
      <c r="C3755" s="1">
        <f t="shared" ca="1" si="406"/>
        <v>500</v>
      </c>
      <c r="D3755" s="1">
        <f t="shared" ca="1" si="407"/>
        <v>58.639357099169693</v>
      </c>
      <c r="E3755" s="1">
        <f t="shared" ca="1" si="408"/>
        <v>0</v>
      </c>
      <c r="F3755" s="1">
        <f t="shared" ca="1" si="410"/>
        <v>2</v>
      </c>
      <c r="G3755" s="1">
        <f t="shared" ca="1" si="411"/>
        <v>5</v>
      </c>
      <c r="H3755" s="1">
        <f t="shared" ca="1" si="412"/>
        <v>0</v>
      </c>
    </row>
    <row r="3756" spans="1:8" hidden="1" x14ac:dyDescent="0.2">
      <c r="A3756" s="1">
        <v>3753</v>
      </c>
      <c r="B3756" s="1">
        <f t="shared" ca="1" si="409"/>
        <v>-135986.75702922174</v>
      </c>
      <c r="C3756" s="1">
        <f t="shared" ca="1" si="406"/>
        <v>100</v>
      </c>
      <c r="D3756" s="1">
        <f t="shared" ca="1" si="407"/>
        <v>58.639357099169693</v>
      </c>
      <c r="E3756" s="1">
        <f t="shared" ca="1" si="408"/>
        <v>0</v>
      </c>
      <c r="F3756" s="1">
        <f t="shared" ca="1" si="410"/>
        <v>1</v>
      </c>
      <c r="G3756" s="1">
        <f t="shared" ca="1" si="411"/>
        <v>0</v>
      </c>
      <c r="H3756" s="1">
        <f t="shared" ca="1" si="412"/>
        <v>1</v>
      </c>
    </row>
    <row r="3757" spans="1:8" hidden="1" x14ac:dyDescent="0.2">
      <c r="A3757" s="1">
        <v>3754</v>
      </c>
      <c r="B3757" s="1">
        <f t="shared" ca="1" si="409"/>
        <v>-130122.82131930477</v>
      </c>
      <c r="C3757" s="1">
        <f t="shared" ca="1" si="406"/>
        <v>100</v>
      </c>
      <c r="D3757" s="1">
        <f t="shared" ca="1" si="407"/>
        <v>58.639357099169693</v>
      </c>
      <c r="E3757" s="1">
        <f t="shared" ca="1" si="408"/>
        <v>0</v>
      </c>
      <c r="F3757" s="1">
        <f t="shared" ca="1" si="410"/>
        <v>1</v>
      </c>
      <c r="G3757" s="1">
        <f t="shared" ca="1" si="411"/>
        <v>0</v>
      </c>
      <c r="H3757" s="1">
        <f t="shared" ca="1" si="412"/>
        <v>2</v>
      </c>
    </row>
    <row r="3758" spans="1:8" hidden="1" x14ac:dyDescent="0.2">
      <c r="A3758" s="1">
        <v>3755</v>
      </c>
      <c r="B3758" s="1">
        <f t="shared" ca="1" si="409"/>
        <v>-124258.8856093878</v>
      </c>
      <c r="C3758" s="1">
        <f t="shared" ca="1" si="406"/>
        <v>100</v>
      </c>
      <c r="D3758" s="1">
        <f t="shared" ca="1" si="407"/>
        <v>-42.077013244733351</v>
      </c>
      <c r="E3758" s="1">
        <f t="shared" ca="1" si="408"/>
        <v>0</v>
      </c>
      <c r="F3758" s="1">
        <f t="shared" ca="1" si="410"/>
        <v>1</v>
      </c>
      <c r="G3758" s="1">
        <f t="shared" ca="1" si="411"/>
        <v>0</v>
      </c>
      <c r="H3758" s="1">
        <f t="shared" ca="1" si="412"/>
        <v>3</v>
      </c>
    </row>
    <row r="3759" spans="1:8" hidden="1" x14ac:dyDescent="0.2">
      <c r="A3759" s="1">
        <v>3756</v>
      </c>
      <c r="B3759" s="1">
        <f t="shared" ca="1" si="409"/>
        <v>-128466.58693386114</v>
      </c>
      <c r="C3759" s="1">
        <f t="shared" ca="1" si="406"/>
        <v>100</v>
      </c>
      <c r="D3759" s="1">
        <f t="shared" ca="1" si="407"/>
        <v>-42.077013244733351</v>
      </c>
      <c r="E3759" s="1">
        <f t="shared" ca="1" si="408"/>
        <v>-1</v>
      </c>
      <c r="F3759" s="1">
        <f t="shared" ca="1" si="410"/>
        <v>1</v>
      </c>
      <c r="G3759" s="1">
        <f t="shared" ca="1" si="411"/>
        <v>1</v>
      </c>
      <c r="H3759" s="1">
        <f t="shared" ca="1" si="412"/>
        <v>0</v>
      </c>
    </row>
    <row r="3760" spans="1:8" hidden="1" x14ac:dyDescent="0.2">
      <c r="A3760" s="1">
        <v>3757</v>
      </c>
      <c r="B3760" s="1">
        <f t="shared" ca="1" si="409"/>
        <v>-132674.28825833448</v>
      </c>
      <c r="C3760" s="1">
        <f t="shared" ca="1" si="406"/>
        <v>100</v>
      </c>
      <c r="D3760" s="1">
        <f t="shared" ca="1" si="407"/>
        <v>-42.077013244733351</v>
      </c>
      <c r="E3760" s="1">
        <f t="shared" ca="1" si="408"/>
        <v>-2</v>
      </c>
      <c r="F3760" s="1">
        <f t="shared" ca="1" si="410"/>
        <v>1</v>
      </c>
      <c r="G3760" s="1">
        <f t="shared" ca="1" si="411"/>
        <v>2</v>
      </c>
      <c r="H3760" s="1">
        <f t="shared" ca="1" si="412"/>
        <v>0</v>
      </c>
    </row>
    <row r="3761" spans="1:8" hidden="1" x14ac:dyDescent="0.2">
      <c r="A3761" s="1">
        <v>3758</v>
      </c>
      <c r="B3761" s="1">
        <f t="shared" ca="1" si="409"/>
        <v>-136881.98958280782</v>
      </c>
      <c r="C3761" s="1">
        <f t="shared" ca="1" si="406"/>
        <v>100</v>
      </c>
      <c r="D3761" s="1">
        <f t="shared" ca="1" si="407"/>
        <v>-42.077013244733351</v>
      </c>
      <c r="E3761" s="1">
        <f t="shared" ca="1" si="408"/>
        <v>-3</v>
      </c>
      <c r="F3761" s="1">
        <f t="shared" ca="1" si="410"/>
        <v>1</v>
      </c>
      <c r="G3761" s="1">
        <f t="shared" ca="1" si="411"/>
        <v>3</v>
      </c>
      <c r="H3761" s="1">
        <f t="shared" ca="1" si="412"/>
        <v>0</v>
      </c>
    </row>
    <row r="3762" spans="1:8" hidden="1" x14ac:dyDescent="0.2">
      <c r="A3762" s="1">
        <v>3759</v>
      </c>
      <c r="B3762" s="1">
        <f t="shared" ca="1" si="409"/>
        <v>-141089.69090728115</v>
      </c>
      <c r="C3762" s="1">
        <f t="shared" ca="1" si="406"/>
        <v>100</v>
      </c>
      <c r="D3762" s="1">
        <f t="shared" ca="1" si="407"/>
        <v>58.639357099169693</v>
      </c>
      <c r="E3762" s="1">
        <f t="shared" ca="1" si="408"/>
        <v>-4</v>
      </c>
      <c r="F3762" s="1">
        <f t="shared" ca="1" si="410"/>
        <v>1</v>
      </c>
      <c r="G3762" s="1">
        <f t="shared" ca="1" si="411"/>
        <v>4</v>
      </c>
      <c r="H3762" s="1">
        <f t="shared" ca="1" si="412"/>
        <v>0</v>
      </c>
    </row>
    <row r="3763" spans="1:8" hidden="1" x14ac:dyDescent="0.2">
      <c r="A3763" s="1">
        <v>3760</v>
      </c>
      <c r="B3763" s="1">
        <f t="shared" ca="1" si="409"/>
        <v>-135225.7551973642</v>
      </c>
      <c r="C3763" s="1">
        <f t="shared" ca="1" si="406"/>
        <v>100</v>
      </c>
      <c r="D3763" s="1">
        <f t="shared" ca="1" si="407"/>
        <v>58.639357099169693</v>
      </c>
      <c r="E3763" s="1">
        <f t="shared" ca="1" si="408"/>
        <v>-3</v>
      </c>
      <c r="F3763" s="1">
        <f t="shared" ca="1" si="410"/>
        <v>1</v>
      </c>
      <c r="G3763" s="1">
        <f t="shared" ca="1" si="411"/>
        <v>0</v>
      </c>
      <c r="H3763" s="1">
        <f t="shared" ca="1" si="412"/>
        <v>1</v>
      </c>
    </row>
    <row r="3764" spans="1:8" hidden="1" x14ac:dyDescent="0.2">
      <c r="A3764" s="1">
        <v>3761</v>
      </c>
      <c r="B3764" s="1">
        <f t="shared" ca="1" si="409"/>
        <v>-129361.81948744722</v>
      </c>
      <c r="C3764" s="1">
        <f t="shared" ca="1" si="406"/>
        <v>100</v>
      </c>
      <c r="D3764" s="1">
        <f t="shared" ca="1" si="407"/>
        <v>-42.077013244733351</v>
      </c>
      <c r="E3764" s="1">
        <f t="shared" ca="1" si="408"/>
        <v>-2</v>
      </c>
      <c r="F3764" s="1">
        <f t="shared" ca="1" si="410"/>
        <v>1</v>
      </c>
      <c r="G3764" s="1">
        <f t="shared" ca="1" si="411"/>
        <v>0</v>
      </c>
      <c r="H3764" s="1">
        <f t="shared" ca="1" si="412"/>
        <v>2</v>
      </c>
    </row>
    <row r="3765" spans="1:8" hidden="1" x14ac:dyDescent="0.2">
      <c r="A3765" s="1">
        <v>3762</v>
      </c>
      <c r="B3765" s="1">
        <f t="shared" ca="1" si="409"/>
        <v>-133569.52081192055</v>
      </c>
      <c r="C3765" s="1">
        <f t="shared" ca="1" si="406"/>
        <v>100</v>
      </c>
      <c r="D3765" s="1">
        <f t="shared" ca="1" si="407"/>
        <v>-42.077013244733351</v>
      </c>
      <c r="E3765" s="1">
        <f t="shared" ca="1" si="408"/>
        <v>-3</v>
      </c>
      <c r="F3765" s="1">
        <f t="shared" ca="1" si="410"/>
        <v>1</v>
      </c>
      <c r="G3765" s="1">
        <f t="shared" ca="1" si="411"/>
        <v>1</v>
      </c>
      <c r="H3765" s="1">
        <f t="shared" ca="1" si="412"/>
        <v>0</v>
      </c>
    </row>
    <row r="3766" spans="1:8" hidden="1" x14ac:dyDescent="0.2">
      <c r="A3766" s="1">
        <v>3763</v>
      </c>
      <c r="B3766" s="1">
        <f t="shared" ca="1" si="409"/>
        <v>-137777.22213639389</v>
      </c>
      <c r="C3766" s="1">
        <f t="shared" ca="1" si="406"/>
        <v>100</v>
      </c>
      <c r="D3766" s="1">
        <f t="shared" ca="1" si="407"/>
        <v>58.639357099169693</v>
      </c>
      <c r="E3766" s="1">
        <f t="shared" ca="1" si="408"/>
        <v>-4</v>
      </c>
      <c r="F3766" s="1">
        <f t="shared" ca="1" si="410"/>
        <v>1</v>
      </c>
      <c r="G3766" s="1">
        <f t="shared" ca="1" si="411"/>
        <v>2</v>
      </c>
      <c r="H3766" s="1">
        <f t="shared" ca="1" si="412"/>
        <v>0</v>
      </c>
    </row>
    <row r="3767" spans="1:8" hidden="1" x14ac:dyDescent="0.2">
      <c r="A3767" s="1">
        <v>3764</v>
      </c>
      <c r="B3767" s="1">
        <f t="shared" ca="1" si="409"/>
        <v>-131913.28642647693</v>
      </c>
      <c r="C3767" s="1">
        <f t="shared" ca="1" si="406"/>
        <v>100</v>
      </c>
      <c r="D3767" s="1">
        <f t="shared" ca="1" si="407"/>
        <v>-42.077013244733351</v>
      </c>
      <c r="E3767" s="1">
        <f t="shared" ca="1" si="408"/>
        <v>-3</v>
      </c>
      <c r="F3767" s="1">
        <f t="shared" ca="1" si="410"/>
        <v>1</v>
      </c>
      <c r="G3767" s="1">
        <f t="shared" ca="1" si="411"/>
        <v>0</v>
      </c>
      <c r="H3767" s="1">
        <f t="shared" ca="1" si="412"/>
        <v>1</v>
      </c>
    </row>
    <row r="3768" spans="1:8" hidden="1" x14ac:dyDescent="0.2">
      <c r="A3768" s="1">
        <v>3765</v>
      </c>
      <c r="B3768" s="1">
        <f t="shared" ca="1" si="409"/>
        <v>-136120.98775095027</v>
      </c>
      <c r="C3768" s="1">
        <f t="shared" ca="1" si="406"/>
        <v>100</v>
      </c>
      <c r="D3768" s="1">
        <f t="shared" ca="1" si="407"/>
        <v>-42.077013244733351</v>
      </c>
      <c r="E3768" s="1">
        <f t="shared" ca="1" si="408"/>
        <v>-4</v>
      </c>
      <c r="F3768" s="1">
        <f t="shared" ca="1" si="410"/>
        <v>1</v>
      </c>
      <c r="G3768" s="1">
        <f t="shared" ca="1" si="411"/>
        <v>1</v>
      </c>
      <c r="H3768" s="1">
        <f t="shared" ca="1" si="412"/>
        <v>0</v>
      </c>
    </row>
    <row r="3769" spans="1:8" hidden="1" x14ac:dyDescent="0.2">
      <c r="A3769" s="1">
        <v>3766</v>
      </c>
      <c r="B3769" s="1">
        <f t="shared" ca="1" si="409"/>
        <v>-140328.68907542361</v>
      </c>
      <c r="C3769" s="1">
        <f t="shared" ca="1" si="406"/>
        <v>500</v>
      </c>
      <c r="D3769" s="1">
        <f t="shared" ca="1" si="407"/>
        <v>58.639357099169693</v>
      </c>
      <c r="E3769" s="1">
        <f t="shared" ca="1" si="408"/>
        <v>0</v>
      </c>
      <c r="F3769" s="1">
        <f t="shared" ca="1" si="410"/>
        <v>2</v>
      </c>
      <c r="G3769" s="1">
        <f t="shared" ca="1" si="411"/>
        <v>2</v>
      </c>
      <c r="H3769" s="1">
        <f t="shared" ca="1" si="412"/>
        <v>0</v>
      </c>
    </row>
    <row r="3770" spans="1:8" hidden="1" x14ac:dyDescent="0.2">
      <c r="A3770" s="1">
        <v>3767</v>
      </c>
      <c r="B3770" s="1">
        <f t="shared" ca="1" si="409"/>
        <v>-111009.01052583876</v>
      </c>
      <c r="C3770" s="1">
        <f t="shared" ca="1" si="406"/>
        <v>100</v>
      </c>
      <c r="D3770" s="1">
        <f t="shared" ca="1" si="407"/>
        <v>-42.077013244733351</v>
      </c>
      <c r="E3770" s="1">
        <f t="shared" ca="1" si="408"/>
        <v>0</v>
      </c>
      <c r="F3770" s="1">
        <f t="shared" ca="1" si="410"/>
        <v>1</v>
      </c>
      <c r="G3770" s="1">
        <f t="shared" ca="1" si="411"/>
        <v>0</v>
      </c>
      <c r="H3770" s="1">
        <f t="shared" ca="1" si="412"/>
        <v>1</v>
      </c>
    </row>
    <row r="3771" spans="1:8" hidden="1" x14ac:dyDescent="0.2">
      <c r="A3771" s="1">
        <v>3768</v>
      </c>
      <c r="B3771" s="1">
        <f t="shared" ca="1" si="409"/>
        <v>-115216.7118503121</v>
      </c>
      <c r="C3771" s="1">
        <f t="shared" ca="1" si="406"/>
        <v>100</v>
      </c>
      <c r="D3771" s="1">
        <f t="shared" ca="1" si="407"/>
        <v>-42.077013244733351</v>
      </c>
      <c r="E3771" s="1">
        <f t="shared" ca="1" si="408"/>
        <v>-1</v>
      </c>
      <c r="F3771" s="1">
        <f t="shared" ca="1" si="410"/>
        <v>1</v>
      </c>
      <c r="G3771" s="1">
        <f t="shared" ca="1" si="411"/>
        <v>1</v>
      </c>
      <c r="H3771" s="1">
        <f t="shared" ca="1" si="412"/>
        <v>0</v>
      </c>
    </row>
    <row r="3772" spans="1:8" hidden="1" x14ac:dyDescent="0.2">
      <c r="A3772" s="1">
        <v>3769</v>
      </c>
      <c r="B3772" s="1">
        <f t="shared" ca="1" si="409"/>
        <v>-119424.41317478544</v>
      </c>
      <c r="C3772" s="1">
        <f t="shared" ca="1" si="406"/>
        <v>100</v>
      </c>
      <c r="D3772" s="1">
        <f t="shared" ca="1" si="407"/>
        <v>58.639357099169693</v>
      </c>
      <c r="E3772" s="1">
        <f t="shared" ca="1" si="408"/>
        <v>-2</v>
      </c>
      <c r="F3772" s="1">
        <f t="shared" ca="1" si="410"/>
        <v>1</v>
      </c>
      <c r="G3772" s="1">
        <f t="shared" ca="1" si="411"/>
        <v>2</v>
      </c>
      <c r="H3772" s="1">
        <f t="shared" ca="1" si="412"/>
        <v>0</v>
      </c>
    </row>
    <row r="3773" spans="1:8" hidden="1" x14ac:dyDescent="0.2">
      <c r="A3773" s="1">
        <v>3770</v>
      </c>
      <c r="B3773" s="1">
        <f t="shared" ca="1" si="409"/>
        <v>-113560.47746486847</v>
      </c>
      <c r="C3773" s="1">
        <f t="shared" ca="1" si="406"/>
        <v>100</v>
      </c>
      <c r="D3773" s="1">
        <f t="shared" ca="1" si="407"/>
        <v>58.639357099169693</v>
      </c>
      <c r="E3773" s="1">
        <f t="shared" ca="1" si="408"/>
        <v>-1</v>
      </c>
      <c r="F3773" s="1">
        <f t="shared" ca="1" si="410"/>
        <v>1</v>
      </c>
      <c r="G3773" s="1">
        <f t="shared" ca="1" si="411"/>
        <v>0</v>
      </c>
      <c r="H3773" s="1">
        <f t="shared" ca="1" si="412"/>
        <v>1</v>
      </c>
    </row>
    <row r="3774" spans="1:8" hidden="1" x14ac:dyDescent="0.2">
      <c r="A3774" s="1">
        <v>3771</v>
      </c>
      <c r="B3774" s="1">
        <f t="shared" ca="1" si="409"/>
        <v>-107696.5417549515</v>
      </c>
      <c r="C3774" s="1">
        <f t="shared" ca="1" si="406"/>
        <v>100</v>
      </c>
      <c r="D3774" s="1">
        <f t="shared" ca="1" si="407"/>
        <v>58.639357099169693</v>
      </c>
      <c r="E3774" s="1">
        <f t="shared" ca="1" si="408"/>
        <v>0</v>
      </c>
      <c r="F3774" s="1">
        <f t="shared" ca="1" si="410"/>
        <v>1</v>
      </c>
      <c r="G3774" s="1">
        <f t="shared" ca="1" si="411"/>
        <v>0</v>
      </c>
      <c r="H3774" s="1">
        <f t="shared" ca="1" si="412"/>
        <v>2</v>
      </c>
    </row>
    <row r="3775" spans="1:8" hidden="1" x14ac:dyDescent="0.2">
      <c r="A3775" s="1">
        <v>3772</v>
      </c>
      <c r="B3775" s="1">
        <f t="shared" ca="1" si="409"/>
        <v>-101832.60604503452</v>
      </c>
      <c r="C3775" s="1">
        <f t="shared" ca="1" si="406"/>
        <v>100</v>
      </c>
      <c r="D3775" s="1">
        <f t="shared" ca="1" si="407"/>
        <v>-42.077013244733351</v>
      </c>
      <c r="E3775" s="1">
        <f t="shared" ca="1" si="408"/>
        <v>0</v>
      </c>
      <c r="F3775" s="1">
        <f t="shared" ca="1" si="410"/>
        <v>1</v>
      </c>
      <c r="G3775" s="1">
        <f t="shared" ca="1" si="411"/>
        <v>0</v>
      </c>
      <c r="H3775" s="1">
        <f t="shared" ca="1" si="412"/>
        <v>3</v>
      </c>
    </row>
    <row r="3776" spans="1:8" hidden="1" x14ac:dyDescent="0.2">
      <c r="A3776" s="1">
        <v>3773</v>
      </c>
      <c r="B3776" s="1">
        <f t="shared" ca="1" si="409"/>
        <v>-106040.30736950786</v>
      </c>
      <c r="C3776" s="1">
        <f t="shared" ca="1" si="406"/>
        <v>100</v>
      </c>
      <c r="D3776" s="1">
        <f t="shared" ca="1" si="407"/>
        <v>58.639357099169693</v>
      </c>
      <c r="E3776" s="1">
        <f t="shared" ca="1" si="408"/>
        <v>-1</v>
      </c>
      <c r="F3776" s="1">
        <f t="shared" ca="1" si="410"/>
        <v>1</v>
      </c>
      <c r="G3776" s="1">
        <f t="shared" ca="1" si="411"/>
        <v>1</v>
      </c>
      <c r="H3776" s="1">
        <f t="shared" ca="1" si="412"/>
        <v>0</v>
      </c>
    </row>
    <row r="3777" spans="1:8" hidden="1" x14ac:dyDescent="0.2">
      <c r="A3777" s="1">
        <v>3774</v>
      </c>
      <c r="B3777" s="1">
        <f t="shared" ca="1" si="409"/>
        <v>-100176.37165959089</v>
      </c>
      <c r="C3777" s="1">
        <f t="shared" ca="1" si="406"/>
        <v>100</v>
      </c>
      <c r="D3777" s="1">
        <f t="shared" ca="1" si="407"/>
        <v>-42.077013244733351</v>
      </c>
      <c r="E3777" s="1">
        <f t="shared" ca="1" si="408"/>
        <v>0</v>
      </c>
      <c r="F3777" s="1">
        <f t="shared" ca="1" si="410"/>
        <v>1</v>
      </c>
      <c r="G3777" s="1">
        <f t="shared" ca="1" si="411"/>
        <v>0</v>
      </c>
      <c r="H3777" s="1">
        <f t="shared" ca="1" si="412"/>
        <v>1</v>
      </c>
    </row>
    <row r="3778" spans="1:8" hidden="1" x14ac:dyDescent="0.2">
      <c r="A3778" s="1">
        <v>3775</v>
      </c>
      <c r="B3778" s="1">
        <f t="shared" ca="1" si="409"/>
        <v>-104384.07298406423</v>
      </c>
      <c r="C3778" s="1">
        <f t="shared" ca="1" si="406"/>
        <v>100</v>
      </c>
      <c r="D3778" s="1">
        <f t="shared" ca="1" si="407"/>
        <v>58.639357099169693</v>
      </c>
      <c r="E3778" s="1">
        <f t="shared" ca="1" si="408"/>
        <v>-1</v>
      </c>
      <c r="F3778" s="1">
        <f t="shared" ca="1" si="410"/>
        <v>1</v>
      </c>
      <c r="G3778" s="1">
        <f t="shared" ca="1" si="411"/>
        <v>1</v>
      </c>
      <c r="H3778" s="1">
        <f t="shared" ca="1" si="412"/>
        <v>0</v>
      </c>
    </row>
    <row r="3779" spans="1:8" hidden="1" x14ac:dyDescent="0.2">
      <c r="A3779" s="1">
        <v>3776</v>
      </c>
      <c r="B3779" s="1">
        <f t="shared" ca="1" si="409"/>
        <v>-98520.137274147259</v>
      </c>
      <c r="C3779" s="1">
        <f t="shared" ca="1" si="406"/>
        <v>100</v>
      </c>
      <c r="D3779" s="1">
        <f t="shared" ca="1" si="407"/>
        <v>-42.077013244733351</v>
      </c>
      <c r="E3779" s="1">
        <f t="shared" ca="1" si="408"/>
        <v>0</v>
      </c>
      <c r="F3779" s="1">
        <f t="shared" ca="1" si="410"/>
        <v>1</v>
      </c>
      <c r="G3779" s="1">
        <f t="shared" ca="1" si="411"/>
        <v>0</v>
      </c>
      <c r="H3779" s="1">
        <f t="shared" ca="1" si="412"/>
        <v>1</v>
      </c>
    </row>
    <row r="3780" spans="1:8" hidden="1" x14ac:dyDescent="0.2">
      <c r="A3780" s="1">
        <v>3777</v>
      </c>
      <c r="B3780" s="1">
        <f t="shared" ca="1" si="409"/>
        <v>-102727.8385986206</v>
      </c>
      <c r="C3780" s="1">
        <f t="shared" ca="1" si="406"/>
        <v>100</v>
      </c>
      <c r="D3780" s="1">
        <f t="shared" ca="1" si="407"/>
        <v>58.639357099169693</v>
      </c>
      <c r="E3780" s="1">
        <f t="shared" ca="1" si="408"/>
        <v>-1</v>
      </c>
      <c r="F3780" s="1">
        <f t="shared" ca="1" si="410"/>
        <v>1</v>
      </c>
      <c r="G3780" s="1">
        <f t="shared" ca="1" si="411"/>
        <v>1</v>
      </c>
      <c r="H3780" s="1">
        <f t="shared" ca="1" si="412"/>
        <v>0</v>
      </c>
    </row>
    <row r="3781" spans="1:8" hidden="1" x14ac:dyDescent="0.2">
      <c r="A3781" s="1">
        <v>3778</v>
      </c>
      <c r="B3781" s="1">
        <f t="shared" ca="1" si="409"/>
        <v>-96863.902888703626</v>
      </c>
      <c r="C3781" s="1">
        <f t="shared" ref="C3781:C3844" ca="1" si="413">$C$4*POWER($L$2,F3781-1)</f>
        <v>100</v>
      </c>
      <c r="D3781" s="1">
        <f t="shared" ref="D3781:D3844" ca="1" si="414">IF(RAND()&lt;$B$1,$F$1,$H$1)</f>
        <v>-42.077013244733351</v>
      </c>
      <c r="E3781" s="1">
        <f t="shared" ref="E3781:E3844" ca="1" si="415">IF(D3780&lt;0,IF(E3780-1=-$D$2,0,E3780-1),IF(E3780+1=$F$2,0,E3780+1))</f>
        <v>0</v>
      </c>
      <c r="F3781" s="1">
        <f t="shared" ca="1" si="410"/>
        <v>1</v>
      </c>
      <c r="G3781" s="1">
        <f t="shared" ca="1" si="411"/>
        <v>0</v>
      </c>
      <c r="H3781" s="1">
        <f t="shared" ca="1" si="412"/>
        <v>1</v>
      </c>
    </row>
    <row r="3782" spans="1:8" hidden="1" x14ac:dyDescent="0.2">
      <c r="A3782" s="1">
        <v>3779</v>
      </c>
      <c r="B3782" s="1">
        <f t="shared" ref="B3782:B3845" ca="1" si="416">B3781+D3781*C3781</f>
        <v>-101071.60421317696</v>
      </c>
      <c r="C3782" s="1">
        <f t="shared" ca="1" si="413"/>
        <v>100</v>
      </c>
      <c r="D3782" s="1">
        <f t="shared" ca="1" si="414"/>
        <v>-42.077013244733351</v>
      </c>
      <c r="E3782" s="1">
        <f t="shared" ca="1" si="415"/>
        <v>-1</v>
      </c>
      <c r="F3782" s="1">
        <f t="shared" ref="F3782:F3845" ca="1" si="417">IF(AND(D3781&gt;0,E3782=0),IF(F3781-1&lt;1,1,F3781-1),IF(AND(D3781&lt;0,E3782=0),IF(F3781+1&gt;$H$2,1,F3781+1),F3781))</f>
        <v>1</v>
      </c>
      <c r="G3782" s="1">
        <f t="shared" ref="G3782:G3845" ca="1" si="418">IF(D3781&gt;0,0,G3781+1)</f>
        <v>1</v>
      </c>
      <c r="H3782" s="1">
        <f t="shared" ref="H3782:H3845" ca="1" si="419">IF(D3781&lt;0,0,H3781+1)</f>
        <v>0</v>
      </c>
    </row>
    <row r="3783" spans="1:8" hidden="1" x14ac:dyDescent="0.2">
      <c r="A3783" s="1">
        <v>3780</v>
      </c>
      <c r="B3783" s="1">
        <f t="shared" ca="1" si="416"/>
        <v>-105279.3055376503</v>
      </c>
      <c r="C3783" s="1">
        <f t="shared" ca="1" si="413"/>
        <v>100</v>
      </c>
      <c r="D3783" s="1">
        <f t="shared" ca="1" si="414"/>
        <v>-42.077013244733351</v>
      </c>
      <c r="E3783" s="1">
        <f t="shared" ca="1" si="415"/>
        <v>-2</v>
      </c>
      <c r="F3783" s="1">
        <f t="shared" ca="1" si="417"/>
        <v>1</v>
      </c>
      <c r="G3783" s="1">
        <f t="shared" ca="1" si="418"/>
        <v>2</v>
      </c>
      <c r="H3783" s="1">
        <f t="shared" ca="1" si="419"/>
        <v>0</v>
      </c>
    </row>
    <row r="3784" spans="1:8" hidden="1" x14ac:dyDescent="0.2">
      <c r="A3784" s="1">
        <v>3781</v>
      </c>
      <c r="B3784" s="1">
        <f t="shared" ca="1" si="416"/>
        <v>-109487.00686212364</v>
      </c>
      <c r="C3784" s="1">
        <f t="shared" ca="1" si="413"/>
        <v>100</v>
      </c>
      <c r="D3784" s="1">
        <f t="shared" ca="1" si="414"/>
        <v>-42.077013244733351</v>
      </c>
      <c r="E3784" s="1">
        <f t="shared" ca="1" si="415"/>
        <v>-3</v>
      </c>
      <c r="F3784" s="1">
        <f t="shared" ca="1" si="417"/>
        <v>1</v>
      </c>
      <c r="G3784" s="1">
        <f t="shared" ca="1" si="418"/>
        <v>3</v>
      </c>
      <c r="H3784" s="1">
        <f t="shared" ca="1" si="419"/>
        <v>0</v>
      </c>
    </row>
    <row r="3785" spans="1:8" hidden="1" x14ac:dyDescent="0.2">
      <c r="A3785" s="1">
        <v>3782</v>
      </c>
      <c r="B3785" s="1">
        <f t="shared" ca="1" si="416"/>
        <v>-113694.70818659698</v>
      </c>
      <c r="C3785" s="1">
        <f t="shared" ca="1" si="413"/>
        <v>100</v>
      </c>
      <c r="D3785" s="1">
        <f t="shared" ca="1" si="414"/>
        <v>58.639357099169693</v>
      </c>
      <c r="E3785" s="1">
        <f t="shared" ca="1" si="415"/>
        <v>-4</v>
      </c>
      <c r="F3785" s="1">
        <f t="shared" ca="1" si="417"/>
        <v>1</v>
      </c>
      <c r="G3785" s="1">
        <f t="shared" ca="1" si="418"/>
        <v>4</v>
      </c>
      <c r="H3785" s="1">
        <f t="shared" ca="1" si="419"/>
        <v>0</v>
      </c>
    </row>
    <row r="3786" spans="1:8" hidden="1" x14ac:dyDescent="0.2">
      <c r="A3786" s="1">
        <v>3783</v>
      </c>
      <c r="B3786" s="1">
        <f t="shared" ca="1" si="416"/>
        <v>-107830.77247668001</v>
      </c>
      <c r="C3786" s="1">
        <f t="shared" ca="1" si="413"/>
        <v>100</v>
      </c>
      <c r="D3786" s="1">
        <f t="shared" ca="1" si="414"/>
        <v>-42.077013244733351</v>
      </c>
      <c r="E3786" s="1">
        <f t="shared" ca="1" si="415"/>
        <v>-3</v>
      </c>
      <c r="F3786" s="1">
        <f t="shared" ca="1" si="417"/>
        <v>1</v>
      </c>
      <c r="G3786" s="1">
        <f t="shared" ca="1" si="418"/>
        <v>0</v>
      </c>
      <c r="H3786" s="1">
        <f t="shared" ca="1" si="419"/>
        <v>1</v>
      </c>
    </row>
    <row r="3787" spans="1:8" hidden="1" x14ac:dyDescent="0.2">
      <c r="A3787" s="1">
        <v>3784</v>
      </c>
      <c r="B3787" s="1">
        <f t="shared" ca="1" si="416"/>
        <v>-112038.47380115335</v>
      </c>
      <c r="C3787" s="1">
        <f t="shared" ca="1" si="413"/>
        <v>100</v>
      </c>
      <c r="D3787" s="1">
        <f t="shared" ca="1" si="414"/>
        <v>-42.077013244733351</v>
      </c>
      <c r="E3787" s="1">
        <f t="shared" ca="1" si="415"/>
        <v>-4</v>
      </c>
      <c r="F3787" s="1">
        <f t="shared" ca="1" si="417"/>
        <v>1</v>
      </c>
      <c r="G3787" s="1">
        <f t="shared" ca="1" si="418"/>
        <v>1</v>
      </c>
      <c r="H3787" s="1">
        <f t="shared" ca="1" si="419"/>
        <v>0</v>
      </c>
    </row>
    <row r="3788" spans="1:8" hidden="1" x14ac:dyDescent="0.2">
      <c r="A3788" s="1">
        <v>3785</v>
      </c>
      <c r="B3788" s="1">
        <f t="shared" ca="1" si="416"/>
        <v>-116246.17512562669</v>
      </c>
      <c r="C3788" s="1">
        <f t="shared" ca="1" si="413"/>
        <v>500</v>
      </c>
      <c r="D3788" s="1">
        <f t="shared" ca="1" si="414"/>
        <v>-42.077013244733351</v>
      </c>
      <c r="E3788" s="1">
        <f t="shared" ca="1" si="415"/>
        <v>0</v>
      </c>
      <c r="F3788" s="1">
        <f t="shared" ca="1" si="417"/>
        <v>2</v>
      </c>
      <c r="G3788" s="1">
        <f t="shared" ca="1" si="418"/>
        <v>2</v>
      </c>
      <c r="H3788" s="1">
        <f t="shared" ca="1" si="419"/>
        <v>0</v>
      </c>
    </row>
    <row r="3789" spans="1:8" hidden="1" x14ac:dyDescent="0.2">
      <c r="A3789" s="1">
        <v>3786</v>
      </c>
      <c r="B3789" s="1">
        <f t="shared" ca="1" si="416"/>
        <v>-137284.68174799337</v>
      </c>
      <c r="C3789" s="1">
        <f t="shared" ca="1" si="413"/>
        <v>500</v>
      </c>
      <c r="D3789" s="1">
        <f t="shared" ca="1" si="414"/>
        <v>58.639357099169693</v>
      </c>
      <c r="E3789" s="1">
        <f t="shared" ca="1" si="415"/>
        <v>-1</v>
      </c>
      <c r="F3789" s="1">
        <f t="shared" ca="1" si="417"/>
        <v>2</v>
      </c>
      <c r="G3789" s="1">
        <f t="shared" ca="1" si="418"/>
        <v>3</v>
      </c>
      <c r="H3789" s="1">
        <f t="shared" ca="1" si="419"/>
        <v>0</v>
      </c>
    </row>
    <row r="3790" spans="1:8" hidden="1" x14ac:dyDescent="0.2">
      <c r="A3790" s="1">
        <v>3787</v>
      </c>
      <c r="B3790" s="1">
        <f t="shared" ca="1" si="416"/>
        <v>-107965.00319840852</v>
      </c>
      <c r="C3790" s="1">
        <f t="shared" ca="1" si="413"/>
        <v>100</v>
      </c>
      <c r="D3790" s="1">
        <f t="shared" ca="1" si="414"/>
        <v>58.639357099169693</v>
      </c>
      <c r="E3790" s="1">
        <f t="shared" ca="1" si="415"/>
        <v>0</v>
      </c>
      <c r="F3790" s="1">
        <f t="shared" ca="1" si="417"/>
        <v>1</v>
      </c>
      <c r="G3790" s="1">
        <f t="shared" ca="1" si="418"/>
        <v>0</v>
      </c>
      <c r="H3790" s="1">
        <f t="shared" ca="1" si="419"/>
        <v>1</v>
      </c>
    </row>
    <row r="3791" spans="1:8" hidden="1" x14ac:dyDescent="0.2">
      <c r="A3791" s="1">
        <v>3788</v>
      </c>
      <c r="B3791" s="1">
        <f t="shared" ca="1" si="416"/>
        <v>-102101.06748849155</v>
      </c>
      <c r="C3791" s="1">
        <f t="shared" ca="1" si="413"/>
        <v>100</v>
      </c>
      <c r="D3791" s="1">
        <f t="shared" ca="1" si="414"/>
        <v>58.639357099169693</v>
      </c>
      <c r="E3791" s="1">
        <f t="shared" ca="1" si="415"/>
        <v>0</v>
      </c>
      <c r="F3791" s="1">
        <f t="shared" ca="1" si="417"/>
        <v>1</v>
      </c>
      <c r="G3791" s="1">
        <f t="shared" ca="1" si="418"/>
        <v>0</v>
      </c>
      <c r="H3791" s="1">
        <f t="shared" ca="1" si="419"/>
        <v>2</v>
      </c>
    </row>
    <row r="3792" spans="1:8" hidden="1" x14ac:dyDescent="0.2">
      <c r="A3792" s="1">
        <v>3789</v>
      </c>
      <c r="B3792" s="1">
        <f t="shared" ca="1" si="416"/>
        <v>-96237.131778574578</v>
      </c>
      <c r="C3792" s="1">
        <f t="shared" ca="1" si="413"/>
        <v>100</v>
      </c>
      <c r="D3792" s="1">
        <f t="shared" ca="1" si="414"/>
        <v>-42.077013244733351</v>
      </c>
      <c r="E3792" s="1">
        <f t="shared" ca="1" si="415"/>
        <v>0</v>
      </c>
      <c r="F3792" s="1">
        <f t="shared" ca="1" si="417"/>
        <v>1</v>
      </c>
      <c r="G3792" s="1">
        <f t="shared" ca="1" si="418"/>
        <v>0</v>
      </c>
      <c r="H3792" s="1">
        <f t="shared" ca="1" si="419"/>
        <v>3</v>
      </c>
    </row>
    <row r="3793" spans="1:8" hidden="1" x14ac:dyDescent="0.2">
      <c r="A3793" s="1">
        <v>3790</v>
      </c>
      <c r="B3793" s="1">
        <f t="shared" ca="1" si="416"/>
        <v>-100444.83310304792</v>
      </c>
      <c r="C3793" s="1">
        <f t="shared" ca="1" si="413"/>
        <v>100</v>
      </c>
      <c r="D3793" s="1">
        <f t="shared" ca="1" si="414"/>
        <v>-42.077013244733351</v>
      </c>
      <c r="E3793" s="1">
        <f t="shared" ca="1" si="415"/>
        <v>-1</v>
      </c>
      <c r="F3793" s="1">
        <f t="shared" ca="1" si="417"/>
        <v>1</v>
      </c>
      <c r="G3793" s="1">
        <f t="shared" ca="1" si="418"/>
        <v>1</v>
      </c>
      <c r="H3793" s="1">
        <f t="shared" ca="1" si="419"/>
        <v>0</v>
      </c>
    </row>
    <row r="3794" spans="1:8" hidden="1" x14ac:dyDescent="0.2">
      <c r="A3794" s="1">
        <v>3791</v>
      </c>
      <c r="B3794" s="1">
        <f t="shared" ca="1" si="416"/>
        <v>-104652.53442752126</v>
      </c>
      <c r="C3794" s="1">
        <f t="shared" ca="1" si="413"/>
        <v>100</v>
      </c>
      <c r="D3794" s="1">
        <f t="shared" ca="1" si="414"/>
        <v>58.639357099169693</v>
      </c>
      <c r="E3794" s="1">
        <f t="shared" ca="1" si="415"/>
        <v>-2</v>
      </c>
      <c r="F3794" s="1">
        <f t="shared" ca="1" si="417"/>
        <v>1</v>
      </c>
      <c r="G3794" s="1">
        <f t="shared" ca="1" si="418"/>
        <v>2</v>
      </c>
      <c r="H3794" s="1">
        <f t="shared" ca="1" si="419"/>
        <v>0</v>
      </c>
    </row>
    <row r="3795" spans="1:8" hidden="1" x14ac:dyDescent="0.2">
      <c r="A3795" s="1">
        <v>3792</v>
      </c>
      <c r="B3795" s="1">
        <f t="shared" ca="1" si="416"/>
        <v>-98788.598717604284</v>
      </c>
      <c r="C3795" s="1">
        <f t="shared" ca="1" si="413"/>
        <v>100</v>
      </c>
      <c r="D3795" s="1">
        <f t="shared" ca="1" si="414"/>
        <v>58.639357099169693</v>
      </c>
      <c r="E3795" s="1">
        <f t="shared" ca="1" si="415"/>
        <v>-1</v>
      </c>
      <c r="F3795" s="1">
        <f t="shared" ca="1" si="417"/>
        <v>1</v>
      </c>
      <c r="G3795" s="1">
        <f t="shared" ca="1" si="418"/>
        <v>0</v>
      </c>
      <c r="H3795" s="1">
        <f t="shared" ca="1" si="419"/>
        <v>1</v>
      </c>
    </row>
    <row r="3796" spans="1:8" hidden="1" x14ac:dyDescent="0.2">
      <c r="A3796" s="1">
        <v>3793</v>
      </c>
      <c r="B3796" s="1">
        <f t="shared" ca="1" si="416"/>
        <v>-92924.663007687312</v>
      </c>
      <c r="C3796" s="1">
        <f t="shared" ca="1" si="413"/>
        <v>100</v>
      </c>
      <c r="D3796" s="1">
        <f t="shared" ca="1" si="414"/>
        <v>58.639357099169693</v>
      </c>
      <c r="E3796" s="1">
        <f t="shared" ca="1" si="415"/>
        <v>0</v>
      </c>
      <c r="F3796" s="1">
        <f t="shared" ca="1" si="417"/>
        <v>1</v>
      </c>
      <c r="G3796" s="1">
        <f t="shared" ca="1" si="418"/>
        <v>0</v>
      </c>
      <c r="H3796" s="1">
        <f t="shared" ca="1" si="419"/>
        <v>2</v>
      </c>
    </row>
    <row r="3797" spans="1:8" hidden="1" x14ac:dyDescent="0.2">
      <c r="A3797" s="1">
        <v>3794</v>
      </c>
      <c r="B3797" s="1">
        <f t="shared" ca="1" si="416"/>
        <v>-87060.72729777034</v>
      </c>
      <c r="C3797" s="1">
        <f t="shared" ca="1" si="413"/>
        <v>100</v>
      </c>
      <c r="D3797" s="1">
        <f t="shared" ca="1" si="414"/>
        <v>-42.077013244733351</v>
      </c>
      <c r="E3797" s="1">
        <f t="shared" ca="1" si="415"/>
        <v>0</v>
      </c>
      <c r="F3797" s="1">
        <f t="shared" ca="1" si="417"/>
        <v>1</v>
      </c>
      <c r="G3797" s="1">
        <f t="shared" ca="1" si="418"/>
        <v>0</v>
      </c>
      <c r="H3797" s="1">
        <f t="shared" ca="1" si="419"/>
        <v>3</v>
      </c>
    </row>
    <row r="3798" spans="1:8" hidden="1" x14ac:dyDescent="0.2">
      <c r="A3798" s="1">
        <v>3795</v>
      </c>
      <c r="B3798" s="1">
        <f t="shared" ca="1" si="416"/>
        <v>-91268.428622243679</v>
      </c>
      <c r="C3798" s="1">
        <f t="shared" ca="1" si="413"/>
        <v>100</v>
      </c>
      <c r="D3798" s="1">
        <f t="shared" ca="1" si="414"/>
        <v>-42.077013244733351</v>
      </c>
      <c r="E3798" s="1">
        <f t="shared" ca="1" si="415"/>
        <v>-1</v>
      </c>
      <c r="F3798" s="1">
        <f t="shared" ca="1" si="417"/>
        <v>1</v>
      </c>
      <c r="G3798" s="1">
        <f t="shared" ca="1" si="418"/>
        <v>1</v>
      </c>
      <c r="H3798" s="1">
        <f t="shared" ca="1" si="419"/>
        <v>0</v>
      </c>
    </row>
    <row r="3799" spans="1:8" hidden="1" x14ac:dyDescent="0.2">
      <c r="A3799" s="1">
        <v>3796</v>
      </c>
      <c r="B3799" s="1">
        <f t="shared" ca="1" si="416"/>
        <v>-95476.129946717017</v>
      </c>
      <c r="C3799" s="1">
        <f t="shared" ca="1" si="413"/>
        <v>100</v>
      </c>
      <c r="D3799" s="1">
        <f t="shared" ca="1" si="414"/>
        <v>-42.077013244733351</v>
      </c>
      <c r="E3799" s="1">
        <f t="shared" ca="1" si="415"/>
        <v>-2</v>
      </c>
      <c r="F3799" s="1">
        <f t="shared" ca="1" si="417"/>
        <v>1</v>
      </c>
      <c r="G3799" s="1">
        <f t="shared" ca="1" si="418"/>
        <v>2</v>
      </c>
      <c r="H3799" s="1">
        <f t="shared" ca="1" si="419"/>
        <v>0</v>
      </c>
    </row>
    <row r="3800" spans="1:8" hidden="1" x14ac:dyDescent="0.2">
      <c r="A3800" s="1">
        <v>3797</v>
      </c>
      <c r="B3800" s="1">
        <f t="shared" ca="1" si="416"/>
        <v>-99683.831271190356</v>
      </c>
      <c r="C3800" s="1">
        <f t="shared" ca="1" si="413"/>
        <v>100</v>
      </c>
      <c r="D3800" s="1">
        <f t="shared" ca="1" si="414"/>
        <v>-42.077013244733351</v>
      </c>
      <c r="E3800" s="1">
        <f t="shared" ca="1" si="415"/>
        <v>-3</v>
      </c>
      <c r="F3800" s="1">
        <f t="shared" ca="1" si="417"/>
        <v>1</v>
      </c>
      <c r="G3800" s="1">
        <f t="shared" ca="1" si="418"/>
        <v>3</v>
      </c>
      <c r="H3800" s="1">
        <f t="shared" ca="1" si="419"/>
        <v>0</v>
      </c>
    </row>
    <row r="3801" spans="1:8" hidden="1" x14ac:dyDescent="0.2">
      <c r="A3801" s="1">
        <v>3798</v>
      </c>
      <c r="B3801" s="1">
        <f t="shared" ca="1" si="416"/>
        <v>-103891.5325956637</v>
      </c>
      <c r="C3801" s="1">
        <f t="shared" ca="1" si="413"/>
        <v>100</v>
      </c>
      <c r="D3801" s="1">
        <f t="shared" ca="1" si="414"/>
        <v>-42.077013244733351</v>
      </c>
      <c r="E3801" s="1">
        <f t="shared" ca="1" si="415"/>
        <v>-4</v>
      </c>
      <c r="F3801" s="1">
        <f t="shared" ca="1" si="417"/>
        <v>1</v>
      </c>
      <c r="G3801" s="1">
        <f t="shared" ca="1" si="418"/>
        <v>4</v>
      </c>
      <c r="H3801" s="1">
        <f t="shared" ca="1" si="419"/>
        <v>0</v>
      </c>
    </row>
    <row r="3802" spans="1:8" hidden="1" x14ac:dyDescent="0.2">
      <c r="A3802" s="1">
        <v>3799</v>
      </c>
      <c r="B3802" s="1">
        <f t="shared" ca="1" si="416"/>
        <v>-108099.23392013703</v>
      </c>
      <c r="C3802" s="1">
        <f t="shared" ca="1" si="413"/>
        <v>500</v>
      </c>
      <c r="D3802" s="1">
        <f t="shared" ca="1" si="414"/>
        <v>-42.077013244733351</v>
      </c>
      <c r="E3802" s="1">
        <f t="shared" ca="1" si="415"/>
        <v>0</v>
      </c>
      <c r="F3802" s="1">
        <f t="shared" ca="1" si="417"/>
        <v>2</v>
      </c>
      <c r="G3802" s="1">
        <f t="shared" ca="1" si="418"/>
        <v>5</v>
      </c>
      <c r="H3802" s="1">
        <f t="shared" ca="1" si="419"/>
        <v>0</v>
      </c>
    </row>
    <row r="3803" spans="1:8" hidden="1" x14ac:dyDescent="0.2">
      <c r="A3803" s="1">
        <v>3800</v>
      </c>
      <c r="B3803" s="1">
        <f t="shared" ca="1" si="416"/>
        <v>-129137.74054250371</v>
      </c>
      <c r="C3803" s="1">
        <f t="shared" ca="1" si="413"/>
        <v>500</v>
      </c>
      <c r="D3803" s="1">
        <f t="shared" ca="1" si="414"/>
        <v>58.639357099169693</v>
      </c>
      <c r="E3803" s="1">
        <f t="shared" ca="1" si="415"/>
        <v>-1</v>
      </c>
      <c r="F3803" s="1">
        <f t="shared" ca="1" si="417"/>
        <v>2</v>
      </c>
      <c r="G3803" s="1">
        <f t="shared" ca="1" si="418"/>
        <v>6</v>
      </c>
      <c r="H3803" s="1">
        <f t="shared" ca="1" si="419"/>
        <v>0</v>
      </c>
    </row>
    <row r="3804" spans="1:8" hidden="1" x14ac:dyDescent="0.2">
      <c r="A3804" s="1">
        <v>3801</v>
      </c>
      <c r="B3804" s="1">
        <f t="shared" ca="1" si="416"/>
        <v>-99818.061992918869</v>
      </c>
      <c r="C3804" s="1">
        <f t="shared" ca="1" si="413"/>
        <v>100</v>
      </c>
      <c r="D3804" s="1">
        <f t="shared" ca="1" si="414"/>
        <v>58.639357099169693</v>
      </c>
      <c r="E3804" s="1">
        <f t="shared" ca="1" si="415"/>
        <v>0</v>
      </c>
      <c r="F3804" s="1">
        <f t="shared" ca="1" si="417"/>
        <v>1</v>
      </c>
      <c r="G3804" s="1">
        <f t="shared" ca="1" si="418"/>
        <v>0</v>
      </c>
      <c r="H3804" s="1">
        <f t="shared" ca="1" si="419"/>
        <v>1</v>
      </c>
    </row>
    <row r="3805" spans="1:8" hidden="1" x14ac:dyDescent="0.2">
      <c r="A3805" s="1">
        <v>3802</v>
      </c>
      <c r="B3805" s="1">
        <f t="shared" ca="1" si="416"/>
        <v>-93954.126283001897</v>
      </c>
      <c r="C3805" s="1">
        <f t="shared" ca="1" si="413"/>
        <v>100</v>
      </c>
      <c r="D3805" s="1">
        <f t="shared" ca="1" si="414"/>
        <v>58.639357099169693</v>
      </c>
      <c r="E3805" s="1">
        <f t="shared" ca="1" si="415"/>
        <v>0</v>
      </c>
      <c r="F3805" s="1">
        <f t="shared" ca="1" si="417"/>
        <v>1</v>
      </c>
      <c r="G3805" s="1">
        <f t="shared" ca="1" si="418"/>
        <v>0</v>
      </c>
      <c r="H3805" s="1">
        <f t="shared" ca="1" si="419"/>
        <v>2</v>
      </c>
    </row>
    <row r="3806" spans="1:8" hidden="1" x14ac:dyDescent="0.2">
      <c r="A3806" s="1">
        <v>3803</v>
      </c>
      <c r="B3806" s="1">
        <f t="shared" ca="1" si="416"/>
        <v>-88090.190573084925</v>
      </c>
      <c r="C3806" s="1">
        <f t="shared" ca="1" si="413"/>
        <v>100</v>
      </c>
      <c r="D3806" s="1">
        <f t="shared" ca="1" si="414"/>
        <v>58.639357099169693</v>
      </c>
      <c r="E3806" s="1">
        <f t="shared" ca="1" si="415"/>
        <v>0</v>
      </c>
      <c r="F3806" s="1">
        <f t="shared" ca="1" si="417"/>
        <v>1</v>
      </c>
      <c r="G3806" s="1">
        <f t="shared" ca="1" si="418"/>
        <v>0</v>
      </c>
      <c r="H3806" s="1">
        <f t="shared" ca="1" si="419"/>
        <v>3</v>
      </c>
    </row>
    <row r="3807" spans="1:8" hidden="1" x14ac:dyDescent="0.2">
      <c r="A3807" s="1">
        <v>3804</v>
      </c>
      <c r="B3807" s="1">
        <f t="shared" ca="1" si="416"/>
        <v>-82226.254863167953</v>
      </c>
      <c r="C3807" s="1">
        <f t="shared" ca="1" si="413"/>
        <v>100</v>
      </c>
      <c r="D3807" s="1">
        <f t="shared" ca="1" si="414"/>
        <v>58.639357099169693</v>
      </c>
      <c r="E3807" s="1">
        <f t="shared" ca="1" si="415"/>
        <v>0</v>
      </c>
      <c r="F3807" s="1">
        <f t="shared" ca="1" si="417"/>
        <v>1</v>
      </c>
      <c r="G3807" s="1">
        <f t="shared" ca="1" si="418"/>
        <v>0</v>
      </c>
      <c r="H3807" s="1">
        <f t="shared" ca="1" si="419"/>
        <v>4</v>
      </c>
    </row>
    <row r="3808" spans="1:8" hidden="1" x14ac:dyDescent="0.2">
      <c r="A3808" s="1">
        <v>3805</v>
      </c>
      <c r="B3808" s="1">
        <f t="shared" ca="1" si="416"/>
        <v>-76362.319153250981</v>
      </c>
      <c r="C3808" s="1">
        <f t="shared" ca="1" si="413"/>
        <v>100</v>
      </c>
      <c r="D3808" s="1">
        <f t="shared" ca="1" si="414"/>
        <v>-42.077013244733351</v>
      </c>
      <c r="E3808" s="1">
        <f t="shared" ca="1" si="415"/>
        <v>0</v>
      </c>
      <c r="F3808" s="1">
        <f t="shared" ca="1" si="417"/>
        <v>1</v>
      </c>
      <c r="G3808" s="1">
        <f t="shared" ca="1" si="418"/>
        <v>0</v>
      </c>
      <c r="H3808" s="1">
        <f t="shared" ca="1" si="419"/>
        <v>5</v>
      </c>
    </row>
    <row r="3809" spans="1:8" hidden="1" x14ac:dyDescent="0.2">
      <c r="A3809" s="1">
        <v>3806</v>
      </c>
      <c r="B3809" s="1">
        <f t="shared" ca="1" si="416"/>
        <v>-80570.02047772432</v>
      </c>
      <c r="C3809" s="1">
        <f t="shared" ca="1" si="413"/>
        <v>100</v>
      </c>
      <c r="D3809" s="1">
        <f t="shared" ca="1" si="414"/>
        <v>58.639357099169693</v>
      </c>
      <c r="E3809" s="1">
        <f t="shared" ca="1" si="415"/>
        <v>-1</v>
      </c>
      <c r="F3809" s="1">
        <f t="shared" ca="1" si="417"/>
        <v>1</v>
      </c>
      <c r="G3809" s="1">
        <f t="shared" ca="1" si="418"/>
        <v>1</v>
      </c>
      <c r="H3809" s="1">
        <f t="shared" ca="1" si="419"/>
        <v>0</v>
      </c>
    </row>
    <row r="3810" spans="1:8" hidden="1" x14ac:dyDescent="0.2">
      <c r="A3810" s="1">
        <v>3807</v>
      </c>
      <c r="B3810" s="1">
        <f t="shared" ca="1" si="416"/>
        <v>-74706.084767807348</v>
      </c>
      <c r="C3810" s="1">
        <f t="shared" ca="1" si="413"/>
        <v>100</v>
      </c>
      <c r="D3810" s="1">
        <f t="shared" ca="1" si="414"/>
        <v>58.639357099169693</v>
      </c>
      <c r="E3810" s="1">
        <f t="shared" ca="1" si="415"/>
        <v>0</v>
      </c>
      <c r="F3810" s="1">
        <f t="shared" ca="1" si="417"/>
        <v>1</v>
      </c>
      <c r="G3810" s="1">
        <f t="shared" ca="1" si="418"/>
        <v>0</v>
      </c>
      <c r="H3810" s="1">
        <f t="shared" ca="1" si="419"/>
        <v>1</v>
      </c>
    </row>
    <row r="3811" spans="1:8" hidden="1" x14ac:dyDescent="0.2">
      <c r="A3811" s="1">
        <v>3808</v>
      </c>
      <c r="B3811" s="1">
        <f t="shared" ca="1" si="416"/>
        <v>-68842.149057890376</v>
      </c>
      <c r="C3811" s="1">
        <f t="shared" ca="1" si="413"/>
        <v>100</v>
      </c>
      <c r="D3811" s="1">
        <f t="shared" ca="1" si="414"/>
        <v>-42.077013244733351</v>
      </c>
      <c r="E3811" s="1">
        <f t="shared" ca="1" si="415"/>
        <v>0</v>
      </c>
      <c r="F3811" s="1">
        <f t="shared" ca="1" si="417"/>
        <v>1</v>
      </c>
      <c r="G3811" s="1">
        <f t="shared" ca="1" si="418"/>
        <v>0</v>
      </c>
      <c r="H3811" s="1">
        <f t="shared" ca="1" si="419"/>
        <v>2</v>
      </c>
    </row>
    <row r="3812" spans="1:8" hidden="1" x14ac:dyDescent="0.2">
      <c r="A3812" s="1">
        <v>3809</v>
      </c>
      <c r="B3812" s="1">
        <f t="shared" ca="1" si="416"/>
        <v>-73049.850382363715</v>
      </c>
      <c r="C3812" s="1">
        <f t="shared" ca="1" si="413"/>
        <v>100</v>
      </c>
      <c r="D3812" s="1">
        <f t="shared" ca="1" si="414"/>
        <v>58.639357099169693</v>
      </c>
      <c r="E3812" s="1">
        <f t="shared" ca="1" si="415"/>
        <v>-1</v>
      </c>
      <c r="F3812" s="1">
        <f t="shared" ca="1" si="417"/>
        <v>1</v>
      </c>
      <c r="G3812" s="1">
        <f t="shared" ca="1" si="418"/>
        <v>1</v>
      </c>
      <c r="H3812" s="1">
        <f t="shared" ca="1" si="419"/>
        <v>0</v>
      </c>
    </row>
    <row r="3813" spans="1:8" hidden="1" x14ac:dyDescent="0.2">
      <c r="A3813" s="1">
        <v>3810</v>
      </c>
      <c r="B3813" s="1">
        <f t="shared" ca="1" si="416"/>
        <v>-67185.914672446743</v>
      </c>
      <c r="C3813" s="1">
        <f t="shared" ca="1" si="413"/>
        <v>100</v>
      </c>
      <c r="D3813" s="1">
        <f t="shared" ca="1" si="414"/>
        <v>-42.077013244733351</v>
      </c>
      <c r="E3813" s="1">
        <f t="shared" ca="1" si="415"/>
        <v>0</v>
      </c>
      <c r="F3813" s="1">
        <f t="shared" ca="1" si="417"/>
        <v>1</v>
      </c>
      <c r="G3813" s="1">
        <f t="shared" ca="1" si="418"/>
        <v>0</v>
      </c>
      <c r="H3813" s="1">
        <f t="shared" ca="1" si="419"/>
        <v>1</v>
      </c>
    </row>
    <row r="3814" spans="1:8" hidden="1" x14ac:dyDescent="0.2">
      <c r="A3814" s="1">
        <v>3811</v>
      </c>
      <c r="B3814" s="1">
        <f t="shared" ca="1" si="416"/>
        <v>-71393.615996920082</v>
      </c>
      <c r="C3814" s="1">
        <f t="shared" ca="1" si="413"/>
        <v>100</v>
      </c>
      <c r="D3814" s="1">
        <f t="shared" ca="1" si="414"/>
        <v>-42.077013244733351</v>
      </c>
      <c r="E3814" s="1">
        <f t="shared" ca="1" si="415"/>
        <v>-1</v>
      </c>
      <c r="F3814" s="1">
        <f t="shared" ca="1" si="417"/>
        <v>1</v>
      </c>
      <c r="G3814" s="1">
        <f t="shared" ca="1" si="418"/>
        <v>1</v>
      </c>
      <c r="H3814" s="1">
        <f t="shared" ca="1" si="419"/>
        <v>0</v>
      </c>
    </row>
    <row r="3815" spans="1:8" hidden="1" x14ac:dyDescent="0.2">
      <c r="A3815" s="1">
        <v>3812</v>
      </c>
      <c r="B3815" s="1">
        <f t="shared" ca="1" si="416"/>
        <v>-75601.317321393421</v>
      </c>
      <c r="C3815" s="1">
        <f t="shared" ca="1" si="413"/>
        <v>100</v>
      </c>
      <c r="D3815" s="1">
        <f t="shared" ca="1" si="414"/>
        <v>-42.077013244733351</v>
      </c>
      <c r="E3815" s="1">
        <f t="shared" ca="1" si="415"/>
        <v>-2</v>
      </c>
      <c r="F3815" s="1">
        <f t="shared" ca="1" si="417"/>
        <v>1</v>
      </c>
      <c r="G3815" s="1">
        <f t="shared" ca="1" si="418"/>
        <v>2</v>
      </c>
      <c r="H3815" s="1">
        <f t="shared" ca="1" si="419"/>
        <v>0</v>
      </c>
    </row>
    <row r="3816" spans="1:8" hidden="1" x14ac:dyDescent="0.2">
      <c r="A3816" s="1">
        <v>3813</v>
      </c>
      <c r="B3816" s="1">
        <f t="shared" ca="1" si="416"/>
        <v>-79809.018645866759</v>
      </c>
      <c r="C3816" s="1">
        <f t="shared" ca="1" si="413"/>
        <v>100</v>
      </c>
      <c r="D3816" s="1">
        <f t="shared" ca="1" si="414"/>
        <v>-42.077013244733351</v>
      </c>
      <c r="E3816" s="1">
        <f t="shared" ca="1" si="415"/>
        <v>-3</v>
      </c>
      <c r="F3816" s="1">
        <f t="shared" ca="1" si="417"/>
        <v>1</v>
      </c>
      <c r="G3816" s="1">
        <f t="shared" ca="1" si="418"/>
        <v>3</v>
      </c>
      <c r="H3816" s="1">
        <f t="shared" ca="1" si="419"/>
        <v>0</v>
      </c>
    </row>
    <row r="3817" spans="1:8" hidden="1" x14ac:dyDescent="0.2">
      <c r="A3817" s="1">
        <v>3814</v>
      </c>
      <c r="B3817" s="1">
        <f t="shared" ca="1" si="416"/>
        <v>-84016.719970340098</v>
      </c>
      <c r="C3817" s="1">
        <f t="shared" ca="1" si="413"/>
        <v>100</v>
      </c>
      <c r="D3817" s="1">
        <f t="shared" ca="1" si="414"/>
        <v>-42.077013244733351</v>
      </c>
      <c r="E3817" s="1">
        <f t="shared" ca="1" si="415"/>
        <v>-4</v>
      </c>
      <c r="F3817" s="1">
        <f t="shared" ca="1" si="417"/>
        <v>1</v>
      </c>
      <c r="G3817" s="1">
        <f t="shared" ca="1" si="418"/>
        <v>4</v>
      </c>
      <c r="H3817" s="1">
        <f t="shared" ca="1" si="419"/>
        <v>0</v>
      </c>
    </row>
    <row r="3818" spans="1:8" hidden="1" x14ac:dyDescent="0.2">
      <c r="A3818" s="1">
        <v>3815</v>
      </c>
      <c r="B3818" s="1">
        <f t="shared" ca="1" si="416"/>
        <v>-88224.421294813437</v>
      </c>
      <c r="C3818" s="1">
        <f t="shared" ca="1" si="413"/>
        <v>500</v>
      </c>
      <c r="D3818" s="1">
        <f t="shared" ca="1" si="414"/>
        <v>58.639357099169693</v>
      </c>
      <c r="E3818" s="1">
        <f t="shared" ca="1" si="415"/>
        <v>0</v>
      </c>
      <c r="F3818" s="1">
        <f t="shared" ca="1" si="417"/>
        <v>2</v>
      </c>
      <c r="G3818" s="1">
        <f t="shared" ca="1" si="418"/>
        <v>5</v>
      </c>
      <c r="H3818" s="1">
        <f t="shared" ca="1" si="419"/>
        <v>0</v>
      </c>
    </row>
    <row r="3819" spans="1:8" hidden="1" x14ac:dyDescent="0.2">
      <c r="A3819" s="1">
        <v>3816</v>
      </c>
      <c r="B3819" s="1">
        <f t="shared" ca="1" si="416"/>
        <v>-58904.742745228592</v>
      </c>
      <c r="C3819" s="1">
        <f t="shared" ca="1" si="413"/>
        <v>100</v>
      </c>
      <c r="D3819" s="1">
        <f t="shared" ca="1" si="414"/>
        <v>58.639357099169693</v>
      </c>
      <c r="E3819" s="1">
        <f t="shared" ca="1" si="415"/>
        <v>0</v>
      </c>
      <c r="F3819" s="1">
        <f t="shared" ca="1" si="417"/>
        <v>1</v>
      </c>
      <c r="G3819" s="1">
        <f t="shared" ca="1" si="418"/>
        <v>0</v>
      </c>
      <c r="H3819" s="1">
        <f t="shared" ca="1" si="419"/>
        <v>1</v>
      </c>
    </row>
    <row r="3820" spans="1:8" hidden="1" x14ac:dyDescent="0.2">
      <c r="A3820" s="1">
        <v>3817</v>
      </c>
      <c r="B3820" s="1">
        <f t="shared" ca="1" si="416"/>
        <v>-53040.80703531162</v>
      </c>
      <c r="C3820" s="1">
        <f t="shared" ca="1" si="413"/>
        <v>100</v>
      </c>
      <c r="D3820" s="1">
        <f t="shared" ca="1" si="414"/>
        <v>-42.077013244733351</v>
      </c>
      <c r="E3820" s="1">
        <f t="shared" ca="1" si="415"/>
        <v>0</v>
      </c>
      <c r="F3820" s="1">
        <f t="shared" ca="1" si="417"/>
        <v>1</v>
      </c>
      <c r="G3820" s="1">
        <f t="shared" ca="1" si="418"/>
        <v>0</v>
      </c>
      <c r="H3820" s="1">
        <f t="shared" ca="1" si="419"/>
        <v>2</v>
      </c>
    </row>
    <row r="3821" spans="1:8" hidden="1" x14ac:dyDescent="0.2">
      <c r="A3821" s="1">
        <v>3818</v>
      </c>
      <c r="B3821" s="1">
        <f t="shared" ca="1" si="416"/>
        <v>-57248.508359784959</v>
      </c>
      <c r="C3821" s="1">
        <f t="shared" ca="1" si="413"/>
        <v>100</v>
      </c>
      <c r="D3821" s="1">
        <f t="shared" ca="1" si="414"/>
        <v>-42.077013244733351</v>
      </c>
      <c r="E3821" s="1">
        <f t="shared" ca="1" si="415"/>
        <v>-1</v>
      </c>
      <c r="F3821" s="1">
        <f t="shared" ca="1" si="417"/>
        <v>1</v>
      </c>
      <c r="G3821" s="1">
        <f t="shared" ca="1" si="418"/>
        <v>1</v>
      </c>
      <c r="H3821" s="1">
        <f t="shared" ca="1" si="419"/>
        <v>0</v>
      </c>
    </row>
    <row r="3822" spans="1:8" hidden="1" x14ac:dyDescent="0.2">
      <c r="A3822" s="1">
        <v>3819</v>
      </c>
      <c r="B3822" s="1">
        <f t="shared" ca="1" si="416"/>
        <v>-61456.209684258298</v>
      </c>
      <c r="C3822" s="1">
        <f t="shared" ca="1" si="413"/>
        <v>100</v>
      </c>
      <c r="D3822" s="1">
        <f t="shared" ca="1" si="414"/>
        <v>58.639357099169693</v>
      </c>
      <c r="E3822" s="1">
        <f t="shared" ca="1" si="415"/>
        <v>-2</v>
      </c>
      <c r="F3822" s="1">
        <f t="shared" ca="1" si="417"/>
        <v>1</v>
      </c>
      <c r="G3822" s="1">
        <f t="shared" ca="1" si="418"/>
        <v>2</v>
      </c>
      <c r="H3822" s="1">
        <f t="shared" ca="1" si="419"/>
        <v>0</v>
      </c>
    </row>
    <row r="3823" spans="1:8" hidden="1" x14ac:dyDescent="0.2">
      <c r="A3823" s="1">
        <v>3820</v>
      </c>
      <c r="B3823" s="1">
        <f t="shared" ca="1" si="416"/>
        <v>-55592.273974341326</v>
      </c>
      <c r="C3823" s="1">
        <f t="shared" ca="1" si="413"/>
        <v>100</v>
      </c>
      <c r="D3823" s="1">
        <f t="shared" ca="1" si="414"/>
        <v>58.639357099169693</v>
      </c>
      <c r="E3823" s="1">
        <f t="shared" ca="1" si="415"/>
        <v>-1</v>
      </c>
      <c r="F3823" s="1">
        <f t="shared" ca="1" si="417"/>
        <v>1</v>
      </c>
      <c r="G3823" s="1">
        <f t="shared" ca="1" si="418"/>
        <v>0</v>
      </c>
      <c r="H3823" s="1">
        <f t="shared" ca="1" si="419"/>
        <v>1</v>
      </c>
    </row>
    <row r="3824" spans="1:8" hidden="1" x14ac:dyDescent="0.2">
      <c r="A3824" s="1">
        <v>3821</v>
      </c>
      <c r="B3824" s="1">
        <f t="shared" ca="1" si="416"/>
        <v>-49728.338264424354</v>
      </c>
      <c r="C3824" s="1">
        <f t="shared" ca="1" si="413"/>
        <v>100</v>
      </c>
      <c r="D3824" s="1">
        <f t="shared" ca="1" si="414"/>
        <v>-42.077013244733351</v>
      </c>
      <c r="E3824" s="1">
        <f t="shared" ca="1" si="415"/>
        <v>0</v>
      </c>
      <c r="F3824" s="1">
        <f t="shared" ca="1" si="417"/>
        <v>1</v>
      </c>
      <c r="G3824" s="1">
        <f t="shared" ca="1" si="418"/>
        <v>0</v>
      </c>
      <c r="H3824" s="1">
        <f t="shared" ca="1" si="419"/>
        <v>2</v>
      </c>
    </row>
    <row r="3825" spans="1:8" hidden="1" x14ac:dyDescent="0.2">
      <c r="A3825" s="1">
        <v>3822</v>
      </c>
      <c r="B3825" s="1">
        <f t="shared" ca="1" si="416"/>
        <v>-53936.039588897693</v>
      </c>
      <c r="C3825" s="1">
        <f t="shared" ca="1" si="413"/>
        <v>100</v>
      </c>
      <c r="D3825" s="1">
        <f t="shared" ca="1" si="414"/>
        <v>-42.077013244733351</v>
      </c>
      <c r="E3825" s="1">
        <f t="shared" ca="1" si="415"/>
        <v>-1</v>
      </c>
      <c r="F3825" s="1">
        <f t="shared" ca="1" si="417"/>
        <v>1</v>
      </c>
      <c r="G3825" s="1">
        <f t="shared" ca="1" si="418"/>
        <v>1</v>
      </c>
      <c r="H3825" s="1">
        <f t="shared" ca="1" si="419"/>
        <v>0</v>
      </c>
    </row>
    <row r="3826" spans="1:8" hidden="1" x14ac:dyDescent="0.2">
      <c r="A3826" s="1">
        <v>3823</v>
      </c>
      <c r="B3826" s="1">
        <f t="shared" ca="1" si="416"/>
        <v>-58143.740913371032</v>
      </c>
      <c r="C3826" s="1">
        <f t="shared" ca="1" si="413"/>
        <v>100</v>
      </c>
      <c r="D3826" s="1">
        <f t="shared" ca="1" si="414"/>
        <v>-42.077013244733351</v>
      </c>
      <c r="E3826" s="1">
        <f t="shared" ca="1" si="415"/>
        <v>-2</v>
      </c>
      <c r="F3826" s="1">
        <f t="shared" ca="1" si="417"/>
        <v>1</v>
      </c>
      <c r="G3826" s="1">
        <f t="shared" ca="1" si="418"/>
        <v>2</v>
      </c>
      <c r="H3826" s="1">
        <f t="shared" ca="1" si="419"/>
        <v>0</v>
      </c>
    </row>
    <row r="3827" spans="1:8" hidden="1" x14ac:dyDescent="0.2">
      <c r="A3827" s="1">
        <v>3824</v>
      </c>
      <c r="B3827" s="1">
        <f t="shared" ca="1" si="416"/>
        <v>-62351.442237844371</v>
      </c>
      <c r="C3827" s="1">
        <f t="shared" ca="1" si="413"/>
        <v>100</v>
      </c>
      <c r="D3827" s="1">
        <f t="shared" ca="1" si="414"/>
        <v>-42.077013244733351</v>
      </c>
      <c r="E3827" s="1">
        <f t="shared" ca="1" si="415"/>
        <v>-3</v>
      </c>
      <c r="F3827" s="1">
        <f t="shared" ca="1" si="417"/>
        <v>1</v>
      </c>
      <c r="G3827" s="1">
        <f t="shared" ca="1" si="418"/>
        <v>3</v>
      </c>
      <c r="H3827" s="1">
        <f t="shared" ca="1" si="419"/>
        <v>0</v>
      </c>
    </row>
    <row r="3828" spans="1:8" hidden="1" x14ac:dyDescent="0.2">
      <c r="A3828" s="1">
        <v>3825</v>
      </c>
      <c r="B3828" s="1">
        <f t="shared" ca="1" si="416"/>
        <v>-66559.143562317709</v>
      </c>
      <c r="C3828" s="1">
        <f t="shared" ca="1" si="413"/>
        <v>100</v>
      </c>
      <c r="D3828" s="1">
        <f t="shared" ca="1" si="414"/>
        <v>-42.077013244733351</v>
      </c>
      <c r="E3828" s="1">
        <f t="shared" ca="1" si="415"/>
        <v>-4</v>
      </c>
      <c r="F3828" s="1">
        <f t="shared" ca="1" si="417"/>
        <v>1</v>
      </c>
      <c r="G3828" s="1">
        <f t="shared" ca="1" si="418"/>
        <v>4</v>
      </c>
      <c r="H3828" s="1">
        <f t="shared" ca="1" si="419"/>
        <v>0</v>
      </c>
    </row>
    <row r="3829" spans="1:8" hidden="1" x14ac:dyDescent="0.2">
      <c r="A3829" s="1">
        <v>3826</v>
      </c>
      <c r="B3829" s="1">
        <f t="shared" ca="1" si="416"/>
        <v>-70766.844886791048</v>
      </c>
      <c r="C3829" s="1">
        <f t="shared" ca="1" si="413"/>
        <v>500</v>
      </c>
      <c r="D3829" s="1">
        <f t="shared" ca="1" si="414"/>
        <v>58.639357099169693</v>
      </c>
      <c r="E3829" s="1">
        <f t="shared" ca="1" si="415"/>
        <v>0</v>
      </c>
      <c r="F3829" s="1">
        <f t="shared" ca="1" si="417"/>
        <v>2</v>
      </c>
      <c r="G3829" s="1">
        <f t="shared" ca="1" si="418"/>
        <v>5</v>
      </c>
      <c r="H3829" s="1">
        <f t="shared" ca="1" si="419"/>
        <v>0</v>
      </c>
    </row>
    <row r="3830" spans="1:8" hidden="1" x14ac:dyDescent="0.2">
      <c r="A3830" s="1">
        <v>3827</v>
      </c>
      <c r="B3830" s="1">
        <f t="shared" ca="1" si="416"/>
        <v>-41447.166337206203</v>
      </c>
      <c r="C3830" s="1">
        <f t="shared" ca="1" si="413"/>
        <v>100</v>
      </c>
      <c r="D3830" s="1">
        <f t="shared" ca="1" si="414"/>
        <v>58.639357099169693</v>
      </c>
      <c r="E3830" s="1">
        <f t="shared" ca="1" si="415"/>
        <v>0</v>
      </c>
      <c r="F3830" s="1">
        <f t="shared" ca="1" si="417"/>
        <v>1</v>
      </c>
      <c r="G3830" s="1">
        <f t="shared" ca="1" si="418"/>
        <v>0</v>
      </c>
      <c r="H3830" s="1">
        <f t="shared" ca="1" si="419"/>
        <v>1</v>
      </c>
    </row>
    <row r="3831" spans="1:8" hidden="1" x14ac:dyDescent="0.2">
      <c r="A3831" s="1">
        <v>3828</v>
      </c>
      <c r="B3831" s="1">
        <f t="shared" ca="1" si="416"/>
        <v>-35583.230627289231</v>
      </c>
      <c r="C3831" s="1">
        <f t="shared" ca="1" si="413"/>
        <v>100</v>
      </c>
      <c r="D3831" s="1">
        <f t="shared" ca="1" si="414"/>
        <v>58.639357099169693</v>
      </c>
      <c r="E3831" s="1">
        <f t="shared" ca="1" si="415"/>
        <v>0</v>
      </c>
      <c r="F3831" s="1">
        <f t="shared" ca="1" si="417"/>
        <v>1</v>
      </c>
      <c r="G3831" s="1">
        <f t="shared" ca="1" si="418"/>
        <v>0</v>
      </c>
      <c r="H3831" s="1">
        <f t="shared" ca="1" si="419"/>
        <v>2</v>
      </c>
    </row>
    <row r="3832" spans="1:8" hidden="1" x14ac:dyDescent="0.2">
      <c r="A3832" s="1">
        <v>3829</v>
      </c>
      <c r="B3832" s="1">
        <f t="shared" ca="1" si="416"/>
        <v>-29719.294917372263</v>
      </c>
      <c r="C3832" s="1">
        <f t="shared" ca="1" si="413"/>
        <v>100</v>
      </c>
      <c r="D3832" s="1">
        <f t="shared" ca="1" si="414"/>
        <v>-42.077013244733351</v>
      </c>
      <c r="E3832" s="1">
        <f t="shared" ca="1" si="415"/>
        <v>0</v>
      </c>
      <c r="F3832" s="1">
        <f t="shared" ca="1" si="417"/>
        <v>1</v>
      </c>
      <c r="G3832" s="1">
        <f t="shared" ca="1" si="418"/>
        <v>0</v>
      </c>
      <c r="H3832" s="1">
        <f t="shared" ca="1" si="419"/>
        <v>3</v>
      </c>
    </row>
    <row r="3833" spans="1:8" hidden="1" x14ac:dyDescent="0.2">
      <c r="A3833" s="1">
        <v>3830</v>
      </c>
      <c r="B3833" s="1">
        <f t="shared" ca="1" si="416"/>
        <v>-33926.996241845598</v>
      </c>
      <c r="C3833" s="1">
        <f t="shared" ca="1" si="413"/>
        <v>100</v>
      </c>
      <c r="D3833" s="1">
        <f t="shared" ca="1" si="414"/>
        <v>-42.077013244733351</v>
      </c>
      <c r="E3833" s="1">
        <f t="shared" ca="1" si="415"/>
        <v>-1</v>
      </c>
      <c r="F3833" s="1">
        <f t="shared" ca="1" si="417"/>
        <v>1</v>
      </c>
      <c r="G3833" s="1">
        <f t="shared" ca="1" si="418"/>
        <v>1</v>
      </c>
      <c r="H3833" s="1">
        <f t="shared" ca="1" si="419"/>
        <v>0</v>
      </c>
    </row>
    <row r="3834" spans="1:8" hidden="1" x14ac:dyDescent="0.2">
      <c r="A3834" s="1">
        <v>3831</v>
      </c>
      <c r="B3834" s="1">
        <f t="shared" ca="1" si="416"/>
        <v>-38134.697566318937</v>
      </c>
      <c r="C3834" s="1">
        <f t="shared" ca="1" si="413"/>
        <v>100</v>
      </c>
      <c r="D3834" s="1">
        <f t="shared" ca="1" si="414"/>
        <v>58.639357099169693</v>
      </c>
      <c r="E3834" s="1">
        <f t="shared" ca="1" si="415"/>
        <v>-2</v>
      </c>
      <c r="F3834" s="1">
        <f t="shared" ca="1" si="417"/>
        <v>1</v>
      </c>
      <c r="G3834" s="1">
        <f t="shared" ca="1" si="418"/>
        <v>2</v>
      </c>
      <c r="H3834" s="1">
        <f t="shared" ca="1" si="419"/>
        <v>0</v>
      </c>
    </row>
    <row r="3835" spans="1:8" hidden="1" x14ac:dyDescent="0.2">
      <c r="A3835" s="1">
        <v>3832</v>
      </c>
      <c r="B3835" s="1">
        <f t="shared" ca="1" si="416"/>
        <v>-32270.761856401969</v>
      </c>
      <c r="C3835" s="1">
        <f t="shared" ca="1" si="413"/>
        <v>100</v>
      </c>
      <c r="D3835" s="1">
        <f t="shared" ca="1" si="414"/>
        <v>58.639357099169693</v>
      </c>
      <c r="E3835" s="1">
        <f t="shared" ca="1" si="415"/>
        <v>-1</v>
      </c>
      <c r="F3835" s="1">
        <f t="shared" ca="1" si="417"/>
        <v>1</v>
      </c>
      <c r="G3835" s="1">
        <f t="shared" ca="1" si="418"/>
        <v>0</v>
      </c>
      <c r="H3835" s="1">
        <f t="shared" ca="1" si="419"/>
        <v>1</v>
      </c>
    </row>
    <row r="3836" spans="1:8" hidden="1" x14ac:dyDescent="0.2">
      <c r="A3836" s="1">
        <v>3833</v>
      </c>
      <c r="B3836" s="1">
        <f t="shared" ca="1" si="416"/>
        <v>-26406.826146485</v>
      </c>
      <c r="C3836" s="1">
        <f t="shared" ca="1" si="413"/>
        <v>100</v>
      </c>
      <c r="D3836" s="1">
        <f t="shared" ca="1" si="414"/>
        <v>-42.077013244733351</v>
      </c>
      <c r="E3836" s="1">
        <f t="shared" ca="1" si="415"/>
        <v>0</v>
      </c>
      <c r="F3836" s="1">
        <f t="shared" ca="1" si="417"/>
        <v>1</v>
      </c>
      <c r="G3836" s="1">
        <f t="shared" ca="1" si="418"/>
        <v>0</v>
      </c>
      <c r="H3836" s="1">
        <f t="shared" ca="1" si="419"/>
        <v>2</v>
      </c>
    </row>
    <row r="3837" spans="1:8" hidden="1" x14ac:dyDescent="0.2">
      <c r="A3837" s="1">
        <v>3834</v>
      </c>
      <c r="B3837" s="1">
        <f t="shared" ca="1" si="416"/>
        <v>-30614.527470958335</v>
      </c>
      <c r="C3837" s="1">
        <f t="shared" ca="1" si="413"/>
        <v>100</v>
      </c>
      <c r="D3837" s="1">
        <f t="shared" ca="1" si="414"/>
        <v>-42.077013244733351</v>
      </c>
      <c r="E3837" s="1">
        <f t="shared" ca="1" si="415"/>
        <v>-1</v>
      </c>
      <c r="F3837" s="1">
        <f t="shared" ca="1" si="417"/>
        <v>1</v>
      </c>
      <c r="G3837" s="1">
        <f t="shared" ca="1" si="418"/>
        <v>1</v>
      </c>
      <c r="H3837" s="1">
        <f t="shared" ca="1" si="419"/>
        <v>0</v>
      </c>
    </row>
    <row r="3838" spans="1:8" hidden="1" x14ac:dyDescent="0.2">
      <c r="A3838" s="1">
        <v>3835</v>
      </c>
      <c r="B3838" s="1">
        <f t="shared" ca="1" si="416"/>
        <v>-34822.228795431671</v>
      </c>
      <c r="C3838" s="1">
        <f t="shared" ca="1" si="413"/>
        <v>100</v>
      </c>
      <c r="D3838" s="1">
        <f t="shared" ca="1" si="414"/>
        <v>58.639357099169693</v>
      </c>
      <c r="E3838" s="1">
        <f t="shared" ca="1" si="415"/>
        <v>-2</v>
      </c>
      <c r="F3838" s="1">
        <f t="shared" ca="1" si="417"/>
        <v>1</v>
      </c>
      <c r="G3838" s="1">
        <f t="shared" ca="1" si="418"/>
        <v>2</v>
      </c>
      <c r="H3838" s="1">
        <f t="shared" ca="1" si="419"/>
        <v>0</v>
      </c>
    </row>
    <row r="3839" spans="1:8" hidden="1" x14ac:dyDescent="0.2">
      <c r="A3839" s="1">
        <v>3836</v>
      </c>
      <c r="B3839" s="1">
        <f t="shared" ca="1" si="416"/>
        <v>-28958.293085514702</v>
      </c>
      <c r="C3839" s="1">
        <f t="shared" ca="1" si="413"/>
        <v>100</v>
      </c>
      <c r="D3839" s="1">
        <f t="shared" ca="1" si="414"/>
        <v>-42.077013244733351</v>
      </c>
      <c r="E3839" s="1">
        <f t="shared" ca="1" si="415"/>
        <v>-1</v>
      </c>
      <c r="F3839" s="1">
        <f t="shared" ca="1" si="417"/>
        <v>1</v>
      </c>
      <c r="G3839" s="1">
        <f t="shared" ca="1" si="418"/>
        <v>0</v>
      </c>
      <c r="H3839" s="1">
        <f t="shared" ca="1" si="419"/>
        <v>1</v>
      </c>
    </row>
    <row r="3840" spans="1:8" hidden="1" x14ac:dyDescent="0.2">
      <c r="A3840" s="1">
        <v>3837</v>
      </c>
      <c r="B3840" s="1">
        <f t="shared" ca="1" si="416"/>
        <v>-33165.994409988038</v>
      </c>
      <c r="C3840" s="1">
        <f t="shared" ca="1" si="413"/>
        <v>100</v>
      </c>
      <c r="D3840" s="1">
        <f t="shared" ca="1" si="414"/>
        <v>-42.077013244733351</v>
      </c>
      <c r="E3840" s="1">
        <f t="shared" ca="1" si="415"/>
        <v>-2</v>
      </c>
      <c r="F3840" s="1">
        <f t="shared" ca="1" si="417"/>
        <v>1</v>
      </c>
      <c r="G3840" s="1">
        <f t="shared" ca="1" si="418"/>
        <v>1</v>
      </c>
      <c r="H3840" s="1">
        <f t="shared" ca="1" si="419"/>
        <v>0</v>
      </c>
    </row>
    <row r="3841" spans="1:8" hidden="1" x14ac:dyDescent="0.2">
      <c r="A3841" s="1">
        <v>3838</v>
      </c>
      <c r="B3841" s="1">
        <f t="shared" ca="1" si="416"/>
        <v>-37373.695734461377</v>
      </c>
      <c r="C3841" s="1">
        <f t="shared" ca="1" si="413"/>
        <v>100</v>
      </c>
      <c r="D3841" s="1">
        <f t="shared" ca="1" si="414"/>
        <v>58.639357099169693</v>
      </c>
      <c r="E3841" s="1">
        <f t="shared" ca="1" si="415"/>
        <v>-3</v>
      </c>
      <c r="F3841" s="1">
        <f t="shared" ca="1" si="417"/>
        <v>1</v>
      </c>
      <c r="G3841" s="1">
        <f t="shared" ca="1" si="418"/>
        <v>2</v>
      </c>
      <c r="H3841" s="1">
        <f t="shared" ca="1" si="419"/>
        <v>0</v>
      </c>
    </row>
    <row r="3842" spans="1:8" hidden="1" x14ac:dyDescent="0.2">
      <c r="A3842" s="1">
        <v>3839</v>
      </c>
      <c r="B3842" s="1">
        <f t="shared" ca="1" si="416"/>
        <v>-31509.760024544408</v>
      </c>
      <c r="C3842" s="1">
        <f t="shared" ca="1" si="413"/>
        <v>100</v>
      </c>
      <c r="D3842" s="1">
        <f t="shared" ca="1" si="414"/>
        <v>-42.077013244733351</v>
      </c>
      <c r="E3842" s="1">
        <f t="shared" ca="1" si="415"/>
        <v>-2</v>
      </c>
      <c r="F3842" s="1">
        <f t="shared" ca="1" si="417"/>
        <v>1</v>
      </c>
      <c r="G3842" s="1">
        <f t="shared" ca="1" si="418"/>
        <v>0</v>
      </c>
      <c r="H3842" s="1">
        <f t="shared" ca="1" si="419"/>
        <v>1</v>
      </c>
    </row>
    <row r="3843" spans="1:8" hidden="1" x14ac:dyDescent="0.2">
      <c r="A3843" s="1">
        <v>3840</v>
      </c>
      <c r="B3843" s="1">
        <f t="shared" ca="1" si="416"/>
        <v>-35717.461349017743</v>
      </c>
      <c r="C3843" s="1">
        <f t="shared" ca="1" si="413"/>
        <v>100</v>
      </c>
      <c r="D3843" s="1">
        <f t="shared" ca="1" si="414"/>
        <v>-42.077013244733351</v>
      </c>
      <c r="E3843" s="1">
        <f t="shared" ca="1" si="415"/>
        <v>-3</v>
      </c>
      <c r="F3843" s="1">
        <f t="shared" ca="1" si="417"/>
        <v>1</v>
      </c>
      <c r="G3843" s="1">
        <f t="shared" ca="1" si="418"/>
        <v>1</v>
      </c>
      <c r="H3843" s="1">
        <f t="shared" ca="1" si="419"/>
        <v>0</v>
      </c>
    </row>
    <row r="3844" spans="1:8" hidden="1" x14ac:dyDescent="0.2">
      <c r="A3844" s="1">
        <v>3841</v>
      </c>
      <c r="B3844" s="1">
        <f t="shared" ca="1" si="416"/>
        <v>-39925.162673491082</v>
      </c>
      <c r="C3844" s="1">
        <f t="shared" ca="1" si="413"/>
        <v>100</v>
      </c>
      <c r="D3844" s="1">
        <f t="shared" ca="1" si="414"/>
        <v>-42.077013244733351</v>
      </c>
      <c r="E3844" s="1">
        <f t="shared" ca="1" si="415"/>
        <v>-4</v>
      </c>
      <c r="F3844" s="1">
        <f t="shared" ca="1" si="417"/>
        <v>1</v>
      </c>
      <c r="G3844" s="1">
        <f t="shared" ca="1" si="418"/>
        <v>2</v>
      </c>
      <c r="H3844" s="1">
        <f t="shared" ca="1" si="419"/>
        <v>0</v>
      </c>
    </row>
    <row r="3845" spans="1:8" hidden="1" x14ac:dyDescent="0.2">
      <c r="A3845" s="1">
        <v>3842</v>
      </c>
      <c r="B3845" s="1">
        <f t="shared" ca="1" si="416"/>
        <v>-44132.863997964421</v>
      </c>
      <c r="C3845" s="1">
        <f t="shared" ref="C3845:C3908" ca="1" si="420">$C$4*POWER($L$2,F3845-1)</f>
        <v>500</v>
      </c>
      <c r="D3845" s="1">
        <f t="shared" ref="D3845:D3908" ca="1" si="421">IF(RAND()&lt;$B$1,$F$1,$H$1)</f>
        <v>58.639357099169693</v>
      </c>
      <c r="E3845" s="1">
        <f t="shared" ref="E3845:E3908" ca="1" si="422">IF(D3844&lt;0,IF(E3844-1=-$D$2,0,E3844-1),IF(E3844+1=$F$2,0,E3844+1))</f>
        <v>0</v>
      </c>
      <c r="F3845" s="1">
        <f t="shared" ca="1" si="417"/>
        <v>2</v>
      </c>
      <c r="G3845" s="1">
        <f t="shared" ca="1" si="418"/>
        <v>3</v>
      </c>
      <c r="H3845" s="1">
        <f t="shared" ca="1" si="419"/>
        <v>0</v>
      </c>
    </row>
    <row r="3846" spans="1:8" hidden="1" x14ac:dyDescent="0.2">
      <c r="A3846" s="1">
        <v>3843</v>
      </c>
      <c r="B3846" s="1">
        <f t="shared" ref="B3846:B3909" ca="1" si="423">B3845+D3845*C3845</f>
        <v>-14813.185448379576</v>
      </c>
      <c r="C3846" s="1">
        <f t="shared" ca="1" si="420"/>
        <v>100</v>
      </c>
      <c r="D3846" s="1">
        <f t="shared" ca="1" si="421"/>
        <v>-42.077013244733351</v>
      </c>
      <c r="E3846" s="1">
        <f t="shared" ca="1" si="422"/>
        <v>0</v>
      </c>
      <c r="F3846" s="1">
        <f t="shared" ref="F3846:F3909" ca="1" si="424">IF(AND(D3845&gt;0,E3846=0),IF(F3845-1&lt;1,1,F3845-1),IF(AND(D3845&lt;0,E3846=0),IF(F3845+1&gt;$H$2,1,F3845+1),F3845))</f>
        <v>1</v>
      </c>
      <c r="G3846" s="1">
        <f t="shared" ref="G3846:G3909" ca="1" si="425">IF(D3845&gt;0,0,G3845+1)</f>
        <v>0</v>
      </c>
      <c r="H3846" s="1">
        <f t="shared" ref="H3846:H3909" ca="1" si="426">IF(D3845&lt;0,0,H3845+1)</f>
        <v>1</v>
      </c>
    </row>
    <row r="3847" spans="1:8" hidden="1" x14ac:dyDescent="0.2">
      <c r="A3847" s="1">
        <v>3844</v>
      </c>
      <c r="B3847" s="1">
        <f t="shared" ca="1" si="423"/>
        <v>-19020.886772852911</v>
      </c>
      <c r="C3847" s="1">
        <f t="shared" ca="1" si="420"/>
        <v>100</v>
      </c>
      <c r="D3847" s="1">
        <f t="shared" ca="1" si="421"/>
        <v>58.639357099169693</v>
      </c>
      <c r="E3847" s="1">
        <f t="shared" ca="1" si="422"/>
        <v>-1</v>
      </c>
      <c r="F3847" s="1">
        <f t="shared" ca="1" si="424"/>
        <v>1</v>
      </c>
      <c r="G3847" s="1">
        <f t="shared" ca="1" si="425"/>
        <v>1</v>
      </c>
      <c r="H3847" s="1">
        <f t="shared" ca="1" si="426"/>
        <v>0</v>
      </c>
    </row>
    <row r="3848" spans="1:8" hidden="1" x14ac:dyDescent="0.2">
      <c r="A3848" s="1">
        <v>3845</v>
      </c>
      <c r="B3848" s="1">
        <f t="shared" ca="1" si="423"/>
        <v>-13156.951062935943</v>
      </c>
      <c r="C3848" s="1">
        <f t="shared" ca="1" si="420"/>
        <v>100</v>
      </c>
      <c r="D3848" s="1">
        <f t="shared" ca="1" si="421"/>
        <v>58.639357099169693</v>
      </c>
      <c r="E3848" s="1">
        <f t="shared" ca="1" si="422"/>
        <v>0</v>
      </c>
      <c r="F3848" s="1">
        <f t="shared" ca="1" si="424"/>
        <v>1</v>
      </c>
      <c r="G3848" s="1">
        <f t="shared" ca="1" si="425"/>
        <v>0</v>
      </c>
      <c r="H3848" s="1">
        <f t="shared" ca="1" si="426"/>
        <v>1</v>
      </c>
    </row>
    <row r="3849" spans="1:8" hidden="1" x14ac:dyDescent="0.2">
      <c r="A3849" s="1">
        <v>3846</v>
      </c>
      <c r="B3849" s="1">
        <f t="shared" ca="1" si="423"/>
        <v>-7293.0153530189737</v>
      </c>
      <c r="C3849" s="1">
        <f t="shared" ca="1" si="420"/>
        <v>100</v>
      </c>
      <c r="D3849" s="1">
        <f t="shared" ca="1" si="421"/>
        <v>-42.077013244733351</v>
      </c>
      <c r="E3849" s="1">
        <f t="shared" ca="1" si="422"/>
        <v>0</v>
      </c>
      <c r="F3849" s="1">
        <f t="shared" ca="1" si="424"/>
        <v>1</v>
      </c>
      <c r="G3849" s="1">
        <f t="shared" ca="1" si="425"/>
        <v>0</v>
      </c>
      <c r="H3849" s="1">
        <f t="shared" ca="1" si="426"/>
        <v>2</v>
      </c>
    </row>
    <row r="3850" spans="1:8" hidden="1" x14ac:dyDescent="0.2">
      <c r="A3850" s="1">
        <v>3847</v>
      </c>
      <c r="B3850" s="1">
        <f t="shared" ca="1" si="423"/>
        <v>-11500.71667749231</v>
      </c>
      <c r="C3850" s="1">
        <f t="shared" ca="1" si="420"/>
        <v>100</v>
      </c>
      <c r="D3850" s="1">
        <f t="shared" ca="1" si="421"/>
        <v>-42.077013244733351</v>
      </c>
      <c r="E3850" s="1">
        <f t="shared" ca="1" si="422"/>
        <v>-1</v>
      </c>
      <c r="F3850" s="1">
        <f t="shared" ca="1" si="424"/>
        <v>1</v>
      </c>
      <c r="G3850" s="1">
        <f t="shared" ca="1" si="425"/>
        <v>1</v>
      </c>
      <c r="H3850" s="1">
        <f t="shared" ca="1" si="426"/>
        <v>0</v>
      </c>
    </row>
    <row r="3851" spans="1:8" hidden="1" x14ac:dyDescent="0.2">
      <c r="A3851" s="1">
        <v>3848</v>
      </c>
      <c r="B3851" s="1">
        <f t="shared" ca="1" si="423"/>
        <v>-15708.418001965645</v>
      </c>
      <c r="C3851" s="1">
        <f t="shared" ca="1" si="420"/>
        <v>100</v>
      </c>
      <c r="D3851" s="1">
        <f t="shared" ca="1" si="421"/>
        <v>-42.077013244733351</v>
      </c>
      <c r="E3851" s="1">
        <f t="shared" ca="1" si="422"/>
        <v>-2</v>
      </c>
      <c r="F3851" s="1">
        <f t="shared" ca="1" si="424"/>
        <v>1</v>
      </c>
      <c r="G3851" s="1">
        <f t="shared" ca="1" si="425"/>
        <v>2</v>
      </c>
      <c r="H3851" s="1">
        <f t="shared" ca="1" si="426"/>
        <v>0</v>
      </c>
    </row>
    <row r="3852" spans="1:8" hidden="1" x14ac:dyDescent="0.2">
      <c r="A3852" s="1">
        <v>3849</v>
      </c>
      <c r="B3852" s="1">
        <f t="shared" ca="1" si="423"/>
        <v>-19916.11932643898</v>
      </c>
      <c r="C3852" s="1">
        <f t="shared" ca="1" si="420"/>
        <v>100</v>
      </c>
      <c r="D3852" s="1">
        <f t="shared" ca="1" si="421"/>
        <v>58.639357099169693</v>
      </c>
      <c r="E3852" s="1">
        <f t="shared" ca="1" si="422"/>
        <v>-3</v>
      </c>
      <c r="F3852" s="1">
        <f t="shared" ca="1" si="424"/>
        <v>1</v>
      </c>
      <c r="G3852" s="1">
        <f t="shared" ca="1" si="425"/>
        <v>3</v>
      </c>
      <c r="H3852" s="1">
        <f t="shared" ca="1" si="426"/>
        <v>0</v>
      </c>
    </row>
    <row r="3853" spans="1:8" hidden="1" x14ac:dyDescent="0.2">
      <c r="A3853" s="1">
        <v>3850</v>
      </c>
      <c r="B3853" s="1">
        <f t="shared" ca="1" si="423"/>
        <v>-14052.183616522012</v>
      </c>
      <c r="C3853" s="1">
        <f t="shared" ca="1" si="420"/>
        <v>100</v>
      </c>
      <c r="D3853" s="1">
        <f t="shared" ca="1" si="421"/>
        <v>58.639357099169693</v>
      </c>
      <c r="E3853" s="1">
        <f t="shared" ca="1" si="422"/>
        <v>-2</v>
      </c>
      <c r="F3853" s="1">
        <f t="shared" ca="1" si="424"/>
        <v>1</v>
      </c>
      <c r="G3853" s="1">
        <f t="shared" ca="1" si="425"/>
        <v>0</v>
      </c>
      <c r="H3853" s="1">
        <f t="shared" ca="1" si="426"/>
        <v>1</v>
      </c>
    </row>
    <row r="3854" spans="1:8" hidden="1" x14ac:dyDescent="0.2">
      <c r="A3854" s="1">
        <v>3851</v>
      </c>
      <c r="B3854" s="1">
        <f t="shared" ca="1" si="423"/>
        <v>-8188.2479066050428</v>
      </c>
      <c r="C3854" s="1">
        <f t="shared" ca="1" si="420"/>
        <v>100</v>
      </c>
      <c r="D3854" s="1">
        <f t="shared" ca="1" si="421"/>
        <v>58.639357099169693</v>
      </c>
      <c r="E3854" s="1">
        <f t="shared" ca="1" si="422"/>
        <v>-1</v>
      </c>
      <c r="F3854" s="1">
        <f t="shared" ca="1" si="424"/>
        <v>1</v>
      </c>
      <c r="G3854" s="1">
        <f t="shared" ca="1" si="425"/>
        <v>0</v>
      </c>
      <c r="H3854" s="1">
        <f t="shared" ca="1" si="426"/>
        <v>2</v>
      </c>
    </row>
    <row r="3855" spans="1:8" hidden="1" x14ac:dyDescent="0.2">
      <c r="A3855" s="1">
        <v>3852</v>
      </c>
      <c r="B3855" s="1">
        <f t="shared" ca="1" si="423"/>
        <v>-2324.3121966880735</v>
      </c>
      <c r="C3855" s="1">
        <f t="shared" ca="1" si="420"/>
        <v>100</v>
      </c>
      <c r="D3855" s="1">
        <f t="shared" ca="1" si="421"/>
        <v>-42.077013244733351</v>
      </c>
      <c r="E3855" s="1">
        <f t="shared" ca="1" si="422"/>
        <v>0</v>
      </c>
      <c r="F3855" s="1">
        <f t="shared" ca="1" si="424"/>
        <v>1</v>
      </c>
      <c r="G3855" s="1">
        <f t="shared" ca="1" si="425"/>
        <v>0</v>
      </c>
      <c r="H3855" s="1">
        <f t="shared" ca="1" si="426"/>
        <v>3</v>
      </c>
    </row>
    <row r="3856" spans="1:8" hidden="1" x14ac:dyDescent="0.2">
      <c r="A3856" s="1">
        <v>3853</v>
      </c>
      <c r="B3856" s="1">
        <f t="shared" ca="1" si="423"/>
        <v>-6532.0135211614088</v>
      </c>
      <c r="C3856" s="1">
        <f t="shared" ca="1" si="420"/>
        <v>100</v>
      </c>
      <c r="D3856" s="1">
        <f t="shared" ca="1" si="421"/>
        <v>-42.077013244733351</v>
      </c>
      <c r="E3856" s="1">
        <f t="shared" ca="1" si="422"/>
        <v>-1</v>
      </c>
      <c r="F3856" s="1">
        <f t="shared" ca="1" si="424"/>
        <v>1</v>
      </c>
      <c r="G3856" s="1">
        <f t="shared" ca="1" si="425"/>
        <v>1</v>
      </c>
      <c r="H3856" s="1">
        <f t="shared" ca="1" si="426"/>
        <v>0</v>
      </c>
    </row>
    <row r="3857" spans="1:8" hidden="1" x14ac:dyDescent="0.2">
      <c r="A3857" s="1">
        <v>3854</v>
      </c>
      <c r="B3857" s="1">
        <f t="shared" ca="1" si="423"/>
        <v>-10739.714845634744</v>
      </c>
      <c r="C3857" s="1">
        <f t="shared" ca="1" si="420"/>
        <v>100</v>
      </c>
      <c r="D3857" s="1">
        <f t="shared" ca="1" si="421"/>
        <v>58.639357099169693</v>
      </c>
      <c r="E3857" s="1">
        <f t="shared" ca="1" si="422"/>
        <v>-2</v>
      </c>
      <c r="F3857" s="1">
        <f t="shared" ca="1" si="424"/>
        <v>1</v>
      </c>
      <c r="G3857" s="1">
        <f t="shared" ca="1" si="425"/>
        <v>2</v>
      </c>
      <c r="H3857" s="1">
        <f t="shared" ca="1" si="426"/>
        <v>0</v>
      </c>
    </row>
    <row r="3858" spans="1:8" hidden="1" x14ac:dyDescent="0.2">
      <c r="A3858" s="1">
        <v>3855</v>
      </c>
      <c r="B3858" s="1">
        <f t="shared" ca="1" si="423"/>
        <v>-4875.7791357177748</v>
      </c>
      <c r="C3858" s="1">
        <f t="shared" ca="1" si="420"/>
        <v>100</v>
      </c>
      <c r="D3858" s="1">
        <f t="shared" ca="1" si="421"/>
        <v>-42.077013244733351</v>
      </c>
      <c r="E3858" s="1">
        <f t="shared" ca="1" si="422"/>
        <v>-1</v>
      </c>
      <c r="F3858" s="1">
        <f t="shared" ca="1" si="424"/>
        <v>1</v>
      </c>
      <c r="G3858" s="1">
        <f t="shared" ca="1" si="425"/>
        <v>0</v>
      </c>
      <c r="H3858" s="1">
        <f t="shared" ca="1" si="426"/>
        <v>1</v>
      </c>
    </row>
    <row r="3859" spans="1:8" hidden="1" x14ac:dyDescent="0.2">
      <c r="A3859" s="1">
        <v>3856</v>
      </c>
      <c r="B3859" s="1">
        <f t="shared" ca="1" si="423"/>
        <v>-9083.4804601911092</v>
      </c>
      <c r="C3859" s="1">
        <f t="shared" ca="1" si="420"/>
        <v>100</v>
      </c>
      <c r="D3859" s="1">
        <f t="shared" ca="1" si="421"/>
        <v>-42.077013244733351</v>
      </c>
      <c r="E3859" s="1">
        <f t="shared" ca="1" si="422"/>
        <v>-2</v>
      </c>
      <c r="F3859" s="1">
        <f t="shared" ca="1" si="424"/>
        <v>1</v>
      </c>
      <c r="G3859" s="1">
        <f t="shared" ca="1" si="425"/>
        <v>1</v>
      </c>
      <c r="H3859" s="1">
        <f t="shared" ca="1" si="426"/>
        <v>0</v>
      </c>
    </row>
    <row r="3860" spans="1:8" hidden="1" x14ac:dyDescent="0.2">
      <c r="A3860" s="1">
        <v>3857</v>
      </c>
      <c r="B3860" s="1">
        <f t="shared" ca="1" si="423"/>
        <v>-13291.181784664444</v>
      </c>
      <c r="C3860" s="1">
        <f t="shared" ca="1" si="420"/>
        <v>100</v>
      </c>
      <c r="D3860" s="1">
        <f t="shared" ca="1" si="421"/>
        <v>58.639357099169693</v>
      </c>
      <c r="E3860" s="1">
        <f t="shared" ca="1" si="422"/>
        <v>-3</v>
      </c>
      <c r="F3860" s="1">
        <f t="shared" ca="1" si="424"/>
        <v>1</v>
      </c>
      <c r="G3860" s="1">
        <f t="shared" ca="1" si="425"/>
        <v>2</v>
      </c>
      <c r="H3860" s="1">
        <f t="shared" ca="1" si="426"/>
        <v>0</v>
      </c>
    </row>
    <row r="3861" spans="1:8" hidden="1" x14ac:dyDescent="0.2">
      <c r="A3861" s="1">
        <v>3858</v>
      </c>
      <c r="B3861" s="1">
        <f t="shared" ca="1" si="423"/>
        <v>-7427.2460747474752</v>
      </c>
      <c r="C3861" s="1">
        <f t="shared" ca="1" si="420"/>
        <v>100</v>
      </c>
      <c r="D3861" s="1">
        <f t="shared" ca="1" si="421"/>
        <v>58.639357099169693</v>
      </c>
      <c r="E3861" s="1">
        <f t="shared" ca="1" si="422"/>
        <v>-2</v>
      </c>
      <c r="F3861" s="1">
        <f t="shared" ca="1" si="424"/>
        <v>1</v>
      </c>
      <c r="G3861" s="1">
        <f t="shared" ca="1" si="425"/>
        <v>0</v>
      </c>
      <c r="H3861" s="1">
        <f t="shared" ca="1" si="426"/>
        <v>1</v>
      </c>
    </row>
    <row r="3862" spans="1:8" hidden="1" x14ac:dyDescent="0.2">
      <c r="A3862" s="1">
        <v>3859</v>
      </c>
      <c r="B3862" s="1">
        <f t="shared" ca="1" si="423"/>
        <v>-1563.3103648305059</v>
      </c>
      <c r="C3862" s="1">
        <f t="shared" ca="1" si="420"/>
        <v>100</v>
      </c>
      <c r="D3862" s="1">
        <f t="shared" ca="1" si="421"/>
        <v>-42.077013244733351</v>
      </c>
      <c r="E3862" s="1">
        <f t="shared" ca="1" si="422"/>
        <v>-1</v>
      </c>
      <c r="F3862" s="1">
        <f t="shared" ca="1" si="424"/>
        <v>1</v>
      </c>
      <c r="G3862" s="1">
        <f t="shared" ca="1" si="425"/>
        <v>0</v>
      </c>
      <c r="H3862" s="1">
        <f t="shared" ca="1" si="426"/>
        <v>2</v>
      </c>
    </row>
    <row r="3863" spans="1:8" hidden="1" x14ac:dyDescent="0.2">
      <c r="A3863" s="1">
        <v>3860</v>
      </c>
      <c r="B3863" s="1">
        <f t="shared" ca="1" si="423"/>
        <v>-5771.0116893038412</v>
      </c>
      <c r="C3863" s="1">
        <f t="shared" ca="1" si="420"/>
        <v>100</v>
      </c>
      <c r="D3863" s="1">
        <f t="shared" ca="1" si="421"/>
        <v>-42.077013244733351</v>
      </c>
      <c r="E3863" s="1">
        <f t="shared" ca="1" si="422"/>
        <v>-2</v>
      </c>
      <c r="F3863" s="1">
        <f t="shared" ca="1" si="424"/>
        <v>1</v>
      </c>
      <c r="G3863" s="1">
        <f t="shared" ca="1" si="425"/>
        <v>1</v>
      </c>
      <c r="H3863" s="1">
        <f t="shared" ca="1" si="426"/>
        <v>0</v>
      </c>
    </row>
    <row r="3864" spans="1:8" hidden="1" x14ac:dyDescent="0.2">
      <c r="A3864" s="1">
        <v>3861</v>
      </c>
      <c r="B3864" s="1">
        <f t="shared" ca="1" si="423"/>
        <v>-9978.7130137771765</v>
      </c>
      <c r="C3864" s="1">
        <f t="shared" ca="1" si="420"/>
        <v>100</v>
      </c>
      <c r="D3864" s="1">
        <f t="shared" ca="1" si="421"/>
        <v>58.639357099169693</v>
      </c>
      <c r="E3864" s="1">
        <f t="shared" ca="1" si="422"/>
        <v>-3</v>
      </c>
      <c r="F3864" s="1">
        <f t="shared" ca="1" si="424"/>
        <v>1</v>
      </c>
      <c r="G3864" s="1">
        <f t="shared" ca="1" si="425"/>
        <v>2</v>
      </c>
      <c r="H3864" s="1">
        <f t="shared" ca="1" si="426"/>
        <v>0</v>
      </c>
    </row>
    <row r="3865" spans="1:8" hidden="1" x14ac:dyDescent="0.2">
      <c r="A3865" s="1">
        <v>3862</v>
      </c>
      <c r="B3865" s="1">
        <f t="shared" ca="1" si="423"/>
        <v>-4114.7773038602072</v>
      </c>
      <c r="C3865" s="1">
        <f t="shared" ca="1" si="420"/>
        <v>100</v>
      </c>
      <c r="D3865" s="1">
        <f t="shared" ca="1" si="421"/>
        <v>-42.077013244733351</v>
      </c>
      <c r="E3865" s="1">
        <f t="shared" ca="1" si="422"/>
        <v>-2</v>
      </c>
      <c r="F3865" s="1">
        <f t="shared" ca="1" si="424"/>
        <v>1</v>
      </c>
      <c r="G3865" s="1">
        <f t="shared" ca="1" si="425"/>
        <v>0</v>
      </c>
      <c r="H3865" s="1">
        <f t="shared" ca="1" si="426"/>
        <v>1</v>
      </c>
    </row>
    <row r="3866" spans="1:8" hidden="1" x14ac:dyDescent="0.2">
      <c r="A3866" s="1">
        <v>3863</v>
      </c>
      <c r="B3866" s="1">
        <f t="shared" ca="1" si="423"/>
        <v>-8322.4786283335416</v>
      </c>
      <c r="C3866" s="1">
        <f t="shared" ca="1" si="420"/>
        <v>100</v>
      </c>
      <c r="D3866" s="1">
        <f t="shared" ca="1" si="421"/>
        <v>-42.077013244733351</v>
      </c>
      <c r="E3866" s="1">
        <f t="shared" ca="1" si="422"/>
        <v>-3</v>
      </c>
      <c r="F3866" s="1">
        <f t="shared" ca="1" si="424"/>
        <v>1</v>
      </c>
      <c r="G3866" s="1">
        <f t="shared" ca="1" si="425"/>
        <v>1</v>
      </c>
      <c r="H3866" s="1">
        <f t="shared" ca="1" si="426"/>
        <v>0</v>
      </c>
    </row>
    <row r="3867" spans="1:8" hidden="1" x14ac:dyDescent="0.2">
      <c r="A3867" s="1">
        <v>3864</v>
      </c>
      <c r="B3867" s="1">
        <f t="shared" ca="1" si="423"/>
        <v>-12530.179952806877</v>
      </c>
      <c r="C3867" s="1">
        <f t="shared" ca="1" si="420"/>
        <v>100</v>
      </c>
      <c r="D3867" s="1">
        <f t="shared" ca="1" si="421"/>
        <v>58.639357099169693</v>
      </c>
      <c r="E3867" s="1">
        <f t="shared" ca="1" si="422"/>
        <v>-4</v>
      </c>
      <c r="F3867" s="1">
        <f t="shared" ca="1" si="424"/>
        <v>1</v>
      </c>
      <c r="G3867" s="1">
        <f t="shared" ca="1" si="425"/>
        <v>2</v>
      </c>
      <c r="H3867" s="1">
        <f t="shared" ca="1" si="426"/>
        <v>0</v>
      </c>
    </row>
    <row r="3868" spans="1:8" hidden="1" x14ac:dyDescent="0.2">
      <c r="A3868" s="1">
        <v>3865</v>
      </c>
      <c r="B3868" s="1">
        <f t="shared" ca="1" si="423"/>
        <v>-6666.2442428899076</v>
      </c>
      <c r="C3868" s="1">
        <f t="shared" ca="1" si="420"/>
        <v>100</v>
      </c>
      <c r="D3868" s="1">
        <f t="shared" ca="1" si="421"/>
        <v>58.639357099169693</v>
      </c>
      <c r="E3868" s="1">
        <f t="shared" ca="1" si="422"/>
        <v>-3</v>
      </c>
      <c r="F3868" s="1">
        <f t="shared" ca="1" si="424"/>
        <v>1</v>
      </c>
      <c r="G3868" s="1">
        <f t="shared" ca="1" si="425"/>
        <v>0</v>
      </c>
      <c r="H3868" s="1">
        <f t="shared" ca="1" si="426"/>
        <v>1</v>
      </c>
    </row>
    <row r="3869" spans="1:8" hidden="1" x14ac:dyDescent="0.2">
      <c r="A3869" s="1">
        <v>3866</v>
      </c>
      <c r="B3869" s="1">
        <f t="shared" ca="1" si="423"/>
        <v>-802.30853297293834</v>
      </c>
      <c r="C3869" s="1">
        <f t="shared" ca="1" si="420"/>
        <v>100</v>
      </c>
      <c r="D3869" s="1">
        <f t="shared" ca="1" si="421"/>
        <v>58.639357099169693</v>
      </c>
      <c r="E3869" s="1">
        <f t="shared" ca="1" si="422"/>
        <v>-2</v>
      </c>
      <c r="F3869" s="1">
        <f t="shared" ca="1" si="424"/>
        <v>1</v>
      </c>
      <c r="G3869" s="1">
        <f t="shared" ca="1" si="425"/>
        <v>0</v>
      </c>
      <c r="H3869" s="1">
        <f t="shared" ca="1" si="426"/>
        <v>2</v>
      </c>
    </row>
    <row r="3870" spans="1:8" hidden="1" x14ac:dyDescent="0.2">
      <c r="A3870" s="1">
        <v>3867</v>
      </c>
      <c r="B3870" s="1">
        <f t="shared" ca="1" si="423"/>
        <v>5061.6271769440309</v>
      </c>
      <c r="C3870" s="1">
        <f t="shared" ca="1" si="420"/>
        <v>100</v>
      </c>
      <c r="D3870" s="1">
        <f t="shared" ca="1" si="421"/>
        <v>58.639357099169693</v>
      </c>
      <c r="E3870" s="1">
        <f t="shared" ca="1" si="422"/>
        <v>-1</v>
      </c>
      <c r="F3870" s="1">
        <f t="shared" ca="1" si="424"/>
        <v>1</v>
      </c>
      <c r="G3870" s="1">
        <f t="shared" ca="1" si="425"/>
        <v>0</v>
      </c>
      <c r="H3870" s="1">
        <f t="shared" ca="1" si="426"/>
        <v>3</v>
      </c>
    </row>
    <row r="3871" spans="1:8" hidden="1" x14ac:dyDescent="0.2">
      <c r="A3871" s="1">
        <v>3868</v>
      </c>
      <c r="B3871" s="1">
        <f t="shared" ca="1" si="423"/>
        <v>10925.562886861</v>
      </c>
      <c r="C3871" s="1">
        <f t="shared" ca="1" si="420"/>
        <v>100</v>
      </c>
      <c r="D3871" s="1">
        <f t="shared" ca="1" si="421"/>
        <v>58.639357099169693</v>
      </c>
      <c r="E3871" s="1">
        <f t="shared" ca="1" si="422"/>
        <v>0</v>
      </c>
      <c r="F3871" s="1">
        <f t="shared" ca="1" si="424"/>
        <v>1</v>
      </c>
      <c r="G3871" s="1">
        <f t="shared" ca="1" si="425"/>
        <v>0</v>
      </c>
      <c r="H3871" s="1">
        <f t="shared" ca="1" si="426"/>
        <v>4</v>
      </c>
    </row>
    <row r="3872" spans="1:8" hidden="1" x14ac:dyDescent="0.2">
      <c r="A3872" s="1">
        <v>3869</v>
      </c>
      <c r="B3872" s="1">
        <f t="shared" ca="1" si="423"/>
        <v>16789.498596777968</v>
      </c>
      <c r="C3872" s="1">
        <f t="shared" ca="1" si="420"/>
        <v>100</v>
      </c>
      <c r="D3872" s="1">
        <f t="shared" ca="1" si="421"/>
        <v>58.639357099169693</v>
      </c>
      <c r="E3872" s="1">
        <f t="shared" ca="1" si="422"/>
        <v>0</v>
      </c>
      <c r="F3872" s="1">
        <f t="shared" ca="1" si="424"/>
        <v>1</v>
      </c>
      <c r="G3872" s="1">
        <f t="shared" ca="1" si="425"/>
        <v>0</v>
      </c>
      <c r="H3872" s="1">
        <f t="shared" ca="1" si="426"/>
        <v>5</v>
      </c>
    </row>
    <row r="3873" spans="1:8" hidden="1" x14ac:dyDescent="0.2">
      <c r="A3873" s="1">
        <v>3870</v>
      </c>
      <c r="B3873" s="1">
        <f t="shared" ca="1" si="423"/>
        <v>22653.434306694937</v>
      </c>
      <c r="C3873" s="1">
        <f t="shared" ca="1" si="420"/>
        <v>100</v>
      </c>
      <c r="D3873" s="1">
        <f t="shared" ca="1" si="421"/>
        <v>58.639357099169693</v>
      </c>
      <c r="E3873" s="1">
        <f t="shared" ca="1" si="422"/>
        <v>0</v>
      </c>
      <c r="F3873" s="1">
        <f t="shared" ca="1" si="424"/>
        <v>1</v>
      </c>
      <c r="G3873" s="1">
        <f t="shared" ca="1" si="425"/>
        <v>0</v>
      </c>
      <c r="H3873" s="1">
        <f t="shared" ca="1" si="426"/>
        <v>6</v>
      </c>
    </row>
    <row r="3874" spans="1:8" hidden="1" x14ac:dyDescent="0.2">
      <c r="A3874" s="1">
        <v>3871</v>
      </c>
      <c r="B3874" s="1">
        <f t="shared" ca="1" si="423"/>
        <v>28517.370016611905</v>
      </c>
      <c r="C3874" s="1">
        <f t="shared" ca="1" si="420"/>
        <v>100</v>
      </c>
      <c r="D3874" s="1">
        <f t="shared" ca="1" si="421"/>
        <v>-42.077013244733351</v>
      </c>
      <c r="E3874" s="1">
        <f t="shared" ca="1" si="422"/>
        <v>0</v>
      </c>
      <c r="F3874" s="1">
        <f t="shared" ca="1" si="424"/>
        <v>1</v>
      </c>
      <c r="G3874" s="1">
        <f t="shared" ca="1" si="425"/>
        <v>0</v>
      </c>
      <c r="H3874" s="1">
        <f t="shared" ca="1" si="426"/>
        <v>7</v>
      </c>
    </row>
    <row r="3875" spans="1:8" hidden="1" x14ac:dyDescent="0.2">
      <c r="A3875" s="1">
        <v>3872</v>
      </c>
      <c r="B3875" s="1">
        <f t="shared" ca="1" si="423"/>
        <v>24309.66869213857</v>
      </c>
      <c r="C3875" s="1">
        <f t="shared" ca="1" si="420"/>
        <v>100</v>
      </c>
      <c r="D3875" s="1">
        <f t="shared" ca="1" si="421"/>
        <v>58.639357099169693</v>
      </c>
      <c r="E3875" s="1">
        <f t="shared" ca="1" si="422"/>
        <v>-1</v>
      </c>
      <c r="F3875" s="1">
        <f t="shared" ca="1" si="424"/>
        <v>1</v>
      </c>
      <c r="G3875" s="1">
        <f t="shared" ca="1" si="425"/>
        <v>1</v>
      </c>
      <c r="H3875" s="1">
        <f t="shared" ca="1" si="426"/>
        <v>0</v>
      </c>
    </row>
    <row r="3876" spans="1:8" hidden="1" x14ac:dyDescent="0.2">
      <c r="A3876" s="1">
        <v>3873</v>
      </c>
      <c r="B3876" s="1">
        <f t="shared" ca="1" si="423"/>
        <v>30173.604402055538</v>
      </c>
      <c r="C3876" s="1">
        <f t="shared" ca="1" si="420"/>
        <v>100</v>
      </c>
      <c r="D3876" s="1">
        <f t="shared" ca="1" si="421"/>
        <v>-42.077013244733351</v>
      </c>
      <c r="E3876" s="1">
        <f t="shared" ca="1" si="422"/>
        <v>0</v>
      </c>
      <c r="F3876" s="1">
        <f t="shared" ca="1" si="424"/>
        <v>1</v>
      </c>
      <c r="G3876" s="1">
        <f t="shared" ca="1" si="425"/>
        <v>0</v>
      </c>
      <c r="H3876" s="1">
        <f t="shared" ca="1" si="426"/>
        <v>1</v>
      </c>
    </row>
    <row r="3877" spans="1:8" hidden="1" x14ac:dyDescent="0.2">
      <c r="A3877" s="1">
        <v>3874</v>
      </c>
      <c r="B3877" s="1">
        <f t="shared" ca="1" si="423"/>
        <v>25965.903077582203</v>
      </c>
      <c r="C3877" s="1">
        <f t="shared" ca="1" si="420"/>
        <v>100</v>
      </c>
      <c r="D3877" s="1">
        <f t="shared" ca="1" si="421"/>
        <v>58.639357099169693</v>
      </c>
      <c r="E3877" s="1">
        <f t="shared" ca="1" si="422"/>
        <v>-1</v>
      </c>
      <c r="F3877" s="1">
        <f t="shared" ca="1" si="424"/>
        <v>1</v>
      </c>
      <c r="G3877" s="1">
        <f t="shared" ca="1" si="425"/>
        <v>1</v>
      </c>
      <c r="H3877" s="1">
        <f t="shared" ca="1" si="426"/>
        <v>0</v>
      </c>
    </row>
    <row r="3878" spans="1:8" hidden="1" x14ac:dyDescent="0.2">
      <c r="A3878" s="1">
        <v>3875</v>
      </c>
      <c r="B3878" s="1">
        <f t="shared" ca="1" si="423"/>
        <v>31829.838787499171</v>
      </c>
      <c r="C3878" s="1">
        <f t="shared" ca="1" si="420"/>
        <v>100</v>
      </c>
      <c r="D3878" s="1">
        <f t="shared" ca="1" si="421"/>
        <v>58.639357099169693</v>
      </c>
      <c r="E3878" s="1">
        <f t="shared" ca="1" si="422"/>
        <v>0</v>
      </c>
      <c r="F3878" s="1">
        <f t="shared" ca="1" si="424"/>
        <v>1</v>
      </c>
      <c r="G3878" s="1">
        <f t="shared" ca="1" si="425"/>
        <v>0</v>
      </c>
      <c r="H3878" s="1">
        <f t="shared" ca="1" si="426"/>
        <v>1</v>
      </c>
    </row>
    <row r="3879" spans="1:8" hidden="1" x14ac:dyDescent="0.2">
      <c r="A3879" s="1">
        <v>3876</v>
      </c>
      <c r="B3879" s="1">
        <f t="shared" ca="1" si="423"/>
        <v>37693.77449741614</v>
      </c>
      <c r="C3879" s="1">
        <f t="shared" ca="1" si="420"/>
        <v>100</v>
      </c>
      <c r="D3879" s="1">
        <f t="shared" ca="1" si="421"/>
        <v>-42.077013244733351</v>
      </c>
      <c r="E3879" s="1">
        <f t="shared" ca="1" si="422"/>
        <v>0</v>
      </c>
      <c r="F3879" s="1">
        <f t="shared" ca="1" si="424"/>
        <v>1</v>
      </c>
      <c r="G3879" s="1">
        <f t="shared" ca="1" si="425"/>
        <v>0</v>
      </c>
      <c r="H3879" s="1">
        <f t="shared" ca="1" si="426"/>
        <v>2</v>
      </c>
    </row>
    <row r="3880" spans="1:8" hidden="1" x14ac:dyDescent="0.2">
      <c r="A3880" s="1">
        <v>3877</v>
      </c>
      <c r="B3880" s="1">
        <f t="shared" ca="1" si="423"/>
        <v>33486.073172942808</v>
      </c>
      <c r="C3880" s="1">
        <f t="shared" ca="1" si="420"/>
        <v>100</v>
      </c>
      <c r="D3880" s="1">
        <f t="shared" ca="1" si="421"/>
        <v>58.639357099169693</v>
      </c>
      <c r="E3880" s="1">
        <f t="shared" ca="1" si="422"/>
        <v>-1</v>
      </c>
      <c r="F3880" s="1">
        <f t="shared" ca="1" si="424"/>
        <v>1</v>
      </c>
      <c r="G3880" s="1">
        <f t="shared" ca="1" si="425"/>
        <v>1</v>
      </c>
      <c r="H3880" s="1">
        <f t="shared" ca="1" si="426"/>
        <v>0</v>
      </c>
    </row>
    <row r="3881" spans="1:8" hidden="1" x14ac:dyDescent="0.2">
      <c r="A3881" s="1">
        <v>3878</v>
      </c>
      <c r="B3881" s="1">
        <f t="shared" ca="1" si="423"/>
        <v>39350.00888285978</v>
      </c>
      <c r="C3881" s="1">
        <f t="shared" ca="1" si="420"/>
        <v>100</v>
      </c>
      <c r="D3881" s="1">
        <f t="shared" ca="1" si="421"/>
        <v>58.639357099169693</v>
      </c>
      <c r="E3881" s="1">
        <f t="shared" ca="1" si="422"/>
        <v>0</v>
      </c>
      <c r="F3881" s="1">
        <f t="shared" ca="1" si="424"/>
        <v>1</v>
      </c>
      <c r="G3881" s="1">
        <f t="shared" ca="1" si="425"/>
        <v>0</v>
      </c>
      <c r="H3881" s="1">
        <f t="shared" ca="1" si="426"/>
        <v>1</v>
      </c>
    </row>
    <row r="3882" spans="1:8" hidden="1" x14ac:dyDescent="0.2">
      <c r="A3882" s="1">
        <v>3879</v>
      </c>
      <c r="B3882" s="1">
        <f t="shared" ca="1" si="423"/>
        <v>45213.944592776752</v>
      </c>
      <c r="C3882" s="1">
        <f t="shared" ca="1" si="420"/>
        <v>100</v>
      </c>
      <c r="D3882" s="1">
        <f t="shared" ca="1" si="421"/>
        <v>-42.077013244733351</v>
      </c>
      <c r="E3882" s="1">
        <f t="shared" ca="1" si="422"/>
        <v>0</v>
      </c>
      <c r="F3882" s="1">
        <f t="shared" ca="1" si="424"/>
        <v>1</v>
      </c>
      <c r="G3882" s="1">
        <f t="shared" ca="1" si="425"/>
        <v>0</v>
      </c>
      <c r="H3882" s="1">
        <f t="shared" ca="1" si="426"/>
        <v>2</v>
      </c>
    </row>
    <row r="3883" spans="1:8" hidden="1" x14ac:dyDescent="0.2">
      <c r="A3883" s="1">
        <v>3880</v>
      </c>
      <c r="B3883" s="1">
        <f t="shared" ca="1" si="423"/>
        <v>41006.243268303413</v>
      </c>
      <c r="C3883" s="1">
        <f t="shared" ca="1" si="420"/>
        <v>100</v>
      </c>
      <c r="D3883" s="1">
        <f t="shared" ca="1" si="421"/>
        <v>-42.077013244733351</v>
      </c>
      <c r="E3883" s="1">
        <f t="shared" ca="1" si="422"/>
        <v>-1</v>
      </c>
      <c r="F3883" s="1">
        <f t="shared" ca="1" si="424"/>
        <v>1</v>
      </c>
      <c r="G3883" s="1">
        <f t="shared" ca="1" si="425"/>
        <v>1</v>
      </c>
      <c r="H3883" s="1">
        <f t="shared" ca="1" si="426"/>
        <v>0</v>
      </c>
    </row>
    <row r="3884" spans="1:8" hidden="1" x14ac:dyDescent="0.2">
      <c r="A3884" s="1">
        <v>3881</v>
      </c>
      <c r="B3884" s="1">
        <f t="shared" ca="1" si="423"/>
        <v>36798.541943830074</v>
      </c>
      <c r="C3884" s="1">
        <f t="shared" ca="1" si="420"/>
        <v>100</v>
      </c>
      <c r="D3884" s="1">
        <f t="shared" ca="1" si="421"/>
        <v>58.639357099169693</v>
      </c>
      <c r="E3884" s="1">
        <f t="shared" ca="1" si="422"/>
        <v>-2</v>
      </c>
      <c r="F3884" s="1">
        <f t="shared" ca="1" si="424"/>
        <v>1</v>
      </c>
      <c r="G3884" s="1">
        <f t="shared" ca="1" si="425"/>
        <v>2</v>
      </c>
      <c r="H3884" s="1">
        <f t="shared" ca="1" si="426"/>
        <v>0</v>
      </c>
    </row>
    <row r="3885" spans="1:8" hidden="1" x14ac:dyDescent="0.2">
      <c r="A3885" s="1">
        <v>3882</v>
      </c>
      <c r="B3885" s="1">
        <f t="shared" ca="1" si="423"/>
        <v>42662.477653747046</v>
      </c>
      <c r="C3885" s="1">
        <f t="shared" ca="1" si="420"/>
        <v>100</v>
      </c>
      <c r="D3885" s="1">
        <f t="shared" ca="1" si="421"/>
        <v>-42.077013244733351</v>
      </c>
      <c r="E3885" s="1">
        <f t="shared" ca="1" si="422"/>
        <v>-1</v>
      </c>
      <c r="F3885" s="1">
        <f t="shared" ca="1" si="424"/>
        <v>1</v>
      </c>
      <c r="G3885" s="1">
        <f t="shared" ca="1" si="425"/>
        <v>0</v>
      </c>
      <c r="H3885" s="1">
        <f t="shared" ca="1" si="426"/>
        <v>1</v>
      </c>
    </row>
    <row r="3886" spans="1:8" hidden="1" x14ac:dyDescent="0.2">
      <c r="A3886" s="1">
        <v>3883</v>
      </c>
      <c r="B3886" s="1">
        <f t="shared" ca="1" si="423"/>
        <v>38454.776329273707</v>
      </c>
      <c r="C3886" s="1">
        <f t="shared" ca="1" si="420"/>
        <v>100</v>
      </c>
      <c r="D3886" s="1">
        <f t="shared" ca="1" si="421"/>
        <v>-42.077013244733351</v>
      </c>
      <c r="E3886" s="1">
        <f t="shared" ca="1" si="422"/>
        <v>-2</v>
      </c>
      <c r="F3886" s="1">
        <f t="shared" ca="1" si="424"/>
        <v>1</v>
      </c>
      <c r="G3886" s="1">
        <f t="shared" ca="1" si="425"/>
        <v>1</v>
      </c>
      <c r="H3886" s="1">
        <f t="shared" ca="1" si="426"/>
        <v>0</v>
      </c>
    </row>
    <row r="3887" spans="1:8" hidden="1" x14ac:dyDescent="0.2">
      <c r="A3887" s="1">
        <v>3884</v>
      </c>
      <c r="B3887" s="1">
        <f t="shared" ca="1" si="423"/>
        <v>34247.075004800368</v>
      </c>
      <c r="C3887" s="1">
        <f t="shared" ca="1" si="420"/>
        <v>100</v>
      </c>
      <c r="D3887" s="1">
        <f t="shared" ca="1" si="421"/>
        <v>58.639357099169693</v>
      </c>
      <c r="E3887" s="1">
        <f t="shared" ca="1" si="422"/>
        <v>-3</v>
      </c>
      <c r="F3887" s="1">
        <f t="shared" ca="1" si="424"/>
        <v>1</v>
      </c>
      <c r="G3887" s="1">
        <f t="shared" ca="1" si="425"/>
        <v>2</v>
      </c>
      <c r="H3887" s="1">
        <f t="shared" ca="1" si="426"/>
        <v>0</v>
      </c>
    </row>
    <row r="3888" spans="1:8" hidden="1" x14ac:dyDescent="0.2">
      <c r="A3888" s="1">
        <v>3885</v>
      </c>
      <c r="B3888" s="1">
        <f t="shared" ca="1" si="423"/>
        <v>40111.01071471734</v>
      </c>
      <c r="C3888" s="1">
        <f t="shared" ca="1" si="420"/>
        <v>100</v>
      </c>
      <c r="D3888" s="1">
        <f t="shared" ca="1" si="421"/>
        <v>-42.077013244733351</v>
      </c>
      <c r="E3888" s="1">
        <f t="shared" ca="1" si="422"/>
        <v>-2</v>
      </c>
      <c r="F3888" s="1">
        <f t="shared" ca="1" si="424"/>
        <v>1</v>
      </c>
      <c r="G3888" s="1">
        <f t="shared" ca="1" si="425"/>
        <v>0</v>
      </c>
      <c r="H3888" s="1">
        <f t="shared" ca="1" si="426"/>
        <v>1</v>
      </c>
    </row>
    <row r="3889" spans="1:8" hidden="1" x14ac:dyDescent="0.2">
      <c r="A3889" s="1">
        <v>3886</v>
      </c>
      <c r="B3889" s="1">
        <f t="shared" ca="1" si="423"/>
        <v>35903.309390244001</v>
      </c>
      <c r="C3889" s="1">
        <f t="shared" ca="1" si="420"/>
        <v>100</v>
      </c>
      <c r="D3889" s="1">
        <f t="shared" ca="1" si="421"/>
        <v>58.639357099169693</v>
      </c>
      <c r="E3889" s="1">
        <f t="shared" ca="1" si="422"/>
        <v>-3</v>
      </c>
      <c r="F3889" s="1">
        <f t="shared" ca="1" si="424"/>
        <v>1</v>
      </c>
      <c r="G3889" s="1">
        <f t="shared" ca="1" si="425"/>
        <v>1</v>
      </c>
      <c r="H3889" s="1">
        <f t="shared" ca="1" si="426"/>
        <v>0</v>
      </c>
    </row>
    <row r="3890" spans="1:8" hidden="1" x14ac:dyDescent="0.2">
      <c r="A3890" s="1">
        <v>3887</v>
      </c>
      <c r="B3890" s="1">
        <f t="shared" ca="1" si="423"/>
        <v>41767.245100160973</v>
      </c>
      <c r="C3890" s="1">
        <f t="shared" ca="1" si="420"/>
        <v>100</v>
      </c>
      <c r="D3890" s="1">
        <f t="shared" ca="1" si="421"/>
        <v>58.639357099169693</v>
      </c>
      <c r="E3890" s="1">
        <f t="shared" ca="1" si="422"/>
        <v>-2</v>
      </c>
      <c r="F3890" s="1">
        <f t="shared" ca="1" si="424"/>
        <v>1</v>
      </c>
      <c r="G3890" s="1">
        <f t="shared" ca="1" si="425"/>
        <v>0</v>
      </c>
      <c r="H3890" s="1">
        <f t="shared" ca="1" si="426"/>
        <v>1</v>
      </c>
    </row>
    <row r="3891" spans="1:8" hidden="1" x14ac:dyDescent="0.2">
      <c r="A3891" s="1">
        <v>3888</v>
      </c>
      <c r="B3891" s="1">
        <f t="shared" ca="1" si="423"/>
        <v>47631.180810077945</v>
      </c>
      <c r="C3891" s="1">
        <f t="shared" ca="1" si="420"/>
        <v>100</v>
      </c>
      <c r="D3891" s="1">
        <f t="shared" ca="1" si="421"/>
        <v>58.639357099169693</v>
      </c>
      <c r="E3891" s="1">
        <f t="shared" ca="1" si="422"/>
        <v>-1</v>
      </c>
      <c r="F3891" s="1">
        <f t="shared" ca="1" si="424"/>
        <v>1</v>
      </c>
      <c r="G3891" s="1">
        <f t="shared" ca="1" si="425"/>
        <v>0</v>
      </c>
      <c r="H3891" s="1">
        <f t="shared" ca="1" si="426"/>
        <v>2</v>
      </c>
    </row>
    <row r="3892" spans="1:8" hidden="1" x14ac:dyDescent="0.2">
      <c r="A3892" s="1">
        <v>3889</v>
      </c>
      <c r="B3892" s="1">
        <f t="shared" ca="1" si="423"/>
        <v>53495.116519994917</v>
      </c>
      <c r="C3892" s="1">
        <f t="shared" ca="1" si="420"/>
        <v>100</v>
      </c>
      <c r="D3892" s="1">
        <f t="shared" ca="1" si="421"/>
        <v>-42.077013244733351</v>
      </c>
      <c r="E3892" s="1">
        <f t="shared" ca="1" si="422"/>
        <v>0</v>
      </c>
      <c r="F3892" s="1">
        <f t="shared" ca="1" si="424"/>
        <v>1</v>
      </c>
      <c r="G3892" s="1">
        <f t="shared" ca="1" si="425"/>
        <v>0</v>
      </c>
      <c r="H3892" s="1">
        <f t="shared" ca="1" si="426"/>
        <v>3</v>
      </c>
    </row>
    <row r="3893" spans="1:8" hidden="1" x14ac:dyDescent="0.2">
      <c r="A3893" s="1">
        <v>3890</v>
      </c>
      <c r="B3893" s="1">
        <f t="shared" ca="1" si="423"/>
        <v>49287.415195521578</v>
      </c>
      <c r="C3893" s="1">
        <f t="shared" ca="1" si="420"/>
        <v>100</v>
      </c>
      <c r="D3893" s="1">
        <f t="shared" ca="1" si="421"/>
        <v>-42.077013244733351</v>
      </c>
      <c r="E3893" s="1">
        <f t="shared" ca="1" si="422"/>
        <v>-1</v>
      </c>
      <c r="F3893" s="1">
        <f t="shared" ca="1" si="424"/>
        <v>1</v>
      </c>
      <c r="G3893" s="1">
        <f t="shared" ca="1" si="425"/>
        <v>1</v>
      </c>
      <c r="H3893" s="1">
        <f t="shared" ca="1" si="426"/>
        <v>0</v>
      </c>
    </row>
    <row r="3894" spans="1:8" hidden="1" x14ac:dyDescent="0.2">
      <c r="A3894" s="1">
        <v>3891</v>
      </c>
      <c r="B3894" s="1">
        <f t="shared" ca="1" si="423"/>
        <v>45079.71387104824</v>
      </c>
      <c r="C3894" s="1">
        <f t="shared" ca="1" si="420"/>
        <v>100</v>
      </c>
      <c r="D3894" s="1">
        <f t="shared" ca="1" si="421"/>
        <v>-42.077013244733351</v>
      </c>
      <c r="E3894" s="1">
        <f t="shared" ca="1" si="422"/>
        <v>-2</v>
      </c>
      <c r="F3894" s="1">
        <f t="shared" ca="1" si="424"/>
        <v>1</v>
      </c>
      <c r="G3894" s="1">
        <f t="shared" ca="1" si="425"/>
        <v>2</v>
      </c>
      <c r="H3894" s="1">
        <f t="shared" ca="1" si="426"/>
        <v>0</v>
      </c>
    </row>
    <row r="3895" spans="1:8" hidden="1" x14ac:dyDescent="0.2">
      <c r="A3895" s="1">
        <v>3892</v>
      </c>
      <c r="B3895" s="1">
        <f t="shared" ca="1" si="423"/>
        <v>40872.012546574901</v>
      </c>
      <c r="C3895" s="1">
        <f t="shared" ca="1" si="420"/>
        <v>100</v>
      </c>
      <c r="D3895" s="1">
        <f t="shared" ca="1" si="421"/>
        <v>-42.077013244733351</v>
      </c>
      <c r="E3895" s="1">
        <f t="shared" ca="1" si="422"/>
        <v>-3</v>
      </c>
      <c r="F3895" s="1">
        <f t="shared" ca="1" si="424"/>
        <v>1</v>
      </c>
      <c r="G3895" s="1">
        <f t="shared" ca="1" si="425"/>
        <v>3</v>
      </c>
      <c r="H3895" s="1">
        <f t="shared" ca="1" si="426"/>
        <v>0</v>
      </c>
    </row>
    <row r="3896" spans="1:8" hidden="1" x14ac:dyDescent="0.2">
      <c r="A3896" s="1">
        <v>3893</v>
      </c>
      <c r="B3896" s="1">
        <f t="shared" ca="1" si="423"/>
        <v>36664.311222101562</v>
      </c>
      <c r="C3896" s="1">
        <f t="shared" ca="1" si="420"/>
        <v>100</v>
      </c>
      <c r="D3896" s="1">
        <f t="shared" ca="1" si="421"/>
        <v>58.639357099169693</v>
      </c>
      <c r="E3896" s="1">
        <f t="shared" ca="1" si="422"/>
        <v>-4</v>
      </c>
      <c r="F3896" s="1">
        <f t="shared" ca="1" si="424"/>
        <v>1</v>
      </c>
      <c r="G3896" s="1">
        <f t="shared" ca="1" si="425"/>
        <v>4</v>
      </c>
      <c r="H3896" s="1">
        <f t="shared" ca="1" si="426"/>
        <v>0</v>
      </c>
    </row>
    <row r="3897" spans="1:8" hidden="1" x14ac:dyDescent="0.2">
      <c r="A3897" s="1">
        <v>3894</v>
      </c>
      <c r="B3897" s="1">
        <f t="shared" ca="1" si="423"/>
        <v>42528.246932018534</v>
      </c>
      <c r="C3897" s="1">
        <f t="shared" ca="1" si="420"/>
        <v>100</v>
      </c>
      <c r="D3897" s="1">
        <f t="shared" ca="1" si="421"/>
        <v>-42.077013244733351</v>
      </c>
      <c r="E3897" s="1">
        <f t="shared" ca="1" si="422"/>
        <v>-3</v>
      </c>
      <c r="F3897" s="1">
        <f t="shared" ca="1" si="424"/>
        <v>1</v>
      </c>
      <c r="G3897" s="1">
        <f t="shared" ca="1" si="425"/>
        <v>0</v>
      </c>
      <c r="H3897" s="1">
        <f t="shared" ca="1" si="426"/>
        <v>1</v>
      </c>
    </row>
    <row r="3898" spans="1:8" hidden="1" x14ac:dyDescent="0.2">
      <c r="A3898" s="1">
        <v>3895</v>
      </c>
      <c r="B3898" s="1">
        <f t="shared" ca="1" si="423"/>
        <v>38320.545607545195</v>
      </c>
      <c r="C3898" s="1">
        <f t="shared" ca="1" si="420"/>
        <v>100</v>
      </c>
      <c r="D3898" s="1">
        <f t="shared" ca="1" si="421"/>
        <v>-42.077013244733351</v>
      </c>
      <c r="E3898" s="1">
        <f t="shared" ca="1" si="422"/>
        <v>-4</v>
      </c>
      <c r="F3898" s="1">
        <f t="shared" ca="1" si="424"/>
        <v>1</v>
      </c>
      <c r="G3898" s="1">
        <f t="shared" ca="1" si="425"/>
        <v>1</v>
      </c>
      <c r="H3898" s="1">
        <f t="shared" ca="1" si="426"/>
        <v>0</v>
      </c>
    </row>
    <row r="3899" spans="1:8" hidden="1" x14ac:dyDescent="0.2">
      <c r="A3899" s="1">
        <v>3896</v>
      </c>
      <c r="B3899" s="1">
        <f t="shared" ca="1" si="423"/>
        <v>34112.844283071856</v>
      </c>
      <c r="C3899" s="1">
        <f t="shared" ca="1" si="420"/>
        <v>500</v>
      </c>
      <c r="D3899" s="1">
        <f t="shared" ca="1" si="421"/>
        <v>-42.077013244733351</v>
      </c>
      <c r="E3899" s="1">
        <f t="shared" ca="1" si="422"/>
        <v>0</v>
      </c>
      <c r="F3899" s="1">
        <f t="shared" ca="1" si="424"/>
        <v>2</v>
      </c>
      <c r="G3899" s="1">
        <f t="shared" ca="1" si="425"/>
        <v>2</v>
      </c>
      <c r="H3899" s="1">
        <f t="shared" ca="1" si="426"/>
        <v>0</v>
      </c>
    </row>
    <row r="3900" spans="1:8" hidden="1" x14ac:dyDescent="0.2">
      <c r="A3900" s="1">
        <v>3897</v>
      </c>
      <c r="B3900" s="1">
        <f t="shared" ca="1" si="423"/>
        <v>13074.33766070518</v>
      </c>
      <c r="C3900" s="1">
        <f t="shared" ca="1" si="420"/>
        <v>500</v>
      </c>
      <c r="D3900" s="1">
        <f t="shared" ca="1" si="421"/>
        <v>58.639357099169693</v>
      </c>
      <c r="E3900" s="1">
        <f t="shared" ca="1" si="422"/>
        <v>-1</v>
      </c>
      <c r="F3900" s="1">
        <f t="shared" ca="1" si="424"/>
        <v>2</v>
      </c>
      <c r="G3900" s="1">
        <f t="shared" ca="1" si="425"/>
        <v>3</v>
      </c>
      <c r="H3900" s="1">
        <f t="shared" ca="1" si="426"/>
        <v>0</v>
      </c>
    </row>
    <row r="3901" spans="1:8" hidden="1" x14ac:dyDescent="0.2">
      <c r="A3901" s="1">
        <v>3898</v>
      </c>
      <c r="B3901" s="1">
        <f t="shared" ca="1" si="423"/>
        <v>42394.016210290021</v>
      </c>
      <c r="C3901" s="1">
        <f t="shared" ca="1" si="420"/>
        <v>100</v>
      </c>
      <c r="D3901" s="1">
        <f t="shared" ca="1" si="421"/>
        <v>-42.077013244733351</v>
      </c>
      <c r="E3901" s="1">
        <f t="shared" ca="1" si="422"/>
        <v>0</v>
      </c>
      <c r="F3901" s="1">
        <f t="shared" ca="1" si="424"/>
        <v>1</v>
      </c>
      <c r="G3901" s="1">
        <f t="shared" ca="1" si="425"/>
        <v>0</v>
      </c>
      <c r="H3901" s="1">
        <f t="shared" ca="1" si="426"/>
        <v>1</v>
      </c>
    </row>
    <row r="3902" spans="1:8" hidden="1" x14ac:dyDescent="0.2">
      <c r="A3902" s="1">
        <v>3899</v>
      </c>
      <c r="B3902" s="1">
        <f t="shared" ca="1" si="423"/>
        <v>38186.314885816682</v>
      </c>
      <c r="C3902" s="1">
        <f t="shared" ca="1" si="420"/>
        <v>100</v>
      </c>
      <c r="D3902" s="1">
        <f t="shared" ca="1" si="421"/>
        <v>58.639357099169693</v>
      </c>
      <c r="E3902" s="1">
        <f t="shared" ca="1" si="422"/>
        <v>-1</v>
      </c>
      <c r="F3902" s="1">
        <f t="shared" ca="1" si="424"/>
        <v>1</v>
      </c>
      <c r="G3902" s="1">
        <f t="shared" ca="1" si="425"/>
        <v>1</v>
      </c>
      <c r="H3902" s="1">
        <f t="shared" ca="1" si="426"/>
        <v>0</v>
      </c>
    </row>
    <row r="3903" spans="1:8" hidden="1" x14ac:dyDescent="0.2">
      <c r="A3903" s="1">
        <v>3900</v>
      </c>
      <c r="B3903" s="1">
        <f t="shared" ca="1" si="423"/>
        <v>44050.250595733654</v>
      </c>
      <c r="C3903" s="1">
        <f t="shared" ca="1" si="420"/>
        <v>100</v>
      </c>
      <c r="D3903" s="1">
        <f t="shared" ca="1" si="421"/>
        <v>-42.077013244733351</v>
      </c>
      <c r="E3903" s="1">
        <f t="shared" ca="1" si="422"/>
        <v>0</v>
      </c>
      <c r="F3903" s="1">
        <f t="shared" ca="1" si="424"/>
        <v>1</v>
      </c>
      <c r="G3903" s="1">
        <f t="shared" ca="1" si="425"/>
        <v>0</v>
      </c>
      <c r="H3903" s="1">
        <f t="shared" ca="1" si="426"/>
        <v>1</v>
      </c>
    </row>
    <row r="3904" spans="1:8" hidden="1" x14ac:dyDescent="0.2">
      <c r="A3904" s="1">
        <v>3901</v>
      </c>
      <c r="B3904" s="1">
        <f t="shared" ca="1" si="423"/>
        <v>39842.549271260315</v>
      </c>
      <c r="C3904" s="1">
        <f t="shared" ca="1" si="420"/>
        <v>100</v>
      </c>
      <c r="D3904" s="1">
        <f t="shared" ca="1" si="421"/>
        <v>-42.077013244733351</v>
      </c>
      <c r="E3904" s="1">
        <f t="shared" ca="1" si="422"/>
        <v>-1</v>
      </c>
      <c r="F3904" s="1">
        <f t="shared" ca="1" si="424"/>
        <v>1</v>
      </c>
      <c r="G3904" s="1">
        <f t="shared" ca="1" si="425"/>
        <v>1</v>
      </c>
      <c r="H3904" s="1">
        <f t="shared" ca="1" si="426"/>
        <v>0</v>
      </c>
    </row>
    <row r="3905" spans="1:8" hidden="1" x14ac:dyDescent="0.2">
      <c r="A3905" s="1">
        <v>3902</v>
      </c>
      <c r="B3905" s="1">
        <f t="shared" ca="1" si="423"/>
        <v>35634.847946786977</v>
      </c>
      <c r="C3905" s="1">
        <f t="shared" ca="1" si="420"/>
        <v>100</v>
      </c>
      <c r="D3905" s="1">
        <f t="shared" ca="1" si="421"/>
        <v>58.639357099169693</v>
      </c>
      <c r="E3905" s="1">
        <f t="shared" ca="1" si="422"/>
        <v>-2</v>
      </c>
      <c r="F3905" s="1">
        <f t="shared" ca="1" si="424"/>
        <v>1</v>
      </c>
      <c r="G3905" s="1">
        <f t="shared" ca="1" si="425"/>
        <v>2</v>
      </c>
      <c r="H3905" s="1">
        <f t="shared" ca="1" si="426"/>
        <v>0</v>
      </c>
    </row>
    <row r="3906" spans="1:8" hidden="1" x14ac:dyDescent="0.2">
      <c r="A3906" s="1">
        <v>3903</v>
      </c>
      <c r="B3906" s="1">
        <f t="shared" ca="1" si="423"/>
        <v>41498.783656703949</v>
      </c>
      <c r="C3906" s="1">
        <f t="shared" ca="1" si="420"/>
        <v>100</v>
      </c>
      <c r="D3906" s="1">
        <f t="shared" ca="1" si="421"/>
        <v>-42.077013244733351</v>
      </c>
      <c r="E3906" s="1">
        <f t="shared" ca="1" si="422"/>
        <v>-1</v>
      </c>
      <c r="F3906" s="1">
        <f t="shared" ca="1" si="424"/>
        <v>1</v>
      </c>
      <c r="G3906" s="1">
        <f t="shared" ca="1" si="425"/>
        <v>0</v>
      </c>
      <c r="H3906" s="1">
        <f t="shared" ca="1" si="426"/>
        <v>1</v>
      </c>
    </row>
    <row r="3907" spans="1:8" hidden="1" x14ac:dyDescent="0.2">
      <c r="A3907" s="1">
        <v>3904</v>
      </c>
      <c r="B3907" s="1">
        <f t="shared" ca="1" si="423"/>
        <v>37291.08233223061</v>
      </c>
      <c r="C3907" s="1">
        <f t="shared" ca="1" si="420"/>
        <v>100</v>
      </c>
      <c r="D3907" s="1">
        <f t="shared" ca="1" si="421"/>
        <v>-42.077013244733351</v>
      </c>
      <c r="E3907" s="1">
        <f t="shared" ca="1" si="422"/>
        <v>-2</v>
      </c>
      <c r="F3907" s="1">
        <f t="shared" ca="1" si="424"/>
        <v>1</v>
      </c>
      <c r="G3907" s="1">
        <f t="shared" ca="1" si="425"/>
        <v>1</v>
      </c>
      <c r="H3907" s="1">
        <f t="shared" ca="1" si="426"/>
        <v>0</v>
      </c>
    </row>
    <row r="3908" spans="1:8" hidden="1" x14ac:dyDescent="0.2">
      <c r="A3908" s="1">
        <v>3905</v>
      </c>
      <c r="B3908" s="1">
        <f t="shared" ca="1" si="423"/>
        <v>33083.381007757271</v>
      </c>
      <c r="C3908" s="1">
        <f t="shared" ca="1" si="420"/>
        <v>100</v>
      </c>
      <c r="D3908" s="1">
        <f t="shared" ca="1" si="421"/>
        <v>-42.077013244733351</v>
      </c>
      <c r="E3908" s="1">
        <f t="shared" ca="1" si="422"/>
        <v>-3</v>
      </c>
      <c r="F3908" s="1">
        <f t="shared" ca="1" si="424"/>
        <v>1</v>
      </c>
      <c r="G3908" s="1">
        <f t="shared" ca="1" si="425"/>
        <v>2</v>
      </c>
      <c r="H3908" s="1">
        <f t="shared" ca="1" si="426"/>
        <v>0</v>
      </c>
    </row>
    <row r="3909" spans="1:8" hidden="1" x14ac:dyDescent="0.2">
      <c r="A3909" s="1">
        <v>3906</v>
      </c>
      <c r="B3909" s="1">
        <f t="shared" ca="1" si="423"/>
        <v>28875.679683283935</v>
      </c>
      <c r="C3909" s="1">
        <f t="shared" ref="C3909:C3972" ca="1" si="427">$C$4*POWER($L$2,F3909-1)</f>
        <v>100</v>
      </c>
      <c r="D3909" s="1">
        <f t="shared" ref="D3909:D3972" ca="1" si="428">IF(RAND()&lt;$B$1,$F$1,$H$1)</f>
        <v>58.639357099169693</v>
      </c>
      <c r="E3909" s="1">
        <f t="shared" ref="E3909:E3972" ca="1" si="429">IF(D3908&lt;0,IF(E3908-1=-$D$2,0,E3908-1),IF(E3908+1=$F$2,0,E3908+1))</f>
        <v>-4</v>
      </c>
      <c r="F3909" s="1">
        <f t="shared" ca="1" si="424"/>
        <v>1</v>
      </c>
      <c r="G3909" s="1">
        <f t="shared" ca="1" si="425"/>
        <v>3</v>
      </c>
      <c r="H3909" s="1">
        <f t="shared" ca="1" si="426"/>
        <v>0</v>
      </c>
    </row>
    <row r="3910" spans="1:8" hidden="1" x14ac:dyDescent="0.2">
      <c r="A3910" s="1">
        <v>3907</v>
      </c>
      <c r="B3910" s="1">
        <f t="shared" ref="B3910:B3973" ca="1" si="430">B3909+D3909*C3909</f>
        <v>34739.615393200904</v>
      </c>
      <c r="C3910" s="1">
        <f t="shared" ca="1" si="427"/>
        <v>100</v>
      </c>
      <c r="D3910" s="1">
        <f t="shared" ca="1" si="428"/>
        <v>58.639357099169693</v>
      </c>
      <c r="E3910" s="1">
        <f t="shared" ca="1" si="429"/>
        <v>-3</v>
      </c>
      <c r="F3910" s="1">
        <f t="shared" ref="F3910:F3973" ca="1" si="431">IF(AND(D3909&gt;0,E3910=0),IF(F3909-1&lt;1,1,F3909-1),IF(AND(D3909&lt;0,E3910=0),IF(F3909+1&gt;$H$2,1,F3909+1),F3909))</f>
        <v>1</v>
      </c>
      <c r="G3910" s="1">
        <f t="shared" ref="G3910:G3973" ca="1" si="432">IF(D3909&gt;0,0,G3909+1)</f>
        <v>0</v>
      </c>
      <c r="H3910" s="1">
        <f t="shared" ref="H3910:H3973" ca="1" si="433">IF(D3909&lt;0,0,H3909+1)</f>
        <v>1</v>
      </c>
    </row>
    <row r="3911" spans="1:8" hidden="1" x14ac:dyDescent="0.2">
      <c r="A3911" s="1">
        <v>3908</v>
      </c>
      <c r="B3911" s="1">
        <f t="shared" ca="1" si="430"/>
        <v>40603.551103117876</v>
      </c>
      <c r="C3911" s="1">
        <f t="shared" ca="1" si="427"/>
        <v>100</v>
      </c>
      <c r="D3911" s="1">
        <f t="shared" ca="1" si="428"/>
        <v>58.639357099169693</v>
      </c>
      <c r="E3911" s="1">
        <f t="shared" ca="1" si="429"/>
        <v>-2</v>
      </c>
      <c r="F3911" s="1">
        <f t="shared" ca="1" si="431"/>
        <v>1</v>
      </c>
      <c r="G3911" s="1">
        <f t="shared" ca="1" si="432"/>
        <v>0</v>
      </c>
      <c r="H3911" s="1">
        <f t="shared" ca="1" si="433"/>
        <v>2</v>
      </c>
    </row>
    <row r="3912" spans="1:8" hidden="1" x14ac:dyDescent="0.2">
      <c r="A3912" s="1">
        <v>3909</v>
      </c>
      <c r="B3912" s="1">
        <f t="shared" ca="1" si="430"/>
        <v>46467.486813034848</v>
      </c>
      <c r="C3912" s="1">
        <f t="shared" ca="1" si="427"/>
        <v>100</v>
      </c>
      <c r="D3912" s="1">
        <f t="shared" ca="1" si="428"/>
        <v>-42.077013244733351</v>
      </c>
      <c r="E3912" s="1">
        <f t="shared" ca="1" si="429"/>
        <v>-1</v>
      </c>
      <c r="F3912" s="1">
        <f t="shared" ca="1" si="431"/>
        <v>1</v>
      </c>
      <c r="G3912" s="1">
        <f t="shared" ca="1" si="432"/>
        <v>0</v>
      </c>
      <c r="H3912" s="1">
        <f t="shared" ca="1" si="433"/>
        <v>3</v>
      </c>
    </row>
    <row r="3913" spans="1:8" hidden="1" x14ac:dyDescent="0.2">
      <c r="A3913" s="1">
        <v>3910</v>
      </c>
      <c r="B3913" s="1">
        <f t="shared" ca="1" si="430"/>
        <v>42259.785488561509</v>
      </c>
      <c r="C3913" s="1">
        <f t="shared" ca="1" si="427"/>
        <v>100</v>
      </c>
      <c r="D3913" s="1">
        <f t="shared" ca="1" si="428"/>
        <v>-42.077013244733351</v>
      </c>
      <c r="E3913" s="1">
        <f t="shared" ca="1" si="429"/>
        <v>-2</v>
      </c>
      <c r="F3913" s="1">
        <f t="shared" ca="1" si="431"/>
        <v>1</v>
      </c>
      <c r="G3913" s="1">
        <f t="shared" ca="1" si="432"/>
        <v>1</v>
      </c>
      <c r="H3913" s="1">
        <f t="shared" ca="1" si="433"/>
        <v>0</v>
      </c>
    </row>
    <row r="3914" spans="1:8" hidden="1" x14ac:dyDescent="0.2">
      <c r="A3914" s="1">
        <v>3911</v>
      </c>
      <c r="B3914" s="1">
        <f t="shared" ca="1" si="430"/>
        <v>38052.08416408817</v>
      </c>
      <c r="C3914" s="1">
        <f t="shared" ca="1" si="427"/>
        <v>100</v>
      </c>
      <c r="D3914" s="1">
        <f t="shared" ca="1" si="428"/>
        <v>-42.077013244733351</v>
      </c>
      <c r="E3914" s="1">
        <f t="shared" ca="1" si="429"/>
        <v>-3</v>
      </c>
      <c r="F3914" s="1">
        <f t="shared" ca="1" si="431"/>
        <v>1</v>
      </c>
      <c r="G3914" s="1">
        <f t="shared" ca="1" si="432"/>
        <v>2</v>
      </c>
      <c r="H3914" s="1">
        <f t="shared" ca="1" si="433"/>
        <v>0</v>
      </c>
    </row>
    <row r="3915" spans="1:8" hidden="1" x14ac:dyDescent="0.2">
      <c r="A3915" s="1">
        <v>3912</v>
      </c>
      <c r="B3915" s="1">
        <f t="shared" ca="1" si="430"/>
        <v>33844.382839614831</v>
      </c>
      <c r="C3915" s="1">
        <f t="shared" ca="1" si="427"/>
        <v>100</v>
      </c>
      <c r="D3915" s="1">
        <f t="shared" ca="1" si="428"/>
        <v>58.639357099169693</v>
      </c>
      <c r="E3915" s="1">
        <f t="shared" ca="1" si="429"/>
        <v>-4</v>
      </c>
      <c r="F3915" s="1">
        <f t="shared" ca="1" si="431"/>
        <v>1</v>
      </c>
      <c r="G3915" s="1">
        <f t="shared" ca="1" si="432"/>
        <v>3</v>
      </c>
      <c r="H3915" s="1">
        <f t="shared" ca="1" si="433"/>
        <v>0</v>
      </c>
    </row>
    <row r="3916" spans="1:8" hidden="1" x14ac:dyDescent="0.2">
      <c r="A3916" s="1">
        <v>3913</v>
      </c>
      <c r="B3916" s="1">
        <f t="shared" ca="1" si="430"/>
        <v>39708.318549531803</v>
      </c>
      <c r="C3916" s="1">
        <f t="shared" ca="1" si="427"/>
        <v>100</v>
      </c>
      <c r="D3916" s="1">
        <f t="shared" ca="1" si="428"/>
        <v>-42.077013244733351</v>
      </c>
      <c r="E3916" s="1">
        <f t="shared" ca="1" si="429"/>
        <v>-3</v>
      </c>
      <c r="F3916" s="1">
        <f t="shared" ca="1" si="431"/>
        <v>1</v>
      </c>
      <c r="G3916" s="1">
        <f t="shared" ca="1" si="432"/>
        <v>0</v>
      </c>
      <c r="H3916" s="1">
        <f t="shared" ca="1" si="433"/>
        <v>1</v>
      </c>
    </row>
    <row r="3917" spans="1:8" hidden="1" x14ac:dyDescent="0.2">
      <c r="A3917" s="1">
        <v>3914</v>
      </c>
      <c r="B3917" s="1">
        <f t="shared" ca="1" si="430"/>
        <v>35500.617225058464</v>
      </c>
      <c r="C3917" s="1">
        <f t="shared" ca="1" si="427"/>
        <v>100</v>
      </c>
      <c r="D3917" s="1">
        <f t="shared" ca="1" si="428"/>
        <v>-42.077013244733351</v>
      </c>
      <c r="E3917" s="1">
        <f t="shared" ca="1" si="429"/>
        <v>-4</v>
      </c>
      <c r="F3917" s="1">
        <f t="shared" ca="1" si="431"/>
        <v>1</v>
      </c>
      <c r="G3917" s="1">
        <f t="shared" ca="1" si="432"/>
        <v>1</v>
      </c>
      <c r="H3917" s="1">
        <f t="shared" ca="1" si="433"/>
        <v>0</v>
      </c>
    </row>
    <row r="3918" spans="1:8" hidden="1" x14ac:dyDescent="0.2">
      <c r="A3918" s="1">
        <v>3915</v>
      </c>
      <c r="B3918" s="1">
        <f t="shared" ca="1" si="430"/>
        <v>31292.915900585129</v>
      </c>
      <c r="C3918" s="1">
        <f t="shared" ca="1" si="427"/>
        <v>500</v>
      </c>
      <c r="D3918" s="1">
        <f t="shared" ca="1" si="428"/>
        <v>-42.077013244733351</v>
      </c>
      <c r="E3918" s="1">
        <f t="shared" ca="1" si="429"/>
        <v>0</v>
      </c>
      <c r="F3918" s="1">
        <f t="shared" ca="1" si="431"/>
        <v>2</v>
      </c>
      <c r="G3918" s="1">
        <f t="shared" ca="1" si="432"/>
        <v>2</v>
      </c>
      <c r="H3918" s="1">
        <f t="shared" ca="1" si="433"/>
        <v>0</v>
      </c>
    </row>
    <row r="3919" spans="1:8" hidden="1" x14ac:dyDescent="0.2">
      <c r="A3919" s="1">
        <v>3916</v>
      </c>
      <c r="B3919" s="1">
        <f t="shared" ca="1" si="430"/>
        <v>10254.409278218453</v>
      </c>
      <c r="C3919" s="1">
        <f t="shared" ca="1" si="427"/>
        <v>500</v>
      </c>
      <c r="D3919" s="1">
        <f t="shared" ca="1" si="428"/>
        <v>-42.077013244733351</v>
      </c>
      <c r="E3919" s="1">
        <f t="shared" ca="1" si="429"/>
        <v>-1</v>
      </c>
      <c r="F3919" s="1">
        <f t="shared" ca="1" si="431"/>
        <v>2</v>
      </c>
      <c r="G3919" s="1">
        <f t="shared" ca="1" si="432"/>
        <v>3</v>
      </c>
      <c r="H3919" s="1">
        <f t="shared" ca="1" si="433"/>
        <v>0</v>
      </c>
    </row>
    <row r="3920" spans="1:8" hidden="1" x14ac:dyDescent="0.2">
      <c r="A3920" s="1">
        <v>3917</v>
      </c>
      <c r="B3920" s="1">
        <f t="shared" ca="1" si="430"/>
        <v>-10784.097344148224</v>
      </c>
      <c r="C3920" s="1">
        <f t="shared" ca="1" si="427"/>
        <v>500</v>
      </c>
      <c r="D3920" s="1">
        <f t="shared" ca="1" si="428"/>
        <v>-42.077013244733351</v>
      </c>
      <c r="E3920" s="1">
        <f t="shared" ca="1" si="429"/>
        <v>-2</v>
      </c>
      <c r="F3920" s="1">
        <f t="shared" ca="1" si="431"/>
        <v>2</v>
      </c>
      <c r="G3920" s="1">
        <f t="shared" ca="1" si="432"/>
        <v>4</v>
      </c>
      <c r="H3920" s="1">
        <f t="shared" ca="1" si="433"/>
        <v>0</v>
      </c>
    </row>
    <row r="3921" spans="1:8" hidden="1" x14ac:dyDescent="0.2">
      <c r="A3921" s="1">
        <v>3918</v>
      </c>
      <c r="B3921" s="1">
        <f t="shared" ca="1" si="430"/>
        <v>-31822.6039665149</v>
      </c>
      <c r="C3921" s="1">
        <f t="shared" ca="1" si="427"/>
        <v>500</v>
      </c>
      <c r="D3921" s="1">
        <f t="shared" ca="1" si="428"/>
        <v>-42.077013244733351</v>
      </c>
      <c r="E3921" s="1">
        <f t="shared" ca="1" si="429"/>
        <v>-3</v>
      </c>
      <c r="F3921" s="1">
        <f t="shared" ca="1" si="431"/>
        <v>2</v>
      </c>
      <c r="G3921" s="1">
        <f t="shared" ca="1" si="432"/>
        <v>5</v>
      </c>
      <c r="H3921" s="1">
        <f t="shared" ca="1" si="433"/>
        <v>0</v>
      </c>
    </row>
    <row r="3922" spans="1:8" hidden="1" x14ac:dyDescent="0.2">
      <c r="A3922" s="1">
        <v>3919</v>
      </c>
      <c r="B3922" s="1">
        <f t="shared" ca="1" si="430"/>
        <v>-52861.11058888158</v>
      </c>
      <c r="C3922" s="1">
        <f t="shared" ca="1" si="427"/>
        <v>500</v>
      </c>
      <c r="D3922" s="1">
        <f t="shared" ca="1" si="428"/>
        <v>58.639357099169693</v>
      </c>
      <c r="E3922" s="1">
        <f t="shared" ca="1" si="429"/>
        <v>-4</v>
      </c>
      <c r="F3922" s="1">
        <f t="shared" ca="1" si="431"/>
        <v>2</v>
      </c>
      <c r="G3922" s="1">
        <f t="shared" ca="1" si="432"/>
        <v>6</v>
      </c>
      <c r="H3922" s="1">
        <f t="shared" ca="1" si="433"/>
        <v>0</v>
      </c>
    </row>
    <row r="3923" spans="1:8" hidden="1" x14ac:dyDescent="0.2">
      <c r="A3923" s="1">
        <v>3920</v>
      </c>
      <c r="B3923" s="1">
        <f t="shared" ca="1" si="430"/>
        <v>-23541.432039296735</v>
      </c>
      <c r="C3923" s="1">
        <f t="shared" ca="1" si="427"/>
        <v>500</v>
      </c>
      <c r="D3923" s="1">
        <f t="shared" ca="1" si="428"/>
        <v>58.639357099169693</v>
      </c>
      <c r="E3923" s="1">
        <f t="shared" ca="1" si="429"/>
        <v>-3</v>
      </c>
      <c r="F3923" s="1">
        <f t="shared" ca="1" si="431"/>
        <v>2</v>
      </c>
      <c r="G3923" s="1">
        <f t="shared" ca="1" si="432"/>
        <v>0</v>
      </c>
      <c r="H3923" s="1">
        <f t="shared" ca="1" si="433"/>
        <v>1</v>
      </c>
    </row>
    <row r="3924" spans="1:8" hidden="1" x14ac:dyDescent="0.2">
      <c r="A3924" s="1">
        <v>3921</v>
      </c>
      <c r="B3924" s="1">
        <f t="shared" ca="1" si="430"/>
        <v>5778.2465102881106</v>
      </c>
      <c r="C3924" s="1">
        <f t="shared" ca="1" si="427"/>
        <v>500</v>
      </c>
      <c r="D3924" s="1">
        <f t="shared" ca="1" si="428"/>
        <v>-42.077013244733351</v>
      </c>
      <c r="E3924" s="1">
        <f t="shared" ca="1" si="429"/>
        <v>-2</v>
      </c>
      <c r="F3924" s="1">
        <f t="shared" ca="1" si="431"/>
        <v>2</v>
      </c>
      <c r="G3924" s="1">
        <f t="shared" ca="1" si="432"/>
        <v>0</v>
      </c>
      <c r="H3924" s="1">
        <f t="shared" ca="1" si="433"/>
        <v>2</v>
      </c>
    </row>
    <row r="3925" spans="1:8" hidden="1" x14ac:dyDescent="0.2">
      <c r="A3925" s="1">
        <v>3922</v>
      </c>
      <c r="B3925" s="1">
        <f t="shared" ca="1" si="430"/>
        <v>-15260.260112078566</v>
      </c>
      <c r="C3925" s="1">
        <f t="shared" ca="1" si="427"/>
        <v>500</v>
      </c>
      <c r="D3925" s="1">
        <f t="shared" ca="1" si="428"/>
        <v>-42.077013244733351</v>
      </c>
      <c r="E3925" s="1">
        <f t="shared" ca="1" si="429"/>
        <v>-3</v>
      </c>
      <c r="F3925" s="1">
        <f t="shared" ca="1" si="431"/>
        <v>2</v>
      </c>
      <c r="G3925" s="1">
        <f t="shared" ca="1" si="432"/>
        <v>1</v>
      </c>
      <c r="H3925" s="1">
        <f t="shared" ca="1" si="433"/>
        <v>0</v>
      </c>
    </row>
    <row r="3926" spans="1:8" hidden="1" x14ac:dyDescent="0.2">
      <c r="A3926" s="1">
        <v>3923</v>
      </c>
      <c r="B3926" s="1">
        <f t="shared" ca="1" si="430"/>
        <v>-36298.766734445242</v>
      </c>
      <c r="C3926" s="1">
        <f t="shared" ca="1" si="427"/>
        <v>500</v>
      </c>
      <c r="D3926" s="1">
        <f t="shared" ca="1" si="428"/>
        <v>-42.077013244733351</v>
      </c>
      <c r="E3926" s="1">
        <f t="shared" ca="1" si="429"/>
        <v>-4</v>
      </c>
      <c r="F3926" s="1">
        <f t="shared" ca="1" si="431"/>
        <v>2</v>
      </c>
      <c r="G3926" s="1">
        <f t="shared" ca="1" si="432"/>
        <v>2</v>
      </c>
      <c r="H3926" s="1">
        <f t="shared" ca="1" si="433"/>
        <v>0</v>
      </c>
    </row>
    <row r="3927" spans="1:8" hidden="1" x14ac:dyDescent="0.2">
      <c r="A3927" s="1">
        <v>3924</v>
      </c>
      <c r="B3927" s="1">
        <f t="shared" ca="1" si="430"/>
        <v>-57337.273356811915</v>
      </c>
      <c r="C3927" s="1">
        <f t="shared" ca="1" si="427"/>
        <v>100</v>
      </c>
      <c r="D3927" s="1">
        <f t="shared" ca="1" si="428"/>
        <v>-42.077013244733351</v>
      </c>
      <c r="E3927" s="1">
        <f t="shared" ca="1" si="429"/>
        <v>0</v>
      </c>
      <c r="F3927" s="1">
        <f t="shared" ca="1" si="431"/>
        <v>1</v>
      </c>
      <c r="G3927" s="1">
        <f t="shared" ca="1" si="432"/>
        <v>3</v>
      </c>
      <c r="H3927" s="1">
        <f t="shared" ca="1" si="433"/>
        <v>0</v>
      </c>
    </row>
    <row r="3928" spans="1:8" hidden="1" x14ac:dyDescent="0.2">
      <c r="A3928" s="1">
        <v>3925</v>
      </c>
      <c r="B3928" s="1">
        <f t="shared" ca="1" si="430"/>
        <v>-61544.974681285254</v>
      </c>
      <c r="C3928" s="1">
        <f t="shared" ca="1" si="427"/>
        <v>100</v>
      </c>
      <c r="D3928" s="1">
        <f t="shared" ca="1" si="428"/>
        <v>58.639357099169693</v>
      </c>
      <c r="E3928" s="1">
        <f t="shared" ca="1" si="429"/>
        <v>-1</v>
      </c>
      <c r="F3928" s="1">
        <f t="shared" ca="1" si="431"/>
        <v>1</v>
      </c>
      <c r="G3928" s="1">
        <f t="shared" ca="1" si="432"/>
        <v>4</v>
      </c>
      <c r="H3928" s="1">
        <f t="shared" ca="1" si="433"/>
        <v>0</v>
      </c>
    </row>
    <row r="3929" spans="1:8" hidden="1" x14ac:dyDescent="0.2">
      <c r="A3929" s="1">
        <v>3926</v>
      </c>
      <c r="B3929" s="1">
        <f t="shared" ca="1" si="430"/>
        <v>-55681.038971368282</v>
      </c>
      <c r="C3929" s="1">
        <f t="shared" ca="1" si="427"/>
        <v>100</v>
      </c>
      <c r="D3929" s="1">
        <f t="shared" ca="1" si="428"/>
        <v>58.639357099169693</v>
      </c>
      <c r="E3929" s="1">
        <f t="shared" ca="1" si="429"/>
        <v>0</v>
      </c>
      <c r="F3929" s="1">
        <f t="shared" ca="1" si="431"/>
        <v>1</v>
      </c>
      <c r="G3929" s="1">
        <f t="shared" ca="1" si="432"/>
        <v>0</v>
      </c>
      <c r="H3929" s="1">
        <f t="shared" ca="1" si="433"/>
        <v>1</v>
      </c>
    </row>
    <row r="3930" spans="1:8" hidden="1" x14ac:dyDescent="0.2">
      <c r="A3930" s="1">
        <v>3927</v>
      </c>
      <c r="B3930" s="1">
        <f t="shared" ca="1" si="430"/>
        <v>-49817.10326145131</v>
      </c>
      <c r="C3930" s="1">
        <f t="shared" ca="1" si="427"/>
        <v>100</v>
      </c>
      <c r="D3930" s="1">
        <f t="shared" ca="1" si="428"/>
        <v>58.639357099169693</v>
      </c>
      <c r="E3930" s="1">
        <f t="shared" ca="1" si="429"/>
        <v>0</v>
      </c>
      <c r="F3930" s="1">
        <f t="shared" ca="1" si="431"/>
        <v>1</v>
      </c>
      <c r="G3930" s="1">
        <f t="shared" ca="1" si="432"/>
        <v>0</v>
      </c>
      <c r="H3930" s="1">
        <f t="shared" ca="1" si="433"/>
        <v>2</v>
      </c>
    </row>
    <row r="3931" spans="1:8" hidden="1" x14ac:dyDescent="0.2">
      <c r="A3931" s="1">
        <v>3928</v>
      </c>
      <c r="B3931" s="1">
        <f t="shared" ca="1" si="430"/>
        <v>-43953.167551534338</v>
      </c>
      <c r="C3931" s="1">
        <f t="shared" ca="1" si="427"/>
        <v>100</v>
      </c>
      <c r="D3931" s="1">
        <f t="shared" ca="1" si="428"/>
        <v>58.639357099169693</v>
      </c>
      <c r="E3931" s="1">
        <f t="shared" ca="1" si="429"/>
        <v>0</v>
      </c>
      <c r="F3931" s="1">
        <f t="shared" ca="1" si="431"/>
        <v>1</v>
      </c>
      <c r="G3931" s="1">
        <f t="shared" ca="1" si="432"/>
        <v>0</v>
      </c>
      <c r="H3931" s="1">
        <f t="shared" ca="1" si="433"/>
        <v>3</v>
      </c>
    </row>
    <row r="3932" spans="1:8" hidden="1" x14ac:dyDescent="0.2">
      <c r="A3932" s="1">
        <v>3929</v>
      </c>
      <c r="B3932" s="1">
        <f t="shared" ca="1" si="430"/>
        <v>-38089.231841617366</v>
      </c>
      <c r="C3932" s="1">
        <f t="shared" ca="1" si="427"/>
        <v>100</v>
      </c>
      <c r="D3932" s="1">
        <f t="shared" ca="1" si="428"/>
        <v>58.639357099169693</v>
      </c>
      <c r="E3932" s="1">
        <f t="shared" ca="1" si="429"/>
        <v>0</v>
      </c>
      <c r="F3932" s="1">
        <f t="shared" ca="1" si="431"/>
        <v>1</v>
      </c>
      <c r="G3932" s="1">
        <f t="shared" ca="1" si="432"/>
        <v>0</v>
      </c>
      <c r="H3932" s="1">
        <f t="shared" ca="1" si="433"/>
        <v>4</v>
      </c>
    </row>
    <row r="3933" spans="1:8" hidden="1" x14ac:dyDescent="0.2">
      <c r="A3933" s="1">
        <v>3930</v>
      </c>
      <c r="B3933" s="1">
        <f t="shared" ca="1" si="430"/>
        <v>-32225.296131700397</v>
      </c>
      <c r="C3933" s="1">
        <f t="shared" ca="1" si="427"/>
        <v>100</v>
      </c>
      <c r="D3933" s="1">
        <f t="shared" ca="1" si="428"/>
        <v>58.639357099169693</v>
      </c>
      <c r="E3933" s="1">
        <f t="shared" ca="1" si="429"/>
        <v>0</v>
      </c>
      <c r="F3933" s="1">
        <f t="shared" ca="1" si="431"/>
        <v>1</v>
      </c>
      <c r="G3933" s="1">
        <f t="shared" ca="1" si="432"/>
        <v>0</v>
      </c>
      <c r="H3933" s="1">
        <f t="shared" ca="1" si="433"/>
        <v>5</v>
      </c>
    </row>
    <row r="3934" spans="1:8" hidden="1" x14ac:dyDescent="0.2">
      <c r="A3934" s="1">
        <v>3931</v>
      </c>
      <c r="B3934" s="1">
        <f t="shared" ca="1" si="430"/>
        <v>-26361.360421783429</v>
      </c>
      <c r="C3934" s="1">
        <f t="shared" ca="1" si="427"/>
        <v>100</v>
      </c>
      <c r="D3934" s="1">
        <f t="shared" ca="1" si="428"/>
        <v>-42.077013244733351</v>
      </c>
      <c r="E3934" s="1">
        <f t="shared" ca="1" si="429"/>
        <v>0</v>
      </c>
      <c r="F3934" s="1">
        <f t="shared" ca="1" si="431"/>
        <v>1</v>
      </c>
      <c r="G3934" s="1">
        <f t="shared" ca="1" si="432"/>
        <v>0</v>
      </c>
      <c r="H3934" s="1">
        <f t="shared" ca="1" si="433"/>
        <v>6</v>
      </c>
    </row>
    <row r="3935" spans="1:8" hidden="1" x14ac:dyDescent="0.2">
      <c r="A3935" s="1">
        <v>3932</v>
      </c>
      <c r="B3935" s="1">
        <f t="shared" ca="1" si="430"/>
        <v>-30569.061746256764</v>
      </c>
      <c r="C3935" s="1">
        <f t="shared" ca="1" si="427"/>
        <v>100</v>
      </c>
      <c r="D3935" s="1">
        <f t="shared" ca="1" si="428"/>
        <v>58.639357099169693</v>
      </c>
      <c r="E3935" s="1">
        <f t="shared" ca="1" si="429"/>
        <v>-1</v>
      </c>
      <c r="F3935" s="1">
        <f t="shared" ca="1" si="431"/>
        <v>1</v>
      </c>
      <c r="G3935" s="1">
        <f t="shared" ca="1" si="432"/>
        <v>1</v>
      </c>
      <c r="H3935" s="1">
        <f t="shared" ca="1" si="433"/>
        <v>0</v>
      </c>
    </row>
    <row r="3936" spans="1:8" hidden="1" x14ac:dyDescent="0.2">
      <c r="A3936" s="1">
        <v>3933</v>
      </c>
      <c r="B3936" s="1">
        <f t="shared" ca="1" si="430"/>
        <v>-24705.126036339796</v>
      </c>
      <c r="C3936" s="1">
        <f t="shared" ca="1" si="427"/>
        <v>100</v>
      </c>
      <c r="D3936" s="1">
        <f t="shared" ca="1" si="428"/>
        <v>-42.077013244733351</v>
      </c>
      <c r="E3936" s="1">
        <f t="shared" ca="1" si="429"/>
        <v>0</v>
      </c>
      <c r="F3936" s="1">
        <f t="shared" ca="1" si="431"/>
        <v>1</v>
      </c>
      <c r="G3936" s="1">
        <f t="shared" ca="1" si="432"/>
        <v>0</v>
      </c>
      <c r="H3936" s="1">
        <f t="shared" ca="1" si="433"/>
        <v>1</v>
      </c>
    </row>
    <row r="3937" spans="1:8" hidden="1" x14ac:dyDescent="0.2">
      <c r="A3937" s="1">
        <v>3934</v>
      </c>
      <c r="B3937" s="1">
        <f t="shared" ca="1" si="430"/>
        <v>-28912.827360813131</v>
      </c>
      <c r="C3937" s="1">
        <f t="shared" ca="1" si="427"/>
        <v>100</v>
      </c>
      <c r="D3937" s="1">
        <f t="shared" ca="1" si="428"/>
        <v>58.639357099169693</v>
      </c>
      <c r="E3937" s="1">
        <f t="shared" ca="1" si="429"/>
        <v>-1</v>
      </c>
      <c r="F3937" s="1">
        <f t="shared" ca="1" si="431"/>
        <v>1</v>
      </c>
      <c r="G3937" s="1">
        <f t="shared" ca="1" si="432"/>
        <v>1</v>
      </c>
      <c r="H3937" s="1">
        <f t="shared" ca="1" si="433"/>
        <v>0</v>
      </c>
    </row>
    <row r="3938" spans="1:8" hidden="1" x14ac:dyDescent="0.2">
      <c r="A3938" s="1">
        <v>3935</v>
      </c>
      <c r="B3938" s="1">
        <f t="shared" ca="1" si="430"/>
        <v>-23048.891650896163</v>
      </c>
      <c r="C3938" s="1">
        <f t="shared" ca="1" si="427"/>
        <v>100</v>
      </c>
      <c r="D3938" s="1">
        <f t="shared" ca="1" si="428"/>
        <v>58.639357099169693</v>
      </c>
      <c r="E3938" s="1">
        <f t="shared" ca="1" si="429"/>
        <v>0</v>
      </c>
      <c r="F3938" s="1">
        <f t="shared" ca="1" si="431"/>
        <v>1</v>
      </c>
      <c r="G3938" s="1">
        <f t="shared" ca="1" si="432"/>
        <v>0</v>
      </c>
      <c r="H3938" s="1">
        <f t="shared" ca="1" si="433"/>
        <v>1</v>
      </c>
    </row>
    <row r="3939" spans="1:8" hidden="1" x14ac:dyDescent="0.2">
      <c r="A3939" s="1">
        <v>3936</v>
      </c>
      <c r="B3939" s="1">
        <f t="shared" ca="1" si="430"/>
        <v>-17184.955940979195</v>
      </c>
      <c r="C3939" s="1">
        <f t="shared" ca="1" si="427"/>
        <v>100</v>
      </c>
      <c r="D3939" s="1">
        <f t="shared" ca="1" si="428"/>
        <v>58.639357099169693</v>
      </c>
      <c r="E3939" s="1">
        <f t="shared" ca="1" si="429"/>
        <v>0</v>
      </c>
      <c r="F3939" s="1">
        <f t="shared" ca="1" si="431"/>
        <v>1</v>
      </c>
      <c r="G3939" s="1">
        <f t="shared" ca="1" si="432"/>
        <v>0</v>
      </c>
      <c r="H3939" s="1">
        <f t="shared" ca="1" si="433"/>
        <v>2</v>
      </c>
    </row>
    <row r="3940" spans="1:8" hidden="1" x14ac:dyDescent="0.2">
      <c r="A3940" s="1">
        <v>3937</v>
      </c>
      <c r="B3940" s="1">
        <f t="shared" ca="1" si="430"/>
        <v>-11321.020231062226</v>
      </c>
      <c r="C3940" s="1">
        <f t="shared" ca="1" si="427"/>
        <v>100</v>
      </c>
      <c r="D3940" s="1">
        <f t="shared" ca="1" si="428"/>
        <v>-42.077013244733351</v>
      </c>
      <c r="E3940" s="1">
        <f t="shared" ca="1" si="429"/>
        <v>0</v>
      </c>
      <c r="F3940" s="1">
        <f t="shared" ca="1" si="431"/>
        <v>1</v>
      </c>
      <c r="G3940" s="1">
        <f t="shared" ca="1" si="432"/>
        <v>0</v>
      </c>
      <c r="H3940" s="1">
        <f t="shared" ca="1" si="433"/>
        <v>3</v>
      </c>
    </row>
    <row r="3941" spans="1:8" hidden="1" x14ac:dyDescent="0.2">
      <c r="A3941" s="1">
        <v>3938</v>
      </c>
      <c r="B3941" s="1">
        <f t="shared" ca="1" si="430"/>
        <v>-15528.721555535561</v>
      </c>
      <c r="C3941" s="1">
        <f t="shared" ca="1" si="427"/>
        <v>100</v>
      </c>
      <c r="D3941" s="1">
        <f t="shared" ca="1" si="428"/>
        <v>58.639357099169693</v>
      </c>
      <c r="E3941" s="1">
        <f t="shared" ca="1" si="429"/>
        <v>-1</v>
      </c>
      <c r="F3941" s="1">
        <f t="shared" ca="1" si="431"/>
        <v>1</v>
      </c>
      <c r="G3941" s="1">
        <f t="shared" ca="1" si="432"/>
        <v>1</v>
      </c>
      <c r="H3941" s="1">
        <f t="shared" ca="1" si="433"/>
        <v>0</v>
      </c>
    </row>
    <row r="3942" spans="1:8" hidden="1" x14ac:dyDescent="0.2">
      <c r="A3942" s="1">
        <v>3939</v>
      </c>
      <c r="B3942" s="1">
        <f t="shared" ca="1" si="430"/>
        <v>-9664.7858456185932</v>
      </c>
      <c r="C3942" s="1">
        <f t="shared" ca="1" si="427"/>
        <v>100</v>
      </c>
      <c r="D3942" s="1">
        <f t="shared" ca="1" si="428"/>
        <v>58.639357099169693</v>
      </c>
      <c r="E3942" s="1">
        <f t="shared" ca="1" si="429"/>
        <v>0</v>
      </c>
      <c r="F3942" s="1">
        <f t="shared" ca="1" si="431"/>
        <v>1</v>
      </c>
      <c r="G3942" s="1">
        <f t="shared" ca="1" si="432"/>
        <v>0</v>
      </c>
      <c r="H3942" s="1">
        <f t="shared" ca="1" si="433"/>
        <v>1</v>
      </c>
    </row>
    <row r="3943" spans="1:8" hidden="1" x14ac:dyDescent="0.2">
      <c r="A3943" s="1">
        <v>3940</v>
      </c>
      <c r="B3943" s="1">
        <f t="shared" ca="1" si="430"/>
        <v>-3800.8501357016239</v>
      </c>
      <c r="C3943" s="1">
        <f t="shared" ca="1" si="427"/>
        <v>100</v>
      </c>
      <c r="D3943" s="1">
        <f t="shared" ca="1" si="428"/>
        <v>-42.077013244733351</v>
      </c>
      <c r="E3943" s="1">
        <f t="shared" ca="1" si="429"/>
        <v>0</v>
      </c>
      <c r="F3943" s="1">
        <f t="shared" ca="1" si="431"/>
        <v>1</v>
      </c>
      <c r="G3943" s="1">
        <f t="shared" ca="1" si="432"/>
        <v>0</v>
      </c>
      <c r="H3943" s="1">
        <f t="shared" ca="1" si="433"/>
        <v>2</v>
      </c>
    </row>
    <row r="3944" spans="1:8" hidden="1" x14ac:dyDescent="0.2">
      <c r="A3944" s="1">
        <v>3941</v>
      </c>
      <c r="B3944" s="1">
        <f t="shared" ca="1" si="430"/>
        <v>-8008.5514601749592</v>
      </c>
      <c r="C3944" s="1">
        <f t="shared" ca="1" si="427"/>
        <v>100</v>
      </c>
      <c r="D3944" s="1">
        <f t="shared" ca="1" si="428"/>
        <v>-42.077013244733351</v>
      </c>
      <c r="E3944" s="1">
        <f t="shared" ca="1" si="429"/>
        <v>-1</v>
      </c>
      <c r="F3944" s="1">
        <f t="shared" ca="1" si="431"/>
        <v>1</v>
      </c>
      <c r="G3944" s="1">
        <f t="shared" ca="1" si="432"/>
        <v>1</v>
      </c>
      <c r="H3944" s="1">
        <f t="shared" ca="1" si="433"/>
        <v>0</v>
      </c>
    </row>
    <row r="3945" spans="1:8" hidden="1" x14ac:dyDescent="0.2">
      <c r="A3945" s="1">
        <v>3942</v>
      </c>
      <c r="B3945" s="1">
        <f t="shared" ca="1" si="430"/>
        <v>-12216.252784648295</v>
      </c>
      <c r="C3945" s="1">
        <f t="shared" ca="1" si="427"/>
        <v>100</v>
      </c>
      <c r="D3945" s="1">
        <f t="shared" ca="1" si="428"/>
        <v>-42.077013244733351</v>
      </c>
      <c r="E3945" s="1">
        <f t="shared" ca="1" si="429"/>
        <v>-2</v>
      </c>
      <c r="F3945" s="1">
        <f t="shared" ca="1" si="431"/>
        <v>1</v>
      </c>
      <c r="G3945" s="1">
        <f t="shared" ca="1" si="432"/>
        <v>2</v>
      </c>
      <c r="H3945" s="1">
        <f t="shared" ca="1" si="433"/>
        <v>0</v>
      </c>
    </row>
    <row r="3946" spans="1:8" hidden="1" x14ac:dyDescent="0.2">
      <c r="A3946" s="1">
        <v>3943</v>
      </c>
      <c r="B3946" s="1">
        <f t="shared" ca="1" si="430"/>
        <v>-16423.954109121631</v>
      </c>
      <c r="C3946" s="1">
        <f t="shared" ca="1" si="427"/>
        <v>100</v>
      </c>
      <c r="D3946" s="1">
        <f t="shared" ca="1" si="428"/>
        <v>58.639357099169693</v>
      </c>
      <c r="E3946" s="1">
        <f t="shared" ca="1" si="429"/>
        <v>-3</v>
      </c>
      <c r="F3946" s="1">
        <f t="shared" ca="1" si="431"/>
        <v>1</v>
      </c>
      <c r="G3946" s="1">
        <f t="shared" ca="1" si="432"/>
        <v>3</v>
      </c>
      <c r="H3946" s="1">
        <f t="shared" ca="1" si="433"/>
        <v>0</v>
      </c>
    </row>
    <row r="3947" spans="1:8" hidden="1" x14ac:dyDescent="0.2">
      <c r="A3947" s="1">
        <v>3944</v>
      </c>
      <c r="B3947" s="1">
        <f t="shared" ca="1" si="430"/>
        <v>-10560.018399204662</v>
      </c>
      <c r="C3947" s="1">
        <f t="shared" ca="1" si="427"/>
        <v>100</v>
      </c>
      <c r="D3947" s="1">
        <f t="shared" ca="1" si="428"/>
        <v>-42.077013244733351</v>
      </c>
      <c r="E3947" s="1">
        <f t="shared" ca="1" si="429"/>
        <v>-2</v>
      </c>
      <c r="F3947" s="1">
        <f t="shared" ca="1" si="431"/>
        <v>1</v>
      </c>
      <c r="G3947" s="1">
        <f t="shared" ca="1" si="432"/>
        <v>0</v>
      </c>
      <c r="H3947" s="1">
        <f t="shared" ca="1" si="433"/>
        <v>1</v>
      </c>
    </row>
    <row r="3948" spans="1:8" hidden="1" x14ac:dyDescent="0.2">
      <c r="A3948" s="1">
        <v>3945</v>
      </c>
      <c r="B3948" s="1">
        <f t="shared" ca="1" si="430"/>
        <v>-14767.719723677998</v>
      </c>
      <c r="C3948" s="1">
        <f t="shared" ca="1" si="427"/>
        <v>100</v>
      </c>
      <c r="D3948" s="1">
        <f t="shared" ca="1" si="428"/>
        <v>58.639357099169693</v>
      </c>
      <c r="E3948" s="1">
        <f t="shared" ca="1" si="429"/>
        <v>-3</v>
      </c>
      <c r="F3948" s="1">
        <f t="shared" ca="1" si="431"/>
        <v>1</v>
      </c>
      <c r="G3948" s="1">
        <f t="shared" ca="1" si="432"/>
        <v>1</v>
      </c>
      <c r="H3948" s="1">
        <f t="shared" ca="1" si="433"/>
        <v>0</v>
      </c>
    </row>
    <row r="3949" spans="1:8" hidden="1" x14ac:dyDescent="0.2">
      <c r="A3949" s="1">
        <v>3946</v>
      </c>
      <c r="B3949" s="1">
        <f t="shared" ca="1" si="430"/>
        <v>-8903.7840137610292</v>
      </c>
      <c r="C3949" s="1">
        <f t="shared" ca="1" si="427"/>
        <v>100</v>
      </c>
      <c r="D3949" s="1">
        <f t="shared" ca="1" si="428"/>
        <v>-42.077013244733351</v>
      </c>
      <c r="E3949" s="1">
        <f t="shared" ca="1" si="429"/>
        <v>-2</v>
      </c>
      <c r="F3949" s="1">
        <f t="shared" ca="1" si="431"/>
        <v>1</v>
      </c>
      <c r="G3949" s="1">
        <f t="shared" ca="1" si="432"/>
        <v>0</v>
      </c>
      <c r="H3949" s="1">
        <f t="shared" ca="1" si="433"/>
        <v>1</v>
      </c>
    </row>
    <row r="3950" spans="1:8" hidden="1" x14ac:dyDescent="0.2">
      <c r="A3950" s="1">
        <v>3947</v>
      </c>
      <c r="B3950" s="1">
        <f t="shared" ca="1" si="430"/>
        <v>-13111.485338234364</v>
      </c>
      <c r="C3950" s="1">
        <f t="shared" ca="1" si="427"/>
        <v>100</v>
      </c>
      <c r="D3950" s="1">
        <f t="shared" ca="1" si="428"/>
        <v>-42.077013244733351</v>
      </c>
      <c r="E3950" s="1">
        <f t="shared" ca="1" si="429"/>
        <v>-3</v>
      </c>
      <c r="F3950" s="1">
        <f t="shared" ca="1" si="431"/>
        <v>1</v>
      </c>
      <c r="G3950" s="1">
        <f t="shared" ca="1" si="432"/>
        <v>1</v>
      </c>
      <c r="H3950" s="1">
        <f t="shared" ca="1" si="433"/>
        <v>0</v>
      </c>
    </row>
    <row r="3951" spans="1:8" hidden="1" x14ac:dyDescent="0.2">
      <c r="A3951" s="1">
        <v>3948</v>
      </c>
      <c r="B3951" s="1">
        <f t="shared" ca="1" si="430"/>
        <v>-17319.1866627077</v>
      </c>
      <c r="C3951" s="1">
        <f t="shared" ca="1" si="427"/>
        <v>100</v>
      </c>
      <c r="D3951" s="1">
        <f t="shared" ca="1" si="428"/>
        <v>-42.077013244733351</v>
      </c>
      <c r="E3951" s="1">
        <f t="shared" ca="1" si="429"/>
        <v>-4</v>
      </c>
      <c r="F3951" s="1">
        <f t="shared" ca="1" si="431"/>
        <v>1</v>
      </c>
      <c r="G3951" s="1">
        <f t="shared" ca="1" si="432"/>
        <v>2</v>
      </c>
      <c r="H3951" s="1">
        <f t="shared" ca="1" si="433"/>
        <v>0</v>
      </c>
    </row>
    <row r="3952" spans="1:8" hidden="1" x14ac:dyDescent="0.2">
      <c r="A3952" s="1">
        <v>3949</v>
      </c>
      <c r="B3952" s="1">
        <f t="shared" ca="1" si="430"/>
        <v>-21526.887987181035</v>
      </c>
      <c r="C3952" s="1">
        <f t="shared" ca="1" si="427"/>
        <v>500</v>
      </c>
      <c r="D3952" s="1">
        <f t="shared" ca="1" si="428"/>
        <v>-42.077013244733351</v>
      </c>
      <c r="E3952" s="1">
        <f t="shared" ca="1" si="429"/>
        <v>0</v>
      </c>
      <c r="F3952" s="1">
        <f t="shared" ca="1" si="431"/>
        <v>2</v>
      </c>
      <c r="G3952" s="1">
        <f t="shared" ca="1" si="432"/>
        <v>3</v>
      </c>
      <c r="H3952" s="1">
        <f t="shared" ca="1" si="433"/>
        <v>0</v>
      </c>
    </row>
    <row r="3953" spans="1:8" hidden="1" x14ac:dyDescent="0.2">
      <c r="A3953" s="1">
        <v>3950</v>
      </c>
      <c r="B3953" s="1">
        <f t="shared" ca="1" si="430"/>
        <v>-42565.394609547715</v>
      </c>
      <c r="C3953" s="1">
        <f t="shared" ca="1" si="427"/>
        <v>500</v>
      </c>
      <c r="D3953" s="1">
        <f t="shared" ca="1" si="428"/>
        <v>-42.077013244733351</v>
      </c>
      <c r="E3953" s="1">
        <f t="shared" ca="1" si="429"/>
        <v>-1</v>
      </c>
      <c r="F3953" s="1">
        <f t="shared" ca="1" si="431"/>
        <v>2</v>
      </c>
      <c r="G3953" s="1">
        <f t="shared" ca="1" si="432"/>
        <v>4</v>
      </c>
      <c r="H3953" s="1">
        <f t="shared" ca="1" si="433"/>
        <v>0</v>
      </c>
    </row>
    <row r="3954" spans="1:8" hidden="1" x14ac:dyDescent="0.2">
      <c r="A3954" s="1">
        <v>3951</v>
      </c>
      <c r="B3954" s="1">
        <f t="shared" ca="1" si="430"/>
        <v>-63603.901231914395</v>
      </c>
      <c r="C3954" s="1">
        <f t="shared" ca="1" si="427"/>
        <v>500</v>
      </c>
      <c r="D3954" s="1">
        <f t="shared" ca="1" si="428"/>
        <v>58.639357099169693</v>
      </c>
      <c r="E3954" s="1">
        <f t="shared" ca="1" si="429"/>
        <v>-2</v>
      </c>
      <c r="F3954" s="1">
        <f t="shared" ca="1" si="431"/>
        <v>2</v>
      </c>
      <c r="G3954" s="1">
        <f t="shared" ca="1" si="432"/>
        <v>5</v>
      </c>
      <c r="H3954" s="1">
        <f t="shared" ca="1" si="433"/>
        <v>0</v>
      </c>
    </row>
    <row r="3955" spans="1:8" hidden="1" x14ac:dyDescent="0.2">
      <c r="A3955" s="1">
        <v>3952</v>
      </c>
      <c r="B3955" s="1">
        <f t="shared" ca="1" si="430"/>
        <v>-34284.22268232955</v>
      </c>
      <c r="C3955" s="1">
        <f t="shared" ca="1" si="427"/>
        <v>500</v>
      </c>
      <c r="D3955" s="1">
        <f t="shared" ca="1" si="428"/>
        <v>-42.077013244733351</v>
      </c>
      <c r="E3955" s="1">
        <f t="shared" ca="1" si="429"/>
        <v>-1</v>
      </c>
      <c r="F3955" s="1">
        <f t="shared" ca="1" si="431"/>
        <v>2</v>
      </c>
      <c r="G3955" s="1">
        <f t="shared" ca="1" si="432"/>
        <v>0</v>
      </c>
      <c r="H3955" s="1">
        <f t="shared" ca="1" si="433"/>
        <v>1</v>
      </c>
    </row>
    <row r="3956" spans="1:8" hidden="1" x14ac:dyDescent="0.2">
      <c r="A3956" s="1">
        <v>3953</v>
      </c>
      <c r="B3956" s="1">
        <f t="shared" ca="1" si="430"/>
        <v>-55322.72930469623</v>
      </c>
      <c r="C3956" s="1">
        <f t="shared" ca="1" si="427"/>
        <v>500</v>
      </c>
      <c r="D3956" s="1">
        <f t="shared" ca="1" si="428"/>
        <v>-42.077013244733351</v>
      </c>
      <c r="E3956" s="1">
        <f t="shared" ca="1" si="429"/>
        <v>-2</v>
      </c>
      <c r="F3956" s="1">
        <f t="shared" ca="1" si="431"/>
        <v>2</v>
      </c>
      <c r="G3956" s="1">
        <f t="shared" ca="1" si="432"/>
        <v>1</v>
      </c>
      <c r="H3956" s="1">
        <f t="shared" ca="1" si="433"/>
        <v>0</v>
      </c>
    </row>
    <row r="3957" spans="1:8" hidden="1" x14ac:dyDescent="0.2">
      <c r="A3957" s="1">
        <v>3954</v>
      </c>
      <c r="B3957" s="1">
        <f t="shared" ca="1" si="430"/>
        <v>-76361.235927062909</v>
      </c>
      <c r="C3957" s="1">
        <f t="shared" ca="1" si="427"/>
        <v>500</v>
      </c>
      <c r="D3957" s="1">
        <f t="shared" ca="1" si="428"/>
        <v>-42.077013244733351</v>
      </c>
      <c r="E3957" s="1">
        <f t="shared" ca="1" si="429"/>
        <v>-3</v>
      </c>
      <c r="F3957" s="1">
        <f t="shared" ca="1" si="431"/>
        <v>2</v>
      </c>
      <c r="G3957" s="1">
        <f t="shared" ca="1" si="432"/>
        <v>2</v>
      </c>
      <c r="H3957" s="1">
        <f t="shared" ca="1" si="433"/>
        <v>0</v>
      </c>
    </row>
    <row r="3958" spans="1:8" hidden="1" x14ac:dyDescent="0.2">
      <c r="A3958" s="1">
        <v>3955</v>
      </c>
      <c r="B3958" s="1">
        <f t="shared" ca="1" si="430"/>
        <v>-97399.742549429589</v>
      </c>
      <c r="C3958" s="1">
        <f t="shared" ca="1" si="427"/>
        <v>500</v>
      </c>
      <c r="D3958" s="1">
        <f t="shared" ca="1" si="428"/>
        <v>-42.077013244733351</v>
      </c>
      <c r="E3958" s="1">
        <f t="shared" ca="1" si="429"/>
        <v>-4</v>
      </c>
      <c r="F3958" s="1">
        <f t="shared" ca="1" si="431"/>
        <v>2</v>
      </c>
      <c r="G3958" s="1">
        <f t="shared" ca="1" si="432"/>
        <v>3</v>
      </c>
      <c r="H3958" s="1">
        <f t="shared" ca="1" si="433"/>
        <v>0</v>
      </c>
    </row>
    <row r="3959" spans="1:8" hidden="1" x14ac:dyDescent="0.2">
      <c r="A3959" s="1">
        <v>3956</v>
      </c>
      <c r="B3959" s="1">
        <f t="shared" ca="1" si="430"/>
        <v>-118438.24917179627</v>
      </c>
      <c r="C3959" s="1">
        <f t="shared" ca="1" si="427"/>
        <v>100</v>
      </c>
      <c r="D3959" s="1">
        <f t="shared" ca="1" si="428"/>
        <v>-42.077013244733351</v>
      </c>
      <c r="E3959" s="1">
        <f t="shared" ca="1" si="429"/>
        <v>0</v>
      </c>
      <c r="F3959" s="1">
        <f t="shared" ca="1" si="431"/>
        <v>1</v>
      </c>
      <c r="G3959" s="1">
        <f t="shared" ca="1" si="432"/>
        <v>4</v>
      </c>
      <c r="H3959" s="1">
        <f t="shared" ca="1" si="433"/>
        <v>0</v>
      </c>
    </row>
    <row r="3960" spans="1:8" hidden="1" x14ac:dyDescent="0.2">
      <c r="A3960" s="1">
        <v>3957</v>
      </c>
      <c r="B3960" s="1">
        <f t="shared" ca="1" si="430"/>
        <v>-122645.95049626961</v>
      </c>
      <c r="C3960" s="1">
        <f t="shared" ca="1" si="427"/>
        <v>100</v>
      </c>
      <c r="D3960" s="1">
        <f t="shared" ca="1" si="428"/>
        <v>-42.077013244733351</v>
      </c>
      <c r="E3960" s="1">
        <f t="shared" ca="1" si="429"/>
        <v>-1</v>
      </c>
      <c r="F3960" s="1">
        <f t="shared" ca="1" si="431"/>
        <v>1</v>
      </c>
      <c r="G3960" s="1">
        <f t="shared" ca="1" si="432"/>
        <v>5</v>
      </c>
      <c r="H3960" s="1">
        <f t="shared" ca="1" si="433"/>
        <v>0</v>
      </c>
    </row>
    <row r="3961" spans="1:8" hidden="1" x14ac:dyDescent="0.2">
      <c r="A3961" s="1">
        <v>3958</v>
      </c>
      <c r="B3961" s="1">
        <f t="shared" ca="1" si="430"/>
        <v>-126853.65182074295</v>
      </c>
      <c r="C3961" s="1">
        <f t="shared" ca="1" si="427"/>
        <v>100</v>
      </c>
      <c r="D3961" s="1">
        <f t="shared" ca="1" si="428"/>
        <v>-42.077013244733351</v>
      </c>
      <c r="E3961" s="1">
        <f t="shared" ca="1" si="429"/>
        <v>-2</v>
      </c>
      <c r="F3961" s="1">
        <f t="shared" ca="1" si="431"/>
        <v>1</v>
      </c>
      <c r="G3961" s="1">
        <f t="shared" ca="1" si="432"/>
        <v>6</v>
      </c>
      <c r="H3961" s="1">
        <f t="shared" ca="1" si="433"/>
        <v>0</v>
      </c>
    </row>
    <row r="3962" spans="1:8" hidden="1" x14ac:dyDescent="0.2">
      <c r="A3962" s="1">
        <v>3959</v>
      </c>
      <c r="B3962" s="1">
        <f t="shared" ca="1" si="430"/>
        <v>-131061.35314521629</v>
      </c>
      <c r="C3962" s="1">
        <f t="shared" ca="1" si="427"/>
        <v>100</v>
      </c>
      <c r="D3962" s="1">
        <f t="shared" ca="1" si="428"/>
        <v>58.639357099169693</v>
      </c>
      <c r="E3962" s="1">
        <f t="shared" ca="1" si="429"/>
        <v>-3</v>
      </c>
      <c r="F3962" s="1">
        <f t="shared" ca="1" si="431"/>
        <v>1</v>
      </c>
      <c r="G3962" s="1">
        <f t="shared" ca="1" si="432"/>
        <v>7</v>
      </c>
      <c r="H3962" s="1">
        <f t="shared" ca="1" si="433"/>
        <v>0</v>
      </c>
    </row>
    <row r="3963" spans="1:8" hidden="1" x14ac:dyDescent="0.2">
      <c r="A3963" s="1">
        <v>3960</v>
      </c>
      <c r="B3963" s="1">
        <f t="shared" ca="1" si="430"/>
        <v>-125197.41743529931</v>
      </c>
      <c r="C3963" s="1">
        <f t="shared" ca="1" si="427"/>
        <v>100</v>
      </c>
      <c r="D3963" s="1">
        <f t="shared" ca="1" si="428"/>
        <v>58.639357099169693</v>
      </c>
      <c r="E3963" s="1">
        <f t="shared" ca="1" si="429"/>
        <v>-2</v>
      </c>
      <c r="F3963" s="1">
        <f t="shared" ca="1" si="431"/>
        <v>1</v>
      </c>
      <c r="G3963" s="1">
        <f t="shared" ca="1" si="432"/>
        <v>0</v>
      </c>
      <c r="H3963" s="1">
        <f t="shared" ca="1" si="433"/>
        <v>1</v>
      </c>
    </row>
    <row r="3964" spans="1:8" hidden="1" x14ac:dyDescent="0.2">
      <c r="A3964" s="1">
        <v>3961</v>
      </c>
      <c r="B3964" s="1">
        <f t="shared" ca="1" si="430"/>
        <v>-119333.48172538234</v>
      </c>
      <c r="C3964" s="1">
        <f t="shared" ca="1" si="427"/>
        <v>100</v>
      </c>
      <c r="D3964" s="1">
        <f t="shared" ca="1" si="428"/>
        <v>-42.077013244733351</v>
      </c>
      <c r="E3964" s="1">
        <f t="shared" ca="1" si="429"/>
        <v>-1</v>
      </c>
      <c r="F3964" s="1">
        <f t="shared" ca="1" si="431"/>
        <v>1</v>
      </c>
      <c r="G3964" s="1">
        <f t="shared" ca="1" si="432"/>
        <v>0</v>
      </c>
      <c r="H3964" s="1">
        <f t="shared" ca="1" si="433"/>
        <v>2</v>
      </c>
    </row>
    <row r="3965" spans="1:8" hidden="1" x14ac:dyDescent="0.2">
      <c r="A3965" s="1">
        <v>3962</v>
      </c>
      <c r="B3965" s="1">
        <f t="shared" ca="1" si="430"/>
        <v>-123541.18304985568</v>
      </c>
      <c r="C3965" s="1">
        <f t="shared" ca="1" si="427"/>
        <v>100</v>
      </c>
      <c r="D3965" s="1">
        <f t="shared" ca="1" si="428"/>
        <v>-42.077013244733351</v>
      </c>
      <c r="E3965" s="1">
        <f t="shared" ca="1" si="429"/>
        <v>-2</v>
      </c>
      <c r="F3965" s="1">
        <f t="shared" ca="1" si="431"/>
        <v>1</v>
      </c>
      <c r="G3965" s="1">
        <f t="shared" ca="1" si="432"/>
        <v>1</v>
      </c>
      <c r="H3965" s="1">
        <f t="shared" ca="1" si="433"/>
        <v>0</v>
      </c>
    </row>
    <row r="3966" spans="1:8" hidden="1" x14ac:dyDescent="0.2">
      <c r="A3966" s="1">
        <v>3963</v>
      </c>
      <c r="B3966" s="1">
        <f t="shared" ca="1" si="430"/>
        <v>-127748.88437432902</v>
      </c>
      <c r="C3966" s="1">
        <f t="shared" ca="1" si="427"/>
        <v>100</v>
      </c>
      <c r="D3966" s="1">
        <f t="shared" ca="1" si="428"/>
        <v>58.639357099169693</v>
      </c>
      <c r="E3966" s="1">
        <f t="shared" ca="1" si="429"/>
        <v>-3</v>
      </c>
      <c r="F3966" s="1">
        <f t="shared" ca="1" si="431"/>
        <v>1</v>
      </c>
      <c r="G3966" s="1">
        <f t="shared" ca="1" si="432"/>
        <v>2</v>
      </c>
      <c r="H3966" s="1">
        <f t="shared" ca="1" si="433"/>
        <v>0</v>
      </c>
    </row>
    <row r="3967" spans="1:8" hidden="1" x14ac:dyDescent="0.2">
      <c r="A3967" s="1">
        <v>3964</v>
      </c>
      <c r="B3967" s="1">
        <f t="shared" ca="1" si="430"/>
        <v>-121884.94866441205</v>
      </c>
      <c r="C3967" s="1">
        <f t="shared" ca="1" si="427"/>
        <v>100</v>
      </c>
      <c r="D3967" s="1">
        <f t="shared" ca="1" si="428"/>
        <v>58.639357099169693</v>
      </c>
      <c r="E3967" s="1">
        <f t="shared" ca="1" si="429"/>
        <v>-2</v>
      </c>
      <c r="F3967" s="1">
        <f t="shared" ca="1" si="431"/>
        <v>1</v>
      </c>
      <c r="G3967" s="1">
        <f t="shared" ca="1" si="432"/>
        <v>0</v>
      </c>
      <c r="H3967" s="1">
        <f t="shared" ca="1" si="433"/>
        <v>1</v>
      </c>
    </row>
    <row r="3968" spans="1:8" hidden="1" x14ac:dyDescent="0.2">
      <c r="A3968" s="1">
        <v>3965</v>
      </c>
      <c r="B3968" s="1">
        <f t="shared" ca="1" si="430"/>
        <v>-116021.01295449508</v>
      </c>
      <c r="C3968" s="1">
        <f t="shared" ca="1" si="427"/>
        <v>100</v>
      </c>
      <c r="D3968" s="1">
        <f t="shared" ca="1" si="428"/>
        <v>-42.077013244733351</v>
      </c>
      <c r="E3968" s="1">
        <f t="shared" ca="1" si="429"/>
        <v>-1</v>
      </c>
      <c r="F3968" s="1">
        <f t="shared" ca="1" si="431"/>
        <v>1</v>
      </c>
      <c r="G3968" s="1">
        <f t="shared" ca="1" si="432"/>
        <v>0</v>
      </c>
      <c r="H3968" s="1">
        <f t="shared" ca="1" si="433"/>
        <v>2</v>
      </c>
    </row>
    <row r="3969" spans="1:8" hidden="1" x14ac:dyDescent="0.2">
      <c r="A3969" s="1">
        <v>3966</v>
      </c>
      <c r="B3969" s="1">
        <f t="shared" ca="1" si="430"/>
        <v>-120228.71427896841</v>
      </c>
      <c r="C3969" s="1">
        <f t="shared" ca="1" si="427"/>
        <v>100</v>
      </c>
      <c r="D3969" s="1">
        <f t="shared" ca="1" si="428"/>
        <v>-42.077013244733351</v>
      </c>
      <c r="E3969" s="1">
        <f t="shared" ca="1" si="429"/>
        <v>-2</v>
      </c>
      <c r="F3969" s="1">
        <f t="shared" ca="1" si="431"/>
        <v>1</v>
      </c>
      <c r="G3969" s="1">
        <f t="shared" ca="1" si="432"/>
        <v>1</v>
      </c>
      <c r="H3969" s="1">
        <f t="shared" ca="1" si="433"/>
        <v>0</v>
      </c>
    </row>
    <row r="3970" spans="1:8" hidden="1" x14ac:dyDescent="0.2">
      <c r="A3970" s="1">
        <v>3967</v>
      </c>
      <c r="B3970" s="1">
        <f t="shared" ca="1" si="430"/>
        <v>-124436.41560344175</v>
      </c>
      <c r="C3970" s="1">
        <f t="shared" ca="1" si="427"/>
        <v>100</v>
      </c>
      <c r="D3970" s="1">
        <f t="shared" ca="1" si="428"/>
        <v>58.639357099169693</v>
      </c>
      <c r="E3970" s="1">
        <f t="shared" ca="1" si="429"/>
        <v>-3</v>
      </c>
      <c r="F3970" s="1">
        <f t="shared" ca="1" si="431"/>
        <v>1</v>
      </c>
      <c r="G3970" s="1">
        <f t="shared" ca="1" si="432"/>
        <v>2</v>
      </c>
      <c r="H3970" s="1">
        <f t="shared" ca="1" si="433"/>
        <v>0</v>
      </c>
    </row>
    <row r="3971" spans="1:8" hidden="1" x14ac:dyDescent="0.2">
      <c r="A3971" s="1">
        <v>3968</v>
      </c>
      <c r="B3971" s="1">
        <f t="shared" ca="1" si="430"/>
        <v>-118572.47989352478</v>
      </c>
      <c r="C3971" s="1">
        <f t="shared" ca="1" si="427"/>
        <v>100</v>
      </c>
      <c r="D3971" s="1">
        <f t="shared" ca="1" si="428"/>
        <v>58.639357099169693</v>
      </c>
      <c r="E3971" s="1">
        <f t="shared" ca="1" si="429"/>
        <v>-2</v>
      </c>
      <c r="F3971" s="1">
        <f t="shared" ca="1" si="431"/>
        <v>1</v>
      </c>
      <c r="G3971" s="1">
        <f t="shared" ca="1" si="432"/>
        <v>0</v>
      </c>
      <c r="H3971" s="1">
        <f t="shared" ca="1" si="433"/>
        <v>1</v>
      </c>
    </row>
    <row r="3972" spans="1:8" hidden="1" x14ac:dyDescent="0.2">
      <c r="A3972" s="1">
        <v>3969</v>
      </c>
      <c r="B3972" s="1">
        <f t="shared" ca="1" si="430"/>
        <v>-112708.54418360781</v>
      </c>
      <c r="C3972" s="1">
        <f t="shared" ca="1" si="427"/>
        <v>100</v>
      </c>
      <c r="D3972" s="1">
        <f t="shared" ca="1" si="428"/>
        <v>58.639357099169693</v>
      </c>
      <c r="E3972" s="1">
        <f t="shared" ca="1" si="429"/>
        <v>-1</v>
      </c>
      <c r="F3972" s="1">
        <f t="shared" ca="1" si="431"/>
        <v>1</v>
      </c>
      <c r="G3972" s="1">
        <f t="shared" ca="1" si="432"/>
        <v>0</v>
      </c>
      <c r="H3972" s="1">
        <f t="shared" ca="1" si="433"/>
        <v>2</v>
      </c>
    </row>
    <row r="3973" spans="1:8" hidden="1" x14ac:dyDescent="0.2">
      <c r="A3973" s="1">
        <v>3970</v>
      </c>
      <c r="B3973" s="1">
        <f t="shared" ca="1" si="430"/>
        <v>-106844.60847369084</v>
      </c>
      <c r="C3973" s="1">
        <f t="shared" ref="C3973:C4036" ca="1" si="434">$C$4*POWER($L$2,F3973-1)</f>
        <v>100</v>
      </c>
      <c r="D3973" s="1">
        <f t="shared" ref="D3973:D4036" ca="1" si="435">IF(RAND()&lt;$B$1,$F$1,$H$1)</f>
        <v>-42.077013244733351</v>
      </c>
      <c r="E3973" s="1">
        <f t="shared" ref="E3973:E4036" ca="1" si="436">IF(D3972&lt;0,IF(E3972-1=-$D$2,0,E3972-1),IF(E3972+1=$F$2,0,E3972+1))</f>
        <v>0</v>
      </c>
      <c r="F3973" s="1">
        <f t="shared" ca="1" si="431"/>
        <v>1</v>
      </c>
      <c r="G3973" s="1">
        <f t="shared" ca="1" si="432"/>
        <v>0</v>
      </c>
      <c r="H3973" s="1">
        <f t="shared" ca="1" si="433"/>
        <v>3</v>
      </c>
    </row>
    <row r="3974" spans="1:8" hidden="1" x14ac:dyDescent="0.2">
      <c r="A3974" s="1">
        <v>3971</v>
      </c>
      <c r="B3974" s="1">
        <f t="shared" ref="B3974:B4037" ca="1" si="437">B3973+D3973*C3973</f>
        <v>-111052.30979816418</v>
      </c>
      <c r="C3974" s="1">
        <f t="shared" ca="1" si="434"/>
        <v>100</v>
      </c>
      <c r="D3974" s="1">
        <f t="shared" ca="1" si="435"/>
        <v>-42.077013244733351</v>
      </c>
      <c r="E3974" s="1">
        <f t="shared" ca="1" si="436"/>
        <v>-1</v>
      </c>
      <c r="F3974" s="1">
        <f t="shared" ref="F3974:F4037" ca="1" si="438">IF(AND(D3973&gt;0,E3974=0),IF(F3973-1&lt;1,1,F3973-1),IF(AND(D3973&lt;0,E3974=0),IF(F3973+1&gt;$H$2,1,F3973+1),F3973))</f>
        <v>1</v>
      </c>
      <c r="G3974" s="1">
        <f t="shared" ref="G3974:G4037" ca="1" si="439">IF(D3973&gt;0,0,G3973+1)</f>
        <v>1</v>
      </c>
      <c r="H3974" s="1">
        <f t="shared" ref="H3974:H4037" ca="1" si="440">IF(D3973&lt;0,0,H3973+1)</f>
        <v>0</v>
      </c>
    </row>
    <row r="3975" spans="1:8" hidden="1" x14ac:dyDescent="0.2">
      <c r="A3975" s="1">
        <v>3972</v>
      </c>
      <c r="B3975" s="1">
        <f t="shared" ca="1" si="437"/>
        <v>-115260.01112263752</v>
      </c>
      <c r="C3975" s="1">
        <f t="shared" ca="1" si="434"/>
        <v>100</v>
      </c>
      <c r="D3975" s="1">
        <f t="shared" ca="1" si="435"/>
        <v>-42.077013244733351</v>
      </c>
      <c r="E3975" s="1">
        <f t="shared" ca="1" si="436"/>
        <v>-2</v>
      </c>
      <c r="F3975" s="1">
        <f t="shared" ca="1" si="438"/>
        <v>1</v>
      </c>
      <c r="G3975" s="1">
        <f t="shared" ca="1" si="439"/>
        <v>2</v>
      </c>
      <c r="H3975" s="1">
        <f t="shared" ca="1" si="440"/>
        <v>0</v>
      </c>
    </row>
    <row r="3976" spans="1:8" hidden="1" x14ac:dyDescent="0.2">
      <c r="A3976" s="1">
        <v>3973</v>
      </c>
      <c r="B3976" s="1">
        <f t="shared" ca="1" si="437"/>
        <v>-119467.71244711085</v>
      </c>
      <c r="C3976" s="1">
        <f t="shared" ca="1" si="434"/>
        <v>100</v>
      </c>
      <c r="D3976" s="1">
        <f t="shared" ca="1" si="435"/>
        <v>58.639357099169693</v>
      </c>
      <c r="E3976" s="1">
        <f t="shared" ca="1" si="436"/>
        <v>-3</v>
      </c>
      <c r="F3976" s="1">
        <f t="shared" ca="1" si="438"/>
        <v>1</v>
      </c>
      <c r="G3976" s="1">
        <f t="shared" ca="1" si="439"/>
        <v>3</v>
      </c>
      <c r="H3976" s="1">
        <f t="shared" ca="1" si="440"/>
        <v>0</v>
      </c>
    </row>
    <row r="3977" spans="1:8" hidden="1" x14ac:dyDescent="0.2">
      <c r="A3977" s="1">
        <v>3974</v>
      </c>
      <c r="B3977" s="1">
        <f t="shared" ca="1" si="437"/>
        <v>-113603.77673719388</v>
      </c>
      <c r="C3977" s="1">
        <f t="shared" ca="1" si="434"/>
        <v>100</v>
      </c>
      <c r="D3977" s="1">
        <f t="shared" ca="1" si="435"/>
        <v>58.639357099169693</v>
      </c>
      <c r="E3977" s="1">
        <f t="shared" ca="1" si="436"/>
        <v>-2</v>
      </c>
      <c r="F3977" s="1">
        <f t="shared" ca="1" si="438"/>
        <v>1</v>
      </c>
      <c r="G3977" s="1">
        <f t="shared" ca="1" si="439"/>
        <v>0</v>
      </c>
      <c r="H3977" s="1">
        <f t="shared" ca="1" si="440"/>
        <v>1</v>
      </c>
    </row>
    <row r="3978" spans="1:8" hidden="1" x14ac:dyDescent="0.2">
      <c r="A3978" s="1">
        <v>3975</v>
      </c>
      <c r="B3978" s="1">
        <f t="shared" ca="1" si="437"/>
        <v>-107739.84102727691</v>
      </c>
      <c r="C3978" s="1">
        <f t="shared" ca="1" si="434"/>
        <v>100</v>
      </c>
      <c r="D3978" s="1">
        <f t="shared" ca="1" si="435"/>
        <v>-42.077013244733351</v>
      </c>
      <c r="E3978" s="1">
        <f t="shared" ca="1" si="436"/>
        <v>-1</v>
      </c>
      <c r="F3978" s="1">
        <f t="shared" ca="1" si="438"/>
        <v>1</v>
      </c>
      <c r="G3978" s="1">
        <f t="shared" ca="1" si="439"/>
        <v>0</v>
      </c>
      <c r="H3978" s="1">
        <f t="shared" ca="1" si="440"/>
        <v>2</v>
      </c>
    </row>
    <row r="3979" spans="1:8" hidden="1" x14ac:dyDescent="0.2">
      <c r="A3979" s="1">
        <v>3976</v>
      </c>
      <c r="B3979" s="1">
        <f t="shared" ca="1" si="437"/>
        <v>-111947.54235175025</v>
      </c>
      <c r="C3979" s="1">
        <f t="shared" ca="1" si="434"/>
        <v>100</v>
      </c>
      <c r="D3979" s="1">
        <f t="shared" ca="1" si="435"/>
        <v>58.639357099169693</v>
      </c>
      <c r="E3979" s="1">
        <f t="shared" ca="1" si="436"/>
        <v>-2</v>
      </c>
      <c r="F3979" s="1">
        <f t="shared" ca="1" si="438"/>
        <v>1</v>
      </c>
      <c r="G3979" s="1">
        <f t="shared" ca="1" si="439"/>
        <v>1</v>
      </c>
      <c r="H3979" s="1">
        <f t="shared" ca="1" si="440"/>
        <v>0</v>
      </c>
    </row>
    <row r="3980" spans="1:8" hidden="1" x14ac:dyDescent="0.2">
      <c r="A3980" s="1">
        <v>3977</v>
      </c>
      <c r="B3980" s="1">
        <f t="shared" ca="1" si="437"/>
        <v>-106083.60664183328</v>
      </c>
      <c r="C3980" s="1">
        <f t="shared" ca="1" si="434"/>
        <v>100</v>
      </c>
      <c r="D3980" s="1">
        <f t="shared" ca="1" si="435"/>
        <v>-42.077013244733351</v>
      </c>
      <c r="E3980" s="1">
        <f t="shared" ca="1" si="436"/>
        <v>-1</v>
      </c>
      <c r="F3980" s="1">
        <f t="shared" ca="1" si="438"/>
        <v>1</v>
      </c>
      <c r="G3980" s="1">
        <f t="shared" ca="1" si="439"/>
        <v>0</v>
      </c>
      <c r="H3980" s="1">
        <f t="shared" ca="1" si="440"/>
        <v>1</v>
      </c>
    </row>
    <row r="3981" spans="1:8" hidden="1" x14ac:dyDescent="0.2">
      <c r="A3981" s="1">
        <v>3978</v>
      </c>
      <c r="B3981" s="1">
        <f t="shared" ca="1" si="437"/>
        <v>-110291.30796630662</v>
      </c>
      <c r="C3981" s="1">
        <f t="shared" ca="1" si="434"/>
        <v>100</v>
      </c>
      <c r="D3981" s="1">
        <f t="shared" ca="1" si="435"/>
        <v>58.639357099169693</v>
      </c>
      <c r="E3981" s="1">
        <f t="shared" ca="1" si="436"/>
        <v>-2</v>
      </c>
      <c r="F3981" s="1">
        <f t="shared" ca="1" si="438"/>
        <v>1</v>
      </c>
      <c r="G3981" s="1">
        <f t="shared" ca="1" si="439"/>
        <v>1</v>
      </c>
      <c r="H3981" s="1">
        <f t="shared" ca="1" si="440"/>
        <v>0</v>
      </c>
    </row>
    <row r="3982" spans="1:8" hidden="1" x14ac:dyDescent="0.2">
      <c r="A3982" s="1">
        <v>3979</v>
      </c>
      <c r="B3982" s="1">
        <f t="shared" ca="1" si="437"/>
        <v>-104427.37225638964</v>
      </c>
      <c r="C3982" s="1">
        <f t="shared" ca="1" si="434"/>
        <v>100</v>
      </c>
      <c r="D3982" s="1">
        <f t="shared" ca="1" si="435"/>
        <v>58.639357099169693</v>
      </c>
      <c r="E3982" s="1">
        <f t="shared" ca="1" si="436"/>
        <v>-1</v>
      </c>
      <c r="F3982" s="1">
        <f t="shared" ca="1" si="438"/>
        <v>1</v>
      </c>
      <c r="G3982" s="1">
        <f t="shared" ca="1" si="439"/>
        <v>0</v>
      </c>
      <c r="H3982" s="1">
        <f t="shared" ca="1" si="440"/>
        <v>1</v>
      </c>
    </row>
    <row r="3983" spans="1:8" hidden="1" x14ac:dyDescent="0.2">
      <c r="A3983" s="1">
        <v>3980</v>
      </c>
      <c r="B3983" s="1">
        <f t="shared" ca="1" si="437"/>
        <v>-98563.436546472672</v>
      </c>
      <c r="C3983" s="1">
        <f t="shared" ca="1" si="434"/>
        <v>100</v>
      </c>
      <c r="D3983" s="1">
        <f t="shared" ca="1" si="435"/>
        <v>-42.077013244733351</v>
      </c>
      <c r="E3983" s="1">
        <f t="shared" ca="1" si="436"/>
        <v>0</v>
      </c>
      <c r="F3983" s="1">
        <f t="shared" ca="1" si="438"/>
        <v>1</v>
      </c>
      <c r="G3983" s="1">
        <f t="shared" ca="1" si="439"/>
        <v>0</v>
      </c>
      <c r="H3983" s="1">
        <f t="shared" ca="1" si="440"/>
        <v>2</v>
      </c>
    </row>
    <row r="3984" spans="1:8" hidden="1" x14ac:dyDescent="0.2">
      <c r="A3984" s="1">
        <v>3981</v>
      </c>
      <c r="B3984" s="1">
        <f t="shared" ca="1" si="437"/>
        <v>-102771.13787094601</v>
      </c>
      <c r="C3984" s="1">
        <f t="shared" ca="1" si="434"/>
        <v>100</v>
      </c>
      <c r="D3984" s="1">
        <f t="shared" ca="1" si="435"/>
        <v>-42.077013244733351</v>
      </c>
      <c r="E3984" s="1">
        <f t="shared" ca="1" si="436"/>
        <v>-1</v>
      </c>
      <c r="F3984" s="1">
        <f t="shared" ca="1" si="438"/>
        <v>1</v>
      </c>
      <c r="G3984" s="1">
        <f t="shared" ca="1" si="439"/>
        <v>1</v>
      </c>
      <c r="H3984" s="1">
        <f t="shared" ca="1" si="440"/>
        <v>0</v>
      </c>
    </row>
    <row r="3985" spans="1:8" hidden="1" x14ac:dyDescent="0.2">
      <c r="A3985" s="1">
        <v>3982</v>
      </c>
      <c r="B3985" s="1">
        <f t="shared" ca="1" si="437"/>
        <v>-106978.83919541935</v>
      </c>
      <c r="C3985" s="1">
        <f t="shared" ca="1" si="434"/>
        <v>100</v>
      </c>
      <c r="D3985" s="1">
        <f t="shared" ca="1" si="435"/>
        <v>58.639357099169693</v>
      </c>
      <c r="E3985" s="1">
        <f t="shared" ca="1" si="436"/>
        <v>-2</v>
      </c>
      <c r="F3985" s="1">
        <f t="shared" ca="1" si="438"/>
        <v>1</v>
      </c>
      <c r="G3985" s="1">
        <f t="shared" ca="1" si="439"/>
        <v>2</v>
      </c>
      <c r="H3985" s="1">
        <f t="shared" ca="1" si="440"/>
        <v>0</v>
      </c>
    </row>
    <row r="3986" spans="1:8" hidden="1" x14ac:dyDescent="0.2">
      <c r="A3986" s="1">
        <v>3983</v>
      </c>
      <c r="B3986" s="1">
        <f t="shared" ca="1" si="437"/>
        <v>-101114.90348550238</v>
      </c>
      <c r="C3986" s="1">
        <f t="shared" ca="1" si="434"/>
        <v>100</v>
      </c>
      <c r="D3986" s="1">
        <f t="shared" ca="1" si="435"/>
        <v>-42.077013244733351</v>
      </c>
      <c r="E3986" s="1">
        <f t="shared" ca="1" si="436"/>
        <v>-1</v>
      </c>
      <c r="F3986" s="1">
        <f t="shared" ca="1" si="438"/>
        <v>1</v>
      </c>
      <c r="G3986" s="1">
        <f t="shared" ca="1" si="439"/>
        <v>0</v>
      </c>
      <c r="H3986" s="1">
        <f t="shared" ca="1" si="440"/>
        <v>1</v>
      </c>
    </row>
    <row r="3987" spans="1:8" hidden="1" x14ac:dyDescent="0.2">
      <c r="A3987" s="1">
        <v>3984</v>
      </c>
      <c r="B3987" s="1">
        <f t="shared" ca="1" si="437"/>
        <v>-105322.60480997572</v>
      </c>
      <c r="C3987" s="1">
        <f t="shared" ca="1" si="434"/>
        <v>100</v>
      </c>
      <c r="D3987" s="1">
        <f t="shared" ca="1" si="435"/>
        <v>-42.077013244733351</v>
      </c>
      <c r="E3987" s="1">
        <f t="shared" ca="1" si="436"/>
        <v>-2</v>
      </c>
      <c r="F3987" s="1">
        <f t="shared" ca="1" si="438"/>
        <v>1</v>
      </c>
      <c r="G3987" s="1">
        <f t="shared" ca="1" si="439"/>
        <v>1</v>
      </c>
      <c r="H3987" s="1">
        <f t="shared" ca="1" si="440"/>
        <v>0</v>
      </c>
    </row>
    <row r="3988" spans="1:8" hidden="1" x14ac:dyDescent="0.2">
      <c r="A3988" s="1">
        <v>3985</v>
      </c>
      <c r="B3988" s="1">
        <f t="shared" ca="1" si="437"/>
        <v>-109530.30613444906</v>
      </c>
      <c r="C3988" s="1">
        <f t="shared" ca="1" si="434"/>
        <v>100</v>
      </c>
      <c r="D3988" s="1">
        <f t="shared" ca="1" si="435"/>
        <v>58.639357099169693</v>
      </c>
      <c r="E3988" s="1">
        <f t="shared" ca="1" si="436"/>
        <v>-3</v>
      </c>
      <c r="F3988" s="1">
        <f t="shared" ca="1" si="438"/>
        <v>1</v>
      </c>
      <c r="G3988" s="1">
        <f t="shared" ca="1" si="439"/>
        <v>2</v>
      </c>
      <c r="H3988" s="1">
        <f t="shared" ca="1" si="440"/>
        <v>0</v>
      </c>
    </row>
    <row r="3989" spans="1:8" hidden="1" x14ac:dyDescent="0.2">
      <c r="A3989" s="1">
        <v>3986</v>
      </c>
      <c r="B3989" s="1">
        <f t="shared" ca="1" si="437"/>
        <v>-103666.37042453208</v>
      </c>
      <c r="C3989" s="1">
        <f t="shared" ca="1" si="434"/>
        <v>100</v>
      </c>
      <c r="D3989" s="1">
        <f t="shared" ca="1" si="435"/>
        <v>-42.077013244733351</v>
      </c>
      <c r="E3989" s="1">
        <f t="shared" ca="1" si="436"/>
        <v>-2</v>
      </c>
      <c r="F3989" s="1">
        <f t="shared" ca="1" si="438"/>
        <v>1</v>
      </c>
      <c r="G3989" s="1">
        <f t="shared" ca="1" si="439"/>
        <v>0</v>
      </c>
      <c r="H3989" s="1">
        <f t="shared" ca="1" si="440"/>
        <v>1</v>
      </c>
    </row>
    <row r="3990" spans="1:8" hidden="1" x14ac:dyDescent="0.2">
      <c r="A3990" s="1">
        <v>3987</v>
      </c>
      <c r="B3990" s="1">
        <f t="shared" ca="1" si="437"/>
        <v>-107874.07174900542</v>
      </c>
      <c r="C3990" s="1">
        <f t="shared" ca="1" si="434"/>
        <v>100</v>
      </c>
      <c r="D3990" s="1">
        <f t="shared" ca="1" si="435"/>
        <v>-42.077013244733351</v>
      </c>
      <c r="E3990" s="1">
        <f t="shared" ca="1" si="436"/>
        <v>-3</v>
      </c>
      <c r="F3990" s="1">
        <f t="shared" ca="1" si="438"/>
        <v>1</v>
      </c>
      <c r="G3990" s="1">
        <f t="shared" ca="1" si="439"/>
        <v>1</v>
      </c>
      <c r="H3990" s="1">
        <f t="shared" ca="1" si="440"/>
        <v>0</v>
      </c>
    </row>
    <row r="3991" spans="1:8" hidden="1" x14ac:dyDescent="0.2">
      <c r="A3991" s="1">
        <v>3988</v>
      </c>
      <c r="B3991" s="1">
        <f t="shared" ca="1" si="437"/>
        <v>-112081.77307347876</v>
      </c>
      <c r="C3991" s="1">
        <f t="shared" ca="1" si="434"/>
        <v>100</v>
      </c>
      <c r="D3991" s="1">
        <f t="shared" ca="1" si="435"/>
        <v>-42.077013244733351</v>
      </c>
      <c r="E3991" s="1">
        <f t="shared" ca="1" si="436"/>
        <v>-4</v>
      </c>
      <c r="F3991" s="1">
        <f t="shared" ca="1" si="438"/>
        <v>1</v>
      </c>
      <c r="G3991" s="1">
        <f t="shared" ca="1" si="439"/>
        <v>2</v>
      </c>
      <c r="H3991" s="1">
        <f t="shared" ca="1" si="440"/>
        <v>0</v>
      </c>
    </row>
    <row r="3992" spans="1:8" hidden="1" x14ac:dyDescent="0.2">
      <c r="A3992" s="1">
        <v>3989</v>
      </c>
      <c r="B3992" s="1">
        <f t="shared" ca="1" si="437"/>
        <v>-116289.4743979521</v>
      </c>
      <c r="C3992" s="1">
        <f t="shared" ca="1" si="434"/>
        <v>500</v>
      </c>
      <c r="D3992" s="1">
        <f t="shared" ca="1" si="435"/>
        <v>58.639357099169693</v>
      </c>
      <c r="E3992" s="1">
        <f t="shared" ca="1" si="436"/>
        <v>0</v>
      </c>
      <c r="F3992" s="1">
        <f t="shared" ca="1" si="438"/>
        <v>2</v>
      </c>
      <c r="G3992" s="1">
        <f t="shared" ca="1" si="439"/>
        <v>3</v>
      </c>
      <c r="H3992" s="1">
        <f t="shared" ca="1" si="440"/>
        <v>0</v>
      </c>
    </row>
    <row r="3993" spans="1:8" hidden="1" x14ac:dyDescent="0.2">
      <c r="A3993" s="1">
        <v>3990</v>
      </c>
      <c r="B3993" s="1">
        <f t="shared" ca="1" si="437"/>
        <v>-86969.795848367256</v>
      </c>
      <c r="C3993" s="1">
        <f t="shared" ca="1" si="434"/>
        <v>100</v>
      </c>
      <c r="D3993" s="1">
        <f t="shared" ca="1" si="435"/>
        <v>-42.077013244733351</v>
      </c>
      <c r="E3993" s="1">
        <f t="shared" ca="1" si="436"/>
        <v>0</v>
      </c>
      <c r="F3993" s="1">
        <f t="shared" ca="1" si="438"/>
        <v>1</v>
      </c>
      <c r="G3993" s="1">
        <f t="shared" ca="1" si="439"/>
        <v>0</v>
      </c>
      <c r="H3993" s="1">
        <f t="shared" ca="1" si="440"/>
        <v>1</v>
      </c>
    </row>
    <row r="3994" spans="1:8" hidden="1" x14ac:dyDescent="0.2">
      <c r="A3994" s="1">
        <v>3991</v>
      </c>
      <c r="B3994" s="1">
        <f t="shared" ca="1" si="437"/>
        <v>-91177.497172840594</v>
      </c>
      <c r="C3994" s="1">
        <f t="shared" ca="1" si="434"/>
        <v>100</v>
      </c>
      <c r="D3994" s="1">
        <f t="shared" ca="1" si="435"/>
        <v>-42.077013244733351</v>
      </c>
      <c r="E3994" s="1">
        <f t="shared" ca="1" si="436"/>
        <v>-1</v>
      </c>
      <c r="F3994" s="1">
        <f t="shared" ca="1" si="438"/>
        <v>1</v>
      </c>
      <c r="G3994" s="1">
        <f t="shared" ca="1" si="439"/>
        <v>1</v>
      </c>
      <c r="H3994" s="1">
        <f t="shared" ca="1" si="440"/>
        <v>0</v>
      </c>
    </row>
    <row r="3995" spans="1:8" hidden="1" x14ac:dyDescent="0.2">
      <c r="A3995" s="1">
        <v>3992</v>
      </c>
      <c r="B3995" s="1">
        <f t="shared" ca="1" si="437"/>
        <v>-95385.198497313933</v>
      </c>
      <c r="C3995" s="1">
        <f t="shared" ca="1" si="434"/>
        <v>100</v>
      </c>
      <c r="D3995" s="1">
        <f t="shared" ca="1" si="435"/>
        <v>58.639357099169693</v>
      </c>
      <c r="E3995" s="1">
        <f t="shared" ca="1" si="436"/>
        <v>-2</v>
      </c>
      <c r="F3995" s="1">
        <f t="shared" ca="1" si="438"/>
        <v>1</v>
      </c>
      <c r="G3995" s="1">
        <f t="shared" ca="1" si="439"/>
        <v>2</v>
      </c>
      <c r="H3995" s="1">
        <f t="shared" ca="1" si="440"/>
        <v>0</v>
      </c>
    </row>
    <row r="3996" spans="1:8" hidden="1" x14ac:dyDescent="0.2">
      <c r="A3996" s="1">
        <v>3993</v>
      </c>
      <c r="B3996" s="1">
        <f t="shared" ca="1" si="437"/>
        <v>-89521.262787396961</v>
      </c>
      <c r="C3996" s="1">
        <f t="shared" ca="1" si="434"/>
        <v>100</v>
      </c>
      <c r="D3996" s="1">
        <f t="shared" ca="1" si="435"/>
        <v>-42.077013244733351</v>
      </c>
      <c r="E3996" s="1">
        <f t="shared" ca="1" si="436"/>
        <v>-1</v>
      </c>
      <c r="F3996" s="1">
        <f t="shared" ca="1" si="438"/>
        <v>1</v>
      </c>
      <c r="G3996" s="1">
        <f t="shared" ca="1" si="439"/>
        <v>0</v>
      </c>
      <c r="H3996" s="1">
        <f t="shared" ca="1" si="440"/>
        <v>1</v>
      </c>
    </row>
    <row r="3997" spans="1:8" hidden="1" x14ac:dyDescent="0.2">
      <c r="A3997" s="1">
        <v>3994</v>
      </c>
      <c r="B3997" s="1">
        <f t="shared" ca="1" si="437"/>
        <v>-93728.9641118703</v>
      </c>
      <c r="C3997" s="1">
        <f t="shared" ca="1" si="434"/>
        <v>100</v>
      </c>
      <c r="D3997" s="1">
        <f t="shared" ca="1" si="435"/>
        <v>58.639357099169693</v>
      </c>
      <c r="E3997" s="1">
        <f t="shared" ca="1" si="436"/>
        <v>-2</v>
      </c>
      <c r="F3997" s="1">
        <f t="shared" ca="1" si="438"/>
        <v>1</v>
      </c>
      <c r="G3997" s="1">
        <f t="shared" ca="1" si="439"/>
        <v>1</v>
      </c>
      <c r="H3997" s="1">
        <f t="shared" ca="1" si="440"/>
        <v>0</v>
      </c>
    </row>
    <row r="3998" spans="1:8" hidden="1" x14ac:dyDescent="0.2">
      <c r="A3998" s="1">
        <v>3995</v>
      </c>
      <c r="B3998" s="1">
        <f t="shared" ca="1" si="437"/>
        <v>-87865.028401953328</v>
      </c>
      <c r="C3998" s="1">
        <f t="shared" ca="1" si="434"/>
        <v>100</v>
      </c>
      <c r="D3998" s="1">
        <f t="shared" ca="1" si="435"/>
        <v>58.639357099169693</v>
      </c>
      <c r="E3998" s="1">
        <f t="shared" ca="1" si="436"/>
        <v>-1</v>
      </c>
      <c r="F3998" s="1">
        <f t="shared" ca="1" si="438"/>
        <v>1</v>
      </c>
      <c r="G3998" s="1">
        <f t="shared" ca="1" si="439"/>
        <v>0</v>
      </c>
      <c r="H3998" s="1">
        <f t="shared" ca="1" si="440"/>
        <v>1</v>
      </c>
    </row>
    <row r="3999" spans="1:8" hidden="1" x14ac:dyDescent="0.2">
      <c r="A3999" s="1">
        <v>3996</v>
      </c>
      <c r="B3999" s="1">
        <f t="shared" ca="1" si="437"/>
        <v>-82001.092692036356</v>
      </c>
      <c r="C3999" s="1">
        <f t="shared" ca="1" si="434"/>
        <v>100</v>
      </c>
      <c r="D3999" s="1">
        <f t="shared" ca="1" si="435"/>
        <v>-42.077013244733351</v>
      </c>
      <c r="E3999" s="1">
        <f t="shared" ca="1" si="436"/>
        <v>0</v>
      </c>
      <c r="F3999" s="1">
        <f t="shared" ca="1" si="438"/>
        <v>1</v>
      </c>
      <c r="G3999" s="1">
        <f t="shared" ca="1" si="439"/>
        <v>0</v>
      </c>
      <c r="H3999" s="1">
        <f t="shared" ca="1" si="440"/>
        <v>2</v>
      </c>
    </row>
    <row r="4000" spans="1:8" hidden="1" x14ac:dyDescent="0.2">
      <c r="A4000" s="1">
        <v>3997</v>
      </c>
      <c r="B4000" s="1">
        <f t="shared" ca="1" si="437"/>
        <v>-86208.794016509695</v>
      </c>
      <c r="C4000" s="1">
        <f t="shared" ca="1" si="434"/>
        <v>100</v>
      </c>
      <c r="D4000" s="1">
        <f t="shared" ca="1" si="435"/>
        <v>58.639357099169693</v>
      </c>
      <c r="E4000" s="1">
        <f t="shared" ca="1" si="436"/>
        <v>-1</v>
      </c>
      <c r="F4000" s="1">
        <f t="shared" ca="1" si="438"/>
        <v>1</v>
      </c>
      <c r="G4000" s="1">
        <f t="shared" ca="1" si="439"/>
        <v>1</v>
      </c>
      <c r="H4000" s="1">
        <f t="shared" ca="1" si="440"/>
        <v>0</v>
      </c>
    </row>
    <row r="4001" spans="1:8" hidden="1" x14ac:dyDescent="0.2">
      <c r="A4001" s="1">
        <v>3998</v>
      </c>
      <c r="B4001" s="1">
        <f t="shared" ca="1" si="437"/>
        <v>-80344.858306592723</v>
      </c>
      <c r="C4001" s="1">
        <f t="shared" ca="1" si="434"/>
        <v>100</v>
      </c>
      <c r="D4001" s="1">
        <f t="shared" ca="1" si="435"/>
        <v>58.639357099169693</v>
      </c>
      <c r="E4001" s="1">
        <f t="shared" ca="1" si="436"/>
        <v>0</v>
      </c>
      <c r="F4001" s="1">
        <f t="shared" ca="1" si="438"/>
        <v>1</v>
      </c>
      <c r="G4001" s="1">
        <f t="shared" ca="1" si="439"/>
        <v>0</v>
      </c>
      <c r="H4001" s="1">
        <f t="shared" ca="1" si="440"/>
        <v>1</v>
      </c>
    </row>
    <row r="4002" spans="1:8" hidden="1" x14ac:dyDescent="0.2">
      <c r="A4002" s="1">
        <v>3999</v>
      </c>
      <c r="B4002" s="1">
        <f t="shared" ca="1" si="437"/>
        <v>-74480.922596675751</v>
      </c>
      <c r="C4002" s="1">
        <f t="shared" ca="1" si="434"/>
        <v>100</v>
      </c>
      <c r="D4002" s="1">
        <f t="shared" ca="1" si="435"/>
        <v>58.639357099169693</v>
      </c>
      <c r="E4002" s="1">
        <f t="shared" ca="1" si="436"/>
        <v>0</v>
      </c>
      <c r="F4002" s="1">
        <f t="shared" ca="1" si="438"/>
        <v>1</v>
      </c>
      <c r="G4002" s="1">
        <f t="shared" ca="1" si="439"/>
        <v>0</v>
      </c>
      <c r="H4002" s="1">
        <f t="shared" ca="1" si="440"/>
        <v>2</v>
      </c>
    </row>
    <row r="4003" spans="1:8" hidden="1" x14ac:dyDescent="0.2">
      <c r="A4003" s="1">
        <v>4000</v>
      </c>
      <c r="B4003" s="1">
        <f t="shared" ca="1" si="437"/>
        <v>-68616.986886758779</v>
      </c>
      <c r="C4003" s="1">
        <f t="shared" ca="1" si="434"/>
        <v>100</v>
      </c>
      <c r="D4003" s="1">
        <f t="shared" ca="1" si="435"/>
        <v>-42.077013244733351</v>
      </c>
      <c r="E4003" s="1">
        <f t="shared" ca="1" si="436"/>
        <v>0</v>
      </c>
      <c r="F4003" s="1">
        <f t="shared" ca="1" si="438"/>
        <v>1</v>
      </c>
      <c r="G4003" s="1">
        <f t="shared" ca="1" si="439"/>
        <v>0</v>
      </c>
      <c r="H4003" s="1">
        <f t="shared" ca="1" si="440"/>
        <v>3</v>
      </c>
    </row>
    <row r="4004" spans="1:8" hidden="1" x14ac:dyDescent="0.2">
      <c r="A4004" s="1">
        <v>4001</v>
      </c>
      <c r="B4004" s="1">
        <f t="shared" ca="1" si="437"/>
        <v>-72824.688211232118</v>
      </c>
      <c r="C4004" s="1">
        <f t="shared" ca="1" si="434"/>
        <v>100</v>
      </c>
      <c r="D4004" s="1">
        <f t="shared" ca="1" si="435"/>
        <v>-42.077013244733351</v>
      </c>
      <c r="E4004" s="1">
        <f t="shared" ca="1" si="436"/>
        <v>-1</v>
      </c>
      <c r="F4004" s="1">
        <f t="shared" ca="1" si="438"/>
        <v>1</v>
      </c>
      <c r="G4004" s="1">
        <f t="shared" ca="1" si="439"/>
        <v>1</v>
      </c>
      <c r="H4004" s="1">
        <f t="shared" ca="1" si="440"/>
        <v>0</v>
      </c>
    </row>
    <row r="4005" spans="1:8" hidden="1" x14ac:dyDescent="0.2">
      <c r="A4005" s="1">
        <v>4002</v>
      </c>
      <c r="B4005" s="1">
        <f t="shared" ca="1" si="437"/>
        <v>-77032.389535705457</v>
      </c>
      <c r="C4005" s="1">
        <f t="shared" ca="1" si="434"/>
        <v>100</v>
      </c>
      <c r="D4005" s="1">
        <f t="shared" ca="1" si="435"/>
        <v>58.639357099169693</v>
      </c>
      <c r="E4005" s="1">
        <f t="shared" ca="1" si="436"/>
        <v>-2</v>
      </c>
      <c r="F4005" s="1">
        <f t="shared" ca="1" si="438"/>
        <v>1</v>
      </c>
      <c r="G4005" s="1">
        <f t="shared" ca="1" si="439"/>
        <v>2</v>
      </c>
      <c r="H4005" s="1">
        <f t="shared" ca="1" si="440"/>
        <v>0</v>
      </c>
    </row>
    <row r="4006" spans="1:8" hidden="1" x14ac:dyDescent="0.2">
      <c r="A4006" s="1">
        <v>4003</v>
      </c>
      <c r="B4006" s="1">
        <f t="shared" ca="1" si="437"/>
        <v>-71168.453825788485</v>
      </c>
      <c r="C4006" s="1">
        <f t="shared" ca="1" si="434"/>
        <v>100</v>
      </c>
      <c r="D4006" s="1">
        <f t="shared" ca="1" si="435"/>
        <v>-42.077013244733351</v>
      </c>
      <c r="E4006" s="1">
        <f t="shared" ca="1" si="436"/>
        <v>-1</v>
      </c>
      <c r="F4006" s="1">
        <f t="shared" ca="1" si="438"/>
        <v>1</v>
      </c>
      <c r="G4006" s="1">
        <f t="shared" ca="1" si="439"/>
        <v>0</v>
      </c>
      <c r="H4006" s="1">
        <f t="shared" ca="1" si="440"/>
        <v>1</v>
      </c>
    </row>
    <row r="4007" spans="1:8" hidden="1" x14ac:dyDescent="0.2">
      <c r="A4007" s="1">
        <v>4004</v>
      </c>
      <c r="B4007" s="1">
        <f t="shared" ca="1" si="437"/>
        <v>-75376.155150261824</v>
      </c>
      <c r="C4007" s="1">
        <f t="shared" ca="1" si="434"/>
        <v>100</v>
      </c>
      <c r="D4007" s="1">
        <f t="shared" ca="1" si="435"/>
        <v>-42.077013244733351</v>
      </c>
      <c r="E4007" s="1">
        <f t="shared" ca="1" si="436"/>
        <v>-2</v>
      </c>
      <c r="F4007" s="1">
        <f t="shared" ca="1" si="438"/>
        <v>1</v>
      </c>
      <c r="G4007" s="1">
        <f t="shared" ca="1" si="439"/>
        <v>1</v>
      </c>
      <c r="H4007" s="1">
        <f t="shared" ca="1" si="440"/>
        <v>0</v>
      </c>
    </row>
    <row r="4008" spans="1:8" hidden="1" x14ac:dyDescent="0.2">
      <c r="A4008" s="1">
        <v>4005</v>
      </c>
      <c r="B4008" s="1">
        <f t="shared" ca="1" si="437"/>
        <v>-79583.856474735163</v>
      </c>
      <c r="C4008" s="1">
        <f t="shared" ca="1" si="434"/>
        <v>100</v>
      </c>
      <c r="D4008" s="1">
        <f t="shared" ca="1" si="435"/>
        <v>-42.077013244733351</v>
      </c>
      <c r="E4008" s="1">
        <f t="shared" ca="1" si="436"/>
        <v>-3</v>
      </c>
      <c r="F4008" s="1">
        <f t="shared" ca="1" si="438"/>
        <v>1</v>
      </c>
      <c r="G4008" s="1">
        <f t="shared" ca="1" si="439"/>
        <v>2</v>
      </c>
      <c r="H4008" s="1">
        <f t="shared" ca="1" si="440"/>
        <v>0</v>
      </c>
    </row>
    <row r="4009" spans="1:8" hidden="1" x14ac:dyDescent="0.2">
      <c r="A4009" s="1">
        <v>4006</v>
      </c>
      <c r="B4009" s="1">
        <f t="shared" ca="1" si="437"/>
        <v>-83791.557799208502</v>
      </c>
      <c r="C4009" s="1">
        <f t="shared" ca="1" si="434"/>
        <v>100</v>
      </c>
      <c r="D4009" s="1">
        <f t="shared" ca="1" si="435"/>
        <v>-42.077013244733351</v>
      </c>
      <c r="E4009" s="1">
        <f t="shared" ca="1" si="436"/>
        <v>-4</v>
      </c>
      <c r="F4009" s="1">
        <f t="shared" ca="1" si="438"/>
        <v>1</v>
      </c>
      <c r="G4009" s="1">
        <f t="shared" ca="1" si="439"/>
        <v>3</v>
      </c>
      <c r="H4009" s="1">
        <f t="shared" ca="1" si="440"/>
        <v>0</v>
      </c>
    </row>
    <row r="4010" spans="1:8" hidden="1" x14ac:dyDescent="0.2">
      <c r="A4010" s="1">
        <v>4007</v>
      </c>
      <c r="B4010" s="1">
        <f t="shared" ca="1" si="437"/>
        <v>-87999.259123681841</v>
      </c>
      <c r="C4010" s="1">
        <f t="shared" ca="1" si="434"/>
        <v>500</v>
      </c>
      <c r="D4010" s="1">
        <f t="shared" ca="1" si="435"/>
        <v>-42.077013244733351</v>
      </c>
      <c r="E4010" s="1">
        <f t="shared" ca="1" si="436"/>
        <v>0</v>
      </c>
      <c r="F4010" s="1">
        <f t="shared" ca="1" si="438"/>
        <v>2</v>
      </c>
      <c r="G4010" s="1">
        <f t="shared" ca="1" si="439"/>
        <v>4</v>
      </c>
      <c r="H4010" s="1">
        <f t="shared" ca="1" si="440"/>
        <v>0</v>
      </c>
    </row>
    <row r="4011" spans="1:8" hidden="1" x14ac:dyDescent="0.2">
      <c r="A4011" s="1">
        <v>4008</v>
      </c>
      <c r="B4011" s="1">
        <f t="shared" ca="1" si="437"/>
        <v>-109037.76574604852</v>
      </c>
      <c r="C4011" s="1">
        <f t="shared" ca="1" si="434"/>
        <v>500</v>
      </c>
      <c r="D4011" s="1">
        <f t="shared" ca="1" si="435"/>
        <v>-42.077013244733351</v>
      </c>
      <c r="E4011" s="1">
        <f t="shared" ca="1" si="436"/>
        <v>-1</v>
      </c>
      <c r="F4011" s="1">
        <f t="shared" ca="1" si="438"/>
        <v>2</v>
      </c>
      <c r="G4011" s="1">
        <f t="shared" ca="1" si="439"/>
        <v>5</v>
      </c>
      <c r="H4011" s="1">
        <f t="shared" ca="1" si="440"/>
        <v>0</v>
      </c>
    </row>
    <row r="4012" spans="1:8" hidden="1" x14ac:dyDescent="0.2">
      <c r="A4012" s="1">
        <v>4009</v>
      </c>
      <c r="B4012" s="1">
        <f t="shared" ca="1" si="437"/>
        <v>-130076.2723684152</v>
      </c>
      <c r="C4012" s="1">
        <f t="shared" ca="1" si="434"/>
        <v>500</v>
      </c>
      <c r="D4012" s="1">
        <f t="shared" ca="1" si="435"/>
        <v>58.639357099169693</v>
      </c>
      <c r="E4012" s="1">
        <f t="shared" ca="1" si="436"/>
        <v>-2</v>
      </c>
      <c r="F4012" s="1">
        <f t="shared" ca="1" si="438"/>
        <v>2</v>
      </c>
      <c r="G4012" s="1">
        <f t="shared" ca="1" si="439"/>
        <v>6</v>
      </c>
      <c r="H4012" s="1">
        <f t="shared" ca="1" si="440"/>
        <v>0</v>
      </c>
    </row>
    <row r="4013" spans="1:8" hidden="1" x14ac:dyDescent="0.2">
      <c r="A4013" s="1">
        <v>4010</v>
      </c>
      <c r="B4013" s="1">
        <f t="shared" ca="1" si="437"/>
        <v>-100756.59381883036</v>
      </c>
      <c r="C4013" s="1">
        <f t="shared" ca="1" si="434"/>
        <v>500</v>
      </c>
      <c r="D4013" s="1">
        <f t="shared" ca="1" si="435"/>
        <v>-42.077013244733351</v>
      </c>
      <c r="E4013" s="1">
        <f t="shared" ca="1" si="436"/>
        <v>-1</v>
      </c>
      <c r="F4013" s="1">
        <f t="shared" ca="1" si="438"/>
        <v>2</v>
      </c>
      <c r="G4013" s="1">
        <f t="shared" ca="1" si="439"/>
        <v>0</v>
      </c>
      <c r="H4013" s="1">
        <f t="shared" ca="1" si="440"/>
        <v>1</v>
      </c>
    </row>
    <row r="4014" spans="1:8" hidden="1" x14ac:dyDescent="0.2">
      <c r="A4014" s="1">
        <v>4011</v>
      </c>
      <c r="B4014" s="1">
        <f t="shared" ca="1" si="437"/>
        <v>-121795.10044119704</v>
      </c>
      <c r="C4014" s="1">
        <f t="shared" ca="1" si="434"/>
        <v>500</v>
      </c>
      <c r="D4014" s="1">
        <f t="shared" ca="1" si="435"/>
        <v>-42.077013244733351</v>
      </c>
      <c r="E4014" s="1">
        <f t="shared" ca="1" si="436"/>
        <v>-2</v>
      </c>
      <c r="F4014" s="1">
        <f t="shared" ca="1" si="438"/>
        <v>2</v>
      </c>
      <c r="G4014" s="1">
        <f t="shared" ca="1" si="439"/>
        <v>1</v>
      </c>
      <c r="H4014" s="1">
        <f t="shared" ca="1" si="440"/>
        <v>0</v>
      </c>
    </row>
    <row r="4015" spans="1:8" hidden="1" x14ac:dyDescent="0.2">
      <c r="A4015" s="1">
        <v>4012</v>
      </c>
      <c r="B4015" s="1">
        <f t="shared" ca="1" si="437"/>
        <v>-142833.60706356372</v>
      </c>
      <c r="C4015" s="1">
        <f t="shared" ca="1" si="434"/>
        <v>500</v>
      </c>
      <c r="D4015" s="1">
        <f t="shared" ca="1" si="435"/>
        <v>58.639357099169693</v>
      </c>
      <c r="E4015" s="1">
        <f t="shared" ca="1" si="436"/>
        <v>-3</v>
      </c>
      <c r="F4015" s="1">
        <f t="shared" ca="1" si="438"/>
        <v>2</v>
      </c>
      <c r="G4015" s="1">
        <f t="shared" ca="1" si="439"/>
        <v>2</v>
      </c>
      <c r="H4015" s="1">
        <f t="shared" ca="1" si="440"/>
        <v>0</v>
      </c>
    </row>
    <row r="4016" spans="1:8" hidden="1" x14ac:dyDescent="0.2">
      <c r="A4016" s="1">
        <v>4013</v>
      </c>
      <c r="B4016" s="1">
        <f t="shared" ca="1" si="437"/>
        <v>-113513.92851397887</v>
      </c>
      <c r="C4016" s="1">
        <f t="shared" ca="1" si="434"/>
        <v>500</v>
      </c>
      <c r="D4016" s="1">
        <f t="shared" ca="1" si="435"/>
        <v>-42.077013244733351</v>
      </c>
      <c r="E4016" s="1">
        <f t="shared" ca="1" si="436"/>
        <v>-2</v>
      </c>
      <c r="F4016" s="1">
        <f t="shared" ca="1" si="438"/>
        <v>2</v>
      </c>
      <c r="G4016" s="1">
        <f t="shared" ca="1" si="439"/>
        <v>0</v>
      </c>
      <c r="H4016" s="1">
        <f t="shared" ca="1" si="440"/>
        <v>1</v>
      </c>
    </row>
    <row r="4017" spans="1:8" hidden="1" x14ac:dyDescent="0.2">
      <c r="A4017" s="1">
        <v>4014</v>
      </c>
      <c r="B4017" s="1">
        <f t="shared" ca="1" si="437"/>
        <v>-134552.43513634554</v>
      </c>
      <c r="C4017" s="1">
        <f t="shared" ca="1" si="434"/>
        <v>500</v>
      </c>
      <c r="D4017" s="1">
        <f t="shared" ca="1" si="435"/>
        <v>-42.077013244733351</v>
      </c>
      <c r="E4017" s="1">
        <f t="shared" ca="1" si="436"/>
        <v>-3</v>
      </c>
      <c r="F4017" s="1">
        <f t="shared" ca="1" si="438"/>
        <v>2</v>
      </c>
      <c r="G4017" s="1">
        <f t="shared" ca="1" si="439"/>
        <v>1</v>
      </c>
      <c r="H4017" s="1">
        <f t="shared" ca="1" si="440"/>
        <v>0</v>
      </c>
    </row>
    <row r="4018" spans="1:8" hidden="1" x14ac:dyDescent="0.2">
      <c r="A4018" s="1">
        <v>4015</v>
      </c>
      <c r="B4018" s="1">
        <f t="shared" ca="1" si="437"/>
        <v>-155590.9417587122</v>
      </c>
      <c r="C4018" s="1">
        <f t="shared" ca="1" si="434"/>
        <v>500</v>
      </c>
      <c r="D4018" s="1">
        <f t="shared" ca="1" si="435"/>
        <v>-42.077013244733351</v>
      </c>
      <c r="E4018" s="1">
        <f t="shared" ca="1" si="436"/>
        <v>-4</v>
      </c>
      <c r="F4018" s="1">
        <f t="shared" ca="1" si="438"/>
        <v>2</v>
      </c>
      <c r="G4018" s="1">
        <f t="shared" ca="1" si="439"/>
        <v>2</v>
      </c>
      <c r="H4018" s="1">
        <f t="shared" ca="1" si="440"/>
        <v>0</v>
      </c>
    </row>
    <row r="4019" spans="1:8" hidden="1" x14ac:dyDescent="0.2">
      <c r="A4019" s="1">
        <v>4016</v>
      </c>
      <c r="B4019" s="1">
        <f t="shared" ca="1" si="437"/>
        <v>-176629.44838107887</v>
      </c>
      <c r="C4019" s="1">
        <f t="shared" ca="1" si="434"/>
        <v>100</v>
      </c>
      <c r="D4019" s="1">
        <f t="shared" ca="1" si="435"/>
        <v>-42.077013244733351</v>
      </c>
      <c r="E4019" s="1">
        <f t="shared" ca="1" si="436"/>
        <v>0</v>
      </c>
      <c r="F4019" s="1">
        <f t="shared" ca="1" si="438"/>
        <v>1</v>
      </c>
      <c r="G4019" s="1">
        <f t="shared" ca="1" si="439"/>
        <v>3</v>
      </c>
      <c r="H4019" s="1">
        <f t="shared" ca="1" si="440"/>
        <v>0</v>
      </c>
    </row>
    <row r="4020" spans="1:8" hidden="1" x14ac:dyDescent="0.2">
      <c r="A4020" s="1">
        <v>4017</v>
      </c>
      <c r="B4020" s="1">
        <f t="shared" ca="1" si="437"/>
        <v>-180837.1497055522</v>
      </c>
      <c r="C4020" s="1">
        <f t="shared" ca="1" si="434"/>
        <v>100</v>
      </c>
      <c r="D4020" s="1">
        <f t="shared" ca="1" si="435"/>
        <v>-42.077013244733351</v>
      </c>
      <c r="E4020" s="1">
        <f t="shared" ca="1" si="436"/>
        <v>-1</v>
      </c>
      <c r="F4020" s="1">
        <f t="shared" ca="1" si="438"/>
        <v>1</v>
      </c>
      <c r="G4020" s="1">
        <f t="shared" ca="1" si="439"/>
        <v>4</v>
      </c>
      <c r="H4020" s="1">
        <f t="shared" ca="1" si="440"/>
        <v>0</v>
      </c>
    </row>
    <row r="4021" spans="1:8" hidden="1" x14ac:dyDescent="0.2">
      <c r="A4021" s="1">
        <v>4018</v>
      </c>
      <c r="B4021" s="1">
        <f t="shared" ca="1" si="437"/>
        <v>-185044.85103002554</v>
      </c>
      <c r="C4021" s="1">
        <f t="shared" ca="1" si="434"/>
        <v>100</v>
      </c>
      <c r="D4021" s="1">
        <f t="shared" ca="1" si="435"/>
        <v>-42.077013244733351</v>
      </c>
      <c r="E4021" s="1">
        <f t="shared" ca="1" si="436"/>
        <v>-2</v>
      </c>
      <c r="F4021" s="1">
        <f t="shared" ca="1" si="438"/>
        <v>1</v>
      </c>
      <c r="G4021" s="1">
        <f t="shared" ca="1" si="439"/>
        <v>5</v>
      </c>
      <c r="H4021" s="1">
        <f t="shared" ca="1" si="440"/>
        <v>0</v>
      </c>
    </row>
    <row r="4022" spans="1:8" hidden="1" x14ac:dyDescent="0.2">
      <c r="A4022" s="1">
        <v>4019</v>
      </c>
      <c r="B4022" s="1">
        <f t="shared" ca="1" si="437"/>
        <v>-189252.55235449888</v>
      </c>
      <c r="C4022" s="1">
        <f t="shared" ca="1" si="434"/>
        <v>100</v>
      </c>
      <c r="D4022" s="1">
        <f t="shared" ca="1" si="435"/>
        <v>58.639357099169693</v>
      </c>
      <c r="E4022" s="1">
        <f t="shared" ca="1" si="436"/>
        <v>-3</v>
      </c>
      <c r="F4022" s="1">
        <f t="shared" ca="1" si="438"/>
        <v>1</v>
      </c>
      <c r="G4022" s="1">
        <f t="shared" ca="1" si="439"/>
        <v>6</v>
      </c>
      <c r="H4022" s="1">
        <f t="shared" ca="1" si="440"/>
        <v>0</v>
      </c>
    </row>
    <row r="4023" spans="1:8" hidden="1" x14ac:dyDescent="0.2">
      <c r="A4023" s="1">
        <v>4020</v>
      </c>
      <c r="B4023" s="1">
        <f t="shared" ca="1" si="437"/>
        <v>-183388.61664458193</v>
      </c>
      <c r="C4023" s="1">
        <f t="shared" ca="1" si="434"/>
        <v>100</v>
      </c>
      <c r="D4023" s="1">
        <f t="shared" ca="1" si="435"/>
        <v>58.639357099169693</v>
      </c>
      <c r="E4023" s="1">
        <f t="shared" ca="1" si="436"/>
        <v>-2</v>
      </c>
      <c r="F4023" s="1">
        <f t="shared" ca="1" si="438"/>
        <v>1</v>
      </c>
      <c r="G4023" s="1">
        <f t="shared" ca="1" si="439"/>
        <v>0</v>
      </c>
      <c r="H4023" s="1">
        <f t="shared" ca="1" si="440"/>
        <v>1</v>
      </c>
    </row>
    <row r="4024" spans="1:8" hidden="1" x14ac:dyDescent="0.2">
      <c r="A4024" s="1">
        <v>4021</v>
      </c>
      <c r="B4024" s="1">
        <f t="shared" ca="1" si="437"/>
        <v>-177524.68093466497</v>
      </c>
      <c r="C4024" s="1">
        <f t="shared" ca="1" si="434"/>
        <v>100</v>
      </c>
      <c r="D4024" s="1">
        <f t="shared" ca="1" si="435"/>
        <v>-42.077013244733351</v>
      </c>
      <c r="E4024" s="1">
        <f t="shared" ca="1" si="436"/>
        <v>-1</v>
      </c>
      <c r="F4024" s="1">
        <f t="shared" ca="1" si="438"/>
        <v>1</v>
      </c>
      <c r="G4024" s="1">
        <f t="shared" ca="1" si="439"/>
        <v>0</v>
      </c>
      <c r="H4024" s="1">
        <f t="shared" ca="1" si="440"/>
        <v>2</v>
      </c>
    </row>
    <row r="4025" spans="1:8" hidden="1" x14ac:dyDescent="0.2">
      <c r="A4025" s="1">
        <v>4022</v>
      </c>
      <c r="B4025" s="1">
        <f t="shared" ca="1" si="437"/>
        <v>-181732.38225913831</v>
      </c>
      <c r="C4025" s="1">
        <f t="shared" ca="1" si="434"/>
        <v>100</v>
      </c>
      <c r="D4025" s="1">
        <f t="shared" ca="1" si="435"/>
        <v>-42.077013244733351</v>
      </c>
      <c r="E4025" s="1">
        <f t="shared" ca="1" si="436"/>
        <v>-2</v>
      </c>
      <c r="F4025" s="1">
        <f t="shared" ca="1" si="438"/>
        <v>1</v>
      </c>
      <c r="G4025" s="1">
        <f t="shared" ca="1" si="439"/>
        <v>1</v>
      </c>
      <c r="H4025" s="1">
        <f t="shared" ca="1" si="440"/>
        <v>0</v>
      </c>
    </row>
    <row r="4026" spans="1:8" hidden="1" x14ac:dyDescent="0.2">
      <c r="A4026" s="1">
        <v>4023</v>
      </c>
      <c r="B4026" s="1">
        <f t="shared" ca="1" si="437"/>
        <v>-185940.08358361165</v>
      </c>
      <c r="C4026" s="1">
        <f t="shared" ca="1" si="434"/>
        <v>100</v>
      </c>
      <c r="D4026" s="1">
        <f t="shared" ca="1" si="435"/>
        <v>-42.077013244733351</v>
      </c>
      <c r="E4026" s="1">
        <f t="shared" ca="1" si="436"/>
        <v>-3</v>
      </c>
      <c r="F4026" s="1">
        <f t="shared" ca="1" si="438"/>
        <v>1</v>
      </c>
      <c r="G4026" s="1">
        <f t="shared" ca="1" si="439"/>
        <v>2</v>
      </c>
      <c r="H4026" s="1">
        <f t="shared" ca="1" si="440"/>
        <v>0</v>
      </c>
    </row>
    <row r="4027" spans="1:8" hidden="1" x14ac:dyDescent="0.2">
      <c r="A4027" s="1">
        <v>4024</v>
      </c>
      <c r="B4027" s="1">
        <f t="shared" ca="1" si="437"/>
        <v>-190147.78490808498</v>
      </c>
      <c r="C4027" s="1">
        <f t="shared" ca="1" si="434"/>
        <v>100</v>
      </c>
      <c r="D4027" s="1">
        <f t="shared" ca="1" si="435"/>
        <v>-42.077013244733351</v>
      </c>
      <c r="E4027" s="1">
        <f t="shared" ca="1" si="436"/>
        <v>-4</v>
      </c>
      <c r="F4027" s="1">
        <f t="shared" ca="1" si="438"/>
        <v>1</v>
      </c>
      <c r="G4027" s="1">
        <f t="shared" ca="1" si="439"/>
        <v>3</v>
      </c>
      <c r="H4027" s="1">
        <f t="shared" ca="1" si="440"/>
        <v>0</v>
      </c>
    </row>
    <row r="4028" spans="1:8" hidden="1" x14ac:dyDescent="0.2">
      <c r="A4028" s="1">
        <v>4025</v>
      </c>
      <c r="B4028" s="1">
        <f t="shared" ca="1" si="437"/>
        <v>-194355.48623255832</v>
      </c>
      <c r="C4028" s="1">
        <f t="shared" ca="1" si="434"/>
        <v>500</v>
      </c>
      <c r="D4028" s="1">
        <f t="shared" ca="1" si="435"/>
        <v>58.639357099169693</v>
      </c>
      <c r="E4028" s="1">
        <f t="shared" ca="1" si="436"/>
        <v>0</v>
      </c>
      <c r="F4028" s="1">
        <f t="shared" ca="1" si="438"/>
        <v>2</v>
      </c>
      <c r="G4028" s="1">
        <f t="shared" ca="1" si="439"/>
        <v>4</v>
      </c>
      <c r="H4028" s="1">
        <f t="shared" ca="1" si="440"/>
        <v>0</v>
      </c>
    </row>
    <row r="4029" spans="1:8" hidden="1" x14ac:dyDescent="0.2">
      <c r="A4029" s="1">
        <v>4026</v>
      </c>
      <c r="B4029" s="1">
        <f t="shared" ca="1" si="437"/>
        <v>-165035.80768297348</v>
      </c>
      <c r="C4029" s="1">
        <f t="shared" ca="1" si="434"/>
        <v>100</v>
      </c>
      <c r="D4029" s="1">
        <f t="shared" ca="1" si="435"/>
        <v>-42.077013244733351</v>
      </c>
      <c r="E4029" s="1">
        <f t="shared" ca="1" si="436"/>
        <v>0</v>
      </c>
      <c r="F4029" s="1">
        <f t="shared" ca="1" si="438"/>
        <v>1</v>
      </c>
      <c r="G4029" s="1">
        <f t="shared" ca="1" si="439"/>
        <v>0</v>
      </c>
      <c r="H4029" s="1">
        <f t="shared" ca="1" si="440"/>
        <v>1</v>
      </c>
    </row>
    <row r="4030" spans="1:8" hidden="1" x14ac:dyDescent="0.2">
      <c r="A4030" s="1">
        <v>4027</v>
      </c>
      <c r="B4030" s="1">
        <f t="shared" ca="1" si="437"/>
        <v>-169243.50900744682</v>
      </c>
      <c r="C4030" s="1">
        <f t="shared" ca="1" si="434"/>
        <v>100</v>
      </c>
      <c r="D4030" s="1">
        <f t="shared" ca="1" si="435"/>
        <v>58.639357099169693</v>
      </c>
      <c r="E4030" s="1">
        <f t="shared" ca="1" si="436"/>
        <v>-1</v>
      </c>
      <c r="F4030" s="1">
        <f t="shared" ca="1" si="438"/>
        <v>1</v>
      </c>
      <c r="G4030" s="1">
        <f t="shared" ca="1" si="439"/>
        <v>1</v>
      </c>
      <c r="H4030" s="1">
        <f t="shared" ca="1" si="440"/>
        <v>0</v>
      </c>
    </row>
    <row r="4031" spans="1:8" hidden="1" x14ac:dyDescent="0.2">
      <c r="A4031" s="1">
        <v>4028</v>
      </c>
      <c r="B4031" s="1">
        <f t="shared" ca="1" si="437"/>
        <v>-163379.57329752986</v>
      </c>
      <c r="C4031" s="1">
        <f t="shared" ca="1" si="434"/>
        <v>100</v>
      </c>
      <c r="D4031" s="1">
        <f t="shared" ca="1" si="435"/>
        <v>-42.077013244733351</v>
      </c>
      <c r="E4031" s="1">
        <f t="shared" ca="1" si="436"/>
        <v>0</v>
      </c>
      <c r="F4031" s="1">
        <f t="shared" ca="1" si="438"/>
        <v>1</v>
      </c>
      <c r="G4031" s="1">
        <f t="shared" ca="1" si="439"/>
        <v>0</v>
      </c>
      <c r="H4031" s="1">
        <f t="shared" ca="1" si="440"/>
        <v>1</v>
      </c>
    </row>
    <row r="4032" spans="1:8" hidden="1" x14ac:dyDescent="0.2">
      <c r="A4032" s="1">
        <v>4029</v>
      </c>
      <c r="B4032" s="1">
        <f t="shared" ca="1" si="437"/>
        <v>-167587.2746220032</v>
      </c>
      <c r="C4032" s="1">
        <f t="shared" ca="1" si="434"/>
        <v>100</v>
      </c>
      <c r="D4032" s="1">
        <f t="shared" ca="1" si="435"/>
        <v>58.639357099169693</v>
      </c>
      <c r="E4032" s="1">
        <f t="shared" ca="1" si="436"/>
        <v>-1</v>
      </c>
      <c r="F4032" s="1">
        <f t="shared" ca="1" si="438"/>
        <v>1</v>
      </c>
      <c r="G4032" s="1">
        <f t="shared" ca="1" si="439"/>
        <v>1</v>
      </c>
      <c r="H4032" s="1">
        <f t="shared" ca="1" si="440"/>
        <v>0</v>
      </c>
    </row>
    <row r="4033" spans="1:8" hidden="1" x14ac:dyDescent="0.2">
      <c r="A4033" s="1">
        <v>4030</v>
      </c>
      <c r="B4033" s="1">
        <f t="shared" ca="1" si="437"/>
        <v>-161723.33891208624</v>
      </c>
      <c r="C4033" s="1">
        <f t="shared" ca="1" si="434"/>
        <v>100</v>
      </c>
      <c r="D4033" s="1">
        <f t="shared" ca="1" si="435"/>
        <v>-42.077013244733351</v>
      </c>
      <c r="E4033" s="1">
        <f t="shared" ca="1" si="436"/>
        <v>0</v>
      </c>
      <c r="F4033" s="1">
        <f t="shared" ca="1" si="438"/>
        <v>1</v>
      </c>
      <c r="G4033" s="1">
        <f t="shared" ca="1" si="439"/>
        <v>0</v>
      </c>
      <c r="H4033" s="1">
        <f t="shared" ca="1" si="440"/>
        <v>1</v>
      </c>
    </row>
    <row r="4034" spans="1:8" hidden="1" x14ac:dyDescent="0.2">
      <c r="A4034" s="1">
        <v>4031</v>
      </c>
      <c r="B4034" s="1">
        <f t="shared" ca="1" si="437"/>
        <v>-165931.04023655958</v>
      </c>
      <c r="C4034" s="1">
        <f t="shared" ca="1" si="434"/>
        <v>100</v>
      </c>
      <c r="D4034" s="1">
        <f t="shared" ca="1" si="435"/>
        <v>58.639357099169693</v>
      </c>
      <c r="E4034" s="1">
        <f t="shared" ca="1" si="436"/>
        <v>-1</v>
      </c>
      <c r="F4034" s="1">
        <f t="shared" ca="1" si="438"/>
        <v>1</v>
      </c>
      <c r="G4034" s="1">
        <f t="shared" ca="1" si="439"/>
        <v>1</v>
      </c>
      <c r="H4034" s="1">
        <f t="shared" ca="1" si="440"/>
        <v>0</v>
      </c>
    </row>
    <row r="4035" spans="1:8" hidden="1" x14ac:dyDescent="0.2">
      <c r="A4035" s="1">
        <v>4032</v>
      </c>
      <c r="B4035" s="1">
        <f t="shared" ca="1" si="437"/>
        <v>-160067.10452664262</v>
      </c>
      <c r="C4035" s="1">
        <f t="shared" ca="1" si="434"/>
        <v>100</v>
      </c>
      <c r="D4035" s="1">
        <f t="shared" ca="1" si="435"/>
        <v>-42.077013244733351</v>
      </c>
      <c r="E4035" s="1">
        <f t="shared" ca="1" si="436"/>
        <v>0</v>
      </c>
      <c r="F4035" s="1">
        <f t="shared" ca="1" si="438"/>
        <v>1</v>
      </c>
      <c r="G4035" s="1">
        <f t="shared" ca="1" si="439"/>
        <v>0</v>
      </c>
      <c r="H4035" s="1">
        <f t="shared" ca="1" si="440"/>
        <v>1</v>
      </c>
    </row>
    <row r="4036" spans="1:8" hidden="1" x14ac:dyDescent="0.2">
      <c r="A4036" s="1">
        <v>4033</v>
      </c>
      <c r="B4036" s="1">
        <f t="shared" ca="1" si="437"/>
        <v>-164274.80585111596</v>
      </c>
      <c r="C4036" s="1">
        <f t="shared" ca="1" si="434"/>
        <v>100</v>
      </c>
      <c r="D4036" s="1">
        <f t="shared" ca="1" si="435"/>
        <v>58.639357099169693</v>
      </c>
      <c r="E4036" s="1">
        <f t="shared" ca="1" si="436"/>
        <v>-1</v>
      </c>
      <c r="F4036" s="1">
        <f t="shared" ca="1" si="438"/>
        <v>1</v>
      </c>
      <c r="G4036" s="1">
        <f t="shared" ca="1" si="439"/>
        <v>1</v>
      </c>
      <c r="H4036" s="1">
        <f t="shared" ca="1" si="440"/>
        <v>0</v>
      </c>
    </row>
    <row r="4037" spans="1:8" hidden="1" x14ac:dyDescent="0.2">
      <c r="A4037" s="1">
        <v>4034</v>
      </c>
      <c r="B4037" s="1">
        <f t="shared" ca="1" si="437"/>
        <v>-158410.870141199</v>
      </c>
      <c r="C4037" s="1">
        <f t="shared" ref="C4037:C4100" ca="1" si="441">$C$4*POWER($L$2,F4037-1)</f>
        <v>100</v>
      </c>
      <c r="D4037" s="1">
        <f t="shared" ref="D4037:D4100" ca="1" si="442">IF(RAND()&lt;$B$1,$F$1,$H$1)</f>
        <v>-42.077013244733351</v>
      </c>
      <c r="E4037" s="1">
        <f t="shared" ref="E4037:E4100" ca="1" si="443">IF(D4036&lt;0,IF(E4036-1=-$D$2,0,E4036-1),IF(E4036+1=$F$2,0,E4036+1))</f>
        <v>0</v>
      </c>
      <c r="F4037" s="1">
        <f t="shared" ca="1" si="438"/>
        <v>1</v>
      </c>
      <c r="G4037" s="1">
        <f t="shared" ca="1" si="439"/>
        <v>0</v>
      </c>
      <c r="H4037" s="1">
        <f t="shared" ca="1" si="440"/>
        <v>1</v>
      </c>
    </row>
    <row r="4038" spans="1:8" hidden="1" x14ac:dyDescent="0.2">
      <c r="A4038" s="1">
        <v>4035</v>
      </c>
      <c r="B4038" s="1">
        <f t="shared" ref="B4038:B4101" ca="1" si="444">B4037+D4037*C4037</f>
        <v>-162618.57146567234</v>
      </c>
      <c r="C4038" s="1">
        <f t="shared" ca="1" si="441"/>
        <v>100</v>
      </c>
      <c r="D4038" s="1">
        <f t="shared" ca="1" si="442"/>
        <v>-42.077013244733351</v>
      </c>
      <c r="E4038" s="1">
        <f t="shared" ca="1" si="443"/>
        <v>-1</v>
      </c>
      <c r="F4038" s="1">
        <f t="shared" ref="F4038:F4101" ca="1" si="445">IF(AND(D4037&gt;0,E4038=0),IF(F4037-1&lt;1,1,F4037-1),IF(AND(D4037&lt;0,E4038=0),IF(F4037+1&gt;$H$2,1,F4037+1),F4037))</f>
        <v>1</v>
      </c>
      <c r="G4038" s="1">
        <f t="shared" ref="G4038:G4101" ca="1" si="446">IF(D4037&gt;0,0,G4037+1)</f>
        <v>1</v>
      </c>
      <c r="H4038" s="1">
        <f t="shared" ref="H4038:H4101" ca="1" si="447">IF(D4037&lt;0,0,H4037+1)</f>
        <v>0</v>
      </c>
    </row>
    <row r="4039" spans="1:8" hidden="1" x14ac:dyDescent="0.2">
      <c r="A4039" s="1">
        <v>4036</v>
      </c>
      <c r="B4039" s="1">
        <f t="shared" ca="1" si="444"/>
        <v>-166826.27279014568</v>
      </c>
      <c r="C4039" s="1">
        <f t="shared" ca="1" si="441"/>
        <v>100</v>
      </c>
      <c r="D4039" s="1">
        <f t="shared" ca="1" si="442"/>
        <v>-42.077013244733351</v>
      </c>
      <c r="E4039" s="1">
        <f t="shared" ca="1" si="443"/>
        <v>-2</v>
      </c>
      <c r="F4039" s="1">
        <f t="shared" ca="1" si="445"/>
        <v>1</v>
      </c>
      <c r="G4039" s="1">
        <f t="shared" ca="1" si="446"/>
        <v>2</v>
      </c>
      <c r="H4039" s="1">
        <f t="shared" ca="1" si="447"/>
        <v>0</v>
      </c>
    </row>
    <row r="4040" spans="1:8" hidden="1" x14ac:dyDescent="0.2">
      <c r="A4040" s="1">
        <v>4037</v>
      </c>
      <c r="B4040" s="1">
        <f t="shared" ca="1" si="444"/>
        <v>-171033.97411461902</v>
      </c>
      <c r="C4040" s="1">
        <f t="shared" ca="1" si="441"/>
        <v>100</v>
      </c>
      <c r="D4040" s="1">
        <f t="shared" ca="1" si="442"/>
        <v>58.639357099169693</v>
      </c>
      <c r="E4040" s="1">
        <f t="shared" ca="1" si="443"/>
        <v>-3</v>
      </c>
      <c r="F4040" s="1">
        <f t="shared" ca="1" si="445"/>
        <v>1</v>
      </c>
      <c r="G4040" s="1">
        <f t="shared" ca="1" si="446"/>
        <v>3</v>
      </c>
      <c r="H4040" s="1">
        <f t="shared" ca="1" si="447"/>
        <v>0</v>
      </c>
    </row>
    <row r="4041" spans="1:8" hidden="1" x14ac:dyDescent="0.2">
      <c r="A4041" s="1">
        <v>4038</v>
      </c>
      <c r="B4041" s="1">
        <f t="shared" ca="1" si="444"/>
        <v>-165170.03840470206</v>
      </c>
      <c r="C4041" s="1">
        <f t="shared" ca="1" si="441"/>
        <v>100</v>
      </c>
      <c r="D4041" s="1">
        <f t="shared" ca="1" si="442"/>
        <v>-42.077013244733351</v>
      </c>
      <c r="E4041" s="1">
        <f t="shared" ca="1" si="443"/>
        <v>-2</v>
      </c>
      <c r="F4041" s="1">
        <f t="shared" ca="1" si="445"/>
        <v>1</v>
      </c>
      <c r="G4041" s="1">
        <f t="shared" ca="1" si="446"/>
        <v>0</v>
      </c>
      <c r="H4041" s="1">
        <f t="shared" ca="1" si="447"/>
        <v>1</v>
      </c>
    </row>
    <row r="4042" spans="1:8" hidden="1" x14ac:dyDescent="0.2">
      <c r="A4042" s="1">
        <v>4039</v>
      </c>
      <c r="B4042" s="1">
        <f t="shared" ca="1" si="444"/>
        <v>-169377.7397291754</v>
      </c>
      <c r="C4042" s="1">
        <f t="shared" ca="1" si="441"/>
        <v>100</v>
      </c>
      <c r="D4042" s="1">
        <f t="shared" ca="1" si="442"/>
        <v>58.639357099169693</v>
      </c>
      <c r="E4042" s="1">
        <f t="shared" ca="1" si="443"/>
        <v>-3</v>
      </c>
      <c r="F4042" s="1">
        <f t="shared" ca="1" si="445"/>
        <v>1</v>
      </c>
      <c r="G4042" s="1">
        <f t="shared" ca="1" si="446"/>
        <v>1</v>
      </c>
      <c r="H4042" s="1">
        <f t="shared" ca="1" si="447"/>
        <v>0</v>
      </c>
    </row>
    <row r="4043" spans="1:8" hidden="1" x14ac:dyDescent="0.2">
      <c r="A4043" s="1">
        <v>4040</v>
      </c>
      <c r="B4043" s="1">
        <f t="shared" ca="1" si="444"/>
        <v>-163513.80401925844</v>
      </c>
      <c r="C4043" s="1">
        <f t="shared" ca="1" si="441"/>
        <v>100</v>
      </c>
      <c r="D4043" s="1">
        <f t="shared" ca="1" si="442"/>
        <v>58.639357099169693</v>
      </c>
      <c r="E4043" s="1">
        <f t="shared" ca="1" si="443"/>
        <v>-2</v>
      </c>
      <c r="F4043" s="1">
        <f t="shared" ca="1" si="445"/>
        <v>1</v>
      </c>
      <c r="G4043" s="1">
        <f t="shared" ca="1" si="446"/>
        <v>0</v>
      </c>
      <c r="H4043" s="1">
        <f t="shared" ca="1" si="447"/>
        <v>1</v>
      </c>
    </row>
    <row r="4044" spans="1:8" hidden="1" x14ac:dyDescent="0.2">
      <c r="A4044" s="1">
        <v>4041</v>
      </c>
      <c r="B4044" s="1">
        <f t="shared" ca="1" si="444"/>
        <v>-157649.86830934149</v>
      </c>
      <c r="C4044" s="1">
        <f t="shared" ca="1" si="441"/>
        <v>100</v>
      </c>
      <c r="D4044" s="1">
        <f t="shared" ca="1" si="442"/>
        <v>-42.077013244733351</v>
      </c>
      <c r="E4044" s="1">
        <f t="shared" ca="1" si="443"/>
        <v>-1</v>
      </c>
      <c r="F4044" s="1">
        <f t="shared" ca="1" si="445"/>
        <v>1</v>
      </c>
      <c r="G4044" s="1">
        <f t="shared" ca="1" si="446"/>
        <v>0</v>
      </c>
      <c r="H4044" s="1">
        <f t="shared" ca="1" si="447"/>
        <v>2</v>
      </c>
    </row>
    <row r="4045" spans="1:8" hidden="1" x14ac:dyDescent="0.2">
      <c r="A4045" s="1">
        <v>4042</v>
      </c>
      <c r="B4045" s="1">
        <f t="shared" ca="1" si="444"/>
        <v>-161857.56963381483</v>
      </c>
      <c r="C4045" s="1">
        <f t="shared" ca="1" si="441"/>
        <v>100</v>
      </c>
      <c r="D4045" s="1">
        <f t="shared" ca="1" si="442"/>
        <v>-42.077013244733351</v>
      </c>
      <c r="E4045" s="1">
        <f t="shared" ca="1" si="443"/>
        <v>-2</v>
      </c>
      <c r="F4045" s="1">
        <f t="shared" ca="1" si="445"/>
        <v>1</v>
      </c>
      <c r="G4045" s="1">
        <f t="shared" ca="1" si="446"/>
        <v>1</v>
      </c>
      <c r="H4045" s="1">
        <f t="shared" ca="1" si="447"/>
        <v>0</v>
      </c>
    </row>
    <row r="4046" spans="1:8" hidden="1" x14ac:dyDescent="0.2">
      <c r="A4046" s="1">
        <v>4043</v>
      </c>
      <c r="B4046" s="1">
        <f t="shared" ca="1" si="444"/>
        <v>-166065.27095828817</v>
      </c>
      <c r="C4046" s="1">
        <f t="shared" ca="1" si="441"/>
        <v>100</v>
      </c>
      <c r="D4046" s="1">
        <f t="shared" ca="1" si="442"/>
        <v>-42.077013244733351</v>
      </c>
      <c r="E4046" s="1">
        <f t="shared" ca="1" si="443"/>
        <v>-3</v>
      </c>
      <c r="F4046" s="1">
        <f t="shared" ca="1" si="445"/>
        <v>1</v>
      </c>
      <c r="G4046" s="1">
        <f t="shared" ca="1" si="446"/>
        <v>2</v>
      </c>
      <c r="H4046" s="1">
        <f t="shared" ca="1" si="447"/>
        <v>0</v>
      </c>
    </row>
    <row r="4047" spans="1:8" hidden="1" x14ac:dyDescent="0.2">
      <c r="A4047" s="1">
        <v>4044</v>
      </c>
      <c r="B4047" s="1">
        <f t="shared" ca="1" si="444"/>
        <v>-170272.9722827615</v>
      </c>
      <c r="C4047" s="1">
        <f t="shared" ca="1" si="441"/>
        <v>100</v>
      </c>
      <c r="D4047" s="1">
        <f t="shared" ca="1" si="442"/>
        <v>58.639357099169693</v>
      </c>
      <c r="E4047" s="1">
        <f t="shared" ca="1" si="443"/>
        <v>-4</v>
      </c>
      <c r="F4047" s="1">
        <f t="shared" ca="1" si="445"/>
        <v>1</v>
      </c>
      <c r="G4047" s="1">
        <f t="shared" ca="1" si="446"/>
        <v>3</v>
      </c>
      <c r="H4047" s="1">
        <f t="shared" ca="1" si="447"/>
        <v>0</v>
      </c>
    </row>
    <row r="4048" spans="1:8" hidden="1" x14ac:dyDescent="0.2">
      <c r="A4048" s="1">
        <v>4045</v>
      </c>
      <c r="B4048" s="1">
        <f t="shared" ca="1" si="444"/>
        <v>-164409.03657284455</v>
      </c>
      <c r="C4048" s="1">
        <f t="shared" ca="1" si="441"/>
        <v>100</v>
      </c>
      <c r="D4048" s="1">
        <f t="shared" ca="1" si="442"/>
        <v>-42.077013244733351</v>
      </c>
      <c r="E4048" s="1">
        <f t="shared" ca="1" si="443"/>
        <v>-3</v>
      </c>
      <c r="F4048" s="1">
        <f t="shared" ca="1" si="445"/>
        <v>1</v>
      </c>
      <c r="G4048" s="1">
        <f t="shared" ca="1" si="446"/>
        <v>0</v>
      </c>
      <c r="H4048" s="1">
        <f t="shared" ca="1" si="447"/>
        <v>1</v>
      </c>
    </row>
    <row r="4049" spans="1:8" hidden="1" x14ac:dyDescent="0.2">
      <c r="A4049" s="1">
        <v>4046</v>
      </c>
      <c r="B4049" s="1">
        <f t="shared" ca="1" si="444"/>
        <v>-168616.73789731789</v>
      </c>
      <c r="C4049" s="1">
        <f t="shared" ca="1" si="441"/>
        <v>100</v>
      </c>
      <c r="D4049" s="1">
        <f t="shared" ca="1" si="442"/>
        <v>58.639357099169693</v>
      </c>
      <c r="E4049" s="1">
        <f t="shared" ca="1" si="443"/>
        <v>-4</v>
      </c>
      <c r="F4049" s="1">
        <f t="shared" ca="1" si="445"/>
        <v>1</v>
      </c>
      <c r="G4049" s="1">
        <f t="shared" ca="1" si="446"/>
        <v>1</v>
      </c>
      <c r="H4049" s="1">
        <f t="shared" ca="1" si="447"/>
        <v>0</v>
      </c>
    </row>
    <row r="4050" spans="1:8" hidden="1" x14ac:dyDescent="0.2">
      <c r="A4050" s="1">
        <v>4047</v>
      </c>
      <c r="B4050" s="1">
        <f t="shared" ca="1" si="444"/>
        <v>-162752.80218740093</v>
      </c>
      <c r="C4050" s="1">
        <f t="shared" ca="1" si="441"/>
        <v>100</v>
      </c>
      <c r="D4050" s="1">
        <f t="shared" ca="1" si="442"/>
        <v>-42.077013244733351</v>
      </c>
      <c r="E4050" s="1">
        <f t="shared" ca="1" si="443"/>
        <v>-3</v>
      </c>
      <c r="F4050" s="1">
        <f t="shared" ca="1" si="445"/>
        <v>1</v>
      </c>
      <c r="G4050" s="1">
        <f t="shared" ca="1" si="446"/>
        <v>0</v>
      </c>
      <c r="H4050" s="1">
        <f t="shared" ca="1" si="447"/>
        <v>1</v>
      </c>
    </row>
    <row r="4051" spans="1:8" hidden="1" x14ac:dyDescent="0.2">
      <c r="A4051" s="1">
        <v>4048</v>
      </c>
      <c r="B4051" s="1">
        <f t="shared" ca="1" si="444"/>
        <v>-166960.50351187427</v>
      </c>
      <c r="C4051" s="1">
        <f t="shared" ca="1" si="441"/>
        <v>100</v>
      </c>
      <c r="D4051" s="1">
        <f t="shared" ca="1" si="442"/>
        <v>58.639357099169693</v>
      </c>
      <c r="E4051" s="1">
        <f t="shared" ca="1" si="443"/>
        <v>-4</v>
      </c>
      <c r="F4051" s="1">
        <f t="shared" ca="1" si="445"/>
        <v>1</v>
      </c>
      <c r="G4051" s="1">
        <f t="shared" ca="1" si="446"/>
        <v>1</v>
      </c>
      <c r="H4051" s="1">
        <f t="shared" ca="1" si="447"/>
        <v>0</v>
      </c>
    </row>
    <row r="4052" spans="1:8" hidden="1" x14ac:dyDescent="0.2">
      <c r="A4052" s="1">
        <v>4049</v>
      </c>
      <c r="B4052" s="1">
        <f t="shared" ca="1" si="444"/>
        <v>-161096.56780195731</v>
      </c>
      <c r="C4052" s="1">
        <f t="shared" ca="1" si="441"/>
        <v>100</v>
      </c>
      <c r="D4052" s="1">
        <f t="shared" ca="1" si="442"/>
        <v>-42.077013244733351</v>
      </c>
      <c r="E4052" s="1">
        <f t="shared" ca="1" si="443"/>
        <v>-3</v>
      </c>
      <c r="F4052" s="1">
        <f t="shared" ca="1" si="445"/>
        <v>1</v>
      </c>
      <c r="G4052" s="1">
        <f t="shared" ca="1" si="446"/>
        <v>0</v>
      </c>
      <c r="H4052" s="1">
        <f t="shared" ca="1" si="447"/>
        <v>1</v>
      </c>
    </row>
    <row r="4053" spans="1:8" hidden="1" x14ac:dyDescent="0.2">
      <c r="A4053" s="1">
        <v>4050</v>
      </c>
      <c r="B4053" s="1">
        <f t="shared" ca="1" si="444"/>
        <v>-165304.26912643065</v>
      </c>
      <c r="C4053" s="1">
        <f t="shared" ca="1" si="441"/>
        <v>100</v>
      </c>
      <c r="D4053" s="1">
        <f t="shared" ca="1" si="442"/>
        <v>58.639357099169693</v>
      </c>
      <c r="E4053" s="1">
        <f t="shared" ca="1" si="443"/>
        <v>-4</v>
      </c>
      <c r="F4053" s="1">
        <f t="shared" ca="1" si="445"/>
        <v>1</v>
      </c>
      <c r="G4053" s="1">
        <f t="shared" ca="1" si="446"/>
        <v>1</v>
      </c>
      <c r="H4053" s="1">
        <f t="shared" ca="1" si="447"/>
        <v>0</v>
      </c>
    </row>
    <row r="4054" spans="1:8" hidden="1" x14ac:dyDescent="0.2">
      <c r="A4054" s="1">
        <v>4051</v>
      </c>
      <c r="B4054" s="1">
        <f t="shared" ca="1" si="444"/>
        <v>-159440.33341651369</v>
      </c>
      <c r="C4054" s="1">
        <f t="shared" ca="1" si="441"/>
        <v>100</v>
      </c>
      <c r="D4054" s="1">
        <f t="shared" ca="1" si="442"/>
        <v>58.639357099169693</v>
      </c>
      <c r="E4054" s="1">
        <f t="shared" ca="1" si="443"/>
        <v>-3</v>
      </c>
      <c r="F4054" s="1">
        <f t="shared" ca="1" si="445"/>
        <v>1</v>
      </c>
      <c r="G4054" s="1">
        <f t="shared" ca="1" si="446"/>
        <v>0</v>
      </c>
      <c r="H4054" s="1">
        <f t="shared" ca="1" si="447"/>
        <v>1</v>
      </c>
    </row>
    <row r="4055" spans="1:8" hidden="1" x14ac:dyDescent="0.2">
      <c r="A4055" s="1">
        <v>4052</v>
      </c>
      <c r="B4055" s="1">
        <f t="shared" ca="1" si="444"/>
        <v>-153576.39770659673</v>
      </c>
      <c r="C4055" s="1">
        <f t="shared" ca="1" si="441"/>
        <v>100</v>
      </c>
      <c r="D4055" s="1">
        <f t="shared" ca="1" si="442"/>
        <v>58.639357099169693</v>
      </c>
      <c r="E4055" s="1">
        <f t="shared" ca="1" si="443"/>
        <v>-2</v>
      </c>
      <c r="F4055" s="1">
        <f t="shared" ca="1" si="445"/>
        <v>1</v>
      </c>
      <c r="G4055" s="1">
        <f t="shared" ca="1" si="446"/>
        <v>0</v>
      </c>
      <c r="H4055" s="1">
        <f t="shared" ca="1" si="447"/>
        <v>2</v>
      </c>
    </row>
    <row r="4056" spans="1:8" hidden="1" x14ac:dyDescent="0.2">
      <c r="A4056" s="1">
        <v>4053</v>
      </c>
      <c r="B4056" s="1">
        <f t="shared" ca="1" si="444"/>
        <v>-147712.46199667978</v>
      </c>
      <c r="C4056" s="1">
        <f t="shared" ca="1" si="441"/>
        <v>100</v>
      </c>
      <c r="D4056" s="1">
        <f t="shared" ca="1" si="442"/>
        <v>58.639357099169693</v>
      </c>
      <c r="E4056" s="1">
        <f t="shared" ca="1" si="443"/>
        <v>-1</v>
      </c>
      <c r="F4056" s="1">
        <f t="shared" ca="1" si="445"/>
        <v>1</v>
      </c>
      <c r="G4056" s="1">
        <f t="shared" ca="1" si="446"/>
        <v>0</v>
      </c>
      <c r="H4056" s="1">
        <f t="shared" ca="1" si="447"/>
        <v>3</v>
      </c>
    </row>
    <row r="4057" spans="1:8" hidden="1" x14ac:dyDescent="0.2">
      <c r="A4057" s="1">
        <v>4054</v>
      </c>
      <c r="B4057" s="1">
        <f t="shared" ca="1" si="444"/>
        <v>-141848.52628676282</v>
      </c>
      <c r="C4057" s="1">
        <f t="shared" ca="1" si="441"/>
        <v>100</v>
      </c>
      <c r="D4057" s="1">
        <f t="shared" ca="1" si="442"/>
        <v>-42.077013244733351</v>
      </c>
      <c r="E4057" s="1">
        <f t="shared" ca="1" si="443"/>
        <v>0</v>
      </c>
      <c r="F4057" s="1">
        <f t="shared" ca="1" si="445"/>
        <v>1</v>
      </c>
      <c r="G4057" s="1">
        <f t="shared" ca="1" si="446"/>
        <v>0</v>
      </c>
      <c r="H4057" s="1">
        <f t="shared" ca="1" si="447"/>
        <v>4</v>
      </c>
    </row>
    <row r="4058" spans="1:8" hidden="1" x14ac:dyDescent="0.2">
      <c r="A4058" s="1">
        <v>4055</v>
      </c>
      <c r="B4058" s="1">
        <f t="shared" ca="1" si="444"/>
        <v>-146056.22761123616</v>
      </c>
      <c r="C4058" s="1">
        <f t="shared" ca="1" si="441"/>
        <v>100</v>
      </c>
      <c r="D4058" s="1">
        <f t="shared" ca="1" si="442"/>
        <v>-42.077013244733351</v>
      </c>
      <c r="E4058" s="1">
        <f t="shared" ca="1" si="443"/>
        <v>-1</v>
      </c>
      <c r="F4058" s="1">
        <f t="shared" ca="1" si="445"/>
        <v>1</v>
      </c>
      <c r="G4058" s="1">
        <f t="shared" ca="1" si="446"/>
        <v>1</v>
      </c>
      <c r="H4058" s="1">
        <f t="shared" ca="1" si="447"/>
        <v>0</v>
      </c>
    </row>
    <row r="4059" spans="1:8" hidden="1" x14ac:dyDescent="0.2">
      <c r="A4059" s="1">
        <v>4056</v>
      </c>
      <c r="B4059" s="1">
        <f t="shared" ca="1" si="444"/>
        <v>-150263.9289357095</v>
      </c>
      <c r="C4059" s="1">
        <f t="shared" ca="1" si="441"/>
        <v>100</v>
      </c>
      <c r="D4059" s="1">
        <f t="shared" ca="1" si="442"/>
        <v>58.639357099169693</v>
      </c>
      <c r="E4059" s="1">
        <f t="shared" ca="1" si="443"/>
        <v>-2</v>
      </c>
      <c r="F4059" s="1">
        <f t="shared" ca="1" si="445"/>
        <v>1</v>
      </c>
      <c r="G4059" s="1">
        <f t="shared" ca="1" si="446"/>
        <v>2</v>
      </c>
      <c r="H4059" s="1">
        <f t="shared" ca="1" si="447"/>
        <v>0</v>
      </c>
    </row>
    <row r="4060" spans="1:8" hidden="1" x14ac:dyDescent="0.2">
      <c r="A4060" s="1">
        <v>4057</v>
      </c>
      <c r="B4060" s="1">
        <f t="shared" ca="1" si="444"/>
        <v>-144399.99322579254</v>
      </c>
      <c r="C4060" s="1">
        <f t="shared" ca="1" si="441"/>
        <v>100</v>
      </c>
      <c r="D4060" s="1">
        <f t="shared" ca="1" si="442"/>
        <v>-42.077013244733351</v>
      </c>
      <c r="E4060" s="1">
        <f t="shared" ca="1" si="443"/>
        <v>-1</v>
      </c>
      <c r="F4060" s="1">
        <f t="shared" ca="1" si="445"/>
        <v>1</v>
      </c>
      <c r="G4060" s="1">
        <f t="shared" ca="1" si="446"/>
        <v>0</v>
      </c>
      <c r="H4060" s="1">
        <f t="shared" ca="1" si="447"/>
        <v>1</v>
      </c>
    </row>
    <row r="4061" spans="1:8" hidden="1" x14ac:dyDescent="0.2">
      <c r="A4061" s="1">
        <v>4058</v>
      </c>
      <c r="B4061" s="1">
        <f t="shared" ca="1" si="444"/>
        <v>-148607.69455026588</v>
      </c>
      <c r="C4061" s="1">
        <f t="shared" ca="1" si="441"/>
        <v>100</v>
      </c>
      <c r="D4061" s="1">
        <f t="shared" ca="1" si="442"/>
        <v>58.639357099169693</v>
      </c>
      <c r="E4061" s="1">
        <f t="shared" ca="1" si="443"/>
        <v>-2</v>
      </c>
      <c r="F4061" s="1">
        <f t="shared" ca="1" si="445"/>
        <v>1</v>
      </c>
      <c r="G4061" s="1">
        <f t="shared" ca="1" si="446"/>
        <v>1</v>
      </c>
      <c r="H4061" s="1">
        <f t="shared" ca="1" si="447"/>
        <v>0</v>
      </c>
    </row>
    <row r="4062" spans="1:8" hidden="1" x14ac:dyDescent="0.2">
      <c r="A4062" s="1">
        <v>4059</v>
      </c>
      <c r="B4062" s="1">
        <f t="shared" ca="1" si="444"/>
        <v>-142743.75884034892</v>
      </c>
      <c r="C4062" s="1">
        <f t="shared" ca="1" si="441"/>
        <v>100</v>
      </c>
      <c r="D4062" s="1">
        <f t="shared" ca="1" si="442"/>
        <v>58.639357099169693</v>
      </c>
      <c r="E4062" s="1">
        <f t="shared" ca="1" si="443"/>
        <v>-1</v>
      </c>
      <c r="F4062" s="1">
        <f t="shared" ca="1" si="445"/>
        <v>1</v>
      </c>
      <c r="G4062" s="1">
        <f t="shared" ca="1" si="446"/>
        <v>0</v>
      </c>
      <c r="H4062" s="1">
        <f t="shared" ca="1" si="447"/>
        <v>1</v>
      </c>
    </row>
    <row r="4063" spans="1:8" hidden="1" x14ac:dyDescent="0.2">
      <c r="A4063" s="1">
        <v>4060</v>
      </c>
      <c r="B4063" s="1">
        <f t="shared" ca="1" si="444"/>
        <v>-136879.82313043196</v>
      </c>
      <c r="C4063" s="1">
        <f t="shared" ca="1" si="441"/>
        <v>100</v>
      </c>
      <c r="D4063" s="1">
        <f t="shared" ca="1" si="442"/>
        <v>58.639357099169693</v>
      </c>
      <c r="E4063" s="1">
        <f t="shared" ca="1" si="443"/>
        <v>0</v>
      </c>
      <c r="F4063" s="1">
        <f t="shared" ca="1" si="445"/>
        <v>1</v>
      </c>
      <c r="G4063" s="1">
        <f t="shared" ca="1" si="446"/>
        <v>0</v>
      </c>
      <c r="H4063" s="1">
        <f t="shared" ca="1" si="447"/>
        <v>2</v>
      </c>
    </row>
    <row r="4064" spans="1:8" hidden="1" x14ac:dyDescent="0.2">
      <c r="A4064" s="1">
        <v>4061</v>
      </c>
      <c r="B4064" s="1">
        <f t="shared" ca="1" si="444"/>
        <v>-131015.88742051499</v>
      </c>
      <c r="C4064" s="1">
        <f t="shared" ca="1" si="441"/>
        <v>100</v>
      </c>
      <c r="D4064" s="1">
        <f t="shared" ca="1" si="442"/>
        <v>-42.077013244733351</v>
      </c>
      <c r="E4064" s="1">
        <f t="shared" ca="1" si="443"/>
        <v>0</v>
      </c>
      <c r="F4064" s="1">
        <f t="shared" ca="1" si="445"/>
        <v>1</v>
      </c>
      <c r="G4064" s="1">
        <f t="shared" ca="1" si="446"/>
        <v>0</v>
      </c>
      <c r="H4064" s="1">
        <f t="shared" ca="1" si="447"/>
        <v>3</v>
      </c>
    </row>
    <row r="4065" spans="1:8" hidden="1" x14ac:dyDescent="0.2">
      <c r="A4065" s="1">
        <v>4062</v>
      </c>
      <c r="B4065" s="1">
        <f t="shared" ca="1" si="444"/>
        <v>-135223.58874498832</v>
      </c>
      <c r="C4065" s="1">
        <f t="shared" ca="1" si="441"/>
        <v>100</v>
      </c>
      <c r="D4065" s="1">
        <f t="shared" ca="1" si="442"/>
        <v>-42.077013244733351</v>
      </c>
      <c r="E4065" s="1">
        <f t="shared" ca="1" si="443"/>
        <v>-1</v>
      </c>
      <c r="F4065" s="1">
        <f t="shared" ca="1" si="445"/>
        <v>1</v>
      </c>
      <c r="G4065" s="1">
        <f t="shared" ca="1" si="446"/>
        <v>1</v>
      </c>
      <c r="H4065" s="1">
        <f t="shared" ca="1" si="447"/>
        <v>0</v>
      </c>
    </row>
    <row r="4066" spans="1:8" hidden="1" x14ac:dyDescent="0.2">
      <c r="A4066" s="1">
        <v>4063</v>
      </c>
      <c r="B4066" s="1">
        <f t="shared" ca="1" si="444"/>
        <v>-139431.29006946165</v>
      </c>
      <c r="C4066" s="1">
        <f t="shared" ca="1" si="441"/>
        <v>100</v>
      </c>
      <c r="D4066" s="1">
        <f t="shared" ca="1" si="442"/>
        <v>-42.077013244733351</v>
      </c>
      <c r="E4066" s="1">
        <f t="shared" ca="1" si="443"/>
        <v>-2</v>
      </c>
      <c r="F4066" s="1">
        <f t="shared" ca="1" si="445"/>
        <v>1</v>
      </c>
      <c r="G4066" s="1">
        <f t="shared" ca="1" si="446"/>
        <v>2</v>
      </c>
      <c r="H4066" s="1">
        <f t="shared" ca="1" si="447"/>
        <v>0</v>
      </c>
    </row>
    <row r="4067" spans="1:8" hidden="1" x14ac:dyDescent="0.2">
      <c r="A4067" s="1">
        <v>4064</v>
      </c>
      <c r="B4067" s="1">
        <f t="shared" ca="1" si="444"/>
        <v>-143638.99139393499</v>
      </c>
      <c r="C4067" s="1">
        <f t="shared" ca="1" si="441"/>
        <v>100</v>
      </c>
      <c r="D4067" s="1">
        <f t="shared" ca="1" si="442"/>
        <v>58.639357099169693</v>
      </c>
      <c r="E4067" s="1">
        <f t="shared" ca="1" si="443"/>
        <v>-3</v>
      </c>
      <c r="F4067" s="1">
        <f t="shared" ca="1" si="445"/>
        <v>1</v>
      </c>
      <c r="G4067" s="1">
        <f t="shared" ca="1" si="446"/>
        <v>3</v>
      </c>
      <c r="H4067" s="1">
        <f t="shared" ca="1" si="447"/>
        <v>0</v>
      </c>
    </row>
    <row r="4068" spans="1:8" hidden="1" x14ac:dyDescent="0.2">
      <c r="A4068" s="1">
        <v>4065</v>
      </c>
      <c r="B4068" s="1">
        <f t="shared" ca="1" si="444"/>
        <v>-137775.05568401804</v>
      </c>
      <c r="C4068" s="1">
        <f t="shared" ca="1" si="441"/>
        <v>100</v>
      </c>
      <c r="D4068" s="1">
        <f t="shared" ca="1" si="442"/>
        <v>-42.077013244733351</v>
      </c>
      <c r="E4068" s="1">
        <f t="shared" ca="1" si="443"/>
        <v>-2</v>
      </c>
      <c r="F4068" s="1">
        <f t="shared" ca="1" si="445"/>
        <v>1</v>
      </c>
      <c r="G4068" s="1">
        <f t="shared" ca="1" si="446"/>
        <v>0</v>
      </c>
      <c r="H4068" s="1">
        <f t="shared" ca="1" si="447"/>
        <v>1</v>
      </c>
    </row>
    <row r="4069" spans="1:8" hidden="1" x14ac:dyDescent="0.2">
      <c r="A4069" s="1">
        <v>4066</v>
      </c>
      <c r="B4069" s="1">
        <f t="shared" ca="1" si="444"/>
        <v>-141982.75700849138</v>
      </c>
      <c r="C4069" s="1">
        <f t="shared" ca="1" si="441"/>
        <v>100</v>
      </c>
      <c r="D4069" s="1">
        <f t="shared" ca="1" si="442"/>
        <v>-42.077013244733351</v>
      </c>
      <c r="E4069" s="1">
        <f t="shared" ca="1" si="443"/>
        <v>-3</v>
      </c>
      <c r="F4069" s="1">
        <f t="shared" ca="1" si="445"/>
        <v>1</v>
      </c>
      <c r="G4069" s="1">
        <f t="shared" ca="1" si="446"/>
        <v>1</v>
      </c>
      <c r="H4069" s="1">
        <f t="shared" ca="1" si="447"/>
        <v>0</v>
      </c>
    </row>
    <row r="4070" spans="1:8" hidden="1" x14ac:dyDescent="0.2">
      <c r="A4070" s="1">
        <v>4067</v>
      </c>
      <c r="B4070" s="1">
        <f t="shared" ca="1" si="444"/>
        <v>-146190.45833296471</v>
      </c>
      <c r="C4070" s="1">
        <f t="shared" ca="1" si="441"/>
        <v>100</v>
      </c>
      <c r="D4070" s="1">
        <f t="shared" ca="1" si="442"/>
        <v>-42.077013244733351</v>
      </c>
      <c r="E4070" s="1">
        <f t="shared" ca="1" si="443"/>
        <v>-4</v>
      </c>
      <c r="F4070" s="1">
        <f t="shared" ca="1" si="445"/>
        <v>1</v>
      </c>
      <c r="G4070" s="1">
        <f t="shared" ca="1" si="446"/>
        <v>2</v>
      </c>
      <c r="H4070" s="1">
        <f t="shared" ca="1" si="447"/>
        <v>0</v>
      </c>
    </row>
    <row r="4071" spans="1:8" hidden="1" x14ac:dyDescent="0.2">
      <c r="A4071" s="1">
        <v>4068</v>
      </c>
      <c r="B4071" s="1">
        <f t="shared" ca="1" si="444"/>
        <v>-150398.15965743805</v>
      </c>
      <c r="C4071" s="1">
        <f t="shared" ca="1" si="441"/>
        <v>500</v>
      </c>
      <c r="D4071" s="1">
        <f t="shared" ca="1" si="442"/>
        <v>-42.077013244733351</v>
      </c>
      <c r="E4071" s="1">
        <f t="shared" ca="1" si="443"/>
        <v>0</v>
      </c>
      <c r="F4071" s="1">
        <f t="shared" ca="1" si="445"/>
        <v>2</v>
      </c>
      <c r="G4071" s="1">
        <f t="shared" ca="1" si="446"/>
        <v>3</v>
      </c>
      <c r="H4071" s="1">
        <f t="shared" ca="1" si="447"/>
        <v>0</v>
      </c>
    </row>
    <row r="4072" spans="1:8" hidden="1" x14ac:dyDescent="0.2">
      <c r="A4072" s="1">
        <v>4069</v>
      </c>
      <c r="B4072" s="1">
        <f t="shared" ca="1" si="444"/>
        <v>-171436.66627980472</v>
      </c>
      <c r="C4072" s="1">
        <f t="shared" ca="1" si="441"/>
        <v>500</v>
      </c>
      <c r="D4072" s="1">
        <f t="shared" ca="1" si="442"/>
        <v>58.639357099169693</v>
      </c>
      <c r="E4072" s="1">
        <f t="shared" ca="1" si="443"/>
        <v>-1</v>
      </c>
      <c r="F4072" s="1">
        <f t="shared" ca="1" si="445"/>
        <v>2</v>
      </c>
      <c r="G4072" s="1">
        <f t="shared" ca="1" si="446"/>
        <v>4</v>
      </c>
      <c r="H4072" s="1">
        <f t="shared" ca="1" si="447"/>
        <v>0</v>
      </c>
    </row>
    <row r="4073" spans="1:8" hidden="1" x14ac:dyDescent="0.2">
      <c r="A4073" s="1">
        <v>4070</v>
      </c>
      <c r="B4073" s="1">
        <f t="shared" ca="1" si="444"/>
        <v>-142116.98773021987</v>
      </c>
      <c r="C4073" s="1">
        <f t="shared" ca="1" si="441"/>
        <v>100</v>
      </c>
      <c r="D4073" s="1">
        <f t="shared" ca="1" si="442"/>
        <v>58.639357099169693</v>
      </c>
      <c r="E4073" s="1">
        <f t="shared" ca="1" si="443"/>
        <v>0</v>
      </c>
      <c r="F4073" s="1">
        <f t="shared" ca="1" si="445"/>
        <v>1</v>
      </c>
      <c r="G4073" s="1">
        <f t="shared" ca="1" si="446"/>
        <v>0</v>
      </c>
      <c r="H4073" s="1">
        <f t="shared" ca="1" si="447"/>
        <v>1</v>
      </c>
    </row>
    <row r="4074" spans="1:8" hidden="1" x14ac:dyDescent="0.2">
      <c r="A4074" s="1">
        <v>4071</v>
      </c>
      <c r="B4074" s="1">
        <f t="shared" ca="1" si="444"/>
        <v>-136253.05202030292</v>
      </c>
      <c r="C4074" s="1">
        <f t="shared" ca="1" si="441"/>
        <v>100</v>
      </c>
      <c r="D4074" s="1">
        <f t="shared" ca="1" si="442"/>
        <v>-42.077013244733351</v>
      </c>
      <c r="E4074" s="1">
        <f t="shared" ca="1" si="443"/>
        <v>0</v>
      </c>
      <c r="F4074" s="1">
        <f t="shared" ca="1" si="445"/>
        <v>1</v>
      </c>
      <c r="G4074" s="1">
        <f t="shared" ca="1" si="446"/>
        <v>0</v>
      </c>
      <c r="H4074" s="1">
        <f t="shared" ca="1" si="447"/>
        <v>2</v>
      </c>
    </row>
    <row r="4075" spans="1:8" hidden="1" x14ac:dyDescent="0.2">
      <c r="A4075" s="1">
        <v>4072</v>
      </c>
      <c r="B4075" s="1">
        <f t="shared" ca="1" si="444"/>
        <v>-140460.75334477625</v>
      </c>
      <c r="C4075" s="1">
        <f t="shared" ca="1" si="441"/>
        <v>100</v>
      </c>
      <c r="D4075" s="1">
        <f t="shared" ca="1" si="442"/>
        <v>-42.077013244733351</v>
      </c>
      <c r="E4075" s="1">
        <f t="shared" ca="1" si="443"/>
        <v>-1</v>
      </c>
      <c r="F4075" s="1">
        <f t="shared" ca="1" si="445"/>
        <v>1</v>
      </c>
      <c r="G4075" s="1">
        <f t="shared" ca="1" si="446"/>
        <v>1</v>
      </c>
      <c r="H4075" s="1">
        <f t="shared" ca="1" si="447"/>
        <v>0</v>
      </c>
    </row>
    <row r="4076" spans="1:8" hidden="1" x14ac:dyDescent="0.2">
      <c r="A4076" s="1">
        <v>4073</v>
      </c>
      <c r="B4076" s="1">
        <f t="shared" ca="1" si="444"/>
        <v>-144668.45466924959</v>
      </c>
      <c r="C4076" s="1">
        <f t="shared" ca="1" si="441"/>
        <v>100</v>
      </c>
      <c r="D4076" s="1">
        <f t="shared" ca="1" si="442"/>
        <v>-42.077013244733351</v>
      </c>
      <c r="E4076" s="1">
        <f t="shared" ca="1" si="443"/>
        <v>-2</v>
      </c>
      <c r="F4076" s="1">
        <f t="shared" ca="1" si="445"/>
        <v>1</v>
      </c>
      <c r="G4076" s="1">
        <f t="shared" ca="1" si="446"/>
        <v>2</v>
      </c>
      <c r="H4076" s="1">
        <f t="shared" ca="1" si="447"/>
        <v>0</v>
      </c>
    </row>
    <row r="4077" spans="1:8" hidden="1" x14ac:dyDescent="0.2">
      <c r="A4077" s="1">
        <v>4074</v>
      </c>
      <c r="B4077" s="1">
        <f t="shared" ca="1" si="444"/>
        <v>-148876.15599372293</v>
      </c>
      <c r="C4077" s="1">
        <f t="shared" ca="1" si="441"/>
        <v>100</v>
      </c>
      <c r="D4077" s="1">
        <f t="shared" ca="1" si="442"/>
        <v>-42.077013244733351</v>
      </c>
      <c r="E4077" s="1">
        <f t="shared" ca="1" si="443"/>
        <v>-3</v>
      </c>
      <c r="F4077" s="1">
        <f t="shared" ca="1" si="445"/>
        <v>1</v>
      </c>
      <c r="G4077" s="1">
        <f t="shared" ca="1" si="446"/>
        <v>3</v>
      </c>
      <c r="H4077" s="1">
        <f t="shared" ca="1" si="447"/>
        <v>0</v>
      </c>
    </row>
    <row r="4078" spans="1:8" hidden="1" x14ac:dyDescent="0.2">
      <c r="A4078" s="1">
        <v>4075</v>
      </c>
      <c r="B4078" s="1">
        <f t="shared" ca="1" si="444"/>
        <v>-153083.85731819627</v>
      </c>
      <c r="C4078" s="1">
        <f t="shared" ca="1" si="441"/>
        <v>100</v>
      </c>
      <c r="D4078" s="1">
        <f t="shared" ca="1" si="442"/>
        <v>58.639357099169693</v>
      </c>
      <c r="E4078" s="1">
        <f t="shared" ca="1" si="443"/>
        <v>-4</v>
      </c>
      <c r="F4078" s="1">
        <f t="shared" ca="1" si="445"/>
        <v>1</v>
      </c>
      <c r="G4078" s="1">
        <f t="shared" ca="1" si="446"/>
        <v>4</v>
      </c>
      <c r="H4078" s="1">
        <f t="shared" ca="1" si="447"/>
        <v>0</v>
      </c>
    </row>
    <row r="4079" spans="1:8" hidden="1" x14ac:dyDescent="0.2">
      <c r="A4079" s="1">
        <v>4076</v>
      </c>
      <c r="B4079" s="1">
        <f t="shared" ca="1" si="444"/>
        <v>-147219.92160827931</v>
      </c>
      <c r="C4079" s="1">
        <f t="shared" ca="1" si="441"/>
        <v>100</v>
      </c>
      <c r="D4079" s="1">
        <f t="shared" ca="1" si="442"/>
        <v>58.639357099169693</v>
      </c>
      <c r="E4079" s="1">
        <f t="shared" ca="1" si="443"/>
        <v>-3</v>
      </c>
      <c r="F4079" s="1">
        <f t="shared" ca="1" si="445"/>
        <v>1</v>
      </c>
      <c r="G4079" s="1">
        <f t="shared" ca="1" si="446"/>
        <v>0</v>
      </c>
      <c r="H4079" s="1">
        <f t="shared" ca="1" si="447"/>
        <v>1</v>
      </c>
    </row>
    <row r="4080" spans="1:8" hidden="1" x14ac:dyDescent="0.2">
      <c r="A4080" s="1">
        <v>4077</v>
      </c>
      <c r="B4080" s="1">
        <f t="shared" ca="1" si="444"/>
        <v>-141355.98589836236</v>
      </c>
      <c r="C4080" s="1">
        <f t="shared" ca="1" si="441"/>
        <v>100</v>
      </c>
      <c r="D4080" s="1">
        <f t="shared" ca="1" si="442"/>
        <v>-42.077013244733351</v>
      </c>
      <c r="E4080" s="1">
        <f t="shared" ca="1" si="443"/>
        <v>-2</v>
      </c>
      <c r="F4080" s="1">
        <f t="shared" ca="1" si="445"/>
        <v>1</v>
      </c>
      <c r="G4080" s="1">
        <f t="shared" ca="1" si="446"/>
        <v>0</v>
      </c>
      <c r="H4080" s="1">
        <f t="shared" ca="1" si="447"/>
        <v>2</v>
      </c>
    </row>
    <row r="4081" spans="1:8" hidden="1" x14ac:dyDescent="0.2">
      <c r="A4081" s="1">
        <v>4078</v>
      </c>
      <c r="B4081" s="1">
        <f t="shared" ca="1" si="444"/>
        <v>-145563.6872228357</v>
      </c>
      <c r="C4081" s="1">
        <f t="shared" ca="1" si="441"/>
        <v>100</v>
      </c>
      <c r="D4081" s="1">
        <f t="shared" ca="1" si="442"/>
        <v>-42.077013244733351</v>
      </c>
      <c r="E4081" s="1">
        <f t="shared" ca="1" si="443"/>
        <v>-3</v>
      </c>
      <c r="F4081" s="1">
        <f t="shared" ca="1" si="445"/>
        <v>1</v>
      </c>
      <c r="G4081" s="1">
        <f t="shared" ca="1" si="446"/>
        <v>1</v>
      </c>
      <c r="H4081" s="1">
        <f t="shared" ca="1" si="447"/>
        <v>0</v>
      </c>
    </row>
    <row r="4082" spans="1:8" hidden="1" x14ac:dyDescent="0.2">
      <c r="A4082" s="1">
        <v>4079</v>
      </c>
      <c r="B4082" s="1">
        <f t="shared" ca="1" si="444"/>
        <v>-149771.38854730903</v>
      </c>
      <c r="C4082" s="1">
        <f t="shared" ca="1" si="441"/>
        <v>100</v>
      </c>
      <c r="D4082" s="1">
        <f t="shared" ca="1" si="442"/>
        <v>-42.077013244733351</v>
      </c>
      <c r="E4082" s="1">
        <f t="shared" ca="1" si="443"/>
        <v>-4</v>
      </c>
      <c r="F4082" s="1">
        <f t="shared" ca="1" si="445"/>
        <v>1</v>
      </c>
      <c r="G4082" s="1">
        <f t="shared" ca="1" si="446"/>
        <v>2</v>
      </c>
      <c r="H4082" s="1">
        <f t="shared" ca="1" si="447"/>
        <v>0</v>
      </c>
    </row>
    <row r="4083" spans="1:8" hidden="1" x14ac:dyDescent="0.2">
      <c r="A4083" s="1">
        <v>4080</v>
      </c>
      <c r="B4083" s="1">
        <f t="shared" ca="1" si="444"/>
        <v>-153979.08987178237</v>
      </c>
      <c r="C4083" s="1">
        <f t="shared" ca="1" si="441"/>
        <v>500</v>
      </c>
      <c r="D4083" s="1">
        <f t="shared" ca="1" si="442"/>
        <v>58.639357099169693</v>
      </c>
      <c r="E4083" s="1">
        <f t="shared" ca="1" si="443"/>
        <v>0</v>
      </c>
      <c r="F4083" s="1">
        <f t="shared" ca="1" si="445"/>
        <v>2</v>
      </c>
      <c r="G4083" s="1">
        <f t="shared" ca="1" si="446"/>
        <v>3</v>
      </c>
      <c r="H4083" s="1">
        <f t="shared" ca="1" si="447"/>
        <v>0</v>
      </c>
    </row>
    <row r="4084" spans="1:8" hidden="1" x14ac:dyDescent="0.2">
      <c r="A4084" s="1">
        <v>4081</v>
      </c>
      <c r="B4084" s="1">
        <f t="shared" ca="1" si="444"/>
        <v>-124659.41132219753</v>
      </c>
      <c r="C4084" s="1">
        <f t="shared" ca="1" si="441"/>
        <v>100</v>
      </c>
      <c r="D4084" s="1">
        <f t="shared" ca="1" si="442"/>
        <v>-42.077013244733351</v>
      </c>
      <c r="E4084" s="1">
        <f t="shared" ca="1" si="443"/>
        <v>0</v>
      </c>
      <c r="F4084" s="1">
        <f t="shared" ca="1" si="445"/>
        <v>1</v>
      </c>
      <c r="G4084" s="1">
        <f t="shared" ca="1" si="446"/>
        <v>0</v>
      </c>
      <c r="H4084" s="1">
        <f t="shared" ca="1" si="447"/>
        <v>1</v>
      </c>
    </row>
    <row r="4085" spans="1:8" hidden="1" x14ac:dyDescent="0.2">
      <c r="A4085" s="1">
        <v>4082</v>
      </c>
      <c r="B4085" s="1">
        <f t="shared" ca="1" si="444"/>
        <v>-128867.11264667087</v>
      </c>
      <c r="C4085" s="1">
        <f t="shared" ca="1" si="441"/>
        <v>100</v>
      </c>
      <c r="D4085" s="1">
        <f t="shared" ca="1" si="442"/>
        <v>58.639357099169693</v>
      </c>
      <c r="E4085" s="1">
        <f t="shared" ca="1" si="443"/>
        <v>-1</v>
      </c>
      <c r="F4085" s="1">
        <f t="shared" ca="1" si="445"/>
        <v>1</v>
      </c>
      <c r="G4085" s="1">
        <f t="shared" ca="1" si="446"/>
        <v>1</v>
      </c>
      <c r="H4085" s="1">
        <f t="shared" ca="1" si="447"/>
        <v>0</v>
      </c>
    </row>
    <row r="4086" spans="1:8" hidden="1" x14ac:dyDescent="0.2">
      <c r="A4086" s="1">
        <v>4083</v>
      </c>
      <c r="B4086" s="1">
        <f t="shared" ca="1" si="444"/>
        <v>-123003.17693675389</v>
      </c>
      <c r="C4086" s="1">
        <f t="shared" ca="1" si="441"/>
        <v>100</v>
      </c>
      <c r="D4086" s="1">
        <f t="shared" ca="1" si="442"/>
        <v>58.639357099169693</v>
      </c>
      <c r="E4086" s="1">
        <f t="shared" ca="1" si="443"/>
        <v>0</v>
      </c>
      <c r="F4086" s="1">
        <f t="shared" ca="1" si="445"/>
        <v>1</v>
      </c>
      <c r="G4086" s="1">
        <f t="shared" ca="1" si="446"/>
        <v>0</v>
      </c>
      <c r="H4086" s="1">
        <f t="shared" ca="1" si="447"/>
        <v>1</v>
      </c>
    </row>
    <row r="4087" spans="1:8" hidden="1" x14ac:dyDescent="0.2">
      <c r="A4087" s="1">
        <v>4084</v>
      </c>
      <c r="B4087" s="1">
        <f t="shared" ca="1" si="444"/>
        <v>-117139.24122683692</v>
      </c>
      <c r="C4087" s="1">
        <f t="shared" ca="1" si="441"/>
        <v>100</v>
      </c>
      <c r="D4087" s="1">
        <f t="shared" ca="1" si="442"/>
        <v>-42.077013244733351</v>
      </c>
      <c r="E4087" s="1">
        <f t="shared" ca="1" si="443"/>
        <v>0</v>
      </c>
      <c r="F4087" s="1">
        <f t="shared" ca="1" si="445"/>
        <v>1</v>
      </c>
      <c r="G4087" s="1">
        <f t="shared" ca="1" si="446"/>
        <v>0</v>
      </c>
      <c r="H4087" s="1">
        <f t="shared" ca="1" si="447"/>
        <v>2</v>
      </c>
    </row>
    <row r="4088" spans="1:8" hidden="1" x14ac:dyDescent="0.2">
      <c r="A4088" s="1">
        <v>4085</v>
      </c>
      <c r="B4088" s="1">
        <f t="shared" ca="1" si="444"/>
        <v>-121346.94255131026</v>
      </c>
      <c r="C4088" s="1">
        <f t="shared" ca="1" si="441"/>
        <v>100</v>
      </c>
      <c r="D4088" s="1">
        <f t="shared" ca="1" si="442"/>
        <v>-42.077013244733351</v>
      </c>
      <c r="E4088" s="1">
        <f t="shared" ca="1" si="443"/>
        <v>-1</v>
      </c>
      <c r="F4088" s="1">
        <f t="shared" ca="1" si="445"/>
        <v>1</v>
      </c>
      <c r="G4088" s="1">
        <f t="shared" ca="1" si="446"/>
        <v>1</v>
      </c>
      <c r="H4088" s="1">
        <f t="shared" ca="1" si="447"/>
        <v>0</v>
      </c>
    </row>
    <row r="4089" spans="1:8" hidden="1" x14ac:dyDescent="0.2">
      <c r="A4089" s="1">
        <v>4086</v>
      </c>
      <c r="B4089" s="1">
        <f t="shared" ca="1" si="444"/>
        <v>-125554.6438757836</v>
      </c>
      <c r="C4089" s="1">
        <f t="shared" ca="1" si="441"/>
        <v>100</v>
      </c>
      <c r="D4089" s="1">
        <f t="shared" ca="1" si="442"/>
        <v>58.639357099169693</v>
      </c>
      <c r="E4089" s="1">
        <f t="shared" ca="1" si="443"/>
        <v>-2</v>
      </c>
      <c r="F4089" s="1">
        <f t="shared" ca="1" si="445"/>
        <v>1</v>
      </c>
      <c r="G4089" s="1">
        <f t="shared" ca="1" si="446"/>
        <v>2</v>
      </c>
      <c r="H4089" s="1">
        <f t="shared" ca="1" si="447"/>
        <v>0</v>
      </c>
    </row>
    <row r="4090" spans="1:8" hidden="1" x14ac:dyDescent="0.2">
      <c r="A4090" s="1">
        <v>4087</v>
      </c>
      <c r="B4090" s="1">
        <f t="shared" ca="1" si="444"/>
        <v>-119690.70816586663</v>
      </c>
      <c r="C4090" s="1">
        <f t="shared" ca="1" si="441"/>
        <v>100</v>
      </c>
      <c r="D4090" s="1">
        <f t="shared" ca="1" si="442"/>
        <v>58.639357099169693</v>
      </c>
      <c r="E4090" s="1">
        <f t="shared" ca="1" si="443"/>
        <v>-1</v>
      </c>
      <c r="F4090" s="1">
        <f t="shared" ca="1" si="445"/>
        <v>1</v>
      </c>
      <c r="G4090" s="1">
        <f t="shared" ca="1" si="446"/>
        <v>0</v>
      </c>
      <c r="H4090" s="1">
        <f t="shared" ca="1" si="447"/>
        <v>1</v>
      </c>
    </row>
    <row r="4091" spans="1:8" hidden="1" x14ac:dyDescent="0.2">
      <c r="A4091" s="1">
        <v>4088</v>
      </c>
      <c r="B4091" s="1">
        <f t="shared" ca="1" si="444"/>
        <v>-113826.77245594966</v>
      </c>
      <c r="C4091" s="1">
        <f t="shared" ca="1" si="441"/>
        <v>100</v>
      </c>
      <c r="D4091" s="1">
        <f t="shared" ca="1" si="442"/>
        <v>58.639357099169693</v>
      </c>
      <c r="E4091" s="1">
        <f t="shared" ca="1" si="443"/>
        <v>0</v>
      </c>
      <c r="F4091" s="1">
        <f t="shared" ca="1" si="445"/>
        <v>1</v>
      </c>
      <c r="G4091" s="1">
        <f t="shared" ca="1" si="446"/>
        <v>0</v>
      </c>
      <c r="H4091" s="1">
        <f t="shared" ca="1" si="447"/>
        <v>2</v>
      </c>
    </row>
    <row r="4092" spans="1:8" hidden="1" x14ac:dyDescent="0.2">
      <c r="A4092" s="1">
        <v>4089</v>
      </c>
      <c r="B4092" s="1">
        <f t="shared" ca="1" si="444"/>
        <v>-107962.83674603268</v>
      </c>
      <c r="C4092" s="1">
        <f t="shared" ca="1" si="441"/>
        <v>100</v>
      </c>
      <c r="D4092" s="1">
        <f t="shared" ca="1" si="442"/>
        <v>-42.077013244733351</v>
      </c>
      <c r="E4092" s="1">
        <f t="shared" ca="1" si="443"/>
        <v>0</v>
      </c>
      <c r="F4092" s="1">
        <f t="shared" ca="1" si="445"/>
        <v>1</v>
      </c>
      <c r="G4092" s="1">
        <f t="shared" ca="1" si="446"/>
        <v>0</v>
      </c>
      <c r="H4092" s="1">
        <f t="shared" ca="1" si="447"/>
        <v>3</v>
      </c>
    </row>
    <row r="4093" spans="1:8" hidden="1" x14ac:dyDescent="0.2">
      <c r="A4093" s="1">
        <v>4090</v>
      </c>
      <c r="B4093" s="1">
        <f t="shared" ca="1" si="444"/>
        <v>-112170.53807050602</v>
      </c>
      <c r="C4093" s="1">
        <f t="shared" ca="1" si="441"/>
        <v>100</v>
      </c>
      <c r="D4093" s="1">
        <f t="shared" ca="1" si="442"/>
        <v>-42.077013244733351</v>
      </c>
      <c r="E4093" s="1">
        <f t="shared" ca="1" si="443"/>
        <v>-1</v>
      </c>
      <c r="F4093" s="1">
        <f t="shared" ca="1" si="445"/>
        <v>1</v>
      </c>
      <c r="G4093" s="1">
        <f t="shared" ca="1" si="446"/>
        <v>1</v>
      </c>
      <c r="H4093" s="1">
        <f t="shared" ca="1" si="447"/>
        <v>0</v>
      </c>
    </row>
    <row r="4094" spans="1:8" hidden="1" x14ac:dyDescent="0.2">
      <c r="A4094" s="1">
        <v>4091</v>
      </c>
      <c r="B4094" s="1">
        <f t="shared" ca="1" si="444"/>
        <v>-116378.23939497936</v>
      </c>
      <c r="C4094" s="1">
        <f t="shared" ca="1" si="441"/>
        <v>100</v>
      </c>
      <c r="D4094" s="1">
        <f t="shared" ca="1" si="442"/>
        <v>-42.077013244733351</v>
      </c>
      <c r="E4094" s="1">
        <f t="shared" ca="1" si="443"/>
        <v>-2</v>
      </c>
      <c r="F4094" s="1">
        <f t="shared" ca="1" si="445"/>
        <v>1</v>
      </c>
      <c r="G4094" s="1">
        <f t="shared" ca="1" si="446"/>
        <v>2</v>
      </c>
      <c r="H4094" s="1">
        <f t="shared" ca="1" si="447"/>
        <v>0</v>
      </c>
    </row>
    <row r="4095" spans="1:8" hidden="1" x14ac:dyDescent="0.2">
      <c r="A4095" s="1">
        <v>4092</v>
      </c>
      <c r="B4095" s="1">
        <f t="shared" ca="1" si="444"/>
        <v>-120585.9407194527</v>
      </c>
      <c r="C4095" s="1">
        <f t="shared" ca="1" si="441"/>
        <v>100</v>
      </c>
      <c r="D4095" s="1">
        <f t="shared" ca="1" si="442"/>
        <v>58.639357099169693</v>
      </c>
      <c r="E4095" s="1">
        <f t="shared" ca="1" si="443"/>
        <v>-3</v>
      </c>
      <c r="F4095" s="1">
        <f t="shared" ca="1" si="445"/>
        <v>1</v>
      </c>
      <c r="G4095" s="1">
        <f t="shared" ca="1" si="446"/>
        <v>3</v>
      </c>
      <c r="H4095" s="1">
        <f t="shared" ca="1" si="447"/>
        <v>0</v>
      </c>
    </row>
    <row r="4096" spans="1:8" hidden="1" x14ac:dyDescent="0.2">
      <c r="A4096" s="1">
        <v>4093</v>
      </c>
      <c r="B4096" s="1">
        <f t="shared" ca="1" si="444"/>
        <v>-114722.00500953573</v>
      </c>
      <c r="C4096" s="1">
        <f t="shared" ca="1" si="441"/>
        <v>100</v>
      </c>
      <c r="D4096" s="1">
        <f t="shared" ca="1" si="442"/>
        <v>-42.077013244733351</v>
      </c>
      <c r="E4096" s="1">
        <f t="shared" ca="1" si="443"/>
        <v>-2</v>
      </c>
      <c r="F4096" s="1">
        <f t="shared" ca="1" si="445"/>
        <v>1</v>
      </c>
      <c r="G4096" s="1">
        <f t="shared" ca="1" si="446"/>
        <v>0</v>
      </c>
      <c r="H4096" s="1">
        <f t="shared" ca="1" si="447"/>
        <v>1</v>
      </c>
    </row>
    <row r="4097" spans="1:8" hidden="1" x14ac:dyDescent="0.2">
      <c r="A4097" s="1">
        <v>4094</v>
      </c>
      <c r="B4097" s="1">
        <f t="shared" ca="1" si="444"/>
        <v>-118929.70633400907</v>
      </c>
      <c r="C4097" s="1">
        <f t="shared" ca="1" si="441"/>
        <v>100</v>
      </c>
      <c r="D4097" s="1">
        <f t="shared" ca="1" si="442"/>
        <v>-42.077013244733351</v>
      </c>
      <c r="E4097" s="1">
        <f t="shared" ca="1" si="443"/>
        <v>-3</v>
      </c>
      <c r="F4097" s="1">
        <f t="shared" ca="1" si="445"/>
        <v>1</v>
      </c>
      <c r="G4097" s="1">
        <f t="shared" ca="1" si="446"/>
        <v>1</v>
      </c>
      <c r="H4097" s="1">
        <f t="shared" ca="1" si="447"/>
        <v>0</v>
      </c>
    </row>
    <row r="4098" spans="1:8" hidden="1" x14ac:dyDescent="0.2">
      <c r="A4098" s="1">
        <v>4095</v>
      </c>
      <c r="B4098" s="1">
        <f t="shared" ca="1" si="444"/>
        <v>-123137.40765848241</v>
      </c>
      <c r="C4098" s="1">
        <f t="shared" ca="1" si="441"/>
        <v>100</v>
      </c>
      <c r="D4098" s="1">
        <f t="shared" ca="1" si="442"/>
        <v>-42.077013244733351</v>
      </c>
      <c r="E4098" s="1">
        <f t="shared" ca="1" si="443"/>
        <v>-4</v>
      </c>
      <c r="F4098" s="1">
        <f t="shared" ca="1" si="445"/>
        <v>1</v>
      </c>
      <c r="G4098" s="1">
        <f t="shared" ca="1" si="446"/>
        <v>2</v>
      </c>
      <c r="H4098" s="1">
        <f t="shared" ca="1" si="447"/>
        <v>0</v>
      </c>
    </row>
    <row r="4099" spans="1:8" hidden="1" x14ac:dyDescent="0.2">
      <c r="A4099" s="1">
        <v>4096</v>
      </c>
      <c r="B4099" s="1">
        <f t="shared" ca="1" si="444"/>
        <v>-127345.10898295575</v>
      </c>
      <c r="C4099" s="1">
        <f t="shared" ca="1" si="441"/>
        <v>500</v>
      </c>
      <c r="D4099" s="1">
        <f t="shared" ca="1" si="442"/>
        <v>-42.077013244733351</v>
      </c>
      <c r="E4099" s="1">
        <f t="shared" ca="1" si="443"/>
        <v>0</v>
      </c>
      <c r="F4099" s="1">
        <f t="shared" ca="1" si="445"/>
        <v>2</v>
      </c>
      <c r="G4099" s="1">
        <f t="shared" ca="1" si="446"/>
        <v>3</v>
      </c>
      <c r="H4099" s="1">
        <f t="shared" ca="1" si="447"/>
        <v>0</v>
      </c>
    </row>
    <row r="4100" spans="1:8" hidden="1" x14ac:dyDescent="0.2">
      <c r="A4100" s="1">
        <v>4097</v>
      </c>
      <c r="B4100" s="1">
        <f t="shared" ca="1" si="444"/>
        <v>-148383.61560532241</v>
      </c>
      <c r="C4100" s="1">
        <f t="shared" ca="1" si="441"/>
        <v>500</v>
      </c>
      <c r="D4100" s="1">
        <f t="shared" ca="1" si="442"/>
        <v>58.639357099169693</v>
      </c>
      <c r="E4100" s="1">
        <f t="shared" ca="1" si="443"/>
        <v>-1</v>
      </c>
      <c r="F4100" s="1">
        <f t="shared" ca="1" si="445"/>
        <v>2</v>
      </c>
      <c r="G4100" s="1">
        <f t="shared" ca="1" si="446"/>
        <v>4</v>
      </c>
      <c r="H4100" s="1">
        <f t="shared" ca="1" si="447"/>
        <v>0</v>
      </c>
    </row>
    <row r="4101" spans="1:8" hidden="1" x14ac:dyDescent="0.2">
      <c r="A4101" s="1">
        <v>4098</v>
      </c>
      <c r="B4101" s="1">
        <f t="shared" ca="1" si="444"/>
        <v>-119063.93705573757</v>
      </c>
      <c r="C4101" s="1">
        <f t="shared" ref="C4101:C4164" ca="1" si="448">$C$4*POWER($L$2,F4101-1)</f>
        <v>100</v>
      </c>
      <c r="D4101" s="1">
        <f t="shared" ref="D4101:D4164" ca="1" si="449">IF(RAND()&lt;$B$1,$F$1,$H$1)</f>
        <v>58.639357099169693</v>
      </c>
      <c r="E4101" s="1">
        <f t="shared" ref="E4101:E4164" ca="1" si="450">IF(D4100&lt;0,IF(E4100-1=-$D$2,0,E4100-1),IF(E4100+1=$F$2,0,E4100+1))</f>
        <v>0</v>
      </c>
      <c r="F4101" s="1">
        <f t="shared" ca="1" si="445"/>
        <v>1</v>
      </c>
      <c r="G4101" s="1">
        <f t="shared" ca="1" si="446"/>
        <v>0</v>
      </c>
      <c r="H4101" s="1">
        <f t="shared" ca="1" si="447"/>
        <v>1</v>
      </c>
    </row>
    <row r="4102" spans="1:8" hidden="1" x14ac:dyDescent="0.2">
      <c r="A4102" s="1">
        <v>4099</v>
      </c>
      <c r="B4102" s="1">
        <f t="shared" ref="B4102:B4165" ca="1" si="451">B4101+D4101*C4101</f>
        <v>-113200.00134582059</v>
      </c>
      <c r="C4102" s="1">
        <f t="shared" ca="1" si="448"/>
        <v>100</v>
      </c>
      <c r="D4102" s="1">
        <f t="shared" ca="1" si="449"/>
        <v>58.639357099169693</v>
      </c>
      <c r="E4102" s="1">
        <f t="shared" ca="1" si="450"/>
        <v>0</v>
      </c>
      <c r="F4102" s="1">
        <f t="shared" ref="F4102:F4165" ca="1" si="452">IF(AND(D4101&gt;0,E4102=0),IF(F4101-1&lt;1,1,F4101-1),IF(AND(D4101&lt;0,E4102=0),IF(F4101+1&gt;$H$2,1,F4101+1),F4101))</f>
        <v>1</v>
      </c>
      <c r="G4102" s="1">
        <f t="shared" ref="G4102:G4165" ca="1" si="453">IF(D4101&gt;0,0,G4101+1)</f>
        <v>0</v>
      </c>
      <c r="H4102" s="1">
        <f t="shared" ref="H4102:H4165" ca="1" si="454">IF(D4101&lt;0,0,H4101+1)</f>
        <v>2</v>
      </c>
    </row>
    <row r="4103" spans="1:8" hidden="1" x14ac:dyDescent="0.2">
      <c r="A4103" s="1">
        <v>4100</v>
      </c>
      <c r="B4103" s="1">
        <f t="shared" ca="1" si="451"/>
        <v>-107336.06563590362</v>
      </c>
      <c r="C4103" s="1">
        <f t="shared" ca="1" si="448"/>
        <v>100</v>
      </c>
      <c r="D4103" s="1">
        <f t="shared" ca="1" si="449"/>
        <v>-42.077013244733351</v>
      </c>
      <c r="E4103" s="1">
        <f t="shared" ca="1" si="450"/>
        <v>0</v>
      </c>
      <c r="F4103" s="1">
        <f t="shared" ca="1" si="452"/>
        <v>1</v>
      </c>
      <c r="G4103" s="1">
        <f t="shared" ca="1" si="453"/>
        <v>0</v>
      </c>
      <c r="H4103" s="1">
        <f t="shared" ca="1" si="454"/>
        <v>3</v>
      </c>
    </row>
    <row r="4104" spans="1:8" hidden="1" x14ac:dyDescent="0.2">
      <c r="A4104" s="1">
        <v>4101</v>
      </c>
      <c r="B4104" s="1">
        <f t="shared" ca="1" si="451"/>
        <v>-111543.76696037696</v>
      </c>
      <c r="C4104" s="1">
        <f t="shared" ca="1" si="448"/>
        <v>100</v>
      </c>
      <c r="D4104" s="1">
        <f t="shared" ca="1" si="449"/>
        <v>58.639357099169693</v>
      </c>
      <c r="E4104" s="1">
        <f t="shared" ca="1" si="450"/>
        <v>-1</v>
      </c>
      <c r="F4104" s="1">
        <f t="shared" ca="1" si="452"/>
        <v>1</v>
      </c>
      <c r="G4104" s="1">
        <f t="shared" ca="1" si="453"/>
        <v>1</v>
      </c>
      <c r="H4104" s="1">
        <f t="shared" ca="1" si="454"/>
        <v>0</v>
      </c>
    </row>
    <row r="4105" spans="1:8" hidden="1" x14ac:dyDescent="0.2">
      <c r="A4105" s="1">
        <v>4102</v>
      </c>
      <c r="B4105" s="1">
        <f t="shared" ca="1" si="451"/>
        <v>-105679.83125045999</v>
      </c>
      <c r="C4105" s="1">
        <f t="shared" ca="1" si="448"/>
        <v>100</v>
      </c>
      <c r="D4105" s="1">
        <f t="shared" ca="1" si="449"/>
        <v>58.639357099169693</v>
      </c>
      <c r="E4105" s="1">
        <f t="shared" ca="1" si="450"/>
        <v>0</v>
      </c>
      <c r="F4105" s="1">
        <f t="shared" ca="1" si="452"/>
        <v>1</v>
      </c>
      <c r="G4105" s="1">
        <f t="shared" ca="1" si="453"/>
        <v>0</v>
      </c>
      <c r="H4105" s="1">
        <f t="shared" ca="1" si="454"/>
        <v>1</v>
      </c>
    </row>
    <row r="4106" spans="1:8" hidden="1" x14ac:dyDescent="0.2">
      <c r="A4106" s="1">
        <v>4103</v>
      </c>
      <c r="B4106" s="1">
        <f t="shared" ca="1" si="451"/>
        <v>-99815.895540543017</v>
      </c>
      <c r="C4106" s="1">
        <f t="shared" ca="1" si="448"/>
        <v>100</v>
      </c>
      <c r="D4106" s="1">
        <f t="shared" ca="1" si="449"/>
        <v>58.639357099169693</v>
      </c>
      <c r="E4106" s="1">
        <f t="shared" ca="1" si="450"/>
        <v>0</v>
      </c>
      <c r="F4106" s="1">
        <f t="shared" ca="1" si="452"/>
        <v>1</v>
      </c>
      <c r="G4106" s="1">
        <f t="shared" ca="1" si="453"/>
        <v>0</v>
      </c>
      <c r="H4106" s="1">
        <f t="shared" ca="1" si="454"/>
        <v>2</v>
      </c>
    </row>
    <row r="4107" spans="1:8" hidden="1" x14ac:dyDescent="0.2">
      <c r="A4107" s="1">
        <v>4104</v>
      </c>
      <c r="B4107" s="1">
        <f t="shared" ca="1" si="451"/>
        <v>-93951.959830626045</v>
      </c>
      <c r="C4107" s="1">
        <f t="shared" ca="1" si="448"/>
        <v>100</v>
      </c>
      <c r="D4107" s="1">
        <f t="shared" ca="1" si="449"/>
        <v>-42.077013244733351</v>
      </c>
      <c r="E4107" s="1">
        <f t="shared" ca="1" si="450"/>
        <v>0</v>
      </c>
      <c r="F4107" s="1">
        <f t="shared" ca="1" si="452"/>
        <v>1</v>
      </c>
      <c r="G4107" s="1">
        <f t="shared" ca="1" si="453"/>
        <v>0</v>
      </c>
      <c r="H4107" s="1">
        <f t="shared" ca="1" si="454"/>
        <v>3</v>
      </c>
    </row>
    <row r="4108" spans="1:8" hidden="1" x14ac:dyDescent="0.2">
      <c r="A4108" s="1">
        <v>4105</v>
      </c>
      <c r="B4108" s="1">
        <f t="shared" ca="1" si="451"/>
        <v>-98159.661155099384</v>
      </c>
      <c r="C4108" s="1">
        <f t="shared" ca="1" si="448"/>
        <v>100</v>
      </c>
      <c r="D4108" s="1">
        <f t="shared" ca="1" si="449"/>
        <v>58.639357099169693</v>
      </c>
      <c r="E4108" s="1">
        <f t="shared" ca="1" si="450"/>
        <v>-1</v>
      </c>
      <c r="F4108" s="1">
        <f t="shared" ca="1" si="452"/>
        <v>1</v>
      </c>
      <c r="G4108" s="1">
        <f t="shared" ca="1" si="453"/>
        <v>1</v>
      </c>
      <c r="H4108" s="1">
        <f t="shared" ca="1" si="454"/>
        <v>0</v>
      </c>
    </row>
    <row r="4109" spans="1:8" hidden="1" x14ac:dyDescent="0.2">
      <c r="A4109" s="1">
        <v>4106</v>
      </c>
      <c r="B4109" s="1">
        <f t="shared" ca="1" si="451"/>
        <v>-92295.725445182412</v>
      </c>
      <c r="C4109" s="1">
        <f t="shared" ca="1" si="448"/>
        <v>100</v>
      </c>
      <c r="D4109" s="1">
        <f t="shared" ca="1" si="449"/>
        <v>-42.077013244733351</v>
      </c>
      <c r="E4109" s="1">
        <f t="shared" ca="1" si="450"/>
        <v>0</v>
      </c>
      <c r="F4109" s="1">
        <f t="shared" ca="1" si="452"/>
        <v>1</v>
      </c>
      <c r="G4109" s="1">
        <f t="shared" ca="1" si="453"/>
        <v>0</v>
      </c>
      <c r="H4109" s="1">
        <f t="shared" ca="1" si="454"/>
        <v>1</v>
      </c>
    </row>
    <row r="4110" spans="1:8" hidden="1" x14ac:dyDescent="0.2">
      <c r="A4110" s="1">
        <v>4107</v>
      </c>
      <c r="B4110" s="1">
        <f t="shared" ca="1" si="451"/>
        <v>-96503.426769655751</v>
      </c>
      <c r="C4110" s="1">
        <f t="shared" ca="1" si="448"/>
        <v>100</v>
      </c>
      <c r="D4110" s="1">
        <f t="shared" ca="1" si="449"/>
        <v>58.639357099169693</v>
      </c>
      <c r="E4110" s="1">
        <f t="shared" ca="1" si="450"/>
        <v>-1</v>
      </c>
      <c r="F4110" s="1">
        <f t="shared" ca="1" si="452"/>
        <v>1</v>
      </c>
      <c r="G4110" s="1">
        <f t="shared" ca="1" si="453"/>
        <v>1</v>
      </c>
      <c r="H4110" s="1">
        <f t="shared" ca="1" si="454"/>
        <v>0</v>
      </c>
    </row>
    <row r="4111" spans="1:8" hidden="1" x14ac:dyDescent="0.2">
      <c r="A4111" s="1">
        <v>4108</v>
      </c>
      <c r="B4111" s="1">
        <f t="shared" ca="1" si="451"/>
        <v>-90639.491059738779</v>
      </c>
      <c r="C4111" s="1">
        <f t="shared" ca="1" si="448"/>
        <v>100</v>
      </c>
      <c r="D4111" s="1">
        <f t="shared" ca="1" si="449"/>
        <v>-42.077013244733351</v>
      </c>
      <c r="E4111" s="1">
        <f t="shared" ca="1" si="450"/>
        <v>0</v>
      </c>
      <c r="F4111" s="1">
        <f t="shared" ca="1" si="452"/>
        <v>1</v>
      </c>
      <c r="G4111" s="1">
        <f t="shared" ca="1" si="453"/>
        <v>0</v>
      </c>
      <c r="H4111" s="1">
        <f t="shared" ca="1" si="454"/>
        <v>1</v>
      </c>
    </row>
    <row r="4112" spans="1:8" hidden="1" x14ac:dyDescent="0.2">
      <c r="A4112" s="1">
        <v>4109</v>
      </c>
      <c r="B4112" s="1">
        <f t="shared" ca="1" si="451"/>
        <v>-94847.192384212118</v>
      </c>
      <c r="C4112" s="1">
        <f t="shared" ca="1" si="448"/>
        <v>100</v>
      </c>
      <c r="D4112" s="1">
        <f t="shared" ca="1" si="449"/>
        <v>58.639357099169693</v>
      </c>
      <c r="E4112" s="1">
        <f t="shared" ca="1" si="450"/>
        <v>-1</v>
      </c>
      <c r="F4112" s="1">
        <f t="shared" ca="1" si="452"/>
        <v>1</v>
      </c>
      <c r="G4112" s="1">
        <f t="shared" ca="1" si="453"/>
        <v>1</v>
      </c>
      <c r="H4112" s="1">
        <f t="shared" ca="1" si="454"/>
        <v>0</v>
      </c>
    </row>
    <row r="4113" spans="1:8" hidden="1" x14ac:dyDescent="0.2">
      <c r="A4113" s="1">
        <v>4110</v>
      </c>
      <c r="B4113" s="1">
        <f t="shared" ca="1" si="451"/>
        <v>-88983.256674295146</v>
      </c>
      <c r="C4113" s="1">
        <f t="shared" ca="1" si="448"/>
        <v>100</v>
      </c>
      <c r="D4113" s="1">
        <f t="shared" ca="1" si="449"/>
        <v>-42.077013244733351</v>
      </c>
      <c r="E4113" s="1">
        <f t="shared" ca="1" si="450"/>
        <v>0</v>
      </c>
      <c r="F4113" s="1">
        <f t="shared" ca="1" si="452"/>
        <v>1</v>
      </c>
      <c r="G4113" s="1">
        <f t="shared" ca="1" si="453"/>
        <v>0</v>
      </c>
      <c r="H4113" s="1">
        <f t="shared" ca="1" si="454"/>
        <v>1</v>
      </c>
    </row>
    <row r="4114" spans="1:8" hidden="1" x14ac:dyDescent="0.2">
      <c r="A4114" s="1">
        <v>4111</v>
      </c>
      <c r="B4114" s="1">
        <f t="shared" ca="1" si="451"/>
        <v>-93190.957998768485</v>
      </c>
      <c r="C4114" s="1">
        <f t="shared" ca="1" si="448"/>
        <v>100</v>
      </c>
      <c r="D4114" s="1">
        <f t="shared" ca="1" si="449"/>
        <v>58.639357099169693</v>
      </c>
      <c r="E4114" s="1">
        <f t="shared" ca="1" si="450"/>
        <v>-1</v>
      </c>
      <c r="F4114" s="1">
        <f t="shared" ca="1" si="452"/>
        <v>1</v>
      </c>
      <c r="G4114" s="1">
        <f t="shared" ca="1" si="453"/>
        <v>1</v>
      </c>
      <c r="H4114" s="1">
        <f t="shared" ca="1" si="454"/>
        <v>0</v>
      </c>
    </row>
    <row r="4115" spans="1:8" hidden="1" x14ac:dyDescent="0.2">
      <c r="A4115" s="1">
        <v>4112</v>
      </c>
      <c r="B4115" s="1">
        <f t="shared" ca="1" si="451"/>
        <v>-87327.022288851513</v>
      </c>
      <c r="C4115" s="1">
        <f t="shared" ca="1" si="448"/>
        <v>100</v>
      </c>
      <c r="D4115" s="1">
        <f t="shared" ca="1" si="449"/>
        <v>58.639357099169693</v>
      </c>
      <c r="E4115" s="1">
        <f t="shared" ca="1" si="450"/>
        <v>0</v>
      </c>
      <c r="F4115" s="1">
        <f t="shared" ca="1" si="452"/>
        <v>1</v>
      </c>
      <c r="G4115" s="1">
        <f t="shared" ca="1" si="453"/>
        <v>0</v>
      </c>
      <c r="H4115" s="1">
        <f t="shared" ca="1" si="454"/>
        <v>1</v>
      </c>
    </row>
    <row r="4116" spans="1:8" hidden="1" x14ac:dyDescent="0.2">
      <c r="A4116" s="1">
        <v>4113</v>
      </c>
      <c r="B4116" s="1">
        <f t="shared" ca="1" si="451"/>
        <v>-81463.086578934541</v>
      </c>
      <c r="C4116" s="1">
        <f t="shared" ca="1" si="448"/>
        <v>100</v>
      </c>
      <c r="D4116" s="1">
        <f t="shared" ca="1" si="449"/>
        <v>-42.077013244733351</v>
      </c>
      <c r="E4116" s="1">
        <f t="shared" ca="1" si="450"/>
        <v>0</v>
      </c>
      <c r="F4116" s="1">
        <f t="shared" ca="1" si="452"/>
        <v>1</v>
      </c>
      <c r="G4116" s="1">
        <f t="shared" ca="1" si="453"/>
        <v>0</v>
      </c>
      <c r="H4116" s="1">
        <f t="shared" ca="1" si="454"/>
        <v>2</v>
      </c>
    </row>
    <row r="4117" spans="1:8" hidden="1" x14ac:dyDescent="0.2">
      <c r="A4117" s="1">
        <v>4114</v>
      </c>
      <c r="B4117" s="1">
        <f t="shared" ca="1" si="451"/>
        <v>-85670.78790340788</v>
      </c>
      <c r="C4117" s="1">
        <f t="shared" ca="1" si="448"/>
        <v>100</v>
      </c>
      <c r="D4117" s="1">
        <f t="shared" ca="1" si="449"/>
        <v>58.639357099169693</v>
      </c>
      <c r="E4117" s="1">
        <f t="shared" ca="1" si="450"/>
        <v>-1</v>
      </c>
      <c r="F4117" s="1">
        <f t="shared" ca="1" si="452"/>
        <v>1</v>
      </c>
      <c r="G4117" s="1">
        <f t="shared" ca="1" si="453"/>
        <v>1</v>
      </c>
      <c r="H4117" s="1">
        <f t="shared" ca="1" si="454"/>
        <v>0</v>
      </c>
    </row>
    <row r="4118" spans="1:8" hidden="1" x14ac:dyDescent="0.2">
      <c r="A4118" s="1">
        <v>4115</v>
      </c>
      <c r="B4118" s="1">
        <f t="shared" ca="1" si="451"/>
        <v>-79806.852193490908</v>
      </c>
      <c r="C4118" s="1">
        <f t="shared" ca="1" si="448"/>
        <v>100</v>
      </c>
      <c r="D4118" s="1">
        <f t="shared" ca="1" si="449"/>
        <v>58.639357099169693</v>
      </c>
      <c r="E4118" s="1">
        <f t="shared" ca="1" si="450"/>
        <v>0</v>
      </c>
      <c r="F4118" s="1">
        <f t="shared" ca="1" si="452"/>
        <v>1</v>
      </c>
      <c r="G4118" s="1">
        <f t="shared" ca="1" si="453"/>
        <v>0</v>
      </c>
      <c r="H4118" s="1">
        <f t="shared" ca="1" si="454"/>
        <v>1</v>
      </c>
    </row>
    <row r="4119" spans="1:8" hidden="1" x14ac:dyDescent="0.2">
      <c r="A4119" s="1">
        <v>4116</v>
      </c>
      <c r="B4119" s="1">
        <f t="shared" ca="1" si="451"/>
        <v>-73942.916483573936</v>
      </c>
      <c r="C4119" s="1">
        <f t="shared" ca="1" si="448"/>
        <v>100</v>
      </c>
      <c r="D4119" s="1">
        <f t="shared" ca="1" si="449"/>
        <v>-42.077013244733351</v>
      </c>
      <c r="E4119" s="1">
        <f t="shared" ca="1" si="450"/>
        <v>0</v>
      </c>
      <c r="F4119" s="1">
        <f t="shared" ca="1" si="452"/>
        <v>1</v>
      </c>
      <c r="G4119" s="1">
        <f t="shared" ca="1" si="453"/>
        <v>0</v>
      </c>
      <c r="H4119" s="1">
        <f t="shared" ca="1" si="454"/>
        <v>2</v>
      </c>
    </row>
    <row r="4120" spans="1:8" hidden="1" x14ac:dyDescent="0.2">
      <c r="A4120" s="1">
        <v>4117</v>
      </c>
      <c r="B4120" s="1">
        <f t="shared" ca="1" si="451"/>
        <v>-78150.617808047275</v>
      </c>
      <c r="C4120" s="1">
        <f t="shared" ca="1" si="448"/>
        <v>100</v>
      </c>
      <c r="D4120" s="1">
        <f t="shared" ca="1" si="449"/>
        <v>58.639357099169693</v>
      </c>
      <c r="E4120" s="1">
        <f t="shared" ca="1" si="450"/>
        <v>-1</v>
      </c>
      <c r="F4120" s="1">
        <f t="shared" ca="1" si="452"/>
        <v>1</v>
      </c>
      <c r="G4120" s="1">
        <f t="shared" ca="1" si="453"/>
        <v>1</v>
      </c>
      <c r="H4120" s="1">
        <f t="shared" ca="1" si="454"/>
        <v>0</v>
      </c>
    </row>
    <row r="4121" spans="1:8" hidden="1" x14ac:dyDescent="0.2">
      <c r="A4121" s="1">
        <v>4118</v>
      </c>
      <c r="B4121" s="1">
        <f t="shared" ca="1" si="451"/>
        <v>-72286.682098130303</v>
      </c>
      <c r="C4121" s="1">
        <f t="shared" ca="1" si="448"/>
        <v>100</v>
      </c>
      <c r="D4121" s="1">
        <f t="shared" ca="1" si="449"/>
        <v>-42.077013244733351</v>
      </c>
      <c r="E4121" s="1">
        <f t="shared" ca="1" si="450"/>
        <v>0</v>
      </c>
      <c r="F4121" s="1">
        <f t="shared" ca="1" si="452"/>
        <v>1</v>
      </c>
      <c r="G4121" s="1">
        <f t="shared" ca="1" si="453"/>
        <v>0</v>
      </c>
      <c r="H4121" s="1">
        <f t="shared" ca="1" si="454"/>
        <v>1</v>
      </c>
    </row>
    <row r="4122" spans="1:8" hidden="1" x14ac:dyDescent="0.2">
      <c r="A4122" s="1">
        <v>4119</v>
      </c>
      <c r="B4122" s="1">
        <f t="shared" ca="1" si="451"/>
        <v>-76494.383422603642</v>
      </c>
      <c r="C4122" s="1">
        <f t="shared" ca="1" si="448"/>
        <v>100</v>
      </c>
      <c r="D4122" s="1">
        <f t="shared" ca="1" si="449"/>
        <v>58.639357099169693</v>
      </c>
      <c r="E4122" s="1">
        <f t="shared" ca="1" si="450"/>
        <v>-1</v>
      </c>
      <c r="F4122" s="1">
        <f t="shared" ca="1" si="452"/>
        <v>1</v>
      </c>
      <c r="G4122" s="1">
        <f t="shared" ca="1" si="453"/>
        <v>1</v>
      </c>
      <c r="H4122" s="1">
        <f t="shared" ca="1" si="454"/>
        <v>0</v>
      </c>
    </row>
    <row r="4123" spans="1:8" hidden="1" x14ac:dyDescent="0.2">
      <c r="A4123" s="1">
        <v>4120</v>
      </c>
      <c r="B4123" s="1">
        <f t="shared" ca="1" si="451"/>
        <v>-70630.44771268667</v>
      </c>
      <c r="C4123" s="1">
        <f t="shared" ca="1" si="448"/>
        <v>100</v>
      </c>
      <c r="D4123" s="1">
        <f t="shared" ca="1" si="449"/>
        <v>-42.077013244733351</v>
      </c>
      <c r="E4123" s="1">
        <f t="shared" ca="1" si="450"/>
        <v>0</v>
      </c>
      <c r="F4123" s="1">
        <f t="shared" ca="1" si="452"/>
        <v>1</v>
      </c>
      <c r="G4123" s="1">
        <f t="shared" ca="1" si="453"/>
        <v>0</v>
      </c>
      <c r="H4123" s="1">
        <f t="shared" ca="1" si="454"/>
        <v>1</v>
      </c>
    </row>
    <row r="4124" spans="1:8" hidden="1" x14ac:dyDescent="0.2">
      <c r="A4124" s="1">
        <v>4121</v>
      </c>
      <c r="B4124" s="1">
        <f t="shared" ca="1" si="451"/>
        <v>-74838.149037160008</v>
      </c>
      <c r="C4124" s="1">
        <f t="shared" ca="1" si="448"/>
        <v>100</v>
      </c>
      <c r="D4124" s="1">
        <f t="shared" ca="1" si="449"/>
        <v>58.639357099169693</v>
      </c>
      <c r="E4124" s="1">
        <f t="shared" ca="1" si="450"/>
        <v>-1</v>
      </c>
      <c r="F4124" s="1">
        <f t="shared" ca="1" si="452"/>
        <v>1</v>
      </c>
      <c r="G4124" s="1">
        <f t="shared" ca="1" si="453"/>
        <v>1</v>
      </c>
      <c r="H4124" s="1">
        <f t="shared" ca="1" si="454"/>
        <v>0</v>
      </c>
    </row>
    <row r="4125" spans="1:8" hidden="1" x14ac:dyDescent="0.2">
      <c r="A4125" s="1">
        <v>4122</v>
      </c>
      <c r="B4125" s="1">
        <f t="shared" ca="1" si="451"/>
        <v>-68974.213327243036</v>
      </c>
      <c r="C4125" s="1">
        <f t="shared" ca="1" si="448"/>
        <v>100</v>
      </c>
      <c r="D4125" s="1">
        <f t="shared" ca="1" si="449"/>
        <v>-42.077013244733351</v>
      </c>
      <c r="E4125" s="1">
        <f t="shared" ca="1" si="450"/>
        <v>0</v>
      </c>
      <c r="F4125" s="1">
        <f t="shared" ca="1" si="452"/>
        <v>1</v>
      </c>
      <c r="G4125" s="1">
        <f t="shared" ca="1" si="453"/>
        <v>0</v>
      </c>
      <c r="H4125" s="1">
        <f t="shared" ca="1" si="454"/>
        <v>1</v>
      </c>
    </row>
    <row r="4126" spans="1:8" hidden="1" x14ac:dyDescent="0.2">
      <c r="A4126" s="1">
        <v>4123</v>
      </c>
      <c r="B4126" s="1">
        <f t="shared" ca="1" si="451"/>
        <v>-73181.914651716375</v>
      </c>
      <c r="C4126" s="1">
        <f t="shared" ca="1" si="448"/>
        <v>100</v>
      </c>
      <c r="D4126" s="1">
        <f t="shared" ca="1" si="449"/>
        <v>58.639357099169693</v>
      </c>
      <c r="E4126" s="1">
        <f t="shared" ca="1" si="450"/>
        <v>-1</v>
      </c>
      <c r="F4126" s="1">
        <f t="shared" ca="1" si="452"/>
        <v>1</v>
      </c>
      <c r="G4126" s="1">
        <f t="shared" ca="1" si="453"/>
        <v>1</v>
      </c>
      <c r="H4126" s="1">
        <f t="shared" ca="1" si="454"/>
        <v>0</v>
      </c>
    </row>
    <row r="4127" spans="1:8" hidden="1" x14ac:dyDescent="0.2">
      <c r="A4127" s="1">
        <v>4124</v>
      </c>
      <c r="B4127" s="1">
        <f t="shared" ca="1" si="451"/>
        <v>-67317.978941799403</v>
      </c>
      <c r="C4127" s="1">
        <f t="shared" ca="1" si="448"/>
        <v>100</v>
      </c>
      <c r="D4127" s="1">
        <f t="shared" ca="1" si="449"/>
        <v>-42.077013244733351</v>
      </c>
      <c r="E4127" s="1">
        <f t="shared" ca="1" si="450"/>
        <v>0</v>
      </c>
      <c r="F4127" s="1">
        <f t="shared" ca="1" si="452"/>
        <v>1</v>
      </c>
      <c r="G4127" s="1">
        <f t="shared" ca="1" si="453"/>
        <v>0</v>
      </c>
      <c r="H4127" s="1">
        <f t="shared" ca="1" si="454"/>
        <v>1</v>
      </c>
    </row>
    <row r="4128" spans="1:8" hidden="1" x14ac:dyDescent="0.2">
      <c r="A4128" s="1">
        <v>4125</v>
      </c>
      <c r="B4128" s="1">
        <f t="shared" ca="1" si="451"/>
        <v>-71525.680266272742</v>
      </c>
      <c r="C4128" s="1">
        <f t="shared" ca="1" si="448"/>
        <v>100</v>
      </c>
      <c r="D4128" s="1">
        <f t="shared" ca="1" si="449"/>
        <v>58.639357099169693</v>
      </c>
      <c r="E4128" s="1">
        <f t="shared" ca="1" si="450"/>
        <v>-1</v>
      </c>
      <c r="F4128" s="1">
        <f t="shared" ca="1" si="452"/>
        <v>1</v>
      </c>
      <c r="G4128" s="1">
        <f t="shared" ca="1" si="453"/>
        <v>1</v>
      </c>
      <c r="H4128" s="1">
        <f t="shared" ca="1" si="454"/>
        <v>0</v>
      </c>
    </row>
    <row r="4129" spans="1:8" hidden="1" x14ac:dyDescent="0.2">
      <c r="A4129" s="1">
        <v>4126</v>
      </c>
      <c r="B4129" s="1">
        <f t="shared" ca="1" si="451"/>
        <v>-65661.74455635577</v>
      </c>
      <c r="C4129" s="1">
        <f t="shared" ca="1" si="448"/>
        <v>100</v>
      </c>
      <c r="D4129" s="1">
        <f t="shared" ca="1" si="449"/>
        <v>-42.077013244733351</v>
      </c>
      <c r="E4129" s="1">
        <f t="shared" ca="1" si="450"/>
        <v>0</v>
      </c>
      <c r="F4129" s="1">
        <f t="shared" ca="1" si="452"/>
        <v>1</v>
      </c>
      <c r="G4129" s="1">
        <f t="shared" ca="1" si="453"/>
        <v>0</v>
      </c>
      <c r="H4129" s="1">
        <f t="shared" ca="1" si="454"/>
        <v>1</v>
      </c>
    </row>
    <row r="4130" spans="1:8" hidden="1" x14ac:dyDescent="0.2">
      <c r="A4130" s="1">
        <v>4127</v>
      </c>
      <c r="B4130" s="1">
        <f t="shared" ca="1" si="451"/>
        <v>-69869.445880829109</v>
      </c>
      <c r="C4130" s="1">
        <f t="shared" ca="1" si="448"/>
        <v>100</v>
      </c>
      <c r="D4130" s="1">
        <f t="shared" ca="1" si="449"/>
        <v>-42.077013244733351</v>
      </c>
      <c r="E4130" s="1">
        <f t="shared" ca="1" si="450"/>
        <v>-1</v>
      </c>
      <c r="F4130" s="1">
        <f t="shared" ca="1" si="452"/>
        <v>1</v>
      </c>
      <c r="G4130" s="1">
        <f t="shared" ca="1" si="453"/>
        <v>1</v>
      </c>
      <c r="H4130" s="1">
        <f t="shared" ca="1" si="454"/>
        <v>0</v>
      </c>
    </row>
    <row r="4131" spans="1:8" hidden="1" x14ac:dyDescent="0.2">
      <c r="A4131" s="1">
        <v>4128</v>
      </c>
      <c r="B4131" s="1">
        <f t="shared" ca="1" si="451"/>
        <v>-74077.147205302448</v>
      </c>
      <c r="C4131" s="1">
        <f t="shared" ca="1" si="448"/>
        <v>100</v>
      </c>
      <c r="D4131" s="1">
        <f t="shared" ca="1" si="449"/>
        <v>-42.077013244733351</v>
      </c>
      <c r="E4131" s="1">
        <f t="shared" ca="1" si="450"/>
        <v>-2</v>
      </c>
      <c r="F4131" s="1">
        <f t="shared" ca="1" si="452"/>
        <v>1</v>
      </c>
      <c r="G4131" s="1">
        <f t="shared" ca="1" si="453"/>
        <v>2</v>
      </c>
      <c r="H4131" s="1">
        <f t="shared" ca="1" si="454"/>
        <v>0</v>
      </c>
    </row>
    <row r="4132" spans="1:8" hidden="1" x14ac:dyDescent="0.2">
      <c r="A4132" s="1">
        <v>4129</v>
      </c>
      <c r="B4132" s="1">
        <f t="shared" ca="1" si="451"/>
        <v>-78284.848529775787</v>
      </c>
      <c r="C4132" s="1">
        <f t="shared" ca="1" si="448"/>
        <v>100</v>
      </c>
      <c r="D4132" s="1">
        <f t="shared" ca="1" si="449"/>
        <v>-42.077013244733351</v>
      </c>
      <c r="E4132" s="1">
        <f t="shared" ca="1" si="450"/>
        <v>-3</v>
      </c>
      <c r="F4132" s="1">
        <f t="shared" ca="1" si="452"/>
        <v>1</v>
      </c>
      <c r="G4132" s="1">
        <f t="shared" ca="1" si="453"/>
        <v>3</v>
      </c>
      <c r="H4132" s="1">
        <f t="shared" ca="1" si="454"/>
        <v>0</v>
      </c>
    </row>
    <row r="4133" spans="1:8" hidden="1" x14ac:dyDescent="0.2">
      <c r="A4133" s="1">
        <v>4130</v>
      </c>
      <c r="B4133" s="1">
        <f t="shared" ca="1" si="451"/>
        <v>-82492.549854249126</v>
      </c>
      <c r="C4133" s="1">
        <f t="shared" ca="1" si="448"/>
        <v>100</v>
      </c>
      <c r="D4133" s="1">
        <f t="shared" ca="1" si="449"/>
        <v>-42.077013244733351</v>
      </c>
      <c r="E4133" s="1">
        <f t="shared" ca="1" si="450"/>
        <v>-4</v>
      </c>
      <c r="F4133" s="1">
        <f t="shared" ca="1" si="452"/>
        <v>1</v>
      </c>
      <c r="G4133" s="1">
        <f t="shared" ca="1" si="453"/>
        <v>4</v>
      </c>
      <c r="H4133" s="1">
        <f t="shared" ca="1" si="454"/>
        <v>0</v>
      </c>
    </row>
    <row r="4134" spans="1:8" hidden="1" x14ac:dyDescent="0.2">
      <c r="A4134" s="1">
        <v>4131</v>
      </c>
      <c r="B4134" s="1">
        <f t="shared" ca="1" si="451"/>
        <v>-86700.251178722465</v>
      </c>
      <c r="C4134" s="1">
        <f t="shared" ca="1" si="448"/>
        <v>500</v>
      </c>
      <c r="D4134" s="1">
        <f t="shared" ca="1" si="449"/>
        <v>-42.077013244733351</v>
      </c>
      <c r="E4134" s="1">
        <f t="shared" ca="1" si="450"/>
        <v>0</v>
      </c>
      <c r="F4134" s="1">
        <f t="shared" ca="1" si="452"/>
        <v>2</v>
      </c>
      <c r="G4134" s="1">
        <f t="shared" ca="1" si="453"/>
        <v>5</v>
      </c>
      <c r="H4134" s="1">
        <f t="shared" ca="1" si="454"/>
        <v>0</v>
      </c>
    </row>
    <row r="4135" spans="1:8" hidden="1" x14ac:dyDescent="0.2">
      <c r="A4135" s="1">
        <v>4132</v>
      </c>
      <c r="B4135" s="1">
        <f t="shared" ca="1" si="451"/>
        <v>-107738.75780108914</v>
      </c>
      <c r="C4135" s="1">
        <f t="shared" ca="1" si="448"/>
        <v>500</v>
      </c>
      <c r="D4135" s="1">
        <f t="shared" ca="1" si="449"/>
        <v>-42.077013244733351</v>
      </c>
      <c r="E4135" s="1">
        <f t="shared" ca="1" si="450"/>
        <v>-1</v>
      </c>
      <c r="F4135" s="1">
        <f t="shared" ca="1" si="452"/>
        <v>2</v>
      </c>
      <c r="G4135" s="1">
        <f t="shared" ca="1" si="453"/>
        <v>6</v>
      </c>
      <c r="H4135" s="1">
        <f t="shared" ca="1" si="454"/>
        <v>0</v>
      </c>
    </row>
    <row r="4136" spans="1:8" hidden="1" x14ac:dyDescent="0.2">
      <c r="A4136" s="1">
        <v>4133</v>
      </c>
      <c r="B4136" s="1">
        <f t="shared" ca="1" si="451"/>
        <v>-128777.26442345582</v>
      </c>
      <c r="C4136" s="1">
        <f t="shared" ca="1" si="448"/>
        <v>500</v>
      </c>
      <c r="D4136" s="1">
        <f t="shared" ca="1" si="449"/>
        <v>-42.077013244733351</v>
      </c>
      <c r="E4136" s="1">
        <f t="shared" ca="1" si="450"/>
        <v>-2</v>
      </c>
      <c r="F4136" s="1">
        <f t="shared" ca="1" si="452"/>
        <v>2</v>
      </c>
      <c r="G4136" s="1">
        <f t="shared" ca="1" si="453"/>
        <v>7</v>
      </c>
      <c r="H4136" s="1">
        <f t="shared" ca="1" si="454"/>
        <v>0</v>
      </c>
    </row>
    <row r="4137" spans="1:8" hidden="1" x14ac:dyDescent="0.2">
      <c r="A4137" s="1">
        <v>4134</v>
      </c>
      <c r="B4137" s="1">
        <f t="shared" ca="1" si="451"/>
        <v>-149815.7710458225</v>
      </c>
      <c r="C4137" s="1">
        <f t="shared" ca="1" si="448"/>
        <v>500</v>
      </c>
      <c r="D4137" s="1">
        <f t="shared" ca="1" si="449"/>
        <v>58.639357099169693</v>
      </c>
      <c r="E4137" s="1">
        <f t="shared" ca="1" si="450"/>
        <v>-3</v>
      </c>
      <c r="F4137" s="1">
        <f t="shared" ca="1" si="452"/>
        <v>2</v>
      </c>
      <c r="G4137" s="1">
        <f t="shared" ca="1" si="453"/>
        <v>8</v>
      </c>
      <c r="H4137" s="1">
        <f t="shared" ca="1" si="454"/>
        <v>0</v>
      </c>
    </row>
    <row r="4138" spans="1:8" hidden="1" x14ac:dyDescent="0.2">
      <c r="A4138" s="1">
        <v>4135</v>
      </c>
      <c r="B4138" s="1">
        <f t="shared" ca="1" si="451"/>
        <v>-120496.09249623766</v>
      </c>
      <c r="C4138" s="1">
        <f t="shared" ca="1" si="448"/>
        <v>500</v>
      </c>
      <c r="D4138" s="1">
        <f t="shared" ca="1" si="449"/>
        <v>58.639357099169693</v>
      </c>
      <c r="E4138" s="1">
        <f t="shared" ca="1" si="450"/>
        <v>-2</v>
      </c>
      <c r="F4138" s="1">
        <f t="shared" ca="1" si="452"/>
        <v>2</v>
      </c>
      <c r="G4138" s="1">
        <f t="shared" ca="1" si="453"/>
        <v>0</v>
      </c>
      <c r="H4138" s="1">
        <f t="shared" ca="1" si="454"/>
        <v>1</v>
      </c>
    </row>
    <row r="4139" spans="1:8" hidden="1" x14ac:dyDescent="0.2">
      <c r="A4139" s="1">
        <v>4136</v>
      </c>
      <c r="B4139" s="1">
        <f t="shared" ca="1" si="451"/>
        <v>-91176.413946652814</v>
      </c>
      <c r="C4139" s="1">
        <f t="shared" ca="1" si="448"/>
        <v>500</v>
      </c>
      <c r="D4139" s="1">
        <f t="shared" ca="1" si="449"/>
        <v>58.639357099169693</v>
      </c>
      <c r="E4139" s="1">
        <f t="shared" ca="1" si="450"/>
        <v>-1</v>
      </c>
      <c r="F4139" s="1">
        <f t="shared" ca="1" si="452"/>
        <v>2</v>
      </c>
      <c r="G4139" s="1">
        <f t="shared" ca="1" si="453"/>
        <v>0</v>
      </c>
      <c r="H4139" s="1">
        <f t="shared" ca="1" si="454"/>
        <v>2</v>
      </c>
    </row>
    <row r="4140" spans="1:8" hidden="1" x14ac:dyDescent="0.2">
      <c r="A4140" s="1">
        <v>4137</v>
      </c>
      <c r="B4140" s="1">
        <f t="shared" ca="1" si="451"/>
        <v>-61856.735397067969</v>
      </c>
      <c r="C4140" s="1">
        <f t="shared" ca="1" si="448"/>
        <v>100</v>
      </c>
      <c r="D4140" s="1">
        <f t="shared" ca="1" si="449"/>
        <v>58.639357099169693</v>
      </c>
      <c r="E4140" s="1">
        <f t="shared" ca="1" si="450"/>
        <v>0</v>
      </c>
      <c r="F4140" s="1">
        <f t="shared" ca="1" si="452"/>
        <v>1</v>
      </c>
      <c r="G4140" s="1">
        <f t="shared" ca="1" si="453"/>
        <v>0</v>
      </c>
      <c r="H4140" s="1">
        <f t="shared" ca="1" si="454"/>
        <v>3</v>
      </c>
    </row>
    <row r="4141" spans="1:8" hidden="1" x14ac:dyDescent="0.2">
      <c r="A4141" s="1">
        <v>4138</v>
      </c>
      <c r="B4141" s="1">
        <f t="shared" ca="1" si="451"/>
        <v>-55992.799687150997</v>
      </c>
      <c r="C4141" s="1">
        <f t="shared" ca="1" si="448"/>
        <v>100</v>
      </c>
      <c r="D4141" s="1">
        <f t="shared" ca="1" si="449"/>
        <v>-42.077013244733351</v>
      </c>
      <c r="E4141" s="1">
        <f t="shared" ca="1" si="450"/>
        <v>0</v>
      </c>
      <c r="F4141" s="1">
        <f t="shared" ca="1" si="452"/>
        <v>1</v>
      </c>
      <c r="G4141" s="1">
        <f t="shared" ca="1" si="453"/>
        <v>0</v>
      </c>
      <c r="H4141" s="1">
        <f t="shared" ca="1" si="454"/>
        <v>4</v>
      </c>
    </row>
    <row r="4142" spans="1:8" hidden="1" x14ac:dyDescent="0.2">
      <c r="A4142" s="1">
        <v>4139</v>
      </c>
      <c r="B4142" s="1">
        <f t="shared" ca="1" si="451"/>
        <v>-60200.501011624336</v>
      </c>
      <c r="C4142" s="1">
        <f t="shared" ca="1" si="448"/>
        <v>100</v>
      </c>
      <c r="D4142" s="1">
        <f t="shared" ca="1" si="449"/>
        <v>-42.077013244733351</v>
      </c>
      <c r="E4142" s="1">
        <f t="shared" ca="1" si="450"/>
        <v>-1</v>
      </c>
      <c r="F4142" s="1">
        <f t="shared" ca="1" si="452"/>
        <v>1</v>
      </c>
      <c r="G4142" s="1">
        <f t="shared" ca="1" si="453"/>
        <v>1</v>
      </c>
      <c r="H4142" s="1">
        <f t="shared" ca="1" si="454"/>
        <v>0</v>
      </c>
    </row>
    <row r="4143" spans="1:8" hidden="1" x14ac:dyDescent="0.2">
      <c r="A4143" s="1">
        <v>4140</v>
      </c>
      <c r="B4143" s="1">
        <f t="shared" ca="1" si="451"/>
        <v>-64408.202336097675</v>
      </c>
      <c r="C4143" s="1">
        <f t="shared" ca="1" si="448"/>
        <v>100</v>
      </c>
      <c r="D4143" s="1">
        <f t="shared" ca="1" si="449"/>
        <v>58.639357099169693</v>
      </c>
      <c r="E4143" s="1">
        <f t="shared" ca="1" si="450"/>
        <v>-2</v>
      </c>
      <c r="F4143" s="1">
        <f t="shared" ca="1" si="452"/>
        <v>1</v>
      </c>
      <c r="G4143" s="1">
        <f t="shared" ca="1" si="453"/>
        <v>2</v>
      </c>
      <c r="H4143" s="1">
        <f t="shared" ca="1" si="454"/>
        <v>0</v>
      </c>
    </row>
    <row r="4144" spans="1:8" hidden="1" x14ac:dyDescent="0.2">
      <c r="A4144" s="1">
        <v>4141</v>
      </c>
      <c r="B4144" s="1">
        <f t="shared" ca="1" si="451"/>
        <v>-58544.266626180703</v>
      </c>
      <c r="C4144" s="1">
        <f t="shared" ca="1" si="448"/>
        <v>100</v>
      </c>
      <c r="D4144" s="1">
        <f t="shared" ca="1" si="449"/>
        <v>58.639357099169693</v>
      </c>
      <c r="E4144" s="1">
        <f t="shared" ca="1" si="450"/>
        <v>-1</v>
      </c>
      <c r="F4144" s="1">
        <f t="shared" ca="1" si="452"/>
        <v>1</v>
      </c>
      <c r="G4144" s="1">
        <f t="shared" ca="1" si="453"/>
        <v>0</v>
      </c>
      <c r="H4144" s="1">
        <f t="shared" ca="1" si="454"/>
        <v>1</v>
      </c>
    </row>
    <row r="4145" spans="1:8" hidden="1" x14ac:dyDescent="0.2">
      <c r="A4145" s="1">
        <v>4142</v>
      </c>
      <c r="B4145" s="1">
        <f t="shared" ca="1" si="451"/>
        <v>-52680.330916263731</v>
      </c>
      <c r="C4145" s="1">
        <f t="shared" ca="1" si="448"/>
        <v>100</v>
      </c>
      <c r="D4145" s="1">
        <f t="shared" ca="1" si="449"/>
        <v>-42.077013244733351</v>
      </c>
      <c r="E4145" s="1">
        <f t="shared" ca="1" si="450"/>
        <v>0</v>
      </c>
      <c r="F4145" s="1">
        <f t="shared" ca="1" si="452"/>
        <v>1</v>
      </c>
      <c r="G4145" s="1">
        <f t="shared" ca="1" si="453"/>
        <v>0</v>
      </c>
      <c r="H4145" s="1">
        <f t="shared" ca="1" si="454"/>
        <v>2</v>
      </c>
    </row>
    <row r="4146" spans="1:8" hidden="1" x14ac:dyDescent="0.2">
      <c r="A4146" s="1">
        <v>4143</v>
      </c>
      <c r="B4146" s="1">
        <f t="shared" ca="1" si="451"/>
        <v>-56888.03224073707</v>
      </c>
      <c r="C4146" s="1">
        <f t="shared" ca="1" si="448"/>
        <v>100</v>
      </c>
      <c r="D4146" s="1">
        <f t="shared" ca="1" si="449"/>
        <v>-42.077013244733351</v>
      </c>
      <c r="E4146" s="1">
        <f t="shared" ca="1" si="450"/>
        <v>-1</v>
      </c>
      <c r="F4146" s="1">
        <f t="shared" ca="1" si="452"/>
        <v>1</v>
      </c>
      <c r="G4146" s="1">
        <f t="shared" ca="1" si="453"/>
        <v>1</v>
      </c>
      <c r="H4146" s="1">
        <f t="shared" ca="1" si="454"/>
        <v>0</v>
      </c>
    </row>
    <row r="4147" spans="1:8" hidden="1" x14ac:dyDescent="0.2">
      <c r="A4147" s="1">
        <v>4144</v>
      </c>
      <c r="B4147" s="1">
        <f t="shared" ca="1" si="451"/>
        <v>-61095.733565210408</v>
      </c>
      <c r="C4147" s="1">
        <f t="shared" ca="1" si="448"/>
        <v>100</v>
      </c>
      <c r="D4147" s="1">
        <f t="shared" ca="1" si="449"/>
        <v>-42.077013244733351</v>
      </c>
      <c r="E4147" s="1">
        <f t="shared" ca="1" si="450"/>
        <v>-2</v>
      </c>
      <c r="F4147" s="1">
        <f t="shared" ca="1" si="452"/>
        <v>1</v>
      </c>
      <c r="G4147" s="1">
        <f t="shared" ca="1" si="453"/>
        <v>2</v>
      </c>
      <c r="H4147" s="1">
        <f t="shared" ca="1" si="454"/>
        <v>0</v>
      </c>
    </row>
    <row r="4148" spans="1:8" hidden="1" x14ac:dyDescent="0.2">
      <c r="A4148" s="1">
        <v>4145</v>
      </c>
      <c r="B4148" s="1">
        <f t="shared" ca="1" si="451"/>
        <v>-65303.434889683747</v>
      </c>
      <c r="C4148" s="1">
        <f t="shared" ca="1" si="448"/>
        <v>100</v>
      </c>
      <c r="D4148" s="1">
        <f t="shared" ca="1" si="449"/>
        <v>58.639357099169693</v>
      </c>
      <c r="E4148" s="1">
        <f t="shared" ca="1" si="450"/>
        <v>-3</v>
      </c>
      <c r="F4148" s="1">
        <f t="shared" ca="1" si="452"/>
        <v>1</v>
      </c>
      <c r="G4148" s="1">
        <f t="shared" ca="1" si="453"/>
        <v>3</v>
      </c>
      <c r="H4148" s="1">
        <f t="shared" ca="1" si="454"/>
        <v>0</v>
      </c>
    </row>
    <row r="4149" spans="1:8" hidden="1" x14ac:dyDescent="0.2">
      <c r="A4149" s="1">
        <v>4146</v>
      </c>
      <c r="B4149" s="1">
        <f t="shared" ca="1" si="451"/>
        <v>-59439.499179766775</v>
      </c>
      <c r="C4149" s="1">
        <f t="shared" ca="1" si="448"/>
        <v>100</v>
      </c>
      <c r="D4149" s="1">
        <f t="shared" ca="1" si="449"/>
        <v>58.639357099169693</v>
      </c>
      <c r="E4149" s="1">
        <f t="shared" ca="1" si="450"/>
        <v>-2</v>
      </c>
      <c r="F4149" s="1">
        <f t="shared" ca="1" si="452"/>
        <v>1</v>
      </c>
      <c r="G4149" s="1">
        <f t="shared" ca="1" si="453"/>
        <v>0</v>
      </c>
      <c r="H4149" s="1">
        <f t="shared" ca="1" si="454"/>
        <v>1</v>
      </c>
    </row>
    <row r="4150" spans="1:8" hidden="1" x14ac:dyDescent="0.2">
      <c r="A4150" s="1">
        <v>4147</v>
      </c>
      <c r="B4150" s="1">
        <f t="shared" ca="1" si="451"/>
        <v>-53575.563469849803</v>
      </c>
      <c r="C4150" s="1">
        <f t="shared" ca="1" si="448"/>
        <v>100</v>
      </c>
      <c r="D4150" s="1">
        <f t="shared" ca="1" si="449"/>
        <v>-42.077013244733351</v>
      </c>
      <c r="E4150" s="1">
        <f t="shared" ca="1" si="450"/>
        <v>-1</v>
      </c>
      <c r="F4150" s="1">
        <f t="shared" ca="1" si="452"/>
        <v>1</v>
      </c>
      <c r="G4150" s="1">
        <f t="shared" ca="1" si="453"/>
        <v>0</v>
      </c>
      <c r="H4150" s="1">
        <f t="shared" ca="1" si="454"/>
        <v>2</v>
      </c>
    </row>
    <row r="4151" spans="1:8" hidden="1" x14ac:dyDescent="0.2">
      <c r="A4151" s="1">
        <v>4148</v>
      </c>
      <c r="B4151" s="1">
        <f t="shared" ca="1" si="451"/>
        <v>-57783.264794323142</v>
      </c>
      <c r="C4151" s="1">
        <f t="shared" ca="1" si="448"/>
        <v>100</v>
      </c>
      <c r="D4151" s="1">
        <f t="shared" ca="1" si="449"/>
        <v>58.639357099169693</v>
      </c>
      <c r="E4151" s="1">
        <f t="shared" ca="1" si="450"/>
        <v>-2</v>
      </c>
      <c r="F4151" s="1">
        <f t="shared" ca="1" si="452"/>
        <v>1</v>
      </c>
      <c r="G4151" s="1">
        <f t="shared" ca="1" si="453"/>
        <v>1</v>
      </c>
      <c r="H4151" s="1">
        <f t="shared" ca="1" si="454"/>
        <v>0</v>
      </c>
    </row>
    <row r="4152" spans="1:8" hidden="1" x14ac:dyDescent="0.2">
      <c r="A4152" s="1">
        <v>4149</v>
      </c>
      <c r="B4152" s="1">
        <f t="shared" ca="1" si="451"/>
        <v>-51919.32908440617</v>
      </c>
      <c r="C4152" s="1">
        <f t="shared" ca="1" si="448"/>
        <v>100</v>
      </c>
      <c r="D4152" s="1">
        <f t="shared" ca="1" si="449"/>
        <v>58.639357099169693</v>
      </c>
      <c r="E4152" s="1">
        <f t="shared" ca="1" si="450"/>
        <v>-1</v>
      </c>
      <c r="F4152" s="1">
        <f t="shared" ca="1" si="452"/>
        <v>1</v>
      </c>
      <c r="G4152" s="1">
        <f t="shared" ca="1" si="453"/>
        <v>0</v>
      </c>
      <c r="H4152" s="1">
        <f t="shared" ca="1" si="454"/>
        <v>1</v>
      </c>
    </row>
    <row r="4153" spans="1:8" hidden="1" x14ac:dyDescent="0.2">
      <c r="A4153" s="1">
        <v>4150</v>
      </c>
      <c r="B4153" s="1">
        <f t="shared" ca="1" si="451"/>
        <v>-46055.393374489198</v>
      </c>
      <c r="C4153" s="1">
        <f t="shared" ca="1" si="448"/>
        <v>100</v>
      </c>
      <c r="D4153" s="1">
        <f t="shared" ca="1" si="449"/>
        <v>-42.077013244733351</v>
      </c>
      <c r="E4153" s="1">
        <f t="shared" ca="1" si="450"/>
        <v>0</v>
      </c>
      <c r="F4153" s="1">
        <f t="shared" ca="1" si="452"/>
        <v>1</v>
      </c>
      <c r="G4153" s="1">
        <f t="shared" ca="1" si="453"/>
        <v>0</v>
      </c>
      <c r="H4153" s="1">
        <f t="shared" ca="1" si="454"/>
        <v>2</v>
      </c>
    </row>
    <row r="4154" spans="1:8" hidden="1" x14ac:dyDescent="0.2">
      <c r="A4154" s="1">
        <v>4151</v>
      </c>
      <c r="B4154" s="1">
        <f t="shared" ca="1" si="451"/>
        <v>-50263.094698962537</v>
      </c>
      <c r="C4154" s="1">
        <f t="shared" ca="1" si="448"/>
        <v>100</v>
      </c>
      <c r="D4154" s="1">
        <f t="shared" ca="1" si="449"/>
        <v>-42.077013244733351</v>
      </c>
      <c r="E4154" s="1">
        <f t="shared" ca="1" si="450"/>
        <v>-1</v>
      </c>
      <c r="F4154" s="1">
        <f t="shared" ca="1" si="452"/>
        <v>1</v>
      </c>
      <c r="G4154" s="1">
        <f t="shared" ca="1" si="453"/>
        <v>1</v>
      </c>
      <c r="H4154" s="1">
        <f t="shared" ca="1" si="454"/>
        <v>0</v>
      </c>
    </row>
    <row r="4155" spans="1:8" hidden="1" x14ac:dyDescent="0.2">
      <c r="A4155" s="1">
        <v>4152</v>
      </c>
      <c r="B4155" s="1">
        <f t="shared" ca="1" si="451"/>
        <v>-54470.796023435876</v>
      </c>
      <c r="C4155" s="1">
        <f t="shared" ca="1" si="448"/>
        <v>100</v>
      </c>
      <c r="D4155" s="1">
        <f t="shared" ca="1" si="449"/>
        <v>-42.077013244733351</v>
      </c>
      <c r="E4155" s="1">
        <f t="shared" ca="1" si="450"/>
        <v>-2</v>
      </c>
      <c r="F4155" s="1">
        <f t="shared" ca="1" si="452"/>
        <v>1</v>
      </c>
      <c r="G4155" s="1">
        <f t="shared" ca="1" si="453"/>
        <v>2</v>
      </c>
      <c r="H4155" s="1">
        <f t="shared" ca="1" si="454"/>
        <v>0</v>
      </c>
    </row>
    <row r="4156" spans="1:8" hidden="1" x14ac:dyDescent="0.2">
      <c r="A4156" s="1">
        <v>4153</v>
      </c>
      <c r="B4156" s="1">
        <f t="shared" ca="1" si="451"/>
        <v>-58678.497347909215</v>
      </c>
      <c r="C4156" s="1">
        <f t="shared" ca="1" si="448"/>
        <v>100</v>
      </c>
      <c r="D4156" s="1">
        <f t="shared" ca="1" si="449"/>
        <v>58.639357099169693</v>
      </c>
      <c r="E4156" s="1">
        <f t="shared" ca="1" si="450"/>
        <v>-3</v>
      </c>
      <c r="F4156" s="1">
        <f t="shared" ca="1" si="452"/>
        <v>1</v>
      </c>
      <c r="G4156" s="1">
        <f t="shared" ca="1" si="453"/>
        <v>3</v>
      </c>
      <c r="H4156" s="1">
        <f t="shared" ca="1" si="454"/>
        <v>0</v>
      </c>
    </row>
    <row r="4157" spans="1:8" hidden="1" x14ac:dyDescent="0.2">
      <c r="A4157" s="1">
        <v>4154</v>
      </c>
      <c r="B4157" s="1">
        <f t="shared" ca="1" si="451"/>
        <v>-52814.561637992243</v>
      </c>
      <c r="C4157" s="1">
        <f t="shared" ca="1" si="448"/>
        <v>100</v>
      </c>
      <c r="D4157" s="1">
        <f t="shared" ca="1" si="449"/>
        <v>-42.077013244733351</v>
      </c>
      <c r="E4157" s="1">
        <f t="shared" ca="1" si="450"/>
        <v>-2</v>
      </c>
      <c r="F4157" s="1">
        <f t="shared" ca="1" si="452"/>
        <v>1</v>
      </c>
      <c r="G4157" s="1">
        <f t="shared" ca="1" si="453"/>
        <v>0</v>
      </c>
      <c r="H4157" s="1">
        <f t="shared" ca="1" si="454"/>
        <v>1</v>
      </c>
    </row>
    <row r="4158" spans="1:8" hidden="1" x14ac:dyDescent="0.2">
      <c r="A4158" s="1">
        <v>4155</v>
      </c>
      <c r="B4158" s="1">
        <f t="shared" ca="1" si="451"/>
        <v>-57022.262962465582</v>
      </c>
      <c r="C4158" s="1">
        <f t="shared" ca="1" si="448"/>
        <v>100</v>
      </c>
      <c r="D4158" s="1">
        <f t="shared" ca="1" si="449"/>
        <v>58.639357099169693</v>
      </c>
      <c r="E4158" s="1">
        <f t="shared" ca="1" si="450"/>
        <v>-3</v>
      </c>
      <c r="F4158" s="1">
        <f t="shared" ca="1" si="452"/>
        <v>1</v>
      </c>
      <c r="G4158" s="1">
        <f t="shared" ca="1" si="453"/>
        <v>1</v>
      </c>
      <c r="H4158" s="1">
        <f t="shared" ca="1" si="454"/>
        <v>0</v>
      </c>
    </row>
    <row r="4159" spans="1:8" hidden="1" x14ac:dyDescent="0.2">
      <c r="A4159" s="1">
        <v>4156</v>
      </c>
      <c r="B4159" s="1">
        <f t="shared" ca="1" si="451"/>
        <v>-51158.32725254861</v>
      </c>
      <c r="C4159" s="1">
        <f t="shared" ca="1" si="448"/>
        <v>100</v>
      </c>
      <c r="D4159" s="1">
        <f t="shared" ca="1" si="449"/>
        <v>-42.077013244733351</v>
      </c>
      <c r="E4159" s="1">
        <f t="shared" ca="1" si="450"/>
        <v>-2</v>
      </c>
      <c r="F4159" s="1">
        <f t="shared" ca="1" si="452"/>
        <v>1</v>
      </c>
      <c r="G4159" s="1">
        <f t="shared" ca="1" si="453"/>
        <v>0</v>
      </c>
      <c r="H4159" s="1">
        <f t="shared" ca="1" si="454"/>
        <v>1</v>
      </c>
    </row>
    <row r="4160" spans="1:8" hidden="1" x14ac:dyDescent="0.2">
      <c r="A4160" s="1">
        <v>4157</v>
      </c>
      <c r="B4160" s="1">
        <f t="shared" ca="1" si="451"/>
        <v>-55366.028577021949</v>
      </c>
      <c r="C4160" s="1">
        <f t="shared" ca="1" si="448"/>
        <v>100</v>
      </c>
      <c r="D4160" s="1">
        <f t="shared" ca="1" si="449"/>
        <v>-42.077013244733351</v>
      </c>
      <c r="E4160" s="1">
        <f t="shared" ca="1" si="450"/>
        <v>-3</v>
      </c>
      <c r="F4160" s="1">
        <f t="shared" ca="1" si="452"/>
        <v>1</v>
      </c>
      <c r="G4160" s="1">
        <f t="shared" ca="1" si="453"/>
        <v>1</v>
      </c>
      <c r="H4160" s="1">
        <f t="shared" ca="1" si="454"/>
        <v>0</v>
      </c>
    </row>
    <row r="4161" spans="1:8" hidden="1" x14ac:dyDescent="0.2">
      <c r="A4161" s="1">
        <v>4158</v>
      </c>
      <c r="B4161" s="1">
        <f t="shared" ca="1" si="451"/>
        <v>-59573.729901495288</v>
      </c>
      <c r="C4161" s="1">
        <f t="shared" ca="1" si="448"/>
        <v>100</v>
      </c>
      <c r="D4161" s="1">
        <f t="shared" ca="1" si="449"/>
        <v>-42.077013244733351</v>
      </c>
      <c r="E4161" s="1">
        <f t="shared" ca="1" si="450"/>
        <v>-4</v>
      </c>
      <c r="F4161" s="1">
        <f t="shared" ca="1" si="452"/>
        <v>1</v>
      </c>
      <c r="G4161" s="1">
        <f t="shared" ca="1" si="453"/>
        <v>2</v>
      </c>
      <c r="H4161" s="1">
        <f t="shared" ca="1" si="454"/>
        <v>0</v>
      </c>
    </row>
    <row r="4162" spans="1:8" hidden="1" x14ac:dyDescent="0.2">
      <c r="A4162" s="1">
        <v>4159</v>
      </c>
      <c r="B4162" s="1">
        <f t="shared" ca="1" si="451"/>
        <v>-63781.431225968627</v>
      </c>
      <c r="C4162" s="1">
        <f t="shared" ca="1" si="448"/>
        <v>500</v>
      </c>
      <c r="D4162" s="1">
        <f t="shared" ca="1" si="449"/>
        <v>-42.077013244733351</v>
      </c>
      <c r="E4162" s="1">
        <f t="shared" ca="1" si="450"/>
        <v>0</v>
      </c>
      <c r="F4162" s="1">
        <f t="shared" ca="1" si="452"/>
        <v>2</v>
      </c>
      <c r="G4162" s="1">
        <f t="shared" ca="1" si="453"/>
        <v>3</v>
      </c>
      <c r="H4162" s="1">
        <f t="shared" ca="1" si="454"/>
        <v>0</v>
      </c>
    </row>
    <row r="4163" spans="1:8" hidden="1" x14ac:dyDescent="0.2">
      <c r="A4163" s="1">
        <v>4160</v>
      </c>
      <c r="B4163" s="1">
        <f t="shared" ca="1" si="451"/>
        <v>-84819.937848335307</v>
      </c>
      <c r="C4163" s="1">
        <f t="shared" ca="1" si="448"/>
        <v>500</v>
      </c>
      <c r="D4163" s="1">
        <f t="shared" ca="1" si="449"/>
        <v>-42.077013244733351</v>
      </c>
      <c r="E4163" s="1">
        <f t="shared" ca="1" si="450"/>
        <v>-1</v>
      </c>
      <c r="F4163" s="1">
        <f t="shared" ca="1" si="452"/>
        <v>2</v>
      </c>
      <c r="G4163" s="1">
        <f t="shared" ca="1" si="453"/>
        <v>4</v>
      </c>
      <c r="H4163" s="1">
        <f t="shared" ca="1" si="454"/>
        <v>0</v>
      </c>
    </row>
    <row r="4164" spans="1:8" hidden="1" x14ac:dyDescent="0.2">
      <c r="A4164" s="1">
        <v>4161</v>
      </c>
      <c r="B4164" s="1">
        <f t="shared" ca="1" si="451"/>
        <v>-105858.44447070199</v>
      </c>
      <c r="C4164" s="1">
        <f t="shared" ca="1" si="448"/>
        <v>500</v>
      </c>
      <c r="D4164" s="1">
        <f t="shared" ca="1" si="449"/>
        <v>58.639357099169693</v>
      </c>
      <c r="E4164" s="1">
        <f t="shared" ca="1" si="450"/>
        <v>-2</v>
      </c>
      <c r="F4164" s="1">
        <f t="shared" ca="1" si="452"/>
        <v>2</v>
      </c>
      <c r="G4164" s="1">
        <f t="shared" ca="1" si="453"/>
        <v>5</v>
      </c>
      <c r="H4164" s="1">
        <f t="shared" ca="1" si="454"/>
        <v>0</v>
      </c>
    </row>
    <row r="4165" spans="1:8" hidden="1" x14ac:dyDescent="0.2">
      <c r="A4165" s="1">
        <v>4162</v>
      </c>
      <c r="B4165" s="1">
        <f t="shared" ca="1" si="451"/>
        <v>-76538.765921117141</v>
      </c>
      <c r="C4165" s="1">
        <f t="shared" ref="C4165:C4228" ca="1" si="455">$C$4*POWER($L$2,F4165-1)</f>
        <v>500</v>
      </c>
      <c r="D4165" s="1">
        <f t="shared" ref="D4165:D4228" ca="1" si="456">IF(RAND()&lt;$B$1,$F$1,$H$1)</f>
        <v>58.639357099169693</v>
      </c>
      <c r="E4165" s="1">
        <f t="shared" ref="E4165:E4228" ca="1" si="457">IF(D4164&lt;0,IF(E4164-1=-$D$2,0,E4164-1),IF(E4164+1=$F$2,0,E4164+1))</f>
        <v>-1</v>
      </c>
      <c r="F4165" s="1">
        <f t="shared" ca="1" si="452"/>
        <v>2</v>
      </c>
      <c r="G4165" s="1">
        <f t="shared" ca="1" si="453"/>
        <v>0</v>
      </c>
      <c r="H4165" s="1">
        <f t="shared" ca="1" si="454"/>
        <v>1</v>
      </c>
    </row>
    <row r="4166" spans="1:8" hidden="1" x14ac:dyDescent="0.2">
      <c r="A4166" s="1">
        <v>4163</v>
      </c>
      <c r="B4166" s="1">
        <f t="shared" ref="B4166:B4229" ca="1" si="458">B4165+D4165*C4165</f>
        <v>-47219.087371532296</v>
      </c>
      <c r="C4166" s="1">
        <f t="shared" ca="1" si="455"/>
        <v>100</v>
      </c>
      <c r="D4166" s="1">
        <f t="shared" ca="1" si="456"/>
        <v>-42.077013244733351</v>
      </c>
      <c r="E4166" s="1">
        <f t="shared" ca="1" si="457"/>
        <v>0</v>
      </c>
      <c r="F4166" s="1">
        <f t="shared" ref="F4166:F4229" ca="1" si="459">IF(AND(D4165&gt;0,E4166=0),IF(F4165-1&lt;1,1,F4165-1),IF(AND(D4165&lt;0,E4166=0),IF(F4165+1&gt;$H$2,1,F4165+1),F4165))</f>
        <v>1</v>
      </c>
      <c r="G4166" s="1">
        <f t="shared" ref="G4166:G4229" ca="1" si="460">IF(D4165&gt;0,0,G4165+1)</f>
        <v>0</v>
      </c>
      <c r="H4166" s="1">
        <f t="shared" ref="H4166:H4229" ca="1" si="461">IF(D4165&lt;0,0,H4165+1)</f>
        <v>2</v>
      </c>
    </row>
    <row r="4167" spans="1:8" hidden="1" x14ac:dyDescent="0.2">
      <c r="A4167" s="1">
        <v>4164</v>
      </c>
      <c r="B4167" s="1">
        <f t="shared" ca="1" si="458"/>
        <v>-51426.788696005635</v>
      </c>
      <c r="C4167" s="1">
        <f t="shared" ca="1" si="455"/>
        <v>100</v>
      </c>
      <c r="D4167" s="1">
        <f t="shared" ca="1" si="456"/>
        <v>-42.077013244733351</v>
      </c>
      <c r="E4167" s="1">
        <f t="shared" ca="1" si="457"/>
        <v>-1</v>
      </c>
      <c r="F4167" s="1">
        <f t="shared" ca="1" si="459"/>
        <v>1</v>
      </c>
      <c r="G4167" s="1">
        <f t="shared" ca="1" si="460"/>
        <v>1</v>
      </c>
      <c r="H4167" s="1">
        <f t="shared" ca="1" si="461"/>
        <v>0</v>
      </c>
    </row>
    <row r="4168" spans="1:8" hidden="1" x14ac:dyDescent="0.2">
      <c r="A4168" s="1">
        <v>4165</v>
      </c>
      <c r="B4168" s="1">
        <f t="shared" ca="1" si="458"/>
        <v>-55634.490020478974</v>
      </c>
      <c r="C4168" s="1">
        <f t="shared" ca="1" si="455"/>
        <v>100</v>
      </c>
      <c r="D4168" s="1">
        <f t="shared" ca="1" si="456"/>
        <v>58.639357099169693</v>
      </c>
      <c r="E4168" s="1">
        <f t="shared" ca="1" si="457"/>
        <v>-2</v>
      </c>
      <c r="F4168" s="1">
        <f t="shared" ca="1" si="459"/>
        <v>1</v>
      </c>
      <c r="G4168" s="1">
        <f t="shared" ca="1" si="460"/>
        <v>2</v>
      </c>
      <c r="H4168" s="1">
        <f t="shared" ca="1" si="461"/>
        <v>0</v>
      </c>
    </row>
    <row r="4169" spans="1:8" hidden="1" x14ac:dyDescent="0.2">
      <c r="A4169" s="1">
        <v>4166</v>
      </c>
      <c r="B4169" s="1">
        <f t="shared" ca="1" si="458"/>
        <v>-49770.554310562002</v>
      </c>
      <c r="C4169" s="1">
        <f t="shared" ca="1" si="455"/>
        <v>100</v>
      </c>
      <c r="D4169" s="1">
        <f t="shared" ca="1" si="456"/>
        <v>58.639357099169693</v>
      </c>
      <c r="E4169" s="1">
        <f t="shared" ca="1" si="457"/>
        <v>-1</v>
      </c>
      <c r="F4169" s="1">
        <f t="shared" ca="1" si="459"/>
        <v>1</v>
      </c>
      <c r="G4169" s="1">
        <f t="shared" ca="1" si="460"/>
        <v>0</v>
      </c>
      <c r="H4169" s="1">
        <f t="shared" ca="1" si="461"/>
        <v>1</v>
      </c>
    </row>
    <row r="4170" spans="1:8" hidden="1" x14ac:dyDescent="0.2">
      <c r="A4170" s="1">
        <v>4167</v>
      </c>
      <c r="B4170" s="1">
        <f t="shared" ca="1" si="458"/>
        <v>-43906.61860064503</v>
      </c>
      <c r="C4170" s="1">
        <f t="shared" ca="1" si="455"/>
        <v>100</v>
      </c>
      <c r="D4170" s="1">
        <f t="shared" ca="1" si="456"/>
        <v>58.639357099169693</v>
      </c>
      <c r="E4170" s="1">
        <f t="shared" ca="1" si="457"/>
        <v>0</v>
      </c>
      <c r="F4170" s="1">
        <f t="shared" ca="1" si="459"/>
        <v>1</v>
      </c>
      <c r="G4170" s="1">
        <f t="shared" ca="1" si="460"/>
        <v>0</v>
      </c>
      <c r="H4170" s="1">
        <f t="shared" ca="1" si="461"/>
        <v>2</v>
      </c>
    </row>
    <row r="4171" spans="1:8" hidden="1" x14ac:dyDescent="0.2">
      <c r="A4171" s="1">
        <v>4168</v>
      </c>
      <c r="B4171" s="1">
        <f t="shared" ca="1" si="458"/>
        <v>-38042.682890728058</v>
      </c>
      <c r="C4171" s="1">
        <f t="shared" ca="1" si="455"/>
        <v>100</v>
      </c>
      <c r="D4171" s="1">
        <f t="shared" ca="1" si="456"/>
        <v>58.639357099169693</v>
      </c>
      <c r="E4171" s="1">
        <f t="shared" ca="1" si="457"/>
        <v>0</v>
      </c>
      <c r="F4171" s="1">
        <f t="shared" ca="1" si="459"/>
        <v>1</v>
      </c>
      <c r="G4171" s="1">
        <f t="shared" ca="1" si="460"/>
        <v>0</v>
      </c>
      <c r="H4171" s="1">
        <f t="shared" ca="1" si="461"/>
        <v>3</v>
      </c>
    </row>
    <row r="4172" spans="1:8" hidden="1" x14ac:dyDescent="0.2">
      <c r="A4172" s="1">
        <v>4169</v>
      </c>
      <c r="B4172" s="1">
        <f t="shared" ca="1" si="458"/>
        <v>-32178.747180811089</v>
      </c>
      <c r="C4172" s="1">
        <f t="shared" ca="1" si="455"/>
        <v>100</v>
      </c>
      <c r="D4172" s="1">
        <f t="shared" ca="1" si="456"/>
        <v>-42.077013244733351</v>
      </c>
      <c r="E4172" s="1">
        <f t="shared" ca="1" si="457"/>
        <v>0</v>
      </c>
      <c r="F4172" s="1">
        <f t="shared" ca="1" si="459"/>
        <v>1</v>
      </c>
      <c r="G4172" s="1">
        <f t="shared" ca="1" si="460"/>
        <v>0</v>
      </c>
      <c r="H4172" s="1">
        <f t="shared" ca="1" si="461"/>
        <v>4</v>
      </c>
    </row>
    <row r="4173" spans="1:8" hidden="1" x14ac:dyDescent="0.2">
      <c r="A4173" s="1">
        <v>4170</v>
      </c>
      <c r="B4173" s="1">
        <f t="shared" ca="1" si="458"/>
        <v>-36386.448505284425</v>
      </c>
      <c r="C4173" s="1">
        <f t="shared" ca="1" si="455"/>
        <v>100</v>
      </c>
      <c r="D4173" s="1">
        <f t="shared" ca="1" si="456"/>
        <v>-42.077013244733351</v>
      </c>
      <c r="E4173" s="1">
        <f t="shared" ca="1" si="457"/>
        <v>-1</v>
      </c>
      <c r="F4173" s="1">
        <f t="shared" ca="1" si="459"/>
        <v>1</v>
      </c>
      <c r="G4173" s="1">
        <f t="shared" ca="1" si="460"/>
        <v>1</v>
      </c>
      <c r="H4173" s="1">
        <f t="shared" ca="1" si="461"/>
        <v>0</v>
      </c>
    </row>
    <row r="4174" spans="1:8" hidden="1" x14ac:dyDescent="0.2">
      <c r="A4174" s="1">
        <v>4171</v>
      </c>
      <c r="B4174" s="1">
        <f t="shared" ca="1" si="458"/>
        <v>-40594.149829757764</v>
      </c>
      <c r="C4174" s="1">
        <f t="shared" ca="1" si="455"/>
        <v>100</v>
      </c>
      <c r="D4174" s="1">
        <f t="shared" ca="1" si="456"/>
        <v>-42.077013244733351</v>
      </c>
      <c r="E4174" s="1">
        <f t="shared" ca="1" si="457"/>
        <v>-2</v>
      </c>
      <c r="F4174" s="1">
        <f t="shared" ca="1" si="459"/>
        <v>1</v>
      </c>
      <c r="G4174" s="1">
        <f t="shared" ca="1" si="460"/>
        <v>2</v>
      </c>
      <c r="H4174" s="1">
        <f t="shared" ca="1" si="461"/>
        <v>0</v>
      </c>
    </row>
    <row r="4175" spans="1:8" hidden="1" x14ac:dyDescent="0.2">
      <c r="A4175" s="1">
        <v>4172</v>
      </c>
      <c r="B4175" s="1">
        <f t="shared" ca="1" si="458"/>
        <v>-44801.851154231103</v>
      </c>
      <c r="C4175" s="1">
        <f t="shared" ca="1" si="455"/>
        <v>100</v>
      </c>
      <c r="D4175" s="1">
        <f t="shared" ca="1" si="456"/>
        <v>58.639357099169693</v>
      </c>
      <c r="E4175" s="1">
        <f t="shared" ca="1" si="457"/>
        <v>-3</v>
      </c>
      <c r="F4175" s="1">
        <f t="shared" ca="1" si="459"/>
        <v>1</v>
      </c>
      <c r="G4175" s="1">
        <f t="shared" ca="1" si="460"/>
        <v>3</v>
      </c>
      <c r="H4175" s="1">
        <f t="shared" ca="1" si="461"/>
        <v>0</v>
      </c>
    </row>
    <row r="4176" spans="1:8" hidden="1" x14ac:dyDescent="0.2">
      <c r="A4176" s="1">
        <v>4173</v>
      </c>
      <c r="B4176" s="1">
        <f t="shared" ca="1" si="458"/>
        <v>-38937.915444314131</v>
      </c>
      <c r="C4176" s="1">
        <f t="shared" ca="1" si="455"/>
        <v>100</v>
      </c>
      <c r="D4176" s="1">
        <f t="shared" ca="1" si="456"/>
        <v>-42.077013244733351</v>
      </c>
      <c r="E4176" s="1">
        <f t="shared" ca="1" si="457"/>
        <v>-2</v>
      </c>
      <c r="F4176" s="1">
        <f t="shared" ca="1" si="459"/>
        <v>1</v>
      </c>
      <c r="G4176" s="1">
        <f t="shared" ca="1" si="460"/>
        <v>0</v>
      </c>
      <c r="H4176" s="1">
        <f t="shared" ca="1" si="461"/>
        <v>1</v>
      </c>
    </row>
    <row r="4177" spans="1:8" hidden="1" x14ac:dyDescent="0.2">
      <c r="A4177" s="1">
        <v>4174</v>
      </c>
      <c r="B4177" s="1">
        <f t="shared" ca="1" si="458"/>
        <v>-43145.616768787469</v>
      </c>
      <c r="C4177" s="1">
        <f t="shared" ca="1" si="455"/>
        <v>100</v>
      </c>
      <c r="D4177" s="1">
        <f t="shared" ca="1" si="456"/>
        <v>-42.077013244733351</v>
      </c>
      <c r="E4177" s="1">
        <f t="shared" ca="1" si="457"/>
        <v>-3</v>
      </c>
      <c r="F4177" s="1">
        <f t="shared" ca="1" si="459"/>
        <v>1</v>
      </c>
      <c r="G4177" s="1">
        <f t="shared" ca="1" si="460"/>
        <v>1</v>
      </c>
      <c r="H4177" s="1">
        <f t="shared" ca="1" si="461"/>
        <v>0</v>
      </c>
    </row>
    <row r="4178" spans="1:8" hidden="1" x14ac:dyDescent="0.2">
      <c r="A4178" s="1">
        <v>4175</v>
      </c>
      <c r="B4178" s="1">
        <f t="shared" ca="1" si="458"/>
        <v>-47353.318093260808</v>
      </c>
      <c r="C4178" s="1">
        <f t="shared" ca="1" si="455"/>
        <v>100</v>
      </c>
      <c r="D4178" s="1">
        <f t="shared" ca="1" si="456"/>
        <v>-42.077013244733351</v>
      </c>
      <c r="E4178" s="1">
        <f t="shared" ca="1" si="457"/>
        <v>-4</v>
      </c>
      <c r="F4178" s="1">
        <f t="shared" ca="1" si="459"/>
        <v>1</v>
      </c>
      <c r="G4178" s="1">
        <f t="shared" ca="1" si="460"/>
        <v>2</v>
      </c>
      <c r="H4178" s="1">
        <f t="shared" ca="1" si="461"/>
        <v>0</v>
      </c>
    </row>
    <row r="4179" spans="1:8" hidden="1" x14ac:dyDescent="0.2">
      <c r="A4179" s="1">
        <v>4176</v>
      </c>
      <c r="B4179" s="1">
        <f t="shared" ca="1" si="458"/>
        <v>-51561.019417734147</v>
      </c>
      <c r="C4179" s="1">
        <f t="shared" ca="1" si="455"/>
        <v>500</v>
      </c>
      <c r="D4179" s="1">
        <f t="shared" ca="1" si="456"/>
        <v>-42.077013244733351</v>
      </c>
      <c r="E4179" s="1">
        <f t="shared" ca="1" si="457"/>
        <v>0</v>
      </c>
      <c r="F4179" s="1">
        <f t="shared" ca="1" si="459"/>
        <v>2</v>
      </c>
      <c r="G4179" s="1">
        <f t="shared" ca="1" si="460"/>
        <v>3</v>
      </c>
      <c r="H4179" s="1">
        <f t="shared" ca="1" si="461"/>
        <v>0</v>
      </c>
    </row>
    <row r="4180" spans="1:8" hidden="1" x14ac:dyDescent="0.2">
      <c r="A4180" s="1">
        <v>4177</v>
      </c>
      <c r="B4180" s="1">
        <f t="shared" ca="1" si="458"/>
        <v>-72599.526040100827</v>
      </c>
      <c r="C4180" s="1">
        <f t="shared" ca="1" si="455"/>
        <v>500</v>
      </c>
      <c r="D4180" s="1">
        <f t="shared" ca="1" si="456"/>
        <v>58.639357099169693</v>
      </c>
      <c r="E4180" s="1">
        <f t="shared" ca="1" si="457"/>
        <v>-1</v>
      </c>
      <c r="F4180" s="1">
        <f t="shared" ca="1" si="459"/>
        <v>2</v>
      </c>
      <c r="G4180" s="1">
        <f t="shared" ca="1" si="460"/>
        <v>4</v>
      </c>
      <c r="H4180" s="1">
        <f t="shared" ca="1" si="461"/>
        <v>0</v>
      </c>
    </row>
    <row r="4181" spans="1:8" hidden="1" x14ac:dyDescent="0.2">
      <c r="A4181" s="1">
        <v>4178</v>
      </c>
      <c r="B4181" s="1">
        <f t="shared" ca="1" si="458"/>
        <v>-43279.847490515982</v>
      </c>
      <c r="C4181" s="1">
        <f t="shared" ca="1" si="455"/>
        <v>100</v>
      </c>
      <c r="D4181" s="1">
        <f t="shared" ca="1" si="456"/>
        <v>58.639357099169693</v>
      </c>
      <c r="E4181" s="1">
        <f t="shared" ca="1" si="457"/>
        <v>0</v>
      </c>
      <c r="F4181" s="1">
        <f t="shared" ca="1" si="459"/>
        <v>1</v>
      </c>
      <c r="G4181" s="1">
        <f t="shared" ca="1" si="460"/>
        <v>0</v>
      </c>
      <c r="H4181" s="1">
        <f t="shared" ca="1" si="461"/>
        <v>1</v>
      </c>
    </row>
    <row r="4182" spans="1:8" hidden="1" x14ac:dyDescent="0.2">
      <c r="A4182" s="1">
        <v>4179</v>
      </c>
      <c r="B4182" s="1">
        <f t="shared" ca="1" si="458"/>
        <v>-37415.91178059901</v>
      </c>
      <c r="C4182" s="1">
        <f t="shared" ca="1" si="455"/>
        <v>100</v>
      </c>
      <c r="D4182" s="1">
        <f t="shared" ca="1" si="456"/>
        <v>-42.077013244733351</v>
      </c>
      <c r="E4182" s="1">
        <f t="shared" ca="1" si="457"/>
        <v>0</v>
      </c>
      <c r="F4182" s="1">
        <f t="shared" ca="1" si="459"/>
        <v>1</v>
      </c>
      <c r="G4182" s="1">
        <f t="shared" ca="1" si="460"/>
        <v>0</v>
      </c>
      <c r="H4182" s="1">
        <f t="shared" ca="1" si="461"/>
        <v>2</v>
      </c>
    </row>
    <row r="4183" spans="1:8" hidden="1" x14ac:dyDescent="0.2">
      <c r="A4183" s="1">
        <v>4180</v>
      </c>
      <c r="B4183" s="1">
        <f t="shared" ca="1" si="458"/>
        <v>-41623.613105072349</v>
      </c>
      <c r="C4183" s="1">
        <f t="shared" ca="1" si="455"/>
        <v>100</v>
      </c>
      <c r="D4183" s="1">
        <f t="shared" ca="1" si="456"/>
        <v>-42.077013244733351</v>
      </c>
      <c r="E4183" s="1">
        <f t="shared" ca="1" si="457"/>
        <v>-1</v>
      </c>
      <c r="F4183" s="1">
        <f t="shared" ca="1" si="459"/>
        <v>1</v>
      </c>
      <c r="G4183" s="1">
        <f t="shared" ca="1" si="460"/>
        <v>1</v>
      </c>
      <c r="H4183" s="1">
        <f t="shared" ca="1" si="461"/>
        <v>0</v>
      </c>
    </row>
    <row r="4184" spans="1:8" hidden="1" x14ac:dyDescent="0.2">
      <c r="A4184" s="1">
        <v>4181</v>
      </c>
      <c r="B4184" s="1">
        <f t="shared" ca="1" si="458"/>
        <v>-45831.314429545688</v>
      </c>
      <c r="C4184" s="1">
        <f t="shared" ca="1" si="455"/>
        <v>100</v>
      </c>
      <c r="D4184" s="1">
        <f t="shared" ca="1" si="456"/>
        <v>-42.077013244733351</v>
      </c>
      <c r="E4184" s="1">
        <f t="shared" ca="1" si="457"/>
        <v>-2</v>
      </c>
      <c r="F4184" s="1">
        <f t="shared" ca="1" si="459"/>
        <v>1</v>
      </c>
      <c r="G4184" s="1">
        <f t="shared" ca="1" si="460"/>
        <v>2</v>
      </c>
      <c r="H4184" s="1">
        <f t="shared" ca="1" si="461"/>
        <v>0</v>
      </c>
    </row>
    <row r="4185" spans="1:8" hidden="1" x14ac:dyDescent="0.2">
      <c r="A4185" s="1">
        <v>4182</v>
      </c>
      <c r="B4185" s="1">
        <f t="shared" ca="1" si="458"/>
        <v>-50039.015754019027</v>
      </c>
      <c r="C4185" s="1">
        <f t="shared" ca="1" si="455"/>
        <v>100</v>
      </c>
      <c r="D4185" s="1">
        <f t="shared" ca="1" si="456"/>
        <v>58.639357099169693</v>
      </c>
      <c r="E4185" s="1">
        <f t="shared" ca="1" si="457"/>
        <v>-3</v>
      </c>
      <c r="F4185" s="1">
        <f t="shared" ca="1" si="459"/>
        <v>1</v>
      </c>
      <c r="G4185" s="1">
        <f t="shared" ca="1" si="460"/>
        <v>3</v>
      </c>
      <c r="H4185" s="1">
        <f t="shared" ca="1" si="461"/>
        <v>0</v>
      </c>
    </row>
    <row r="4186" spans="1:8" hidden="1" x14ac:dyDescent="0.2">
      <c r="A4186" s="1">
        <v>4183</v>
      </c>
      <c r="B4186" s="1">
        <f t="shared" ca="1" si="458"/>
        <v>-44175.080044102055</v>
      </c>
      <c r="C4186" s="1">
        <f t="shared" ca="1" si="455"/>
        <v>100</v>
      </c>
      <c r="D4186" s="1">
        <f t="shared" ca="1" si="456"/>
        <v>-42.077013244733351</v>
      </c>
      <c r="E4186" s="1">
        <f t="shared" ca="1" si="457"/>
        <v>-2</v>
      </c>
      <c r="F4186" s="1">
        <f t="shared" ca="1" si="459"/>
        <v>1</v>
      </c>
      <c r="G4186" s="1">
        <f t="shared" ca="1" si="460"/>
        <v>0</v>
      </c>
      <c r="H4186" s="1">
        <f t="shared" ca="1" si="461"/>
        <v>1</v>
      </c>
    </row>
    <row r="4187" spans="1:8" hidden="1" x14ac:dyDescent="0.2">
      <c r="A4187" s="1">
        <v>4184</v>
      </c>
      <c r="B4187" s="1">
        <f t="shared" ca="1" si="458"/>
        <v>-48382.781368575394</v>
      </c>
      <c r="C4187" s="1">
        <f t="shared" ca="1" si="455"/>
        <v>100</v>
      </c>
      <c r="D4187" s="1">
        <f t="shared" ca="1" si="456"/>
        <v>-42.077013244733351</v>
      </c>
      <c r="E4187" s="1">
        <f t="shared" ca="1" si="457"/>
        <v>-3</v>
      </c>
      <c r="F4187" s="1">
        <f t="shared" ca="1" si="459"/>
        <v>1</v>
      </c>
      <c r="G4187" s="1">
        <f t="shared" ca="1" si="460"/>
        <v>1</v>
      </c>
      <c r="H4187" s="1">
        <f t="shared" ca="1" si="461"/>
        <v>0</v>
      </c>
    </row>
    <row r="4188" spans="1:8" hidden="1" x14ac:dyDescent="0.2">
      <c r="A4188" s="1">
        <v>4185</v>
      </c>
      <c r="B4188" s="1">
        <f t="shared" ca="1" si="458"/>
        <v>-52590.482693048732</v>
      </c>
      <c r="C4188" s="1">
        <f t="shared" ca="1" si="455"/>
        <v>100</v>
      </c>
      <c r="D4188" s="1">
        <f t="shared" ca="1" si="456"/>
        <v>-42.077013244733351</v>
      </c>
      <c r="E4188" s="1">
        <f t="shared" ca="1" si="457"/>
        <v>-4</v>
      </c>
      <c r="F4188" s="1">
        <f t="shared" ca="1" si="459"/>
        <v>1</v>
      </c>
      <c r="G4188" s="1">
        <f t="shared" ca="1" si="460"/>
        <v>2</v>
      </c>
      <c r="H4188" s="1">
        <f t="shared" ca="1" si="461"/>
        <v>0</v>
      </c>
    </row>
    <row r="4189" spans="1:8" hidden="1" x14ac:dyDescent="0.2">
      <c r="A4189" s="1">
        <v>4186</v>
      </c>
      <c r="B4189" s="1">
        <f t="shared" ca="1" si="458"/>
        <v>-56798.184017522071</v>
      </c>
      <c r="C4189" s="1">
        <f t="shared" ca="1" si="455"/>
        <v>500</v>
      </c>
      <c r="D4189" s="1">
        <f t="shared" ca="1" si="456"/>
        <v>-42.077013244733351</v>
      </c>
      <c r="E4189" s="1">
        <f t="shared" ca="1" si="457"/>
        <v>0</v>
      </c>
      <c r="F4189" s="1">
        <f t="shared" ca="1" si="459"/>
        <v>2</v>
      </c>
      <c r="G4189" s="1">
        <f t="shared" ca="1" si="460"/>
        <v>3</v>
      </c>
      <c r="H4189" s="1">
        <f t="shared" ca="1" si="461"/>
        <v>0</v>
      </c>
    </row>
    <row r="4190" spans="1:8" hidden="1" x14ac:dyDescent="0.2">
      <c r="A4190" s="1">
        <v>4187</v>
      </c>
      <c r="B4190" s="1">
        <f t="shared" ca="1" si="458"/>
        <v>-77836.690639888751</v>
      </c>
      <c r="C4190" s="1">
        <f t="shared" ca="1" si="455"/>
        <v>500</v>
      </c>
      <c r="D4190" s="1">
        <f t="shared" ca="1" si="456"/>
        <v>58.639357099169693</v>
      </c>
      <c r="E4190" s="1">
        <f t="shared" ca="1" si="457"/>
        <v>-1</v>
      </c>
      <c r="F4190" s="1">
        <f t="shared" ca="1" si="459"/>
        <v>2</v>
      </c>
      <c r="G4190" s="1">
        <f t="shared" ca="1" si="460"/>
        <v>4</v>
      </c>
      <c r="H4190" s="1">
        <f t="shared" ca="1" si="461"/>
        <v>0</v>
      </c>
    </row>
    <row r="4191" spans="1:8" hidden="1" x14ac:dyDescent="0.2">
      <c r="A4191" s="1">
        <v>4188</v>
      </c>
      <c r="B4191" s="1">
        <f t="shared" ca="1" si="458"/>
        <v>-48517.012090303906</v>
      </c>
      <c r="C4191" s="1">
        <f t="shared" ca="1" si="455"/>
        <v>100</v>
      </c>
      <c r="D4191" s="1">
        <f t="shared" ca="1" si="456"/>
        <v>58.639357099169693</v>
      </c>
      <c r="E4191" s="1">
        <f t="shared" ca="1" si="457"/>
        <v>0</v>
      </c>
      <c r="F4191" s="1">
        <f t="shared" ca="1" si="459"/>
        <v>1</v>
      </c>
      <c r="G4191" s="1">
        <f t="shared" ca="1" si="460"/>
        <v>0</v>
      </c>
      <c r="H4191" s="1">
        <f t="shared" ca="1" si="461"/>
        <v>1</v>
      </c>
    </row>
    <row r="4192" spans="1:8" hidden="1" x14ac:dyDescent="0.2">
      <c r="A4192" s="1">
        <v>4189</v>
      </c>
      <c r="B4192" s="1">
        <f t="shared" ca="1" si="458"/>
        <v>-42653.076380386934</v>
      </c>
      <c r="C4192" s="1">
        <f t="shared" ca="1" si="455"/>
        <v>100</v>
      </c>
      <c r="D4192" s="1">
        <f t="shared" ca="1" si="456"/>
        <v>58.639357099169693</v>
      </c>
      <c r="E4192" s="1">
        <f t="shared" ca="1" si="457"/>
        <v>0</v>
      </c>
      <c r="F4192" s="1">
        <f t="shared" ca="1" si="459"/>
        <v>1</v>
      </c>
      <c r="G4192" s="1">
        <f t="shared" ca="1" si="460"/>
        <v>0</v>
      </c>
      <c r="H4192" s="1">
        <f t="shared" ca="1" si="461"/>
        <v>2</v>
      </c>
    </row>
    <row r="4193" spans="1:8" hidden="1" x14ac:dyDescent="0.2">
      <c r="A4193" s="1">
        <v>4190</v>
      </c>
      <c r="B4193" s="1">
        <f t="shared" ca="1" si="458"/>
        <v>-36789.140670469962</v>
      </c>
      <c r="C4193" s="1">
        <f t="shared" ca="1" si="455"/>
        <v>100</v>
      </c>
      <c r="D4193" s="1">
        <f t="shared" ca="1" si="456"/>
        <v>58.639357099169693</v>
      </c>
      <c r="E4193" s="1">
        <f t="shared" ca="1" si="457"/>
        <v>0</v>
      </c>
      <c r="F4193" s="1">
        <f t="shared" ca="1" si="459"/>
        <v>1</v>
      </c>
      <c r="G4193" s="1">
        <f t="shared" ca="1" si="460"/>
        <v>0</v>
      </c>
      <c r="H4193" s="1">
        <f t="shared" ca="1" si="461"/>
        <v>3</v>
      </c>
    </row>
    <row r="4194" spans="1:8" hidden="1" x14ac:dyDescent="0.2">
      <c r="A4194" s="1">
        <v>4191</v>
      </c>
      <c r="B4194" s="1">
        <f t="shared" ca="1" si="458"/>
        <v>-30925.204960552994</v>
      </c>
      <c r="C4194" s="1">
        <f t="shared" ca="1" si="455"/>
        <v>100</v>
      </c>
      <c r="D4194" s="1">
        <f t="shared" ca="1" si="456"/>
        <v>-42.077013244733351</v>
      </c>
      <c r="E4194" s="1">
        <f t="shared" ca="1" si="457"/>
        <v>0</v>
      </c>
      <c r="F4194" s="1">
        <f t="shared" ca="1" si="459"/>
        <v>1</v>
      </c>
      <c r="G4194" s="1">
        <f t="shared" ca="1" si="460"/>
        <v>0</v>
      </c>
      <c r="H4194" s="1">
        <f t="shared" ca="1" si="461"/>
        <v>4</v>
      </c>
    </row>
    <row r="4195" spans="1:8" hidden="1" x14ac:dyDescent="0.2">
      <c r="A4195" s="1">
        <v>4192</v>
      </c>
      <c r="B4195" s="1">
        <f t="shared" ca="1" si="458"/>
        <v>-35132.906285026329</v>
      </c>
      <c r="C4195" s="1">
        <f t="shared" ca="1" si="455"/>
        <v>100</v>
      </c>
      <c r="D4195" s="1">
        <f t="shared" ca="1" si="456"/>
        <v>58.639357099169693</v>
      </c>
      <c r="E4195" s="1">
        <f t="shared" ca="1" si="457"/>
        <v>-1</v>
      </c>
      <c r="F4195" s="1">
        <f t="shared" ca="1" si="459"/>
        <v>1</v>
      </c>
      <c r="G4195" s="1">
        <f t="shared" ca="1" si="460"/>
        <v>1</v>
      </c>
      <c r="H4195" s="1">
        <f t="shared" ca="1" si="461"/>
        <v>0</v>
      </c>
    </row>
    <row r="4196" spans="1:8" hidden="1" x14ac:dyDescent="0.2">
      <c r="A4196" s="1">
        <v>4193</v>
      </c>
      <c r="B4196" s="1">
        <f t="shared" ca="1" si="458"/>
        <v>-29268.970575109361</v>
      </c>
      <c r="C4196" s="1">
        <f t="shared" ca="1" si="455"/>
        <v>100</v>
      </c>
      <c r="D4196" s="1">
        <f t="shared" ca="1" si="456"/>
        <v>58.639357099169693</v>
      </c>
      <c r="E4196" s="1">
        <f t="shared" ca="1" si="457"/>
        <v>0</v>
      </c>
      <c r="F4196" s="1">
        <f t="shared" ca="1" si="459"/>
        <v>1</v>
      </c>
      <c r="G4196" s="1">
        <f t="shared" ca="1" si="460"/>
        <v>0</v>
      </c>
      <c r="H4196" s="1">
        <f t="shared" ca="1" si="461"/>
        <v>1</v>
      </c>
    </row>
    <row r="4197" spans="1:8" hidden="1" x14ac:dyDescent="0.2">
      <c r="A4197" s="1">
        <v>4194</v>
      </c>
      <c r="B4197" s="1">
        <f t="shared" ca="1" si="458"/>
        <v>-23405.034865192392</v>
      </c>
      <c r="C4197" s="1">
        <f t="shared" ca="1" si="455"/>
        <v>100</v>
      </c>
      <c r="D4197" s="1">
        <f t="shared" ca="1" si="456"/>
        <v>-42.077013244733351</v>
      </c>
      <c r="E4197" s="1">
        <f t="shared" ca="1" si="457"/>
        <v>0</v>
      </c>
      <c r="F4197" s="1">
        <f t="shared" ca="1" si="459"/>
        <v>1</v>
      </c>
      <c r="G4197" s="1">
        <f t="shared" ca="1" si="460"/>
        <v>0</v>
      </c>
      <c r="H4197" s="1">
        <f t="shared" ca="1" si="461"/>
        <v>2</v>
      </c>
    </row>
    <row r="4198" spans="1:8" hidden="1" x14ac:dyDescent="0.2">
      <c r="A4198" s="1">
        <v>4195</v>
      </c>
      <c r="B4198" s="1">
        <f t="shared" ca="1" si="458"/>
        <v>-27612.736189665728</v>
      </c>
      <c r="C4198" s="1">
        <f t="shared" ca="1" si="455"/>
        <v>100</v>
      </c>
      <c r="D4198" s="1">
        <f t="shared" ca="1" si="456"/>
        <v>-42.077013244733351</v>
      </c>
      <c r="E4198" s="1">
        <f t="shared" ca="1" si="457"/>
        <v>-1</v>
      </c>
      <c r="F4198" s="1">
        <f t="shared" ca="1" si="459"/>
        <v>1</v>
      </c>
      <c r="G4198" s="1">
        <f t="shared" ca="1" si="460"/>
        <v>1</v>
      </c>
      <c r="H4198" s="1">
        <f t="shared" ca="1" si="461"/>
        <v>0</v>
      </c>
    </row>
    <row r="4199" spans="1:8" hidden="1" x14ac:dyDescent="0.2">
      <c r="A4199" s="1">
        <v>4196</v>
      </c>
      <c r="B4199" s="1">
        <f t="shared" ca="1" si="458"/>
        <v>-31820.437514139063</v>
      </c>
      <c r="C4199" s="1">
        <f t="shared" ca="1" si="455"/>
        <v>100</v>
      </c>
      <c r="D4199" s="1">
        <f t="shared" ca="1" si="456"/>
        <v>58.639357099169693</v>
      </c>
      <c r="E4199" s="1">
        <f t="shared" ca="1" si="457"/>
        <v>-2</v>
      </c>
      <c r="F4199" s="1">
        <f t="shared" ca="1" si="459"/>
        <v>1</v>
      </c>
      <c r="G4199" s="1">
        <f t="shared" ca="1" si="460"/>
        <v>2</v>
      </c>
      <c r="H4199" s="1">
        <f t="shared" ca="1" si="461"/>
        <v>0</v>
      </c>
    </row>
    <row r="4200" spans="1:8" hidden="1" x14ac:dyDescent="0.2">
      <c r="A4200" s="1">
        <v>4197</v>
      </c>
      <c r="B4200" s="1">
        <f t="shared" ca="1" si="458"/>
        <v>-25956.501804222095</v>
      </c>
      <c r="C4200" s="1">
        <f t="shared" ca="1" si="455"/>
        <v>100</v>
      </c>
      <c r="D4200" s="1">
        <f t="shared" ca="1" si="456"/>
        <v>-42.077013244733351</v>
      </c>
      <c r="E4200" s="1">
        <f t="shared" ca="1" si="457"/>
        <v>-1</v>
      </c>
      <c r="F4200" s="1">
        <f t="shared" ca="1" si="459"/>
        <v>1</v>
      </c>
      <c r="G4200" s="1">
        <f t="shared" ca="1" si="460"/>
        <v>0</v>
      </c>
      <c r="H4200" s="1">
        <f t="shared" ca="1" si="461"/>
        <v>1</v>
      </c>
    </row>
    <row r="4201" spans="1:8" hidden="1" x14ac:dyDescent="0.2">
      <c r="A4201" s="1">
        <v>4198</v>
      </c>
      <c r="B4201" s="1">
        <f t="shared" ca="1" si="458"/>
        <v>-30164.20312869543</v>
      </c>
      <c r="C4201" s="1">
        <f t="shared" ca="1" si="455"/>
        <v>100</v>
      </c>
      <c r="D4201" s="1">
        <f t="shared" ca="1" si="456"/>
        <v>58.639357099169693</v>
      </c>
      <c r="E4201" s="1">
        <f t="shared" ca="1" si="457"/>
        <v>-2</v>
      </c>
      <c r="F4201" s="1">
        <f t="shared" ca="1" si="459"/>
        <v>1</v>
      </c>
      <c r="G4201" s="1">
        <f t="shared" ca="1" si="460"/>
        <v>1</v>
      </c>
      <c r="H4201" s="1">
        <f t="shared" ca="1" si="461"/>
        <v>0</v>
      </c>
    </row>
    <row r="4202" spans="1:8" hidden="1" x14ac:dyDescent="0.2">
      <c r="A4202" s="1">
        <v>4199</v>
      </c>
      <c r="B4202" s="1">
        <f t="shared" ca="1" si="458"/>
        <v>-24300.267418778461</v>
      </c>
      <c r="C4202" s="1">
        <f t="shared" ca="1" si="455"/>
        <v>100</v>
      </c>
      <c r="D4202" s="1">
        <f t="shared" ca="1" si="456"/>
        <v>58.639357099169693</v>
      </c>
      <c r="E4202" s="1">
        <f t="shared" ca="1" si="457"/>
        <v>-1</v>
      </c>
      <c r="F4202" s="1">
        <f t="shared" ca="1" si="459"/>
        <v>1</v>
      </c>
      <c r="G4202" s="1">
        <f t="shared" ca="1" si="460"/>
        <v>0</v>
      </c>
      <c r="H4202" s="1">
        <f t="shared" ca="1" si="461"/>
        <v>1</v>
      </c>
    </row>
    <row r="4203" spans="1:8" hidden="1" x14ac:dyDescent="0.2">
      <c r="A4203" s="1">
        <v>4200</v>
      </c>
      <c r="B4203" s="1">
        <f t="shared" ca="1" si="458"/>
        <v>-18436.331708861493</v>
      </c>
      <c r="C4203" s="1">
        <f t="shared" ca="1" si="455"/>
        <v>100</v>
      </c>
      <c r="D4203" s="1">
        <f t="shared" ca="1" si="456"/>
        <v>-42.077013244733351</v>
      </c>
      <c r="E4203" s="1">
        <f t="shared" ca="1" si="457"/>
        <v>0</v>
      </c>
      <c r="F4203" s="1">
        <f t="shared" ca="1" si="459"/>
        <v>1</v>
      </c>
      <c r="G4203" s="1">
        <f t="shared" ca="1" si="460"/>
        <v>0</v>
      </c>
      <c r="H4203" s="1">
        <f t="shared" ca="1" si="461"/>
        <v>2</v>
      </c>
    </row>
    <row r="4204" spans="1:8" hidden="1" x14ac:dyDescent="0.2">
      <c r="A4204" s="1">
        <v>4201</v>
      </c>
      <c r="B4204" s="1">
        <f t="shared" ca="1" si="458"/>
        <v>-22644.033033334828</v>
      </c>
      <c r="C4204" s="1">
        <f t="shared" ca="1" si="455"/>
        <v>100</v>
      </c>
      <c r="D4204" s="1">
        <f t="shared" ca="1" si="456"/>
        <v>58.639357099169693</v>
      </c>
      <c r="E4204" s="1">
        <f t="shared" ca="1" si="457"/>
        <v>-1</v>
      </c>
      <c r="F4204" s="1">
        <f t="shared" ca="1" si="459"/>
        <v>1</v>
      </c>
      <c r="G4204" s="1">
        <f t="shared" ca="1" si="460"/>
        <v>1</v>
      </c>
      <c r="H4204" s="1">
        <f t="shared" ca="1" si="461"/>
        <v>0</v>
      </c>
    </row>
    <row r="4205" spans="1:8" hidden="1" x14ac:dyDescent="0.2">
      <c r="A4205" s="1">
        <v>4202</v>
      </c>
      <c r="B4205" s="1">
        <f t="shared" ca="1" si="458"/>
        <v>-16780.09732341786</v>
      </c>
      <c r="C4205" s="1">
        <f t="shared" ca="1" si="455"/>
        <v>100</v>
      </c>
      <c r="D4205" s="1">
        <f t="shared" ca="1" si="456"/>
        <v>-42.077013244733351</v>
      </c>
      <c r="E4205" s="1">
        <f t="shared" ca="1" si="457"/>
        <v>0</v>
      </c>
      <c r="F4205" s="1">
        <f t="shared" ca="1" si="459"/>
        <v>1</v>
      </c>
      <c r="G4205" s="1">
        <f t="shared" ca="1" si="460"/>
        <v>0</v>
      </c>
      <c r="H4205" s="1">
        <f t="shared" ca="1" si="461"/>
        <v>1</v>
      </c>
    </row>
    <row r="4206" spans="1:8" hidden="1" x14ac:dyDescent="0.2">
      <c r="A4206" s="1">
        <v>4203</v>
      </c>
      <c r="B4206" s="1">
        <f t="shared" ca="1" si="458"/>
        <v>-20987.798647891195</v>
      </c>
      <c r="C4206" s="1">
        <f t="shared" ca="1" si="455"/>
        <v>100</v>
      </c>
      <c r="D4206" s="1">
        <f t="shared" ca="1" si="456"/>
        <v>58.639357099169693</v>
      </c>
      <c r="E4206" s="1">
        <f t="shared" ca="1" si="457"/>
        <v>-1</v>
      </c>
      <c r="F4206" s="1">
        <f t="shared" ca="1" si="459"/>
        <v>1</v>
      </c>
      <c r="G4206" s="1">
        <f t="shared" ca="1" si="460"/>
        <v>1</v>
      </c>
      <c r="H4206" s="1">
        <f t="shared" ca="1" si="461"/>
        <v>0</v>
      </c>
    </row>
    <row r="4207" spans="1:8" hidden="1" x14ac:dyDescent="0.2">
      <c r="A4207" s="1">
        <v>4204</v>
      </c>
      <c r="B4207" s="1">
        <f t="shared" ca="1" si="458"/>
        <v>-15123.862937974227</v>
      </c>
      <c r="C4207" s="1">
        <f t="shared" ca="1" si="455"/>
        <v>100</v>
      </c>
      <c r="D4207" s="1">
        <f t="shared" ca="1" si="456"/>
        <v>-42.077013244733351</v>
      </c>
      <c r="E4207" s="1">
        <f t="shared" ca="1" si="457"/>
        <v>0</v>
      </c>
      <c r="F4207" s="1">
        <f t="shared" ca="1" si="459"/>
        <v>1</v>
      </c>
      <c r="G4207" s="1">
        <f t="shared" ca="1" si="460"/>
        <v>0</v>
      </c>
      <c r="H4207" s="1">
        <f t="shared" ca="1" si="461"/>
        <v>1</v>
      </c>
    </row>
    <row r="4208" spans="1:8" hidden="1" x14ac:dyDescent="0.2">
      <c r="A4208" s="1">
        <v>4205</v>
      </c>
      <c r="B4208" s="1">
        <f t="shared" ca="1" si="458"/>
        <v>-19331.564262447562</v>
      </c>
      <c r="C4208" s="1">
        <f t="shared" ca="1" si="455"/>
        <v>100</v>
      </c>
      <c r="D4208" s="1">
        <f t="shared" ca="1" si="456"/>
        <v>58.639357099169693</v>
      </c>
      <c r="E4208" s="1">
        <f t="shared" ca="1" si="457"/>
        <v>-1</v>
      </c>
      <c r="F4208" s="1">
        <f t="shared" ca="1" si="459"/>
        <v>1</v>
      </c>
      <c r="G4208" s="1">
        <f t="shared" ca="1" si="460"/>
        <v>1</v>
      </c>
      <c r="H4208" s="1">
        <f t="shared" ca="1" si="461"/>
        <v>0</v>
      </c>
    </row>
    <row r="4209" spans="1:8" hidden="1" x14ac:dyDescent="0.2">
      <c r="A4209" s="1">
        <v>4206</v>
      </c>
      <c r="B4209" s="1">
        <f t="shared" ca="1" si="458"/>
        <v>-13467.628552530594</v>
      </c>
      <c r="C4209" s="1">
        <f t="shared" ca="1" si="455"/>
        <v>100</v>
      </c>
      <c r="D4209" s="1">
        <f t="shared" ca="1" si="456"/>
        <v>58.639357099169693</v>
      </c>
      <c r="E4209" s="1">
        <f t="shared" ca="1" si="457"/>
        <v>0</v>
      </c>
      <c r="F4209" s="1">
        <f t="shared" ca="1" si="459"/>
        <v>1</v>
      </c>
      <c r="G4209" s="1">
        <f t="shared" ca="1" si="460"/>
        <v>0</v>
      </c>
      <c r="H4209" s="1">
        <f t="shared" ca="1" si="461"/>
        <v>1</v>
      </c>
    </row>
    <row r="4210" spans="1:8" hidden="1" x14ac:dyDescent="0.2">
      <c r="A4210" s="1">
        <v>4207</v>
      </c>
      <c r="B4210" s="1">
        <f t="shared" ca="1" si="458"/>
        <v>-7603.6928426136246</v>
      </c>
      <c r="C4210" s="1">
        <f t="shared" ca="1" si="455"/>
        <v>100</v>
      </c>
      <c r="D4210" s="1">
        <f t="shared" ca="1" si="456"/>
        <v>-42.077013244733351</v>
      </c>
      <c r="E4210" s="1">
        <f t="shared" ca="1" si="457"/>
        <v>0</v>
      </c>
      <c r="F4210" s="1">
        <f t="shared" ca="1" si="459"/>
        <v>1</v>
      </c>
      <c r="G4210" s="1">
        <f t="shared" ca="1" si="460"/>
        <v>0</v>
      </c>
      <c r="H4210" s="1">
        <f t="shared" ca="1" si="461"/>
        <v>2</v>
      </c>
    </row>
    <row r="4211" spans="1:8" hidden="1" x14ac:dyDescent="0.2">
      <c r="A4211" s="1">
        <v>4208</v>
      </c>
      <c r="B4211" s="1">
        <f t="shared" ca="1" si="458"/>
        <v>-11811.394167086961</v>
      </c>
      <c r="C4211" s="1">
        <f t="shared" ca="1" si="455"/>
        <v>100</v>
      </c>
      <c r="D4211" s="1">
        <f t="shared" ca="1" si="456"/>
        <v>58.639357099169693</v>
      </c>
      <c r="E4211" s="1">
        <f t="shared" ca="1" si="457"/>
        <v>-1</v>
      </c>
      <c r="F4211" s="1">
        <f t="shared" ca="1" si="459"/>
        <v>1</v>
      </c>
      <c r="G4211" s="1">
        <f t="shared" ca="1" si="460"/>
        <v>1</v>
      </c>
      <c r="H4211" s="1">
        <f t="shared" ca="1" si="461"/>
        <v>0</v>
      </c>
    </row>
    <row r="4212" spans="1:8" hidden="1" x14ac:dyDescent="0.2">
      <c r="A4212" s="1">
        <v>4209</v>
      </c>
      <c r="B4212" s="1">
        <f t="shared" ca="1" si="458"/>
        <v>-5947.4584571699916</v>
      </c>
      <c r="C4212" s="1">
        <f t="shared" ca="1" si="455"/>
        <v>100</v>
      </c>
      <c r="D4212" s="1">
        <f t="shared" ca="1" si="456"/>
        <v>-42.077013244733351</v>
      </c>
      <c r="E4212" s="1">
        <f t="shared" ca="1" si="457"/>
        <v>0</v>
      </c>
      <c r="F4212" s="1">
        <f t="shared" ca="1" si="459"/>
        <v>1</v>
      </c>
      <c r="G4212" s="1">
        <f t="shared" ca="1" si="460"/>
        <v>0</v>
      </c>
      <c r="H4212" s="1">
        <f t="shared" ca="1" si="461"/>
        <v>1</v>
      </c>
    </row>
    <row r="4213" spans="1:8" hidden="1" x14ac:dyDescent="0.2">
      <c r="A4213" s="1">
        <v>4210</v>
      </c>
      <c r="B4213" s="1">
        <f t="shared" ca="1" si="458"/>
        <v>-10155.159781643328</v>
      </c>
      <c r="C4213" s="1">
        <f t="shared" ca="1" si="455"/>
        <v>100</v>
      </c>
      <c r="D4213" s="1">
        <f t="shared" ca="1" si="456"/>
        <v>58.639357099169693</v>
      </c>
      <c r="E4213" s="1">
        <f t="shared" ca="1" si="457"/>
        <v>-1</v>
      </c>
      <c r="F4213" s="1">
        <f t="shared" ca="1" si="459"/>
        <v>1</v>
      </c>
      <c r="G4213" s="1">
        <f t="shared" ca="1" si="460"/>
        <v>1</v>
      </c>
      <c r="H4213" s="1">
        <f t="shared" ca="1" si="461"/>
        <v>0</v>
      </c>
    </row>
    <row r="4214" spans="1:8" hidden="1" x14ac:dyDescent="0.2">
      <c r="A4214" s="1">
        <v>4211</v>
      </c>
      <c r="B4214" s="1">
        <f t="shared" ca="1" si="458"/>
        <v>-4291.2240717263585</v>
      </c>
      <c r="C4214" s="1">
        <f t="shared" ca="1" si="455"/>
        <v>100</v>
      </c>
      <c r="D4214" s="1">
        <f t="shared" ca="1" si="456"/>
        <v>58.639357099169693</v>
      </c>
      <c r="E4214" s="1">
        <f t="shared" ca="1" si="457"/>
        <v>0</v>
      </c>
      <c r="F4214" s="1">
        <f t="shared" ca="1" si="459"/>
        <v>1</v>
      </c>
      <c r="G4214" s="1">
        <f t="shared" ca="1" si="460"/>
        <v>0</v>
      </c>
      <c r="H4214" s="1">
        <f t="shared" ca="1" si="461"/>
        <v>1</v>
      </c>
    </row>
    <row r="4215" spans="1:8" hidden="1" x14ac:dyDescent="0.2">
      <c r="A4215" s="1">
        <v>4212</v>
      </c>
      <c r="B4215" s="1">
        <f t="shared" ca="1" si="458"/>
        <v>1572.7116381906108</v>
      </c>
      <c r="C4215" s="1">
        <f t="shared" ca="1" si="455"/>
        <v>100</v>
      </c>
      <c r="D4215" s="1">
        <f t="shared" ca="1" si="456"/>
        <v>-42.077013244733351</v>
      </c>
      <c r="E4215" s="1">
        <f t="shared" ca="1" si="457"/>
        <v>0</v>
      </c>
      <c r="F4215" s="1">
        <f t="shared" ca="1" si="459"/>
        <v>1</v>
      </c>
      <c r="G4215" s="1">
        <f t="shared" ca="1" si="460"/>
        <v>0</v>
      </c>
      <c r="H4215" s="1">
        <f t="shared" ca="1" si="461"/>
        <v>2</v>
      </c>
    </row>
    <row r="4216" spans="1:8" hidden="1" x14ac:dyDescent="0.2">
      <c r="A4216" s="1">
        <v>4213</v>
      </c>
      <c r="B4216" s="1">
        <f t="shared" ca="1" si="458"/>
        <v>-2634.9896862827245</v>
      </c>
      <c r="C4216" s="1">
        <f t="shared" ca="1" si="455"/>
        <v>100</v>
      </c>
      <c r="D4216" s="1">
        <f t="shared" ca="1" si="456"/>
        <v>-42.077013244733351</v>
      </c>
      <c r="E4216" s="1">
        <f t="shared" ca="1" si="457"/>
        <v>-1</v>
      </c>
      <c r="F4216" s="1">
        <f t="shared" ca="1" si="459"/>
        <v>1</v>
      </c>
      <c r="G4216" s="1">
        <f t="shared" ca="1" si="460"/>
        <v>1</v>
      </c>
      <c r="H4216" s="1">
        <f t="shared" ca="1" si="461"/>
        <v>0</v>
      </c>
    </row>
    <row r="4217" spans="1:8" hidden="1" x14ac:dyDescent="0.2">
      <c r="A4217" s="1">
        <v>4214</v>
      </c>
      <c r="B4217" s="1">
        <f t="shared" ca="1" si="458"/>
        <v>-6842.6910107560598</v>
      </c>
      <c r="C4217" s="1">
        <f t="shared" ca="1" si="455"/>
        <v>100</v>
      </c>
      <c r="D4217" s="1">
        <f t="shared" ca="1" si="456"/>
        <v>58.639357099169693</v>
      </c>
      <c r="E4217" s="1">
        <f t="shared" ca="1" si="457"/>
        <v>-2</v>
      </c>
      <c r="F4217" s="1">
        <f t="shared" ca="1" si="459"/>
        <v>1</v>
      </c>
      <c r="G4217" s="1">
        <f t="shared" ca="1" si="460"/>
        <v>2</v>
      </c>
      <c r="H4217" s="1">
        <f t="shared" ca="1" si="461"/>
        <v>0</v>
      </c>
    </row>
    <row r="4218" spans="1:8" hidden="1" x14ac:dyDescent="0.2">
      <c r="A4218" s="1">
        <v>4215</v>
      </c>
      <c r="B4218" s="1">
        <f t="shared" ca="1" si="458"/>
        <v>-978.75530083909052</v>
      </c>
      <c r="C4218" s="1">
        <f t="shared" ca="1" si="455"/>
        <v>100</v>
      </c>
      <c r="D4218" s="1">
        <f t="shared" ca="1" si="456"/>
        <v>58.639357099169693</v>
      </c>
      <c r="E4218" s="1">
        <f t="shared" ca="1" si="457"/>
        <v>-1</v>
      </c>
      <c r="F4218" s="1">
        <f t="shared" ca="1" si="459"/>
        <v>1</v>
      </c>
      <c r="G4218" s="1">
        <f t="shared" ca="1" si="460"/>
        <v>0</v>
      </c>
      <c r="H4218" s="1">
        <f t="shared" ca="1" si="461"/>
        <v>1</v>
      </c>
    </row>
    <row r="4219" spans="1:8" hidden="1" x14ac:dyDescent="0.2">
      <c r="A4219" s="1">
        <v>4216</v>
      </c>
      <c r="B4219" s="1">
        <f t="shared" ca="1" si="458"/>
        <v>4885.1804090778787</v>
      </c>
      <c r="C4219" s="1">
        <f t="shared" ca="1" si="455"/>
        <v>100</v>
      </c>
      <c r="D4219" s="1">
        <f t="shared" ca="1" si="456"/>
        <v>58.639357099169693</v>
      </c>
      <c r="E4219" s="1">
        <f t="shared" ca="1" si="457"/>
        <v>0</v>
      </c>
      <c r="F4219" s="1">
        <f t="shared" ca="1" si="459"/>
        <v>1</v>
      </c>
      <c r="G4219" s="1">
        <f t="shared" ca="1" si="460"/>
        <v>0</v>
      </c>
      <c r="H4219" s="1">
        <f t="shared" ca="1" si="461"/>
        <v>2</v>
      </c>
    </row>
    <row r="4220" spans="1:8" hidden="1" x14ac:dyDescent="0.2">
      <c r="A4220" s="1">
        <v>4217</v>
      </c>
      <c r="B4220" s="1">
        <f t="shared" ca="1" si="458"/>
        <v>10749.116118994847</v>
      </c>
      <c r="C4220" s="1">
        <f t="shared" ca="1" si="455"/>
        <v>100</v>
      </c>
      <c r="D4220" s="1">
        <f t="shared" ca="1" si="456"/>
        <v>-42.077013244733351</v>
      </c>
      <c r="E4220" s="1">
        <f t="shared" ca="1" si="457"/>
        <v>0</v>
      </c>
      <c r="F4220" s="1">
        <f t="shared" ca="1" si="459"/>
        <v>1</v>
      </c>
      <c r="G4220" s="1">
        <f t="shared" ca="1" si="460"/>
        <v>0</v>
      </c>
      <c r="H4220" s="1">
        <f t="shared" ca="1" si="461"/>
        <v>3</v>
      </c>
    </row>
    <row r="4221" spans="1:8" hidden="1" x14ac:dyDescent="0.2">
      <c r="A4221" s="1">
        <v>4218</v>
      </c>
      <c r="B4221" s="1">
        <f t="shared" ca="1" si="458"/>
        <v>6541.4147945215118</v>
      </c>
      <c r="C4221" s="1">
        <f t="shared" ca="1" si="455"/>
        <v>100</v>
      </c>
      <c r="D4221" s="1">
        <f t="shared" ca="1" si="456"/>
        <v>-42.077013244733351</v>
      </c>
      <c r="E4221" s="1">
        <f t="shared" ca="1" si="457"/>
        <v>-1</v>
      </c>
      <c r="F4221" s="1">
        <f t="shared" ca="1" si="459"/>
        <v>1</v>
      </c>
      <c r="G4221" s="1">
        <f t="shared" ca="1" si="460"/>
        <v>1</v>
      </c>
      <c r="H4221" s="1">
        <f t="shared" ca="1" si="461"/>
        <v>0</v>
      </c>
    </row>
    <row r="4222" spans="1:8" hidden="1" x14ac:dyDescent="0.2">
      <c r="A4222" s="1">
        <v>4219</v>
      </c>
      <c r="B4222" s="1">
        <f t="shared" ca="1" si="458"/>
        <v>2333.7134700481765</v>
      </c>
      <c r="C4222" s="1">
        <f t="shared" ca="1" si="455"/>
        <v>100</v>
      </c>
      <c r="D4222" s="1">
        <f t="shared" ca="1" si="456"/>
        <v>-42.077013244733351</v>
      </c>
      <c r="E4222" s="1">
        <f t="shared" ca="1" si="457"/>
        <v>-2</v>
      </c>
      <c r="F4222" s="1">
        <f t="shared" ca="1" si="459"/>
        <v>1</v>
      </c>
      <c r="G4222" s="1">
        <f t="shared" ca="1" si="460"/>
        <v>2</v>
      </c>
      <c r="H4222" s="1">
        <f t="shared" ca="1" si="461"/>
        <v>0</v>
      </c>
    </row>
    <row r="4223" spans="1:8" hidden="1" x14ac:dyDescent="0.2">
      <c r="A4223" s="1">
        <v>4220</v>
      </c>
      <c r="B4223" s="1">
        <f t="shared" ca="1" si="458"/>
        <v>-1873.9878544251587</v>
      </c>
      <c r="C4223" s="1">
        <f t="shared" ca="1" si="455"/>
        <v>100</v>
      </c>
      <c r="D4223" s="1">
        <f t="shared" ca="1" si="456"/>
        <v>-42.077013244733351</v>
      </c>
      <c r="E4223" s="1">
        <f t="shared" ca="1" si="457"/>
        <v>-3</v>
      </c>
      <c r="F4223" s="1">
        <f t="shared" ca="1" si="459"/>
        <v>1</v>
      </c>
      <c r="G4223" s="1">
        <f t="shared" ca="1" si="460"/>
        <v>3</v>
      </c>
      <c r="H4223" s="1">
        <f t="shared" ca="1" si="461"/>
        <v>0</v>
      </c>
    </row>
    <row r="4224" spans="1:8" hidden="1" x14ac:dyDescent="0.2">
      <c r="A4224" s="1">
        <v>4221</v>
      </c>
      <c r="B4224" s="1">
        <f t="shared" ca="1" si="458"/>
        <v>-6081.689178898494</v>
      </c>
      <c r="C4224" s="1">
        <f t="shared" ca="1" si="455"/>
        <v>100</v>
      </c>
      <c r="D4224" s="1">
        <f t="shared" ca="1" si="456"/>
        <v>-42.077013244733351</v>
      </c>
      <c r="E4224" s="1">
        <f t="shared" ca="1" si="457"/>
        <v>-4</v>
      </c>
      <c r="F4224" s="1">
        <f t="shared" ca="1" si="459"/>
        <v>1</v>
      </c>
      <c r="G4224" s="1">
        <f t="shared" ca="1" si="460"/>
        <v>4</v>
      </c>
      <c r="H4224" s="1">
        <f t="shared" ca="1" si="461"/>
        <v>0</v>
      </c>
    </row>
    <row r="4225" spans="1:8" hidden="1" x14ac:dyDescent="0.2">
      <c r="A4225" s="1">
        <v>4222</v>
      </c>
      <c r="B4225" s="1">
        <f t="shared" ca="1" si="458"/>
        <v>-10289.390503371829</v>
      </c>
      <c r="C4225" s="1">
        <f t="shared" ca="1" si="455"/>
        <v>500</v>
      </c>
      <c r="D4225" s="1">
        <f t="shared" ca="1" si="456"/>
        <v>-42.077013244733351</v>
      </c>
      <c r="E4225" s="1">
        <f t="shared" ca="1" si="457"/>
        <v>0</v>
      </c>
      <c r="F4225" s="1">
        <f t="shared" ca="1" si="459"/>
        <v>2</v>
      </c>
      <c r="G4225" s="1">
        <f t="shared" ca="1" si="460"/>
        <v>5</v>
      </c>
      <c r="H4225" s="1">
        <f t="shared" ca="1" si="461"/>
        <v>0</v>
      </c>
    </row>
    <row r="4226" spans="1:8" hidden="1" x14ac:dyDescent="0.2">
      <c r="A4226" s="1">
        <v>4223</v>
      </c>
      <c r="B4226" s="1">
        <f t="shared" ca="1" si="458"/>
        <v>-31327.897125738506</v>
      </c>
      <c r="C4226" s="1">
        <f t="shared" ca="1" si="455"/>
        <v>500</v>
      </c>
      <c r="D4226" s="1">
        <f t="shared" ca="1" si="456"/>
        <v>58.639357099169693</v>
      </c>
      <c r="E4226" s="1">
        <f t="shared" ca="1" si="457"/>
        <v>-1</v>
      </c>
      <c r="F4226" s="1">
        <f t="shared" ca="1" si="459"/>
        <v>2</v>
      </c>
      <c r="G4226" s="1">
        <f t="shared" ca="1" si="460"/>
        <v>6</v>
      </c>
      <c r="H4226" s="1">
        <f t="shared" ca="1" si="461"/>
        <v>0</v>
      </c>
    </row>
    <row r="4227" spans="1:8" hidden="1" x14ac:dyDescent="0.2">
      <c r="A4227" s="1">
        <v>4224</v>
      </c>
      <c r="B4227" s="1">
        <f t="shared" ca="1" si="458"/>
        <v>-2008.2185761536603</v>
      </c>
      <c r="C4227" s="1">
        <f t="shared" ca="1" si="455"/>
        <v>100</v>
      </c>
      <c r="D4227" s="1">
        <f t="shared" ca="1" si="456"/>
        <v>58.639357099169693</v>
      </c>
      <c r="E4227" s="1">
        <f t="shared" ca="1" si="457"/>
        <v>0</v>
      </c>
      <c r="F4227" s="1">
        <f t="shared" ca="1" si="459"/>
        <v>1</v>
      </c>
      <c r="G4227" s="1">
        <f t="shared" ca="1" si="460"/>
        <v>0</v>
      </c>
      <c r="H4227" s="1">
        <f t="shared" ca="1" si="461"/>
        <v>1</v>
      </c>
    </row>
    <row r="4228" spans="1:8" hidden="1" x14ac:dyDescent="0.2">
      <c r="A4228" s="1">
        <v>4225</v>
      </c>
      <c r="B4228" s="1">
        <f t="shared" ca="1" si="458"/>
        <v>3855.717133763309</v>
      </c>
      <c r="C4228" s="1">
        <f t="shared" ca="1" si="455"/>
        <v>100</v>
      </c>
      <c r="D4228" s="1">
        <f t="shared" ca="1" si="456"/>
        <v>-42.077013244733351</v>
      </c>
      <c r="E4228" s="1">
        <f t="shared" ca="1" si="457"/>
        <v>0</v>
      </c>
      <c r="F4228" s="1">
        <f t="shared" ca="1" si="459"/>
        <v>1</v>
      </c>
      <c r="G4228" s="1">
        <f t="shared" ca="1" si="460"/>
        <v>0</v>
      </c>
      <c r="H4228" s="1">
        <f t="shared" ca="1" si="461"/>
        <v>2</v>
      </c>
    </row>
    <row r="4229" spans="1:8" hidden="1" x14ac:dyDescent="0.2">
      <c r="A4229" s="1">
        <v>4226</v>
      </c>
      <c r="B4229" s="1">
        <f t="shared" ca="1" si="458"/>
        <v>-351.98419071002627</v>
      </c>
      <c r="C4229" s="1">
        <f t="shared" ref="C4229:C4292" ca="1" si="462">$C$4*POWER($L$2,F4229-1)</f>
        <v>100</v>
      </c>
      <c r="D4229" s="1">
        <f t="shared" ref="D4229:D4292" ca="1" si="463">IF(RAND()&lt;$B$1,$F$1,$H$1)</f>
        <v>-42.077013244733351</v>
      </c>
      <c r="E4229" s="1">
        <f t="shared" ref="E4229:E4292" ca="1" si="464">IF(D4228&lt;0,IF(E4228-1=-$D$2,0,E4228-1),IF(E4228+1=$F$2,0,E4228+1))</f>
        <v>-1</v>
      </c>
      <c r="F4229" s="1">
        <f t="shared" ca="1" si="459"/>
        <v>1</v>
      </c>
      <c r="G4229" s="1">
        <f t="shared" ca="1" si="460"/>
        <v>1</v>
      </c>
      <c r="H4229" s="1">
        <f t="shared" ca="1" si="461"/>
        <v>0</v>
      </c>
    </row>
    <row r="4230" spans="1:8" hidden="1" x14ac:dyDescent="0.2">
      <c r="A4230" s="1">
        <v>4227</v>
      </c>
      <c r="B4230" s="1">
        <f t="shared" ref="B4230:B4293" ca="1" si="465">B4229+D4229*C4229</f>
        <v>-4559.6855151833615</v>
      </c>
      <c r="C4230" s="1">
        <f t="shared" ca="1" si="462"/>
        <v>100</v>
      </c>
      <c r="D4230" s="1">
        <f t="shared" ca="1" si="463"/>
        <v>58.639357099169693</v>
      </c>
      <c r="E4230" s="1">
        <f t="shared" ca="1" si="464"/>
        <v>-2</v>
      </c>
      <c r="F4230" s="1">
        <f t="shared" ref="F4230:F4293" ca="1" si="466">IF(AND(D4229&gt;0,E4230=0),IF(F4229-1&lt;1,1,F4229-1),IF(AND(D4229&lt;0,E4230=0),IF(F4229+1&gt;$H$2,1,F4229+1),F4229))</f>
        <v>1</v>
      </c>
      <c r="G4230" s="1">
        <f t="shared" ref="G4230:G4293" ca="1" si="467">IF(D4229&gt;0,0,G4229+1)</f>
        <v>2</v>
      </c>
      <c r="H4230" s="1">
        <f t="shared" ref="H4230:H4293" ca="1" si="468">IF(D4229&lt;0,0,H4229+1)</f>
        <v>0</v>
      </c>
    </row>
    <row r="4231" spans="1:8" hidden="1" x14ac:dyDescent="0.2">
      <c r="A4231" s="1">
        <v>4228</v>
      </c>
      <c r="B4231" s="1">
        <f t="shared" ca="1" si="465"/>
        <v>1304.2501947336077</v>
      </c>
      <c r="C4231" s="1">
        <f t="shared" ca="1" si="462"/>
        <v>100</v>
      </c>
      <c r="D4231" s="1">
        <f t="shared" ca="1" si="463"/>
        <v>-42.077013244733351</v>
      </c>
      <c r="E4231" s="1">
        <f t="shared" ca="1" si="464"/>
        <v>-1</v>
      </c>
      <c r="F4231" s="1">
        <f t="shared" ca="1" si="466"/>
        <v>1</v>
      </c>
      <c r="G4231" s="1">
        <f t="shared" ca="1" si="467"/>
        <v>0</v>
      </c>
      <c r="H4231" s="1">
        <f t="shared" ca="1" si="468"/>
        <v>1</v>
      </c>
    </row>
    <row r="4232" spans="1:8" hidden="1" x14ac:dyDescent="0.2">
      <c r="A4232" s="1">
        <v>4229</v>
      </c>
      <c r="B4232" s="1">
        <f t="shared" ca="1" si="465"/>
        <v>-2903.4511297397275</v>
      </c>
      <c r="C4232" s="1">
        <f t="shared" ca="1" si="462"/>
        <v>100</v>
      </c>
      <c r="D4232" s="1">
        <f t="shared" ca="1" si="463"/>
        <v>58.639357099169693</v>
      </c>
      <c r="E4232" s="1">
        <f t="shared" ca="1" si="464"/>
        <v>-2</v>
      </c>
      <c r="F4232" s="1">
        <f t="shared" ca="1" si="466"/>
        <v>1</v>
      </c>
      <c r="G4232" s="1">
        <f t="shared" ca="1" si="467"/>
        <v>1</v>
      </c>
      <c r="H4232" s="1">
        <f t="shared" ca="1" si="468"/>
        <v>0</v>
      </c>
    </row>
    <row r="4233" spans="1:8" hidden="1" x14ac:dyDescent="0.2">
      <c r="A4233" s="1">
        <v>4230</v>
      </c>
      <c r="B4233" s="1">
        <f t="shared" ca="1" si="465"/>
        <v>2960.4845801772417</v>
      </c>
      <c r="C4233" s="1">
        <f t="shared" ca="1" si="462"/>
        <v>100</v>
      </c>
      <c r="D4233" s="1">
        <f t="shared" ca="1" si="463"/>
        <v>58.639357099169693</v>
      </c>
      <c r="E4233" s="1">
        <f t="shared" ca="1" si="464"/>
        <v>-1</v>
      </c>
      <c r="F4233" s="1">
        <f t="shared" ca="1" si="466"/>
        <v>1</v>
      </c>
      <c r="G4233" s="1">
        <f t="shared" ca="1" si="467"/>
        <v>0</v>
      </c>
      <c r="H4233" s="1">
        <f t="shared" ca="1" si="468"/>
        <v>1</v>
      </c>
    </row>
    <row r="4234" spans="1:8" hidden="1" x14ac:dyDescent="0.2">
      <c r="A4234" s="1">
        <v>4231</v>
      </c>
      <c r="B4234" s="1">
        <f t="shared" ca="1" si="465"/>
        <v>8824.4202900942109</v>
      </c>
      <c r="C4234" s="1">
        <f t="shared" ca="1" si="462"/>
        <v>100</v>
      </c>
      <c r="D4234" s="1">
        <f t="shared" ca="1" si="463"/>
        <v>-42.077013244733351</v>
      </c>
      <c r="E4234" s="1">
        <f t="shared" ca="1" si="464"/>
        <v>0</v>
      </c>
      <c r="F4234" s="1">
        <f t="shared" ca="1" si="466"/>
        <v>1</v>
      </c>
      <c r="G4234" s="1">
        <f t="shared" ca="1" si="467"/>
        <v>0</v>
      </c>
      <c r="H4234" s="1">
        <f t="shared" ca="1" si="468"/>
        <v>2</v>
      </c>
    </row>
    <row r="4235" spans="1:8" hidden="1" x14ac:dyDescent="0.2">
      <c r="A4235" s="1">
        <v>4232</v>
      </c>
      <c r="B4235" s="1">
        <f t="shared" ca="1" si="465"/>
        <v>4616.7189656208757</v>
      </c>
      <c r="C4235" s="1">
        <f t="shared" ca="1" si="462"/>
        <v>100</v>
      </c>
      <c r="D4235" s="1">
        <f t="shared" ca="1" si="463"/>
        <v>-42.077013244733351</v>
      </c>
      <c r="E4235" s="1">
        <f t="shared" ca="1" si="464"/>
        <v>-1</v>
      </c>
      <c r="F4235" s="1">
        <f t="shared" ca="1" si="466"/>
        <v>1</v>
      </c>
      <c r="G4235" s="1">
        <f t="shared" ca="1" si="467"/>
        <v>1</v>
      </c>
      <c r="H4235" s="1">
        <f t="shared" ca="1" si="468"/>
        <v>0</v>
      </c>
    </row>
    <row r="4236" spans="1:8" hidden="1" x14ac:dyDescent="0.2">
      <c r="A4236" s="1">
        <v>4233</v>
      </c>
      <c r="B4236" s="1">
        <f t="shared" ca="1" si="465"/>
        <v>409.01764114754042</v>
      </c>
      <c r="C4236" s="1">
        <f t="shared" ca="1" si="462"/>
        <v>100</v>
      </c>
      <c r="D4236" s="1">
        <f t="shared" ca="1" si="463"/>
        <v>-42.077013244733351</v>
      </c>
      <c r="E4236" s="1">
        <f t="shared" ca="1" si="464"/>
        <v>-2</v>
      </c>
      <c r="F4236" s="1">
        <f t="shared" ca="1" si="466"/>
        <v>1</v>
      </c>
      <c r="G4236" s="1">
        <f t="shared" ca="1" si="467"/>
        <v>2</v>
      </c>
      <c r="H4236" s="1">
        <f t="shared" ca="1" si="468"/>
        <v>0</v>
      </c>
    </row>
    <row r="4237" spans="1:8" hidden="1" x14ac:dyDescent="0.2">
      <c r="A4237" s="1">
        <v>4234</v>
      </c>
      <c r="B4237" s="1">
        <f t="shared" ca="1" si="465"/>
        <v>-3798.6836833257948</v>
      </c>
      <c r="C4237" s="1">
        <f t="shared" ca="1" si="462"/>
        <v>100</v>
      </c>
      <c r="D4237" s="1">
        <f t="shared" ca="1" si="463"/>
        <v>-42.077013244733351</v>
      </c>
      <c r="E4237" s="1">
        <f t="shared" ca="1" si="464"/>
        <v>-3</v>
      </c>
      <c r="F4237" s="1">
        <f t="shared" ca="1" si="466"/>
        <v>1</v>
      </c>
      <c r="G4237" s="1">
        <f t="shared" ca="1" si="467"/>
        <v>3</v>
      </c>
      <c r="H4237" s="1">
        <f t="shared" ca="1" si="468"/>
        <v>0</v>
      </c>
    </row>
    <row r="4238" spans="1:8" hidden="1" x14ac:dyDescent="0.2">
      <c r="A4238" s="1">
        <v>4235</v>
      </c>
      <c r="B4238" s="1">
        <f t="shared" ca="1" si="465"/>
        <v>-8006.3850077991301</v>
      </c>
      <c r="C4238" s="1">
        <f t="shared" ca="1" si="462"/>
        <v>100</v>
      </c>
      <c r="D4238" s="1">
        <f t="shared" ca="1" si="463"/>
        <v>-42.077013244733351</v>
      </c>
      <c r="E4238" s="1">
        <f t="shared" ca="1" si="464"/>
        <v>-4</v>
      </c>
      <c r="F4238" s="1">
        <f t="shared" ca="1" si="466"/>
        <v>1</v>
      </c>
      <c r="G4238" s="1">
        <f t="shared" ca="1" si="467"/>
        <v>4</v>
      </c>
      <c r="H4238" s="1">
        <f t="shared" ca="1" si="468"/>
        <v>0</v>
      </c>
    </row>
    <row r="4239" spans="1:8" hidden="1" x14ac:dyDescent="0.2">
      <c r="A4239" s="1">
        <v>4236</v>
      </c>
      <c r="B4239" s="1">
        <f t="shared" ca="1" si="465"/>
        <v>-12214.086332272465</v>
      </c>
      <c r="C4239" s="1">
        <f t="shared" ca="1" si="462"/>
        <v>500</v>
      </c>
      <c r="D4239" s="1">
        <f t="shared" ca="1" si="463"/>
        <v>58.639357099169693</v>
      </c>
      <c r="E4239" s="1">
        <f t="shared" ca="1" si="464"/>
        <v>0</v>
      </c>
      <c r="F4239" s="1">
        <f t="shared" ca="1" si="466"/>
        <v>2</v>
      </c>
      <c r="G4239" s="1">
        <f t="shared" ca="1" si="467"/>
        <v>5</v>
      </c>
      <c r="H4239" s="1">
        <f t="shared" ca="1" si="468"/>
        <v>0</v>
      </c>
    </row>
    <row r="4240" spans="1:8" hidden="1" x14ac:dyDescent="0.2">
      <c r="A4240" s="1">
        <v>4237</v>
      </c>
      <c r="B4240" s="1">
        <f t="shared" ca="1" si="465"/>
        <v>17105.59221731238</v>
      </c>
      <c r="C4240" s="1">
        <f t="shared" ca="1" si="462"/>
        <v>100</v>
      </c>
      <c r="D4240" s="1">
        <f t="shared" ca="1" si="463"/>
        <v>58.639357099169693</v>
      </c>
      <c r="E4240" s="1">
        <f t="shared" ca="1" si="464"/>
        <v>0</v>
      </c>
      <c r="F4240" s="1">
        <f t="shared" ca="1" si="466"/>
        <v>1</v>
      </c>
      <c r="G4240" s="1">
        <f t="shared" ca="1" si="467"/>
        <v>0</v>
      </c>
      <c r="H4240" s="1">
        <f t="shared" ca="1" si="468"/>
        <v>1</v>
      </c>
    </row>
    <row r="4241" spans="1:8" hidden="1" x14ac:dyDescent="0.2">
      <c r="A4241" s="1">
        <v>4238</v>
      </c>
      <c r="B4241" s="1">
        <f t="shared" ca="1" si="465"/>
        <v>22969.527927229348</v>
      </c>
      <c r="C4241" s="1">
        <f t="shared" ca="1" si="462"/>
        <v>100</v>
      </c>
      <c r="D4241" s="1">
        <f t="shared" ca="1" si="463"/>
        <v>-42.077013244733351</v>
      </c>
      <c r="E4241" s="1">
        <f t="shared" ca="1" si="464"/>
        <v>0</v>
      </c>
      <c r="F4241" s="1">
        <f t="shared" ca="1" si="466"/>
        <v>1</v>
      </c>
      <c r="G4241" s="1">
        <f t="shared" ca="1" si="467"/>
        <v>0</v>
      </c>
      <c r="H4241" s="1">
        <f t="shared" ca="1" si="468"/>
        <v>2</v>
      </c>
    </row>
    <row r="4242" spans="1:8" hidden="1" x14ac:dyDescent="0.2">
      <c r="A4242" s="1">
        <v>4239</v>
      </c>
      <c r="B4242" s="1">
        <f t="shared" ca="1" si="465"/>
        <v>18761.826602756013</v>
      </c>
      <c r="C4242" s="1">
        <f t="shared" ca="1" si="462"/>
        <v>100</v>
      </c>
      <c r="D4242" s="1">
        <f t="shared" ca="1" si="463"/>
        <v>58.639357099169693</v>
      </c>
      <c r="E4242" s="1">
        <f t="shared" ca="1" si="464"/>
        <v>-1</v>
      </c>
      <c r="F4242" s="1">
        <f t="shared" ca="1" si="466"/>
        <v>1</v>
      </c>
      <c r="G4242" s="1">
        <f t="shared" ca="1" si="467"/>
        <v>1</v>
      </c>
      <c r="H4242" s="1">
        <f t="shared" ca="1" si="468"/>
        <v>0</v>
      </c>
    </row>
    <row r="4243" spans="1:8" hidden="1" x14ac:dyDescent="0.2">
      <c r="A4243" s="1">
        <v>4240</v>
      </c>
      <c r="B4243" s="1">
        <f t="shared" ca="1" si="465"/>
        <v>24625.762312672981</v>
      </c>
      <c r="C4243" s="1">
        <f t="shared" ca="1" si="462"/>
        <v>100</v>
      </c>
      <c r="D4243" s="1">
        <f t="shared" ca="1" si="463"/>
        <v>58.639357099169693</v>
      </c>
      <c r="E4243" s="1">
        <f t="shared" ca="1" si="464"/>
        <v>0</v>
      </c>
      <c r="F4243" s="1">
        <f t="shared" ca="1" si="466"/>
        <v>1</v>
      </c>
      <c r="G4243" s="1">
        <f t="shared" ca="1" si="467"/>
        <v>0</v>
      </c>
      <c r="H4243" s="1">
        <f t="shared" ca="1" si="468"/>
        <v>1</v>
      </c>
    </row>
    <row r="4244" spans="1:8" hidden="1" x14ac:dyDescent="0.2">
      <c r="A4244" s="1">
        <v>4241</v>
      </c>
      <c r="B4244" s="1">
        <f t="shared" ca="1" si="465"/>
        <v>30489.69802258995</v>
      </c>
      <c r="C4244" s="1">
        <f t="shared" ca="1" si="462"/>
        <v>100</v>
      </c>
      <c r="D4244" s="1">
        <f t="shared" ca="1" si="463"/>
        <v>-42.077013244733351</v>
      </c>
      <c r="E4244" s="1">
        <f t="shared" ca="1" si="464"/>
        <v>0</v>
      </c>
      <c r="F4244" s="1">
        <f t="shared" ca="1" si="466"/>
        <v>1</v>
      </c>
      <c r="G4244" s="1">
        <f t="shared" ca="1" si="467"/>
        <v>0</v>
      </c>
      <c r="H4244" s="1">
        <f t="shared" ca="1" si="468"/>
        <v>2</v>
      </c>
    </row>
    <row r="4245" spans="1:8" hidden="1" x14ac:dyDescent="0.2">
      <c r="A4245" s="1">
        <v>4242</v>
      </c>
      <c r="B4245" s="1">
        <f t="shared" ca="1" si="465"/>
        <v>26281.996698116614</v>
      </c>
      <c r="C4245" s="1">
        <f t="shared" ca="1" si="462"/>
        <v>100</v>
      </c>
      <c r="D4245" s="1">
        <f t="shared" ca="1" si="463"/>
        <v>58.639357099169693</v>
      </c>
      <c r="E4245" s="1">
        <f t="shared" ca="1" si="464"/>
        <v>-1</v>
      </c>
      <c r="F4245" s="1">
        <f t="shared" ca="1" si="466"/>
        <v>1</v>
      </c>
      <c r="G4245" s="1">
        <f t="shared" ca="1" si="467"/>
        <v>1</v>
      </c>
      <c r="H4245" s="1">
        <f t="shared" ca="1" si="468"/>
        <v>0</v>
      </c>
    </row>
    <row r="4246" spans="1:8" hidden="1" x14ac:dyDescent="0.2">
      <c r="A4246" s="1">
        <v>4243</v>
      </c>
      <c r="B4246" s="1">
        <f t="shared" ca="1" si="465"/>
        <v>32145.932408033583</v>
      </c>
      <c r="C4246" s="1">
        <f t="shared" ca="1" si="462"/>
        <v>100</v>
      </c>
      <c r="D4246" s="1">
        <f t="shared" ca="1" si="463"/>
        <v>58.639357099169693</v>
      </c>
      <c r="E4246" s="1">
        <f t="shared" ca="1" si="464"/>
        <v>0</v>
      </c>
      <c r="F4246" s="1">
        <f t="shared" ca="1" si="466"/>
        <v>1</v>
      </c>
      <c r="G4246" s="1">
        <f t="shared" ca="1" si="467"/>
        <v>0</v>
      </c>
      <c r="H4246" s="1">
        <f t="shared" ca="1" si="468"/>
        <v>1</v>
      </c>
    </row>
    <row r="4247" spans="1:8" hidden="1" x14ac:dyDescent="0.2">
      <c r="A4247" s="1">
        <v>4244</v>
      </c>
      <c r="B4247" s="1">
        <f t="shared" ca="1" si="465"/>
        <v>38009.868117950551</v>
      </c>
      <c r="C4247" s="1">
        <f t="shared" ca="1" si="462"/>
        <v>100</v>
      </c>
      <c r="D4247" s="1">
        <f t="shared" ca="1" si="463"/>
        <v>58.639357099169693</v>
      </c>
      <c r="E4247" s="1">
        <f t="shared" ca="1" si="464"/>
        <v>0</v>
      </c>
      <c r="F4247" s="1">
        <f t="shared" ca="1" si="466"/>
        <v>1</v>
      </c>
      <c r="G4247" s="1">
        <f t="shared" ca="1" si="467"/>
        <v>0</v>
      </c>
      <c r="H4247" s="1">
        <f t="shared" ca="1" si="468"/>
        <v>2</v>
      </c>
    </row>
    <row r="4248" spans="1:8" hidden="1" x14ac:dyDescent="0.2">
      <c r="A4248" s="1">
        <v>4245</v>
      </c>
      <c r="B4248" s="1">
        <f t="shared" ca="1" si="465"/>
        <v>43873.803827867523</v>
      </c>
      <c r="C4248" s="1">
        <f t="shared" ca="1" si="462"/>
        <v>100</v>
      </c>
      <c r="D4248" s="1">
        <f t="shared" ca="1" si="463"/>
        <v>-42.077013244733351</v>
      </c>
      <c r="E4248" s="1">
        <f t="shared" ca="1" si="464"/>
        <v>0</v>
      </c>
      <c r="F4248" s="1">
        <f t="shared" ca="1" si="466"/>
        <v>1</v>
      </c>
      <c r="G4248" s="1">
        <f t="shared" ca="1" si="467"/>
        <v>0</v>
      </c>
      <c r="H4248" s="1">
        <f t="shared" ca="1" si="468"/>
        <v>3</v>
      </c>
    </row>
    <row r="4249" spans="1:8" hidden="1" x14ac:dyDescent="0.2">
      <c r="A4249" s="1">
        <v>4246</v>
      </c>
      <c r="B4249" s="1">
        <f t="shared" ca="1" si="465"/>
        <v>39666.102503394184</v>
      </c>
      <c r="C4249" s="1">
        <f t="shared" ca="1" si="462"/>
        <v>100</v>
      </c>
      <c r="D4249" s="1">
        <f t="shared" ca="1" si="463"/>
        <v>-42.077013244733351</v>
      </c>
      <c r="E4249" s="1">
        <f t="shared" ca="1" si="464"/>
        <v>-1</v>
      </c>
      <c r="F4249" s="1">
        <f t="shared" ca="1" si="466"/>
        <v>1</v>
      </c>
      <c r="G4249" s="1">
        <f t="shared" ca="1" si="467"/>
        <v>1</v>
      </c>
      <c r="H4249" s="1">
        <f t="shared" ca="1" si="468"/>
        <v>0</v>
      </c>
    </row>
    <row r="4250" spans="1:8" hidden="1" x14ac:dyDescent="0.2">
      <c r="A4250" s="1">
        <v>4247</v>
      </c>
      <c r="B4250" s="1">
        <f t="shared" ca="1" si="465"/>
        <v>35458.401178920845</v>
      </c>
      <c r="C4250" s="1">
        <f t="shared" ca="1" si="462"/>
        <v>100</v>
      </c>
      <c r="D4250" s="1">
        <f t="shared" ca="1" si="463"/>
        <v>-42.077013244733351</v>
      </c>
      <c r="E4250" s="1">
        <f t="shared" ca="1" si="464"/>
        <v>-2</v>
      </c>
      <c r="F4250" s="1">
        <f t="shared" ca="1" si="466"/>
        <v>1</v>
      </c>
      <c r="G4250" s="1">
        <f t="shared" ca="1" si="467"/>
        <v>2</v>
      </c>
      <c r="H4250" s="1">
        <f t="shared" ca="1" si="468"/>
        <v>0</v>
      </c>
    </row>
    <row r="4251" spans="1:8" hidden="1" x14ac:dyDescent="0.2">
      <c r="A4251" s="1">
        <v>4248</v>
      </c>
      <c r="B4251" s="1">
        <f t="shared" ca="1" si="465"/>
        <v>31250.69985444751</v>
      </c>
      <c r="C4251" s="1">
        <f t="shared" ca="1" si="462"/>
        <v>100</v>
      </c>
      <c r="D4251" s="1">
        <f t="shared" ca="1" si="463"/>
        <v>-42.077013244733351</v>
      </c>
      <c r="E4251" s="1">
        <f t="shared" ca="1" si="464"/>
        <v>-3</v>
      </c>
      <c r="F4251" s="1">
        <f t="shared" ca="1" si="466"/>
        <v>1</v>
      </c>
      <c r="G4251" s="1">
        <f t="shared" ca="1" si="467"/>
        <v>3</v>
      </c>
      <c r="H4251" s="1">
        <f t="shared" ca="1" si="468"/>
        <v>0</v>
      </c>
    </row>
    <row r="4252" spans="1:8" hidden="1" x14ac:dyDescent="0.2">
      <c r="A4252" s="1">
        <v>4249</v>
      </c>
      <c r="B4252" s="1">
        <f t="shared" ca="1" si="465"/>
        <v>27042.998529974175</v>
      </c>
      <c r="C4252" s="1">
        <f t="shared" ca="1" si="462"/>
        <v>100</v>
      </c>
      <c r="D4252" s="1">
        <f t="shared" ca="1" si="463"/>
        <v>-42.077013244733351</v>
      </c>
      <c r="E4252" s="1">
        <f t="shared" ca="1" si="464"/>
        <v>-4</v>
      </c>
      <c r="F4252" s="1">
        <f t="shared" ca="1" si="466"/>
        <v>1</v>
      </c>
      <c r="G4252" s="1">
        <f t="shared" ca="1" si="467"/>
        <v>4</v>
      </c>
      <c r="H4252" s="1">
        <f t="shared" ca="1" si="468"/>
        <v>0</v>
      </c>
    </row>
    <row r="4253" spans="1:8" hidden="1" x14ac:dyDescent="0.2">
      <c r="A4253" s="1">
        <v>4250</v>
      </c>
      <c r="B4253" s="1">
        <f t="shared" ca="1" si="465"/>
        <v>22835.297205500839</v>
      </c>
      <c r="C4253" s="1">
        <f t="shared" ca="1" si="462"/>
        <v>500</v>
      </c>
      <c r="D4253" s="1">
        <f t="shared" ca="1" si="463"/>
        <v>58.639357099169693</v>
      </c>
      <c r="E4253" s="1">
        <f t="shared" ca="1" si="464"/>
        <v>0</v>
      </c>
      <c r="F4253" s="1">
        <f t="shared" ca="1" si="466"/>
        <v>2</v>
      </c>
      <c r="G4253" s="1">
        <f t="shared" ca="1" si="467"/>
        <v>5</v>
      </c>
      <c r="H4253" s="1">
        <f t="shared" ca="1" si="468"/>
        <v>0</v>
      </c>
    </row>
    <row r="4254" spans="1:8" hidden="1" x14ac:dyDescent="0.2">
      <c r="A4254" s="1">
        <v>4251</v>
      </c>
      <c r="B4254" s="1">
        <f t="shared" ca="1" si="465"/>
        <v>52154.975755085688</v>
      </c>
      <c r="C4254" s="1">
        <f t="shared" ca="1" si="462"/>
        <v>100</v>
      </c>
      <c r="D4254" s="1">
        <f t="shared" ca="1" si="463"/>
        <v>58.639357099169693</v>
      </c>
      <c r="E4254" s="1">
        <f t="shared" ca="1" si="464"/>
        <v>0</v>
      </c>
      <c r="F4254" s="1">
        <f t="shared" ca="1" si="466"/>
        <v>1</v>
      </c>
      <c r="G4254" s="1">
        <f t="shared" ca="1" si="467"/>
        <v>0</v>
      </c>
      <c r="H4254" s="1">
        <f t="shared" ca="1" si="468"/>
        <v>1</v>
      </c>
    </row>
    <row r="4255" spans="1:8" hidden="1" x14ac:dyDescent="0.2">
      <c r="A4255" s="1">
        <v>4252</v>
      </c>
      <c r="B4255" s="1">
        <f t="shared" ca="1" si="465"/>
        <v>58018.91146500266</v>
      </c>
      <c r="C4255" s="1">
        <f t="shared" ca="1" si="462"/>
        <v>100</v>
      </c>
      <c r="D4255" s="1">
        <f t="shared" ca="1" si="463"/>
        <v>58.639357099169693</v>
      </c>
      <c r="E4255" s="1">
        <f t="shared" ca="1" si="464"/>
        <v>0</v>
      </c>
      <c r="F4255" s="1">
        <f t="shared" ca="1" si="466"/>
        <v>1</v>
      </c>
      <c r="G4255" s="1">
        <f t="shared" ca="1" si="467"/>
        <v>0</v>
      </c>
      <c r="H4255" s="1">
        <f t="shared" ca="1" si="468"/>
        <v>2</v>
      </c>
    </row>
    <row r="4256" spans="1:8" hidden="1" x14ac:dyDescent="0.2">
      <c r="A4256" s="1">
        <v>4253</v>
      </c>
      <c r="B4256" s="1">
        <f t="shared" ca="1" si="465"/>
        <v>63882.847174919632</v>
      </c>
      <c r="C4256" s="1">
        <f t="shared" ca="1" si="462"/>
        <v>100</v>
      </c>
      <c r="D4256" s="1">
        <f t="shared" ca="1" si="463"/>
        <v>58.639357099169693</v>
      </c>
      <c r="E4256" s="1">
        <f t="shared" ca="1" si="464"/>
        <v>0</v>
      </c>
      <c r="F4256" s="1">
        <f t="shared" ca="1" si="466"/>
        <v>1</v>
      </c>
      <c r="G4256" s="1">
        <f t="shared" ca="1" si="467"/>
        <v>0</v>
      </c>
      <c r="H4256" s="1">
        <f t="shared" ca="1" si="468"/>
        <v>3</v>
      </c>
    </row>
    <row r="4257" spans="1:8" hidden="1" x14ac:dyDescent="0.2">
      <c r="A4257" s="1">
        <v>4254</v>
      </c>
      <c r="B4257" s="1">
        <f t="shared" ca="1" si="465"/>
        <v>69746.782884836604</v>
      </c>
      <c r="C4257" s="1">
        <f t="shared" ca="1" si="462"/>
        <v>100</v>
      </c>
      <c r="D4257" s="1">
        <f t="shared" ca="1" si="463"/>
        <v>-42.077013244733351</v>
      </c>
      <c r="E4257" s="1">
        <f t="shared" ca="1" si="464"/>
        <v>0</v>
      </c>
      <c r="F4257" s="1">
        <f t="shared" ca="1" si="466"/>
        <v>1</v>
      </c>
      <c r="G4257" s="1">
        <f t="shared" ca="1" si="467"/>
        <v>0</v>
      </c>
      <c r="H4257" s="1">
        <f t="shared" ca="1" si="468"/>
        <v>4</v>
      </c>
    </row>
    <row r="4258" spans="1:8" hidden="1" x14ac:dyDescent="0.2">
      <c r="A4258" s="1">
        <v>4255</v>
      </c>
      <c r="B4258" s="1">
        <f t="shared" ca="1" si="465"/>
        <v>65539.081560363265</v>
      </c>
      <c r="C4258" s="1">
        <f t="shared" ca="1" si="462"/>
        <v>100</v>
      </c>
      <c r="D4258" s="1">
        <f t="shared" ca="1" si="463"/>
        <v>58.639357099169693</v>
      </c>
      <c r="E4258" s="1">
        <f t="shared" ca="1" si="464"/>
        <v>-1</v>
      </c>
      <c r="F4258" s="1">
        <f t="shared" ca="1" si="466"/>
        <v>1</v>
      </c>
      <c r="G4258" s="1">
        <f t="shared" ca="1" si="467"/>
        <v>1</v>
      </c>
      <c r="H4258" s="1">
        <f t="shared" ca="1" si="468"/>
        <v>0</v>
      </c>
    </row>
    <row r="4259" spans="1:8" hidden="1" x14ac:dyDescent="0.2">
      <c r="A4259" s="1">
        <v>4256</v>
      </c>
      <c r="B4259" s="1">
        <f t="shared" ca="1" si="465"/>
        <v>71403.017270280237</v>
      </c>
      <c r="C4259" s="1">
        <f t="shared" ca="1" si="462"/>
        <v>100</v>
      </c>
      <c r="D4259" s="1">
        <f t="shared" ca="1" si="463"/>
        <v>-42.077013244733351</v>
      </c>
      <c r="E4259" s="1">
        <f t="shared" ca="1" si="464"/>
        <v>0</v>
      </c>
      <c r="F4259" s="1">
        <f t="shared" ca="1" si="466"/>
        <v>1</v>
      </c>
      <c r="G4259" s="1">
        <f t="shared" ca="1" si="467"/>
        <v>0</v>
      </c>
      <c r="H4259" s="1">
        <f t="shared" ca="1" si="468"/>
        <v>1</v>
      </c>
    </row>
    <row r="4260" spans="1:8" hidden="1" x14ac:dyDescent="0.2">
      <c r="A4260" s="1">
        <v>4257</v>
      </c>
      <c r="B4260" s="1">
        <f t="shared" ca="1" si="465"/>
        <v>67195.315945806899</v>
      </c>
      <c r="C4260" s="1">
        <f t="shared" ca="1" si="462"/>
        <v>100</v>
      </c>
      <c r="D4260" s="1">
        <f t="shared" ca="1" si="463"/>
        <v>-42.077013244733351</v>
      </c>
      <c r="E4260" s="1">
        <f t="shared" ca="1" si="464"/>
        <v>-1</v>
      </c>
      <c r="F4260" s="1">
        <f t="shared" ca="1" si="466"/>
        <v>1</v>
      </c>
      <c r="G4260" s="1">
        <f t="shared" ca="1" si="467"/>
        <v>1</v>
      </c>
      <c r="H4260" s="1">
        <f t="shared" ca="1" si="468"/>
        <v>0</v>
      </c>
    </row>
    <row r="4261" spans="1:8" hidden="1" x14ac:dyDescent="0.2">
      <c r="A4261" s="1">
        <v>4258</v>
      </c>
      <c r="B4261" s="1">
        <f t="shared" ca="1" si="465"/>
        <v>62987.61462133356</v>
      </c>
      <c r="C4261" s="1">
        <f t="shared" ca="1" si="462"/>
        <v>100</v>
      </c>
      <c r="D4261" s="1">
        <f t="shared" ca="1" si="463"/>
        <v>58.639357099169693</v>
      </c>
      <c r="E4261" s="1">
        <f t="shared" ca="1" si="464"/>
        <v>-2</v>
      </c>
      <c r="F4261" s="1">
        <f t="shared" ca="1" si="466"/>
        <v>1</v>
      </c>
      <c r="G4261" s="1">
        <f t="shared" ca="1" si="467"/>
        <v>2</v>
      </c>
      <c r="H4261" s="1">
        <f t="shared" ca="1" si="468"/>
        <v>0</v>
      </c>
    </row>
    <row r="4262" spans="1:8" hidden="1" x14ac:dyDescent="0.2">
      <c r="A4262" s="1">
        <v>4259</v>
      </c>
      <c r="B4262" s="1">
        <f t="shared" ca="1" si="465"/>
        <v>68851.550331250532</v>
      </c>
      <c r="C4262" s="1">
        <f t="shared" ca="1" si="462"/>
        <v>100</v>
      </c>
      <c r="D4262" s="1">
        <f t="shared" ca="1" si="463"/>
        <v>-42.077013244733351</v>
      </c>
      <c r="E4262" s="1">
        <f t="shared" ca="1" si="464"/>
        <v>-1</v>
      </c>
      <c r="F4262" s="1">
        <f t="shared" ca="1" si="466"/>
        <v>1</v>
      </c>
      <c r="G4262" s="1">
        <f t="shared" ca="1" si="467"/>
        <v>0</v>
      </c>
      <c r="H4262" s="1">
        <f t="shared" ca="1" si="468"/>
        <v>1</v>
      </c>
    </row>
    <row r="4263" spans="1:8" hidden="1" x14ac:dyDescent="0.2">
      <c r="A4263" s="1">
        <v>4260</v>
      </c>
      <c r="B4263" s="1">
        <f t="shared" ca="1" si="465"/>
        <v>64643.849006777193</v>
      </c>
      <c r="C4263" s="1">
        <f t="shared" ca="1" si="462"/>
        <v>100</v>
      </c>
      <c r="D4263" s="1">
        <f t="shared" ca="1" si="463"/>
        <v>58.639357099169693</v>
      </c>
      <c r="E4263" s="1">
        <f t="shared" ca="1" si="464"/>
        <v>-2</v>
      </c>
      <c r="F4263" s="1">
        <f t="shared" ca="1" si="466"/>
        <v>1</v>
      </c>
      <c r="G4263" s="1">
        <f t="shared" ca="1" si="467"/>
        <v>1</v>
      </c>
      <c r="H4263" s="1">
        <f t="shared" ca="1" si="468"/>
        <v>0</v>
      </c>
    </row>
    <row r="4264" spans="1:8" hidden="1" x14ac:dyDescent="0.2">
      <c r="A4264" s="1">
        <v>4261</v>
      </c>
      <c r="B4264" s="1">
        <f t="shared" ca="1" si="465"/>
        <v>70507.784716694165</v>
      </c>
      <c r="C4264" s="1">
        <f t="shared" ca="1" si="462"/>
        <v>100</v>
      </c>
      <c r="D4264" s="1">
        <f t="shared" ca="1" si="463"/>
        <v>58.639357099169693</v>
      </c>
      <c r="E4264" s="1">
        <f t="shared" ca="1" si="464"/>
        <v>-1</v>
      </c>
      <c r="F4264" s="1">
        <f t="shared" ca="1" si="466"/>
        <v>1</v>
      </c>
      <c r="G4264" s="1">
        <f t="shared" ca="1" si="467"/>
        <v>0</v>
      </c>
      <c r="H4264" s="1">
        <f t="shared" ca="1" si="468"/>
        <v>1</v>
      </c>
    </row>
    <row r="4265" spans="1:8" hidden="1" x14ac:dyDescent="0.2">
      <c r="A4265" s="1">
        <v>4262</v>
      </c>
      <c r="B4265" s="1">
        <f t="shared" ca="1" si="465"/>
        <v>76371.720426611137</v>
      </c>
      <c r="C4265" s="1">
        <f t="shared" ca="1" si="462"/>
        <v>100</v>
      </c>
      <c r="D4265" s="1">
        <f t="shared" ca="1" si="463"/>
        <v>-42.077013244733351</v>
      </c>
      <c r="E4265" s="1">
        <f t="shared" ca="1" si="464"/>
        <v>0</v>
      </c>
      <c r="F4265" s="1">
        <f t="shared" ca="1" si="466"/>
        <v>1</v>
      </c>
      <c r="G4265" s="1">
        <f t="shared" ca="1" si="467"/>
        <v>0</v>
      </c>
      <c r="H4265" s="1">
        <f t="shared" ca="1" si="468"/>
        <v>2</v>
      </c>
    </row>
    <row r="4266" spans="1:8" hidden="1" x14ac:dyDescent="0.2">
      <c r="A4266" s="1">
        <v>4263</v>
      </c>
      <c r="B4266" s="1">
        <f t="shared" ca="1" si="465"/>
        <v>72164.019102137798</v>
      </c>
      <c r="C4266" s="1">
        <f t="shared" ca="1" si="462"/>
        <v>100</v>
      </c>
      <c r="D4266" s="1">
        <f t="shared" ca="1" si="463"/>
        <v>58.639357099169693</v>
      </c>
      <c r="E4266" s="1">
        <f t="shared" ca="1" si="464"/>
        <v>-1</v>
      </c>
      <c r="F4266" s="1">
        <f t="shared" ca="1" si="466"/>
        <v>1</v>
      </c>
      <c r="G4266" s="1">
        <f t="shared" ca="1" si="467"/>
        <v>1</v>
      </c>
      <c r="H4266" s="1">
        <f t="shared" ca="1" si="468"/>
        <v>0</v>
      </c>
    </row>
    <row r="4267" spans="1:8" hidden="1" x14ac:dyDescent="0.2">
      <c r="A4267" s="1">
        <v>4264</v>
      </c>
      <c r="B4267" s="1">
        <f t="shared" ca="1" si="465"/>
        <v>78027.95481205477</v>
      </c>
      <c r="C4267" s="1">
        <f t="shared" ca="1" si="462"/>
        <v>100</v>
      </c>
      <c r="D4267" s="1">
        <f t="shared" ca="1" si="463"/>
        <v>-42.077013244733351</v>
      </c>
      <c r="E4267" s="1">
        <f t="shared" ca="1" si="464"/>
        <v>0</v>
      </c>
      <c r="F4267" s="1">
        <f t="shared" ca="1" si="466"/>
        <v>1</v>
      </c>
      <c r="G4267" s="1">
        <f t="shared" ca="1" si="467"/>
        <v>0</v>
      </c>
      <c r="H4267" s="1">
        <f t="shared" ca="1" si="468"/>
        <v>1</v>
      </c>
    </row>
    <row r="4268" spans="1:8" hidden="1" x14ac:dyDescent="0.2">
      <c r="A4268" s="1">
        <v>4265</v>
      </c>
      <c r="B4268" s="1">
        <f t="shared" ca="1" si="465"/>
        <v>73820.253487581431</v>
      </c>
      <c r="C4268" s="1">
        <f t="shared" ca="1" si="462"/>
        <v>100</v>
      </c>
      <c r="D4268" s="1">
        <f t="shared" ca="1" si="463"/>
        <v>-42.077013244733351</v>
      </c>
      <c r="E4268" s="1">
        <f t="shared" ca="1" si="464"/>
        <v>-1</v>
      </c>
      <c r="F4268" s="1">
        <f t="shared" ca="1" si="466"/>
        <v>1</v>
      </c>
      <c r="G4268" s="1">
        <f t="shared" ca="1" si="467"/>
        <v>1</v>
      </c>
      <c r="H4268" s="1">
        <f t="shared" ca="1" si="468"/>
        <v>0</v>
      </c>
    </row>
    <row r="4269" spans="1:8" hidden="1" x14ac:dyDescent="0.2">
      <c r="A4269" s="1">
        <v>4266</v>
      </c>
      <c r="B4269" s="1">
        <f t="shared" ca="1" si="465"/>
        <v>69612.552163108092</v>
      </c>
      <c r="C4269" s="1">
        <f t="shared" ca="1" si="462"/>
        <v>100</v>
      </c>
      <c r="D4269" s="1">
        <f t="shared" ca="1" si="463"/>
        <v>-42.077013244733351</v>
      </c>
      <c r="E4269" s="1">
        <f t="shared" ca="1" si="464"/>
        <v>-2</v>
      </c>
      <c r="F4269" s="1">
        <f t="shared" ca="1" si="466"/>
        <v>1</v>
      </c>
      <c r="G4269" s="1">
        <f t="shared" ca="1" si="467"/>
        <v>2</v>
      </c>
      <c r="H4269" s="1">
        <f t="shared" ca="1" si="468"/>
        <v>0</v>
      </c>
    </row>
    <row r="4270" spans="1:8" hidden="1" x14ac:dyDescent="0.2">
      <c r="A4270" s="1">
        <v>4267</v>
      </c>
      <c r="B4270" s="1">
        <f t="shared" ca="1" si="465"/>
        <v>65404.850838634753</v>
      </c>
      <c r="C4270" s="1">
        <f t="shared" ca="1" si="462"/>
        <v>100</v>
      </c>
      <c r="D4270" s="1">
        <f t="shared" ca="1" si="463"/>
        <v>58.639357099169693</v>
      </c>
      <c r="E4270" s="1">
        <f t="shared" ca="1" si="464"/>
        <v>-3</v>
      </c>
      <c r="F4270" s="1">
        <f t="shared" ca="1" si="466"/>
        <v>1</v>
      </c>
      <c r="G4270" s="1">
        <f t="shared" ca="1" si="467"/>
        <v>3</v>
      </c>
      <c r="H4270" s="1">
        <f t="shared" ca="1" si="468"/>
        <v>0</v>
      </c>
    </row>
    <row r="4271" spans="1:8" hidden="1" x14ac:dyDescent="0.2">
      <c r="A4271" s="1">
        <v>4268</v>
      </c>
      <c r="B4271" s="1">
        <f t="shared" ca="1" si="465"/>
        <v>71268.786548551725</v>
      </c>
      <c r="C4271" s="1">
        <f t="shared" ca="1" si="462"/>
        <v>100</v>
      </c>
      <c r="D4271" s="1">
        <f t="shared" ca="1" si="463"/>
        <v>-42.077013244733351</v>
      </c>
      <c r="E4271" s="1">
        <f t="shared" ca="1" si="464"/>
        <v>-2</v>
      </c>
      <c r="F4271" s="1">
        <f t="shared" ca="1" si="466"/>
        <v>1</v>
      </c>
      <c r="G4271" s="1">
        <f t="shared" ca="1" si="467"/>
        <v>0</v>
      </c>
      <c r="H4271" s="1">
        <f t="shared" ca="1" si="468"/>
        <v>1</v>
      </c>
    </row>
    <row r="4272" spans="1:8" hidden="1" x14ac:dyDescent="0.2">
      <c r="A4272" s="1">
        <v>4269</v>
      </c>
      <c r="B4272" s="1">
        <f t="shared" ca="1" si="465"/>
        <v>67061.085224078386</v>
      </c>
      <c r="C4272" s="1">
        <f t="shared" ca="1" si="462"/>
        <v>100</v>
      </c>
      <c r="D4272" s="1">
        <f t="shared" ca="1" si="463"/>
        <v>-42.077013244733351</v>
      </c>
      <c r="E4272" s="1">
        <f t="shared" ca="1" si="464"/>
        <v>-3</v>
      </c>
      <c r="F4272" s="1">
        <f t="shared" ca="1" si="466"/>
        <v>1</v>
      </c>
      <c r="G4272" s="1">
        <f t="shared" ca="1" si="467"/>
        <v>1</v>
      </c>
      <c r="H4272" s="1">
        <f t="shared" ca="1" si="468"/>
        <v>0</v>
      </c>
    </row>
    <row r="4273" spans="1:8" hidden="1" x14ac:dyDescent="0.2">
      <c r="A4273" s="1">
        <v>4270</v>
      </c>
      <c r="B4273" s="1">
        <f t="shared" ca="1" si="465"/>
        <v>62853.383899605047</v>
      </c>
      <c r="C4273" s="1">
        <f t="shared" ca="1" si="462"/>
        <v>100</v>
      </c>
      <c r="D4273" s="1">
        <f t="shared" ca="1" si="463"/>
        <v>-42.077013244733351</v>
      </c>
      <c r="E4273" s="1">
        <f t="shared" ca="1" si="464"/>
        <v>-4</v>
      </c>
      <c r="F4273" s="1">
        <f t="shared" ca="1" si="466"/>
        <v>1</v>
      </c>
      <c r="G4273" s="1">
        <f t="shared" ca="1" si="467"/>
        <v>2</v>
      </c>
      <c r="H4273" s="1">
        <f t="shared" ca="1" si="468"/>
        <v>0</v>
      </c>
    </row>
    <row r="4274" spans="1:8" hidden="1" x14ac:dyDescent="0.2">
      <c r="A4274" s="1">
        <v>4271</v>
      </c>
      <c r="B4274" s="1">
        <f t="shared" ca="1" si="465"/>
        <v>58645.682575131708</v>
      </c>
      <c r="C4274" s="1">
        <f t="shared" ca="1" si="462"/>
        <v>500</v>
      </c>
      <c r="D4274" s="1">
        <f t="shared" ca="1" si="463"/>
        <v>58.639357099169693</v>
      </c>
      <c r="E4274" s="1">
        <f t="shared" ca="1" si="464"/>
        <v>0</v>
      </c>
      <c r="F4274" s="1">
        <f t="shared" ca="1" si="466"/>
        <v>2</v>
      </c>
      <c r="G4274" s="1">
        <f t="shared" ca="1" si="467"/>
        <v>3</v>
      </c>
      <c r="H4274" s="1">
        <f t="shared" ca="1" si="468"/>
        <v>0</v>
      </c>
    </row>
    <row r="4275" spans="1:8" hidden="1" x14ac:dyDescent="0.2">
      <c r="A4275" s="1">
        <v>4272</v>
      </c>
      <c r="B4275" s="1">
        <f t="shared" ca="1" si="465"/>
        <v>87965.361124716554</v>
      </c>
      <c r="C4275" s="1">
        <f t="shared" ca="1" si="462"/>
        <v>100</v>
      </c>
      <c r="D4275" s="1">
        <f t="shared" ca="1" si="463"/>
        <v>-42.077013244733351</v>
      </c>
      <c r="E4275" s="1">
        <f t="shared" ca="1" si="464"/>
        <v>0</v>
      </c>
      <c r="F4275" s="1">
        <f t="shared" ca="1" si="466"/>
        <v>1</v>
      </c>
      <c r="G4275" s="1">
        <f t="shared" ca="1" si="467"/>
        <v>0</v>
      </c>
      <c r="H4275" s="1">
        <f t="shared" ca="1" si="468"/>
        <v>1</v>
      </c>
    </row>
    <row r="4276" spans="1:8" hidden="1" x14ac:dyDescent="0.2">
      <c r="A4276" s="1">
        <v>4273</v>
      </c>
      <c r="B4276" s="1">
        <f t="shared" ca="1" si="465"/>
        <v>83757.659800243215</v>
      </c>
      <c r="C4276" s="1">
        <f t="shared" ca="1" si="462"/>
        <v>100</v>
      </c>
      <c r="D4276" s="1">
        <f t="shared" ca="1" si="463"/>
        <v>58.639357099169693</v>
      </c>
      <c r="E4276" s="1">
        <f t="shared" ca="1" si="464"/>
        <v>-1</v>
      </c>
      <c r="F4276" s="1">
        <f t="shared" ca="1" si="466"/>
        <v>1</v>
      </c>
      <c r="G4276" s="1">
        <f t="shared" ca="1" si="467"/>
        <v>1</v>
      </c>
      <c r="H4276" s="1">
        <f t="shared" ca="1" si="468"/>
        <v>0</v>
      </c>
    </row>
    <row r="4277" spans="1:8" hidden="1" x14ac:dyDescent="0.2">
      <c r="A4277" s="1">
        <v>4274</v>
      </c>
      <c r="B4277" s="1">
        <f t="shared" ca="1" si="465"/>
        <v>89621.595510160187</v>
      </c>
      <c r="C4277" s="1">
        <f t="shared" ca="1" si="462"/>
        <v>100</v>
      </c>
      <c r="D4277" s="1">
        <f t="shared" ca="1" si="463"/>
        <v>58.639357099169693</v>
      </c>
      <c r="E4277" s="1">
        <f t="shared" ca="1" si="464"/>
        <v>0</v>
      </c>
      <c r="F4277" s="1">
        <f t="shared" ca="1" si="466"/>
        <v>1</v>
      </c>
      <c r="G4277" s="1">
        <f t="shared" ca="1" si="467"/>
        <v>0</v>
      </c>
      <c r="H4277" s="1">
        <f t="shared" ca="1" si="468"/>
        <v>1</v>
      </c>
    </row>
    <row r="4278" spans="1:8" hidden="1" x14ac:dyDescent="0.2">
      <c r="A4278" s="1">
        <v>4275</v>
      </c>
      <c r="B4278" s="1">
        <f t="shared" ca="1" si="465"/>
        <v>95485.531220077159</v>
      </c>
      <c r="C4278" s="1">
        <f t="shared" ca="1" si="462"/>
        <v>100</v>
      </c>
      <c r="D4278" s="1">
        <f t="shared" ca="1" si="463"/>
        <v>-42.077013244733351</v>
      </c>
      <c r="E4278" s="1">
        <f t="shared" ca="1" si="464"/>
        <v>0</v>
      </c>
      <c r="F4278" s="1">
        <f t="shared" ca="1" si="466"/>
        <v>1</v>
      </c>
      <c r="G4278" s="1">
        <f t="shared" ca="1" si="467"/>
        <v>0</v>
      </c>
      <c r="H4278" s="1">
        <f t="shared" ca="1" si="468"/>
        <v>2</v>
      </c>
    </row>
    <row r="4279" spans="1:8" hidden="1" x14ac:dyDescent="0.2">
      <c r="A4279" s="1">
        <v>4276</v>
      </c>
      <c r="B4279" s="1">
        <f t="shared" ca="1" si="465"/>
        <v>91277.82989560382</v>
      </c>
      <c r="C4279" s="1">
        <f t="shared" ca="1" si="462"/>
        <v>100</v>
      </c>
      <c r="D4279" s="1">
        <f t="shared" ca="1" si="463"/>
        <v>-42.077013244733351</v>
      </c>
      <c r="E4279" s="1">
        <f t="shared" ca="1" si="464"/>
        <v>-1</v>
      </c>
      <c r="F4279" s="1">
        <f t="shared" ca="1" si="466"/>
        <v>1</v>
      </c>
      <c r="G4279" s="1">
        <f t="shared" ca="1" si="467"/>
        <v>1</v>
      </c>
      <c r="H4279" s="1">
        <f t="shared" ca="1" si="468"/>
        <v>0</v>
      </c>
    </row>
    <row r="4280" spans="1:8" hidden="1" x14ac:dyDescent="0.2">
      <c r="A4280" s="1">
        <v>4277</v>
      </c>
      <c r="B4280" s="1">
        <f t="shared" ca="1" si="465"/>
        <v>87070.128571130481</v>
      </c>
      <c r="C4280" s="1">
        <f t="shared" ca="1" si="462"/>
        <v>100</v>
      </c>
      <c r="D4280" s="1">
        <f t="shared" ca="1" si="463"/>
        <v>58.639357099169693</v>
      </c>
      <c r="E4280" s="1">
        <f t="shared" ca="1" si="464"/>
        <v>-2</v>
      </c>
      <c r="F4280" s="1">
        <f t="shared" ca="1" si="466"/>
        <v>1</v>
      </c>
      <c r="G4280" s="1">
        <f t="shared" ca="1" si="467"/>
        <v>2</v>
      </c>
      <c r="H4280" s="1">
        <f t="shared" ca="1" si="468"/>
        <v>0</v>
      </c>
    </row>
    <row r="4281" spans="1:8" hidden="1" x14ac:dyDescent="0.2">
      <c r="A4281" s="1">
        <v>4278</v>
      </c>
      <c r="B4281" s="1">
        <f t="shared" ca="1" si="465"/>
        <v>92934.064281047453</v>
      </c>
      <c r="C4281" s="1">
        <f t="shared" ca="1" si="462"/>
        <v>100</v>
      </c>
      <c r="D4281" s="1">
        <f t="shared" ca="1" si="463"/>
        <v>-42.077013244733351</v>
      </c>
      <c r="E4281" s="1">
        <f t="shared" ca="1" si="464"/>
        <v>-1</v>
      </c>
      <c r="F4281" s="1">
        <f t="shared" ca="1" si="466"/>
        <v>1</v>
      </c>
      <c r="G4281" s="1">
        <f t="shared" ca="1" si="467"/>
        <v>0</v>
      </c>
      <c r="H4281" s="1">
        <f t="shared" ca="1" si="468"/>
        <v>1</v>
      </c>
    </row>
    <row r="4282" spans="1:8" hidden="1" x14ac:dyDescent="0.2">
      <c r="A4282" s="1">
        <v>4279</v>
      </c>
      <c r="B4282" s="1">
        <f t="shared" ca="1" si="465"/>
        <v>88726.362956574114</v>
      </c>
      <c r="C4282" s="1">
        <f t="shared" ca="1" si="462"/>
        <v>100</v>
      </c>
      <c r="D4282" s="1">
        <f t="shared" ca="1" si="463"/>
        <v>-42.077013244733351</v>
      </c>
      <c r="E4282" s="1">
        <f t="shared" ca="1" si="464"/>
        <v>-2</v>
      </c>
      <c r="F4282" s="1">
        <f t="shared" ca="1" si="466"/>
        <v>1</v>
      </c>
      <c r="G4282" s="1">
        <f t="shared" ca="1" si="467"/>
        <v>1</v>
      </c>
      <c r="H4282" s="1">
        <f t="shared" ca="1" si="468"/>
        <v>0</v>
      </c>
    </row>
    <row r="4283" spans="1:8" hidden="1" x14ac:dyDescent="0.2">
      <c r="A4283" s="1">
        <v>4280</v>
      </c>
      <c r="B4283" s="1">
        <f t="shared" ca="1" si="465"/>
        <v>84518.661632100775</v>
      </c>
      <c r="C4283" s="1">
        <f t="shared" ca="1" si="462"/>
        <v>100</v>
      </c>
      <c r="D4283" s="1">
        <f t="shared" ca="1" si="463"/>
        <v>-42.077013244733351</v>
      </c>
      <c r="E4283" s="1">
        <f t="shared" ca="1" si="464"/>
        <v>-3</v>
      </c>
      <c r="F4283" s="1">
        <f t="shared" ca="1" si="466"/>
        <v>1</v>
      </c>
      <c r="G4283" s="1">
        <f t="shared" ca="1" si="467"/>
        <v>2</v>
      </c>
      <c r="H4283" s="1">
        <f t="shared" ca="1" si="468"/>
        <v>0</v>
      </c>
    </row>
    <row r="4284" spans="1:8" hidden="1" x14ac:dyDescent="0.2">
      <c r="A4284" s="1">
        <v>4281</v>
      </c>
      <c r="B4284" s="1">
        <f t="shared" ca="1" si="465"/>
        <v>80310.960307627436</v>
      </c>
      <c r="C4284" s="1">
        <f t="shared" ca="1" si="462"/>
        <v>100</v>
      </c>
      <c r="D4284" s="1">
        <f t="shared" ca="1" si="463"/>
        <v>58.639357099169693</v>
      </c>
      <c r="E4284" s="1">
        <f t="shared" ca="1" si="464"/>
        <v>-4</v>
      </c>
      <c r="F4284" s="1">
        <f t="shared" ca="1" si="466"/>
        <v>1</v>
      </c>
      <c r="G4284" s="1">
        <f t="shared" ca="1" si="467"/>
        <v>3</v>
      </c>
      <c r="H4284" s="1">
        <f t="shared" ca="1" si="468"/>
        <v>0</v>
      </c>
    </row>
    <row r="4285" spans="1:8" hidden="1" x14ac:dyDescent="0.2">
      <c r="A4285" s="1">
        <v>4282</v>
      </c>
      <c r="B4285" s="1">
        <f t="shared" ca="1" si="465"/>
        <v>86174.896017544408</v>
      </c>
      <c r="C4285" s="1">
        <f t="shared" ca="1" si="462"/>
        <v>100</v>
      </c>
      <c r="D4285" s="1">
        <f t="shared" ca="1" si="463"/>
        <v>-42.077013244733351</v>
      </c>
      <c r="E4285" s="1">
        <f t="shared" ca="1" si="464"/>
        <v>-3</v>
      </c>
      <c r="F4285" s="1">
        <f t="shared" ca="1" si="466"/>
        <v>1</v>
      </c>
      <c r="G4285" s="1">
        <f t="shared" ca="1" si="467"/>
        <v>0</v>
      </c>
      <c r="H4285" s="1">
        <f t="shared" ca="1" si="468"/>
        <v>1</v>
      </c>
    </row>
    <row r="4286" spans="1:8" hidden="1" x14ac:dyDescent="0.2">
      <c r="A4286" s="1">
        <v>4283</v>
      </c>
      <c r="B4286" s="1">
        <f t="shared" ca="1" si="465"/>
        <v>81967.194693071069</v>
      </c>
      <c r="C4286" s="1">
        <f t="shared" ca="1" si="462"/>
        <v>100</v>
      </c>
      <c r="D4286" s="1">
        <f t="shared" ca="1" si="463"/>
        <v>-42.077013244733351</v>
      </c>
      <c r="E4286" s="1">
        <f t="shared" ca="1" si="464"/>
        <v>-4</v>
      </c>
      <c r="F4286" s="1">
        <f t="shared" ca="1" si="466"/>
        <v>1</v>
      </c>
      <c r="G4286" s="1">
        <f t="shared" ca="1" si="467"/>
        <v>1</v>
      </c>
      <c r="H4286" s="1">
        <f t="shared" ca="1" si="468"/>
        <v>0</v>
      </c>
    </row>
    <row r="4287" spans="1:8" hidden="1" x14ac:dyDescent="0.2">
      <c r="A4287" s="1">
        <v>4284</v>
      </c>
      <c r="B4287" s="1">
        <f t="shared" ca="1" si="465"/>
        <v>77759.49336859773</v>
      </c>
      <c r="C4287" s="1">
        <f t="shared" ca="1" si="462"/>
        <v>500</v>
      </c>
      <c r="D4287" s="1">
        <f t="shared" ca="1" si="463"/>
        <v>58.639357099169693</v>
      </c>
      <c r="E4287" s="1">
        <f t="shared" ca="1" si="464"/>
        <v>0</v>
      </c>
      <c r="F4287" s="1">
        <f t="shared" ca="1" si="466"/>
        <v>2</v>
      </c>
      <c r="G4287" s="1">
        <f t="shared" ca="1" si="467"/>
        <v>2</v>
      </c>
      <c r="H4287" s="1">
        <f t="shared" ca="1" si="468"/>
        <v>0</v>
      </c>
    </row>
    <row r="4288" spans="1:8" hidden="1" x14ac:dyDescent="0.2">
      <c r="A4288" s="1">
        <v>4285</v>
      </c>
      <c r="B4288" s="1">
        <f t="shared" ca="1" si="465"/>
        <v>107079.17191818258</v>
      </c>
      <c r="C4288" s="1">
        <f t="shared" ca="1" si="462"/>
        <v>100</v>
      </c>
      <c r="D4288" s="1">
        <f t="shared" ca="1" si="463"/>
        <v>-42.077013244733351</v>
      </c>
      <c r="E4288" s="1">
        <f t="shared" ca="1" si="464"/>
        <v>0</v>
      </c>
      <c r="F4288" s="1">
        <f t="shared" ca="1" si="466"/>
        <v>1</v>
      </c>
      <c r="G4288" s="1">
        <f t="shared" ca="1" si="467"/>
        <v>0</v>
      </c>
      <c r="H4288" s="1">
        <f t="shared" ca="1" si="468"/>
        <v>1</v>
      </c>
    </row>
    <row r="4289" spans="1:8" hidden="1" x14ac:dyDescent="0.2">
      <c r="A4289" s="1">
        <v>4286</v>
      </c>
      <c r="B4289" s="1">
        <f t="shared" ca="1" si="465"/>
        <v>102871.47059370924</v>
      </c>
      <c r="C4289" s="1">
        <f t="shared" ca="1" si="462"/>
        <v>100</v>
      </c>
      <c r="D4289" s="1">
        <f t="shared" ca="1" si="463"/>
        <v>58.639357099169693</v>
      </c>
      <c r="E4289" s="1">
        <f t="shared" ca="1" si="464"/>
        <v>-1</v>
      </c>
      <c r="F4289" s="1">
        <f t="shared" ca="1" si="466"/>
        <v>1</v>
      </c>
      <c r="G4289" s="1">
        <f t="shared" ca="1" si="467"/>
        <v>1</v>
      </c>
      <c r="H4289" s="1">
        <f t="shared" ca="1" si="468"/>
        <v>0</v>
      </c>
    </row>
    <row r="4290" spans="1:8" hidden="1" x14ac:dyDescent="0.2">
      <c r="A4290" s="1">
        <v>4287</v>
      </c>
      <c r="B4290" s="1">
        <f t="shared" ca="1" si="465"/>
        <v>108735.40630362621</v>
      </c>
      <c r="C4290" s="1">
        <f t="shared" ca="1" si="462"/>
        <v>100</v>
      </c>
      <c r="D4290" s="1">
        <f t="shared" ca="1" si="463"/>
        <v>58.639357099169693</v>
      </c>
      <c r="E4290" s="1">
        <f t="shared" ca="1" si="464"/>
        <v>0</v>
      </c>
      <c r="F4290" s="1">
        <f t="shared" ca="1" si="466"/>
        <v>1</v>
      </c>
      <c r="G4290" s="1">
        <f t="shared" ca="1" si="467"/>
        <v>0</v>
      </c>
      <c r="H4290" s="1">
        <f t="shared" ca="1" si="468"/>
        <v>1</v>
      </c>
    </row>
    <row r="4291" spans="1:8" hidden="1" x14ac:dyDescent="0.2">
      <c r="A4291" s="1">
        <v>4288</v>
      </c>
      <c r="B4291" s="1">
        <f t="shared" ca="1" si="465"/>
        <v>114599.34201354318</v>
      </c>
      <c r="C4291" s="1">
        <f t="shared" ca="1" si="462"/>
        <v>100</v>
      </c>
      <c r="D4291" s="1">
        <f t="shared" ca="1" si="463"/>
        <v>-42.077013244733351</v>
      </c>
      <c r="E4291" s="1">
        <f t="shared" ca="1" si="464"/>
        <v>0</v>
      </c>
      <c r="F4291" s="1">
        <f t="shared" ca="1" si="466"/>
        <v>1</v>
      </c>
      <c r="G4291" s="1">
        <f t="shared" ca="1" si="467"/>
        <v>0</v>
      </c>
      <c r="H4291" s="1">
        <f t="shared" ca="1" si="468"/>
        <v>2</v>
      </c>
    </row>
    <row r="4292" spans="1:8" hidden="1" x14ac:dyDescent="0.2">
      <c r="A4292" s="1">
        <v>4289</v>
      </c>
      <c r="B4292" s="1">
        <f t="shared" ca="1" si="465"/>
        <v>110391.64068906984</v>
      </c>
      <c r="C4292" s="1">
        <f t="shared" ca="1" si="462"/>
        <v>100</v>
      </c>
      <c r="D4292" s="1">
        <f t="shared" ca="1" si="463"/>
        <v>-42.077013244733351</v>
      </c>
      <c r="E4292" s="1">
        <f t="shared" ca="1" si="464"/>
        <v>-1</v>
      </c>
      <c r="F4292" s="1">
        <f t="shared" ca="1" si="466"/>
        <v>1</v>
      </c>
      <c r="G4292" s="1">
        <f t="shared" ca="1" si="467"/>
        <v>1</v>
      </c>
      <c r="H4292" s="1">
        <f t="shared" ca="1" si="468"/>
        <v>0</v>
      </c>
    </row>
    <row r="4293" spans="1:8" hidden="1" x14ac:dyDescent="0.2">
      <c r="A4293" s="1">
        <v>4290</v>
      </c>
      <c r="B4293" s="1">
        <f t="shared" ca="1" si="465"/>
        <v>106183.9393645965</v>
      </c>
      <c r="C4293" s="1">
        <f t="shared" ref="C4293:C4356" ca="1" si="469">$C$4*POWER($L$2,F4293-1)</f>
        <v>100</v>
      </c>
      <c r="D4293" s="1">
        <f t="shared" ref="D4293:D4356" ca="1" si="470">IF(RAND()&lt;$B$1,$F$1,$H$1)</f>
        <v>-42.077013244733351</v>
      </c>
      <c r="E4293" s="1">
        <f t="shared" ref="E4293:E4356" ca="1" si="471">IF(D4292&lt;0,IF(E4292-1=-$D$2,0,E4292-1),IF(E4292+1=$F$2,0,E4292+1))</f>
        <v>-2</v>
      </c>
      <c r="F4293" s="1">
        <f t="shared" ca="1" si="466"/>
        <v>1</v>
      </c>
      <c r="G4293" s="1">
        <f t="shared" ca="1" si="467"/>
        <v>2</v>
      </c>
      <c r="H4293" s="1">
        <f t="shared" ca="1" si="468"/>
        <v>0</v>
      </c>
    </row>
    <row r="4294" spans="1:8" hidden="1" x14ac:dyDescent="0.2">
      <c r="A4294" s="1">
        <v>4291</v>
      </c>
      <c r="B4294" s="1">
        <f t="shared" ref="B4294:B4357" ca="1" si="472">B4293+D4293*C4293</f>
        <v>101976.23804012316</v>
      </c>
      <c r="C4294" s="1">
        <f t="shared" ca="1" si="469"/>
        <v>100</v>
      </c>
      <c r="D4294" s="1">
        <f t="shared" ca="1" si="470"/>
        <v>58.639357099169693</v>
      </c>
      <c r="E4294" s="1">
        <f t="shared" ca="1" si="471"/>
        <v>-3</v>
      </c>
      <c r="F4294" s="1">
        <f t="shared" ref="F4294:F4357" ca="1" si="473">IF(AND(D4293&gt;0,E4294=0),IF(F4293-1&lt;1,1,F4293-1),IF(AND(D4293&lt;0,E4294=0),IF(F4293+1&gt;$H$2,1,F4293+1),F4293))</f>
        <v>1</v>
      </c>
      <c r="G4294" s="1">
        <f t="shared" ref="G4294:G4357" ca="1" si="474">IF(D4293&gt;0,0,G4293+1)</f>
        <v>3</v>
      </c>
      <c r="H4294" s="1">
        <f t="shared" ref="H4294:H4357" ca="1" si="475">IF(D4293&lt;0,0,H4293+1)</f>
        <v>0</v>
      </c>
    </row>
    <row r="4295" spans="1:8" hidden="1" x14ac:dyDescent="0.2">
      <c r="A4295" s="1">
        <v>4292</v>
      </c>
      <c r="B4295" s="1">
        <f t="shared" ca="1" si="472"/>
        <v>107840.17375004014</v>
      </c>
      <c r="C4295" s="1">
        <f t="shared" ca="1" si="469"/>
        <v>100</v>
      </c>
      <c r="D4295" s="1">
        <f t="shared" ca="1" si="470"/>
        <v>58.639357099169693</v>
      </c>
      <c r="E4295" s="1">
        <f t="shared" ca="1" si="471"/>
        <v>-2</v>
      </c>
      <c r="F4295" s="1">
        <f t="shared" ca="1" si="473"/>
        <v>1</v>
      </c>
      <c r="G4295" s="1">
        <f t="shared" ca="1" si="474"/>
        <v>0</v>
      </c>
      <c r="H4295" s="1">
        <f t="shared" ca="1" si="475"/>
        <v>1</v>
      </c>
    </row>
    <row r="4296" spans="1:8" hidden="1" x14ac:dyDescent="0.2">
      <c r="A4296" s="1">
        <v>4293</v>
      </c>
      <c r="B4296" s="1">
        <f t="shared" ca="1" si="472"/>
        <v>113704.10945995711</v>
      </c>
      <c r="C4296" s="1">
        <f t="shared" ca="1" si="469"/>
        <v>100</v>
      </c>
      <c r="D4296" s="1">
        <f t="shared" ca="1" si="470"/>
        <v>-42.077013244733351</v>
      </c>
      <c r="E4296" s="1">
        <f t="shared" ca="1" si="471"/>
        <v>-1</v>
      </c>
      <c r="F4296" s="1">
        <f t="shared" ca="1" si="473"/>
        <v>1</v>
      </c>
      <c r="G4296" s="1">
        <f t="shared" ca="1" si="474"/>
        <v>0</v>
      </c>
      <c r="H4296" s="1">
        <f t="shared" ca="1" si="475"/>
        <v>2</v>
      </c>
    </row>
    <row r="4297" spans="1:8" hidden="1" x14ac:dyDescent="0.2">
      <c r="A4297" s="1">
        <v>4294</v>
      </c>
      <c r="B4297" s="1">
        <f t="shared" ca="1" si="472"/>
        <v>109496.40813548377</v>
      </c>
      <c r="C4297" s="1">
        <f t="shared" ca="1" si="469"/>
        <v>100</v>
      </c>
      <c r="D4297" s="1">
        <f t="shared" ca="1" si="470"/>
        <v>58.639357099169693</v>
      </c>
      <c r="E4297" s="1">
        <f t="shared" ca="1" si="471"/>
        <v>-2</v>
      </c>
      <c r="F4297" s="1">
        <f t="shared" ca="1" si="473"/>
        <v>1</v>
      </c>
      <c r="G4297" s="1">
        <f t="shared" ca="1" si="474"/>
        <v>1</v>
      </c>
      <c r="H4297" s="1">
        <f t="shared" ca="1" si="475"/>
        <v>0</v>
      </c>
    </row>
    <row r="4298" spans="1:8" hidden="1" x14ac:dyDescent="0.2">
      <c r="A4298" s="1">
        <v>4295</v>
      </c>
      <c r="B4298" s="1">
        <f t="shared" ca="1" si="472"/>
        <v>115360.34384540074</v>
      </c>
      <c r="C4298" s="1">
        <f t="shared" ca="1" si="469"/>
        <v>100</v>
      </c>
      <c r="D4298" s="1">
        <f t="shared" ca="1" si="470"/>
        <v>-42.077013244733351</v>
      </c>
      <c r="E4298" s="1">
        <f t="shared" ca="1" si="471"/>
        <v>-1</v>
      </c>
      <c r="F4298" s="1">
        <f t="shared" ca="1" si="473"/>
        <v>1</v>
      </c>
      <c r="G4298" s="1">
        <f t="shared" ca="1" si="474"/>
        <v>0</v>
      </c>
      <c r="H4298" s="1">
        <f t="shared" ca="1" si="475"/>
        <v>1</v>
      </c>
    </row>
    <row r="4299" spans="1:8" hidden="1" x14ac:dyDescent="0.2">
      <c r="A4299" s="1">
        <v>4296</v>
      </c>
      <c r="B4299" s="1">
        <f t="shared" ca="1" si="472"/>
        <v>111152.6425209274</v>
      </c>
      <c r="C4299" s="1">
        <f t="shared" ca="1" si="469"/>
        <v>100</v>
      </c>
      <c r="D4299" s="1">
        <f t="shared" ca="1" si="470"/>
        <v>58.639357099169693</v>
      </c>
      <c r="E4299" s="1">
        <f t="shared" ca="1" si="471"/>
        <v>-2</v>
      </c>
      <c r="F4299" s="1">
        <f t="shared" ca="1" si="473"/>
        <v>1</v>
      </c>
      <c r="G4299" s="1">
        <f t="shared" ca="1" si="474"/>
        <v>1</v>
      </c>
      <c r="H4299" s="1">
        <f t="shared" ca="1" si="475"/>
        <v>0</v>
      </c>
    </row>
    <row r="4300" spans="1:8" hidden="1" x14ac:dyDescent="0.2">
      <c r="A4300" s="1">
        <v>4297</v>
      </c>
      <c r="B4300" s="1">
        <f t="shared" ca="1" si="472"/>
        <v>117016.57823084437</v>
      </c>
      <c r="C4300" s="1">
        <f t="shared" ca="1" si="469"/>
        <v>100</v>
      </c>
      <c r="D4300" s="1">
        <f t="shared" ca="1" si="470"/>
        <v>58.639357099169693</v>
      </c>
      <c r="E4300" s="1">
        <f t="shared" ca="1" si="471"/>
        <v>-1</v>
      </c>
      <c r="F4300" s="1">
        <f t="shared" ca="1" si="473"/>
        <v>1</v>
      </c>
      <c r="G4300" s="1">
        <f t="shared" ca="1" si="474"/>
        <v>0</v>
      </c>
      <c r="H4300" s="1">
        <f t="shared" ca="1" si="475"/>
        <v>1</v>
      </c>
    </row>
    <row r="4301" spans="1:8" hidden="1" x14ac:dyDescent="0.2">
      <c r="A4301" s="1">
        <v>4298</v>
      </c>
      <c r="B4301" s="1">
        <f t="shared" ca="1" si="472"/>
        <v>122880.51394076135</v>
      </c>
      <c r="C4301" s="1">
        <f t="shared" ca="1" si="469"/>
        <v>100</v>
      </c>
      <c r="D4301" s="1">
        <f t="shared" ca="1" si="470"/>
        <v>-42.077013244733351</v>
      </c>
      <c r="E4301" s="1">
        <f t="shared" ca="1" si="471"/>
        <v>0</v>
      </c>
      <c r="F4301" s="1">
        <f t="shared" ca="1" si="473"/>
        <v>1</v>
      </c>
      <c r="G4301" s="1">
        <f t="shared" ca="1" si="474"/>
        <v>0</v>
      </c>
      <c r="H4301" s="1">
        <f t="shared" ca="1" si="475"/>
        <v>2</v>
      </c>
    </row>
    <row r="4302" spans="1:8" hidden="1" x14ac:dyDescent="0.2">
      <c r="A4302" s="1">
        <v>4299</v>
      </c>
      <c r="B4302" s="1">
        <f t="shared" ca="1" si="472"/>
        <v>118672.81261628801</v>
      </c>
      <c r="C4302" s="1">
        <f t="shared" ca="1" si="469"/>
        <v>100</v>
      </c>
      <c r="D4302" s="1">
        <f t="shared" ca="1" si="470"/>
        <v>-42.077013244733351</v>
      </c>
      <c r="E4302" s="1">
        <f t="shared" ca="1" si="471"/>
        <v>-1</v>
      </c>
      <c r="F4302" s="1">
        <f t="shared" ca="1" si="473"/>
        <v>1</v>
      </c>
      <c r="G4302" s="1">
        <f t="shared" ca="1" si="474"/>
        <v>1</v>
      </c>
      <c r="H4302" s="1">
        <f t="shared" ca="1" si="475"/>
        <v>0</v>
      </c>
    </row>
    <row r="4303" spans="1:8" hidden="1" x14ac:dyDescent="0.2">
      <c r="A4303" s="1">
        <v>4300</v>
      </c>
      <c r="B4303" s="1">
        <f t="shared" ca="1" si="472"/>
        <v>114465.11129181467</v>
      </c>
      <c r="C4303" s="1">
        <f t="shared" ca="1" si="469"/>
        <v>100</v>
      </c>
      <c r="D4303" s="1">
        <f t="shared" ca="1" si="470"/>
        <v>-42.077013244733351</v>
      </c>
      <c r="E4303" s="1">
        <f t="shared" ca="1" si="471"/>
        <v>-2</v>
      </c>
      <c r="F4303" s="1">
        <f t="shared" ca="1" si="473"/>
        <v>1</v>
      </c>
      <c r="G4303" s="1">
        <f t="shared" ca="1" si="474"/>
        <v>2</v>
      </c>
      <c r="H4303" s="1">
        <f t="shared" ca="1" si="475"/>
        <v>0</v>
      </c>
    </row>
    <row r="4304" spans="1:8" hidden="1" x14ac:dyDescent="0.2">
      <c r="A4304" s="1">
        <v>4301</v>
      </c>
      <c r="B4304" s="1">
        <f t="shared" ca="1" si="472"/>
        <v>110257.40996734133</v>
      </c>
      <c r="C4304" s="1">
        <f t="shared" ca="1" si="469"/>
        <v>100</v>
      </c>
      <c r="D4304" s="1">
        <f t="shared" ca="1" si="470"/>
        <v>-42.077013244733351</v>
      </c>
      <c r="E4304" s="1">
        <f t="shared" ca="1" si="471"/>
        <v>-3</v>
      </c>
      <c r="F4304" s="1">
        <f t="shared" ca="1" si="473"/>
        <v>1</v>
      </c>
      <c r="G4304" s="1">
        <f t="shared" ca="1" si="474"/>
        <v>3</v>
      </c>
      <c r="H4304" s="1">
        <f t="shared" ca="1" si="475"/>
        <v>0</v>
      </c>
    </row>
    <row r="4305" spans="1:8" hidden="1" x14ac:dyDescent="0.2">
      <c r="A4305" s="1">
        <v>4302</v>
      </c>
      <c r="B4305" s="1">
        <f t="shared" ca="1" si="472"/>
        <v>106049.70864286799</v>
      </c>
      <c r="C4305" s="1">
        <f t="shared" ca="1" si="469"/>
        <v>100</v>
      </c>
      <c r="D4305" s="1">
        <f t="shared" ca="1" si="470"/>
        <v>-42.077013244733351</v>
      </c>
      <c r="E4305" s="1">
        <f t="shared" ca="1" si="471"/>
        <v>-4</v>
      </c>
      <c r="F4305" s="1">
        <f t="shared" ca="1" si="473"/>
        <v>1</v>
      </c>
      <c r="G4305" s="1">
        <f t="shared" ca="1" si="474"/>
        <v>4</v>
      </c>
      <c r="H4305" s="1">
        <f t="shared" ca="1" si="475"/>
        <v>0</v>
      </c>
    </row>
    <row r="4306" spans="1:8" hidden="1" x14ac:dyDescent="0.2">
      <c r="A4306" s="1">
        <v>4303</v>
      </c>
      <c r="B4306" s="1">
        <f t="shared" ca="1" si="472"/>
        <v>101842.00731839465</v>
      </c>
      <c r="C4306" s="1">
        <f t="shared" ca="1" si="469"/>
        <v>500</v>
      </c>
      <c r="D4306" s="1">
        <f t="shared" ca="1" si="470"/>
        <v>-42.077013244733351</v>
      </c>
      <c r="E4306" s="1">
        <f t="shared" ca="1" si="471"/>
        <v>0</v>
      </c>
      <c r="F4306" s="1">
        <f t="shared" ca="1" si="473"/>
        <v>2</v>
      </c>
      <c r="G4306" s="1">
        <f t="shared" ca="1" si="474"/>
        <v>5</v>
      </c>
      <c r="H4306" s="1">
        <f t="shared" ca="1" si="475"/>
        <v>0</v>
      </c>
    </row>
    <row r="4307" spans="1:8" hidden="1" x14ac:dyDescent="0.2">
      <c r="A4307" s="1">
        <v>4304</v>
      </c>
      <c r="B4307" s="1">
        <f t="shared" ca="1" si="472"/>
        <v>80803.500696027972</v>
      </c>
      <c r="C4307" s="1">
        <f t="shared" ca="1" si="469"/>
        <v>500</v>
      </c>
      <c r="D4307" s="1">
        <f t="shared" ca="1" si="470"/>
        <v>-42.077013244733351</v>
      </c>
      <c r="E4307" s="1">
        <f t="shared" ca="1" si="471"/>
        <v>-1</v>
      </c>
      <c r="F4307" s="1">
        <f t="shared" ca="1" si="473"/>
        <v>2</v>
      </c>
      <c r="G4307" s="1">
        <f t="shared" ca="1" si="474"/>
        <v>6</v>
      </c>
      <c r="H4307" s="1">
        <f t="shared" ca="1" si="475"/>
        <v>0</v>
      </c>
    </row>
    <row r="4308" spans="1:8" hidden="1" x14ac:dyDescent="0.2">
      <c r="A4308" s="1">
        <v>4305</v>
      </c>
      <c r="B4308" s="1">
        <f t="shared" ca="1" si="472"/>
        <v>59764.994073661292</v>
      </c>
      <c r="C4308" s="1">
        <f t="shared" ca="1" si="469"/>
        <v>500</v>
      </c>
      <c r="D4308" s="1">
        <f t="shared" ca="1" si="470"/>
        <v>58.639357099169693</v>
      </c>
      <c r="E4308" s="1">
        <f t="shared" ca="1" si="471"/>
        <v>-2</v>
      </c>
      <c r="F4308" s="1">
        <f t="shared" ca="1" si="473"/>
        <v>2</v>
      </c>
      <c r="G4308" s="1">
        <f t="shared" ca="1" si="474"/>
        <v>7</v>
      </c>
      <c r="H4308" s="1">
        <f t="shared" ca="1" si="475"/>
        <v>0</v>
      </c>
    </row>
    <row r="4309" spans="1:8" hidden="1" x14ac:dyDescent="0.2">
      <c r="A4309" s="1">
        <v>4306</v>
      </c>
      <c r="B4309" s="1">
        <f t="shared" ca="1" si="472"/>
        <v>89084.672623246137</v>
      </c>
      <c r="C4309" s="1">
        <f t="shared" ca="1" si="469"/>
        <v>500</v>
      </c>
      <c r="D4309" s="1">
        <f t="shared" ca="1" si="470"/>
        <v>-42.077013244733351</v>
      </c>
      <c r="E4309" s="1">
        <f t="shared" ca="1" si="471"/>
        <v>-1</v>
      </c>
      <c r="F4309" s="1">
        <f t="shared" ca="1" si="473"/>
        <v>2</v>
      </c>
      <c r="G4309" s="1">
        <f t="shared" ca="1" si="474"/>
        <v>0</v>
      </c>
      <c r="H4309" s="1">
        <f t="shared" ca="1" si="475"/>
        <v>1</v>
      </c>
    </row>
    <row r="4310" spans="1:8" hidden="1" x14ac:dyDescent="0.2">
      <c r="A4310" s="1">
        <v>4307</v>
      </c>
      <c r="B4310" s="1">
        <f t="shared" ca="1" si="472"/>
        <v>68046.166000879457</v>
      </c>
      <c r="C4310" s="1">
        <f t="shared" ca="1" si="469"/>
        <v>500</v>
      </c>
      <c r="D4310" s="1">
        <f t="shared" ca="1" si="470"/>
        <v>58.639357099169693</v>
      </c>
      <c r="E4310" s="1">
        <f t="shared" ca="1" si="471"/>
        <v>-2</v>
      </c>
      <c r="F4310" s="1">
        <f t="shared" ca="1" si="473"/>
        <v>2</v>
      </c>
      <c r="G4310" s="1">
        <f t="shared" ca="1" si="474"/>
        <v>1</v>
      </c>
      <c r="H4310" s="1">
        <f t="shared" ca="1" si="475"/>
        <v>0</v>
      </c>
    </row>
    <row r="4311" spans="1:8" hidden="1" x14ac:dyDescent="0.2">
      <c r="A4311" s="1">
        <v>4308</v>
      </c>
      <c r="B4311" s="1">
        <f t="shared" ca="1" si="472"/>
        <v>97365.844550464302</v>
      </c>
      <c r="C4311" s="1">
        <f t="shared" ca="1" si="469"/>
        <v>500</v>
      </c>
      <c r="D4311" s="1">
        <f t="shared" ca="1" si="470"/>
        <v>58.639357099169693</v>
      </c>
      <c r="E4311" s="1">
        <f t="shared" ca="1" si="471"/>
        <v>-1</v>
      </c>
      <c r="F4311" s="1">
        <f t="shared" ca="1" si="473"/>
        <v>2</v>
      </c>
      <c r="G4311" s="1">
        <f t="shared" ca="1" si="474"/>
        <v>0</v>
      </c>
      <c r="H4311" s="1">
        <f t="shared" ca="1" si="475"/>
        <v>1</v>
      </c>
    </row>
    <row r="4312" spans="1:8" hidden="1" x14ac:dyDescent="0.2">
      <c r="A4312" s="1">
        <v>4309</v>
      </c>
      <c r="B4312" s="1">
        <f t="shared" ca="1" si="472"/>
        <v>126685.52310004915</v>
      </c>
      <c r="C4312" s="1">
        <f t="shared" ca="1" si="469"/>
        <v>100</v>
      </c>
      <c r="D4312" s="1">
        <f t="shared" ca="1" si="470"/>
        <v>58.639357099169693</v>
      </c>
      <c r="E4312" s="1">
        <f t="shared" ca="1" si="471"/>
        <v>0</v>
      </c>
      <c r="F4312" s="1">
        <f t="shared" ca="1" si="473"/>
        <v>1</v>
      </c>
      <c r="G4312" s="1">
        <f t="shared" ca="1" si="474"/>
        <v>0</v>
      </c>
      <c r="H4312" s="1">
        <f t="shared" ca="1" si="475"/>
        <v>2</v>
      </c>
    </row>
    <row r="4313" spans="1:8" hidden="1" x14ac:dyDescent="0.2">
      <c r="A4313" s="1">
        <v>4310</v>
      </c>
      <c r="B4313" s="1">
        <f t="shared" ca="1" si="472"/>
        <v>132549.45880996611</v>
      </c>
      <c r="C4313" s="1">
        <f t="shared" ca="1" si="469"/>
        <v>100</v>
      </c>
      <c r="D4313" s="1">
        <f t="shared" ca="1" si="470"/>
        <v>58.639357099169693</v>
      </c>
      <c r="E4313" s="1">
        <f t="shared" ca="1" si="471"/>
        <v>0</v>
      </c>
      <c r="F4313" s="1">
        <f t="shared" ca="1" si="473"/>
        <v>1</v>
      </c>
      <c r="G4313" s="1">
        <f t="shared" ca="1" si="474"/>
        <v>0</v>
      </c>
      <c r="H4313" s="1">
        <f t="shared" ca="1" si="475"/>
        <v>3</v>
      </c>
    </row>
    <row r="4314" spans="1:8" hidden="1" x14ac:dyDescent="0.2">
      <c r="A4314" s="1">
        <v>4311</v>
      </c>
      <c r="B4314" s="1">
        <f t="shared" ca="1" si="472"/>
        <v>138413.39451988306</v>
      </c>
      <c r="C4314" s="1">
        <f t="shared" ca="1" si="469"/>
        <v>100</v>
      </c>
      <c r="D4314" s="1">
        <f t="shared" ca="1" si="470"/>
        <v>-42.077013244733351</v>
      </c>
      <c r="E4314" s="1">
        <f t="shared" ca="1" si="471"/>
        <v>0</v>
      </c>
      <c r="F4314" s="1">
        <f t="shared" ca="1" si="473"/>
        <v>1</v>
      </c>
      <c r="G4314" s="1">
        <f t="shared" ca="1" si="474"/>
        <v>0</v>
      </c>
      <c r="H4314" s="1">
        <f t="shared" ca="1" si="475"/>
        <v>4</v>
      </c>
    </row>
    <row r="4315" spans="1:8" hidden="1" x14ac:dyDescent="0.2">
      <c r="A4315" s="1">
        <v>4312</v>
      </c>
      <c r="B4315" s="1">
        <f t="shared" ca="1" si="472"/>
        <v>134205.69319540972</v>
      </c>
      <c r="C4315" s="1">
        <f t="shared" ca="1" si="469"/>
        <v>100</v>
      </c>
      <c r="D4315" s="1">
        <f t="shared" ca="1" si="470"/>
        <v>-42.077013244733351</v>
      </c>
      <c r="E4315" s="1">
        <f t="shared" ca="1" si="471"/>
        <v>-1</v>
      </c>
      <c r="F4315" s="1">
        <f t="shared" ca="1" si="473"/>
        <v>1</v>
      </c>
      <c r="G4315" s="1">
        <f t="shared" ca="1" si="474"/>
        <v>1</v>
      </c>
      <c r="H4315" s="1">
        <f t="shared" ca="1" si="475"/>
        <v>0</v>
      </c>
    </row>
    <row r="4316" spans="1:8" hidden="1" x14ac:dyDescent="0.2">
      <c r="A4316" s="1">
        <v>4313</v>
      </c>
      <c r="B4316" s="1">
        <f t="shared" ca="1" si="472"/>
        <v>129997.99187093638</v>
      </c>
      <c r="C4316" s="1">
        <f t="shared" ca="1" si="469"/>
        <v>100</v>
      </c>
      <c r="D4316" s="1">
        <f t="shared" ca="1" si="470"/>
        <v>58.639357099169693</v>
      </c>
      <c r="E4316" s="1">
        <f t="shared" ca="1" si="471"/>
        <v>-2</v>
      </c>
      <c r="F4316" s="1">
        <f t="shared" ca="1" si="473"/>
        <v>1</v>
      </c>
      <c r="G4316" s="1">
        <f t="shared" ca="1" si="474"/>
        <v>2</v>
      </c>
      <c r="H4316" s="1">
        <f t="shared" ca="1" si="475"/>
        <v>0</v>
      </c>
    </row>
    <row r="4317" spans="1:8" hidden="1" x14ac:dyDescent="0.2">
      <c r="A4317" s="1">
        <v>4314</v>
      </c>
      <c r="B4317" s="1">
        <f t="shared" ca="1" si="472"/>
        <v>135861.92758085334</v>
      </c>
      <c r="C4317" s="1">
        <f t="shared" ca="1" si="469"/>
        <v>100</v>
      </c>
      <c r="D4317" s="1">
        <f t="shared" ca="1" si="470"/>
        <v>-42.077013244733351</v>
      </c>
      <c r="E4317" s="1">
        <f t="shared" ca="1" si="471"/>
        <v>-1</v>
      </c>
      <c r="F4317" s="1">
        <f t="shared" ca="1" si="473"/>
        <v>1</v>
      </c>
      <c r="G4317" s="1">
        <f t="shared" ca="1" si="474"/>
        <v>0</v>
      </c>
      <c r="H4317" s="1">
        <f t="shared" ca="1" si="475"/>
        <v>1</v>
      </c>
    </row>
    <row r="4318" spans="1:8" hidden="1" x14ac:dyDescent="0.2">
      <c r="A4318" s="1">
        <v>4315</v>
      </c>
      <c r="B4318" s="1">
        <f t="shared" ca="1" si="472"/>
        <v>131654.22625638</v>
      </c>
      <c r="C4318" s="1">
        <f t="shared" ca="1" si="469"/>
        <v>100</v>
      </c>
      <c r="D4318" s="1">
        <f t="shared" ca="1" si="470"/>
        <v>58.639357099169693</v>
      </c>
      <c r="E4318" s="1">
        <f t="shared" ca="1" si="471"/>
        <v>-2</v>
      </c>
      <c r="F4318" s="1">
        <f t="shared" ca="1" si="473"/>
        <v>1</v>
      </c>
      <c r="G4318" s="1">
        <f t="shared" ca="1" si="474"/>
        <v>1</v>
      </c>
      <c r="H4318" s="1">
        <f t="shared" ca="1" si="475"/>
        <v>0</v>
      </c>
    </row>
    <row r="4319" spans="1:8" hidden="1" x14ac:dyDescent="0.2">
      <c r="A4319" s="1">
        <v>4316</v>
      </c>
      <c r="B4319" s="1">
        <f t="shared" ca="1" si="472"/>
        <v>137518.16196629696</v>
      </c>
      <c r="C4319" s="1">
        <f t="shared" ca="1" si="469"/>
        <v>100</v>
      </c>
      <c r="D4319" s="1">
        <f t="shared" ca="1" si="470"/>
        <v>-42.077013244733351</v>
      </c>
      <c r="E4319" s="1">
        <f t="shared" ca="1" si="471"/>
        <v>-1</v>
      </c>
      <c r="F4319" s="1">
        <f t="shared" ca="1" si="473"/>
        <v>1</v>
      </c>
      <c r="G4319" s="1">
        <f t="shared" ca="1" si="474"/>
        <v>0</v>
      </c>
      <c r="H4319" s="1">
        <f t="shared" ca="1" si="475"/>
        <v>1</v>
      </c>
    </row>
    <row r="4320" spans="1:8" hidden="1" x14ac:dyDescent="0.2">
      <c r="A4320" s="1">
        <v>4317</v>
      </c>
      <c r="B4320" s="1">
        <f t="shared" ca="1" si="472"/>
        <v>133310.46064182362</v>
      </c>
      <c r="C4320" s="1">
        <f t="shared" ca="1" si="469"/>
        <v>100</v>
      </c>
      <c r="D4320" s="1">
        <f t="shared" ca="1" si="470"/>
        <v>-42.077013244733351</v>
      </c>
      <c r="E4320" s="1">
        <f t="shared" ca="1" si="471"/>
        <v>-2</v>
      </c>
      <c r="F4320" s="1">
        <f t="shared" ca="1" si="473"/>
        <v>1</v>
      </c>
      <c r="G4320" s="1">
        <f t="shared" ca="1" si="474"/>
        <v>1</v>
      </c>
      <c r="H4320" s="1">
        <f t="shared" ca="1" si="475"/>
        <v>0</v>
      </c>
    </row>
    <row r="4321" spans="1:8" hidden="1" x14ac:dyDescent="0.2">
      <c r="A4321" s="1">
        <v>4318</v>
      </c>
      <c r="B4321" s="1">
        <f t="shared" ca="1" si="472"/>
        <v>129102.75931735028</v>
      </c>
      <c r="C4321" s="1">
        <f t="shared" ca="1" si="469"/>
        <v>100</v>
      </c>
      <c r="D4321" s="1">
        <f t="shared" ca="1" si="470"/>
        <v>-42.077013244733351</v>
      </c>
      <c r="E4321" s="1">
        <f t="shared" ca="1" si="471"/>
        <v>-3</v>
      </c>
      <c r="F4321" s="1">
        <f t="shared" ca="1" si="473"/>
        <v>1</v>
      </c>
      <c r="G4321" s="1">
        <f t="shared" ca="1" si="474"/>
        <v>2</v>
      </c>
      <c r="H4321" s="1">
        <f t="shared" ca="1" si="475"/>
        <v>0</v>
      </c>
    </row>
    <row r="4322" spans="1:8" hidden="1" x14ac:dyDescent="0.2">
      <c r="A4322" s="1">
        <v>4319</v>
      </c>
      <c r="B4322" s="1">
        <f t="shared" ca="1" si="472"/>
        <v>124895.05799287694</v>
      </c>
      <c r="C4322" s="1">
        <f t="shared" ca="1" si="469"/>
        <v>100</v>
      </c>
      <c r="D4322" s="1">
        <f t="shared" ca="1" si="470"/>
        <v>58.639357099169693</v>
      </c>
      <c r="E4322" s="1">
        <f t="shared" ca="1" si="471"/>
        <v>-4</v>
      </c>
      <c r="F4322" s="1">
        <f t="shared" ca="1" si="473"/>
        <v>1</v>
      </c>
      <c r="G4322" s="1">
        <f t="shared" ca="1" si="474"/>
        <v>3</v>
      </c>
      <c r="H4322" s="1">
        <f t="shared" ca="1" si="475"/>
        <v>0</v>
      </c>
    </row>
    <row r="4323" spans="1:8" hidden="1" x14ac:dyDescent="0.2">
      <c r="A4323" s="1">
        <v>4320</v>
      </c>
      <c r="B4323" s="1">
        <f t="shared" ca="1" si="472"/>
        <v>130758.99370279392</v>
      </c>
      <c r="C4323" s="1">
        <f t="shared" ca="1" si="469"/>
        <v>100</v>
      </c>
      <c r="D4323" s="1">
        <f t="shared" ca="1" si="470"/>
        <v>58.639357099169693</v>
      </c>
      <c r="E4323" s="1">
        <f t="shared" ca="1" si="471"/>
        <v>-3</v>
      </c>
      <c r="F4323" s="1">
        <f t="shared" ca="1" si="473"/>
        <v>1</v>
      </c>
      <c r="G4323" s="1">
        <f t="shared" ca="1" si="474"/>
        <v>0</v>
      </c>
      <c r="H4323" s="1">
        <f t="shared" ca="1" si="475"/>
        <v>1</v>
      </c>
    </row>
    <row r="4324" spans="1:8" hidden="1" x14ac:dyDescent="0.2">
      <c r="A4324" s="1">
        <v>4321</v>
      </c>
      <c r="B4324" s="1">
        <f t="shared" ca="1" si="472"/>
        <v>136622.92941271089</v>
      </c>
      <c r="C4324" s="1">
        <f t="shared" ca="1" si="469"/>
        <v>100</v>
      </c>
      <c r="D4324" s="1">
        <f t="shared" ca="1" si="470"/>
        <v>-42.077013244733351</v>
      </c>
      <c r="E4324" s="1">
        <f t="shared" ca="1" si="471"/>
        <v>-2</v>
      </c>
      <c r="F4324" s="1">
        <f t="shared" ca="1" si="473"/>
        <v>1</v>
      </c>
      <c r="G4324" s="1">
        <f t="shared" ca="1" si="474"/>
        <v>0</v>
      </c>
      <c r="H4324" s="1">
        <f t="shared" ca="1" si="475"/>
        <v>2</v>
      </c>
    </row>
    <row r="4325" spans="1:8" hidden="1" x14ac:dyDescent="0.2">
      <c r="A4325" s="1">
        <v>4322</v>
      </c>
      <c r="B4325" s="1">
        <f t="shared" ca="1" si="472"/>
        <v>132415.22808823755</v>
      </c>
      <c r="C4325" s="1">
        <f t="shared" ca="1" si="469"/>
        <v>100</v>
      </c>
      <c r="D4325" s="1">
        <f t="shared" ca="1" si="470"/>
        <v>-42.077013244733351</v>
      </c>
      <c r="E4325" s="1">
        <f t="shared" ca="1" si="471"/>
        <v>-3</v>
      </c>
      <c r="F4325" s="1">
        <f t="shared" ca="1" si="473"/>
        <v>1</v>
      </c>
      <c r="G4325" s="1">
        <f t="shared" ca="1" si="474"/>
        <v>1</v>
      </c>
      <c r="H4325" s="1">
        <f t="shared" ca="1" si="475"/>
        <v>0</v>
      </c>
    </row>
    <row r="4326" spans="1:8" hidden="1" x14ac:dyDescent="0.2">
      <c r="A4326" s="1">
        <v>4323</v>
      </c>
      <c r="B4326" s="1">
        <f t="shared" ca="1" si="472"/>
        <v>128207.52676376421</v>
      </c>
      <c r="C4326" s="1">
        <f t="shared" ca="1" si="469"/>
        <v>100</v>
      </c>
      <c r="D4326" s="1">
        <f t="shared" ca="1" si="470"/>
        <v>58.639357099169693</v>
      </c>
      <c r="E4326" s="1">
        <f t="shared" ca="1" si="471"/>
        <v>-4</v>
      </c>
      <c r="F4326" s="1">
        <f t="shared" ca="1" si="473"/>
        <v>1</v>
      </c>
      <c r="G4326" s="1">
        <f t="shared" ca="1" si="474"/>
        <v>2</v>
      </c>
      <c r="H4326" s="1">
        <f t="shared" ca="1" si="475"/>
        <v>0</v>
      </c>
    </row>
    <row r="4327" spans="1:8" hidden="1" x14ac:dyDescent="0.2">
      <c r="A4327" s="1">
        <v>4324</v>
      </c>
      <c r="B4327" s="1">
        <f t="shared" ca="1" si="472"/>
        <v>134071.46247368117</v>
      </c>
      <c r="C4327" s="1">
        <f t="shared" ca="1" si="469"/>
        <v>100</v>
      </c>
      <c r="D4327" s="1">
        <f t="shared" ca="1" si="470"/>
        <v>58.639357099169693</v>
      </c>
      <c r="E4327" s="1">
        <f t="shared" ca="1" si="471"/>
        <v>-3</v>
      </c>
      <c r="F4327" s="1">
        <f t="shared" ca="1" si="473"/>
        <v>1</v>
      </c>
      <c r="G4327" s="1">
        <f t="shared" ca="1" si="474"/>
        <v>0</v>
      </c>
      <c r="H4327" s="1">
        <f t="shared" ca="1" si="475"/>
        <v>1</v>
      </c>
    </row>
    <row r="4328" spans="1:8" hidden="1" x14ac:dyDescent="0.2">
      <c r="A4328" s="1">
        <v>4325</v>
      </c>
      <c r="B4328" s="1">
        <f t="shared" ca="1" si="472"/>
        <v>139935.39818359812</v>
      </c>
      <c r="C4328" s="1">
        <f t="shared" ca="1" si="469"/>
        <v>100</v>
      </c>
      <c r="D4328" s="1">
        <f t="shared" ca="1" si="470"/>
        <v>-42.077013244733351</v>
      </c>
      <c r="E4328" s="1">
        <f t="shared" ca="1" si="471"/>
        <v>-2</v>
      </c>
      <c r="F4328" s="1">
        <f t="shared" ca="1" si="473"/>
        <v>1</v>
      </c>
      <c r="G4328" s="1">
        <f t="shared" ca="1" si="474"/>
        <v>0</v>
      </c>
      <c r="H4328" s="1">
        <f t="shared" ca="1" si="475"/>
        <v>2</v>
      </c>
    </row>
    <row r="4329" spans="1:8" hidden="1" x14ac:dyDescent="0.2">
      <c r="A4329" s="1">
        <v>4326</v>
      </c>
      <c r="B4329" s="1">
        <f t="shared" ca="1" si="472"/>
        <v>135727.69685912479</v>
      </c>
      <c r="C4329" s="1">
        <f t="shared" ca="1" si="469"/>
        <v>100</v>
      </c>
      <c r="D4329" s="1">
        <f t="shared" ca="1" si="470"/>
        <v>58.639357099169693</v>
      </c>
      <c r="E4329" s="1">
        <f t="shared" ca="1" si="471"/>
        <v>-3</v>
      </c>
      <c r="F4329" s="1">
        <f t="shared" ca="1" si="473"/>
        <v>1</v>
      </c>
      <c r="G4329" s="1">
        <f t="shared" ca="1" si="474"/>
        <v>1</v>
      </c>
      <c r="H4329" s="1">
        <f t="shared" ca="1" si="475"/>
        <v>0</v>
      </c>
    </row>
    <row r="4330" spans="1:8" hidden="1" x14ac:dyDescent="0.2">
      <c r="A4330" s="1">
        <v>4327</v>
      </c>
      <c r="B4330" s="1">
        <f t="shared" ca="1" si="472"/>
        <v>141591.63256904174</v>
      </c>
      <c r="C4330" s="1">
        <f t="shared" ca="1" si="469"/>
        <v>100</v>
      </c>
      <c r="D4330" s="1">
        <f t="shared" ca="1" si="470"/>
        <v>58.639357099169693</v>
      </c>
      <c r="E4330" s="1">
        <f t="shared" ca="1" si="471"/>
        <v>-2</v>
      </c>
      <c r="F4330" s="1">
        <f t="shared" ca="1" si="473"/>
        <v>1</v>
      </c>
      <c r="G4330" s="1">
        <f t="shared" ca="1" si="474"/>
        <v>0</v>
      </c>
      <c r="H4330" s="1">
        <f t="shared" ca="1" si="475"/>
        <v>1</v>
      </c>
    </row>
    <row r="4331" spans="1:8" hidden="1" x14ac:dyDescent="0.2">
      <c r="A4331" s="1">
        <v>4328</v>
      </c>
      <c r="B4331" s="1">
        <f t="shared" ca="1" si="472"/>
        <v>147455.5682789587</v>
      </c>
      <c r="C4331" s="1">
        <f t="shared" ca="1" si="469"/>
        <v>100</v>
      </c>
      <c r="D4331" s="1">
        <f t="shared" ca="1" si="470"/>
        <v>-42.077013244733351</v>
      </c>
      <c r="E4331" s="1">
        <f t="shared" ca="1" si="471"/>
        <v>-1</v>
      </c>
      <c r="F4331" s="1">
        <f t="shared" ca="1" si="473"/>
        <v>1</v>
      </c>
      <c r="G4331" s="1">
        <f t="shared" ca="1" si="474"/>
        <v>0</v>
      </c>
      <c r="H4331" s="1">
        <f t="shared" ca="1" si="475"/>
        <v>2</v>
      </c>
    </row>
    <row r="4332" spans="1:8" hidden="1" x14ac:dyDescent="0.2">
      <c r="A4332" s="1">
        <v>4329</v>
      </c>
      <c r="B4332" s="1">
        <f t="shared" ca="1" si="472"/>
        <v>143247.86695448536</v>
      </c>
      <c r="C4332" s="1">
        <f t="shared" ca="1" si="469"/>
        <v>100</v>
      </c>
      <c r="D4332" s="1">
        <f t="shared" ca="1" si="470"/>
        <v>-42.077013244733351</v>
      </c>
      <c r="E4332" s="1">
        <f t="shared" ca="1" si="471"/>
        <v>-2</v>
      </c>
      <c r="F4332" s="1">
        <f t="shared" ca="1" si="473"/>
        <v>1</v>
      </c>
      <c r="G4332" s="1">
        <f t="shared" ca="1" si="474"/>
        <v>1</v>
      </c>
      <c r="H4332" s="1">
        <f t="shared" ca="1" si="475"/>
        <v>0</v>
      </c>
    </row>
    <row r="4333" spans="1:8" hidden="1" x14ac:dyDescent="0.2">
      <c r="A4333" s="1">
        <v>4330</v>
      </c>
      <c r="B4333" s="1">
        <f t="shared" ca="1" si="472"/>
        <v>139040.16563001202</v>
      </c>
      <c r="C4333" s="1">
        <f t="shared" ca="1" si="469"/>
        <v>100</v>
      </c>
      <c r="D4333" s="1">
        <f t="shared" ca="1" si="470"/>
        <v>58.639357099169693</v>
      </c>
      <c r="E4333" s="1">
        <f t="shared" ca="1" si="471"/>
        <v>-3</v>
      </c>
      <c r="F4333" s="1">
        <f t="shared" ca="1" si="473"/>
        <v>1</v>
      </c>
      <c r="G4333" s="1">
        <f t="shared" ca="1" si="474"/>
        <v>2</v>
      </c>
      <c r="H4333" s="1">
        <f t="shared" ca="1" si="475"/>
        <v>0</v>
      </c>
    </row>
    <row r="4334" spans="1:8" hidden="1" x14ac:dyDescent="0.2">
      <c r="A4334" s="1">
        <v>4331</v>
      </c>
      <c r="B4334" s="1">
        <f t="shared" ca="1" si="472"/>
        <v>144904.10133992898</v>
      </c>
      <c r="C4334" s="1">
        <f t="shared" ca="1" si="469"/>
        <v>100</v>
      </c>
      <c r="D4334" s="1">
        <f t="shared" ca="1" si="470"/>
        <v>-42.077013244733351</v>
      </c>
      <c r="E4334" s="1">
        <f t="shared" ca="1" si="471"/>
        <v>-2</v>
      </c>
      <c r="F4334" s="1">
        <f t="shared" ca="1" si="473"/>
        <v>1</v>
      </c>
      <c r="G4334" s="1">
        <f t="shared" ca="1" si="474"/>
        <v>0</v>
      </c>
      <c r="H4334" s="1">
        <f t="shared" ca="1" si="475"/>
        <v>1</v>
      </c>
    </row>
    <row r="4335" spans="1:8" hidden="1" x14ac:dyDescent="0.2">
      <c r="A4335" s="1">
        <v>4332</v>
      </c>
      <c r="B4335" s="1">
        <f t="shared" ca="1" si="472"/>
        <v>140696.40001545564</v>
      </c>
      <c r="C4335" s="1">
        <f t="shared" ca="1" si="469"/>
        <v>100</v>
      </c>
      <c r="D4335" s="1">
        <f t="shared" ca="1" si="470"/>
        <v>58.639357099169693</v>
      </c>
      <c r="E4335" s="1">
        <f t="shared" ca="1" si="471"/>
        <v>-3</v>
      </c>
      <c r="F4335" s="1">
        <f t="shared" ca="1" si="473"/>
        <v>1</v>
      </c>
      <c r="G4335" s="1">
        <f t="shared" ca="1" si="474"/>
        <v>1</v>
      </c>
      <c r="H4335" s="1">
        <f t="shared" ca="1" si="475"/>
        <v>0</v>
      </c>
    </row>
    <row r="4336" spans="1:8" hidden="1" x14ac:dyDescent="0.2">
      <c r="A4336" s="1">
        <v>4333</v>
      </c>
      <c r="B4336" s="1">
        <f t="shared" ca="1" si="472"/>
        <v>146560.3357253726</v>
      </c>
      <c r="C4336" s="1">
        <f t="shared" ca="1" si="469"/>
        <v>100</v>
      </c>
      <c r="D4336" s="1">
        <f t="shared" ca="1" si="470"/>
        <v>58.639357099169693</v>
      </c>
      <c r="E4336" s="1">
        <f t="shared" ca="1" si="471"/>
        <v>-2</v>
      </c>
      <c r="F4336" s="1">
        <f t="shared" ca="1" si="473"/>
        <v>1</v>
      </c>
      <c r="G4336" s="1">
        <f t="shared" ca="1" si="474"/>
        <v>0</v>
      </c>
      <c r="H4336" s="1">
        <f t="shared" ca="1" si="475"/>
        <v>1</v>
      </c>
    </row>
    <row r="4337" spans="1:8" hidden="1" x14ac:dyDescent="0.2">
      <c r="A4337" s="1">
        <v>4334</v>
      </c>
      <c r="B4337" s="1">
        <f t="shared" ca="1" si="472"/>
        <v>152424.27143528956</v>
      </c>
      <c r="C4337" s="1">
        <f t="shared" ca="1" si="469"/>
        <v>100</v>
      </c>
      <c r="D4337" s="1">
        <f t="shared" ca="1" si="470"/>
        <v>58.639357099169693</v>
      </c>
      <c r="E4337" s="1">
        <f t="shared" ca="1" si="471"/>
        <v>-1</v>
      </c>
      <c r="F4337" s="1">
        <f t="shared" ca="1" si="473"/>
        <v>1</v>
      </c>
      <c r="G4337" s="1">
        <f t="shared" ca="1" si="474"/>
        <v>0</v>
      </c>
      <c r="H4337" s="1">
        <f t="shared" ca="1" si="475"/>
        <v>2</v>
      </c>
    </row>
    <row r="4338" spans="1:8" hidden="1" x14ac:dyDescent="0.2">
      <c r="A4338" s="1">
        <v>4335</v>
      </c>
      <c r="B4338" s="1">
        <f t="shared" ca="1" si="472"/>
        <v>158288.20714520651</v>
      </c>
      <c r="C4338" s="1">
        <f t="shared" ca="1" si="469"/>
        <v>100</v>
      </c>
      <c r="D4338" s="1">
        <f t="shared" ca="1" si="470"/>
        <v>58.639357099169693</v>
      </c>
      <c r="E4338" s="1">
        <f t="shared" ca="1" si="471"/>
        <v>0</v>
      </c>
      <c r="F4338" s="1">
        <f t="shared" ca="1" si="473"/>
        <v>1</v>
      </c>
      <c r="G4338" s="1">
        <f t="shared" ca="1" si="474"/>
        <v>0</v>
      </c>
      <c r="H4338" s="1">
        <f t="shared" ca="1" si="475"/>
        <v>3</v>
      </c>
    </row>
    <row r="4339" spans="1:8" hidden="1" x14ac:dyDescent="0.2">
      <c r="A4339" s="1">
        <v>4336</v>
      </c>
      <c r="B4339" s="1">
        <f t="shared" ca="1" si="472"/>
        <v>164152.14285512347</v>
      </c>
      <c r="C4339" s="1">
        <f t="shared" ca="1" si="469"/>
        <v>100</v>
      </c>
      <c r="D4339" s="1">
        <f t="shared" ca="1" si="470"/>
        <v>-42.077013244733351</v>
      </c>
      <c r="E4339" s="1">
        <f t="shared" ca="1" si="471"/>
        <v>0</v>
      </c>
      <c r="F4339" s="1">
        <f t="shared" ca="1" si="473"/>
        <v>1</v>
      </c>
      <c r="G4339" s="1">
        <f t="shared" ca="1" si="474"/>
        <v>0</v>
      </c>
      <c r="H4339" s="1">
        <f t="shared" ca="1" si="475"/>
        <v>4</v>
      </c>
    </row>
    <row r="4340" spans="1:8" hidden="1" x14ac:dyDescent="0.2">
      <c r="A4340" s="1">
        <v>4337</v>
      </c>
      <c r="B4340" s="1">
        <f t="shared" ca="1" si="472"/>
        <v>159944.44153065013</v>
      </c>
      <c r="C4340" s="1">
        <f t="shared" ca="1" si="469"/>
        <v>100</v>
      </c>
      <c r="D4340" s="1">
        <f t="shared" ca="1" si="470"/>
        <v>58.639357099169693</v>
      </c>
      <c r="E4340" s="1">
        <f t="shared" ca="1" si="471"/>
        <v>-1</v>
      </c>
      <c r="F4340" s="1">
        <f t="shared" ca="1" si="473"/>
        <v>1</v>
      </c>
      <c r="G4340" s="1">
        <f t="shared" ca="1" si="474"/>
        <v>1</v>
      </c>
      <c r="H4340" s="1">
        <f t="shared" ca="1" si="475"/>
        <v>0</v>
      </c>
    </row>
    <row r="4341" spans="1:8" hidden="1" x14ac:dyDescent="0.2">
      <c r="A4341" s="1">
        <v>4338</v>
      </c>
      <c r="B4341" s="1">
        <f t="shared" ca="1" si="472"/>
        <v>165808.37724056709</v>
      </c>
      <c r="C4341" s="1">
        <f t="shared" ca="1" si="469"/>
        <v>100</v>
      </c>
      <c r="D4341" s="1">
        <f t="shared" ca="1" si="470"/>
        <v>58.639357099169693</v>
      </c>
      <c r="E4341" s="1">
        <f t="shared" ca="1" si="471"/>
        <v>0</v>
      </c>
      <c r="F4341" s="1">
        <f t="shared" ca="1" si="473"/>
        <v>1</v>
      </c>
      <c r="G4341" s="1">
        <f t="shared" ca="1" si="474"/>
        <v>0</v>
      </c>
      <c r="H4341" s="1">
        <f t="shared" ca="1" si="475"/>
        <v>1</v>
      </c>
    </row>
    <row r="4342" spans="1:8" hidden="1" x14ac:dyDescent="0.2">
      <c r="A4342" s="1">
        <v>4339</v>
      </c>
      <c r="B4342" s="1">
        <f t="shared" ca="1" si="472"/>
        <v>171672.31295048405</v>
      </c>
      <c r="C4342" s="1">
        <f t="shared" ca="1" si="469"/>
        <v>100</v>
      </c>
      <c r="D4342" s="1">
        <f t="shared" ca="1" si="470"/>
        <v>-42.077013244733351</v>
      </c>
      <c r="E4342" s="1">
        <f t="shared" ca="1" si="471"/>
        <v>0</v>
      </c>
      <c r="F4342" s="1">
        <f t="shared" ca="1" si="473"/>
        <v>1</v>
      </c>
      <c r="G4342" s="1">
        <f t="shared" ca="1" si="474"/>
        <v>0</v>
      </c>
      <c r="H4342" s="1">
        <f t="shared" ca="1" si="475"/>
        <v>2</v>
      </c>
    </row>
    <row r="4343" spans="1:8" hidden="1" x14ac:dyDescent="0.2">
      <c r="A4343" s="1">
        <v>4340</v>
      </c>
      <c r="B4343" s="1">
        <f t="shared" ca="1" si="472"/>
        <v>167464.61162601071</v>
      </c>
      <c r="C4343" s="1">
        <f t="shared" ca="1" si="469"/>
        <v>100</v>
      </c>
      <c r="D4343" s="1">
        <f t="shared" ca="1" si="470"/>
        <v>58.639357099169693</v>
      </c>
      <c r="E4343" s="1">
        <f t="shared" ca="1" si="471"/>
        <v>-1</v>
      </c>
      <c r="F4343" s="1">
        <f t="shared" ca="1" si="473"/>
        <v>1</v>
      </c>
      <c r="G4343" s="1">
        <f t="shared" ca="1" si="474"/>
        <v>1</v>
      </c>
      <c r="H4343" s="1">
        <f t="shared" ca="1" si="475"/>
        <v>0</v>
      </c>
    </row>
    <row r="4344" spans="1:8" hidden="1" x14ac:dyDescent="0.2">
      <c r="A4344" s="1">
        <v>4341</v>
      </c>
      <c r="B4344" s="1">
        <f t="shared" ca="1" si="472"/>
        <v>173328.54733592767</v>
      </c>
      <c r="C4344" s="1">
        <f t="shared" ca="1" si="469"/>
        <v>100</v>
      </c>
      <c r="D4344" s="1">
        <f t="shared" ca="1" si="470"/>
        <v>58.639357099169693</v>
      </c>
      <c r="E4344" s="1">
        <f t="shared" ca="1" si="471"/>
        <v>0</v>
      </c>
      <c r="F4344" s="1">
        <f t="shared" ca="1" si="473"/>
        <v>1</v>
      </c>
      <c r="G4344" s="1">
        <f t="shared" ca="1" si="474"/>
        <v>0</v>
      </c>
      <c r="H4344" s="1">
        <f t="shared" ca="1" si="475"/>
        <v>1</v>
      </c>
    </row>
    <row r="4345" spans="1:8" hidden="1" x14ac:dyDescent="0.2">
      <c r="A4345" s="1">
        <v>4342</v>
      </c>
      <c r="B4345" s="1">
        <f t="shared" ca="1" si="472"/>
        <v>179192.48304584462</v>
      </c>
      <c r="C4345" s="1">
        <f t="shared" ca="1" si="469"/>
        <v>100</v>
      </c>
      <c r="D4345" s="1">
        <f t="shared" ca="1" si="470"/>
        <v>58.639357099169693</v>
      </c>
      <c r="E4345" s="1">
        <f t="shared" ca="1" si="471"/>
        <v>0</v>
      </c>
      <c r="F4345" s="1">
        <f t="shared" ca="1" si="473"/>
        <v>1</v>
      </c>
      <c r="G4345" s="1">
        <f t="shared" ca="1" si="474"/>
        <v>0</v>
      </c>
      <c r="H4345" s="1">
        <f t="shared" ca="1" si="475"/>
        <v>2</v>
      </c>
    </row>
    <row r="4346" spans="1:8" hidden="1" x14ac:dyDescent="0.2">
      <c r="A4346" s="1">
        <v>4343</v>
      </c>
      <c r="B4346" s="1">
        <f t="shared" ca="1" si="472"/>
        <v>185056.41875576158</v>
      </c>
      <c r="C4346" s="1">
        <f t="shared" ca="1" si="469"/>
        <v>100</v>
      </c>
      <c r="D4346" s="1">
        <f t="shared" ca="1" si="470"/>
        <v>-42.077013244733351</v>
      </c>
      <c r="E4346" s="1">
        <f t="shared" ca="1" si="471"/>
        <v>0</v>
      </c>
      <c r="F4346" s="1">
        <f t="shared" ca="1" si="473"/>
        <v>1</v>
      </c>
      <c r="G4346" s="1">
        <f t="shared" ca="1" si="474"/>
        <v>0</v>
      </c>
      <c r="H4346" s="1">
        <f t="shared" ca="1" si="475"/>
        <v>3</v>
      </c>
    </row>
    <row r="4347" spans="1:8" hidden="1" x14ac:dyDescent="0.2">
      <c r="A4347" s="1">
        <v>4344</v>
      </c>
      <c r="B4347" s="1">
        <f t="shared" ca="1" si="472"/>
        <v>180848.71743128824</v>
      </c>
      <c r="C4347" s="1">
        <f t="shared" ca="1" si="469"/>
        <v>100</v>
      </c>
      <c r="D4347" s="1">
        <f t="shared" ca="1" si="470"/>
        <v>58.639357099169693</v>
      </c>
      <c r="E4347" s="1">
        <f t="shared" ca="1" si="471"/>
        <v>-1</v>
      </c>
      <c r="F4347" s="1">
        <f t="shared" ca="1" si="473"/>
        <v>1</v>
      </c>
      <c r="G4347" s="1">
        <f t="shared" ca="1" si="474"/>
        <v>1</v>
      </c>
      <c r="H4347" s="1">
        <f t="shared" ca="1" si="475"/>
        <v>0</v>
      </c>
    </row>
    <row r="4348" spans="1:8" hidden="1" x14ac:dyDescent="0.2">
      <c r="A4348" s="1">
        <v>4345</v>
      </c>
      <c r="B4348" s="1">
        <f t="shared" ca="1" si="472"/>
        <v>186712.6531412052</v>
      </c>
      <c r="C4348" s="1">
        <f t="shared" ca="1" si="469"/>
        <v>100</v>
      </c>
      <c r="D4348" s="1">
        <f t="shared" ca="1" si="470"/>
        <v>-42.077013244733351</v>
      </c>
      <c r="E4348" s="1">
        <f t="shared" ca="1" si="471"/>
        <v>0</v>
      </c>
      <c r="F4348" s="1">
        <f t="shared" ca="1" si="473"/>
        <v>1</v>
      </c>
      <c r="G4348" s="1">
        <f t="shared" ca="1" si="474"/>
        <v>0</v>
      </c>
      <c r="H4348" s="1">
        <f t="shared" ca="1" si="475"/>
        <v>1</v>
      </c>
    </row>
    <row r="4349" spans="1:8" hidden="1" x14ac:dyDescent="0.2">
      <c r="A4349" s="1">
        <v>4346</v>
      </c>
      <c r="B4349" s="1">
        <f t="shared" ca="1" si="472"/>
        <v>182504.95181673186</v>
      </c>
      <c r="C4349" s="1">
        <f t="shared" ca="1" si="469"/>
        <v>100</v>
      </c>
      <c r="D4349" s="1">
        <f t="shared" ca="1" si="470"/>
        <v>-42.077013244733351</v>
      </c>
      <c r="E4349" s="1">
        <f t="shared" ca="1" si="471"/>
        <v>-1</v>
      </c>
      <c r="F4349" s="1">
        <f t="shared" ca="1" si="473"/>
        <v>1</v>
      </c>
      <c r="G4349" s="1">
        <f t="shared" ca="1" si="474"/>
        <v>1</v>
      </c>
      <c r="H4349" s="1">
        <f t="shared" ca="1" si="475"/>
        <v>0</v>
      </c>
    </row>
    <row r="4350" spans="1:8" hidden="1" x14ac:dyDescent="0.2">
      <c r="A4350" s="1">
        <v>4347</v>
      </c>
      <c r="B4350" s="1">
        <f t="shared" ca="1" si="472"/>
        <v>178297.25049225852</v>
      </c>
      <c r="C4350" s="1">
        <f t="shared" ca="1" si="469"/>
        <v>100</v>
      </c>
      <c r="D4350" s="1">
        <f t="shared" ca="1" si="470"/>
        <v>58.639357099169693</v>
      </c>
      <c r="E4350" s="1">
        <f t="shared" ca="1" si="471"/>
        <v>-2</v>
      </c>
      <c r="F4350" s="1">
        <f t="shared" ca="1" si="473"/>
        <v>1</v>
      </c>
      <c r="G4350" s="1">
        <f t="shared" ca="1" si="474"/>
        <v>2</v>
      </c>
      <c r="H4350" s="1">
        <f t="shared" ca="1" si="475"/>
        <v>0</v>
      </c>
    </row>
    <row r="4351" spans="1:8" hidden="1" x14ac:dyDescent="0.2">
      <c r="A4351" s="1">
        <v>4348</v>
      </c>
      <c r="B4351" s="1">
        <f t="shared" ca="1" si="472"/>
        <v>184161.18620217548</v>
      </c>
      <c r="C4351" s="1">
        <f t="shared" ca="1" si="469"/>
        <v>100</v>
      </c>
      <c r="D4351" s="1">
        <f t="shared" ca="1" si="470"/>
        <v>58.639357099169693</v>
      </c>
      <c r="E4351" s="1">
        <f t="shared" ca="1" si="471"/>
        <v>-1</v>
      </c>
      <c r="F4351" s="1">
        <f t="shared" ca="1" si="473"/>
        <v>1</v>
      </c>
      <c r="G4351" s="1">
        <f t="shared" ca="1" si="474"/>
        <v>0</v>
      </c>
      <c r="H4351" s="1">
        <f t="shared" ca="1" si="475"/>
        <v>1</v>
      </c>
    </row>
    <row r="4352" spans="1:8" hidden="1" x14ac:dyDescent="0.2">
      <c r="A4352" s="1">
        <v>4349</v>
      </c>
      <c r="B4352" s="1">
        <f t="shared" ca="1" si="472"/>
        <v>190025.12191209244</v>
      </c>
      <c r="C4352" s="1">
        <f t="shared" ca="1" si="469"/>
        <v>100</v>
      </c>
      <c r="D4352" s="1">
        <f t="shared" ca="1" si="470"/>
        <v>-42.077013244733351</v>
      </c>
      <c r="E4352" s="1">
        <f t="shared" ca="1" si="471"/>
        <v>0</v>
      </c>
      <c r="F4352" s="1">
        <f t="shared" ca="1" si="473"/>
        <v>1</v>
      </c>
      <c r="G4352" s="1">
        <f t="shared" ca="1" si="474"/>
        <v>0</v>
      </c>
      <c r="H4352" s="1">
        <f t="shared" ca="1" si="475"/>
        <v>2</v>
      </c>
    </row>
    <row r="4353" spans="1:8" hidden="1" x14ac:dyDescent="0.2">
      <c r="A4353" s="1">
        <v>4350</v>
      </c>
      <c r="B4353" s="1">
        <f t="shared" ca="1" si="472"/>
        <v>185817.4205876191</v>
      </c>
      <c r="C4353" s="1">
        <f t="shared" ca="1" si="469"/>
        <v>100</v>
      </c>
      <c r="D4353" s="1">
        <f t="shared" ca="1" si="470"/>
        <v>58.639357099169693</v>
      </c>
      <c r="E4353" s="1">
        <f t="shared" ca="1" si="471"/>
        <v>-1</v>
      </c>
      <c r="F4353" s="1">
        <f t="shared" ca="1" si="473"/>
        <v>1</v>
      </c>
      <c r="G4353" s="1">
        <f t="shared" ca="1" si="474"/>
        <v>1</v>
      </c>
      <c r="H4353" s="1">
        <f t="shared" ca="1" si="475"/>
        <v>0</v>
      </c>
    </row>
    <row r="4354" spans="1:8" hidden="1" x14ac:dyDescent="0.2">
      <c r="A4354" s="1">
        <v>4351</v>
      </c>
      <c r="B4354" s="1">
        <f t="shared" ca="1" si="472"/>
        <v>191681.35629753605</v>
      </c>
      <c r="C4354" s="1">
        <f t="shared" ca="1" si="469"/>
        <v>100</v>
      </c>
      <c r="D4354" s="1">
        <f t="shared" ca="1" si="470"/>
        <v>58.639357099169693</v>
      </c>
      <c r="E4354" s="1">
        <f t="shared" ca="1" si="471"/>
        <v>0</v>
      </c>
      <c r="F4354" s="1">
        <f t="shared" ca="1" si="473"/>
        <v>1</v>
      </c>
      <c r="G4354" s="1">
        <f t="shared" ca="1" si="474"/>
        <v>0</v>
      </c>
      <c r="H4354" s="1">
        <f t="shared" ca="1" si="475"/>
        <v>1</v>
      </c>
    </row>
    <row r="4355" spans="1:8" hidden="1" x14ac:dyDescent="0.2">
      <c r="A4355" s="1">
        <v>4352</v>
      </c>
      <c r="B4355" s="1">
        <f t="shared" ca="1" si="472"/>
        <v>197545.29200745301</v>
      </c>
      <c r="C4355" s="1">
        <f t="shared" ca="1" si="469"/>
        <v>100</v>
      </c>
      <c r="D4355" s="1">
        <f t="shared" ca="1" si="470"/>
        <v>-42.077013244733351</v>
      </c>
      <c r="E4355" s="1">
        <f t="shared" ca="1" si="471"/>
        <v>0</v>
      </c>
      <c r="F4355" s="1">
        <f t="shared" ca="1" si="473"/>
        <v>1</v>
      </c>
      <c r="G4355" s="1">
        <f t="shared" ca="1" si="474"/>
        <v>0</v>
      </c>
      <c r="H4355" s="1">
        <f t="shared" ca="1" si="475"/>
        <v>2</v>
      </c>
    </row>
    <row r="4356" spans="1:8" hidden="1" x14ac:dyDescent="0.2">
      <c r="A4356" s="1">
        <v>4353</v>
      </c>
      <c r="B4356" s="1">
        <f t="shared" ca="1" si="472"/>
        <v>193337.59068297967</v>
      </c>
      <c r="C4356" s="1">
        <f t="shared" ca="1" si="469"/>
        <v>100</v>
      </c>
      <c r="D4356" s="1">
        <f t="shared" ca="1" si="470"/>
        <v>58.639357099169693</v>
      </c>
      <c r="E4356" s="1">
        <f t="shared" ca="1" si="471"/>
        <v>-1</v>
      </c>
      <c r="F4356" s="1">
        <f t="shared" ca="1" si="473"/>
        <v>1</v>
      </c>
      <c r="G4356" s="1">
        <f t="shared" ca="1" si="474"/>
        <v>1</v>
      </c>
      <c r="H4356" s="1">
        <f t="shared" ca="1" si="475"/>
        <v>0</v>
      </c>
    </row>
    <row r="4357" spans="1:8" hidden="1" x14ac:dyDescent="0.2">
      <c r="A4357" s="1">
        <v>4354</v>
      </c>
      <c r="B4357" s="1">
        <f t="shared" ca="1" si="472"/>
        <v>199201.52639289663</v>
      </c>
      <c r="C4357" s="1">
        <f t="shared" ref="C4357:C4420" ca="1" si="476">$C$4*POWER($L$2,F4357-1)</f>
        <v>100</v>
      </c>
      <c r="D4357" s="1">
        <f t="shared" ref="D4357:D4420" ca="1" si="477">IF(RAND()&lt;$B$1,$F$1,$H$1)</f>
        <v>-42.077013244733351</v>
      </c>
      <c r="E4357" s="1">
        <f t="shared" ref="E4357:E4420" ca="1" si="478">IF(D4356&lt;0,IF(E4356-1=-$D$2,0,E4356-1),IF(E4356+1=$F$2,0,E4356+1))</f>
        <v>0</v>
      </c>
      <c r="F4357" s="1">
        <f t="shared" ca="1" si="473"/>
        <v>1</v>
      </c>
      <c r="G4357" s="1">
        <f t="shared" ca="1" si="474"/>
        <v>0</v>
      </c>
      <c r="H4357" s="1">
        <f t="shared" ca="1" si="475"/>
        <v>1</v>
      </c>
    </row>
    <row r="4358" spans="1:8" hidden="1" x14ac:dyDescent="0.2">
      <c r="A4358" s="1">
        <v>4355</v>
      </c>
      <c r="B4358" s="1">
        <f t="shared" ref="B4358:B4421" ca="1" si="479">B4357+D4357*C4357</f>
        <v>194993.82506842329</v>
      </c>
      <c r="C4358" s="1">
        <f t="shared" ca="1" si="476"/>
        <v>100</v>
      </c>
      <c r="D4358" s="1">
        <f t="shared" ca="1" si="477"/>
        <v>58.639357099169693</v>
      </c>
      <c r="E4358" s="1">
        <f t="shared" ca="1" si="478"/>
        <v>-1</v>
      </c>
      <c r="F4358" s="1">
        <f t="shared" ref="F4358:F4421" ca="1" si="480">IF(AND(D4357&gt;0,E4358=0),IF(F4357-1&lt;1,1,F4357-1),IF(AND(D4357&lt;0,E4358=0),IF(F4357+1&gt;$H$2,1,F4357+1),F4357))</f>
        <v>1</v>
      </c>
      <c r="G4358" s="1">
        <f t="shared" ref="G4358:G4421" ca="1" si="481">IF(D4357&gt;0,0,G4357+1)</f>
        <v>1</v>
      </c>
      <c r="H4358" s="1">
        <f t="shared" ref="H4358:H4421" ca="1" si="482">IF(D4357&lt;0,0,H4357+1)</f>
        <v>0</v>
      </c>
    </row>
    <row r="4359" spans="1:8" hidden="1" x14ac:dyDescent="0.2">
      <c r="A4359" s="1">
        <v>4356</v>
      </c>
      <c r="B4359" s="1">
        <f t="shared" ca="1" si="479"/>
        <v>200857.76077834025</v>
      </c>
      <c r="C4359" s="1">
        <f t="shared" ca="1" si="476"/>
        <v>100</v>
      </c>
      <c r="D4359" s="1">
        <f t="shared" ca="1" si="477"/>
        <v>-42.077013244733351</v>
      </c>
      <c r="E4359" s="1">
        <f t="shared" ca="1" si="478"/>
        <v>0</v>
      </c>
      <c r="F4359" s="1">
        <f t="shared" ca="1" si="480"/>
        <v>1</v>
      </c>
      <c r="G4359" s="1">
        <f t="shared" ca="1" si="481"/>
        <v>0</v>
      </c>
      <c r="H4359" s="1">
        <f t="shared" ca="1" si="482"/>
        <v>1</v>
      </c>
    </row>
    <row r="4360" spans="1:8" hidden="1" x14ac:dyDescent="0.2">
      <c r="A4360" s="1">
        <v>4357</v>
      </c>
      <c r="B4360" s="1">
        <f t="shared" ca="1" si="479"/>
        <v>196650.05945386691</v>
      </c>
      <c r="C4360" s="1">
        <f t="shared" ca="1" si="476"/>
        <v>100</v>
      </c>
      <c r="D4360" s="1">
        <f t="shared" ca="1" si="477"/>
        <v>-42.077013244733351</v>
      </c>
      <c r="E4360" s="1">
        <f t="shared" ca="1" si="478"/>
        <v>-1</v>
      </c>
      <c r="F4360" s="1">
        <f t="shared" ca="1" si="480"/>
        <v>1</v>
      </c>
      <c r="G4360" s="1">
        <f t="shared" ca="1" si="481"/>
        <v>1</v>
      </c>
      <c r="H4360" s="1">
        <f t="shared" ca="1" si="482"/>
        <v>0</v>
      </c>
    </row>
    <row r="4361" spans="1:8" hidden="1" x14ac:dyDescent="0.2">
      <c r="A4361" s="1">
        <v>4358</v>
      </c>
      <c r="B4361" s="1">
        <f t="shared" ca="1" si="479"/>
        <v>192442.35812939357</v>
      </c>
      <c r="C4361" s="1">
        <f t="shared" ca="1" si="476"/>
        <v>100</v>
      </c>
      <c r="D4361" s="1">
        <f t="shared" ca="1" si="477"/>
        <v>58.639357099169693</v>
      </c>
      <c r="E4361" s="1">
        <f t="shared" ca="1" si="478"/>
        <v>-2</v>
      </c>
      <c r="F4361" s="1">
        <f t="shared" ca="1" si="480"/>
        <v>1</v>
      </c>
      <c r="G4361" s="1">
        <f t="shared" ca="1" si="481"/>
        <v>2</v>
      </c>
      <c r="H4361" s="1">
        <f t="shared" ca="1" si="482"/>
        <v>0</v>
      </c>
    </row>
    <row r="4362" spans="1:8" hidden="1" x14ac:dyDescent="0.2">
      <c r="A4362" s="1">
        <v>4359</v>
      </c>
      <c r="B4362" s="1">
        <f t="shared" ca="1" si="479"/>
        <v>198306.29383931053</v>
      </c>
      <c r="C4362" s="1">
        <f t="shared" ca="1" si="476"/>
        <v>100</v>
      </c>
      <c r="D4362" s="1">
        <f t="shared" ca="1" si="477"/>
        <v>-42.077013244733351</v>
      </c>
      <c r="E4362" s="1">
        <f t="shared" ca="1" si="478"/>
        <v>-1</v>
      </c>
      <c r="F4362" s="1">
        <f t="shared" ca="1" si="480"/>
        <v>1</v>
      </c>
      <c r="G4362" s="1">
        <f t="shared" ca="1" si="481"/>
        <v>0</v>
      </c>
      <c r="H4362" s="1">
        <f t="shared" ca="1" si="482"/>
        <v>1</v>
      </c>
    </row>
    <row r="4363" spans="1:8" hidden="1" x14ac:dyDescent="0.2">
      <c r="A4363" s="1">
        <v>4360</v>
      </c>
      <c r="B4363" s="1">
        <f t="shared" ca="1" si="479"/>
        <v>194098.59251483719</v>
      </c>
      <c r="C4363" s="1">
        <f t="shared" ca="1" si="476"/>
        <v>100</v>
      </c>
      <c r="D4363" s="1">
        <f t="shared" ca="1" si="477"/>
        <v>-42.077013244733351</v>
      </c>
      <c r="E4363" s="1">
        <f t="shared" ca="1" si="478"/>
        <v>-2</v>
      </c>
      <c r="F4363" s="1">
        <f t="shared" ca="1" si="480"/>
        <v>1</v>
      </c>
      <c r="G4363" s="1">
        <f t="shared" ca="1" si="481"/>
        <v>1</v>
      </c>
      <c r="H4363" s="1">
        <f t="shared" ca="1" si="482"/>
        <v>0</v>
      </c>
    </row>
    <row r="4364" spans="1:8" hidden="1" x14ac:dyDescent="0.2">
      <c r="A4364" s="1">
        <v>4361</v>
      </c>
      <c r="B4364" s="1">
        <f t="shared" ca="1" si="479"/>
        <v>189890.89119036385</v>
      </c>
      <c r="C4364" s="1">
        <f t="shared" ca="1" si="476"/>
        <v>100</v>
      </c>
      <c r="D4364" s="1">
        <f t="shared" ca="1" si="477"/>
        <v>58.639357099169693</v>
      </c>
      <c r="E4364" s="1">
        <f t="shared" ca="1" si="478"/>
        <v>-3</v>
      </c>
      <c r="F4364" s="1">
        <f t="shared" ca="1" si="480"/>
        <v>1</v>
      </c>
      <c r="G4364" s="1">
        <f t="shared" ca="1" si="481"/>
        <v>2</v>
      </c>
      <c r="H4364" s="1">
        <f t="shared" ca="1" si="482"/>
        <v>0</v>
      </c>
    </row>
    <row r="4365" spans="1:8" hidden="1" x14ac:dyDescent="0.2">
      <c r="A4365" s="1">
        <v>4362</v>
      </c>
      <c r="B4365" s="1">
        <f t="shared" ca="1" si="479"/>
        <v>195754.82690028081</v>
      </c>
      <c r="C4365" s="1">
        <f t="shared" ca="1" si="476"/>
        <v>100</v>
      </c>
      <c r="D4365" s="1">
        <f t="shared" ca="1" si="477"/>
        <v>58.639357099169693</v>
      </c>
      <c r="E4365" s="1">
        <f t="shared" ca="1" si="478"/>
        <v>-2</v>
      </c>
      <c r="F4365" s="1">
        <f t="shared" ca="1" si="480"/>
        <v>1</v>
      </c>
      <c r="G4365" s="1">
        <f t="shared" ca="1" si="481"/>
        <v>0</v>
      </c>
      <c r="H4365" s="1">
        <f t="shared" ca="1" si="482"/>
        <v>1</v>
      </c>
    </row>
    <row r="4366" spans="1:8" hidden="1" x14ac:dyDescent="0.2">
      <c r="A4366" s="1">
        <v>4363</v>
      </c>
      <c r="B4366" s="1">
        <f t="shared" ca="1" si="479"/>
        <v>201618.76261019777</v>
      </c>
      <c r="C4366" s="1">
        <f t="shared" ca="1" si="476"/>
        <v>100</v>
      </c>
      <c r="D4366" s="1">
        <f t="shared" ca="1" si="477"/>
        <v>58.639357099169693</v>
      </c>
      <c r="E4366" s="1">
        <f t="shared" ca="1" si="478"/>
        <v>-1</v>
      </c>
      <c r="F4366" s="1">
        <f t="shared" ca="1" si="480"/>
        <v>1</v>
      </c>
      <c r="G4366" s="1">
        <f t="shared" ca="1" si="481"/>
        <v>0</v>
      </c>
      <c r="H4366" s="1">
        <f t="shared" ca="1" si="482"/>
        <v>2</v>
      </c>
    </row>
    <row r="4367" spans="1:8" hidden="1" x14ac:dyDescent="0.2">
      <c r="A4367" s="1">
        <v>4364</v>
      </c>
      <c r="B4367" s="1">
        <f t="shared" ca="1" si="479"/>
        <v>207482.69832011472</v>
      </c>
      <c r="C4367" s="1">
        <f t="shared" ca="1" si="476"/>
        <v>100</v>
      </c>
      <c r="D4367" s="1">
        <f t="shared" ca="1" si="477"/>
        <v>-42.077013244733351</v>
      </c>
      <c r="E4367" s="1">
        <f t="shared" ca="1" si="478"/>
        <v>0</v>
      </c>
      <c r="F4367" s="1">
        <f t="shared" ca="1" si="480"/>
        <v>1</v>
      </c>
      <c r="G4367" s="1">
        <f t="shared" ca="1" si="481"/>
        <v>0</v>
      </c>
      <c r="H4367" s="1">
        <f t="shared" ca="1" si="482"/>
        <v>3</v>
      </c>
    </row>
    <row r="4368" spans="1:8" hidden="1" x14ac:dyDescent="0.2">
      <c r="A4368" s="1">
        <v>4365</v>
      </c>
      <c r="B4368" s="1">
        <f t="shared" ca="1" si="479"/>
        <v>203274.99699564138</v>
      </c>
      <c r="C4368" s="1">
        <f t="shared" ca="1" si="476"/>
        <v>100</v>
      </c>
      <c r="D4368" s="1">
        <f t="shared" ca="1" si="477"/>
        <v>58.639357099169693</v>
      </c>
      <c r="E4368" s="1">
        <f t="shared" ca="1" si="478"/>
        <v>-1</v>
      </c>
      <c r="F4368" s="1">
        <f t="shared" ca="1" si="480"/>
        <v>1</v>
      </c>
      <c r="G4368" s="1">
        <f t="shared" ca="1" si="481"/>
        <v>1</v>
      </c>
      <c r="H4368" s="1">
        <f t="shared" ca="1" si="482"/>
        <v>0</v>
      </c>
    </row>
    <row r="4369" spans="1:8" hidden="1" x14ac:dyDescent="0.2">
      <c r="A4369" s="1">
        <v>4366</v>
      </c>
      <c r="B4369" s="1">
        <f t="shared" ca="1" si="479"/>
        <v>209138.93270555834</v>
      </c>
      <c r="C4369" s="1">
        <f t="shared" ca="1" si="476"/>
        <v>100</v>
      </c>
      <c r="D4369" s="1">
        <f t="shared" ca="1" si="477"/>
        <v>58.639357099169693</v>
      </c>
      <c r="E4369" s="1">
        <f t="shared" ca="1" si="478"/>
        <v>0</v>
      </c>
      <c r="F4369" s="1">
        <f t="shared" ca="1" si="480"/>
        <v>1</v>
      </c>
      <c r="G4369" s="1">
        <f t="shared" ca="1" si="481"/>
        <v>0</v>
      </c>
      <c r="H4369" s="1">
        <f t="shared" ca="1" si="482"/>
        <v>1</v>
      </c>
    </row>
    <row r="4370" spans="1:8" hidden="1" x14ac:dyDescent="0.2">
      <c r="A4370" s="1">
        <v>4367</v>
      </c>
      <c r="B4370" s="1">
        <f t="shared" ca="1" si="479"/>
        <v>215002.8684154753</v>
      </c>
      <c r="C4370" s="1">
        <f t="shared" ca="1" si="476"/>
        <v>100</v>
      </c>
      <c r="D4370" s="1">
        <f t="shared" ca="1" si="477"/>
        <v>-42.077013244733351</v>
      </c>
      <c r="E4370" s="1">
        <f t="shared" ca="1" si="478"/>
        <v>0</v>
      </c>
      <c r="F4370" s="1">
        <f t="shared" ca="1" si="480"/>
        <v>1</v>
      </c>
      <c r="G4370" s="1">
        <f t="shared" ca="1" si="481"/>
        <v>0</v>
      </c>
      <c r="H4370" s="1">
        <f t="shared" ca="1" si="482"/>
        <v>2</v>
      </c>
    </row>
    <row r="4371" spans="1:8" hidden="1" x14ac:dyDescent="0.2">
      <c r="A4371" s="1">
        <v>4368</v>
      </c>
      <c r="B4371" s="1">
        <f t="shared" ca="1" si="479"/>
        <v>210795.16709100196</v>
      </c>
      <c r="C4371" s="1">
        <f t="shared" ca="1" si="476"/>
        <v>100</v>
      </c>
      <c r="D4371" s="1">
        <f t="shared" ca="1" si="477"/>
        <v>-42.077013244733351</v>
      </c>
      <c r="E4371" s="1">
        <f t="shared" ca="1" si="478"/>
        <v>-1</v>
      </c>
      <c r="F4371" s="1">
        <f t="shared" ca="1" si="480"/>
        <v>1</v>
      </c>
      <c r="G4371" s="1">
        <f t="shared" ca="1" si="481"/>
        <v>1</v>
      </c>
      <c r="H4371" s="1">
        <f t="shared" ca="1" si="482"/>
        <v>0</v>
      </c>
    </row>
    <row r="4372" spans="1:8" hidden="1" x14ac:dyDescent="0.2">
      <c r="A4372" s="1">
        <v>4369</v>
      </c>
      <c r="B4372" s="1">
        <f t="shared" ca="1" si="479"/>
        <v>206587.46576652862</v>
      </c>
      <c r="C4372" s="1">
        <f t="shared" ca="1" si="476"/>
        <v>100</v>
      </c>
      <c r="D4372" s="1">
        <f t="shared" ca="1" si="477"/>
        <v>-42.077013244733351</v>
      </c>
      <c r="E4372" s="1">
        <f t="shared" ca="1" si="478"/>
        <v>-2</v>
      </c>
      <c r="F4372" s="1">
        <f t="shared" ca="1" si="480"/>
        <v>1</v>
      </c>
      <c r="G4372" s="1">
        <f t="shared" ca="1" si="481"/>
        <v>2</v>
      </c>
      <c r="H4372" s="1">
        <f t="shared" ca="1" si="482"/>
        <v>0</v>
      </c>
    </row>
    <row r="4373" spans="1:8" hidden="1" x14ac:dyDescent="0.2">
      <c r="A4373" s="1">
        <v>4370</v>
      </c>
      <c r="B4373" s="1">
        <f t="shared" ca="1" si="479"/>
        <v>202379.76444205528</v>
      </c>
      <c r="C4373" s="1">
        <f t="shared" ca="1" si="476"/>
        <v>100</v>
      </c>
      <c r="D4373" s="1">
        <f t="shared" ca="1" si="477"/>
        <v>-42.077013244733351</v>
      </c>
      <c r="E4373" s="1">
        <f t="shared" ca="1" si="478"/>
        <v>-3</v>
      </c>
      <c r="F4373" s="1">
        <f t="shared" ca="1" si="480"/>
        <v>1</v>
      </c>
      <c r="G4373" s="1">
        <f t="shared" ca="1" si="481"/>
        <v>3</v>
      </c>
      <c r="H4373" s="1">
        <f t="shared" ca="1" si="482"/>
        <v>0</v>
      </c>
    </row>
    <row r="4374" spans="1:8" hidden="1" x14ac:dyDescent="0.2">
      <c r="A4374" s="1">
        <v>4371</v>
      </c>
      <c r="B4374" s="1">
        <f t="shared" ca="1" si="479"/>
        <v>198172.06311758194</v>
      </c>
      <c r="C4374" s="1">
        <f t="shared" ca="1" si="476"/>
        <v>100</v>
      </c>
      <c r="D4374" s="1">
        <f t="shared" ca="1" si="477"/>
        <v>58.639357099169693</v>
      </c>
      <c r="E4374" s="1">
        <f t="shared" ca="1" si="478"/>
        <v>-4</v>
      </c>
      <c r="F4374" s="1">
        <f t="shared" ca="1" si="480"/>
        <v>1</v>
      </c>
      <c r="G4374" s="1">
        <f t="shared" ca="1" si="481"/>
        <v>4</v>
      </c>
      <c r="H4374" s="1">
        <f t="shared" ca="1" si="482"/>
        <v>0</v>
      </c>
    </row>
    <row r="4375" spans="1:8" hidden="1" x14ac:dyDescent="0.2">
      <c r="A4375" s="1">
        <v>4372</v>
      </c>
      <c r="B4375" s="1">
        <f t="shared" ca="1" si="479"/>
        <v>204035.9988274989</v>
      </c>
      <c r="C4375" s="1">
        <f t="shared" ca="1" si="476"/>
        <v>100</v>
      </c>
      <c r="D4375" s="1">
        <f t="shared" ca="1" si="477"/>
        <v>-42.077013244733351</v>
      </c>
      <c r="E4375" s="1">
        <f t="shared" ca="1" si="478"/>
        <v>-3</v>
      </c>
      <c r="F4375" s="1">
        <f t="shared" ca="1" si="480"/>
        <v>1</v>
      </c>
      <c r="G4375" s="1">
        <f t="shared" ca="1" si="481"/>
        <v>0</v>
      </c>
      <c r="H4375" s="1">
        <f t="shared" ca="1" si="482"/>
        <v>1</v>
      </c>
    </row>
    <row r="4376" spans="1:8" hidden="1" x14ac:dyDescent="0.2">
      <c r="A4376" s="1">
        <v>4373</v>
      </c>
      <c r="B4376" s="1">
        <f t="shared" ca="1" si="479"/>
        <v>199828.29750302556</v>
      </c>
      <c r="C4376" s="1">
        <f t="shared" ca="1" si="476"/>
        <v>100</v>
      </c>
      <c r="D4376" s="1">
        <f t="shared" ca="1" si="477"/>
        <v>58.639357099169693</v>
      </c>
      <c r="E4376" s="1">
        <f t="shared" ca="1" si="478"/>
        <v>-4</v>
      </c>
      <c r="F4376" s="1">
        <f t="shared" ca="1" si="480"/>
        <v>1</v>
      </c>
      <c r="G4376" s="1">
        <f t="shared" ca="1" si="481"/>
        <v>1</v>
      </c>
      <c r="H4376" s="1">
        <f t="shared" ca="1" si="482"/>
        <v>0</v>
      </c>
    </row>
    <row r="4377" spans="1:8" hidden="1" x14ac:dyDescent="0.2">
      <c r="A4377" s="1">
        <v>4374</v>
      </c>
      <c r="B4377" s="1">
        <f t="shared" ca="1" si="479"/>
        <v>205692.23321294252</v>
      </c>
      <c r="C4377" s="1">
        <f t="shared" ca="1" si="476"/>
        <v>100</v>
      </c>
      <c r="D4377" s="1">
        <f t="shared" ca="1" si="477"/>
        <v>58.639357099169693</v>
      </c>
      <c r="E4377" s="1">
        <f t="shared" ca="1" si="478"/>
        <v>-3</v>
      </c>
      <c r="F4377" s="1">
        <f t="shared" ca="1" si="480"/>
        <v>1</v>
      </c>
      <c r="G4377" s="1">
        <f t="shared" ca="1" si="481"/>
        <v>0</v>
      </c>
      <c r="H4377" s="1">
        <f t="shared" ca="1" si="482"/>
        <v>1</v>
      </c>
    </row>
    <row r="4378" spans="1:8" hidden="1" x14ac:dyDescent="0.2">
      <c r="A4378" s="1">
        <v>4375</v>
      </c>
      <c r="B4378" s="1">
        <f t="shared" ca="1" si="479"/>
        <v>211556.16892285948</v>
      </c>
      <c r="C4378" s="1">
        <f t="shared" ca="1" si="476"/>
        <v>100</v>
      </c>
      <c r="D4378" s="1">
        <f t="shared" ca="1" si="477"/>
        <v>-42.077013244733351</v>
      </c>
      <c r="E4378" s="1">
        <f t="shared" ca="1" si="478"/>
        <v>-2</v>
      </c>
      <c r="F4378" s="1">
        <f t="shared" ca="1" si="480"/>
        <v>1</v>
      </c>
      <c r="G4378" s="1">
        <f t="shared" ca="1" si="481"/>
        <v>0</v>
      </c>
      <c r="H4378" s="1">
        <f t="shared" ca="1" si="482"/>
        <v>2</v>
      </c>
    </row>
    <row r="4379" spans="1:8" hidden="1" x14ac:dyDescent="0.2">
      <c r="A4379" s="1">
        <v>4376</v>
      </c>
      <c r="B4379" s="1">
        <f t="shared" ca="1" si="479"/>
        <v>207348.46759838614</v>
      </c>
      <c r="C4379" s="1">
        <f t="shared" ca="1" si="476"/>
        <v>100</v>
      </c>
      <c r="D4379" s="1">
        <f t="shared" ca="1" si="477"/>
        <v>-42.077013244733351</v>
      </c>
      <c r="E4379" s="1">
        <f t="shared" ca="1" si="478"/>
        <v>-3</v>
      </c>
      <c r="F4379" s="1">
        <f t="shared" ca="1" si="480"/>
        <v>1</v>
      </c>
      <c r="G4379" s="1">
        <f t="shared" ca="1" si="481"/>
        <v>1</v>
      </c>
      <c r="H4379" s="1">
        <f t="shared" ca="1" si="482"/>
        <v>0</v>
      </c>
    </row>
    <row r="4380" spans="1:8" hidden="1" x14ac:dyDescent="0.2">
      <c r="A4380" s="1">
        <v>4377</v>
      </c>
      <c r="B4380" s="1">
        <f t="shared" ca="1" si="479"/>
        <v>203140.7662739128</v>
      </c>
      <c r="C4380" s="1">
        <f t="shared" ca="1" si="476"/>
        <v>100</v>
      </c>
      <c r="D4380" s="1">
        <f t="shared" ca="1" si="477"/>
        <v>58.639357099169693</v>
      </c>
      <c r="E4380" s="1">
        <f t="shared" ca="1" si="478"/>
        <v>-4</v>
      </c>
      <c r="F4380" s="1">
        <f t="shared" ca="1" si="480"/>
        <v>1</v>
      </c>
      <c r="G4380" s="1">
        <f t="shared" ca="1" si="481"/>
        <v>2</v>
      </c>
      <c r="H4380" s="1">
        <f t="shared" ca="1" si="482"/>
        <v>0</v>
      </c>
    </row>
    <row r="4381" spans="1:8" hidden="1" x14ac:dyDescent="0.2">
      <c r="A4381" s="1">
        <v>4378</v>
      </c>
      <c r="B4381" s="1">
        <f t="shared" ca="1" si="479"/>
        <v>209004.70198382976</v>
      </c>
      <c r="C4381" s="1">
        <f t="shared" ca="1" si="476"/>
        <v>100</v>
      </c>
      <c r="D4381" s="1">
        <f t="shared" ca="1" si="477"/>
        <v>-42.077013244733351</v>
      </c>
      <c r="E4381" s="1">
        <f t="shared" ca="1" si="478"/>
        <v>-3</v>
      </c>
      <c r="F4381" s="1">
        <f t="shared" ca="1" si="480"/>
        <v>1</v>
      </c>
      <c r="G4381" s="1">
        <f t="shared" ca="1" si="481"/>
        <v>0</v>
      </c>
      <c r="H4381" s="1">
        <f t="shared" ca="1" si="482"/>
        <v>1</v>
      </c>
    </row>
    <row r="4382" spans="1:8" hidden="1" x14ac:dyDescent="0.2">
      <c r="A4382" s="1">
        <v>4379</v>
      </c>
      <c r="B4382" s="1">
        <f t="shared" ca="1" si="479"/>
        <v>204797.00065935642</v>
      </c>
      <c r="C4382" s="1">
        <f t="shared" ca="1" si="476"/>
        <v>100</v>
      </c>
      <c r="D4382" s="1">
        <f t="shared" ca="1" si="477"/>
        <v>58.639357099169693</v>
      </c>
      <c r="E4382" s="1">
        <f t="shared" ca="1" si="478"/>
        <v>-4</v>
      </c>
      <c r="F4382" s="1">
        <f t="shared" ca="1" si="480"/>
        <v>1</v>
      </c>
      <c r="G4382" s="1">
        <f t="shared" ca="1" si="481"/>
        <v>1</v>
      </c>
      <c r="H4382" s="1">
        <f t="shared" ca="1" si="482"/>
        <v>0</v>
      </c>
    </row>
    <row r="4383" spans="1:8" hidden="1" x14ac:dyDescent="0.2">
      <c r="A4383" s="1">
        <v>4380</v>
      </c>
      <c r="B4383" s="1">
        <f t="shared" ca="1" si="479"/>
        <v>210660.93636927338</v>
      </c>
      <c r="C4383" s="1">
        <f t="shared" ca="1" si="476"/>
        <v>100</v>
      </c>
      <c r="D4383" s="1">
        <f t="shared" ca="1" si="477"/>
        <v>-42.077013244733351</v>
      </c>
      <c r="E4383" s="1">
        <f t="shared" ca="1" si="478"/>
        <v>-3</v>
      </c>
      <c r="F4383" s="1">
        <f t="shared" ca="1" si="480"/>
        <v>1</v>
      </c>
      <c r="G4383" s="1">
        <f t="shared" ca="1" si="481"/>
        <v>0</v>
      </c>
      <c r="H4383" s="1">
        <f t="shared" ca="1" si="482"/>
        <v>1</v>
      </c>
    </row>
    <row r="4384" spans="1:8" hidden="1" x14ac:dyDescent="0.2">
      <c r="A4384" s="1">
        <v>4381</v>
      </c>
      <c r="B4384" s="1">
        <f t="shared" ca="1" si="479"/>
        <v>206453.23504480004</v>
      </c>
      <c r="C4384" s="1">
        <f t="shared" ca="1" si="476"/>
        <v>100</v>
      </c>
      <c r="D4384" s="1">
        <f t="shared" ca="1" si="477"/>
        <v>58.639357099169693</v>
      </c>
      <c r="E4384" s="1">
        <f t="shared" ca="1" si="478"/>
        <v>-4</v>
      </c>
      <c r="F4384" s="1">
        <f t="shared" ca="1" si="480"/>
        <v>1</v>
      </c>
      <c r="G4384" s="1">
        <f t="shared" ca="1" si="481"/>
        <v>1</v>
      </c>
      <c r="H4384" s="1">
        <f t="shared" ca="1" si="482"/>
        <v>0</v>
      </c>
    </row>
    <row r="4385" spans="1:8" hidden="1" x14ac:dyDescent="0.2">
      <c r="A4385" s="1">
        <v>4382</v>
      </c>
      <c r="B4385" s="1">
        <f t="shared" ca="1" si="479"/>
        <v>212317.17075471699</v>
      </c>
      <c r="C4385" s="1">
        <f t="shared" ca="1" si="476"/>
        <v>100</v>
      </c>
      <c r="D4385" s="1">
        <f t="shared" ca="1" si="477"/>
        <v>58.639357099169693</v>
      </c>
      <c r="E4385" s="1">
        <f t="shared" ca="1" si="478"/>
        <v>-3</v>
      </c>
      <c r="F4385" s="1">
        <f t="shared" ca="1" si="480"/>
        <v>1</v>
      </c>
      <c r="G4385" s="1">
        <f t="shared" ca="1" si="481"/>
        <v>0</v>
      </c>
      <c r="H4385" s="1">
        <f t="shared" ca="1" si="482"/>
        <v>1</v>
      </c>
    </row>
    <row r="4386" spans="1:8" hidden="1" x14ac:dyDescent="0.2">
      <c r="A4386" s="1">
        <v>4383</v>
      </c>
      <c r="B4386" s="1">
        <f t="shared" ca="1" si="479"/>
        <v>218181.10646463395</v>
      </c>
      <c r="C4386" s="1">
        <f t="shared" ca="1" si="476"/>
        <v>100</v>
      </c>
      <c r="D4386" s="1">
        <f t="shared" ca="1" si="477"/>
        <v>58.639357099169693</v>
      </c>
      <c r="E4386" s="1">
        <f t="shared" ca="1" si="478"/>
        <v>-2</v>
      </c>
      <c r="F4386" s="1">
        <f t="shared" ca="1" si="480"/>
        <v>1</v>
      </c>
      <c r="G4386" s="1">
        <f t="shared" ca="1" si="481"/>
        <v>0</v>
      </c>
      <c r="H4386" s="1">
        <f t="shared" ca="1" si="482"/>
        <v>2</v>
      </c>
    </row>
    <row r="4387" spans="1:8" hidden="1" x14ac:dyDescent="0.2">
      <c r="A4387" s="1">
        <v>4384</v>
      </c>
      <c r="B4387" s="1">
        <f t="shared" ca="1" si="479"/>
        <v>224045.04217455091</v>
      </c>
      <c r="C4387" s="1">
        <f t="shared" ca="1" si="476"/>
        <v>100</v>
      </c>
      <c r="D4387" s="1">
        <f t="shared" ca="1" si="477"/>
        <v>58.639357099169693</v>
      </c>
      <c r="E4387" s="1">
        <f t="shared" ca="1" si="478"/>
        <v>-1</v>
      </c>
      <c r="F4387" s="1">
        <f t="shared" ca="1" si="480"/>
        <v>1</v>
      </c>
      <c r="G4387" s="1">
        <f t="shared" ca="1" si="481"/>
        <v>0</v>
      </c>
      <c r="H4387" s="1">
        <f t="shared" ca="1" si="482"/>
        <v>3</v>
      </c>
    </row>
    <row r="4388" spans="1:8" hidden="1" x14ac:dyDescent="0.2">
      <c r="A4388" s="1">
        <v>4385</v>
      </c>
      <c r="B4388" s="1">
        <f t="shared" ca="1" si="479"/>
        <v>229908.97788446787</v>
      </c>
      <c r="C4388" s="1">
        <f t="shared" ca="1" si="476"/>
        <v>100</v>
      </c>
      <c r="D4388" s="1">
        <f t="shared" ca="1" si="477"/>
        <v>-42.077013244733351</v>
      </c>
      <c r="E4388" s="1">
        <f t="shared" ca="1" si="478"/>
        <v>0</v>
      </c>
      <c r="F4388" s="1">
        <f t="shared" ca="1" si="480"/>
        <v>1</v>
      </c>
      <c r="G4388" s="1">
        <f t="shared" ca="1" si="481"/>
        <v>0</v>
      </c>
      <c r="H4388" s="1">
        <f t="shared" ca="1" si="482"/>
        <v>4</v>
      </c>
    </row>
    <row r="4389" spans="1:8" hidden="1" x14ac:dyDescent="0.2">
      <c r="A4389" s="1">
        <v>4386</v>
      </c>
      <c r="B4389" s="1">
        <f t="shared" ca="1" si="479"/>
        <v>225701.27655999453</v>
      </c>
      <c r="C4389" s="1">
        <f t="shared" ca="1" si="476"/>
        <v>100</v>
      </c>
      <c r="D4389" s="1">
        <f t="shared" ca="1" si="477"/>
        <v>-42.077013244733351</v>
      </c>
      <c r="E4389" s="1">
        <f t="shared" ca="1" si="478"/>
        <v>-1</v>
      </c>
      <c r="F4389" s="1">
        <f t="shared" ca="1" si="480"/>
        <v>1</v>
      </c>
      <c r="G4389" s="1">
        <f t="shared" ca="1" si="481"/>
        <v>1</v>
      </c>
      <c r="H4389" s="1">
        <f t="shared" ca="1" si="482"/>
        <v>0</v>
      </c>
    </row>
    <row r="4390" spans="1:8" hidden="1" x14ac:dyDescent="0.2">
      <c r="A4390" s="1">
        <v>4387</v>
      </c>
      <c r="B4390" s="1">
        <f t="shared" ca="1" si="479"/>
        <v>221493.57523552119</v>
      </c>
      <c r="C4390" s="1">
        <f t="shared" ca="1" si="476"/>
        <v>100</v>
      </c>
      <c r="D4390" s="1">
        <f t="shared" ca="1" si="477"/>
        <v>-42.077013244733351</v>
      </c>
      <c r="E4390" s="1">
        <f t="shared" ca="1" si="478"/>
        <v>-2</v>
      </c>
      <c r="F4390" s="1">
        <f t="shared" ca="1" si="480"/>
        <v>1</v>
      </c>
      <c r="G4390" s="1">
        <f t="shared" ca="1" si="481"/>
        <v>2</v>
      </c>
      <c r="H4390" s="1">
        <f t="shared" ca="1" si="482"/>
        <v>0</v>
      </c>
    </row>
    <row r="4391" spans="1:8" hidden="1" x14ac:dyDescent="0.2">
      <c r="A4391" s="1">
        <v>4388</v>
      </c>
      <c r="B4391" s="1">
        <f t="shared" ca="1" si="479"/>
        <v>217285.87391104785</v>
      </c>
      <c r="C4391" s="1">
        <f t="shared" ca="1" si="476"/>
        <v>100</v>
      </c>
      <c r="D4391" s="1">
        <f t="shared" ca="1" si="477"/>
        <v>-42.077013244733351</v>
      </c>
      <c r="E4391" s="1">
        <f t="shared" ca="1" si="478"/>
        <v>-3</v>
      </c>
      <c r="F4391" s="1">
        <f t="shared" ca="1" si="480"/>
        <v>1</v>
      </c>
      <c r="G4391" s="1">
        <f t="shared" ca="1" si="481"/>
        <v>3</v>
      </c>
      <c r="H4391" s="1">
        <f t="shared" ca="1" si="482"/>
        <v>0</v>
      </c>
    </row>
    <row r="4392" spans="1:8" hidden="1" x14ac:dyDescent="0.2">
      <c r="A4392" s="1">
        <v>4389</v>
      </c>
      <c r="B4392" s="1">
        <f t="shared" ca="1" si="479"/>
        <v>213078.17258657451</v>
      </c>
      <c r="C4392" s="1">
        <f t="shared" ca="1" si="476"/>
        <v>100</v>
      </c>
      <c r="D4392" s="1">
        <f t="shared" ca="1" si="477"/>
        <v>-42.077013244733351</v>
      </c>
      <c r="E4392" s="1">
        <f t="shared" ca="1" si="478"/>
        <v>-4</v>
      </c>
      <c r="F4392" s="1">
        <f t="shared" ca="1" si="480"/>
        <v>1</v>
      </c>
      <c r="G4392" s="1">
        <f t="shared" ca="1" si="481"/>
        <v>4</v>
      </c>
      <c r="H4392" s="1">
        <f t="shared" ca="1" si="482"/>
        <v>0</v>
      </c>
    </row>
    <row r="4393" spans="1:8" hidden="1" x14ac:dyDescent="0.2">
      <c r="A4393" s="1">
        <v>4390</v>
      </c>
      <c r="B4393" s="1">
        <f t="shared" ca="1" si="479"/>
        <v>208870.47126210117</v>
      </c>
      <c r="C4393" s="1">
        <f t="shared" ca="1" si="476"/>
        <v>500</v>
      </c>
      <c r="D4393" s="1">
        <f t="shared" ca="1" si="477"/>
        <v>-42.077013244733351</v>
      </c>
      <c r="E4393" s="1">
        <f t="shared" ca="1" si="478"/>
        <v>0</v>
      </c>
      <c r="F4393" s="1">
        <f t="shared" ca="1" si="480"/>
        <v>2</v>
      </c>
      <c r="G4393" s="1">
        <f t="shared" ca="1" si="481"/>
        <v>5</v>
      </c>
      <c r="H4393" s="1">
        <f t="shared" ca="1" si="482"/>
        <v>0</v>
      </c>
    </row>
    <row r="4394" spans="1:8" hidden="1" x14ac:dyDescent="0.2">
      <c r="A4394" s="1">
        <v>4391</v>
      </c>
      <c r="B4394" s="1">
        <f t="shared" ca="1" si="479"/>
        <v>187831.96463973451</v>
      </c>
      <c r="C4394" s="1">
        <f t="shared" ca="1" si="476"/>
        <v>500</v>
      </c>
      <c r="D4394" s="1">
        <f t="shared" ca="1" si="477"/>
        <v>58.639357099169693</v>
      </c>
      <c r="E4394" s="1">
        <f t="shared" ca="1" si="478"/>
        <v>-1</v>
      </c>
      <c r="F4394" s="1">
        <f t="shared" ca="1" si="480"/>
        <v>2</v>
      </c>
      <c r="G4394" s="1">
        <f t="shared" ca="1" si="481"/>
        <v>6</v>
      </c>
      <c r="H4394" s="1">
        <f t="shared" ca="1" si="482"/>
        <v>0</v>
      </c>
    </row>
    <row r="4395" spans="1:8" hidden="1" x14ac:dyDescent="0.2">
      <c r="A4395" s="1">
        <v>4392</v>
      </c>
      <c r="B4395" s="1">
        <f t="shared" ca="1" si="479"/>
        <v>217151.64318931935</v>
      </c>
      <c r="C4395" s="1">
        <f t="shared" ca="1" si="476"/>
        <v>100</v>
      </c>
      <c r="D4395" s="1">
        <f t="shared" ca="1" si="477"/>
        <v>58.639357099169693</v>
      </c>
      <c r="E4395" s="1">
        <f t="shared" ca="1" si="478"/>
        <v>0</v>
      </c>
      <c r="F4395" s="1">
        <f t="shared" ca="1" si="480"/>
        <v>1</v>
      </c>
      <c r="G4395" s="1">
        <f t="shared" ca="1" si="481"/>
        <v>0</v>
      </c>
      <c r="H4395" s="1">
        <f t="shared" ca="1" si="482"/>
        <v>1</v>
      </c>
    </row>
    <row r="4396" spans="1:8" hidden="1" x14ac:dyDescent="0.2">
      <c r="A4396" s="1">
        <v>4393</v>
      </c>
      <c r="B4396" s="1">
        <f t="shared" ca="1" si="479"/>
        <v>223015.57889923631</v>
      </c>
      <c r="C4396" s="1">
        <f t="shared" ca="1" si="476"/>
        <v>100</v>
      </c>
      <c r="D4396" s="1">
        <f t="shared" ca="1" si="477"/>
        <v>58.639357099169693</v>
      </c>
      <c r="E4396" s="1">
        <f t="shared" ca="1" si="478"/>
        <v>0</v>
      </c>
      <c r="F4396" s="1">
        <f t="shared" ca="1" si="480"/>
        <v>1</v>
      </c>
      <c r="G4396" s="1">
        <f t="shared" ca="1" si="481"/>
        <v>0</v>
      </c>
      <c r="H4396" s="1">
        <f t="shared" ca="1" si="482"/>
        <v>2</v>
      </c>
    </row>
    <row r="4397" spans="1:8" hidden="1" x14ac:dyDescent="0.2">
      <c r="A4397" s="1">
        <v>4394</v>
      </c>
      <c r="B4397" s="1">
        <f t="shared" ca="1" si="479"/>
        <v>228879.51460915327</v>
      </c>
      <c r="C4397" s="1">
        <f t="shared" ca="1" si="476"/>
        <v>100</v>
      </c>
      <c r="D4397" s="1">
        <f t="shared" ca="1" si="477"/>
        <v>58.639357099169693</v>
      </c>
      <c r="E4397" s="1">
        <f t="shared" ca="1" si="478"/>
        <v>0</v>
      </c>
      <c r="F4397" s="1">
        <f t="shared" ca="1" si="480"/>
        <v>1</v>
      </c>
      <c r="G4397" s="1">
        <f t="shared" ca="1" si="481"/>
        <v>0</v>
      </c>
      <c r="H4397" s="1">
        <f t="shared" ca="1" si="482"/>
        <v>3</v>
      </c>
    </row>
    <row r="4398" spans="1:8" hidden="1" x14ac:dyDescent="0.2">
      <c r="A4398" s="1">
        <v>4395</v>
      </c>
      <c r="B4398" s="1">
        <f t="shared" ca="1" si="479"/>
        <v>234743.45031907022</v>
      </c>
      <c r="C4398" s="1">
        <f t="shared" ca="1" si="476"/>
        <v>100</v>
      </c>
      <c r="D4398" s="1">
        <f t="shared" ca="1" si="477"/>
        <v>-42.077013244733351</v>
      </c>
      <c r="E4398" s="1">
        <f t="shared" ca="1" si="478"/>
        <v>0</v>
      </c>
      <c r="F4398" s="1">
        <f t="shared" ca="1" si="480"/>
        <v>1</v>
      </c>
      <c r="G4398" s="1">
        <f t="shared" ca="1" si="481"/>
        <v>0</v>
      </c>
      <c r="H4398" s="1">
        <f t="shared" ca="1" si="482"/>
        <v>4</v>
      </c>
    </row>
    <row r="4399" spans="1:8" hidden="1" x14ac:dyDescent="0.2">
      <c r="A4399" s="1">
        <v>4396</v>
      </c>
      <c r="B4399" s="1">
        <f t="shared" ca="1" si="479"/>
        <v>230535.74899459688</v>
      </c>
      <c r="C4399" s="1">
        <f t="shared" ca="1" si="476"/>
        <v>100</v>
      </c>
      <c r="D4399" s="1">
        <f t="shared" ca="1" si="477"/>
        <v>-42.077013244733351</v>
      </c>
      <c r="E4399" s="1">
        <f t="shared" ca="1" si="478"/>
        <v>-1</v>
      </c>
      <c r="F4399" s="1">
        <f t="shared" ca="1" si="480"/>
        <v>1</v>
      </c>
      <c r="G4399" s="1">
        <f t="shared" ca="1" si="481"/>
        <v>1</v>
      </c>
      <c r="H4399" s="1">
        <f t="shared" ca="1" si="482"/>
        <v>0</v>
      </c>
    </row>
    <row r="4400" spans="1:8" hidden="1" x14ac:dyDescent="0.2">
      <c r="A4400" s="1">
        <v>4397</v>
      </c>
      <c r="B4400" s="1">
        <f t="shared" ca="1" si="479"/>
        <v>226328.04767012355</v>
      </c>
      <c r="C4400" s="1">
        <f t="shared" ca="1" si="476"/>
        <v>100</v>
      </c>
      <c r="D4400" s="1">
        <f t="shared" ca="1" si="477"/>
        <v>58.639357099169693</v>
      </c>
      <c r="E4400" s="1">
        <f t="shared" ca="1" si="478"/>
        <v>-2</v>
      </c>
      <c r="F4400" s="1">
        <f t="shared" ca="1" si="480"/>
        <v>1</v>
      </c>
      <c r="G4400" s="1">
        <f t="shared" ca="1" si="481"/>
        <v>2</v>
      </c>
      <c r="H4400" s="1">
        <f t="shared" ca="1" si="482"/>
        <v>0</v>
      </c>
    </row>
    <row r="4401" spans="1:8" hidden="1" x14ac:dyDescent="0.2">
      <c r="A4401" s="1">
        <v>4398</v>
      </c>
      <c r="B4401" s="1">
        <f t="shared" ca="1" si="479"/>
        <v>232191.9833800405</v>
      </c>
      <c r="C4401" s="1">
        <f t="shared" ca="1" si="476"/>
        <v>100</v>
      </c>
      <c r="D4401" s="1">
        <f t="shared" ca="1" si="477"/>
        <v>-42.077013244733351</v>
      </c>
      <c r="E4401" s="1">
        <f t="shared" ca="1" si="478"/>
        <v>-1</v>
      </c>
      <c r="F4401" s="1">
        <f t="shared" ca="1" si="480"/>
        <v>1</v>
      </c>
      <c r="G4401" s="1">
        <f t="shared" ca="1" si="481"/>
        <v>0</v>
      </c>
      <c r="H4401" s="1">
        <f t="shared" ca="1" si="482"/>
        <v>1</v>
      </c>
    </row>
    <row r="4402" spans="1:8" hidden="1" x14ac:dyDescent="0.2">
      <c r="A4402" s="1">
        <v>4399</v>
      </c>
      <c r="B4402" s="1">
        <f t="shared" ca="1" si="479"/>
        <v>227984.28205556716</v>
      </c>
      <c r="C4402" s="1">
        <f t="shared" ca="1" si="476"/>
        <v>100</v>
      </c>
      <c r="D4402" s="1">
        <f t="shared" ca="1" si="477"/>
        <v>58.639357099169693</v>
      </c>
      <c r="E4402" s="1">
        <f t="shared" ca="1" si="478"/>
        <v>-2</v>
      </c>
      <c r="F4402" s="1">
        <f t="shared" ca="1" si="480"/>
        <v>1</v>
      </c>
      <c r="G4402" s="1">
        <f t="shared" ca="1" si="481"/>
        <v>1</v>
      </c>
      <c r="H4402" s="1">
        <f t="shared" ca="1" si="482"/>
        <v>0</v>
      </c>
    </row>
    <row r="4403" spans="1:8" hidden="1" x14ac:dyDescent="0.2">
      <c r="A4403" s="1">
        <v>4400</v>
      </c>
      <c r="B4403" s="1">
        <f t="shared" ca="1" si="479"/>
        <v>233848.21776548412</v>
      </c>
      <c r="C4403" s="1">
        <f t="shared" ca="1" si="476"/>
        <v>100</v>
      </c>
      <c r="D4403" s="1">
        <f t="shared" ca="1" si="477"/>
        <v>-42.077013244733351</v>
      </c>
      <c r="E4403" s="1">
        <f t="shared" ca="1" si="478"/>
        <v>-1</v>
      </c>
      <c r="F4403" s="1">
        <f t="shared" ca="1" si="480"/>
        <v>1</v>
      </c>
      <c r="G4403" s="1">
        <f t="shared" ca="1" si="481"/>
        <v>0</v>
      </c>
      <c r="H4403" s="1">
        <f t="shared" ca="1" si="482"/>
        <v>1</v>
      </c>
    </row>
    <row r="4404" spans="1:8" hidden="1" x14ac:dyDescent="0.2">
      <c r="A4404" s="1">
        <v>4401</v>
      </c>
      <c r="B4404" s="1">
        <f t="shared" ca="1" si="479"/>
        <v>229640.51644101078</v>
      </c>
      <c r="C4404" s="1">
        <f t="shared" ca="1" si="476"/>
        <v>100</v>
      </c>
      <c r="D4404" s="1">
        <f t="shared" ca="1" si="477"/>
        <v>-42.077013244733351</v>
      </c>
      <c r="E4404" s="1">
        <f t="shared" ca="1" si="478"/>
        <v>-2</v>
      </c>
      <c r="F4404" s="1">
        <f t="shared" ca="1" si="480"/>
        <v>1</v>
      </c>
      <c r="G4404" s="1">
        <f t="shared" ca="1" si="481"/>
        <v>1</v>
      </c>
      <c r="H4404" s="1">
        <f t="shared" ca="1" si="482"/>
        <v>0</v>
      </c>
    </row>
    <row r="4405" spans="1:8" hidden="1" x14ac:dyDescent="0.2">
      <c r="A4405" s="1">
        <v>4402</v>
      </c>
      <c r="B4405" s="1">
        <f t="shared" ca="1" si="479"/>
        <v>225432.81511653744</v>
      </c>
      <c r="C4405" s="1">
        <f t="shared" ca="1" si="476"/>
        <v>100</v>
      </c>
      <c r="D4405" s="1">
        <f t="shared" ca="1" si="477"/>
        <v>-42.077013244733351</v>
      </c>
      <c r="E4405" s="1">
        <f t="shared" ca="1" si="478"/>
        <v>-3</v>
      </c>
      <c r="F4405" s="1">
        <f t="shared" ca="1" si="480"/>
        <v>1</v>
      </c>
      <c r="G4405" s="1">
        <f t="shared" ca="1" si="481"/>
        <v>2</v>
      </c>
      <c r="H4405" s="1">
        <f t="shared" ca="1" si="482"/>
        <v>0</v>
      </c>
    </row>
    <row r="4406" spans="1:8" hidden="1" x14ac:dyDescent="0.2">
      <c r="A4406" s="1">
        <v>4403</v>
      </c>
      <c r="B4406" s="1">
        <f t="shared" ca="1" si="479"/>
        <v>221225.1137920641</v>
      </c>
      <c r="C4406" s="1">
        <f t="shared" ca="1" si="476"/>
        <v>100</v>
      </c>
      <c r="D4406" s="1">
        <f t="shared" ca="1" si="477"/>
        <v>58.639357099169693</v>
      </c>
      <c r="E4406" s="1">
        <f t="shared" ca="1" si="478"/>
        <v>-4</v>
      </c>
      <c r="F4406" s="1">
        <f t="shared" ca="1" si="480"/>
        <v>1</v>
      </c>
      <c r="G4406" s="1">
        <f t="shared" ca="1" si="481"/>
        <v>3</v>
      </c>
      <c r="H4406" s="1">
        <f t="shared" ca="1" si="482"/>
        <v>0</v>
      </c>
    </row>
    <row r="4407" spans="1:8" hidden="1" x14ac:dyDescent="0.2">
      <c r="A4407" s="1">
        <v>4404</v>
      </c>
      <c r="B4407" s="1">
        <f t="shared" ca="1" si="479"/>
        <v>227089.04950198106</v>
      </c>
      <c r="C4407" s="1">
        <f t="shared" ca="1" si="476"/>
        <v>100</v>
      </c>
      <c r="D4407" s="1">
        <f t="shared" ca="1" si="477"/>
        <v>58.639357099169693</v>
      </c>
      <c r="E4407" s="1">
        <f t="shared" ca="1" si="478"/>
        <v>-3</v>
      </c>
      <c r="F4407" s="1">
        <f t="shared" ca="1" si="480"/>
        <v>1</v>
      </c>
      <c r="G4407" s="1">
        <f t="shared" ca="1" si="481"/>
        <v>0</v>
      </c>
      <c r="H4407" s="1">
        <f t="shared" ca="1" si="482"/>
        <v>1</v>
      </c>
    </row>
    <row r="4408" spans="1:8" hidden="1" x14ac:dyDescent="0.2">
      <c r="A4408" s="1">
        <v>4405</v>
      </c>
      <c r="B4408" s="1">
        <f t="shared" ca="1" si="479"/>
        <v>232952.98521189802</v>
      </c>
      <c r="C4408" s="1">
        <f t="shared" ca="1" si="476"/>
        <v>100</v>
      </c>
      <c r="D4408" s="1">
        <f t="shared" ca="1" si="477"/>
        <v>-42.077013244733351</v>
      </c>
      <c r="E4408" s="1">
        <f t="shared" ca="1" si="478"/>
        <v>-2</v>
      </c>
      <c r="F4408" s="1">
        <f t="shared" ca="1" si="480"/>
        <v>1</v>
      </c>
      <c r="G4408" s="1">
        <f t="shared" ca="1" si="481"/>
        <v>0</v>
      </c>
      <c r="H4408" s="1">
        <f t="shared" ca="1" si="482"/>
        <v>2</v>
      </c>
    </row>
    <row r="4409" spans="1:8" hidden="1" x14ac:dyDescent="0.2">
      <c r="A4409" s="1">
        <v>4406</v>
      </c>
      <c r="B4409" s="1">
        <f t="shared" ca="1" si="479"/>
        <v>228745.28388742468</v>
      </c>
      <c r="C4409" s="1">
        <f t="shared" ca="1" si="476"/>
        <v>100</v>
      </c>
      <c r="D4409" s="1">
        <f t="shared" ca="1" si="477"/>
        <v>-42.077013244733351</v>
      </c>
      <c r="E4409" s="1">
        <f t="shared" ca="1" si="478"/>
        <v>-3</v>
      </c>
      <c r="F4409" s="1">
        <f t="shared" ca="1" si="480"/>
        <v>1</v>
      </c>
      <c r="G4409" s="1">
        <f t="shared" ca="1" si="481"/>
        <v>1</v>
      </c>
      <c r="H4409" s="1">
        <f t="shared" ca="1" si="482"/>
        <v>0</v>
      </c>
    </row>
    <row r="4410" spans="1:8" hidden="1" x14ac:dyDescent="0.2">
      <c r="A4410" s="1">
        <v>4407</v>
      </c>
      <c r="B4410" s="1">
        <f t="shared" ca="1" si="479"/>
        <v>224537.58256295134</v>
      </c>
      <c r="C4410" s="1">
        <f t="shared" ca="1" si="476"/>
        <v>100</v>
      </c>
      <c r="D4410" s="1">
        <f t="shared" ca="1" si="477"/>
        <v>-42.077013244733351</v>
      </c>
      <c r="E4410" s="1">
        <f t="shared" ca="1" si="478"/>
        <v>-4</v>
      </c>
      <c r="F4410" s="1">
        <f t="shared" ca="1" si="480"/>
        <v>1</v>
      </c>
      <c r="G4410" s="1">
        <f t="shared" ca="1" si="481"/>
        <v>2</v>
      </c>
      <c r="H4410" s="1">
        <f t="shared" ca="1" si="482"/>
        <v>0</v>
      </c>
    </row>
    <row r="4411" spans="1:8" hidden="1" x14ac:dyDescent="0.2">
      <c r="A4411" s="1">
        <v>4408</v>
      </c>
      <c r="B4411" s="1">
        <f t="shared" ca="1" si="479"/>
        <v>220329.881238478</v>
      </c>
      <c r="C4411" s="1">
        <f t="shared" ca="1" si="476"/>
        <v>500</v>
      </c>
      <c r="D4411" s="1">
        <f t="shared" ca="1" si="477"/>
        <v>-42.077013244733351</v>
      </c>
      <c r="E4411" s="1">
        <f t="shared" ca="1" si="478"/>
        <v>0</v>
      </c>
      <c r="F4411" s="1">
        <f t="shared" ca="1" si="480"/>
        <v>2</v>
      </c>
      <c r="G4411" s="1">
        <f t="shared" ca="1" si="481"/>
        <v>3</v>
      </c>
      <c r="H4411" s="1">
        <f t="shared" ca="1" si="482"/>
        <v>0</v>
      </c>
    </row>
    <row r="4412" spans="1:8" hidden="1" x14ac:dyDescent="0.2">
      <c r="A4412" s="1">
        <v>4409</v>
      </c>
      <c r="B4412" s="1">
        <f t="shared" ca="1" si="479"/>
        <v>199291.37461611134</v>
      </c>
      <c r="C4412" s="1">
        <f t="shared" ca="1" si="476"/>
        <v>500</v>
      </c>
      <c r="D4412" s="1">
        <f t="shared" ca="1" si="477"/>
        <v>-42.077013244733351</v>
      </c>
      <c r="E4412" s="1">
        <f t="shared" ca="1" si="478"/>
        <v>-1</v>
      </c>
      <c r="F4412" s="1">
        <f t="shared" ca="1" si="480"/>
        <v>2</v>
      </c>
      <c r="G4412" s="1">
        <f t="shared" ca="1" si="481"/>
        <v>4</v>
      </c>
      <c r="H4412" s="1">
        <f t="shared" ca="1" si="482"/>
        <v>0</v>
      </c>
    </row>
    <row r="4413" spans="1:8" hidden="1" x14ac:dyDescent="0.2">
      <c r="A4413" s="1">
        <v>4410</v>
      </c>
      <c r="B4413" s="1">
        <f t="shared" ca="1" si="479"/>
        <v>178252.86799374467</v>
      </c>
      <c r="C4413" s="1">
        <f t="shared" ca="1" si="476"/>
        <v>500</v>
      </c>
      <c r="D4413" s="1">
        <f t="shared" ca="1" si="477"/>
        <v>-42.077013244733351</v>
      </c>
      <c r="E4413" s="1">
        <f t="shared" ca="1" si="478"/>
        <v>-2</v>
      </c>
      <c r="F4413" s="1">
        <f t="shared" ca="1" si="480"/>
        <v>2</v>
      </c>
      <c r="G4413" s="1">
        <f t="shared" ca="1" si="481"/>
        <v>5</v>
      </c>
      <c r="H4413" s="1">
        <f t="shared" ca="1" si="482"/>
        <v>0</v>
      </c>
    </row>
    <row r="4414" spans="1:8" hidden="1" x14ac:dyDescent="0.2">
      <c r="A4414" s="1">
        <v>4411</v>
      </c>
      <c r="B4414" s="1">
        <f t="shared" ca="1" si="479"/>
        <v>157214.36137137801</v>
      </c>
      <c r="C4414" s="1">
        <f t="shared" ca="1" si="476"/>
        <v>500</v>
      </c>
      <c r="D4414" s="1">
        <f t="shared" ca="1" si="477"/>
        <v>-42.077013244733351</v>
      </c>
      <c r="E4414" s="1">
        <f t="shared" ca="1" si="478"/>
        <v>-3</v>
      </c>
      <c r="F4414" s="1">
        <f t="shared" ca="1" si="480"/>
        <v>2</v>
      </c>
      <c r="G4414" s="1">
        <f t="shared" ca="1" si="481"/>
        <v>6</v>
      </c>
      <c r="H4414" s="1">
        <f t="shared" ca="1" si="482"/>
        <v>0</v>
      </c>
    </row>
    <row r="4415" spans="1:8" hidden="1" x14ac:dyDescent="0.2">
      <c r="A4415" s="1">
        <v>4412</v>
      </c>
      <c r="B4415" s="1">
        <f t="shared" ca="1" si="479"/>
        <v>136175.85474901134</v>
      </c>
      <c r="C4415" s="1">
        <f t="shared" ca="1" si="476"/>
        <v>500</v>
      </c>
      <c r="D4415" s="1">
        <f t="shared" ca="1" si="477"/>
        <v>58.639357099169693</v>
      </c>
      <c r="E4415" s="1">
        <f t="shared" ca="1" si="478"/>
        <v>-4</v>
      </c>
      <c r="F4415" s="1">
        <f t="shared" ca="1" si="480"/>
        <v>2</v>
      </c>
      <c r="G4415" s="1">
        <f t="shared" ca="1" si="481"/>
        <v>7</v>
      </c>
      <c r="H4415" s="1">
        <f t="shared" ca="1" si="482"/>
        <v>0</v>
      </c>
    </row>
    <row r="4416" spans="1:8" hidden="1" x14ac:dyDescent="0.2">
      <c r="A4416" s="1">
        <v>4413</v>
      </c>
      <c r="B4416" s="1">
        <f t="shared" ca="1" si="479"/>
        <v>165495.53329859619</v>
      </c>
      <c r="C4416" s="1">
        <f t="shared" ca="1" si="476"/>
        <v>500</v>
      </c>
      <c r="D4416" s="1">
        <f t="shared" ca="1" si="477"/>
        <v>58.639357099169693</v>
      </c>
      <c r="E4416" s="1">
        <f t="shared" ca="1" si="478"/>
        <v>-3</v>
      </c>
      <c r="F4416" s="1">
        <f t="shared" ca="1" si="480"/>
        <v>2</v>
      </c>
      <c r="G4416" s="1">
        <f t="shared" ca="1" si="481"/>
        <v>0</v>
      </c>
      <c r="H4416" s="1">
        <f t="shared" ca="1" si="482"/>
        <v>1</v>
      </c>
    </row>
    <row r="4417" spans="1:8" hidden="1" x14ac:dyDescent="0.2">
      <c r="A4417" s="1">
        <v>4414</v>
      </c>
      <c r="B4417" s="1">
        <f t="shared" ca="1" si="479"/>
        <v>194815.21184818103</v>
      </c>
      <c r="C4417" s="1">
        <f t="shared" ca="1" si="476"/>
        <v>500</v>
      </c>
      <c r="D4417" s="1">
        <f t="shared" ca="1" si="477"/>
        <v>58.639357099169693</v>
      </c>
      <c r="E4417" s="1">
        <f t="shared" ca="1" si="478"/>
        <v>-2</v>
      </c>
      <c r="F4417" s="1">
        <f t="shared" ca="1" si="480"/>
        <v>2</v>
      </c>
      <c r="G4417" s="1">
        <f t="shared" ca="1" si="481"/>
        <v>0</v>
      </c>
      <c r="H4417" s="1">
        <f t="shared" ca="1" si="482"/>
        <v>2</v>
      </c>
    </row>
    <row r="4418" spans="1:8" hidden="1" x14ac:dyDescent="0.2">
      <c r="A4418" s="1">
        <v>4415</v>
      </c>
      <c r="B4418" s="1">
        <f t="shared" ca="1" si="479"/>
        <v>224134.89039776588</v>
      </c>
      <c r="C4418" s="1">
        <f t="shared" ca="1" si="476"/>
        <v>500</v>
      </c>
      <c r="D4418" s="1">
        <f t="shared" ca="1" si="477"/>
        <v>-42.077013244733351</v>
      </c>
      <c r="E4418" s="1">
        <f t="shared" ca="1" si="478"/>
        <v>-1</v>
      </c>
      <c r="F4418" s="1">
        <f t="shared" ca="1" si="480"/>
        <v>2</v>
      </c>
      <c r="G4418" s="1">
        <f t="shared" ca="1" si="481"/>
        <v>0</v>
      </c>
      <c r="H4418" s="1">
        <f t="shared" ca="1" si="482"/>
        <v>3</v>
      </c>
    </row>
    <row r="4419" spans="1:8" hidden="1" x14ac:dyDescent="0.2">
      <c r="A4419" s="1">
        <v>4416</v>
      </c>
      <c r="B4419" s="1">
        <f t="shared" ca="1" si="479"/>
        <v>203096.38377539921</v>
      </c>
      <c r="C4419" s="1">
        <f t="shared" ca="1" si="476"/>
        <v>500</v>
      </c>
      <c r="D4419" s="1">
        <f t="shared" ca="1" si="477"/>
        <v>-42.077013244733351</v>
      </c>
      <c r="E4419" s="1">
        <f t="shared" ca="1" si="478"/>
        <v>-2</v>
      </c>
      <c r="F4419" s="1">
        <f t="shared" ca="1" si="480"/>
        <v>2</v>
      </c>
      <c r="G4419" s="1">
        <f t="shared" ca="1" si="481"/>
        <v>1</v>
      </c>
      <c r="H4419" s="1">
        <f t="shared" ca="1" si="482"/>
        <v>0</v>
      </c>
    </row>
    <row r="4420" spans="1:8" hidden="1" x14ac:dyDescent="0.2">
      <c r="A4420" s="1">
        <v>4417</v>
      </c>
      <c r="B4420" s="1">
        <f t="shared" ca="1" si="479"/>
        <v>182057.87715303255</v>
      </c>
      <c r="C4420" s="1">
        <f t="shared" ca="1" si="476"/>
        <v>500</v>
      </c>
      <c r="D4420" s="1">
        <f t="shared" ca="1" si="477"/>
        <v>58.639357099169693</v>
      </c>
      <c r="E4420" s="1">
        <f t="shared" ca="1" si="478"/>
        <v>-3</v>
      </c>
      <c r="F4420" s="1">
        <f t="shared" ca="1" si="480"/>
        <v>2</v>
      </c>
      <c r="G4420" s="1">
        <f t="shared" ca="1" si="481"/>
        <v>2</v>
      </c>
      <c r="H4420" s="1">
        <f t="shared" ca="1" si="482"/>
        <v>0</v>
      </c>
    </row>
    <row r="4421" spans="1:8" hidden="1" x14ac:dyDescent="0.2">
      <c r="A4421" s="1">
        <v>4418</v>
      </c>
      <c r="B4421" s="1">
        <f t="shared" ca="1" si="479"/>
        <v>211377.55570261739</v>
      </c>
      <c r="C4421" s="1">
        <f t="shared" ref="C4421:C4484" ca="1" si="483">$C$4*POWER($L$2,F4421-1)</f>
        <v>500</v>
      </c>
      <c r="D4421" s="1">
        <f t="shared" ref="D4421:D4484" ca="1" si="484">IF(RAND()&lt;$B$1,$F$1,$H$1)</f>
        <v>-42.077013244733351</v>
      </c>
      <c r="E4421" s="1">
        <f t="shared" ref="E4421:E4484" ca="1" si="485">IF(D4420&lt;0,IF(E4420-1=-$D$2,0,E4420-1),IF(E4420+1=$F$2,0,E4420+1))</f>
        <v>-2</v>
      </c>
      <c r="F4421" s="1">
        <f t="shared" ca="1" si="480"/>
        <v>2</v>
      </c>
      <c r="G4421" s="1">
        <f t="shared" ca="1" si="481"/>
        <v>0</v>
      </c>
      <c r="H4421" s="1">
        <f t="shared" ca="1" si="482"/>
        <v>1</v>
      </c>
    </row>
    <row r="4422" spans="1:8" hidden="1" x14ac:dyDescent="0.2">
      <c r="A4422" s="1">
        <v>4419</v>
      </c>
      <c r="B4422" s="1">
        <f t="shared" ref="B4422:B4485" ca="1" si="486">B4421+D4421*C4421</f>
        <v>190339.04908025073</v>
      </c>
      <c r="C4422" s="1">
        <f t="shared" ca="1" si="483"/>
        <v>500</v>
      </c>
      <c r="D4422" s="1">
        <f t="shared" ca="1" si="484"/>
        <v>58.639357099169693</v>
      </c>
      <c r="E4422" s="1">
        <f t="shared" ca="1" si="485"/>
        <v>-3</v>
      </c>
      <c r="F4422" s="1">
        <f t="shared" ref="F4422:F4485" ca="1" si="487">IF(AND(D4421&gt;0,E4422=0),IF(F4421-1&lt;1,1,F4421-1),IF(AND(D4421&lt;0,E4422=0),IF(F4421+1&gt;$H$2,1,F4421+1),F4421))</f>
        <v>2</v>
      </c>
      <c r="G4422" s="1">
        <f t="shared" ref="G4422:G4485" ca="1" si="488">IF(D4421&gt;0,0,G4421+1)</f>
        <v>1</v>
      </c>
      <c r="H4422" s="1">
        <f t="shared" ref="H4422:H4485" ca="1" si="489">IF(D4421&lt;0,0,H4421+1)</f>
        <v>0</v>
      </c>
    </row>
    <row r="4423" spans="1:8" hidden="1" x14ac:dyDescent="0.2">
      <c r="A4423" s="1">
        <v>4420</v>
      </c>
      <c r="B4423" s="1">
        <f t="shared" ca="1" si="486"/>
        <v>219658.72762983557</v>
      </c>
      <c r="C4423" s="1">
        <f t="shared" ca="1" si="483"/>
        <v>500</v>
      </c>
      <c r="D4423" s="1">
        <f t="shared" ca="1" si="484"/>
        <v>-42.077013244733351</v>
      </c>
      <c r="E4423" s="1">
        <f t="shared" ca="1" si="485"/>
        <v>-2</v>
      </c>
      <c r="F4423" s="1">
        <f t="shared" ca="1" si="487"/>
        <v>2</v>
      </c>
      <c r="G4423" s="1">
        <f t="shared" ca="1" si="488"/>
        <v>0</v>
      </c>
      <c r="H4423" s="1">
        <f t="shared" ca="1" si="489"/>
        <v>1</v>
      </c>
    </row>
    <row r="4424" spans="1:8" hidden="1" x14ac:dyDescent="0.2">
      <c r="A4424" s="1">
        <v>4421</v>
      </c>
      <c r="B4424" s="1">
        <f t="shared" ca="1" si="486"/>
        <v>198620.22100746891</v>
      </c>
      <c r="C4424" s="1">
        <f t="shared" ca="1" si="483"/>
        <v>500</v>
      </c>
      <c r="D4424" s="1">
        <f t="shared" ca="1" si="484"/>
        <v>58.639357099169693</v>
      </c>
      <c r="E4424" s="1">
        <f t="shared" ca="1" si="485"/>
        <v>-3</v>
      </c>
      <c r="F4424" s="1">
        <f t="shared" ca="1" si="487"/>
        <v>2</v>
      </c>
      <c r="G4424" s="1">
        <f t="shared" ca="1" si="488"/>
        <v>1</v>
      </c>
      <c r="H4424" s="1">
        <f t="shared" ca="1" si="489"/>
        <v>0</v>
      </c>
    </row>
    <row r="4425" spans="1:8" hidden="1" x14ac:dyDescent="0.2">
      <c r="A4425" s="1">
        <v>4422</v>
      </c>
      <c r="B4425" s="1">
        <f t="shared" ca="1" si="486"/>
        <v>227939.89955705375</v>
      </c>
      <c r="C4425" s="1">
        <f t="shared" ca="1" si="483"/>
        <v>500</v>
      </c>
      <c r="D4425" s="1">
        <f t="shared" ca="1" si="484"/>
        <v>-42.077013244733351</v>
      </c>
      <c r="E4425" s="1">
        <f t="shared" ca="1" si="485"/>
        <v>-2</v>
      </c>
      <c r="F4425" s="1">
        <f t="shared" ca="1" si="487"/>
        <v>2</v>
      </c>
      <c r="G4425" s="1">
        <f t="shared" ca="1" si="488"/>
        <v>0</v>
      </c>
      <c r="H4425" s="1">
        <f t="shared" ca="1" si="489"/>
        <v>1</v>
      </c>
    </row>
    <row r="4426" spans="1:8" hidden="1" x14ac:dyDescent="0.2">
      <c r="A4426" s="1">
        <v>4423</v>
      </c>
      <c r="B4426" s="1">
        <f t="shared" ca="1" si="486"/>
        <v>206901.39293468709</v>
      </c>
      <c r="C4426" s="1">
        <f t="shared" ca="1" si="483"/>
        <v>500</v>
      </c>
      <c r="D4426" s="1">
        <f t="shared" ca="1" si="484"/>
        <v>-42.077013244733351</v>
      </c>
      <c r="E4426" s="1">
        <f t="shared" ca="1" si="485"/>
        <v>-3</v>
      </c>
      <c r="F4426" s="1">
        <f t="shared" ca="1" si="487"/>
        <v>2</v>
      </c>
      <c r="G4426" s="1">
        <f t="shared" ca="1" si="488"/>
        <v>1</v>
      </c>
      <c r="H4426" s="1">
        <f t="shared" ca="1" si="489"/>
        <v>0</v>
      </c>
    </row>
    <row r="4427" spans="1:8" hidden="1" x14ac:dyDescent="0.2">
      <c r="A4427" s="1">
        <v>4424</v>
      </c>
      <c r="B4427" s="1">
        <f t="shared" ca="1" si="486"/>
        <v>185862.88631232042</v>
      </c>
      <c r="C4427" s="1">
        <f t="shared" ca="1" si="483"/>
        <v>500</v>
      </c>
      <c r="D4427" s="1">
        <f t="shared" ca="1" si="484"/>
        <v>-42.077013244733351</v>
      </c>
      <c r="E4427" s="1">
        <f t="shared" ca="1" si="485"/>
        <v>-4</v>
      </c>
      <c r="F4427" s="1">
        <f t="shared" ca="1" si="487"/>
        <v>2</v>
      </c>
      <c r="G4427" s="1">
        <f t="shared" ca="1" si="488"/>
        <v>2</v>
      </c>
      <c r="H4427" s="1">
        <f t="shared" ca="1" si="489"/>
        <v>0</v>
      </c>
    </row>
    <row r="4428" spans="1:8" hidden="1" x14ac:dyDescent="0.2">
      <c r="A4428" s="1">
        <v>4425</v>
      </c>
      <c r="B4428" s="1">
        <f t="shared" ca="1" si="486"/>
        <v>164824.37968995376</v>
      </c>
      <c r="C4428" s="1">
        <f t="shared" ca="1" si="483"/>
        <v>100</v>
      </c>
      <c r="D4428" s="1">
        <f t="shared" ca="1" si="484"/>
        <v>-42.077013244733351</v>
      </c>
      <c r="E4428" s="1">
        <f t="shared" ca="1" si="485"/>
        <v>0</v>
      </c>
      <c r="F4428" s="1">
        <f t="shared" ca="1" si="487"/>
        <v>1</v>
      </c>
      <c r="G4428" s="1">
        <f t="shared" ca="1" si="488"/>
        <v>3</v>
      </c>
      <c r="H4428" s="1">
        <f t="shared" ca="1" si="489"/>
        <v>0</v>
      </c>
    </row>
    <row r="4429" spans="1:8" hidden="1" x14ac:dyDescent="0.2">
      <c r="A4429" s="1">
        <v>4426</v>
      </c>
      <c r="B4429" s="1">
        <f t="shared" ca="1" si="486"/>
        <v>160616.67836548042</v>
      </c>
      <c r="C4429" s="1">
        <f t="shared" ca="1" si="483"/>
        <v>100</v>
      </c>
      <c r="D4429" s="1">
        <f t="shared" ca="1" si="484"/>
        <v>58.639357099169693</v>
      </c>
      <c r="E4429" s="1">
        <f t="shared" ca="1" si="485"/>
        <v>-1</v>
      </c>
      <c r="F4429" s="1">
        <f t="shared" ca="1" si="487"/>
        <v>1</v>
      </c>
      <c r="G4429" s="1">
        <f t="shared" ca="1" si="488"/>
        <v>4</v>
      </c>
      <c r="H4429" s="1">
        <f t="shared" ca="1" si="489"/>
        <v>0</v>
      </c>
    </row>
    <row r="4430" spans="1:8" hidden="1" x14ac:dyDescent="0.2">
      <c r="A4430" s="1">
        <v>4427</v>
      </c>
      <c r="B4430" s="1">
        <f t="shared" ca="1" si="486"/>
        <v>166480.61407539737</v>
      </c>
      <c r="C4430" s="1">
        <f t="shared" ca="1" si="483"/>
        <v>100</v>
      </c>
      <c r="D4430" s="1">
        <f t="shared" ca="1" si="484"/>
        <v>-42.077013244733351</v>
      </c>
      <c r="E4430" s="1">
        <f t="shared" ca="1" si="485"/>
        <v>0</v>
      </c>
      <c r="F4430" s="1">
        <f t="shared" ca="1" si="487"/>
        <v>1</v>
      </c>
      <c r="G4430" s="1">
        <f t="shared" ca="1" si="488"/>
        <v>0</v>
      </c>
      <c r="H4430" s="1">
        <f t="shared" ca="1" si="489"/>
        <v>1</v>
      </c>
    </row>
    <row r="4431" spans="1:8" hidden="1" x14ac:dyDescent="0.2">
      <c r="A4431" s="1">
        <v>4428</v>
      </c>
      <c r="B4431" s="1">
        <f t="shared" ca="1" si="486"/>
        <v>162272.91275092404</v>
      </c>
      <c r="C4431" s="1">
        <f t="shared" ca="1" si="483"/>
        <v>100</v>
      </c>
      <c r="D4431" s="1">
        <f t="shared" ca="1" si="484"/>
        <v>58.639357099169693</v>
      </c>
      <c r="E4431" s="1">
        <f t="shared" ca="1" si="485"/>
        <v>-1</v>
      </c>
      <c r="F4431" s="1">
        <f t="shared" ca="1" si="487"/>
        <v>1</v>
      </c>
      <c r="G4431" s="1">
        <f t="shared" ca="1" si="488"/>
        <v>1</v>
      </c>
      <c r="H4431" s="1">
        <f t="shared" ca="1" si="489"/>
        <v>0</v>
      </c>
    </row>
    <row r="4432" spans="1:8" hidden="1" x14ac:dyDescent="0.2">
      <c r="A4432" s="1">
        <v>4429</v>
      </c>
      <c r="B4432" s="1">
        <f t="shared" ca="1" si="486"/>
        <v>168136.84846084099</v>
      </c>
      <c r="C4432" s="1">
        <f t="shared" ca="1" si="483"/>
        <v>100</v>
      </c>
      <c r="D4432" s="1">
        <f t="shared" ca="1" si="484"/>
        <v>-42.077013244733351</v>
      </c>
      <c r="E4432" s="1">
        <f t="shared" ca="1" si="485"/>
        <v>0</v>
      </c>
      <c r="F4432" s="1">
        <f t="shared" ca="1" si="487"/>
        <v>1</v>
      </c>
      <c r="G4432" s="1">
        <f t="shared" ca="1" si="488"/>
        <v>0</v>
      </c>
      <c r="H4432" s="1">
        <f t="shared" ca="1" si="489"/>
        <v>1</v>
      </c>
    </row>
    <row r="4433" spans="1:8" hidden="1" x14ac:dyDescent="0.2">
      <c r="A4433" s="1">
        <v>4430</v>
      </c>
      <c r="B4433" s="1">
        <f t="shared" ca="1" si="486"/>
        <v>163929.14713636765</v>
      </c>
      <c r="C4433" s="1">
        <f t="shared" ca="1" si="483"/>
        <v>100</v>
      </c>
      <c r="D4433" s="1">
        <f t="shared" ca="1" si="484"/>
        <v>58.639357099169693</v>
      </c>
      <c r="E4433" s="1">
        <f t="shared" ca="1" si="485"/>
        <v>-1</v>
      </c>
      <c r="F4433" s="1">
        <f t="shared" ca="1" si="487"/>
        <v>1</v>
      </c>
      <c r="G4433" s="1">
        <f t="shared" ca="1" si="488"/>
        <v>1</v>
      </c>
      <c r="H4433" s="1">
        <f t="shared" ca="1" si="489"/>
        <v>0</v>
      </c>
    </row>
    <row r="4434" spans="1:8" hidden="1" x14ac:dyDescent="0.2">
      <c r="A4434" s="1">
        <v>4431</v>
      </c>
      <c r="B4434" s="1">
        <f t="shared" ca="1" si="486"/>
        <v>169793.08284628461</v>
      </c>
      <c r="C4434" s="1">
        <f t="shared" ca="1" si="483"/>
        <v>100</v>
      </c>
      <c r="D4434" s="1">
        <f t="shared" ca="1" si="484"/>
        <v>-42.077013244733351</v>
      </c>
      <c r="E4434" s="1">
        <f t="shared" ca="1" si="485"/>
        <v>0</v>
      </c>
      <c r="F4434" s="1">
        <f t="shared" ca="1" si="487"/>
        <v>1</v>
      </c>
      <c r="G4434" s="1">
        <f t="shared" ca="1" si="488"/>
        <v>0</v>
      </c>
      <c r="H4434" s="1">
        <f t="shared" ca="1" si="489"/>
        <v>1</v>
      </c>
    </row>
    <row r="4435" spans="1:8" hidden="1" x14ac:dyDescent="0.2">
      <c r="A4435" s="1">
        <v>4432</v>
      </c>
      <c r="B4435" s="1">
        <f t="shared" ca="1" si="486"/>
        <v>165585.38152181127</v>
      </c>
      <c r="C4435" s="1">
        <f t="shared" ca="1" si="483"/>
        <v>100</v>
      </c>
      <c r="D4435" s="1">
        <f t="shared" ca="1" si="484"/>
        <v>-42.077013244733351</v>
      </c>
      <c r="E4435" s="1">
        <f t="shared" ca="1" si="485"/>
        <v>-1</v>
      </c>
      <c r="F4435" s="1">
        <f t="shared" ca="1" si="487"/>
        <v>1</v>
      </c>
      <c r="G4435" s="1">
        <f t="shared" ca="1" si="488"/>
        <v>1</v>
      </c>
      <c r="H4435" s="1">
        <f t="shared" ca="1" si="489"/>
        <v>0</v>
      </c>
    </row>
    <row r="4436" spans="1:8" hidden="1" x14ac:dyDescent="0.2">
      <c r="A4436" s="1">
        <v>4433</v>
      </c>
      <c r="B4436" s="1">
        <f t="shared" ca="1" si="486"/>
        <v>161377.68019733793</v>
      </c>
      <c r="C4436" s="1">
        <f t="shared" ca="1" si="483"/>
        <v>100</v>
      </c>
      <c r="D4436" s="1">
        <f t="shared" ca="1" si="484"/>
        <v>58.639357099169693</v>
      </c>
      <c r="E4436" s="1">
        <f t="shared" ca="1" si="485"/>
        <v>-2</v>
      </c>
      <c r="F4436" s="1">
        <f t="shared" ca="1" si="487"/>
        <v>1</v>
      </c>
      <c r="G4436" s="1">
        <f t="shared" ca="1" si="488"/>
        <v>2</v>
      </c>
      <c r="H4436" s="1">
        <f t="shared" ca="1" si="489"/>
        <v>0</v>
      </c>
    </row>
    <row r="4437" spans="1:8" hidden="1" x14ac:dyDescent="0.2">
      <c r="A4437" s="1">
        <v>4434</v>
      </c>
      <c r="B4437" s="1">
        <f t="shared" ca="1" si="486"/>
        <v>167241.61590725489</v>
      </c>
      <c r="C4437" s="1">
        <f t="shared" ca="1" si="483"/>
        <v>100</v>
      </c>
      <c r="D4437" s="1">
        <f t="shared" ca="1" si="484"/>
        <v>58.639357099169693</v>
      </c>
      <c r="E4437" s="1">
        <f t="shared" ca="1" si="485"/>
        <v>-1</v>
      </c>
      <c r="F4437" s="1">
        <f t="shared" ca="1" si="487"/>
        <v>1</v>
      </c>
      <c r="G4437" s="1">
        <f t="shared" ca="1" si="488"/>
        <v>0</v>
      </c>
      <c r="H4437" s="1">
        <f t="shared" ca="1" si="489"/>
        <v>1</v>
      </c>
    </row>
    <row r="4438" spans="1:8" hidden="1" x14ac:dyDescent="0.2">
      <c r="A4438" s="1">
        <v>4435</v>
      </c>
      <c r="B4438" s="1">
        <f t="shared" ca="1" si="486"/>
        <v>173105.55161717185</v>
      </c>
      <c r="C4438" s="1">
        <f t="shared" ca="1" si="483"/>
        <v>100</v>
      </c>
      <c r="D4438" s="1">
        <f t="shared" ca="1" si="484"/>
        <v>-42.077013244733351</v>
      </c>
      <c r="E4438" s="1">
        <f t="shared" ca="1" si="485"/>
        <v>0</v>
      </c>
      <c r="F4438" s="1">
        <f t="shared" ca="1" si="487"/>
        <v>1</v>
      </c>
      <c r="G4438" s="1">
        <f t="shared" ca="1" si="488"/>
        <v>0</v>
      </c>
      <c r="H4438" s="1">
        <f t="shared" ca="1" si="489"/>
        <v>2</v>
      </c>
    </row>
    <row r="4439" spans="1:8" hidden="1" x14ac:dyDescent="0.2">
      <c r="A4439" s="1">
        <v>4436</v>
      </c>
      <c r="B4439" s="1">
        <f t="shared" ca="1" si="486"/>
        <v>168897.85029269851</v>
      </c>
      <c r="C4439" s="1">
        <f t="shared" ca="1" si="483"/>
        <v>100</v>
      </c>
      <c r="D4439" s="1">
        <f t="shared" ca="1" si="484"/>
        <v>-42.077013244733351</v>
      </c>
      <c r="E4439" s="1">
        <f t="shared" ca="1" si="485"/>
        <v>-1</v>
      </c>
      <c r="F4439" s="1">
        <f t="shared" ca="1" si="487"/>
        <v>1</v>
      </c>
      <c r="G4439" s="1">
        <f t="shared" ca="1" si="488"/>
        <v>1</v>
      </c>
      <c r="H4439" s="1">
        <f t="shared" ca="1" si="489"/>
        <v>0</v>
      </c>
    </row>
    <row r="4440" spans="1:8" hidden="1" x14ac:dyDescent="0.2">
      <c r="A4440" s="1">
        <v>4437</v>
      </c>
      <c r="B4440" s="1">
        <f t="shared" ca="1" si="486"/>
        <v>164690.14896822517</v>
      </c>
      <c r="C4440" s="1">
        <f t="shared" ca="1" si="483"/>
        <v>100</v>
      </c>
      <c r="D4440" s="1">
        <f t="shared" ca="1" si="484"/>
        <v>-42.077013244733351</v>
      </c>
      <c r="E4440" s="1">
        <f t="shared" ca="1" si="485"/>
        <v>-2</v>
      </c>
      <c r="F4440" s="1">
        <f t="shared" ca="1" si="487"/>
        <v>1</v>
      </c>
      <c r="G4440" s="1">
        <f t="shared" ca="1" si="488"/>
        <v>2</v>
      </c>
      <c r="H4440" s="1">
        <f t="shared" ca="1" si="489"/>
        <v>0</v>
      </c>
    </row>
    <row r="4441" spans="1:8" hidden="1" x14ac:dyDescent="0.2">
      <c r="A4441" s="1">
        <v>4438</v>
      </c>
      <c r="B4441" s="1">
        <f t="shared" ca="1" si="486"/>
        <v>160482.44764375183</v>
      </c>
      <c r="C4441" s="1">
        <f t="shared" ca="1" si="483"/>
        <v>100</v>
      </c>
      <c r="D4441" s="1">
        <f t="shared" ca="1" si="484"/>
        <v>58.639357099169693</v>
      </c>
      <c r="E4441" s="1">
        <f t="shared" ca="1" si="485"/>
        <v>-3</v>
      </c>
      <c r="F4441" s="1">
        <f t="shared" ca="1" si="487"/>
        <v>1</v>
      </c>
      <c r="G4441" s="1">
        <f t="shared" ca="1" si="488"/>
        <v>3</v>
      </c>
      <c r="H4441" s="1">
        <f t="shared" ca="1" si="489"/>
        <v>0</v>
      </c>
    </row>
    <row r="4442" spans="1:8" hidden="1" x14ac:dyDescent="0.2">
      <c r="A4442" s="1">
        <v>4439</v>
      </c>
      <c r="B4442" s="1">
        <f t="shared" ca="1" si="486"/>
        <v>166346.38335366879</v>
      </c>
      <c r="C4442" s="1">
        <f t="shared" ca="1" si="483"/>
        <v>100</v>
      </c>
      <c r="D4442" s="1">
        <f t="shared" ca="1" si="484"/>
        <v>58.639357099169693</v>
      </c>
      <c r="E4442" s="1">
        <f t="shared" ca="1" si="485"/>
        <v>-2</v>
      </c>
      <c r="F4442" s="1">
        <f t="shared" ca="1" si="487"/>
        <v>1</v>
      </c>
      <c r="G4442" s="1">
        <f t="shared" ca="1" si="488"/>
        <v>0</v>
      </c>
      <c r="H4442" s="1">
        <f t="shared" ca="1" si="489"/>
        <v>1</v>
      </c>
    </row>
    <row r="4443" spans="1:8" hidden="1" x14ac:dyDescent="0.2">
      <c r="A4443" s="1">
        <v>4440</v>
      </c>
      <c r="B4443" s="1">
        <f t="shared" ca="1" si="486"/>
        <v>172210.31906358575</v>
      </c>
      <c r="C4443" s="1">
        <f t="shared" ca="1" si="483"/>
        <v>100</v>
      </c>
      <c r="D4443" s="1">
        <f t="shared" ca="1" si="484"/>
        <v>-42.077013244733351</v>
      </c>
      <c r="E4443" s="1">
        <f t="shared" ca="1" si="485"/>
        <v>-1</v>
      </c>
      <c r="F4443" s="1">
        <f t="shared" ca="1" si="487"/>
        <v>1</v>
      </c>
      <c r="G4443" s="1">
        <f t="shared" ca="1" si="488"/>
        <v>0</v>
      </c>
      <c r="H4443" s="1">
        <f t="shared" ca="1" si="489"/>
        <v>2</v>
      </c>
    </row>
    <row r="4444" spans="1:8" hidden="1" x14ac:dyDescent="0.2">
      <c r="A4444" s="1">
        <v>4441</v>
      </c>
      <c r="B4444" s="1">
        <f t="shared" ca="1" si="486"/>
        <v>168002.61773911241</v>
      </c>
      <c r="C4444" s="1">
        <f t="shared" ca="1" si="483"/>
        <v>100</v>
      </c>
      <c r="D4444" s="1">
        <f t="shared" ca="1" si="484"/>
        <v>-42.077013244733351</v>
      </c>
      <c r="E4444" s="1">
        <f t="shared" ca="1" si="485"/>
        <v>-2</v>
      </c>
      <c r="F4444" s="1">
        <f t="shared" ca="1" si="487"/>
        <v>1</v>
      </c>
      <c r="G4444" s="1">
        <f t="shared" ca="1" si="488"/>
        <v>1</v>
      </c>
      <c r="H4444" s="1">
        <f t="shared" ca="1" si="489"/>
        <v>0</v>
      </c>
    </row>
    <row r="4445" spans="1:8" hidden="1" x14ac:dyDescent="0.2">
      <c r="A4445" s="1">
        <v>4442</v>
      </c>
      <c r="B4445" s="1">
        <f t="shared" ca="1" si="486"/>
        <v>163794.91641463907</v>
      </c>
      <c r="C4445" s="1">
        <f t="shared" ca="1" si="483"/>
        <v>100</v>
      </c>
      <c r="D4445" s="1">
        <f t="shared" ca="1" si="484"/>
        <v>58.639357099169693</v>
      </c>
      <c r="E4445" s="1">
        <f t="shared" ca="1" si="485"/>
        <v>-3</v>
      </c>
      <c r="F4445" s="1">
        <f t="shared" ca="1" si="487"/>
        <v>1</v>
      </c>
      <c r="G4445" s="1">
        <f t="shared" ca="1" si="488"/>
        <v>2</v>
      </c>
      <c r="H4445" s="1">
        <f t="shared" ca="1" si="489"/>
        <v>0</v>
      </c>
    </row>
    <row r="4446" spans="1:8" hidden="1" x14ac:dyDescent="0.2">
      <c r="A4446" s="1">
        <v>4443</v>
      </c>
      <c r="B4446" s="1">
        <f t="shared" ca="1" si="486"/>
        <v>169658.85212455603</v>
      </c>
      <c r="C4446" s="1">
        <f t="shared" ca="1" si="483"/>
        <v>100</v>
      </c>
      <c r="D4446" s="1">
        <f t="shared" ca="1" si="484"/>
        <v>58.639357099169693</v>
      </c>
      <c r="E4446" s="1">
        <f t="shared" ca="1" si="485"/>
        <v>-2</v>
      </c>
      <c r="F4446" s="1">
        <f t="shared" ca="1" si="487"/>
        <v>1</v>
      </c>
      <c r="G4446" s="1">
        <f t="shared" ca="1" si="488"/>
        <v>0</v>
      </c>
      <c r="H4446" s="1">
        <f t="shared" ca="1" si="489"/>
        <v>1</v>
      </c>
    </row>
    <row r="4447" spans="1:8" hidden="1" x14ac:dyDescent="0.2">
      <c r="A4447" s="1">
        <v>4444</v>
      </c>
      <c r="B4447" s="1">
        <f t="shared" ca="1" si="486"/>
        <v>175522.78783447298</v>
      </c>
      <c r="C4447" s="1">
        <f t="shared" ca="1" si="483"/>
        <v>100</v>
      </c>
      <c r="D4447" s="1">
        <f t="shared" ca="1" si="484"/>
        <v>-42.077013244733351</v>
      </c>
      <c r="E4447" s="1">
        <f t="shared" ca="1" si="485"/>
        <v>-1</v>
      </c>
      <c r="F4447" s="1">
        <f t="shared" ca="1" si="487"/>
        <v>1</v>
      </c>
      <c r="G4447" s="1">
        <f t="shared" ca="1" si="488"/>
        <v>0</v>
      </c>
      <c r="H4447" s="1">
        <f t="shared" ca="1" si="489"/>
        <v>2</v>
      </c>
    </row>
    <row r="4448" spans="1:8" hidden="1" x14ac:dyDescent="0.2">
      <c r="A4448" s="1">
        <v>4445</v>
      </c>
      <c r="B4448" s="1">
        <f t="shared" ca="1" si="486"/>
        <v>171315.08650999964</v>
      </c>
      <c r="C4448" s="1">
        <f t="shared" ca="1" si="483"/>
        <v>100</v>
      </c>
      <c r="D4448" s="1">
        <f t="shared" ca="1" si="484"/>
        <v>-42.077013244733351</v>
      </c>
      <c r="E4448" s="1">
        <f t="shared" ca="1" si="485"/>
        <v>-2</v>
      </c>
      <c r="F4448" s="1">
        <f t="shared" ca="1" si="487"/>
        <v>1</v>
      </c>
      <c r="G4448" s="1">
        <f t="shared" ca="1" si="488"/>
        <v>1</v>
      </c>
      <c r="H4448" s="1">
        <f t="shared" ca="1" si="489"/>
        <v>0</v>
      </c>
    </row>
    <row r="4449" spans="1:8" hidden="1" x14ac:dyDescent="0.2">
      <c r="A4449" s="1">
        <v>4446</v>
      </c>
      <c r="B4449" s="1">
        <f t="shared" ca="1" si="486"/>
        <v>167107.38518552631</v>
      </c>
      <c r="C4449" s="1">
        <f t="shared" ca="1" si="483"/>
        <v>100</v>
      </c>
      <c r="D4449" s="1">
        <f t="shared" ca="1" si="484"/>
        <v>-42.077013244733351</v>
      </c>
      <c r="E4449" s="1">
        <f t="shared" ca="1" si="485"/>
        <v>-3</v>
      </c>
      <c r="F4449" s="1">
        <f t="shared" ca="1" si="487"/>
        <v>1</v>
      </c>
      <c r="G4449" s="1">
        <f t="shared" ca="1" si="488"/>
        <v>2</v>
      </c>
      <c r="H4449" s="1">
        <f t="shared" ca="1" si="489"/>
        <v>0</v>
      </c>
    </row>
    <row r="4450" spans="1:8" hidden="1" x14ac:dyDescent="0.2">
      <c r="A4450" s="1">
        <v>4447</v>
      </c>
      <c r="B4450" s="1">
        <f t="shared" ca="1" si="486"/>
        <v>162899.68386105297</v>
      </c>
      <c r="C4450" s="1">
        <f t="shared" ca="1" si="483"/>
        <v>100</v>
      </c>
      <c r="D4450" s="1">
        <f t="shared" ca="1" si="484"/>
        <v>-42.077013244733351</v>
      </c>
      <c r="E4450" s="1">
        <f t="shared" ca="1" si="485"/>
        <v>-4</v>
      </c>
      <c r="F4450" s="1">
        <f t="shared" ca="1" si="487"/>
        <v>1</v>
      </c>
      <c r="G4450" s="1">
        <f t="shared" ca="1" si="488"/>
        <v>3</v>
      </c>
      <c r="H4450" s="1">
        <f t="shared" ca="1" si="489"/>
        <v>0</v>
      </c>
    </row>
    <row r="4451" spans="1:8" hidden="1" x14ac:dyDescent="0.2">
      <c r="A4451" s="1">
        <v>4448</v>
      </c>
      <c r="B4451" s="1">
        <f t="shared" ca="1" si="486"/>
        <v>158691.98253657963</v>
      </c>
      <c r="C4451" s="1">
        <f t="shared" ca="1" si="483"/>
        <v>500</v>
      </c>
      <c r="D4451" s="1">
        <f t="shared" ca="1" si="484"/>
        <v>-42.077013244733351</v>
      </c>
      <c r="E4451" s="1">
        <f t="shared" ca="1" si="485"/>
        <v>0</v>
      </c>
      <c r="F4451" s="1">
        <f t="shared" ca="1" si="487"/>
        <v>2</v>
      </c>
      <c r="G4451" s="1">
        <f t="shared" ca="1" si="488"/>
        <v>4</v>
      </c>
      <c r="H4451" s="1">
        <f t="shared" ca="1" si="489"/>
        <v>0</v>
      </c>
    </row>
    <row r="4452" spans="1:8" hidden="1" x14ac:dyDescent="0.2">
      <c r="A4452" s="1">
        <v>4449</v>
      </c>
      <c r="B4452" s="1">
        <f t="shared" ca="1" si="486"/>
        <v>137653.47591421296</v>
      </c>
      <c r="C4452" s="1">
        <f t="shared" ca="1" si="483"/>
        <v>500</v>
      </c>
      <c r="D4452" s="1">
        <f t="shared" ca="1" si="484"/>
        <v>58.639357099169693</v>
      </c>
      <c r="E4452" s="1">
        <f t="shared" ca="1" si="485"/>
        <v>-1</v>
      </c>
      <c r="F4452" s="1">
        <f t="shared" ca="1" si="487"/>
        <v>2</v>
      </c>
      <c r="G4452" s="1">
        <f t="shared" ca="1" si="488"/>
        <v>5</v>
      </c>
      <c r="H4452" s="1">
        <f t="shared" ca="1" si="489"/>
        <v>0</v>
      </c>
    </row>
    <row r="4453" spans="1:8" hidden="1" x14ac:dyDescent="0.2">
      <c r="A4453" s="1">
        <v>4450</v>
      </c>
      <c r="B4453" s="1">
        <f t="shared" ca="1" si="486"/>
        <v>166973.15446379781</v>
      </c>
      <c r="C4453" s="1">
        <f t="shared" ca="1" si="483"/>
        <v>100</v>
      </c>
      <c r="D4453" s="1">
        <f t="shared" ca="1" si="484"/>
        <v>-42.077013244733351</v>
      </c>
      <c r="E4453" s="1">
        <f t="shared" ca="1" si="485"/>
        <v>0</v>
      </c>
      <c r="F4453" s="1">
        <f t="shared" ca="1" si="487"/>
        <v>1</v>
      </c>
      <c r="G4453" s="1">
        <f t="shared" ca="1" si="488"/>
        <v>0</v>
      </c>
      <c r="H4453" s="1">
        <f t="shared" ca="1" si="489"/>
        <v>1</v>
      </c>
    </row>
    <row r="4454" spans="1:8" hidden="1" x14ac:dyDescent="0.2">
      <c r="A4454" s="1">
        <v>4451</v>
      </c>
      <c r="B4454" s="1">
        <f t="shared" ca="1" si="486"/>
        <v>162765.45313932447</v>
      </c>
      <c r="C4454" s="1">
        <f t="shared" ca="1" si="483"/>
        <v>100</v>
      </c>
      <c r="D4454" s="1">
        <f t="shared" ca="1" si="484"/>
        <v>-42.077013244733351</v>
      </c>
      <c r="E4454" s="1">
        <f t="shared" ca="1" si="485"/>
        <v>-1</v>
      </c>
      <c r="F4454" s="1">
        <f t="shared" ca="1" si="487"/>
        <v>1</v>
      </c>
      <c r="G4454" s="1">
        <f t="shared" ca="1" si="488"/>
        <v>1</v>
      </c>
      <c r="H4454" s="1">
        <f t="shared" ca="1" si="489"/>
        <v>0</v>
      </c>
    </row>
    <row r="4455" spans="1:8" hidden="1" x14ac:dyDescent="0.2">
      <c r="A4455" s="1">
        <v>4452</v>
      </c>
      <c r="B4455" s="1">
        <f t="shared" ca="1" si="486"/>
        <v>158557.75181485113</v>
      </c>
      <c r="C4455" s="1">
        <f t="shared" ca="1" si="483"/>
        <v>100</v>
      </c>
      <c r="D4455" s="1">
        <f t="shared" ca="1" si="484"/>
        <v>58.639357099169693</v>
      </c>
      <c r="E4455" s="1">
        <f t="shared" ca="1" si="485"/>
        <v>-2</v>
      </c>
      <c r="F4455" s="1">
        <f t="shared" ca="1" si="487"/>
        <v>1</v>
      </c>
      <c r="G4455" s="1">
        <f t="shared" ca="1" si="488"/>
        <v>2</v>
      </c>
      <c r="H4455" s="1">
        <f t="shared" ca="1" si="489"/>
        <v>0</v>
      </c>
    </row>
    <row r="4456" spans="1:8" hidden="1" x14ac:dyDescent="0.2">
      <c r="A4456" s="1">
        <v>4453</v>
      </c>
      <c r="B4456" s="1">
        <f t="shared" ca="1" si="486"/>
        <v>164421.68752476809</v>
      </c>
      <c r="C4456" s="1">
        <f t="shared" ca="1" si="483"/>
        <v>100</v>
      </c>
      <c r="D4456" s="1">
        <f t="shared" ca="1" si="484"/>
        <v>58.639357099169693</v>
      </c>
      <c r="E4456" s="1">
        <f t="shared" ca="1" si="485"/>
        <v>-1</v>
      </c>
      <c r="F4456" s="1">
        <f t="shared" ca="1" si="487"/>
        <v>1</v>
      </c>
      <c r="G4456" s="1">
        <f t="shared" ca="1" si="488"/>
        <v>0</v>
      </c>
      <c r="H4456" s="1">
        <f t="shared" ca="1" si="489"/>
        <v>1</v>
      </c>
    </row>
    <row r="4457" spans="1:8" hidden="1" x14ac:dyDescent="0.2">
      <c r="A4457" s="1">
        <v>4454</v>
      </c>
      <c r="B4457" s="1">
        <f t="shared" ca="1" si="486"/>
        <v>170285.62323468504</v>
      </c>
      <c r="C4457" s="1">
        <f t="shared" ca="1" si="483"/>
        <v>100</v>
      </c>
      <c r="D4457" s="1">
        <f t="shared" ca="1" si="484"/>
        <v>58.639357099169693</v>
      </c>
      <c r="E4457" s="1">
        <f t="shared" ca="1" si="485"/>
        <v>0</v>
      </c>
      <c r="F4457" s="1">
        <f t="shared" ca="1" si="487"/>
        <v>1</v>
      </c>
      <c r="G4457" s="1">
        <f t="shared" ca="1" si="488"/>
        <v>0</v>
      </c>
      <c r="H4457" s="1">
        <f t="shared" ca="1" si="489"/>
        <v>2</v>
      </c>
    </row>
    <row r="4458" spans="1:8" hidden="1" x14ac:dyDescent="0.2">
      <c r="A4458" s="1">
        <v>4455</v>
      </c>
      <c r="B4458" s="1">
        <f t="shared" ca="1" si="486"/>
        <v>176149.558944602</v>
      </c>
      <c r="C4458" s="1">
        <f t="shared" ca="1" si="483"/>
        <v>100</v>
      </c>
      <c r="D4458" s="1">
        <f t="shared" ca="1" si="484"/>
        <v>-42.077013244733351</v>
      </c>
      <c r="E4458" s="1">
        <f t="shared" ca="1" si="485"/>
        <v>0</v>
      </c>
      <c r="F4458" s="1">
        <f t="shared" ca="1" si="487"/>
        <v>1</v>
      </c>
      <c r="G4458" s="1">
        <f t="shared" ca="1" si="488"/>
        <v>0</v>
      </c>
      <c r="H4458" s="1">
        <f t="shared" ca="1" si="489"/>
        <v>3</v>
      </c>
    </row>
    <row r="4459" spans="1:8" hidden="1" x14ac:dyDescent="0.2">
      <c r="A4459" s="1">
        <v>4456</v>
      </c>
      <c r="B4459" s="1">
        <f t="shared" ca="1" si="486"/>
        <v>171941.85762012866</v>
      </c>
      <c r="C4459" s="1">
        <f t="shared" ca="1" si="483"/>
        <v>100</v>
      </c>
      <c r="D4459" s="1">
        <f t="shared" ca="1" si="484"/>
        <v>-42.077013244733351</v>
      </c>
      <c r="E4459" s="1">
        <f t="shared" ca="1" si="485"/>
        <v>-1</v>
      </c>
      <c r="F4459" s="1">
        <f t="shared" ca="1" si="487"/>
        <v>1</v>
      </c>
      <c r="G4459" s="1">
        <f t="shared" ca="1" si="488"/>
        <v>1</v>
      </c>
      <c r="H4459" s="1">
        <f t="shared" ca="1" si="489"/>
        <v>0</v>
      </c>
    </row>
    <row r="4460" spans="1:8" hidden="1" x14ac:dyDescent="0.2">
      <c r="A4460" s="1">
        <v>4457</v>
      </c>
      <c r="B4460" s="1">
        <f t="shared" ca="1" si="486"/>
        <v>167734.15629565532</v>
      </c>
      <c r="C4460" s="1">
        <f t="shared" ca="1" si="483"/>
        <v>100</v>
      </c>
      <c r="D4460" s="1">
        <f t="shared" ca="1" si="484"/>
        <v>58.639357099169693</v>
      </c>
      <c r="E4460" s="1">
        <f t="shared" ca="1" si="485"/>
        <v>-2</v>
      </c>
      <c r="F4460" s="1">
        <f t="shared" ca="1" si="487"/>
        <v>1</v>
      </c>
      <c r="G4460" s="1">
        <f t="shared" ca="1" si="488"/>
        <v>2</v>
      </c>
      <c r="H4460" s="1">
        <f t="shared" ca="1" si="489"/>
        <v>0</v>
      </c>
    </row>
    <row r="4461" spans="1:8" hidden="1" x14ac:dyDescent="0.2">
      <c r="A4461" s="1">
        <v>4458</v>
      </c>
      <c r="B4461" s="1">
        <f t="shared" ca="1" si="486"/>
        <v>173598.09200557228</v>
      </c>
      <c r="C4461" s="1">
        <f t="shared" ca="1" si="483"/>
        <v>100</v>
      </c>
      <c r="D4461" s="1">
        <f t="shared" ca="1" si="484"/>
        <v>58.639357099169693</v>
      </c>
      <c r="E4461" s="1">
        <f t="shared" ca="1" si="485"/>
        <v>-1</v>
      </c>
      <c r="F4461" s="1">
        <f t="shared" ca="1" si="487"/>
        <v>1</v>
      </c>
      <c r="G4461" s="1">
        <f t="shared" ca="1" si="488"/>
        <v>0</v>
      </c>
      <c r="H4461" s="1">
        <f t="shared" ca="1" si="489"/>
        <v>1</v>
      </c>
    </row>
    <row r="4462" spans="1:8" hidden="1" x14ac:dyDescent="0.2">
      <c r="A4462" s="1">
        <v>4459</v>
      </c>
      <c r="B4462" s="1">
        <f t="shared" ca="1" si="486"/>
        <v>179462.02771548924</v>
      </c>
      <c r="C4462" s="1">
        <f t="shared" ca="1" si="483"/>
        <v>100</v>
      </c>
      <c r="D4462" s="1">
        <f t="shared" ca="1" si="484"/>
        <v>58.639357099169693</v>
      </c>
      <c r="E4462" s="1">
        <f t="shared" ca="1" si="485"/>
        <v>0</v>
      </c>
      <c r="F4462" s="1">
        <f t="shared" ca="1" si="487"/>
        <v>1</v>
      </c>
      <c r="G4462" s="1">
        <f t="shared" ca="1" si="488"/>
        <v>0</v>
      </c>
      <c r="H4462" s="1">
        <f t="shared" ca="1" si="489"/>
        <v>2</v>
      </c>
    </row>
    <row r="4463" spans="1:8" hidden="1" x14ac:dyDescent="0.2">
      <c r="A4463" s="1">
        <v>4460</v>
      </c>
      <c r="B4463" s="1">
        <f t="shared" ca="1" si="486"/>
        <v>185325.9634254062</v>
      </c>
      <c r="C4463" s="1">
        <f t="shared" ca="1" si="483"/>
        <v>100</v>
      </c>
      <c r="D4463" s="1">
        <f t="shared" ca="1" si="484"/>
        <v>-42.077013244733351</v>
      </c>
      <c r="E4463" s="1">
        <f t="shared" ca="1" si="485"/>
        <v>0</v>
      </c>
      <c r="F4463" s="1">
        <f t="shared" ca="1" si="487"/>
        <v>1</v>
      </c>
      <c r="G4463" s="1">
        <f t="shared" ca="1" si="488"/>
        <v>0</v>
      </c>
      <c r="H4463" s="1">
        <f t="shared" ca="1" si="489"/>
        <v>3</v>
      </c>
    </row>
    <row r="4464" spans="1:8" hidden="1" x14ac:dyDescent="0.2">
      <c r="A4464" s="1">
        <v>4461</v>
      </c>
      <c r="B4464" s="1">
        <f t="shared" ca="1" si="486"/>
        <v>181118.26210093286</v>
      </c>
      <c r="C4464" s="1">
        <f t="shared" ca="1" si="483"/>
        <v>100</v>
      </c>
      <c r="D4464" s="1">
        <f t="shared" ca="1" si="484"/>
        <v>-42.077013244733351</v>
      </c>
      <c r="E4464" s="1">
        <f t="shared" ca="1" si="485"/>
        <v>-1</v>
      </c>
      <c r="F4464" s="1">
        <f t="shared" ca="1" si="487"/>
        <v>1</v>
      </c>
      <c r="G4464" s="1">
        <f t="shared" ca="1" si="488"/>
        <v>1</v>
      </c>
      <c r="H4464" s="1">
        <f t="shared" ca="1" si="489"/>
        <v>0</v>
      </c>
    </row>
    <row r="4465" spans="1:8" hidden="1" x14ac:dyDescent="0.2">
      <c r="A4465" s="1">
        <v>4462</v>
      </c>
      <c r="B4465" s="1">
        <f t="shared" ca="1" si="486"/>
        <v>176910.56077645952</v>
      </c>
      <c r="C4465" s="1">
        <f t="shared" ca="1" si="483"/>
        <v>100</v>
      </c>
      <c r="D4465" s="1">
        <f t="shared" ca="1" si="484"/>
        <v>-42.077013244733351</v>
      </c>
      <c r="E4465" s="1">
        <f t="shared" ca="1" si="485"/>
        <v>-2</v>
      </c>
      <c r="F4465" s="1">
        <f t="shared" ca="1" si="487"/>
        <v>1</v>
      </c>
      <c r="G4465" s="1">
        <f t="shared" ca="1" si="488"/>
        <v>2</v>
      </c>
      <c r="H4465" s="1">
        <f t="shared" ca="1" si="489"/>
        <v>0</v>
      </c>
    </row>
    <row r="4466" spans="1:8" hidden="1" x14ac:dyDescent="0.2">
      <c r="A4466" s="1">
        <v>4463</v>
      </c>
      <c r="B4466" s="1">
        <f t="shared" ca="1" si="486"/>
        <v>172702.85945198618</v>
      </c>
      <c r="C4466" s="1">
        <f t="shared" ca="1" si="483"/>
        <v>100</v>
      </c>
      <c r="D4466" s="1">
        <f t="shared" ca="1" si="484"/>
        <v>-42.077013244733351</v>
      </c>
      <c r="E4466" s="1">
        <f t="shared" ca="1" si="485"/>
        <v>-3</v>
      </c>
      <c r="F4466" s="1">
        <f t="shared" ca="1" si="487"/>
        <v>1</v>
      </c>
      <c r="G4466" s="1">
        <f t="shared" ca="1" si="488"/>
        <v>3</v>
      </c>
      <c r="H4466" s="1">
        <f t="shared" ca="1" si="489"/>
        <v>0</v>
      </c>
    </row>
    <row r="4467" spans="1:8" hidden="1" x14ac:dyDescent="0.2">
      <c r="A4467" s="1">
        <v>4464</v>
      </c>
      <c r="B4467" s="1">
        <f t="shared" ca="1" si="486"/>
        <v>168495.15812751284</v>
      </c>
      <c r="C4467" s="1">
        <f t="shared" ca="1" si="483"/>
        <v>100</v>
      </c>
      <c r="D4467" s="1">
        <f t="shared" ca="1" si="484"/>
        <v>58.639357099169693</v>
      </c>
      <c r="E4467" s="1">
        <f t="shared" ca="1" si="485"/>
        <v>-4</v>
      </c>
      <c r="F4467" s="1">
        <f t="shared" ca="1" si="487"/>
        <v>1</v>
      </c>
      <c r="G4467" s="1">
        <f t="shared" ca="1" si="488"/>
        <v>4</v>
      </c>
      <c r="H4467" s="1">
        <f t="shared" ca="1" si="489"/>
        <v>0</v>
      </c>
    </row>
    <row r="4468" spans="1:8" hidden="1" x14ac:dyDescent="0.2">
      <c r="A4468" s="1">
        <v>4465</v>
      </c>
      <c r="B4468" s="1">
        <f t="shared" ca="1" si="486"/>
        <v>174359.0938374298</v>
      </c>
      <c r="C4468" s="1">
        <f t="shared" ca="1" si="483"/>
        <v>100</v>
      </c>
      <c r="D4468" s="1">
        <f t="shared" ca="1" si="484"/>
        <v>-42.077013244733351</v>
      </c>
      <c r="E4468" s="1">
        <f t="shared" ca="1" si="485"/>
        <v>-3</v>
      </c>
      <c r="F4468" s="1">
        <f t="shared" ca="1" si="487"/>
        <v>1</v>
      </c>
      <c r="G4468" s="1">
        <f t="shared" ca="1" si="488"/>
        <v>0</v>
      </c>
      <c r="H4468" s="1">
        <f t="shared" ca="1" si="489"/>
        <v>1</v>
      </c>
    </row>
    <row r="4469" spans="1:8" hidden="1" x14ac:dyDescent="0.2">
      <c r="A4469" s="1">
        <v>4466</v>
      </c>
      <c r="B4469" s="1">
        <f t="shared" ca="1" si="486"/>
        <v>170151.39251295646</v>
      </c>
      <c r="C4469" s="1">
        <f t="shared" ca="1" si="483"/>
        <v>100</v>
      </c>
      <c r="D4469" s="1">
        <f t="shared" ca="1" si="484"/>
        <v>-42.077013244733351</v>
      </c>
      <c r="E4469" s="1">
        <f t="shared" ca="1" si="485"/>
        <v>-4</v>
      </c>
      <c r="F4469" s="1">
        <f t="shared" ca="1" si="487"/>
        <v>1</v>
      </c>
      <c r="G4469" s="1">
        <f t="shared" ca="1" si="488"/>
        <v>1</v>
      </c>
      <c r="H4469" s="1">
        <f t="shared" ca="1" si="489"/>
        <v>0</v>
      </c>
    </row>
    <row r="4470" spans="1:8" hidden="1" x14ac:dyDescent="0.2">
      <c r="A4470" s="1">
        <v>4467</v>
      </c>
      <c r="B4470" s="1">
        <f t="shared" ca="1" si="486"/>
        <v>165943.69118848312</v>
      </c>
      <c r="C4470" s="1">
        <f t="shared" ca="1" si="483"/>
        <v>500</v>
      </c>
      <c r="D4470" s="1">
        <f t="shared" ca="1" si="484"/>
        <v>58.639357099169693</v>
      </c>
      <c r="E4470" s="1">
        <f t="shared" ca="1" si="485"/>
        <v>0</v>
      </c>
      <c r="F4470" s="1">
        <f t="shared" ca="1" si="487"/>
        <v>2</v>
      </c>
      <c r="G4470" s="1">
        <f t="shared" ca="1" si="488"/>
        <v>2</v>
      </c>
      <c r="H4470" s="1">
        <f t="shared" ca="1" si="489"/>
        <v>0</v>
      </c>
    </row>
    <row r="4471" spans="1:8" hidden="1" x14ac:dyDescent="0.2">
      <c r="A4471" s="1">
        <v>4468</v>
      </c>
      <c r="B4471" s="1">
        <f t="shared" ca="1" si="486"/>
        <v>195263.36973806797</v>
      </c>
      <c r="C4471" s="1">
        <f t="shared" ca="1" si="483"/>
        <v>100</v>
      </c>
      <c r="D4471" s="1">
        <f t="shared" ca="1" si="484"/>
        <v>58.639357099169693</v>
      </c>
      <c r="E4471" s="1">
        <f t="shared" ca="1" si="485"/>
        <v>0</v>
      </c>
      <c r="F4471" s="1">
        <f t="shared" ca="1" si="487"/>
        <v>1</v>
      </c>
      <c r="G4471" s="1">
        <f t="shared" ca="1" si="488"/>
        <v>0</v>
      </c>
      <c r="H4471" s="1">
        <f t="shared" ca="1" si="489"/>
        <v>1</v>
      </c>
    </row>
    <row r="4472" spans="1:8" hidden="1" x14ac:dyDescent="0.2">
      <c r="A4472" s="1">
        <v>4469</v>
      </c>
      <c r="B4472" s="1">
        <f t="shared" ca="1" si="486"/>
        <v>201127.30544798492</v>
      </c>
      <c r="C4472" s="1">
        <f t="shared" ca="1" si="483"/>
        <v>100</v>
      </c>
      <c r="D4472" s="1">
        <f t="shared" ca="1" si="484"/>
        <v>58.639357099169693</v>
      </c>
      <c r="E4472" s="1">
        <f t="shared" ca="1" si="485"/>
        <v>0</v>
      </c>
      <c r="F4472" s="1">
        <f t="shared" ca="1" si="487"/>
        <v>1</v>
      </c>
      <c r="G4472" s="1">
        <f t="shared" ca="1" si="488"/>
        <v>0</v>
      </c>
      <c r="H4472" s="1">
        <f t="shared" ca="1" si="489"/>
        <v>2</v>
      </c>
    </row>
    <row r="4473" spans="1:8" hidden="1" x14ac:dyDescent="0.2">
      <c r="A4473" s="1">
        <v>4470</v>
      </c>
      <c r="B4473" s="1">
        <f t="shared" ca="1" si="486"/>
        <v>206991.24115790188</v>
      </c>
      <c r="C4473" s="1">
        <f t="shared" ca="1" si="483"/>
        <v>100</v>
      </c>
      <c r="D4473" s="1">
        <f t="shared" ca="1" si="484"/>
        <v>-42.077013244733351</v>
      </c>
      <c r="E4473" s="1">
        <f t="shared" ca="1" si="485"/>
        <v>0</v>
      </c>
      <c r="F4473" s="1">
        <f t="shared" ca="1" si="487"/>
        <v>1</v>
      </c>
      <c r="G4473" s="1">
        <f t="shared" ca="1" si="488"/>
        <v>0</v>
      </c>
      <c r="H4473" s="1">
        <f t="shared" ca="1" si="489"/>
        <v>3</v>
      </c>
    </row>
    <row r="4474" spans="1:8" hidden="1" x14ac:dyDescent="0.2">
      <c r="A4474" s="1">
        <v>4471</v>
      </c>
      <c r="B4474" s="1">
        <f t="shared" ca="1" si="486"/>
        <v>202783.53983342854</v>
      </c>
      <c r="C4474" s="1">
        <f t="shared" ca="1" si="483"/>
        <v>100</v>
      </c>
      <c r="D4474" s="1">
        <f t="shared" ca="1" si="484"/>
        <v>58.639357099169693</v>
      </c>
      <c r="E4474" s="1">
        <f t="shared" ca="1" si="485"/>
        <v>-1</v>
      </c>
      <c r="F4474" s="1">
        <f t="shared" ca="1" si="487"/>
        <v>1</v>
      </c>
      <c r="G4474" s="1">
        <f t="shared" ca="1" si="488"/>
        <v>1</v>
      </c>
      <c r="H4474" s="1">
        <f t="shared" ca="1" si="489"/>
        <v>0</v>
      </c>
    </row>
    <row r="4475" spans="1:8" hidden="1" x14ac:dyDescent="0.2">
      <c r="A4475" s="1">
        <v>4472</v>
      </c>
      <c r="B4475" s="1">
        <f t="shared" ca="1" si="486"/>
        <v>208647.4755433455</v>
      </c>
      <c r="C4475" s="1">
        <f t="shared" ca="1" si="483"/>
        <v>100</v>
      </c>
      <c r="D4475" s="1">
        <f t="shared" ca="1" si="484"/>
        <v>-42.077013244733351</v>
      </c>
      <c r="E4475" s="1">
        <f t="shared" ca="1" si="485"/>
        <v>0</v>
      </c>
      <c r="F4475" s="1">
        <f t="shared" ca="1" si="487"/>
        <v>1</v>
      </c>
      <c r="G4475" s="1">
        <f t="shared" ca="1" si="488"/>
        <v>0</v>
      </c>
      <c r="H4475" s="1">
        <f t="shared" ca="1" si="489"/>
        <v>1</v>
      </c>
    </row>
    <row r="4476" spans="1:8" hidden="1" x14ac:dyDescent="0.2">
      <c r="A4476" s="1">
        <v>4473</v>
      </c>
      <c r="B4476" s="1">
        <f t="shared" ca="1" si="486"/>
        <v>204439.77421887216</v>
      </c>
      <c r="C4476" s="1">
        <f t="shared" ca="1" si="483"/>
        <v>100</v>
      </c>
      <c r="D4476" s="1">
        <f t="shared" ca="1" si="484"/>
        <v>-42.077013244733351</v>
      </c>
      <c r="E4476" s="1">
        <f t="shared" ca="1" si="485"/>
        <v>-1</v>
      </c>
      <c r="F4476" s="1">
        <f t="shared" ca="1" si="487"/>
        <v>1</v>
      </c>
      <c r="G4476" s="1">
        <f t="shared" ca="1" si="488"/>
        <v>1</v>
      </c>
      <c r="H4476" s="1">
        <f t="shared" ca="1" si="489"/>
        <v>0</v>
      </c>
    </row>
    <row r="4477" spans="1:8" hidden="1" x14ac:dyDescent="0.2">
      <c r="A4477" s="1">
        <v>4474</v>
      </c>
      <c r="B4477" s="1">
        <f t="shared" ca="1" si="486"/>
        <v>200232.07289439882</v>
      </c>
      <c r="C4477" s="1">
        <f t="shared" ca="1" si="483"/>
        <v>100</v>
      </c>
      <c r="D4477" s="1">
        <f t="shared" ca="1" si="484"/>
        <v>58.639357099169693</v>
      </c>
      <c r="E4477" s="1">
        <f t="shared" ca="1" si="485"/>
        <v>-2</v>
      </c>
      <c r="F4477" s="1">
        <f t="shared" ca="1" si="487"/>
        <v>1</v>
      </c>
      <c r="G4477" s="1">
        <f t="shared" ca="1" si="488"/>
        <v>2</v>
      </c>
      <c r="H4477" s="1">
        <f t="shared" ca="1" si="489"/>
        <v>0</v>
      </c>
    </row>
    <row r="4478" spans="1:8" hidden="1" x14ac:dyDescent="0.2">
      <c r="A4478" s="1">
        <v>4475</v>
      </c>
      <c r="B4478" s="1">
        <f t="shared" ca="1" si="486"/>
        <v>206096.00860431578</v>
      </c>
      <c r="C4478" s="1">
        <f t="shared" ca="1" si="483"/>
        <v>100</v>
      </c>
      <c r="D4478" s="1">
        <f t="shared" ca="1" si="484"/>
        <v>-42.077013244733351</v>
      </c>
      <c r="E4478" s="1">
        <f t="shared" ca="1" si="485"/>
        <v>-1</v>
      </c>
      <c r="F4478" s="1">
        <f t="shared" ca="1" si="487"/>
        <v>1</v>
      </c>
      <c r="G4478" s="1">
        <f t="shared" ca="1" si="488"/>
        <v>0</v>
      </c>
      <c r="H4478" s="1">
        <f t="shared" ca="1" si="489"/>
        <v>1</v>
      </c>
    </row>
    <row r="4479" spans="1:8" hidden="1" x14ac:dyDescent="0.2">
      <c r="A4479" s="1">
        <v>4476</v>
      </c>
      <c r="B4479" s="1">
        <f t="shared" ca="1" si="486"/>
        <v>201888.30727984244</v>
      </c>
      <c r="C4479" s="1">
        <f t="shared" ca="1" si="483"/>
        <v>100</v>
      </c>
      <c r="D4479" s="1">
        <f t="shared" ca="1" si="484"/>
        <v>-42.077013244733351</v>
      </c>
      <c r="E4479" s="1">
        <f t="shared" ca="1" si="485"/>
        <v>-2</v>
      </c>
      <c r="F4479" s="1">
        <f t="shared" ca="1" si="487"/>
        <v>1</v>
      </c>
      <c r="G4479" s="1">
        <f t="shared" ca="1" si="488"/>
        <v>1</v>
      </c>
      <c r="H4479" s="1">
        <f t="shared" ca="1" si="489"/>
        <v>0</v>
      </c>
    </row>
    <row r="4480" spans="1:8" hidden="1" x14ac:dyDescent="0.2">
      <c r="A4480" s="1">
        <v>4477</v>
      </c>
      <c r="B4480" s="1">
        <f t="shared" ca="1" si="486"/>
        <v>197680.6059553691</v>
      </c>
      <c r="C4480" s="1">
        <f t="shared" ca="1" si="483"/>
        <v>100</v>
      </c>
      <c r="D4480" s="1">
        <f t="shared" ca="1" si="484"/>
        <v>58.639357099169693</v>
      </c>
      <c r="E4480" s="1">
        <f t="shared" ca="1" si="485"/>
        <v>-3</v>
      </c>
      <c r="F4480" s="1">
        <f t="shared" ca="1" si="487"/>
        <v>1</v>
      </c>
      <c r="G4480" s="1">
        <f t="shared" ca="1" si="488"/>
        <v>2</v>
      </c>
      <c r="H4480" s="1">
        <f t="shared" ca="1" si="489"/>
        <v>0</v>
      </c>
    </row>
    <row r="4481" spans="1:8" hidden="1" x14ac:dyDescent="0.2">
      <c r="A4481" s="1">
        <v>4478</v>
      </c>
      <c r="B4481" s="1">
        <f t="shared" ca="1" si="486"/>
        <v>203544.54166528606</v>
      </c>
      <c r="C4481" s="1">
        <f t="shared" ca="1" si="483"/>
        <v>100</v>
      </c>
      <c r="D4481" s="1">
        <f t="shared" ca="1" si="484"/>
        <v>58.639357099169693</v>
      </c>
      <c r="E4481" s="1">
        <f t="shared" ca="1" si="485"/>
        <v>-2</v>
      </c>
      <c r="F4481" s="1">
        <f t="shared" ca="1" si="487"/>
        <v>1</v>
      </c>
      <c r="G4481" s="1">
        <f t="shared" ca="1" si="488"/>
        <v>0</v>
      </c>
      <c r="H4481" s="1">
        <f t="shared" ca="1" si="489"/>
        <v>1</v>
      </c>
    </row>
    <row r="4482" spans="1:8" hidden="1" x14ac:dyDescent="0.2">
      <c r="A4482" s="1">
        <v>4479</v>
      </c>
      <c r="B4482" s="1">
        <f t="shared" ca="1" si="486"/>
        <v>209408.47737520302</v>
      </c>
      <c r="C4482" s="1">
        <f t="shared" ca="1" si="483"/>
        <v>100</v>
      </c>
      <c r="D4482" s="1">
        <f t="shared" ca="1" si="484"/>
        <v>-42.077013244733351</v>
      </c>
      <c r="E4482" s="1">
        <f t="shared" ca="1" si="485"/>
        <v>-1</v>
      </c>
      <c r="F4482" s="1">
        <f t="shared" ca="1" si="487"/>
        <v>1</v>
      </c>
      <c r="G4482" s="1">
        <f t="shared" ca="1" si="488"/>
        <v>0</v>
      </c>
      <c r="H4482" s="1">
        <f t="shared" ca="1" si="489"/>
        <v>2</v>
      </c>
    </row>
    <row r="4483" spans="1:8" hidden="1" x14ac:dyDescent="0.2">
      <c r="A4483" s="1">
        <v>4480</v>
      </c>
      <c r="B4483" s="1">
        <f t="shared" ca="1" si="486"/>
        <v>205200.77605072968</v>
      </c>
      <c r="C4483" s="1">
        <f t="shared" ca="1" si="483"/>
        <v>100</v>
      </c>
      <c r="D4483" s="1">
        <f t="shared" ca="1" si="484"/>
        <v>-42.077013244733351</v>
      </c>
      <c r="E4483" s="1">
        <f t="shared" ca="1" si="485"/>
        <v>-2</v>
      </c>
      <c r="F4483" s="1">
        <f t="shared" ca="1" si="487"/>
        <v>1</v>
      </c>
      <c r="G4483" s="1">
        <f t="shared" ca="1" si="488"/>
        <v>1</v>
      </c>
      <c r="H4483" s="1">
        <f t="shared" ca="1" si="489"/>
        <v>0</v>
      </c>
    </row>
    <row r="4484" spans="1:8" hidden="1" x14ac:dyDescent="0.2">
      <c r="A4484" s="1">
        <v>4481</v>
      </c>
      <c r="B4484" s="1">
        <f t="shared" ca="1" si="486"/>
        <v>200993.07472625634</v>
      </c>
      <c r="C4484" s="1">
        <f t="shared" ca="1" si="483"/>
        <v>100</v>
      </c>
      <c r="D4484" s="1">
        <f t="shared" ca="1" si="484"/>
        <v>-42.077013244733351</v>
      </c>
      <c r="E4484" s="1">
        <f t="shared" ca="1" si="485"/>
        <v>-3</v>
      </c>
      <c r="F4484" s="1">
        <f t="shared" ca="1" si="487"/>
        <v>1</v>
      </c>
      <c r="G4484" s="1">
        <f t="shared" ca="1" si="488"/>
        <v>2</v>
      </c>
      <c r="H4484" s="1">
        <f t="shared" ca="1" si="489"/>
        <v>0</v>
      </c>
    </row>
    <row r="4485" spans="1:8" hidden="1" x14ac:dyDescent="0.2">
      <c r="A4485" s="1">
        <v>4482</v>
      </c>
      <c r="B4485" s="1">
        <f t="shared" ca="1" si="486"/>
        <v>196785.373401783</v>
      </c>
      <c r="C4485" s="1">
        <f t="shared" ref="C4485:C4548" ca="1" si="490">$C$4*POWER($L$2,F4485-1)</f>
        <v>100</v>
      </c>
      <c r="D4485" s="1">
        <f t="shared" ref="D4485:D4548" ca="1" si="491">IF(RAND()&lt;$B$1,$F$1,$H$1)</f>
        <v>-42.077013244733351</v>
      </c>
      <c r="E4485" s="1">
        <f t="shared" ref="E4485:E4548" ca="1" si="492">IF(D4484&lt;0,IF(E4484-1=-$D$2,0,E4484-1),IF(E4484+1=$F$2,0,E4484+1))</f>
        <v>-4</v>
      </c>
      <c r="F4485" s="1">
        <f t="shared" ca="1" si="487"/>
        <v>1</v>
      </c>
      <c r="G4485" s="1">
        <f t="shared" ca="1" si="488"/>
        <v>3</v>
      </c>
      <c r="H4485" s="1">
        <f t="shared" ca="1" si="489"/>
        <v>0</v>
      </c>
    </row>
    <row r="4486" spans="1:8" hidden="1" x14ac:dyDescent="0.2">
      <c r="A4486" s="1">
        <v>4483</v>
      </c>
      <c r="B4486" s="1">
        <f t="shared" ref="B4486:B4549" ca="1" si="493">B4485+D4485*C4485</f>
        <v>192577.67207730966</v>
      </c>
      <c r="C4486" s="1">
        <f t="shared" ca="1" si="490"/>
        <v>500</v>
      </c>
      <c r="D4486" s="1">
        <f t="shared" ca="1" si="491"/>
        <v>-42.077013244733351</v>
      </c>
      <c r="E4486" s="1">
        <f t="shared" ca="1" si="492"/>
        <v>0</v>
      </c>
      <c r="F4486" s="1">
        <f t="shared" ref="F4486:F4549" ca="1" si="494">IF(AND(D4485&gt;0,E4486=0),IF(F4485-1&lt;1,1,F4485-1),IF(AND(D4485&lt;0,E4486=0),IF(F4485+1&gt;$H$2,1,F4485+1),F4485))</f>
        <v>2</v>
      </c>
      <c r="G4486" s="1">
        <f t="shared" ref="G4486:G4549" ca="1" si="495">IF(D4485&gt;0,0,G4485+1)</f>
        <v>4</v>
      </c>
      <c r="H4486" s="1">
        <f t="shared" ref="H4486:H4549" ca="1" si="496">IF(D4485&lt;0,0,H4485+1)</f>
        <v>0</v>
      </c>
    </row>
    <row r="4487" spans="1:8" hidden="1" x14ac:dyDescent="0.2">
      <c r="A4487" s="1">
        <v>4484</v>
      </c>
      <c r="B4487" s="1">
        <f t="shared" ca="1" si="493"/>
        <v>171539.16545494299</v>
      </c>
      <c r="C4487" s="1">
        <f t="shared" ca="1" si="490"/>
        <v>500</v>
      </c>
      <c r="D4487" s="1">
        <f t="shared" ca="1" si="491"/>
        <v>58.639357099169693</v>
      </c>
      <c r="E4487" s="1">
        <f t="shared" ca="1" si="492"/>
        <v>-1</v>
      </c>
      <c r="F4487" s="1">
        <f t="shared" ca="1" si="494"/>
        <v>2</v>
      </c>
      <c r="G4487" s="1">
        <f t="shared" ca="1" si="495"/>
        <v>5</v>
      </c>
      <c r="H4487" s="1">
        <f t="shared" ca="1" si="496"/>
        <v>0</v>
      </c>
    </row>
    <row r="4488" spans="1:8" hidden="1" x14ac:dyDescent="0.2">
      <c r="A4488" s="1">
        <v>4485</v>
      </c>
      <c r="B4488" s="1">
        <f t="shared" ca="1" si="493"/>
        <v>200858.84400452784</v>
      </c>
      <c r="C4488" s="1">
        <f t="shared" ca="1" si="490"/>
        <v>100</v>
      </c>
      <c r="D4488" s="1">
        <f t="shared" ca="1" si="491"/>
        <v>-42.077013244733351</v>
      </c>
      <c r="E4488" s="1">
        <f t="shared" ca="1" si="492"/>
        <v>0</v>
      </c>
      <c r="F4488" s="1">
        <f t="shared" ca="1" si="494"/>
        <v>1</v>
      </c>
      <c r="G4488" s="1">
        <f t="shared" ca="1" si="495"/>
        <v>0</v>
      </c>
      <c r="H4488" s="1">
        <f t="shared" ca="1" si="496"/>
        <v>1</v>
      </c>
    </row>
    <row r="4489" spans="1:8" hidden="1" x14ac:dyDescent="0.2">
      <c r="A4489" s="1">
        <v>4486</v>
      </c>
      <c r="B4489" s="1">
        <f t="shared" ca="1" si="493"/>
        <v>196651.1426800545</v>
      </c>
      <c r="C4489" s="1">
        <f t="shared" ca="1" si="490"/>
        <v>100</v>
      </c>
      <c r="D4489" s="1">
        <f t="shared" ca="1" si="491"/>
        <v>58.639357099169693</v>
      </c>
      <c r="E4489" s="1">
        <f t="shared" ca="1" si="492"/>
        <v>-1</v>
      </c>
      <c r="F4489" s="1">
        <f t="shared" ca="1" si="494"/>
        <v>1</v>
      </c>
      <c r="G4489" s="1">
        <f t="shared" ca="1" si="495"/>
        <v>1</v>
      </c>
      <c r="H4489" s="1">
        <f t="shared" ca="1" si="496"/>
        <v>0</v>
      </c>
    </row>
    <row r="4490" spans="1:8" hidden="1" x14ac:dyDescent="0.2">
      <c r="A4490" s="1">
        <v>4487</v>
      </c>
      <c r="B4490" s="1">
        <f t="shared" ca="1" si="493"/>
        <v>202515.07838997146</v>
      </c>
      <c r="C4490" s="1">
        <f t="shared" ca="1" si="490"/>
        <v>100</v>
      </c>
      <c r="D4490" s="1">
        <f t="shared" ca="1" si="491"/>
        <v>-42.077013244733351</v>
      </c>
      <c r="E4490" s="1">
        <f t="shared" ca="1" si="492"/>
        <v>0</v>
      </c>
      <c r="F4490" s="1">
        <f t="shared" ca="1" si="494"/>
        <v>1</v>
      </c>
      <c r="G4490" s="1">
        <f t="shared" ca="1" si="495"/>
        <v>0</v>
      </c>
      <c r="H4490" s="1">
        <f t="shared" ca="1" si="496"/>
        <v>1</v>
      </c>
    </row>
    <row r="4491" spans="1:8" hidden="1" x14ac:dyDescent="0.2">
      <c r="A4491" s="1">
        <v>4488</v>
      </c>
      <c r="B4491" s="1">
        <f t="shared" ca="1" si="493"/>
        <v>198307.37706549812</v>
      </c>
      <c r="C4491" s="1">
        <f t="shared" ca="1" si="490"/>
        <v>100</v>
      </c>
      <c r="D4491" s="1">
        <f t="shared" ca="1" si="491"/>
        <v>58.639357099169693</v>
      </c>
      <c r="E4491" s="1">
        <f t="shared" ca="1" si="492"/>
        <v>-1</v>
      </c>
      <c r="F4491" s="1">
        <f t="shared" ca="1" si="494"/>
        <v>1</v>
      </c>
      <c r="G4491" s="1">
        <f t="shared" ca="1" si="495"/>
        <v>1</v>
      </c>
      <c r="H4491" s="1">
        <f t="shared" ca="1" si="496"/>
        <v>0</v>
      </c>
    </row>
    <row r="4492" spans="1:8" hidden="1" x14ac:dyDescent="0.2">
      <c r="A4492" s="1">
        <v>4489</v>
      </c>
      <c r="B4492" s="1">
        <f t="shared" ca="1" si="493"/>
        <v>204171.31277541508</v>
      </c>
      <c r="C4492" s="1">
        <f t="shared" ca="1" si="490"/>
        <v>100</v>
      </c>
      <c r="D4492" s="1">
        <f t="shared" ca="1" si="491"/>
        <v>-42.077013244733351</v>
      </c>
      <c r="E4492" s="1">
        <f t="shared" ca="1" si="492"/>
        <v>0</v>
      </c>
      <c r="F4492" s="1">
        <f t="shared" ca="1" si="494"/>
        <v>1</v>
      </c>
      <c r="G4492" s="1">
        <f t="shared" ca="1" si="495"/>
        <v>0</v>
      </c>
      <c r="H4492" s="1">
        <f t="shared" ca="1" si="496"/>
        <v>1</v>
      </c>
    </row>
    <row r="4493" spans="1:8" hidden="1" x14ac:dyDescent="0.2">
      <c r="A4493" s="1">
        <v>4490</v>
      </c>
      <c r="B4493" s="1">
        <f t="shared" ca="1" si="493"/>
        <v>199963.61145094174</v>
      </c>
      <c r="C4493" s="1">
        <f t="shared" ca="1" si="490"/>
        <v>100</v>
      </c>
      <c r="D4493" s="1">
        <f t="shared" ca="1" si="491"/>
        <v>-42.077013244733351</v>
      </c>
      <c r="E4493" s="1">
        <f t="shared" ca="1" si="492"/>
        <v>-1</v>
      </c>
      <c r="F4493" s="1">
        <f t="shared" ca="1" si="494"/>
        <v>1</v>
      </c>
      <c r="G4493" s="1">
        <f t="shared" ca="1" si="495"/>
        <v>1</v>
      </c>
      <c r="H4493" s="1">
        <f t="shared" ca="1" si="496"/>
        <v>0</v>
      </c>
    </row>
    <row r="4494" spans="1:8" hidden="1" x14ac:dyDescent="0.2">
      <c r="A4494" s="1">
        <v>4491</v>
      </c>
      <c r="B4494" s="1">
        <f t="shared" ca="1" si="493"/>
        <v>195755.9101264684</v>
      </c>
      <c r="C4494" s="1">
        <f t="shared" ca="1" si="490"/>
        <v>100</v>
      </c>
      <c r="D4494" s="1">
        <f t="shared" ca="1" si="491"/>
        <v>-42.077013244733351</v>
      </c>
      <c r="E4494" s="1">
        <f t="shared" ca="1" si="492"/>
        <v>-2</v>
      </c>
      <c r="F4494" s="1">
        <f t="shared" ca="1" si="494"/>
        <v>1</v>
      </c>
      <c r="G4494" s="1">
        <f t="shared" ca="1" si="495"/>
        <v>2</v>
      </c>
      <c r="H4494" s="1">
        <f t="shared" ca="1" si="496"/>
        <v>0</v>
      </c>
    </row>
    <row r="4495" spans="1:8" hidden="1" x14ac:dyDescent="0.2">
      <c r="A4495" s="1">
        <v>4492</v>
      </c>
      <c r="B4495" s="1">
        <f t="shared" ca="1" si="493"/>
        <v>191548.20880199506</v>
      </c>
      <c r="C4495" s="1">
        <f t="shared" ca="1" si="490"/>
        <v>100</v>
      </c>
      <c r="D4495" s="1">
        <f t="shared" ca="1" si="491"/>
        <v>58.639357099169693</v>
      </c>
      <c r="E4495" s="1">
        <f t="shared" ca="1" si="492"/>
        <v>-3</v>
      </c>
      <c r="F4495" s="1">
        <f t="shared" ca="1" si="494"/>
        <v>1</v>
      </c>
      <c r="G4495" s="1">
        <f t="shared" ca="1" si="495"/>
        <v>3</v>
      </c>
      <c r="H4495" s="1">
        <f t="shared" ca="1" si="496"/>
        <v>0</v>
      </c>
    </row>
    <row r="4496" spans="1:8" hidden="1" x14ac:dyDescent="0.2">
      <c r="A4496" s="1">
        <v>4493</v>
      </c>
      <c r="B4496" s="1">
        <f t="shared" ca="1" si="493"/>
        <v>197412.14451191202</v>
      </c>
      <c r="C4496" s="1">
        <f t="shared" ca="1" si="490"/>
        <v>100</v>
      </c>
      <c r="D4496" s="1">
        <f t="shared" ca="1" si="491"/>
        <v>-42.077013244733351</v>
      </c>
      <c r="E4496" s="1">
        <f t="shared" ca="1" si="492"/>
        <v>-2</v>
      </c>
      <c r="F4496" s="1">
        <f t="shared" ca="1" si="494"/>
        <v>1</v>
      </c>
      <c r="G4496" s="1">
        <f t="shared" ca="1" si="495"/>
        <v>0</v>
      </c>
      <c r="H4496" s="1">
        <f t="shared" ca="1" si="496"/>
        <v>1</v>
      </c>
    </row>
    <row r="4497" spans="1:8" hidden="1" x14ac:dyDescent="0.2">
      <c r="A4497" s="1">
        <v>4494</v>
      </c>
      <c r="B4497" s="1">
        <f t="shared" ca="1" si="493"/>
        <v>193204.44318743868</v>
      </c>
      <c r="C4497" s="1">
        <f t="shared" ca="1" si="490"/>
        <v>100</v>
      </c>
      <c r="D4497" s="1">
        <f t="shared" ca="1" si="491"/>
        <v>58.639357099169693</v>
      </c>
      <c r="E4497" s="1">
        <f t="shared" ca="1" si="492"/>
        <v>-3</v>
      </c>
      <c r="F4497" s="1">
        <f t="shared" ca="1" si="494"/>
        <v>1</v>
      </c>
      <c r="G4497" s="1">
        <f t="shared" ca="1" si="495"/>
        <v>1</v>
      </c>
      <c r="H4497" s="1">
        <f t="shared" ca="1" si="496"/>
        <v>0</v>
      </c>
    </row>
    <row r="4498" spans="1:8" hidden="1" x14ac:dyDescent="0.2">
      <c r="A4498" s="1">
        <v>4495</v>
      </c>
      <c r="B4498" s="1">
        <f t="shared" ca="1" si="493"/>
        <v>199068.37889735564</v>
      </c>
      <c r="C4498" s="1">
        <f t="shared" ca="1" si="490"/>
        <v>100</v>
      </c>
      <c r="D4498" s="1">
        <f t="shared" ca="1" si="491"/>
        <v>58.639357099169693</v>
      </c>
      <c r="E4498" s="1">
        <f t="shared" ca="1" si="492"/>
        <v>-2</v>
      </c>
      <c r="F4498" s="1">
        <f t="shared" ca="1" si="494"/>
        <v>1</v>
      </c>
      <c r="G4498" s="1">
        <f t="shared" ca="1" si="495"/>
        <v>0</v>
      </c>
      <c r="H4498" s="1">
        <f t="shared" ca="1" si="496"/>
        <v>1</v>
      </c>
    </row>
    <row r="4499" spans="1:8" hidden="1" x14ac:dyDescent="0.2">
      <c r="A4499" s="1">
        <v>4496</v>
      </c>
      <c r="B4499" s="1">
        <f t="shared" ca="1" si="493"/>
        <v>204932.31460727259</v>
      </c>
      <c r="C4499" s="1">
        <f t="shared" ca="1" si="490"/>
        <v>100</v>
      </c>
      <c r="D4499" s="1">
        <f t="shared" ca="1" si="491"/>
        <v>58.639357099169693</v>
      </c>
      <c r="E4499" s="1">
        <f t="shared" ca="1" si="492"/>
        <v>-1</v>
      </c>
      <c r="F4499" s="1">
        <f t="shared" ca="1" si="494"/>
        <v>1</v>
      </c>
      <c r="G4499" s="1">
        <f t="shared" ca="1" si="495"/>
        <v>0</v>
      </c>
      <c r="H4499" s="1">
        <f t="shared" ca="1" si="496"/>
        <v>2</v>
      </c>
    </row>
    <row r="4500" spans="1:8" hidden="1" x14ac:dyDescent="0.2">
      <c r="A4500" s="1">
        <v>4497</v>
      </c>
      <c r="B4500" s="1">
        <f t="shared" ca="1" si="493"/>
        <v>210796.25031718955</v>
      </c>
      <c r="C4500" s="1">
        <f t="shared" ca="1" si="490"/>
        <v>100</v>
      </c>
      <c r="D4500" s="1">
        <f t="shared" ca="1" si="491"/>
        <v>58.639357099169693</v>
      </c>
      <c r="E4500" s="1">
        <f t="shared" ca="1" si="492"/>
        <v>0</v>
      </c>
      <c r="F4500" s="1">
        <f t="shared" ca="1" si="494"/>
        <v>1</v>
      </c>
      <c r="G4500" s="1">
        <f t="shared" ca="1" si="495"/>
        <v>0</v>
      </c>
      <c r="H4500" s="1">
        <f t="shared" ca="1" si="496"/>
        <v>3</v>
      </c>
    </row>
    <row r="4501" spans="1:8" hidden="1" x14ac:dyDescent="0.2">
      <c r="A4501" s="1">
        <v>4498</v>
      </c>
      <c r="B4501" s="1">
        <f t="shared" ca="1" si="493"/>
        <v>216660.18602710651</v>
      </c>
      <c r="C4501" s="1">
        <f t="shared" ca="1" si="490"/>
        <v>100</v>
      </c>
      <c r="D4501" s="1">
        <f t="shared" ca="1" si="491"/>
        <v>-42.077013244733351</v>
      </c>
      <c r="E4501" s="1">
        <f t="shared" ca="1" si="492"/>
        <v>0</v>
      </c>
      <c r="F4501" s="1">
        <f t="shared" ca="1" si="494"/>
        <v>1</v>
      </c>
      <c r="G4501" s="1">
        <f t="shared" ca="1" si="495"/>
        <v>0</v>
      </c>
      <c r="H4501" s="1">
        <f t="shared" ca="1" si="496"/>
        <v>4</v>
      </c>
    </row>
    <row r="4502" spans="1:8" hidden="1" x14ac:dyDescent="0.2">
      <c r="A4502" s="1">
        <v>4499</v>
      </c>
      <c r="B4502" s="1">
        <f t="shared" ca="1" si="493"/>
        <v>212452.48470263317</v>
      </c>
      <c r="C4502" s="1">
        <f t="shared" ca="1" si="490"/>
        <v>100</v>
      </c>
      <c r="D4502" s="1">
        <f t="shared" ca="1" si="491"/>
        <v>-42.077013244733351</v>
      </c>
      <c r="E4502" s="1">
        <f t="shared" ca="1" si="492"/>
        <v>-1</v>
      </c>
      <c r="F4502" s="1">
        <f t="shared" ca="1" si="494"/>
        <v>1</v>
      </c>
      <c r="G4502" s="1">
        <f t="shared" ca="1" si="495"/>
        <v>1</v>
      </c>
      <c r="H4502" s="1">
        <f t="shared" ca="1" si="496"/>
        <v>0</v>
      </c>
    </row>
    <row r="4503" spans="1:8" hidden="1" x14ac:dyDescent="0.2">
      <c r="A4503" s="1">
        <v>4500</v>
      </c>
      <c r="B4503" s="1">
        <f t="shared" ca="1" si="493"/>
        <v>208244.78337815983</v>
      </c>
      <c r="C4503" s="1">
        <f t="shared" ca="1" si="490"/>
        <v>100</v>
      </c>
      <c r="D4503" s="1">
        <f t="shared" ca="1" si="491"/>
        <v>-42.077013244733351</v>
      </c>
      <c r="E4503" s="1">
        <f t="shared" ca="1" si="492"/>
        <v>-2</v>
      </c>
      <c r="F4503" s="1">
        <f t="shared" ca="1" si="494"/>
        <v>1</v>
      </c>
      <c r="G4503" s="1">
        <f t="shared" ca="1" si="495"/>
        <v>2</v>
      </c>
      <c r="H4503" s="1">
        <f t="shared" ca="1" si="496"/>
        <v>0</v>
      </c>
    </row>
    <row r="4504" spans="1:8" hidden="1" x14ac:dyDescent="0.2">
      <c r="A4504" s="1">
        <v>4501</v>
      </c>
      <c r="B4504" s="1">
        <f t="shared" ca="1" si="493"/>
        <v>204037.08205368649</v>
      </c>
      <c r="C4504" s="1">
        <f t="shared" ca="1" si="490"/>
        <v>100</v>
      </c>
      <c r="D4504" s="1">
        <f t="shared" ca="1" si="491"/>
        <v>-42.077013244733351</v>
      </c>
      <c r="E4504" s="1">
        <f t="shared" ca="1" si="492"/>
        <v>-3</v>
      </c>
      <c r="F4504" s="1">
        <f t="shared" ca="1" si="494"/>
        <v>1</v>
      </c>
      <c r="G4504" s="1">
        <f t="shared" ca="1" si="495"/>
        <v>3</v>
      </c>
      <c r="H4504" s="1">
        <f t="shared" ca="1" si="496"/>
        <v>0</v>
      </c>
    </row>
    <row r="4505" spans="1:8" hidden="1" x14ac:dyDescent="0.2">
      <c r="A4505" s="1">
        <v>4502</v>
      </c>
      <c r="B4505" s="1">
        <f t="shared" ca="1" si="493"/>
        <v>199829.38072921315</v>
      </c>
      <c r="C4505" s="1">
        <f t="shared" ca="1" si="490"/>
        <v>100</v>
      </c>
      <c r="D4505" s="1">
        <f t="shared" ca="1" si="491"/>
        <v>58.639357099169693</v>
      </c>
      <c r="E4505" s="1">
        <f t="shared" ca="1" si="492"/>
        <v>-4</v>
      </c>
      <c r="F4505" s="1">
        <f t="shared" ca="1" si="494"/>
        <v>1</v>
      </c>
      <c r="G4505" s="1">
        <f t="shared" ca="1" si="495"/>
        <v>4</v>
      </c>
      <c r="H4505" s="1">
        <f t="shared" ca="1" si="496"/>
        <v>0</v>
      </c>
    </row>
    <row r="4506" spans="1:8" hidden="1" x14ac:dyDescent="0.2">
      <c r="A4506" s="1">
        <v>4503</v>
      </c>
      <c r="B4506" s="1">
        <f t="shared" ca="1" si="493"/>
        <v>205693.31643913011</v>
      </c>
      <c r="C4506" s="1">
        <f t="shared" ca="1" si="490"/>
        <v>100</v>
      </c>
      <c r="D4506" s="1">
        <f t="shared" ca="1" si="491"/>
        <v>58.639357099169693</v>
      </c>
      <c r="E4506" s="1">
        <f t="shared" ca="1" si="492"/>
        <v>-3</v>
      </c>
      <c r="F4506" s="1">
        <f t="shared" ca="1" si="494"/>
        <v>1</v>
      </c>
      <c r="G4506" s="1">
        <f t="shared" ca="1" si="495"/>
        <v>0</v>
      </c>
      <c r="H4506" s="1">
        <f t="shared" ca="1" si="496"/>
        <v>1</v>
      </c>
    </row>
    <row r="4507" spans="1:8" hidden="1" x14ac:dyDescent="0.2">
      <c r="A4507" s="1">
        <v>4504</v>
      </c>
      <c r="B4507" s="1">
        <f t="shared" ca="1" si="493"/>
        <v>211557.25214904707</v>
      </c>
      <c r="C4507" s="1">
        <f t="shared" ca="1" si="490"/>
        <v>100</v>
      </c>
      <c r="D4507" s="1">
        <f t="shared" ca="1" si="491"/>
        <v>-42.077013244733351</v>
      </c>
      <c r="E4507" s="1">
        <f t="shared" ca="1" si="492"/>
        <v>-2</v>
      </c>
      <c r="F4507" s="1">
        <f t="shared" ca="1" si="494"/>
        <v>1</v>
      </c>
      <c r="G4507" s="1">
        <f t="shared" ca="1" si="495"/>
        <v>0</v>
      </c>
      <c r="H4507" s="1">
        <f t="shared" ca="1" si="496"/>
        <v>2</v>
      </c>
    </row>
    <row r="4508" spans="1:8" hidden="1" x14ac:dyDescent="0.2">
      <c r="A4508" s="1">
        <v>4505</v>
      </c>
      <c r="B4508" s="1">
        <f t="shared" ca="1" si="493"/>
        <v>207349.55082457373</v>
      </c>
      <c r="C4508" s="1">
        <f t="shared" ca="1" si="490"/>
        <v>100</v>
      </c>
      <c r="D4508" s="1">
        <f t="shared" ca="1" si="491"/>
        <v>-42.077013244733351</v>
      </c>
      <c r="E4508" s="1">
        <f t="shared" ca="1" si="492"/>
        <v>-3</v>
      </c>
      <c r="F4508" s="1">
        <f t="shared" ca="1" si="494"/>
        <v>1</v>
      </c>
      <c r="G4508" s="1">
        <f t="shared" ca="1" si="495"/>
        <v>1</v>
      </c>
      <c r="H4508" s="1">
        <f t="shared" ca="1" si="496"/>
        <v>0</v>
      </c>
    </row>
    <row r="4509" spans="1:8" hidden="1" x14ac:dyDescent="0.2">
      <c r="A4509" s="1">
        <v>4506</v>
      </c>
      <c r="B4509" s="1">
        <f t="shared" ca="1" si="493"/>
        <v>203141.84950010039</v>
      </c>
      <c r="C4509" s="1">
        <f t="shared" ca="1" si="490"/>
        <v>100</v>
      </c>
      <c r="D4509" s="1">
        <f t="shared" ca="1" si="491"/>
        <v>-42.077013244733351</v>
      </c>
      <c r="E4509" s="1">
        <f t="shared" ca="1" si="492"/>
        <v>-4</v>
      </c>
      <c r="F4509" s="1">
        <f t="shared" ca="1" si="494"/>
        <v>1</v>
      </c>
      <c r="G4509" s="1">
        <f t="shared" ca="1" si="495"/>
        <v>2</v>
      </c>
      <c r="H4509" s="1">
        <f t="shared" ca="1" si="496"/>
        <v>0</v>
      </c>
    </row>
    <row r="4510" spans="1:8" hidden="1" x14ac:dyDescent="0.2">
      <c r="A4510" s="1">
        <v>4507</v>
      </c>
      <c r="B4510" s="1">
        <f t="shared" ca="1" si="493"/>
        <v>198934.14817562705</v>
      </c>
      <c r="C4510" s="1">
        <f t="shared" ca="1" si="490"/>
        <v>500</v>
      </c>
      <c r="D4510" s="1">
        <f t="shared" ca="1" si="491"/>
        <v>-42.077013244733351</v>
      </c>
      <c r="E4510" s="1">
        <f t="shared" ca="1" si="492"/>
        <v>0</v>
      </c>
      <c r="F4510" s="1">
        <f t="shared" ca="1" si="494"/>
        <v>2</v>
      </c>
      <c r="G4510" s="1">
        <f t="shared" ca="1" si="495"/>
        <v>3</v>
      </c>
      <c r="H4510" s="1">
        <f t="shared" ca="1" si="496"/>
        <v>0</v>
      </c>
    </row>
    <row r="4511" spans="1:8" hidden="1" x14ac:dyDescent="0.2">
      <c r="A4511" s="1">
        <v>4508</v>
      </c>
      <c r="B4511" s="1">
        <f t="shared" ca="1" si="493"/>
        <v>177895.64155326039</v>
      </c>
      <c r="C4511" s="1">
        <f t="shared" ca="1" si="490"/>
        <v>500</v>
      </c>
      <c r="D4511" s="1">
        <f t="shared" ca="1" si="491"/>
        <v>-42.077013244733351</v>
      </c>
      <c r="E4511" s="1">
        <f t="shared" ca="1" si="492"/>
        <v>-1</v>
      </c>
      <c r="F4511" s="1">
        <f t="shared" ca="1" si="494"/>
        <v>2</v>
      </c>
      <c r="G4511" s="1">
        <f t="shared" ca="1" si="495"/>
        <v>4</v>
      </c>
      <c r="H4511" s="1">
        <f t="shared" ca="1" si="496"/>
        <v>0</v>
      </c>
    </row>
    <row r="4512" spans="1:8" hidden="1" x14ac:dyDescent="0.2">
      <c r="A4512" s="1">
        <v>4509</v>
      </c>
      <c r="B4512" s="1">
        <f t="shared" ca="1" si="493"/>
        <v>156857.13493089372</v>
      </c>
      <c r="C4512" s="1">
        <f t="shared" ca="1" si="490"/>
        <v>500</v>
      </c>
      <c r="D4512" s="1">
        <f t="shared" ca="1" si="491"/>
        <v>-42.077013244733351</v>
      </c>
      <c r="E4512" s="1">
        <f t="shared" ca="1" si="492"/>
        <v>-2</v>
      </c>
      <c r="F4512" s="1">
        <f t="shared" ca="1" si="494"/>
        <v>2</v>
      </c>
      <c r="G4512" s="1">
        <f t="shared" ca="1" si="495"/>
        <v>5</v>
      </c>
      <c r="H4512" s="1">
        <f t="shared" ca="1" si="496"/>
        <v>0</v>
      </c>
    </row>
    <row r="4513" spans="1:8" hidden="1" x14ac:dyDescent="0.2">
      <c r="A4513" s="1">
        <v>4510</v>
      </c>
      <c r="B4513" s="1">
        <f t="shared" ca="1" si="493"/>
        <v>135818.62830852706</v>
      </c>
      <c r="C4513" s="1">
        <f t="shared" ca="1" si="490"/>
        <v>500</v>
      </c>
      <c r="D4513" s="1">
        <f t="shared" ca="1" si="491"/>
        <v>-42.077013244733351</v>
      </c>
      <c r="E4513" s="1">
        <f t="shared" ca="1" si="492"/>
        <v>-3</v>
      </c>
      <c r="F4513" s="1">
        <f t="shared" ca="1" si="494"/>
        <v>2</v>
      </c>
      <c r="G4513" s="1">
        <f t="shared" ca="1" si="495"/>
        <v>6</v>
      </c>
      <c r="H4513" s="1">
        <f t="shared" ca="1" si="496"/>
        <v>0</v>
      </c>
    </row>
    <row r="4514" spans="1:8" hidden="1" x14ac:dyDescent="0.2">
      <c r="A4514" s="1">
        <v>4511</v>
      </c>
      <c r="B4514" s="1">
        <f t="shared" ca="1" si="493"/>
        <v>114780.12168616038</v>
      </c>
      <c r="C4514" s="1">
        <f t="shared" ca="1" si="490"/>
        <v>500</v>
      </c>
      <c r="D4514" s="1">
        <f t="shared" ca="1" si="491"/>
        <v>58.639357099169693</v>
      </c>
      <c r="E4514" s="1">
        <f t="shared" ca="1" si="492"/>
        <v>-4</v>
      </c>
      <c r="F4514" s="1">
        <f t="shared" ca="1" si="494"/>
        <v>2</v>
      </c>
      <c r="G4514" s="1">
        <f t="shared" ca="1" si="495"/>
        <v>7</v>
      </c>
      <c r="H4514" s="1">
        <f t="shared" ca="1" si="496"/>
        <v>0</v>
      </c>
    </row>
    <row r="4515" spans="1:8" hidden="1" x14ac:dyDescent="0.2">
      <c r="A4515" s="1">
        <v>4512</v>
      </c>
      <c r="B4515" s="1">
        <f t="shared" ca="1" si="493"/>
        <v>144099.80023574521</v>
      </c>
      <c r="C4515" s="1">
        <f t="shared" ca="1" si="490"/>
        <v>500</v>
      </c>
      <c r="D4515" s="1">
        <f t="shared" ca="1" si="491"/>
        <v>58.639357099169693</v>
      </c>
      <c r="E4515" s="1">
        <f t="shared" ca="1" si="492"/>
        <v>-3</v>
      </c>
      <c r="F4515" s="1">
        <f t="shared" ca="1" si="494"/>
        <v>2</v>
      </c>
      <c r="G4515" s="1">
        <f t="shared" ca="1" si="495"/>
        <v>0</v>
      </c>
      <c r="H4515" s="1">
        <f t="shared" ca="1" si="496"/>
        <v>1</v>
      </c>
    </row>
    <row r="4516" spans="1:8" hidden="1" x14ac:dyDescent="0.2">
      <c r="A4516" s="1">
        <v>4513</v>
      </c>
      <c r="B4516" s="1">
        <f t="shared" ca="1" si="493"/>
        <v>173419.47878533005</v>
      </c>
      <c r="C4516" s="1">
        <f t="shared" ca="1" si="490"/>
        <v>500</v>
      </c>
      <c r="D4516" s="1">
        <f t="shared" ca="1" si="491"/>
        <v>58.639357099169693</v>
      </c>
      <c r="E4516" s="1">
        <f t="shared" ca="1" si="492"/>
        <v>-2</v>
      </c>
      <c r="F4516" s="1">
        <f t="shared" ca="1" si="494"/>
        <v>2</v>
      </c>
      <c r="G4516" s="1">
        <f t="shared" ca="1" si="495"/>
        <v>0</v>
      </c>
      <c r="H4516" s="1">
        <f t="shared" ca="1" si="496"/>
        <v>2</v>
      </c>
    </row>
    <row r="4517" spans="1:8" hidden="1" x14ac:dyDescent="0.2">
      <c r="A4517" s="1">
        <v>4514</v>
      </c>
      <c r="B4517" s="1">
        <f t="shared" ca="1" si="493"/>
        <v>202739.1573349149</v>
      </c>
      <c r="C4517" s="1">
        <f t="shared" ca="1" si="490"/>
        <v>500</v>
      </c>
      <c r="D4517" s="1">
        <f t="shared" ca="1" si="491"/>
        <v>-42.077013244733351</v>
      </c>
      <c r="E4517" s="1">
        <f t="shared" ca="1" si="492"/>
        <v>-1</v>
      </c>
      <c r="F4517" s="1">
        <f t="shared" ca="1" si="494"/>
        <v>2</v>
      </c>
      <c r="G4517" s="1">
        <f t="shared" ca="1" si="495"/>
        <v>0</v>
      </c>
      <c r="H4517" s="1">
        <f t="shared" ca="1" si="496"/>
        <v>3</v>
      </c>
    </row>
    <row r="4518" spans="1:8" hidden="1" x14ac:dyDescent="0.2">
      <c r="A4518" s="1">
        <v>4515</v>
      </c>
      <c r="B4518" s="1">
        <f t="shared" ca="1" si="493"/>
        <v>181700.65071254823</v>
      </c>
      <c r="C4518" s="1">
        <f t="shared" ca="1" si="490"/>
        <v>500</v>
      </c>
      <c r="D4518" s="1">
        <f t="shared" ca="1" si="491"/>
        <v>-42.077013244733351</v>
      </c>
      <c r="E4518" s="1">
        <f t="shared" ca="1" si="492"/>
        <v>-2</v>
      </c>
      <c r="F4518" s="1">
        <f t="shared" ca="1" si="494"/>
        <v>2</v>
      </c>
      <c r="G4518" s="1">
        <f t="shared" ca="1" si="495"/>
        <v>1</v>
      </c>
      <c r="H4518" s="1">
        <f t="shared" ca="1" si="496"/>
        <v>0</v>
      </c>
    </row>
    <row r="4519" spans="1:8" hidden="1" x14ac:dyDescent="0.2">
      <c r="A4519" s="1">
        <v>4516</v>
      </c>
      <c r="B4519" s="1">
        <f t="shared" ca="1" si="493"/>
        <v>160662.14409018157</v>
      </c>
      <c r="C4519" s="1">
        <f t="shared" ca="1" si="490"/>
        <v>500</v>
      </c>
      <c r="D4519" s="1">
        <f t="shared" ca="1" si="491"/>
        <v>58.639357099169693</v>
      </c>
      <c r="E4519" s="1">
        <f t="shared" ca="1" si="492"/>
        <v>-3</v>
      </c>
      <c r="F4519" s="1">
        <f t="shared" ca="1" si="494"/>
        <v>2</v>
      </c>
      <c r="G4519" s="1">
        <f t="shared" ca="1" si="495"/>
        <v>2</v>
      </c>
      <c r="H4519" s="1">
        <f t="shared" ca="1" si="496"/>
        <v>0</v>
      </c>
    </row>
    <row r="4520" spans="1:8" hidden="1" x14ac:dyDescent="0.2">
      <c r="A4520" s="1">
        <v>4517</v>
      </c>
      <c r="B4520" s="1">
        <f t="shared" ca="1" si="493"/>
        <v>189981.82263976641</v>
      </c>
      <c r="C4520" s="1">
        <f t="shared" ca="1" si="490"/>
        <v>500</v>
      </c>
      <c r="D4520" s="1">
        <f t="shared" ca="1" si="491"/>
        <v>58.639357099169693</v>
      </c>
      <c r="E4520" s="1">
        <f t="shared" ca="1" si="492"/>
        <v>-2</v>
      </c>
      <c r="F4520" s="1">
        <f t="shared" ca="1" si="494"/>
        <v>2</v>
      </c>
      <c r="G4520" s="1">
        <f t="shared" ca="1" si="495"/>
        <v>0</v>
      </c>
      <c r="H4520" s="1">
        <f t="shared" ca="1" si="496"/>
        <v>1</v>
      </c>
    </row>
    <row r="4521" spans="1:8" hidden="1" x14ac:dyDescent="0.2">
      <c r="A4521" s="1">
        <v>4518</v>
      </c>
      <c r="B4521" s="1">
        <f t="shared" ca="1" si="493"/>
        <v>219301.50118935126</v>
      </c>
      <c r="C4521" s="1">
        <f t="shared" ca="1" si="490"/>
        <v>500</v>
      </c>
      <c r="D4521" s="1">
        <f t="shared" ca="1" si="491"/>
        <v>58.639357099169693</v>
      </c>
      <c r="E4521" s="1">
        <f t="shared" ca="1" si="492"/>
        <v>-1</v>
      </c>
      <c r="F4521" s="1">
        <f t="shared" ca="1" si="494"/>
        <v>2</v>
      </c>
      <c r="G4521" s="1">
        <f t="shared" ca="1" si="495"/>
        <v>0</v>
      </c>
      <c r="H4521" s="1">
        <f t="shared" ca="1" si="496"/>
        <v>2</v>
      </c>
    </row>
    <row r="4522" spans="1:8" hidden="1" x14ac:dyDescent="0.2">
      <c r="A4522" s="1">
        <v>4519</v>
      </c>
      <c r="B4522" s="1">
        <f t="shared" ca="1" si="493"/>
        <v>248621.1797389361</v>
      </c>
      <c r="C4522" s="1">
        <f t="shared" ca="1" si="490"/>
        <v>100</v>
      </c>
      <c r="D4522" s="1">
        <f t="shared" ca="1" si="491"/>
        <v>58.639357099169693</v>
      </c>
      <c r="E4522" s="1">
        <f t="shared" ca="1" si="492"/>
        <v>0</v>
      </c>
      <c r="F4522" s="1">
        <f t="shared" ca="1" si="494"/>
        <v>1</v>
      </c>
      <c r="G4522" s="1">
        <f t="shared" ca="1" si="495"/>
        <v>0</v>
      </c>
      <c r="H4522" s="1">
        <f t="shared" ca="1" si="496"/>
        <v>3</v>
      </c>
    </row>
    <row r="4523" spans="1:8" hidden="1" x14ac:dyDescent="0.2">
      <c r="A4523" s="1">
        <v>4520</v>
      </c>
      <c r="B4523" s="1">
        <f t="shared" ca="1" si="493"/>
        <v>254485.11544885306</v>
      </c>
      <c r="C4523" s="1">
        <f t="shared" ca="1" si="490"/>
        <v>100</v>
      </c>
      <c r="D4523" s="1">
        <f t="shared" ca="1" si="491"/>
        <v>-42.077013244733351</v>
      </c>
      <c r="E4523" s="1">
        <f t="shared" ca="1" si="492"/>
        <v>0</v>
      </c>
      <c r="F4523" s="1">
        <f t="shared" ca="1" si="494"/>
        <v>1</v>
      </c>
      <c r="G4523" s="1">
        <f t="shared" ca="1" si="495"/>
        <v>0</v>
      </c>
      <c r="H4523" s="1">
        <f t="shared" ca="1" si="496"/>
        <v>4</v>
      </c>
    </row>
    <row r="4524" spans="1:8" hidden="1" x14ac:dyDescent="0.2">
      <c r="A4524" s="1">
        <v>4521</v>
      </c>
      <c r="B4524" s="1">
        <f t="shared" ca="1" si="493"/>
        <v>250277.41412437972</v>
      </c>
      <c r="C4524" s="1">
        <f t="shared" ca="1" si="490"/>
        <v>100</v>
      </c>
      <c r="D4524" s="1">
        <f t="shared" ca="1" si="491"/>
        <v>58.639357099169693</v>
      </c>
      <c r="E4524" s="1">
        <f t="shared" ca="1" si="492"/>
        <v>-1</v>
      </c>
      <c r="F4524" s="1">
        <f t="shared" ca="1" si="494"/>
        <v>1</v>
      </c>
      <c r="G4524" s="1">
        <f t="shared" ca="1" si="495"/>
        <v>1</v>
      </c>
      <c r="H4524" s="1">
        <f t="shared" ca="1" si="496"/>
        <v>0</v>
      </c>
    </row>
    <row r="4525" spans="1:8" hidden="1" x14ac:dyDescent="0.2">
      <c r="A4525" s="1">
        <v>4522</v>
      </c>
      <c r="B4525" s="1">
        <f t="shared" ca="1" si="493"/>
        <v>256141.34983429668</v>
      </c>
      <c r="C4525" s="1">
        <f t="shared" ca="1" si="490"/>
        <v>100</v>
      </c>
      <c r="D4525" s="1">
        <f t="shared" ca="1" si="491"/>
        <v>58.639357099169693</v>
      </c>
      <c r="E4525" s="1">
        <f t="shared" ca="1" si="492"/>
        <v>0</v>
      </c>
      <c r="F4525" s="1">
        <f t="shared" ca="1" si="494"/>
        <v>1</v>
      </c>
      <c r="G4525" s="1">
        <f t="shared" ca="1" si="495"/>
        <v>0</v>
      </c>
      <c r="H4525" s="1">
        <f t="shared" ca="1" si="496"/>
        <v>1</v>
      </c>
    </row>
    <row r="4526" spans="1:8" hidden="1" x14ac:dyDescent="0.2">
      <c r="A4526" s="1">
        <v>4523</v>
      </c>
      <c r="B4526" s="1">
        <f t="shared" ca="1" si="493"/>
        <v>262005.28554421364</v>
      </c>
      <c r="C4526" s="1">
        <f t="shared" ca="1" si="490"/>
        <v>100</v>
      </c>
      <c r="D4526" s="1">
        <f t="shared" ca="1" si="491"/>
        <v>-42.077013244733351</v>
      </c>
      <c r="E4526" s="1">
        <f t="shared" ca="1" si="492"/>
        <v>0</v>
      </c>
      <c r="F4526" s="1">
        <f t="shared" ca="1" si="494"/>
        <v>1</v>
      </c>
      <c r="G4526" s="1">
        <f t="shared" ca="1" si="495"/>
        <v>0</v>
      </c>
      <c r="H4526" s="1">
        <f t="shared" ca="1" si="496"/>
        <v>2</v>
      </c>
    </row>
    <row r="4527" spans="1:8" hidden="1" x14ac:dyDescent="0.2">
      <c r="A4527" s="1">
        <v>4524</v>
      </c>
      <c r="B4527" s="1">
        <f t="shared" ca="1" si="493"/>
        <v>257797.5842197403</v>
      </c>
      <c r="C4527" s="1">
        <f t="shared" ca="1" si="490"/>
        <v>100</v>
      </c>
      <c r="D4527" s="1">
        <f t="shared" ca="1" si="491"/>
        <v>58.639357099169693</v>
      </c>
      <c r="E4527" s="1">
        <f t="shared" ca="1" si="492"/>
        <v>-1</v>
      </c>
      <c r="F4527" s="1">
        <f t="shared" ca="1" si="494"/>
        <v>1</v>
      </c>
      <c r="G4527" s="1">
        <f t="shared" ca="1" si="495"/>
        <v>1</v>
      </c>
      <c r="H4527" s="1">
        <f t="shared" ca="1" si="496"/>
        <v>0</v>
      </c>
    </row>
    <row r="4528" spans="1:8" hidden="1" x14ac:dyDescent="0.2">
      <c r="A4528" s="1">
        <v>4525</v>
      </c>
      <c r="B4528" s="1">
        <f t="shared" ca="1" si="493"/>
        <v>263661.51992965728</v>
      </c>
      <c r="C4528" s="1">
        <f t="shared" ca="1" si="490"/>
        <v>100</v>
      </c>
      <c r="D4528" s="1">
        <f t="shared" ca="1" si="491"/>
        <v>-42.077013244733351</v>
      </c>
      <c r="E4528" s="1">
        <f t="shared" ca="1" si="492"/>
        <v>0</v>
      </c>
      <c r="F4528" s="1">
        <f t="shared" ca="1" si="494"/>
        <v>1</v>
      </c>
      <c r="G4528" s="1">
        <f t="shared" ca="1" si="495"/>
        <v>0</v>
      </c>
      <c r="H4528" s="1">
        <f t="shared" ca="1" si="496"/>
        <v>1</v>
      </c>
    </row>
    <row r="4529" spans="1:8" hidden="1" x14ac:dyDescent="0.2">
      <c r="A4529" s="1">
        <v>4526</v>
      </c>
      <c r="B4529" s="1">
        <f t="shared" ca="1" si="493"/>
        <v>259453.81860518394</v>
      </c>
      <c r="C4529" s="1">
        <f t="shared" ca="1" si="490"/>
        <v>100</v>
      </c>
      <c r="D4529" s="1">
        <f t="shared" ca="1" si="491"/>
        <v>58.639357099169693</v>
      </c>
      <c r="E4529" s="1">
        <f t="shared" ca="1" si="492"/>
        <v>-1</v>
      </c>
      <c r="F4529" s="1">
        <f t="shared" ca="1" si="494"/>
        <v>1</v>
      </c>
      <c r="G4529" s="1">
        <f t="shared" ca="1" si="495"/>
        <v>1</v>
      </c>
      <c r="H4529" s="1">
        <f t="shared" ca="1" si="496"/>
        <v>0</v>
      </c>
    </row>
    <row r="4530" spans="1:8" hidden="1" x14ac:dyDescent="0.2">
      <c r="A4530" s="1">
        <v>4527</v>
      </c>
      <c r="B4530" s="1">
        <f t="shared" ca="1" si="493"/>
        <v>265317.7543151009</v>
      </c>
      <c r="C4530" s="1">
        <f t="shared" ca="1" si="490"/>
        <v>100</v>
      </c>
      <c r="D4530" s="1">
        <f t="shared" ca="1" si="491"/>
        <v>58.639357099169693</v>
      </c>
      <c r="E4530" s="1">
        <f t="shared" ca="1" si="492"/>
        <v>0</v>
      </c>
      <c r="F4530" s="1">
        <f t="shared" ca="1" si="494"/>
        <v>1</v>
      </c>
      <c r="G4530" s="1">
        <f t="shared" ca="1" si="495"/>
        <v>0</v>
      </c>
      <c r="H4530" s="1">
        <f t="shared" ca="1" si="496"/>
        <v>1</v>
      </c>
    </row>
    <row r="4531" spans="1:8" hidden="1" x14ac:dyDescent="0.2">
      <c r="A4531" s="1">
        <v>4528</v>
      </c>
      <c r="B4531" s="1">
        <f t="shared" ca="1" si="493"/>
        <v>271181.69002501789</v>
      </c>
      <c r="C4531" s="1">
        <f t="shared" ca="1" si="490"/>
        <v>100</v>
      </c>
      <c r="D4531" s="1">
        <f t="shared" ca="1" si="491"/>
        <v>58.639357099169693</v>
      </c>
      <c r="E4531" s="1">
        <f t="shared" ca="1" si="492"/>
        <v>0</v>
      </c>
      <c r="F4531" s="1">
        <f t="shared" ca="1" si="494"/>
        <v>1</v>
      </c>
      <c r="G4531" s="1">
        <f t="shared" ca="1" si="495"/>
        <v>0</v>
      </c>
      <c r="H4531" s="1">
        <f t="shared" ca="1" si="496"/>
        <v>2</v>
      </c>
    </row>
    <row r="4532" spans="1:8" hidden="1" x14ac:dyDescent="0.2">
      <c r="A4532" s="1">
        <v>4529</v>
      </c>
      <c r="B4532" s="1">
        <f t="shared" ca="1" si="493"/>
        <v>277045.62573493487</v>
      </c>
      <c r="C4532" s="1">
        <f t="shared" ca="1" si="490"/>
        <v>100</v>
      </c>
      <c r="D4532" s="1">
        <f t="shared" ca="1" si="491"/>
        <v>-42.077013244733351</v>
      </c>
      <c r="E4532" s="1">
        <f t="shared" ca="1" si="492"/>
        <v>0</v>
      </c>
      <c r="F4532" s="1">
        <f t="shared" ca="1" si="494"/>
        <v>1</v>
      </c>
      <c r="G4532" s="1">
        <f t="shared" ca="1" si="495"/>
        <v>0</v>
      </c>
      <c r="H4532" s="1">
        <f t="shared" ca="1" si="496"/>
        <v>3</v>
      </c>
    </row>
    <row r="4533" spans="1:8" hidden="1" x14ac:dyDescent="0.2">
      <c r="A4533" s="1">
        <v>4530</v>
      </c>
      <c r="B4533" s="1">
        <f t="shared" ca="1" si="493"/>
        <v>272837.92441046156</v>
      </c>
      <c r="C4533" s="1">
        <f t="shared" ca="1" si="490"/>
        <v>100</v>
      </c>
      <c r="D4533" s="1">
        <f t="shared" ca="1" si="491"/>
        <v>-42.077013244733351</v>
      </c>
      <c r="E4533" s="1">
        <f t="shared" ca="1" si="492"/>
        <v>-1</v>
      </c>
      <c r="F4533" s="1">
        <f t="shared" ca="1" si="494"/>
        <v>1</v>
      </c>
      <c r="G4533" s="1">
        <f t="shared" ca="1" si="495"/>
        <v>1</v>
      </c>
      <c r="H4533" s="1">
        <f t="shared" ca="1" si="496"/>
        <v>0</v>
      </c>
    </row>
    <row r="4534" spans="1:8" hidden="1" x14ac:dyDescent="0.2">
      <c r="A4534" s="1">
        <v>4531</v>
      </c>
      <c r="B4534" s="1">
        <f t="shared" ca="1" si="493"/>
        <v>268630.22308598825</v>
      </c>
      <c r="C4534" s="1">
        <f t="shared" ca="1" si="490"/>
        <v>100</v>
      </c>
      <c r="D4534" s="1">
        <f t="shared" ca="1" si="491"/>
        <v>58.639357099169693</v>
      </c>
      <c r="E4534" s="1">
        <f t="shared" ca="1" si="492"/>
        <v>-2</v>
      </c>
      <c r="F4534" s="1">
        <f t="shared" ca="1" si="494"/>
        <v>1</v>
      </c>
      <c r="G4534" s="1">
        <f t="shared" ca="1" si="495"/>
        <v>2</v>
      </c>
      <c r="H4534" s="1">
        <f t="shared" ca="1" si="496"/>
        <v>0</v>
      </c>
    </row>
    <row r="4535" spans="1:8" hidden="1" x14ac:dyDescent="0.2">
      <c r="A4535" s="1">
        <v>4532</v>
      </c>
      <c r="B4535" s="1">
        <f t="shared" ca="1" si="493"/>
        <v>274494.15879590524</v>
      </c>
      <c r="C4535" s="1">
        <f t="shared" ca="1" si="490"/>
        <v>100</v>
      </c>
      <c r="D4535" s="1">
        <f t="shared" ca="1" si="491"/>
        <v>58.639357099169693</v>
      </c>
      <c r="E4535" s="1">
        <f t="shared" ca="1" si="492"/>
        <v>-1</v>
      </c>
      <c r="F4535" s="1">
        <f t="shared" ca="1" si="494"/>
        <v>1</v>
      </c>
      <c r="G4535" s="1">
        <f t="shared" ca="1" si="495"/>
        <v>0</v>
      </c>
      <c r="H4535" s="1">
        <f t="shared" ca="1" si="496"/>
        <v>1</v>
      </c>
    </row>
    <row r="4536" spans="1:8" hidden="1" x14ac:dyDescent="0.2">
      <c r="A4536" s="1">
        <v>4533</v>
      </c>
      <c r="B4536" s="1">
        <f t="shared" ca="1" si="493"/>
        <v>280358.09450582223</v>
      </c>
      <c r="C4536" s="1">
        <f t="shared" ca="1" si="490"/>
        <v>100</v>
      </c>
      <c r="D4536" s="1">
        <f t="shared" ca="1" si="491"/>
        <v>58.639357099169693</v>
      </c>
      <c r="E4536" s="1">
        <f t="shared" ca="1" si="492"/>
        <v>0</v>
      </c>
      <c r="F4536" s="1">
        <f t="shared" ca="1" si="494"/>
        <v>1</v>
      </c>
      <c r="G4536" s="1">
        <f t="shared" ca="1" si="495"/>
        <v>0</v>
      </c>
      <c r="H4536" s="1">
        <f t="shared" ca="1" si="496"/>
        <v>2</v>
      </c>
    </row>
    <row r="4537" spans="1:8" hidden="1" x14ac:dyDescent="0.2">
      <c r="A4537" s="1">
        <v>4534</v>
      </c>
      <c r="B4537" s="1">
        <f t="shared" ca="1" si="493"/>
        <v>286222.03021573921</v>
      </c>
      <c r="C4537" s="1">
        <f t="shared" ca="1" si="490"/>
        <v>100</v>
      </c>
      <c r="D4537" s="1">
        <f t="shared" ca="1" si="491"/>
        <v>58.639357099169693</v>
      </c>
      <c r="E4537" s="1">
        <f t="shared" ca="1" si="492"/>
        <v>0</v>
      </c>
      <c r="F4537" s="1">
        <f t="shared" ca="1" si="494"/>
        <v>1</v>
      </c>
      <c r="G4537" s="1">
        <f t="shared" ca="1" si="495"/>
        <v>0</v>
      </c>
      <c r="H4537" s="1">
        <f t="shared" ca="1" si="496"/>
        <v>3</v>
      </c>
    </row>
    <row r="4538" spans="1:8" hidden="1" x14ac:dyDescent="0.2">
      <c r="A4538" s="1">
        <v>4535</v>
      </c>
      <c r="B4538" s="1">
        <f t="shared" ca="1" si="493"/>
        <v>292085.9659256562</v>
      </c>
      <c r="C4538" s="1">
        <f t="shared" ca="1" si="490"/>
        <v>100</v>
      </c>
      <c r="D4538" s="1">
        <f t="shared" ca="1" si="491"/>
        <v>-42.077013244733351</v>
      </c>
      <c r="E4538" s="1">
        <f t="shared" ca="1" si="492"/>
        <v>0</v>
      </c>
      <c r="F4538" s="1">
        <f t="shared" ca="1" si="494"/>
        <v>1</v>
      </c>
      <c r="G4538" s="1">
        <f t="shared" ca="1" si="495"/>
        <v>0</v>
      </c>
      <c r="H4538" s="1">
        <f t="shared" ca="1" si="496"/>
        <v>4</v>
      </c>
    </row>
    <row r="4539" spans="1:8" hidden="1" x14ac:dyDescent="0.2">
      <c r="A4539" s="1">
        <v>4536</v>
      </c>
      <c r="B4539" s="1">
        <f t="shared" ca="1" si="493"/>
        <v>287878.26460118289</v>
      </c>
      <c r="C4539" s="1">
        <f t="shared" ca="1" si="490"/>
        <v>100</v>
      </c>
      <c r="D4539" s="1">
        <f t="shared" ca="1" si="491"/>
        <v>58.639357099169693</v>
      </c>
      <c r="E4539" s="1">
        <f t="shared" ca="1" si="492"/>
        <v>-1</v>
      </c>
      <c r="F4539" s="1">
        <f t="shared" ca="1" si="494"/>
        <v>1</v>
      </c>
      <c r="G4539" s="1">
        <f t="shared" ca="1" si="495"/>
        <v>1</v>
      </c>
      <c r="H4539" s="1">
        <f t="shared" ca="1" si="496"/>
        <v>0</v>
      </c>
    </row>
    <row r="4540" spans="1:8" hidden="1" x14ac:dyDescent="0.2">
      <c r="A4540" s="1">
        <v>4537</v>
      </c>
      <c r="B4540" s="1">
        <f t="shared" ca="1" si="493"/>
        <v>293742.20031109988</v>
      </c>
      <c r="C4540" s="1">
        <f t="shared" ca="1" si="490"/>
        <v>100</v>
      </c>
      <c r="D4540" s="1">
        <f t="shared" ca="1" si="491"/>
        <v>-42.077013244733351</v>
      </c>
      <c r="E4540" s="1">
        <f t="shared" ca="1" si="492"/>
        <v>0</v>
      </c>
      <c r="F4540" s="1">
        <f t="shared" ca="1" si="494"/>
        <v>1</v>
      </c>
      <c r="G4540" s="1">
        <f t="shared" ca="1" si="495"/>
        <v>0</v>
      </c>
      <c r="H4540" s="1">
        <f t="shared" ca="1" si="496"/>
        <v>1</v>
      </c>
    </row>
    <row r="4541" spans="1:8" hidden="1" x14ac:dyDescent="0.2">
      <c r="A4541" s="1">
        <v>4538</v>
      </c>
      <c r="B4541" s="1">
        <f t="shared" ca="1" si="493"/>
        <v>289534.49898662657</v>
      </c>
      <c r="C4541" s="1">
        <f t="shared" ca="1" si="490"/>
        <v>100</v>
      </c>
      <c r="D4541" s="1">
        <f t="shared" ca="1" si="491"/>
        <v>-42.077013244733351</v>
      </c>
      <c r="E4541" s="1">
        <f t="shared" ca="1" si="492"/>
        <v>-1</v>
      </c>
      <c r="F4541" s="1">
        <f t="shared" ca="1" si="494"/>
        <v>1</v>
      </c>
      <c r="G4541" s="1">
        <f t="shared" ca="1" si="495"/>
        <v>1</v>
      </c>
      <c r="H4541" s="1">
        <f t="shared" ca="1" si="496"/>
        <v>0</v>
      </c>
    </row>
    <row r="4542" spans="1:8" hidden="1" x14ac:dyDescent="0.2">
      <c r="A4542" s="1">
        <v>4539</v>
      </c>
      <c r="B4542" s="1">
        <f t="shared" ca="1" si="493"/>
        <v>285326.79766215326</v>
      </c>
      <c r="C4542" s="1">
        <f t="shared" ca="1" si="490"/>
        <v>100</v>
      </c>
      <c r="D4542" s="1">
        <f t="shared" ca="1" si="491"/>
        <v>58.639357099169693</v>
      </c>
      <c r="E4542" s="1">
        <f t="shared" ca="1" si="492"/>
        <v>-2</v>
      </c>
      <c r="F4542" s="1">
        <f t="shared" ca="1" si="494"/>
        <v>1</v>
      </c>
      <c r="G4542" s="1">
        <f t="shared" ca="1" si="495"/>
        <v>2</v>
      </c>
      <c r="H4542" s="1">
        <f t="shared" ca="1" si="496"/>
        <v>0</v>
      </c>
    </row>
    <row r="4543" spans="1:8" hidden="1" x14ac:dyDescent="0.2">
      <c r="A4543" s="1">
        <v>4540</v>
      </c>
      <c r="B4543" s="1">
        <f t="shared" ca="1" si="493"/>
        <v>291190.73337207024</v>
      </c>
      <c r="C4543" s="1">
        <f t="shared" ca="1" si="490"/>
        <v>100</v>
      </c>
      <c r="D4543" s="1">
        <f t="shared" ca="1" si="491"/>
        <v>-42.077013244733351</v>
      </c>
      <c r="E4543" s="1">
        <f t="shared" ca="1" si="492"/>
        <v>-1</v>
      </c>
      <c r="F4543" s="1">
        <f t="shared" ca="1" si="494"/>
        <v>1</v>
      </c>
      <c r="G4543" s="1">
        <f t="shared" ca="1" si="495"/>
        <v>0</v>
      </c>
      <c r="H4543" s="1">
        <f t="shared" ca="1" si="496"/>
        <v>1</v>
      </c>
    </row>
    <row r="4544" spans="1:8" hidden="1" x14ac:dyDescent="0.2">
      <c r="A4544" s="1">
        <v>4541</v>
      </c>
      <c r="B4544" s="1">
        <f t="shared" ca="1" si="493"/>
        <v>286983.03204759693</v>
      </c>
      <c r="C4544" s="1">
        <f t="shared" ca="1" si="490"/>
        <v>100</v>
      </c>
      <c r="D4544" s="1">
        <f t="shared" ca="1" si="491"/>
        <v>-42.077013244733351</v>
      </c>
      <c r="E4544" s="1">
        <f t="shared" ca="1" si="492"/>
        <v>-2</v>
      </c>
      <c r="F4544" s="1">
        <f t="shared" ca="1" si="494"/>
        <v>1</v>
      </c>
      <c r="G4544" s="1">
        <f t="shared" ca="1" si="495"/>
        <v>1</v>
      </c>
      <c r="H4544" s="1">
        <f t="shared" ca="1" si="496"/>
        <v>0</v>
      </c>
    </row>
    <row r="4545" spans="1:8" hidden="1" x14ac:dyDescent="0.2">
      <c r="A4545" s="1">
        <v>4542</v>
      </c>
      <c r="B4545" s="1">
        <f t="shared" ca="1" si="493"/>
        <v>282775.33072312362</v>
      </c>
      <c r="C4545" s="1">
        <f t="shared" ca="1" si="490"/>
        <v>100</v>
      </c>
      <c r="D4545" s="1">
        <f t="shared" ca="1" si="491"/>
        <v>-42.077013244733351</v>
      </c>
      <c r="E4545" s="1">
        <f t="shared" ca="1" si="492"/>
        <v>-3</v>
      </c>
      <c r="F4545" s="1">
        <f t="shared" ca="1" si="494"/>
        <v>1</v>
      </c>
      <c r="G4545" s="1">
        <f t="shared" ca="1" si="495"/>
        <v>2</v>
      </c>
      <c r="H4545" s="1">
        <f t="shared" ca="1" si="496"/>
        <v>0</v>
      </c>
    </row>
    <row r="4546" spans="1:8" hidden="1" x14ac:dyDescent="0.2">
      <c r="A4546" s="1">
        <v>4543</v>
      </c>
      <c r="B4546" s="1">
        <f t="shared" ca="1" si="493"/>
        <v>278567.62939865032</v>
      </c>
      <c r="C4546" s="1">
        <f t="shared" ca="1" si="490"/>
        <v>100</v>
      </c>
      <c r="D4546" s="1">
        <f t="shared" ca="1" si="491"/>
        <v>-42.077013244733351</v>
      </c>
      <c r="E4546" s="1">
        <f t="shared" ca="1" si="492"/>
        <v>-4</v>
      </c>
      <c r="F4546" s="1">
        <f t="shared" ca="1" si="494"/>
        <v>1</v>
      </c>
      <c r="G4546" s="1">
        <f t="shared" ca="1" si="495"/>
        <v>3</v>
      </c>
      <c r="H4546" s="1">
        <f t="shared" ca="1" si="496"/>
        <v>0</v>
      </c>
    </row>
    <row r="4547" spans="1:8" hidden="1" x14ac:dyDescent="0.2">
      <c r="A4547" s="1">
        <v>4544</v>
      </c>
      <c r="B4547" s="1">
        <f t="shared" ca="1" si="493"/>
        <v>274359.92807417701</v>
      </c>
      <c r="C4547" s="1">
        <f t="shared" ca="1" si="490"/>
        <v>500</v>
      </c>
      <c r="D4547" s="1">
        <f t="shared" ca="1" si="491"/>
        <v>-42.077013244733351</v>
      </c>
      <c r="E4547" s="1">
        <f t="shared" ca="1" si="492"/>
        <v>0</v>
      </c>
      <c r="F4547" s="1">
        <f t="shared" ca="1" si="494"/>
        <v>2</v>
      </c>
      <c r="G4547" s="1">
        <f t="shared" ca="1" si="495"/>
        <v>4</v>
      </c>
      <c r="H4547" s="1">
        <f t="shared" ca="1" si="496"/>
        <v>0</v>
      </c>
    </row>
    <row r="4548" spans="1:8" hidden="1" x14ac:dyDescent="0.2">
      <c r="A4548" s="1">
        <v>4545</v>
      </c>
      <c r="B4548" s="1">
        <f t="shared" ca="1" si="493"/>
        <v>253321.42145181034</v>
      </c>
      <c r="C4548" s="1">
        <f t="shared" ca="1" si="490"/>
        <v>500</v>
      </c>
      <c r="D4548" s="1">
        <f t="shared" ca="1" si="491"/>
        <v>-42.077013244733351</v>
      </c>
      <c r="E4548" s="1">
        <f t="shared" ca="1" si="492"/>
        <v>-1</v>
      </c>
      <c r="F4548" s="1">
        <f t="shared" ca="1" si="494"/>
        <v>2</v>
      </c>
      <c r="G4548" s="1">
        <f t="shared" ca="1" si="495"/>
        <v>5</v>
      </c>
      <c r="H4548" s="1">
        <f t="shared" ca="1" si="496"/>
        <v>0</v>
      </c>
    </row>
    <row r="4549" spans="1:8" hidden="1" x14ac:dyDescent="0.2">
      <c r="A4549" s="1">
        <v>4546</v>
      </c>
      <c r="B4549" s="1">
        <f t="shared" ca="1" si="493"/>
        <v>232282.91482944367</v>
      </c>
      <c r="C4549" s="1">
        <f t="shared" ref="C4549:C4612" ca="1" si="497">$C$4*POWER($L$2,F4549-1)</f>
        <v>500</v>
      </c>
      <c r="D4549" s="1">
        <f t="shared" ref="D4549:D4612" ca="1" si="498">IF(RAND()&lt;$B$1,$F$1,$H$1)</f>
        <v>58.639357099169693</v>
      </c>
      <c r="E4549" s="1">
        <f t="shared" ref="E4549:E4612" ca="1" si="499">IF(D4548&lt;0,IF(E4548-1=-$D$2,0,E4548-1),IF(E4548+1=$F$2,0,E4548+1))</f>
        <v>-2</v>
      </c>
      <c r="F4549" s="1">
        <f t="shared" ca="1" si="494"/>
        <v>2</v>
      </c>
      <c r="G4549" s="1">
        <f t="shared" ca="1" si="495"/>
        <v>6</v>
      </c>
      <c r="H4549" s="1">
        <f t="shared" ca="1" si="496"/>
        <v>0</v>
      </c>
    </row>
    <row r="4550" spans="1:8" hidden="1" x14ac:dyDescent="0.2">
      <c r="A4550" s="1">
        <v>4547</v>
      </c>
      <c r="B4550" s="1">
        <f t="shared" ref="B4550:B4613" ca="1" si="500">B4549+D4549*C4549</f>
        <v>261602.59337902852</v>
      </c>
      <c r="C4550" s="1">
        <f t="shared" ca="1" si="497"/>
        <v>500</v>
      </c>
      <c r="D4550" s="1">
        <f t="shared" ca="1" si="498"/>
        <v>58.639357099169693</v>
      </c>
      <c r="E4550" s="1">
        <f t="shared" ca="1" si="499"/>
        <v>-1</v>
      </c>
      <c r="F4550" s="1">
        <f t="shared" ref="F4550:F4613" ca="1" si="501">IF(AND(D4549&gt;0,E4550=0),IF(F4549-1&lt;1,1,F4549-1),IF(AND(D4549&lt;0,E4550=0),IF(F4549+1&gt;$H$2,1,F4549+1),F4549))</f>
        <v>2</v>
      </c>
      <c r="G4550" s="1">
        <f t="shared" ref="G4550:G4613" ca="1" si="502">IF(D4549&gt;0,0,G4549+1)</f>
        <v>0</v>
      </c>
      <c r="H4550" s="1">
        <f t="shared" ref="H4550:H4613" ca="1" si="503">IF(D4549&lt;0,0,H4549+1)</f>
        <v>1</v>
      </c>
    </row>
    <row r="4551" spans="1:8" hidden="1" x14ac:dyDescent="0.2">
      <c r="A4551" s="1">
        <v>4548</v>
      </c>
      <c r="B4551" s="1">
        <f t="shared" ca="1" si="500"/>
        <v>290922.27192861337</v>
      </c>
      <c r="C4551" s="1">
        <f t="shared" ca="1" si="497"/>
        <v>100</v>
      </c>
      <c r="D4551" s="1">
        <f t="shared" ca="1" si="498"/>
        <v>-42.077013244733351</v>
      </c>
      <c r="E4551" s="1">
        <f t="shared" ca="1" si="499"/>
        <v>0</v>
      </c>
      <c r="F4551" s="1">
        <f t="shared" ca="1" si="501"/>
        <v>1</v>
      </c>
      <c r="G4551" s="1">
        <f t="shared" ca="1" si="502"/>
        <v>0</v>
      </c>
      <c r="H4551" s="1">
        <f t="shared" ca="1" si="503"/>
        <v>2</v>
      </c>
    </row>
    <row r="4552" spans="1:8" hidden="1" x14ac:dyDescent="0.2">
      <c r="A4552" s="1">
        <v>4549</v>
      </c>
      <c r="B4552" s="1">
        <f t="shared" ca="1" si="500"/>
        <v>286714.57060414006</v>
      </c>
      <c r="C4552" s="1">
        <f t="shared" ca="1" si="497"/>
        <v>100</v>
      </c>
      <c r="D4552" s="1">
        <f t="shared" ca="1" si="498"/>
        <v>58.639357099169693</v>
      </c>
      <c r="E4552" s="1">
        <f t="shared" ca="1" si="499"/>
        <v>-1</v>
      </c>
      <c r="F4552" s="1">
        <f t="shared" ca="1" si="501"/>
        <v>1</v>
      </c>
      <c r="G4552" s="1">
        <f t="shared" ca="1" si="502"/>
        <v>1</v>
      </c>
      <c r="H4552" s="1">
        <f t="shared" ca="1" si="503"/>
        <v>0</v>
      </c>
    </row>
    <row r="4553" spans="1:8" hidden="1" x14ac:dyDescent="0.2">
      <c r="A4553" s="1">
        <v>4550</v>
      </c>
      <c r="B4553" s="1">
        <f t="shared" ca="1" si="500"/>
        <v>292578.50631405704</v>
      </c>
      <c r="C4553" s="1">
        <f t="shared" ca="1" si="497"/>
        <v>100</v>
      </c>
      <c r="D4553" s="1">
        <f t="shared" ca="1" si="498"/>
        <v>58.639357099169693</v>
      </c>
      <c r="E4553" s="1">
        <f t="shared" ca="1" si="499"/>
        <v>0</v>
      </c>
      <c r="F4553" s="1">
        <f t="shared" ca="1" si="501"/>
        <v>1</v>
      </c>
      <c r="G4553" s="1">
        <f t="shared" ca="1" si="502"/>
        <v>0</v>
      </c>
      <c r="H4553" s="1">
        <f t="shared" ca="1" si="503"/>
        <v>1</v>
      </c>
    </row>
    <row r="4554" spans="1:8" hidden="1" x14ac:dyDescent="0.2">
      <c r="A4554" s="1">
        <v>4551</v>
      </c>
      <c r="B4554" s="1">
        <f t="shared" ca="1" si="500"/>
        <v>298442.44202397403</v>
      </c>
      <c r="C4554" s="1">
        <f t="shared" ca="1" si="497"/>
        <v>100</v>
      </c>
      <c r="D4554" s="1">
        <f t="shared" ca="1" si="498"/>
        <v>58.639357099169693</v>
      </c>
      <c r="E4554" s="1">
        <f t="shared" ca="1" si="499"/>
        <v>0</v>
      </c>
      <c r="F4554" s="1">
        <f t="shared" ca="1" si="501"/>
        <v>1</v>
      </c>
      <c r="G4554" s="1">
        <f t="shared" ca="1" si="502"/>
        <v>0</v>
      </c>
      <c r="H4554" s="1">
        <f t="shared" ca="1" si="503"/>
        <v>2</v>
      </c>
    </row>
    <row r="4555" spans="1:8" hidden="1" x14ac:dyDescent="0.2">
      <c r="A4555" s="1">
        <v>4552</v>
      </c>
      <c r="B4555" s="1">
        <f t="shared" ca="1" si="500"/>
        <v>304306.37773389101</v>
      </c>
      <c r="C4555" s="1">
        <f t="shared" ca="1" si="497"/>
        <v>100</v>
      </c>
      <c r="D4555" s="1">
        <f t="shared" ca="1" si="498"/>
        <v>58.639357099169693</v>
      </c>
      <c r="E4555" s="1">
        <f t="shared" ca="1" si="499"/>
        <v>0</v>
      </c>
      <c r="F4555" s="1">
        <f t="shared" ca="1" si="501"/>
        <v>1</v>
      </c>
      <c r="G4555" s="1">
        <f t="shared" ca="1" si="502"/>
        <v>0</v>
      </c>
      <c r="H4555" s="1">
        <f t="shared" ca="1" si="503"/>
        <v>3</v>
      </c>
    </row>
    <row r="4556" spans="1:8" hidden="1" x14ac:dyDescent="0.2">
      <c r="A4556" s="1">
        <v>4553</v>
      </c>
      <c r="B4556" s="1">
        <f t="shared" ca="1" si="500"/>
        <v>310170.313443808</v>
      </c>
      <c r="C4556" s="1">
        <f t="shared" ca="1" si="497"/>
        <v>100</v>
      </c>
      <c r="D4556" s="1">
        <f t="shared" ca="1" si="498"/>
        <v>-42.077013244733351</v>
      </c>
      <c r="E4556" s="1">
        <f t="shared" ca="1" si="499"/>
        <v>0</v>
      </c>
      <c r="F4556" s="1">
        <f t="shared" ca="1" si="501"/>
        <v>1</v>
      </c>
      <c r="G4556" s="1">
        <f t="shared" ca="1" si="502"/>
        <v>0</v>
      </c>
      <c r="H4556" s="1">
        <f t="shared" ca="1" si="503"/>
        <v>4</v>
      </c>
    </row>
    <row r="4557" spans="1:8" hidden="1" x14ac:dyDescent="0.2">
      <c r="A4557" s="1">
        <v>4554</v>
      </c>
      <c r="B4557" s="1">
        <f t="shared" ca="1" si="500"/>
        <v>305962.61211933469</v>
      </c>
      <c r="C4557" s="1">
        <f t="shared" ca="1" si="497"/>
        <v>100</v>
      </c>
      <c r="D4557" s="1">
        <f t="shared" ca="1" si="498"/>
        <v>58.639357099169693</v>
      </c>
      <c r="E4557" s="1">
        <f t="shared" ca="1" si="499"/>
        <v>-1</v>
      </c>
      <c r="F4557" s="1">
        <f t="shared" ca="1" si="501"/>
        <v>1</v>
      </c>
      <c r="G4557" s="1">
        <f t="shared" ca="1" si="502"/>
        <v>1</v>
      </c>
      <c r="H4557" s="1">
        <f t="shared" ca="1" si="503"/>
        <v>0</v>
      </c>
    </row>
    <row r="4558" spans="1:8" hidden="1" x14ac:dyDescent="0.2">
      <c r="A4558" s="1">
        <v>4555</v>
      </c>
      <c r="B4558" s="1">
        <f t="shared" ca="1" si="500"/>
        <v>311826.54782925168</v>
      </c>
      <c r="C4558" s="1">
        <f t="shared" ca="1" si="497"/>
        <v>100</v>
      </c>
      <c r="D4558" s="1">
        <f t="shared" ca="1" si="498"/>
        <v>-42.077013244733351</v>
      </c>
      <c r="E4558" s="1">
        <f t="shared" ca="1" si="499"/>
        <v>0</v>
      </c>
      <c r="F4558" s="1">
        <f t="shared" ca="1" si="501"/>
        <v>1</v>
      </c>
      <c r="G4558" s="1">
        <f t="shared" ca="1" si="502"/>
        <v>0</v>
      </c>
      <c r="H4558" s="1">
        <f t="shared" ca="1" si="503"/>
        <v>1</v>
      </c>
    </row>
    <row r="4559" spans="1:8" hidden="1" x14ac:dyDescent="0.2">
      <c r="A4559" s="1">
        <v>4556</v>
      </c>
      <c r="B4559" s="1">
        <f t="shared" ca="1" si="500"/>
        <v>307618.84650477837</v>
      </c>
      <c r="C4559" s="1">
        <f t="shared" ca="1" si="497"/>
        <v>100</v>
      </c>
      <c r="D4559" s="1">
        <f t="shared" ca="1" si="498"/>
        <v>58.639357099169693</v>
      </c>
      <c r="E4559" s="1">
        <f t="shared" ca="1" si="499"/>
        <v>-1</v>
      </c>
      <c r="F4559" s="1">
        <f t="shared" ca="1" si="501"/>
        <v>1</v>
      </c>
      <c r="G4559" s="1">
        <f t="shared" ca="1" si="502"/>
        <v>1</v>
      </c>
      <c r="H4559" s="1">
        <f t="shared" ca="1" si="503"/>
        <v>0</v>
      </c>
    </row>
    <row r="4560" spans="1:8" hidden="1" x14ac:dyDescent="0.2">
      <c r="A4560" s="1">
        <v>4557</v>
      </c>
      <c r="B4560" s="1">
        <f t="shared" ca="1" si="500"/>
        <v>313482.78221469535</v>
      </c>
      <c r="C4560" s="1">
        <f t="shared" ca="1" si="497"/>
        <v>100</v>
      </c>
      <c r="D4560" s="1">
        <f t="shared" ca="1" si="498"/>
        <v>58.639357099169693</v>
      </c>
      <c r="E4560" s="1">
        <f t="shared" ca="1" si="499"/>
        <v>0</v>
      </c>
      <c r="F4560" s="1">
        <f t="shared" ca="1" si="501"/>
        <v>1</v>
      </c>
      <c r="G4560" s="1">
        <f t="shared" ca="1" si="502"/>
        <v>0</v>
      </c>
      <c r="H4560" s="1">
        <f t="shared" ca="1" si="503"/>
        <v>1</v>
      </c>
    </row>
    <row r="4561" spans="1:8" hidden="1" x14ac:dyDescent="0.2">
      <c r="A4561" s="1">
        <v>4558</v>
      </c>
      <c r="B4561" s="1">
        <f t="shared" ca="1" si="500"/>
        <v>319346.71792461234</v>
      </c>
      <c r="C4561" s="1">
        <f t="shared" ca="1" si="497"/>
        <v>100</v>
      </c>
      <c r="D4561" s="1">
        <f t="shared" ca="1" si="498"/>
        <v>58.639357099169693</v>
      </c>
      <c r="E4561" s="1">
        <f t="shared" ca="1" si="499"/>
        <v>0</v>
      </c>
      <c r="F4561" s="1">
        <f t="shared" ca="1" si="501"/>
        <v>1</v>
      </c>
      <c r="G4561" s="1">
        <f t="shared" ca="1" si="502"/>
        <v>0</v>
      </c>
      <c r="H4561" s="1">
        <f t="shared" ca="1" si="503"/>
        <v>2</v>
      </c>
    </row>
    <row r="4562" spans="1:8" hidden="1" x14ac:dyDescent="0.2">
      <c r="A4562" s="1">
        <v>4559</v>
      </c>
      <c r="B4562" s="1">
        <f t="shared" ca="1" si="500"/>
        <v>325210.65363452933</v>
      </c>
      <c r="C4562" s="1">
        <f t="shared" ca="1" si="497"/>
        <v>100</v>
      </c>
      <c r="D4562" s="1">
        <f t="shared" ca="1" si="498"/>
        <v>58.639357099169693</v>
      </c>
      <c r="E4562" s="1">
        <f t="shared" ca="1" si="499"/>
        <v>0</v>
      </c>
      <c r="F4562" s="1">
        <f t="shared" ca="1" si="501"/>
        <v>1</v>
      </c>
      <c r="G4562" s="1">
        <f t="shared" ca="1" si="502"/>
        <v>0</v>
      </c>
      <c r="H4562" s="1">
        <f t="shared" ca="1" si="503"/>
        <v>3</v>
      </c>
    </row>
    <row r="4563" spans="1:8" hidden="1" x14ac:dyDescent="0.2">
      <c r="A4563" s="1">
        <v>4560</v>
      </c>
      <c r="B4563" s="1">
        <f t="shared" ca="1" si="500"/>
        <v>331074.58934444631</v>
      </c>
      <c r="C4563" s="1">
        <f t="shared" ca="1" si="497"/>
        <v>100</v>
      </c>
      <c r="D4563" s="1">
        <f t="shared" ca="1" si="498"/>
        <v>-42.077013244733351</v>
      </c>
      <c r="E4563" s="1">
        <f t="shared" ca="1" si="499"/>
        <v>0</v>
      </c>
      <c r="F4563" s="1">
        <f t="shared" ca="1" si="501"/>
        <v>1</v>
      </c>
      <c r="G4563" s="1">
        <f t="shared" ca="1" si="502"/>
        <v>0</v>
      </c>
      <c r="H4563" s="1">
        <f t="shared" ca="1" si="503"/>
        <v>4</v>
      </c>
    </row>
    <row r="4564" spans="1:8" hidden="1" x14ac:dyDescent="0.2">
      <c r="A4564" s="1">
        <v>4561</v>
      </c>
      <c r="B4564" s="1">
        <f t="shared" ca="1" si="500"/>
        <v>326866.888019973</v>
      </c>
      <c r="C4564" s="1">
        <f t="shared" ca="1" si="497"/>
        <v>100</v>
      </c>
      <c r="D4564" s="1">
        <f t="shared" ca="1" si="498"/>
        <v>-42.077013244733351</v>
      </c>
      <c r="E4564" s="1">
        <f t="shared" ca="1" si="499"/>
        <v>-1</v>
      </c>
      <c r="F4564" s="1">
        <f t="shared" ca="1" si="501"/>
        <v>1</v>
      </c>
      <c r="G4564" s="1">
        <f t="shared" ca="1" si="502"/>
        <v>1</v>
      </c>
      <c r="H4564" s="1">
        <f t="shared" ca="1" si="503"/>
        <v>0</v>
      </c>
    </row>
    <row r="4565" spans="1:8" hidden="1" x14ac:dyDescent="0.2">
      <c r="A4565" s="1">
        <v>4562</v>
      </c>
      <c r="B4565" s="1">
        <f t="shared" ca="1" si="500"/>
        <v>322659.18669549969</v>
      </c>
      <c r="C4565" s="1">
        <f t="shared" ca="1" si="497"/>
        <v>100</v>
      </c>
      <c r="D4565" s="1">
        <f t="shared" ca="1" si="498"/>
        <v>-42.077013244733351</v>
      </c>
      <c r="E4565" s="1">
        <f t="shared" ca="1" si="499"/>
        <v>-2</v>
      </c>
      <c r="F4565" s="1">
        <f t="shared" ca="1" si="501"/>
        <v>1</v>
      </c>
      <c r="G4565" s="1">
        <f t="shared" ca="1" si="502"/>
        <v>2</v>
      </c>
      <c r="H4565" s="1">
        <f t="shared" ca="1" si="503"/>
        <v>0</v>
      </c>
    </row>
    <row r="4566" spans="1:8" hidden="1" x14ac:dyDescent="0.2">
      <c r="A4566" s="1">
        <v>4563</v>
      </c>
      <c r="B4566" s="1">
        <f t="shared" ca="1" si="500"/>
        <v>318451.48537102639</v>
      </c>
      <c r="C4566" s="1">
        <f t="shared" ca="1" si="497"/>
        <v>100</v>
      </c>
      <c r="D4566" s="1">
        <f t="shared" ca="1" si="498"/>
        <v>58.639357099169693</v>
      </c>
      <c r="E4566" s="1">
        <f t="shared" ca="1" si="499"/>
        <v>-3</v>
      </c>
      <c r="F4566" s="1">
        <f t="shared" ca="1" si="501"/>
        <v>1</v>
      </c>
      <c r="G4566" s="1">
        <f t="shared" ca="1" si="502"/>
        <v>3</v>
      </c>
      <c r="H4566" s="1">
        <f t="shared" ca="1" si="503"/>
        <v>0</v>
      </c>
    </row>
    <row r="4567" spans="1:8" hidden="1" x14ac:dyDescent="0.2">
      <c r="A4567" s="1">
        <v>4564</v>
      </c>
      <c r="B4567" s="1">
        <f t="shared" ca="1" si="500"/>
        <v>324315.42108094337</v>
      </c>
      <c r="C4567" s="1">
        <f t="shared" ca="1" si="497"/>
        <v>100</v>
      </c>
      <c r="D4567" s="1">
        <f t="shared" ca="1" si="498"/>
        <v>58.639357099169693</v>
      </c>
      <c r="E4567" s="1">
        <f t="shared" ca="1" si="499"/>
        <v>-2</v>
      </c>
      <c r="F4567" s="1">
        <f t="shared" ca="1" si="501"/>
        <v>1</v>
      </c>
      <c r="G4567" s="1">
        <f t="shared" ca="1" si="502"/>
        <v>0</v>
      </c>
      <c r="H4567" s="1">
        <f t="shared" ca="1" si="503"/>
        <v>1</v>
      </c>
    </row>
    <row r="4568" spans="1:8" hidden="1" x14ac:dyDescent="0.2">
      <c r="A4568" s="1">
        <v>4565</v>
      </c>
      <c r="B4568" s="1">
        <f t="shared" ca="1" si="500"/>
        <v>330179.35679086036</v>
      </c>
      <c r="C4568" s="1">
        <f t="shared" ca="1" si="497"/>
        <v>100</v>
      </c>
      <c r="D4568" s="1">
        <f t="shared" ca="1" si="498"/>
        <v>58.639357099169693</v>
      </c>
      <c r="E4568" s="1">
        <f t="shared" ca="1" si="499"/>
        <v>-1</v>
      </c>
      <c r="F4568" s="1">
        <f t="shared" ca="1" si="501"/>
        <v>1</v>
      </c>
      <c r="G4568" s="1">
        <f t="shared" ca="1" si="502"/>
        <v>0</v>
      </c>
      <c r="H4568" s="1">
        <f t="shared" ca="1" si="503"/>
        <v>2</v>
      </c>
    </row>
    <row r="4569" spans="1:8" hidden="1" x14ac:dyDescent="0.2">
      <c r="A4569" s="1">
        <v>4566</v>
      </c>
      <c r="B4569" s="1">
        <f t="shared" ca="1" si="500"/>
        <v>336043.29250077734</v>
      </c>
      <c r="C4569" s="1">
        <f t="shared" ca="1" si="497"/>
        <v>100</v>
      </c>
      <c r="D4569" s="1">
        <f t="shared" ca="1" si="498"/>
        <v>-42.077013244733351</v>
      </c>
      <c r="E4569" s="1">
        <f t="shared" ca="1" si="499"/>
        <v>0</v>
      </c>
      <c r="F4569" s="1">
        <f t="shared" ca="1" si="501"/>
        <v>1</v>
      </c>
      <c r="G4569" s="1">
        <f t="shared" ca="1" si="502"/>
        <v>0</v>
      </c>
      <c r="H4569" s="1">
        <f t="shared" ca="1" si="503"/>
        <v>3</v>
      </c>
    </row>
    <row r="4570" spans="1:8" hidden="1" x14ac:dyDescent="0.2">
      <c r="A4570" s="1">
        <v>4567</v>
      </c>
      <c r="B4570" s="1">
        <f t="shared" ca="1" si="500"/>
        <v>331835.59117630403</v>
      </c>
      <c r="C4570" s="1">
        <f t="shared" ca="1" si="497"/>
        <v>100</v>
      </c>
      <c r="D4570" s="1">
        <f t="shared" ca="1" si="498"/>
        <v>58.639357099169693</v>
      </c>
      <c r="E4570" s="1">
        <f t="shared" ca="1" si="499"/>
        <v>-1</v>
      </c>
      <c r="F4570" s="1">
        <f t="shared" ca="1" si="501"/>
        <v>1</v>
      </c>
      <c r="G4570" s="1">
        <f t="shared" ca="1" si="502"/>
        <v>1</v>
      </c>
      <c r="H4570" s="1">
        <f t="shared" ca="1" si="503"/>
        <v>0</v>
      </c>
    </row>
    <row r="4571" spans="1:8" hidden="1" x14ac:dyDescent="0.2">
      <c r="A4571" s="1">
        <v>4568</v>
      </c>
      <c r="B4571" s="1">
        <f t="shared" ca="1" si="500"/>
        <v>337699.52688622102</v>
      </c>
      <c r="C4571" s="1">
        <f t="shared" ca="1" si="497"/>
        <v>100</v>
      </c>
      <c r="D4571" s="1">
        <f t="shared" ca="1" si="498"/>
        <v>58.639357099169693</v>
      </c>
      <c r="E4571" s="1">
        <f t="shared" ca="1" si="499"/>
        <v>0</v>
      </c>
      <c r="F4571" s="1">
        <f t="shared" ca="1" si="501"/>
        <v>1</v>
      </c>
      <c r="G4571" s="1">
        <f t="shared" ca="1" si="502"/>
        <v>0</v>
      </c>
      <c r="H4571" s="1">
        <f t="shared" ca="1" si="503"/>
        <v>1</v>
      </c>
    </row>
    <row r="4572" spans="1:8" hidden="1" x14ac:dyDescent="0.2">
      <c r="A4572" s="1">
        <v>4569</v>
      </c>
      <c r="B4572" s="1">
        <f t="shared" ca="1" si="500"/>
        <v>343563.46259613801</v>
      </c>
      <c r="C4572" s="1">
        <f t="shared" ca="1" si="497"/>
        <v>100</v>
      </c>
      <c r="D4572" s="1">
        <f t="shared" ca="1" si="498"/>
        <v>58.639357099169693</v>
      </c>
      <c r="E4572" s="1">
        <f t="shared" ca="1" si="499"/>
        <v>0</v>
      </c>
      <c r="F4572" s="1">
        <f t="shared" ca="1" si="501"/>
        <v>1</v>
      </c>
      <c r="G4572" s="1">
        <f t="shared" ca="1" si="502"/>
        <v>0</v>
      </c>
      <c r="H4572" s="1">
        <f t="shared" ca="1" si="503"/>
        <v>2</v>
      </c>
    </row>
    <row r="4573" spans="1:8" hidden="1" x14ac:dyDescent="0.2">
      <c r="A4573" s="1">
        <v>4570</v>
      </c>
      <c r="B4573" s="1">
        <f t="shared" ca="1" si="500"/>
        <v>349427.39830605499</v>
      </c>
      <c r="C4573" s="1">
        <f t="shared" ca="1" si="497"/>
        <v>100</v>
      </c>
      <c r="D4573" s="1">
        <f t="shared" ca="1" si="498"/>
        <v>58.639357099169693</v>
      </c>
      <c r="E4573" s="1">
        <f t="shared" ca="1" si="499"/>
        <v>0</v>
      </c>
      <c r="F4573" s="1">
        <f t="shared" ca="1" si="501"/>
        <v>1</v>
      </c>
      <c r="G4573" s="1">
        <f t="shared" ca="1" si="502"/>
        <v>0</v>
      </c>
      <c r="H4573" s="1">
        <f t="shared" ca="1" si="503"/>
        <v>3</v>
      </c>
    </row>
    <row r="4574" spans="1:8" hidden="1" x14ac:dyDescent="0.2">
      <c r="A4574" s="1">
        <v>4571</v>
      </c>
      <c r="B4574" s="1">
        <f t="shared" ca="1" si="500"/>
        <v>355291.33401597198</v>
      </c>
      <c r="C4574" s="1">
        <f t="shared" ca="1" si="497"/>
        <v>100</v>
      </c>
      <c r="D4574" s="1">
        <f t="shared" ca="1" si="498"/>
        <v>-42.077013244733351</v>
      </c>
      <c r="E4574" s="1">
        <f t="shared" ca="1" si="499"/>
        <v>0</v>
      </c>
      <c r="F4574" s="1">
        <f t="shared" ca="1" si="501"/>
        <v>1</v>
      </c>
      <c r="G4574" s="1">
        <f t="shared" ca="1" si="502"/>
        <v>0</v>
      </c>
      <c r="H4574" s="1">
        <f t="shared" ca="1" si="503"/>
        <v>4</v>
      </c>
    </row>
    <row r="4575" spans="1:8" hidden="1" x14ac:dyDescent="0.2">
      <c r="A4575" s="1">
        <v>4572</v>
      </c>
      <c r="B4575" s="1">
        <f t="shared" ca="1" si="500"/>
        <v>351083.63269149867</v>
      </c>
      <c r="C4575" s="1">
        <f t="shared" ca="1" si="497"/>
        <v>100</v>
      </c>
      <c r="D4575" s="1">
        <f t="shared" ca="1" si="498"/>
        <v>-42.077013244733351</v>
      </c>
      <c r="E4575" s="1">
        <f t="shared" ca="1" si="499"/>
        <v>-1</v>
      </c>
      <c r="F4575" s="1">
        <f t="shared" ca="1" si="501"/>
        <v>1</v>
      </c>
      <c r="G4575" s="1">
        <f t="shared" ca="1" si="502"/>
        <v>1</v>
      </c>
      <c r="H4575" s="1">
        <f t="shared" ca="1" si="503"/>
        <v>0</v>
      </c>
    </row>
    <row r="4576" spans="1:8" hidden="1" x14ac:dyDescent="0.2">
      <c r="A4576" s="1">
        <v>4573</v>
      </c>
      <c r="B4576" s="1">
        <f t="shared" ca="1" si="500"/>
        <v>346875.93136702536</v>
      </c>
      <c r="C4576" s="1">
        <f t="shared" ca="1" si="497"/>
        <v>100</v>
      </c>
      <c r="D4576" s="1">
        <f t="shared" ca="1" si="498"/>
        <v>-42.077013244733351</v>
      </c>
      <c r="E4576" s="1">
        <f t="shared" ca="1" si="499"/>
        <v>-2</v>
      </c>
      <c r="F4576" s="1">
        <f t="shared" ca="1" si="501"/>
        <v>1</v>
      </c>
      <c r="G4576" s="1">
        <f t="shared" ca="1" si="502"/>
        <v>2</v>
      </c>
      <c r="H4576" s="1">
        <f t="shared" ca="1" si="503"/>
        <v>0</v>
      </c>
    </row>
    <row r="4577" spans="1:8" hidden="1" x14ac:dyDescent="0.2">
      <c r="A4577" s="1">
        <v>4574</v>
      </c>
      <c r="B4577" s="1">
        <f t="shared" ca="1" si="500"/>
        <v>342668.23004255205</v>
      </c>
      <c r="C4577" s="1">
        <f t="shared" ca="1" si="497"/>
        <v>100</v>
      </c>
      <c r="D4577" s="1">
        <f t="shared" ca="1" si="498"/>
        <v>-42.077013244733351</v>
      </c>
      <c r="E4577" s="1">
        <f t="shared" ca="1" si="499"/>
        <v>-3</v>
      </c>
      <c r="F4577" s="1">
        <f t="shared" ca="1" si="501"/>
        <v>1</v>
      </c>
      <c r="G4577" s="1">
        <f t="shared" ca="1" si="502"/>
        <v>3</v>
      </c>
      <c r="H4577" s="1">
        <f t="shared" ca="1" si="503"/>
        <v>0</v>
      </c>
    </row>
    <row r="4578" spans="1:8" hidden="1" x14ac:dyDescent="0.2">
      <c r="A4578" s="1">
        <v>4575</v>
      </c>
      <c r="B4578" s="1">
        <f t="shared" ca="1" si="500"/>
        <v>338460.52871807874</v>
      </c>
      <c r="C4578" s="1">
        <f t="shared" ca="1" si="497"/>
        <v>100</v>
      </c>
      <c r="D4578" s="1">
        <f t="shared" ca="1" si="498"/>
        <v>-42.077013244733351</v>
      </c>
      <c r="E4578" s="1">
        <f t="shared" ca="1" si="499"/>
        <v>-4</v>
      </c>
      <c r="F4578" s="1">
        <f t="shared" ca="1" si="501"/>
        <v>1</v>
      </c>
      <c r="G4578" s="1">
        <f t="shared" ca="1" si="502"/>
        <v>4</v>
      </c>
      <c r="H4578" s="1">
        <f t="shared" ca="1" si="503"/>
        <v>0</v>
      </c>
    </row>
    <row r="4579" spans="1:8" hidden="1" x14ac:dyDescent="0.2">
      <c r="A4579" s="1">
        <v>4576</v>
      </c>
      <c r="B4579" s="1">
        <f t="shared" ca="1" si="500"/>
        <v>334252.82739360543</v>
      </c>
      <c r="C4579" s="1">
        <f t="shared" ca="1" si="497"/>
        <v>500</v>
      </c>
      <c r="D4579" s="1">
        <f t="shared" ca="1" si="498"/>
        <v>-42.077013244733351</v>
      </c>
      <c r="E4579" s="1">
        <f t="shared" ca="1" si="499"/>
        <v>0</v>
      </c>
      <c r="F4579" s="1">
        <f t="shared" ca="1" si="501"/>
        <v>2</v>
      </c>
      <c r="G4579" s="1">
        <f t="shared" ca="1" si="502"/>
        <v>5</v>
      </c>
      <c r="H4579" s="1">
        <f t="shared" ca="1" si="503"/>
        <v>0</v>
      </c>
    </row>
    <row r="4580" spans="1:8" hidden="1" x14ac:dyDescent="0.2">
      <c r="A4580" s="1">
        <v>4577</v>
      </c>
      <c r="B4580" s="1">
        <f t="shared" ca="1" si="500"/>
        <v>313214.32077123877</v>
      </c>
      <c r="C4580" s="1">
        <f t="shared" ca="1" si="497"/>
        <v>500</v>
      </c>
      <c r="D4580" s="1">
        <f t="shared" ca="1" si="498"/>
        <v>-42.077013244733351</v>
      </c>
      <c r="E4580" s="1">
        <f t="shared" ca="1" si="499"/>
        <v>-1</v>
      </c>
      <c r="F4580" s="1">
        <f t="shared" ca="1" si="501"/>
        <v>2</v>
      </c>
      <c r="G4580" s="1">
        <f t="shared" ca="1" si="502"/>
        <v>6</v>
      </c>
      <c r="H4580" s="1">
        <f t="shared" ca="1" si="503"/>
        <v>0</v>
      </c>
    </row>
    <row r="4581" spans="1:8" hidden="1" x14ac:dyDescent="0.2">
      <c r="A4581" s="1">
        <v>4578</v>
      </c>
      <c r="B4581" s="1">
        <f t="shared" ca="1" si="500"/>
        <v>292175.8141488721</v>
      </c>
      <c r="C4581" s="1">
        <f t="shared" ca="1" si="497"/>
        <v>500</v>
      </c>
      <c r="D4581" s="1">
        <f t="shared" ca="1" si="498"/>
        <v>-42.077013244733351</v>
      </c>
      <c r="E4581" s="1">
        <f t="shared" ca="1" si="499"/>
        <v>-2</v>
      </c>
      <c r="F4581" s="1">
        <f t="shared" ca="1" si="501"/>
        <v>2</v>
      </c>
      <c r="G4581" s="1">
        <f t="shared" ca="1" si="502"/>
        <v>7</v>
      </c>
      <c r="H4581" s="1">
        <f t="shared" ca="1" si="503"/>
        <v>0</v>
      </c>
    </row>
    <row r="4582" spans="1:8" hidden="1" x14ac:dyDescent="0.2">
      <c r="A4582" s="1">
        <v>4579</v>
      </c>
      <c r="B4582" s="1">
        <f t="shared" ca="1" si="500"/>
        <v>271137.30752650544</v>
      </c>
      <c r="C4582" s="1">
        <f t="shared" ca="1" si="497"/>
        <v>500</v>
      </c>
      <c r="D4582" s="1">
        <f t="shared" ca="1" si="498"/>
        <v>-42.077013244733351</v>
      </c>
      <c r="E4582" s="1">
        <f t="shared" ca="1" si="499"/>
        <v>-3</v>
      </c>
      <c r="F4582" s="1">
        <f t="shared" ca="1" si="501"/>
        <v>2</v>
      </c>
      <c r="G4582" s="1">
        <f t="shared" ca="1" si="502"/>
        <v>8</v>
      </c>
      <c r="H4582" s="1">
        <f t="shared" ca="1" si="503"/>
        <v>0</v>
      </c>
    </row>
    <row r="4583" spans="1:8" hidden="1" x14ac:dyDescent="0.2">
      <c r="A4583" s="1">
        <v>4580</v>
      </c>
      <c r="B4583" s="1">
        <f t="shared" ca="1" si="500"/>
        <v>250098.80090413877</v>
      </c>
      <c r="C4583" s="1">
        <f t="shared" ca="1" si="497"/>
        <v>500</v>
      </c>
      <c r="D4583" s="1">
        <f t="shared" ca="1" si="498"/>
        <v>58.639357099169693</v>
      </c>
      <c r="E4583" s="1">
        <f t="shared" ca="1" si="499"/>
        <v>-4</v>
      </c>
      <c r="F4583" s="1">
        <f t="shared" ca="1" si="501"/>
        <v>2</v>
      </c>
      <c r="G4583" s="1">
        <f t="shared" ca="1" si="502"/>
        <v>9</v>
      </c>
      <c r="H4583" s="1">
        <f t="shared" ca="1" si="503"/>
        <v>0</v>
      </c>
    </row>
    <row r="4584" spans="1:8" hidden="1" x14ac:dyDescent="0.2">
      <c r="A4584" s="1">
        <v>4581</v>
      </c>
      <c r="B4584" s="1">
        <f t="shared" ca="1" si="500"/>
        <v>279418.47945372364</v>
      </c>
      <c r="C4584" s="1">
        <f t="shared" ca="1" si="497"/>
        <v>500</v>
      </c>
      <c r="D4584" s="1">
        <f t="shared" ca="1" si="498"/>
        <v>58.639357099169693</v>
      </c>
      <c r="E4584" s="1">
        <f t="shared" ca="1" si="499"/>
        <v>-3</v>
      </c>
      <c r="F4584" s="1">
        <f t="shared" ca="1" si="501"/>
        <v>2</v>
      </c>
      <c r="G4584" s="1">
        <f t="shared" ca="1" si="502"/>
        <v>0</v>
      </c>
      <c r="H4584" s="1">
        <f t="shared" ca="1" si="503"/>
        <v>1</v>
      </c>
    </row>
    <row r="4585" spans="1:8" hidden="1" x14ac:dyDescent="0.2">
      <c r="A4585" s="1">
        <v>4582</v>
      </c>
      <c r="B4585" s="1">
        <f t="shared" ca="1" si="500"/>
        <v>308738.15800330846</v>
      </c>
      <c r="C4585" s="1">
        <f t="shared" ca="1" si="497"/>
        <v>500</v>
      </c>
      <c r="D4585" s="1">
        <f t="shared" ca="1" si="498"/>
        <v>58.639357099169693</v>
      </c>
      <c r="E4585" s="1">
        <f t="shared" ca="1" si="499"/>
        <v>-2</v>
      </c>
      <c r="F4585" s="1">
        <f t="shared" ca="1" si="501"/>
        <v>2</v>
      </c>
      <c r="G4585" s="1">
        <f t="shared" ca="1" si="502"/>
        <v>0</v>
      </c>
      <c r="H4585" s="1">
        <f t="shared" ca="1" si="503"/>
        <v>2</v>
      </c>
    </row>
    <row r="4586" spans="1:8" hidden="1" x14ac:dyDescent="0.2">
      <c r="A4586" s="1">
        <v>4583</v>
      </c>
      <c r="B4586" s="1">
        <f t="shared" ca="1" si="500"/>
        <v>338057.83655289328</v>
      </c>
      <c r="C4586" s="1">
        <f t="shared" ca="1" si="497"/>
        <v>500</v>
      </c>
      <c r="D4586" s="1">
        <f t="shared" ca="1" si="498"/>
        <v>-42.077013244733351</v>
      </c>
      <c r="E4586" s="1">
        <f t="shared" ca="1" si="499"/>
        <v>-1</v>
      </c>
      <c r="F4586" s="1">
        <f t="shared" ca="1" si="501"/>
        <v>2</v>
      </c>
      <c r="G4586" s="1">
        <f t="shared" ca="1" si="502"/>
        <v>0</v>
      </c>
      <c r="H4586" s="1">
        <f t="shared" ca="1" si="503"/>
        <v>3</v>
      </c>
    </row>
    <row r="4587" spans="1:8" hidden="1" x14ac:dyDescent="0.2">
      <c r="A4587" s="1">
        <v>4584</v>
      </c>
      <c r="B4587" s="1">
        <f t="shared" ca="1" si="500"/>
        <v>317019.32993052661</v>
      </c>
      <c r="C4587" s="1">
        <f t="shared" ca="1" si="497"/>
        <v>500</v>
      </c>
      <c r="D4587" s="1">
        <f t="shared" ca="1" si="498"/>
        <v>-42.077013244733351</v>
      </c>
      <c r="E4587" s="1">
        <f t="shared" ca="1" si="499"/>
        <v>-2</v>
      </c>
      <c r="F4587" s="1">
        <f t="shared" ca="1" si="501"/>
        <v>2</v>
      </c>
      <c r="G4587" s="1">
        <f t="shared" ca="1" si="502"/>
        <v>1</v>
      </c>
      <c r="H4587" s="1">
        <f t="shared" ca="1" si="503"/>
        <v>0</v>
      </c>
    </row>
    <row r="4588" spans="1:8" hidden="1" x14ac:dyDescent="0.2">
      <c r="A4588" s="1">
        <v>4585</v>
      </c>
      <c r="B4588" s="1">
        <f t="shared" ca="1" si="500"/>
        <v>295980.82330815995</v>
      </c>
      <c r="C4588" s="1">
        <f t="shared" ca="1" si="497"/>
        <v>500</v>
      </c>
      <c r="D4588" s="1">
        <f t="shared" ca="1" si="498"/>
        <v>58.639357099169693</v>
      </c>
      <c r="E4588" s="1">
        <f t="shared" ca="1" si="499"/>
        <v>-3</v>
      </c>
      <c r="F4588" s="1">
        <f t="shared" ca="1" si="501"/>
        <v>2</v>
      </c>
      <c r="G4588" s="1">
        <f t="shared" ca="1" si="502"/>
        <v>2</v>
      </c>
      <c r="H4588" s="1">
        <f t="shared" ca="1" si="503"/>
        <v>0</v>
      </c>
    </row>
    <row r="4589" spans="1:8" hidden="1" x14ac:dyDescent="0.2">
      <c r="A4589" s="1">
        <v>4586</v>
      </c>
      <c r="B4589" s="1">
        <f t="shared" ca="1" si="500"/>
        <v>325300.50185774476</v>
      </c>
      <c r="C4589" s="1">
        <f t="shared" ca="1" si="497"/>
        <v>500</v>
      </c>
      <c r="D4589" s="1">
        <f t="shared" ca="1" si="498"/>
        <v>58.639357099169693</v>
      </c>
      <c r="E4589" s="1">
        <f t="shared" ca="1" si="499"/>
        <v>-2</v>
      </c>
      <c r="F4589" s="1">
        <f t="shared" ca="1" si="501"/>
        <v>2</v>
      </c>
      <c r="G4589" s="1">
        <f t="shared" ca="1" si="502"/>
        <v>0</v>
      </c>
      <c r="H4589" s="1">
        <f t="shared" ca="1" si="503"/>
        <v>1</v>
      </c>
    </row>
    <row r="4590" spans="1:8" hidden="1" x14ac:dyDescent="0.2">
      <c r="A4590" s="1">
        <v>4587</v>
      </c>
      <c r="B4590" s="1">
        <f t="shared" ca="1" si="500"/>
        <v>354620.18040732958</v>
      </c>
      <c r="C4590" s="1">
        <f t="shared" ca="1" si="497"/>
        <v>500</v>
      </c>
      <c r="D4590" s="1">
        <f t="shared" ca="1" si="498"/>
        <v>58.639357099169693</v>
      </c>
      <c r="E4590" s="1">
        <f t="shared" ca="1" si="499"/>
        <v>-1</v>
      </c>
      <c r="F4590" s="1">
        <f t="shared" ca="1" si="501"/>
        <v>2</v>
      </c>
      <c r="G4590" s="1">
        <f t="shared" ca="1" si="502"/>
        <v>0</v>
      </c>
      <c r="H4590" s="1">
        <f t="shared" ca="1" si="503"/>
        <v>2</v>
      </c>
    </row>
    <row r="4591" spans="1:8" hidden="1" x14ac:dyDescent="0.2">
      <c r="A4591" s="1">
        <v>4588</v>
      </c>
      <c r="B4591" s="1">
        <f t="shared" ca="1" si="500"/>
        <v>383939.8589569144</v>
      </c>
      <c r="C4591" s="1">
        <f t="shared" ca="1" si="497"/>
        <v>100</v>
      </c>
      <c r="D4591" s="1">
        <f t="shared" ca="1" si="498"/>
        <v>-42.077013244733351</v>
      </c>
      <c r="E4591" s="1">
        <f t="shared" ca="1" si="499"/>
        <v>0</v>
      </c>
      <c r="F4591" s="1">
        <f t="shared" ca="1" si="501"/>
        <v>1</v>
      </c>
      <c r="G4591" s="1">
        <f t="shared" ca="1" si="502"/>
        <v>0</v>
      </c>
      <c r="H4591" s="1">
        <f t="shared" ca="1" si="503"/>
        <v>3</v>
      </c>
    </row>
    <row r="4592" spans="1:8" hidden="1" x14ac:dyDescent="0.2">
      <c r="A4592" s="1">
        <v>4589</v>
      </c>
      <c r="B4592" s="1">
        <f t="shared" ca="1" si="500"/>
        <v>379732.15763244109</v>
      </c>
      <c r="C4592" s="1">
        <f t="shared" ca="1" si="497"/>
        <v>100</v>
      </c>
      <c r="D4592" s="1">
        <f t="shared" ca="1" si="498"/>
        <v>58.639357099169693</v>
      </c>
      <c r="E4592" s="1">
        <f t="shared" ca="1" si="499"/>
        <v>-1</v>
      </c>
      <c r="F4592" s="1">
        <f t="shared" ca="1" si="501"/>
        <v>1</v>
      </c>
      <c r="G4592" s="1">
        <f t="shared" ca="1" si="502"/>
        <v>1</v>
      </c>
      <c r="H4592" s="1">
        <f t="shared" ca="1" si="503"/>
        <v>0</v>
      </c>
    </row>
    <row r="4593" spans="1:8" hidden="1" x14ac:dyDescent="0.2">
      <c r="A4593" s="1">
        <v>4590</v>
      </c>
      <c r="B4593" s="1">
        <f t="shared" ca="1" si="500"/>
        <v>385596.09334235807</v>
      </c>
      <c r="C4593" s="1">
        <f t="shared" ca="1" si="497"/>
        <v>100</v>
      </c>
      <c r="D4593" s="1">
        <f t="shared" ca="1" si="498"/>
        <v>-42.077013244733351</v>
      </c>
      <c r="E4593" s="1">
        <f t="shared" ca="1" si="499"/>
        <v>0</v>
      </c>
      <c r="F4593" s="1">
        <f t="shared" ca="1" si="501"/>
        <v>1</v>
      </c>
      <c r="G4593" s="1">
        <f t="shared" ca="1" si="502"/>
        <v>0</v>
      </c>
      <c r="H4593" s="1">
        <f t="shared" ca="1" si="503"/>
        <v>1</v>
      </c>
    </row>
    <row r="4594" spans="1:8" hidden="1" x14ac:dyDescent="0.2">
      <c r="A4594" s="1">
        <v>4591</v>
      </c>
      <c r="B4594" s="1">
        <f t="shared" ca="1" si="500"/>
        <v>381388.39201788476</v>
      </c>
      <c r="C4594" s="1">
        <f t="shared" ca="1" si="497"/>
        <v>100</v>
      </c>
      <c r="D4594" s="1">
        <f t="shared" ca="1" si="498"/>
        <v>-42.077013244733351</v>
      </c>
      <c r="E4594" s="1">
        <f t="shared" ca="1" si="499"/>
        <v>-1</v>
      </c>
      <c r="F4594" s="1">
        <f t="shared" ca="1" si="501"/>
        <v>1</v>
      </c>
      <c r="G4594" s="1">
        <f t="shared" ca="1" si="502"/>
        <v>1</v>
      </c>
      <c r="H4594" s="1">
        <f t="shared" ca="1" si="503"/>
        <v>0</v>
      </c>
    </row>
    <row r="4595" spans="1:8" hidden="1" x14ac:dyDescent="0.2">
      <c r="A4595" s="1">
        <v>4592</v>
      </c>
      <c r="B4595" s="1">
        <f t="shared" ca="1" si="500"/>
        <v>377180.69069341145</v>
      </c>
      <c r="C4595" s="1">
        <f t="shared" ca="1" si="497"/>
        <v>100</v>
      </c>
      <c r="D4595" s="1">
        <f t="shared" ca="1" si="498"/>
        <v>58.639357099169693</v>
      </c>
      <c r="E4595" s="1">
        <f t="shared" ca="1" si="499"/>
        <v>-2</v>
      </c>
      <c r="F4595" s="1">
        <f t="shared" ca="1" si="501"/>
        <v>1</v>
      </c>
      <c r="G4595" s="1">
        <f t="shared" ca="1" si="502"/>
        <v>2</v>
      </c>
      <c r="H4595" s="1">
        <f t="shared" ca="1" si="503"/>
        <v>0</v>
      </c>
    </row>
    <row r="4596" spans="1:8" hidden="1" x14ac:dyDescent="0.2">
      <c r="A4596" s="1">
        <v>4593</v>
      </c>
      <c r="B4596" s="1">
        <f t="shared" ca="1" si="500"/>
        <v>383044.62640332844</v>
      </c>
      <c r="C4596" s="1">
        <f t="shared" ca="1" si="497"/>
        <v>100</v>
      </c>
      <c r="D4596" s="1">
        <f t="shared" ca="1" si="498"/>
        <v>-42.077013244733351</v>
      </c>
      <c r="E4596" s="1">
        <f t="shared" ca="1" si="499"/>
        <v>-1</v>
      </c>
      <c r="F4596" s="1">
        <f t="shared" ca="1" si="501"/>
        <v>1</v>
      </c>
      <c r="G4596" s="1">
        <f t="shared" ca="1" si="502"/>
        <v>0</v>
      </c>
      <c r="H4596" s="1">
        <f t="shared" ca="1" si="503"/>
        <v>1</v>
      </c>
    </row>
    <row r="4597" spans="1:8" hidden="1" x14ac:dyDescent="0.2">
      <c r="A4597" s="1">
        <v>4594</v>
      </c>
      <c r="B4597" s="1">
        <f t="shared" ca="1" si="500"/>
        <v>378836.92507885513</v>
      </c>
      <c r="C4597" s="1">
        <f t="shared" ca="1" si="497"/>
        <v>100</v>
      </c>
      <c r="D4597" s="1">
        <f t="shared" ca="1" si="498"/>
        <v>58.639357099169693</v>
      </c>
      <c r="E4597" s="1">
        <f t="shared" ca="1" si="499"/>
        <v>-2</v>
      </c>
      <c r="F4597" s="1">
        <f t="shared" ca="1" si="501"/>
        <v>1</v>
      </c>
      <c r="G4597" s="1">
        <f t="shared" ca="1" si="502"/>
        <v>1</v>
      </c>
      <c r="H4597" s="1">
        <f t="shared" ca="1" si="503"/>
        <v>0</v>
      </c>
    </row>
    <row r="4598" spans="1:8" hidden="1" x14ac:dyDescent="0.2">
      <c r="A4598" s="1">
        <v>4595</v>
      </c>
      <c r="B4598" s="1">
        <f t="shared" ca="1" si="500"/>
        <v>384700.86078877212</v>
      </c>
      <c r="C4598" s="1">
        <f t="shared" ca="1" si="497"/>
        <v>100</v>
      </c>
      <c r="D4598" s="1">
        <f t="shared" ca="1" si="498"/>
        <v>-42.077013244733351</v>
      </c>
      <c r="E4598" s="1">
        <f t="shared" ca="1" si="499"/>
        <v>-1</v>
      </c>
      <c r="F4598" s="1">
        <f t="shared" ca="1" si="501"/>
        <v>1</v>
      </c>
      <c r="G4598" s="1">
        <f t="shared" ca="1" si="502"/>
        <v>0</v>
      </c>
      <c r="H4598" s="1">
        <f t="shared" ca="1" si="503"/>
        <v>1</v>
      </c>
    </row>
    <row r="4599" spans="1:8" hidden="1" x14ac:dyDescent="0.2">
      <c r="A4599" s="1">
        <v>4596</v>
      </c>
      <c r="B4599" s="1">
        <f t="shared" ca="1" si="500"/>
        <v>380493.15946429881</v>
      </c>
      <c r="C4599" s="1">
        <f t="shared" ca="1" si="497"/>
        <v>100</v>
      </c>
      <c r="D4599" s="1">
        <f t="shared" ca="1" si="498"/>
        <v>-42.077013244733351</v>
      </c>
      <c r="E4599" s="1">
        <f t="shared" ca="1" si="499"/>
        <v>-2</v>
      </c>
      <c r="F4599" s="1">
        <f t="shared" ca="1" si="501"/>
        <v>1</v>
      </c>
      <c r="G4599" s="1">
        <f t="shared" ca="1" si="502"/>
        <v>1</v>
      </c>
      <c r="H4599" s="1">
        <f t="shared" ca="1" si="503"/>
        <v>0</v>
      </c>
    </row>
    <row r="4600" spans="1:8" hidden="1" x14ac:dyDescent="0.2">
      <c r="A4600" s="1">
        <v>4597</v>
      </c>
      <c r="B4600" s="1">
        <f t="shared" ca="1" si="500"/>
        <v>376285.4581398255</v>
      </c>
      <c r="C4600" s="1">
        <f t="shared" ca="1" si="497"/>
        <v>100</v>
      </c>
      <c r="D4600" s="1">
        <f t="shared" ca="1" si="498"/>
        <v>-42.077013244733351</v>
      </c>
      <c r="E4600" s="1">
        <f t="shared" ca="1" si="499"/>
        <v>-3</v>
      </c>
      <c r="F4600" s="1">
        <f t="shared" ca="1" si="501"/>
        <v>1</v>
      </c>
      <c r="G4600" s="1">
        <f t="shared" ca="1" si="502"/>
        <v>2</v>
      </c>
      <c r="H4600" s="1">
        <f t="shared" ca="1" si="503"/>
        <v>0</v>
      </c>
    </row>
    <row r="4601" spans="1:8" hidden="1" x14ac:dyDescent="0.2">
      <c r="A4601" s="1">
        <v>4598</v>
      </c>
      <c r="B4601" s="1">
        <f t="shared" ca="1" si="500"/>
        <v>372077.75681535219</v>
      </c>
      <c r="C4601" s="1">
        <f t="shared" ca="1" si="497"/>
        <v>100</v>
      </c>
      <c r="D4601" s="1">
        <f t="shared" ca="1" si="498"/>
        <v>-42.077013244733351</v>
      </c>
      <c r="E4601" s="1">
        <f t="shared" ca="1" si="499"/>
        <v>-4</v>
      </c>
      <c r="F4601" s="1">
        <f t="shared" ca="1" si="501"/>
        <v>1</v>
      </c>
      <c r="G4601" s="1">
        <f t="shared" ca="1" si="502"/>
        <v>3</v>
      </c>
      <c r="H4601" s="1">
        <f t="shared" ca="1" si="503"/>
        <v>0</v>
      </c>
    </row>
    <row r="4602" spans="1:8" hidden="1" x14ac:dyDescent="0.2">
      <c r="A4602" s="1">
        <v>4599</v>
      </c>
      <c r="B4602" s="1">
        <f t="shared" ca="1" si="500"/>
        <v>367870.05549087888</v>
      </c>
      <c r="C4602" s="1">
        <f t="shared" ca="1" si="497"/>
        <v>500</v>
      </c>
      <c r="D4602" s="1">
        <f t="shared" ca="1" si="498"/>
        <v>-42.077013244733351</v>
      </c>
      <c r="E4602" s="1">
        <f t="shared" ca="1" si="499"/>
        <v>0</v>
      </c>
      <c r="F4602" s="1">
        <f t="shared" ca="1" si="501"/>
        <v>2</v>
      </c>
      <c r="G4602" s="1">
        <f t="shared" ca="1" si="502"/>
        <v>4</v>
      </c>
      <c r="H4602" s="1">
        <f t="shared" ca="1" si="503"/>
        <v>0</v>
      </c>
    </row>
    <row r="4603" spans="1:8" hidden="1" x14ac:dyDescent="0.2">
      <c r="A4603" s="1">
        <v>4600</v>
      </c>
      <c r="B4603" s="1">
        <f t="shared" ca="1" si="500"/>
        <v>346831.54886851221</v>
      </c>
      <c r="C4603" s="1">
        <f t="shared" ca="1" si="497"/>
        <v>500</v>
      </c>
      <c r="D4603" s="1">
        <f t="shared" ca="1" si="498"/>
        <v>58.639357099169693</v>
      </c>
      <c r="E4603" s="1">
        <f t="shared" ca="1" si="499"/>
        <v>-1</v>
      </c>
      <c r="F4603" s="1">
        <f t="shared" ca="1" si="501"/>
        <v>2</v>
      </c>
      <c r="G4603" s="1">
        <f t="shared" ca="1" si="502"/>
        <v>5</v>
      </c>
      <c r="H4603" s="1">
        <f t="shared" ca="1" si="503"/>
        <v>0</v>
      </c>
    </row>
    <row r="4604" spans="1:8" hidden="1" x14ac:dyDescent="0.2">
      <c r="A4604" s="1">
        <v>4601</v>
      </c>
      <c r="B4604" s="1">
        <f t="shared" ca="1" si="500"/>
        <v>376151.22741809709</v>
      </c>
      <c r="C4604" s="1">
        <f t="shared" ca="1" si="497"/>
        <v>100</v>
      </c>
      <c r="D4604" s="1">
        <f t="shared" ca="1" si="498"/>
        <v>-42.077013244733351</v>
      </c>
      <c r="E4604" s="1">
        <f t="shared" ca="1" si="499"/>
        <v>0</v>
      </c>
      <c r="F4604" s="1">
        <f t="shared" ca="1" si="501"/>
        <v>1</v>
      </c>
      <c r="G4604" s="1">
        <f t="shared" ca="1" si="502"/>
        <v>0</v>
      </c>
      <c r="H4604" s="1">
        <f t="shared" ca="1" si="503"/>
        <v>1</v>
      </c>
    </row>
    <row r="4605" spans="1:8" hidden="1" x14ac:dyDescent="0.2">
      <c r="A4605" s="1">
        <v>4602</v>
      </c>
      <c r="B4605" s="1">
        <f t="shared" ca="1" si="500"/>
        <v>371943.52609362378</v>
      </c>
      <c r="C4605" s="1">
        <f t="shared" ca="1" si="497"/>
        <v>100</v>
      </c>
      <c r="D4605" s="1">
        <f t="shared" ca="1" si="498"/>
        <v>-42.077013244733351</v>
      </c>
      <c r="E4605" s="1">
        <f t="shared" ca="1" si="499"/>
        <v>-1</v>
      </c>
      <c r="F4605" s="1">
        <f t="shared" ca="1" si="501"/>
        <v>1</v>
      </c>
      <c r="G4605" s="1">
        <f t="shared" ca="1" si="502"/>
        <v>1</v>
      </c>
      <c r="H4605" s="1">
        <f t="shared" ca="1" si="503"/>
        <v>0</v>
      </c>
    </row>
    <row r="4606" spans="1:8" hidden="1" x14ac:dyDescent="0.2">
      <c r="A4606" s="1">
        <v>4603</v>
      </c>
      <c r="B4606" s="1">
        <f t="shared" ca="1" si="500"/>
        <v>367735.82476915047</v>
      </c>
      <c r="C4606" s="1">
        <f t="shared" ca="1" si="497"/>
        <v>100</v>
      </c>
      <c r="D4606" s="1">
        <f t="shared" ca="1" si="498"/>
        <v>-42.077013244733351</v>
      </c>
      <c r="E4606" s="1">
        <f t="shared" ca="1" si="499"/>
        <v>-2</v>
      </c>
      <c r="F4606" s="1">
        <f t="shared" ca="1" si="501"/>
        <v>1</v>
      </c>
      <c r="G4606" s="1">
        <f t="shared" ca="1" si="502"/>
        <v>2</v>
      </c>
      <c r="H4606" s="1">
        <f t="shared" ca="1" si="503"/>
        <v>0</v>
      </c>
    </row>
    <row r="4607" spans="1:8" hidden="1" x14ac:dyDescent="0.2">
      <c r="A4607" s="1">
        <v>4604</v>
      </c>
      <c r="B4607" s="1">
        <f t="shared" ca="1" si="500"/>
        <v>363528.12344467716</v>
      </c>
      <c r="C4607" s="1">
        <f t="shared" ca="1" si="497"/>
        <v>100</v>
      </c>
      <c r="D4607" s="1">
        <f t="shared" ca="1" si="498"/>
        <v>-42.077013244733351</v>
      </c>
      <c r="E4607" s="1">
        <f t="shared" ca="1" si="499"/>
        <v>-3</v>
      </c>
      <c r="F4607" s="1">
        <f t="shared" ca="1" si="501"/>
        <v>1</v>
      </c>
      <c r="G4607" s="1">
        <f t="shared" ca="1" si="502"/>
        <v>3</v>
      </c>
      <c r="H4607" s="1">
        <f t="shared" ca="1" si="503"/>
        <v>0</v>
      </c>
    </row>
    <row r="4608" spans="1:8" hidden="1" x14ac:dyDescent="0.2">
      <c r="A4608" s="1">
        <v>4605</v>
      </c>
      <c r="B4608" s="1">
        <f t="shared" ca="1" si="500"/>
        <v>359320.42212020385</v>
      </c>
      <c r="C4608" s="1">
        <f t="shared" ca="1" si="497"/>
        <v>100</v>
      </c>
      <c r="D4608" s="1">
        <f t="shared" ca="1" si="498"/>
        <v>-42.077013244733351</v>
      </c>
      <c r="E4608" s="1">
        <f t="shared" ca="1" si="499"/>
        <v>-4</v>
      </c>
      <c r="F4608" s="1">
        <f t="shared" ca="1" si="501"/>
        <v>1</v>
      </c>
      <c r="G4608" s="1">
        <f t="shared" ca="1" si="502"/>
        <v>4</v>
      </c>
      <c r="H4608" s="1">
        <f t="shared" ca="1" si="503"/>
        <v>0</v>
      </c>
    </row>
    <row r="4609" spans="1:8" hidden="1" x14ac:dyDescent="0.2">
      <c r="A4609" s="1">
        <v>4606</v>
      </c>
      <c r="B4609" s="1">
        <f t="shared" ca="1" si="500"/>
        <v>355112.72079573054</v>
      </c>
      <c r="C4609" s="1">
        <f t="shared" ca="1" si="497"/>
        <v>500</v>
      </c>
      <c r="D4609" s="1">
        <f t="shared" ca="1" si="498"/>
        <v>58.639357099169693</v>
      </c>
      <c r="E4609" s="1">
        <f t="shared" ca="1" si="499"/>
        <v>0</v>
      </c>
      <c r="F4609" s="1">
        <f t="shared" ca="1" si="501"/>
        <v>2</v>
      </c>
      <c r="G4609" s="1">
        <f t="shared" ca="1" si="502"/>
        <v>5</v>
      </c>
      <c r="H4609" s="1">
        <f t="shared" ca="1" si="503"/>
        <v>0</v>
      </c>
    </row>
    <row r="4610" spans="1:8" hidden="1" x14ac:dyDescent="0.2">
      <c r="A4610" s="1">
        <v>4607</v>
      </c>
      <c r="B4610" s="1">
        <f t="shared" ca="1" si="500"/>
        <v>384432.39934531541</v>
      </c>
      <c r="C4610" s="1">
        <f t="shared" ca="1" si="497"/>
        <v>100</v>
      </c>
      <c r="D4610" s="1">
        <f t="shared" ca="1" si="498"/>
        <v>-42.077013244733351</v>
      </c>
      <c r="E4610" s="1">
        <f t="shared" ca="1" si="499"/>
        <v>0</v>
      </c>
      <c r="F4610" s="1">
        <f t="shared" ca="1" si="501"/>
        <v>1</v>
      </c>
      <c r="G4610" s="1">
        <f t="shared" ca="1" si="502"/>
        <v>0</v>
      </c>
      <c r="H4610" s="1">
        <f t="shared" ca="1" si="503"/>
        <v>1</v>
      </c>
    </row>
    <row r="4611" spans="1:8" hidden="1" x14ac:dyDescent="0.2">
      <c r="A4611" s="1">
        <v>4608</v>
      </c>
      <c r="B4611" s="1">
        <f t="shared" ca="1" si="500"/>
        <v>380224.6980208421</v>
      </c>
      <c r="C4611" s="1">
        <f t="shared" ca="1" si="497"/>
        <v>100</v>
      </c>
      <c r="D4611" s="1">
        <f t="shared" ca="1" si="498"/>
        <v>-42.077013244733351</v>
      </c>
      <c r="E4611" s="1">
        <f t="shared" ca="1" si="499"/>
        <v>-1</v>
      </c>
      <c r="F4611" s="1">
        <f t="shared" ca="1" si="501"/>
        <v>1</v>
      </c>
      <c r="G4611" s="1">
        <f t="shared" ca="1" si="502"/>
        <v>1</v>
      </c>
      <c r="H4611" s="1">
        <f t="shared" ca="1" si="503"/>
        <v>0</v>
      </c>
    </row>
    <row r="4612" spans="1:8" hidden="1" x14ac:dyDescent="0.2">
      <c r="A4612" s="1">
        <v>4609</v>
      </c>
      <c r="B4612" s="1">
        <f t="shared" ca="1" si="500"/>
        <v>376016.99669636879</v>
      </c>
      <c r="C4612" s="1">
        <f t="shared" ca="1" si="497"/>
        <v>100</v>
      </c>
      <c r="D4612" s="1">
        <f t="shared" ca="1" si="498"/>
        <v>58.639357099169693</v>
      </c>
      <c r="E4612" s="1">
        <f t="shared" ca="1" si="499"/>
        <v>-2</v>
      </c>
      <c r="F4612" s="1">
        <f t="shared" ca="1" si="501"/>
        <v>1</v>
      </c>
      <c r="G4612" s="1">
        <f t="shared" ca="1" si="502"/>
        <v>2</v>
      </c>
      <c r="H4612" s="1">
        <f t="shared" ca="1" si="503"/>
        <v>0</v>
      </c>
    </row>
    <row r="4613" spans="1:8" hidden="1" x14ac:dyDescent="0.2">
      <c r="A4613" s="1">
        <v>4610</v>
      </c>
      <c r="B4613" s="1">
        <f t="shared" ca="1" si="500"/>
        <v>381880.93240628578</v>
      </c>
      <c r="C4613" s="1">
        <f t="shared" ref="C4613:C4676" ca="1" si="504">$C$4*POWER($L$2,F4613-1)</f>
        <v>100</v>
      </c>
      <c r="D4613" s="1">
        <f t="shared" ref="D4613:D4676" ca="1" si="505">IF(RAND()&lt;$B$1,$F$1,$H$1)</f>
        <v>-42.077013244733351</v>
      </c>
      <c r="E4613" s="1">
        <f t="shared" ref="E4613:E4676" ca="1" si="506">IF(D4612&lt;0,IF(E4612-1=-$D$2,0,E4612-1),IF(E4612+1=$F$2,0,E4612+1))</f>
        <v>-1</v>
      </c>
      <c r="F4613" s="1">
        <f t="shared" ca="1" si="501"/>
        <v>1</v>
      </c>
      <c r="G4613" s="1">
        <f t="shared" ca="1" si="502"/>
        <v>0</v>
      </c>
      <c r="H4613" s="1">
        <f t="shared" ca="1" si="503"/>
        <v>1</v>
      </c>
    </row>
    <row r="4614" spans="1:8" hidden="1" x14ac:dyDescent="0.2">
      <c r="A4614" s="1">
        <v>4611</v>
      </c>
      <c r="B4614" s="1">
        <f t="shared" ref="B4614:B4677" ca="1" si="507">B4613+D4613*C4613</f>
        <v>377673.23108181247</v>
      </c>
      <c r="C4614" s="1">
        <f t="shared" ca="1" si="504"/>
        <v>100</v>
      </c>
      <c r="D4614" s="1">
        <f t="shared" ca="1" si="505"/>
        <v>-42.077013244733351</v>
      </c>
      <c r="E4614" s="1">
        <f t="shared" ca="1" si="506"/>
        <v>-2</v>
      </c>
      <c r="F4614" s="1">
        <f t="shared" ref="F4614:F4677" ca="1" si="508">IF(AND(D4613&gt;0,E4614=0),IF(F4613-1&lt;1,1,F4613-1),IF(AND(D4613&lt;0,E4614=0),IF(F4613+1&gt;$H$2,1,F4613+1),F4613))</f>
        <v>1</v>
      </c>
      <c r="G4614" s="1">
        <f t="shared" ref="G4614:G4677" ca="1" si="509">IF(D4613&gt;0,0,G4613+1)</f>
        <v>1</v>
      </c>
      <c r="H4614" s="1">
        <f t="shared" ref="H4614:H4677" ca="1" si="510">IF(D4613&lt;0,0,H4613+1)</f>
        <v>0</v>
      </c>
    </row>
    <row r="4615" spans="1:8" hidden="1" x14ac:dyDescent="0.2">
      <c r="A4615" s="1">
        <v>4612</v>
      </c>
      <c r="B4615" s="1">
        <f t="shared" ca="1" si="507"/>
        <v>373465.52975733916</v>
      </c>
      <c r="C4615" s="1">
        <f t="shared" ca="1" si="504"/>
        <v>100</v>
      </c>
      <c r="D4615" s="1">
        <f t="shared" ca="1" si="505"/>
        <v>58.639357099169693</v>
      </c>
      <c r="E4615" s="1">
        <f t="shared" ca="1" si="506"/>
        <v>-3</v>
      </c>
      <c r="F4615" s="1">
        <f t="shared" ca="1" si="508"/>
        <v>1</v>
      </c>
      <c r="G4615" s="1">
        <f t="shared" ca="1" si="509"/>
        <v>2</v>
      </c>
      <c r="H4615" s="1">
        <f t="shared" ca="1" si="510"/>
        <v>0</v>
      </c>
    </row>
    <row r="4616" spans="1:8" hidden="1" x14ac:dyDescent="0.2">
      <c r="A4616" s="1">
        <v>4613</v>
      </c>
      <c r="B4616" s="1">
        <f t="shared" ca="1" si="507"/>
        <v>379329.46546725614</v>
      </c>
      <c r="C4616" s="1">
        <f t="shared" ca="1" si="504"/>
        <v>100</v>
      </c>
      <c r="D4616" s="1">
        <f t="shared" ca="1" si="505"/>
        <v>-42.077013244733351</v>
      </c>
      <c r="E4616" s="1">
        <f t="shared" ca="1" si="506"/>
        <v>-2</v>
      </c>
      <c r="F4616" s="1">
        <f t="shared" ca="1" si="508"/>
        <v>1</v>
      </c>
      <c r="G4616" s="1">
        <f t="shared" ca="1" si="509"/>
        <v>0</v>
      </c>
      <c r="H4616" s="1">
        <f t="shared" ca="1" si="510"/>
        <v>1</v>
      </c>
    </row>
    <row r="4617" spans="1:8" hidden="1" x14ac:dyDescent="0.2">
      <c r="A4617" s="1">
        <v>4614</v>
      </c>
      <c r="B4617" s="1">
        <f t="shared" ca="1" si="507"/>
        <v>375121.76414278283</v>
      </c>
      <c r="C4617" s="1">
        <f t="shared" ca="1" si="504"/>
        <v>100</v>
      </c>
      <c r="D4617" s="1">
        <f t="shared" ca="1" si="505"/>
        <v>58.639357099169693</v>
      </c>
      <c r="E4617" s="1">
        <f t="shared" ca="1" si="506"/>
        <v>-3</v>
      </c>
      <c r="F4617" s="1">
        <f t="shared" ca="1" si="508"/>
        <v>1</v>
      </c>
      <c r="G4617" s="1">
        <f t="shared" ca="1" si="509"/>
        <v>1</v>
      </c>
      <c r="H4617" s="1">
        <f t="shared" ca="1" si="510"/>
        <v>0</v>
      </c>
    </row>
    <row r="4618" spans="1:8" hidden="1" x14ac:dyDescent="0.2">
      <c r="A4618" s="1">
        <v>4615</v>
      </c>
      <c r="B4618" s="1">
        <f t="shared" ca="1" si="507"/>
        <v>380985.69985269982</v>
      </c>
      <c r="C4618" s="1">
        <f t="shared" ca="1" si="504"/>
        <v>100</v>
      </c>
      <c r="D4618" s="1">
        <f t="shared" ca="1" si="505"/>
        <v>-42.077013244733351</v>
      </c>
      <c r="E4618" s="1">
        <f t="shared" ca="1" si="506"/>
        <v>-2</v>
      </c>
      <c r="F4618" s="1">
        <f t="shared" ca="1" si="508"/>
        <v>1</v>
      </c>
      <c r="G4618" s="1">
        <f t="shared" ca="1" si="509"/>
        <v>0</v>
      </c>
      <c r="H4618" s="1">
        <f t="shared" ca="1" si="510"/>
        <v>1</v>
      </c>
    </row>
    <row r="4619" spans="1:8" hidden="1" x14ac:dyDescent="0.2">
      <c r="A4619" s="1">
        <v>4616</v>
      </c>
      <c r="B4619" s="1">
        <f t="shared" ca="1" si="507"/>
        <v>376777.99852822651</v>
      </c>
      <c r="C4619" s="1">
        <f t="shared" ca="1" si="504"/>
        <v>100</v>
      </c>
      <c r="D4619" s="1">
        <f t="shared" ca="1" si="505"/>
        <v>-42.077013244733351</v>
      </c>
      <c r="E4619" s="1">
        <f t="shared" ca="1" si="506"/>
        <v>-3</v>
      </c>
      <c r="F4619" s="1">
        <f t="shared" ca="1" si="508"/>
        <v>1</v>
      </c>
      <c r="G4619" s="1">
        <f t="shared" ca="1" si="509"/>
        <v>1</v>
      </c>
      <c r="H4619" s="1">
        <f t="shared" ca="1" si="510"/>
        <v>0</v>
      </c>
    </row>
    <row r="4620" spans="1:8" hidden="1" x14ac:dyDescent="0.2">
      <c r="A4620" s="1">
        <v>4617</v>
      </c>
      <c r="B4620" s="1">
        <f t="shared" ca="1" si="507"/>
        <v>372570.2972037532</v>
      </c>
      <c r="C4620" s="1">
        <f t="shared" ca="1" si="504"/>
        <v>100</v>
      </c>
      <c r="D4620" s="1">
        <f t="shared" ca="1" si="505"/>
        <v>58.639357099169693</v>
      </c>
      <c r="E4620" s="1">
        <f t="shared" ca="1" si="506"/>
        <v>-4</v>
      </c>
      <c r="F4620" s="1">
        <f t="shared" ca="1" si="508"/>
        <v>1</v>
      </c>
      <c r="G4620" s="1">
        <f t="shared" ca="1" si="509"/>
        <v>2</v>
      </c>
      <c r="H4620" s="1">
        <f t="shared" ca="1" si="510"/>
        <v>0</v>
      </c>
    </row>
    <row r="4621" spans="1:8" hidden="1" x14ac:dyDescent="0.2">
      <c r="A4621" s="1">
        <v>4618</v>
      </c>
      <c r="B4621" s="1">
        <f t="shared" ca="1" si="507"/>
        <v>378434.23291367019</v>
      </c>
      <c r="C4621" s="1">
        <f t="shared" ca="1" si="504"/>
        <v>100</v>
      </c>
      <c r="D4621" s="1">
        <f t="shared" ca="1" si="505"/>
        <v>-42.077013244733351</v>
      </c>
      <c r="E4621" s="1">
        <f t="shared" ca="1" si="506"/>
        <v>-3</v>
      </c>
      <c r="F4621" s="1">
        <f t="shared" ca="1" si="508"/>
        <v>1</v>
      </c>
      <c r="G4621" s="1">
        <f t="shared" ca="1" si="509"/>
        <v>0</v>
      </c>
      <c r="H4621" s="1">
        <f t="shared" ca="1" si="510"/>
        <v>1</v>
      </c>
    </row>
    <row r="4622" spans="1:8" hidden="1" x14ac:dyDescent="0.2">
      <c r="A4622" s="1">
        <v>4619</v>
      </c>
      <c r="B4622" s="1">
        <f t="shared" ca="1" si="507"/>
        <v>374226.53158919688</v>
      </c>
      <c r="C4622" s="1">
        <f t="shared" ca="1" si="504"/>
        <v>100</v>
      </c>
      <c r="D4622" s="1">
        <f t="shared" ca="1" si="505"/>
        <v>58.639357099169693</v>
      </c>
      <c r="E4622" s="1">
        <f t="shared" ca="1" si="506"/>
        <v>-4</v>
      </c>
      <c r="F4622" s="1">
        <f t="shared" ca="1" si="508"/>
        <v>1</v>
      </c>
      <c r="G4622" s="1">
        <f t="shared" ca="1" si="509"/>
        <v>1</v>
      </c>
      <c r="H4622" s="1">
        <f t="shared" ca="1" si="510"/>
        <v>0</v>
      </c>
    </row>
    <row r="4623" spans="1:8" hidden="1" x14ac:dyDescent="0.2">
      <c r="A4623" s="1">
        <v>4620</v>
      </c>
      <c r="B4623" s="1">
        <f t="shared" ca="1" si="507"/>
        <v>380090.46729911387</v>
      </c>
      <c r="C4623" s="1">
        <f t="shared" ca="1" si="504"/>
        <v>100</v>
      </c>
      <c r="D4623" s="1">
        <f t="shared" ca="1" si="505"/>
        <v>-42.077013244733351</v>
      </c>
      <c r="E4623" s="1">
        <f t="shared" ca="1" si="506"/>
        <v>-3</v>
      </c>
      <c r="F4623" s="1">
        <f t="shared" ca="1" si="508"/>
        <v>1</v>
      </c>
      <c r="G4623" s="1">
        <f t="shared" ca="1" si="509"/>
        <v>0</v>
      </c>
      <c r="H4623" s="1">
        <f t="shared" ca="1" si="510"/>
        <v>1</v>
      </c>
    </row>
    <row r="4624" spans="1:8" hidden="1" x14ac:dyDescent="0.2">
      <c r="A4624" s="1">
        <v>4621</v>
      </c>
      <c r="B4624" s="1">
        <f t="shared" ca="1" si="507"/>
        <v>375882.76597464056</v>
      </c>
      <c r="C4624" s="1">
        <f t="shared" ca="1" si="504"/>
        <v>100</v>
      </c>
      <c r="D4624" s="1">
        <f t="shared" ca="1" si="505"/>
        <v>58.639357099169693</v>
      </c>
      <c r="E4624" s="1">
        <f t="shared" ca="1" si="506"/>
        <v>-4</v>
      </c>
      <c r="F4624" s="1">
        <f t="shared" ca="1" si="508"/>
        <v>1</v>
      </c>
      <c r="G4624" s="1">
        <f t="shared" ca="1" si="509"/>
        <v>1</v>
      </c>
      <c r="H4624" s="1">
        <f t="shared" ca="1" si="510"/>
        <v>0</v>
      </c>
    </row>
    <row r="4625" spans="1:8" hidden="1" x14ac:dyDescent="0.2">
      <c r="A4625" s="1">
        <v>4622</v>
      </c>
      <c r="B4625" s="1">
        <f t="shared" ca="1" si="507"/>
        <v>381746.70168455754</v>
      </c>
      <c r="C4625" s="1">
        <f t="shared" ca="1" si="504"/>
        <v>100</v>
      </c>
      <c r="D4625" s="1">
        <f t="shared" ca="1" si="505"/>
        <v>-42.077013244733351</v>
      </c>
      <c r="E4625" s="1">
        <f t="shared" ca="1" si="506"/>
        <v>-3</v>
      </c>
      <c r="F4625" s="1">
        <f t="shared" ca="1" si="508"/>
        <v>1</v>
      </c>
      <c r="G4625" s="1">
        <f t="shared" ca="1" si="509"/>
        <v>0</v>
      </c>
      <c r="H4625" s="1">
        <f t="shared" ca="1" si="510"/>
        <v>1</v>
      </c>
    </row>
    <row r="4626" spans="1:8" hidden="1" x14ac:dyDescent="0.2">
      <c r="A4626" s="1">
        <v>4623</v>
      </c>
      <c r="B4626" s="1">
        <f t="shared" ca="1" si="507"/>
        <v>377539.00036008423</v>
      </c>
      <c r="C4626" s="1">
        <f t="shared" ca="1" si="504"/>
        <v>100</v>
      </c>
      <c r="D4626" s="1">
        <f t="shared" ca="1" si="505"/>
        <v>58.639357099169693</v>
      </c>
      <c r="E4626" s="1">
        <f t="shared" ca="1" si="506"/>
        <v>-4</v>
      </c>
      <c r="F4626" s="1">
        <f t="shared" ca="1" si="508"/>
        <v>1</v>
      </c>
      <c r="G4626" s="1">
        <f t="shared" ca="1" si="509"/>
        <v>1</v>
      </c>
      <c r="H4626" s="1">
        <f t="shared" ca="1" si="510"/>
        <v>0</v>
      </c>
    </row>
    <row r="4627" spans="1:8" hidden="1" x14ac:dyDescent="0.2">
      <c r="A4627" s="1">
        <v>4624</v>
      </c>
      <c r="B4627" s="1">
        <f t="shared" ca="1" si="507"/>
        <v>383402.93607000122</v>
      </c>
      <c r="C4627" s="1">
        <f t="shared" ca="1" si="504"/>
        <v>100</v>
      </c>
      <c r="D4627" s="1">
        <f t="shared" ca="1" si="505"/>
        <v>-42.077013244733351</v>
      </c>
      <c r="E4627" s="1">
        <f t="shared" ca="1" si="506"/>
        <v>-3</v>
      </c>
      <c r="F4627" s="1">
        <f t="shared" ca="1" si="508"/>
        <v>1</v>
      </c>
      <c r="G4627" s="1">
        <f t="shared" ca="1" si="509"/>
        <v>0</v>
      </c>
      <c r="H4627" s="1">
        <f t="shared" ca="1" si="510"/>
        <v>1</v>
      </c>
    </row>
    <row r="4628" spans="1:8" hidden="1" x14ac:dyDescent="0.2">
      <c r="A4628" s="1">
        <v>4625</v>
      </c>
      <c r="B4628" s="1">
        <f t="shared" ca="1" si="507"/>
        <v>379195.23474552791</v>
      </c>
      <c r="C4628" s="1">
        <f t="shared" ca="1" si="504"/>
        <v>100</v>
      </c>
      <c r="D4628" s="1">
        <f t="shared" ca="1" si="505"/>
        <v>58.639357099169693</v>
      </c>
      <c r="E4628" s="1">
        <f t="shared" ca="1" si="506"/>
        <v>-4</v>
      </c>
      <c r="F4628" s="1">
        <f t="shared" ca="1" si="508"/>
        <v>1</v>
      </c>
      <c r="G4628" s="1">
        <f t="shared" ca="1" si="509"/>
        <v>1</v>
      </c>
      <c r="H4628" s="1">
        <f t="shared" ca="1" si="510"/>
        <v>0</v>
      </c>
    </row>
    <row r="4629" spans="1:8" hidden="1" x14ac:dyDescent="0.2">
      <c r="A4629" s="1">
        <v>4626</v>
      </c>
      <c r="B4629" s="1">
        <f t="shared" ca="1" si="507"/>
        <v>385059.1704554449</v>
      </c>
      <c r="C4629" s="1">
        <f t="shared" ca="1" si="504"/>
        <v>100</v>
      </c>
      <c r="D4629" s="1">
        <f t="shared" ca="1" si="505"/>
        <v>-42.077013244733351</v>
      </c>
      <c r="E4629" s="1">
        <f t="shared" ca="1" si="506"/>
        <v>-3</v>
      </c>
      <c r="F4629" s="1">
        <f t="shared" ca="1" si="508"/>
        <v>1</v>
      </c>
      <c r="G4629" s="1">
        <f t="shared" ca="1" si="509"/>
        <v>0</v>
      </c>
      <c r="H4629" s="1">
        <f t="shared" ca="1" si="510"/>
        <v>1</v>
      </c>
    </row>
    <row r="4630" spans="1:8" hidden="1" x14ac:dyDescent="0.2">
      <c r="A4630" s="1">
        <v>4627</v>
      </c>
      <c r="B4630" s="1">
        <f t="shared" ca="1" si="507"/>
        <v>380851.46913097159</v>
      </c>
      <c r="C4630" s="1">
        <f t="shared" ca="1" si="504"/>
        <v>100</v>
      </c>
      <c r="D4630" s="1">
        <f t="shared" ca="1" si="505"/>
        <v>58.639357099169693</v>
      </c>
      <c r="E4630" s="1">
        <f t="shared" ca="1" si="506"/>
        <v>-4</v>
      </c>
      <c r="F4630" s="1">
        <f t="shared" ca="1" si="508"/>
        <v>1</v>
      </c>
      <c r="G4630" s="1">
        <f t="shared" ca="1" si="509"/>
        <v>1</v>
      </c>
      <c r="H4630" s="1">
        <f t="shared" ca="1" si="510"/>
        <v>0</v>
      </c>
    </row>
    <row r="4631" spans="1:8" hidden="1" x14ac:dyDescent="0.2">
      <c r="A4631" s="1">
        <v>4628</v>
      </c>
      <c r="B4631" s="1">
        <f t="shared" ca="1" si="507"/>
        <v>386715.40484088857</v>
      </c>
      <c r="C4631" s="1">
        <f t="shared" ca="1" si="504"/>
        <v>100</v>
      </c>
      <c r="D4631" s="1">
        <f t="shared" ca="1" si="505"/>
        <v>58.639357099169693</v>
      </c>
      <c r="E4631" s="1">
        <f t="shared" ca="1" si="506"/>
        <v>-3</v>
      </c>
      <c r="F4631" s="1">
        <f t="shared" ca="1" si="508"/>
        <v>1</v>
      </c>
      <c r="G4631" s="1">
        <f t="shared" ca="1" si="509"/>
        <v>0</v>
      </c>
      <c r="H4631" s="1">
        <f t="shared" ca="1" si="510"/>
        <v>1</v>
      </c>
    </row>
    <row r="4632" spans="1:8" hidden="1" x14ac:dyDescent="0.2">
      <c r="A4632" s="1">
        <v>4629</v>
      </c>
      <c r="B4632" s="1">
        <f t="shared" ca="1" si="507"/>
        <v>392579.34055080556</v>
      </c>
      <c r="C4632" s="1">
        <f t="shared" ca="1" si="504"/>
        <v>100</v>
      </c>
      <c r="D4632" s="1">
        <f t="shared" ca="1" si="505"/>
        <v>-42.077013244733351</v>
      </c>
      <c r="E4632" s="1">
        <f t="shared" ca="1" si="506"/>
        <v>-2</v>
      </c>
      <c r="F4632" s="1">
        <f t="shared" ca="1" si="508"/>
        <v>1</v>
      </c>
      <c r="G4632" s="1">
        <f t="shared" ca="1" si="509"/>
        <v>0</v>
      </c>
      <c r="H4632" s="1">
        <f t="shared" ca="1" si="510"/>
        <v>2</v>
      </c>
    </row>
    <row r="4633" spans="1:8" hidden="1" x14ac:dyDescent="0.2">
      <c r="A4633" s="1">
        <v>4630</v>
      </c>
      <c r="B4633" s="1">
        <f t="shared" ca="1" si="507"/>
        <v>388371.63922633225</v>
      </c>
      <c r="C4633" s="1">
        <f t="shared" ca="1" si="504"/>
        <v>100</v>
      </c>
      <c r="D4633" s="1">
        <f t="shared" ca="1" si="505"/>
        <v>58.639357099169693</v>
      </c>
      <c r="E4633" s="1">
        <f t="shared" ca="1" si="506"/>
        <v>-3</v>
      </c>
      <c r="F4633" s="1">
        <f t="shared" ca="1" si="508"/>
        <v>1</v>
      </c>
      <c r="G4633" s="1">
        <f t="shared" ca="1" si="509"/>
        <v>1</v>
      </c>
      <c r="H4633" s="1">
        <f t="shared" ca="1" si="510"/>
        <v>0</v>
      </c>
    </row>
    <row r="4634" spans="1:8" hidden="1" x14ac:dyDescent="0.2">
      <c r="A4634" s="1">
        <v>4631</v>
      </c>
      <c r="B4634" s="1">
        <f t="shared" ca="1" si="507"/>
        <v>394235.57493624924</v>
      </c>
      <c r="C4634" s="1">
        <f t="shared" ca="1" si="504"/>
        <v>100</v>
      </c>
      <c r="D4634" s="1">
        <f t="shared" ca="1" si="505"/>
        <v>58.639357099169693</v>
      </c>
      <c r="E4634" s="1">
        <f t="shared" ca="1" si="506"/>
        <v>-2</v>
      </c>
      <c r="F4634" s="1">
        <f t="shared" ca="1" si="508"/>
        <v>1</v>
      </c>
      <c r="G4634" s="1">
        <f t="shared" ca="1" si="509"/>
        <v>0</v>
      </c>
      <c r="H4634" s="1">
        <f t="shared" ca="1" si="510"/>
        <v>1</v>
      </c>
    </row>
    <row r="4635" spans="1:8" hidden="1" x14ac:dyDescent="0.2">
      <c r="A4635" s="1">
        <v>4632</v>
      </c>
      <c r="B4635" s="1">
        <f t="shared" ca="1" si="507"/>
        <v>400099.51064616622</v>
      </c>
      <c r="C4635" s="1">
        <f t="shared" ca="1" si="504"/>
        <v>100</v>
      </c>
      <c r="D4635" s="1">
        <f t="shared" ca="1" si="505"/>
        <v>-42.077013244733351</v>
      </c>
      <c r="E4635" s="1">
        <f t="shared" ca="1" si="506"/>
        <v>-1</v>
      </c>
      <c r="F4635" s="1">
        <f t="shared" ca="1" si="508"/>
        <v>1</v>
      </c>
      <c r="G4635" s="1">
        <f t="shared" ca="1" si="509"/>
        <v>0</v>
      </c>
      <c r="H4635" s="1">
        <f t="shared" ca="1" si="510"/>
        <v>2</v>
      </c>
    </row>
    <row r="4636" spans="1:8" hidden="1" x14ac:dyDescent="0.2">
      <c r="A4636" s="1">
        <v>4633</v>
      </c>
      <c r="B4636" s="1">
        <f t="shared" ca="1" si="507"/>
        <v>395891.80932169291</v>
      </c>
      <c r="C4636" s="1">
        <f t="shared" ca="1" si="504"/>
        <v>100</v>
      </c>
      <c r="D4636" s="1">
        <f t="shared" ca="1" si="505"/>
        <v>-42.077013244733351</v>
      </c>
      <c r="E4636" s="1">
        <f t="shared" ca="1" si="506"/>
        <v>-2</v>
      </c>
      <c r="F4636" s="1">
        <f t="shared" ca="1" si="508"/>
        <v>1</v>
      </c>
      <c r="G4636" s="1">
        <f t="shared" ca="1" si="509"/>
        <v>1</v>
      </c>
      <c r="H4636" s="1">
        <f t="shared" ca="1" si="510"/>
        <v>0</v>
      </c>
    </row>
    <row r="4637" spans="1:8" hidden="1" x14ac:dyDescent="0.2">
      <c r="A4637" s="1">
        <v>4634</v>
      </c>
      <c r="B4637" s="1">
        <f t="shared" ca="1" si="507"/>
        <v>391684.1079972196</v>
      </c>
      <c r="C4637" s="1">
        <f t="shared" ca="1" si="504"/>
        <v>100</v>
      </c>
      <c r="D4637" s="1">
        <f t="shared" ca="1" si="505"/>
        <v>58.639357099169693</v>
      </c>
      <c r="E4637" s="1">
        <f t="shared" ca="1" si="506"/>
        <v>-3</v>
      </c>
      <c r="F4637" s="1">
        <f t="shared" ca="1" si="508"/>
        <v>1</v>
      </c>
      <c r="G4637" s="1">
        <f t="shared" ca="1" si="509"/>
        <v>2</v>
      </c>
      <c r="H4637" s="1">
        <f t="shared" ca="1" si="510"/>
        <v>0</v>
      </c>
    </row>
    <row r="4638" spans="1:8" hidden="1" x14ac:dyDescent="0.2">
      <c r="A4638" s="1">
        <v>4635</v>
      </c>
      <c r="B4638" s="1">
        <f t="shared" ca="1" si="507"/>
        <v>397548.04370713659</v>
      </c>
      <c r="C4638" s="1">
        <f t="shared" ca="1" si="504"/>
        <v>100</v>
      </c>
      <c r="D4638" s="1">
        <f t="shared" ca="1" si="505"/>
        <v>58.639357099169693</v>
      </c>
      <c r="E4638" s="1">
        <f t="shared" ca="1" si="506"/>
        <v>-2</v>
      </c>
      <c r="F4638" s="1">
        <f t="shared" ca="1" si="508"/>
        <v>1</v>
      </c>
      <c r="G4638" s="1">
        <f t="shared" ca="1" si="509"/>
        <v>0</v>
      </c>
      <c r="H4638" s="1">
        <f t="shared" ca="1" si="510"/>
        <v>1</v>
      </c>
    </row>
    <row r="4639" spans="1:8" hidden="1" x14ac:dyDescent="0.2">
      <c r="A4639" s="1">
        <v>4636</v>
      </c>
      <c r="B4639" s="1">
        <f t="shared" ca="1" si="507"/>
        <v>403411.97941705358</v>
      </c>
      <c r="C4639" s="1">
        <f t="shared" ca="1" si="504"/>
        <v>100</v>
      </c>
      <c r="D4639" s="1">
        <f t="shared" ca="1" si="505"/>
        <v>58.639357099169693</v>
      </c>
      <c r="E4639" s="1">
        <f t="shared" ca="1" si="506"/>
        <v>-1</v>
      </c>
      <c r="F4639" s="1">
        <f t="shared" ca="1" si="508"/>
        <v>1</v>
      </c>
      <c r="G4639" s="1">
        <f t="shared" ca="1" si="509"/>
        <v>0</v>
      </c>
      <c r="H4639" s="1">
        <f t="shared" ca="1" si="510"/>
        <v>2</v>
      </c>
    </row>
    <row r="4640" spans="1:8" hidden="1" x14ac:dyDescent="0.2">
      <c r="A4640" s="1">
        <v>4637</v>
      </c>
      <c r="B4640" s="1">
        <f t="shared" ca="1" si="507"/>
        <v>409275.91512697056</v>
      </c>
      <c r="C4640" s="1">
        <f t="shared" ca="1" si="504"/>
        <v>100</v>
      </c>
      <c r="D4640" s="1">
        <f t="shared" ca="1" si="505"/>
        <v>58.639357099169693</v>
      </c>
      <c r="E4640" s="1">
        <f t="shared" ca="1" si="506"/>
        <v>0</v>
      </c>
      <c r="F4640" s="1">
        <f t="shared" ca="1" si="508"/>
        <v>1</v>
      </c>
      <c r="G4640" s="1">
        <f t="shared" ca="1" si="509"/>
        <v>0</v>
      </c>
      <c r="H4640" s="1">
        <f t="shared" ca="1" si="510"/>
        <v>3</v>
      </c>
    </row>
    <row r="4641" spans="1:8" hidden="1" x14ac:dyDescent="0.2">
      <c r="A4641" s="1">
        <v>4638</v>
      </c>
      <c r="B4641" s="1">
        <f t="shared" ca="1" si="507"/>
        <v>415139.85083688755</v>
      </c>
      <c r="C4641" s="1">
        <f t="shared" ca="1" si="504"/>
        <v>100</v>
      </c>
      <c r="D4641" s="1">
        <f t="shared" ca="1" si="505"/>
        <v>58.639357099169693</v>
      </c>
      <c r="E4641" s="1">
        <f t="shared" ca="1" si="506"/>
        <v>0</v>
      </c>
      <c r="F4641" s="1">
        <f t="shared" ca="1" si="508"/>
        <v>1</v>
      </c>
      <c r="G4641" s="1">
        <f t="shared" ca="1" si="509"/>
        <v>0</v>
      </c>
      <c r="H4641" s="1">
        <f t="shared" ca="1" si="510"/>
        <v>4</v>
      </c>
    </row>
    <row r="4642" spans="1:8" hidden="1" x14ac:dyDescent="0.2">
      <c r="A4642" s="1">
        <v>4639</v>
      </c>
      <c r="B4642" s="1">
        <f t="shared" ca="1" si="507"/>
        <v>421003.78654680453</v>
      </c>
      <c r="C4642" s="1">
        <f t="shared" ca="1" si="504"/>
        <v>100</v>
      </c>
      <c r="D4642" s="1">
        <f t="shared" ca="1" si="505"/>
        <v>58.639357099169693</v>
      </c>
      <c r="E4642" s="1">
        <f t="shared" ca="1" si="506"/>
        <v>0</v>
      </c>
      <c r="F4642" s="1">
        <f t="shared" ca="1" si="508"/>
        <v>1</v>
      </c>
      <c r="G4642" s="1">
        <f t="shared" ca="1" si="509"/>
        <v>0</v>
      </c>
      <c r="H4642" s="1">
        <f t="shared" ca="1" si="510"/>
        <v>5</v>
      </c>
    </row>
    <row r="4643" spans="1:8" hidden="1" x14ac:dyDescent="0.2">
      <c r="A4643" s="1">
        <v>4640</v>
      </c>
      <c r="B4643" s="1">
        <f t="shared" ca="1" si="507"/>
        <v>426867.72225672152</v>
      </c>
      <c r="C4643" s="1">
        <f t="shared" ca="1" si="504"/>
        <v>100</v>
      </c>
      <c r="D4643" s="1">
        <f t="shared" ca="1" si="505"/>
        <v>-42.077013244733351</v>
      </c>
      <c r="E4643" s="1">
        <f t="shared" ca="1" si="506"/>
        <v>0</v>
      </c>
      <c r="F4643" s="1">
        <f t="shared" ca="1" si="508"/>
        <v>1</v>
      </c>
      <c r="G4643" s="1">
        <f t="shared" ca="1" si="509"/>
        <v>0</v>
      </c>
      <c r="H4643" s="1">
        <f t="shared" ca="1" si="510"/>
        <v>6</v>
      </c>
    </row>
    <row r="4644" spans="1:8" hidden="1" x14ac:dyDescent="0.2">
      <c r="A4644" s="1">
        <v>4641</v>
      </c>
      <c r="B4644" s="1">
        <f t="shared" ca="1" si="507"/>
        <v>422660.02093224821</v>
      </c>
      <c r="C4644" s="1">
        <f t="shared" ca="1" si="504"/>
        <v>100</v>
      </c>
      <c r="D4644" s="1">
        <f t="shared" ca="1" si="505"/>
        <v>58.639357099169693</v>
      </c>
      <c r="E4644" s="1">
        <f t="shared" ca="1" si="506"/>
        <v>-1</v>
      </c>
      <c r="F4644" s="1">
        <f t="shared" ca="1" si="508"/>
        <v>1</v>
      </c>
      <c r="G4644" s="1">
        <f t="shared" ca="1" si="509"/>
        <v>1</v>
      </c>
      <c r="H4644" s="1">
        <f t="shared" ca="1" si="510"/>
        <v>0</v>
      </c>
    </row>
    <row r="4645" spans="1:8" hidden="1" x14ac:dyDescent="0.2">
      <c r="A4645" s="1">
        <v>4642</v>
      </c>
      <c r="B4645" s="1">
        <f t="shared" ca="1" si="507"/>
        <v>428523.9566421652</v>
      </c>
      <c r="C4645" s="1">
        <f t="shared" ca="1" si="504"/>
        <v>100</v>
      </c>
      <c r="D4645" s="1">
        <f t="shared" ca="1" si="505"/>
        <v>-42.077013244733351</v>
      </c>
      <c r="E4645" s="1">
        <f t="shared" ca="1" si="506"/>
        <v>0</v>
      </c>
      <c r="F4645" s="1">
        <f t="shared" ca="1" si="508"/>
        <v>1</v>
      </c>
      <c r="G4645" s="1">
        <f t="shared" ca="1" si="509"/>
        <v>0</v>
      </c>
      <c r="H4645" s="1">
        <f t="shared" ca="1" si="510"/>
        <v>1</v>
      </c>
    </row>
    <row r="4646" spans="1:8" hidden="1" x14ac:dyDescent="0.2">
      <c r="A4646" s="1">
        <v>4643</v>
      </c>
      <c r="B4646" s="1">
        <f t="shared" ca="1" si="507"/>
        <v>424316.25531769189</v>
      </c>
      <c r="C4646" s="1">
        <f t="shared" ca="1" si="504"/>
        <v>100</v>
      </c>
      <c r="D4646" s="1">
        <f t="shared" ca="1" si="505"/>
        <v>-42.077013244733351</v>
      </c>
      <c r="E4646" s="1">
        <f t="shared" ca="1" si="506"/>
        <v>-1</v>
      </c>
      <c r="F4646" s="1">
        <f t="shared" ca="1" si="508"/>
        <v>1</v>
      </c>
      <c r="G4646" s="1">
        <f t="shared" ca="1" si="509"/>
        <v>1</v>
      </c>
      <c r="H4646" s="1">
        <f t="shared" ca="1" si="510"/>
        <v>0</v>
      </c>
    </row>
    <row r="4647" spans="1:8" hidden="1" x14ac:dyDescent="0.2">
      <c r="A4647" s="1">
        <v>4644</v>
      </c>
      <c r="B4647" s="1">
        <f t="shared" ca="1" si="507"/>
        <v>420108.55399321858</v>
      </c>
      <c r="C4647" s="1">
        <f t="shared" ca="1" si="504"/>
        <v>100</v>
      </c>
      <c r="D4647" s="1">
        <f t="shared" ca="1" si="505"/>
        <v>58.639357099169693</v>
      </c>
      <c r="E4647" s="1">
        <f t="shared" ca="1" si="506"/>
        <v>-2</v>
      </c>
      <c r="F4647" s="1">
        <f t="shared" ca="1" si="508"/>
        <v>1</v>
      </c>
      <c r="G4647" s="1">
        <f t="shared" ca="1" si="509"/>
        <v>2</v>
      </c>
      <c r="H4647" s="1">
        <f t="shared" ca="1" si="510"/>
        <v>0</v>
      </c>
    </row>
    <row r="4648" spans="1:8" hidden="1" x14ac:dyDescent="0.2">
      <c r="A4648" s="1">
        <v>4645</v>
      </c>
      <c r="B4648" s="1">
        <f t="shared" ca="1" si="507"/>
        <v>425972.48970313556</v>
      </c>
      <c r="C4648" s="1">
        <f t="shared" ca="1" si="504"/>
        <v>100</v>
      </c>
      <c r="D4648" s="1">
        <f t="shared" ca="1" si="505"/>
        <v>-42.077013244733351</v>
      </c>
      <c r="E4648" s="1">
        <f t="shared" ca="1" si="506"/>
        <v>-1</v>
      </c>
      <c r="F4648" s="1">
        <f t="shared" ca="1" si="508"/>
        <v>1</v>
      </c>
      <c r="G4648" s="1">
        <f t="shared" ca="1" si="509"/>
        <v>0</v>
      </c>
      <c r="H4648" s="1">
        <f t="shared" ca="1" si="510"/>
        <v>1</v>
      </c>
    </row>
    <row r="4649" spans="1:8" hidden="1" x14ac:dyDescent="0.2">
      <c r="A4649" s="1">
        <v>4646</v>
      </c>
      <c r="B4649" s="1">
        <f t="shared" ca="1" si="507"/>
        <v>421764.78837866226</v>
      </c>
      <c r="C4649" s="1">
        <f t="shared" ca="1" si="504"/>
        <v>100</v>
      </c>
      <c r="D4649" s="1">
        <f t="shared" ca="1" si="505"/>
        <v>-42.077013244733351</v>
      </c>
      <c r="E4649" s="1">
        <f t="shared" ca="1" si="506"/>
        <v>-2</v>
      </c>
      <c r="F4649" s="1">
        <f t="shared" ca="1" si="508"/>
        <v>1</v>
      </c>
      <c r="G4649" s="1">
        <f t="shared" ca="1" si="509"/>
        <v>1</v>
      </c>
      <c r="H4649" s="1">
        <f t="shared" ca="1" si="510"/>
        <v>0</v>
      </c>
    </row>
    <row r="4650" spans="1:8" hidden="1" x14ac:dyDescent="0.2">
      <c r="A4650" s="1">
        <v>4647</v>
      </c>
      <c r="B4650" s="1">
        <f t="shared" ca="1" si="507"/>
        <v>417557.08705418895</v>
      </c>
      <c r="C4650" s="1">
        <f t="shared" ca="1" si="504"/>
        <v>100</v>
      </c>
      <c r="D4650" s="1">
        <f t="shared" ca="1" si="505"/>
        <v>-42.077013244733351</v>
      </c>
      <c r="E4650" s="1">
        <f t="shared" ca="1" si="506"/>
        <v>-3</v>
      </c>
      <c r="F4650" s="1">
        <f t="shared" ca="1" si="508"/>
        <v>1</v>
      </c>
      <c r="G4650" s="1">
        <f t="shared" ca="1" si="509"/>
        <v>2</v>
      </c>
      <c r="H4650" s="1">
        <f t="shared" ca="1" si="510"/>
        <v>0</v>
      </c>
    </row>
    <row r="4651" spans="1:8" hidden="1" x14ac:dyDescent="0.2">
      <c r="A4651" s="1">
        <v>4648</v>
      </c>
      <c r="B4651" s="1">
        <f t="shared" ca="1" si="507"/>
        <v>413349.38572971564</v>
      </c>
      <c r="C4651" s="1">
        <f t="shared" ca="1" si="504"/>
        <v>100</v>
      </c>
      <c r="D4651" s="1">
        <f t="shared" ca="1" si="505"/>
        <v>58.639357099169693</v>
      </c>
      <c r="E4651" s="1">
        <f t="shared" ca="1" si="506"/>
        <v>-4</v>
      </c>
      <c r="F4651" s="1">
        <f t="shared" ca="1" si="508"/>
        <v>1</v>
      </c>
      <c r="G4651" s="1">
        <f t="shared" ca="1" si="509"/>
        <v>3</v>
      </c>
      <c r="H4651" s="1">
        <f t="shared" ca="1" si="510"/>
        <v>0</v>
      </c>
    </row>
    <row r="4652" spans="1:8" hidden="1" x14ac:dyDescent="0.2">
      <c r="A4652" s="1">
        <v>4649</v>
      </c>
      <c r="B4652" s="1">
        <f t="shared" ca="1" si="507"/>
        <v>419213.32143963262</v>
      </c>
      <c r="C4652" s="1">
        <f t="shared" ca="1" si="504"/>
        <v>100</v>
      </c>
      <c r="D4652" s="1">
        <f t="shared" ca="1" si="505"/>
        <v>58.639357099169693</v>
      </c>
      <c r="E4652" s="1">
        <f t="shared" ca="1" si="506"/>
        <v>-3</v>
      </c>
      <c r="F4652" s="1">
        <f t="shared" ca="1" si="508"/>
        <v>1</v>
      </c>
      <c r="G4652" s="1">
        <f t="shared" ca="1" si="509"/>
        <v>0</v>
      </c>
      <c r="H4652" s="1">
        <f t="shared" ca="1" si="510"/>
        <v>1</v>
      </c>
    </row>
    <row r="4653" spans="1:8" hidden="1" x14ac:dyDescent="0.2">
      <c r="A4653" s="1">
        <v>4650</v>
      </c>
      <c r="B4653" s="1">
        <f t="shared" ca="1" si="507"/>
        <v>425077.25714954961</v>
      </c>
      <c r="C4653" s="1">
        <f t="shared" ca="1" si="504"/>
        <v>100</v>
      </c>
      <c r="D4653" s="1">
        <f t="shared" ca="1" si="505"/>
        <v>58.639357099169693</v>
      </c>
      <c r="E4653" s="1">
        <f t="shared" ca="1" si="506"/>
        <v>-2</v>
      </c>
      <c r="F4653" s="1">
        <f t="shared" ca="1" si="508"/>
        <v>1</v>
      </c>
      <c r="G4653" s="1">
        <f t="shared" ca="1" si="509"/>
        <v>0</v>
      </c>
      <c r="H4653" s="1">
        <f t="shared" ca="1" si="510"/>
        <v>2</v>
      </c>
    </row>
    <row r="4654" spans="1:8" hidden="1" x14ac:dyDescent="0.2">
      <c r="A4654" s="1">
        <v>4651</v>
      </c>
      <c r="B4654" s="1">
        <f t="shared" ca="1" si="507"/>
        <v>430941.1928594666</v>
      </c>
      <c r="C4654" s="1">
        <f t="shared" ca="1" si="504"/>
        <v>100</v>
      </c>
      <c r="D4654" s="1">
        <f t="shared" ca="1" si="505"/>
        <v>58.639357099169693</v>
      </c>
      <c r="E4654" s="1">
        <f t="shared" ca="1" si="506"/>
        <v>-1</v>
      </c>
      <c r="F4654" s="1">
        <f t="shared" ca="1" si="508"/>
        <v>1</v>
      </c>
      <c r="G4654" s="1">
        <f t="shared" ca="1" si="509"/>
        <v>0</v>
      </c>
      <c r="H4654" s="1">
        <f t="shared" ca="1" si="510"/>
        <v>3</v>
      </c>
    </row>
    <row r="4655" spans="1:8" hidden="1" x14ac:dyDescent="0.2">
      <c r="A4655" s="1">
        <v>4652</v>
      </c>
      <c r="B4655" s="1">
        <f t="shared" ca="1" si="507"/>
        <v>436805.12856938358</v>
      </c>
      <c r="C4655" s="1">
        <f t="shared" ca="1" si="504"/>
        <v>100</v>
      </c>
      <c r="D4655" s="1">
        <f t="shared" ca="1" si="505"/>
        <v>-42.077013244733351</v>
      </c>
      <c r="E4655" s="1">
        <f t="shared" ca="1" si="506"/>
        <v>0</v>
      </c>
      <c r="F4655" s="1">
        <f t="shared" ca="1" si="508"/>
        <v>1</v>
      </c>
      <c r="G4655" s="1">
        <f t="shared" ca="1" si="509"/>
        <v>0</v>
      </c>
      <c r="H4655" s="1">
        <f t="shared" ca="1" si="510"/>
        <v>4</v>
      </c>
    </row>
    <row r="4656" spans="1:8" hidden="1" x14ac:dyDescent="0.2">
      <c r="A4656" s="1">
        <v>4653</v>
      </c>
      <c r="B4656" s="1">
        <f t="shared" ca="1" si="507"/>
        <v>432597.42724491027</v>
      </c>
      <c r="C4656" s="1">
        <f t="shared" ca="1" si="504"/>
        <v>100</v>
      </c>
      <c r="D4656" s="1">
        <f t="shared" ca="1" si="505"/>
        <v>-42.077013244733351</v>
      </c>
      <c r="E4656" s="1">
        <f t="shared" ca="1" si="506"/>
        <v>-1</v>
      </c>
      <c r="F4656" s="1">
        <f t="shared" ca="1" si="508"/>
        <v>1</v>
      </c>
      <c r="G4656" s="1">
        <f t="shared" ca="1" si="509"/>
        <v>1</v>
      </c>
      <c r="H4656" s="1">
        <f t="shared" ca="1" si="510"/>
        <v>0</v>
      </c>
    </row>
    <row r="4657" spans="1:8" hidden="1" x14ac:dyDescent="0.2">
      <c r="A4657" s="1">
        <v>4654</v>
      </c>
      <c r="B4657" s="1">
        <f t="shared" ca="1" si="507"/>
        <v>428389.72592043696</v>
      </c>
      <c r="C4657" s="1">
        <f t="shared" ca="1" si="504"/>
        <v>100</v>
      </c>
      <c r="D4657" s="1">
        <f t="shared" ca="1" si="505"/>
        <v>58.639357099169693</v>
      </c>
      <c r="E4657" s="1">
        <f t="shared" ca="1" si="506"/>
        <v>-2</v>
      </c>
      <c r="F4657" s="1">
        <f t="shared" ca="1" si="508"/>
        <v>1</v>
      </c>
      <c r="G4657" s="1">
        <f t="shared" ca="1" si="509"/>
        <v>2</v>
      </c>
      <c r="H4657" s="1">
        <f t="shared" ca="1" si="510"/>
        <v>0</v>
      </c>
    </row>
    <row r="4658" spans="1:8" hidden="1" x14ac:dyDescent="0.2">
      <c r="A4658" s="1">
        <v>4655</v>
      </c>
      <c r="B4658" s="1">
        <f t="shared" ca="1" si="507"/>
        <v>434253.66163035395</v>
      </c>
      <c r="C4658" s="1">
        <f t="shared" ca="1" si="504"/>
        <v>100</v>
      </c>
      <c r="D4658" s="1">
        <f t="shared" ca="1" si="505"/>
        <v>58.639357099169693</v>
      </c>
      <c r="E4658" s="1">
        <f t="shared" ca="1" si="506"/>
        <v>-1</v>
      </c>
      <c r="F4658" s="1">
        <f t="shared" ca="1" si="508"/>
        <v>1</v>
      </c>
      <c r="G4658" s="1">
        <f t="shared" ca="1" si="509"/>
        <v>0</v>
      </c>
      <c r="H4658" s="1">
        <f t="shared" ca="1" si="510"/>
        <v>1</v>
      </c>
    </row>
    <row r="4659" spans="1:8" hidden="1" x14ac:dyDescent="0.2">
      <c r="A4659" s="1">
        <v>4656</v>
      </c>
      <c r="B4659" s="1">
        <f t="shared" ca="1" si="507"/>
        <v>440117.59734027094</v>
      </c>
      <c r="C4659" s="1">
        <f t="shared" ca="1" si="504"/>
        <v>100</v>
      </c>
      <c r="D4659" s="1">
        <f t="shared" ca="1" si="505"/>
        <v>-42.077013244733351</v>
      </c>
      <c r="E4659" s="1">
        <f t="shared" ca="1" si="506"/>
        <v>0</v>
      </c>
      <c r="F4659" s="1">
        <f t="shared" ca="1" si="508"/>
        <v>1</v>
      </c>
      <c r="G4659" s="1">
        <f t="shared" ca="1" si="509"/>
        <v>0</v>
      </c>
      <c r="H4659" s="1">
        <f t="shared" ca="1" si="510"/>
        <v>2</v>
      </c>
    </row>
    <row r="4660" spans="1:8" hidden="1" x14ac:dyDescent="0.2">
      <c r="A4660" s="1">
        <v>4657</v>
      </c>
      <c r="B4660" s="1">
        <f t="shared" ca="1" si="507"/>
        <v>435909.89601579763</v>
      </c>
      <c r="C4660" s="1">
        <f t="shared" ca="1" si="504"/>
        <v>100</v>
      </c>
      <c r="D4660" s="1">
        <f t="shared" ca="1" si="505"/>
        <v>58.639357099169693</v>
      </c>
      <c r="E4660" s="1">
        <f t="shared" ca="1" si="506"/>
        <v>-1</v>
      </c>
      <c r="F4660" s="1">
        <f t="shared" ca="1" si="508"/>
        <v>1</v>
      </c>
      <c r="G4660" s="1">
        <f t="shared" ca="1" si="509"/>
        <v>1</v>
      </c>
      <c r="H4660" s="1">
        <f t="shared" ca="1" si="510"/>
        <v>0</v>
      </c>
    </row>
    <row r="4661" spans="1:8" hidden="1" x14ac:dyDescent="0.2">
      <c r="A4661" s="1">
        <v>4658</v>
      </c>
      <c r="B4661" s="1">
        <f t="shared" ca="1" si="507"/>
        <v>441773.83172571461</v>
      </c>
      <c r="C4661" s="1">
        <f t="shared" ca="1" si="504"/>
        <v>100</v>
      </c>
      <c r="D4661" s="1">
        <f t="shared" ca="1" si="505"/>
        <v>58.639357099169693</v>
      </c>
      <c r="E4661" s="1">
        <f t="shared" ca="1" si="506"/>
        <v>0</v>
      </c>
      <c r="F4661" s="1">
        <f t="shared" ca="1" si="508"/>
        <v>1</v>
      </c>
      <c r="G4661" s="1">
        <f t="shared" ca="1" si="509"/>
        <v>0</v>
      </c>
      <c r="H4661" s="1">
        <f t="shared" ca="1" si="510"/>
        <v>1</v>
      </c>
    </row>
    <row r="4662" spans="1:8" hidden="1" x14ac:dyDescent="0.2">
      <c r="A4662" s="1">
        <v>4659</v>
      </c>
      <c r="B4662" s="1">
        <f t="shared" ca="1" si="507"/>
        <v>447637.7674356316</v>
      </c>
      <c r="C4662" s="1">
        <f t="shared" ca="1" si="504"/>
        <v>100</v>
      </c>
      <c r="D4662" s="1">
        <f t="shared" ca="1" si="505"/>
        <v>58.639357099169693</v>
      </c>
      <c r="E4662" s="1">
        <f t="shared" ca="1" si="506"/>
        <v>0</v>
      </c>
      <c r="F4662" s="1">
        <f t="shared" ca="1" si="508"/>
        <v>1</v>
      </c>
      <c r="G4662" s="1">
        <f t="shared" ca="1" si="509"/>
        <v>0</v>
      </c>
      <c r="H4662" s="1">
        <f t="shared" ca="1" si="510"/>
        <v>2</v>
      </c>
    </row>
    <row r="4663" spans="1:8" hidden="1" x14ac:dyDescent="0.2">
      <c r="A4663" s="1">
        <v>4660</v>
      </c>
      <c r="B4663" s="1">
        <f t="shared" ca="1" si="507"/>
        <v>453501.70314554858</v>
      </c>
      <c r="C4663" s="1">
        <f t="shared" ca="1" si="504"/>
        <v>100</v>
      </c>
      <c r="D4663" s="1">
        <f t="shared" ca="1" si="505"/>
        <v>58.639357099169693</v>
      </c>
      <c r="E4663" s="1">
        <f t="shared" ca="1" si="506"/>
        <v>0</v>
      </c>
      <c r="F4663" s="1">
        <f t="shared" ca="1" si="508"/>
        <v>1</v>
      </c>
      <c r="G4663" s="1">
        <f t="shared" ca="1" si="509"/>
        <v>0</v>
      </c>
      <c r="H4663" s="1">
        <f t="shared" ca="1" si="510"/>
        <v>3</v>
      </c>
    </row>
    <row r="4664" spans="1:8" hidden="1" x14ac:dyDescent="0.2">
      <c r="A4664" s="1">
        <v>4661</v>
      </c>
      <c r="B4664" s="1">
        <f t="shared" ca="1" si="507"/>
        <v>459365.63885546557</v>
      </c>
      <c r="C4664" s="1">
        <f t="shared" ca="1" si="504"/>
        <v>100</v>
      </c>
      <c r="D4664" s="1">
        <f t="shared" ca="1" si="505"/>
        <v>58.639357099169693</v>
      </c>
      <c r="E4664" s="1">
        <f t="shared" ca="1" si="506"/>
        <v>0</v>
      </c>
      <c r="F4664" s="1">
        <f t="shared" ca="1" si="508"/>
        <v>1</v>
      </c>
      <c r="G4664" s="1">
        <f t="shared" ca="1" si="509"/>
        <v>0</v>
      </c>
      <c r="H4664" s="1">
        <f t="shared" ca="1" si="510"/>
        <v>4</v>
      </c>
    </row>
    <row r="4665" spans="1:8" hidden="1" x14ac:dyDescent="0.2">
      <c r="A4665" s="1">
        <v>4662</v>
      </c>
      <c r="B4665" s="1">
        <f t="shared" ca="1" si="507"/>
        <v>465229.57456538256</v>
      </c>
      <c r="C4665" s="1">
        <f t="shared" ca="1" si="504"/>
        <v>100</v>
      </c>
      <c r="D4665" s="1">
        <f t="shared" ca="1" si="505"/>
        <v>-42.077013244733351</v>
      </c>
      <c r="E4665" s="1">
        <f t="shared" ca="1" si="506"/>
        <v>0</v>
      </c>
      <c r="F4665" s="1">
        <f t="shared" ca="1" si="508"/>
        <v>1</v>
      </c>
      <c r="G4665" s="1">
        <f t="shared" ca="1" si="509"/>
        <v>0</v>
      </c>
      <c r="H4665" s="1">
        <f t="shared" ca="1" si="510"/>
        <v>5</v>
      </c>
    </row>
    <row r="4666" spans="1:8" hidden="1" x14ac:dyDescent="0.2">
      <c r="A4666" s="1">
        <v>4663</v>
      </c>
      <c r="B4666" s="1">
        <f t="shared" ca="1" si="507"/>
        <v>461021.87324090925</v>
      </c>
      <c r="C4666" s="1">
        <f t="shared" ca="1" si="504"/>
        <v>100</v>
      </c>
      <c r="D4666" s="1">
        <f t="shared" ca="1" si="505"/>
        <v>58.639357099169693</v>
      </c>
      <c r="E4666" s="1">
        <f t="shared" ca="1" si="506"/>
        <v>-1</v>
      </c>
      <c r="F4666" s="1">
        <f t="shared" ca="1" si="508"/>
        <v>1</v>
      </c>
      <c r="G4666" s="1">
        <f t="shared" ca="1" si="509"/>
        <v>1</v>
      </c>
      <c r="H4666" s="1">
        <f t="shared" ca="1" si="510"/>
        <v>0</v>
      </c>
    </row>
    <row r="4667" spans="1:8" hidden="1" x14ac:dyDescent="0.2">
      <c r="A4667" s="1">
        <v>4664</v>
      </c>
      <c r="B4667" s="1">
        <f t="shared" ca="1" si="507"/>
        <v>466885.80895082623</v>
      </c>
      <c r="C4667" s="1">
        <f t="shared" ca="1" si="504"/>
        <v>100</v>
      </c>
      <c r="D4667" s="1">
        <f t="shared" ca="1" si="505"/>
        <v>58.639357099169693</v>
      </c>
      <c r="E4667" s="1">
        <f t="shared" ca="1" si="506"/>
        <v>0</v>
      </c>
      <c r="F4667" s="1">
        <f t="shared" ca="1" si="508"/>
        <v>1</v>
      </c>
      <c r="G4667" s="1">
        <f t="shared" ca="1" si="509"/>
        <v>0</v>
      </c>
      <c r="H4667" s="1">
        <f t="shared" ca="1" si="510"/>
        <v>1</v>
      </c>
    </row>
    <row r="4668" spans="1:8" hidden="1" x14ac:dyDescent="0.2">
      <c r="A4668" s="1">
        <v>4665</v>
      </c>
      <c r="B4668" s="1">
        <f t="shared" ca="1" si="507"/>
        <v>472749.74466074322</v>
      </c>
      <c r="C4668" s="1">
        <f t="shared" ca="1" si="504"/>
        <v>100</v>
      </c>
      <c r="D4668" s="1">
        <f t="shared" ca="1" si="505"/>
        <v>-42.077013244733351</v>
      </c>
      <c r="E4668" s="1">
        <f t="shared" ca="1" si="506"/>
        <v>0</v>
      </c>
      <c r="F4668" s="1">
        <f t="shared" ca="1" si="508"/>
        <v>1</v>
      </c>
      <c r="G4668" s="1">
        <f t="shared" ca="1" si="509"/>
        <v>0</v>
      </c>
      <c r="H4668" s="1">
        <f t="shared" ca="1" si="510"/>
        <v>2</v>
      </c>
    </row>
    <row r="4669" spans="1:8" hidden="1" x14ac:dyDescent="0.2">
      <c r="A4669" s="1">
        <v>4666</v>
      </c>
      <c r="B4669" s="1">
        <f t="shared" ca="1" si="507"/>
        <v>468542.04333626991</v>
      </c>
      <c r="C4669" s="1">
        <f t="shared" ca="1" si="504"/>
        <v>100</v>
      </c>
      <c r="D4669" s="1">
        <f t="shared" ca="1" si="505"/>
        <v>-42.077013244733351</v>
      </c>
      <c r="E4669" s="1">
        <f t="shared" ca="1" si="506"/>
        <v>-1</v>
      </c>
      <c r="F4669" s="1">
        <f t="shared" ca="1" si="508"/>
        <v>1</v>
      </c>
      <c r="G4669" s="1">
        <f t="shared" ca="1" si="509"/>
        <v>1</v>
      </c>
      <c r="H4669" s="1">
        <f t="shared" ca="1" si="510"/>
        <v>0</v>
      </c>
    </row>
    <row r="4670" spans="1:8" hidden="1" x14ac:dyDescent="0.2">
      <c r="A4670" s="1">
        <v>4667</v>
      </c>
      <c r="B4670" s="1">
        <f t="shared" ca="1" si="507"/>
        <v>464334.3420117966</v>
      </c>
      <c r="C4670" s="1">
        <f t="shared" ca="1" si="504"/>
        <v>100</v>
      </c>
      <c r="D4670" s="1">
        <f t="shared" ca="1" si="505"/>
        <v>58.639357099169693</v>
      </c>
      <c r="E4670" s="1">
        <f t="shared" ca="1" si="506"/>
        <v>-2</v>
      </c>
      <c r="F4670" s="1">
        <f t="shared" ca="1" si="508"/>
        <v>1</v>
      </c>
      <c r="G4670" s="1">
        <f t="shared" ca="1" si="509"/>
        <v>2</v>
      </c>
      <c r="H4670" s="1">
        <f t="shared" ca="1" si="510"/>
        <v>0</v>
      </c>
    </row>
    <row r="4671" spans="1:8" hidden="1" x14ac:dyDescent="0.2">
      <c r="A4671" s="1">
        <v>4668</v>
      </c>
      <c r="B4671" s="1">
        <f t="shared" ca="1" si="507"/>
        <v>470198.27772171359</v>
      </c>
      <c r="C4671" s="1">
        <f t="shared" ca="1" si="504"/>
        <v>100</v>
      </c>
      <c r="D4671" s="1">
        <f t="shared" ca="1" si="505"/>
        <v>-42.077013244733351</v>
      </c>
      <c r="E4671" s="1">
        <f t="shared" ca="1" si="506"/>
        <v>-1</v>
      </c>
      <c r="F4671" s="1">
        <f t="shared" ca="1" si="508"/>
        <v>1</v>
      </c>
      <c r="G4671" s="1">
        <f t="shared" ca="1" si="509"/>
        <v>0</v>
      </c>
      <c r="H4671" s="1">
        <f t="shared" ca="1" si="510"/>
        <v>1</v>
      </c>
    </row>
    <row r="4672" spans="1:8" hidden="1" x14ac:dyDescent="0.2">
      <c r="A4672" s="1">
        <v>4669</v>
      </c>
      <c r="B4672" s="1">
        <f t="shared" ca="1" si="507"/>
        <v>465990.57639724028</v>
      </c>
      <c r="C4672" s="1">
        <f t="shared" ca="1" si="504"/>
        <v>100</v>
      </c>
      <c r="D4672" s="1">
        <f t="shared" ca="1" si="505"/>
        <v>58.639357099169693</v>
      </c>
      <c r="E4672" s="1">
        <f t="shared" ca="1" si="506"/>
        <v>-2</v>
      </c>
      <c r="F4672" s="1">
        <f t="shared" ca="1" si="508"/>
        <v>1</v>
      </c>
      <c r="G4672" s="1">
        <f t="shared" ca="1" si="509"/>
        <v>1</v>
      </c>
      <c r="H4672" s="1">
        <f t="shared" ca="1" si="510"/>
        <v>0</v>
      </c>
    </row>
    <row r="4673" spans="1:8" hidden="1" x14ac:dyDescent="0.2">
      <c r="A4673" s="1">
        <v>4670</v>
      </c>
      <c r="B4673" s="1">
        <f t="shared" ca="1" si="507"/>
        <v>471854.51210715726</v>
      </c>
      <c r="C4673" s="1">
        <f t="shared" ca="1" si="504"/>
        <v>100</v>
      </c>
      <c r="D4673" s="1">
        <f t="shared" ca="1" si="505"/>
        <v>58.639357099169693</v>
      </c>
      <c r="E4673" s="1">
        <f t="shared" ca="1" si="506"/>
        <v>-1</v>
      </c>
      <c r="F4673" s="1">
        <f t="shared" ca="1" si="508"/>
        <v>1</v>
      </c>
      <c r="G4673" s="1">
        <f t="shared" ca="1" si="509"/>
        <v>0</v>
      </c>
      <c r="H4673" s="1">
        <f t="shared" ca="1" si="510"/>
        <v>1</v>
      </c>
    </row>
    <row r="4674" spans="1:8" hidden="1" x14ac:dyDescent="0.2">
      <c r="A4674" s="1">
        <v>4671</v>
      </c>
      <c r="B4674" s="1">
        <f t="shared" ca="1" si="507"/>
        <v>477718.44781707425</v>
      </c>
      <c r="C4674" s="1">
        <f t="shared" ca="1" si="504"/>
        <v>100</v>
      </c>
      <c r="D4674" s="1">
        <f t="shared" ca="1" si="505"/>
        <v>-42.077013244733351</v>
      </c>
      <c r="E4674" s="1">
        <f t="shared" ca="1" si="506"/>
        <v>0</v>
      </c>
      <c r="F4674" s="1">
        <f t="shared" ca="1" si="508"/>
        <v>1</v>
      </c>
      <c r="G4674" s="1">
        <f t="shared" ca="1" si="509"/>
        <v>0</v>
      </c>
      <c r="H4674" s="1">
        <f t="shared" ca="1" si="510"/>
        <v>2</v>
      </c>
    </row>
    <row r="4675" spans="1:8" hidden="1" x14ac:dyDescent="0.2">
      <c r="A4675" s="1">
        <v>4672</v>
      </c>
      <c r="B4675" s="1">
        <f t="shared" ca="1" si="507"/>
        <v>473510.74649260094</v>
      </c>
      <c r="C4675" s="1">
        <f t="shared" ca="1" si="504"/>
        <v>100</v>
      </c>
      <c r="D4675" s="1">
        <f t="shared" ca="1" si="505"/>
        <v>-42.077013244733351</v>
      </c>
      <c r="E4675" s="1">
        <f t="shared" ca="1" si="506"/>
        <v>-1</v>
      </c>
      <c r="F4675" s="1">
        <f t="shared" ca="1" si="508"/>
        <v>1</v>
      </c>
      <c r="G4675" s="1">
        <f t="shared" ca="1" si="509"/>
        <v>1</v>
      </c>
      <c r="H4675" s="1">
        <f t="shared" ca="1" si="510"/>
        <v>0</v>
      </c>
    </row>
    <row r="4676" spans="1:8" hidden="1" x14ac:dyDescent="0.2">
      <c r="A4676" s="1">
        <v>4673</v>
      </c>
      <c r="B4676" s="1">
        <f t="shared" ca="1" si="507"/>
        <v>469303.04516812763</v>
      </c>
      <c r="C4676" s="1">
        <f t="shared" ca="1" si="504"/>
        <v>100</v>
      </c>
      <c r="D4676" s="1">
        <f t="shared" ca="1" si="505"/>
        <v>-42.077013244733351</v>
      </c>
      <c r="E4676" s="1">
        <f t="shared" ca="1" si="506"/>
        <v>-2</v>
      </c>
      <c r="F4676" s="1">
        <f t="shared" ca="1" si="508"/>
        <v>1</v>
      </c>
      <c r="G4676" s="1">
        <f t="shared" ca="1" si="509"/>
        <v>2</v>
      </c>
      <c r="H4676" s="1">
        <f t="shared" ca="1" si="510"/>
        <v>0</v>
      </c>
    </row>
    <row r="4677" spans="1:8" hidden="1" x14ac:dyDescent="0.2">
      <c r="A4677" s="1">
        <v>4674</v>
      </c>
      <c r="B4677" s="1">
        <f t="shared" ca="1" si="507"/>
        <v>465095.34384365432</v>
      </c>
      <c r="C4677" s="1">
        <f t="shared" ref="C4677:C4740" ca="1" si="511">$C$4*POWER($L$2,F4677-1)</f>
        <v>100</v>
      </c>
      <c r="D4677" s="1">
        <f t="shared" ref="D4677:D4740" ca="1" si="512">IF(RAND()&lt;$B$1,$F$1,$H$1)</f>
        <v>58.639357099169693</v>
      </c>
      <c r="E4677" s="1">
        <f t="shared" ref="E4677:E4740" ca="1" si="513">IF(D4676&lt;0,IF(E4676-1=-$D$2,0,E4676-1),IF(E4676+1=$F$2,0,E4676+1))</f>
        <v>-3</v>
      </c>
      <c r="F4677" s="1">
        <f t="shared" ca="1" si="508"/>
        <v>1</v>
      </c>
      <c r="G4677" s="1">
        <f t="shared" ca="1" si="509"/>
        <v>3</v>
      </c>
      <c r="H4677" s="1">
        <f t="shared" ca="1" si="510"/>
        <v>0</v>
      </c>
    </row>
    <row r="4678" spans="1:8" hidden="1" x14ac:dyDescent="0.2">
      <c r="A4678" s="1">
        <v>4675</v>
      </c>
      <c r="B4678" s="1">
        <f t="shared" ref="B4678:B4741" ca="1" si="514">B4677+D4677*C4677</f>
        <v>470959.27955357131</v>
      </c>
      <c r="C4678" s="1">
        <f t="shared" ca="1" si="511"/>
        <v>100</v>
      </c>
      <c r="D4678" s="1">
        <f t="shared" ca="1" si="512"/>
        <v>-42.077013244733351</v>
      </c>
      <c r="E4678" s="1">
        <f t="shared" ca="1" si="513"/>
        <v>-2</v>
      </c>
      <c r="F4678" s="1">
        <f t="shared" ref="F4678:F4741" ca="1" si="515">IF(AND(D4677&gt;0,E4678=0),IF(F4677-1&lt;1,1,F4677-1),IF(AND(D4677&lt;0,E4678=0),IF(F4677+1&gt;$H$2,1,F4677+1),F4677))</f>
        <v>1</v>
      </c>
      <c r="G4678" s="1">
        <f t="shared" ref="G4678:G4741" ca="1" si="516">IF(D4677&gt;0,0,G4677+1)</f>
        <v>0</v>
      </c>
      <c r="H4678" s="1">
        <f t="shared" ref="H4678:H4741" ca="1" si="517">IF(D4677&lt;0,0,H4677+1)</f>
        <v>1</v>
      </c>
    </row>
    <row r="4679" spans="1:8" hidden="1" x14ac:dyDescent="0.2">
      <c r="A4679" s="1">
        <v>4676</v>
      </c>
      <c r="B4679" s="1">
        <f t="shared" ca="1" si="514"/>
        <v>466751.578229098</v>
      </c>
      <c r="C4679" s="1">
        <f t="shared" ca="1" si="511"/>
        <v>100</v>
      </c>
      <c r="D4679" s="1">
        <f t="shared" ca="1" si="512"/>
        <v>58.639357099169693</v>
      </c>
      <c r="E4679" s="1">
        <f t="shared" ca="1" si="513"/>
        <v>-3</v>
      </c>
      <c r="F4679" s="1">
        <f t="shared" ca="1" si="515"/>
        <v>1</v>
      </c>
      <c r="G4679" s="1">
        <f t="shared" ca="1" si="516"/>
        <v>1</v>
      </c>
      <c r="H4679" s="1">
        <f t="shared" ca="1" si="517"/>
        <v>0</v>
      </c>
    </row>
    <row r="4680" spans="1:8" hidden="1" x14ac:dyDescent="0.2">
      <c r="A4680" s="1">
        <v>4677</v>
      </c>
      <c r="B4680" s="1">
        <f t="shared" ca="1" si="514"/>
        <v>472615.51393901499</v>
      </c>
      <c r="C4680" s="1">
        <f t="shared" ca="1" si="511"/>
        <v>100</v>
      </c>
      <c r="D4680" s="1">
        <f t="shared" ca="1" si="512"/>
        <v>58.639357099169693</v>
      </c>
      <c r="E4680" s="1">
        <f t="shared" ca="1" si="513"/>
        <v>-2</v>
      </c>
      <c r="F4680" s="1">
        <f t="shared" ca="1" si="515"/>
        <v>1</v>
      </c>
      <c r="G4680" s="1">
        <f t="shared" ca="1" si="516"/>
        <v>0</v>
      </c>
      <c r="H4680" s="1">
        <f t="shared" ca="1" si="517"/>
        <v>1</v>
      </c>
    </row>
    <row r="4681" spans="1:8" hidden="1" x14ac:dyDescent="0.2">
      <c r="A4681" s="1">
        <v>4678</v>
      </c>
      <c r="B4681" s="1">
        <f t="shared" ca="1" si="514"/>
        <v>478479.44964893197</v>
      </c>
      <c r="C4681" s="1">
        <f t="shared" ca="1" si="511"/>
        <v>100</v>
      </c>
      <c r="D4681" s="1">
        <f t="shared" ca="1" si="512"/>
        <v>-42.077013244733351</v>
      </c>
      <c r="E4681" s="1">
        <f t="shared" ca="1" si="513"/>
        <v>-1</v>
      </c>
      <c r="F4681" s="1">
        <f t="shared" ca="1" si="515"/>
        <v>1</v>
      </c>
      <c r="G4681" s="1">
        <f t="shared" ca="1" si="516"/>
        <v>0</v>
      </c>
      <c r="H4681" s="1">
        <f t="shared" ca="1" si="517"/>
        <v>2</v>
      </c>
    </row>
    <row r="4682" spans="1:8" hidden="1" x14ac:dyDescent="0.2">
      <c r="A4682" s="1">
        <v>4679</v>
      </c>
      <c r="B4682" s="1">
        <f t="shared" ca="1" si="514"/>
        <v>474271.74832445866</v>
      </c>
      <c r="C4682" s="1">
        <f t="shared" ca="1" si="511"/>
        <v>100</v>
      </c>
      <c r="D4682" s="1">
        <f t="shared" ca="1" si="512"/>
        <v>58.639357099169693</v>
      </c>
      <c r="E4682" s="1">
        <f t="shared" ca="1" si="513"/>
        <v>-2</v>
      </c>
      <c r="F4682" s="1">
        <f t="shared" ca="1" si="515"/>
        <v>1</v>
      </c>
      <c r="G4682" s="1">
        <f t="shared" ca="1" si="516"/>
        <v>1</v>
      </c>
      <c r="H4682" s="1">
        <f t="shared" ca="1" si="517"/>
        <v>0</v>
      </c>
    </row>
    <row r="4683" spans="1:8" hidden="1" x14ac:dyDescent="0.2">
      <c r="A4683" s="1">
        <v>4680</v>
      </c>
      <c r="B4683" s="1">
        <f t="shared" ca="1" si="514"/>
        <v>480135.68403437565</v>
      </c>
      <c r="C4683" s="1">
        <f t="shared" ca="1" si="511"/>
        <v>100</v>
      </c>
      <c r="D4683" s="1">
        <f t="shared" ca="1" si="512"/>
        <v>58.639357099169693</v>
      </c>
      <c r="E4683" s="1">
        <f t="shared" ca="1" si="513"/>
        <v>-1</v>
      </c>
      <c r="F4683" s="1">
        <f t="shared" ca="1" si="515"/>
        <v>1</v>
      </c>
      <c r="G4683" s="1">
        <f t="shared" ca="1" si="516"/>
        <v>0</v>
      </c>
      <c r="H4683" s="1">
        <f t="shared" ca="1" si="517"/>
        <v>1</v>
      </c>
    </row>
    <row r="4684" spans="1:8" hidden="1" x14ac:dyDescent="0.2">
      <c r="A4684" s="1">
        <v>4681</v>
      </c>
      <c r="B4684" s="1">
        <f t="shared" ca="1" si="514"/>
        <v>485999.61974429264</v>
      </c>
      <c r="C4684" s="1">
        <f t="shared" ca="1" si="511"/>
        <v>100</v>
      </c>
      <c r="D4684" s="1">
        <f t="shared" ca="1" si="512"/>
        <v>-42.077013244733351</v>
      </c>
      <c r="E4684" s="1">
        <f t="shared" ca="1" si="513"/>
        <v>0</v>
      </c>
      <c r="F4684" s="1">
        <f t="shared" ca="1" si="515"/>
        <v>1</v>
      </c>
      <c r="G4684" s="1">
        <f t="shared" ca="1" si="516"/>
        <v>0</v>
      </c>
      <c r="H4684" s="1">
        <f t="shared" ca="1" si="517"/>
        <v>2</v>
      </c>
    </row>
    <row r="4685" spans="1:8" hidden="1" x14ac:dyDescent="0.2">
      <c r="A4685" s="1">
        <v>4682</v>
      </c>
      <c r="B4685" s="1">
        <f t="shared" ca="1" si="514"/>
        <v>481791.91841981933</v>
      </c>
      <c r="C4685" s="1">
        <f t="shared" ca="1" si="511"/>
        <v>100</v>
      </c>
      <c r="D4685" s="1">
        <f t="shared" ca="1" si="512"/>
        <v>58.639357099169693</v>
      </c>
      <c r="E4685" s="1">
        <f t="shared" ca="1" si="513"/>
        <v>-1</v>
      </c>
      <c r="F4685" s="1">
        <f t="shared" ca="1" si="515"/>
        <v>1</v>
      </c>
      <c r="G4685" s="1">
        <f t="shared" ca="1" si="516"/>
        <v>1</v>
      </c>
      <c r="H4685" s="1">
        <f t="shared" ca="1" si="517"/>
        <v>0</v>
      </c>
    </row>
    <row r="4686" spans="1:8" hidden="1" x14ac:dyDescent="0.2">
      <c r="A4686" s="1">
        <v>4683</v>
      </c>
      <c r="B4686" s="1">
        <f t="shared" ca="1" si="514"/>
        <v>487655.85412973631</v>
      </c>
      <c r="C4686" s="1">
        <f t="shared" ca="1" si="511"/>
        <v>100</v>
      </c>
      <c r="D4686" s="1">
        <f t="shared" ca="1" si="512"/>
        <v>-42.077013244733351</v>
      </c>
      <c r="E4686" s="1">
        <f t="shared" ca="1" si="513"/>
        <v>0</v>
      </c>
      <c r="F4686" s="1">
        <f t="shared" ca="1" si="515"/>
        <v>1</v>
      </c>
      <c r="G4686" s="1">
        <f t="shared" ca="1" si="516"/>
        <v>0</v>
      </c>
      <c r="H4686" s="1">
        <f t="shared" ca="1" si="517"/>
        <v>1</v>
      </c>
    </row>
    <row r="4687" spans="1:8" hidden="1" x14ac:dyDescent="0.2">
      <c r="A4687" s="1">
        <v>4684</v>
      </c>
      <c r="B4687" s="1">
        <f t="shared" ca="1" si="514"/>
        <v>483448.152805263</v>
      </c>
      <c r="C4687" s="1">
        <f t="shared" ca="1" si="511"/>
        <v>100</v>
      </c>
      <c r="D4687" s="1">
        <f t="shared" ca="1" si="512"/>
        <v>58.639357099169693</v>
      </c>
      <c r="E4687" s="1">
        <f t="shared" ca="1" si="513"/>
        <v>-1</v>
      </c>
      <c r="F4687" s="1">
        <f t="shared" ca="1" si="515"/>
        <v>1</v>
      </c>
      <c r="G4687" s="1">
        <f t="shared" ca="1" si="516"/>
        <v>1</v>
      </c>
      <c r="H4687" s="1">
        <f t="shared" ca="1" si="517"/>
        <v>0</v>
      </c>
    </row>
    <row r="4688" spans="1:8" hidden="1" x14ac:dyDescent="0.2">
      <c r="A4688" s="1">
        <v>4685</v>
      </c>
      <c r="B4688" s="1">
        <f t="shared" ca="1" si="514"/>
        <v>489312.08851517999</v>
      </c>
      <c r="C4688" s="1">
        <f t="shared" ca="1" si="511"/>
        <v>100</v>
      </c>
      <c r="D4688" s="1">
        <f t="shared" ca="1" si="512"/>
        <v>-42.077013244733351</v>
      </c>
      <c r="E4688" s="1">
        <f t="shared" ca="1" si="513"/>
        <v>0</v>
      </c>
      <c r="F4688" s="1">
        <f t="shared" ca="1" si="515"/>
        <v>1</v>
      </c>
      <c r="G4688" s="1">
        <f t="shared" ca="1" si="516"/>
        <v>0</v>
      </c>
      <c r="H4688" s="1">
        <f t="shared" ca="1" si="517"/>
        <v>1</v>
      </c>
    </row>
    <row r="4689" spans="1:8" hidden="1" x14ac:dyDescent="0.2">
      <c r="A4689" s="1">
        <v>4686</v>
      </c>
      <c r="B4689" s="1">
        <f t="shared" ca="1" si="514"/>
        <v>485104.38719070668</v>
      </c>
      <c r="C4689" s="1">
        <f t="shared" ca="1" si="511"/>
        <v>100</v>
      </c>
      <c r="D4689" s="1">
        <f t="shared" ca="1" si="512"/>
        <v>-42.077013244733351</v>
      </c>
      <c r="E4689" s="1">
        <f t="shared" ca="1" si="513"/>
        <v>-1</v>
      </c>
      <c r="F4689" s="1">
        <f t="shared" ca="1" si="515"/>
        <v>1</v>
      </c>
      <c r="G4689" s="1">
        <f t="shared" ca="1" si="516"/>
        <v>1</v>
      </c>
      <c r="H4689" s="1">
        <f t="shared" ca="1" si="517"/>
        <v>0</v>
      </c>
    </row>
    <row r="4690" spans="1:8" hidden="1" x14ac:dyDescent="0.2">
      <c r="A4690" s="1">
        <v>4687</v>
      </c>
      <c r="B4690" s="1">
        <f t="shared" ca="1" si="514"/>
        <v>480896.68586623337</v>
      </c>
      <c r="C4690" s="1">
        <f t="shared" ca="1" si="511"/>
        <v>100</v>
      </c>
      <c r="D4690" s="1">
        <f t="shared" ca="1" si="512"/>
        <v>-42.077013244733351</v>
      </c>
      <c r="E4690" s="1">
        <f t="shared" ca="1" si="513"/>
        <v>-2</v>
      </c>
      <c r="F4690" s="1">
        <f t="shared" ca="1" si="515"/>
        <v>1</v>
      </c>
      <c r="G4690" s="1">
        <f t="shared" ca="1" si="516"/>
        <v>2</v>
      </c>
      <c r="H4690" s="1">
        <f t="shared" ca="1" si="517"/>
        <v>0</v>
      </c>
    </row>
    <row r="4691" spans="1:8" hidden="1" x14ac:dyDescent="0.2">
      <c r="A4691" s="1">
        <v>4688</v>
      </c>
      <c r="B4691" s="1">
        <f t="shared" ca="1" si="514"/>
        <v>476688.98454176006</v>
      </c>
      <c r="C4691" s="1">
        <f t="shared" ca="1" si="511"/>
        <v>100</v>
      </c>
      <c r="D4691" s="1">
        <f t="shared" ca="1" si="512"/>
        <v>58.639357099169693</v>
      </c>
      <c r="E4691" s="1">
        <f t="shared" ca="1" si="513"/>
        <v>-3</v>
      </c>
      <c r="F4691" s="1">
        <f t="shared" ca="1" si="515"/>
        <v>1</v>
      </c>
      <c r="G4691" s="1">
        <f t="shared" ca="1" si="516"/>
        <v>3</v>
      </c>
      <c r="H4691" s="1">
        <f t="shared" ca="1" si="517"/>
        <v>0</v>
      </c>
    </row>
    <row r="4692" spans="1:8" hidden="1" x14ac:dyDescent="0.2">
      <c r="A4692" s="1">
        <v>4689</v>
      </c>
      <c r="B4692" s="1">
        <f t="shared" ca="1" si="514"/>
        <v>482552.92025167705</v>
      </c>
      <c r="C4692" s="1">
        <f t="shared" ca="1" si="511"/>
        <v>100</v>
      </c>
      <c r="D4692" s="1">
        <f t="shared" ca="1" si="512"/>
        <v>58.639357099169693</v>
      </c>
      <c r="E4692" s="1">
        <f t="shared" ca="1" si="513"/>
        <v>-2</v>
      </c>
      <c r="F4692" s="1">
        <f t="shared" ca="1" si="515"/>
        <v>1</v>
      </c>
      <c r="G4692" s="1">
        <f t="shared" ca="1" si="516"/>
        <v>0</v>
      </c>
      <c r="H4692" s="1">
        <f t="shared" ca="1" si="517"/>
        <v>1</v>
      </c>
    </row>
    <row r="4693" spans="1:8" hidden="1" x14ac:dyDescent="0.2">
      <c r="A4693" s="1">
        <v>4690</v>
      </c>
      <c r="B4693" s="1">
        <f t="shared" ca="1" si="514"/>
        <v>488416.85596159403</v>
      </c>
      <c r="C4693" s="1">
        <f t="shared" ca="1" si="511"/>
        <v>100</v>
      </c>
      <c r="D4693" s="1">
        <f t="shared" ca="1" si="512"/>
        <v>-42.077013244733351</v>
      </c>
      <c r="E4693" s="1">
        <f t="shared" ca="1" si="513"/>
        <v>-1</v>
      </c>
      <c r="F4693" s="1">
        <f t="shared" ca="1" si="515"/>
        <v>1</v>
      </c>
      <c r="G4693" s="1">
        <f t="shared" ca="1" si="516"/>
        <v>0</v>
      </c>
      <c r="H4693" s="1">
        <f t="shared" ca="1" si="517"/>
        <v>2</v>
      </c>
    </row>
    <row r="4694" spans="1:8" hidden="1" x14ac:dyDescent="0.2">
      <c r="A4694" s="1">
        <v>4691</v>
      </c>
      <c r="B4694" s="1">
        <f t="shared" ca="1" si="514"/>
        <v>484209.15463712072</v>
      </c>
      <c r="C4694" s="1">
        <f t="shared" ca="1" si="511"/>
        <v>100</v>
      </c>
      <c r="D4694" s="1">
        <f t="shared" ca="1" si="512"/>
        <v>-42.077013244733351</v>
      </c>
      <c r="E4694" s="1">
        <f t="shared" ca="1" si="513"/>
        <v>-2</v>
      </c>
      <c r="F4694" s="1">
        <f t="shared" ca="1" si="515"/>
        <v>1</v>
      </c>
      <c r="G4694" s="1">
        <f t="shared" ca="1" si="516"/>
        <v>1</v>
      </c>
      <c r="H4694" s="1">
        <f t="shared" ca="1" si="517"/>
        <v>0</v>
      </c>
    </row>
    <row r="4695" spans="1:8" hidden="1" x14ac:dyDescent="0.2">
      <c r="A4695" s="1">
        <v>4692</v>
      </c>
      <c r="B4695" s="1">
        <f t="shared" ca="1" si="514"/>
        <v>480001.45331264741</v>
      </c>
      <c r="C4695" s="1">
        <f t="shared" ca="1" si="511"/>
        <v>100</v>
      </c>
      <c r="D4695" s="1">
        <f t="shared" ca="1" si="512"/>
        <v>-42.077013244733351</v>
      </c>
      <c r="E4695" s="1">
        <f t="shared" ca="1" si="513"/>
        <v>-3</v>
      </c>
      <c r="F4695" s="1">
        <f t="shared" ca="1" si="515"/>
        <v>1</v>
      </c>
      <c r="G4695" s="1">
        <f t="shared" ca="1" si="516"/>
        <v>2</v>
      </c>
      <c r="H4695" s="1">
        <f t="shared" ca="1" si="517"/>
        <v>0</v>
      </c>
    </row>
    <row r="4696" spans="1:8" hidden="1" x14ac:dyDescent="0.2">
      <c r="A4696" s="1">
        <v>4693</v>
      </c>
      <c r="B4696" s="1">
        <f t="shared" ca="1" si="514"/>
        <v>475793.7519881741</v>
      </c>
      <c r="C4696" s="1">
        <f t="shared" ca="1" si="511"/>
        <v>100</v>
      </c>
      <c r="D4696" s="1">
        <f t="shared" ca="1" si="512"/>
        <v>58.639357099169693</v>
      </c>
      <c r="E4696" s="1">
        <f t="shared" ca="1" si="513"/>
        <v>-4</v>
      </c>
      <c r="F4696" s="1">
        <f t="shared" ca="1" si="515"/>
        <v>1</v>
      </c>
      <c r="G4696" s="1">
        <f t="shared" ca="1" si="516"/>
        <v>3</v>
      </c>
      <c r="H4696" s="1">
        <f t="shared" ca="1" si="517"/>
        <v>0</v>
      </c>
    </row>
    <row r="4697" spans="1:8" hidden="1" x14ac:dyDescent="0.2">
      <c r="A4697" s="1">
        <v>4694</v>
      </c>
      <c r="B4697" s="1">
        <f t="shared" ca="1" si="514"/>
        <v>481657.68769809109</v>
      </c>
      <c r="C4697" s="1">
        <f t="shared" ca="1" si="511"/>
        <v>100</v>
      </c>
      <c r="D4697" s="1">
        <f t="shared" ca="1" si="512"/>
        <v>-42.077013244733351</v>
      </c>
      <c r="E4697" s="1">
        <f t="shared" ca="1" si="513"/>
        <v>-3</v>
      </c>
      <c r="F4697" s="1">
        <f t="shared" ca="1" si="515"/>
        <v>1</v>
      </c>
      <c r="G4697" s="1">
        <f t="shared" ca="1" si="516"/>
        <v>0</v>
      </c>
      <c r="H4697" s="1">
        <f t="shared" ca="1" si="517"/>
        <v>1</v>
      </c>
    </row>
    <row r="4698" spans="1:8" hidden="1" x14ac:dyDescent="0.2">
      <c r="A4698" s="1">
        <v>4695</v>
      </c>
      <c r="B4698" s="1">
        <f t="shared" ca="1" si="514"/>
        <v>477449.98637361778</v>
      </c>
      <c r="C4698" s="1">
        <f t="shared" ca="1" si="511"/>
        <v>100</v>
      </c>
      <c r="D4698" s="1">
        <f t="shared" ca="1" si="512"/>
        <v>58.639357099169693</v>
      </c>
      <c r="E4698" s="1">
        <f t="shared" ca="1" si="513"/>
        <v>-4</v>
      </c>
      <c r="F4698" s="1">
        <f t="shared" ca="1" si="515"/>
        <v>1</v>
      </c>
      <c r="G4698" s="1">
        <f t="shared" ca="1" si="516"/>
        <v>1</v>
      </c>
      <c r="H4698" s="1">
        <f t="shared" ca="1" si="517"/>
        <v>0</v>
      </c>
    </row>
    <row r="4699" spans="1:8" hidden="1" x14ac:dyDescent="0.2">
      <c r="A4699" s="1">
        <v>4696</v>
      </c>
      <c r="B4699" s="1">
        <f t="shared" ca="1" si="514"/>
        <v>483313.92208353477</v>
      </c>
      <c r="C4699" s="1">
        <f t="shared" ca="1" si="511"/>
        <v>100</v>
      </c>
      <c r="D4699" s="1">
        <f t="shared" ca="1" si="512"/>
        <v>58.639357099169693</v>
      </c>
      <c r="E4699" s="1">
        <f t="shared" ca="1" si="513"/>
        <v>-3</v>
      </c>
      <c r="F4699" s="1">
        <f t="shared" ca="1" si="515"/>
        <v>1</v>
      </c>
      <c r="G4699" s="1">
        <f t="shared" ca="1" si="516"/>
        <v>0</v>
      </c>
      <c r="H4699" s="1">
        <f t="shared" ca="1" si="517"/>
        <v>1</v>
      </c>
    </row>
    <row r="4700" spans="1:8" hidden="1" x14ac:dyDescent="0.2">
      <c r="A4700" s="1">
        <v>4697</v>
      </c>
      <c r="B4700" s="1">
        <f t="shared" ca="1" si="514"/>
        <v>489177.85779345175</v>
      </c>
      <c r="C4700" s="1">
        <f t="shared" ca="1" si="511"/>
        <v>100</v>
      </c>
      <c r="D4700" s="1">
        <f t="shared" ca="1" si="512"/>
        <v>-42.077013244733351</v>
      </c>
      <c r="E4700" s="1">
        <f t="shared" ca="1" si="513"/>
        <v>-2</v>
      </c>
      <c r="F4700" s="1">
        <f t="shared" ca="1" si="515"/>
        <v>1</v>
      </c>
      <c r="G4700" s="1">
        <f t="shared" ca="1" si="516"/>
        <v>0</v>
      </c>
      <c r="H4700" s="1">
        <f t="shared" ca="1" si="517"/>
        <v>2</v>
      </c>
    </row>
    <row r="4701" spans="1:8" hidden="1" x14ac:dyDescent="0.2">
      <c r="A4701" s="1">
        <v>4698</v>
      </c>
      <c r="B4701" s="1">
        <f t="shared" ca="1" si="514"/>
        <v>484970.15646897844</v>
      </c>
      <c r="C4701" s="1">
        <f t="shared" ca="1" si="511"/>
        <v>100</v>
      </c>
      <c r="D4701" s="1">
        <f t="shared" ca="1" si="512"/>
        <v>-42.077013244733351</v>
      </c>
      <c r="E4701" s="1">
        <f t="shared" ca="1" si="513"/>
        <v>-3</v>
      </c>
      <c r="F4701" s="1">
        <f t="shared" ca="1" si="515"/>
        <v>1</v>
      </c>
      <c r="G4701" s="1">
        <f t="shared" ca="1" si="516"/>
        <v>1</v>
      </c>
      <c r="H4701" s="1">
        <f t="shared" ca="1" si="517"/>
        <v>0</v>
      </c>
    </row>
    <row r="4702" spans="1:8" hidden="1" x14ac:dyDescent="0.2">
      <c r="A4702" s="1">
        <v>4699</v>
      </c>
      <c r="B4702" s="1">
        <f t="shared" ca="1" si="514"/>
        <v>480762.45514450513</v>
      </c>
      <c r="C4702" s="1">
        <f t="shared" ca="1" si="511"/>
        <v>100</v>
      </c>
      <c r="D4702" s="1">
        <f t="shared" ca="1" si="512"/>
        <v>58.639357099169693</v>
      </c>
      <c r="E4702" s="1">
        <f t="shared" ca="1" si="513"/>
        <v>-4</v>
      </c>
      <c r="F4702" s="1">
        <f t="shared" ca="1" si="515"/>
        <v>1</v>
      </c>
      <c r="G4702" s="1">
        <f t="shared" ca="1" si="516"/>
        <v>2</v>
      </c>
      <c r="H4702" s="1">
        <f t="shared" ca="1" si="517"/>
        <v>0</v>
      </c>
    </row>
    <row r="4703" spans="1:8" hidden="1" x14ac:dyDescent="0.2">
      <c r="A4703" s="1">
        <v>4700</v>
      </c>
      <c r="B4703" s="1">
        <f t="shared" ca="1" si="514"/>
        <v>486626.39085442212</v>
      </c>
      <c r="C4703" s="1">
        <f t="shared" ca="1" si="511"/>
        <v>100</v>
      </c>
      <c r="D4703" s="1">
        <f t="shared" ca="1" si="512"/>
        <v>-42.077013244733351</v>
      </c>
      <c r="E4703" s="1">
        <f t="shared" ca="1" si="513"/>
        <v>-3</v>
      </c>
      <c r="F4703" s="1">
        <f t="shared" ca="1" si="515"/>
        <v>1</v>
      </c>
      <c r="G4703" s="1">
        <f t="shared" ca="1" si="516"/>
        <v>0</v>
      </c>
      <c r="H4703" s="1">
        <f t="shared" ca="1" si="517"/>
        <v>1</v>
      </c>
    </row>
    <row r="4704" spans="1:8" hidden="1" x14ac:dyDescent="0.2">
      <c r="A4704" s="1">
        <v>4701</v>
      </c>
      <c r="B4704" s="1">
        <f t="shared" ca="1" si="514"/>
        <v>482418.68952994881</v>
      </c>
      <c r="C4704" s="1">
        <f t="shared" ca="1" si="511"/>
        <v>100</v>
      </c>
      <c r="D4704" s="1">
        <f t="shared" ca="1" si="512"/>
        <v>-42.077013244733351</v>
      </c>
      <c r="E4704" s="1">
        <f t="shared" ca="1" si="513"/>
        <v>-4</v>
      </c>
      <c r="F4704" s="1">
        <f t="shared" ca="1" si="515"/>
        <v>1</v>
      </c>
      <c r="G4704" s="1">
        <f t="shared" ca="1" si="516"/>
        <v>1</v>
      </c>
      <c r="H4704" s="1">
        <f t="shared" ca="1" si="517"/>
        <v>0</v>
      </c>
    </row>
    <row r="4705" spans="1:8" hidden="1" x14ac:dyDescent="0.2">
      <c r="A4705" s="1">
        <v>4702</v>
      </c>
      <c r="B4705" s="1">
        <f t="shared" ca="1" si="514"/>
        <v>478210.9882054755</v>
      </c>
      <c r="C4705" s="1">
        <f t="shared" ca="1" si="511"/>
        <v>500</v>
      </c>
      <c r="D4705" s="1">
        <f t="shared" ca="1" si="512"/>
        <v>58.639357099169693</v>
      </c>
      <c r="E4705" s="1">
        <f t="shared" ca="1" si="513"/>
        <v>0</v>
      </c>
      <c r="F4705" s="1">
        <f t="shared" ca="1" si="515"/>
        <v>2</v>
      </c>
      <c r="G4705" s="1">
        <f t="shared" ca="1" si="516"/>
        <v>2</v>
      </c>
      <c r="H4705" s="1">
        <f t="shared" ca="1" si="517"/>
        <v>0</v>
      </c>
    </row>
    <row r="4706" spans="1:8" hidden="1" x14ac:dyDescent="0.2">
      <c r="A4706" s="1">
        <v>4703</v>
      </c>
      <c r="B4706" s="1">
        <f t="shared" ca="1" si="514"/>
        <v>507530.66675506032</v>
      </c>
      <c r="C4706" s="1">
        <f t="shared" ca="1" si="511"/>
        <v>100</v>
      </c>
      <c r="D4706" s="1">
        <f t="shared" ca="1" si="512"/>
        <v>58.639357099169693</v>
      </c>
      <c r="E4706" s="1">
        <f t="shared" ca="1" si="513"/>
        <v>0</v>
      </c>
      <c r="F4706" s="1">
        <f t="shared" ca="1" si="515"/>
        <v>1</v>
      </c>
      <c r="G4706" s="1">
        <f t="shared" ca="1" si="516"/>
        <v>0</v>
      </c>
      <c r="H4706" s="1">
        <f t="shared" ca="1" si="517"/>
        <v>1</v>
      </c>
    </row>
    <row r="4707" spans="1:8" hidden="1" x14ac:dyDescent="0.2">
      <c r="A4707" s="1">
        <v>4704</v>
      </c>
      <c r="B4707" s="1">
        <f t="shared" ca="1" si="514"/>
        <v>513394.6024649773</v>
      </c>
      <c r="C4707" s="1">
        <f t="shared" ca="1" si="511"/>
        <v>100</v>
      </c>
      <c r="D4707" s="1">
        <f t="shared" ca="1" si="512"/>
        <v>-42.077013244733351</v>
      </c>
      <c r="E4707" s="1">
        <f t="shared" ca="1" si="513"/>
        <v>0</v>
      </c>
      <c r="F4707" s="1">
        <f t="shared" ca="1" si="515"/>
        <v>1</v>
      </c>
      <c r="G4707" s="1">
        <f t="shared" ca="1" si="516"/>
        <v>0</v>
      </c>
      <c r="H4707" s="1">
        <f t="shared" ca="1" si="517"/>
        <v>2</v>
      </c>
    </row>
    <row r="4708" spans="1:8" hidden="1" x14ac:dyDescent="0.2">
      <c r="A4708" s="1">
        <v>4705</v>
      </c>
      <c r="B4708" s="1">
        <f t="shared" ca="1" si="514"/>
        <v>509186.90114050399</v>
      </c>
      <c r="C4708" s="1">
        <f t="shared" ca="1" si="511"/>
        <v>100</v>
      </c>
      <c r="D4708" s="1">
        <f t="shared" ca="1" si="512"/>
        <v>-42.077013244733351</v>
      </c>
      <c r="E4708" s="1">
        <f t="shared" ca="1" si="513"/>
        <v>-1</v>
      </c>
      <c r="F4708" s="1">
        <f t="shared" ca="1" si="515"/>
        <v>1</v>
      </c>
      <c r="G4708" s="1">
        <f t="shared" ca="1" si="516"/>
        <v>1</v>
      </c>
      <c r="H4708" s="1">
        <f t="shared" ca="1" si="517"/>
        <v>0</v>
      </c>
    </row>
    <row r="4709" spans="1:8" hidden="1" x14ac:dyDescent="0.2">
      <c r="A4709" s="1">
        <v>4706</v>
      </c>
      <c r="B4709" s="1">
        <f t="shared" ca="1" si="514"/>
        <v>504979.19981603068</v>
      </c>
      <c r="C4709" s="1">
        <f t="shared" ca="1" si="511"/>
        <v>100</v>
      </c>
      <c r="D4709" s="1">
        <f t="shared" ca="1" si="512"/>
        <v>58.639357099169693</v>
      </c>
      <c r="E4709" s="1">
        <f t="shared" ca="1" si="513"/>
        <v>-2</v>
      </c>
      <c r="F4709" s="1">
        <f t="shared" ca="1" si="515"/>
        <v>1</v>
      </c>
      <c r="G4709" s="1">
        <f t="shared" ca="1" si="516"/>
        <v>2</v>
      </c>
      <c r="H4709" s="1">
        <f t="shared" ca="1" si="517"/>
        <v>0</v>
      </c>
    </row>
    <row r="4710" spans="1:8" hidden="1" x14ac:dyDescent="0.2">
      <c r="A4710" s="1">
        <v>4707</v>
      </c>
      <c r="B4710" s="1">
        <f t="shared" ca="1" si="514"/>
        <v>510843.13552594767</v>
      </c>
      <c r="C4710" s="1">
        <f t="shared" ca="1" si="511"/>
        <v>100</v>
      </c>
      <c r="D4710" s="1">
        <f t="shared" ca="1" si="512"/>
        <v>-42.077013244733351</v>
      </c>
      <c r="E4710" s="1">
        <f t="shared" ca="1" si="513"/>
        <v>-1</v>
      </c>
      <c r="F4710" s="1">
        <f t="shared" ca="1" si="515"/>
        <v>1</v>
      </c>
      <c r="G4710" s="1">
        <f t="shared" ca="1" si="516"/>
        <v>0</v>
      </c>
      <c r="H4710" s="1">
        <f t="shared" ca="1" si="517"/>
        <v>1</v>
      </c>
    </row>
    <row r="4711" spans="1:8" hidden="1" x14ac:dyDescent="0.2">
      <c r="A4711" s="1">
        <v>4708</v>
      </c>
      <c r="B4711" s="1">
        <f t="shared" ca="1" si="514"/>
        <v>506635.43420147436</v>
      </c>
      <c r="C4711" s="1">
        <f t="shared" ca="1" si="511"/>
        <v>100</v>
      </c>
      <c r="D4711" s="1">
        <f t="shared" ca="1" si="512"/>
        <v>-42.077013244733351</v>
      </c>
      <c r="E4711" s="1">
        <f t="shared" ca="1" si="513"/>
        <v>-2</v>
      </c>
      <c r="F4711" s="1">
        <f t="shared" ca="1" si="515"/>
        <v>1</v>
      </c>
      <c r="G4711" s="1">
        <f t="shared" ca="1" si="516"/>
        <v>1</v>
      </c>
      <c r="H4711" s="1">
        <f t="shared" ca="1" si="517"/>
        <v>0</v>
      </c>
    </row>
    <row r="4712" spans="1:8" hidden="1" x14ac:dyDescent="0.2">
      <c r="A4712" s="1">
        <v>4709</v>
      </c>
      <c r="B4712" s="1">
        <f t="shared" ca="1" si="514"/>
        <v>502427.73287700105</v>
      </c>
      <c r="C4712" s="1">
        <f t="shared" ca="1" si="511"/>
        <v>100</v>
      </c>
      <c r="D4712" s="1">
        <f t="shared" ca="1" si="512"/>
        <v>58.639357099169693</v>
      </c>
      <c r="E4712" s="1">
        <f t="shared" ca="1" si="513"/>
        <v>-3</v>
      </c>
      <c r="F4712" s="1">
        <f t="shared" ca="1" si="515"/>
        <v>1</v>
      </c>
      <c r="G4712" s="1">
        <f t="shared" ca="1" si="516"/>
        <v>2</v>
      </c>
      <c r="H4712" s="1">
        <f t="shared" ca="1" si="517"/>
        <v>0</v>
      </c>
    </row>
    <row r="4713" spans="1:8" hidden="1" x14ac:dyDescent="0.2">
      <c r="A4713" s="1">
        <v>4710</v>
      </c>
      <c r="B4713" s="1">
        <f t="shared" ca="1" si="514"/>
        <v>508291.66858691804</v>
      </c>
      <c r="C4713" s="1">
        <f t="shared" ca="1" si="511"/>
        <v>100</v>
      </c>
      <c r="D4713" s="1">
        <f t="shared" ca="1" si="512"/>
        <v>-42.077013244733351</v>
      </c>
      <c r="E4713" s="1">
        <f t="shared" ca="1" si="513"/>
        <v>-2</v>
      </c>
      <c r="F4713" s="1">
        <f t="shared" ca="1" si="515"/>
        <v>1</v>
      </c>
      <c r="G4713" s="1">
        <f t="shared" ca="1" si="516"/>
        <v>0</v>
      </c>
      <c r="H4713" s="1">
        <f t="shared" ca="1" si="517"/>
        <v>1</v>
      </c>
    </row>
    <row r="4714" spans="1:8" hidden="1" x14ac:dyDescent="0.2">
      <c r="A4714" s="1">
        <v>4711</v>
      </c>
      <c r="B4714" s="1">
        <f t="shared" ca="1" si="514"/>
        <v>504083.96726244473</v>
      </c>
      <c r="C4714" s="1">
        <f t="shared" ca="1" si="511"/>
        <v>100</v>
      </c>
      <c r="D4714" s="1">
        <f t="shared" ca="1" si="512"/>
        <v>-42.077013244733351</v>
      </c>
      <c r="E4714" s="1">
        <f t="shared" ca="1" si="513"/>
        <v>-3</v>
      </c>
      <c r="F4714" s="1">
        <f t="shared" ca="1" si="515"/>
        <v>1</v>
      </c>
      <c r="G4714" s="1">
        <f t="shared" ca="1" si="516"/>
        <v>1</v>
      </c>
      <c r="H4714" s="1">
        <f t="shared" ca="1" si="517"/>
        <v>0</v>
      </c>
    </row>
    <row r="4715" spans="1:8" hidden="1" x14ac:dyDescent="0.2">
      <c r="A4715" s="1">
        <v>4712</v>
      </c>
      <c r="B4715" s="1">
        <f t="shared" ca="1" si="514"/>
        <v>499876.26593797142</v>
      </c>
      <c r="C4715" s="1">
        <f t="shared" ca="1" si="511"/>
        <v>100</v>
      </c>
      <c r="D4715" s="1">
        <f t="shared" ca="1" si="512"/>
        <v>-42.077013244733351</v>
      </c>
      <c r="E4715" s="1">
        <f t="shared" ca="1" si="513"/>
        <v>-4</v>
      </c>
      <c r="F4715" s="1">
        <f t="shared" ca="1" si="515"/>
        <v>1</v>
      </c>
      <c r="G4715" s="1">
        <f t="shared" ca="1" si="516"/>
        <v>2</v>
      </c>
      <c r="H4715" s="1">
        <f t="shared" ca="1" si="517"/>
        <v>0</v>
      </c>
    </row>
    <row r="4716" spans="1:8" hidden="1" x14ac:dyDescent="0.2">
      <c r="A4716" s="1">
        <v>4713</v>
      </c>
      <c r="B4716" s="1">
        <f t="shared" ca="1" si="514"/>
        <v>495668.56461349811</v>
      </c>
      <c r="C4716" s="1">
        <f t="shared" ca="1" si="511"/>
        <v>500</v>
      </c>
      <c r="D4716" s="1">
        <f t="shared" ca="1" si="512"/>
        <v>58.639357099169693</v>
      </c>
      <c r="E4716" s="1">
        <f t="shared" ca="1" si="513"/>
        <v>0</v>
      </c>
      <c r="F4716" s="1">
        <f t="shared" ca="1" si="515"/>
        <v>2</v>
      </c>
      <c r="G4716" s="1">
        <f t="shared" ca="1" si="516"/>
        <v>3</v>
      </c>
      <c r="H4716" s="1">
        <f t="shared" ca="1" si="517"/>
        <v>0</v>
      </c>
    </row>
    <row r="4717" spans="1:8" hidden="1" x14ac:dyDescent="0.2">
      <c r="A4717" s="1">
        <v>4714</v>
      </c>
      <c r="B4717" s="1">
        <f t="shared" ca="1" si="514"/>
        <v>524988.24316308298</v>
      </c>
      <c r="C4717" s="1">
        <f t="shared" ca="1" si="511"/>
        <v>100</v>
      </c>
      <c r="D4717" s="1">
        <f t="shared" ca="1" si="512"/>
        <v>-42.077013244733351</v>
      </c>
      <c r="E4717" s="1">
        <f t="shared" ca="1" si="513"/>
        <v>0</v>
      </c>
      <c r="F4717" s="1">
        <f t="shared" ca="1" si="515"/>
        <v>1</v>
      </c>
      <c r="G4717" s="1">
        <f t="shared" ca="1" si="516"/>
        <v>0</v>
      </c>
      <c r="H4717" s="1">
        <f t="shared" ca="1" si="517"/>
        <v>1</v>
      </c>
    </row>
    <row r="4718" spans="1:8" hidden="1" x14ac:dyDescent="0.2">
      <c r="A4718" s="1">
        <v>4715</v>
      </c>
      <c r="B4718" s="1">
        <f t="shared" ca="1" si="514"/>
        <v>520780.54183860967</v>
      </c>
      <c r="C4718" s="1">
        <f t="shared" ca="1" si="511"/>
        <v>100</v>
      </c>
      <c r="D4718" s="1">
        <f t="shared" ca="1" si="512"/>
        <v>-42.077013244733351</v>
      </c>
      <c r="E4718" s="1">
        <f t="shared" ca="1" si="513"/>
        <v>-1</v>
      </c>
      <c r="F4718" s="1">
        <f t="shared" ca="1" si="515"/>
        <v>1</v>
      </c>
      <c r="G4718" s="1">
        <f t="shared" ca="1" si="516"/>
        <v>1</v>
      </c>
      <c r="H4718" s="1">
        <f t="shared" ca="1" si="517"/>
        <v>0</v>
      </c>
    </row>
    <row r="4719" spans="1:8" hidden="1" x14ac:dyDescent="0.2">
      <c r="A4719" s="1">
        <v>4716</v>
      </c>
      <c r="B4719" s="1">
        <f t="shared" ca="1" si="514"/>
        <v>516572.84051413636</v>
      </c>
      <c r="C4719" s="1">
        <f t="shared" ca="1" si="511"/>
        <v>100</v>
      </c>
      <c r="D4719" s="1">
        <f t="shared" ca="1" si="512"/>
        <v>58.639357099169693</v>
      </c>
      <c r="E4719" s="1">
        <f t="shared" ca="1" si="513"/>
        <v>-2</v>
      </c>
      <c r="F4719" s="1">
        <f t="shared" ca="1" si="515"/>
        <v>1</v>
      </c>
      <c r="G4719" s="1">
        <f t="shared" ca="1" si="516"/>
        <v>2</v>
      </c>
      <c r="H4719" s="1">
        <f t="shared" ca="1" si="517"/>
        <v>0</v>
      </c>
    </row>
    <row r="4720" spans="1:8" hidden="1" x14ac:dyDescent="0.2">
      <c r="A4720" s="1">
        <v>4717</v>
      </c>
      <c r="B4720" s="1">
        <f t="shared" ca="1" si="514"/>
        <v>522436.77622405335</v>
      </c>
      <c r="C4720" s="1">
        <f t="shared" ca="1" si="511"/>
        <v>100</v>
      </c>
      <c r="D4720" s="1">
        <f t="shared" ca="1" si="512"/>
        <v>58.639357099169693</v>
      </c>
      <c r="E4720" s="1">
        <f t="shared" ca="1" si="513"/>
        <v>-1</v>
      </c>
      <c r="F4720" s="1">
        <f t="shared" ca="1" si="515"/>
        <v>1</v>
      </c>
      <c r="G4720" s="1">
        <f t="shared" ca="1" si="516"/>
        <v>0</v>
      </c>
      <c r="H4720" s="1">
        <f t="shared" ca="1" si="517"/>
        <v>1</v>
      </c>
    </row>
    <row r="4721" spans="1:8" hidden="1" x14ac:dyDescent="0.2">
      <c r="A4721" s="1">
        <v>4718</v>
      </c>
      <c r="B4721" s="1">
        <f t="shared" ca="1" si="514"/>
        <v>528300.71193397033</v>
      </c>
      <c r="C4721" s="1">
        <f t="shared" ca="1" si="511"/>
        <v>100</v>
      </c>
      <c r="D4721" s="1">
        <f t="shared" ca="1" si="512"/>
        <v>-42.077013244733351</v>
      </c>
      <c r="E4721" s="1">
        <f t="shared" ca="1" si="513"/>
        <v>0</v>
      </c>
      <c r="F4721" s="1">
        <f t="shared" ca="1" si="515"/>
        <v>1</v>
      </c>
      <c r="G4721" s="1">
        <f t="shared" ca="1" si="516"/>
        <v>0</v>
      </c>
      <c r="H4721" s="1">
        <f t="shared" ca="1" si="517"/>
        <v>2</v>
      </c>
    </row>
    <row r="4722" spans="1:8" hidden="1" x14ac:dyDescent="0.2">
      <c r="A4722" s="1">
        <v>4719</v>
      </c>
      <c r="B4722" s="1">
        <f t="shared" ca="1" si="514"/>
        <v>524093.01060949703</v>
      </c>
      <c r="C4722" s="1">
        <f t="shared" ca="1" si="511"/>
        <v>100</v>
      </c>
      <c r="D4722" s="1">
        <f t="shared" ca="1" si="512"/>
        <v>-42.077013244733351</v>
      </c>
      <c r="E4722" s="1">
        <f t="shared" ca="1" si="513"/>
        <v>-1</v>
      </c>
      <c r="F4722" s="1">
        <f t="shared" ca="1" si="515"/>
        <v>1</v>
      </c>
      <c r="G4722" s="1">
        <f t="shared" ca="1" si="516"/>
        <v>1</v>
      </c>
      <c r="H4722" s="1">
        <f t="shared" ca="1" si="517"/>
        <v>0</v>
      </c>
    </row>
    <row r="4723" spans="1:8" hidden="1" x14ac:dyDescent="0.2">
      <c r="A4723" s="1">
        <v>4720</v>
      </c>
      <c r="B4723" s="1">
        <f t="shared" ca="1" si="514"/>
        <v>519885.30928502372</v>
      </c>
      <c r="C4723" s="1">
        <f t="shared" ca="1" si="511"/>
        <v>100</v>
      </c>
      <c r="D4723" s="1">
        <f t="shared" ca="1" si="512"/>
        <v>58.639357099169693</v>
      </c>
      <c r="E4723" s="1">
        <f t="shared" ca="1" si="513"/>
        <v>-2</v>
      </c>
      <c r="F4723" s="1">
        <f t="shared" ca="1" si="515"/>
        <v>1</v>
      </c>
      <c r="G4723" s="1">
        <f t="shared" ca="1" si="516"/>
        <v>2</v>
      </c>
      <c r="H4723" s="1">
        <f t="shared" ca="1" si="517"/>
        <v>0</v>
      </c>
    </row>
    <row r="4724" spans="1:8" hidden="1" x14ac:dyDescent="0.2">
      <c r="A4724" s="1">
        <v>4721</v>
      </c>
      <c r="B4724" s="1">
        <f t="shared" ca="1" si="514"/>
        <v>525749.2449949407</v>
      </c>
      <c r="C4724" s="1">
        <f t="shared" ca="1" si="511"/>
        <v>100</v>
      </c>
      <c r="D4724" s="1">
        <f t="shared" ca="1" si="512"/>
        <v>-42.077013244733351</v>
      </c>
      <c r="E4724" s="1">
        <f t="shared" ca="1" si="513"/>
        <v>-1</v>
      </c>
      <c r="F4724" s="1">
        <f t="shared" ca="1" si="515"/>
        <v>1</v>
      </c>
      <c r="G4724" s="1">
        <f t="shared" ca="1" si="516"/>
        <v>0</v>
      </c>
      <c r="H4724" s="1">
        <f t="shared" ca="1" si="517"/>
        <v>1</v>
      </c>
    </row>
    <row r="4725" spans="1:8" hidden="1" x14ac:dyDescent="0.2">
      <c r="A4725" s="1">
        <v>4722</v>
      </c>
      <c r="B4725" s="1">
        <f t="shared" ca="1" si="514"/>
        <v>521541.54367046739</v>
      </c>
      <c r="C4725" s="1">
        <f t="shared" ca="1" si="511"/>
        <v>100</v>
      </c>
      <c r="D4725" s="1">
        <f t="shared" ca="1" si="512"/>
        <v>-42.077013244733351</v>
      </c>
      <c r="E4725" s="1">
        <f t="shared" ca="1" si="513"/>
        <v>-2</v>
      </c>
      <c r="F4725" s="1">
        <f t="shared" ca="1" si="515"/>
        <v>1</v>
      </c>
      <c r="G4725" s="1">
        <f t="shared" ca="1" si="516"/>
        <v>1</v>
      </c>
      <c r="H4725" s="1">
        <f t="shared" ca="1" si="517"/>
        <v>0</v>
      </c>
    </row>
    <row r="4726" spans="1:8" hidden="1" x14ac:dyDescent="0.2">
      <c r="A4726" s="1">
        <v>4723</v>
      </c>
      <c r="B4726" s="1">
        <f t="shared" ca="1" si="514"/>
        <v>517333.84234599408</v>
      </c>
      <c r="C4726" s="1">
        <f t="shared" ca="1" si="511"/>
        <v>100</v>
      </c>
      <c r="D4726" s="1">
        <f t="shared" ca="1" si="512"/>
        <v>-42.077013244733351</v>
      </c>
      <c r="E4726" s="1">
        <f t="shared" ca="1" si="513"/>
        <v>-3</v>
      </c>
      <c r="F4726" s="1">
        <f t="shared" ca="1" si="515"/>
        <v>1</v>
      </c>
      <c r="G4726" s="1">
        <f t="shared" ca="1" si="516"/>
        <v>2</v>
      </c>
      <c r="H4726" s="1">
        <f t="shared" ca="1" si="517"/>
        <v>0</v>
      </c>
    </row>
    <row r="4727" spans="1:8" hidden="1" x14ac:dyDescent="0.2">
      <c r="A4727" s="1">
        <v>4724</v>
      </c>
      <c r="B4727" s="1">
        <f t="shared" ca="1" si="514"/>
        <v>513126.14102152077</v>
      </c>
      <c r="C4727" s="1">
        <f t="shared" ca="1" si="511"/>
        <v>100</v>
      </c>
      <c r="D4727" s="1">
        <f t="shared" ca="1" si="512"/>
        <v>-42.077013244733351</v>
      </c>
      <c r="E4727" s="1">
        <f t="shared" ca="1" si="513"/>
        <v>-4</v>
      </c>
      <c r="F4727" s="1">
        <f t="shared" ca="1" si="515"/>
        <v>1</v>
      </c>
      <c r="G4727" s="1">
        <f t="shared" ca="1" si="516"/>
        <v>3</v>
      </c>
      <c r="H4727" s="1">
        <f t="shared" ca="1" si="517"/>
        <v>0</v>
      </c>
    </row>
    <row r="4728" spans="1:8" hidden="1" x14ac:dyDescent="0.2">
      <c r="A4728" s="1">
        <v>4725</v>
      </c>
      <c r="B4728" s="1">
        <f t="shared" ca="1" si="514"/>
        <v>508918.43969704746</v>
      </c>
      <c r="C4728" s="1">
        <f t="shared" ca="1" si="511"/>
        <v>500</v>
      </c>
      <c r="D4728" s="1">
        <f t="shared" ca="1" si="512"/>
        <v>58.639357099169693</v>
      </c>
      <c r="E4728" s="1">
        <f t="shared" ca="1" si="513"/>
        <v>0</v>
      </c>
      <c r="F4728" s="1">
        <f t="shared" ca="1" si="515"/>
        <v>2</v>
      </c>
      <c r="G4728" s="1">
        <f t="shared" ca="1" si="516"/>
        <v>4</v>
      </c>
      <c r="H4728" s="1">
        <f t="shared" ca="1" si="517"/>
        <v>0</v>
      </c>
    </row>
    <row r="4729" spans="1:8" hidden="1" x14ac:dyDescent="0.2">
      <c r="A4729" s="1">
        <v>4726</v>
      </c>
      <c r="B4729" s="1">
        <f t="shared" ca="1" si="514"/>
        <v>538238.11824663228</v>
      </c>
      <c r="C4729" s="1">
        <f t="shared" ca="1" si="511"/>
        <v>100</v>
      </c>
      <c r="D4729" s="1">
        <f t="shared" ca="1" si="512"/>
        <v>58.639357099169693</v>
      </c>
      <c r="E4729" s="1">
        <f t="shared" ca="1" si="513"/>
        <v>0</v>
      </c>
      <c r="F4729" s="1">
        <f t="shared" ca="1" si="515"/>
        <v>1</v>
      </c>
      <c r="G4729" s="1">
        <f t="shared" ca="1" si="516"/>
        <v>0</v>
      </c>
      <c r="H4729" s="1">
        <f t="shared" ca="1" si="517"/>
        <v>1</v>
      </c>
    </row>
    <row r="4730" spans="1:8" hidden="1" x14ac:dyDescent="0.2">
      <c r="A4730" s="1">
        <v>4727</v>
      </c>
      <c r="B4730" s="1">
        <f t="shared" ca="1" si="514"/>
        <v>544102.05395654927</v>
      </c>
      <c r="C4730" s="1">
        <f t="shared" ca="1" si="511"/>
        <v>100</v>
      </c>
      <c r="D4730" s="1">
        <f t="shared" ca="1" si="512"/>
        <v>-42.077013244733351</v>
      </c>
      <c r="E4730" s="1">
        <f t="shared" ca="1" si="513"/>
        <v>0</v>
      </c>
      <c r="F4730" s="1">
        <f t="shared" ca="1" si="515"/>
        <v>1</v>
      </c>
      <c r="G4730" s="1">
        <f t="shared" ca="1" si="516"/>
        <v>0</v>
      </c>
      <c r="H4730" s="1">
        <f t="shared" ca="1" si="517"/>
        <v>2</v>
      </c>
    </row>
    <row r="4731" spans="1:8" hidden="1" x14ac:dyDescent="0.2">
      <c r="A4731" s="1">
        <v>4728</v>
      </c>
      <c r="B4731" s="1">
        <f t="shared" ca="1" si="514"/>
        <v>539894.3526320759</v>
      </c>
      <c r="C4731" s="1">
        <f t="shared" ca="1" si="511"/>
        <v>100</v>
      </c>
      <c r="D4731" s="1">
        <f t="shared" ca="1" si="512"/>
        <v>58.639357099169693</v>
      </c>
      <c r="E4731" s="1">
        <f t="shared" ca="1" si="513"/>
        <v>-1</v>
      </c>
      <c r="F4731" s="1">
        <f t="shared" ca="1" si="515"/>
        <v>1</v>
      </c>
      <c r="G4731" s="1">
        <f t="shared" ca="1" si="516"/>
        <v>1</v>
      </c>
      <c r="H4731" s="1">
        <f t="shared" ca="1" si="517"/>
        <v>0</v>
      </c>
    </row>
    <row r="4732" spans="1:8" hidden="1" x14ac:dyDescent="0.2">
      <c r="A4732" s="1">
        <v>4729</v>
      </c>
      <c r="B4732" s="1">
        <f t="shared" ca="1" si="514"/>
        <v>545758.28834199288</v>
      </c>
      <c r="C4732" s="1">
        <f t="shared" ca="1" si="511"/>
        <v>100</v>
      </c>
      <c r="D4732" s="1">
        <f t="shared" ca="1" si="512"/>
        <v>58.639357099169693</v>
      </c>
      <c r="E4732" s="1">
        <f t="shared" ca="1" si="513"/>
        <v>0</v>
      </c>
      <c r="F4732" s="1">
        <f t="shared" ca="1" si="515"/>
        <v>1</v>
      </c>
      <c r="G4732" s="1">
        <f t="shared" ca="1" si="516"/>
        <v>0</v>
      </c>
      <c r="H4732" s="1">
        <f t="shared" ca="1" si="517"/>
        <v>1</v>
      </c>
    </row>
    <row r="4733" spans="1:8" hidden="1" x14ac:dyDescent="0.2">
      <c r="A4733" s="1">
        <v>4730</v>
      </c>
      <c r="B4733" s="1">
        <f t="shared" ca="1" si="514"/>
        <v>551622.22405190987</v>
      </c>
      <c r="C4733" s="1">
        <f t="shared" ca="1" si="511"/>
        <v>100</v>
      </c>
      <c r="D4733" s="1">
        <f t="shared" ca="1" si="512"/>
        <v>-42.077013244733351</v>
      </c>
      <c r="E4733" s="1">
        <f t="shared" ca="1" si="513"/>
        <v>0</v>
      </c>
      <c r="F4733" s="1">
        <f t="shared" ca="1" si="515"/>
        <v>1</v>
      </c>
      <c r="G4733" s="1">
        <f t="shared" ca="1" si="516"/>
        <v>0</v>
      </c>
      <c r="H4733" s="1">
        <f t="shared" ca="1" si="517"/>
        <v>2</v>
      </c>
    </row>
    <row r="4734" spans="1:8" hidden="1" x14ac:dyDescent="0.2">
      <c r="A4734" s="1">
        <v>4731</v>
      </c>
      <c r="B4734" s="1">
        <f t="shared" ca="1" si="514"/>
        <v>547414.5227274365</v>
      </c>
      <c r="C4734" s="1">
        <f t="shared" ca="1" si="511"/>
        <v>100</v>
      </c>
      <c r="D4734" s="1">
        <f t="shared" ca="1" si="512"/>
        <v>-42.077013244733351</v>
      </c>
      <c r="E4734" s="1">
        <f t="shared" ca="1" si="513"/>
        <v>-1</v>
      </c>
      <c r="F4734" s="1">
        <f t="shared" ca="1" si="515"/>
        <v>1</v>
      </c>
      <c r="G4734" s="1">
        <f t="shared" ca="1" si="516"/>
        <v>1</v>
      </c>
      <c r="H4734" s="1">
        <f t="shared" ca="1" si="517"/>
        <v>0</v>
      </c>
    </row>
    <row r="4735" spans="1:8" hidden="1" x14ac:dyDescent="0.2">
      <c r="A4735" s="1">
        <v>4732</v>
      </c>
      <c r="B4735" s="1">
        <f t="shared" ca="1" si="514"/>
        <v>543206.82140296313</v>
      </c>
      <c r="C4735" s="1">
        <f t="shared" ca="1" si="511"/>
        <v>100</v>
      </c>
      <c r="D4735" s="1">
        <f t="shared" ca="1" si="512"/>
        <v>58.639357099169693</v>
      </c>
      <c r="E4735" s="1">
        <f t="shared" ca="1" si="513"/>
        <v>-2</v>
      </c>
      <c r="F4735" s="1">
        <f t="shared" ca="1" si="515"/>
        <v>1</v>
      </c>
      <c r="G4735" s="1">
        <f t="shared" ca="1" si="516"/>
        <v>2</v>
      </c>
      <c r="H4735" s="1">
        <f t="shared" ca="1" si="517"/>
        <v>0</v>
      </c>
    </row>
    <row r="4736" spans="1:8" hidden="1" x14ac:dyDescent="0.2">
      <c r="A4736" s="1">
        <v>4733</v>
      </c>
      <c r="B4736" s="1">
        <f t="shared" ca="1" si="514"/>
        <v>549070.75711288012</v>
      </c>
      <c r="C4736" s="1">
        <f t="shared" ca="1" si="511"/>
        <v>100</v>
      </c>
      <c r="D4736" s="1">
        <f t="shared" ca="1" si="512"/>
        <v>-42.077013244733351</v>
      </c>
      <c r="E4736" s="1">
        <f t="shared" ca="1" si="513"/>
        <v>-1</v>
      </c>
      <c r="F4736" s="1">
        <f t="shared" ca="1" si="515"/>
        <v>1</v>
      </c>
      <c r="G4736" s="1">
        <f t="shared" ca="1" si="516"/>
        <v>0</v>
      </c>
      <c r="H4736" s="1">
        <f t="shared" ca="1" si="517"/>
        <v>1</v>
      </c>
    </row>
    <row r="4737" spans="1:8" hidden="1" x14ac:dyDescent="0.2">
      <c r="A4737" s="1">
        <v>4734</v>
      </c>
      <c r="B4737" s="1">
        <f t="shared" ca="1" si="514"/>
        <v>544863.05578840675</v>
      </c>
      <c r="C4737" s="1">
        <f t="shared" ca="1" si="511"/>
        <v>100</v>
      </c>
      <c r="D4737" s="1">
        <f t="shared" ca="1" si="512"/>
        <v>-42.077013244733351</v>
      </c>
      <c r="E4737" s="1">
        <f t="shared" ca="1" si="513"/>
        <v>-2</v>
      </c>
      <c r="F4737" s="1">
        <f t="shared" ca="1" si="515"/>
        <v>1</v>
      </c>
      <c r="G4737" s="1">
        <f t="shared" ca="1" si="516"/>
        <v>1</v>
      </c>
      <c r="H4737" s="1">
        <f t="shared" ca="1" si="517"/>
        <v>0</v>
      </c>
    </row>
    <row r="4738" spans="1:8" hidden="1" x14ac:dyDescent="0.2">
      <c r="A4738" s="1">
        <v>4735</v>
      </c>
      <c r="B4738" s="1">
        <f t="shared" ca="1" si="514"/>
        <v>540655.35446393338</v>
      </c>
      <c r="C4738" s="1">
        <f t="shared" ca="1" si="511"/>
        <v>100</v>
      </c>
      <c r="D4738" s="1">
        <f t="shared" ca="1" si="512"/>
        <v>58.639357099169693</v>
      </c>
      <c r="E4738" s="1">
        <f t="shared" ca="1" si="513"/>
        <v>-3</v>
      </c>
      <c r="F4738" s="1">
        <f t="shared" ca="1" si="515"/>
        <v>1</v>
      </c>
      <c r="G4738" s="1">
        <f t="shared" ca="1" si="516"/>
        <v>2</v>
      </c>
      <c r="H4738" s="1">
        <f t="shared" ca="1" si="517"/>
        <v>0</v>
      </c>
    </row>
    <row r="4739" spans="1:8" hidden="1" x14ac:dyDescent="0.2">
      <c r="A4739" s="1">
        <v>4736</v>
      </c>
      <c r="B4739" s="1">
        <f t="shared" ca="1" si="514"/>
        <v>546519.29017385037</v>
      </c>
      <c r="C4739" s="1">
        <f t="shared" ca="1" si="511"/>
        <v>100</v>
      </c>
      <c r="D4739" s="1">
        <f t="shared" ca="1" si="512"/>
        <v>-42.077013244733351</v>
      </c>
      <c r="E4739" s="1">
        <f t="shared" ca="1" si="513"/>
        <v>-2</v>
      </c>
      <c r="F4739" s="1">
        <f t="shared" ca="1" si="515"/>
        <v>1</v>
      </c>
      <c r="G4739" s="1">
        <f t="shared" ca="1" si="516"/>
        <v>0</v>
      </c>
      <c r="H4739" s="1">
        <f t="shared" ca="1" si="517"/>
        <v>1</v>
      </c>
    </row>
    <row r="4740" spans="1:8" hidden="1" x14ac:dyDescent="0.2">
      <c r="A4740" s="1">
        <v>4737</v>
      </c>
      <c r="B4740" s="1">
        <f t="shared" ca="1" si="514"/>
        <v>542311.588849377</v>
      </c>
      <c r="C4740" s="1">
        <f t="shared" ca="1" si="511"/>
        <v>100</v>
      </c>
      <c r="D4740" s="1">
        <f t="shared" ca="1" si="512"/>
        <v>-42.077013244733351</v>
      </c>
      <c r="E4740" s="1">
        <f t="shared" ca="1" si="513"/>
        <v>-3</v>
      </c>
      <c r="F4740" s="1">
        <f t="shared" ca="1" si="515"/>
        <v>1</v>
      </c>
      <c r="G4740" s="1">
        <f t="shared" ca="1" si="516"/>
        <v>1</v>
      </c>
      <c r="H4740" s="1">
        <f t="shared" ca="1" si="517"/>
        <v>0</v>
      </c>
    </row>
    <row r="4741" spans="1:8" hidden="1" x14ac:dyDescent="0.2">
      <c r="A4741" s="1">
        <v>4738</v>
      </c>
      <c r="B4741" s="1">
        <f t="shared" ca="1" si="514"/>
        <v>538103.88752490364</v>
      </c>
      <c r="C4741" s="1">
        <f t="shared" ref="C4741:C4804" ca="1" si="518">$C$4*POWER($L$2,F4741-1)</f>
        <v>100</v>
      </c>
      <c r="D4741" s="1">
        <f t="shared" ref="D4741:D4804" ca="1" si="519">IF(RAND()&lt;$B$1,$F$1,$H$1)</f>
        <v>-42.077013244733351</v>
      </c>
      <c r="E4741" s="1">
        <f t="shared" ref="E4741:E4804" ca="1" si="520">IF(D4740&lt;0,IF(E4740-1=-$D$2,0,E4740-1),IF(E4740+1=$F$2,0,E4740+1))</f>
        <v>-4</v>
      </c>
      <c r="F4741" s="1">
        <f t="shared" ca="1" si="515"/>
        <v>1</v>
      </c>
      <c r="G4741" s="1">
        <f t="shared" ca="1" si="516"/>
        <v>2</v>
      </c>
      <c r="H4741" s="1">
        <f t="shared" ca="1" si="517"/>
        <v>0</v>
      </c>
    </row>
    <row r="4742" spans="1:8" hidden="1" x14ac:dyDescent="0.2">
      <c r="A4742" s="1">
        <v>4739</v>
      </c>
      <c r="B4742" s="1">
        <f t="shared" ref="B4742:B4805" ca="1" si="521">B4741+D4741*C4741</f>
        <v>533896.18620043027</v>
      </c>
      <c r="C4742" s="1">
        <f t="shared" ca="1" si="518"/>
        <v>500</v>
      </c>
      <c r="D4742" s="1">
        <f t="shared" ca="1" si="519"/>
        <v>-42.077013244733351</v>
      </c>
      <c r="E4742" s="1">
        <f t="shared" ca="1" si="520"/>
        <v>0</v>
      </c>
      <c r="F4742" s="1">
        <f t="shared" ref="F4742:F4805" ca="1" si="522">IF(AND(D4741&gt;0,E4742=0),IF(F4741-1&lt;1,1,F4741-1),IF(AND(D4741&lt;0,E4742=0),IF(F4741+1&gt;$H$2,1,F4741+1),F4741))</f>
        <v>2</v>
      </c>
      <c r="G4742" s="1">
        <f t="shared" ref="G4742:G4805" ca="1" si="523">IF(D4741&gt;0,0,G4741+1)</f>
        <v>3</v>
      </c>
      <c r="H4742" s="1">
        <f t="shared" ref="H4742:H4805" ca="1" si="524">IF(D4741&lt;0,0,H4741+1)</f>
        <v>0</v>
      </c>
    </row>
    <row r="4743" spans="1:8" hidden="1" x14ac:dyDescent="0.2">
      <c r="A4743" s="1">
        <v>4740</v>
      </c>
      <c r="B4743" s="1">
        <f t="shared" ca="1" si="521"/>
        <v>512857.6795780636</v>
      </c>
      <c r="C4743" s="1">
        <f t="shared" ca="1" si="518"/>
        <v>500</v>
      </c>
      <c r="D4743" s="1">
        <f t="shared" ca="1" si="519"/>
        <v>-42.077013244733351</v>
      </c>
      <c r="E4743" s="1">
        <f t="shared" ca="1" si="520"/>
        <v>-1</v>
      </c>
      <c r="F4743" s="1">
        <f t="shared" ca="1" si="522"/>
        <v>2</v>
      </c>
      <c r="G4743" s="1">
        <f t="shared" ca="1" si="523"/>
        <v>4</v>
      </c>
      <c r="H4743" s="1">
        <f t="shared" ca="1" si="524"/>
        <v>0</v>
      </c>
    </row>
    <row r="4744" spans="1:8" hidden="1" x14ac:dyDescent="0.2">
      <c r="A4744" s="1">
        <v>4741</v>
      </c>
      <c r="B4744" s="1">
        <f t="shared" ca="1" si="521"/>
        <v>491819.17295569694</v>
      </c>
      <c r="C4744" s="1">
        <f t="shared" ca="1" si="518"/>
        <v>500</v>
      </c>
      <c r="D4744" s="1">
        <f t="shared" ca="1" si="519"/>
        <v>-42.077013244733351</v>
      </c>
      <c r="E4744" s="1">
        <f t="shared" ca="1" si="520"/>
        <v>-2</v>
      </c>
      <c r="F4744" s="1">
        <f t="shared" ca="1" si="522"/>
        <v>2</v>
      </c>
      <c r="G4744" s="1">
        <f t="shared" ca="1" si="523"/>
        <v>5</v>
      </c>
      <c r="H4744" s="1">
        <f t="shared" ca="1" si="524"/>
        <v>0</v>
      </c>
    </row>
    <row r="4745" spans="1:8" hidden="1" x14ac:dyDescent="0.2">
      <c r="A4745" s="1">
        <v>4742</v>
      </c>
      <c r="B4745" s="1">
        <f t="shared" ca="1" si="521"/>
        <v>470780.66633333027</v>
      </c>
      <c r="C4745" s="1">
        <f t="shared" ca="1" si="518"/>
        <v>500</v>
      </c>
      <c r="D4745" s="1">
        <f t="shared" ca="1" si="519"/>
        <v>-42.077013244733351</v>
      </c>
      <c r="E4745" s="1">
        <f t="shared" ca="1" si="520"/>
        <v>-3</v>
      </c>
      <c r="F4745" s="1">
        <f t="shared" ca="1" si="522"/>
        <v>2</v>
      </c>
      <c r="G4745" s="1">
        <f t="shared" ca="1" si="523"/>
        <v>6</v>
      </c>
      <c r="H4745" s="1">
        <f t="shared" ca="1" si="524"/>
        <v>0</v>
      </c>
    </row>
    <row r="4746" spans="1:8" hidden="1" x14ac:dyDescent="0.2">
      <c r="A4746" s="1">
        <v>4743</v>
      </c>
      <c r="B4746" s="1">
        <f t="shared" ca="1" si="521"/>
        <v>449742.15971096361</v>
      </c>
      <c r="C4746" s="1">
        <f t="shared" ca="1" si="518"/>
        <v>500</v>
      </c>
      <c r="D4746" s="1">
        <f t="shared" ca="1" si="519"/>
        <v>58.639357099169693</v>
      </c>
      <c r="E4746" s="1">
        <f t="shared" ca="1" si="520"/>
        <v>-4</v>
      </c>
      <c r="F4746" s="1">
        <f t="shared" ca="1" si="522"/>
        <v>2</v>
      </c>
      <c r="G4746" s="1">
        <f t="shared" ca="1" si="523"/>
        <v>7</v>
      </c>
      <c r="H4746" s="1">
        <f t="shared" ca="1" si="524"/>
        <v>0</v>
      </c>
    </row>
    <row r="4747" spans="1:8" hidden="1" x14ac:dyDescent="0.2">
      <c r="A4747" s="1">
        <v>4744</v>
      </c>
      <c r="B4747" s="1">
        <f t="shared" ca="1" si="521"/>
        <v>479061.83826054842</v>
      </c>
      <c r="C4747" s="1">
        <f t="shared" ca="1" si="518"/>
        <v>500</v>
      </c>
      <c r="D4747" s="1">
        <f t="shared" ca="1" si="519"/>
        <v>-42.077013244733351</v>
      </c>
      <c r="E4747" s="1">
        <f t="shared" ca="1" si="520"/>
        <v>-3</v>
      </c>
      <c r="F4747" s="1">
        <f t="shared" ca="1" si="522"/>
        <v>2</v>
      </c>
      <c r="G4747" s="1">
        <f t="shared" ca="1" si="523"/>
        <v>0</v>
      </c>
      <c r="H4747" s="1">
        <f t="shared" ca="1" si="524"/>
        <v>1</v>
      </c>
    </row>
    <row r="4748" spans="1:8" hidden="1" x14ac:dyDescent="0.2">
      <c r="A4748" s="1">
        <v>4745</v>
      </c>
      <c r="B4748" s="1">
        <f t="shared" ca="1" si="521"/>
        <v>458023.33163818176</v>
      </c>
      <c r="C4748" s="1">
        <f t="shared" ca="1" si="518"/>
        <v>500</v>
      </c>
      <c r="D4748" s="1">
        <f t="shared" ca="1" si="519"/>
        <v>-42.077013244733351</v>
      </c>
      <c r="E4748" s="1">
        <f t="shared" ca="1" si="520"/>
        <v>-4</v>
      </c>
      <c r="F4748" s="1">
        <f t="shared" ca="1" si="522"/>
        <v>2</v>
      </c>
      <c r="G4748" s="1">
        <f t="shared" ca="1" si="523"/>
        <v>1</v>
      </c>
      <c r="H4748" s="1">
        <f t="shared" ca="1" si="524"/>
        <v>0</v>
      </c>
    </row>
    <row r="4749" spans="1:8" hidden="1" x14ac:dyDescent="0.2">
      <c r="A4749" s="1">
        <v>4746</v>
      </c>
      <c r="B4749" s="1">
        <f t="shared" ca="1" si="521"/>
        <v>436984.82501581509</v>
      </c>
      <c r="C4749" s="1">
        <f t="shared" ca="1" si="518"/>
        <v>100</v>
      </c>
      <c r="D4749" s="1">
        <f t="shared" ca="1" si="519"/>
        <v>58.639357099169693</v>
      </c>
      <c r="E4749" s="1">
        <f t="shared" ca="1" si="520"/>
        <v>0</v>
      </c>
      <c r="F4749" s="1">
        <f t="shared" ca="1" si="522"/>
        <v>1</v>
      </c>
      <c r="G4749" s="1">
        <f t="shared" ca="1" si="523"/>
        <v>2</v>
      </c>
      <c r="H4749" s="1">
        <f t="shared" ca="1" si="524"/>
        <v>0</v>
      </c>
    </row>
    <row r="4750" spans="1:8" hidden="1" x14ac:dyDescent="0.2">
      <c r="A4750" s="1">
        <v>4747</v>
      </c>
      <c r="B4750" s="1">
        <f t="shared" ca="1" si="521"/>
        <v>442848.76072573208</v>
      </c>
      <c r="C4750" s="1">
        <f t="shared" ca="1" si="518"/>
        <v>100</v>
      </c>
      <c r="D4750" s="1">
        <f t="shared" ca="1" si="519"/>
        <v>58.639357099169693</v>
      </c>
      <c r="E4750" s="1">
        <f t="shared" ca="1" si="520"/>
        <v>0</v>
      </c>
      <c r="F4750" s="1">
        <f t="shared" ca="1" si="522"/>
        <v>1</v>
      </c>
      <c r="G4750" s="1">
        <f t="shared" ca="1" si="523"/>
        <v>0</v>
      </c>
      <c r="H4750" s="1">
        <f t="shared" ca="1" si="524"/>
        <v>1</v>
      </c>
    </row>
    <row r="4751" spans="1:8" hidden="1" x14ac:dyDescent="0.2">
      <c r="A4751" s="1">
        <v>4748</v>
      </c>
      <c r="B4751" s="1">
        <f t="shared" ca="1" si="521"/>
        <v>448712.69643564906</v>
      </c>
      <c r="C4751" s="1">
        <f t="shared" ca="1" si="518"/>
        <v>100</v>
      </c>
      <c r="D4751" s="1">
        <f t="shared" ca="1" si="519"/>
        <v>58.639357099169693</v>
      </c>
      <c r="E4751" s="1">
        <f t="shared" ca="1" si="520"/>
        <v>0</v>
      </c>
      <c r="F4751" s="1">
        <f t="shared" ca="1" si="522"/>
        <v>1</v>
      </c>
      <c r="G4751" s="1">
        <f t="shared" ca="1" si="523"/>
        <v>0</v>
      </c>
      <c r="H4751" s="1">
        <f t="shared" ca="1" si="524"/>
        <v>2</v>
      </c>
    </row>
    <row r="4752" spans="1:8" hidden="1" x14ac:dyDescent="0.2">
      <c r="A4752" s="1">
        <v>4749</v>
      </c>
      <c r="B4752" s="1">
        <f t="shared" ca="1" si="521"/>
        <v>454576.63214556605</v>
      </c>
      <c r="C4752" s="1">
        <f t="shared" ca="1" si="518"/>
        <v>100</v>
      </c>
      <c r="D4752" s="1">
        <f t="shared" ca="1" si="519"/>
        <v>58.639357099169693</v>
      </c>
      <c r="E4752" s="1">
        <f t="shared" ca="1" si="520"/>
        <v>0</v>
      </c>
      <c r="F4752" s="1">
        <f t="shared" ca="1" si="522"/>
        <v>1</v>
      </c>
      <c r="G4752" s="1">
        <f t="shared" ca="1" si="523"/>
        <v>0</v>
      </c>
      <c r="H4752" s="1">
        <f t="shared" ca="1" si="524"/>
        <v>3</v>
      </c>
    </row>
    <row r="4753" spans="1:8" hidden="1" x14ac:dyDescent="0.2">
      <c r="A4753" s="1">
        <v>4750</v>
      </c>
      <c r="B4753" s="1">
        <f t="shared" ca="1" si="521"/>
        <v>460440.56785548304</v>
      </c>
      <c r="C4753" s="1">
        <f t="shared" ca="1" si="518"/>
        <v>100</v>
      </c>
      <c r="D4753" s="1">
        <f t="shared" ca="1" si="519"/>
        <v>-42.077013244733351</v>
      </c>
      <c r="E4753" s="1">
        <f t="shared" ca="1" si="520"/>
        <v>0</v>
      </c>
      <c r="F4753" s="1">
        <f t="shared" ca="1" si="522"/>
        <v>1</v>
      </c>
      <c r="G4753" s="1">
        <f t="shared" ca="1" si="523"/>
        <v>0</v>
      </c>
      <c r="H4753" s="1">
        <f t="shared" ca="1" si="524"/>
        <v>4</v>
      </c>
    </row>
    <row r="4754" spans="1:8" hidden="1" x14ac:dyDescent="0.2">
      <c r="A4754" s="1">
        <v>4751</v>
      </c>
      <c r="B4754" s="1">
        <f t="shared" ca="1" si="521"/>
        <v>456232.86653100973</v>
      </c>
      <c r="C4754" s="1">
        <f t="shared" ca="1" si="518"/>
        <v>100</v>
      </c>
      <c r="D4754" s="1">
        <f t="shared" ca="1" si="519"/>
        <v>58.639357099169693</v>
      </c>
      <c r="E4754" s="1">
        <f t="shared" ca="1" si="520"/>
        <v>-1</v>
      </c>
      <c r="F4754" s="1">
        <f t="shared" ca="1" si="522"/>
        <v>1</v>
      </c>
      <c r="G4754" s="1">
        <f t="shared" ca="1" si="523"/>
        <v>1</v>
      </c>
      <c r="H4754" s="1">
        <f t="shared" ca="1" si="524"/>
        <v>0</v>
      </c>
    </row>
    <row r="4755" spans="1:8" hidden="1" x14ac:dyDescent="0.2">
      <c r="A4755" s="1">
        <v>4752</v>
      </c>
      <c r="B4755" s="1">
        <f t="shared" ca="1" si="521"/>
        <v>462096.80224092671</v>
      </c>
      <c r="C4755" s="1">
        <f t="shared" ca="1" si="518"/>
        <v>100</v>
      </c>
      <c r="D4755" s="1">
        <f t="shared" ca="1" si="519"/>
        <v>-42.077013244733351</v>
      </c>
      <c r="E4755" s="1">
        <f t="shared" ca="1" si="520"/>
        <v>0</v>
      </c>
      <c r="F4755" s="1">
        <f t="shared" ca="1" si="522"/>
        <v>1</v>
      </c>
      <c r="G4755" s="1">
        <f t="shared" ca="1" si="523"/>
        <v>0</v>
      </c>
      <c r="H4755" s="1">
        <f t="shared" ca="1" si="524"/>
        <v>1</v>
      </c>
    </row>
    <row r="4756" spans="1:8" hidden="1" x14ac:dyDescent="0.2">
      <c r="A4756" s="1">
        <v>4753</v>
      </c>
      <c r="B4756" s="1">
        <f t="shared" ca="1" si="521"/>
        <v>457889.1009164534</v>
      </c>
      <c r="C4756" s="1">
        <f t="shared" ca="1" si="518"/>
        <v>100</v>
      </c>
      <c r="D4756" s="1">
        <f t="shared" ca="1" si="519"/>
        <v>-42.077013244733351</v>
      </c>
      <c r="E4756" s="1">
        <f t="shared" ca="1" si="520"/>
        <v>-1</v>
      </c>
      <c r="F4756" s="1">
        <f t="shared" ca="1" si="522"/>
        <v>1</v>
      </c>
      <c r="G4756" s="1">
        <f t="shared" ca="1" si="523"/>
        <v>1</v>
      </c>
      <c r="H4756" s="1">
        <f t="shared" ca="1" si="524"/>
        <v>0</v>
      </c>
    </row>
    <row r="4757" spans="1:8" hidden="1" x14ac:dyDescent="0.2">
      <c r="A4757" s="1">
        <v>4754</v>
      </c>
      <c r="B4757" s="1">
        <f t="shared" ca="1" si="521"/>
        <v>453681.39959198009</v>
      </c>
      <c r="C4757" s="1">
        <f t="shared" ca="1" si="518"/>
        <v>100</v>
      </c>
      <c r="D4757" s="1">
        <f t="shared" ca="1" si="519"/>
        <v>-42.077013244733351</v>
      </c>
      <c r="E4757" s="1">
        <f t="shared" ca="1" si="520"/>
        <v>-2</v>
      </c>
      <c r="F4757" s="1">
        <f t="shared" ca="1" si="522"/>
        <v>1</v>
      </c>
      <c r="G4757" s="1">
        <f t="shared" ca="1" si="523"/>
        <v>2</v>
      </c>
      <c r="H4757" s="1">
        <f t="shared" ca="1" si="524"/>
        <v>0</v>
      </c>
    </row>
    <row r="4758" spans="1:8" hidden="1" x14ac:dyDescent="0.2">
      <c r="A4758" s="1">
        <v>4755</v>
      </c>
      <c r="B4758" s="1">
        <f t="shared" ca="1" si="521"/>
        <v>449473.69826750678</v>
      </c>
      <c r="C4758" s="1">
        <f t="shared" ca="1" si="518"/>
        <v>100</v>
      </c>
      <c r="D4758" s="1">
        <f t="shared" ca="1" si="519"/>
        <v>-42.077013244733351</v>
      </c>
      <c r="E4758" s="1">
        <f t="shared" ca="1" si="520"/>
        <v>-3</v>
      </c>
      <c r="F4758" s="1">
        <f t="shared" ca="1" si="522"/>
        <v>1</v>
      </c>
      <c r="G4758" s="1">
        <f t="shared" ca="1" si="523"/>
        <v>3</v>
      </c>
      <c r="H4758" s="1">
        <f t="shared" ca="1" si="524"/>
        <v>0</v>
      </c>
    </row>
    <row r="4759" spans="1:8" hidden="1" x14ac:dyDescent="0.2">
      <c r="A4759" s="1">
        <v>4756</v>
      </c>
      <c r="B4759" s="1">
        <f t="shared" ca="1" si="521"/>
        <v>445265.99694303347</v>
      </c>
      <c r="C4759" s="1">
        <f t="shared" ca="1" si="518"/>
        <v>100</v>
      </c>
      <c r="D4759" s="1">
        <f t="shared" ca="1" si="519"/>
        <v>58.639357099169693</v>
      </c>
      <c r="E4759" s="1">
        <f t="shared" ca="1" si="520"/>
        <v>-4</v>
      </c>
      <c r="F4759" s="1">
        <f t="shared" ca="1" si="522"/>
        <v>1</v>
      </c>
      <c r="G4759" s="1">
        <f t="shared" ca="1" si="523"/>
        <v>4</v>
      </c>
      <c r="H4759" s="1">
        <f t="shared" ca="1" si="524"/>
        <v>0</v>
      </c>
    </row>
    <row r="4760" spans="1:8" hidden="1" x14ac:dyDescent="0.2">
      <c r="A4760" s="1">
        <v>4757</v>
      </c>
      <c r="B4760" s="1">
        <f t="shared" ca="1" si="521"/>
        <v>451129.93265295046</v>
      </c>
      <c r="C4760" s="1">
        <f t="shared" ca="1" si="518"/>
        <v>100</v>
      </c>
      <c r="D4760" s="1">
        <f t="shared" ca="1" si="519"/>
        <v>-42.077013244733351</v>
      </c>
      <c r="E4760" s="1">
        <f t="shared" ca="1" si="520"/>
        <v>-3</v>
      </c>
      <c r="F4760" s="1">
        <f t="shared" ca="1" si="522"/>
        <v>1</v>
      </c>
      <c r="G4760" s="1">
        <f t="shared" ca="1" si="523"/>
        <v>0</v>
      </c>
      <c r="H4760" s="1">
        <f t="shared" ca="1" si="524"/>
        <v>1</v>
      </c>
    </row>
    <row r="4761" spans="1:8" hidden="1" x14ac:dyDescent="0.2">
      <c r="A4761" s="1">
        <v>4758</v>
      </c>
      <c r="B4761" s="1">
        <f t="shared" ca="1" si="521"/>
        <v>446922.23132847715</v>
      </c>
      <c r="C4761" s="1">
        <f t="shared" ca="1" si="518"/>
        <v>100</v>
      </c>
      <c r="D4761" s="1">
        <f t="shared" ca="1" si="519"/>
        <v>58.639357099169693</v>
      </c>
      <c r="E4761" s="1">
        <f t="shared" ca="1" si="520"/>
        <v>-4</v>
      </c>
      <c r="F4761" s="1">
        <f t="shared" ca="1" si="522"/>
        <v>1</v>
      </c>
      <c r="G4761" s="1">
        <f t="shared" ca="1" si="523"/>
        <v>1</v>
      </c>
      <c r="H4761" s="1">
        <f t="shared" ca="1" si="524"/>
        <v>0</v>
      </c>
    </row>
    <row r="4762" spans="1:8" hidden="1" x14ac:dyDescent="0.2">
      <c r="A4762" s="1">
        <v>4759</v>
      </c>
      <c r="B4762" s="1">
        <f t="shared" ca="1" si="521"/>
        <v>452786.16703839414</v>
      </c>
      <c r="C4762" s="1">
        <f t="shared" ca="1" si="518"/>
        <v>100</v>
      </c>
      <c r="D4762" s="1">
        <f t="shared" ca="1" si="519"/>
        <v>-42.077013244733351</v>
      </c>
      <c r="E4762" s="1">
        <f t="shared" ca="1" si="520"/>
        <v>-3</v>
      </c>
      <c r="F4762" s="1">
        <f t="shared" ca="1" si="522"/>
        <v>1</v>
      </c>
      <c r="G4762" s="1">
        <f t="shared" ca="1" si="523"/>
        <v>0</v>
      </c>
      <c r="H4762" s="1">
        <f t="shared" ca="1" si="524"/>
        <v>1</v>
      </c>
    </row>
    <row r="4763" spans="1:8" hidden="1" x14ac:dyDescent="0.2">
      <c r="A4763" s="1">
        <v>4760</v>
      </c>
      <c r="B4763" s="1">
        <f t="shared" ca="1" si="521"/>
        <v>448578.46571392083</v>
      </c>
      <c r="C4763" s="1">
        <f t="shared" ca="1" si="518"/>
        <v>100</v>
      </c>
      <c r="D4763" s="1">
        <f t="shared" ca="1" si="519"/>
        <v>58.639357099169693</v>
      </c>
      <c r="E4763" s="1">
        <f t="shared" ca="1" si="520"/>
        <v>-4</v>
      </c>
      <c r="F4763" s="1">
        <f t="shared" ca="1" si="522"/>
        <v>1</v>
      </c>
      <c r="G4763" s="1">
        <f t="shared" ca="1" si="523"/>
        <v>1</v>
      </c>
      <c r="H4763" s="1">
        <f t="shared" ca="1" si="524"/>
        <v>0</v>
      </c>
    </row>
    <row r="4764" spans="1:8" hidden="1" x14ac:dyDescent="0.2">
      <c r="A4764" s="1">
        <v>4761</v>
      </c>
      <c r="B4764" s="1">
        <f t="shared" ca="1" si="521"/>
        <v>454442.40142383781</v>
      </c>
      <c r="C4764" s="1">
        <f t="shared" ca="1" si="518"/>
        <v>100</v>
      </c>
      <c r="D4764" s="1">
        <f t="shared" ca="1" si="519"/>
        <v>58.639357099169693</v>
      </c>
      <c r="E4764" s="1">
        <f t="shared" ca="1" si="520"/>
        <v>-3</v>
      </c>
      <c r="F4764" s="1">
        <f t="shared" ca="1" si="522"/>
        <v>1</v>
      </c>
      <c r="G4764" s="1">
        <f t="shared" ca="1" si="523"/>
        <v>0</v>
      </c>
      <c r="H4764" s="1">
        <f t="shared" ca="1" si="524"/>
        <v>1</v>
      </c>
    </row>
    <row r="4765" spans="1:8" hidden="1" x14ac:dyDescent="0.2">
      <c r="A4765" s="1">
        <v>4762</v>
      </c>
      <c r="B4765" s="1">
        <f t="shared" ca="1" si="521"/>
        <v>460306.3371337548</v>
      </c>
      <c r="C4765" s="1">
        <f t="shared" ca="1" si="518"/>
        <v>100</v>
      </c>
      <c r="D4765" s="1">
        <f t="shared" ca="1" si="519"/>
        <v>58.639357099169693</v>
      </c>
      <c r="E4765" s="1">
        <f t="shared" ca="1" si="520"/>
        <v>-2</v>
      </c>
      <c r="F4765" s="1">
        <f t="shared" ca="1" si="522"/>
        <v>1</v>
      </c>
      <c r="G4765" s="1">
        <f t="shared" ca="1" si="523"/>
        <v>0</v>
      </c>
      <c r="H4765" s="1">
        <f t="shared" ca="1" si="524"/>
        <v>2</v>
      </c>
    </row>
    <row r="4766" spans="1:8" hidden="1" x14ac:dyDescent="0.2">
      <c r="A4766" s="1">
        <v>4763</v>
      </c>
      <c r="B4766" s="1">
        <f t="shared" ca="1" si="521"/>
        <v>466170.27284367179</v>
      </c>
      <c r="C4766" s="1">
        <f t="shared" ca="1" si="518"/>
        <v>100</v>
      </c>
      <c r="D4766" s="1">
        <f t="shared" ca="1" si="519"/>
        <v>58.639357099169693</v>
      </c>
      <c r="E4766" s="1">
        <f t="shared" ca="1" si="520"/>
        <v>-1</v>
      </c>
      <c r="F4766" s="1">
        <f t="shared" ca="1" si="522"/>
        <v>1</v>
      </c>
      <c r="G4766" s="1">
        <f t="shared" ca="1" si="523"/>
        <v>0</v>
      </c>
      <c r="H4766" s="1">
        <f t="shared" ca="1" si="524"/>
        <v>3</v>
      </c>
    </row>
    <row r="4767" spans="1:8" hidden="1" x14ac:dyDescent="0.2">
      <c r="A4767" s="1">
        <v>4764</v>
      </c>
      <c r="B4767" s="1">
        <f t="shared" ca="1" si="521"/>
        <v>472034.20855358877</v>
      </c>
      <c r="C4767" s="1">
        <f t="shared" ca="1" si="518"/>
        <v>100</v>
      </c>
      <c r="D4767" s="1">
        <f t="shared" ca="1" si="519"/>
        <v>58.639357099169693</v>
      </c>
      <c r="E4767" s="1">
        <f t="shared" ca="1" si="520"/>
        <v>0</v>
      </c>
      <c r="F4767" s="1">
        <f t="shared" ca="1" si="522"/>
        <v>1</v>
      </c>
      <c r="G4767" s="1">
        <f t="shared" ca="1" si="523"/>
        <v>0</v>
      </c>
      <c r="H4767" s="1">
        <f t="shared" ca="1" si="524"/>
        <v>4</v>
      </c>
    </row>
    <row r="4768" spans="1:8" hidden="1" x14ac:dyDescent="0.2">
      <c r="A4768" s="1">
        <v>4765</v>
      </c>
      <c r="B4768" s="1">
        <f t="shared" ca="1" si="521"/>
        <v>477898.14426350576</v>
      </c>
      <c r="C4768" s="1">
        <f t="shared" ca="1" si="518"/>
        <v>100</v>
      </c>
      <c r="D4768" s="1">
        <f t="shared" ca="1" si="519"/>
        <v>58.639357099169693</v>
      </c>
      <c r="E4768" s="1">
        <f t="shared" ca="1" si="520"/>
        <v>0</v>
      </c>
      <c r="F4768" s="1">
        <f t="shared" ca="1" si="522"/>
        <v>1</v>
      </c>
      <c r="G4768" s="1">
        <f t="shared" ca="1" si="523"/>
        <v>0</v>
      </c>
      <c r="H4768" s="1">
        <f t="shared" ca="1" si="524"/>
        <v>5</v>
      </c>
    </row>
    <row r="4769" spans="1:8" hidden="1" x14ac:dyDescent="0.2">
      <c r="A4769" s="1">
        <v>4766</v>
      </c>
      <c r="B4769" s="1">
        <f t="shared" ca="1" si="521"/>
        <v>483762.07997342275</v>
      </c>
      <c r="C4769" s="1">
        <f t="shared" ca="1" si="518"/>
        <v>100</v>
      </c>
      <c r="D4769" s="1">
        <f t="shared" ca="1" si="519"/>
        <v>58.639357099169693</v>
      </c>
      <c r="E4769" s="1">
        <f t="shared" ca="1" si="520"/>
        <v>0</v>
      </c>
      <c r="F4769" s="1">
        <f t="shared" ca="1" si="522"/>
        <v>1</v>
      </c>
      <c r="G4769" s="1">
        <f t="shared" ca="1" si="523"/>
        <v>0</v>
      </c>
      <c r="H4769" s="1">
        <f t="shared" ca="1" si="524"/>
        <v>6</v>
      </c>
    </row>
    <row r="4770" spans="1:8" hidden="1" x14ac:dyDescent="0.2">
      <c r="A4770" s="1">
        <v>4767</v>
      </c>
      <c r="B4770" s="1">
        <f t="shared" ca="1" si="521"/>
        <v>489626.01568333973</v>
      </c>
      <c r="C4770" s="1">
        <f t="shared" ca="1" si="518"/>
        <v>100</v>
      </c>
      <c r="D4770" s="1">
        <f t="shared" ca="1" si="519"/>
        <v>-42.077013244733351</v>
      </c>
      <c r="E4770" s="1">
        <f t="shared" ca="1" si="520"/>
        <v>0</v>
      </c>
      <c r="F4770" s="1">
        <f t="shared" ca="1" si="522"/>
        <v>1</v>
      </c>
      <c r="G4770" s="1">
        <f t="shared" ca="1" si="523"/>
        <v>0</v>
      </c>
      <c r="H4770" s="1">
        <f t="shared" ca="1" si="524"/>
        <v>7</v>
      </c>
    </row>
    <row r="4771" spans="1:8" hidden="1" x14ac:dyDescent="0.2">
      <c r="A4771" s="1">
        <v>4768</v>
      </c>
      <c r="B4771" s="1">
        <f t="shared" ca="1" si="521"/>
        <v>485418.31435886642</v>
      </c>
      <c r="C4771" s="1">
        <f t="shared" ca="1" si="518"/>
        <v>100</v>
      </c>
      <c r="D4771" s="1">
        <f t="shared" ca="1" si="519"/>
        <v>-42.077013244733351</v>
      </c>
      <c r="E4771" s="1">
        <f t="shared" ca="1" si="520"/>
        <v>-1</v>
      </c>
      <c r="F4771" s="1">
        <f t="shared" ca="1" si="522"/>
        <v>1</v>
      </c>
      <c r="G4771" s="1">
        <f t="shared" ca="1" si="523"/>
        <v>1</v>
      </c>
      <c r="H4771" s="1">
        <f t="shared" ca="1" si="524"/>
        <v>0</v>
      </c>
    </row>
    <row r="4772" spans="1:8" hidden="1" x14ac:dyDescent="0.2">
      <c r="A4772" s="1">
        <v>4769</v>
      </c>
      <c r="B4772" s="1">
        <f t="shared" ca="1" si="521"/>
        <v>481210.61303439311</v>
      </c>
      <c r="C4772" s="1">
        <f t="shared" ca="1" si="518"/>
        <v>100</v>
      </c>
      <c r="D4772" s="1">
        <f t="shared" ca="1" si="519"/>
        <v>-42.077013244733351</v>
      </c>
      <c r="E4772" s="1">
        <f t="shared" ca="1" si="520"/>
        <v>-2</v>
      </c>
      <c r="F4772" s="1">
        <f t="shared" ca="1" si="522"/>
        <v>1</v>
      </c>
      <c r="G4772" s="1">
        <f t="shared" ca="1" si="523"/>
        <v>2</v>
      </c>
      <c r="H4772" s="1">
        <f t="shared" ca="1" si="524"/>
        <v>0</v>
      </c>
    </row>
    <row r="4773" spans="1:8" hidden="1" x14ac:dyDescent="0.2">
      <c r="A4773" s="1">
        <v>4770</v>
      </c>
      <c r="B4773" s="1">
        <f t="shared" ca="1" si="521"/>
        <v>477002.9117099198</v>
      </c>
      <c r="C4773" s="1">
        <f t="shared" ca="1" si="518"/>
        <v>100</v>
      </c>
      <c r="D4773" s="1">
        <f t="shared" ca="1" si="519"/>
        <v>58.639357099169693</v>
      </c>
      <c r="E4773" s="1">
        <f t="shared" ca="1" si="520"/>
        <v>-3</v>
      </c>
      <c r="F4773" s="1">
        <f t="shared" ca="1" si="522"/>
        <v>1</v>
      </c>
      <c r="G4773" s="1">
        <f t="shared" ca="1" si="523"/>
        <v>3</v>
      </c>
      <c r="H4773" s="1">
        <f t="shared" ca="1" si="524"/>
        <v>0</v>
      </c>
    </row>
    <row r="4774" spans="1:8" hidden="1" x14ac:dyDescent="0.2">
      <c r="A4774" s="1">
        <v>4771</v>
      </c>
      <c r="B4774" s="1">
        <f t="shared" ca="1" si="521"/>
        <v>482866.84741983679</v>
      </c>
      <c r="C4774" s="1">
        <f t="shared" ca="1" si="518"/>
        <v>100</v>
      </c>
      <c r="D4774" s="1">
        <f t="shared" ca="1" si="519"/>
        <v>58.639357099169693</v>
      </c>
      <c r="E4774" s="1">
        <f t="shared" ca="1" si="520"/>
        <v>-2</v>
      </c>
      <c r="F4774" s="1">
        <f t="shared" ca="1" si="522"/>
        <v>1</v>
      </c>
      <c r="G4774" s="1">
        <f t="shared" ca="1" si="523"/>
        <v>0</v>
      </c>
      <c r="H4774" s="1">
        <f t="shared" ca="1" si="524"/>
        <v>1</v>
      </c>
    </row>
    <row r="4775" spans="1:8" hidden="1" x14ac:dyDescent="0.2">
      <c r="A4775" s="1">
        <v>4772</v>
      </c>
      <c r="B4775" s="1">
        <f t="shared" ca="1" si="521"/>
        <v>488730.78312975378</v>
      </c>
      <c r="C4775" s="1">
        <f t="shared" ca="1" si="518"/>
        <v>100</v>
      </c>
      <c r="D4775" s="1">
        <f t="shared" ca="1" si="519"/>
        <v>58.639357099169693</v>
      </c>
      <c r="E4775" s="1">
        <f t="shared" ca="1" si="520"/>
        <v>-1</v>
      </c>
      <c r="F4775" s="1">
        <f t="shared" ca="1" si="522"/>
        <v>1</v>
      </c>
      <c r="G4775" s="1">
        <f t="shared" ca="1" si="523"/>
        <v>0</v>
      </c>
      <c r="H4775" s="1">
        <f t="shared" ca="1" si="524"/>
        <v>2</v>
      </c>
    </row>
    <row r="4776" spans="1:8" hidden="1" x14ac:dyDescent="0.2">
      <c r="A4776" s="1">
        <v>4773</v>
      </c>
      <c r="B4776" s="1">
        <f t="shared" ca="1" si="521"/>
        <v>494594.71883967076</v>
      </c>
      <c r="C4776" s="1">
        <f t="shared" ca="1" si="518"/>
        <v>100</v>
      </c>
      <c r="D4776" s="1">
        <f t="shared" ca="1" si="519"/>
        <v>-42.077013244733351</v>
      </c>
      <c r="E4776" s="1">
        <f t="shared" ca="1" si="520"/>
        <v>0</v>
      </c>
      <c r="F4776" s="1">
        <f t="shared" ca="1" si="522"/>
        <v>1</v>
      </c>
      <c r="G4776" s="1">
        <f t="shared" ca="1" si="523"/>
        <v>0</v>
      </c>
      <c r="H4776" s="1">
        <f t="shared" ca="1" si="524"/>
        <v>3</v>
      </c>
    </row>
    <row r="4777" spans="1:8" hidden="1" x14ac:dyDescent="0.2">
      <c r="A4777" s="1">
        <v>4774</v>
      </c>
      <c r="B4777" s="1">
        <f t="shared" ca="1" si="521"/>
        <v>490387.01751519745</v>
      </c>
      <c r="C4777" s="1">
        <f t="shared" ca="1" si="518"/>
        <v>100</v>
      </c>
      <c r="D4777" s="1">
        <f t="shared" ca="1" si="519"/>
        <v>-42.077013244733351</v>
      </c>
      <c r="E4777" s="1">
        <f t="shared" ca="1" si="520"/>
        <v>-1</v>
      </c>
      <c r="F4777" s="1">
        <f t="shared" ca="1" si="522"/>
        <v>1</v>
      </c>
      <c r="G4777" s="1">
        <f t="shared" ca="1" si="523"/>
        <v>1</v>
      </c>
      <c r="H4777" s="1">
        <f t="shared" ca="1" si="524"/>
        <v>0</v>
      </c>
    </row>
    <row r="4778" spans="1:8" hidden="1" x14ac:dyDescent="0.2">
      <c r="A4778" s="1">
        <v>4775</v>
      </c>
      <c r="B4778" s="1">
        <f t="shared" ca="1" si="521"/>
        <v>486179.31619072414</v>
      </c>
      <c r="C4778" s="1">
        <f t="shared" ca="1" si="518"/>
        <v>100</v>
      </c>
      <c r="D4778" s="1">
        <f t="shared" ca="1" si="519"/>
        <v>58.639357099169693</v>
      </c>
      <c r="E4778" s="1">
        <f t="shared" ca="1" si="520"/>
        <v>-2</v>
      </c>
      <c r="F4778" s="1">
        <f t="shared" ca="1" si="522"/>
        <v>1</v>
      </c>
      <c r="G4778" s="1">
        <f t="shared" ca="1" si="523"/>
        <v>2</v>
      </c>
      <c r="H4778" s="1">
        <f t="shared" ca="1" si="524"/>
        <v>0</v>
      </c>
    </row>
    <row r="4779" spans="1:8" hidden="1" x14ac:dyDescent="0.2">
      <c r="A4779" s="1">
        <v>4776</v>
      </c>
      <c r="B4779" s="1">
        <f t="shared" ca="1" si="521"/>
        <v>492043.25190064113</v>
      </c>
      <c r="C4779" s="1">
        <f t="shared" ca="1" si="518"/>
        <v>100</v>
      </c>
      <c r="D4779" s="1">
        <f t="shared" ca="1" si="519"/>
        <v>-42.077013244733351</v>
      </c>
      <c r="E4779" s="1">
        <f t="shared" ca="1" si="520"/>
        <v>-1</v>
      </c>
      <c r="F4779" s="1">
        <f t="shared" ca="1" si="522"/>
        <v>1</v>
      </c>
      <c r="G4779" s="1">
        <f t="shared" ca="1" si="523"/>
        <v>0</v>
      </c>
      <c r="H4779" s="1">
        <f t="shared" ca="1" si="524"/>
        <v>1</v>
      </c>
    </row>
    <row r="4780" spans="1:8" hidden="1" x14ac:dyDescent="0.2">
      <c r="A4780" s="1">
        <v>4777</v>
      </c>
      <c r="B4780" s="1">
        <f t="shared" ca="1" si="521"/>
        <v>487835.55057616782</v>
      </c>
      <c r="C4780" s="1">
        <f t="shared" ca="1" si="518"/>
        <v>100</v>
      </c>
      <c r="D4780" s="1">
        <f t="shared" ca="1" si="519"/>
        <v>58.639357099169693</v>
      </c>
      <c r="E4780" s="1">
        <f t="shared" ca="1" si="520"/>
        <v>-2</v>
      </c>
      <c r="F4780" s="1">
        <f t="shared" ca="1" si="522"/>
        <v>1</v>
      </c>
      <c r="G4780" s="1">
        <f t="shared" ca="1" si="523"/>
        <v>1</v>
      </c>
      <c r="H4780" s="1">
        <f t="shared" ca="1" si="524"/>
        <v>0</v>
      </c>
    </row>
    <row r="4781" spans="1:8" hidden="1" x14ac:dyDescent="0.2">
      <c r="A4781" s="1">
        <v>4778</v>
      </c>
      <c r="B4781" s="1">
        <f t="shared" ca="1" si="521"/>
        <v>493699.48628608481</v>
      </c>
      <c r="C4781" s="1">
        <f t="shared" ca="1" si="518"/>
        <v>100</v>
      </c>
      <c r="D4781" s="1">
        <f t="shared" ca="1" si="519"/>
        <v>58.639357099169693</v>
      </c>
      <c r="E4781" s="1">
        <f t="shared" ca="1" si="520"/>
        <v>-1</v>
      </c>
      <c r="F4781" s="1">
        <f t="shared" ca="1" si="522"/>
        <v>1</v>
      </c>
      <c r="G4781" s="1">
        <f t="shared" ca="1" si="523"/>
        <v>0</v>
      </c>
      <c r="H4781" s="1">
        <f t="shared" ca="1" si="524"/>
        <v>1</v>
      </c>
    </row>
    <row r="4782" spans="1:8" hidden="1" x14ac:dyDescent="0.2">
      <c r="A4782" s="1">
        <v>4779</v>
      </c>
      <c r="B4782" s="1">
        <f t="shared" ca="1" si="521"/>
        <v>499563.42199600179</v>
      </c>
      <c r="C4782" s="1">
        <f t="shared" ca="1" si="518"/>
        <v>100</v>
      </c>
      <c r="D4782" s="1">
        <f t="shared" ca="1" si="519"/>
        <v>58.639357099169693</v>
      </c>
      <c r="E4782" s="1">
        <f t="shared" ca="1" si="520"/>
        <v>0</v>
      </c>
      <c r="F4782" s="1">
        <f t="shared" ca="1" si="522"/>
        <v>1</v>
      </c>
      <c r="G4782" s="1">
        <f t="shared" ca="1" si="523"/>
        <v>0</v>
      </c>
      <c r="H4782" s="1">
        <f t="shared" ca="1" si="524"/>
        <v>2</v>
      </c>
    </row>
    <row r="4783" spans="1:8" hidden="1" x14ac:dyDescent="0.2">
      <c r="A4783" s="1">
        <v>4780</v>
      </c>
      <c r="B4783" s="1">
        <f t="shared" ca="1" si="521"/>
        <v>505427.35770591878</v>
      </c>
      <c r="C4783" s="1">
        <f t="shared" ca="1" si="518"/>
        <v>100</v>
      </c>
      <c r="D4783" s="1">
        <f t="shared" ca="1" si="519"/>
        <v>-42.077013244733351</v>
      </c>
      <c r="E4783" s="1">
        <f t="shared" ca="1" si="520"/>
        <v>0</v>
      </c>
      <c r="F4783" s="1">
        <f t="shared" ca="1" si="522"/>
        <v>1</v>
      </c>
      <c r="G4783" s="1">
        <f t="shared" ca="1" si="523"/>
        <v>0</v>
      </c>
      <c r="H4783" s="1">
        <f t="shared" ca="1" si="524"/>
        <v>3</v>
      </c>
    </row>
    <row r="4784" spans="1:8" hidden="1" x14ac:dyDescent="0.2">
      <c r="A4784" s="1">
        <v>4781</v>
      </c>
      <c r="B4784" s="1">
        <f t="shared" ca="1" si="521"/>
        <v>501219.65638144547</v>
      </c>
      <c r="C4784" s="1">
        <f t="shared" ca="1" si="518"/>
        <v>100</v>
      </c>
      <c r="D4784" s="1">
        <f t="shared" ca="1" si="519"/>
        <v>-42.077013244733351</v>
      </c>
      <c r="E4784" s="1">
        <f t="shared" ca="1" si="520"/>
        <v>-1</v>
      </c>
      <c r="F4784" s="1">
        <f t="shared" ca="1" si="522"/>
        <v>1</v>
      </c>
      <c r="G4784" s="1">
        <f t="shared" ca="1" si="523"/>
        <v>1</v>
      </c>
      <c r="H4784" s="1">
        <f t="shared" ca="1" si="524"/>
        <v>0</v>
      </c>
    </row>
    <row r="4785" spans="1:8" hidden="1" x14ac:dyDescent="0.2">
      <c r="A4785" s="1">
        <v>4782</v>
      </c>
      <c r="B4785" s="1">
        <f t="shared" ca="1" si="521"/>
        <v>497011.95505697216</v>
      </c>
      <c r="C4785" s="1">
        <f t="shared" ca="1" si="518"/>
        <v>100</v>
      </c>
      <c r="D4785" s="1">
        <f t="shared" ca="1" si="519"/>
        <v>-42.077013244733351</v>
      </c>
      <c r="E4785" s="1">
        <f t="shared" ca="1" si="520"/>
        <v>-2</v>
      </c>
      <c r="F4785" s="1">
        <f t="shared" ca="1" si="522"/>
        <v>1</v>
      </c>
      <c r="G4785" s="1">
        <f t="shared" ca="1" si="523"/>
        <v>2</v>
      </c>
      <c r="H4785" s="1">
        <f t="shared" ca="1" si="524"/>
        <v>0</v>
      </c>
    </row>
    <row r="4786" spans="1:8" hidden="1" x14ac:dyDescent="0.2">
      <c r="A4786" s="1">
        <v>4783</v>
      </c>
      <c r="B4786" s="1">
        <f t="shared" ca="1" si="521"/>
        <v>492804.25373249885</v>
      </c>
      <c r="C4786" s="1">
        <f t="shared" ca="1" si="518"/>
        <v>100</v>
      </c>
      <c r="D4786" s="1">
        <f t="shared" ca="1" si="519"/>
        <v>58.639357099169693</v>
      </c>
      <c r="E4786" s="1">
        <f t="shared" ca="1" si="520"/>
        <v>-3</v>
      </c>
      <c r="F4786" s="1">
        <f t="shared" ca="1" si="522"/>
        <v>1</v>
      </c>
      <c r="G4786" s="1">
        <f t="shared" ca="1" si="523"/>
        <v>3</v>
      </c>
      <c r="H4786" s="1">
        <f t="shared" ca="1" si="524"/>
        <v>0</v>
      </c>
    </row>
    <row r="4787" spans="1:8" hidden="1" x14ac:dyDescent="0.2">
      <c r="A4787" s="1">
        <v>4784</v>
      </c>
      <c r="B4787" s="1">
        <f t="shared" ca="1" si="521"/>
        <v>498668.18944241584</v>
      </c>
      <c r="C4787" s="1">
        <f t="shared" ca="1" si="518"/>
        <v>100</v>
      </c>
      <c r="D4787" s="1">
        <f t="shared" ca="1" si="519"/>
        <v>-42.077013244733351</v>
      </c>
      <c r="E4787" s="1">
        <f t="shared" ca="1" si="520"/>
        <v>-2</v>
      </c>
      <c r="F4787" s="1">
        <f t="shared" ca="1" si="522"/>
        <v>1</v>
      </c>
      <c r="G4787" s="1">
        <f t="shared" ca="1" si="523"/>
        <v>0</v>
      </c>
      <c r="H4787" s="1">
        <f t="shared" ca="1" si="524"/>
        <v>1</v>
      </c>
    </row>
    <row r="4788" spans="1:8" hidden="1" x14ac:dyDescent="0.2">
      <c r="A4788" s="1">
        <v>4785</v>
      </c>
      <c r="B4788" s="1">
        <f t="shared" ca="1" si="521"/>
        <v>494460.48811794253</v>
      </c>
      <c r="C4788" s="1">
        <f t="shared" ca="1" si="518"/>
        <v>100</v>
      </c>
      <c r="D4788" s="1">
        <f t="shared" ca="1" si="519"/>
        <v>-42.077013244733351</v>
      </c>
      <c r="E4788" s="1">
        <f t="shared" ca="1" si="520"/>
        <v>-3</v>
      </c>
      <c r="F4788" s="1">
        <f t="shared" ca="1" si="522"/>
        <v>1</v>
      </c>
      <c r="G4788" s="1">
        <f t="shared" ca="1" si="523"/>
        <v>1</v>
      </c>
      <c r="H4788" s="1">
        <f t="shared" ca="1" si="524"/>
        <v>0</v>
      </c>
    </row>
    <row r="4789" spans="1:8" hidden="1" x14ac:dyDescent="0.2">
      <c r="A4789" s="1">
        <v>4786</v>
      </c>
      <c r="B4789" s="1">
        <f t="shared" ca="1" si="521"/>
        <v>490252.78679346922</v>
      </c>
      <c r="C4789" s="1">
        <f t="shared" ca="1" si="518"/>
        <v>100</v>
      </c>
      <c r="D4789" s="1">
        <f t="shared" ca="1" si="519"/>
        <v>-42.077013244733351</v>
      </c>
      <c r="E4789" s="1">
        <f t="shared" ca="1" si="520"/>
        <v>-4</v>
      </c>
      <c r="F4789" s="1">
        <f t="shared" ca="1" si="522"/>
        <v>1</v>
      </c>
      <c r="G4789" s="1">
        <f t="shared" ca="1" si="523"/>
        <v>2</v>
      </c>
      <c r="H4789" s="1">
        <f t="shared" ca="1" si="524"/>
        <v>0</v>
      </c>
    </row>
    <row r="4790" spans="1:8" hidden="1" x14ac:dyDescent="0.2">
      <c r="A4790" s="1">
        <v>4787</v>
      </c>
      <c r="B4790" s="1">
        <f t="shared" ca="1" si="521"/>
        <v>486045.08546899591</v>
      </c>
      <c r="C4790" s="1">
        <f t="shared" ca="1" si="518"/>
        <v>500</v>
      </c>
      <c r="D4790" s="1">
        <f t="shared" ca="1" si="519"/>
        <v>-42.077013244733351</v>
      </c>
      <c r="E4790" s="1">
        <f t="shared" ca="1" si="520"/>
        <v>0</v>
      </c>
      <c r="F4790" s="1">
        <f t="shared" ca="1" si="522"/>
        <v>2</v>
      </c>
      <c r="G4790" s="1">
        <f t="shared" ca="1" si="523"/>
        <v>3</v>
      </c>
      <c r="H4790" s="1">
        <f t="shared" ca="1" si="524"/>
        <v>0</v>
      </c>
    </row>
    <row r="4791" spans="1:8" hidden="1" x14ac:dyDescent="0.2">
      <c r="A4791" s="1">
        <v>4788</v>
      </c>
      <c r="B4791" s="1">
        <f t="shared" ca="1" si="521"/>
        <v>465006.57884662924</v>
      </c>
      <c r="C4791" s="1">
        <f t="shared" ca="1" si="518"/>
        <v>500</v>
      </c>
      <c r="D4791" s="1">
        <f t="shared" ca="1" si="519"/>
        <v>-42.077013244733351</v>
      </c>
      <c r="E4791" s="1">
        <f t="shared" ca="1" si="520"/>
        <v>-1</v>
      </c>
      <c r="F4791" s="1">
        <f t="shared" ca="1" si="522"/>
        <v>2</v>
      </c>
      <c r="G4791" s="1">
        <f t="shared" ca="1" si="523"/>
        <v>4</v>
      </c>
      <c r="H4791" s="1">
        <f t="shared" ca="1" si="524"/>
        <v>0</v>
      </c>
    </row>
    <row r="4792" spans="1:8" hidden="1" x14ac:dyDescent="0.2">
      <c r="A4792" s="1">
        <v>4789</v>
      </c>
      <c r="B4792" s="1">
        <f t="shared" ca="1" si="521"/>
        <v>443968.07222426258</v>
      </c>
      <c r="C4792" s="1">
        <f t="shared" ca="1" si="518"/>
        <v>500</v>
      </c>
      <c r="D4792" s="1">
        <f t="shared" ca="1" si="519"/>
        <v>58.639357099169693</v>
      </c>
      <c r="E4792" s="1">
        <f t="shared" ca="1" si="520"/>
        <v>-2</v>
      </c>
      <c r="F4792" s="1">
        <f t="shared" ca="1" si="522"/>
        <v>2</v>
      </c>
      <c r="G4792" s="1">
        <f t="shared" ca="1" si="523"/>
        <v>5</v>
      </c>
      <c r="H4792" s="1">
        <f t="shared" ca="1" si="524"/>
        <v>0</v>
      </c>
    </row>
    <row r="4793" spans="1:8" hidden="1" x14ac:dyDescent="0.2">
      <c r="A4793" s="1">
        <v>4790</v>
      </c>
      <c r="B4793" s="1">
        <f t="shared" ca="1" si="521"/>
        <v>473287.75077384745</v>
      </c>
      <c r="C4793" s="1">
        <f t="shared" ca="1" si="518"/>
        <v>500</v>
      </c>
      <c r="D4793" s="1">
        <f t="shared" ca="1" si="519"/>
        <v>-42.077013244733351</v>
      </c>
      <c r="E4793" s="1">
        <f t="shared" ca="1" si="520"/>
        <v>-1</v>
      </c>
      <c r="F4793" s="1">
        <f t="shared" ca="1" si="522"/>
        <v>2</v>
      </c>
      <c r="G4793" s="1">
        <f t="shared" ca="1" si="523"/>
        <v>0</v>
      </c>
      <c r="H4793" s="1">
        <f t="shared" ca="1" si="524"/>
        <v>1</v>
      </c>
    </row>
    <row r="4794" spans="1:8" hidden="1" x14ac:dyDescent="0.2">
      <c r="A4794" s="1">
        <v>4791</v>
      </c>
      <c r="B4794" s="1">
        <f t="shared" ca="1" si="521"/>
        <v>452249.24415148079</v>
      </c>
      <c r="C4794" s="1">
        <f t="shared" ca="1" si="518"/>
        <v>500</v>
      </c>
      <c r="D4794" s="1">
        <f t="shared" ca="1" si="519"/>
        <v>-42.077013244733351</v>
      </c>
      <c r="E4794" s="1">
        <f t="shared" ca="1" si="520"/>
        <v>-2</v>
      </c>
      <c r="F4794" s="1">
        <f t="shared" ca="1" si="522"/>
        <v>2</v>
      </c>
      <c r="G4794" s="1">
        <f t="shared" ca="1" si="523"/>
        <v>1</v>
      </c>
      <c r="H4794" s="1">
        <f t="shared" ca="1" si="524"/>
        <v>0</v>
      </c>
    </row>
    <row r="4795" spans="1:8" hidden="1" x14ac:dyDescent="0.2">
      <c r="A4795" s="1">
        <v>4792</v>
      </c>
      <c r="B4795" s="1">
        <f t="shared" ca="1" si="521"/>
        <v>431210.73752911412</v>
      </c>
      <c r="C4795" s="1">
        <f t="shared" ca="1" si="518"/>
        <v>500</v>
      </c>
      <c r="D4795" s="1">
        <f t="shared" ca="1" si="519"/>
        <v>-42.077013244733351</v>
      </c>
      <c r="E4795" s="1">
        <f t="shared" ca="1" si="520"/>
        <v>-3</v>
      </c>
      <c r="F4795" s="1">
        <f t="shared" ca="1" si="522"/>
        <v>2</v>
      </c>
      <c r="G4795" s="1">
        <f t="shared" ca="1" si="523"/>
        <v>2</v>
      </c>
      <c r="H4795" s="1">
        <f t="shared" ca="1" si="524"/>
        <v>0</v>
      </c>
    </row>
    <row r="4796" spans="1:8" hidden="1" x14ac:dyDescent="0.2">
      <c r="A4796" s="1">
        <v>4793</v>
      </c>
      <c r="B4796" s="1">
        <f t="shared" ca="1" si="521"/>
        <v>410172.23090674746</v>
      </c>
      <c r="C4796" s="1">
        <f t="shared" ca="1" si="518"/>
        <v>500</v>
      </c>
      <c r="D4796" s="1">
        <f t="shared" ca="1" si="519"/>
        <v>-42.077013244733351</v>
      </c>
      <c r="E4796" s="1">
        <f t="shared" ca="1" si="520"/>
        <v>-4</v>
      </c>
      <c r="F4796" s="1">
        <f t="shared" ca="1" si="522"/>
        <v>2</v>
      </c>
      <c r="G4796" s="1">
        <f t="shared" ca="1" si="523"/>
        <v>3</v>
      </c>
      <c r="H4796" s="1">
        <f t="shared" ca="1" si="524"/>
        <v>0</v>
      </c>
    </row>
    <row r="4797" spans="1:8" hidden="1" x14ac:dyDescent="0.2">
      <c r="A4797" s="1">
        <v>4794</v>
      </c>
      <c r="B4797" s="1">
        <f t="shared" ca="1" si="521"/>
        <v>389133.72428438079</v>
      </c>
      <c r="C4797" s="1">
        <f t="shared" ca="1" si="518"/>
        <v>100</v>
      </c>
      <c r="D4797" s="1">
        <f t="shared" ca="1" si="519"/>
        <v>58.639357099169693</v>
      </c>
      <c r="E4797" s="1">
        <f t="shared" ca="1" si="520"/>
        <v>0</v>
      </c>
      <c r="F4797" s="1">
        <f t="shared" ca="1" si="522"/>
        <v>1</v>
      </c>
      <c r="G4797" s="1">
        <f t="shared" ca="1" si="523"/>
        <v>4</v>
      </c>
      <c r="H4797" s="1">
        <f t="shared" ca="1" si="524"/>
        <v>0</v>
      </c>
    </row>
    <row r="4798" spans="1:8" hidden="1" x14ac:dyDescent="0.2">
      <c r="A4798" s="1">
        <v>4795</v>
      </c>
      <c r="B4798" s="1">
        <f t="shared" ca="1" si="521"/>
        <v>394997.65999429778</v>
      </c>
      <c r="C4798" s="1">
        <f t="shared" ca="1" si="518"/>
        <v>100</v>
      </c>
      <c r="D4798" s="1">
        <f t="shared" ca="1" si="519"/>
        <v>58.639357099169693</v>
      </c>
      <c r="E4798" s="1">
        <f t="shared" ca="1" si="520"/>
        <v>0</v>
      </c>
      <c r="F4798" s="1">
        <f t="shared" ca="1" si="522"/>
        <v>1</v>
      </c>
      <c r="G4798" s="1">
        <f t="shared" ca="1" si="523"/>
        <v>0</v>
      </c>
      <c r="H4798" s="1">
        <f t="shared" ca="1" si="524"/>
        <v>1</v>
      </c>
    </row>
    <row r="4799" spans="1:8" hidden="1" x14ac:dyDescent="0.2">
      <c r="A4799" s="1">
        <v>4796</v>
      </c>
      <c r="B4799" s="1">
        <f t="shared" ca="1" si="521"/>
        <v>400861.59570421476</v>
      </c>
      <c r="C4799" s="1">
        <f t="shared" ca="1" si="518"/>
        <v>100</v>
      </c>
      <c r="D4799" s="1">
        <f t="shared" ca="1" si="519"/>
        <v>-42.077013244733351</v>
      </c>
      <c r="E4799" s="1">
        <f t="shared" ca="1" si="520"/>
        <v>0</v>
      </c>
      <c r="F4799" s="1">
        <f t="shared" ca="1" si="522"/>
        <v>1</v>
      </c>
      <c r="G4799" s="1">
        <f t="shared" ca="1" si="523"/>
        <v>0</v>
      </c>
      <c r="H4799" s="1">
        <f t="shared" ca="1" si="524"/>
        <v>2</v>
      </c>
    </row>
    <row r="4800" spans="1:8" hidden="1" x14ac:dyDescent="0.2">
      <c r="A4800" s="1">
        <v>4797</v>
      </c>
      <c r="B4800" s="1">
        <f t="shared" ca="1" si="521"/>
        <v>396653.89437974145</v>
      </c>
      <c r="C4800" s="1">
        <f t="shared" ca="1" si="518"/>
        <v>100</v>
      </c>
      <c r="D4800" s="1">
        <f t="shared" ca="1" si="519"/>
        <v>58.639357099169693</v>
      </c>
      <c r="E4800" s="1">
        <f t="shared" ca="1" si="520"/>
        <v>-1</v>
      </c>
      <c r="F4800" s="1">
        <f t="shared" ca="1" si="522"/>
        <v>1</v>
      </c>
      <c r="G4800" s="1">
        <f t="shared" ca="1" si="523"/>
        <v>1</v>
      </c>
      <c r="H4800" s="1">
        <f t="shared" ca="1" si="524"/>
        <v>0</v>
      </c>
    </row>
    <row r="4801" spans="1:8" hidden="1" x14ac:dyDescent="0.2">
      <c r="A4801" s="1">
        <v>4798</v>
      </c>
      <c r="B4801" s="1">
        <f t="shared" ca="1" si="521"/>
        <v>402517.83008965844</v>
      </c>
      <c r="C4801" s="1">
        <f t="shared" ca="1" si="518"/>
        <v>100</v>
      </c>
      <c r="D4801" s="1">
        <f t="shared" ca="1" si="519"/>
        <v>58.639357099169693</v>
      </c>
      <c r="E4801" s="1">
        <f t="shared" ca="1" si="520"/>
        <v>0</v>
      </c>
      <c r="F4801" s="1">
        <f t="shared" ca="1" si="522"/>
        <v>1</v>
      </c>
      <c r="G4801" s="1">
        <f t="shared" ca="1" si="523"/>
        <v>0</v>
      </c>
      <c r="H4801" s="1">
        <f t="shared" ca="1" si="524"/>
        <v>1</v>
      </c>
    </row>
    <row r="4802" spans="1:8" hidden="1" x14ac:dyDescent="0.2">
      <c r="A4802" s="1">
        <v>4799</v>
      </c>
      <c r="B4802" s="1">
        <f t="shared" ca="1" si="521"/>
        <v>408381.76579957543</v>
      </c>
      <c r="C4802" s="1">
        <f t="shared" ca="1" si="518"/>
        <v>100</v>
      </c>
      <c r="D4802" s="1">
        <f t="shared" ca="1" si="519"/>
        <v>-42.077013244733351</v>
      </c>
      <c r="E4802" s="1">
        <f t="shared" ca="1" si="520"/>
        <v>0</v>
      </c>
      <c r="F4802" s="1">
        <f t="shared" ca="1" si="522"/>
        <v>1</v>
      </c>
      <c r="G4802" s="1">
        <f t="shared" ca="1" si="523"/>
        <v>0</v>
      </c>
      <c r="H4802" s="1">
        <f t="shared" ca="1" si="524"/>
        <v>2</v>
      </c>
    </row>
    <row r="4803" spans="1:8" hidden="1" x14ac:dyDescent="0.2">
      <c r="A4803" s="1">
        <v>4800</v>
      </c>
      <c r="B4803" s="1">
        <f t="shared" ca="1" si="521"/>
        <v>404174.06447510212</v>
      </c>
      <c r="C4803" s="1">
        <f t="shared" ca="1" si="518"/>
        <v>100</v>
      </c>
      <c r="D4803" s="1">
        <f t="shared" ca="1" si="519"/>
        <v>-42.077013244733351</v>
      </c>
      <c r="E4803" s="1">
        <f t="shared" ca="1" si="520"/>
        <v>-1</v>
      </c>
      <c r="F4803" s="1">
        <f t="shared" ca="1" si="522"/>
        <v>1</v>
      </c>
      <c r="G4803" s="1">
        <f t="shared" ca="1" si="523"/>
        <v>1</v>
      </c>
      <c r="H4803" s="1">
        <f t="shared" ca="1" si="524"/>
        <v>0</v>
      </c>
    </row>
    <row r="4804" spans="1:8" hidden="1" x14ac:dyDescent="0.2">
      <c r="A4804" s="1">
        <v>4801</v>
      </c>
      <c r="B4804" s="1">
        <f t="shared" ca="1" si="521"/>
        <v>399966.36315062881</v>
      </c>
      <c r="C4804" s="1">
        <f t="shared" ca="1" si="518"/>
        <v>100</v>
      </c>
      <c r="D4804" s="1">
        <f t="shared" ca="1" si="519"/>
        <v>-42.077013244733351</v>
      </c>
      <c r="E4804" s="1">
        <f t="shared" ca="1" si="520"/>
        <v>-2</v>
      </c>
      <c r="F4804" s="1">
        <f t="shared" ca="1" si="522"/>
        <v>1</v>
      </c>
      <c r="G4804" s="1">
        <f t="shared" ca="1" si="523"/>
        <v>2</v>
      </c>
      <c r="H4804" s="1">
        <f t="shared" ca="1" si="524"/>
        <v>0</v>
      </c>
    </row>
    <row r="4805" spans="1:8" hidden="1" x14ac:dyDescent="0.2">
      <c r="A4805" s="1">
        <v>4802</v>
      </c>
      <c r="B4805" s="1">
        <f t="shared" ca="1" si="521"/>
        <v>395758.6618261555</v>
      </c>
      <c r="C4805" s="1">
        <f t="shared" ref="C4805:C4868" ca="1" si="525">$C$4*POWER($L$2,F4805-1)</f>
        <v>100</v>
      </c>
      <c r="D4805" s="1">
        <f t="shared" ref="D4805:D4868" ca="1" si="526">IF(RAND()&lt;$B$1,$F$1,$H$1)</f>
        <v>58.639357099169693</v>
      </c>
      <c r="E4805" s="1">
        <f t="shared" ref="E4805:E4868" ca="1" si="527">IF(D4804&lt;0,IF(E4804-1=-$D$2,0,E4804-1),IF(E4804+1=$F$2,0,E4804+1))</f>
        <v>-3</v>
      </c>
      <c r="F4805" s="1">
        <f t="shared" ca="1" si="522"/>
        <v>1</v>
      </c>
      <c r="G4805" s="1">
        <f t="shared" ca="1" si="523"/>
        <v>3</v>
      </c>
      <c r="H4805" s="1">
        <f t="shared" ca="1" si="524"/>
        <v>0</v>
      </c>
    </row>
    <row r="4806" spans="1:8" hidden="1" x14ac:dyDescent="0.2">
      <c r="A4806" s="1">
        <v>4803</v>
      </c>
      <c r="B4806" s="1">
        <f t="shared" ref="B4806:B4869" ca="1" si="528">B4805+D4805*C4805</f>
        <v>401622.59753607248</v>
      </c>
      <c r="C4806" s="1">
        <f t="shared" ca="1" si="525"/>
        <v>100</v>
      </c>
      <c r="D4806" s="1">
        <f t="shared" ca="1" si="526"/>
        <v>58.639357099169693</v>
      </c>
      <c r="E4806" s="1">
        <f t="shared" ca="1" si="527"/>
        <v>-2</v>
      </c>
      <c r="F4806" s="1">
        <f t="shared" ref="F4806:F4869" ca="1" si="529">IF(AND(D4805&gt;0,E4806=0),IF(F4805-1&lt;1,1,F4805-1),IF(AND(D4805&lt;0,E4806=0),IF(F4805+1&gt;$H$2,1,F4805+1),F4805))</f>
        <v>1</v>
      </c>
      <c r="G4806" s="1">
        <f t="shared" ref="G4806:G4869" ca="1" si="530">IF(D4805&gt;0,0,G4805+1)</f>
        <v>0</v>
      </c>
      <c r="H4806" s="1">
        <f t="shared" ref="H4806:H4869" ca="1" si="531">IF(D4805&lt;0,0,H4805+1)</f>
        <v>1</v>
      </c>
    </row>
    <row r="4807" spans="1:8" hidden="1" x14ac:dyDescent="0.2">
      <c r="A4807" s="1">
        <v>4804</v>
      </c>
      <c r="B4807" s="1">
        <f t="shared" ca="1" si="528"/>
        <v>407486.53324598947</v>
      </c>
      <c r="C4807" s="1">
        <f t="shared" ca="1" si="525"/>
        <v>100</v>
      </c>
      <c r="D4807" s="1">
        <f t="shared" ca="1" si="526"/>
        <v>58.639357099169693</v>
      </c>
      <c r="E4807" s="1">
        <f t="shared" ca="1" si="527"/>
        <v>-1</v>
      </c>
      <c r="F4807" s="1">
        <f t="shared" ca="1" si="529"/>
        <v>1</v>
      </c>
      <c r="G4807" s="1">
        <f t="shared" ca="1" si="530"/>
        <v>0</v>
      </c>
      <c r="H4807" s="1">
        <f t="shared" ca="1" si="531"/>
        <v>2</v>
      </c>
    </row>
    <row r="4808" spans="1:8" hidden="1" x14ac:dyDescent="0.2">
      <c r="A4808" s="1">
        <v>4805</v>
      </c>
      <c r="B4808" s="1">
        <f t="shared" ca="1" si="528"/>
        <v>413350.46895590646</v>
      </c>
      <c r="C4808" s="1">
        <f t="shared" ca="1" si="525"/>
        <v>100</v>
      </c>
      <c r="D4808" s="1">
        <f t="shared" ca="1" si="526"/>
        <v>-42.077013244733351</v>
      </c>
      <c r="E4808" s="1">
        <f t="shared" ca="1" si="527"/>
        <v>0</v>
      </c>
      <c r="F4808" s="1">
        <f t="shared" ca="1" si="529"/>
        <v>1</v>
      </c>
      <c r="G4808" s="1">
        <f t="shared" ca="1" si="530"/>
        <v>0</v>
      </c>
      <c r="H4808" s="1">
        <f t="shared" ca="1" si="531"/>
        <v>3</v>
      </c>
    </row>
    <row r="4809" spans="1:8" hidden="1" x14ac:dyDescent="0.2">
      <c r="A4809" s="1">
        <v>4806</v>
      </c>
      <c r="B4809" s="1">
        <f t="shared" ca="1" si="528"/>
        <v>409142.76763143315</v>
      </c>
      <c r="C4809" s="1">
        <f t="shared" ca="1" si="525"/>
        <v>100</v>
      </c>
      <c r="D4809" s="1">
        <f t="shared" ca="1" si="526"/>
        <v>58.639357099169693</v>
      </c>
      <c r="E4809" s="1">
        <f t="shared" ca="1" si="527"/>
        <v>-1</v>
      </c>
      <c r="F4809" s="1">
        <f t="shared" ca="1" si="529"/>
        <v>1</v>
      </c>
      <c r="G4809" s="1">
        <f t="shared" ca="1" si="530"/>
        <v>1</v>
      </c>
      <c r="H4809" s="1">
        <f t="shared" ca="1" si="531"/>
        <v>0</v>
      </c>
    </row>
    <row r="4810" spans="1:8" hidden="1" x14ac:dyDescent="0.2">
      <c r="A4810" s="1">
        <v>4807</v>
      </c>
      <c r="B4810" s="1">
        <f t="shared" ca="1" si="528"/>
        <v>415006.70334135013</v>
      </c>
      <c r="C4810" s="1">
        <f t="shared" ca="1" si="525"/>
        <v>100</v>
      </c>
      <c r="D4810" s="1">
        <f t="shared" ca="1" si="526"/>
        <v>58.639357099169693</v>
      </c>
      <c r="E4810" s="1">
        <f t="shared" ca="1" si="527"/>
        <v>0</v>
      </c>
      <c r="F4810" s="1">
        <f t="shared" ca="1" si="529"/>
        <v>1</v>
      </c>
      <c r="G4810" s="1">
        <f t="shared" ca="1" si="530"/>
        <v>0</v>
      </c>
      <c r="H4810" s="1">
        <f t="shared" ca="1" si="531"/>
        <v>1</v>
      </c>
    </row>
    <row r="4811" spans="1:8" hidden="1" x14ac:dyDescent="0.2">
      <c r="A4811" s="1">
        <v>4808</v>
      </c>
      <c r="B4811" s="1">
        <f t="shared" ca="1" si="528"/>
        <v>420870.63905126712</v>
      </c>
      <c r="C4811" s="1">
        <f t="shared" ca="1" si="525"/>
        <v>100</v>
      </c>
      <c r="D4811" s="1">
        <f t="shared" ca="1" si="526"/>
        <v>-42.077013244733351</v>
      </c>
      <c r="E4811" s="1">
        <f t="shared" ca="1" si="527"/>
        <v>0</v>
      </c>
      <c r="F4811" s="1">
        <f t="shared" ca="1" si="529"/>
        <v>1</v>
      </c>
      <c r="G4811" s="1">
        <f t="shared" ca="1" si="530"/>
        <v>0</v>
      </c>
      <c r="H4811" s="1">
        <f t="shared" ca="1" si="531"/>
        <v>2</v>
      </c>
    </row>
    <row r="4812" spans="1:8" hidden="1" x14ac:dyDescent="0.2">
      <c r="A4812" s="1">
        <v>4809</v>
      </c>
      <c r="B4812" s="1">
        <f t="shared" ca="1" si="528"/>
        <v>416662.93772679381</v>
      </c>
      <c r="C4812" s="1">
        <f t="shared" ca="1" si="525"/>
        <v>100</v>
      </c>
      <c r="D4812" s="1">
        <f t="shared" ca="1" si="526"/>
        <v>-42.077013244733351</v>
      </c>
      <c r="E4812" s="1">
        <f t="shared" ca="1" si="527"/>
        <v>-1</v>
      </c>
      <c r="F4812" s="1">
        <f t="shared" ca="1" si="529"/>
        <v>1</v>
      </c>
      <c r="G4812" s="1">
        <f t="shared" ca="1" si="530"/>
        <v>1</v>
      </c>
      <c r="H4812" s="1">
        <f t="shared" ca="1" si="531"/>
        <v>0</v>
      </c>
    </row>
    <row r="4813" spans="1:8" hidden="1" x14ac:dyDescent="0.2">
      <c r="A4813" s="1">
        <v>4810</v>
      </c>
      <c r="B4813" s="1">
        <f t="shared" ca="1" si="528"/>
        <v>412455.2364023205</v>
      </c>
      <c r="C4813" s="1">
        <f t="shared" ca="1" si="525"/>
        <v>100</v>
      </c>
      <c r="D4813" s="1">
        <f t="shared" ca="1" si="526"/>
        <v>58.639357099169693</v>
      </c>
      <c r="E4813" s="1">
        <f t="shared" ca="1" si="527"/>
        <v>-2</v>
      </c>
      <c r="F4813" s="1">
        <f t="shared" ca="1" si="529"/>
        <v>1</v>
      </c>
      <c r="G4813" s="1">
        <f t="shared" ca="1" si="530"/>
        <v>2</v>
      </c>
      <c r="H4813" s="1">
        <f t="shared" ca="1" si="531"/>
        <v>0</v>
      </c>
    </row>
    <row r="4814" spans="1:8" hidden="1" x14ac:dyDescent="0.2">
      <c r="A4814" s="1">
        <v>4811</v>
      </c>
      <c r="B4814" s="1">
        <f t="shared" ca="1" si="528"/>
        <v>418319.17211223749</v>
      </c>
      <c r="C4814" s="1">
        <f t="shared" ca="1" si="525"/>
        <v>100</v>
      </c>
      <c r="D4814" s="1">
        <f t="shared" ca="1" si="526"/>
        <v>58.639357099169693</v>
      </c>
      <c r="E4814" s="1">
        <f t="shared" ca="1" si="527"/>
        <v>-1</v>
      </c>
      <c r="F4814" s="1">
        <f t="shared" ca="1" si="529"/>
        <v>1</v>
      </c>
      <c r="G4814" s="1">
        <f t="shared" ca="1" si="530"/>
        <v>0</v>
      </c>
      <c r="H4814" s="1">
        <f t="shared" ca="1" si="531"/>
        <v>1</v>
      </c>
    </row>
    <row r="4815" spans="1:8" hidden="1" x14ac:dyDescent="0.2">
      <c r="A4815" s="1">
        <v>4812</v>
      </c>
      <c r="B4815" s="1">
        <f t="shared" ca="1" si="528"/>
        <v>424183.10782215447</v>
      </c>
      <c r="C4815" s="1">
        <f t="shared" ca="1" si="525"/>
        <v>100</v>
      </c>
      <c r="D4815" s="1">
        <f t="shared" ca="1" si="526"/>
        <v>-42.077013244733351</v>
      </c>
      <c r="E4815" s="1">
        <f t="shared" ca="1" si="527"/>
        <v>0</v>
      </c>
      <c r="F4815" s="1">
        <f t="shared" ca="1" si="529"/>
        <v>1</v>
      </c>
      <c r="G4815" s="1">
        <f t="shared" ca="1" si="530"/>
        <v>0</v>
      </c>
      <c r="H4815" s="1">
        <f t="shared" ca="1" si="531"/>
        <v>2</v>
      </c>
    </row>
    <row r="4816" spans="1:8" hidden="1" x14ac:dyDescent="0.2">
      <c r="A4816" s="1">
        <v>4813</v>
      </c>
      <c r="B4816" s="1">
        <f t="shared" ca="1" si="528"/>
        <v>419975.40649768116</v>
      </c>
      <c r="C4816" s="1">
        <f t="shared" ca="1" si="525"/>
        <v>100</v>
      </c>
      <c r="D4816" s="1">
        <f t="shared" ca="1" si="526"/>
        <v>-42.077013244733351</v>
      </c>
      <c r="E4816" s="1">
        <f t="shared" ca="1" si="527"/>
        <v>-1</v>
      </c>
      <c r="F4816" s="1">
        <f t="shared" ca="1" si="529"/>
        <v>1</v>
      </c>
      <c r="G4816" s="1">
        <f t="shared" ca="1" si="530"/>
        <v>1</v>
      </c>
      <c r="H4816" s="1">
        <f t="shared" ca="1" si="531"/>
        <v>0</v>
      </c>
    </row>
    <row r="4817" spans="1:8" hidden="1" x14ac:dyDescent="0.2">
      <c r="A4817" s="1">
        <v>4814</v>
      </c>
      <c r="B4817" s="1">
        <f t="shared" ca="1" si="528"/>
        <v>415767.70517320785</v>
      </c>
      <c r="C4817" s="1">
        <f t="shared" ca="1" si="525"/>
        <v>100</v>
      </c>
      <c r="D4817" s="1">
        <f t="shared" ca="1" si="526"/>
        <v>58.639357099169693</v>
      </c>
      <c r="E4817" s="1">
        <f t="shared" ca="1" si="527"/>
        <v>-2</v>
      </c>
      <c r="F4817" s="1">
        <f t="shared" ca="1" si="529"/>
        <v>1</v>
      </c>
      <c r="G4817" s="1">
        <f t="shared" ca="1" si="530"/>
        <v>2</v>
      </c>
      <c r="H4817" s="1">
        <f t="shared" ca="1" si="531"/>
        <v>0</v>
      </c>
    </row>
    <row r="4818" spans="1:8" hidden="1" x14ac:dyDescent="0.2">
      <c r="A4818" s="1">
        <v>4815</v>
      </c>
      <c r="B4818" s="1">
        <f t="shared" ca="1" si="528"/>
        <v>421631.64088312484</v>
      </c>
      <c r="C4818" s="1">
        <f t="shared" ca="1" si="525"/>
        <v>100</v>
      </c>
      <c r="D4818" s="1">
        <f t="shared" ca="1" si="526"/>
        <v>58.639357099169693</v>
      </c>
      <c r="E4818" s="1">
        <f t="shared" ca="1" si="527"/>
        <v>-1</v>
      </c>
      <c r="F4818" s="1">
        <f t="shared" ca="1" si="529"/>
        <v>1</v>
      </c>
      <c r="G4818" s="1">
        <f t="shared" ca="1" si="530"/>
        <v>0</v>
      </c>
      <c r="H4818" s="1">
        <f t="shared" ca="1" si="531"/>
        <v>1</v>
      </c>
    </row>
    <row r="4819" spans="1:8" hidden="1" x14ac:dyDescent="0.2">
      <c r="A4819" s="1">
        <v>4816</v>
      </c>
      <c r="B4819" s="1">
        <f t="shared" ca="1" si="528"/>
        <v>427495.57659304183</v>
      </c>
      <c r="C4819" s="1">
        <f t="shared" ca="1" si="525"/>
        <v>100</v>
      </c>
      <c r="D4819" s="1">
        <f t="shared" ca="1" si="526"/>
        <v>-42.077013244733351</v>
      </c>
      <c r="E4819" s="1">
        <f t="shared" ca="1" si="527"/>
        <v>0</v>
      </c>
      <c r="F4819" s="1">
        <f t="shared" ca="1" si="529"/>
        <v>1</v>
      </c>
      <c r="G4819" s="1">
        <f t="shared" ca="1" si="530"/>
        <v>0</v>
      </c>
      <c r="H4819" s="1">
        <f t="shared" ca="1" si="531"/>
        <v>2</v>
      </c>
    </row>
    <row r="4820" spans="1:8" hidden="1" x14ac:dyDescent="0.2">
      <c r="A4820" s="1">
        <v>4817</v>
      </c>
      <c r="B4820" s="1">
        <f t="shared" ca="1" si="528"/>
        <v>423287.87526856852</v>
      </c>
      <c r="C4820" s="1">
        <f t="shared" ca="1" si="525"/>
        <v>100</v>
      </c>
      <c r="D4820" s="1">
        <f t="shared" ca="1" si="526"/>
        <v>-42.077013244733351</v>
      </c>
      <c r="E4820" s="1">
        <f t="shared" ca="1" si="527"/>
        <v>-1</v>
      </c>
      <c r="F4820" s="1">
        <f t="shared" ca="1" si="529"/>
        <v>1</v>
      </c>
      <c r="G4820" s="1">
        <f t="shared" ca="1" si="530"/>
        <v>1</v>
      </c>
      <c r="H4820" s="1">
        <f t="shared" ca="1" si="531"/>
        <v>0</v>
      </c>
    </row>
    <row r="4821" spans="1:8" hidden="1" x14ac:dyDescent="0.2">
      <c r="A4821" s="1">
        <v>4818</v>
      </c>
      <c r="B4821" s="1">
        <f t="shared" ca="1" si="528"/>
        <v>419080.17394409521</v>
      </c>
      <c r="C4821" s="1">
        <f t="shared" ca="1" si="525"/>
        <v>100</v>
      </c>
      <c r="D4821" s="1">
        <f t="shared" ca="1" si="526"/>
        <v>58.639357099169693</v>
      </c>
      <c r="E4821" s="1">
        <f t="shared" ca="1" si="527"/>
        <v>-2</v>
      </c>
      <c r="F4821" s="1">
        <f t="shared" ca="1" si="529"/>
        <v>1</v>
      </c>
      <c r="G4821" s="1">
        <f t="shared" ca="1" si="530"/>
        <v>2</v>
      </c>
      <c r="H4821" s="1">
        <f t="shared" ca="1" si="531"/>
        <v>0</v>
      </c>
    </row>
    <row r="4822" spans="1:8" hidden="1" x14ac:dyDescent="0.2">
      <c r="A4822" s="1">
        <v>4819</v>
      </c>
      <c r="B4822" s="1">
        <f t="shared" ca="1" si="528"/>
        <v>424944.10965401219</v>
      </c>
      <c r="C4822" s="1">
        <f t="shared" ca="1" si="525"/>
        <v>100</v>
      </c>
      <c r="D4822" s="1">
        <f t="shared" ca="1" si="526"/>
        <v>-42.077013244733351</v>
      </c>
      <c r="E4822" s="1">
        <f t="shared" ca="1" si="527"/>
        <v>-1</v>
      </c>
      <c r="F4822" s="1">
        <f t="shared" ca="1" si="529"/>
        <v>1</v>
      </c>
      <c r="G4822" s="1">
        <f t="shared" ca="1" si="530"/>
        <v>0</v>
      </c>
      <c r="H4822" s="1">
        <f t="shared" ca="1" si="531"/>
        <v>1</v>
      </c>
    </row>
    <row r="4823" spans="1:8" hidden="1" x14ac:dyDescent="0.2">
      <c r="A4823" s="1">
        <v>4820</v>
      </c>
      <c r="B4823" s="1">
        <f t="shared" ca="1" si="528"/>
        <v>420736.40832953888</v>
      </c>
      <c r="C4823" s="1">
        <f t="shared" ca="1" si="525"/>
        <v>100</v>
      </c>
      <c r="D4823" s="1">
        <f t="shared" ca="1" si="526"/>
        <v>-42.077013244733351</v>
      </c>
      <c r="E4823" s="1">
        <f t="shared" ca="1" si="527"/>
        <v>-2</v>
      </c>
      <c r="F4823" s="1">
        <f t="shared" ca="1" si="529"/>
        <v>1</v>
      </c>
      <c r="G4823" s="1">
        <f t="shared" ca="1" si="530"/>
        <v>1</v>
      </c>
      <c r="H4823" s="1">
        <f t="shared" ca="1" si="531"/>
        <v>0</v>
      </c>
    </row>
    <row r="4824" spans="1:8" hidden="1" x14ac:dyDescent="0.2">
      <c r="A4824" s="1">
        <v>4821</v>
      </c>
      <c r="B4824" s="1">
        <f t="shared" ca="1" si="528"/>
        <v>416528.70700506557</v>
      </c>
      <c r="C4824" s="1">
        <f t="shared" ca="1" si="525"/>
        <v>100</v>
      </c>
      <c r="D4824" s="1">
        <f t="shared" ca="1" si="526"/>
        <v>58.639357099169693</v>
      </c>
      <c r="E4824" s="1">
        <f t="shared" ca="1" si="527"/>
        <v>-3</v>
      </c>
      <c r="F4824" s="1">
        <f t="shared" ca="1" si="529"/>
        <v>1</v>
      </c>
      <c r="G4824" s="1">
        <f t="shared" ca="1" si="530"/>
        <v>2</v>
      </c>
      <c r="H4824" s="1">
        <f t="shared" ca="1" si="531"/>
        <v>0</v>
      </c>
    </row>
    <row r="4825" spans="1:8" hidden="1" x14ac:dyDescent="0.2">
      <c r="A4825" s="1">
        <v>4822</v>
      </c>
      <c r="B4825" s="1">
        <f t="shared" ca="1" si="528"/>
        <v>422392.64271498256</v>
      </c>
      <c r="C4825" s="1">
        <f t="shared" ca="1" si="525"/>
        <v>100</v>
      </c>
      <c r="D4825" s="1">
        <f t="shared" ca="1" si="526"/>
        <v>-42.077013244733351</v>
      </c>
      <c r="E4825" s="1">
        <f t="shared" ca="1" si="527"/>
        <v>-2</v>
      </c>
      <c r="F4825" s="1">
        <f t="shared" ca="1" si="529"/>
        <v>1</v>
      </c>
      <c r="G4825" s="1">
        <f t="shared" ca="1" si="530"/>
        <v>0</v>
      </c>
      <c r="H4825" s="1">
        <f t="shared" ca="1" si="531"/>
        <v>1</v>
      </c>
    </row>
    <row r="4826" spans="1:8" hidden="1" x14ac:dyDescent="0.2">
      <c r="A4826" s="1">
        <v>4823</v>
      </c>
      <c r="B4826" s="1">
        <f t="shared" ca="1" si="528"/>
        <v>418184.94139050925</v>
      </c>
      <c r="C4826" s="1">
        <f t="shared" ca="1" si="525"/>
        <v>100</v>
      </c>
      <c r="D4826" s="1">
        <f t="shared" ca="1" si="526"/>
        <v>-42.077013244733351</v>
      </c>
      <c r="E4826" s="1">
        <f t="shared" ca="1" si="527"/>
        <v>-3</v>
      </c>
      <c r="F4826" s="1">
        <f t="shared" ca="1" si="529"/>
        <v>1</v>
      </c>
      <c r="G4826" s="1">
        <f t="shared" ca="1" si="530"/>
        <v>1</v>
      </c>
      <c r="H4826" s="1">
        <f t="shared" ca="1" si="531"/>
        <v>0</v>
      </c>
    </row>
    <row r="4827" spans="1:8" hidden="1" x14ac:dyDescent="0.2">
      <c r="A4827" s="1">
        <v>4824</v>
      </c>
      <c r="B4827" s="1">
        <f t="shared" ca="1" si="528"/>
        <v>413977.24006603594</v>
      </c>
      <c r="C4827" s="1">
        <f t="shared" ca="1" si="525"/>
        <v>100</v>
      </c>
      <c r="D4827" s="1">
        <f t="shared" ca="1" si="526"/>
        <v>-42.077013244733351</v>
      </c>
      <c r="E4827" s="1">
        <f t="shared" ca="1" si="527"/>
        <v>-4</v>
      </c>
      <c r="F4827" s="1">
        <f t="shared" ca="1" si="529"/>
        <v>1</v>
      </c>
      <c r="G4827" s="1">
        <f t="shared" ca="1" si="530"/>
        <v>2</v>
      </c>
      <c r="H4827" s="1">
        <f t="shared" ca="1" si="531"/>
        <v>0</v>
      </c>
    </row>
    <row r="4828" spans="1:8" hidden="1" x14ac:dyDescent="0.2">
      <c r="A4828" s="1">
        <v>4825</v>
      </c>
      <c r="B4828" s="1">
        <f t="shared" ca="1" si="528"/>
        <v>409769.53874156263</v>
      </c>
      <c r="C4828" s="1">
        <f t="shared" ca="1" si="525"/>
        <v>500</v>
      </c>
      <c r="D4828" s="1">
        <f t="shared" ca="1" si="526"/>
        <v>-42.077013244733351</v>
      </c>
      <c r="E4828" s="1">
        <f t="shared" ca="1" si="527"/>
        <v>0</v>
      </c>
      <c r="F4828" s="1">
        <f t="shared" ca="1" si="529"/>
        <v>2</v>
      </c>
      <c r="G4828" s="1">
        <f t="shared" ca="1" si="530"/>
        <v>3</v>
      </c>
      <c r="H4828" s="1">
        <f t="shared" ca="1" si="531"/>
        <v>0</v>
      </c>
    </row>
    <row r="4829" spans="1:8" hidden="1" x14ac:dyDescent="0.2">
      <c r="A4829" s="1">
        <v>4826</v>
      </c>
      <c r="B4829" s="1">
        <f t="shared" ca="1" si="528"/>
        <v>388731.03211919597</v>
      </c>
      <c r="C4829" s="1">
        <f t="shared" ca="1" si="525"/>
        <v>500</v>
      </c>
      <c r="D4829" s="1">
        <f t="shared" ca="1" si="526"/>
        <v>58.639357099169693</v>
      </c>
      <c r="E4829" s="1">
        <f t="shared" ca="1" si="527"/>
        <v>-1</v>
      </c>
      <c r="F4829" s="1">
        <f t="shared" ca="1" si="529"/>
        <v>2</v>
      </c>
      <c r="G4829" s="1">
        <f t="shared" ca="1" si="530"/>
        <v>4</v>
      </c>
      <c r="H4829" s="1">
        <f t="shared" ca="1" si="531"/>
        <v>0</v>
      </c>
    </row>
    <row r="4830" spans="1:8" hidden="1" x14ac:dyDescent="0.2">
      <c r="A4830" s="1">
        <v>4827</v>
      </c>
      <c r="B4830" s="1">
        <f t="shared" ca="1" si="528"/>
        <v>418050.71066878084</v>
      </c>
      <c r="C4830" s="1">
        <f t="shared" ca="1" si="525"/>
        <v>100</v>
      </c>
      <c r="D4830" s="1">
        <f t="shared" ca="1" si="526"/>
        <v>-42.077013244733351</v>
      </c>
      <c r="E4830" s="1">
        <f t="shared" ca="1" si="527"/>
        <v>0</v>
      </c>
      <c r="F4830" s="1">
        <f t="shared" ca="1" si="529"/>
        <v>1</v>
      </c>
      <c r="G4830" s="1">
        <f t="shared" ca="1" si="530"/>
        <v>0</v>
      </c>
      <c r="H4830" s="1">
        <f t="shared" ca="1" si="531"/>
        <v>1</v>
      </c>
    </row>
    <row r="4831" spans="1:8" hidden="1" x14ac:dyDescent="0.2">
      <c r="A4831" s="1">
        <v>4828</v>
      </c>
      <c r="B4831" s="1">
        <f t="shared" ca="1" si="528"/>
        <v>413843.00934430753</v>
      </c>
      <c r="C4831" s="1">
        <f t="shared" ca="1" si="525"/>
        <v>100</v>
      </c>
      <c r="D4831" s="1">
        <f t="shared" ca="1" si="526"/>
        <v>58.639357099169693</v>
      </c>
      <c r="E4831" s="1">
        <f t="shared" ca="1" si="527"/>
        <v>-1</v>
      </c>
      <c r="F4831" s="1">
        <f t="shared" ca="1" si="529"/>
        <v>1</v>
      </c>
      <c r="G4831" s="1">
        <f t="shared" ca="1" si="530"/>
        <v>1</v>
      </c>
      <c r="H4831" s="1">
        <f t="shared" ca="1" si="531"/>
        <v>0</v>
      </c>
    </row>
    <row r="4832" spans="1:8" hidden="1" x14ac:dyDescent="0.2">
      <c r="A4832" s="1">
        <v>4829</v>
      </c>
      <c r="B4832" s="1">
        <f t="shared" ca="1" si="528"/>
        <v>419706.94505422452</v>
      </c>
      <c r="C4832" s="1">
        <f t="shared" ca="1" si="525"/>
        <v>100</v>
      </c>
      <c r="D4832" s="1">
        <f t="shared" ca="1" si="526"/>
        <v>-42.077013244733351</v>
      </c>
      <c r="E4832" s="1">
        <f t="shared" ca="1" si="527"/>
        <v>0</v>
      </c>
      <c r="F4832" s="1">
        <f t="shared" ca="1" si="529"/>
        <v>1</v>
      </c>
      <c r="G4832" s="1">
        <f t="shared" ca="1" si="530"/>
        <v>0</v>
      </c>
      <c r="H4832" s="1">
        <f t="shared" ca="1" si="531"/>
        <v>1</v>
      </c>
    </row>
    <row r="4833" spans="1:8" hidden="1" x14ac:dyDescent="0.2">
      <c r="A4833" s="1">
        <v>4830</v>
      </c>
      <c r="B4833" s="1">
        <f t="shared" ca="1" si="528"/>
        <v>415499.24372975121</v>
      </c>
      <c r="C4833" s="1">
        <f t="shared" ca="1" si="525"/>
        <v>100</v>
      </c>
      <c r="D4833" s="1">
        <f t="shared" ca="1" si="526"/>
        <v>-42.077013244733351</v>
      </c>
      <c r="E4833" s="1">
        <f t="shared" ca="1" si="527"/>
        <v>-1</v>
      </c>
      <c r="F4833" s="1">
        <f t="shared" ca="1" si="529"/>
        <v>1</v>
      </c>
      <c r="G4833" s="1">
        <f t="shared" ca="1" si="530"/>
        <v>1</v>
      </c>
      <c r="H4833" s="1">
        <f t="shared" ca="1" si="531"/>
        <v>0</v>
      </c>
    </row>
    <row r="4834" spans="1:8" hidden="1" x14ac:dyDescent="0.2">
      <c r="A4834" s="1">
        <v>4831</v>
      </c>
      <c r="B4834" s="1">
        <f t="shared" ca="1" si="528"/>
        <v>411291.5424052779</v>
      </c>
      <c r="C4834" s="1">
        <f t="shared" ca="1" si="525"/>
        <v>100</v>
      </c>
      <c r="D4834" s="1">
        <f t="shared" ca="1" si="526"/>
        <v>-42.077013244733351</v>
      </c>
      <c r="E4834" s="1">
        <f t="shared" ca="1" si="527"/>
        <v>-2</v>
      </c>
      <c r="F4834" s="1">
        <f t="shared" ca="1" si="529"/>
        <v>1</v>
      </c>
      <c r="G4834" s="1">
        <f t="shared" ca="1" si="530"/>
        <v>2</v>
      </c>
      <c r="H4834" s="1">
        <f t="shared" ca="1" si="531"/>
        <v>0</v>
      </c>
    </row>
    <row r="4835" spans="1:8" hidden="1" x14ac:dyDescent="0.2">
      <c r="A4835" s="1">
        <v>4832</v>
      </c>
      <c r="B4835" s="1">
        <f t="shared" ca="1" si="528"/>
        <v>407083.84108080459</v>
      </c>
      <c r="C4835" s="1">
        <f t="shared" ca="1" si="525"/>
        <v>100</v>
      </c>
      <c r="D4835" s="1">
        <f t="shared" ca="1" si="526"/>
        <v>-42.077013244733351</v>
      </c>
      <c r="E4835" s="1">
        <f t="shared" ca="1" si="527"/>
        <v>-3</v>
      </c>
      <c r="F4835" s="1">
        <f t="shared" ca="1" si="529"/>
        <v>1</v>
      </c>
      <c r="G4835" s="1">
        <f t="shared" ca="1" si="530"/>
        <v>3</v>
      </c>
      <c r="H4835" s="1">
        <f t="shared" ca="1" si="531"/>
        <v>0</v>
      </c>
    </row>
    <row r="4836" spans="1:8" hidden="1" x14ac:dyDescent="0.2">
      <c r="A4836" s="1">
        <v>4833</v>
      </c>
      <c r="B4836" s="1">
        <f t="shared" ca="1" si="528"/>
        <v>402876.13975633128</v>
      </c>
      <c r="C4836" s="1">
        <f t="shared" ca="1" si="525"/>
        <v>100</v>
      </c>
      <c r="D4836" s="1">
        <f t="shared" ca="1" si="526"/>
        <v>58.639357099169693</v>
      </c>
      <c r="E4836" s="1">
        <f t="shared" ca="1" si="527"/>
        <v>-4</v>
      </c>
      <c r="F4836" s="1">
        <f t="shared" ca="1" si="529"/>
        <v>1</v>
      </c>
      <c r="G4836" s="1">
        <f t="shared" ca="1" si="530"/>
        <v>4</v>
      </c>
      <c r="H4836" s="1">
        <f t="shared" ca="1" si="531"/>
        <v>0</v>
      </c>
    </row>
    <row r="4837" spans="1:8" hidden="1" x14ac:dyDescent="0.2">
      <c r="A4837" s="1">
        <v>4834</v>
      </c>
      <c r="B4837" s="1">
        <f t="shared" ca="1" si="528"/>
        <v>408740.07546624827</v>
      </c>
      <c r="C4837" s="1">
        <f t="shared" ca="1" si="525"/>
        <v>100</v>
      </c>
      <c r="D4837" s="1">
        <f t="shared" ca="1" si="526"/>
        <v>-42.077013244733351</v>
      </c>
      <c r="E4837" s="1">
        <f t="shared" ca="1" si="527"/>
        <v>-3</v>
      </c>
      <c r="F4837" s="1">
        <f t="shared" ca="1" si="529"/>
        <v>1</v>
      </c>
      <c r="G4837" s="1">
        <f t="shared" ca="1" si="530"/>
        <v>0</v>
      </c>
      <c r="H4837" s="1">
        <f t="shared" ca="1" si="531"/>
        <v>1</v>
      </c>
    </row>
    <row r="4838" spans="1:8" hidden="1" x14ac:dyDescent="0.2">
      <c r="A4838" s="1">
        <v>4835</v>
      </c>
      <c r="B4838" s="1">
        <f t="shared" ca="1" si="528"/>
        <v>404532.37414177496</v>
      </c>
      <c r="C4838" s="1">
        <f t="shared" ca="1" si="525"/>
        <v>100</v>
      </c>
      <c r="D4838" s="1">
        <f t="shared" ca="1" si="526"/>
        <v>-42.077013244733351</v>
      </c>
      <c r="E4838" s="1">
        <f t="shared" ca="1" si="527"/>
        <v>-4</v>
      </c>
      <c r="F4838" s="1">
        <f t="shared" ca="1" si="529"/>
        <v>1</v>
      </c>
      <c r="G4838" s="1">
        <f t="shared" ca="1" si="530"/>
        <v>1</v>
      </c>
      <c r="H4838" s="1">
        <f t="shared" ca="1" si="531"/>
        <v>0</v>
      </c>
    </row>
    <row r="4839" spans="1:8" hidden="1" x14ac:dyDescent="0.2">
      <c r="A4839" s="1">
        <v>4836</v>
      </c>
      <c r="B4839" s="1">
        <f t="shared" ca="1" si="528"/>
        <v>400324.67281730165</v>
      </c>
      <c r="C4839" s="1">
        <f t="shared" ca="1" si="525"/>
        <v>500</v>
      </c>
      <c r="D4839" s="1">
        <f t="shared" ca="1" si="526"/>
        <v>-42.077013244733351</v>
      </c>
      <c r="E4839" s="1">
        <f t="shared" ca="1" si="527"/>
        <v>0</v>
      </c>
      <c r="F4839" s="1">
        <f t="shared" ca="1" si="529"/>
        <v>2</v>
      </c>
      <c r="G4839" s="1">
        <f t="shared" ca="1" si="530"/>
        <v>2</v>
      </c>
      <c r="H4839" s="1">
        <f t="shared" ca="1" si="531"/>
        <v>0</v>
      </c>
    </row>
    <row r="4840" spans="1:8" hidden="1" x14ac:dyDescent="0.2">
      <c r="A4840" s="1">
        <v>4837</v>
      </c>
      <c r="B4840" s="1">
        <f t="shared" ca="1" si="528"/>
        <v>379286.16619493498</v>
      </c>
      <c r="C4840" s="1">
        <f t="shared" ca="1" si="525"/>
        <v>500</v>
      </c>
      <c r="D4840" s="1">
        <f t="shared" ca="1" si="526"/>
        <v>58.639357099169693</v>
      </c>
      <c r="E4840" s="1">
        <f t="shared" ca="1" si="527"/>
        <v>-1</v>
      </c>
      <c r="F4840" s="1">
        <f t="shared" ca="1" si="529"/>
        <v>2</v>
      </c>
      <c r="G4840" s="1">
        <f t="shared" ca="1" si="530"/>
        <v>3</v>
      </c>
      <c r="H4840" s="1">
        <f t="shared" ca="1" si="531"/>
        <v>0</v>
      </c>
    </row>
    <row r="4841" spans="1:8" hidden="1" x14ac:dyDescent="0.2">
      <c r="A4841" s="1">
        <v>4838</v>
      </c>
      <c r="B4841" s="1">
        <f t="shared" ca="1" si="528"/>
        <v>408605.8447445198</v>
      </c>
      <c r="C4841" s="1">
        <f t="shared" ca="1" si="525"/>
        <v>100</v>
      </c>
      <c r="D4841" s="1">
        <f t="shared" ca="1" si="526"/>
        <v>-42.077013244733351</v>
      </c>
      <c r="E4841" s="1">
        <f t="shared" ca="1" si="527"/>
        <v>0</v>
      </c>
      <c r="F4841" s="1">
        <f t="shared" ca="1" si="529"/>
        <v>1</v>
      </c>
      <c r="G4841" s="1">
        <f t="shared" ca="1" si="530"/>
        <v>0</v>
      </c>
      <c r="H4841" s="1">
        <f t="shared" ca="1" si="531"/>
        <v>1</v>
      </c>
    </row>
    <row r="4842" spans="1:8" hidden="1" x14ac:dyDescent="0.2">
      <c r="A4842" s="1">
        <v>4839</v>
      </c>
      <c r="B4842" s="1">
        <f t="shared" ca="1" si="528"/>
        <v>404398.14342004649</v>
      </c>
      <c r="C4842" s="1">
        <f t="shared" ca="1" si="525"/>
        <v>100</v>
      </c>
      <c r="D4842" s="1">
        <f t="shared" ca="1" si="526"/>
        <v>58.639357099169693</v>
      </c>
      <c r="E4842" s="1">
        <f t="shared" ca="1" si="527"/>
        <v>-1</v>
      </c>
      <c r="F4842" s="1">
        <f t="shared" ca="1" si="529"/>
        <v>1</v>
      </c>
      <c r="G4842" s="1">
        <f t="shared" ca="1" si="530"/>
        <v>1</v>
      </c>
      <c r="H4842" s="1">
        <f t="shared" ca="1" si="531"/>
        <v>0</v>
      </c>
    </row>
    <row r="4843" spans="1:8" hidden="1" x14ac:dyDescent="0.2">
      <c r="A4843" s="1">
        <v>4840</v>
      </c>
      <c r="B4843" s="1">
        <f t="shared" ca="1" si="528"/>
        <v>410262.07912996347</v>
      </c>
      <c r="C4843" s="1">
        <f t="shared" ca="1" si="525"/>
        <v>100</v>
      </c>
      <c r="D4843" s="1">
        <f t="shared" ca="1" si="526"/>
        <v>58.639357099169693</v>
      </c>
      <c r="E4843" s="1">
        <f t="shared" ca="1" si="527"/>
        <v>0</v>
      </c>
      <c r="F4843" s="1">
        <f t="shared" ca="1" si="529"/>
        <v>1</v>
      </c>
      <c r="G4843" s="1">
        <f t="shared" ca="1" si="530"/>
        <v>0</v>
      </c>
      <c r="H4843" s="1">
        <f t="shared" ca="1" si="531"/>
        <v>1</v>
      </c>
    </row>
    <row r="4844" spans="1:8" hidden="1" x14ac:dyDescent="0.2">
      <c r="A4844" s="1">
        <v>4841</v>
      </c>
      <c r="B4844" s="1">
        <f t="shared" ca="1" si="528"/>
        <v>416126.01483988046</v>
      </c>
      <c r="C4844" s="1">
        <f t="shared" ca="1" si="525"/>
        <v>100</v>
      </c>
      <c r="D4844" s="1">
        <f t="shared" ca="1" si="526"/>
        <v>-42.077013244733351</v>
      </c>
      <c r="E4844" s="1">
        <f t="shared" ca="1" si="527"/>
        <v>0</v>
      </c>
      <c r="F4844" s="1">
        <f t="shared" ca="1" si="529"/>
        <v>1</v>
      </c>
      <c r="G4844" s="1">
        <f t="shared" ca="1" si="530"/>
        <v>0</v>
      </c>
      <c r="H4844" s="1">
        <f t="shared" ca="1" si="531"/>
        <v>2</v>
      </c>
    </row>
    <row r="4845" spans="1:8" hidden="1" x14ac:dyDescent="0.2">
      <c r="A4845" s="1">
        <v>4842</v>
      </c>
      <c r="B4845" s="1">
        <f t="shared" ca="1" si="528"/>
        <v>411918.31351540715</v>
      </c>
      <c r="C4845" s="1">
        <f t="shared" ca="1" si="525"/>
        <v>100</v>
      </c>
      <c r="D4845" s="1">
        <f t="shared" ca="1" si="526"/>
        <v>58.639357099169693</v>
      </c>
      <c r="E4845" s="1">
        <f t="shared" ca="1" si="527"/>
        <v>-1</v>
      </c>
      <c r="F4845" s="1">
        <f t="shared" ca="1" si="529"/>
        <v>1</v>
      </c>
      <c r="G4845" s="1">
        <f t="shared" ca="1" si="530"/>
        <v>1</v>
      </c>
      <c r="H4845" s="1">
        <f t="shared" ca="1" si="531"/>
        <v>0</v>
      </c>
    </row>
    <row r="4846" spans="1:8" hidden="1" x14ac:dyDescent="0.2">
      <c r="A4846" s="1">
        <v>4843</v>
      </c>
      <c r="B4846" s="1">
        <f t="shared" ca="1" si="528"/>
        <v>417782.24922532414</v>
      </c>
      <c r="C4846" s="1">
        <f t="shared" ca="1" si="525"/>
        <v>100</v>
      </c>
      <c r="D4846" s="1">
        <f t="shared" ca="1" si="526"/>
        <v>-42.077013244733351</v>
      </c>
      <c r="E4846" s="1">
        <f t="shared" ca="1" si="527"/>
        <v>0</v>
      </c>
      <c r="F4846" s="1">
        <f t="shared" ca="1" si="529"/>
        <v>1</v>
      </c>
      <c r="G4846" s="1">
        <f t="shared" ca="1" si="530"/>
        <v>0</v>
      </c>
      <c r="H4846" s="1">
        <f t="shared" ca="1" si="531"/>
        <v>1</v>
      </c>
    </row>
    <row r="4847" spans="1:8" hidden="1" x14ac:dyDescent="0.2">
      <c r="A4847" s="1">
        <v>4844</v>
      </c>
      <c r="B4847" s="1">
        <f t="shared" ca="1" si="528"/>
        <v>413574.54790085083</v>
      </c>
      <c r="C4847" s="1">
        <f t="shared" ca="1" si="525"/>
        <v>100</v>
      </c>
      <c r="D4847" s="1">
        <f t="shared" ca="1" si="526"/>
        <v>58.639357099169693</v>
      </c>
      <c r="E4847" s="1">
        <f t="shared" ca="1" si="527"/>
        <v>-1</v>
      </c>
      <c r="F4847" s="1">
        <f t="shared" ca="1" si="529"/>
        <v>1</v>
      </c>
      <c r="G4847" s="1">
        <f t="shared" ca="1" si="530"/>
        <v>1</v>
      </c>
      <c r="H4847" s="1">
        <f t="shared" ca="1" si="531"/>
        <v>0</v>
      </c>
    </row>
    <row r="4848" spans="1:8" hidden="1" x14ac:dyDescent="0.2">
      <c r="A4848" s="1">
        <v>4845</v>
      </c>
      <c r="B4848" s="1">
        <f t="shared" ca="1" si="528"/>
        <v>419438.48361076781</v>
      </c>
      <c r="C4848" s="1">
        <f t="shared" ca="1" si="525"/>
        <v>100</v>
      </c>
      <c r="D4848" s="1">
        <f t="shared" ca="1" si="526"/>
        <v>-42.077013244733351</v>
      </c>
      <c r="E4848" s="1">
        <f t="shared" ca="1" si="527"/>
        <v>0</v>
      </c>
      <c r="F4848" s="1">
        <f t="shared" ca="1" si="529"/>
        <v>1</v>
      </c>
      <c r="G4848" s="1">
        <f t="shared" ca="1" si="530"/>
        <v>0</v>
      </c>
      <c r="H4848" s="1">
        <f t="shared" ca="1" si="531"/>
        <v>1</v>
      </c>
    </row>
    <row r="4849" spans="1:8" hidden="1" x14ac:dyDescent="0.2">
      <c r="A4849" s="1">
        <v>4846</v>
      </c>
      <c r="B4849" s="1">
        <f t="shared" ca="1" si="528"/>
        <v>415230.7822862945</v>
      </c>
      <c r="C4849" s="1">
        <f t="shared" ca="1" si="525"/>
        <v>100</v>
      </c>
      <c r="D4849" s="1">
        <f t="shared" ca="1" si="526"/>
        <v>-42.077013244733351</v>
      </c>
      <c r="E4849" s="1">
        <f t="shared" ca="1" si="527"/>
        <v>-1</v>
      </c>
      <c r="F4849" s="1">
        <f t="shared" ca="1" si="529"/>
        <v>1</v>
      </c>
      <c r="G4849" s="1">
        <f t="shared" ca="1" si="530"/>
        <v>1</v>
      </c>
      <c r="H4849" s="1">
        <f t="shared" ca="1" si="531"/>
        <v>0</v>
      </c>
    </row>
    <row r="4850" spans="1:8" hidden="1" x14ac:dyDescent="0.2">
      <c r="A4850" s="1">
        <v>4847</v>
      </c>
      <c r="B4850" s="1">
        <f t="shared" ca="1" si="528"/>
        <v>411023.08096182119</v>
      </c>
      <c r="C4850" s="1">
        <f t="shared" ca="1" si="525"/>
        <v>100</v>
      </c>
      <c r="D4850" s="1">
        <f t="shared" ca="1" si="526"/>
        <v>-42.077013244733351</v>
      </c>
      <c r="E4850" s="1">
        <f t="shared" ca="1" si="527"/>
        <v>-2</v>
      </c>
      <c r="F4850" s="1">
        <f t="shared" ca="1" si="529"/>
        <v>1</v>
      </c>
      <c r="G4850" s="1">
        <f t="shared" ca="1" si="530"/>
        <v>2</v>
      </c>
      <c r="H4850" s="1">
        <f t="shared" ca="1" si="531"/>
        <v>0</v>
      </c>
    </row>
    <row r="4851" spans="1:8" hidden="1" x14ac:dyDescent="0.2">
      <c r="A4851" s="1">
        <v>4848</v>
      </c>
      <c r="B4851" s="1">
        <f t="shared" ca="1" si="528"/>
        <v>406815.37963734788</v>
      </c>
      <c r="C4851" s="1">
        <f t="shared" ca="1" si="525"/>
        <v>100</v>
      </c>
      <c r="D4851" s="1">
        <f t="shared" ca="1" si="526"/>
        <v>58.639357099169693</v>
      </c>
      <c r="E4851" s="1">
        <f t="shared" ca="1" si="527"/>
        <v>-3</v>
      </c>
      <c r="F4851" s="1">
        <f t="shared" ca="1" si="529"/>
        <v>1</v>
      </c>
      <c r="G4851" s="1">
        <f t="shared" ca="1" si="530"/>
        <v>3</v>
      </c>
      <c r="H4851" s="1">
        <f t="shared" ca="1" si="531"/>
        <v>0</v>
      </c>
    </row>
    <row r="4852" spans="1:8" hidden="1" x14ac:dyDescent="0.2">
      <c r="A4852" s="1">
        <v>4849</v>
      </c>
      <c r="B4852" s="1">
        <f t="shared" ca="1" si="528"/>
        <v>412679.31534726487</v>
      </c>
      <c r="C4852" s="1">
        <f t="shared" ca="1" si="525"/>
        <v>100</v>
      </c>
      <c r="D4852" s="1">
        <f t="shared" ca="1" si="526"/>
        <v>58.639357099169693</v>
      </c>
      <c r="E4852" s="1">
        <f t="shared" ca="1" si="527"/>
        <v>-2</v>
      </c>
      <c r="F4852" s="1">
        <f t="shared" ca="1" si="529"/>
        <v>1</v>
      </c>
      <c r="G4852" s="1">
        <f t="shared" ca="1" si="530"/>
        <v>0</v>
      </c>
      <c r="H4852" s="1">
        <f t="shared" ca="1" si="531"/>
        <v>1</v>
      </c>
    </row>
    <row r="4853" spans="1:8" hidden="1" x14ac:dyDescent="0.2">
      <c r="A4853" s="1">
        <v>4850</v>
      </c>
      <c r="B4853" s="1">
        <f t="shared" ca="1" si="528"/>
        <v>418543.25105718186</v>
      </c>
      <c r="C4853" s="1">
        <f t="shared" ca="1" si="525"/>
        <v>100</v>
      </c>
      <c r="D4853" s="1">
        <f t="shared" ca="1" si="526"/>
        <v>58.639357099169693</v>
      </c>
      <c r="E4853" s="1">
        <f t="shared" ca="1" si="527"/>
        <v>-1</v>
      </c>
      <c r="F4853" s="1">
        <f t="shared" ca="1" si="529"/>
        <v>1</v>
      </c>
      <c r="G4853" s="1">
        <f t="shared" ca="1" si="530"/>
        <v>0</v>
      </c>
      <c r="H4853" s="1">
        <f t="shared" ca="1" si="531"/>
        <v>2</v>
      </c>
    </row>
    <row r="4854" spans="1:8" hidden="1" x14ac:dyDescent="0.2">
      <c r="A4854" s="1">
        <v>4851</v>
      </c>
      <c r="B4854" s="1">
        <f t="shared" ca="1" si="528"/>
        <v>424407.18676709884</v>
      </c>
      <c r="C4854" s="1">
        <f t="shared" ca="1" si="525"/>
        <v>100</v>
      </c>
      <c r="D4854" s="1">
        <f t="shared" ca="1" si="526"/>
        <v>58.639357099169693</v>
      </c>
      <c r="E4854" s="1">
        <f t="shared" ca="1" si="527"/>
        <v>0</v>
      </c>
      <c r="F4854" s="1">
        <f t="shared" ca="1" si="529"/>
        <v>1</v>
      </c>
      <c r="G4854" s="1">
        <f t="shared" ca="1" si="530"/>
        <v>0</v>
      </c>
      <c r="H4854" s="1">
        <f t="shared" ca="1" si="531"/>
        <v>3</v>
      </c>
    </row>
    <row r="4855" spans="1:8" hidden="1" x14ac:dyDescent="0.2">
      <c r="A4855" s="1">
        <v>4852</v>
      </c>
      <c r="B4855" s="1">
        <f t="shared" ca="1" si="528"/>
        <v>430271.12247701583</v>
      </c>
      <c r="C4855" s="1">
        <f t="shared" ca="1" si="525"/>
        <v>100</v>
      </c>
      <c r="D4855" s="1">
        <f t="shared" ca="1" si="526"/>
        <v>-42.077013244733351</v>
      </c>
      <c r="E4855" s="1">
        <f t="shared" ca="1" si="527"/>
        <v>0</v>
      </c>
      <c r="F4855" s="1">
        <f t="shared" ca="1" si="529"/>
        <v>1</v>
      </c>
      <c r="G4855" s="1">
        <f t="shared" ca="1" si="530"/>
        <v>0</v>
      </c>
      <c r="H4855" s="1">
        <f t="shared" ca="1" si="531"/>
        <v>4</v>
      </c>
    </row>
    <row r="4856" spans="1:8" hidden="1" x14ac:dyDescent="0.2">
      <c r="A4856" s="1">
        <v>4853</v>
      </c>
      <c r="B4856" s="1">
        <f t="shared" ca="1" si="528"/>
        <v>426063.42115254252</v>
      </c>
      <c r="C4856" s="1">
        <f t="shared" ca="1" si="525"/>
        <v>100</v>
      </c>
      <c r="D4856" s="1">
        <f t="shared" ca="1" si="526"/>
        <v>58.639357099169693</v>
      </c>
      <c r="E4856" s="1">
        <f t="shared" ca="1" si="527"/>
        <v>-1</v>
      </c>
      <c r="F4856" s="1">
        <f t="shared" ca="1" si="529"/>
        <v>1</v>
      </c>
      <c r="G4856" s="1">
        <f t="shared" ca="1" si="530"/>
        <v>1</v>
      </c>
      <c r="H4856" s="1">
        <f t="shared" ca="1" si="531"/>
        <v>0</v>
      </c>
    </row>
    <row r="4857" spans="1:8" hidden="1" x14ac:dyDescent="0.2">
      <c r="A4857" s="1">
        <v>4854</v>
      </c>
      <c r="B4857" s="1">
        <f t="shared" ca="1" si="528"/>
        <v>431927.35686245951</v>
      </c>
      <c r="C4857" s="1">
        <f t="shared" ca="1" si="525"/>
        <v>100</v>
      </c>
      <c r="D4857" s="1">
        <f t="shared" ca="1" si="526"/>
        <v>58.639357099169693</v>
      </c>
      <c r="E4857" s="1">
        <f t="shared" ca="1" si="527"/>
        <v>0</v>
      </c>
      <c r="F4857" s="1">
        <f t="shared" ca="1" si="529"/>
        <v>1</v>
      </c>
      <c r="G4857" s="1">
        <f t="shared" ca="1" si="530"/>
        <v>0</v>
      </c>
      <c r="H4857" s="1">
        <f t="shared" ca="1" si="531"/>
        <v>1</v>
      </c>
    </row>
    <row r="4858" spans="1:8" hidden="1" x14ac:dyDescent="0.2">
      <c r="A4858" s="1">
        <v>4855</v>
      </c>
      <c r="B4858" s="1">
        <f t="shared" ca="1" si="528"/>
        <v>437791.29257237649</v>
      </c>
      <c r="C4858" s="1">
        <f t="shared" ca="1" si="525"/>
        <v>100</v>
      </c>
      <c r="D4858" s="1">
        <f t="shared" ca="1" si="526"/>
        <v>-42.077013244733351</v>
      </c>
      <c r="E4858" s="1">
        <f t="shared" ca="1" si="527"/>
        <v>0</v>
      </c>
      <c r="F4858" s="1">
        <f t="shared" ca="1" si="529"/>
        <v>1</v>
      </c>
      <c r="G4858" s="1">
        <f t="shared" ca="1" si="530"/>
        <v>0</v>
      </c>
      <c r="H4858" s="1">
        <f t="shared" ca="1" si="531"/>
        <v>2</v>
      </c>
    </row>
    <row r="4859" spans="1:8" hidden="1" x14ac:dyDescent="0.2">
      <c r="A4859" s="1">
        <v>4856</v>
      </c>
      <c r="B4859" s="1">
        <f t="shared" ca="1" si="528"/>
        <v>433583.59124790318</v>
      </c>
      <c r="C4859" s="1">
        <f t="shared" ca="1" si="525"/>
        <v>100</v>
      </c>
      <c r="D4859" s="1">
        <f t="shared" ca="1" si="526"/>
        <v>58.639357099169693</v>
      </c>
      <c r="E4859" s="1">
        <f t="shared" ca="1" si="527"/>
        <v>-1</v>
      </c>
      <c r="F4859" s="1">
        <f t="shared" ca="1" si="529"/>
        <v>1</v>
      </c>
      <c r="G4859" s="1">
        <f t="shared" ca="1" si="530"/>
        <v>1</v>
      </c>
      <c r="H4859" s="1">
        <f t="shared" ca="1" si="531"/>
        <v>0</v>
      </c>
    </row>
    <row r="4860" spans="1:8" hidden="1" x14ac:dyDescent="0.2">
      <c r="A4860" s="1">
        <v>4857</v>
      </c>
      <c r="B4860" s="1">
        <f t="shared" ca="1" si="528"/>
        <v>439447.52695782017</v>
      </c>
      <c r="C4860" s="1">
        <f t="shared" ca="1" si="525"/>
        <v>100</v>
      </c>
      <c r="D4860" s="1">
        <f t="shared" ca="1" si="526"/>
        <v>58.639357099169693</v>
      </c>
      <c r="E4860" s="1">
        <f t="shared" ca="1" si="527"/>
        <v>0</v>
      </c>
      <c r="F4860" s="1">
        <f t="shared" ca="1" si="529"/>
        <v>1</v>
      </c>
      <c r="G4860" s="1">
        <f t="shared" ca="1" si="530"/>
        <v>0</v>
      </c>
      <c r="H4860" s="1">
        <f t="shared" ca="1" si="531"/>
        <v>1</v>
      </c>
    </row>
    <row r="4861" spans="1:8" hidden="1" x14ac:dyDescent="0.2">
      <c r="A4861" s="1">
        <v>4858</v>
      </c>
      <c r="B4861" s="1">
        <f t="shared" ca="1" si="528"/>
        <v>445311.46266773716</v>
      </c>
      <c r="C4861" s="1">
        <f t="shared" ca="1" si="525"/>
        <v>100</v>
      </c>
      <c r="D4861" s="1">
        <f t="shared" ca="1" si="526"/>
        <v>-42.077013244733351</v>
      </c>
      <c r="E4861" s="1">
        <f t="shared" ca="1" si="527"/>
        <v>0</v>
      </c>
      <c r="F4861" s="1">
        <f t="shared" ca="1" si="529"/>
        <v>1</v>
      </c>
      <c r="G4861" s="1">
        <f t="shared" ca="1" si="530"/>
        <v>0</v>
      </c>
      <c r="H4861" s="1">
        <f t="shared" ca="1" si="531"/>
        <v>2</v>
      </c>
    </row>
    <row r="4862" spans="1:8" hidden="1" x14ac:dyDescent="0.2">
      <c r="A4862" s="1">
        <v>4859</v>
      </c>
      <c r="B4862" s="1">
        <f t="shared" ca="1" si="528"/>
        <v>441103.76134326385</v>
      </c>
      <c r="C4862" s="1">
        <f t="shared" ca="1" si="525"/>
        <v>100</v>
      </c>
      <c r="D4862" s="1">
        <f t="shared" ca="1" si="526"/>
        <v>-42.077013244733351</v>
      </c>
      <c r="E4862" s="1">
        <f t="shared" ca="1" si="527"/>
        <v>-1</v>
      </c>
      <c r="F4862" s="1">
        <f t="shared" ca="1" si="529"/>
        <v>1</v>
      </c>
      <c r="G4862" s="1">
        <f t="shared" ca="1" si="530"/>
        <v>1</v>
      </c>
      <c r="H4862" s="1">
        <f t="shared" ca="1" si="531"/>
        <v>0</v>
      </c>
    </row>
    <row r="4863" spans="1:8" hidden="1" x14ac:dyDescent="0.2">
      <c r="A4863" s="1">
        <v>4860</v>
      </c>
      <c r="B4863" s="1">
        <f t="shared" ca="1" si="528"/>
        <v>436896.06001879054</v>
      </c>
      <c r="C4863" s="1">
        <f t="shared" ca="1" si="525"/>
        <v>100</v>
      </c>
      <c r="D4863" s="1">
        <f t="shared" ca="1" si="526"/>
        <v>58.639357099169693</v>
      </c>
      <c r="E4863" s="1">
        <f t="shared" ca="1" si="527"/>
        <v>-2</v>
      </c>
      <c r="F4863" s="1">
        <f t="shared" ca="1" si="529"/>
        <v>1</v>
      </c>
      <c r="G4863" s="1">
        <f t="shared" ca="1" si="530"/>
        <v>2</v>
      </c>
      <c r="H4863" s="1">
        <f t="shared" ca="1" si="531"/>
        <v>0</v>
      </c>
    </row>
    <row r="4864" spans="1:8" hidden="1" x14ac:dyDescent="0.2">
      <c r="A4864" s="1">
        <v>4861</v>
      </c>
      <c r="B4864" s="1">
        <f t="shared" ca="1" si="528"/>
        <v>442759.99572870752</v>
      </c>
      <c r="C4864" s="1">
        <f t="shared" ca="1" si="525"/>
        <v>100</v>
      </c>
      <c r="D4864" s="1">
        <f t="shared" ca="1" si="526"/>
        <v>-42.077013244733351</v>
      </c>
      <c r="E4864" s="1">
        <f t="shared" ca="1" si="527"/>
        <v>-1</v>
      </c>
      <c r="F4864" s="1">
        <f t="shared" ca="1" si="529"/>
        <v>1</v>
      </c>
      <c r="G4864" s="1">
        <f t="shared" ca="1" si="530"/>
        <v>0</v>
      </c>
      <c r="H4864" s="1">
        <f t="shared" ca="1" si="531"/>
        <v>1</v>
      </c>
    </row>
    <row r="4865" spans="1:8" hidden="1" x14ac:dyDescent="0.2">
      <c r="A4865" s="1">
        <v>4862</v>
      </c>
      <c r="B4865" s="1">
        <f t="shared" ca="1" si="528"/>
        <v>438552.29440423421</v>
      </c>
      <c r="C4865" s="1">
        <f t="shared" ca="1" si="525"/>
        <v>100</v>
      </c>
      <c r="D4865" s="1">
        <f t="shared" ca="1" si="526"/>
        <v>-42.077013244733351</v>
      </c>
      <c r="E4865" s="1">
        <f t="shared" ca="1" si="527"/>
        <v>-2</v>
      </c>
      <c r="F4865" s="1">
        <f t="shared" ca="1" si="529"/>
        <v>1</v>
      </c>
      <c r="G4865" s="1">
        <f t="shared" ca="1" si="530"/>
        <v>1</v>
      </c>
      <c r="H4865" s="1">
        <f t="shared" ca="1" si="531"/>
        <v>0</v>
      </c>
    </row>
    <row r="4866" spans="1:8" hidden="1" x14ac:dyDescent="0.2">
      <c r="A4866" s="1">
        <v>4863</v>
      </c>
      <c r="B4866" s="1">
        <f t="shared" ca="1" si="528"/>
        <v>434344.5930797609</v>
      </c>
      <c r="C4866" s="1">
        <f t="shared" ca="1" si="525"/>
        <v>100</v>
      </c>
      <c r="D4866" s="1">
        <f t="shared" ca="1" si="526"/>
        <v>58.639357099169693</v>
      </c>
      <c r="E4866" s="1">
        <f t="shared" ca="1" si="527"/>
        <v>-3</v>
      </c>
      <c r="F4866" s="1">
        <f t="shared" ca="1" si="529"/>
        <v>1</v>
      </c>
      <c r="G4866" s="1">
        <f t="shared" ca="1" si="530"/>
        <v>2</v>
      </c>
      <c r="H4866" s="1">
        <f t="shared" ca="1" si="531"/>
        <v>0</v>
      </c>
    </row>
    <row r="4867" spans="1:8" hidden="1" x14ac:dyDescent="0.2">
      <c r="A4867" s="1">
        <v>4864</v>
      </c>
      <c r="B4867" s="1">
        <f t="shared" ca="1" si="528"/>
        <v>440208.52878967789</v>
      </c>
      <c r="C4867" s="1">
        <f t="shared" ca="1" si="525"/>
        <v>100</v>
      </c>
      <c r="D4867" s="1">
        <f t="shared" ca="1" si="526"/>
        <v>58.639357099169693</v>
      </c>
      <c r="E4867" s="1">
        <f t="shared" ca="1" si="527"/>
        <v>-2</v>
      </c>
      <c r="F4867" s="1">
        <f t="shared" ca="1" si="529"/>
        <v>1</v>
      </c>
      <c r="G4867" s="1">
        <f t="shared" ca="1" si="530"/>
        <v>0</v>
      </c>
      <c r="H4867" s="1">
        <f t="shared" ca="1" si="531"/>
        <v>1</v>
      </c>
    </row>
    <row r="4868" spans="1:8" hidden="1" x14ac:dyDescent="0.2">
      <c r="A4868" s="1">
        <v>4865</v>
      </c>
      <c r="B4868" s="1">
        <f t="shared" ca="1" si="528"/>
        <v>446072.46449959488</v>
      </c>
      <c r="C4868" s="1">
        <f t="shared" ca="1" si="525"/>
        <v>100</v>
      </c>
      <c r="D4868" s="1">
        <f t="shared" ca="1" si="526"/>
        <v>-42.077013244733351</v>
      </c>
      <c r="E4868" s="1">
        <f t="shared" ca="1" si="527"/>
        <v>-1</v>
      </c>
      <c r="F4868" s="1">
        <f t="shared" ca="1" si="529"/>
        <v>1</v>
      </c>
      <c r="G4868" s="1">
        <f t="shared" ca="1" si="530"/>
        <v>0</v>
      </c>
      <c r="H4868" s="1">
        <f t="shared" ca="1" si="531"/>
        <v>2</v>
      </c>
    </row>
    <row r="4869" spans="1:8" hidden="1" x14ac:dyDescent="0.2">
      <c r="A4869" s="1">
        <v>4866</v>
      </c>
      <c r="B4869" s="1">
        <f t="shared" ca="1" si="528"/>
        <v>441864.76317512157</v>
      </c>
      <c r="C4869" s="1">
        <f t="shared" ref="C4869:C4932" ca="1" si="532">$C$4*POWER($L$2,F4869-1)</f>
        <v>100</v>
      </c>
      <c r="D4869" s="1">
        <f t="shared" ref="D4869:D4932" ca="1" si="533">IF(RAND()&lt;$B$1,$F$1,$H$1)</f>
        <v>-42.077013244733351</v>
      </c>
      <c r="E4869" s="1">
        <f t="shared" ref="E4869:E4932" ca="1" si="534">IF(D4868&lt;0,IF(E4868-1=-$D$2,0,E4868-1),IF(E4868+1=$F$2,0,E4868+1))</f>
        <v>-2</v>
      </c>
      <c r="F4869" s="1">
        <f t="shared" ca="1" si="529"/>
        <v>1</v>
      </c>
      <c r="G4869" s="1">
        <f t="shared" ca="1" si="530"/>
        <v>1</v>
      </c>
      <c r="H4869" s="1">
        <f t="shared" ca="1" si="531"/>
        <v>0</v>
      </c>
    </row>
    <row r="4870" spans="1:8" hidden="1" x14ac:dyDescent="0.2">
      <c r="A4870" s="1">
        <v>4867</v>
      </c>
      <c r="B4870" s="1">
        <f t="shared" ref="B4870:B4933" ca="1" si="535">B4869+D4869*C4869</f>
        <v>437657.06185064826</v>
      </c>
      <c r="C4870" s="1">
        <f t="shared" ca="1" si="532"/>
        <v>100</v>
      </c>
      <c r="D4870" s="1">
        <f t="shared" ca="1" si="533"/>
        <v>58.639357099169693</v>
      </c>
      <c r="E4870" s="1">
        <f t="shared" ca="1" si="534"/>
        <v>-3</v>
      </c>
      <c r="F4870" s="1">
        <f t="shared" ref="F4870:F4933" ca="1" si="536">IF(AND(D4869&gt;0,E4870=0),IF(F4869-1&lt;1,1,F4869-1),IF(AND(D4869&lt;0,E4870=0),IF(F4869+1&gt;$H$2,1,F4869+1),F4869))</f>
        <v>1</v>
      </c>
      <c r="G4870" s="1">
        <f t="shared" ref="G4870:G4933" ca="1" si="537">IF(D4869&gt;0,0,G4869+1)</f>
        <v>2</v>
      </c>
      <c r="H4870" s="1">
        <f t="shared" ref="H4870:H4933" ca="1" si="538">IF(D4869&lt;0,0,H4869+1)</f>
        <v>0</v>
      </c>
    </row>
    <row r="4871" spans="1:8" hidden="1" x14ac:dyDescent="0.2">
      <c r="A4871" s="1">
        <v>4868</v>
      </c>
      <c r="B4871" s="1">
        <f t="shared" ca="1" si="535"/>
        <v>443520.99756056524</v>
      </c>
      <c r="C4871" s="1">
        <f t="shared" ca="1" si="532"/>
        <v>100</v>
      </c>
      <c r="D4871" s="1">
        <f t="shared" ca="1" si="533"/>
        <v>58.639357099169693</v>
      </c>
      <c r="E4871" s="1">
        <f t="shared" ca="1" si="534"/>
        <v>-2</v>
      </c>
      <c r="F4871" s="1">
        <f t="shared" ca="1" si="536"/>
        <v>1</v>
      </c>
      <c r="G4871" s="1">
        <f t="shared" ca="1" si="537"/>
        <v>0</v>
      </c>
      <c r="H4871" s="1">
        <f t="shared" ca="1" si="538"/>
        <v>1</v>
      </c>
    </row>
    <row r="4872" spans="1:8" hidden="1" x14ac:dyDescent="0.2">
      <c r="A4872" s="1">
        <v>4869</v>
      </c>
      <c r="B4872" s="1">
        <f t="shared" ca="1" si="535"/>
        <v>449384.93327048223</v>
      </c>
      <c r="C4872" s="1">
        <f t="shared" ca="1" si="532"/>
        <v>100</v>
      </c>
      <c r="D4872" s="1">
        <f t="shared" ca="1" si="533"/>
        <v>58.639357099169693</v>
      </c>
      <c r="E4872" s="1">
        <f t="shared" ca="1" si="534"/>
        <v>-1</v>
      </c>
      <c r="F4872" s="1">
        <f t="shared" ca="1" si="536"/>
        <v>1</v>
      </c>
      <c r="G4872" s="1">
        <f t="shared" ca="1" si="537"/>
        <v>0</v>
      </c>
      <c r="H4872" s="1">
        <f t="shared" ca="1" si="538"/>
        <v>2</v>
      </c>
    </row>
    <row r="4873" spans="1:8" hidden="1" x14ac:dyDescent="0.2">
      <c r="A4873" s="1">
        <v>4870</v>
      </c>
      <c r="B4873" s="1">
        <f t="shared" ca="1" si="535"/>
        <v>455248.86898039922</v>
      </c>
      <c r="C4873" s="1">
        <f t="shared" ca="1" si="532"/>
        <v>100</v>
      </c>
      <c r="D4873" s="1">
        <f t="shared" ca="1" si="533"/>
        <v>-42.077013244733351</v>
      </c>
      <c r="E4873" s="1">
        <f t="shared" ca="1" si="534"/>
        <v>0</v>
      </c>
      <c r="F4873" s="1">
        <f t="shared" ca="1" si="536"/>
        <v>1</v>
      </c>
      <c r="G4873" s="1">
        <f t="shared" ca="1" si="537"/>
        <v>0</v>
      </c>
      <c r="H4873" s="1">
        <f t="shared" ca="1" si="538"/>
        <v>3</v>
      </c>
    </row>
    <row r="4874" spans="1:8" hidden="1" x14ac:dyDescent="0.2">
      <c r="A4874" s="1">
        <v>4871</v>
      </c>
      <c r="B4874" s="1">
        <f t="shared" ca="1" si="535"/>
        <v>451041.16765592591</v>
      </c>
      <c r="C4874" s="1">
        <f t="shared" ca="1" si="532"/>
        <v>100</v>
      </c>
      <c r="D4874" s="1">
        <f t="shared" ca="1" si="533"/>
        <v>58.639357099169693</v>
      </c>
      <c r="E4874" s="1">
        <f t="shared" ca="1" si="534"/>
        <v>-1</v>
      </c>
      <c r="F4874" s="1">
        <f t="shared" ca="1" si="536"/>
        <v>1</v>
      </c>
      <c r="G4874" s="1">
        <f t="shared" ca="1" si="537"/>
        <v>1</v>
      </c>
      <c r="H4874" s="1">
        <f t="shared" ca="1" si="538"/>
        <v>0</v>
      </c>
    </row>
    <row r="4875" spans="1:8" hidden="1" x14ac:dyDescent="0.2">
      <c r="A4875" s="1">
        <v>4872</v>
      </c>
      <c r="B4875" s="1">
        <f t="shared" ca="1" si="535"/>
        <v>456905.10336584289</v>
      </c>
      <c r="C4875" s="1">
        <f t="shared" ca="1" si="532"/>
        <v>100</v>
      </c>
      <c r="D4875" s="1">
        <f t="shared" ca="1" si="533"/>
        <v>-42.077013244733351</v>
      </c>
      <c r="E4875" s="1">
        <f t="shared" ca="1" si="534"/>
        <v>0</v>
      </c>
      <c r="F4875" s="1">
        <f t="shared" ca="1" si="536"/>
        <v>1</v>
      </c>
      <c r="G4875" s="1">
        <f t="shared" ca="1" si="537"/>
        <v>0</v>
      </c>
      <c r="H4875" s="1">
        <f t="shared" ca="1" si="538"/>
        <v>1</v>
      </c>
    </row>
    <row r="4876" spans="1:8" hidden="1" x14ac:dyDescent="0.2">
      <c r="A4876" s="1">
        <v>4873</v>
      </c>
      <c r="B4876" s="1">
        <f t="shared" ca="1" si="535"/>
        <v>452697.40204136958</v>
      </c>
      <c r="C4876" s="1">
        <f t="shared" ca="1" si="532"/>
        <v>100</v>
      </c>
      <c r="D4876" s="1">
        <f t="shared" ca="1" si="533"/>
        <v>-42.077013244733351</v>
      </c>
      <c r="E4876" s="1">
        <f t="shared" ca="1" si="534"/>
        <v>-1</v>
      </c>
      <c r="F4876" s="1">
        <f t="shared" ca="1" si="536"/>
        <v>1</v>
      </c>
      <c r="G4876" s="1">
        <f t="shared" ca="1" si="537"/>
        <v>1</v>
      </c>
      <c r="H4876" s="1">
        <f t="shared" ca="1" si="538"/>
        <v>0</v>
      </c>
    </row>
    <row r="4877" spans="1:8" hidden="1" x14ac:dyDescent="0.2">
      <c r="A4877" s="1">
        <v>4874</v>
      </c>
      <c r="B4877" s="1">
        <f t="shared" ca="1" si="535"/>
        <v>448489.70071689627</v>
      </c>
      <c r="C4877" s="1">
        <f t="shared" ca="1" si="532"/>
        <v>100</v>
      </c>
      <c r="D4877" s="1">
        <f t="shared" ca="1" si="533"/>
        <v>-42.077013244733351</v>
      </c>
      <c r="E4877" s="1">
        <f t="shared" ca="1" si="534"/>
        <v>-2</v>
      </c>
      <c r="F4877" s="1">
        <f t="shared" ca="1" si="536"/>
        <v>1</v>
      </c>
      <c r="G4877" s="1">
        <f t="shared" ca="1" si="537"/>
        <v>2</v>
      </c>
      <c r="H4877" s="1">
        <f t="shared" ca="1" si="538"/>
        <v>0</v>
      </c>
    </row>
    <row r="4878" spans="1:8" hidden="1" x14ac:dyDescent="0.2">
      <c r="A4878" s="1">
        <v>4875</v>
      </c>
      <c r="B4878" s="1">
        <f t="shared" ca="1" si="535"/>
        <v>444281.99939242296</v>
      </c>
      <c r="C4878" s="1">
        <f t="shared" ca="1" si="532"/>
        <v>100</v>
      </c>
      <c r="D4878" s="1">
        <f t="shared" ca="1" si="533"/>
        <v>58.639357099169693</v>
      </c>
      <c r="E4878" s="1">
        <f t="shared" ca="1" si="534"/>
        <v>-3</v>
      </c>
      <c r="F4878" s="1">
        <f t="shared" ca="1" si="536"/>
        <v>1</v>
      </c>
      <c r="G4878" s="1">
        <f t="shared" ca="1" si="537"/>
        <v>3</v>
      </c>
      <c r="H4878" s="1">
        <f t="shared" ca="1" si="538"/>
        <v>0</v>
      </c>
    </row>
    <row r="4879" spans="1:8" hidden="1" x14ac:dyDescent="0.2">
      <c r="A4879" s="1">
        <v>4876</v>
      </c>
      <c r="B4879" s="1">
        <f t="shared" ca="1" si="535"/>
        <v>450145.93510233995</v>
      </c>
      <c r="C4879" s="1">
        <f t="shared" ca="1" si="532"/>
        <v>100</v>
      </c>
      <c r="D4879" s="1">
        <f t="shared" ca="1" si="533"/>
        <v>-42.077013244733351</v>
      </c>
      <c r="E4879" s="1">
        <f t="shared" ca="1" si="534"/>
        <v>-2</v>
      </c>
      <c r="F4879" s="1">
        <f t="shared" ca="1" si="536"/>
        <v>1</v>
      </c>
      <c r="G4879" s="1">
        <f t="shared" ca="1" si="537"/>
        <v>0</v>
      </c>
      <c r="H4879" s="1">
        <f t="shared" ca="1" si="538"/>
        <v>1</v>
      </c>
    </row>
    <row r="4880" spans="1:8" hidden="1" x14ac:dyDescent="0.2">
      <c r="A4880" s="1">
        <v>4877</v>
      </c>
      <c r="B4880" s="1">
        <f t="shared" ca="1" si="535"/>
        <v>445938.23377786664</v>
      </c>
      <c r="C4880" s="1">
        <f t="shared" ca="1" si="532"/>
        <v>100</v>
      </c>
      <c r="D4880" s="1">
        <f t="shared" ca="1" si="533"/>
        <v>-42.077013244733351</v>
      </c>
      <c r="E4880" s="1">
        <f t="shared" ca="1" si="534"/>
        <v>-3</v>
      </c>
      <c r="F4880" s="1">
        <f t="shared" ca="1" si="536"/>
        <v>1</v>
      </c>
      <c r="G4880" s="1">
        <f t="shared" ca="1" si="537"/>
        <v>1</v>
      </c>
      <c r="H4880" s="1">
        <f t="shared" ca="1" si="538"/>
        <v>0</v>
      </c>
    </row>
    <row r="4881" spans="1:8" hidden="1" x14ac:dyDescent="0.2">
      <c r="A4881" s="1">
        <v>4878</v>
      </c>
      <c r="B4881" s="1">
        <f t="shared" ca="1" si="535"/>
        <v>441730.53245339333</v>
      </c>
      <c r="C4881" s="1">
        <f t="shared" ca="1" si="532"/>
        <v>100</v>
      </c>
      <c r="D4881" s="1">
        <f t="shared" ca="1" si="533"/>
        <v>-42.077013244733351</v>
      </c>
      <c r="E4881" s="1">
        <f t="shared" ca="1" si="534"/>
        <v>-4</v>
      </c>
      <c r="F4881" s="1">
        <f t="shared" ca="1" si="536"/>
        <v>1</v>
      </c>
      <c r="G4881" s="1">
        <f t="shared" ca="1" si="537"/>
        <v>2</v>
      </c>
      <c r="H4881" s="1">
        <f t="shared" ca="1" si="538"/>
        <v>0</v>
      </c>
    </row>
    <row r="4882" spans="1:8" hidden="1" x14ac:dyDescent="0.2">
      <c r="A4882" s="1">
        <v>4879</v>
      </c>
      <c r="B4882" s="1">
        <f t="shared" ca="1" si="535"/>
        <v>437522.83112892002</v>
      </c>
      <c r="C4882" s="1">
        <f t="shared" ca="1" si="532"/>
        <v>500</v>
      </c>
      <c r="D4882" s="1">
        <f t="shared" ca="1" si="533"/>
        <v>-42.077013244733351</v>
      </c>
      <c r="E4882" s="1">
        <f t="shared" ca="1" si="534"/>
        <v>0</v>
      </c>
      <c r="F4882" s="1">
        <f t="shared" ca="1" si="536"/>
        <v>2</v>
      </c>
      <c r="G4882" s="1">
        <f t="shared" ca="1" si="537"/>
        <v>3</v>
      </c>
      <c r="H4882" s="1">
        <f t="shared" ca="1" si="538"/>
        <v>0</v>
      </c>
    </row>
    <row r="4883" spans="1:8" hidden="1" x14ac:dyDescent="0.2">
      <c r="A4883" s="1">
        <v>4880</v>
      </c>
      <c r="B4883" s="1">
        <f t="shared" ca="1" si="535"/>
        <v>416484.32450655336</v>
      </c>
      <c r="C4883" s="1">
        <f t="shared" ca="1" si="532"/>
        <v>500</v>
      </c>
      <c r="D4883" s="1">
        <f t="shared" ca="1" si="533"/>
        <v>-42.077013244733351</v>
      </c>
      <c r="E4883" s="1">
        <f t="shared" ca="1" si="534"/>
        <v>-1</v>
      </c>
      <c r="F4883" s="1">
        <f t="shared" ca="1" si="536"/>
        <v>2</v>
      </c>
      <c r="G4883" s="1">
        <f t="shared" ca="1" si="537"/>
        <v>4</v>
      </c>
      <c r="H4883" s="1">
        <f t="shared" ca="1" si="538"/>
        <v>0</v>
      </c>
    </row>
    <row r="4884" spans="1:8" hidden="1" x14ac:dyDescent="0.2">
      <c r="A4884" s="1">
        <v>4881</v>
      </c>
      <c r="B4884" s="1">
        <f t="shared" ca="1" si="535"/>
        <v>395445.81788418669</v>
      </c>
      <c r="C4884" s="1">
        <f t="shared" ca="1" si="532"/>
        <v>500</v>
      </c>
      <c r="D4884" s="1">
        <f t="shared" ca="1" si="533"/>
        <v>-42.077013244733351</v>
      </c>
      <c r="E4884" s="1">
        <f t="shared" ca="1" si="534"/>
        <v>-2</v>
      </c>
      <c r="F4884" s="1">
        <f t="shared" ca="1" si="536"/>
        <v>2</v>
      </c>
      <c r="G4884" s="1">
        <f t="shared" ca="1" si="537"/>
        <v>5</v>
      </c>
      <c r="H4884" s="1">
        <f t="shared" ca="1" si="538"/>
        <v>0</v>
      </c>
    </row>
    <row r="4885" spans="1:8" hidden="1" x14ac:dyDescent="0.2">
      <c r="A4885" s="1">
        <v>4882</v>
      </c>
      <c r="B4885" s="1">
        <f t="shared" ca="1" si="535"/>
        <v>374407.31126182002</v>
      </c>
      <c r="C4885" s="1">
        <f t="shared" ca="1" si="532"/>
        <v>500</v>
      </c>
      <c r="D4885" s="1">
        <f t="shared" ca="1" si="533"/>
        <v>-42.077013244733351</v>
      </c>
      <c r="E4885" s="1">
        <f t="shared" ca="1" si="534"/>
        <v>-3</v>
      </c>
      <c r="F4885" s="1">
        <f t="shared" ca="1" si="536"/>
        <v>2</v>
      </c>
      <c r="G4885" s="1">
        <f t="shared" ca="1" si="537"/>
        <v>6</v>
      </c>
      <c r="H4885" s="1">
        <f t="shared" ca="1" si="538"/>
        <v>0</v>
      </c>
    </row>
    <row r="4886" spans="1:8" hidden="1" x14ac:dyDescent="0.2">
      <c r="A4886" s="1">
        <v>4883</v>
      </c>
      <c r="B4886" s="1">
        <f t="shared" ca="1" si="535"/>
        <v>353368.80463945336</v>
      </c>
      <c r="C4886" s="1">
        <f t="shared" ca="1" si="532"/>
        <v>500</v>
      </c>
      <c r="D4886" s="1">
        <f t="shared" ca="1" si="533"/>
        <v>58.639357099169693</v>
      </c>
      <c r="E4886" s="1">
        <f t="shared" ca="1" si="534"/>
        <v>-4</v>
      </c>
      <c r="F4886" s="1">
        <f t="shared" ca="1" si="536"/>
        <v>2</v>
      </c>
      <c r="G4886" s="1">
        <f t="shared" ca="1" si="537"/>
        <v>7</v>
      </c>
      <c r="H4886" s="1">
        <f t="shared" ca="1" si="538"/>
        <v>0</v>
      </c>
    </row>
    <row r="4887" spans="1:8" hidden="1" x14ac:dyDescent="0.2">
      <c r="A4887" s="1">
        <v>4884</v>
      </c>
      <c r="B4887" s="1">
        <f t="shared" ca="1" si="535"/>
        <v>382688.48318903823</v>
      </c>
      <c r="C4887" s="1">
        <f t="shared" ca="1" si="532"/>
        <v>500</v>
      </c>
      <c r="D4887" s="1">
        <f t="shared" ca="1" si="533"/>
        <v>-42.077013244733351</v>
      </c>
      <c r="E4887" s="1">
        <f t="shared" ca="1" si="534"/>
        <v>-3</v>
      </c>
      <c r="F4887" s="1">
        <f t="shared" ca="1" si="536"/>
        <v>2</v>
      </c>
      <c r="G4887" s="1">
        <f t="shared" ca="1" si="537"/>
        <v>0</v>
      </c>
      <c r="H4887" s="1">
        <f t="shared" ca="1" si="538"/>
        <v>1</v>
      </c>
    </row>
    <row r="4888" spans="1:8" hidden="1" x14ac:dyDescent="0.2">
      <c r="A4888" s="1">
        <v>4885</v>
      </c>
      <c r="B4888" s="1">
        <f t="shared" ca="1" si="535"/>
        <v>361649.97656667157</v>
      </c>
      <c r="C4888" s="1">
        <f t="shared" ca="1" si="532"/>
        <v>500</v>
      </c>
      <c r="D4888" s="1">
        <f t="shared" ca="1" si="533"/>
        <v>-42.077013244733351</v>
      </c>
      <c r="E4888" s="1">
        <f t="shared" ca="1" si="534"/>
        <v>-4</v>
      </c>
      <c r="F4888" s="1">
        <f t="shared" ca="1" si="536"/>
        <v>2</v>
      </c>
      <c r="G4888" s="1">
        <f t="shared" ca="1" si="537"/>
        <v>1</v>
      </c>
      <c r="H4888" s="1">
        <f t="shared" ca="1" si="538"/>
        <v>0</v>
      </c>
    </row>
    <row r="4889" spans="1:8" hidden="1" x14ac:dyDescent="0.2">
      <c r="A4889" s="1">
        <v>4886</v>
      </c>
      <c r="B4889" s="1">
        <f t="shared" ca="1" si="535"/>
        <v>340611.4699443049</v>
      </c>
      <c r="C4889" s="1">
        <f t="shared" ca="1" si="532"/>
        <v>100</v>
      </c>
      <c r="D4889" s="1">
        <f t="shared" ca="1" si="533"/>
        <v>-42.077013244733351</v>
      </c>
      <c r="E4889" s="1">
        <f t="shared" ca="1" si="534"/>
        <v>0</v>
      </c>
      <c r="F4889" s="1">
        <f t="shared" ca="1" si="536"/>
        <v>1</v>
      </c>
      <c r="G4889" s="1">
        <f t="shared" ca="1" si="537"/>
        <v>2</v>
      </c>
      <c r="H4889" s="1">
        <f t="shared" ca="1" si="538"/>
        <v>0</v>
      </c>
    </row>
    <row r="4890" spans="1:8" hidden="1" x14ac:dyDescent="0.2">
      <c r="A4890" s="1">
        <v>4887</v>
      </c>
      <c r="B4890" s="1">
        <f t="shared" ca="1" si="535"/>
        <v>336403.76861983159</v>
      </c>
      <c r="C4890" s="1">
        <f t="shared" ca="1" si="532"/>
        <v>100</v>
      </c>
      <c r="D4890" s="1">
        <f t="shared" ca="1" si="533"/>
        <v>-42.077013244733351</v>
      </c>
      <c r="E4890" s="1">
        <f t="shared" ca="1" si="534"/>
        <v>-1</v>
      </c>
      <c r="F4890" s="1">
        <f t="shared" ca="1" si="536"/>
        <v>1</v>
      </c>
      <c r="G4890" s="1">
        <f t="shared" ca="1" si="537"/>
        <v>3</v>
      </c>
      <c r="H4890" s="1">
        <f t="shared" ca="1" si="538"/>
        <v>0</v>
      </c>
    </row>
    <row r="4891" spans="1:8" hidden="1" x14ac:dyDescent="0.2">
      <c r="A4891" s="1">
        <v>4888</v>
      </c>
      <c r="B4891" s="1">
        <f t="shared" ca="1" si="535"/>
        <v>332196.06729535828</v>
      </c>
      <c r="C4891" s="1">
        <f t="shared" ca="1" si="532"/>
        <v>100</v>
      </c>
      <c r="D4891" s="1">
        <f t="shared" ca="1" si="533"/>
        <v>-42.077013244733351</v>
      </c>
      <c r="E4891" s="1">
        <f t="shared" ca="1" si="534"/>
        <v>-2</v>
      </c>
      <c r="F4891" s="1">
        <f t="shared" ca="1" si="536"/>
        <v>1</v>
      </c>
      <c r="G4891" s="1">
        <f t="shared" ca="1" si="537"/>
        <v>4</v>
      </c>
      <c r="H4891" s="1">
        <f t="shared" ca="1" si="538"/>
        <v>0</v>
      </c>
    </row>
    <row r="4892" spans="1:8" hidden="1" x14ac:dyDescent="0.2">
      <c r="A4892" s="1">
        <v>4889</v>
      </c>
      <c r="B4892" s="1">
        <f t="shared" ca="1" si="535"/>
        <v>327988.36597088497</v>
      </c>
      <c r="C4892" s="1">
        <f t="shared" ca="1" si="532"/>
        <v>100</v>
      </c>
      <c r="D4892" s="1">
        <f t="shared" ca="1" si="533"/>
        <v>58.639357099169693</v>
      </c>
      <c r="E4892" s="1">
        <f t="shared" ca="1" si="534"/>
        <v>-3</v>
      </c>
      <c r="F4892" s="1">
        <f t="shared" ca="1" si="536"/>
        <v>1</v>
      </c>
      <c r="G4892" s="1">
        <f t="shared" ca="1" si="537"/>
        <v>5</v>
      </c>
      <c r="H4892" s="1">
        <f t="shared" ca="1" si="538"/>
        <v>0</v>
      </c>
    </row>
    <row r="4893" spans="1:8" hidden="1" x14ac:dyDescent="0.2">
      <c r="A4893" s="1">
        <v>4890</v>
      </c>
      <c r="B4893" s="1">
        <f t="shared" ca="1" si="535"/>
        <v>333852.30168080196</v>
      </c>
      <c r="C4893" s="1">
        <f t="shared" ca="1" si="532"/>
        <v>100</v>
      </c>
      <c r="D4893" s="1">
        <f t="shared" ca="1" si="533"/>
        <v>58.639357099169693</v>
      </c>
      <c r="E4893" s="1">
        <f t="shared" ca="1" si="534"/>
        <v>-2</v>
      </c>
      <c r="F4893" s="1">
        <f t="shared" ca="1" si="536"/>
        <v>1</v>
      </c>
      <c r="G4893" s="1">
        <f t="shared" ca="1" si="537"/>
        <v>0</v>
      </c>
      <c r="H4893" s="1">
        <f t="shared" ca="1" si="538"/>
        <v>1</v>
      </c>
    </row>
    <row r="4894" spans="1:8" hidden="1" x14ac:dyDescent="0.2">
      <c r="A4894" s="1">
        <v>4891</v>
      </c>
      <c r="B4894" s="1">
        <f t="shared" ca="1" si="535"/>
        <v>339716.23739071895</v>
      </c>
      <c r="C4894" s="1">
        <f t="shared" ca="1" si="532"/>
        <v>100</v>
      </c>
      <c r="D4894" s="1">
        <f t="shared" ca="1" si="533"/>
        <v>-42.077013244733351</v>
      </c>
      <c r="E4894" s="1">
        <f t="shared" ca="1" si="534"/>
        <v>-1</v>
      </c>
      <c r="F4894" s="1">
        <f t="shared" ca="1" si="536"/>
        <v>1</v>
      </c>
      <c r="G4894" s="1">
        <f t="shared" ca="1" si="537"/>
        <v>0</v>
      </c>
      <c r="H4894" s="1">
        <f t="shared" ca="1" si="538"/>
        <v>2</v>
      </c>
    </row>
    <row r="4895" spans="1:8" hidden="1" x14ac:dyDescent="0.2">
      <c r="A4895" s="1">
        <v>4892</v>
      </c>
      <c r="B4895" s="1">
        <f t="shared" ca="1" si="535"/>
        <v>335508.53606624564</v>
      </c>
      <c r="C4895" s="1">
        <f t="shared" ca="1" si="532"/>
        <v>100</v>
      </c>
      <c r="D4895" s="1">
        <f t="shared" ca="1" si="533"/>
        <v>-42.077013244733351</v>
      </c>
      <c r="E4895" s="1">
        <f t="shared" ca="1" si="534"/>
        <v>-2</v>
      </c>
      <c r="F4895" s="1">
        <f t="shared" ca="1" si="536"/>
        <v>1</v>
      </c>
      <c r="G4895" s="1">
        <f t="shared" ca="1" si="537"/>
        <v>1</v>
      </c>
      <c r="H4895" s="1">
        <f t="shared" ca="1" si="538"/>
        <v>0</v>
      </c>
    </row>
    <row r="4896" spans="1:8" hidden="1" x14ac:dyDescent="0.2">
      <c r="A4896" s="1">
        <v>4893</v>
      </c>
      <c r="B4896" s="1">
        <f t="shared" ca="1" si="535"/>
        <v>331300.83474177233</v>
      </c>
      <c r="C4896" s="1">
        <f t="shared" ca="1" si="532"/>
        <v>100</v>
      </c>
      <c r="D4896" s="1">
        <f t="shared" ca="1" si="533"/>
        <v>-42.077013244733351</v>
      </c>
      <c r="E4896" s="1">
        <f t="shared" ca="1" si="534"/>
        <v>-3</v>
      </c>
      <c r="F4896" s="1">
        <f t="shared" ca="1" si="536"/>
        <v>1</v>
      </c>
      <c r="G4896" s="1">
        <f t="shared" ca="1" si="537"/>
        <v>2</v>
      </c>
      <c r="H4896" s="1">
        <f t="shared" ca="1" si="538"/>
        <v>0</v>
      </c>
    </row>
    <row r="4897" spans="1:8" hidden="1" x14ac:dyDescent="0.2">
      <c r="A4897" s="1">
        <v>4894</v>
      </c>
      <c r="B4897" s="1">
        <f t="shared" ca="1" si="535"/>
        <v>327093.13341729902</v>
      </c>
      <c r="C4897" s="1">
        <f t="shared" ca="1" si="532"/>
        <v>100</v>
      </c>
      <c r="D4897" s="1">
        <f t="shared" ca="1" si="533"/>
        <v>58.639357099169693</v>
      </c>
      <c r="E4897" s="1">
        <f t="shared" ca="1" si="534"/>
        <v>-4</v>
      </c>
      <c r="F4897" s="1">
        <f t="shared" ca="1" si="536"/>
        <v>1</v>
      </c>
      <c r="G4897" s="1">
        <f t="shared" ca="1" si="537"/>
        <v>3</v>
      </c>
      <c r="H4897" s="1">
        <f t="shared" ca="1" si="538"/>
        <v>0</v>
      </c>
    </row>
    <row r="4898" spans="1:8" hidden="1" x14ac:dyDescent="0.2">
      <c r="A4898" s="1">
        <v>4895</v>
      </c>
      <c r="B4898" s="1">
        <f t="shared" ca="1" si="535"/>
        <v>332957.069127216</v>
      </c>
      <c r="C4898" s="1">
        <f t="shared" ca="1" si="532"/>
        <v>100</v>
      </c>
      <c r="D4898" s="1">
        <f t="shared" ca="1" si="533"/>
        <v>-42.077013244733351</v>
      </c>
      <c r="E4898" s="1">
        <f t="shared" ca="1" si="534"/>
        <v>-3</v>
      </c>
      <c r="F4898" s="1">
        <f t="shared" ca="1" si="536"/>
        <v>1</v>
      </c>
      <c r="G4898" s="1">
        <f t="shared" ca="1" si="537"/>
        <v>0</v>
      </c>
      <c r="H4898" s="1">
        <f t="shared" ca="1" si="538"/>
        <v>1</v>
      </c>
    </row>
    <row r="4899" spans="1:8" hidden="1" x14ac:dyDescent="0.2">
      <c r="A4899" s="1">
        <v>4896</v>
      </c>
      <c r="B4899" s="1">
        <f t="shared" ca="1" si="535"/>
        <v>328749.36780274269</v>
      </c>
      <c r="C4899" s="1">
        <f t="shared" ca="1" si="532"/>
        <v>100</v>
      </c>
      <c r="D4899" s="1">
        <f t="shared" ca="1" si="533"/>
        <v>-42.077013244733351</v>
      </c>
      <c r="E4899" s="1">
        <f t="shared" ca="1" si="534"/>
        <v>-4</v>
      </c>
      <c r="F4899" s="1">
        <f t="shared" ca="1" si="536"/>
        <v>1</v>
      </c>
      <c r="G4899" s="1">
        <f t="shared" ca="1" si="537"/>
        <v>1</v>
      </c>
      <c r="H4899" s="1">
        <f t="shared" ca="1" si="538"/>
        <v>0</v>
      </c>
    </row>
    <row r="4900" spans="1:8" hidden="1" x14ac:dyDescent="0.2">
      <c r="A4900" s="1">
        <v>4897</v>
      </c>
      <c r="B4900" s="1">
        <f t="shared" ca="1" si="535"/>
        <v>324541.66647826938</v>
      </c>
      <c r="C4900" s="1">
        <f t="shared" ca="1" si="532"/>
        <v>500</v>
      </c>
      <c r="D4900" s="1">
        <f t="shared" ca="1" si="533"/>
        <v>58.639357099169693</v>
      </c>
      <c r="E4900" s="1">
        <f t="shared" ca="1" si="534"/>
        <v>0</v>
      </c>
      <c r="F4900" s="1">
        <f t="shared" ca="1" si="536"/>
        <v>2</v>
      </c>
      <c r="G4900" s="1">
        <f t="shared" ca="1" si="537"/>
        <v>2</v>
      </c>
      <c r="H4900" s="1">
        <f t="shared" ca="1" si="538"/>
        <v>0</v>
      </c>
    </row>
    <row r="4901" spans="1:8" hidden="1" x14ac:dyDescent="0.2">
      <c r="A4901" s="1">
        <v>4898</v>
      </c>
      <c r="B4901" s="1">
        <f t="shared" ca="1" si="535"/>
        <v>353861.3450278542</v>
      </c>
      <c r="C4901" s="1">
        <f t="shared" ca="1" si="532"/>
        <v>100</v>
      </c>
      <c r="D4901" s="1">
        <f t="shared" ca="1" si="533"/>
        <v>58.639357099169693</v>
      </c>
      <c r="E4901" s="1">
        <f t="shared" ca="1" si="534"/>
        <v>0</v>
      </c>
      <c r="F4901" s="1">
        <f t="shared" ca="1" si="536"/>
        <v>1</v>
      </c>
      <c r="G4901" s="1">
        <f t="shared" ca="1" si="537"/>
        <v>0</v>
      </c>
      <c r="H4901" s="1">
        <f t="shared" ca="1" si="538"/>
        <v>1</v>
      </c>
    </row>
    <row r="4902" spans="1:8" hidden="1" x14ac:dyDescent="0.2">
      <c r="A4902" s="1">
        <v>4899</v>
      </c>
      <c r="B4902" s="1">
        <f t="shared" ca="1" si="535"/>
        <v>359725.28073777119</v>
      </c>
      <c r="C4902" s="1">
        <f t="shared" ca="1" si="532"/>
        <v>100</v>
      </c>
      <c r="D4902" s="1">
        <f t="shared" ca="1" si="533"/>
        <v>-42.077013244733351</v>
      </c>
      <c r="E4902" s="1">
        <f t="shared" ca="1" si="534"/>
        <v>0</v>
      </c>
      <c r="F4902" s="1">
        <f t="shared" ca="1" si="536"/>
        <v>1</v>
      </c>
      <c r="G4902" s="1">
        <f t="shared" ca="1" si="537"/>
        <v>0</v>
      </c>
      <c r="H4902" s="1">
        <f t="shared" ca="1" si="538"/>
        <v>2</v>
      </c>
    </row>
    <row r="4903" spans="1:8" hidden="1" x14ac:dyDescent="0.2">
      <c r="A4903" s="1">
        <v>4900</v>
      </c>
      <c r="B4903" s="1">
        <f t="shared" ca="1" si="535"/>
        <v>355517.57941329788</v>
      </c>
      <c r="C4903" s="1">
        <f t="shared" ca="1" si="532"/>
        <v>100</v>
      </c>
      <c r="D4903" s="1">
        <f t="shared" ca="1" si="533"/>
        <v>-42.077013244733351</v>
      </c>
      <c r="E4903" s="1">
        <f t="shared" ca="1" si="534"/>
        <v>-1</v>
      </c>
      <c r="F4903" s="1">
        <f t="shared" ca="1" si="536"/>
        <v>1</v>
      </c>
      <c r="G4903" s="1">
        <f t="shared" ca="1" si="537"/>
        <v>1</v>
      </c>
      <c r="H4903" s="1">
        <f t="shared" ca="1" si="538"/>
        <v>0</v>
      </c>
    </row>
    <row r="4904" spans="1:8" hidden="1" x14ac:dyDescent="0.2">
      <c r="A4904" s="1">
        <v>4901</v>
      </c>
      <c r="B4904" s="1">
        <f t="shared" ca="1" si="535"/>
        <v>351309.87808882457</v>
      </c>
      <c r="C4904" s="1">
        <f t="shared" ca="1" si="532"/>
        <v>100</v>
      </c>
      <c r="D4904" s="1">
        <f t="shared" ca="1" si="533"/>
        <v>58.639357099169693</v>
      </c>
      <c r="E4904" s="1">
        <f t="shared" ca="1" si="534"/>
        <v>-2</v>
      </c>
      <c r="F4904" s="1">
        <f t="shared" ca="1" si="536"/>
        <v>1</v>
      </c>
      <c r="G4904" s="1">
        <f t="shared" ca="1" si="537"/>
        <v>2</v>
      </c>
      <c r="H4904" s="1">
        <f t="shared" ca="1" si="538"/>
        <v>0</v>
      </c>
    </row>
    <row r="4905" spans="1:8" hidden="1" x14ac:dyDescent="0.2">
      <c r="A4905" s="1">
        <v>4902</v>
      </c>
      <c r="B4905" s="1">
        <f t="shared" ca="1" si="535"/>
        <v>357173.81379874155</v>
      </c>
      <c r="C4905" s="1">
        <f t="shared" ca="1" si="532"/>
        <v>100</v>
      </c>
      <c r="D4905" s="1">
        <f t="shared" ca="1" si="533"/>
        <v>-42.077013244733351</v>
      </c>
      <c r="E4905" s="1">
        <f t="shared" ca="1" si="534"/>
        <v>-1</v>
      </c>
      <c r="F4905" s="1">
        <f t="shared" ca="1" si="536"/>
        <v>1</v>
      </c>
      <c r="G4905" s="1">
        <f t="shared" ca="1" si="537"/>
        <v>0</v>
      </c>
      <c r="H4905" s="1">
        <f t="shared" ca="1" si="538"/>
        <v>1</v>
      </c>
    </row>
    <row r="4906" spans="1:8" hidden="1" x14ac:dyDescent="0.2">
      <c r="A4906" s="1">
        <v>4903</v>
      </c>
      <c r="B4906" s="1">
        <f t="shared" ca="1" si="535"/>
        <v>352966.11247426824</v>
      </c>
      <c r="C4906" s="1">
        <f t="shared" ca="1" si="532"/>
        <v>100</v>
      </c>
      <c r="D4906" s="1">
        <f t="shared" ca="1" si="533"/>
        <v>58.639357099169693</v>
      </c>
      <c r="E4906" s="1">
        <f t="shared" ca="1" si="534"/>
        <v>-2</v>
      </c>
      <c r="F4906" s="1">
        <f t="shared" ca="1" si="536"/>
        <v>1</v>
      </c>
      <c r="G4906" s="1">
        <f t="shared" ca="1" si="537"/>
        <v>1</v>
      </c>
      <c r="H4906" s="1">
        <f t="shared" ca="1" si="538"/>
        <v>0</v>
      </c>
    </row>
    <row r="4907" spans="1:8" hidden="1" x14ac:dyDescent="0.2">
      <c r="A4907" s="1">
        <v>4904</v>
      </c>
      <c r="B4907" s="1">
        <f t="shared" ca="1" si="535"/>
        <v>358830.04818418523</v>
      </c>
      <c r="C4907" s="1">
        <f t="shared" ca="1" si="532"/>
        <v>100</v>
      </c>
      <c r="D4907" s="1">
        <f t="shared" ca="1" si="533"/>
        <v>58.639357099169693</v>
      </c>
      <c r="E4907" s="1">
        <f t="shared" ca="1" si="534"/>
        <v>-1</v>
      </c>
      <c r="F4907" s="1">
        <f t="shared" ca="1" si="536"/>
        <v>1</v>
      </c>
      <c r="G4907" s="1">
        <f t="shared" ca="1" si="537"/>
        <v>0</v>
      </c>
      <c r="H4907" s="1">
        <f t="shared" ca="1" si="538"/>
        <v>1</v>
      </c>
    </row>
    <row r="4908" spans="1:8" hidden="1" x14ac:dyDescent="0.2">
      <c r="A4908" s="1">
        <v>4905</v>
      </c>
      <c r="B4908" s="1">
        <f t="shared" ca="1" si="535"/>
        <v>364693.98389410222</v>
      </c>
      <c r="C4908" s="1">
        <f t="shared" ca="1" si="532"/>
        <v>100</v>
      </c>
      <c r="D4908" s="1">
        <f t="shared" ca="1" si="533"/>
        <v>-42.077013244733351</v>
      </c>
      <c r="E4908" s="1">
        <f t="shared" ca="1" si="534"/>
        <v>0</v>
      </c>
      <c r="F4908" s="1">
        <f t="shared" ca="1" si="536"/>
        <v>1</v>
      </c>
      <c r="G4908" s="1">
        <f t="shared" ca="1" si="537"/>
        <v>0</v>
      </c>
      <c r="H4908" s="1">
        <f t="shared" ca="1" si="538"/>
        <v>2</v>
      </c>
    </row>
    <row r="4909" spans="1:8" hidden="1" x14ac:dyDescent="0.2">
      <c r="A4909" s="1">
        <v>4906</v>
      </c>
      <c r="B4909" s="1">
        <f t="shared" ca="1" si="535"/>
        <v>360486.28256962891</v>
      </c>
      <c r="C4909" s="1">
        <f t="shared" ca="1" si="532"/>
        <v>100</v>
      </c>
      <c r="D4909" s="1">
        <f t="shared" ca="1" si="533"/>
        <v>58.639357099169693</v>
      </c>
      <c r="E4909" s="1">
        <f t="shared" ca="1" si="534"/>
        <v>-1</v>
      </c>
      <c r="F4909" s="1">
        <f t="shared" ca="1" si="536"/>
        <v>1</v>
      </c>
      <c r="G4909" s="1">
        <f t="shared" ca="1" si="537"/>
        <v>1</v>
      </c>
      <c r="H4909" s="1">
        <f t="shared" ca="1" si="538"/>
        <v>0</v>
      </c>
    </row>
    <row r="4910" spans="1:8" hidden="1" x14ac:dyDescent="0.2">
      <c r="A4910" s="1">
        <v>4907</v>
      </c>
      <c r="B4910" s="1">
        <f t="shared" ca="1" si="535"/>
        <v>366350.21827954589</v>
      </c>
      <c r="C4910" s="1">
        <f t="shared" ca="1" si="532"/>
        <v>100</v>
      </c>
      <c r="D4910" s="1">
        <f t="shared" ca="1" si="533"/>
        <v>-42.077013244733351</v>
      </c>
      <c r="E4910" s="1">
        <f t="shared" ca="1" si="534"/>
        <v>0</v>
      </c>
      <c r="F4910" s="1">
        <f t="shared" ca="1" si="536"/>
        <v>1</v>
      </c>
      <c r="G4910" s="1">
        <f t="shared" ca="1" si="537"/>
        <v>0</v>
      </c>
      <c r="H4910" s="1">
        <f t="shared" ca="1" si="538"/>
        <v>1</v>
      </c>
    </row>
    <row r="4911" spans="1:8" hidden="1" x14ac:dyDescent="0.2">
      <c r="A4911" s="1">
        <v>4908</v>
      </c>
      <c r="B4911" s="1">
        <f t="shared" ca="1" si="535"/>
        <v>362142.51695507258</v>
      </c>
      <c r="C4911" s="1">
        <f t="shared" ca="1" si="532"/>
        <v>100</v>
      </c>
      <c r="D4911" s="1">
        <f t="shared" ca="1" si="533"/>
        <v>-42.077013244733351</v>
      </c>
      <c r="E4911" s="1">
        <f t="shared" ca="1" si="534"/>
        <v>-1</v>
      </c>
      <c r="F4911" s="1">
        <f t="shared" ca="1" si="536"/>
        <v>1</v>
      </c>
      <c r="G4911" s="1">
        <f t="shared" ca="1" si="537"/>
        <v>1</v>
      </c>
      <c r="H4911" s="1">
        <f t="shared" ca="1" si="538"/>
        <v>0</v>
      </c>
    </row>
    <row r="4912" spans="1:8" hidden="1" x14ac:dyDescent="0.2">
      <c r="A4912" s="1">
        <v>4909</v>
      </c>
      <c r="B4912" s="1">
        <f t="shared" ca="1" si="535"/>
        <v>357934.81563059927</v>
      </c>
      <c r="C4912" s="1">
        <f t="shared" ca="1" si="532"/>
        <v>100</v>
      </c>
      <c r="D4912" s="1">
        <f t="shared" ca="1" si="533"/>
        <v>-42.077013244733351</v>
      </c>
      <c r="E4912" s="1">
        <f t="shared" ca="1" si="534"/>
        <v>-2</v>
      </c>
      <c r="F4912" s="1">
        <f t="shared" ca="1" si="536"/>
        <v>1</v>
      </c>
      <c r="G4912" s="1">
        <f t="shared" ca="1" si="537"/>
        <v>2</v>
      </c>
      <c r="H4912" s="1">
        <f t="shared" ca="1" si="538"/>
        <v>0</v>
      </c>
    </row>
    <row r="4913" spans="1:8" hidden="1" x14ac:dyDescent="0.2">
      <c r="A4913" s="1">
        <v>4910</v>
      </c>
      <c r="B4913" s="1">
        <f t="shared" ca="1" si="535"/>
        <v>353727.11430612596</v>
      </c>
      <c r="C4913" s="1">
        <f t="shared" ca="1" si="532"/>
        <v>100</v>
      </c>
      <c r="D4913" s="1">
        <f t="shared" ca="1" si="533"/>
        <v>58.639357099169693</v>
      </c>
      <c r="E4913" s="1">
        <f t="shared" ca="1" si="534"/>
        <v>-3</v>
      </c>
      <c r="F4913" s="1">
        <f t="shared" ca="1" si="536"/>
        <v>1</v>
      </c>
      <c r="G4913" s="1">
        <f t="shared" ca="1" si="537"/>
        <v>3</v>
      </c>
      <c r="H4913" s="1">
        <f t="shared" ca="1" si="538"/>
        <v>0</v>
      </c>
    </row>
    <row r="4914" spans="1:8" hidden="1" x14ac:dyDescent="0.2">
      <c r="A4914" s="1">
        <v>4911</v>
      </c>
      <c r="B4914" s="1">
        <f t="shared" ca="1" si="535"/>
        <v>359591.05001604295</v>
      </c>
      <c r="C4914" s="1">
        <f t="shared" ca="1" si="532"/>
        <v>100</v>
      </c>
      <c r="D4914" s="1">
        <f t="shared" ca="1" si="533"/>
        <v>-42.077013244733351</v>
      </c>
      <c r="E4914" s="1">
        <f t="shared" ca="1" si="534"/>
        <v>-2</v>
      </c>
      <c r="F4914" s="1">
        <f t="shared" ca="1" si="536"/>
        <v>1</v>
      </c>
      <c r="G4914" s="1">
        <f t="shared" ca="1" si="537"/>
        <v>0</v>
      </c>
      <c r="H4914" s="1">
        <f t="shared" ca="1" si="538"/>
        <v>1</v>
      </c>
    </row>
    <row r="4915" spans="1:8" hidden="1" x14ac:dyDescent="0.2">
      <c r="A4915" s="1">
        <v>4912</v>
      </c>
      <c r="B4915" s="1">
        <f t="shared" ca="1" si="535"/>
        <v>355383.34869156964</v>
      </c>
      <c r="C4915" s="1">
        <f t="shared" ca="1" si="532"/>
        <v>100</v>
      </c>
      <c r="D4915" s="1">
        <f t="shared" ca="1" si="533"/>
        <v>-42.077013244733351</v>
      </c>
      <c r="E4915" s="1">
        <f t="shared" ca="1" si="534"/>
        <v>-3</v>
      </c>
      <c r="F4915" s="1">
        <f t="shared" ca="1" si="536"/>
        <v>1</v>
      </c>
      <c r="G4915" s="1">
        <f t="shared" ca="1" si="537"/>
        <v>1</v>
      </c>
      <c r="H4915" s="1">
        <f t="shared" ca="1" si="538"/>
        <v>0</v>
      </c>
    </row>
    <row r="4916" spans="1:8" hidden="1" x14ac:dyDescent="0.2">
      <c r="A4916" s="1">
        <v>4913</v>
      </c>
      <c r="B4916" s="1">
        <f t="shared" ca="1" si="535"/>
        <v>351175.64736709633</v>
      </c>
      <c r="C4916" s="1">
        <f t="shared" ca="1" si="532"/>
        <v>100</v>
      </c>
      <c r="D4916" s="1">
        <f t="shared" ca="1" si="533"/>
        <v>58.639357099169693</v>
      </c>
      <c r="E4916" s="1">
        <f t="shared" ca="1" si="534"/>
        <v>-4</v>
      </c>
      <c r="F4916" s="1">
        <f t="shared" ca="1" si="536"/>
        <v>1</v>
      </c>
      <c r="G4916" s="1">
        <f t="shared" ca="1" si="537"/>
        <v>2</v>
      </c>
      <c r="H4916" s="1">
        <f t="shared" ca="1" si="538"/>
        <v>0</v>
      </c>
    </row>
    <row r="4917" spans="1:8" hidden="1" x14ac:dyDescent="0.2">
      <c r="A4917" s="1">
        <v>4914</v>
      </c>
      <c r="B4917" s="1">
        <f t="shared" ca="1" si="535"/>
        <v>357039.58307701332</v>
      </c>
      <c r="C4917" s="1">
        <f t="shared" ca="1" si="532"/>
        <v>100</v>
      </c>
      <c r="D4917" s="1">
        <f t="shared" ca="1" si="533"/>
        <v>58.639357099169693</v>
      </c>
      <c r="E4917" s="1">
        <f t="shared" ca="1" si="534"/>
        <v>-3</v>
      </c>
      <c r="F4917" s="1">
        <f t="shared" ca="1" si="536"/>
        <v>1</v>
      </c>
      <c r="G4917" s="1">
        <f t="shared" ca="1" si="537"/>
        <v>0</v>
      </c>
      <c r="H4917" s="1">
        <f t="shared" ca="1" si="538"/>
        <v>1</v>
      </c>
    </row>
    <row r="4918" spans="1:8" hidden="1" x14ac:dyDescent="0.2">
      <c r="A4918" s="1">
        <v>4915</v>
      </c>
      <c r="B4918" s="1">
        <f t="shared" ca="1" si="535"/>
        <v>362903.5187869303</v>
      </c>
      <c r="C4918" s="1">
        <f t="shared" ca="1" si="532"/>
        <v>100</v>
      </c>
      <c r="D4918" s="1">
        <f t="shared" ca="1" si="533"/>
        <v>58.639357099169693</v>
      </c>
      <c r="E4918" s="1">
        <f t="shared" ca="1" si="534"/>
        <v>-2</v>
      </c>
      <c r="F4918" s="1">
        <f t="shared" ca="1" si="536"/>
        <v>1</v>
      </c>
      <c r="G4918" s="1">
        <f t="shared" ca="1" si="537"/>
        <v>0</v>
      </c>
      <c r="H4918" s="1">
        <f t="shared" ca="1" si="538"/>
        <v>2</v>
      </c>
    </row>
    <row r="4919" spans="1:8" hidden="1" x14ac:dyDescent="0.2">
      <c r="A4919" s="1">
        <v>4916</v>
      </c>
      <c r="B4919" s="1">
        <f t="shared" ca="1" si="535"/>
        <v>368767.45449684729</v>
      </c>
      <c r="C4919" s="1">
        <f t="shared" ca="1" si="532"/>
        <v>100</v>
      </c>
      <c r="D4919" s="1">
        <f t="shared" ca="1" si="533"/>
        <v>-42.077013244733351</v>
      </c>
      <c r="E4919" s="1">
        <f t="shared" ca="1" si="534"/>
        <v>-1</v>
      </c>
      <c r="F4919" s="1">
        <f t="shared" ca="1" si="536"/>
        <v>1</v>
      </c>
      <c r="G4919" s="1">
        <f t="shared" ca="1" si="537"/>
        <v>0</v>
      </c>
      <c r="H4919" s="1">
        <f t="shared" ca="1" si="538"/>
        <v>3</v>
      </c>
    </row>
    <row r="4920" spans="1:8" hidden="1" x14ac:dyDescent="0.2">
      <c r="A4920" s="1">
        <v>4917</v>
      </c>
      <c r="B4920" s="1">
        <f t="shared" ca="1" si="535"/>
        <v>364559.75317237398</v>
      </c>
      <c r="C4920" s="1">
        <f t="shared" ca="1" si="532"/>
        <v>100</v>
      </c>
      <c r="D4920" s="1">
        <f t="shared" ca="1" si="533"/>
        <v>58.639357099169693</v>
      </c>
      <c r="E4920" s="1">
        <f t="shared" ca="1" si="534"/>
        <v>-2</v>
      </c>
      <c r="F4920" s="1">
        <f t="shared" ca="1" si="536"/>
        <v>1</v>
      </c>
      <c r="G4920" s="1">
        <f t="shared" ca="1" si="537"/>
        <v>1</v>
      </c>
      <c r="H4920" s="1">
        <f t="shared" ca="1" si="538"/>
        <v>0</v>
      </c>
    </row>
    <row r="4921" spans="1:8" hidden="1" x14ac:dyDescent="0.2">
      <c r="A4921" s="1">
        <v>4918</v>
      </c>
      <c r="B4921" s="1">
        <f t="shared" ca="1" si="535"/>
        <v>370423.68888229097</v>
      </c>
      <c r="C4921" s="1">
        <f t="shared" ca="1" si="532"/>
        <v>100</v>
      </c>
      <c r="D4921" s="1">
        <f t="shared" ca="1" si="533"/>
        <v>-42.077013244733351</v>
      </c>
      <c r="E4921" s="1">
        <f t="shared" ca="1" si="534"/>
        <v>-1</v>
      </c>
      <c r="F4921" s="1">
        <f t="shared" ca="1" si="536"/>
        <v>1</v>
      </c>
      <c r="G4921" s="1">
        <f t="shared" ca="1" si="537"/>
        <v>0</v>
      </c>
      <c r="H4921" s="1">
        <f t="shared" ca="1" si="538"/>
        <v>1</v>
      </c>
    </row>
    <row r="4922" spans="1:8" hidden="1" x14ac:dyDescent="0.2">
      <c r="A4922" s="1">
        <v>4919</v>
      </c>
      <c r="B4922" s="1">
        <f t="shared" ca="1" si="535"/>
        <v>366215.98755781766</v>
      </c>
      <c r="C4922" s="1">
        <f t="shared" ca="1" si="532"/>
        <v>100</v>
      </c>
      <c r="D4922" s="1">
        <f t="shared" ca="1" si="533"/>
        <v>58.639357099169693</v>
      </c>
      <c r="E4922" s="1">
        <f t="shared" ca="1" si="534"/>
        <v>-2</v>
      </c>
      <c r="F4922" s="1">
        <f t="shared" ca="1" si="536"/>
        <v>1</v>
      </c>
      <c r="G4922" s="1">
        <f t="shared" ca="1" si="537"/>
        <v>1</v>
      </c>
      <c r="H4922" s="1">
        <f t="shared" ca="1" si="538"/>
        <v>0</v>
      </c>
    </row>
    <row r="4923" spans="1:8" hidden="1" x14ac:dyDescent="0.2">
      <c r="A4923" s="1">
        <v>4920</v>
      </c>
      <c r="B4923" s="1">
        <f t="shared" ca="1" si="535"/>
        <v>372079.92326773464</v>
      </c>
      <c r="C4923" s="1">
        <f t="shared" ca="1" si="532"/>
        <v>100</v>
      </c>
      <c r="D4923" s="1">
        <f t="shared" ca="1" si="533"/>
        <v>58.639357099169693</v>
      </c>
      <c r="E4923" s="1">
        <f t="shared" ca="1" si="534"/>
        <v>-1</v>
      </c>
      <c r="F4923" s="1">
        <f t="shared" ca="1" si="536"/>
        <v>1</v>
      </c>
      <c r="G4923" s="1">
        <f t="shared" ca="1" si="537"/>
        <v>0</v>
      </c>
      <c r="H4923" s="1">
        <f t="shared" ca="1" si="538"/>
        <v>1</v>
      </c>
    </row>
    <row r="4924" spans="1:8" hidden="1" x14ac:dyDescent="0.2">
      <c r="A4924" s="1">
        <v>4921</v>
      </c>
      <c r="B4924" s="1">
        <f t="shared" ca="1" si="535"/>
        <v>377943.85897765163</v>
      </c>
      <c r="C4924" s="1">
        <f t="shared" ca="1" si="532"/>
        <v>100</v>
      </c>
      <c r="D4924" s="1">
        <f t="shared" ca="1" si="533"/>
        <v>58.639357099169693</v>
      </c>
      <c r="E4924" s="1">
        <f t="shared" ca="1" si="534"/>
        <v>0</v>
      </c>
      <c r="F4924" s="1">
        <f t="shared" ca="1" si="536"/>
        <v>1</v>
      </c>
      <c r="G4924" s="1">
        <f t="shared" ca="1" si="537"/>
        <v>0</v>
      </c>
      <c r="H4924" s="1">
        <f t="shared" ca="1" si="538"/>
        <v>2</v>
      </c>
    </row>
    <row r="4925" spans="1:8" hidden="1" x14ac:dyDescent="0.2">
      <c r="A4925" s="1">
        <v>4922</v>
      </c>
      <c r="B4925" s="1">
        <f t="shared" ca="1" si="535"/>
        <v>383807.79468756862</v>
      </c>
      <c r="C4925" s="1">
        <f t="shared" ca="1" si="532"/>
        <v>100</v>
      </c>
      <c r="D4925" s="1">
        <f t="shared" ca="1" si="533"/>
        <v>-42.077013244733351</v>
      </c>
      <c r="E4925" s="1">
        <f t="shared" ca="1" si="534"/>
        <v>0</v>
      </c>
      <c r="F4925" s="1">
        <f t="shared" ca="1" si="536"/>
        <v>1</v>
      </c>
      <c r="G4925" s="1">
        <f t="shared" ca="1" si="537"/>
        <v>0</v>
      </c>
      <c r="H4925" s="1">
        <f t="shared" ca="1" si="538"/>
        <v>3</v>
      </c>
    </row>
    <row r="4926" spans="1:8" hidden="1" x14ac:dyDescent="0.2">
      <c r="A4926" s="1">
        <v>4923</v>
      </c>
      <c r="B4926" s="1">
        <f t="shared" ca="1" si="535"/>
        <v>379600.09336309531</v>
      </c>
      <c r="C4926" s="1">
        <f t="shared" ca="1" si="532"/>
        <v>100</v>
      </c>
      <c r="D4926" s="1">
        <f t="shared" ca="1" si="533"/>
        <v>-42.077013244733351</v>
      </c>
      <c r="E4926" s="1">
        <f t="shared" ca="1" si="534"/>
        <v>-1</v>
      </c>
      <c r="F4926" s="1">
        <f t="shared" ca="1" si="536"/>
        <v>1</v>
      </c>
      <c r="G4926" s="1">
        <f t="shared" ca="1" si="537"/>
        <v>1</v>
      </c>
      <c r="H4926" s="1">
        <f t="shared" ca="1" si="538"/>
        <v>0</v>
      </c>
    </row>
    <row r="4927" spans="1:8" hidden="1" x14ac:dyDescent="0.2">
      <c r="A4927" s="1">
        <v>4924</v>
      </c>
      <c r="B4927" s="1">
        <f t="shared" ca="1" si="535"/>
        <v>375392.392038622</v>
      </c>
      <c r="C4927" s="1">
        <f t="shared" ca="1" si="532"/>
        <v>100</v>
      </c>
      <c r="D4927" s="1">
        <f t="shared" ca="1" si="533"/>
        <v>58.639357099169693</v>
      </c>
      <c r="E4927" s="1">
        <f t="shared" ca="1" si="534"/>
        <v>-2</v>
      </c>
      <c r="F4927" s="1">
        <f t="shared" ca="1" si="536"/>
        <v>1</v>
      </c>
      <c r="G4927" s="1">
        <f t="shared" ca="1" si="537"/>
        <v>2</v>
      </c>
      <c r="H4927" s="1">
        <f t="shared" ca="1" si="538"/>
        <v>0</v>
      </c>
    </row>
    <row r="4928" spans="1:8" hidden="1" x14ac:dyDescent="0.2">
      <c r="A4928" s="1">
        <v>4925</v>
      </c>
      <c r="B4928" s="1">
        <f t="shared" ca="1" si="535"/>
        <v>381256.32774853898</v>
      </c>
      <c r="C4928" s="1">
        <f t="shared" ca="1" si="532"/>
        <v>100</v>
      </c>
      <c r="D4928" s="1">
        <f t="shared" ca="1" si="533"/>
        <v>58.639357099169693</v>
      </c>
      <c r="E4928" s="1">
        <f t="shared" ca="1" si="534"/>
        <v>-1</v>
      </c>
      <c r="F4928" s="1">
        <f t="shared" ca="1" si="536"/>
        <v>1</v>
      </c>
      <c r="G4928" s="1">
        <f t="shared" ca="1" si="537"/>
        <v>0</v>
      </c>
      <c r="H4928" s="1">
        <f t="shared" ca="1" si="538"/>
        <v>1</v>
      </c>
    </row>
    <row r="4929" spans="1:8" hidden="1" x14ac:dyDescent="0.2">
      <c r="A4929" s="1">
        <v>4926</v>
      </c>
      <c r="B4929" s="1">
        <f t="shared" ca="1" si="535"/>
        <v>387120.26345845597</v>
      </c>
      <c r="C4929" s="1">
        <f t="shared" ca="1" si="532"/>
        <v>100</v>
      </c>
      <c r="D4929" s="1">
        <f t="shared" ca="1" si="533"/>
        <v>58.639357099169693</v>
      </c>
      <c r="E4929" s="1">
        <f t="shared" ca="1" si="534"/>
        <v>0</v>
      </c>
      <c r="F4929" s="1">
        <f t="shared" ca="1" si="536"/>
        <v>1</v>
      </c>
      <c r="G4929" s="1">
        <f t="shared" ca="1" si="537"/>
        <v>0</v>
      </c>
      <c r="H4929" s="1">
        <f t="shared" ca="1" si="538"/>
        <v>2</v>
      </c>
    </row>
    <row r="4930" spans="1:8" hidden="1" x14ac:dyDescent="0.2">
      <c r="A4930" s="1">
        <v>4927</v>
      </c>
      <c r="B4930" s="1">
        <f t="shared" ca="1" si="535"/>
        <v>392984.19916837296</v>
      </c>
      <c r="C4930" s="1">
        <f t="shared" ca="1" si="532"/>
        <v>100</v>
      </c>
      <c r="D4930" s="1">
        <f t="shared" ca="1" si="533"/>
        <v>58.639357099169693</v>
      </c>
      <c r="E4930" s="1">
        <f t="shared" ca="1" si="534"/>
        <v>0</v>
      </c>
      <c r="F4930" s="1">
        <f t="shared" ca="1" si="536"/>
        <v>1</v>
      </c>
      <c r="G4930" s="1">
        <f t="shared" ca="1" si="537"/>
        <v>0</v>
      </c>
      <c r="H4930" s="1">
        <f t="shared" ca="1" si="538"/>
        <v>3</v>
      </c>
    </row>
    <row r="4931" spans="1:8" hidden="1" x14ac:dyDescent="0.2">
      <c r="A4931" s="1">
        <v>4928</v>
      </c>
      <c r="B4931" s="1">
        <f t="shared" ca="1" si="535"/>
        <v>398848.13487828994</v>
      </c>
      <c r="C4931" s="1">
        <f t="shared" ca="1" si="532"/>
        <v>100</v>
      </c>
      <c r="D4931" s="1">
        <f t="shared" ca="1" si="533"/>
        <v>58.639357099169693</v>
      </c>
      <c r="E4931" s="1">
        <f t="shared" ca="1" si="534"/>
        <v>0</v>
      </c>
      <c r="F4931" s="1">
        <f t="shared" ca="1" si="536"/>
        <v>1</v>
      </c>
      <c r="G4931" s="1">
        <f t="shared" ca="1" si="537"/>
        <v>0</v>
      </c>
      <c r="H4931" s="1">
        <f t="shared" ca="1" si="538"/>
        <v>4</v>
      </c>
    </row>
    <row r="4932" spans="1:8" hidden="1" x14ac:dyDescent="0.2">
      <c r="A4932" s="1">
        <v>4929</v>
      </c>
      <c r="B4932" s="1">
        <f t="shared" ca="1" si="535"/>
        <v>404712.07058820693</v>
      </c>
      <c r="C4932" s="1">
        <f t="shared" ca="1" si="532"/>
        <v>100</v>
      </c>
      <c r="D4932" s="1">
        <f t="shared" ca="1" si="533"/>
        <v>58.639357099169693</v>
      </c>
      <c r="E4932" s="1">
        <f t="shared" ca="1" si="534"/>
        <v>0</v>
      </c>
      <c r="F4932" s="1">
        <f t="shared" ca="1" si="536"/>
        <v>1</v>
      </c>
      <c r="G4932" s="1">
        <f t="shared" ca="1" si="537"/>
        <v>0</v>
      </c>
      <c r="H4932" s="1">
        <f t="shared" ca="1" si="538"/>
        <v>5</v>
      </c>
    </row>
    <row r="4933" spans="1:8" hidden="1" x14ac:dyDescent="0.2">
      <c r="A4933" s="1">
        <v>4930</v>
      </c>
      <c r="B4933" s="1">
        <f t="shared" ca="1" si="535"/>
        <v>410576.00629812392</v>
      </c>
      <c r="C4933" s="1">
        <f t="shared" ref="C4933:C4996" ca="1" si="539">$C$4*POWER($L$2,F4933-1)</f>
        <v>100</v>
      </c>
      <c r="D4933" s="1">
        <f t="shared" ref="D4933:D4996" ca="1" si="540">IF(RAND()&lt;$B$1,$F$1,$H$1)</f>
        <v>58.639357099169693</v>
      </c>
      <c r="E4933" s="1">
        <f t="shared" ref="E4933:E4996" ca="1" si="541">IF(D4932&lt;0,IF(E4932-1=-$D$2,0,E4932-1),IF(E4932+1=$F$2,0,E4932+1))</f>
        <v>0</v>
      </c>
      <c r="F4933" s="1">
        <f t="shared" ca="1" si="536"/>
        <v>1</v>
      </c>
      <c r="G4933" s="1">
        <f t="shared" ca="1" si="537"/>
        <v>0</v>
      </c>
      <c r="H4933" s="1">
        <f t="shared" ca="1" si="538"/>
        <v>6</v>
      </c>
    </row>
    <row r="4934" spans="1:8" hidden="1" x14ac:dyDescent="0.2">
      <c r="A4934" s="1">
        <v>4931</v>
      </c>
      <c r="B4934" s="1">
        <f t="shared" ref="B4934:B4997" ca="1" si="542">B4933+D4933*C4933</f>
        <v>416439.9420080409</v>
      </c>
      <c r="C4934" s="1">
        <f t="shared" ca="1" si="539"/>
        <v>100</v>
      </c>
      <c r="D4934" s="1">
        <f t="shared" ca="1" si="540"/>
        <v>-42.077013244733351</v>
      </c>
      <c r="E4934" s="1">
        <f t="shared" ca="1" si="541"/>
        <v>0</v>
      </c>
      <c r="F4934" s="1">
        <f t="shared" ref="F4934:F4997" ca="1" si="543">IF(AND(D4933&gt;0,E4934=0),IF(F4933-1&lt;1,1,F4933-1),IF(AND(D4933&lt;0,E4934=0),IF(F4933+1&gt;$H$2,1,F4933+1),F4933))</f>
        <v>1</v>
      </c>
      <c r="G4934" s="1">
        <f t="shared" ref="G4934:G4997" ca="1" si="544">IF(D4933&gt;0,0,G4933+1)</f>
        <v>0</v>
      </c>
      <c r="H4934" s="1">
        <f t="shared" ref="H4934:H4997" ca="1" si="545">IF(D4933&lt;0,0,H4933+1)</f>
        <v>7</v>
      </c>
    </row>
    <row r="4935" spans="1:8" hidden="1" x14ac:dyDescent="0.2">
      <c r="A4935" s="1">
        <v>4932</v>
      </c>
      <c r="B4935" s="1">
        <f t="shared" ca="1" si="542"/>
        <v>412232.24068356759</v>
      </c>
      <c r="C4935" s="1">
        <f t="shared" ca="1" si="539"/>
        <v>100</v>
      </c>
      <c r="D4935" s="1">
        <f t="shared" ca="1" si="540"/>
        <v>58.639357099169693</v>
      </c>
      <c r="E4935" s="1">
        <f t="shared" ca="1" si="541"/>
        <v>-1</v>
      </c>
      <c r="F4935" s="1">
        <f t="shared" ca="1" si="543"/>
        <v>1</v>
      </c>
      <c r="G4935" s="1">
        <f t="shared" ca="1" si="544"/>
        <v>1</v>
      </c>
      <c r="H4935" s="1">
        <f t="shared" ca="1" si="545"/>
        <v>0</v>
      </c>
    </row>
    <row r="4936" spans="1:8" hidden="1" x14ac:dyDescent="0.2">
      <c r="A4936" s="1">
        <v>4933</v>
      </c>
      <c r="B4936" s="1">
        <f t="shared" ca="1" si="542"/>
        <v>418096.17639348458</v>
      </c>
      <c r="C4936" s="1">
        <f t="shared" ca="1" si="539"/>
        <v>100</v>
      </c>
      <c r="D4936" s="1">
        <f t="shared" ca="1" si="540"/>
        <v>58.639357099169693</v>
      </c>
      <c r="E4936" s="1">
        <f t="shared" ca="1" si="541"/>
        <v>0</v>
      </c>
      <c r="F4936" s="1">
        <f t="shared" ca="1" si="543"/>
        <v>1</v>
      </c>
      <c r="G4936" s="1">
        <f t="shared" ca="1" si="544"/>
        <v>0</v>
      </c>
      <c r="H4936" s="1">
        <f t="shared" ca="1" si="545"/>
        <v>1</v>
      </c>
    </row>
    <row r="4937" spans="1:8" hidden="1" x14ac:dyDescent="0.2">
      <c r="A4937" s="1">
        <v>4934</v>
      </c>
      <c r="B4937" s="1">
        <f t="shared" ca="1" si="542"/>
        <v>423960.11210340157</v>
      </c>
      <c r="C4937" s="1">
        <f t="shared" ca="1" si="539"/>
        <v>100</v>
      </c>
      <c r="D4937" s="1">
        <f t="shared" ca="1" si="540"/>
        <v>-42.077013244733351</v>
      </c>
      <c r="E4937" s="1">
        <f t="shared" ca="1" si="541"/>
        <v>0</v>
      </c>
      <c r="F4937" s="1">
        <f t="shared" ca="1" si="543"/>
        <v>1</v>
      </c>
      <c r="G4937" s="1">
        <f t="shared" ca="1" si="544"/>
        <v>0</v>
      </c>
      <c r="H4937" s="1">
        <f t="shared" ca="1" si="545"/>
        <v>2</v>
      </c>
    </row>
    <row r="4938" spans="1:8" hidden="1" x14ac:dyDescent="0.2">
      <c r="A4938" s="1">
        <v>4935</v>
      </c>
      <c r="B4938" s="1">
        <f t="shared" ca="1" si="542"/>
        <v>419752.41077892826</v>
      </c>
      <c r="C4938" s="1">
        <f t="shared" ca="1" si="539"/>
        <v>100</v>
      </c>
      <c r="D4938" s="1">
        <f t="shared" ca="1" si="540"/>
        <v>-42.077013244733351</v>
      </c>
      <c r="E4938" s="1">
        <f t="shared" ca="1" si="541"/>
        <v>-1</v>
      </c>
      <c r="F4938" s="1">
        <f t="shared" ca="1" si="543"/>
        <v>1</v>
      </c>
      <c r="G4938" s="1">
        <f t="shared" ca="1" si="544"/>
        <v>1</v>
      </c>
      <c r="H4938" s="1">
        <f t="shared" ca="1" si="545"/>
        <v>0</v>
      </c>
    </row>
    <row r="4939" spans="1:8" hidden="1" x14ac:dyDescent="0.2">
      <c r="A4939" s="1">
        <v>4936</v>
      </c>
      <c r="B4939" s="1">
        <f t="shared" ca="1" si="542"/>
        <v>415544.70945445495</v>
      </c>
      <c r="C4939" s="1">
        <f t="shared" ca="1" si="539"/>
        <v>100</v>
      </c>
      <c r="D4939" s="1">
        <f t="shared" ca="1" si="540"/>
        <v>-42.077013244733351</v>
      </c>
      <c r="E4939" s="1">
        <f t="shared" ca="1" si="541"/>
        <v>-2</v>
      </c>
      <c r="F4939" s="1">
        <f t="shared" ca="1" si="543"/>
        <v>1</v>
      </c>
      <c r="G4939" s="1">
        <f t="shared" ca="1" si="544"/>
        <v>2</v>
      </c>
      <c r="H4939" s="1">
        <f t="shared" ca="1" si="545"/>
        <v>0</v>
      </c>
    </row>
    <row r="4940" spans="1:8" hidden="1" x14ac:dyDescent="0.2">
      <c r="A4940" s="1">
        <v>4937</v>
      </c>
      <c r="B4940" s="1">
        <f t="shared" ca="1" si="542"/>
        <v>411337.00812998164</v>
      </c>
      <c r="C4940" s="1">
        <f t="shared" ca="1" si="539"/>
        <v>100</v>
      </c>
      <c r="D4940" s="1">
        <f t="shared" ca="1" si="540"/>
        <v>58.639357099169693</v>
      </c>
      <c r="E4940" s="1">
        <f t="shared" ca="1" si="541"/>
        <v>-3</v>
      </c>
      <c r="F4940" s="1">
        <f t="shared" ca="1" si="543"/>
        <v>1</v>
      </c>
      <c r="G4940" s="1">
        <f t="shared" ca="1" si="544"/>
        <v>3</v>
      </c>
      <c r="H4940" s="1">
        <f t="shared" ca="1" si="545"/>
        <v>0</v>
      </c>
    </row>
    <row r="4941" spans="1:8" hidden="1" x14ac:dyDescent="0.2">
      <c r="A4941" s="1">
        <v>4938</v>
      </c>
      <c r="B4941" s="1">
        <f t="shared" ca="1" si="542"/>
        <v>417200.94383989862</v>
      </c>
      <c r="C4941" s="1">
        <f t="shared" ca="1" si="539"/>
        <v>100</v>
      </c>
      <c r="D4941" s="1">
        <f t="shared" ca="1" si="540"/>
        <v>58.639357099169693</v>
      </c>
      <c r="E4941" s="1">
        <f t="shared" ca="1" si="541"/>
        <v>-2</v>
      </c>
      <c r="F4941" s="1">
        <f t="shared" ca="1" si="543"/>
        <v>1</v>
      </c>
      <c r="G4941" s="1">
        <f t="shared" ca="1" si="544"/>
        <v>0</v>
      </c>
      <c r="H4941" s="1">
        <f t="shared" ca="1" si="545"/>
        <v>1</v>
      </c>
    </row>
    <row r="4942" spans="1:8" hidden="1" x14ac:dyDescent="0.2">
      <c r="A4942" s="1">
        <v>4939</v>
      </c>
      <c r="B4942" s="1">
        <f t="shared" ca="1" si="542"/>
        <v>423064.87954981561</v>
      </c>
      <c r="C4942" s="1">
        <f t="shared" ca="1" si="539"/>
        <v>100</v>
      </c>
      <c r="D4942" s="1">
        <f t="shared" ca="1" si="540"/>
        <v>-42.077013244733351</v>
      </c>
      <c r="E4942" s="1">
        <f t="shared" ca="1" si="541"/>
        <v>-1</v>
      </c>
      <c r="F4942" s="1">
        <f t="shared" ca="1" si="543"/>
        <v>1</v>
      </c>
      <c r="G4942" s="1">
        <f t="shared" ca="1" si="544"/>
        <v>0</v>
      </c>
      <c r="H4942" s="1">
        <f t="shared" ca="1" si="545"/>
        <v>2</v>
      </c>
    </row>
    <row r="4943" spans="1:8" hidden="1" x14ac:dyDescent="0.2">
      <c r="A4943" s="1">
        <v>4940</v>
      </c>
      <c r="B4943" s="1">
        <f t="shared" ca="1" si="542"/>
        <v>418857.1782253423</v>
      </c>
      <c r="C4943" s="1">
        <f t="shared" ca="1" si="539"/>
        <v>100</v>
      </c>
      <c r="D4943" s="1">
        <f t="shared" ca="1" si="540"/>
        <v>-42.077013244733351</v>
      </c>
      <c r="E4943" s="1">
        <f t="shared" ca="1" si="541"/>
        <v>-2</v>
      </c>
      <c r="F4943" s="1">
        <f t="shared" ca="1" si="543"/>
        <v>1</v>
      </c>
      <c r="G4943" s="1">
        <f t="shared" ca="1" si="544"/>
        <v>1</v>
      </c>
      <c r="H4943" s="1">
        <f t="shared" ca="1" si="545"/>
        <v>0</v>
      </c>
    </row>
    <row r="4944" spans="1:8" hidden="1" x14ac:dyDescent="0.2">
      <c r="A4944" s="1">
        <v>4941</v>
      </c>
      <c r="B4944" s="1">
        <f t="shared" ca="1" si="542"/>
        <v>414649.47690086899</v>
      </c>
      <c r="C4944" s="1">
        <f t="shared" ca="1" si="539"/>
        <v>100</v>
      </c>
      <c r="D4944" s="1">
        <f t="shared" ca="1" si="540"/>
        <v>-42.077013244733351</v>
      </c>
      <c r="E4944" s="1">
        <f t="shared" ca="1" si="541"/>
        <v>-3</v>
      </c>
      <c r="F4944" s="1">
        <f t="shared" ca="1" si="543"/>
        <v>1</v>
      </c>
      <c r="G4944" s="1">
        <f t="shared" ca="1" si="544"/>
        <v>2</v>
      </c>
      <c r="H4944" s="1">
        <f t="shared" ca="1" si="545"/>
        <v>0</v>
      </c>
    </row>
    <row r="4945" spans="1:8" hidden="1" x14ac:dyDescent="0.2">
      <c r="A4945" s="1">
        <v>4942</v>
      </c>
      <c r="B4945" s="1">
        <f t="shared" ca="1" si="542"/>
        <v>410441.77557639568</v>
      </c>
      <c r="C4945" s="1">
        <f t="shared" ca="1" si="539"/>
        <v>100</v>
      </c>
      <c r="D4945" s="1">
        <f t="shared" ca="1" si="540"/>
        <v>-42.077013244733351</v>
      </c>
      <c r="E4945" s="1">
        <f t="shared" ca="1" si="541"/>
        <v>-4</v>
      </c>
      <c r="F4945" s="1">
        <f t="shared" ca="1" si="543"/>
        <v>1</v>
      </c>
      <c r="G4945" s="1">
        <f t="shared" ca="1" si="544"/>
        <v>3</v>
      </c>
      <c r="H4945" s="1">
        <f t="shared" ca="1" si="545"/>
        <v>0</v>
      </c>
    </row>
    <row r="4946" spans="1:8" hidden="1" x14ac:dyDescent="0.2">
      <c r="A4946" s="1">
        <v>4943</v>
      </c>
      <c r="B4946" s="1">
        <f t="shared" ca="1" si="542"/>
        <v>406234.07425192237</v>
      </c>
      <c r="C4946" s="1">
        <f t="shared" ca="1" si="539"/>
        <v>500</v>
      </c>
      <c r="D4946" s="1">
        <f t="shared" ca="1" si="540"/>
        <v>58.639357099169693</v>
      </c>
      <c r="E4946" s="1">
        <f t="shared" ca="1" si="541"/>
        <v>0</v>
      </c>
      <c r="F4946" s="1">
        <f t="shared" ca="1" si="543"/>
        <v>2</v>
      </c>
      <c r="G4946" s="1">
        <f t="shared" ca="1" si="544"/>
        <v>4</v>
      </c>
      <c r="H4946" s="1">
        <f t="shared" ca="1" si="545"/>
        <v>0</v>
      </c>
    </row>
    <row r="4947" spans="1:8" hidden="1" x14ac:dyDescent="0.2">
      <c r="A4947" s="1">
        <v>4944</v>
      </c>
      <c r="B4947" s="1">
        <f t="shared" ca="1" si="542"/>
        <v>435553.75280150725</v>
      </c>
      <c r="C4947" s="1">
        <f t="shared" ca="1" si="539"/>
        <v>100</v>
      </c>
      <c r="D4947" s="1">
        <f t="shared" ca="1" si="540"/>
        <v>58.639357099169693</v>
      </c>
      <c r="E4947" s="1">
        <f t="shared" ca="1" si="541"/>
        <v>0</v>
      </c>
      <c r="F4947" s="1">
        <f t="shared" ca="1" si="543"/>
        <v>1</v>
      </c>
      <c r="G4947" s="1">
        <f t="shared" ca="1" si="544"/>
        <v>0</v>
      </c>
      <c r="H4947" s="1">
        <f t="shared" ca="1" si="545"/>
        <v>1</v>
      </c>
    </row>
    <row r="4948" spans="1:8" hidden="1" x14ac:dyDescent="0.2">
      <c r="A4948" s="1">
        <v>4945</v>
      </c>
      <c r="B4948" s="1">
        <f t="shared" ca="1" si="542"/>
        <v>441417.68851142423</v>
      </c>
      <c r="C4948" s="1">
        <f t="shared" ca="1" si="539"/>
        <v>100</v>
      </c>
      <c r="D4948" s="1">
        <f t="shared" ca="1" si="540"/>
        <v>-42.077013244733351</v>
      </c>
      <c r="E4948" s="1">
        <f t="shared" ca="1" si="541"/>
        <v>0</v>
      </c>
      <c r="F4948" s="1">
        <f t="shared" ca="1" si="543"/>
        <v>1</v>
      </c>
      <c r="G4948" s="1">
        <f t="shared" ca="1" si="544"/>
        <v>0</v>
      </c>
      <c r="H4948" s="1">
        <f t="shared" ca="1" si="545"/>
        <v>2</v>
      </c>
    </row>
    <row r="4949" spans="1:8" hidden="1" x14ac:dyDescent="0.2">
      <c r="A4949" s="1">
        <v>4946</v>
      </c>
      <c r="B4949" s="1">
        <f t="shared" ca="1" si="542"/>
        <v>437209.98718695092</v>
      </c>
      <c r="C4949" s="1">
        <f t="shared" ca="1" si="539"/>
        <v>100</v>
      </c>
      <c r="D4949" s="1">
        <f t="shared" ca="1" si="540"/>
        <v>-42.077013244733351</v>
      </c>
      <c r="E4949" s="1">
        <f t="shared" ca="1" si="541"/>
        <v>-1</v>
      </c>
      <c r="F4949" s="1">
        <f t="shared" ca="1" si="543"/>
        <v>1</v>
      </c>
      <c r="G4949" s="1">
        <f t="shared" ca="1" si="544"/>
        <v>1</v>
      </c>
      <c r="H4949" s="1">
        <f t="shared" ca="1" si="545"/>
        <v>0</v>
      </c>
    </row>
    <row r="4950" spans="1:8" hidden="1" x14ac:dyDescent="0.2">
      <c r="A4950" s="1">
        <v>4947</v>
      </c>
      <c r="B4950" s="1">
        <f t="shared" ca="1" si="542"/>
        <v>433002.28586247761</v>
      </c>
      <c r="C4950" s="1">
        <f t="shared" ca="1" si="539"/>
        <v>100</v>
      </c>
      <c r="D4950" s="1">
        <f t="shared" ca="1" si="540"/>
        <v>58.639357099169693</v>
      </c>
      <c r="E4950" s="1">
        <f t="shared" ca="1" si="541"/>
        <v>-2</v>
      </c>
      <c r="F4950" s="1">
        <f t="shared" ca="1" si="543"/>
        <v>1</v>
      </c>
      <c r="G4950" s="1">
        <f t="shared" ca="1" si="544"/>
        <v>2</v>
      </c>
      <c r="H4950" s="1">
        <f t="shared" ca="1" si="545"/>
        <v>0</v>
      </c>
    </row>
    <row r="4951" spans="1:8" hidden="1" x14ac:dyDescent="0.2">
      <c r="A4951" s="1">
        <v>4948</v>
      </c>
      <c r="B4951" s="1">
        <f t="shared" ca="1" si="542"/>
        <v>438866.2215723946</v>
      </c>
      <c r="C4951" s="1">
        <f t="shared" ca="1" si="539"/>
        <v>100</v>
      </c>
      <c r="D4951" s="1">
        <f t="shared" ca="1" si="540"/>
        <v>-42.077013244733351</v>
      </c>
      <c r="E4951" s="1">
        <f t="shared" ca="1" si="541"/>
        <v>-1</v>
      </c>
      <c r="F4951" s="1">
        <f t="shared" ca="1" si="543"/>
        <v>1</v>
      </c>
      <c r="G4951" s="1">
        <f t="shared" ca="1" si="544"/>
        <v>0</v>
      </c>
      <c r="H4951" s="1">
        <f t="shared" ca="1" si="545"/>
        <v>1</v>
      </c>
    </row>
    <row r="4952" spans="1:8" hidden="1" x14ac:dyDescent="0.2">
      <c r="A4952" s="1">
        <v>4949</v>
      </c>
      <c r="B4952" s="1">
        <f t="shared" ca="1" si="542"/>
        <v>434658.52024792129</v>
      </c>
      <c r="C4952" s="1">
        <f t="shared" ca="1" si="539"/>
        <v>100</v>
      </c>
      <c r="D4952" s="1">
        <f t="shared" ca="1" si="540"/>
        <v>-42.077013244733351</v>
      </c>
      <c r="E4952" s="1">
        <f t="shared" ca="1" si="541"/>
        <v>-2</v>
      </c>
      <c r="F4952" s="1">
        <f t="shared" ca="1" si="543"/>
        <v>1</v>
      </c>
      <c r="G4952" s="1">
        <f t="shared" ca="1" si="544"/>
        <v>1</v>
      </c>
      <c r="H4952" s="1">
        <f t="shared" ca="1" si="545"/>
        <v>0</v>
      </c>
    </row>
    <row r="4953" spans="1:8" hidden="1" x14ac:dyDescent="0.2">
      <c r="A4953" s="1">
        <v>4950</v>
      </c>
      <c r="B4953" s="1">
        <f t="shared" ca="1" si="542"/>
        <v>430450.81892344798</v>
      </c>
      <c r="C4953" s="1">
        <f t="shared" ca="1" si="539"/>
        <v>100</v>
      </c>
      <c r="D4953" s="1">
        <f t="shared" ca="1" si="540"/>
        <v>58.639357099169693</v>
      </c>
      <c r="E4953" s="1">
        <f t="shared" ca="1" si="541"/>
        <v>-3</v>
      </c>
      <c r="F4953" s="1">
        <f t="shared" ca="1" si="543"/>
        <v>1</v>
      </c>
      <c r="G4953" s="1">
        <f t="shared" ca="1" si="544"/>
        <v>2</v>
      </c>
      <c r="H4953" s="1">
        <f t="shared" ca="1" si="545"/>
        <v>0</v>
      </c>
    </row>
    <row r="4954" spans="1:8" hidden="1" x14ac:dyDescent="0.2">
      <c r="A4954" s="1">
        <v>4951</v>
      </c>
      <c r="B4954" s="1">
        <f t="shared" ca="1" si="542"/>
        <v>436314.75463336497</v>
      </c>
      <c r="C4954" s="1">
        <f t="shared" ca="1" si="539"/>
        <v>100</v>
      </c>
      <c r="D4954" s="1">
        <f t="shared" ca="1" si="540"/>
        <v>-42.077013244733351</v>
      </c>
      <c r="E4954" s="1">
        <f t="shared" ca="1" si="541"/>
        <v>-2</v>
      </c>
      <c r="F4954" s="1">
        <f t="shared" ca="1" si="543"/>
        <v>1</v>
      </c>
      <c r="G4954" s="1">
        <f t="shared" ca="1" si="544"/>
        <v>0</v>
      </c>
      <c r="H4954" s="1">
        <f t="shared" ca="1" si="545"/>
        <v>1</v>
      </c>
    </row>
    <row r="4955" spans="1:8" hidden="1" x14ac:dyDescent="0.2">
      <c r="A4955" s="1">
        <v>4952</v>
      </c>
      <c r="B4955" s="1">
        <f t="shared" ca="1" si="542"/>
        <v>432107.05330889166</v>
      </c>
      <c r="C4955" s="1">
        <f t="shared" ca="1" si="539"/>
        <v>100</v>
      </c>
      <c r="D4955" s="1">
        <f t="shared" ca="1" si="540"/>
        <v>-42.077013244733351</v>
      </c>
      <c r="E4955" s="1">
        <f t="shared" ca="1" si="541"/>
        <v>-3</v>
      </c>
      <c r="F4955" s="1">
        <f t="shared" ca="1" si="543"/>
        <v>1</v>
      </c>
      <c r="G4955" s="1">
        <f t="shared" ca="1" si="544"/>
        <v>1</v>
      </c>
      <c r="H4955" s="1">
        <f t="shared" ca="1" si="545"/>
        <v>0</v>
      </c>
    </row>
    <row r="4956" spans="1:8" hidden="1" x14ac:dyDescent="0.2">
      <c r="A4956" s="1">
        <v>4953</v>
      </c>
      <c r="B4956" s="1">
        <f t="shared" ca="1" si="542"/>
        <v>427899.35198441835</v>
      </c>
      <c r="C4956" s="1">
        <f t="shared" ca="1" si="539"/>
        <v>100</v>
      </c>
      <c r="D4956" s="1">
        <f t="shared" ca="1" si="540"/>
        <v>58.639357099169693</v>
      </c>
      <c r="E4956" s="1">
        <f t="shared" ca="1" si="541"/>
        <v>-4</v>
      </c>
      <c r="F4956" s="1">
        <f t="shared" ca="1" si="543"/>
        <v>1</v>
      </c>
      <c r="G4956" s="1">
        <f t="shared" ca="1" si="544"/>
        <v>2</v>
      </c>
      <c r="H4956" s="1">
        <f t="shared" ca="1" si="545"/>
        <v>0</v>
      </c>
    </row>
    <row r="4957" spans="1:8" hidden="1" x14ac:dyDescent="0.2">
      <c r="A4957" s="1">
        <v>4954</v>
      </c>
      <c r="B4957" s="1">
        <f t="shared" ca="1" si="542"/>
        <v>433763.28769433533</v>
      </c>
      <c r="C4957" s="1">
        <f t="shared" ca="1" si="539"/>
        <v>100</v>
      </c>
      <c r="D4957" s="1">
        <f t="shared" ca="1" si="540"/>
        <v>-42.077013244733351</v>
      </c>
      <c r="E4957" s="1">
        <f t="shared" ca="1" si="541"/>
        <v>-3</v>
      </c>
      <c r="F4957" s="1">
        <f t="shared" ca="1" si="543"/>
        <v>1</v>
      </c>
      <c r="G4957" s="1">
        <f t="shared" ca="1" si="544"/>
        <v>0</v>
      </c>
      <c r="H4957" s="1">
        <f t="shared" ca="1" si="545"/>
        <v>1</v>
      </c>
    </row>
    <row r="4958" spans="1:8" hidden="1" x14ac:dyDescent="0.2">
      <c r="A4958" s="1">
        <v>4955</v>
      </c>
      <c r="B4958" s="1">
        <f t="shared" ca="1" si="542"/>
        <v>429555.58636986202</v>
      </c>
      <c r="C4958" s="1">
        <f t="shared" ca="1" si="539"/>
        <v>100</v>
      </c>
      <c r="D4958" s="1">
        <f t="shared" ca="1" si="540"/>
        <v>-42.077013244733351</v>
      </c>
      <c r="E4958" s="1">
        <f t="shared" ca="1" si="541"/>
        <v>-4</v>
      </c>
      <c r="F4958" s="1">
        <f t="shared" ca="1" si="543"/>
        <v>1</v>
      </c>
      <c r="G4958" s="1">
        <f t="shared" ca="1" si="544"/>
        <v>1</v>
      </c>
      <c r="H4958" s="1">
        <f t="shared" ca="1" si="545"/>
        <v>0</v>
      </c>
    </row>
    <row r="4959" spans="1:8" hidden="1" x14ac:dyDescent="0.2">
      <c r="A4959" s="1">
        <v>4956</v>
      </c>
      <c r="B4959" s="1">
        <f t="shared" ca="1" si="542"/>
        <v>425347.88504538871</v>
      </c>
      <c r="C4959" s="1">
        <f t="shared" ca="1" si="539"/>
        <v>500</v>
      </c>
      <c r="D4959" s="1">
        <f t="shared" ca="1" si="540"/>
        <v>58.639357099169693</v>
      </c>
      <c r="E4959" s="1">
        <f t="shared" ca="1" si="541"/>
        <v>0</v>
      </c>
      <c r="F4959" s="1">
        <f t="shared" ca="1" si="543"/>
        <v>2</v>
      </c>
      <c r="G4959" s="1">
        <f t="shared" ca="1" si="544"/>
        <v>2</v>
      </c>
      <c r="H4959" s="1">
        <f t="shared" ca="1" si="545"/>
        <v>0</v>
      </c>
    </row>
    <row r="4960" spans="1:8" hidden="1" x14ac:dyDescent="0.2">
      <c r="A4960" s="1">
        <v>4957</v>
      </c>
      <c r="B4960" s="1">
        <f t="shared" ca="1" si="542"/>
        <v>454667.56359497353</v>
      </c>
      <c r="C4960" s="1">
        <f t="shared" ca="1" si="539"/>
        <v>100</v>
      </c>
      <c r="D4960" s="1">
        <f t="shared" ca="1" si="540"/>
        <v>-42.077013244733351</v>
      </c>
      <c r="E4960" s="1">
        <f t="shared" ca="1" si="541"/>
        <v>0</v>
      </c>
      <c r="F4960" s="1">
        <f t="shared" ca="1" si="543"/>
        <v>1</v>
      </c>
      <c r="G4960" s="1">
        <f t="shared" ca="1" si="544"/>
        <v>0</v>
      </c>
      <c r="H4960" s="1">
        <f t="shared" ca="1" si="545"/>
        <v>1</v>
      </c>
    </row>
    <row r="4961" spans="1:8" hidden="1" x14ac:dyDescent="0.2">
      <c r="A4961" s="1">
        <v>4958</v>
      </c>
      <c r="B4961" s="1">
        <f t="shared" ca="1" si="542"/>
        <v>450459.86227050022</v>
      </c>
      <c r="C4961" s="1">
        <f t="shared" ca="1" si="539"/>
        <v>100</v>
      </c>
      <c r="D4961" s="1">
        <f t="shared" ca="1" si="540"/>
        <v>-42.077013244733351</v>
      </c>
      <c r="E4961" s="1">
        <f t="shared" ca="1" si="541"/>
        <v>-1</v>
      </c>
      <c r="F4961" s="1">
        <f t="shared" ca="1" si="543"/>
        <v>1</v>
      </c>
      <c r="G4961" s="1">
        <f t="shared" ca="1" si="544"/>
        <v>1</v>
      </c>
      <c r="H4961" s="1">
        <f t="shared" ca="1" si="545"/>
        <v>0</v>
      </c>
    </row>
    <row r="4962" spans="1:8" hidden="1" x14ac:dyDescent="0.2">
      <c r="A4962" s="1">
        <v>4959</v>
      </c>
      <c r="B4962" s="1">
        <f t="shared" ca="1" si="542"/>
        <v>446252.16094602691</v>
      </c>
      <c r="C4962" s="1">
        <f t="shared" ca="1" si="539"/>
        <v>100</v>
      </c>
      <c r="D4962" s="1">
        <f t="shared" ca="1" si="540"/>
        <v>-42.077013244733351</v>
      </c>
      <c r="E4962" s="1">
        <f t="shared" ca="1" si="541"/>
        <v>-2</v>
      </c>
      <c r="F4962" s="1">
        <f t="shared" ca="1" si="543"/>
        <v>1</v>
      </c>
      <c r="G4962" s="1">
        <f t="shared" ca="1" si="544"/>
        <v>2</v>
      </c>
      <c r="H4962" s="1">
        <f t="shared" ca="1" si="545"/>
        <v>0</v>
      </c>
    </row>
    <row r="4963" spans="1:8" hidden="1" x14ac:dyDescent="0.2">
      <c r="A4963" s="1">
        <v>4960</v>
      </c>
      <c r="B4963" s="1">
        <f t="shared" ca="1" si="542"/>
        <v>442044.4596215536</v>
      </c>
      <c r="C4963" s="1">
        <f t="shared" ca="1" si="539"/>
        <v>100</v>
      </c>
      <c r="D4963" s="1">
        <f t="shared" ca="1" si="540"/>
        <v>-42.077013244733351</v>
      </c>
      <c r="E4963" s="1">
        <f t="shared" ca="1" si="541"/>
        <v>-3</v>
      </c>
      <c r="F4963" s="1">
        <f t="shared" ca="1" si="543"/>
        <v>1</v>
      </c>
      <c r="G4963" s="1">
        <f t="shared" ca="1" si="544"/>
        <v>3</v>
      </c>
      <c r="H4963" s="1">
        <f t="shared" ca="1" si="545"/>
        <v>0</v>
      </c>
    </row>
    <row r="4964" spans="1:8" hidden="1" x14ac:dyDescent="0.2">
      <c r="A4964" s="1">
        <v>4961</v>
      </c>
      <c r="B4964" s="1">
        <f t="shared" ca="1" si="542"/>
        <v>437836.75829708029</v>
      </c>
      <c r="C4964" s="1">
        <f t="shared" ca="1" si="539"/>
        <v>100</v>
      </c>
      <c r="D4964" s="1">
        <f t="shared" ca="1" si="540"/>
        <v>-42.077013244733351</v>
      </c>
      <c r="E4964" s="1">
        <f t="shared" ca="1" si="541"/>
        <v>-4</v>
      </c>
      <c r="F4964" s="1">
        <f t="shared" ca="1" si="543"/>
        <v>1</v>
      </c>
      <c r="G4964" s="1">
        <f t="shared" ca="1" si="544"/>
        <v>4</v>
      </c>
      <c r="H4964" s="1">
        <f t="shared" ca="1" si="545"/>
        <v>0</v>
      </c>
    </row>
    <row r="4965" spans="1:8" hidden="1" x14ac:dyDescent="0.2">
      <c r="A4965" s="1">
        <v>4962</v>
      </c>
      <c r="B4965" s="1">
        <f t="shared" ca="1" si="542"/>
        <v>433629.05697260698</v>
      </c>
      <c r="C4965" s="1">
        <f t="shared" ca="1" si="539"/>
        <v>500</v>
      </c>
      <c r="D4965" s="1">
        <f t="shared" ca="1" si="540"/>
        <v>58.639357099169693</v>
      </c>
      <c r="E4965" s="1">
        <f t="shared" ca="1" si="541"/>
        <v>0</v>
      </c>
      <c r="F4965" s="1">
        <f t="shared" ca="1" si="543"/>
        <v>2</v>
      </c>
      <c r="G4965" s="1">
        <f t="shared" ca="1" si="544"/>
        <v>5</v>
      </c>
      <c r="H4965" s="1">
        <f t="shared" ca="1" si="545"/>
        <v>0</v>
      </c>
    </row>
    <row r="4966" spans="1:8" hidden="1" x14ac:dyDescent="0.2">
      <c r="A4966" s="1">
        <v>4963</v>
      </c>
      <c r="B4966" s="1">
        <f t="shared" ca="1" si="542"/>
        <v>462948.73552219186</v>
      </c>
      <c r="C4966" s="1">
        <f t="shared" ca="1" si="539"/>
        <v>100</v>
      </c>
      <c r="D4966" s="1">
        <f t="shared" ca="1" si="540"/>
        <v>-42.077013244733351</v>
      </c>
      <c r="E4966" s="1">
        <f t="shared" ca="1" si="541"/>
        <v>0</v>
      </c>
      <c r="F4966" s="1">
        <f t="shared" ca="1" si="543"/>
        <v>1</v>
      </c>
      <c r="G4966" s="1">
        <f t="shared" ca="1" si="544"/>
        <v>0</v>
      </c>
      <c r="H4966" s="1">
        <f t="shared" ca="1" si="545"/>
        <v>1</v>
      </c>
    </row>
    <row r="4967" spans="1:8" hidden="1" x14ac:dyDescent="0.2">
      <c r="A4967" s="1">
        <v>4964</v>
      </c>
      <c r="B4967" s="1">
        <f t="shared" ca="1" si="542"/>
        <v>458741.03419771855</v>
      </c>
      <c r="C4967" s="1">
        <f t="shared" ca="1" si="539"/>
        <v>100</v>
      </c>
      <c r="D4967" s="1">
        <f t="shared" ca="1" si="540"/>
        <v>58.639357099169693</v>
      </c>
      <c r="E4967" s="1">
        <f t="shared" ca="1" si="541"/>
        <v>-1</v>
      </c>
      <c r="F4967" s="1">
        <f t="shared" ca="1" si="543"/>
        <v>1</v>
      </c>
      <c r="G4967" s="1">
        <f t="shared" ca="1" si="544"/>
        <v>1</v>
      </c>
      <c r="H4967" s="1">
        <f t="shared" ca="1" si="545"/>
        <v>0</v>
      </c>
    </row>
    <row r="4968" spans="1:8" hidden="1" x14ac:dyDescent="0.2">
      <c r="A4968" s="1">
        <v>4965</v>
      </c>
      <c r="B4968" s="1">
        <f t="shared" ca="1" si="542"/>
        <v>464604.96990763553</v>
      </c>
      <c r="C4968" s="1">
        <f t="shared" ca="1" si="539"/>
        <v>100</v>
      </c>
      <c r="D4968" s="1">
        <f t="shared" ca="1" si="540"/>
        <v>58.639357099169693</v>
      </c>
      <c r="E4968" s="1">
        <f t="shared" ca="1" si="541"/>
        <v>0</v>
      </c>
      <c r="F4968" s="1">
        <f t="shared" ca="1" si="543"/>
        <v>1</v>
      </c>
      <c r="G4968" s="1">
        <f t="shared" ca="1" si="544"/>
        <v>0</v>
      </c>
      <c r="H4968" s="1">
        <f t="shared" ca="1" si="545"/>
        <v>1</v>
      </c>
    </row>
    <row r="4969" spans="1:8" hidden="1" x14ac:dyDescent="0.2">
      <c r="A4969" s="1">
        <v>4966</v>
      </c>
      <c r="B4969" s="1">
        <f t="shared" ca="1" si="542"/>
        <v>470468.90561755252</v>
      </c>
      <c r="C4969" s="1">
        <f t="shared" ca="1" si="539"/>
        <v>100</v>
      </c>
      <c r="D4969" s="1">
        <f t="shared" ca="1" si="540"/>
        <v>58.639357099169693</v>
      </c>
      <c r="E4969" s="1">
        <f t="shared" ca="1" si="541"/>
        <v>0</v>
      </c>
      <c r="F4969" s="1">
        <f t="shared" ca="1" si="543"/>
        <v>1</v>
      </c>
      <c r="G4969" s="1">
        <f t="shared" ca="1" si="544"/>
        <v>0</v>
      </c>
      <c r="H4969" s="1">
        <f t="shared" ca="1" si="545"/>
        <v>2</v>
      </c>
    </row>
    <row r="4970" spans="1:8" hidden="1" x14ac:dyDescent="0.2">
      <c r="A4970" s="1">
        <v>4967</v>
      </c>
      <c r="B4970" s="1">
        <f t="shared" ca="1" si="542"/>
        <v>476332.8413274695</v>
      </c>
      <c r="C4970" s="1">
        <f t="shared" ca="1" si="539"/>
        <v>100</v>
      </c>
      <c r="D4970" s="1">
        <f t="shared" ca="1" si="540"/>
        <v>-42.077013244733351</v>
      </c>
      <c r="E4970" s="1">
        <f t="shared" ca="1" si="541"/>
        <v>0</v>
      </c>
      <c r="F4970" s="1">
        <f t="shared" ca="1" si="543"/>
        <v>1</v>
      </c>
      <c r="G4970" s="1">
        <f t="shared" ca="1" si="544"/>
        <v>0</v>
      </c>
      <c r="H4970" s="1">
        <f t="shared" ca="1" si="545"/>
        <v>3</v>
      </c>
    </row>
    <row r="4971" spans="1:8" hidden="1" x14ac:dyDescent="0.2">
      <c r="A4971" s="1">
        <v>4968</v>
      </c>
      <c r="B4971" s="1">
        <f t="shared" ca="1" si="542"/>
        <v>472125.1400029962</v>
      </c>
      <c r="C4971" s="1">
        <f t="shared" ca="1" si="539"/>
        <v>100</v>
      </c>
      <c r="D4971" s="1">
        <f t="shared" ca="1" si="540"/>
        <v>-42.077013244733351</v>
      </c>
      <c r="E4971" s="1">
        <f t="shared" ca="1" si="541"/>
        <v>-1</v>
      </c>
      <c r="F4971" s="1">
        <f t="shared" ca="1" si="543"/>
        <v>1</v>
      </c>
      <c r="G4971" s="1">
        <f t="shared" ca="1" si="544"/>
        <v>1</v>
      </c>
      <c r="H4971" s="1">
        <f t="shared" ca="1" si="545"/>
        <v>0</v>
      </c>
    </row>
    <row r="4972" spans="1:8" hidden="1" x14ac:dyDescent="0.2">
      <c r="A4972" s="1">
        <v>4969</v>
      </c>
      <c r="B4972" s="1">
        <f t="shared" ca="1" si="542"/>
        <v>467917.43867852289</v>
      </c>
      <c r="C4972" s="1">
        <f t="shared" ca="1" si="539"/>
        <v>100</v>
      </c>
      <c r="D4972" s="1">
        <f t="shared" ca="1" si="540"/>
        <v>58.639357099169693</v>
      </c>
      <c r="E4972" s="1">
        <f t="shared" ca="1" si="541"/>
        <v>-2</v>
      </c>
      <c r="F4972" s="1">
        <f t="shared" ca="1" si="543"/>
        <v>1</v>
      </c>
      <c r="G4972" s="1">
        <f t="shared" ca="1" si="544"/>
        <v>2</v>
      </c>
      <c r="H4972" s="1">
        <f t="shared" ca="1" si="545"/>
        <v>0</v>
      </c>
    </row>
    <row r="4973" spans="1:8" hidden="1" x14ac:dyDescent="0.2">
      <c r="A4973" s="1">
        <v>4970</v>
      </c>
      <c r="B4973" s="1">
        <f t="shared" ca="1" si="542"/>
        <v>473781.37438843987</v>
      </c>
      <c r="C4973" s="1">
        <f t="shared" ca="1" si="539"/>
        <v>100</v>
      </c>
      <c r="D4973" s="1">
        <f t="shared" ca="1" si="540"/>
        <v>-42.077013244733351</v>
      </c>
      <c r="E4973" s="1">
        <f t="shared" ca="1" si="541"/>
        <v>-1</v>
      </c>
      <c r="F4973" s="1">
        <f t="shared" ca="1" si="543"/>
        <v>1</v>
      </c>
      <c r="G4973" s="1">
        <f t="shared" ca="1" si="544"/>
        <v>0</v>
      </c>
      <c r="H4973" s="1">
        <f t="shared" ca="1" si="545"/>
        <v>1</v>
      </c>
    </row>
    <row r="4974" spans="1:8" hidden="1" x14ac:dyDescent="0.2">
      <c r="A4974" s="1">
        <v>4971</v>
      </c>
      <c r="B4974" s="1">
        <f t="shared" ca="1" si="542"/>
        <v>469573.67306396656</v>
      </c>
      <c r="C4974" s="1">
        <f t="shared" ca="1" si="539"/>
        <v>100</v>
      </c>
      <c r="D4974" s="1">
        <f t="shared" ca="1" si="540"/>
        <v>-42.077013244733351</v>
      </c>
      <c r="E4974" s="1">
        <f t="shared" ca="1" si="541"/>
        <v>-2</v>
      </c>
      <c r="F4974" s="1">
        <f t="shared" ca="1" si="543"/>
        <v>1</v>
      </c>
      <c r="G4974" s="1">
        <f t="shared" ca="1" si="544"/>
        <v>1</v>
      </c>
      <c r="H4974" s="1">
        <f t="shared" ca="1" si="545"/>
        <v>0</v>
      </c>
    </row>
    <row r="4975" spans="1:8" hidden="1" x14ac:dyDescent="0.2">
      <c r="A4975" s="1">
        <v>4972</v>
      </c>
      <c r="B4975" s="1">
        <f t="shared" ca="1" si="542"/>
        <v>465365.97173949325</v>
      </c>
      <c r="C4975" s="1">
        <f t="shared" ca="1" si="539"/>
        <v>100</v>
      </c>
      <c r="D4975" s="1">
        <f t="shared" ca="1" si="540"/>
        <v>58.639357099169693</v>
      </c>
      <c r="E4975" s="1">
        <f t="shared" ca="1" si="541"/>
        <v>-3</v>
      </c>
      <c r="F4975" s="1">
        <f t="shared" ca="1" si="543"/>
        <v>1</v>
      </c>
      <c r="G4975" s="1">
        <f t="shared" ca="1" si="544"/>
        <v>2</v>
      </c>
      <c r="H4975" s="1">
        <f t="shared" ca="1" si="545"/>
        <v>0</v>
      </c>
    </row>
    <row r="4976" spans="1:8" hidden="1" x14ac:dyDescent="0.2">
      <c r="A4976" s="1">
        <v>4973</v>
      </c>
      <c r="B4976" s="1">
        <f t="shared" ca="1" si="542"/>
        <v>471229.90744941024</v>
      </c>
      <c r="C4976" s="1">
        <f t="shared" ca="1" si="539"/>
        <v>100</v>
      </c>
      <c r="D4976" s="1">
        <f t="shared" ca="1" si="540"/>
        <v>-42.077013244733351</v>
      </c>
      <c r="E4976" s="1">
        <f t="shared" ca="1" si="541"/>
        <v>-2</v>
      </c>
      <c r="F4976" s="1">
        <f t="shared" ca="1" si="543"/>
        <v>1</v>
      </c>
      <c r="G4976" s="1">
        <f t="shared" ca="1" si="544"/>
        <v>0</v>
      </c>
      <c r="H4976" s="1">
        <f t="shared" ca="1" si="545"/>
        <v>1</v>
      </c>
    </row>
    <row r="4977" spans="1:8" hidden="1" x14ac:dyDescent="0.2">
      <c r="A4977" s="1">
        <v>4974</v>
      </c>
      <c r="B4977" s="1">
        <f t="shared" ca="1" si="542"/>
        <v>467022.20612493693</v>
      </c>
      <c r="C4977" s="1">
        <f t="shared" ca="1" si="539"/>
        <v>100</v>
      </c>
      <c r="D4977" s="1">
        <f t="shared" ca="1" si="540"/>
        <v>-42.077013244733351</v>
      </c>
      <c r="E4977" s="1">
        <f t="shared" ca="1" si="541"/>
        <v>-3</v>
      </c>
      <c r="F4977" s="1">
        <f t="shared" ca="1" si="543"/>
        <v>1</v>
      </c>
      <c r="G4977" s="1">
        <f t="shared" ca="1" si="544"/>
        <v>1</v>
      </c>
      <c r="H4977" s="1">
        <f t="shared" ca="1" si="545"/>
        <v>0</v>
      </c>
    </row>
    <row r="4978" spans="1:8" hidden="1" x14ac:dyDescent="0.2">
      <c r="A4978" s="1">
        <v>4975</v>
      </c>
      <c r="B4978" s="1">
        <f t="shared" ca="1" si="542"/>
        <v>462814.50480046362</v>
      </c>
      <c r="C4978" s="1">
        <f t="shared" ca="1" si="539"/>
        <v>100</v>
      </c>
      <c r="D4978" s="1">
        <f t="shared" ca="1" si="540"/>
        <v>-42.077013244733351</v>
      </c>
      <c r="E4978" s="1">
        <f t="shared" ca="1" si="541"/>
        <v>-4</v>
      </c>
      <c r="F4978" s="1">
        <f t="shared" ca="1" si="543"/>
        <v>1</v>
      </c>
      <c r="G4978" s="1">
        <f t="shared" ca="1" si="544"/>
        <v>2</v>
      </c>
      <c r="H4978" s="1">
        <f t="shared" ca="1" si="545"/>
        <v>0</v>
      </c>
    </row>
    <row r="4979" spans="1:8" hidden="1" x14ac:dyDescent="0.2">
      <c r="A4979" s="1">
        <v>4976</v>
      </c>
      <c r="B4979" s="1">
        <f t="shared" ca="1" si="542"/>
        <v>458606.80347599031</v>
      </c>
      <c r="C4979" s="1">
        <f t="shared" ca="1" si="539"/>
        <v>500</v>
      </c>
      <c r="D4979" s="1">
        <f t="shared" ca="1" si="540"/>
        <v>-42.077013244733351</v>
      </c>
      <c r="E4979" s="1">
        <f t="shared" ca="1" si="541"/>
        <v>0</v>
      </c>
      <c r="F4979" s="1">
        <f t="shared" ca="1" si="543"/>
        <v>2</v>
      </c>
      <c r="G4979" s="1">
        <f t="shared" ca="1" si="544"/>
        <v>3</v>
      </c>
      <c r="H4979" s="1">
        <f t="shared" ca="1" si="545"/>
        <v>0</v>
      </c>
    </row>
    <row r="4980" spans="1:8" hidden="1" x14ac:dyDescent="0.2">
      <c r="A4980" s="1">
        <v>4977</v>
      </c>
      <c r="B4980" s="1">
        <f t="shared" ca="1" si="542"/>
        <v>437568.29685362364</v>
      </c>
      <c r="C4980" s="1">
        <f t="shared" ca="1" si="539"/>
        <v>500</v>
      </c>
      <c r="D4980" s="1">
        <f t="shared" ca="1" si="540"/>
        <v>-42.077013244733351</v>
      </c>
      <c r="E4980" s="1">
        <f t="shared" ca="1" si="541"/>
        <v>-1</v>
      </c>
      <c r="F4980" s="1">
        <f t="shared" ca="1" si="543"/>
        <v>2</v>
      </c>
      <c r="G4980" s="1">
        <f t="shared" ca="1" si="544"/>
        <v>4</v>
      </c>
      <c r="H4980" s="1">
        <f t="shared" ca="1" si="545"/>
        <v>0</v>
      </c>
    </row>
    <row r="4981" spans="1:8" hidden="1" x14ac:dyDescent="0.2">
      <c r="A4981" s="1">
        <v>4978</v>
      </c>
      <c r="B4981" s="1">
        <f t="shared" ca="1" si="542"/>
        <v>416529.79023125698</v>
      </c>
      <c r="C4981" s="1">
        <f t="shared" ca="1" si="539"/>
        <v>500</v>
      </c>
      <c r="D4981" s="1">
        <f t="shared" ca="1" si="540"/>
        <v>-42.077013244733351</v>
      </c>
      <c r="E4981" s="1">
        <f t="shared" ca="1" si="541"/>
        <v>-2</v>
      </c>
      <c r="F4981" s="1">
        <f t="shared" ca="1" si="543"/>
        <v>2</v>
      </c>
      <c r="G4981" s="1">
        <f t="shared" ca="1" si="544"/>
        <v>5</v>
      </c>
      <c r="H4981" s="1">
        <f t="shared" ca="1" si="545"/>
        <v>0</v>
      </c>
    </row>
    <row r="4982" spans="1:8" hidden="1" x14ac:dyDescent="0.2">
      <c r="A4982" s="1">
        <v>4979</v>
      </c>
      <c r="B4982" s="1">
        <f t="shared" ca="1" si="542"/>
        <v>395491.28360889031</v>
      </c>
      <c r="C4982" s="1">
        <f t="shared" ca="1" si="539"/>
        <v>500</v>
      </c>
      <c r="D4982" s="1">
        <f t="shared" ca="1" si="540"/>
        <v>58.639357099169693</v>
      </c>
      <c r="E4982" s="1">
        <f t="shared" ca="1" si="541"/>
        <v>-3</v>
      </c>
      <c r="F4982" s="1">
        <f t="shared" ca="1" si="543"/>
        <v>2</v>
      </c>
      <c r="G4982" s="1">
        <f t="shared" ca="1" si="544"/>
        <v>6</v>
      </c>
      <c r="H4982" s="1">
        <f t="shared" ca="1" si="545"/>
        <v>0</v>
      </c>
    </row>
    <row r="4983" spans="1:8" hidden="1" x14ac:dyDescent="0.2">
      <c r="A4983" s="1">
        <v>4980</v>
      </c>
      <c r="B4983" s="1">
        <f t="shared" ca="1" si="542"/>
        <v>424810.96215847519</v>
      </c>
      <c r="C4983" s="1">
        <f t="shared" ca="1" si="539"/>
        <v>500</v>
      </c>
      <c r="D4983" s="1">
        <f t="shared" ca="1" si="540"/>
        <v>58.639357099169693</v>
      </c>
      <c r="E4983" s="1">
        <f t="shared" ca="1" si="541"/>
        <v>-2</v>
      </c>
      <c r="F4983" s="1">
        <f t="shared" ca="1" si="543"/>
        <v>2</v>
      </c>
      <c r="G4983" s="1">
        <f t="shared" ca="1" si="544"/>
        <v>0</v>
      </c>
      <c r="H4983" s="1">
        <f t="shared" ca="1" si="545"/>
        <v>1</v>
      </c>
    </row>
    <row r="4984" spans="1:8" hidden="1" x14ac:dyDescent="0.2">
      <c r="A4984" s="1">
        <v>4981</v>
      </c>
      <c r="B4984" s="1">
        <f t="shared" ca="1" si="542"/>
        <v>454130.64070806</v>
      </c>
      <c r="C4984" s="1">
        <f t="shared" ca="1" si="539"/>
        <v>500</v>
      </c>
      <c r="D4984" s="1">
        <f t="shared" ca="1" si="540"/>
        <v>58.639357099169693</v>
      </c>
      <c r="E4984" s="1">
        <f t="shared" ca="1" si="541"/>
        <v>-1</v>
      </c>
      <c r="F4984" s="1">
        <f t="shared" ca="1" si="543"/>
        <v>2</v>
      </c>
      <c r="G4984" s="1">
        <f t="shared" ca="1" si="544"/>
        <v>0</v>
      </c>
      <c r="H4984" s="1">
        <f t="shared" ca="1" si="545"/>
        <v>2</v>
      </c>
    </row>
    <row r="4985" spans="1:8" hidden="1" x14ac:dyDescent="0.2">
      <c r="A4985" s="1">
        <v>4982</v>
      </c>
      <c r="B4985" s="1">
        <f t="shared" ca="1" si="542"/>
        <v>483450.31925764482</v>
      </c>
      <c r="C4985" s="1">
        <f t="shared" ca="1" si="539"/>
        <v>100</v>
      </c>
      <c r="D4985" s="1">
        <f t="shared" ca="1" si="540"/>
        <v>58.639357099169693</v>
      </c>
      <c r="E4985" s="1">
        <f t="shared" ca="1" si="541"/>
        <v>0</v>
      </c>
      <c r="F4985" s="1">
        <f t="shared" ca="1" si="543"/>
        <v>1</v>
      </c>
      <c r="G4985" s="1">
        <f t="shared" ca="1" si="544"/>
        <v>0</v>
      </c>
      <c r="H4985" s="1">
        <f t="shared" ca="1" si="545"/>
        <v>3</v>
      </c>
    </row>
    <row r="4986" spans="1:8" hidden="1" x14ac:dyDescent="0.2">
      <c r="A4986" s="1">
        <v>4983</v>
      </c>
      <c r="B4986" s="1">
        <f t="shared" ca="1" si="542"/>
        <v>489314.25496756181</v>
      </c>
      <c r="C4986" s="1">
        <f t="shared" ca="1" si="539"/>
        <v>100</v>
      </c>
      <c r="D4986" s="1">
        <f t="shared" ca="1" si="540"/>
        <v>-42.077013244733351</v>
      </c>
      <c r="E4986" s="1">
        <f t="shared" ca="1" si="541"/>
        <v>0</v>
      </c>
      <c r="F4986" s="1">
        <f t="shared" ca="1" si="543"/>
        <v>1</v>
      </c>
      <c r="G4986" s="1">
        <f t="shared" ca="1" si="544"/>
        <v>0</v>
      </c>
      <c r="H4986" s="1">
        <f t="shared" ca="1" si="545"/>
        <v>4</v>
      </c>
    </row>
    <row r="4987" spans="1:8" hidden="1" x14ac:dyDescent="0.2">
      <c r="A4987" s="1">
        <v>4984</v>
      </c>
      <c r="B4987" s="1">
        <f t="shared" ca="1" si="542"/>
        <v>485106.5536430885</v>
      </c>
      <c r="C4987" s="1">
        <f t="shared" ca="1" si="539"/>
        <v>100</v>
      </c>
      <c r="D4987" s="1">
        <f t="shared" ca="1" si="540"/>
        <v>58.639357099169693</v>
      </c>
      <c r="E4987" s="1">
        <f t="shared" ca="1" si="541"/>
        <v>-1</v>
      </c>
      <c r="F4987" s="1">
        <f t="shared" ca="1" si="543"/>
        <v>1</v>
      </c>
      <c r="G4987" s="1">
        <f t="shared" ca="1" si="544"/>
        <v>1</v>
      </c>
      <c r="H4987" s="1">
        <f t="shared" ca="1" si="545"/>
        <v>0</v>
      </c>
    </row>
    <row r="4988" spans="1:8" hidden="1" x14ac:dyDescent="0.2">
      <c r="A4988" s="1">
        <v>4985</v>
      </c>
      <c r="B4988" s="1">
        <f t="shared" ca="1" si="542"/>
        <v>490970.48935300548</v>
      </c>
      <c r="C4988" s="1">
        <f t="shared" ca="1" si="539"/>
        <v>100</v>
      </c>
      <c r="D4988" s="1">
        <f t="shared" ca="1" si="540"/>
        <v>-42.077013244733351</v>
      </c>
      <c r="E4988" s="1">
        <f t="shared" ca="1" si="541"/>
        <v>0</v>
      </c>
      <c r="F4988" s="1">
        <f t="shared" ca="1" si="543"/>
        <v>1</v>
      </c>
      <c r="G4988" s="1">
        <f t="shared" ca="1" si="544"/>
        <v>0</v>
      </c>
      <c r="H4988" s="1">
        <f t="shared" ca="1" si="545"/>
        <v>1</v>
      </c>
    </row>
    <row r="4989" spans="1:8" hidden="1" x14ac:dyDescent="0.2">
      <c r="A4989" s="1">
        <v>4986</v>
      </c>
      <c r="B4989" s="1">
        <f t="shared" ca="1" si="542"/>
        <v>486762.78802853217</v>
      </c>
      <c r="C4989" s="1">
        <f t="shared" ca="1" si="539"/>
        <v>100</v>
      </c>
      <c r="D4989" s="1">
        <f t="shared" ca="1" si="540"/>
        <v>-42.077013244733351</v>
      </c>
      <c r="E4989" s="1">
        <f t="shared" ca="1" si="541"/>
        <v>-1</v>
      </c>
      <c r="F4989" s="1">
        <f t="shared" ca="1" si="543"/>
        <v>1</v>
      </c>
      <c r="G4989" s="1">
        <f t="shared" ca="1" si="544"/>
        <v>1</v>
      </c>
      <c r="H4989" s="1">
        <f t="shared" ca="1" si="545"/>
        <v>0</v>
      </c>
    </row>
    <row r="4990" spans="1:8" hidden="1" x14ac:dyDescent="0.2">
      <c r="A4990" s="1">
        <v>4987</v>
      </c>
      <c r="B4990" s="1">
        <f t="shared" ca="1" si="542"/>
        <v>482555.08670405886</v>
      </c>
      <c r="C4990" s="1">
        <f t="shared" ca="1" si="539"/>
        <v>100</v>
      </c>
      <c r="D4990" s="1">
        <f t="shared" ca="1" si="540"/>
        <v>-42.077013244733351</v>
      </c>
      <c r="E4990" s="1">
        <f t="shared" ca="1" si="541"/>
        <v>-2</v>
      </c>
      <c r="F4990" s="1">
        <f t="shared" ca="1" si="543"/>
        <v>1</v>
      </c>
      <c r="G4990" s="1">
        <f t="shared" ca="1" si="544"/>
        <v>2</v>
      </c>
      <c r="H4990" s="1">
        <f t="shared" ca="1" si="545"/>
        <v>0</v>
      </c>
    </row>
    <row r="4991" spans="1:8" hidden="1" x14ac:dyDescent="0.2">
      <c r="A4991" s="1">
        <v>4988</v>
      </c>
      <c r="B4991" s="1">
        <f t="shared" ca="1" si="542"/>
        <v>478347.38537958555</v>
      </c>
      <c r="C4991" s="1">
        <f t="shared" ca="1" si="539"/>
        <v>100</v>
      </c>
      <c r="D4991" s="1">
        <f t="shared" ca="1" si="540"/>
        <v>-42.077013244733351</v>
      </c>
      <c r="E4991" s="1">
        <f t="shared" ca="1" si="541"/>
        <v>-3</v>
      </c>
      <c r="F4991" s="1">
        <f t="shared" ca="1" si="543"/>
        <v>1</v>
      </c>
      <c r="G4991" s="1">
        <f t="shared" ca="1" si="544"/>
        <v>3</v>
      </c>
      <c r="H4991" s="1">
        <f t="shared" ca="1" si="545"/>
        <v>0</v>
      </c>
    </row>
    <row r="4992" spans="1:8" hidden="1" x14ac:dyDescent="0.2">
      <c r="A4992" s="1">
        <v>4989</v>
      </c>
      <c r="B4992" s="1">
        <f t="shared" ca="1" si="542"/>
        <v>474139.68405511224</v>
      </c>
      <c r="C4992" s="1">
        <f t="shared" ca="1" si="539"/>
        <v>100</v>
      </c>
      <c r="D4992" s="1">
        <f t="shared" ca="1" si="540"/>
        <v>-42.077013244733351</v>
      </c>
      <c r="E4992" s="1">
        <f t="shared" ca="1" si="541"/>
        <v>-4</v>
      </c>
      <c r="F4992" s="1">
        <f t="shared" ca="1" si="543"/>
        <v>1</v>
      </c>
      <c r="G4992" s="1">
        <f t="shared" ca="1" si="544"/>
        <v>4</v>
      </c>
      <c r="H4992" s="1">
        <f t="shared" ca="1" si="545"/>
        <v>0</v>
      </c>
    </row>
    <row r="4993" spans="1:8" hidden="1" x14ac:dyDescent="0.2">
      <c r="A4993" s="1">
        <v>4990</v>
      </c>
      <c r="B4993" s="1">
        <f t="shared" ca="1" si="542"/>
        <v>469931.98273063893</v>
      </c>
      <c r="C4993" s="1">
        <f t="shared" ca="1" si="539"/>
        <v>500</v>
      </c>
      <c r="D4993" s="1">
        <f t="shared" ca="1" si="540"/>
        <v>58.639357099169693</v>
      </c>
      <c r="E4993" s="1">
        <f t="shared" ca="1" si="541"/>
        <v>0</v>
      </c>
      <c r="F4993" s="1">
        <f t="shared" ca="1" si="543"/>
        <v>2</v>
      </c>
      <c r="G4993" s="1">
        <f t="shared" ca="1" si="544"/>
        <v>5</v>
      </c>
      <c r="H4993" s="1">
        <f t="shared" ca="1" si="545"/>
        <v>0</v>
      </c>
    </row>
    <row r="4994" spans="1:8" hidden="1" x14ac:dyDescent="0.2">
      <c r="A4994" s="1">
        <v>4991</v>
      </c>
      <c r="B4994" s="1">
        <f t="shared" ca="1" si="542"/>
        <v>499251.66128022375</v>
      </c>
      <c r="C4994" s="1">
        <f t="shared" ca="1" si="539"/>
        <v>100</v>
      </c>
      <c r="D4994" s="1">
        <f t="shared" ca="1" si="540"/>
        <v>58.639357099169693</v>
      </c>
      <c r="E4994" s="1">
        <f t="shared" ca="1" si="541"/>
        <v>0</v>
      </c>
      <c r="F4994" s="1">
        <f t="shared" ca="1" si="543"/>
        <v>1</v>
      </c>
      <c r="G4994" s="1">
        <f t="shared" ca="1" si="544"/>
        <v>0</v>
      </c>
      <c r="H4994" s="1">
        <f t="shared" ca="1" si="545"/>
        <v>1</v>
      </c>
    </row>
    <row r="4995" spans="1:8" hidden="1" x14ac:dyDescent="0.2">
      <c r="A4995" s="1">
        <v>4992</v>
      </c>
      <c r="B4995" s="1">
        <f t="shared" ca="1" si="542"/>
        <v>505115.59699014074</v>
      </c>
      <c r="C4995" s="1">
        <f t="shared" ca="1" si="539"/>
        <v>100</v>
      </c>
      <c r="D4995" s="1">
        <f t="shared" ca="1" si="540"/>
        <v>-42.077013244733351</v>
      </c>
      <c r="E4995" s="1">
        <f t="shared" ca="1" si="541"/>
        <v>0</v>
      </c>
      <c r="F4995" s="1">
        <f t="shared" ca="1" si="543"/>
        <v>1</v>
      </c>
      <c r="G4995" s="1">
        <f t="shared" ca="1" si="544"/>
        <v>0</v>
      </c>
      <c r="H4995" s="1">
        <f t="shared" ca="1" si="545"/>
        <v>2</v>
      </c>
    </row>
    <row r="4996" spans="1:8" hidden="1" x14ac:dyDescent="0.2">
      <c r="A4996" s="1">
        <v>4993</v>
      </c>
      <c r="B4996" s="1">
        <f t="shared" ca="1" si="542"/>
        <v>500907.89566566743</v>
      </c>
      <c r="C4996" s="1">
        <f t="shared" ca="1" si="539"/>
        <v>100</v>
      </c>
      <c r="D4996" s="1">
        <f t="shared" ca="1" si="540"/>
        <v>-42.077013244733351</v>
      </c>
      <c r="E4996" s="1">
        <f t="shared" ca="1" si="541"/>
        <v>-1</v>
      </c>
      <c r="F4996" s="1">
        <f t="shared" ca="1" si="543"/>
        <v>1</v>
      </c>
      <c r="G4996" s="1">
        <f t="shared" ca="1" si="544"/>
        <v>1</v>
      </c>
      <c r="H4996" s="1">
        <f t="shared" ca="1" si="545"/>
        <v>0</v>
      </c>
    </row>
    <row r="4997" spans="1:8" hidden="1" x14ac:dyDescent="0.2">
      <c r="A4997" s="1">
        <v>4994</v>
      </c>
      <c r="B4997" s="1">
        <f t="shared" ca="1" si="542"/>
        <v>496700.19434119412</v>
      </c>
      <c r="C4997" s="1">
        <f t="shared" ref="C4997:C5060" ca="1" si="546">$C$4*POWER($L$2,F4997-1)</f>
        <v>100</v>
      </c>
      <c r="D4997" s="1">
        <f t="shared" ref="D4997:D5060" ca="1" si="547">IF(RAND()&lt;$B$1,$F$1,$H$1)</f>
        <v>58.639357099169693</v>
      </c>
      <c r="E4997" s="1">
        <f t="shared" ref="E4997:E5060" ca="1" si="548">IF(D4996&lt;0,IF(E4996-1=-$D$2,0,E4996-1),IF(E4996+1=$F$2,0,E4996+1))</f>
        <v>-2</v>
      </c>
      <c r="F4997" s="1">
        <f t="shared" ca="1" si="543"/>
        <v>1</v>
      </c>
      <c r="G4997" s="1">
        <f t="shared" ca="1" si="544"/>
        <v>2</v>
      </c>
      <c r="H4997" s="1">
        <f t="shared" ca="1" si="545"/>
        <v>0</v>
      </c>
    </row>
    <row r="4998" spans="1:8" hidden="1" x14ac:dyDescent="0.2">
      <c r="A4998" s="1">
        <v>4995</v>
      </c>
      <c r="B4998" s="1">
        <f t="shared" ref="B4998:B5061" ca="1" si="549">B4997+D4997*C4997</f>
        <v>502564.1300511111</v>
      </c>
      <c r="C4998" s="1">
        <f t="shared" ca="1" si="546"/>
        <v>100</v>
      </c>
      <c r="D4998" s="1">
        <f t="shared" ca="1" si="547"/>
        <v>-42.077013244733351</v>
      </c>
      <c r="E4998" s="1">
        <f t="shared" ca="1" si="548"/>
        <v>-1</v>
      </c>
      <c r="F4998" s="1">
        <f t="shared" ref="F4998:F5061" ca="1" si="550">IF(AND(D4997&gt;0,E4998=0),IF(F4997-1&lt;1,1,F4997-1),IF(AND(D4997&lt;0,E4998=0),IF(F4997+1&gt;$H$2,1,F4997+1),F4997))</f>
        <v>1</v>
      </c>
      <c r="G4998" s="1">
        <f t="shared" ref="G4998:G5061" ca="1" si="551">IF(D4997&gt;0,0,G4997+1)</f>
        <v>0</v>
      </c>
      <c r="H4998" s="1">
        <f t="shared" ref="H4998:H5061" ca="1" si="552">IF(D4997&lt;0,0,H4997+1)</f>
        <v>1</v>
      </c>
    </row>
    <row r="4999" spans="1:8" hidden="1" x14ac:dyDescent="0.2">
      <c r="A4999" s="1">
        <v>4996</v>
      </c>
      <c r="B4999" s="1">
        <f t="shared" ca="1" si="549"/>
        <v>498356.42872663779</v>
      </c>
      <c r="C4999" s="1">
        <f t="shared" ca="1" si="546"/>
        <v>100</v>
      </c>
      <c r="D4999" s="1">
        <f t="shared" ca="1" si="547"/>
        <v>-42.077013244733351</v>
      </c>
      <c r="E4999" s="1">
        <f t="shared" ca="1" si="548"/>
        <v>-2</v>
      </c>
      <c r="F4999" s="1">
        <f t="shared" ca="1" si="550"/>
        <v>1</v>
      </c>
      <c r="G4999" s="1">
        <f t="shared" ca="1" si="551"/>
        <v>1</v>
      </c>
      <c r="H4999" s="1">
        <f t="shared" ca="1" si="552"/>
        <v>0</v>
      </c>
    </row>
    <row r="5000" spans="1:8" hidden="1" x14ac:dyDescent="0.2">
      <c r="A5000" s="1">
        <v>4997</v>
      </c>
      <c r="B5000" s="1">
        <f t="shared" ca="1" si="549"/>
        <v>494148.72740216448</v>
      </c>
      <c r="C5000" s="1">
        <f t="shared" ca="1" si="546"/>
        <v>100</v>
      </c>
      <c r="D5000" s="1">
        <f t="shared" ca="1" si="547"/>
        <v>-42.077013244733351</v>
      </c>
      <c r="E5000" s="1">
        <f t="shared" ca="1" si="548"/>
        <v>-3</v>
      </c>
      <c r="F5000" s="1">
        <f t="shared" ca="1" si="550"/>
        <v>1</v>
      </c>
      <c r="G5000" s="1">
        <f t="shared" ca="1" si="551"/>
        <v>2</v>
      </c>
      <c r="H5000" s="1">
        <f t="shared" ca="1" si="552"/>
        <v>0</v>
      </c>
    </row>
    <row r="5001" spans="1:8" hidden="1" x14ac:dyDescent="0.2">
      <c r="A5001" s="1">
        <v>4998</v>
      </c>
      <c r="B5001" s="1">
        <f t="shared" ca="1" si="549"/>
        <v>489941.02607769117</v>
      </c>
      <c r="C5001" s="1">
        <f t="shared" ca="1" si="546"/>
        <v>100</v>
      </c>
      <c r="D5001" s="1">
        <f t="shared" ca="1" si="547"/>
        <v>-42.077013244733351</v>
      </c>
      <c r="E5001" s="1">
        <f t="shared" ca="1" si="548"/>
        <v>-4</v>
      </c>
      <c r="F5001" s="1">
        <f t="shared" ca="1" si="550"/>
        <v>1</v>
      </c>
      <c r="G5001" s="1">
        <f t="shared" ca="1" si="551"/>
        <v>3</v>
      </c>
      <c r="H5001" s="1">
        <f t="shared" ca="1" si="552"/>
        <v>0</v>
      </c>
    </row>
    <row r="5002" spans="1:8" hidden="1" x14ac:dyDescent="0.2">
      <c r="A5002" s="1">
        <v>4999</v>
      </c>
      <c r="B5002" s="1">
        <f t="shared" ca="1" si="549"/>
        <v>485733.32475321786</v>
      </c>
      <c r="C5002" s="1">
        <f t="shared" ca="1" si="546"/>
        <v>500</v>
      </c>
      <c r="D5002" s="1">
        <f t="shared" ca="1" si="547"/>
        <v>58.639357099169693</v>
      </c>
      <c r="E5002" s="1">
        <f t="shared" ca="1" si="548"/>
        <v>0</v>
      </c>
      <c r="F5002" s="1">
        <f t="shared" ca="1" si="550"/>
        <v>2</v>
      </c>
      <c r="G5002" s="1">
        <f t="shared" ca="1" si="551"/>
        <v>4</v>
      </c>
      <c r="H5002" s="1">
        <f t="shared" ca="1" si="552"/>
        <v>0</v>
      </c>
    </row>
    <row r="5003" spans="1:8" hidden="1" x14ac:dyDescent="0.2">
      <c r="A5003" s="1">
        <v>5000</v>
      </c>
      <c r="B5003" s="1">
        <f t="shared" ca="1" si="549"/>
        <v>515053.00330280268</v>
      </c>
      <c r="C5003" s="1">
        <f t="shared" ca="1" si="546"/>
        <v>100</v>
      </c>
      <c r="D5003" s="1">
        <f t="shared" ca="1" si="547"/>
        <v>-42.077013244733351</v>
      </c>
      <c r="E5003" s="1">
        <f t="shared" ca="1" si="548"/>
        <v>0</v>
      </c>
      <c r="F5003" s="1">
        <f t="shared" ca="1" si="550"/>
        <v>1</v>
      </c>
      <c r="G5003" s="1">
        <f t="shared" ca="1" si="551"/>
        <v>0</v>
      </c>
      <c r="H5003" s="1">
        <f t="shared" ca="1" si="552"/>
        <v>1</v>
      </c>
    </row>
    <row r="5004" spans="1:8" hidden="1" x14ac:dyDescent="0.2">
      <c r="A5004" s="1">
        <v>5001</v>
      </c>
      <c r="B5004" s="1">
        <f t="shared" ca="1" si="549"/>
        <v>510845.30197832937</v>
      </c>
      <c r="C5004" s="1">
        <f t="shared" ca="1" si="546"/>
        <v>100</v>
      </c>
      <c r="D5004" s="1">
        <f t="shared" ca="1" si="547"/>
        <v>58.639357099169693</v>
      </c>
      <c r="E5004" s="1">
        <f t="shared" ca="1" si="548"/>
        <v>-1</v>
      </c>
      <c r="F5004" s="1">
        <f t="shared" ca="1" si="550"/>
        <v>1</v>
      </c>
      <c r="G5004" s="1">
        <f t="shared" ca="1" si="551"/>
        <v>1</v>
      </c>
      <c r="H5004" s="1">
        <f t="shared" ca="1" si="552"/>
        <v>0</v>
      </c>
    </row>
    <row r="5005" spans="1:8" hidden="1" x14ac:dyDescent="0.2">
      <c r="A5005" s="1">
        <v>5002</v>
      </c>
      <c r="B5005" s="1">
        <f t="shared" ca="1" si="549"/>
        <v>516709.23768824636</v>
      </c>
      <c r="C5005" s="1">
        <f t="shared" ca="1" si="546"/>
        <v>100</v>
      </c>
      <c r="D5005" s="1">
        <f t="shared" ca="1" si="547"/>
        <v>-42.077013244733351</v>
      </c>
      <c r="E5005" s="1">
        <f t="shared" ca="1" si="548"/>
        <v>0</v>
      </c>
      <c r="F5005" s="1">
        <f t="shared" ca="1" si="550"/>
        <v>1</v>
      </c>
      <c r="G5005" s="1">
        <f t="shared" ca="1" si="551"/>
        <v>0</v>
      </c>
      <c r="H5005" s="1">
        <f t="shared" ca="1" si="552"/>
        <v>1</v>
      </c>
    </row>
    <row r="5006" spans="1:8" hidden="1" x14ac:dyDescent="0.2">
      <c r="A5006" s="1">
        <v>5003</v>
      </c>
      <c r="B5006" s="1">
        <f t="shared" ca="1" si="549"/>
        <v>512501.53636377305</v>
      </c>
      <c r="C5006" s="1">
        <f t="shared" ca="1" si="546"/>
        <v>100</v>
      </c>
      <c r="D5006" s="1">
        <f t="shared" ca="1" si="547"/>
        <v>-42.077013244733351</v>
      </c>
      <c r="E5006" s="1">
        <f t="shared" ca="1" si="548"/>
        <v>-1</v>
      </c>
      <c r="F5006" s="1">
        <f t="shared" ca="1" si="550"/>
        <v>1</v>
      </c>
      <c r="G5006" s="1">
        <f t="shared" ca="1" si="551"/>
        <v>1</v>
      </c>
      <c r="H5006" s="1">
        <f t="shared" ca="1" si="552"/>
        <v>0</v>
      </c>
    </row>
    <row r="5007" spans="1:8" hidden="1" x14ac:dyDescent="0.2">
      <c r="A5007" s="1">
        <v>5004</v>
      </c>
      <c r="B5007" s="1">
        <f t="shared" ca="1" si="549"/>
        <v>508293.83503929974</v>
      </c>
      <c r="C5007" s="1">
        <f t="shared" ca="1" si="546"/>
        <v>100</v>
      </c>
      <c r="D5007" s="1">
        <f t="shared" ca="1" si="547"/>
        <v>-42.077013244733351</v>
      </c>
      <c r="E5007" s="1">
        <f t="shared" ca="1" si="548"/>
        <v>-2</v>
      </c>
      <c r="F5007" s="1">
        <f t="shared" ca="1" si="550"/>
        <v>1</v>
      </c>
      <c r="G5007" s="1">
        <f t="shared" ca="1" si="551"/>
        <v>2</v>
      </c>
      <c r="H5007" s="1">
        <f t="shared" ca="1" si="552"/>
        <v>0</v>
      </c>
    </row>
    <row r="5008" spans="1:8" hidden="1" x14ac:dyDescent="0.2">
      <c r="A5008" s="1">
        <v>5005</v>
      </c>
      <c r="B5008" s="1">
        <f t="shared" ca="1" si="549"/>
        <v>504086.13371482643</v>
      </c>
      <c r="C5008" s="1">
        <f t="shared" ca="1" si="546"/>
        <v>100</v>
      </c>
      <c r="D5008" s="1">
        <f t="shared" ca="1" si="547"/>
        <v>-42.077013244733351</v>
      </c>
      <c r="E5008" s="1">
        <f t="shared" ca="1" si="548"/>
        <v>-3</v>
      </c>
      <c r="F5008" s="1">
        <f t="shared" ca="1" si="550"/>
        <v>1</v>
      </c>
      <c r="G5008" s="1">
        <f t="shared" ca="1" si="551"/>
        <v>3</v>
      </c>
      <c r="H5008" s="1">
        <f t="shared" ca="1" si="552"/>
        <v>0</v>
      </c>
    </row>
    <row r="5009" spans="1:8" hidden="1" x14ac:dyDescent="0.2">
      <c r="A5009" s="1">
        <v>5006</v>
      </c>
      <c r="B5009" s="1">
        <f t="shared" ca="1" si="549"/>
        <v>499878.43239035312</v>
      </c>
      <c r="C5009" s="1">
        <f t="shared" ca="1" si="546"/>
        <v>100</v>
      </c>
      <c r="D5009" s="1">
        <f t="shared" ca="1" si="547"/>
        <v>58.639357099169693</v>
      </c>
      <c r="E5009" s="1">
        <f t="shared" ca="1" si="548"/>
        <v>-4</v>
      </c>
      <c r="F5009" s="1">
        <f t="shared" ca="1" si="550"/>
        <v>1</v>
      </c>
      <c r="G5009" s="1">
        <f t="shared" ca="1" si="551"/>
        <v>4</v>
      </c>
      <c r="H5009" s="1">
        <f t="shared" ca="1" si="552"/>
        <v>0</v>
      </c>
    </row>
    <row r="5010" spans="1:8" hidden="1" x14ac:dyDescent="0.2">
      <c r="A5010" s="1">
        <v>5007</v>
      </c>
      <c r="B5010" s="1">
        <f t="shared" ca="1" si="549"/>
        <v>505742.36810027011</v>
      </c>
      <c r="C5010" s="1">
        <f t="shared" ca="1" si="546"/>
        <v>100</v>
      </c>
      <c r="D5010" s="1">
        <f t="shared" ca="1" si="547"/>
        <v>-42.077013244733351</v>
      </c>
      <c r="E5010" s="1">
        <f t="shared" ca="1" si="548"/>
        <v>-3</v>
      </c>
      <c r="F5010" s="1">
        <f t="shared" ca="1" si="550"/>
        <v>1</v>
      </c>
      <c r="G5010" s="1">
        <f t="shared" ca="1" si="551"/>
        <v>0</v>
      </c>
      <c r="H5010" s="1">
        <f t="shared" ca="1" si="552"/>
        <v>1</v>
      </c>
    </row>
    <row r="5011" spans="1:8" hidden="1" x14ac:dyDescent="0.2">
      <c r="A5011" s="1">
        <v>5008</v>
      </c>
      <c r="B5011" s="1">
        <f t="shared" ca="1" si="549"/>
        <v>501534.6667757968</v>
      </c>
      <c r="C5011" s="1">
        <f t="shared" ca="1" si="546"/>
        <v>100</v>
      </c>
      <c r="D5011" s="1">
        <f t="shared" ca="1" si="547"/>
        <v>58.639357099169693</v>
      </c>
      <c r="E5011" s="1">
        <f t="shared" ca="1" si="548"/>
        <v>-4</v>
      </c>
      <c r="F5011" s="1">
        <f t="shared" ca="1" si="550"/>
        <v>1</v>
      </c>
      <c r="G5011" s="1">
        <f t="shared" ca="1" si="551"/>
        <v>1</v>
      </c>
      <c r="H5011" s="1">
        <f t="shared" ca="1" si="552"/>
        <v>0</v>
      </c>
    </row>
    <row r="5012" spans="1:8" hidden="1" x14ac:dyDescent="0.2">
      <c r="A5012" s="1">
        <v>5009</v>
      </c>
      <c r="B5012" s="1">
        <f t="shared" ca="1" si="549"/>
        <v>507398.60248571378</v>
      </c>
      <c r="C5012" s="1">
        <f t="shared" ca="1" si="546"/>
        <v>100</v>
      </c>
      <c r="D5012" s="1">
        <f t="shared" ca="1" si="547"/>
        <v>-42.077013244733351</v>
      </c>
      <c r="E5012" s="1">
        <f t="shared" ca="1" si="548"/>
        <v>-3</v>
      </c>
      <c r="F5012" s="1">
        <f t="shared" ca="1" si="550"/>
        <v>1</v>
      </c>
      <c r="G5012" s="1">
        <f t="shared" ca="1" si="551"/>
        <v>0</v>
      </c>
      <c r="H5012" s="1">
        <f t="shared" ca="1" si="552"/>
        <v>1</v>
      </c>
    </row>
    <row r="5013" spans="1:8" hidden="1" x14ac:dyDescent="0.2">
      <c r="A5013" s="1">
        <v>5010</v>
      </c>
      <c r="B5013" s="1">
        <f t="shared" ca="1" si="549"/>
        <v>503190.90116124047</v>
      </c>
      <c r="C5013" s="1">
        <f t="shared" ca="1" si="546"/>
        <v>100</v>
      </c>
      <c r="D5013" s="1">
        <f t="shared" ca="1" si="547"/>
        <v>-42.077013244733351</v>
      </c>
      <c r="E5013" s="1">
        <f t="shared" ca="1" si="548"/>
        <v>-4</v>
      </c>
      <c r="F5013" s="1">
        <f t="shared" ca="1" si="550"/>
        <v>1</v>
      </c>
      <c r="G5013" s="1">
        <f t="shared" ca="1" si="551"/>
        <v>1</v>
      </c>
      <c r="H5013" s="1">
        <f t="shared" ca="1" si="552"/>
        <v>0</v>
      </c>
    </row>
    <row r="5014" spans="1:8" hidden="1" x14ac:dyDescent="0.2">
      <c r="A5014" s="1">
        <v>5011</v>
      </c>
      <c r="B5014" s="1">
        <f t="shared" ca="1" si="549"/>
        <v>498983.19983676716</v>
      </c>
      <c r="C5014" s="1">
        <f t="shared" ca="1" si="546"/>
        <v>500</v>
      </c>
      <c r="D5014" s="1">
        <f t="shared" ca="1" si="547"/>
        <v>-42.077013244733351</v>
      </c>
      <c r="E5014" s="1">
        <f t="shared" ca="1" si="548"/>
        <v>0</v>
      </c>
      <c r="F5014" s="1">
        <f t="shared" ca="1" si="550"/>
        <v>2</v>
      </c>
      <c r="G5014" s="1">
        <f t="shared" ca="1" si="551"/>
        <v>2</v>
      </c>
      <c r="H5014" s="1">
        <f t="shared" ca="1" si="552"/>
        <v>0</v>
      </c>
    </row>
    <row r="5015" spans="1:8" hidden="1" x14ac:dyDescent="0.2">
      <c r="A5015" s="1">
        <v>5012</v>
      </c>
      <c r="B5015" s="1">
        <f t="shared" ca="1" si="549"/>
        <v>477944.6932144005</v>
      </c>
      <c r="C5015" s="1">
        <f t="shared" ca="1" si="546"/>
        <v>500</v>
      </c>
      <c r="D5015" s="1">
        <f t="shared" ca="1" si="547"/>
        <v>58.639357099169693</v>
      </c>
      <c r="E5015" s="1">
        <f t="shared" ca="1" si="548"/>
        <v>-1</v>
      </c>
      <c r="F5015" s="1">
        <f t="shared" ca="1" si="550"/>
        <v>2</v>
      </c>
      <c r="G5015" s="1">
        <f t="shared" ca="1" si="551"/>
        <v>3</v>
      </c>
      <c r="H5015" s="1">
        <f t="shared" ca="1" si="552"/>
        <v>0</v>
      </c>
    </row>
    <row r="5016" spans="1:8" hidden="1" x14ac:dyDescent="0.2">
      <c r="A5016" s="1">
        <v>5013</v>
      </c>
      <c r="B5016" s="1">
        <f t="shared" ca="1" si="549"/>
        <v>507264.37176398537</v>
      </c>
      <c r="C5016" s="1">
        <f t="shared" ca="1" si="546"/>
        <v>100</v>
      </c>
      <c r="D5016" s="1">
        <f t="shared" ca="1" si="547"/>
        <v>-42.077013244733351</v>
      </c>
      <c r="E5016" s="1">
        <f t="shared" ca="1" si="548"/>
        <v>0</v>
      </c>
      <c r="F5016" s="1">
        <f t="shared" ca="1" si="550"/>
        <v>1</v>
      </c>
      <c r="G5016" s="1">
        <f t="shared" ca="1" si="551"/>
        <v>0</v>
      </c>
      <c r="H5016" s="1">
        <f t="shared" ca="1" si="552"/>
        <v>1</v>
      </c>
    </row>
    <row r="5017" spans="1:8" hidden="1" x14ac:dyDescent="0.2">
      <c r="A5017" s="1">
        <v>5014</v>
      </c>
      <c r="B5017" s="1">
        <f t="shared" ca="1" si="549"/>
        <v>503056.67043951206</v>
      </c>
      <c r="C5017" s="1">
        <f t="shared" ca="1" si="546"/>
        <v>100</v>
      </c>
      <c r="D5017" s="1">
        <f t="shared" ca="1" si="547"/>
        <v>58.639357099169693</v>
      </c>
      <c r="E5017" s="1">
        <f t="shared" ca="1" si="548"/>
        <v>-1</v>
      </c>
      <c r="F5017" s="1">
        <f t="shared" ca="1" si="550"/>
        <v>1</v>
      </c>
      <c r="G5017" s="1">
        <f t="shared" ca="1" si="551"/>
        <v>1</v>
      </c>
      <c r="H5017" s="1">
        <f t="shared" ca="1" si="552"/>
        <v>0</v>
      </c>
    </row>
    <row r="5018" spans="1:8" hidden="1" x14ac:dyDescent="0.2">
      <c r="A5018" s="1">
        <v>5015</v>
      </c>
      <c r="B5018" s="1">
        <f t="shared" ca="1" si="549"/>
        <v>508920.60614942905</v>
      </c>
      <c r="C5018" s="1">
        <f t="shared" ca="1" si="546"/>
        <v>100</v>
      </c>
      <c r="D5018" s="1">
        <f t="shared" ca="1" si="547"/>
        <v>58.639357099169693</v>
      </c>
      <c r="E5018" s="1">
        <f t="shared" ca="1" si="548"/>
        <v>0</v>
      </c>
      <c r="F5018" s="1">
        <f t="shared" ca="1" si="550"/>
        <v>1</v>
      </c>
      <c r="G5018" s="1">
        <f t="shared" ca="1" si="551"/>
        <v>0</v>
      </c>
      <c r="H5018" s="1">
        <f t="shared" ca="1" si="552"/>
        <v>1</v>
      </c>
    </row>
    <row r="5019" spans="1:8" hidden="1" x14ac:dyDescent="0.2">
      <c r="A5019" s="1">
        <v>5016</v>
      </c>
      <c r="B5019" s="1">
        <f t="shared" ca="1" si="549"/>
        <v>514784.54185934603</v>
      </c>
      <c r="C5019" s="1">
        <f t="shared" ca="1" si="546"/>
        <v>100</v>
      </c>
      <c r="D5019" s="1">
        <f t="shared" ca="1" si="547"/>
        <v>58.639357099169693</v>
      </c>
      <c r="E5019" s="1">
        <f t="shared" ca="1" si="548"/>
        <v>0</v>
      </c>
      <c r="F5019" s="1">
        <f t="shared" ca="1" si="550"/>
        <v>1</v>
      </c>
      <c r="G5019" s="1">
        <f t="shared" ca="1" si="551"/>
        <v>0</v>
      </c>
      <c r="H5019" s="1">
        <f t="shared" ca="1" si="552"/>
        <v>2</v>
      </c>
    </row>
    <row r="5020" spans="1:8" hidden="1" x14ac:dyDescent="0.2">
      <c r="A5020" s="1">
        <v>5017</v>
      </c>
      <c r="B5020" s="1">
        <f t="shared" ca="1" si="549"/>
        <v>520648.47756926302</v>
      </c>
      <c r="C5020" s="1">
        <f t="shared" ca="1" si="546"/>
        <v>100</v>
      </c>
      <c r="D5020" s="1">
        <f t="shared" ca="1" si="547"/>
        <v>58.639357099169693</v>
      </c>
      <c r="E5020" s="1">
        <f t="shared" ca="1" si="548"/>
        <v>0</v>
      </c>
      <c r="F5020" s="1">
        <f t="shared" ca="1" si="550"/>
        <v>1</v>
      </c>
      <c r="G5020" s="1">
        <f t="shared" ca="1" si="551"/>
        <v>0</v>
      </c>
      <c r="H5020" s="1">
        <f t="shared" ca="1" si="552"/>
        <v>3</v>
      </c>
    </row>
    <row r="5021" spans="1:8" hidden="1" x14ac:dyDescent="0.2">
      <c r="A5021" s="1">
        <v>5018</v>
      </c>
      <c r="B5021" s="1">
        <f t="shared" ca="1" si="549"/>
        <v>526512.41327917995</v>
      </c>
      <c r="C5021" s="1">
        <f t="shared" ca="1" si="546"/>
        <v>100</v>
      </c>
      <c r="D5021" s="1">
        <f t="shared" ca="1" si="547"/>
        <v>-42.077013244733351</v>
      </c>
      <c r="E5021" s="1">
        <f t="shared" ca="1" si="548"/>
        <v>0</v>
      </c>
      <c r="F5021" s="1">
        <f t="shared" ca="1" si="550"/>
        <v>1</v>
      </c>
      <c r="G5021" s="1">
        <f t="shared" ca="1" si="551"/>
        <v>0</v>
      </c>
      <c r="H5021" s="1">
        <f t="shared" ca="1" si="552"/>
        <v>4</v>
      </c>
    </row>
    <row r="5022" spans="1:8" hidden="1" x14ac:dyDescent="0.2">
      <c r="A5022" s="1">
        <v>5019</v>
      </c>
      <c r="B5022" s="1">
        <f t="shared" ca="1" si="549"/>
        <v>522304.71195470664</v>
      </c>
      <c r="C5022" s="1">
        <f t="shared" ca="1" si="546"/>
        <v>100</v>
      </c>
      <c r="D5022" s="1">
        <f t="shared" ca="1" si="547"/>
        <v>-42.077013244733351</v>
      </c>
      <c r="E5022" s="1">
        <f t="shared" ca="1" si="548"/>
        <v>-1</v>
      </c>
      <c r="F5022" s="1">
        <f t="shared" ca="1" si="550"/>
        <v>1</v>
      </c>
      <c r="G5022" s="1">
        <f t="shared" ca="1" si="551"/>
        <v>1</v>
      </c>
      <c r="H5022" s="1">
        <f t="shared" ca="1" si="552"/>
        <v>0</v>
      </c>
    </row>
    <row r="5023" spans="1:8" hidden="1" x14ac:dyDescent="0.2">
      <c r="A5023" s="1">
        <v>5020</v>
      </c>
      <c r="B5023" s="1">
        <f t="shared" ca="1" si="549"/>
        <v>518097.01063023333</v>
      </c>
      <c r="C5023" s="1">
        <f t="shared" ca="1" si="546"/>
        <v>100</v>
      </c>
      <c r="D5023" s="1">
        <f t="shared" ca="1" si="547"/>
        <v>58.639357099169693</v>
      </c>
      <c r="E5023" s="1">
        <f t="shared" ca="1" si="548"/>
        <v>-2</v>
      </c>
      <c r="F5023" s="1">
        <f t="shared" ca="1" si="550"/>
        <v>1</v>
      </c>
      <c r="G5023" s="1">
        <f t="shared" ca="1" si="551"/>
        <v>2</v>
      </c>
      <c r="H5023" s="1">
        <f t="shared" ca="1" si="552"/>
        <v>0</v>
      </c>
    </row>
    <row r="5024" spans="1:8" hidden="1" x14ac:dyDescent="0.2">
      <c r="A5024" s="1">
        <v>5021</v>
      </c>
      <c r="B5024" s="1">
        <f t="shared" ca="1" si="549"/>
        <v>523960.94634015032</v>
      </c>
      <c r="C5024" s="1">
        <f t="shared" ca="1" si="546"/>
        <v>100</v>
      </c>
      <c r="D5024" s="1">
        <f t="shared" ca="1" si="547"/>
        <v>-42.077013244733351</v>
      </c>
      <c r="E5024" s="1">
        <f t="shared" ca="1" si="548"/>
        <v>-1</v>
      </c>
      <c r="F5024" s="1">
        <f t="shared" ca="1" si="550"/>
        <v>1</v>
      </c>
      <c r="G5024" s="1">
        <f t="shared" ca="1" si="551"/>
        <v>0</v>
      </c>
      <c r="H5024" s="1">
        <f t="shared" ca="1" si="552"/>
        <v>1</v>
      </c>
    </row>
    <row r="5025" spans="1:8" hidden="1" x14ac:dyDescent="0.2">
      <c r="A5025" s="1">
        <v>5022</v>
      </c>
      <c r="B5025" s="1">
        <f t="shared" ca="1" si="549"/>
        <v>519753.24501567701</v>
      </c>
      <c r="C5025" s="1">
        <f t="shared" ca="1" si="546"/>
        <v>100</v>
      </c>
      <c r="D5025" s="1">
        <f t="shared" ca="1" si="547"/>
        <v>-42.077013244733351</v>
      </c>
      <c r="E5025" s="1">
        <f t="shared" ca="1" si="548"/>
        <v>-2</v>
      </c>
      <c r="F5025" s="1">
        <f t="shared" ca="1" si="550"/>
        <v>1</v>
      </c>
      <c r="G5025" s="1">
        <f t="shared" ca="1" si="551"/>
        <v>1</v>
      </c>
      <c r="H5025" s="1">
        <f t="shared" ca="1" si="552"/>
        <v>0</v>
      </c>
    </row>
    <row r="5026" spans="1:8" hidden="1" x14ac:dyDescent="0.2">
      <c r="A5026" s="1">
        <v>5023</v>
      </c>
      <c r="B5026" s="1">
        <f t="shared" ca="1" si="549"/>
        <v>515545.5436912037</v>
      </c>
      <c r="C5026" s="1">
        <f t="shared" ca="1" si="546"/>
        <v>100</v>
      </c>
      <c r="D5026" s="1">
        <f t="shared" ca="1" si="547"/>
        <v>-42.077013244733351</v>
      </c>
      <c r="E5026" s="1">
        <f t="shared" ca="1" si="548"/>
        <v>-3</v>
      </c>
      <c r="F5026" s="1">
        <f t="shared" ca="1" si="550"/>
        <v>1</v>
      </c>
      <c r="G5026" s="1">
        <f t="shared" ca="1" si="551"/>
        <v>2</v>
      </c>
      <c r="H5026" s="1">
        <f t="shared" ca="1" si="552"/>
        <v>0</v>
      </c>
    </row>
    <row r="5027" spans="1:8" hidden="1" x14ac:dyDescent="0.2">
      <c r="A5027" s="1">
        <v>5024</v>
      </c>
      <c r="B5027" s="1">
        <f t="shared" ca="1" si="549"/>
        <v>511337.84236673039</v>
      </c>
      <c r="C5027" s="1">
        <f t="shared" ca="1" si="546"/>
        <v>100</v>
      </c>
      <c r="D5027" s="1">
        <f t="shared" ca="1" si="547"/>
        <v>-42.077013244733351</v>
      </c>
      <c r="E5027" s="1">
        <f t="shared" ca="1" si="548"/>
        <v>-4</v>
      </c>
      <c r="F5027" s="1">
        <f t="shared" ca="1" si="550"/>
        <v>1</v>
      </c>
      <c r="G5027" s="1">
        <f t="shared" ca="1" si="551"/>
        <v>3</v>
      </c>
      <c r="H5027" s="1">
        <f t="shared" ca="1" si="552"/>
        <v>0</v>
      </c>
    </row>
    <row r="5028" spans="1:8" hidden="1" x14ac:dyDescent="0.2">
      <c r="A5028" s="1">
        <v>5025</v>
      </c>
      <c r="B5028" s="1">
        <f t="shared" ca="1" si="549"/>
        <v>507130.14104225708</v>
      </c>
      <c r="C5028" s="1">
        <f t="shared" ca="1" si="546"/>
        <v>500</v>
      </c>
      <c r="D5028" s="1">
        <f t="shared" ca="1" si="547"/>
        <v>-42.077013244733351</v>
      </c>
      <c r="E5028" s="1">
        <f t="shared" ca="1" si="548"/>
        <v>0</v>
      </c>
      <c r="F5028" s="1">
        <f t="shared" ca="1" si="550"/>
        <v>2</v>
      </c>
      <c r="G5028" s="1">
        <f t="shared" ca="1" si="551"/>
        <v>4</v>
      </c>
      <c r="H5028" s="1">
        <f t="shared" ca="1" si="552"/>
        <v>0</v>
      </c>
    </row>
    <row r="5029" spans="1:8" hidden="1" x14ac:dyDescent="0.2">
      <c r="A5029" s="1">
        <v>5026</v>
      </c>
      <c r="B5029" s="1">
        <f t="shared" ca="1" si="549"/>
        <v>486091.63441989041</v>
      </c>
      <c r="C5029" s="1">
        <f t="shared" ca="1" si="546"/>
        <v>500</v>
      </c>
      <c r="D5029" s="1">
        <f t="shared" ca="1" si="547"/>
        <v>-42.077013244733351</v>
      </c>
      <c r="E5029" s="1">
        <f t="shared" ca="1" si="548"/>
        <v>-1</v>
      </c>
      <c r="F5029" s="1">
        <f t="shared" ca="1" si="550"/>
        <v>2</v>
      </c>
      <c r="G5029" s="1">
        <f t="shared" ca="1" si="551"/>
        <v>5</v>
      </c>
      <c r="H5029" s="1">
        <f t="shared" ca="1" si="552"/>
        <v>0</v>
      </c>
    </row>
    <row r="5030" spans="1:8" hidden="1" x14ac:dyDescent="0.2">
      <c r="A5030" s="1">
        <v>5027</v>
      </c>
      <c r="B5030" s="1">
        <f t="shared" ca="1" si="549"/>
        <v>465053.12779752375</v>
      </c>
      <c r="C5030" s="1">
        <f t="shared" ca="1" si="546"/>
        <v>500</v>
      </c>
      <c r="D5030" s="1">
        <f t="shared" ca="1" si="547"/>
        <v>-42.077013244733351</v>
      </c>
      <c r="E5030" s="1">
        <f t="shared" ca="1" si="548"/>
        <v>-2</v>
      </c>
      <c r="F5030" s="1">
        <f t="shared" ca="1" si="550"/>
        <v>2</v>
      </c>
      <c r="G5030" s="1">
        <f t="shared" ca="1" si="551"/>
        <v>6</v>
      </c>
      <c r="H5030" s="1">
        <f t="shared" ca="1" si="552"/>
        <v>0</v>
      </c>
    </row>
    <row r="5031" spans="1:8" hidden="1" x14ac:dyDescent="0.2">
      <c r="A5031" s="1">
        <v>5028</v>
      </c>
      <c r="B5031" s="1">
        <f t="shared" ca="1" si="549"/>
        <v>444014.62117515708</v>
      </c>
      <c r="C5031" s="1">
        <f t="shared" ca="1" si="546"/>
        <v>500</v>
      </c>
      <c r="D5031" s="1">
        <f t="shared" ca="1" si="547"/>
        <v>-42.077013244733351</v>
      </c>
      <c r="E5031" s="1">
        <f t="shared" ca="1" si="548"/>
        <v>-3</v>
      </c>
      <c r="F5031" s="1">
        <f t="shared" ca="1" si="550"/>
        <v>2</v>
      </c>
      <c r="G5031" s="1">
        <f t="shared" ca="1" si="551"/>
        <v>7</v>
      </c>
      <c r="H5031" s="1">
        <f t="shared" ca="1" si="552"/>
        <v>0</v>
      </c>
    </row>
    <row r="5032" spans="1:8" hidden="1" x14ac:dyDescent="0.2">
      <c r="A5032" s="1">
        <v>5029</v>
      </c>
      <c r="B5032" s="1">
        <f t="shared" ca="1" si="549"/>
        <v>422976.11455279042</v>
      </c>
      <c r="C5032" s="1">
        <f t="shared" ca="1" si="546"/>
        <v>500</v>
      </c>
      <c r="D5032" s="1">
        <f t="shared" ca="1" si="547"/>
        <v>58.639357099169693</v>
      </c>
      <c r="E5032" s="1">
        <f t="shared" ca="1" si="548"/>
        <v>-4</v>
      </c>
      <c r="F5032" s="1">
        <f t="shared" ca="1" si="550"/>
        <v>2</v>
      </c>
      <c r="G5032" s="1">
        <f t="shared" ca="1" si="551"/>
        <v>8</v>
      </c>
      <c r="H5032" s="1">
        <f t="shared" ca="1" si="552"/>
        <v>0</v>
      </c>
    </row>
    <row r="5033" spans="1:8" hidden="1" x14ac:dyDescent="0.2">
      <c r="A5033" s="1">
        <v>5030</v>
      </c>
      <c r="B5033" s="1">
        <f t="shared" ca="1" si="549"/>
        <v>452295.79310237523</v>
      </c>
      <c r="C5033" s="1">
        <f t="shared" ca="1" si="546"/>
        <v>500</v>
      </c>
      <c r="D5033" s="1">
        <f t="shared" ca="1" si="547"/>
        <v>58.639357099169693</v>
      </c>
      <c r="E5033" s="1">
        <f t="shared" ca="1" si="548"/>
        <v>-3</v>
      </c>
      <c r="F5033" s="1">
        <f t="shared" ca="1" si="550"/>
        <v>2</v>
      </c>
      <c r="G5033" s="1">
        <f t="shared" ca="1" si="551"/>
        <v>0</v>
      </c>
      <c r="H5033" s="1">
        <f t="shared" ca="1" si="552"/>
        <v>1</v>
      </c>
    </row>
    <row r="5034" spans="1:8" hidden="1" x14ac:dyDescent="0.2">
      <c r="A5034" s="1">
        <v>5031</v>
      </c>
      <c r="B5034" s="1">
        <f t="shared" ca="1" si="549"/>
        <v>481615.47165196005</v>
      </c>
      <c r="C5034" s="1">
        <f t="shared" ca="1" si="546"/>
        <v>500</v>
      </c>
      <c r="D5034" s="1">
        <f t="shared" ca="1" si="547"/>
        <v>-42.077013244733351</v>
      </c>
      <c r="E5034" s="1">
        <f t="shared" ca="1" si="548"/>
        <v>-2</v>
      </c>
      <c r="F5034" s="1">
        <f t="shared" ca="1" si="550"/>
        <v>2</v>
      </c>
      <c r="G5034" s="1">
        <f t="shared" ca="1" si="551"/>
        <v>0</v>
      </c>
      <c r="H5034" s="1">
        <f t="shared" ca="1" si="552"/>
        <v>2</v>
      </c>
    </row>
    <row r="5035" spans="1:8" hidden="1" x14ac:dyDescent="0.2">
      <c r="A5035" s="1">
        <v>5032</v>
      </c>
      <c r="B5035" s="1">
        <f t="shared" ca="1" si="549"/>
        <v>460576.96502959338</v>
      </c>
      <c r="C5035" s="1">
        <f t="shared" ca="1" si="546"/>
        <v>500</v>
      </c>
      <c r="D5035" s="1">
        <f t="shared" ca="1" si="547"/>
        <v>-42.077013244733351</v>
      </c>
      <c r="E5035" s="1">
        <f t="shared" ca="1" si="548"/>
        <v>-3</v>
      </c>
      <c r="F5035" s="1">
        <f t="shared" ca="1" si="550"/>
        <v>2</v>
      </c>
      <c r="G5035" s="1">
        <f t="shared" ca="1" si="551"/>
        <v>1</v>
      </c>
      <c r="H5035" s="1">
        <f t="shared" ca="1" si="552"/>
        <v>0</v>
      </c>
    </row>
    <row r="5036" spans="1:8" hidden="1" x14ac:dyDescent="0.2">
      <c r="A5036" s="1">
        <v>5033</v>
      </c>
      <c r="B5036" s="1">
        <f t="shared" ca="1" si="549"/>
        <v>439538.45840722672</v>
      </c>
      <c r="C5036" s="1">
        <f t="shared" ca="1" si="546"/>
        <v>500</v>
      </c>
      <c r="D5036" s="1">
        <f t="shared" ca="1" si="547"/>
        <v>58.639357099169693</v>
      </c>
      <c r="E5036" s="1">
        <f t="shared" ca="1" si="548"/>
        <v>-4</v>
      </c>
      <c r="F5036" s="1">
        <f t="shared" ca="1" si="550"/>
        <v>2</v>
      </c>
      <c r="G5036" s="1">
        <f t="shared" ca="1" si="551"/>
        <v>2</v>
      </c>
      <c r="H5036" s="1">
        <f t="shared" ca="1" si="552"/>
        <v>0</v>
      </c>
    </row>
    <row r="5037" spans="1:8" hidden="1" x14ac:dyDescent="0.2">
      <c r="A5037" s="1">
        <v>5034</v>
      </c>
      <c r="B5037" s="1">
        <f t="shared" ca="1" si="549"/>
        <v>468858.13695681153</v>
      </c>
      <c r="C5037" s="1">
        <f t="shared" ca="1" si="546"/>
        <v>500</v>
      </c>
      <c r="D5037" s="1">
        <f t="shared" ca="1" si="547"/>
        <v>-42.077013244733351</v>
      </c>
      <c r="E5037" s="1">
        <f t="shared" ca="1" si="548"/>
        <v>-3</v>
      </c>
      <c r="F5037" s="1">
        <f t="shared" ca="1" si="550"/>
        <v>2</v>
      </c>
      <c r="G5037" s="1">
        <f t="shared" ca="1" si="551"/>
        <v>0</v>
      </c>
      <c r="H5037" s="1">
        <f t="shared" ca="1" si="552"/>
        <v>1</v>
      </c>
    </row>
    <row r="5038" spans="1:8" hidden="1" x14ac:dyDescent="0.2">
      <c r="A5038" s="1">
        <v>5035</v>
      </c>
      <c r="B5038" s="1">
        <f t="shared" ca="1" si="549"/>
        <v>447819.63033444487</v>
      </c>
      <c r="C5038" s="1">
        <f t="shared" ca="1" si="546"/>
        <v>500</v>
      </c>
      <c r="D5038" s="1">
        <f t="shared" ca="1" si="547"/>
        <v>58.639357099169693</v>
      </c>
      <c r="E5038" s="1">
        <f t="shared" ca="1" si="548"/>
        <v>-4</v>
      </c>
      <c r="F5038" s="1">
        <f t="shared" ca="1" si="550"/>
        <v>2</v>
      </c>
      <c r="G5038" s="1">
        <f t="shared" ca="1" si="551"/>
        <v>1</v>
      </c>
      <c r="H5038" s="1">
        <f t="shared" ca="1" si="552"/>
        <v>0</v>
      </c>
    </row>
    <row r="5039" spans="1:8" hidden="1" x14ac:dyDescent="0.2">
      <c r="A5039" s="1">
        <v>5036</v>
      </c>
      <c r="B5039" s="1">
        <f t="shared" ca="1" si="549"/>
        <v>477139.30888402974</v>
      </c>
      <c r="C5039" s="1">
        <f t="shared" ca="1" si="546"/>
        <v>500</v>
      </c>
      <c r="D5039" s="1">
        <f t="shared" ca="1" si="547"/>
        <v>-42.077013244733351</v>
      </c>
      <c r="E5039" s="1">
        <f t="shared" ca="1" si="548"/>
        <v>-3</v>
      </c>
      <c r="F5039" s="1">
        <f t="shared" ca="1" si="550"/>
        <v>2</v>
      </c>
      <c r="G5039" s="1">
        <f t="shared" ca="1" si="551"/>
        <v>0</v>
      </c>
      <c r="H5039" s="1">
        <f t="shared" ca="1" si="552"/>
        <v>1</v>
      </c>
    </row>
    <row r="5040" spans="1:8" hidden="1" x14ac:dyDescent="0.2">
      <c r="A5040" s="1">
        <v>5037</v>
      </c>
      <c r="B5040" s="1">
        <f t="shared" ca="1" si="549"/>
        <v>456100.80226166308</v>
      </c>
      <c r="C5040" s="1">
        <f t="shared" ca="1" si="546"/>
        <v>500</v>
      </c>
      <c r="D5040" s="1">
        <f t="shared" ca="1" si="547"/>
        <v>58.639357099169693</v>
      </c>
      <c r="E5040" s="1">
        <f t="shared" ca="1" si="548"/>
        <v>-4</v>
      </c>
      <c r="F5040" s="1">
        <f t="shared" ca="1" si="550"/>
        <v>2</v>
      </c>
      <c r="G5040" s="1">
        <f t="shared" ca="1" si="551"/>
        <v>1</v>
      </c>
      <c r="H5040" s="1">
        <f t="shared" ca="1" si="552"/>
        <v>0</v>
      </c>
    </row>
    <row r="5041" spans="1:8" hidden="1" x14ac:dyDescent="0.2">
      <c r="A5041" s="1">
        <v>5038</v>
      </c>
      <c r="B5041" s="1">
        <f t="shared" ca="1" si="549"/>
        <v>485420.48081124795</v>
      </c>
      <c r="C5041" s="1">
        <f t="shared" ca="1" si="546"/>
        <v>500</v>
      </c>
      <c r="D5041" s="1">
        <f t="shared" ca="1" si="547"/>
        <v>58.639357099169693</v>
      </c>
      <c r="E5041" s="1">
        <f t="shared" ca="1" si="548"/>
        <v>-3</v>
      </c>
      <c r="F5041" s="1">
        <f t="shared" ca="1" si="550"/>
        <v>2</v>
      </c>
      <c r="G5041" s="1">
        <f t="shared" ca="1" si="551"/>
        <v>0</v>
      </c>
      <c r="H5041" s="1">
        <f t="shared" ca="1" si="552"/>
        <v>1</v>
      </c>
    </row>
    <row r="5042" spans="1:8" hidden="1" x14ac:dyDescent="0.2">
      <c r="A5042" s="1">
        <v>5039</v>
      </c>
      <c r="B5042" s="1">
        <f t="shared" ca="1" si="549"/>
        <v>514740.15936083277</v>
      </c>
      <c r="C5042" s="1">
        <f t="shared" ca="1" si="546"/>
        <v>500</v>
      </c>
      <c r="D5042" s="1">
        <f t="shared" ca="1" si="547"/>
        <v>58.639357099169693</v>
      </c>
      <c r="E5042" s="1">
        <f t="shared" ca="1" si="548"/>
        <v>-2</v>
      </c>
      <c r="F5042" s="1">
        <f t="shared" ca="1" si="550"/>
        <v>2</v>
      </c>
      <c r="G5042" s="1">
        <f t="shared" ca="1" si="551"/>
        <v>0</v>
      </c>
      <c r="H5042" s="1">
        <f t="shared" ca="1" si="552"/>
        <v>2</v>
      </c>
    </row>
    <row r="5043" spans="1:8" hidden="1" x14ac:dyDescent="0.2">
      <c r="A5043" s="1">
        <v>5040</v>
      </c>
      <c r="B5043" s="1">
        <f t="shared" ca="1" si="549"/>
        <v>544059.83791041758</v>
      </c>
      <c r="C5043" s="1">
        <f t="shared" ca="1" si="546"/>
        <v>500</v>
      </c>
      <c r="D5043" s="1">
        <f t="shared" ca="1" si="547"/>
        <v>58.639357099169693</v>
      </c>
      <c r="E5043" s="1">
        <f t="shared" ca="1" si="548"/>
        <v>-1</v>
      </c>
      <c r="F5043" s="1">
        <f t="shared" ca="1" si="550"/>
        <v>2</v>
      </c>
      <c r="G5043" s="1">
        <f t="shared" ca="1" si="551"/>
        <v>0</v>
      </c>
      <c r="H5043" s="1">
        <f t="shared" ca="1" si="552"/>
        <v>3</v>
      </c>
    </row>
    <row r="5044" spans="1:8" hidden="1" x14ac:dyDescent="0.2">
      <c r="A5044" s="1">
        <v>5041</v>
      </c>
      <c r="B5044" s="1">
        <f t="shared" ca="1" si="549"/>
        <v>573379.5164600024</v>
      </c>
      <c r="C5044" s="1">
        <f t="shared" ca="1" si="546"/>
        <v>100</v>
      </c>
      <c r="D5044" s="1">
        <f t="shared" ca="1" si="547"/>
        <v>-42.077013244733351</v>
      </c>
      <c r="E5044" s="1">
        <f t="shared" ca="1" si="548"/>
        <v>0</v>
      </c>
      <c r="F5044" s="1">
        <f t="shared" ca="1" si="550"/>
        <v>1</v>
      </c>
      <c r="G5044" s="1">
        <f t="shared" ca="1" si="551"/>
        <v>0</v>
      </c>
      <c r="H5044" s="1">
        <f t="shared" ca="1" si="552"/>
        <v>4</v>
      </c>
    </row>
    <row r="5045" spans="1:8" hidden="1" x14ac:dyDescent="0.2">
      <c r="A5045" s="1">
        <v>5042</v>
      </c>
      <c r="B5045" s="1">
        <f t="shared" ca="1" si="549"/>
        <v>569171.81513552903</v>
      </c>
      <c r="C5045" s="1">
        <f t="shared" ca="1" si="546"/>
        <v>100</v>
      </c>
      <c r="D5045" s="1">
        <f t="shared" ca="1" si="547"/>
        <v>-42.077013244733351</v>
      </c>
      <c r="E5045" s="1">
        <f t="shared" ca="1" si="548"/>
        <v>-1</v>
      </c>
      <c r="F5045" s="1">
        <f t="shared" ca="1" si="550"/>
        <v>1</v>
      </c>
      <c r="G5045" s="1">
        <f t="shared" ca="1" si="551"/>
        <v>1</v>
      </c>
      <c r="H5045" s="1">
        <f t="shared" ca="1" si="552"/>
        <v>0</v>
      </c>
    </row>
    <row r="5046" spans="1:8" hidden="1" x14ac:dyDescent="0.2">
      <c r="A5046" s="1">
        <v>5043</v>
      </c>
      <c r="B5046" s="1">
        <f t="shared" ca="1" si="549"/>
        <v>564964.11381105566</v>
      </c>
      <c r="C5046" s="1">
        <f t="shared" ca="1" si="546"/>
        <v>100</v>
      </c>
      <c r="D5046" s="1">
        <f t="shared" ca="1" si="547"/>
        <v>-42.077013244733351</v>
      </c>
      <c r="E5046" s="1">
        <f t="shared" ca="1" si="548"/>
        <v>-2</v>
      </c>
      <c r="F5046" s="1">
        <f t="shared" ca="1" si="550"/>
        <v>1</v>
      </c>
      <c r="G5046" s="1">
        <f t="shared" ca="1" si="551"/>
        <v>2</v>
      </c>
      <c r="H5046" s="1">
        <f t="shared" ca="1" si="552"/>
        <v>0</v>
      </c>
    </row>
    <row r="5047" spans="1:8" hidden="1" x14ac:dyDescent="0.2">
      <c r="A5047" s="1">
        <v>5044</v>
      </c>
      <c r="B5047" s="1">
        <f t="shared" ca="1" si="549"/>
        <v>560756.4124865823</v>
      </c>
      <c r="C5047" s="1">
        <f t="shared" ca="1" si="546"/>
        <v>100</v>
      </c>
      <c r="D5047" s="1">
        <f t="shared" ca="1" si="547"/>
        <v>-42.077013244733351</v>
      </c>
      <c r="E5047" s="1">
        <f t="shared" ca="1" si="548"/>
        <v>-3</v>
      </c>
      <c r="F5047" s="1">
        <f t="shared" ca="1" si="550"/>
        <v>1</v>
      </c>
      <c r="G5047" s="1">
        <f t="shared" ca="1" si="551"/>
        <v>3</v>
      </c>
      <c r="H5047" s="1">
        <f t="shared" ca="1" si="552"/>
        <v>0</v>
      </c>
    </row>
    <row r="5048" spans="1:8" hidden="1" x14ac:dyDescent="0.2">
      <c r="A5048" s="1">
        <v>5045</v>
      </c>
      <c r="B5048" s="1">
        <f t="shared" ca="1" si="549"/>
        <v>556548.71116210893</v>
      </c>
      <c r="C5048" s="1">
        <f t="shared" ca="1" si="546"/>
        <v>100</v>
      </c>
      <c r="D5048" s="1">
        <f t="shared" ca="1" si="547"/>
        <v>-42.077013244733351</v>
      </c>
      <c r="E5048" s="1">
        <f t="shared" ca="1" si="548"/>
        <v>-4</v>
      </c>
      <c r="F5048" s="1">
        <f t="shared" ca="1" si="550"/>
        <v>1</v>
      </c>
      <c r="G5048" s="1">
        <f t="shared" ca="1" si="551"/>
        <v>4</v>
      </c>
      <c r="H5048" s="1">
        <f t="shared" ca="1" si="552"/>
        <v>0</v>
      </c>
    </row>
    <row r="5049" spans="1:8" hidden="1" x14ac:dyDescent="0.2">
      <c r="A5049" s="1">
        <v>5046</v>
      </c>
      <c r="B5049" s="1">
        <f t="shared" ca="1" si="549"/>
        <v>552341.00983763556</v>
      </c>
      <c r="C5049" s="1">
        <f t="shared" ca="1" si="546"/>
        <v>500</v>
      </c>
      <c r="D5049" s="1">
        <f t="shared" ca="1" si="547"/>
        <v>-42.077013244733351</v>
      </c>
      <c r="E5049" s="1">
        <f t="shared" ca="1" si="548"/>
        <v>0</v>
      </c>
      <c r="F5049" s="1">
        <f t="shared" ca="1" si="550"/>
        <v>2</v>
      </c>
      <c r="G5049" s="1">
        <f t="shared" ca="1" si="551"/>
        <v>5</v>
      </c>
      <c r="H5049" s="1">
        <f t="shared" ca="1" si="552"/>
        <v>0</v>
      </c>
    </row>
    <row r="5050" spans="1:8" hidden="1" x14ac:dyDescent="0.2">
      <c r="A5050" s="1">
        <v>5047</v>
      </c>
      <c r="B5050" s="1">
        <f t="shared" ca="1" si="549"/>
        <v>531302.50321526884</v>
      </c>
      <c r="C5050" s="1">
        <f t="shared" ca="1" si="546"/>
        <v>500</v>
      </c>
      <c r="D5050" s="1">
        <f t="shared" ca="1" si="547"/>
        <v>58.639357099169693</v>
      </c>
      <c r="E5050" s="1">
        <f t="shared" ca="1" si="548"/>
        <v>-1</v>
      </c>
      <c r="F5050" s="1">
        <f t="shared" ca="1" si="550"/>
        <v>2</v>
      </c>
      <c r="G5050" s="1">
        <f t="shared" ca="1" si="551"/>
        <v>6</v>
      </c>
      <c r="H5050" s="1">
        <f t="shared" ca="1" si="552"/>
        <v>0</v>
      </c>
    </row>
    <row r="5051" spans="1:8" hidden="1" x14ac:dyDescent="0.2">
      <c r="A5051" s="1">
        <v>5048</v>
      </c>
      <c r="B5051" s="1">
        <f t="shared" ca="1" si="549"/>
        <v>560622.18176485365</v>
      </c>
      <c r="C5051" s="1">
        <f t="shared" ca="1" si="546"/>
        <v>100</v>
      </c>
      <c r="D5051" s="1">
        <f t="shared" ca="1" si="547"/>
        <v>-42.077013244733351</v>
      </c>
      <c r="E5051" s="1">
        <f t="shared" ca="1" si="548"/>
        <v>0</v>
      </c>
      <c r="F5051" s="1">
        <f t="shared" ca="1" si="550"/>
        <v>1</v>
      </c>
      <c r="G5051" s="1">
        <f t="shared" ca="1" si="551"/>
        <v>0</v>
      </c>
      <c r="H5051" s="1">
        <f t="shared" ca="1" si="552"/>
        <v>1</v>
      </c>
    </row>
    <row r="5052" spans="1:8" hidden="1" x14ac:dyDescent="0.2">
      <c r="A5052" s="1">
        <v>5049</v>
      </c>
      <c r="B5052" s="1">
        <f t="shared" ca="1" si="549"/>
        <v>556414.48044038028</v>
      </c>
      <c r="C5052" s="1">
        <f t="shared" ca="1" si="546"/>
        <v>100</v>
      </c>
      <c r="D5052" s="1">
        <f t="shared" ca="1" si="547"/>
        <v>-42.077013244733351</v>
      </c>
      <c r="E5052" s="1">
        <f t="shared" ca="1" si="548"/>
        <v>-1</v>
      </c>
      <c r="F5052" s="1">
        <f t="shared" ca="1" si="550"/>
        <v>1</v>
      </c>
      <c r="G5052" s="1">
        <f t="shared" ca="1" si="551"/>
        <v>1</v>
      </c>
      <c r="H5052" s="1">
        <f t="shared" ca="1" si="552"/>
        <v>0</v>
      </c>
    </row>
    <row r="5053" spans="1:8" hidden="1" x14ac:dyDescent="0.2">
      <c r="A5053" s="1">
        <v>5050</v>
      </c>
      <c r="B5053" s="1">
        <f t="shared" ca="1" si="549"/>
        <v>552206.77911590692</v>
      </c>
      <c r="C5053" s="1">
        <f t="shared" ca="1" si="546"/>
        <v>100</v>
      </c>
      <c r="D5053" s="1">
        <f t="shared" ca="1" si="547"/>
        <v>58.639357099169693</v>
      </c>
      <c r="E5053" s="1">
        <f t="shared" ca="1" si="548"/>
        <v>-2</v>
      </c>
      <c r="F5053" s="1">
        <f t="shared" ca="1" si="550"/>
        <v>1</v>
      </c>
      <c r="G5053" s="1">
        <f t="shared" ca="1" si="551"/>
        <v>2</v>
      </c>
      <c r="H5053" s="1">
        <f t="shared" ca="1" si="552"/>
        <v>0</v>
      </c>
    </row>
    <row r="5054" spans="1:8" hidden="1" x14ac:dyDescent="0.2">
      <c r="A5054" s="1">
        <v>5051</v>
      </c>
      <c r="B5054" s="1">
        <f t="shared" ca="1" si="549"/>
        <v>558070.7148258239</v>
      </c>
      <c r="C5054" s="1">
        <f t="shared" ca="1" si="546"/>
        <v>100</v>
      </c>
      <c r="D5054" s="1">
        <f t="shared" ca="1" si="547"/>
        <v>-42.077013244733351</v>
      </c>
      <c r="E5054" s="1">
        <f t="shared" ca="1" si="548"/>
        <v>-1</v>
      </c>
      <c r="F5054" s="1">
        <f t="shared" ca="1" si="550"/>
        <v>1</v>
      </c>
      <c r="G5054" s="1">
        <f t="shared" ca="1" si="551"/>
        <v>0</v>
      </c>
      <c r="H5054" s="1">
        <f t="shared" ca="1" si="552"/>
        <v>1</v>
      </c>
    </row>
    <row r="5055" spans="1:8" hidden="1" x14ac:dyDescent="0.2">
      <c r="A5055" s="1">
        <v>5052</v>
      </c>
      <c r="B5055" s="1">
        <f t="shared" ca="1" si="549"/>
        <v>553863.01350135054</v>
      </c>
      <c r="C5055" s="1">
        <f t="shared" ca="1" si="546"/>
        <v>100</v>
      </c>
      <c r="D5055" s="1">
        <f t="shared" ca="1" si="547"/>
        <v>58.639357099169693</v>
      </c>
      <c r="E5055" s="1">
        <f t="shared" ca="1" si="548"/>
        <v>-2</v>
      </c>
      <c r="F5055" s="1">
        <f t="shared" ca="1" si="550"/>
        <v>1</v>
      </c>
      <c r="G5055" s="1">
        <f t="shared" ca="1" si="551"/>
        <v>1</v>
      </c>
      <c r="H5055" s="1">
        <f t="shared" ca="1" si="552"/>
        <v>0</v>
      </c>
    </row>
    <row r="5056" spans="1:8" hidden="1" x14ac:dyDescent="0.2">
      <c r="A5056" s="1">
        <v>5053</v>
      </c>
      <c r="B5056" s="1">
        <f t="shared" ca="1" si="549"/>
        <v>559726.94921126752</v>
      </c>
      <c r="C5056" s="1">
        <f t="shared" ca="1" si="546"/>
        <v>100</v>
      </c>
      <c r="D5056" s="1">
        <f t="shared" ca="1" si="547"/>
        <v>58.639357099169693</v>
      </c>
      <c r="E5056" s="1">
        <f t="shared" ca="1" si="548"/>
        <v>-1</v>
      </c>
      <c r="F5056" s="1">
        <f t="shared" ca="1" si="550"/>
        <v>1</v>
      </c>
      <c r="G5056" s="1">
        <f t="shared" ca="1" si="551"/>
        <v>0</v>
      </c>
      <c r="H5056" s="1">
        <f t="shared" ca="1" si="552"/>
        <v>1</v>
      </c>
    </row>
    <row r="5057" spans="1:8" hidden="1" x14ac:dyDescent="0.2">
      <c r="A5057" s="1">
        <v>5054</v>
      </c>
      <c r="B5057" s="1">
        <f t="shared" ca="1" si="549"/>
        <v>565590.88492118451</v>
      </c>
      <c r="C5057" s="1">
        <f t="shared" ca="1" si="546"/>
        <v>100</v>
      </c>
      <c r="D5057" s="1">
        <f t="shared" ca="1" si="547"/>
        <v>58.639357099169693</v>
      </c>
      <c r="E5057" s="1">
        <f t="shared" ca="1" si="548"/>
        <v>0</v>
      </c>
      <c r="F5057" s="1">
        <f t="shared" ca="1" si="550"/>
        <v>1</v>
      </c>
      <c r="G5057" s="1">
        <f t="shared" ca="1" si="551"/>
        <v>0</v>
      </c>
      <c r="H5057" s="1">
        <f t="shared" ca="1" si="552"/>
        <v>2</v>
      </c>
    </row>
    <row r="5058" spans="1:8" hidden="1" x14ac:dyDescent="0.2">
      <c r="A5058" s="1">
        <v>5055</v>
      </c>
      <c r="B5058" s="1">
        <f t="shared" ca="1" si="549"/>
        <v>571454.82063110149</v>
      </c>
      <c r="C5058" s="1">
        <f t="shared" ca="1" si="546"/>
        <v>100</v>
      </c>
      <c r="D5058" s="1">
        <f t="shared" ca="1" si="547"/>
        <v>58.639357099169693</v>
      </c>
      <c r="E5058" s="1">
        <f t="shared" ca="1" si="548"/>
        <v>0</v>
      </c>
      <c r="F5058" s="1">
        <f t="shared" ca="1" si="550"/>
        <v>1</v>
      </c>
      <c r="G5058" s="1">
        <f t="shared" ca="1" si="551"/>
        <v>0</v>
      </c>
      <c r="H5058" s="1">
        <f t="shared" ca="1" si="552"/>
        <v>3</v>
      </c>
    </row>
    <row r="5059" spans="1:8" hidden="1" x14ac:dyDescent="0.2">
      <c r="A5059" s="1">
        <v>5056</v>
      </c>
      <c r="B5059" s="1">
        <f t="shared" ca="1" si="549"/>
        <v>577318.75634101848</v>
      </c>
      <c r="C5059" s="1">
        <f t="shared" ca="1" si="546"/>
        <v>100</v>
      </c>
      <c r="D5059" s="1">
        <f t="shared" ca="1" si="547"/>
        <v>-42.077013244733351</v>
      </c>
      <c r="E5059" s="1">
        <f t="shared" ca="1" si="548"/>
        <v>0</v>
      </c>
      <c r="F5059" s="1">
        <f t="shared" ca="1" si="550"/>
        <v>1</v>
      </c>
      <c r="G5059" s="1">
        <f t="shared" ca="1" si="551"/>
        <v>0</v>
      </c>
      <c r="H5059" s="1">
        <f t="shared" ca="1" si="552"/>
        <v>4</v>
      </c>
    </row>
    <row r="5060" spans="1:8" hidden="1" x14ac:dyDescent="0.2">
      <c r="A5060" s="1">
        <v>5057</v>
      </c>
      <c r="B5060" s="1">
        <f t="shared" ca="1" si="549"/>
        <v>573111.05501654511</v>
      </c>
      <c r="C5060" s="1">
        <f t="shared" ca="1" si="546"/>
        <v>100</v>
      </c>
      <c r="D5060" s="1">
        <f t="shared" ca="1" si="547"/>
        <v>-42.077013244733351</v>
      </c>
      <c r="E5060" s="1">
        <f t="shared" ca="1" si="548"/>
        <v>-1</v>
      </c>
      <c r="F5060" s="1">
        <f t="shared" ca="1" si="550"/>
        <v>1</v>
      </c>
      <c r="G5060" s="1">
        <f t="shared" ca="1" si="551"/>
        <v>1</v>
      </c>
      <c r="H5060" s="1">
        <f t="shared" ca="1" si="552"/>
        <v>0</v>
      </c>
    </row>
    <row r="5061" spans="1:8" hidden="1" x14ac:dyDescent="0.2">
      <c r="A5061" s="1">
        <v>5058</v>
      </c>
      <c r="B5061" s="1">
        <f t="shared" ca="1" si="549"/>
        <v>568903.35369207175</v>
      </c>
      <c r="C5061" s="1">
        <f t="shared" ref="C5061:C5124" ca="1" si="553">$C$4*POWER($L$2,F5061-1)</f>
        <v>100</v>
      </c>
      <c r="D5061" s="1">
        <f t="shared" ref="D5061:D5124" ca="1" si="554">IF(RAND()&lt;$B$1,$F$1,$H$1)</f>
        <v>-42.077013244733351</v>
      </c>
      <c r="E5061" s="1">
        <f t="shared" ref="E5061:E5124" ca="1" si="555">IF(D5060&lt;0,IF(E5060-1=-$D$2,0,E5060-1),IF(E5060+1=$F$2,0,E5060+1))</f>
        <v>-2</v>
      </c>
      <c r="F5061" s="1">
        <f t="shared" ca="1" si="550"/>
        <v>1</v>
      </c>
      <c r="G5061" s="1">
        <f t="shared" ca="1" si="551"/>
        <v>2</v>
      </c>
      <c r="H5061" s="1">
        <f t="shared" ca="1" si="552"/>
        <v>0</v>
      </c>
    </row>
    <row r="5062" spans="1:8" hidden="1" x14ac:dyDescent="0.2">
      <c r="A5062" s="1">
        <v>5059</v>
      </c>
      <c r="B5062" s="1">
        <f t="shared" ref="B5062:B5125" ca="1" si="556">B5061+D5061*C5061</f>
        <v>564695.65236759838</v>
      </c>
      <c r="C5062" s="1">
        <f t="shared" ca="1" si="553"/>
        <v>100</v>
      </c>
      <c r="D5062" s="1">
        <f t="shared" ca="1" si="554"/>
        <v>58.639357099169693</v>
      </c>
      <c r="E5062" s="1">
        <f t="shared" ca="1" si="555"/>
        <v>-3</v>
      </c>
      <c r="F5062" s="1">
        <f t="shared" ref="F5062:F5125" ca="1" si="557">IF(AND(D5061&gt;0,E5062=0),IF(F5061-1&lt;1,1,F5061-1),IF(AND(D5061&lt;0,E5062=0),IF(F5061+1&gt;$H$2,1,F5061+1),F5061))</f>
        <v>1</v>
      </c>
      <c r="G5062" s="1">
        <f t="shared" ref="G5062:G5125" ca="1" si="558">IF(D5061&gt;0,0,G5061+1)</f>
        <v>3</v>
      </c>
      <c r="H5062" s="1">
        <f t="shared" ref="H5062:H5125" ca="1" si="559">IF(D5061&lt;0,0,H5061+1)</f>
        <v>0</v>
      </c>
    </row>
    <row r="5063" spans="1:8" hidden="1" x14ac:dyDescent="0.2">
      <c r="A5063" s="1">
        <v>5060</v>
      </c>
      <c r="B5063" s="1">
        <f t="shared" ca="1" si="556"/>
        <v>570559.58807751536</v>
      </c>
      <c r="C5063" s="1">
        <f t="shared" ca="1" si="553"/>
        <v>100</v>
      </c>
      <c r="D5063" s="1">
        <f t="shared" ca="1" si="554"/>
        <v>-42.077013244733351</v>
      </c>
      <c r="E5063" s="1">
        <f t="shared" ca="1" si="555"/>
        <v>-2</v>
      </c>
      <c r="F5063" s="1">
        <f t="shared" ca="1" si="557"/>
        <v>1</v>
      </c>
      <c r="G5063" s="1">
        <f t="shared" ca="1" si="558"/>
        <v>0</v>
      </c>
      <c r="H5063" s="1">
        <f t="shared" ca="1" si="559"/>
        <v>1</v>
      </c>
    </row>
    <row r="5064" spans="1:8" hidden="1" x14ac:dyDescent="0.2">
      <c r="A5064" s="1">
        <v>5061</v>
      </c>
      <c r="B5064" s="1">
        <f t="shared" ca="1" si="556"/>
        <v>566351.886753042</v>
      </c>
      <c r="C5064" s="1">
        <f t="shared" ca="1" si="553"/>
        <v>100</v>
      </c>
      <c r="D5064" s="1">
        <f t="shared" ca="1" si="554"/>
        <v>-42.077013244733351</v>
      </c>
      <c r="E5064" s="1">
        <f t="shared" ca="1" si="555"/>
        <v>-3</v>
      </c>
      <c r="F5064" s="1">
        <f t="shared" ca="1" si="557"/>
        <v>1</v>
      </c>
      <c r="G5064" s="1">
        <f t="shared" ca="1" si="558"/>
        <v>1</v>
      </c>
      <c r="H5064" s="1">
        <f t="shared" ca="1" si="559"/>
        <v>0</v>
      </c>
    </row>
    <row r="5065" spans="1:8" hidden="1" x14ac:dyDescent="0.2">
      <c r="A5065" s="1">
        <v>5062</v>
      </c>
      <c r="B5065" s="1">
        <f t="shared" ca="1" si="556"/>
        <v>562144.18542856863</v>
      </c>
      <c r="C5065" s="1">
        <f t="shared" ca="1" si="553"/>
        <v>100</v>
      </c>
      <c r="D5065" s="1">
        <f t="shared" ca="1" si="554"/>
        <v>-42.077013244733351</v>
      </c>
      <c r="E5065" s="1">
        <f t="shared" ca="1" si="555"/>
        <v>-4</v>
      </c>
      <c r="F5065" s="1">
        <f t="shared" ca="1" si="557"/>
        <v>1</v>
      </c>
      <c r="G5065" s="1">
        <f t="shared" ca="1" si="558"/>
        <v>2</v>
      </c>
      <c r="H5065" s="1">
        <f t="shared" ca="1" si="559"/>
        <v>0</v>
      </c>
    </row>
    <row r="5066" spans="1:8" hidden="1" x14ac:dyDescent="0.2">
      <c r="A5066" s="1">
        <v>5063</v>
      </c>
      <c r="B5066" s="1">
        <f t="shared" ca="1" si="556"/>
        <v>557936.48410409526</v>
      </c>
      <c r="C5066" s="1">
        <f t="shared" ca="1" si="553"/>
        <v>500</v>
      </c>
      <c r="D5066" s="1">
        <f t="shared" ca="1" si="554"/>
        <v>58.639357099169693</v>
      </c>
      <c r="E5066" s="1">
        <f t="shared" ca="1" si="555"/>
        <v>0</v>
      </c>
      <c r="F5066" s="1">
        <f t="shared" ca="1" si="557"/>
        <v>2</v>
      </c>
      <c r="G5066" s="1">
        <f t="shared" ca="1" si="558"/>
        <v>3</v>
      </c>
      <c r="H5066" s="1">
        <f t="shared" ca="1" si="559"/>
        <v>0</v>
      </c>
    </row>
    <row r="5067" spans="1:8" hidden="1" x14ac:dyDescent="0.2">
      <c r="A5067" s="1">
        <v>5064</v>
      </c>
      <c r="B5067" s="1">
        <f t="shared" ca="1" si="556"/>
        <v>587256.16265368008</v>
      </c>
      <c r="C5067" s="1">
        <f t="shared" ca="1" si="553"/>
        <v>100</v>
      </c>
      <c r="D5067" s="1">
        <f t="shared" ca="1" si="554"/>
        <v>58.639357099169693</v>
      </c>
      <c r="E5067" s="1">
        <f t="shared" ca="1" si="555"/>
        <v>0</v>
      </c>
      <c r="F5067" s="1">
        <f t="shared" ca="1" si="557"/>
        <v>1</v>
      </c>
      <c r="G5067" s="1">
        <f t="shared" ca="1" si="558"/>
        <v>0</v>
      </c>
      <c r="H5067" s="1">
        <f t="shared" ca="1" si="559"/>
        <v>1</v>
      </c>
    </row>
    <row r="5068" spans="1:8" hidden="1" x14ac:dyDescent="0.2">
      <c r="A5068" s="1">
        <v>5065</v>
      </c>
      <c r="B5068" s="1">
        <f t="shared" ca="1" si="556"/>
        <v>593120.09836359706</v>
      </c>
      <c r="C5068" s="1">
        <f t="shared" ca="1" si="553"/>
        <v>100</v>
      </c>
      <c r="D5068" s="1">
        <f t="shared" ca="1" si="554"/>
        <v>58.639357099169693</v>
      </c>
      <c r="E5068" s="1">
        <f t="shared" ca="1" si="555"/>
        <v>0</v>
      </c>
      <c r="F5068" s="1">
        <f t="shared" ca="1" si="557"/>
        <v>1</v>
      </c>
      <c r="G5068" s="1">
        <f t="shared" ca="1" si="558"/>
        <v>0</v>
      </c>
      <c r="H5068" s="1">
        <f t="shared" ca="1" si="559"/>
        <v>2</v>
      </c>
    </row>
    <row r="5069" spans="1:8" hidden="1" x14ac:dyDescent="0.2">
      <c r="A5069" s="1">
        <v>5066</v>
      </c>
      <c r="B5069" s="1">
        <f t="shared" ca="1" si="556"/>
        <v>598984.03407351405</v>
      </c>
      <c r="C5069" s="1">
        <f t="shared" ca="1" si="553"/>
        <v>100</v>
      </c>
      <c r="D5069" s="1">
        <f t="shared" ca="1" si="554"/>
        <v>-42.077013244733351</v>
      </c>
      <c r="E5069" s="1">
        <f t="shared" ca="1" si="555"/>
        <v>0</v>
      </c>
      <c r="F5069" s="1">
        <f t="shared" ca="1" si="557"/>
        <v>1</v>
      </c>
      <c r="G5069" s="1">
        <f t="shared" ca="1" si="558"/>
        <v>0</v>
      </c>
      <c r="H5069" s="1">
        <f t="shared" ca="1" si="559"/>
        <v>3</v>
      </c>
    </row>
    <row r="5070" spans="1:8" hidden="1" x14ac:dyDescent="0.2">
      <c r="A5070" s="1">
        <v>5067</v>
      </c>
      <c r="B5070" s="1">
        <f t="shared" ca="1" si="556"/>
        <v>594776.33274904068</v>
      </c>
      <c r="C5070" s="1">
        <f t="shared" ca="1" si="553"/>
        <v>100</v>
      </c>
      <c r="D5070" s="1">
        <f t="shared" ca="1" si="554"/>
        <v>58.639357099169693</v>
      </c>
      <c r="E5070" s="1">
        <f t="shared" ca="1" si="555"/>
        <v>-1</v>
      </c>
      <c r="F5070" s="1">
        <f t="shared" ca="1" si="557"/>
        <v>1</v>
      </c>
      <c r="G5070" s="1">
        <f t="shared" ca="1" si="558"/>
        <v>1</v>
      </c>
      <c r="H5070" s="1">
        <f t="shared" ca="1" si="559"/>
        <v>0</v>
      </c>
    </row>
    <row r="5071" spans="1:8" hidden="1" x14ac:dyDescent="0.2">
      <c r="A5071" s="1">
        <v>5068</v>
      </c>
      <c r="B5071" s="1">
        <f t="shared" ca="1" si="556"/>
        <v>600640.26845895767</v>
      </c>
      <c r="C5071" s="1">
        <f t="shared" ca="1" si="553"/>
        <v>100</v>
      </c>
      <c r="D5071" s="1">
        <f t="shared" ca="1" si="554"/>
        <v>58.639357099169693</v>
      </c>
      <c r="E5071" s="1">
        <f t="shared" ca="1" si="555"/>
        <v>0</v>
      </c>
      <c r="F5071" s="1">
        <f t="shared" ca="1" si="557"/>
        <v>1</v>
      </c>
      <c r="G5071" s="1">
        <f t="shared" ca="1" si="558"/>
        <v>0</v>
      </c>
      <c r="H5071" s="1">
        <f t="shared" ca="1" si="559"/>
        <v>1</v>
      </c>
    </row>
    <row r="5072" spans="1:8" hidden="1" x14ac:dyDescent="0.2">
      <c r="A5072" s="1">
        <v>5069</v>
      </c>
      <c r="B5072" s="1">
        <f t="shared" ca="1" si="556"/>
        <v>606504.20416887465</v>
      </c>
      <c r="C5072" s="1">
        <f t="shared" ca="1" si="553"/>
        <v>100</v>
      </c>
      <c r="D5072" s="1">
        <f t="shared" ca="1" si="554"/>
        <v>-42.077013244733351</v>
      </c>
      <c r="E5072" s="1">
        <f t="shared" ca="1" si="555"/>
        <v>0</v>
      </c>
      <c r="F5072" s="1">
        <f t="shared" ca="1" si="557"/>
        <v>1</v>
      </c>
      <c r="G5072" s="1">
        <f t="shared" ca="1" si="558"/>
        <v>0</v>
      </c>
      <c r="H5072" s="1">
        <f t="shared" ca="1" si="559"/>
        <v>2</v>
      </c>
    </row>
    <row r="5073" spans="1:8" hidden="1" x14ac:dyDescent="0.2">
      <c r="A5073" s="1">
        <v>5070</v>
      </c>
      <c r="B5073" s="1">
        <f t="shared" ca="1" si="556"/>
        <v>602296.50284440129</v>
      </c>
      <c r="C5073" s="1">
        <f t="shared" ca="1" si="553"/>
        <v>100</v>
      </c>
      <c r="D5073" s="1">
        <f t="shared" ca="1" si="554"/>
        <v>-42.077013244733351</v>
      </c>
      <c r="E5073" s="1">
        <f t="shared" ca="1" si="555"/>
        <v>-1</v>
      </c>
      <c r="F5073" s="1">
        <f t="shared" ca="1" si="557"/>
        <v>1</v>
      </c>
      <c r="G5073" s="1">
        <f t="shared" ca="1" si="558"/>
        <v>1</v>
      </c>
      <c r="H5073" s="1">
        <f t="shared" ca="1" si="559"/>
        <v>0</v>
      </c>
    </row>
    <row r="5074" spans="1:8" hidden="1" x14ac:dyDescent="0.2">
      <c r="A5074" s="1">
        <v>5071</v>
      </c>
      <c r="B5074" s="1">
        <f t="shared" ca="1" si="556"/>
        <v>598088.80151992792</v>
      </c>
      <c r="C5074" s="1">
        <f t="shared" ca="1" si="553"/>
        <v>100</v>
      </c>
      <c r="D5074" s="1">
        <f t="shared" ca="1" si="554"/>
        <v>58.639357099169693</v>
      </c>
      <c r="E5074" s="1">
        <f t="shared" ca="1" si="555"/>
        <v>-2</v>
      </c>
      <c r="F5074" s="1">
        <f t="shared" ca="1" si="557"/>
        <v>1</v>
      </c>
      <c r="G5074" s="1">
        <f t="shared" ca="1" si="558"/>
        <v>2</v>
      </c>
      <c r="H5074" s="1">
        <f t="shared" ca="1" si="559"/>
        <v>0</v>
      </c>
    </row>
    <row r="5075" spans="1:8" hidden="1" x14ac:dyDescent="0.2">
      <c r="A5075" s="1">
        <v>5072</v>
      </c>
      <c r="B5075" s="1">
        <f t="shared" ca="1" si="556"/>
        <v>603952.7372298449</v>
      </c>
      <c r="C5075" s="1">
        <f t="shared" ca="1" si="553"/>
        <v>100</v>
      </c>
      <c r="D5075" s="1">
        <f t="shared" ca="1" si="554"/>
        <v>-42.077013244733351</v>
      </c>
      <c r="E5075" s="1">
        <f t="shared" ca="1" si="555"/>
        <v>-1</v>
      </c>
      <c r="F5075" s="1">
        <f t="shared" ca="1" si="557"/>
        <v>1</v>
      </c>
      <c r="G5075" s="1">
        <f t="shared" ca="1" si="558"/>
        <v>0</v>
      </c>
      <c r="H5075" s="1">
        <f t="shared" ca="1" si="559"/>
        <v>1</v>
      </c>
    </row>
    <row r="5076" spans="1:8" hidden="1" x14ac:dyDescent="0.2">
      <c r="A5076" s="1">
        <v>5073</v>
      </c>
      <c r="B5076" s="1">
        <f t="shared" ca="1" si="556"/>
        <v>599745.03590537154</v>
      </c>
      <c r="C5076" s="1">
        <f t="shared" ca="1" si="553"/>
        <v>100</v>
      </c>
      <c r="D5076" s="1">
        <f t="shared" ca="1" si="554"/>
        <v>58.639357099169693</v>
      </c>
      <c r="E5076" s="1">
        <f t="shared" ca="1" si="555"/>
        <v>-2</v>
      </c>
      <c r="F5076" s="1">
        <f t="shared" ca="1" si="557"/>
        <v>1</v>
      </c>
      <c r="G5076" s="1">
        <f t="shared" ca="1" si="558"/>
        <v>1</v>
      </c>
      <c r="H5076" s="1">
        <f t="shared" ca="1" si="559"/>
        <v>0</v>
      </c>
    </row>
    <row r="5077" spans="1:8" hidden="1" x14ac:dyDescent="0.2">
      <c r="A5077" s="1">
        <v>5074</v>
      </c>
      <c r="B5077" s="1">
        <f t="shared" ca="1" si="556"/>
        <v>605608.97161528852</v>
      </c>
      <c r="C5077" s="1">
        <f t="shared" ca="1" si="553"/>
        <v>100</v>
      </c>
      <c r="D5077" s="1">
        <f t="shared" ca="1" si="554"/>
        <v>58.639357099169693</v>
      </c>
      <c r="E5077" s="1">
        <f t="shared" ca="1" si="555"/>
        <v>-1</v>
      </c>
      <c r="F5077" s="1">
        <f t="shared" ca="1" si="557"/>
        <v>1</v>
      </c>
      <c r="G5077" s="1">
        <f t="shared" ca="1" si="558"/>
        <v>0</v>
      </c>
      <c r="H5077" s="1">
        <f t="shared" ca="1" si="559"/>
        <v>1</v>
      </c>
    </row>
    <row r="5078" spans="1:8" hidden="1" x14ac:dyDescent="0.2">
      <c r="A5078" s="1">
        <v>5075</v>
      </c>
      <c r="B5078" s="1">
        <f t="shared" ca="1" si="556"/>
        <v>611472.90732520551</v>
      </c>
      <c r="C5078" s="1">
        <f t="shared" ca="1" si="553"/>
        <v>100</v>
      </c>
      <c r="D5078" s="1">
        <f t="shared" ca="1" si="554"/>
        <v>58.639357099169693</v>
      </c>
      <c r="E5078" s="1">
        <f t="shared" ca="1" si="555"/>
        <v>0</v>
      </c>
      <c r="F5078" s="1">
        <f t="shared" ca="1" si="557"/>
        <v>1</v>
      </c>
      <c r="G5078" s="1">
        <f t="shared" ca="1" si="558"/>
        <v>0</v>
      </c>
      <c r="H5078" s="1">
        <f t="shared" ca="1" si="559"/>
        <v>2</v>
      </c>
    </row>
    <row r="5079" spans="1:8" hidden="1" x14ac:dyDescent="0.2">
      <c r="A5079" s="1">
        <v>5076</v>
      </c>
      <c r="B5079" s="1">
        <f t="shared" ca="1" si="556"/>
        <v>617336.8430351225</v>
      </c>
      <c r="C5079" s="1">
        <f t="shared" ca="1" si="553"/>
        <v>100</v>
      </c>
      <c r="D5079" s="1">
        <f t="shared" ca="1" si="554"/>
        <v>-42.077013244733351</v>
      </c>
      <c r="E5079" s="1">
        <f t="shared" ca="1" si="555"/>
        <v>0</v>
      </c>
      <c r="F5079" s="1">
        <f t="shared" ca="1" si="557"/>
        <v>1</v>
      </c>
      <c r="G5079" s="1">
        <f t="shared" ca="1" si="558"/>
        <v>0</v>
      </c>
      <c r="H5079" s="1">
        <f t="shared" ca="1" si="559"/>
        <v>3</v>
      </c>
    </row>
    <row r="5080" spans="1:8" hidden="1" x14ac:dyDescent="0.2">
      <c r="A5080" s="1">
        <v>5077</v>
      </c>
      <c r="B5080" s="1">
        <f t="shared" ca="1" si="556"/>
        <v>613129.14171064913</v>
      </c>
      <c r="C5080" s="1">
        <f t="shared" ca="1" si="553"/>
        <v>100</v>
      </c>
      <c r="D5080" s="1">
        <f t="shared" ca="1" si="554"/>
        <v>-42.077013244733351</v>
      </c>
      <c r="E5080" s="1">
        <f t="shared" ca="1" si="555"/>
        <v>-1</v>
      </c>
      <c r="F5080" s="1">
        <f t="shared" ca="1" si="557"/>
        <v>1</v>
      </c>
      <c r="G5080" s="1">
        <f t="shared" ca="1" si="558"/>
        <v>1</v>
      </c>
      <c r="H5080" s="1">
        <f t="shared" ca="1" si="559"/>
        <v>0</v>
      </c>
    </row>
    <row r="5081" spans="1:8" hidden="1" x14ac:dyDescent="0.2">
      <c r="A5081" s="1">
        <v>5078</v>
      </c>
      <c r="B5081" s="1">
        <f t="shared" ca="1" si="556"/>
        <v>608921.44038617576</v>
      </c>
      <c r="C5081" s="1">
        <f t="shared" ca="1" si="553"/>
        <v>100</v>
      </c>
      <c r="D5081" s="1">
        <f t="shared" ca="1" si="554"/>
        <v>-42.077013244733351</v>
      </c>
      <c r="E5081" s="1">
        <f t="shared" ca="1" si="555"/>
        <v>-2</v>
      </c>
      <c r="F5081" s="1">
        <f t="shared" ca="1" si="557"/>
        <v>1</v>
      </c>
      <c r="G5081" s="1">
        <f t="shared" ca="1" si="558"/>
        <v>2</v>
      </c>
      <c r="H5081" s="1">
        <f t="shared" ca="1" si="559"/>
        <v>0</v>
      </c>
    </row>
    <row r="5082" spans="1:8" hidden="1" x14ac:dyDescent="0.2">
      <c r="A5082" s="1">
        <v>5079</v>
      </c>
      <c r="B5082" s="1">
        <f t="shared" ca="1" si="556"/>
        <v>604713.73906170239</v>
      </c>
      <c r="C5082" s="1">
        <f t="shared" ca="1" si="553"/>
        <v>100</v>
      </c>
      <c r="D5082" s="1">
        <f t="shared" ca="1" si="554"/>
        <v>-42.077013244733351</v>
      </c>
      <c r="E5082" s="1">
        <f t="shared" ca="1" si="555"/>
        <v>-3</v>
      </c>
      <c r="F5082" s="1">
        <f t="shared" ca="1" si="557"/>
        <v>1</v>
      </c>
      <c r="G5082" s="1">
        <f t="shared" ca="1" si="558"/>
        <v>3</v>
      </c>
      <c r="H5082" s="1">
        <f t="shared" ca="1" si="559"/>
        <v>0</v>
      </c>
    </row>
    <row r="5083" spans="1:8" hidden="1" x14ac:dyDescent="0.2">
      <c r="A5083" s="1">
        <v>5080</v>
      </c>
      <c r="B5083" s="1">
        <f t="shared" ca="1" si="556"/>
        <v>600506.03773722902</v>
      </c>
      <c r="C5083" s="1">
        <f t="shared" ca="1" si="553"/>
        <v>100</v>
      </c>
      <c r="D5083" s="1">
        <f t="shared" ca="1" si="554"/>
        <v>58.639357099169693</v>
      </c>
      <c r="E5083" s="1">
        <f t="shared" ca="1" si="555"/>
        <v>-4</v>
      </c>
      <c r="F5083" s="1">
        <f t="shared" ca="1" si="557"/>
        <v>1</v>
      </c>
      <c r="G5083" s="1">
        <f t="shared" ca="1" si="558"/>
        <v>4</v>
      </c>
      <c r="H5083" s="1">
        <f t="shared" ca="1" si="559"/>
        <v>0</v>
      </c>
    </row>
    <row r="5084" spans="1:8" hidden="1" x14ac:dyDescent="0.2">
      <c r="A5084" s="1">
        <v>5081</v>
      </c>
      <c r="B5084" s="1">
        <f t="shared" ca="1" si="556"/>
        <v>606369.97344714601</v>
      </c>
      <c r="C5084" s="1">
        <f t="shared" ca="1" si="553"/>
        <v>100</v>
      </c>
      <c r="D5084" s="1">
        <f t="shared" ca="1" si="554"/>
        <v>-42.077013244733351</v>
      </c>
      <c r="E5084" s="1">
        <f t="shared" ca="1" si="555"/>
        <v>-3</v>
      </c>
      <c r="F5084" s="1">
        <f t="shared" ca="1" si="557"/>
        <v>1</v>
      </c>
      <c r="G5084" s="1">
        <f t="shared" ca="1" si="558"/>
        <v>0</v>
      </c>
      <c r="H5084" s="1">
        <f t="shared" ca="1" si="559"/>
        <v>1</v>
      </c>
    </row>
    <row r="5085" spans="1:8" hidden="1" x14ac:dyDescent="0.2">
      <c r="A5085" s="1">
        <v>5082</v>
      </c>
      <c r="B5085" s="1">
        <f t="shared" ca="1" si="556"/>
        <v>602162.27212267264</v>
      </c>
      <c r="C5085" s="1">
        <f t="shared" ca="1" si="553"/>
        <v>100</v>
      </c>
      <c r="D5085" s="1">
        <f t="shared" ca="1" si="554"/>
        <v>-42.077013244733351</v>
      </c>
      <c r="E5085" s="1">
        <f t="shared" ca="1" si="555"/>
        <v>-4</v>
      </c>
      <c r="F5085" s="1">
        <f t="shared" ca="1" si="557"/>
        <v>1</v>
      </c>
      <c r="G5085" s="1">
        <f t="shared" ca="1" si="558"/>
        <v>1</v>
      </c>
      <c r="H5085" s="1">
        <f t="shared" ca="1" si="559"/>
        <v>0</v>
      </c>
    </row>
    <row r="5086" spans="1:8" hidden="1" x14ac:dyDescent="0.2">
      <c r="A5086" s="1">
        <v>5083</v>
      </c>
      <c r="B5086" s="1">
        <f t="shared" ca="1" si="556"/>
        <v>597954.57079819927</v>
      </c>
      <c r="C5086" s="1">
        <f t="shared" ca="1" si="553"/>
        <v>500</v>
      </c>
      <c r="D5086" s="1">
        <f t="shared" ca="1" si="554"/>
        <v>58.639357099169693</v>
      </c>
      <c r="E5086" s="1">
        <f t="shared" ca="1" si="555"/>
        <v>0</v>
      </c>
      <c r="F5086" s="1">
        <f t="shared" ca="1" si="557"/>
        <v>2</v>
      </c>
      <c r="G5086" s="1">
        <f t="shared" ca="1" si="558"/>
        <v>2</v>
      </c>
      <c r="H5086" s="1">
        <f t="shared" ca="1" si="559"/>
        <v>0</v>
      </c>
    </row>
    <row r="5087" spans="1:8" hidden="1" x14ac:dyDescent="0.2">
      <c r="A5087" s="1">
        <v>5084</v>
      </c>
      <c r="B5087" s="1">
        <f t="shared" ca="1" si="556"/>
        <v>627274.24934778409</v>
      </c>
      <c r="C5087" s="1">
        <f t="shared" ca="1" si="553"/>
        <v>100</v>
      </c>
      <c r="D5087" s="1">
        <f t="shared" ca="1" si="554"/>
        <v>-42.077013244733351</v>
      </c>
      <c r="E5087" s="1">
        <f t="shared" ca="1" si="555"/>
        <v>0</v>
      </c>
      <c r="F5087" s="1">
        <f t="shared" ca="1" si="557"/>
        <v>1</v>
      </c>
      <c r="G5087" s="1">
        <f t="shared" ca="1" si="558"/>
        <v>0</v>
      </c>
      <c r="H5087" s="1">
        <f t="shared" ca="1" si="559"/>
        <v>1</v>
      </c>
    </row>
    <row r="5088" spans="1:8" hidden="1" x14ac:dyDescent="0.2">
      <c r="A5088" s="1">
        <v>5085</v>
      </c>
      <c r="B5088" s="1">
        <f t="shared" ca="1" si="556"/>
        <v>623066.54802331072</v>
      </c>
      <c r="C5088" s="1">
        <f t="shared" ca="1" si="553"/>
        <v>100</v>
      </c>
      <c r="D5088" s="1">
        <f t="shared" ca="1" si="554"/>
        <v>-42.077013244733351</v>
      </c>
      <c r="E5088" s="1">
        <f t="shared" ca="1" si="555"/>
        <v>-1</v>
      </c>
      <c r="F5088" s="1">
        <f t="shared" ca="1" si="557"/>
        <v>1</v>
      </c>
      <c r="G5088" s="1">
        <f t="shared" ca="1" si="558"/>
        <v>1</v>
      </c>
      <c r="H5088" s="1">
        <f t="shared" ca="1" si="559"/>
        <v>0</v>
      </c>
    </row>
    <row r="5089" spans="1:8" hidden="1" x14ac:dyDescent="0.2">
      <c r="A5089" s="1">
        <v>5086</v>
      </c>
      <c r="B5089" s="1">
        <f t="shared" ca="1" si="556"/>
        <v>618858.84669883735</v>
      </c>
      <c r="C5089" s="1">
        <f t="shared" ca="1" si="553"/>
        <v>100</v>
      </c>
      <c r="D5089" s="1">
        <f t="shared" ca="1" si="554"/>
        <v>58.639357099169693</v>
      </c>
      <c r="E5089" s="1">
        <f t="shared" ca="1" si="555"/>
        <v>-2</v>
      </c>
      <c r="F5089" s="1">
        <f t="shared" ca="1" si="557"/>
        <v>1</v>
      </c>
      <c r="G5089" s="1">
        <f t="shared" ca="1" si="558"/>
        <v>2</v>
      </c>
      <c r="H5089" s="1">
        <f t="shared" ca="1" si="559"/>
        <v>0</v>
      </c>
    </row>
    <row r="5090" spans="1:8" hidden="1" x14ac:dyDescent="0.2">
      <c r="A5090" s="1">
        <v>5087</v>
      </c>
      <c r="B5090" s="1">
        <f t="shared" ca="1" si="556"/>
        <v>624722.78240875434</v>
      </c>
      <c r="C5090" s="1">
        <f t="shared" ca="1" si="553"/>
        <v>100</v>
      </c>
      <c r="D5090" s="1">
        <f t="shared" ca="1" si="554"/>
        <v>-42.077013244733351</v>
      </c>
      <c r="E5090" s="1">
        <f t="shared" ca="1" si="555"/>
        <v>-1</v>
      </c>
      <c r="F5090" s="1">
        <f t="shared" ca="1" si="557"/>
        <v>1</v>
      </c>
      <c r="G5090" s="1">
        <f t="shared" ca="1" si="558"/>
        <v>0</v>
      </c>
      <c r="H5090" s="1">
        <f t="shared" ca="1" si="559"/>
        <v>1</v>
      </c>
    </row>
    <row r="5091" spans="1:8" hidden="1" x14ac:dyDescent="0.2">
      <c r="A5091" s="1">
        <v>5088</v>
      </c>
      <c r="B5091" s="1">
        <f t="shared" ca="1" si="556"/>
        <v>620515.08108428097</v>
      </c>
      <c r="C5091" s="1">
        <f t="shared" ca="1" si="553"/>
        <v>100</v>
      </c>
      <c r="D5091" s="1">
        <f t="shared" ca="1" si="554"/>
        <v>-42.077013244733351</v>
      </c>
      <c r="E5091" s="1">
        <f t="shared" ca="1" si="555"/>
        <v>-2</v>
      </c>
      <c r="F5091" s="1">
        <f t="shared" ca="1" si="557"/>
        <v>1</v>
      </c>
      <c r="G5091" s="1">
        <f t="shared" ca="1" si="558"/>
        <v>1</v>
      </c>
      <c r="H5091" s="1">
        <f t="shared" ca="1" si="559"/>
        <v>0</v>
      </c>
    </row>
    <row r="5092" spans="1:8" hidden="1" x14ac:dyDescent="0.2">
      <c r="A5092" s="1">
        <v>5089</v>
      </c>
      <c r="B5092" s="1">
        <f t="shared" ca="1" si="556"/>
        <v>616307.37975980761</v>
      </c>
      <c r="C5092" s="1">
        <f t="shared" ca="1" si="553"/>
        <v>100</v>
      </c>
      <c r="D5092" s="1">
        <f t="shared" ca="1" si="554"/>
        <v>58.639357099169693</v>
      </c>
      <c r="E5092" s="1">
        <f t="shared" ca="1" si="555"/>
        <v>-3</v>
      </c>
      <c r="F5092" s="1">
        <f t="shared" ca="1" si="557"/>
        <v>1</v>
      </c>
      <c r="G5092" s="1">
        <f t="shared" ca="1" si="558"/>
        <v>2</v>
      </c>
      <c r="H5092" s="1">
        <f t="shared" ca="1" si="559"/>
        <v>0</v>
      </c>
    </row>
    <row r="5093" spans="1:8" hidden="1" x14ac:dyDescent="0.2">
      <c r="A5093" s="1">
        <v>5090</v>
      </c>
      <c r="B5093" s="1">
        <f t="shared" ca="1" si="556"/>
        <v>622171.31546972459</v>
      </c>
      <c r="C5093" s="1">
        <f t="shared" ca="1" si="553"/>
        <v>100</v>
      </c>
      <c r="D5093" s="1">
        <f t="shared" ca="1" si="554"/>
        <v>-42.077013244733351</v>
      </c>
      <c r="E5093" s="1">
        <f t="shared" ca="1" si="555"/>
        <v>-2</v>
      </c>
      <c r="F5093" s="1">
        <f t="shared" ca="1" si="557"/>
        <v>1</v>
      </c>
      <c r="G5093" s="1">
        <f t="shared" ca="1" si="558"/>
        <v>0</v>
      </c>
      <c r="H5093" s="1">
        <f t="shared" ca="1" si="559"/>
        <v>1</v>
      </c>
    </row>
    <row r="5094" spans="1:8" hidden="1" x14ac:dyDescent="0.2">
      <c r="A5094" s="1">
        <v>5091</v>
      </c>
      <c r="B5094" s="1">
        <f t="shared" ca="1" si="556"/>
        <v>617963.61414525122</v>
      </c>
      <c r="C5094" s="1">
        <f t="shared" ca="1" si="553"/>
        <v>100</v>
      </c>
      <c r="D5094" s="1">
        <f t="shared" ca="1" si="554"/>
        <v>-42.077013244733351</v>
      </c>
      <c r="E5094" s="1">
        <f t="shared" ca="1" si="555"/>
        <v>-3</v>
      </c>
      <c r="F5094" s="1">
        <f t="shared" ca="1" si="557"/>
        <v>1</v>
      </c>
      <c r="G5094" s="1">
        <f t="shared" ca="1" si="558"/>
        <v>1</v>
      </c>
      <c r="H5094" s="1">
        <f t="shared" ca="1" si="559"/>
        <v>0</v>
      </c>
    </row>
    <row r="5095" spans="1:8" hidden="1" x14ac:dyDescent="0.2">
      <c r="A5095" s="1">
        <v>5092</v>
      </c>
      <c r="B5095" s="1">
        <f t="shared" ca="1" si="556"/>
        <v>613755.91282077786</v>
      </c>
      <c r="C5095" s="1">
        <f t="shared" ca="1" si="553"/>
        <v>100</v>
      </c>
      <c r="D5095" s="1">
        <f t="shared" ca="1" si="554"/>
        <v>-42.077013244733351</v>
      </c>
      <c r="E5095" s="1">
        <f t="shared" ca="1" si="555"/>
        <v>-4</v>
      </c>
      <c r="F5095" s="1">
        <f t="shared" ca="1" si="557"/>
        <v>1</v>
      </c>
      <c r="G5095" s="1">
        <f t="shared" ca="1" si="558"/>
        <v>2</v>
      </c>
      <c r="H5095" s="1">
        <f t="shared" ca="1" si="559"/>
        <v>0</v>
      </c>
    </row>
    <row r="5096" spans="1:8" hidden="1" x14ac:dyDescent="0.2">
      <c r="A5096" s="1">
        <v>5093</v>
      </c>
      <c r="B5096" s="1">
        <f t="shared" ca="1" si="556"/>
        <v>609548.21149630449</v>
      </c>
      <c r="C5096" s="1">
        <f t="shared" ca="1" si="553"/>
        <v>500</v>
      </c>
      <c r="D5096" s="1">
        <f t="shared" ca="1" si="554"/>
        <v>-42.077013244733351</v>
      </c>
      <c r="E5096" s="1">
        <f t="shared" ca="1" si="555"/>
        <v>0</v>
      </c>
      <c r="F5096" s="1">
        <f t="shared" ca="1" si="557"/>
        <v>2</v>
      </c>
      <c r="G5096" s="1">
        <f t="shared" ca="1" si="558"/>
        <v>3</v>
      </c>
      <c r="H5096" s="1">
        <f t="shared" ca="1" si="559"/>
        <v>0</v>
      </c>
    </row>
    <row r="5097" spans="1:8" hidden="1" x14ac:dyDescent="0.2">
      <c r="A5097" s="1">
        <v>5094</v>
      </c>
      <c r="B5097" s="1">
        <f t="shared" ca="1" si="556"/>
        <v>588509.70487393776</v>
      </c>
      <c r="C5097" s="1">
        <f t="shared" ca="1" si="553"/>
        <v>500</v>
      </c>
      <c r="D5097" s="1">
        <f t="shared" ca="1" si="554"/>
        <v>58.639357099169693</v>
      </c>
      <c r="E5097" s="1">
        <f t="shared" ca="1" si="555"/>
        <v>-1</v>
      </c>
      <c r="F5097" s="1">
        <f t="shared" ca="1" si="557"/>
        <v>2</v>
      </c>
      <c r="G5097" s="1">
        <f t="shared" ca="1" si="558"/>
        <v>4</v>
      </c>
      <c r="H5097" s="1">
        <f t="shared" ca="1" si="559"/>
        <v>0</v>
      </c>
    </row>
    <row r="5098" spans="1:8" hidden="1" x14ac:dyDescent="0.2">
      <c r="A5098" s="1">
        <v>5095</v>
      </c>
      <c r="B5098" s="1">
        <f t="shared" ca="1" si="556"/>
        <v>617829.38342352258</v>
      </c>
      <c r="C5098" s="1">
        <f t="shared" ca="1" si="553"/>
        <v>100</v>
      </c>
      <c r="D5098" s="1">
        <f t="shared" ca="1" si="554"/>
        <v>58.639357099169693</v>
      </c>
      <c r="E5098" s="1">
        <f t="shared" ca="1" si="555"/>
        <v>0</v>
      </c>
      <c r="F5098" s="1">
        <f t="shared" ca="1" si="557"/>
        <v>1</v>
      </c>
      <c r="G5098" s="1">
        <f t="shared" ca="1" si="558"/>
        <v>0</v>
      </c>
      <c r="H5098" s="1">
        <f t="shared" ca="1" si="559"/>
        <v>1</v>
      </c>
    </row>
    <row r="5099" spans="1:8" hidden="1" x14ac:dyDescent="0.2">
      <c r="A5099" s="1">
        <v>5096</v>
      </c>
      <c r="B5099" s="1">
        <f t="shared" ca="1" si="556"/>
        <v>623693.31913343957</v>
      </c>
      <c r="C5099" s="1">
        <f t="shared" ca="1" si="553"/>
        <v>100</v>
      </c>
      <c r="D5099" s="1">
        <f t="shared" ca="1" si="554"/>
        <v>58.639357099169693</v>
      </c>
      <c r="E5099" s="1">
        <f t="shared" ca="1" si="555"/>
        <v>0</v>
      </c>
      <c r="F5099" s="1">
        <f t="shared" ca="1" si="557"/>
        <v>1</v>
      </c>
      <c r="G5099" s="1">
        <f t="shared" ca="1" si="558"/>
        <v>0</v>
      </c>
      <c r="H5099" s="1">
        <f t="shared" ca="1" si="559"/>
        <v>2</v>
      </c>
    </row>
    <row r="5100" spans="1:8" hidden="1" x14ac:dyDescent="0.2">
      <c r="A5100" s="1">
        <v>5097</v>
      </c>
      <c r="B5100" s="1">
        <f t="shared" ca="1" si="556"/>
        <v>629557.25484335655</v>
      </c>
      <c r="C5100" s="1">
        <f t="shared" ca="1" si="553"/>
        <v>100</v>
      </c>
      <c r="D5100" s="1">
        <f t="shared" ca="1" si="554"/>
        <v>-42.077013244733351</v>
      </c>
      <c r="E5100" s="1">
        <f t="shared" ca="1" si="555"/>
        <v>0</v>
      </c>
      <c r="F5100" s="1">
        <f t="shared" ca="1" si="557"/>
        <v>1</v>
      </c>
      <c r="G5100" s="1">
        <f t="shared" ca="1" si="558"/>
        <v>0</v>
      </c>
      <c r="H5100" s="1">
        <f t="shared" ca="1" si="559"/>
        <v>3</v>
      </c>
    </row>
    <row r="5101" spans="1:8" hidden="1" x14ac:dyDescent="0.2">
      <c r="A5101" s="1">
        <v>5098</v>
      </c>
      <c r="B5101" s="1">
        <f t="shared" ca="1" si="556"/>
        <v>625349.55351888319</v>
      </c>
      <c r="C5101" s="1">
        <f t="shared" ca="1" si="553"/>
        <v>100</v>
      </c>
      <c r="D5101" s="1">
        <f t="shared" ca="1" si="554"/>
        <v>58.639357099169693</v>
      </c>
      <c r="E5101" s="1">
        <f t="shared" ca="1" si="555"/>
        <v>-1</v>
      </c>
      <c r="F5101" s="1">
        <f t="shared" ca="1" si="557"/>
        <v>1</v>
      </c>
      <c r="G5101" s="1">
        <f t="shared" ca="1" si="558"/>
        <v>1</v>
      </c>
      <c r="H5101" s="1">
        <f t="shared" ca="1" si="559"/>
        <v>0</v>
      </c>
    </row>
    <row r="5102" spans="1:8" hidden="1" x14ac:dyDescent="0.2">
      <c r="A5102" s="1">
        <v>5099</v>
      </c>
      <c r="B5102" s="1">
        <f t="shared" ca="1" si="556"/>
        <v>631213.48922880017</v>
      </c>
      <c r="C5102" s="1">
        <f t="shared" ca="1" si="553"/>
        <v>100</v>
      </c>
      <c r="D5102" s="1">
        <f t="shared" ca="1" si="554"/>
        <v>-42.077013244733351</v>
      </c>
      <c r="E5102" s="1">
        <f t="shared" ca="1" si="555"/>
        <v>0</v>
      </c>
      <c r="F5102" s="1">
        <f t="shared" ca="1" si="557"/>
        <v>1</v>
      </c>
      <c r="G5102" s="1">
        <f t="shared" ca="1" si="558"/>
        <v>0</v>
      </c>
      <c r="H5102" s="1">
        <f t="shared" ca="1" si="559"/>
        <v>1</v>
      </c>
    </row>
    <row r="5103" spans="1:8" hidden="1" x14ac:dyDescent="0.2">
      <c r="A5103" s="1">
        <v>5100</v>
      </c>
      <c r="B5103" s="1">
        <f t="shared" ca="1" si="556"/>
        <v>627005.7879043268</v>
      </c>
      <c r="C5103" s="1">
        <f t="shared" ca="1" si="553"/>
        <v>100</v>
      </c>
      <c r="D5103" s="1">
        <f t="shared" ca="1" si="554"/>
        <v>58.639357099169693</v>
      </c>
      <c r="E5103" s="1">
        <f t="shared" ca="1" si="555"/>
        <v>-1</v>
      </c>
      <c r="F5103" s="1">
        <f t="shared" ca="1" si="557"/>
        <v>1</v>
      </c>
      <c r="G5103" s="1">
        <f t="shared" ca="1" si="558"/>
        <v>1</v>
      </c>
      <c r="H5103" s="1">
        <f t="shared" ca="1" si="559"/>
        <v>0</v>
      </c>
    </row>
    <row r="5104" spans="1:8" hidden="1" x14ac:dyDescent="0.2">
      <c r="A5104" s="1">
        <v>5101</v>
      </c>
      <c r="B5104" s="1">
        <f t="shared" ca="1" si="556"/>
        <v>632869.72361424379</v>
      </c>
      <c r="C5104" s="1">
        <f t="shared" ca="1" si="553"/>
        <v>100</v>
      </c>
      <c r="D5104" s="1">
        <f t="shared" ca="1" si="554"/>
        <v>-42.077013244733351</v>
      </c>
      <c r="E5104" s="1">
        <f t="shared" ca="1" si="555"/>
        <v>0</v>
      </c>
      <c r="F5104" s="1">
        <f t="shared" ca="1" si="557"/>
        <v>1</v>
      </c>
      <c r="G5104" s="1">
        <f t="shared" ca="1" si="558"/>
        <v>0</v>
      </c>
      <c r="H5104" s="1">
        <f t="shared" ca="1" si="559"/>
        <v>1</v>
      </c>
    </row>
    <row r="5105" spans="1:8" hidden="1" x14ac:dyDescent="0.2">
      <c r="A5105" s="1">
        <v>5102</v>
      </c>
      <c r="B5105" s="1">
        <f t="shared" ca="1" si="556"/>
        <v>628662.02228977042</v>
      </c>
      <c r="C5105" s="1">
        <f t="shared" ca="1" si="553"/>
        <v>100</v>
      </c>
      <c r="D5105" s="1">
        <f t="shared" ca="1" si="554"/>
        <v>-42.077013244733351</v>
      </c>
      <c r="E5105" s="1">
        <f t="shared" ca="1" si="555"/>
        <v>-1</v>
      </c>
      <c r="F5105" s="1">
        <f t="shared" ca="1" si="557"/>
        <v>1</v>
      </c>
      <c r="G5105" s="1">
        <f t="shared" ca="1" si="558"/>
        <v>1</v>
      </c>
      <c r="H5105" s="1">
        <f t="shared" ca="1" si="559"/>
        <v>0</v>
      </c>
    </row>
    <row r="5106" spans="1:8" hidden="1" x14ac:dyDescent="0.2">
      <c r="A5106" s="1">
        <v>5103</v>
      </c>
      <c r="B5106" s="1">
        <f t="shared" ca="1" si="556"/>
        <v>624454.32096529705</v>
      </c>
      <c r="C5106" s="1">
        <f t="shared" ca="1" si="553"/>
        <v>100</v>
      </c>
      <c r="D5106" s="1">
        <f t="shared" ca="1" si="554"/>
        <v>58.639357099169693</v>
      </c>
      <c r="E5106" s="1">
        <f t="shared" ca="1" si="555"/>
        <v>-2</v>
      </c>
      <c r="F5106" s="1">
        <f t="shared" ca="1" si="557"/>
        <v>1</v>
      </c>
      <c r="G5106" s="1">
        <f t="shared" ca="1" si="558"/>
        <v>2</v>
      </c>
      <c r="H5106" s="1">
        <f t="shared" ca="1" si="559"/>
        <v>0</v>
      </c>
    </row>
    <row r="5107" spans="1:8" hidden="1" x14ac:dyDescent="0.2">
      <c r="A5107" s="1">
        <v>5104</v>
      </c>
      <c r="B5107" s="1">
        <f t="shared" ca="1" si="556"/>
        <v>630318.25667521404</v>
      </c>
      <c r="C5107" s="1">
        <f t="shared" ca="1" si="553"/>
        <v>100</v>
      </c>
      <c r="D5107" s="1">
        <f t="shared" ca="1" si="554"/>
        <v>58.639357099169693</v>
      </c>
      <c r="E5107" s="1">
        <f t="shared" ca="1" si="555"/>
        <v>-1</v>
      </c>
      <c r="F5107" s="1">
        <f t="shared" ca="1" si="557"/>
        <v>1</v>
      </c>
      <c r="G5107" s="1">
        <f t="shared" ca="1" si="558"/>
        <v>0</v>
      </c>
      <c r="H5107" s="1">
        <f t="shared" ca="1" si="559"/>
        <v>1</v>
      </c>
    </row>
    <row r="5108" spans="1:8" hidden="1" x14ac:dyDescent="0.2">
      <c r="A5108" s="1">
        <v>5105</v>
      </c>
      <c r="B5108" s="1">
        <f t="shared" ca="1" si="556"/>
        <v>636182.19238513103</v>
      </c>
      <c r="C5108" s="1">
        <f t="shared" ca="1" si="553"/>
        <v>100</v>
      </c>
      <c r="D5108" s="1">
        <f t="shared" ca="1" si="554"/>
        <v>58.639357099169693</v>
      </c>
      <c r="E5108" s="1">
        <f t="shared" ca="1" si="555"/>
        <v>0</v>
      </c>
      <c r="F5108" s="1">
        <f t="shared" ca="1" si="557"/>
        <v>1</v>
      </c>
      <c r="G5108" s="1">
        <f t="shared" ca="1" si="558"/>
        <v>0</v>
      </c>
      <c r="H5108" s="1">
        <f t="shared" ca="1" si="559"/>
        <v>2</v>
      </c>
    </row>
    <row r="5109" spans="1:8" hidden="1" x14ac:dyDescent="0.2">
      <c r="A5109" s="1">
        <v>5106</v>
      </c>
      <c r="B5109" s="1">
        <f t="shared" ca="1" si="556"/>
        <v>642046.12809504801</v>
      </c>
      <c r="C5109" s="1">
        <f t="shared" ca="1" si="553"/>
        <v>100</v>
      </c>
      <c r="D5109" s="1">
        <f t="shared" ca="1" si="554"/>
        <v>-42.077013244733351</v>
      </c>
      <c r="E5109" s="1">
        <f t="shared" ca="1" si="555"/>
        <v>0</v>
      </c>
      <c r="F5109" s="1">
        <f t="shared" ca="1" si="557"/>
        <v>1</v>
      </c>
      <c r="G5109" s="1">
        <f t="shared" ca="1" si="558"/>
        <v>0</v>
      </c>
      <c r="H5109" s="1">
        <f t="shared" ca="1" si="559"/>
        <v>3</v>
      </c>
    </row>
    <row r="5110" spans="1:8" hidden="1" x14ac:dyDescent="0.2">
      <c r="A5110" s="1">
        <v>5107</v>
      </c>
      <c r="B5110" s="1">
        <f t="shared" ca="1" si="556"/>
        <v>637838.42677057465</v>
      </c>
      <c r="C5110" s="1">
        <f t="shared" ca="1" si="553"/>
        <v>100</v>
      </c>
      <c r="D5110" s="1">
        <f t="shared" ca="1" si="554"/>
        <v>58.639357099169693</v>
      </c>
      <c r="E5110" s="1">
        <f t="shared" ca="1" si="555"/>
        <v>-1</v>
      </c>
      <c r="F5110" s="1">
        <f t="shared" ca="1" si="557"/>
        <v>1</v>
      </c>
      <c r="G5110" s="1">
        <f t="shared" ca="1" si="558"/>
        <v>1</v>
      </c>
      <c r="H5110" s="1">
        <f t="shared" ca="1" si="559"/>
        <v>0</v>
      </c>
    </row>
    <row r="5111" spans="1:8" hidden="1" x14ac:dyDescent="0.2">
      <c r="A5111" s="1">
        <v>5108</v>
      </c>
      <c r="B5111" s="1">
        <f t="shared" ca="1" si="556"/>
        <v>643702.36248049163</v>
      </c>
      <c r="C5111" s="1">
        <f t="shared" ca="1" si="553"/>
        <v>100</v>
      </c>
      <c r="D5111" s="1">
        <f t="shared" ca="1" si="554"/>
        <v>-42.077013244733351</v>
      </c>
      <c r="E5111" s="1">
        <f t="shared" ca="1" si="555"/>
        <v>0</v>
      </c>
      <c r="F5111" s="1">
        <f t="shared" ca="1" si="557"/>
        <v>1</v>
      </c>
      <c r="G5111" s="1">
        <f t="shared" ca="1" si="558"/>
        <v>0</v>
      </c>
      <c r="H5111" s="1">
        <f t="shared" ca="1" si="559"/>
        <v>1</v>
      </c>
    </row>
    <row r="5112" spans="1:8" hidden="1" x14ac:dyDescent="0.2">
      <c r="A5112" s="1">
        <v>5109</v>
      </c>
      <c r="B5112" s="1">
        <f t="shared" ca="1" si="556"/>
        <v>639494.66115601826</v>
      </c>
      <c r="C5112" s="1">
        <f t="shared" ca="1" si="553"/>
        <v>100</v>
      </c>
      <c r="D5112" s="1">
        <f t="shared" ca="1" si="554"/>
        <v>58.639357099169693</v>
      </c>
      <c r="E5112" s="1">
        <f t="shared" ca="1" si="555"/>
        <v>-1</v>
      </c>
      <c r="F5112" s="1">
        <f t="shared" ca="1" si="557"/>
        <v>1</v>
      </c>
      <c r="G5112" s="1">
        <f t="shared" ca="1" si="558"/>
        <v>1</v>
      </c>
      <c r="H5112" s="1">
        <f t="shared" ca="1" si="559"/>
        <v>0</v>
      </c>
    </row>
    <row r="5113" spans="1:8" hidden="1" x14ac:dyDescent="0.2">
      <c r="A5113" s="1">
        <v>5110</v>
      </c>
      <c r="B5113" s="1">
        <f t="shared" ca="1" si="556"/>
        <v>645358.59686593525</v>
      </c>
      <c r="C5113" s="1">
        <f t="shared" ca="1" si="553"/>
        <v>100</v>
      </c>
      <c r="D5113" s="1">
        <f t="shared" ca="1" si="554"/>
        <v>58.639357099169693</v>
      </c>
      <c r="E5113" s="1">
        <f t="shared" ca="1" si="555"/>
        <v>0</v>
      </c>
      <c r="F5113" s="1">
        <f t="shared" ca="1" si="557"/>
        <v>1</v>
      </c>
      <c r="G5113" s="1">
        <f t="shared" ca="1" si="558"/>
        <v>0</v>
      </c>
      <c r="H5113" s="1">
        <f t="shared" ca="1" si="559"/>
        <v>1</v>
      </c>
    </row>
    <row r="5114" spans="1:8" hidden="1" x14ac:dyDescent="0.2">
      <c r="A5114" s="1">
        <v>5111</v>
      </c>
      <c r="B5114" s="1">
        <f t="shared" ca="1" si="556"/>
        <v>651222.53257585224</v>
      </c>
      <c r="C5114" s="1">
        <f t="shared" ca="1" si="553"/>
        <v>100</v>
      </c>
      <c r="D5114" s="1">
        <f t="shared" ca="1" si="554"/>
        <v>-42.077013244733351</v>
      </c>
      <c r="E5114" s="1">
        <f t="shared" ca="1" si="555"/>
        <v>0</v>
      </c>
      <c r="F5114" s="1">
        <f t="shared" ca="1" si="557"/>
        <v>1</v>
      </c>
      <c r="G5114" s="1">
        <f t="shared" ca="1" si="558"/>
        <v>0</v>
      </c>
      <c r="H5114" s="1">
        <f t="shared" ca="1" si="559"/>
        <v>2</v>
      </c>
    </row>
    <row r="5115" spans="1:8" hidden="1" x14ac:dyDescent="0.2">
      <c r="A5115" s="1">
        <v>5112</v>
      </c>
      <c r="B5115" s="1">
        <f t="shared" ca="1" si="556"/>
        <v>647014.83125137887</v>
      </c>
      <c r="C5115" s="1">
        <f t="shared" ca="1" si="553"/>
        <v>100</v>
      </c>
      <c r="D5115" s="1">
        <f t="shared" ca="1" si="554"/>
        <v>-42.077013244733351</v>
      </c>
      <c r="E5115" s="1">
        <f t="shared" ca="1" si="555"/>
        <v>-1</v>
      </c>
      <c r="F5115" s="1">
        <f t="shared" ca="1" si="557"/>
        <v>1</v>
      </c>
      <c r="G5115" s="1">
        <f t="shared" ca="1" si="558"/>
        <v>1</v>
      </c>
      <c r="H5115" s="1">
        <f t="shared" ca="1" si="559"/>
        <v>0</v>
      </c>
    </row>
    <row r="5116" spans="1:8" hidden="1" x14ac:dyDescent="0.2">
      <c r="A5116" s="1">
        <v>5113</v>
      </c>
      <c r="B5116" s="1">
        <f t="shared" ca="1" si="556"/>
        <v>642807.1299269055</v>
      </c>
      <c r="C5116" s="1">
        <f t="shared" ca="1" si="553"/>
        <v>100</v>
      </c>
      <c r="D5116" s="1">
        <f t="shared" ca="1" si="554"/>
        <v>-42.077013244733351</v>
      </c>
      <c r="E5116" s="1">
        <f t="shared" ca="1" si="555"/>
        <v>-2</v>
      </c>
      <c r="F5116" s="1">
        <f t="shared" ca="1" si="557"/>
        <v>1</v>
      </c>
      <c r="G5116" s="1">
        <f t="shared" ca="1" si="558"/>
        <v>2</v>
      </c>
      <c r="H5116" s="1">
        <f t="shared" ca="1" si="559"/>
        <v>0</v>
      </c>
    </row>
    <row r="5117" spans="1:8" hidden="1" x14ac:dyDescent="0.2">
      <c r="A5117" s="1">
        <v>5114</v>
      </c>
      <c r="B5117" s="1">
        <f t="shared" ca="1" si="556"/>
        <v>638599.42860243213</v>
      </c>
      <c r="C5117" s="1">
        <f t="shared" ca="1" si="553"/>
        <v>100</v>
      </c>
      <c r="D5117" s="1">
        <f t="shared" ca="1" si="554"/>
        <v>58.639357099169693</v>
      </c>
      <c r="E5117" s="1">
        <f t="shared" ca="1" si="555"/>
        <v>-3</v>
      </c>
      <c r="F5117" s="1">
        <f t="shared" ca="1" si="557"/>
        <v>1</v>
      </c>
      <c r="G5117" s="1">
        <f t="shared" ca="1" si="558"/>
        <v>3</v>
      </c>
      <c r="H5117" s="1">
        <f t="shared" ca="1" si="559"/>
        <v>0</v>
      </c>
    </row>
    <row r="5118" spans="1:8" hidden="1" x14ac:dyDescent="0.2">
      <c r="A5118" s="1">
        <v>5115</v>
      </c>
      <c r="B5118" s="1">
        <f t="shared" ca="1" si="556"/>
        <v>644463.36431234912</v>
      </c>
      <c r="C5118" s="1">
        <f t="shared" ca="1" si="553"/>
        <v>100</v>
      </c>
      <c r="D5118" s="1">
        <f t="shared" ca="1" si="554"/>
        <v>58.639357099169693</v>
      </c>
      <c r="E5118" s="1">
        <f t="shared" ca="1" si="555"/>
        <v>-2</v>
      </c>
      <c r="F5118" s="1">
        <f t="shared" ca="1" si="557"/>
        <v>1</v>
      </c>
      <c r="G5118" s="1">
        <f t="shared" ca="1" si="558"/>
        <v>0</v>
      </c>
      <c r="H5118" s="1">
        <f t="shared" ca="1" si="559"/>
        <v>1</v>
      </c>
    </row>
    <row r="5119" spans="1:8" hidden="1" x14ac:dyDescent="0.2">
      <c r="A5119" s="1">
        <v>5116</v>
      </c>
      <c r="B5119" s="1">
        <f t="shared" ca="1" si="556"/>
        <v>650327.30002226611</v>
      </c>
      <c r="C5119" s="1">
        <f t="shared" ca="1" si="553"/>
        <v>100</v>
      </c>
      <c r="D5119" s="1">
        <f t="shared" ca="1" si="554"/>
        <v>-42.077013244733351</v>
      </c>
      <c r="E5119" s="1">
        <f t="shared" ca="1" si="555"/>
        <v>-1</v>
      </c>
      <c r="F5119" s="1">
        <f t="shared" ca="1" si="557"/>
        <v>1</v>
      </c>
      <c r="G5119" s="1">
        <f t="shared" ca="1" si="558"/>
        <v>0</v>
      </c>
      <c r="H5119" s="1">
        <f t="shared" ca="1" si="559"/>
        <v>2</v>
      </c>
    </row>
    <row r="5120" spans="1:8" hidden="1" x14ac:dyDescent="0.2">
      <c r="A5120" s="1">
        <v>5117</v>
      </c>
      <c r="B5120" s="1">
        <f t="shared" ca="1" si="556"/>
        <v>646119.59869779274</v>
      </c>
      <c r="C5120" s="1">
        <f t="shared" ca="1" si="553"/>
        <v>100</v>
      </c>
      <c r="D5120" s="1">
        <f t="shared" ca="1" si="554"/>
        <v>58.639357099169693</v>
      </c>
      <c r="E5120" s="1">
        <f t="shared" ca="1" si="555"/>
        <v>-2</v>
      </c>
      <c r="F5120" s="1">
        <f t="shared" ca="1" si="557"/>
        <v>1</v>
      </c>
      <c r="G5120" s="1">
        <f t="shared" ca="1" si="558"/>
        <v>1</v>
      </c>
      <c r="H5120" s="1">
        <f t="shared" ca="1" si="559"/>
        <v>0</v>
      </c>
    </row>
    <row r="5121" spans="1:8" hidden="1" x14ac:dyDescent="0.2">
      <c r="A5121" s="1">
        <v>5118</v>
      </c>
      <c r="B5121" s="1">
        <f t="shared" ca="1" si="556"/>
        <v>651983.53440770973</v>
      </c>
      <c r="C5121" s="1">
        <f t="shared" ca="1" si="553"/>
        <v>100</v>
      </c>
      <c r="D5121" s="1">
        <f t="shared" ca="1" si="554"/>
        <v>-42.077013244733351</v>
      </c>
      <c r="E5121" s="1">
        <f t="shared" ca="1" si="555"/>
        <v>-1</v>
      </c>
      <c r="F5121" s="1">
        <f t="shared" ca="1" si="557"/>
        <v>1</v>
      </c>
      <c r="G5121" s="1">
        <f t="shared" ca="1" si="558"/>
        <v>0</v>
      </c>
      <c r="H5121" s="1">
        <f t="shared" ca="1" si="559"/>
        <v>1</v>
      </c>
    </row>
    <row r="5122" spans="1:8" hidden="1" x14ac:dyDescent="0.2">
      <c r="A5122" s="1">
        <v>5119</v>
      </c>
      <c r="B5122" s="1">
        <f t="shared" ca="1" si="556"/>
        <v>647775.83308323636</v>
      </c>
      <c r="C5122" s="1">
        <f t="shared" ca="1" si="553"/>
        <v>100</v>
      </c>
      <c r="D5122" s="1">
        <f t="shared" ca="1" si="554"/>
        <v>-42.077013244733351</v>
      </c>
      <c r="E5122" s="1">
        <f t="shared" ca="1" si="555"/>
        <v>-2</v>
      </c>
      <c r="F5122" s="1">
        <f t="shared" ca="1" si="557"/>
        <v>1</v>
      </c>
      <c r="G5122" s="1">
        <f t="shared" ca="1" si="558"/>
        <v>1</v>
      </c>
      <c r="H5122" s="1">
        <f t="shared" ca="1" si="559"/>
        <v>0</v>
      </c>
    </row>
    <row r="5123" spans="1:8" hidden="1" x14ac:dyDescent="0.2">
      <c r="A5123" s="1">
        <v>5120</v>
      </c>
      <c r="B5123" s="1">
        <f t="shared" ca="1" si="556"/>
        <v>643568.13175876299</v>
      </c>
      <c r="C5123" s="1">
        <f t="shared" ca="1" si="553"/>
        <v>100</v>
      </c>
      <c r="D5123" s="1">
        <f t="shared" ca="1" si="554"/>
        <v>-42.077013244733351</v>
      </c>
      <c r="E5123" s="1">
        <f t="shared" ca="1" si="555"/>
        <v>-3</v>
      </c>
      <c r="F5123" s="1">
        <f t="shared" ca="1" si="557"/>
        <v>1</v>
      </c>
      <c r="G5123" s="1">
        <f t="shared" ca="1" si="558"/>
        <v>2</v>
      </c>
      <c r="H5123" s="1">
        <f t="shared" ca="1" si="559"/>
        <v>0</v>
      </c>
    </row>
    <row r="5124" spans="1:8" hidden="1" x14ac:dyDescent="0.2">
      <c r="A5124" s="1">
        <v>5121</v>
      </c>
      <c r="B5124" s="1">
        <f t="shared" ca="1" si="556"/>
        <v>639360.43043428962</v>
      </c>
      <c r="C5124" s="1">
        <f t="shared" ca="1" si="553"/>
        <v>100</v>
      </c>
      <c r="D5124" s="1">
        <f t="shared" ca="1" si="554"/>
        <v>-42.077013244733351</v>
      </c>
      <c r="E5124" s="1">
        <f t="shared" ca="1" si="555"/>
        <v>-4</v>
      </c>
      <c r="F5124" s="1">
        <f t="shared" ca="1" si="557"/>
        <v>1</v>
      </c>
      <c r="G5124" s="1">
        <f t="shared" ca="1" si="558"/>
        <v>3</v>
      </c>
      <c r="H5124" s="1">
        <f t="shared" ca="1" si="559"/>
        <v>0</v>
      </c>
    </row>
    <row r="5125" spans="1:8" hidden="1" x14ac:dyDescent="0.2">
      <c r="A5125" s="1">
        <v>5122</v>
      </c>
      <c r="B5125" s="1">
        <f t="shared" ca="1" si="556"/>
        <v>635152.72910981625</v>
      </c>
      <c r="C5125" s="1">
        <f t="shared" ref="C5125:C5188" ca="1" si="560">$C$4*POWER($L$2,F5125-1)</f>
        <v>500</v>
      </c>
      <c r="D5125" s="1">
        <f t="shared" ref="D5125:D5188" ca="1" si="561">IF(RAND()&lt;$B$1,$F$1,$H$1)</f>
        <v>-42.077013244733351</v>
      </c>
      <c r="E5125" s="1">
        <f t="shared" ref="E5125:E5188" ca="1" si="562">IF(D5124&lt;0,IF(E5124-1=-$D$2,0,E5124-1),IF(E5124+1=$F$2,0,E5124+1))</f>
        <v>0</v>
      </c>
      <c r="F5125" s="1">
        <f t="shared" ca="1" si="557"/>
        <v>2</v>
      </c>
      <c r="G5125" s="1">
        <f t="shared" ca="1" si="558"/>
        <v>4</v>
      </c>
      <c r="H5125" s="1">
        <f t="shared" ca="1" si="559"/>
        <v>0</v>
      </c>
    </row>
    <row r="5126" spans="1:8" hidden="1" x14ac:dyDescent="0.2">
      <c r="A5126" s="1">
        <v>5123</v>
      </c>
      <c r="B5126" s="1">
        <f t="shared" ref="B5126:B5189" ca="1" si="563">B5125+D5125*C5125</f>
        <v>614114.22248744953</v>
      </c>
      <c r="C5126" s="1">
        <f t="shared" ca="1" si="560"/>
        <v>500</v>
      </c>
      <c r="D5126" s="1">
        <f t="shared" ca="1" si="561"/>
        <v>58.639357099169693</v>
      </c>
      <c r="E5126" s="1">
        <f t="shared" ca="1" si="562"/>
        <v>-1</v>
      </c>
      <c r="F5126" s="1">
        <f t="shared" ref="F5126:F5189" ca="1" si="564">IF(AND(D5125&gt;0,E5126=0),IF(F5125-1&lt;1,1,F5125-1),IF(AND(D5125&lt;0,E5126=0),IF(F5125+1&gt;$H$2,1,F5125+1),F5125))</f>
        <v>2</v>
      </c>
      <c r="G5126" s="1">
        <f t="shared" ref="G5126:G5189" ca="1" si="565">IF(D5125&gt;0,0,G5125+1)</f>
        <v>5</v>
      </c>
      <c r="H5126" s="1">
        <f t="shared" ref="H5126:H5189" ca="1" si="566">IF(D5125&lt;0,0,H5125+1)</f>
        <v>0</v>
      </c>
    </row>
    <row r="5127" spans="1:8" hidden="1" x14ac:dyDescent="0.2">
      <c r="A5127" s="1">
        <v>5124</v>
      </c>
      <c r="B5127" s="1">
        <f t="shared" ca="1" si="563"/>
        <v>643433.90103703435</v>
      </c>
      <c r="C5127" s="1">
        <f t="shared" ca="1" si="560"/>
        <v>100</v>
      </c>
      <c r="D5127" s="1">
        <f t="shared" ca="1" si="561"/>
        <v>-42.077013244733351</v>
      </c>
      <c r="E5127" s="1">
        <f t="shared" ca="1" si="562"/>
        <v>0</v>
      </c>
      <c r="F5127" s="1">
        <f t="shared" ca="1" si="564"/>
        <v>1</v>
      </c>
      <c r="G5127" s="1">
        <f t="shared" ca="1" si="565"/>
        <v>0</v>
      </c>
      <c r="H5127" s="1">
        <f t="shared" ca="1" si="566"/>
        <v>1</v>
      </c>
    </row>
    <row r="5128" spans="1:8" hidden="1" x14ac:dyDescent="0.2">
      <c r="A5128" s="1">
        <v>5125</v>
      </c>
      <c r="B5128" s="1">
        <f t="shared" ca="1" si="563"/>
        <v>639226.19971256098</v>
      </c>
      <c r="C5128" s="1">
        <f t="shared" ca="1" si="560"/>
        <v>100</v>
      </c>
      <c r="D5128" s="1">
        <f t="shared" ca="1" si="561"/>
        <v>-42.077013244733351</v>
      </c>
      <c r="E5128" s="1">
        <f t="shared" ca="1" si="562"/>
        <v>-1</v>
      </c>
      <c r="F5128" s="1">
        <f t="shared" ca="1" si="564"/>
        <v>1</v>
      </c>
      <c r="G5128" s="1">
        <f t="shared" ca="1" si="565"/>
        <v>1</v>
      </c>
      <c r="H5128" s="1">
        <f t="shared" ca="1" si="566"/>
        <v>0</v>
      </c>
    </row>
    <row r="5129" spans="1:8" hidden="1" x14ac:dyDescent="0.2">
      <c r="A5129" s="1">
        <v>5126</v>
      </c>
      <c r="B5129" s="1">
        <f t="shared" ca="1" si="563"/>
        <v>635018.49838808761</v>
      </c>
      <c r="C5129" s="1">
        <f t="shared" ca="1" si="560"/>
        <v>100</v>
      </c>
      <c r="D5129" s="1">
        <f t="shared" ca="1" si="561"/>
        <v>-42.077013244733351</v>
      </c>
      <c r="E5129" s="1">
        <f t="shared" ca="1" si="562"/>
        <v>-2</v>
      </c>
      <c r="F5129" s="1">
        <f t="shared" ca="1" si="564"/>
        <v>1</v>
      </c>
      <c r="G5129" s="1">
        <f t="shared" ca="1" si="565"/>
        <v>2</v>
      </c>
      <c r="H5129" s="1">
        <f t="shared" ca="1" si="566"/>
        <v>0</v>
      </c>
    </row>
    <row r="5130" spans="1:8" hidden="1" x14ac:dyDescent="0.2">
      <c r="A5130" s="1">
        <v>5127</v>
      </c>
      <c r="B5130" s="1">
        <f t="shared" ca="1" si="563"/>
        <v>630810.79706361424</v>
      </c>
      <c r="C5130" s="1">
        <f t="shared" ca="1" si="560"/>
        <v>100</v>
      </c>
      <c r="D5130" s="1">
        <f t="shared" ca="1" si="561"/>
        <v>-42.077013244733351</v>
      </c>
      <c r="E5130" s="1">
        <f t="shared" ca="1" si="562"/>
        <v>-3</v>
      </c>
      <c r="F5130" s="1">
        <f t="shared" ca="1" si="564"/>
        <v>1</v>
      </c>
      <c r="G5130" s="1">
        <f t="shared" ca="1" si="565"/>
        <v>3</v>
      </c>
      <c r="H5130" s="1">
        <f t="shared" ca="1" si="566"/>
        <v>0</v>
      </c>
    </row>
    <row r="5131" spans="1:8" hidden="1" x14ac:dyDescent="0.2">
      <c r="A5131" s="1">
        <v>5128</v>
      </c>
      <c r="B5131" s="1">
        <f t="shared" ca="1" si="563"/>
        <v>626603.09573914087</v>
      </c>
      <c r="C5131" s="1">
        <f t="shared" ca="1" si="560"/>
        <v>100</v>
      </c>
      <c r="D5131" s="1">
        <f t="shared" ca="1" si="561"/>
        <v>58.639357099169693</v>
      </c>
      <c r="E5131" s="1">
        <f t="shared" ca="1" si="562"/>
        <v>-4</v>
      </c>
      <c r="F5131" s="1">
        <f t="shared" ca="1" si="564"/>
        <v>1</v>
      </c>
      <c r="G5131" s="1">
        <f t="shared" ca="1" si="565"/>
        <v>4</v>
      </c>
      <c r="H5131" s="1">
        <f t="shared" ca="1" si="566"/>
        <v>0</v>
      </c>
    </row>
    <row r="5132" spans="1:8" hidden="1" x14ac:dyDescent="0.2">
      <c r="A5132" s="1">
        <v>5129</v>
      </c>
      <c r="B5132" s="1">
        <f t="shared" ca="1" si="563"/>
        <v>632467.03144905786</v>
      </c>
      <c r="C5132" s="1">
        <f t="shared" ca="1" si="560"/>
        <v>100</v>
      </c>
      <c r="D5132" s="1">
        <f t="shared" ca="1" si="561"/>
        <v>-42.077013244733351</v>
      </c>
      <c r="E5132" s="1">
        <f t="shared" ca="1" si="562"/>
        <v>-3</v>
      </c>
      <c r="F5132" s="1">
        <f t="shared" ca="1" si="564"/>
        <v>1</v>
      </c>
      <c r="G5132" s="1">
        <f t="shared" ca="1" si="565"/>
        <v>0</v>
      </c>
      <c r="H5132" s="1">
        <f t="shared" ca="1" si="566"/>
        <v>1</v>
      </c>
    </row>
    <row r="5133" spans="1:8" hidden="1" x14ac:dyDescent="0.2">
      <c r="A5133" s="1">
        <v>5130</v>
      </c>
      <c r="B5133" s="1">
        <f t="shared" ca="1" si="563"/>
        <v>628259.33012458449</v>
      </c>
      <c r="C5133" s="1">
        <f t="shared" ca="1" si="560"/>
        <v>100</v>
      </c>
      <c r="D5133" s="1">
        <f t="shared" ca="1" si="561"/>
        <v>-42.077013244733351</v>
      </c>
      <c r="E5133" s="1">
        <f t="shared" ca="1" si="562"/>
        <v>-4</v>
      </c>
      <c r="F5133" s="1">
        <f t="shared" ca="1" si="564"/>
        <v>1</v>
      </c>
      <c r="G5133" s="1">
        <f t="shared" ca="1" si="565"/>
        <v>1</v>
      </c>
      <c r="H5133" s="1">
        <f t="shared" ca="1" si="566"/>
        <v>0</v>
      </c>
    </row>
    <row r="5134" spans="1:8" hidden="1" x14ac:dyDescent="0.2">
      <c r="A5134" s="1">
        <v>5131</v>
      </c>
      <c r="B5134" s="1">
        <f t="shared" ca="1" si="563"/>
        <v>624051.62880011112</v>
      </c>
      <c r="C5134" s="1">
        <f t="shared" ca="1" si="560"/>
        <v>500</v>
      </c>
      <c r="D5134" s="1">
        <f t="shared" ca="1" si="561"/>
        <v>-42.077013244733351</v>
      </c>
      <c r="E5134" s="1">
        <f t="shared" ca="1" si="562"/>
        <v>0</v>
      </c>
      <c r="F5134" s="1">
        <f t="shared" ca="1" si="564"/>
        <v>2</v>
      </c>
      <c r="G5134" s="1">
        <f t="shared" ca="1" si="565"/>
        <v>2</v>
      </c>
      <c r="H5134" s="1">
        <f t="shared" ca="1" si="566"/>
        <v>0</v>
      </c>
    </row>
    <row r="5135" spans="1:8" hidden="1" x14ac:dyDescent="0.2">
      <c r="A5135" s="1">
        <v>5132</v>
      </c>
      <c r="B5135" s="1">
        <f t="shared" ca="1" si="563"/>
        <v>603013.1221777444</v>
      </c>
      <c r="C5135" s="1">
        <f t="shared" ca="1" si="560"/>
        <v>500</v>
      </c>
      <c r="D5135" s="1">
        <f t="shared" ca="1" si="561"/>
        <v>-42.077013244733351</v>
      </c>
      <c r="E5135" s="1">
        <f t="shared" ca="1" si="562"/>
        <v>-1</v>
      </c>
      <c r="F5135" s="1">
        <f t="shared" ca="1" si="564"/>
        <v>2</v>
      </c>
      <c r="G5135" s="1">
        <f t="shared" ca="1" si="565"/>
        <v>3</v>
      </c>
      <c r="H5135" s="1">
        <f t="shared" ca="1" si="566"/>
        <v>0</v>
      </c>
    </row>
    <row r="5136" spans="1:8" hidden="1" x14ac:dyDescent="0.2">
      <c r="A5136" s="1">
        <v>5133</v>
      </c>
      <c r="B5136" s="1">
        <f t="shared" ca="1" si="563"/>
        <v>581974.61555537768</v>
      </c>
      <c r="C5136" s="1">
        <f t="shared" ca="1" si="560"/>
        <v>500</v>
      </c>
      <c r="D5136" s="1">
        <f t="shared" ca="1" si="561"/>
        <v>58.639357099169693</v>
      </c>
      <c r="E5136" s="1">
        <f t="shared" ca="1" si="562"/>
        <v>-2</v>
      </c>
      <c r="F5136" s="1">
        <f t="shared" ca="1" si="564"/>
        <v>2</v>
      </c>
      <c r="G5136" s="1">
        <f t="shared" ca="1" si="565"/>
        <v>4</v>
      </c>
      <c r="H5136" s="1">
        <f t="shared" ca="1" si="566"/>
        <v>0</v>
      </c>
    </row>
    <row r="5137" spans="1:8" hidden="1" x14ac:dyDescent="0.2">
      <c r="A5137" s="1">
        <v>5134</v>
      </c>
      <c r="B5137" s="1">
        <f t="shared" ca="1" si="563"/>
        <v>611294.29410496249</v>
      </c>
      <c r="C5137" s="1">
        <f t="shared" ca="1" si="560"/>
        <v>500</v>
      </c>
      <c r="D5137" s="1">
        <f t="shared" ca="1" si="561"/>
        <v>-42.077013244733351</v>
      </c>
      <c r="E5137" s="1">
        <f t="shared" ca="1" si="562"/>
        <v>-1</v>
      </c>
      <c r="F5137" s="1">
        <f t="shared" ca="1" si="564"/>
        <v>2</v>
      </c>
      <c r="G5137" s="1">
        <f t="shared" ca="1" si="565"/>
        <v>0</v>
      </c>
      <c r="H5137" s="1">
        <f t="shared" ca="1" si="566"/>
        <v>1</v>
      </c>
    </row>
    <row r="5138" spans="1:8" hidden="1" x14ac:dyDescent="0.2">
      <c r="A5138" s="1">
        <v>5135</v>
      </c>
      <c r="B5138" s="1">
        <f t="shared" ca="1" si="563"/>
        <v>590255.78748259577</v>
      </c>
      <c r="C5138" s="1">
        <f t="shared" ca="1" si="560"/>
        <v>500</v>
      </c>
      <c r="D5138" s="1">
        <f t="shared" ca="1" si="561"/>
        <v>-42.077013244733351</v>
      </c>
      <c r="E5138" s="1">
        <f t="shared" ca="1" si="562"/>
        <v>-2</v>
      </c>
      <c r="F5138" s="1">
        <f t="shared" ca="1" si="564"/>
        <v>2</v>
      </c>
      <c r="G5138" s="1">
        <f t="shared" ca="1" si="565"/>
        <v>1</v>
      </c>
      <c r="H5138" s="1">
        <f t="shared" ca="1" si="566"/>
        <v>0</v>
      </c>
    </row>
    <row r="5139" spans="1:8" hidden="1" x14ac:dyDescent="0.2">
      <c r="A5139" s="1">
        <v>5136</v>
      </c>
      <c r="B5139" s="1">
        <f t="shared" ca="1" si="563"/>
        <v>569217.28086022905</v>
      </c>
      <c r="C5139" s="1">
        <f t="shared" ca="1" si="560"/>
        <v>500</v>
      </c>
      <c r="D5139" s="1">
        <f t="shared" ca="1" si="561"/>
        <v>-42.077013244733351</v>
      </c>
      <c r="E5139" s="1">
        <f t="shared" ca="1" si="562"/>
        <v>-3</v>
      </c>
      <c r="F5139" s="1">
        <f t="shared" ca="1" si="564"/>
        <v>2</v>
      </c>
      <c r="G5139" s="1">
        <f t="shared" ca="1" si="565"/>
        <v>2</v>
      </c>
      <c r="H5139" s="1">
        <f t="shared" ca="1" si="566"/>
        <v>0</v>
      </c>
    </row>
    <row r="5140" spans="1:8" hidden="1" x14ac:dyDescent="0.2">
      <c r="A5140" s="1">
        <v>5137</v>
      </c>
      <c r="B5140" s="1">
        <f t="shared" ca="1" si="563"/>
        <v>548178.77423786232</v>
      </c>
      <c r="C5140" s="1">
        <f t="shared" ca="1" si="560"/>
        <v>500</v>
      </c>
      <c r="D5140" s="1">
        <f t="shared" ca="1" si="561"/>
        <v>58.639357099169693</v>
      </c>
      <c r="E5140" s="1">
        <f t="shared" ca="1" si="562"/>
        <v>-4</v>
      </c>
      <c r="F5140" s="1">
        <f t="shared" ca="1" si="564"/>
        <v>2</v>
      </c>
      <c r="G5140" s="1">
        <f t="shared" ca="1" si="565"/>
        <v>3</v>
      </c>
      <c r="H5140" s="1">
        <f t="shared" ca="1" si="566"/>
        <v>0</v>
      </c>
    </row>
    <row r="5141" spans="1:8" hidden="1" x14ac:dyDescent="0.2">
      <c r="A5141" s="1">
        <v>5138</v>
      </c>
      <c r="B5141" s="1">
        <f t="shared" ca="1" si="563"/>
        <v>577498.45278744714</v>
      </c>
      <c r="C5141" s="1">
        <f t="shared" ca="1" si="560"/>
        <v>500</v>
      </c>
      <c r="D5141" s="1">
        <f t="shared" ca="1" si="561"/>
        <v>58.639357099169693</v>
      </c>
      <c r="E5141" s="1">
        <f t="shared" ca="1" si="562"/>
        <v>-3</v>
      </c>
      <c r="F5141" s="1">
        <f t="shared" ca="1" si="564"/>
        <v>2</v>
      </c>
      <c r="G5141" s="1">
        <f t="shared" ca="1" si="565"/>
        <v>0</v>
      </c>
      <c r="H5141" s="1">
        <f t="shared" ca="1" si="566"/>
        <v>1</v>
      </c>
    </row>
    <row r="5142" spans="1:8" hidden="1" x14ac:dyDescent="0.2">
      <c r="A5142" s="1">
        <v>5139</v>
      </c>
      <c r="B5142" s="1">
        <f t="shared" ca="1" si="563"/>
        <v>606818.13133703195</v>
      </c>
      <c r="C5142" s="1">
        <f t="shared" ca="1" si="560"/>
        <v>500</v>
      </c>
      <c r="D5142" s="1">
        <f t="shared" ca="1" si="561"/>
        <v>-42.077013244733351</v>
      </c>
      <c r="E5142" s="1">
        <f t="shared" ca="1" si="562"/>
        <v>-2</v>
      </c>
      <c r="F5142" s="1">
        <f t="shared" ca="1" si="564"/>
        <v>2</v>
      </c>
      <c r="G5142" s="1">
        <f t="shared" ca="1" si="565"/>
        <v>0</v>
      </c>
      <c r="H5142" s="1">
        <f t="shared" ca="1" si="566"/>
        <v>2</v>
      </c>
    </row>
    <row r="5143" spans="1:8" hidden="1" x14ac:dyDescent="0.2">
      <c r="A5143" s="1">
        <v>5140</v>
      </c>
      <c r="B5143" s="1">
        <f t="shared" ca="1" si="563"/>
        <v>585779.62471466523</v>
      </c>
      <c r="C5143" s="1">
        <f t="shared" ca="1" si="560"/>
        <v>500</v>
      </c>
      <c r="D5143" s="1">
        <f t="shared" ca="1" si="561"/>
        <v>58.639357099169693</v>
      </c>
      <c r="E5143" s="1">
        <f t="shared" ca="1" si="562"/>
        <v>-3</v>
      </c>
      <c r="F5143" s="1">
        <f t="shared" ca="1" si="564"/>
        <v>2</v>
      </c>
      <c r="G5143" s="1">
        <f t="shared" ca="1" si="565"/>
        <v>1</v>
      </c>
      <c r="H5143" s="1">
        <f t="shared" ca="1" si="566"/>
        <v>0</v>
      </c>
    </row>
    <row r="5144" spans="1:8" hidden="1" x14ac:dyDescent="0.2">
      <c r="A5144" s="1">
        <v>5141</v>
      </c>
      <c r="B5144" s="1">
        <f t="shared" ca="1" si="563"/>
        <v>615099.30326425005</v>
      </c>
      <c r="C5144" s="1">
        <f t="shared" ca="1" si="560"/>
        <v>500</v>
      </c>
      <c r="D5144" s="1">
        <f t="shared" ca="1" si="561"/>
        <v>-42.077013244733351</v>
      </c>
      <c r="E5144" s="1">
        <f t="shared" ca="1" si="562"/>
        <v>-2</v>
      </c>
      <c r="F5144" s="1">
        <f t="shared" ca="1" si="564"/>
        <v>2</v>
      </c>
      <c r="G5144" s="1">
        <f t="shared" ca="1" si="565"/>
        <v>0</v>
      </c>
      <c r="H5144" s="1">
        <f t="shared" ca="1" si="566"/>
        <v>1</v>
      </c>
    </row>
    <row r="5145" spans="1:8" hidden="1" x14ac:dyDescent="0.2">
      <c r="A5145" s="1">
        <v>5142</v>
      </c>
      <c r="B5145" s="1">
        <f t="shared" ca="1" si="563"/>
        <v>594060.79664188332</v>
      </c>
      <c r="C5145" s="1">
        <f t="shared" ca="1" si="560"/>
        <v>500</v>
      </c>
      <c r="D5145" s="1">
        <f t="shared" ca="1" si="561"/>
        <v>58.639357099169693</v>
      </c>
      <c r="E5145" s="1">
        <f t="shared" ca="1" si="562"/>
        <v>-3</v>
      </c>
      <c r="F5145" s="1">
        <f t="shared" ca="1" si="564"/>
        <v>2</v>
      </c>
      <c r="G5145" s="1">
        <f t="shared" ca="1" si="565"/>
        <v>1</v>
      </c>
      <c r="H5145" s="1">
        <f t="shared" ca="1" si="566"/>
        <v>0</v>
      </c>
    </row>
    <row r="5146" spans="1:8" hidden="1" x14ac:dyDescent="0.2">
      <c r="A5146" s="1">
        <v>5143</v>
      </c>
      <c r="B5146" s="1">
        <f t="shared" ca="1" si="563"/>
        <v>623380.47519146814</v>
      </c>
      <c r="C5146" s="1">
        <f t="shared" ca="1" si="560"/>
        <v>500</v>
      </c>
      <c r="D5146" s="1">
        <f t="shared" ca="1" si="561"/>
        <v>-42.077013244733351</v>
      </c>
      <c r="E5146" s="1">
        <f t="shared" ca="1" si="562"/>
        <v>-2</v>
      </c>
      <c r="F5146" s="1">
        <f t="shared" ca="1" si="564"/>
        <v>2</v>
      </c>
      <c r="G5146" s="1">
        <f t="shared" ca="1" si="565"/>
        <v>0</v>
      </c>
      <c r="H5146" s="1">
        <f t="shared" ca="1" si="566"/>
        <v>1</v>
      </c>
    </row>
    <row r="5147" spans="1:8" hidden="1" x14ac:dyDescent="0.2">
      <c r="A5147" s="1">
        <v>5144</v>
      </c>
      <c r="B5147" s="1">
        <f t="shared" ca="1" si="563"/>
        <v>602341.96856910142</v>
      </c>
      <c r="C5147" s="1">
        <f t="shared" ca="1" si="560"/>
        <v>500</v>
      </c>
      <c r="D5147" s="1">
        <f t="shared" ca="1" si="561"/>
        <v>-42.077013244733351</v>
      </c>
      <c r="E5147" s="1">
        <f t="shared" ca="1" si="562"/>
        <v>-3</v>
      </c>
      <c r="F5147" s="1">
        <f t="shared" ca="1" si="564"/>
        <v>2</v>
      </c>
      <c r="G5147" s="1">
        <f t="shared" ca="1" si="565"/>
        <v>1</v>
      </c>
      <c r="H5147" s="1">
        <f t="shared" ca="1" si="566"/>
        <v>0</v>
      </c>
    </row>
    <row r="5148" spans="1:8" hidden="1" x14ac:dyDescent="0.2">
      <c r="A5148" s="1">
        <v>5145</v>
      </c>
      <c r="B5148" s="1">
        <f t="shared" ca="1" si="563"/>
        <v>581303.46194673469</v>
      </c>
      <c r="C5148" s="1">
        <f t="shared" ca="1" si="560"/>
        <v>500</v>
      </c>
      <c r="D5148" s="1">
        <f t="shared" ca="1" si="561"/>
        <v>-42.077013244733351</v>
      </c>
      <c r="E5148" s="1">
        <f t="shared" ca="1" si="562"/>
        <v>-4</v>
      </c>
      <c r="F5148" s="1">
        <f t="shared" ca="1" si="564"/>
        <v>2</v>
      </c>
      <c r="G5148" s="1">
        <f t="shared" ca="1" si="565"/>
        <v>2</v>
      </c>
      <c r="H5148" s="1">
        <f t="shared" ca="1" si="566"/>
        <v>0</v>
      </c>
    </row>
    <row r="5149" spans="1:8" hidden="1" x14ac:dyDescent="0.2">
      <c r="A5149" s="1">
        <v>5146</v>
      </c>
      <c r="B5149" s="1">
        <f t="shared" ca="1" si="563"/>
        <v>560264.95532436797</v>
      </c>
      <c r="C5149" s="1">
        <f t="shared" ca="1" si="560"/>
        <v>100</v>
      </c>
      <c r="D5149" s="1">
        <f t="shared" ca="1" si="561"/>
        <v>-42.077013244733351</v>
      </c>
      <c r="E5149" s="1">
        <f t="shared" ca="1" si="562"/>
        <v>0</v>
      </c>
      <c r="F5149" s="1">
        <f t="shared" ca="1" si="564"/>
        <v>1</v>
      </c>
      <c r="G5149" s="1">
        <f t="shared" ca="1" si="565"/>
        <v>3</v>
      </c>
      <c r="H5149" s="1">
        <f t="shared" ca="1" si="566"/>
        <v>0</v>
      </c>
    </row>
    <row r="5150" spans="1:8" hidden="1" x14ac:dyDescent="0.2">
      <c r="A5150" s="1">
        <v>5147</v>
      </c>
      <c r="B5150" s="1">
        <f t="shared" ca="1" si="563"/>
        <v>556057.2539998946</v>
      </c>
      <c r="C5150" s="1">
        <f t="shared" ca="1" si="560"/>
        <v>100</v>
      </c>
      <c r="D5150" s="1">
        <f t="shared" ca="1" si="561"/>
        <v>-42.077013244733351</v>
      </c>
      <c r="E5150" s="1">
        <f t="shared" ca="1" si="562"/>
        <v>-1</v>
      </c>
      <c r="F5150" s="1">
        <f t="shared" ca="1" si="564"/>
        <v>1</v>
      </c>
      <c r="G5150" s="1">
        <f t="shared" ca="1" si="565"/>
        <v>4</v>
      </c>
      <c r="H5150" s="1">
        <f t="shared" ca="1" si="566"/>
        <v>0</v>
      </c>
    </row>
    <row r="5151" spans="1:8" hidden="1" x14ac:dyDescent="0.2">
      <c r="A5151" s="1">
        <v>5148</v>
      </c>
      <c r="B5151" s="1">
        <f t="shared" ca="1" si="563"/>
        <v>551849.55267542123</v>
      </c>
      <c r="C5151" s="1">
        <f t="shared" ca="1" si="560"/>
        <v>100</v>
      </c>
      <c r="D5151" s="1">
        <f t="shared" ca="1" si="561"/>
        <v>-42.077013244733351</v>
      </c>
      <c r="E5151" s="1">
        <f t="shared" ca="1" si="562"/>
        <v>-2</v>
      </c>
      <c r="F5151" s="1">
        <f t="shared" ca="1" si="564"/>
        <v>1</v>
      </c>
      <c r="G5151" s="1">
        <f t="shared" ca="1" si="565"/>
        <v>5</v>
      </c>
      <c r="H5151" s="1">
        <f t="shared" ca="1" si="566"/>
        <v>0</v>
      </c>
    </row>
    <row r="5152" spans="1:8" hidden="1" x14ac:dyDescent="0.2">
      <c r="A5152" s="1">
        <v>5149</v>
      </c>
      <c r="B5152" s="1">
        <f t="shared" ca="1" si="563"/>
        <v>547641.85135094787</v>
      </c>
      <c r="C5152" s="1">
        <f t="shared" ca="1" si="560"/>
        <v>100</v>
      </c>
      <c r="D5152" s="1">
        <f t="shared" ca="1" si="561"/>
        <v>58.639357099169693</v>
      </c>
      <c r="E5152" s="1">
        <f t="shared" ca="1" si="562"/>
        <v>-3</v>
      </c>
      <c r="F5152" s="1">
        <f t="shared" ca="1" si="564"/>
        <v>1</v>
      </c>
      <c r="G5152" s="1">
        <f t="shared" ca="1" si="565"/>
        <v>6</v>
      </c>
      <c r="H5152" s="1">
        <f t="shared" ca="1" si="566"/>
        <v>0</v>
      </c>
    </row>
    <row r="5153" spans="1:8" hidden="1" x14ac:dyDescent="0.2">
      <c r="A5153" s="1">
        <v>5150</v>
      </c>
      <c r="B5153" s="1">
        <f t="shared" ca="1" si="563"/>
        <v>553505.78706086485</v>
      </c>
      <c r="C5153" s="1">
        <f t="shared" ca="1" si="560"/>
        <v>100</v>
      </c>
      <c r="D5153" s="1">
        <f t="shared" ca="1" si="561"/>
        <v>58.639357099169693</v>
      </c>
      <c r="E5153" s="1">
        <f t="shared" ca="1" si="562"/>
        <v>-2</v>
      </c>
      <c r="F5153" s="1">
        <f t="shared" ca="1" si="564"/>
        <v>1</v>
      </c>
      <c r="G5153" s="1">
        <f t="shared" ca="1" si="565"/>
        <v>0</v>
      </c>
      <c r="H5153" s="1">
        <f t="shared" ca="1" si="566"/>
        <v>1</v>
      </c>
    </row>
    <row r="5154" spans="1:8" hidden="1" x14ac:dyDescent="0.2">
      <c r="A5154" s="1">
        <v>5151</v>
      </c>
      <c r="B5154" s="1">
        <f t="shared" ca="1" si="563"/>
        <v>559369.72277078184</v>
      </c>
      <c r="C5154" s="1">
        <f t="shared" ca="1" si="560"/>
        <v>100</v>
      </c>
      <c r="D5154" s="1">
        <f t="shared" ca="1" si="561"/>
        <v>-42.077013244733351</v>
      </c>
      <c r="E5154" s="1">
        <f t="shared" ca="1" si="562"/>
        <v>-1</v>
      </c>
      <c r="F5154" s="1">
        <f t="shared" ca="1" si="564"/>
        <v>1</v>
      </c>
      <c r="G5154" s="1">
        <f t="shared" ca="1" si="565"/>
        <v>0</v>
      </c>
      <c r="H5154" s="1">
        <f t="shared" ca="1" si="566"/>
        <v>2</v>
      </c>
    </row>
    <row r="5155" spans="1:8" hidden="1" x14ac:dyDescent="0.2">
      <c r="A5155" s="1">
        <v>5152</v>
      </c>
      <c r="B5155" s="1">
        <f t="shared" ca="1" si="563"/>
        <v>555162.02144630847</v>
      </c>
      <c r="C5155" s="1">
        <f t="shared" ca="1" si="560"/>
        <v>100</v>
      </c>
      <c r="D5155" s="1">
        <f t="shared" ca="1" si="561"/>
        <v>-42.077013244733351</v>
      </c>
      <c r="E5155" s="1">
        <f t="shared" ca="1" si="562"/>
        <v>-2</v>
      </c>
      <c r="F5155" s="1">
        <f t="shared" ca="1" si="564"/>
        <v>1</v>
      </c>
      <c r="G5155" s="1">
        <f t="shared" ca="1" si="565"/>
        <v>1</v>
      </c>
      <c r="H5155" s="1">
        <f t="shared" ca="1" si="566"/>
        <v>0</v>
      </c>
    </row>
    <row r="5156" spans="1:8" hidden="1" x14ac:dyDescent="0.2">
      <c r="A5156" s="1">
        <v>5153</v>
      </c>
      <c r="B5156" s="1">
        <f t="shared" ca="1" si="563"/>
        <v>550954.3201218351</v>
      </c>
      <c r="C5156" s="1">
        <f t="shared" ca="1" si="560"/>
        <v>100</v>
      </c>
      <c r="D5156" s="1">
        <f t="shared" ca="1" si="561"/>
        <v>-42.077013244733351</v>
      </c>
      <c r="E5156" s="1">
        <f t="shared" ca="1" si="562"/>
        <v>-3</v>
      </c>
      <c r="F5156" s="1">
        <f t="shared" ca="1" si="564"/>
        <v>1</v>
      </c>
      <c r="G5156" s="1">
        <f t="shared" ca="1" si="565"/>
        <v>2</v>
      </c>
      <c r="H5156" s="1">
        <f t="shared" ca="1" si="566"/>
        <v>0</v>
      </c>
    </row>
    <row r="5157" spans="1:8" hidden="1" x14ac:dyDescent="0.2">
      <c r="A5157" s="1">
        <v>5154</v>
      </c>
      <c r="B5157" s="1">
        <f t="shared" ca="1" si="563"/>
        <v>546746.61879736173</v>
      </c>
      <c r="C5157" s="1">
        <f t="shared" ca="1" si="560"/>
        <v>100</v>
      </c>
      <c r="D5157" s="1">
        <f t="shared" ca="1" si="561"/>
        <v>-42.077013244733351</v>
      </c>
      <c r="E5157" s="1">
        <f t="shared" ca="1" si="562"/>
        <v>-4</v>
      </c>
      <c r="F5157" s="1">
        <f t="shared" ca="1" si="564"/>
        <v>1</v>
      </c>
      <c r="G5157" s="1">
        <f t="shared" ca="1" si="565"/>
        <v>3</v>
      </c>
      <c r="H5157" s="1">
        <f t="shared" ca="1" si="566"/>
        <v>0</v>
      </c>
    </row>
    <row r="5158" spans="1:8" hidden="1" x14ac:dyDescent="0.2">
      <c r="A5158" s="1">
        <v>5155</v>
      </c>
      <c r="B5158" s="1">
        <f t="shared" ca="1" si="563"/>
        <v>542538.91747288837</v>
      </c>
      <c r="C5158" s="1">
        <f t="shared" ca="1" si="560"/>
        <v>500</v>
      </c>
      <c r="D5158" s="1">
        <f t="shared" ca="1" si="561"/>
        <v>-42.077013244733351</v>
      </c>
      <c r="E5158" s="1">
        <f t="shared" ca="1" si="562"/>
        <v>0</v>
      </c>
      <c r="F5158" s="1">
        <f t="shared" ca="1" si="564"/>
        <v>2</v>
      </c>
      <c r="G5158" s="1">
        <f t="shared" ca="1" si="565"/>
        <v>4</v>
      </c>
      <c r="H5158" s="1">
        <f t="shared" ca="1" si="566"/>
        <v>0</v>
      </c>
    </row>
    <row r="5159" spans="1:8" hidden="1" x14ac:dyDescent="0.2">
      <c r="A5159" s="1">
        <v>5156</v>
      </c>
      <c r="B5159" s="1">
        <f t="shared" ca="1" si="563"/>
        <v>521500.4108505217</v>
      </c>
      <c r="C5159" s="1">
        <f t="shared" ca="1" si="560"/>
        <v>500</v>
      </c>
      <c r="D5159" s="1">
        <f t="shared" ca="1" si="561"/>
        <v>-42.077013244733351</v>
      </c>
      <c r="E5159" s="1">
        <f t="shared" ca="1" si="562"/>
        <v>-1</v>
      </c>
      <c r="F5159" s="1">
        <f t="shared" ca="1" si="564"/>
        <v>2</v>
      </c>
      <c r="G5159" s="1">
        <f t="shared" ca="1" si="565"/>
        <v>5</v>
      </c>
      <c r="H5159" s="1">
        <f t="shared" ca="1" si="566"/>
        <v>0</v>
      </c>
    </row>
    <row r="5160" spans="1:8" hidden="1" x14ac:dyDescent="0.2">
      <c r="A5160" s="1">
        <v>5157</v>
      </c>
      <c r="B5160" s="1">
        <f t="shared" ca="1" si="563"/>
        <v>500461.90422815504</v>
      </c>
      <c r="C5160" s="1">
        <f t="shared" ca="1" si="560"/>
        <v>500</v>
      </c>
      <c r="D5160" s="1">
        <f t="shared" ca="1" si="561"/>
        <v>58.639357099169693</v>
      </c>
      <c r="E5160" s="1">
        <f t="shared" ca="1" si="562"/>
        <v>-2</v>
      </c>
      <c r="F5160" s="1">
        <f t="shared" ca="1" si="564"/>
        <v>2</v>
      </c>
      <c r="G5160" s="1">
        <f t="shared" ca="1" si="565"/>
        <v>6</v>
      </c>
      <c r="H5160" s="1">
        <f t="shared" ca="1" si="566"/>
        <v>0</v>
      </c>
    </row>
    <row r="5161" spans="1:8" hidden="1" x14ac:dyDescent="0.2">
      <c r="A5161" s="1">
        <v>5158</v>
      </c>
      <c r="B5161" s="1">
        <f t="shared" ca="1" si="563"/>
        <v>529781.58277773985</v>
      </c>
      <c r="C5161" s="1">
        <f t="shared" ca="1" si="560"/>
        <v>500</v>
      </c>
      <c r="D5161" s="1">
        <f t="shared" ca="1" si="561"/>
        <v>58.639357099169693</v>
      </c>
      <c r="E5161" s="1">
        <f t="shared" ca="1" si="562"/>
        <v>-1</v>
      </c>
      <c r="F5161" s="1">
        <f t="shared" ca="1" si="564"/>
        <v>2</v>
      </c>
      <c r="G5161" s="1">
        <f t="shared" ca="1" si="565"/>
        <v>0</v>
      </c>
      <c r="H5161" s="1">
        <f t="shared" ca="1" si="566"/>
        <v>1</v>
      </c>
    </row>
    <row r="5162" spans="1:8" hidden="1" x14ac:dyDescent="0.2">
      <c r="A5162" s="1">
        <v>5159</v>
      </c>
      <c r="B5162" s="1">
        <f t="shared" ca="1" si="563"/>
        <v>559101.26132732467</v>
      </c>
      <c r="C5162" s="1">
        <f t="shared" ca="1" si="560"/>
        <v>100</v>
      </c>
      <c r="D5162" s="1">
        <f t="shared" ca="1" si="561"/>
        <v>-42.077013244733351</v>
      </c>
      <c r="E5162" s="1">
        <f t="shared" ca="1" si="562"/>
        <v>0</v>
      </c>
      <c r="F5162" s="1">
        <f t="shared" ca="1" si="564"/>
        <v>1</v>
      </c>
      <c r="G5162" s="1">
        <f t="shared" ca="1" si="565"/>
        <v>0</v>
      </c>
      <c r="H5162" s="1">
        <f t="shared" ca="1" si="566"/>
        <v>2</v>
      </c>
    </row>
    <row r="5163" spans="1:8" hidden="1" x14ac:dyDescent="0.2">
      <c r="A5163" s="1">
        <v>5160</v>
      </c>
      <c r="B5163" s="1">
        <f t="shared" ca="1" si="563"/>
        <v>554893.5600028513</v>
      </c>
      <c r="C5163" s="1">
        <f t="shared" ca="1" si="560"/>
        <v>100</v>
      </c>
      <c r="D5163" s="1">
        <f t="shared" ca="1" si="561"/>
        <v>58.639357099169693</v>
      </c>
      <c r="E5163" s="1">
        <f t="shared" ca="1" si="562"/>
        <v>-1</v>
      </c>
      <c r="F5163" s="1">
        <f t="shared" ca="1" si="564"/>
        <v>1</v>
      </c>
      <c r="G5163" s="1">
        <f t="shared" ca="1" si="565"/>
        <v>1</v>
      </c>
      <c r="H5163" s="1">
        <f t="shared" ca="1" si="566"/>
        <v>0</v>
      </c>
    </row>
    <row r="5164" spans="1:8" hidden="1" x14ac:dyDescent="0.2">
      <c r="A5164" s="1">
        <v>5161</v>
      </c>
      <c r="B5164" s="1">
        <f t="shared" ca="1" si="563"/>
        <v>560757.49571276829</v>
      </c>
      <c r="C5164" s="1">
        <f t="shared" ca="1" si="560"/>
        <v>100</v>
      </c>
      <c r="D5164" s="1">
        <f t="shared" ca="1" si="561"/>
        <v>-42.077013244733351</v>
      </c>
      <c r="E5164" s="1">
        <f t="shared" ca="1" si="562"/>
        <v>0</v>
      </c>
      <c r="F5164" s="1">
        <f t="shared" ca="1" si="564"/>
        <v>1</v>
      </c>
      <c r="G5164" s="1">
        <f t="shared" ca="1" si="565"/>
        <v>0</v>
      </c>
      <c r="H5164" s="1">
        <f t="shared" ca="1" si="566"/>
        <v>1</v>
      </c>
    </row>
    <row r="5165" spans="1:8" hidden="1" x14ac:dyDescent="0.2">
      <c r="A5165" s="1">
        <v>5162</v>
      </c>
      <c r="B5165" s="1">
        <f t="shared" ca="1" si="563"/>
        <v>556549.79438829492</v>
      </c>
      <c r="C5165" s="1">
        <f t="shared" ca="1" si="560"/>
        <v>100</v>
      </c>
      <c r="D5165" s="1">
        <f t="shared" ca="1" si="561"/>
        <v>-42.077013244733351</v>
      </c>
      <c r="E5165" s="1">
        <f t="shared" ca="1" si="562"/>
        <v>-1</v>
      </c>
      <c r="F5165" s="1">
        <f t="shared" ca="1" si="564"/>
        <v>1</v>
      </c>
      <c r="G5165" s="1">
        <f t="shared" ca="1" si="565"/>
        <v>1</v>
      </c>
      <c r="H5165" s="1">
        <f t="shared" ca="1" si="566"/>
        <v>0</v>
      </c>
    </row>
    <row r="5166" spans="1:8" hidden="1" x14ac:dyDescent="0.2">
      <c r="A5166" s="1">
        <v>5163</v>
      </c>
      <c r="B5166" s="1">
        <f t="shared" ca="1" si="563"/>
        <v>552342.09306382155</v>
      </c>
      <c r="C5166" s="1">
        <f t="shared" ca="1" si="560"/>
        <v>100</v>
      </c>
      <c r="D5166" s="1">
        <f t="shared" ca="1" si="561"/>
        <v>58.639357099169693</v>
      </c>
      <c r="E5166" s="1">
        <f t="shared" ca="1" si="562"/>
        <v>-2</v>
      </c>
      <c r="F5166" s="1">
        <f t="shared" ca="1" si="564"/>
        <v>1</v>
      </c>
      <c r="G5166" s="1">
        <f t="shared" ca="1" si="565"/>
        <v>2</v>
      </c>
      <c r="H5166" s="1">
        <f t="shared" ca="1" si="566"/>
        <v>0</v>
      </c>
    </row>
    <row r="5167" spans="1:8" hidden="1" x14ac:dyDescent="0.2">
      <c r="A5167" s="1">
        <v>5164</v>
      </c>
      <c r="B5167" s="1">
        <f t="shared" ca="1" si="563"/>
        <v>558206.02877373854</v>
      </c>
      <c r="C5167" s="1">
        <f t="shared" ca="1" si="560"/>
        <v>100</v>
      </c>
      <c r="D5167" s="1">
        <f t="shared" ca="1" si="561"/>
        <v>-42.077013244733351</v>
      </c>
      <c r="E5167" s="1">
        <f t="shared" ca="1" si="562"/>
        <v>-1</v>
      </c>
      <c r="F5167" s="1">
        <f t="shared" ca="1" si="564"/>
        <v>1</v>
      </c>
      <c r="G5167" s="1">
        <f t="shared" ca="1" si="565"/>
        <v>0</v>
      </c>
      <c r="H5167" s="1">
        <f t="shared" ca="1" si="566"/>
        <v>1</v>
      </c>
    </row>
    <row r="5168" spans="1:8" hidden="1" x14ac:dyDescent="0.2">
      <c r="A5168" s="1">
        <v>5165</v>
      </c>
      <c r="B5168" s="1">
        <f t="shared" ca="1" si="563"/>
        <v>553998.32744926517</v>
      </c>
      <c r="C5168" s="1">
        <f t="shared" ca="1" si="560"/>
        <v>100</v>
      </c>
      <c r="D5168" s="1">
        <f t="shared" ca="1" si="561"/>
        <v>-42.077013244733351</v>
      </c>
      <c r="E5168" s="1">
        <f t="shared" ca="1" si="562"/>
        <v>-2</v>
      </c>
      <c r="F5168" s="1">
        <f t="shared" ca="1" si="564"/>
        <v>1</v>
      </c>
      <c r="G5168" s="1">
        <f t="shared" ca="1" si="565"/>
        <v>1</v>
      </c>
      <c r="H5168" s="1">
        <f t="shared" ca="1" si="566"/>
        <v>0</v>
      </c>
    </row>
    <row r="5169" spans="1:8" hidden="1" x14ac:dyDescent="0.2">
      <c r="A5169" s="1">
        <v>5166</v>
      </c>
      <c r="B5169" s="1">
        <f t="shared" ca="1" si="563"/>
        <v>549790.6261247918</v>
      </c>
      <c r="C5169" s="1">
        <f t="shared" ca="1" si="560"/>
        <v>100</v>
      </c>
      <c r="D5169" s="1">
        <f t="shared" ca="1" si="561"/>
        <v>58.639357099169693</v>
      </c>
      <c r="E5169" s="1">
        <f t="shared" ca="1" si="562"/>
        <v>-3</v>
      </c>
      <c r="F5169" s="1">
        <f t="shared" ca="1" si="564"/>
        <v>1</v>
      </c>
      <c r="G5169" s="1">
        <f t="shared" ca="1" si="565"/>
        <v>2</v>
      </c>
      <c r="H5169" s="1">
        <f t="shared" ca="1" si="566"/>
        <v>0</v>
      </c>
    </row>
    <row r="5170" spans="1:8" hidden="1" x14ac:dyDescent="0.2">
      <c r="A5170" s="1">
        <v>5167</v>
      </c>
      <c r="B5170" s="1">
        <f t="shared" ca="1" si="563"/>
        <v>555654.56183470879</v>
      </c>
      <c r="C5170" s="1">
        <f t="shared" ca="1" si="560"/>
        <v>100</v>
      </c>
      <c r="D5170" s="1">
        <f t="shared" ca="1" si="561"/>
        <v>-42.077013244733351</v>
      </c>
      <c r="E5170" s="1">
        <f t="shared" ca="1" si="562"/>
        <v>-2</v>
      </c>
      <c r="F5170" s="1">
        <f t="shared" ca="1" si="564"/>
        <v>1</v>
      </c>
      <c r="G5170" s="1">
        <f t="shared" ca="1" si="565"/>
        <v>0</v>
      </c>
      <c r="H5170" s="1">
        <f t="shared" ca="1" si="566"/>
        <v>1</v>
      </c>
    </row>
    <row r="5171" spans="1:8" hidden="1" x14ac:dyDescent="0.2">
      <c r="A5171" s="1">
        <v>5168</v>
      </c>
      <c r="B5171" s="1">
        <f t="shared" ca="1" si="563"/>
        <v>551446.86051023542</v>
      </c>
      <c r="C5171" s="1">
        <f t="shared" ca="1" si="560"/>
        <v>100</v>
      </c>
      <c r="D5171" s="1">
        <f t="shared" ca="1" si="561"/>
        <v>58.639357099169693</v>
      </c>
      <c r="E5171" s="1">
        <f t="shared" ca="1" si="562"/>
        <v>-3</v>
      </c>
      <c r="F5171" s="1">
        <f t="shared" ca="1" si="564"/>
        <v>1</v>
      </c>
      <c r="G5171" s="1">
        <f t="shared" ca="1" si="565"/>
        <v>1</v>
      </c>
      <c r="H5171" s="1">
        <f t="shared" ca="1" si="566"/>
        <v>0</v>
      </c>
    </row>
    <row r="5172" spans="1:8" hidden="1" x14ac:dyDescent="0.2">
      <c r="A5172" s="1">
        <v>5169</v>
      </c>
      <c r="B5172" s="1">
        <f t="shared" ca="1" si="563"/>
        <v>557310.79622015241</v>
      </c>
      <c r="C5172" s="1">
        <f t="shared" ca="1" si="560"/>
        <v>100</v>
      </c>
      <c r="D5172" s="1">
        <f t="shared" ca="1" si="561"/>
        <v>58.639357099169693</v>
      </c>
      <c r="E5172" s="1">
        <f t="shared" ca="1" si="562"/>
        <v>-2</v>
      </c>
      <c r="F5172" s="1">
        <f t="shared" ca="1" si="564"/>
        <v>1</v>
      </c>
      <c r="G5172" s="1">
        <f t="shared" ca="1" si="565"/>
        <v>0</v>
      </c>
      <c r="H5172" s="1">
        <f t="shared" ca="1" si="566"/>
        <v>1</v>
      </c>
    </row>
    <row r="5173" spans="1:8" hidden="1" x14ac:dyDescent="0.2">
      <c r="A5173" s="1">
        <v>5170</v>
      </c>
      <c r="B5173" s="1">
        <f t="shared" ca="1" si="563"/>
        <v>563174.73193006939</v>
      </c>
      <c r="C5173" s="1">
        <f t="shared" ca="1" si="560"/>
        <v>100</v>
      </c>
      <c r="D5173" s="1">
        <f t="shared" ca="1" si="561"/>
        <v>58.639357099169693</v>
      </c>
      <c r="E5173" s="1">
        <f t="shared" ca="1" si="562"/>
        <v>-1</v>
      </c>
      <c r="F5173" s="1">
        <f t="shared" ca="1" si="564"/>
        <v>1</v>
      </c>
      <c r="G5173" s="1">
        <f t="shared" ca="1" si="565"/>
        <v>0</v>
      </c>
      <c r="H5173" s="1">
        <f t="shared" ca="1" si="566"/>
        <v>2</v>
      </c>
    </row>
    <row r="5174" spans="1:8" hidden="1" x14ac:dyDescent="0.2">
      <c r="A5174" s="1">
        <v>5171</v>
      </c>
      <c r="B5174" s="1">
        <f t="shared" ca="1" si="563"/>
        <v>569038.66763998638</v>
      </c>
      <c r="C5174" s="1">
        <f t="shared" ca="1" si="560"/>
        <v>100</v>
      </c>
      <c r="D5174" s="1">
        <f t="shared" ca="1" si="561"/>
        <v>-42.077013244733351</v>
      </c>
      <c r="E5174" s="1">
        <f t="shared" ca="1" si="562"/>
        <v>0</v>
      </c>
      <c r="F5174" s="1">
        <f t="shared" ca="1" si="564"/>
        <v>1</v>
      </c>
      <c r="G5174" s="1">
        <f t="shared" ca="1" si="565"/>
        <v>0</v>
      </c>
      <c r="H5174" s="1">
        <f t="shared" ca="1" si="566"/>
        <v>3</v>
      </c>
    </row>
    <row r="5175" spans="1:8" hidden="1" x14ac:dyDescent="0.2">
      <c r="A5175" s="1">
        <v>5172</v>
      </c>
      <c r="B5175" s="1">
        <f t="shared" ca="1" si="563"/>
        <v>564830.96631551301</v>
      </c>
      <c r="C5175" s="1">
        <f t="shared" ca="1" si="560"/>
        <v>100</v>
      </c>
      <c r="D5175" s="1">
        <f t="shared" ca="1" si="561"/>
        <v>58.639357099169693</v>
      </c>
      <c r="E5175" s="1">
        <f t="shared" ca="1" si="562"/>
        <v>-1</v>
      </c>
      <c r="F5175" s="1">
        <f t="shared" ca="1" si="564"/>
        <v>1</v>
      </c>
      <c r="G5175" s="1">
        <f t="shared" ca="1" si="565"/>
        <v>1</v>
      </c>
      <c r="H5175" s="1">
        <f t="shared" ca="1" si="566"/>
        <v>0</v>
      </c>
    </row>
    <row r="5176" spans="1:8" hidden="1" x14ac:dyDescent="0.2">
      <c r="A5176" s="1">
        <v>5173</v>
      </c>
      <c r="B5176" s="1">
        <f t="shared" ca="1" si="563"/>
        <v>570694.90202543</v>
      </c>
      <c r="C5176" s="1">
        <f t="shared" ca="1" si="560"/>
        <v>100</v>
      </c>
      <c r="D5176" s="1">
        <f t="shared" ca="1" si="561"/>
        <v>-42.077013244733351</v>
      </c>
      <c r="E5176" s="1">
        <f t="shared" ca="1" si="562"/>
        <v>0</v>
      </c>
      <c r="F5176" s="1">
        <f t="shared" ca="1" si="564"/>
        <v>1</v>
      </c>
      <c r="G5176" s="1">
        <f t="shared" ca="1" si="565"/>
        <v>0</v>
      </c>
      <c r="H5176" s="1">
        <f t="shared" ca="1" si="566"/>
        <v>1</v>
      </c>
    </row>
    <row r="5177" spans="1:8" hidden="1" x14ac:dyDescent="0.2">
      <c r="A5177" s="1">
        <v>5174</v>
      </c>
      <c r="B5177" s="1">
        <f t="shared" ca="1" si="563"/>
        <v>566487.20070095663</v>
      </c>
      <c r="C5177" s="1">
        <f t="shared" ca="1" si="560"/>
        <v>100</v>
      </c>
      <c r="D5177" s="1">
        <f t="shared" ca="1" si="561"/>
        <v>58.639357099169693</v>
      </c>
      <c r="E5177" s="1">
        <f t="shared" ca="1" si="562"/>
        <v>-1</v>
      </c>
      <c r="F5177" s="1">
        <f t="shared" ca="1" si="564"/>
        <v>1</v>
      </c>
      <c r="G5177" s="1">
        <f t="shared" ca="1" si="565"/>
        <v>1</v>
      </c>
      <c r="H5177" s="1">
        <f t="shared" ca="1" si="566"/>
        <v>0</v>
      </c>
    </row>
    <row r="5178" spans="1:8" hidden="1" x14ac:dyDescent="0.2">
      <c r="A5178" s="1">
        <v>5175</v>
      </c>
      <c r="B5178" s="1">
        <f t="shared" ca="1" si="563"/>
        <v>572351.13641087362</v>
      </c>
      <c r="C5178" s="1">
        <f t="shared" ca="1" si="560"/>
        <v>100</v>
      </c>
      <c r="D5178" s="1">
        <f t="shared" ca="1" si="561"/>
        <v>-42.077013244733351</v>
      </c>
      <c r="E5178" s="1">
        <f t="shared" ca="1" si="562"/>
        <v>0</v>
      </c>
      <c r="F5178" s="1">
        <f t="shared" ca="1" si="564"/>
        <v>1</v>
      </c>
      <c r="G5178" s="1">
        <f t="shared" ca="1" si="565"/>
        <v>0</v>
      </c>
      <c r="H5178" s="1">
        <f t="shared" ca="1" si="566"/>
        <v>1</v>
      </c>
    </row>
    <row r="5179" spans="1:8" hidden="1" x14ac:dyDescent="0.2">
      <c r="A5179" s="1">
        <v>5176</v>
      </c>
      <c r="B5179" s="1">
        <f t="shared" ca="1" si="563"/>
        <v>568143.43508640025</v>
      </c>
      <c r="C5179" s="1">
        <f t="shared" ca="1" si="560"/>
        <v>100</v>
      </c>
      <c r="D5179" s="1">
        <f t="shared" ca="1" si="561"/>
        <v>-42.077013244733351</v>
      </c>
      <c r="E5179" s="1">
        <f t="shared" ca="1" si="562"/>
        <v>-1</v>
      </c>
      <c r="F5179" s="1">
        <f t="shared" ca="1" si="564"/>
        <v>1</v>
      </c>
      <c r="G5179" s="1">
        <f t="shared" ca="1" si="565"/>
        <v>1</v>
      </c>
      <c r="H5179" s="1">
        <f t="shared" ca="1" si="566"/>
        <v>0</v>
      </c>
    </row>
    <row r="5180" spans="1:8" hidden="1" x14ac:dyDescent="0.2">
      <c r="A5180" s="1">
        <v>5177</v>
      </c>
      <c r="B5180" s="1">
        <f t="shared" ca="1" si="563"/>
        <v>563935.73376192688</v>
      </c>
      <c r="C5180" s="1">
        <f t="shared" ca="1" si="560"/>
        <v>100</v>
      </c>
      <c r="D5180" s="1">
        <f t="shared" ca="1" si="561"/>
        <v>-42.077013244733351</v>
      </c>
      <c r="E5180" s="1">
        <f t="shared" ca="1" si="562"/>
        <v>-2</v>
      </c>
      <c r="F5180" s="1">
        <f t="shared" ca="1" si="564"/>
        <v>1</v>
      </c>
      <c r="G5180" s="1">
        <f t="shared" ca="1" si="565"/>
        <v>2</v>
      </c>
      <c r="H5180" s="1">
        <f t="shared" ca="1" si="566"/>
        <v>0</v>
      </c>
    </row>
    <row r="5181" spans="1:8" hidden="1" x14ac:dyDescent="0.2">
      <c r="A5181" s="1">
        <v>5178</v>
      </c>
      <c r="B5181" s="1">
        <f t="shared" ca="1" si="563"/>
        <v>559728.03243745351</v>
      </c>
      <c r="C5181" s="1">
        <f t="shared" ca="1" si="560"/>
        <v>100</v>
      </c>
      <c r="D5181" s="1">
        <f t="shared" ca="1" si="561"/>
        <v>-42.077013244733351</v>
      </c>
      <c r="E5181" s="1">
        <f t="shared" ca="1" si="562"/>
        <v>-3</v>
      </c>
      <c r="F5181" s="1">
        <f t="shared" ca="1" si="564"/>
        <v>1</v>
      </c>
      <c r="G5181" s="1">
        <f t="shared" ca="1" si="565"/>
        <v>3</v>
      </c>
      <c r="H5181" s="1">
        <f t="shared" ca="1" si="566"/>
        <v>0</v>
      </c>
    </row>
    <row r="5182" spans="1:8" hidden="1" x14ac:dyDescent="0.2">
      <c r="A5182" s="1">
        <v>5179</v>
      </c>
      <c r="B5182" s="1">
        <f t="shared" ca="1" si="563"/>
        <v>555520.33111298014</v>
      </c>
      <c r="C5182" s="1">
        <f t="shared" ca="1" si="560"/>
        <v>100</v>
      </c>
      <c r="D5182" s="1">
        <f t="shared" ca="1" si="561"/>
        <v>-42.077013244733351</v>
      </c>
      <c r="E5182" s="1">
        <f t="shared" ca="1" si="562"/>
        <v>-4</v>
      </c>
      <c r="F5182" s="1">
        <f t="shared" ca="1" si="564"/>
        <v>1</v>
      </c>
      <c r="G5182" s="1">
        <f t="shared" ca="1" si="565"/>
        <v>4</v>
      </c>
      <c r="H5182" s="1">
        <f t="shared" ca="1" si="566"/>
        <v>0</v>
      </c>
    </row>
    <row r="5183" spans="1:8" hidden="1" x14ac:dyDescent="0.2">
      <c r="A5183" s="1">
        <v>5180</v>
      </c>
      <c r="B5183" s="1">
        <f t="shared" ca="1" si="563"/>
        <v>551312.62978850678</v>
      </c>
      <c r="C5183" s="1">
        <f t="shared" ca="1" si="560"/>
        <v>500</v>
      </c>
      <c r="D5183" s="1">
        <f t="shared" ca="1" si="561"/>
        <v>-42.077013244733351</v>
      </c>
      <c r="E5183" s="1">
        <f t="shared" ca="1" si="562"/>
        <v>0</v>
      </c>
      <c r="F5183" s="1">
        <f t="shared" ca="1" si="564"/>
        <v>2</v>
      </c>
      <c r="G5183" s="1">
        <f t="shared" ca="1" si="565"/>
        <v>5</v>
      </c>
      <c r="H5183" s="1">
        <f t="shared" ca="1" si="566"/>
        <v>0</v>
      </c>
    </row>
    <row r="5184" spans="1:8" hidden="1" x14ac:dyDescent="0.2">
      <c r="A5184" s="1">
        <v>5181</v>
      </c>
      <c r="B5184" s="1">
        <f t="shared" ca="1" si="563"/>
        <v>530274.12316614005</v>
      </c>
      <c r="C5184" s="1">
        <f t="shared" ca="1" si="560"/>
        <v>500</v>
      </c>
      <c r="D5184" s="1">
        <f t="shared" ca="1" si="561"/>
        <v>58.639357099169693</v>
      </c>
      <c r="E5184" s="1">
        <f t="shared" ca="1" si="562"/>
        <v>-1</v>
      </c>
      <c r="F5184" s="1">
        <f t="shared" ca="1" si="564"/>
        <v>2</v>
      </c>
      <c r="G5184" s="1">
        <f t="shared" ca="1" si="565"/>
        <v>6</v>
      </c>
      <c r="H5184" s="1">
        <f t="shared" ca="1" si="566"/>
        <v>0</v>
      </c>
    </row>
    <row r="5185" spans="1:8" hidden="1" x14ac:dyDescent="0.2">
      <c r="A5185" s="1">
        <v>5182</v>
      </c>
      <c r="B5185" s="1">
        <f t="shared" ca="1" si="563"/>
        <v>559593.80171572487</v>
      </c>
      <c r="C5185" s="1">
        <f t="shared" ca="1" si="560"/>
        <v>100</v>
      </c>
      <c r="D5185" s="1">
        <f t="shared" ca="1" si="561"/>
        <v>58.639357099169693</v>
      </c>
      <c r="E5185" s="1">
        <f t="shared" ca="1" si="562"/>
        <v>0</v>
      </c>
      <c r="F5185" s="1">
        <f t="shared" ca="1" si="564"/>
        <v>1</v>
      </c>
      <c r="G5185" s="1">
        <f t="shared" ca="1" si="565"/>
        <v>0</v>
      </c>
      <c r="H5185" s="1">
        <f t="shared" ca="1" si="566"/>
        <v>1</v>
      </c>
    </row>
    <row r="5186" spans="1:8" hidden="1" x14ac:dyDescent="0.2">
      <c r="A5186" s="1">
        <v>5183</v>
      </c>
      <c r="B5186" s="1">
        <f t="shared" ca="1" si="563"/>
        <v>565457.73742564186</v>
      </c>
      <c r="C5186" s="1">
        <f t="shared" ca="1" si="560"/>
        <v>100</v>
      </c>
      <c r="D5186" s="1">
        <f t="shared" ca="1" si="561"/>
        <v>-42.077013244733351</v>
      </c>
      <c r="E5186" s="1">
        <f t="shared" ca="1" si="562"/>
        <v>0</v>
      </c>
      <c r="F5186" s="1">
        <f t="shared" ca="1" si="564"/>
        <v>1</v>
      </c>
      <c r="G5186" s="1">
        <f t="shared" ca="1" si="565"/>
        <v>0</v>
      </c>
      <c r="H5186" s="1">
        <f t="shared" ca="1" si="566"/>
        <v>2</v>
      </c>
    </row>
    <row r="5187" spans="1:8" hidden="1" x14ac:dyDescent="0.2">
      <c r="A5187" s="1">
        <v>5184</v>
      </c>
      <c r="B5187" s="1">
        <f t="shared" ca="1" si="563"/>
        <v>561250.03610116849</v>
      </c>
      <c r="C5187" s="1">
        <f t="shared" ca="1" si="560"/>
        <v>100</v>
      </c>
      <c r="D5187" s="1">
        <f t="shared" ca="1" si="561"/>
        <v>-42.077013244733351</v>
      </c>
      <c r="E5187" s="1">
        <f t="shared" ca="1" si="562"/>
        <v>-1</v>
      </c>
      <c r="F5187" s="1">
        <f t="shared" ca="1" si="564"/>
        <v>1</v>
      </c>
      <c r="G5187" s="1">
        <f t="shared" ca="1" si="565"/>
        <v>1</v>
      </c>
      <c r="H5187" s="1">
        <f t="shared" ca="1" si="566"/>
        <v>0</v>
      </c>
    </row>
    <row r="5188" spans="1:8" hidden="1" x14ac:dyDescent="0.2">
      <c r="A5188" s="1">
        <v>5185</v>
      </c>
      <c r="B5188" s="1">
        <f t="shared" ca="1" si="563"/>
        <v>557042.33477669512</v>
      </c>
      <c r="C5188" s="1">
        <f t="shared" ca="1" si="560"/>
        <v>100</v>
      </c>
      <c r="D5188" s="1">
        <f t="shared" ca="1" si="561"/>
        <v>58.639357099169693</v>
      </c>
      <c r="E5188" s="1">
        <f t="shared" ca="1" si="562"/>
        <v>-2</v>
      </c>
      <c r="F5188" s="1">
        <f t="shared" ca="1" si="564"/>
        <v>1</v>
      </c>
      <c r="G5188" s="1">
        <f t="shared" ca="1" si="565"/>
        <v>2</v>
      </c>
      <c r="H5188" s="1">
        <f t="shared" ca="1" si="566"/>
        <v>0</v>
      </c>
    </row>
    <row r="5189" spans="1:8" hidden="1" x14ac:dyDescent="0.2">
      <c r="A5189" s="1">
        <v>5186</v>
      </c>
      <c r="B5189" s="1">
        <f t="shared" ca="1" si="563"/>
        <v>562906.27048661211</v>
      </c>
      <c r="C5189" s="1">
        <f t="shared" ref="C5189:C5252" ca="1" si="567">$C$4*POWER($L$2,F5189-1)</f>
        <v>100</v>
      </c>
      <c r="D5189" s="1">
        <f t="shared" ref="D5189:D5252" ca="1" si="568">IF(RAND()&lt;$B$1,$F$1,$H$1)</f>
        <v>-42.077013244733351</v>
      </c>
      <c r="E5189" s="1">
        <f t="shared" ref="E5189:E5252" ca="1" si="569">IF(D5188&lt;0,IF(E5188-1=-$D$2,0,E5188-1),IF(E5188+1=$F$2,0,E5188+1))</f>
        <v>-1</v>
      </c>
      <c r="F5189" s="1">
        <f t="shared" ca="1" si="564"/>
        <v>1</v>
      </c>
      <c r="G5189" s="1">
        <f t="shared" ca="1" si="565"/>
        <v>0</v>
      </c>
      <c r="H5189" s="1">
        <f t="shared" ca="1" si="566"/>
        <v>1</v>
      </c>
    </row>
    <row r="5190" spans="1:8" hidden="1" x14ac:dyDescent="0.2">
      <c r="A5190" s="1">
        <v>5187</v>
      </c>
      <c r="B5190" s="1">
        <f t="shared" ref="B5190:B5253" ca="1" si="570">B5189+D5189*C5189</f>
        <v>558698.56916213874</v>
      </c>
      <c r="C5190" s="1">
        <f t="shared" ca="1" si="567"/>
        <v>100</v>
      </c>
      <c r="D5190" s="1">
        <f t="shared" ca="1" si="568"/>
        <v>-42.077013244733351</v>
      </c>
      <c r="E5190" s="1">
        <f t="shared" ca="1" si="569"/>
        <v>-2</v>
      </c>
      <c r="F5190" s="1">
        <f t="shared" ref="F5190:F5253" ca="1" si="571">IF(AND(D5189&gt;0,E5190=0),IF(F5189-1&lt;1,1,F5189-1),IF(AND(D5189&lt;0,E5190=0),IF(F5189+1&gt;$H$2,1,F5189+1),F5189))</f>
        <v>1</v>
      </c>
      <c r="G5190" s="1">
        <f t="shared" ref="G5190:G5253" ca="1" si="572">IF(D5189&gt;0,0,G5189+1)</f>
        <v>1</v>
      </c>
      <c r="H5190" s="1">
        <f t="shared" ref="H5190:H5253" ca="1" si="573">IF(D5189&lt;0,0,H5189+1)</f>
        <v>0</v>
      </c>
    </row>
    <row r="5191" spans="1:8" hidden="1" x14ac:dyDescent="0.2">
      <c r="A5191" s="1">
        <v>5188</v>
      </c>
      <c r="B5191" s="1">
        <f t="shared" ca="1" si="570"/>
        <v>554490.86783766537</v>
      </c>
      <c r="C5191" s="1">
        <f t="shared" ca="1" si="567"/>
        <v>100</v>
      </c>
      <c r="D5191" s="1">
        <f t="shared" ca="1" si="568"/>
        <v>58.639357099169693</v>
      </c>
      <c r="E5191" s="1">
        <f t="shared" ca="1" si="569"/>
        <v>-3</v>
      </c>
      <c r="F5191" s="1">
        <f t="shared" ca="1" si="571"/>
        <v>1</v>
      </c>
      <c r="G5191" s="1">
        <f t="shared" ca="1" si="572"/>
        <v>2</v>
      </c>
      <c r="H5191" s="1">
        <f t="shared" ca="1" si="573"/>
        <v>0</v>
      </c>
    </row>
    <row r="5192" spans="1:8" hidden="1" x14ac:dyDescent="0.2">
      <c r="A5192" s="1">
        <v>5189</v>
      </c>
      <c r="B5192" s="1">
        <f t="shared" ca="1" si="570"/>
        <v>560354.80354758236</v>
      </c>
      <c r="C5192" s="1">
        <f t="shared" ca="1" si="567"/>
        <v>100</v>
      </c>
      <c r="D5192" s="1">
        <f t="shared" ca="1" si="568"/>
        <v>-42.077013244733351</v>
      </c>
      <c r="E5192" s="1">
        <f t="shared" ca="1" si="569"/>
        <v>-2</v>
      </c>
      <c r="F5192" s="1">
        <f t="shared" ca="1" si="571"/>
        <v>1</v>
      </c>
      <c r="G5192" s="1">
        <f t="shared" ca="1" si="572"/>
        <v>0</v>
      </c>
      <c r="H5192" s="1">
        <f t="shared" ca="1" si="573"/>
        <v>1</v>
      </c>
    </row>
    <row r="5193" spans="1:8" hidden="1" x14ac:dyDescent="0.2">
      <c r="A5193" s="1">
        <v>5190</v>
      </c>
      <c r="B5193" s="1">
        <f t="shared" ca="1" si="570"/>
        <v>556147.10222310899</v>
      </c>
      <c r="C5193" s="1">
        <f t="shared" ca="1" si="567"/>
        <v>100</v>
      </c>
      <c r="D5193" s="1">
        <f t="shared" ca="1" si="568"/>
        <v>58.639357099169693</v>
      </c>
      <c r="E5193" s="1">
        <f t="shared" ca="1" si="569"/>
        <v>-3</v>
      </c>
      <c r="F5193" s="1">
        <f t="shared" ca="1" si="571"/>
        <v>1</v>
      </c>
      <c r="G5193" s="1">
        <f t="shared" ca="1" si="572"/>
        <v>1</v>
      </c>
      <c r="H5193" s="1">
        <f t="shared" ca="1" si="573"/>
        <v>0</v>
      </c>
    </row>
    <row r="5194" spans="1:8" hidden="1" x14ac:dyDescent="0.2">
      <c r="A5194" s="1">
        <v>5191</v>
      </c>
      <c r="B5194" s="1">
        <f t="shared" ca="1" si="570"/>
        <v>562011.03793302597</v>
      </c>
      <c r="C5194" s="1">
        <f t="shared" ca="1" si="567"/>
        <v>100</v>
      </c>
      <c r="D5194" s="1">
        <f t="shared" ca="1" si="568"/>
        <v>58.639357099169693</v>
      </c>
      <c r="E5194" s="1">
        <f t="shared" ca="1" si="569"/>
        <v>-2</v>
      </c>
      <c r="F5194" s="1">
        <f t="shared" ca="1" si="571"/>
        <v>1</v>
      </c>
      <c r="G5194" s="1">
        <f t="shared" ca="1" si="572"/>
        <v>0</v>
      </c>
      <c r="H5194" s="1">
        <f t="shared" ca="1" si="573"/>
        <v>1</v>
      </c>
    </row>
    <row r="5195" spans="1:8" hidden="1" x14ac:dyDescent="0.2">
      <c r="A5195" s="1">
        <v>5192</v>
      </c>
      <c r="B5195" s="1">
        <f t="shared" ca="1" si="570"/>
        <v>567874.97364294296</v>
      </c>
      <c r="C5195" s="1">
        <f t="shared" ca="1" si="567"/>
        <v>100</v>
      </c>
      <c r="D5195" s="1">
        <f t="shared" ca="1" si="568"/>
        <v>-42.077013244733351</v>
      </c>
      <c r="E5195" s="1">
        <f t="shared" ca="1" si="569"/>
        <v>-1</v>
      </c>
      <c r="F5195" s="1">
        <f t="shared" ca="1" si="571"/>
        <v>1</v>
      </c>
      <c r="G5195" s="1">
        <f t="shared" ca="1" si="572"/>
        <v>0</v>
      </c>
      <c r="H5195" s="1">
        <f t="shared" ca="1" si="573"/>
        <v>2</v>
      </c>
    </row>
    <row r="5196" spans="1:8" hidden="1" x14ac:dyDescent="0.2">
      <c r="A5196" s="1">
        <v>5193</v>
      </c>
      <c r="B5196" s="1">
        <f t="shared" ca="1" si="570"/>
        <v>563667.27231846959</v>
      </c>
      <c r="C5196" s="1">
        <f t="shared" ca="1" si="567"/>
        <v>100</v>
      </c>
      <c r="D5196" s="1">
        <f t="shared" ca="1" si="568"/>
        <v>58.639357099169693</v>
      </c>
      <c r="E5196" s="1">
        <f t="shared" ca="1" si="569"/>
        <v>-2</v>
      </c>
      <c r="F5196" s="1">
        <f t="shared" ca="1" si="571"/>
        <v>1</v>
      </c>
      <c r="G5196" s="1">
        <f t="shared" ca="1" si="572"/>
        <v>1</v>
      </c>
      <c r="H5196" s="1">
        <f t="shared" ca="1" si="573"/>
        <v>0</v>
      </c>
    </row>
    <row r="5197" spans="1:8" hidden="1" x14ac:dyDescent="0.2">
      <c r="A5197" s="1">
        <v>5194</v>
      </c>
      <c r="B5197" s="1">
        <f t="shared" ca="1" si="570"/>
        <v>569531.20802838658</v>
      </c>
      <c r="C5197" s="1">
        <f t="shared" ca="1" si="567"/>
        <v>100</v>
      </c>
      <c r="D5197" s="1">
        <f t="shared" ca="1" si="568"/>
        <v>-42.077013244733351</v>
      </c>
      <c r="E5197" s="1">
        <f t="shared" ca="1" si="569"/>
        <v>-1</v>
      </c>
      <c r="F5197" s="1">
        <f t="shared" ca="1" si="571"/>
        <v>1</v>
      </c>
      <c r="G5197" s="1">
        <f t="shared" ca="1" si="572"/>
        <v>0</v>
      </c>
      <c r="H5197" s="1">
        <f t="shared" ca="1" si="573"/>
        <v>1</v>
      </c>
    </row>
    <row r="5198" spans="1:8" hidden="1" x14ac:dyDescent="0.2">
      <c r="A5198" s="1">
        <v>5195</v>
      </c>
      <c r="B5198" s="1">
        <f t="shared" ca="1" si="570"/>
        <v>565323.50670391321</v>
      </c>
      <c r="C5198" s="1">
        <f t="shared" ca="1" si="567"/>
        <v>100</v>
      </c>
      <c r="D5198" s="1">
        <f t="shared" ca="1" si="568"/>
        <v>58.639357099169693</v>
      </c>
      <c r="E5198" s="1">
        <f t="shared" ca="1" si="569"/>
        <v>-2</v>
      </c>
      <c r="F5198" s="1">
        <f t="shared" ca="1" si="571"/>
        <v>1</v>
      </c>
      <c r="G5198" s="1">
        <f t="shared" ca="1" si="572"/>
        <v>1</v>
      </c>
      <c r="H5198" s="1">
        <f t="shared" ca="1" si="573"/>
        <v>0</v>
      </c>
    </row>
    <row r="5199" spans="1:8" hidden="1" x14ac:dyDescent="0.2">
      <c r="A5199" s="1">
        <v>5196</v>
      </c>
      <c r="B5199" s="1">
        <f t="shared" ca="1" si="570"/>
        <v>571187.4424138302</v>
      </c>
      <c r="C5199" s="1">
        <f t="shared" ca="1" si="567"/>
        <v>100</v>
      </c>
      <c r="D5199" s="1">
        <f t="shared" ca="1" si="568"/>
        <v>-42.077013244733351</v>
      </c>
      <c r="E5199" s="1">
        <f t="shared" ca="1" si="569"/>
        <v>-1</v>
      </c>
      <c r="F5199" s="1">
        <f t="shared" ca="1" si="571"/>
        <v>1</v>
      </c>
      <c r="G5199" s="1">
        <f t="shared" ca="1" si="572"/>
        <v>0</v>
      </c>
      <c r="H5199" s="1">
        <f t="shared" ca="1" si="573"/>
        <v>1</v>
      </c>
    </row>
    <row r="5200" spans="1:8" hidden="1" x14ac:dyDescent="0.2">
      <c r="A5200" s="1">
        <v>5197</v>
      </c>
      <c r="B5200" s="1">
        <f t="shared" ca="1" si="570"/>
        <v>566979.74108935683</v>
      </c>
      <c r="C5200" s="1">
        <f t="shared" ca="1" si="567"/>
        <v>100</v>
      </c>
      <c r="D5200" s="1">
        <f t="shared" ca="1" si="568"/>
        <v>-42.077013244733351</v>
      </c>
      <c r="E5200" s="1">
        <f t="shared" ca="1" si="569"/>
        <v>-2</v>
      </c>
      <c r="F5200" s="1">
        <f t="shared" ca="1" si="571"/>
        <v>1</v>
      </c>
      <c r="G5200" s="1">
        <f t="shared" ca="1" si="572"/>
        <v>1</v>
      </c>
      <c r="H5200" s="1">
        <f t="shared" ca="1" si="573"/>
        <v>0</v>
      </c>
    </row>
    <row r="5201" spans="1:8" hidden="1" x14ac:dyDescent="0.2">
      <c r="A5201" s="1">
        <v>5198</v>
      </c>
      <c r="B5201" s="1">
        <f t="shared" ca="1" si="570"/>
        <v>562772.03976488346</v>
      </c>
      <c r="C5201" s="1">
        <f t="shared" ca="1" si="567"/>
        <v>100</v>
      </c>
      <c r="D5201" s="1">
        <f t="shared" ca="1" si="568"/>
        <v>-42.077013244733351</v>
      </c>
      <c r="E5201" s="1">
        <f t="shared" ca="1" si="569"/>
        <v>-3</v>
      </c>
      <c r="F5201" s="1">
        <f t="shared" ca="1" si="571"/>
        <v>1</v>
      </c>
      <c r="G5201" s="1">
        <f t="shared" ca="1" si="572"/>
        <v>2</v>
      </c>
      <c r="H5201" s="1">
        <f t="shared" ca="1" si="573"/>
        <v>0</v>
      </c>
    </row>
    <row r="5202" spans="1:8" hidden="1" x14ac:dyDescent="0.2">
      <c r="A5202" s="1">
        <v>5199</v>
      </c>
      <c r="B5202" s="1">
        <f t="shared" ca="1" si="570"/>
        <v>558564.33844041009</v>
      </c>
      <c r="C5202" s="1">
        <f t="shared" ca="1" si="567"/>
        <v>100</v>
      </c>
      <c r="D5202" s="1">
        <f t="shared" ca="1" si="568"/>
        <v>-42.077013244733351</v>
      </c>
      <c r="E5202" s="1">
        <f t="shared" ca="1" si="569"/>
        <v>-4</v>
      </c>
      <c r="F5202" s="1">
        <f t="shared" ca="1" si="571"/>
        <v>1</v>
      </c>
      <c r="G5202" s="1">
        <f t="shared" ca="1" si="572"/>
        <v>3</v>
      </c>
      <c r="H5202" s="1">
        <f t="shared" ca="1" si="573"/>
        <v>0</v>
      </c>
    </row>
    <row r="5203" spans="1:8" hidden="1" x14ac:dyDescent="0.2">
      <c r="A5203" s="1">
        <v>5200</v>
      </c>
      <c r="B5203" s="1">
        <f t="shared" ca="1" si="570"/>
        <v>554356.63711593673</v>
      </c>
      <c r="C5203" s="1">
        <f t="shared" ca="1" si="567"/>
        <v>500</v>
      </c>
      <c r="D5203" s="1">
        <f t="shared" ca="1" si="568"/>
        <v>58.639357099169693</v>
      </c>
      <c r="E5203" s="1">
        <f t="shared" ca="1" si="569"/>
        <v>0</v>
      </c>
      <c r="F5203" s="1">
        <f t="shared" ca="1" si="571"/>
        <v>2</v>
      </c>
      <c r="G5203" s="1">
        <f t="shared" ca="1" si="572"/>
        <v>4</v>
      </c>
      <c r="H5203" s="1">
        <f t="shared" ca="1" si="573"/>
        <v>0</v>
      </c>
    </row>
    <row r="5204" spans="1:8" hidden="1" x14ac:dyDescent="0.2">
      <c r="A5204" s="1">
        <v>5201</v>
      </c>
      <c r="B5204" s="1">
        <f t="shared" ca="1" si="570"/>
        <v>583676.31566552154</v>
      </c>
      <c r="C5204" s="1">
        <f t="shared" ca="1" si="567"/>
        <v>100</v>
      </c>
      <c r="D5204" s="1">
        <f t="shared" ca="1" si="568"/>
        <v>58.639357099169693</v>
      </c>
      <c r="E5204" s="1">
        <f t="shared" ca="1" si="569"/>
        <v>0</v>
      </c>
      <c r="F5204" s="1">
        <f t="shared" ca="1" si="571"/>
        <v>1</v>
      </c>
      <c r="G5204" s="1">
        <f t="shared" ca="1" si="572"/>
        <v>0</v>
      </c>
      <c r="H5204" s="1">
        <f t="shared" ca="1" si="573"/>
        <v>1</v>
      </c>
    </row>
    <row r="5205" spans="1:8" hidden="1" x14ac:dyDescent="0.2">
      <c r="A5205" s="1">
        <v>5202</v>
      </c>
      <c r="B5205" s="1">
        <f t="shared" ca="1" si="570"/>
        <v>589540.25137543853</v>
      </c>
      <c r="C5205" s="1">
        <f t="shared" ca="1" si="567"/>
        <v>100</v>
      </c>
      <c r="D5205" s="1">
        <f t="shared" ca="1" si="568"/>
        <v>-42.077013244733351</v>
      </c>
      <c r="E5205" s="1">
        <f t="shared" ca="1" si="569"/>
        <v>0</v>
      </c>
      <c r="F5205" s="1">
        <f t="shared" ca="1" si="571"/>
        <v>1</v>
      </c>
      <c r="G5205" s="1">
        <f t="shared" ca="1" si="572"/>
        <v>0</v>
      </c>
      <c r="H5205" s="1">
        <f t="shared" ca="1" si="573"/>
        <v>2</v>
      </c>
    </row>
    <row r="5206" spans="1:8" hidden="1" x14ac:dyDescent="0.2">
      <c r="A5206" s="1">
        <v>5203</v>
      </c>
      <c r="B5206" s="1">
        <f t="shared" ca="1" si="570"/>
        <v>585332.55005096516</v>
      </c>
      <c r="C5206" s="1">
        <f t="shared" ca="1" si="567"/>
        <v>100</v>
      </c>
      <c r="D5206" s="1">
        <f t="shared" ca="1" si="568"/>
        <v>-42.077013244733351</v>
      </c>
      <c r="E5206" s="1">
        <f t="shared" ca="1" si="569"/>
        <v>-1</v>
      </c>
      <c r="F5206" s="1">
        <f t="shared" ca="1" si="571"/>
        <v>1</v>
      </c>
      <c r="G5206" s="1">
        <f t="shared" ca="1" si="572"/>
        <v>1</v>
      </c>
      <c r="H5206" s="1">
        <f t="shared" ca="1" si="573"/>
        <v>0</v>
      </c>
    </row>
    <row r="5207" spans="1:8" hidden="1" x14ac:dyDescent="0.2">
      <c r="A5207" s="1">
        <v>5204</v>
      </c>
      <c r="B5207" s="1">
        <f t="shared" ca="1" si="570"/>
        <v>581124.84872649179</v>
      </c>
      <c r="C5207" s="1">
        <f t="shared" ca="1" si="567"/>
        <v>100</v>
      </c>
      <c r="D5207" s="1">
        <f t="shared" ca="1" si="568"/>
        <v>58.639357099169693</v>
      </c>
      <c r="E5207" s="1">
        <f t="shared" ca="1" si="569"/>
        <v>-2</v>
      </c>
      <c r="F5207" s="1">
        <f t="shared" ca="1" si="571"/>
        <v>1</v>
      </c>
      <c r="G5207" s="1">
        <f t="shared" ca="1" si="572"/>
        <v>2</v>
      </c>
      <c r="H5207" s="1">
        <f t="shared" ca="1" si="573"/>
        <v>0</v>
      </c>
    </row>
    <row r="5208" spans="1:8" hidden="1" x14ac:dyDescent="0.2">
      <c r="A5208" s="1">
        <v>5205</v>
      </c>
      <c r="B5208" s="1">
        <f t="shared" ca="1" si="570"/>
        <v>586988.78443640878</v>
      </c>
      <c r="C5208" s="1">
        <f t="shared" ca="1" si="567"/>
        <v>100</v>
      </c>
      <c r="D5208" s="1">
        <f t="shared" ca="1" si="568"/>
        <v>58.639357099169693</v>
      </c>
      <c r="E5208" s="1">
        <f t="shared" ca="1" si="569"/>
        <v>-1</v>
      </c>
      <c r="F5208" s="1">
        <f t="shared" ca="1" si="571"/>
        <v>1</v>
      </c>
      <c r="G5208" s="1">
        <f t="shared" ca="1" si="572"/>
        <v>0</v>
      </c>
      <c r="H5208" s="1">
        <f t="shared" ca="1" si="573"/>
        <v>1</v>
      </c>
    </row>
    <row r="5209" spans="1:8" hidden="1" x14ac:dyDescent="0.2">
      <c r="A5209" s="1">
        <v>5206</v>
      </c>
      <c r="B5209" s="1">
        <f t="shared" ca="1" si="570"/>
        <v>592852.72014632577</v>
      </c>
      <c r="C5209" s="1">
        <f t="shared" ca="1" si="567"/>
        <v>100</v>
      </c>
      <c r="D5209" s="1">
        <f t="shared" ca="1" si="568"/>
        <v>-42.077013244733351</v>
      </c>
      <c r="E5209" s="1">
        <f t="shared" ca="1" si="569"/>
        <v>0</v>
      </c>
      <c r="F5209" s="1">
        <f t="shared" ca="1" si="571"/>
        <v>1</v>
      </c>
      <c r="G5209" s="1">
        <f t="shared" ca="1" si="572"/>
        <v>0</v>
      </c>
      <c r="H5209" s="1">
        <f t="shared" ca="1" si="573"/>
        <v>2</v>
      </c>
    </row>
    <row r="5210" spans="1:8" hidden="1" x14ac:dyDescent="0.2">
      <c r="A5210" s="1">
        <v>5207</v>
      </c>
      <c r="B5210" s="1">
        <f t="shared" ca="1" si="570"/>
        <v>588645.0188218524</v>
      </c>
      <c r="C5210" s="1">
        <f t="shared" ca="1" si="567"/>
        <v>100</v>
      </c>
      <c r="D5210" s="1">
        <f t="shared" ca="1" si="568"/>
        <v>58.639357099169693</v>
      </c>
      <c r="E5210" s="1">
        <f t="shared" ca="1" si="569"/>
        <v>-1</v>
      </c>
      <c r="F5210" s="1">
        <f t="shared" ca="1" si="571"/>
        <v>1</v>
      </c>
      <c r="G5210" s="1">
        <f t="shared" ca="1" si="572"/>
        <v>1</v>
      </c>
      <c r="H5210" s="1">
        <f t="shared" ca="1" si="573"/>
        <v>0</v>
      </c>
    </row>
    <row r="5211" spans="1:8" hidden="1" x14ac:dyDescent="0.2">
      <c r="A5211" s="1">
        <v>5208</v>
      </c>
      <c r="B5211" s="1">
        <f t="shared" ca="1" si="570"/>
        <v>594508.95453176938</v>
      </c>
      <c r="C5211" s="1">
        <f t="shared" ca="1" si="567"/>
        <v>100</v>
      </c>
      <c r="D5211" s="1">
        <f t="shared" ca="1" si="568"/>
        <v>58.639357099169693</v>
      </c>
      <c r="E5211" s="1">
        <f t="shared" ca="1" si="569"/>
        <v>0</v>
      </c>
      <c r="F5211" s="1">
        <f t="shared" ca="1" si="571"/>
        <v>1</v>
      </c>
      <c r="G5211" s="1">
        <f t="shared" ca="1" si="572"/>
        <v>0</v>
      </c>
      <c r="H5211" s="1">
        <f t="shared" ca="1" si="573"/>
        <v>1</v>
      </c>
    </row>
    <row r="5212" spans="1:8" hidden="1" x14ac:dyDescent="0.2">
      <c r="A5212" s="1">
        <v>5209</v>
      </c>
      <c r="B5212" s="1">
        <f t="shared" ca="1" si="570"/>
        <v>600372.89024168637</v>
      </c>
      <c r="C5212" s="1">
        <f t="shared" ca="1" si="567"/>
        <v>100</v>
      </c>
      <c r="D5212" s="1">
        <f t="shared" ca="1" si="568"/>
        <v>-42.077013244733351</v>
      </c>
      <c r="E5212" s="1">
        <f t="shared" ca="1" si="569"/>
        <v>0</v>
      </c>
      <c r="F5212" s="1">
        <f t="shared" ca="1" si="571"/>
        <v>1</v>
      </c>
      <c r="G5212" s="1">
        <f t="shared" ca="1" si="572"/>
        <v>0</v>
      </c>
      <c r="H5212" s="1">
        <f t="shared" ca="1" si="573"/>
        <v>2</v>
      </c>
    </row>
    <row r="5213" spans="1:8" hidden="1" x14ac:dyDescent="0.2">
      <c r="A5213" s="1">
        <v>5210</v>
      </c>
      <c r="B5213" s="1">
        <f t="shared" ca="1" si="570"/>
        <v>596165.188917213</v>
      </c>
      <c r="C5213" s="1">
        <f t="shared" ca="1" si="567"/>
        <v>100</v>
      </c>
      <c r="D5213" s="1">
        <f t="shared" ca="1" si="568"/>
        <v>58.639357099169693</v>
      </c>
      <c r="E5213" s="1">
        <f t="shared" ca="1" si="569"/>
        <v>-1</v>
      </c>
      <c r="F5213" s="1">
        <f t="shared" ca="1" si="571"/>
        <v>1</v>
      </c>
      <c r="G5213" s="1">
        <f t="shared" ca="1" si="572"/>
        <v>1</v>
      </c>
      <c r="H5213" s="1">
        <f t="shared" ca="1" si="573"/>
        <v>0</v>
      </c>
    </row>
    <row r="5214" spans="1:8" hidden="1" x14ac:dyDescent="0.2">
      <c r="A5214" s="1">
        <v>5211</v>
      </c>
      <c r="B5214" s="1">
        <f t="shared" ca="1" si="570"/>
        <v>602029.12462712999</v>
      </c>
      <c r="C5214" s="1">
        <f t="shared" ca="1" si="567"/>
        <v>100</v>
      </c>
      <c r="D5214" s="1">
        <f t="shared" ca="1" si="568"/>
        <v>58.639357099169693</v>
      </c>
      <c r="E5214" s="1">
        <f t="shared" ca="1" si="569"/>
        <v>0</v>
      </c>
      <c r="F5214" s="1">
        <f t="shared" ca="1" si="571"/>
        <v>1</v>
      </c>
      <c r="G5214" s="1">
        <f t="shared" ca="1" si="572"/>
        <v>0</v>
      </c>
      <c r="H5214" s="1">
        <f t="shared" ca="1" si="573"/>
        <v>1</v>
      </c>
    </row>
    <row r="5215" spans="1:8" hidden="1" x14ac:dyDescent="0.2">
      <c r="A5215" s="1">
        <v>5212</v>
      </c>
      <c r="B5215" s="1">
        <f t="shared" ca="1" si="570"/>
        <v>607893.06033704698</v>
      </c>
      <c r="C5215" s="1">
        <f t="shared" ca="1" si="567"/>
        <v>100</v>
      </c>
      <c r="D5215" s="1">
        <f t="shared" ca="1" si="568"/>
        <v>58.639357099169693</v>
      </c>
      <c r="E5215" s="1">
        <f t="shared" ca="1" si="569"/>
        <v>0</v>
      </c>
      <c r="F5215" s="1">
        <f t="shared" ca="1" si="571"/>
        <v>1</v>
      </c>
      <c r="G5215" s="1">
        <f t="shared" ca="1" si="572"/>
        <v>0</v>
      </c>
      <c r="H5215" s="1">
        <f t="shared" ca="1" si="573"/>
        <v>2</v>
      </c>
    </row>
    <row r="5216" spans="1:8" hidden="1" x14ac:dyDescent="0.2">
      <c r="A5216" s="1">
        <v>5213</v>
      </c>
      <c r="B5216" s="1">
        <f t="shared" ca="1" si="570"/>
        <v>613756.99604696396</v>
      </c>
      <c r="C5216" s="1">
        <f t="shared" ca="1" si="567"/>
        <v>100</v>
      </c>
      <c r="D5216" s="1">
        <f t="shared" ca="1" si="568"/>
        <v>-42.077013244733351</v>
      </c>
      <c r="E5216" s="1">
        <f t="shared" ca="1" si="569"/>
        <v>0</v>
      </c>
      <c r="F5216" s="1">
        <f t="shared" ca="1" si="571"/>
        <v>1</v>
      </c>
      <c r="G5216" s="1">
        <f t="shared" ca="1" si="572"/>
        <v>0</v>
      </c>
      <c r="H5216" s="1">
        <f t="shared" ca="1" si="573"/>
        <v>3</v>
      </c>
    </row>
    <row r="5217" spans="1:8" hidden="1" x14ac:dyDescent="0.2">
      <c r="A5217" s="1">
        <v>5214</v>
      </c>
      <c r="B5217" s="1">
        <f t="shared" ca="1" si="570"/>
        <v>609549.29472249059</v>
      </c>
      <c r="C5217" s="1">
        <f t="shared" ca="1" si="567"/>
        <v>100</v>
      </c>
      <c r="D5217" s="1">
        <f t="shared" ca="1" si="568"/>
        <v>-42.077013244733351</v>
      </c>
      <c r="E5217" s="1">
        <f t="shared" ca="1" si="569"/>
        <v>-1</v>
      </c>
      <c r="F5217" s="1">
        <f t="shared" ca="1" si="571"/>
        <v>1</v>
      </c>
      <c r="G5217" s="1">
        <f t="shared" ca="1" si="572"/>
        <v>1</v>
      </c>
      <c r="H5217" s="1">
        <f t="shared" ca="1" si="573"/>
        <v>0</v>
      </c>
    </row>
    <row r="5218" spans="1:8" hidden="1" x14ac:dyDescent="0.2">
      <c r="A5218" s="1">
        <v>5215</v>
      </c>
      <c r="B5218" s="1">
        <f t="shared" ca="1" si="570"/>
        <v>605341.59339801723</v>
      </c>
      <c r="C5218" s="1">
        <f t="shared" ca="1" si="567"/>
        <v>100</v>
      </c>
      <c r="D5218" s="1">
        <f t="shared" ca="1" si="568"/>
        <v>58.639357099169693</v>
      </c>
      <c r="E5218" s="1">
        <f t="shared" ca="1" si="569"/>
        <v>-2</v>
      </c>
      <c r="F5218" s="1">
        <f t="shared" ca="1" si="571"/>
        <v>1</v>
      </c>
      <c r="G5218" s="1">
        <f t="shared" ca="1" si="572"/>
        <v>2</v>
      </c>
      <c r="H5218" s="1">
        <f t="shared" ca="1" si="573"/>
        <v>0</v>
      </c>
    </row>
    <row r="5219" spans="1:8" hidden="1" x14ac:dyDescent="0.2">
      <c r="A5219" s="1">
        <v>5216</v>
      </c>
      <c r="B5219" s="1">
        <f t="shared" ca="1" si="570"/>
        <v>611205.52910793421</v>
      </c>
      <c r="C5219" s="1">
        <f t="shared" ca="1" si="567"/>
        <v>100</v>
      </c>
      <c r="D5219" s="1">
        <f t="shared" ca="1" si="568"/>
        <v>58.639357099169693</v>
      </c>
      <c r="E5219" s="1">
        <f t="shared" ca="1" si="569"/>
        <v>-1</v>
      </c>
      <c r="F5219" s="1">
        <f t="shared" ca="1" si="571"/>
        <v>1</v>
      </c>
      <c r="G5219" s="1">
        <f t="shared" ca="1" si="572"/>
        <v>0</v>
      </c>
      <c r="H5219" s="1">
        <f t="shared" ca="1" si="573"/>
        <v>1</v>
      </c>
    </row>
    <row r="5220" spans="1:8" hidden="1" x14ac:dyDescent="0.2">
      <c r="A5220" s="1">
        <v>5217</v>
      </c>
      <c r="B5220" s="1">
        <f t="shared" ca="1" si="570"/>
        <v>617069.4648178512</v>
      </c>
      <c r="C5220" s="1">
        <f t="shared" ca="1" si="567"/>
        <v>100</v>
      </c>
      <c r="D5220" s="1">
        <f t="shared" ca="1" si="568"/>
        <v>58.639357099169693</v>
      </c>
      <c r="E5220" s="1">
        <f t="shared" ca="1" si="569"/>
        <v>0</v>
      </c>
      <c r="F5220" s="1">
        <f t="shared" ca="1" si="571"/>
        <v>1</v>
      </c>
      <c r="G5220" s="1">
        <f t="shared" ca="1" si="572"/>
        <v>0</v>
      </c>
      <c r="H5220" s="1">
        <f t="shared" ca="1" si="573"/>
        <v>2</v>
      </c>
    </row>
    <row r="5221" spans="1:8" hidden="1" x14ac:dyDescent="0.2">
      <c r="A5221" s="1">
        <v>5218</v>
      </c>
      <c r="B5221" s="1">
        <f t="shared" ca="1" si="570"/>
        <v>622933.40052776819</v>
      </c>
      <c r="C5221" s="1">
        <f t="shared" ca="1" si="567"/>
        <v>100</v>
      </c>
      <c r="D5221" s="1">
        <f t="shared" ca="1" si="568"/>
        <v>-42.077013244733351</v>
      </c>
      <c r="E5221" s="1">
        <f t="shared" ca="1" si="569"/>
        <v>0</v>
      </c>
      <c r="F5221" s="1">
        <f t="shared" ca="1" si="571"/>
        <v>1</v>
      </c>
      <c r="G5221" s="1">
        <f t="shared" ca="1" si="572"/>
        <v>0</v>
      </c>
      <c r="H5221" s="1">
        <f t="shared" ca="1" si="573"/>
        <v>3</v>
      </c>
    </row>
    <row r="5222" spans="1:8" hidden="1" x14ac:dyDescent="0.2">
      <c r="A5222" s="1">
        <v>5219</v>
      </c>
      <c r="B5222" s="1">
        <f t="shared" ca="1" si="570"/>
        <v>618725.69920329482</v>
      </c>
      <c r="C5222" s="1">
        <f t="shared" ca="1" si="567"/>
        <v>100</v>
      </c>
      <c r="D5222" s="1">
        <f t="shared" ca="1" si="568"/>
        <v>58.639357099169693</v>
      </c>
      <c r="E5222" s="1">
        <f t="shared" ca="1" si="569"/>
        <v>-1</v>
      </c>
      <c r="F5222" s="1">
        <f t="shared" ca="1" si="571"/>
        <v>1</v>
      </c>
      <c r="G5222" s="1">
        <f t="shared" ca="1" si="572"/>
        <v>1</v>
      </c>
      <c r="H5222" s="1">
        <f t="shared" ca="1" si="573"/>
        <v>0</v>
      </c>
    </row>
    <row r="5223" spans="1:8" hidden="1" x14ac:dyDescent="0.2">
      <c r="A5223" s="1">
        <v>5220</v>
      </c>
      <c r="B5223" s="1">
        <f t="shared" ca="1" si="570"/>
        <v>624589.6349132118</v>
      </c>
      <c r="C5223" s="1">
        <f t="shared" ca="1" si="567"/>
        <v>100</v>
      </c>
      <c r="D5223" s="1">
        <f t="shared" ca="1" si="568"/>
        <v>-42.077013244733351</v>
      </c>
      <c r="E5223" s="1">
        <f t="shared" ca="1" si="569"/>
        <v>0</v>
      </c>
      <c r="F5223" s="1">
        <f t="shared" ca="1" si="571"/>
        <v>1</v>
      </c>
      <c r="G5223" s="1">
        <f t="shared" ca="1" si="572"/>
        <v>0</v>
      </c>
      <c r="H5223" s="1">
        <f t="shared" ca="1" si="573"/>
        <v>1</v>
      </c>
    </row>
    <row r="5224" spans="1:8" hidden="1" x14ac:dyDescent="0.2">
      <c r="A5224" s="1">
        <v>5221</v>
      </c>
      <c r="B5224" s="1">
        <f t="shared" ca="1" si="570"/>
        <v>620381.93358873844</v>
      </c>
      <c r="C5224" s="1">
        <f t="shared" ca="1" si="567"/>
        <v>100</v>
      </c>
      <c r="D5224" s="1">
        <f t="shared" ca="1" si="568"/>
        <v>-42.077013244733351</v>
      </c>
      <c r="E5224" s="1">
        <f t="shared" ca="1" si="569"/>
        <v>-1</v>
      </c>
      <c r="F5224" s="1">
        <f t="shared" ca="1" si="571"/>
        <v>1</v>
      </c>
      <c r="G5224" s="1">
        <f t="shared" ca="1" si="572"/>
        <v>1</v>
      </c>
      <c r="H5224" s="1">
        <f t="shared" ca="1" si="573"/>
        <v>0</v>
      </c>
    </row>
    <row r="5225" spans="1:8" hidden="1" x14ac:dyDescent="0.2">
      <c r="A5225" s="1">
        <v>5222</v>
      </c>
      <c r="B5225" s="1">
        <f t="shared" ca="1" si="570"/>
        <v>616174.23226426507</v>
      </c>
      <c r="C5225" s="1">
        <f t="shared" ca="1" si="567"/>
        <v>100</v>
      </c>
      <c r="D5225" s="1">
        <f t="shared" ca="1" si="568"/>
        <v>-42.077013244733351</v>
      </c>
      <c r="E5225" s="1">
        <f t="shared" ca="1" si="569"/>
        <v>-2</v>
      </c>
      <c r="F5225" s="1">
        <f t="shared" ca="1" si="571"/>
        <v>1</v>
      </c>
      <c r="G5225" s="1">
        <f t="shared" ca="1" si="572"/>
        <v>2</v>
      </c>
      <c r="H5225" s="1">
        <f t="shared" ca="1" si="573"/>
        <v>0</v>
      </c>
    </row>
    <row r="5226" spans="1:8" hidden="1" x14ac:dyDescent="0.2">
      <c r="A5226" s="1">
        <v>5223</v>
      </c>
      <c r="B5226" s="1">
        <f t="shared" ca="1" si="570"/>
        <v>611966.5309397917</v>
      </c>
      <c r="C5226" s="1">
        <f t="shared" ca="1" si="567"/>
        <v>100</v>
      </c>
      <c r="D5226" s="1">
        <f t="shared" ca="1" si="568"/>
        <v>58.639357099169693</v>
      </c>
      <c r="E5226" s="1">
        <f t="shared" ca="1" si="569"/>
        <v>-3</v>
      </c>
      <c r="F5226" s="1">
        <f t="shared" ca="1" si="571"/>
        <v>1</v>
      </c>
      <c r="G5226" s="1">
        <f t="shared" ca="1" si="572"/>
        <v>3</v>
      </c>
      <c r="H5226" s="1">
        <f t="shared" ca="1" si="573"/>
        <v>0</v>
      </c>
    </row>
    <row r="5227" spans="1:8" hidden="1" x14ac:dyDescent="0.2">
      <c r="A5227" s="1">
        <v>5224</v>
      </c>
      <c r="B5227" s="1">
        <f t="shared" ca="1" si="570"/>
        <v>617830.46664970869</v>
      </c>
      <c r="C5227" s="1">
        <f t="shared" ca="1" si="567"/>
        <v>100</v>
      </c>
      <c r="D5227" s="1">
        <f t="shared" ca="1" si="568"/>
        <v>-42.077013244733351</v>
      </c>
      <c r="E5227" s="1">
        <f t="shared" ca="1" si="569"/>
        <v>-2</v>
      </c>
      <c r="F5227" s="1">
        <f t="shared" ca="1" si="571"/>
        <v>1</v>
      </c>
      <c r="G5227" s="1">
        <f t="shared" ca="1" si="572"/>
        <v>0</v>
      </c>
      <c r="H5227" s="1">
        <f t="shared" ca="1" si="573"/>
        <v>1</v>
      </c>
    </row>
    <row r="5228" spans="1:8" hidden="1" x14ac:dyDescent="0.2">
      <c r="A5228" s="1">
        <v>5225</v>
      </c>
      <c r="B5228" s="1">
        <f t="shared" ca="1" si="570"/>
        <v>613622.76532523532</v>
      </c>
      <c r="C5228" s="1">
        <f t="shared" ca="1" si="567"/>
        <v>100</v>
      </c>
      <c r="D5228" s="1">
        <f t="shared" ca="1" si="568"/>
        <v>58.639357099169693</v>
      </c>
      <c r="E5228" s="1">
        <f t="shared" ca="1" si="569"/>
        <v>-3</v>
      </c>
      <c r="F5228" s="1">
        <f t="shared" ca="1" si="571"/>
        <v>1</v>
      </c>
      <c r="G5228" s="1">
        <f t="shared" ca="1" si="572"/>
        <v>1</v>
      </c>
      <c r="H5228" s="1">
        <f t="shared" ca="1" si="573"/>
        <v>0</v>
      </c>
    </row>
    <row r="5229" spans="1:8" hidden="1" x14ac:dyDescent="0.2">
      <c r="A5229" s="1">
        <v>5226</v>
      </c>
      <c r="B5229" s="1">
        <f t="shared" ca="1" si="570"/>
        <v>619486.70103515231</v>
      </c>
      <c r="C5229" s="1">
        <f t="shared" ca="1" si="567"/>
        <v>100</v>
      </c>
      <c r="D5229" s="1">
        <f t="shared" ca="1" si="568"/>
        <v>-42.077013244733351</v>
      </c>
      <c r="E5229" s="1">
        <f t="shared" ca="1" si="569"/>
        <v>-2</v>
      </c>
      <c r="F5229" s="1">
        <f t="shared" ca="1" si="571"/>
        <v>1</v>
      </c>
      <c r="G5229" s="1">
        <f t="shared" ca="1" si="572"/>
        <v>0</v>
      </c>
      <c r="H5229" s="1">
        <f t="shared" ca="1" si="573"/>
        <v>1</v>
      </c>
    </row>
    <row r="5230" spans="1:8" hidden="1" x14ac:dyDescent="0.2">
      <c r="A5230" s="1">
        <v>5227</v>
      </c>
      <c r="B5230" s="1">
        <f t="shared" ca="1" si="570"/>
        <v>615278.99971067894</v>
      </c>
      <c r="C5230" s="1">
        <f t="shared" ca="1" si="567"/>
        <v>100</v>
      </c>
      <c r="D5230" s="1">
        <f t="shared" ca="1" si="568"/>
        <v>-42.077013244733351</v>
      </c>
      <c r="E5230" s="1">
        <f t="shared" ca="1" si="569"/>
        <v>-3</v>
      </c>
      <c r="F5230" s="1">
        <f t="shared" ca="1" si="571"/>
        <v>1</v>
      </c>
      <c r="G5230" s="1">
        <f t="shared" ca="1" si="572"/>
        <v>1</v>
      </c>
      <c r="H5230" s="1">
        <f t="shared" ca="1" si="573"/>
        <v>0</v>
      </c>
    </row>
    <row r="5231" spans="1:8" hidden="1" x14ac:dyDescent="0.2">
      <c r="A5231" s="1">
        <v>5228</v>
      </c>
      <c r="B5231" s="1">
        <f t="shared" ca="1" si="570"/>
        <v>611071.29838620557</v>
      </c>
      <c r="C5231" s="1">
        <f t="shared" ca="1" si="567"/>
        <v>100</v>
      </c>
      <c r="D5231" s="1">
        <f t="shared" ca="1" si="568"/>
        <v>-42.077013244733351</v>
      </c>
      <c r="E5231" s="1">
        <f t="shared" ca="1" si="569"/>
        <v>-4</v>
      </c>
      <c r="F5231" s="1">
        <f t="shared" ca="1" si="571"/>
        <v>1</v>
      </c>
      <c r="G5231" s="1">
        <f t="shared" ca="1" si="572"/>
        <v>2</v>
      </c>
      <c r="H5231" s="1">
        <f t="shared" ca="1" si="573"/>
        <v>0</v>
      </c>
    </row>
    <row r="5232" spans="1:8" hidden="1" x14ac:dyDescent="0.2">
      <c r="A5232" s="1">
        <v>5229</v>
      </c>
      <c r="B5232" s="1">
        <f t="shared" ca="1" si="570"/>
        <v>606863.5970617322</v>
      </c>
      <c r="C5232" s="1">
        <f t="shared" ca="1" si="567"/>
        <v>500</v>
      </c>
      <c r="D5232" s="1">
        <f t="shared" ca="1" si="568"/>
        <v>58.639357099169693</v>
      </c>
      <c r="E5232" s="1">
        <f t="shared" ca="1" si="569"/>
        <v>0</v>
      </c>
      <c r="F5232" s="1">
        <f t="shared" ca="1" si="571"/>
        <v>2</v>
      </c>
      <c r="G5232" s="1">
        <f t="shared" ca="1" si="572"/>
        <v>3</v>
      </c>
      <c r="H5232" s="1">
        <f t="shared" ca="1" si="573"/>
        <v>0</v>
      </c>
    </row>
    <row r="5233" spans="1:8" hidden="1" x14ac:dyDescent="0.2">
      <c r="A5233" s="1">
        <v>5230</v>
      </c>
      <c r="B5233" s="1">
        <f t="shared" ca="1" si="570"/>
        <v>636183.27561131702</v>
      </c>
      <c r="C5233" s="1">
        <f t="shared" ca="1" si="567"/>
        <v>100</v>
      </c>
      <c r="D5233" s="1">
        <f t="shared" ca="1" si="568"/>
        <v>58.639357099169693</v>
      </c>
      <c r="E5233" s="1">
        <f t="shared" ca="1" si="569"/>
        <v>0</v>
      </c>
      <c r="F5233" s="1">
        <f t="shared" ca="1" si="571"/>
        <v>1</v>
      </c>
      <c r="G5233" s="1">
        <f t="shared" ca="1" si="572"/>
        <v>0</v>
      </c>
      <c r="H5233" s="1">
        <f t="shared" ca="1" si="573"/>
        <v>1</v>
      </c>
    </row>
    <row r="5234" spans="1:8" hidden="1" x14ac:dyDescent="0.2">
      <c r="A5234" s="1">
        <v>5231</v>
      </c>
      <c r="B5234" s="1">
        <f t="shared" ca="1" si="570"/>
        <v>642047.211321234</v>
      </c>
      <c r="C5234" s="1">
        <f t="shared" ca="1" si="567"/>
        <v>100</v>
      </c>
      <c r="D5234" s="1">
        <f t="shared" ca="1" si="568"/>
        <v>-42.077013244733351</v>
      </c>
      <c r="E5234" s="1">
        <f t="shared" ca="1" si="569"/>
        <v>0</v>
      </c>
      <c r="F5234" s="1">
        <f t="shared" ca="1" si="571"/>
        <v>1</v>
      </c>
      <c r="G5234" s="1">
        <f t="shared" ca="1" si="572"/>
        <v>0</v>
      </c>
      <c r="H5234" s="1">
        <f t="shared" ca="1" si="573"/>
        <v>2</v>
      </c>
    </row>
    <row r="5235" spans="1:8" hidden="1" x14ac:dyDescent="0.2">
      <c r="A5235" s="1">
        <v>5232</v>
      </c>
      <c r="B5235" s="1">
        <f t="shared" ca="1" si="570"/>
        <v>637839.50999676064</v>
      </c>
      <c r="C5235" s="1">
        <f t="shared" ca="1" si="567"/>
        <v>100</v>
      </c>
      <c r="D5235" s="1">
        <f t="shared" ca="1" si="568"/>
        <v>-42.077013244733351</v>
      </c>
      <c r="E5235" s="1">
        <f t="shared" ca="1" si="569"/>
        <v>-1</v>
      </c>
      <c r="F5235" s="1">
        <f t="shared" ca="1" si="571"/>
        <v>1</v>
      </c>
      <c r="G5235" s="1">
        <f t="shared" ca="1" si="572"/>
        <v>1</v>
      </c>
      <c r="H5235" s="1">
        <f t="shared" ca="1" si="573"/>
        <v>0</v>
      </c>
    </row>
    <row r="5236" spans="1:8" hidden="1" x14ac:dyDescent="0.2">
      <c r="A5236" s="1">
        <v>5233</v>
      </c>
      <c r="B5236" s="1">
        <f t="shared" ca="1" si="570"/>
        <v>633631.80867228727</v>
      </c>
      <c r="C5236" s="1">
        <f t="shared" ca="1" si="567"/>
        <v>100</v>
      </c>
      <c r="D5236" s="1">
        <f t="shared" ca="1" si="568"/>
        <v>58.639357099169693</v>
      </c>
      <c r="E5236" s="1">
        <f t="shared" ca="1" si="569"/>
        <v>-2</v>
      </c>
      <c r="F5236" s="1">
        <f t="shared" ca="1" si="571"/>
        <v>1</v>
      </c>
      <c r="G5236" s="1">
        <f t="shared" ca="1" si="572"/>
        <v>2</v>
      </c>
      <c r="H5236" s="1">
        <f t="shared" ca="1" si="573"/>
        <v>0</v>
      </c>
    </row>
    <row r="5237" spans="1:8" hidden="1" x14ac:dyDescent="0.2">
      <c r="A5237" s="1">
        <v>5234</v>
      </c>
      <c r="B5237" s="1">
        <f t="shared" ca="1" si="570"/>
        <v>639495.74438220426</v>
      </c>
      <c r="C5237" s="1">
        <f t="shared" ca="1" si="567"/>
        <v>100</v>
      </c>
      <c r="D5237" s="1">
        <f t="shared" ca="1" si="568"/>
        <v>-42.077013244733351</v>
      </c>
      <c r="E5237" s="1">
        <f t="shared" ca="1" si="569"/>
        <v>-1</v>
      </c>
      <c r="F5237" s="1">
        <f t="shared" ca="1" si="571"/>
        <v>1</v>
      </c>
      <c r="G5237" s="1">
        <f t="shared" ca="1" si="572"/>
        <v>0</v>
      </c>
      <c r="H5237" s="1">
        <f t="shared" ca="1" si="573"/>
        <v>1</v>
      </c>
    </row>
    <row r="5238" spans="1:8" hidden="1" x14ac:dyDescent="0.2">
      <c r="A5238" s="1">
        <v>5235</v>
      </c>
      <c r="B5238" s="1">
        <f t="shared" ca="1" si="570"/>
        <v>635288.04305773089</v>
      </c>
      <c r="C5238" s="1">
        <f t="shared" ca="1" si="567"/>
        <v>100</v>
      </c>
      <c r="D5238" s="1">
        <f t="shared" ca="1" si="568"/>
        <v>-42.077013244733351</v>
      </c>
      <c r="E5238" s="1">
        <f t="shared" ca="1" si="569"/>
        <v>-2</v>
      </c>
      <c r="F5238" s="1">
        <f t="shared" ca="1" si="571"/>
        <v>1</v>
      </c>
      <c r="G5238" s="1">
        <f t="shared" ca="1" si="572"/>
        <v>1</v>
      </c>
      <c r="H5238" s="1">
        <f t="shared" ca="1" si="573"/>
        <v>0</v>
      </c>
    </row>
    <row r="5239" spans="1:8" hidden="1" x14ac:dyDescent="0.2">
      <c r="A5239" s="1">
        <v>5236</v>
      </c>
      <c r="B5239" s="1">
        <f t="shared" ca="1" si="570"/>
        <v>631080.34173325752</v>
      </c>
      <c r="C5239" s="1">
        <f t="shared" ca="1" si="567"/>
        <v>100</v>
      </c>
      <c r="D5239" s="1">
        <f t="shared" ca="1" si="568"/>
        <v>-42.077013244733351</v>
      </c>
      <c r="E5239" s="1">
        <f t="shared" ca="1" si="569"/>
        <v>-3</v>
      </c>
      <c r="F5239" s="1">
        <f t="shared" ca="1" si="571"/>
        <v>1</v>
      </c>
      <c r="G5239" s="1">
        <f t="shared" ca="1" si="572"/>
        <v>2</v>
      </c>
      <c r="H5239" s="1">
        <f t="shared" ca="1" si="573"/>
        <v>0</v>
      </c>
    </row>
    <row r="5240" spans="1:8" hidden="1" x14ac:dyDescent="0.2">
      <c r="A5240" s="1">
        <v>5237</v>
      </c>
      <c r="B5240" s="1">
        <f t="shared" ca="1" si="570"/>
        <v>626872.64040878415</v>
      </c>
      <c r="C5240" s="1">
        <f t="shared" ca="1" si="567"/>
        <v>100</v>
      </c>
      <c r="D5240" s="1">
        <f t="shared" ca="1" si="568"/>
        <v>-42.077013244733351</v>
      </c>
      <c r="E5240" s="1">
        <f t="shared" ca="1" si="569"/>
        <v>-4</v>
      </c>
      <c r="F5240" s="1">
        <f t="shared" ca="1" si="571"/>
        <v>1</v>
      </c>
      <c r="G5240" s="1">
        <f t="shared" ca="1" si="572"/>
        <v>3</v>
      </c>
      <c r="H5240" s="1">
        <f t="shared" ca="1" si="573"/>
        <v>0</v>
      </c>
    </row>
    <row r="5241" spans="1:8" hidden="1" x14ac:dyDescent="0.2">
      <c r="A5241" s="1">
        <v>5238</v>
      </c>
      <c r="B5241" s="1">
        <f t="shared" ca="1" si="570"/>
        <v>622664.93908431078</v>
      </c>
      <c r="C5241" s="1">
        <f t="shared" ca="1" si="567"/>
        <v>500</v>
      </c>
      <c r="D5241" s="1">
        <f t="shared" ca="1" si="568"/>
        <v>58.639357099169693</v>
      </c>
      <c r="E5241" s="1">
        <f t="shared" ca="1" si="569"/>
        <v>0</v>
      </c>
      <c r="F5241" s="1">
        <f t="shared" ca="1" si="571"/>
        <v>2</v>
      </c>
      <c r="G5241" s="1">
        <f t="shared" ca="1" si="572"/>
        <v>4</v>
      </c>
      <c r="H5241" s="1">
        <f t="shared" ca="1" si="573"/>
        <v>0</v>
      </c>
    </row>
    <row r="5242" spans="1:8" hidden="1" x14ac:dyDescent="0.2">
      <c r="A5242" s="1">
        <v>5239</v>
      </c>
      <c r="B5242" s="1">
        <f t="shared" ca="1" si="570"/>
        <v>651984.6176338956</v>
      </c>
      <c r="C5242" s="1">
        <f t="shared" ca="1" si="567"/>
        <v>100</v>
      </c>
      <c r="D5242" s="1">
        <f t="shared" ca="1" si="568"/>
        <v>-42.077013244733351</v>
      </c>
      <c r="E5242" s="1">
        <f t="shared" ca="1" si="569"/>
        <v>0</v>
      </c>
      <c r="F5242" s="1">
        <f t="shared" ca="1" si="571"/>
        <v>1</v>
      </c>
      <c r="G5242" s="1">
        <f t="shared" ca="1" si="572"/>
        <v>0</v>
      </c>
      <c r="H5242" s="1">
        <f t="shared" ca="1" si="573"/>
        <v>1</v>
      </c>
    </row>
    <row r="5243" spans="1:8" hidden="1" x14ac:dyDescent="0.2">
      <c r="A5243" s="1">
        <v>5240</v>
      </c>
      <c r="B5243" s="1">
        <f t="shared" ca="1" si="570"/>
        <v>647776.91630942223</v>
      </c>
      <c r="C5243" s="1">
        <f t="shared" ca="1" si="567"/>
        <v>100</v>
      </c>
      <c r="D5243" s="1">
        <f t="shared" ca="1" si="568"/>
        <v>58.639357099169693</v>
      </c>
      <c r="E5243" s="1">
        <f t="shared" ca="1" si="569"/>
        <v>-1</v>
      </c>
      <c r="F5243" s="1">
        <f t="shared" ca="1" si="571"/>
        <v>1</v>
      </c>
      <c r="G5243" s="1">
        <f t="shared" ca="1" si="572"/>
        <v>1</v>
      </c>
      <c r="H5243" s="1">
        <f t="shared" ca="1" si="573"/>
        <v>0</v>
      </c>
    </row>
    <row r="5244" spans="1:8" hidden="1" x14ac:dyDescent="0.2">
      <c r="A5244" s="1">
        <v>5241</v>
      </c>
      <c r="B5244" s="1">
        <f t="shared" ca="1" si="570"/>
        <v>653640.85201933922</v>
      </c>
      <c r="C5244" s="1">
        <f t="shared" ca="1" si="567"/>
        <v>100</v>
      </c>
      <c r="D5244" s="1">
        <f t="shared" ca="1" si="568"/>
        <v>-42.077013244733351</v>
      </c>
      <c r="E5244" s="1">
        <f t="shared" ca="1" si="569"/>
        <v>0</v>
      </c>
      <c r="F5244" s="1">
        <f t="shared" ca="1" si="571"/>
        <v>1</v>
      </c>
      <c r="G5244" s="1">
        <f t="shared" ca="1" si="572"/>
        <v>0</v>
      </c>
      <c r="H5244" s="1">
        <f t="shared" ca="1" si="573"/>
        <v>1</v>
      </c>
    </row>
    <row r="5245" spans="1:8" hidden="1" x14ac:dyDescent="0.2">
      <c r="A5245" s="1">
        <v>5242</v>
      </c>
      <c r="B5245" s="1">
        <f t="shared" ca="1" si="570"/>
        <v>649433.15069486585</v>
      </c>
      <c r="C5245" s="1">
        <f t="shared" ca="1" si="567"/>
        <v>100</v>
      </c>
      <c r="D5245" s="1">
        <f t="shared" ca="1" si="568"/>
        <v>-42.077013244733351</v>
      </c>
      <c r="E5245" s="1">
        <f t="shared" ca="1" si="569"/>
        <v>-1</v>
      </c>
      <c r="F5245" s="1">
        <f t="shared" ca="1" si="571"/>
        <v>1</v>
      </c>
      <c r="G5245" s="1">
        <f t="shared" ca="1" si="572"/>
        <v>1</v>
      </c>
      <c r="H5245" s="1">
        <f t="shared" ca="1" si="573"/>
        <v>0</v>
      </c>
    </row>
    <row r="5246" spans="1:8" hidden="1" x14ac:dyDescent="0.2">
      <c r="A5246" s="1">
        <v>5243</v>
      </c>
      <c r="B5246" s="1">
        <f t="shared" ca="1" si="570"/>
        <v>645225.44937039248</v>
      </c>
      <c r="C5246" s="1">
        <f t="shared" ca="1" si="567"/>
        <v>100</v>
      </c>
      <c r="D5246" s="1">
        <f t="shared" ca="1" si="568"/>
        <v>-42.077013244733351</v>
      </c>
      <c r="E5246" s="1">
        <f t="shared" ca="1" si="569"/>
        <v>-2</v>
      </c>
      <c r="F5246" s="1">
        <f t="shared" ca="1" si="571"/>
        <v>1</v>
      </c>
      <c r="G5246" s="1">
        <f t="shared" ca="1" si="572"/>
        <v>2</v>
      </c>
      <c r="H5246" s="1">
        <f t="shared" ca="1" si="573"/>
        <v>0</v>
      </c>
    </row>
    <row r="5247" spans="1:8" hidden="1" x14ac:dyDescent="0.2">
      <c r="A5247" s="1">
        <v>5244</v>
      </c>
      <c r="B5247" s="1">
        <f t="shared" ca="1" si="570"/>
        <v>641017.74804591911</v>
      </c>
      <c r="C5247" s="1">
        <f t="shared" ca="1" si="567"/>
        <v>100</v>
      </c>
      <c r="D5247" s="1">
        <f t="shared" ca="1" si="568"/>
        <v>58.639357099169693</v>
      </c>
      <c r="E5247" s="1">
        <f t="shared" ca="1" si="569"/>
        <v>-3</v>
      </c>
      <c r="F5247" s="1">
        <f t="shared" ca="1" si="571"/>
        <v>1</v>
      </c>
      <c r="G5247" s="1">
        <f t="shared" ca="1" si="572"/>
        <v>3</v>
      </c>
      <c r="H5247" s="1">
        <f t="shared" ca="1" si="573"/>
        <v>0</v>
      </c>
    </row>
    <row r="5248" spans="1:8" hidden="1" x14ac:dyDescent="0.2">
      <c r="A5248" s="1">
        <v>5245</v>
      </c>
      <c r="B5248" s="1">
        <f t="shared" ca="1" si="570"/>
        <v>646881.6837558361</v>
      </c>
      <c r="C5248" s="1">
        <f t="shared" ca="1" si="567"/>
        <v>100</v>
      </c>
      <c r="D5248" s="1">
        <f t="shared" ca="1" si="568"/>
        <v>-42.077013244733351</v>
      </c>
      <c r="E5248" s="1">
        <f t="shared" ca="1" si="569"/>
        <v>-2</v>
      </c>
      <c r="F5248" s="1">
        <f t="shared" ca="1" si="571"/>
        <v>1</v>
      </c>
      <c r="G5248" s="1">
        <f t="shared" ca="1" si="572"/>
        <v>0</v>
      </c>
      <c r="H5248" s="1">
        <f t="shared" ca="1" si="573"/>
        <v>1</v>
      </c>
    </row>
    <row r="5249" spans="1:8" hidden="1" x14ac:dyDescent="0.2">
      <c r="A5249" s="1">
        <v>5246</v>
      </c>
      <c r="B5249" s="1">
        <f t="shared" ca="1" si="570"/>
        <v>642673.98243136273</v>
      </c>
      <c r="C5249" s="1">
        <f t="shared" ca="1" si="567"/>
        <v>100</v>
      </c>
      <c r="D5249" s="1">
        <f t="shared" ca="1" si="568"/>
        <v>-42.077013244733351</v>
      </c>
      <c r="E5249" s="1">
        <f t="shared" ca="1" si="569"/>
        <v>-3</v>
      </c>
      <c r="F5249" s="1">
        <f t="shared" ca="1" si="571"/>
        <v>1</v>
      </c>
      <c r="G5249" s="1">
        <f t="shared" ca="1" si="572"/>
        <v>1</v>
      </c>
      <c r="H5249" s="1">
        <f t="shared" ca="1" si="573"/>
        <v>0</v>
      </c>
    </row>
    <row r="5250" spans="1:8" hidden="1" x14ac:dyDescent="0.2">
      <c r="A5250" s="1">
        <v>5247</v>
      </c>
      <c r="B5250" s="1">
        <f t="shared" ca="1" si="570"/>
        <v>638466.28110688936</v>
      </c>
      <c r="C5250" s="1">
        <f t="shared" ca="1" si="567"/>
        <v>100</v>
      </c>
      <c r="D5250" s="1">
        <f t="shared" ca="1" si="568"/>
        <v>-42.077013244733351</v>
      </c>
      <c r="E5250" s="1">
        <f t="shared" ca="1" si="569"/>
        <v>-4</v>
      </c>
      <c r="F5250" s="1">
        <f t="shared" ca="1" si="571"/>
        <v>1</v>
      </c>
      <c r="G5250" s="1">
        <f t="shared" ca="1" si="572"/>
        <v>2</v>
      </c>
      <c r="H5250" s="1">
        <f t="shared" ca="1" si="573"/>
        <v>0</v>
      </c>
    </row>
    <row r="5251" spans="1:8" hidden="1" x14ac:dyDescent="0.2">
      <c r="A5251" s="1">
        <v>5248</v>
      </c>
      <c r="B5251" s="1">
        <f t="shared" ca="1" si="570"/>
        <v>634258.579782416</v>
      </c>
      <c r="C5251" s="1">
        <f t="shared" ca="1" si="567"/>
        <v>500</v>
      </c>
      <c r="D5251" s="1">
        <f t="shared" ca="1" si="568"/>
        <v>58.639357099169693</v>
      </c>
      <c r="E5251" s="1">
        <f t="shared" ca="1" si="569"/>
        <v>0</v>
      </c>
      <c r="F5251" s="1">
        <f t="shared" ca="1" si="571"/>
        <v>2</v>
      </c>
      <c r="G5251" s="1">
        <f t="shared" ca="1" si="572"/>
        <v>3</v>
      </c>
      <c r="H5251" s="1">
        <f t="shared" ca="1" si="573"/>
        <v>0</v>
      </c>
    </row>
    <row r="5252" spans="1:8" hidden="1" x14ac:dyDescent="0.2">
      <c r="A5252" s="1">
        <v>5249</v>
      </c>
      <c r="B5252" s="1">
        <f t="shared" ca="1" si="570"/>
        <v>663578.25833200081</v>
      </c>
      <c r="C5252" s="1">
        <f t="shared" ca="1" si="567"/>
        <v>100</v>
      </c>
      <c r="D5252" s="1">
        <f t="shared" ca="1" si="568"/>
        <v>58.639357099169693</v>
      </c>
      <c r="E5252" s="1">
        <f t="shared" ca="1" si="569"/>
        <v>0</v>
      </c>
      <c r="F5252" s="1">
        <f t="shared" ca="1" si="571"/>
        <v>1</v>
      </c>
      <c r="G5252" s="1">
        <f t="shared" ca="1" si="572"/>
        <v>0</v>
      </c>
      <c r="H5252" s="1">
        <f t="shared" ca="1" si="573"/>
        <v>1</v>
      </c>
    </row>
    <row r="5253" spans="1:8" hidden="1" x14ac:dyDescent="0.2">
      <c r="A5253" s="1">
        <v>5250</v>
      </c>
      <c r="B5253" s="1">
        <f t="shared" ca="1" si="570"/>
        <v>669442.1940419178</v>
      </c>
      <c r="C5253" s="1">
        <f t="shared" ref="C5253:C5316" ca="1" si="574">$C$4*POWER($L$2,F5253-1)</f>
        <v>100</v>
      </c>
      <c r="D5253" s="1">
        <f t="shared" ref="D5253:D5316" ca="1" si="575">IF(RAND()&lt;$B$1,$F$1,$H$1)</f>
        <v>58.639357099169693</v>
      </c>
      <c r="E5253" s="1">
        <f t="shared" ref="E5253:E5316" ca="1" si="576">IF(D5252&lt;0,IF(E5252-1=-$D$2,0,E5252-1),IF(E5252+1=$F$2,0,E5252+1))</f>
        <v>0</v>
      </c>
      <c r="F5253" s="1">
        <f t="shared" ca="1" si="571"/>
        <v>1</v>
      </c>
      <c r="G5253" s="1">
        <f t="shared" ca="1" si="572"/>
        <v>0</v>
      </c>
      <c r="H5253" s="1">
        <f t="shared" ca="1" si="573"/>
        <v>2</v>
      </c>
    </row>
    <row r="5254" spans="1:8" hidden="1" x14ac:dyDescent="0.2">
      <c r="A5254" s="1">
        <v>5251</v>
      </c>
      <c r="B5254" s="1">
        <f t="shared" ref="B5254:B5317" ca="1" si="577">B5253+D5253*C5253</f>
        <v>675306.12975183479</v>
      </c>
      <c r="C5254" s="1">
        <f t="shared" ca="1" si="574"/>
        <v>100</v>
      </c>
      <c r="D5254" s="1">
        <f t="shared" ca="1" si="575"/>
        <v>-42.077013244733351</v>
      </c>
      <c r="E5254" s="1">
        <f t="shared" ca="1" si="576"/>
        <v>0</v>
      </c>
      <c r="F5254" s="1">
        <f t="shared" ref="F5254:F5317" ca="1" si="578">IF(AND(D5253&gt;0,E5254=0),IF(F5253-1&lt;1,1,F5253-1),IF(AND(D5253&lt;0,E5254=0),IF(F5253+1&gt;$H$2,1,F5253+1),F5253))</f>
        <v>1</v>
      </c>
      <c r="G5254" s="1">
        <f t="shared" ref="G5254:G5317" ca="1" si="579">IF(D5253&gt;0,0,G5253+1)</f>
        <v>0</v>
      </c>
      <c r="H5254" s="1">
        <f t="shared" ref="H5254:H5317" ca="1" si="580">IF(D5253&lt;0,0,H5253+1)</f>
        <v>3</v>
      </c>
    </row>
    <row r="5255" spans="1:8" hidden="1" x14ac:dyDescent="0.2">
      <c r="A5255" s="1">
        <v>5252</v>
      </c>
      <c r="B5255" s="1">
        <f t="shared" ca="1" si="577"/>
        <v>671098.42842736142</v>
      </c>
      <c r="C5255" s="1">
        <f t="shared" ca="1" si="574"/>
        <v>100</v>
      </c>
      <c r="D5255" s="1">
        <f t="shared" ca="1" si="575"/>
        <v>-42.077013244733351</v>
      </c>
      <c r="E5255" s="1">
        <f t="shared" ca="1" si="576"/>
        <v>-1</v>
      </c>
      <c r="F5255" s="1">
        <f t="shared" ca="1" si="578"/>
        <v>1</v>
      </c>
      <c r="G5255" s="1">
        <f t="shared" ca="1" si="579"/>
        <v>1</v>
      </c>
      <c r="H5255" s="1">
        <f t="shared" ca="1" si="580"/>
        <v>0</v>
      </c>
    </row>
    <row r="5256" spans="1:8" hidden="1" x14ac:dyDescent="0.2">
      <c r="A5256" s="1">
        <v>5253</v>
      </c>
      <c r="B5256" s="1">
        <f t="shared" ca="1" si="577"/>
        <v>666890.72710288805</v>
      </c>
      <c r="C5256" s="1">
        <f t="shared" ca="1" si="574"/>
        <v>100</v>
      </c>
      <c r="D5256" s="1">
        <f t="shared" ca="1" si="575"/>
        <v>-42.077013244733351</v>
      </c>
      <c r="E5256" s="1">
        <f t="shared" ca="1" si="576"/>
        <v>-2</v>
      </c>
      <c r="F5256" s="1">
        <f t="shared" ca="1" si="578"/>
        <v>1</v>
      </c>
      <c r="G5256" s="1">
        <f t="shared" ca="1" si="579"/>
        <v>2</v>
      </c>
      <c r="H5256" s="1">
        <f t="shared" ca="1" si="580"/>
        <v>0</v>
      </c>
    </row>
    <row r="5257" spans="1:8" hidden="1" x14ac:dyDescent="0.2">
      <c r="A5257" s="1">
        <v>5254</v>
      </c>
      <c r="B5257" s="1">
        <f t="shared" ca="1" si="577"/>
        <v>662683.02577841468</v>
      </c>
      <c r="C5257" s="1">
        <f t="shared" ca="1" si="574"/>
        <v>100</v>
      </c>
      <c r="D5257" s="1">
        <f t="shared" ca="1" si="575"/>
        <v>58.639357099169693</v>
      </c>
      <c r="E5257" s="1">
        <f t="shared" ca="1" si="576"/>
        <v>-3</v>
      </c>
      <c r="F5257" s="1">
        <f t="shared" ca="1" si="578"/>
        <v>1</v>
      </c>
      <c r="G5257" s="1">
        <f t="shared" ca="1" si="579"/>
        <v>3</v>
      </c>
      <c r="H5257" s="1">
        <f t="shared" ca="1" si="580"/>
        <v>0</v>
      </c>
    </row>
    <row r="5258" spans="1:8" hidden="1" x14ac:dyDescent="0.2">
      <c r="A5258" s="1">
        <v>5255</v>
      </c>
      <c r="B5258" s="1">
        <f t="shared" ca="1" si="577"/>
        <v>668546.96148833167</v>
      </c>
      <c r="C5258" s="1">
        <f t="shared" ca="1" si="574"/>
        <v>100</v>
      </c>
      <c r="D5258" s="1">
        <f t="shared" ca="1" si="575"/>
        <v>-42.077013244733351</v>
      </c>
      <c r="E5258" s="1">
        <f t="shared" ca="1" si="576"/>
        <v>-2</v>
      </c>
      <c r="F5258" s="1">
        <f t="shared" ca="1" si="578"/>
        <v>1</v>
      </c>
      <c r="G5258" s="1">
        <f t="shared" ca="1" si="579"/>
        <v>0</v>
      </c>
      <c r="H5258" s="1">
        <f t="shared" ca="1" si="580"/>
        <v>1</v>
      </c>
    </row>
    <row r="5259" spans="1:8" hidden="1" x14ac:dyDescent="0.2">
      <c r="A5259" s="1">
        <v>5256</v>
      </c>
      <c r="B5259" s="1">
        <f t="shared" ca="1" si="577"/>
        <v>664339.2601638583</v>
      </c>
      <c r="C5259" s="1">
        <f t="shared" ca="1" si="574"/>
        <v>100</v>
      </c>
      <c r="D5259" s="1">
        <f t="shared" ca="1" si="575"/>
        <v>-42.077013244733351</v>
      </c>
      <c r="E5259" s="1">
        <f t="shared" ca="1" si="576"/>
        <v>-3</v>
      </c>
      <c r="F5259" s="1">
        <f t="shared" ca="1" si="578"/>
        <v>1</v>
      </c>
      <c r="G5259" s="1">
        <f t="shared" ca="1" si="579"/>
        <v>1</v>
      </c>
      <c r="H5259" s="1">
        <f t="shared" ca="1" si="580"/>
        <v>0</v>
      </c>
    </row>
    <row r="5260" spans="1:8" hidden="1" x14ac:dyDescent="0.2">
      <c r="A5260" s="1">
        <v>5257</v>
      </c>
      <c r="B5260" s="1">
        <f t="shared" ca="1" si="577"/>
        <v>660131.55883938493</v>
      </c>
      <c r="C5260" s="1">
        <f t="shared" ca="1" si="574"/>
        <v>100</v>
      </c>
      <c r="D5260" s="1">
        <f t="shared" ca="1" si="575"/>
        <v>58.639357099169693</v>
      </c>
      <c r="E5260" s="1">
        <f t="shared" ca="1" si="576"/>
        <v>-4</v>
      </c>
      <c r="F5260" s="1">
        <f t="shared" ca="1" si="578"/>
        <v>1</v>
      </c>
      <c r="G5260" s="1">
        <f t="shared" ca="1" si="579"/>
        <v>2</v>
      </c>
      <c r="H5260" s="1">
        <f t="shared" ca="1" si="580"/>
        <v>0</v>
      </c>
    </row>
    <row r="5261" spans="1:8" hidden="1" x14ac:dyDescent="0.2">
      <c r="A5261" s="1">
        <v>5258</v>
      </c>
      <c r="B5261" s="1">
        <f t="shared" ca="1" si="577"/>
        <v>665995.49454930192</v>
      </c>
      <c r="C5261" s="1">
        <f t="shared" ca="1" si="574"/>
        <v>100</v>
      </c>
      <c r="D5261" s="1">
        <f t="shared" ca="1" si="575"/>
        <v>-42.077013244733351</v>
      </c>
      <c r="E5261" s="1">
        <f t="shared" ca="1" si="576"/>
        <v>-3</v>
      </c>
      <c r="F5261" s="1">
        <f t="shared" ca="1" si="578"/>
        <v>1</v>
      </c>
      <c r="G5261" s="1">
        <f t="shared" ca="1" si="579"/>
        <v>0</v>
      </c>
      <c r="H5261" s="1">
        <f t="shared" ca="1" si="580"/>
        <v>1</v>
      </c>
    </row>
    <row r="5262" spans="1:8" hidden="1" x14ac:dyDescent="0.2">
      <c r="A5262" s="1">
        <v>5259</v>
      </c>
      <c r="B5262" s="1">
        <f t="shared" ca="1" si="577"/>
        <v>661787.79322482855</v>
      </c>
      <c r="C5262" s="1">
        <f t="shared" ca="1" si="574"/>
        <v>100</v>
      </c>
      <c r="D5262" s="1">
        <f t="shared" ca="1" si="575"/>
        <v>-42.077013244733351</v>
      </c>
      <c r="E5262" s="1">
        <f t="shared" ca="1" si="576"/>
        <v>-4</v>
      </c>
      <c r="F5262" s="1">
        <f t="shared" ca="1" si="578"/>
        <v>1</v>
      </c>
      <c r="G5262" s="1">
        <f t="shared" ca="1" si="579"/>
        <v>1</v>
      </c>
      <c r="H5262" s="1">
        <f t="shared" ca="1" si="580"/>
        <v>0</v>
      </c>
    </row>
    <row r="5263" spans="1:8" hidden="1" x14ac:dyDescent="0.2">
      <c r="A5263" s="1">
        <v>5260</v>
      </c>
      <c r="B5263" s="1">
        <f t="shared" ca="1" si="577"/>
        <v>657580.09190035518</v>
      </c>
      <c r="C5263" s="1">
        <f t="shared" ca="1" si="574"/>
        <v>500</v>
      </c>
      <c r="D5263" s="1">
        <f t="shared" ca="1" si="575"/>
        <v>-42.077013244733351</v>
      </c>
      <c r="E5263" s="1">
        <f t="shared" ca="1" si="576"/>
        <v>0</v>
      </c>
      <c r="F5263" s="1">
        <f t="shared" ca="1" si="578"/>
        <v>2</v>
      </c>
      <c r="G5263" s="1">
        <f t="shared" ca="1" si="579"/>
        <v>2</v>
      </c>
      <c r="H5263" s="1">
        <f t="shared" ca="1" si="580"/>
        <v>0</v>
      </c>
    </row>
    <row r="5264" spans="1:8" hidden="1" x14ac:dyDescent="0.2">
      <c r="A5264" s="1">
        <v>5261</v>
      </c>
      <c r="B5264" s="1">
        <f t="shared" ca="1" si="577"/>
        <v>636541.58527798846</v>
      </c>
      <c r="C5264" s="1">
        <f t="shared" ca="1" si="574"/>
        <v>500</v>
      </c>
      <c r="D5264" s="1">
        <f t="shared" ca="1" si="575"/>
        <v>-42.077013244733351</v>
      </c>
      <c r="E5264" s="1">
        <f t="shared" ca="1" si="576"/>
        <v>-1</v>
      </c>
      <c r="F5264" s="1">
        <f t="shared" ca="1" si="578"/>
        <v>2</v>
      </c>
      <c r="G5264" s="1">
        <f t="shared" ca="1" si="579"/>
        <v>3</v>
      </c>
      <c r="H5264" s="1">
        <f t="shared" ca="1" si="580"/>
        <v>0</v>
      </c>
    </row>
    <row r="5265" spans="1:8" hidden="1" x14ac:dyDescent="0.2">
      <c r="A5265" s="1">
        <v>5262</v>
      </c>
      <c r="B5265" s="1">
        <f t="shared" ca="1" si="577"/>
        <v>615503.07865562174</v>
      </c>
      <c r="C5265" s="1">
        <f t="shared" ca="1" si="574"/>
        <v>500</v>
      </c>
      <c r="D5265" s="1">
        <f t="shared" ca="1" si="575"/>
        <v>-42.077013244733351</v>
      </c>
      <c r="E5265" s="1">
        <f t="shared" ca="1" si="576"/>
        <v>-2</v>
      </c>
      <c r="F5265" s="1">
        <f t="shared" ca="1" si="578"/>
        <v>2</v>
      </c>
      <c r="G5265" s="1">
        <f t="shared" ca="1" si="579"/>
        <v>4</v>
      </c>
      <c r="H5265" s="1">
        <f t="shared" ca="1" si="580"/>
        <v>0</v>
      </c>
    </row>
    <row r="5266" spans="1:8" hidden="1" x14ac:dyDescent="0.2">
      <c r="A5266" s="1">
        <v>5263</v>
      </c>
      <c r="B5266" s="1">
        <f t="shared" ca="1" si="577"/>
        <v>594464.57203325501</v>
      </c>
      <c r="C5266" s="1">
        <f t="shared" ca="1" si="574"/>
        <v>500</v>
      </c>
      <c r="D5266" s="1">
        <f t="shared" ca="1" si="575"/>
        <v>-42.077013244733351</v>
      </c>
      <c r="E5266" s="1">
        <f t="shared" ca="1" si="576"/>
        <v>-3</v>
      </c>
      <c r="F5266" s="1">
        <f t="shared" ca="1" si="578"/>
        <v>2</v>
      </c>
      <c r="G5266" s="1">
        <f t="shared" ca="1" si="579"/>
        <v>5</v>
      </c>
      <c r="H5266" s="1">
        <f t="shared" ca="1" si="580"/>
        <v>0</v>
      </c>
    </row>
    <row r="5267" spans="1:8" hidden="1" x14ac:dyDescent="0.2">
      <c r="A5267" s="1">
        <v>5264</v>
      </c>
      <c r="B5267" s="1">
        <f t="shared" ca="1" si="577"/>
        <v>573426.06541088829</v>
      </c>
      <c r="C5267" s="1">
        <f t="shared" ca="1" si="574"/>
        <v>500</v>
      </c>
      <c r="D5267" s="1">
        <f t="shared" ca="1" si="575"/>
        <v>-42.077013244733351</v>
      </c>
      <c r="E5267" s="1">
        <f t="shared" ca="1" si="576"/>
        <v>-4</v>
      </c>
      <c r="F5267" s="1">
        <f t="shared" ca="1" si="578"/>
        <v>2</v>
      </c>
      <c r="G5267" s="1">
        <f t="shared" ca="1" si="579"/>
        <v>6</v>
      </c>
      <c r="H5267" s="1">
        <f t="shared" ca="1" si="580"/>
        <v>0</v>
      </c>
    </row>
    <row r="5268" spans="1:8" hidden="1" x14ac:dyDescent="0.2">
      <c r="A5268" s="1">
        <v>5265</v>
      </c>
      <c r="B5268" s="1">
        <f t="shared" ca="1" si="577"/>
        <v>552387.55878852156</v>
      </c>
      <c r="C5268" s="1">
        <f t="shared" ca="1" si="574"/>
        <v>100</v>
      </c>
      <c r="D5268" s="1">
        <f t="shared" ca="1" si="575"/>
        <v>58.639357099169693</v>
      </c>
      <c r="E5268" s="1">
        <f t="shared" ca="1" si="576"/>
        <v>0</v>
      </c>
      <c r="F5268" s="1">
        <f t="shared" ca="1" si="578"/>
        <v>1</v>
      </c>
      <c r="G5268" s="1">
        <f t="shared" ca="1" si="579"/>
        <v>7</v>
      </c>
      <c r="H5268" s="1">
        <f t="shared" ca="1" si="580"/>
        <v>0</v>
      </c>
    </row>
    <row r="5269" spans="1:8" hidden="1" x14ac:dyDescent="0.2">
      <c r="A5269" s="1">
        <v>5266</v>
      </c>
      <c r="B5269" s="1">
        <f t="shared" ca="1" si="577"/>
        <v>558251.49449843855</v>
      </c>
      <c r="C5269" s="1">
        <f t="shared" ca="1" si="574"/>
        <v>100</v>
      </c>
      <c r="D5269" s="1">
        <f t="shared" ca="1" si="575"/>
        <v>-42.077013244733351</v>
      </c>
      <c r="E5269" s="1">
        <f t="shared" ca="1" si="576"/>
        <v>0</v>
      </c>
      <c r="F5269" s="1">
        <f t="shared" ca="1" si="578"/>
        <v>1</v>
      </c>
      <c r="G5269" s="1">
        <f t="shared" ca="1" si="579"/>
        <v>0</v>
      </c>
      <c r="H5269" s="1">
        <f t="shared" ca="1" si="580"/>
        <v>1</v>
      </c>
    </row>
    <row r="5270" spans="1:8" hidden="1" x14ac:dyDescent="0.2">
      <c r="A5270" s="1">
        <v>5267</v>
      </c>
      <c r="B5270" s="1">
        <f t="shared" ca="1" si="577"/>
        <v>554043.79317396518</v>
      </c>
      <c r="C5270" s="1">
        <f t="shared" ca="1" si="574"/>
        <v>100</v>
      </c>
      <c r="D5270" s="1">
        <f t="shared" ca="1" si="575"/>
        <v>58.639357099169693</v>
      </c>
      <c r="E5270" s="1">
        <f t="shared" ca="1" si="576"/>
        <v>-1</v>
      </c>
      <c r="F5270" s="1">
        <f t="shared" ca="1" si="578"/>
        <v>1</v>
      </c>
      <c r="G5270" s="1">
        <f t="shared" ca="1" si="579"/>
        <v>1</v>
      </c>
      <c r="H5270" s="1">
        <f t="shared" ca="1" si="580"/>
        <v>0</v>
      </c>
    </row>
    <row r="5271" spans="1:8" hidden="1" x14ac:dyDescent="0.2">
      <c r="A5271" s="1">
        <v>5268</v>
      </c>
      <c r="B5271" s="1">
        <f t="shared" ca="1" si="577"/>
        <v>559907.72888388217</v>
      </c>
      <c r="C5271" s="1">
        <f t="shared" ca="1" si="574"/>
        <v>100</v>
      </c>
      <c r="D5271" s="1">
        <f t="shared" ca="1" si="575"/>
        <v>-42.077013244733351</v>
      </c>
      <c r="E5271" s="1">
        <f t="shared" ca="1" si="576"/>
        <v>0</v>
      </c>
      <c r="F5271" s="1">
        <f t="shared" ca="1" si="578"/>
        <v>1</v>
      </c>
      <c r="G5271" s="1">
        <f t="shared" ca="1" si="579"/>
        <v>0</v>
      </c>
      <c r="H5271" s="1">
        <f t="shared" ca="1" si="580"/>
        <v>1</v>
      </c>
    </row>
    <row r="5272" spans="1:8" hidden="1" x14ac:dyDescent="0.2">
      <c r="A5272" s="1">
        <v>5269</v>
      </c>
      <c r="B5272" s="1">
        <f t="shared" ca="1" si="577"/>
        <v>555700.0275594088</v>
      </c>
      <c r="C5272" s="1">
        <f t="shared" ca="1" si="574"/>
        <v>100</v>
      </c>
      <c r="D5272" s="1">
        <f t="shared" ca="1" si="575"/>
        <v>58.639357099169693</v>
      </c>
      <c r="E5272" s="1">
        <f t="shared" ca="1" si="576"/>
        <v>-1</v>
      </c>
      <c r="F5272" s="1">
        <f t="shared" ca="1" si="578"/>
        <v>1</v>
      </c>
      <c r="G5272" s="1">
        <f t="shared" ca="1" si="579"/>
        <v>1</v>
      </c>
      <c r="H5272" s="1">
        <f t="shared" ca="1" si="580"/>
        <v>0</v>
      </c>
    </row>
    <row r="5273" spans="1:8" hidden="1" x14ac:dyDescent="0.2">
      <c r="A5273" s="1">
        <v>5270</v>
      </c>
      <c r="B5273" s="1">
        <f t="shared" ca="1" si="577"/>
        <v>561563.96326932579</v>
      </c>
      <c r="C5273" s="1">
        <f t="shared" ca="1" si="574"/>
        <v>100</v>
      </c>
      <c r="D5273" s="1">
        <f t="shared" ca="1" si="575"/>
        <v>-42.077013244733351</v>
      </c>
      <c r="E5273" s="1">
        <f t="shared" ca="1" si="576"/>
        <v>0</v>
      </c>
      <c r="F5273" s="1">
        <f t="shared" ca="1" si="578"/>
        <v>1</v>
      </c>
      <c r="G5273" s="1">
        <f t="shared" ca="1" si="579"/>
        <v>0</v>
      </c>
      <c r="H5273" s="1">
        <f t="shared" ca="1" si="580"/>
        <v>1</v>
      </c>
    </row>
    <row r="5274" spans="1:8" hidden="1" x14ac:dyDescent="0.2">
      <c r="A5274" s="1">
        <v>5271</v>
      </c>
      <c r="B5274" s="1">
        <f t="shared" ca="1" si="577"/>
        <v>557356.26194485242</v>
      </c>
      <c r="C5274" s="1">
        <f t="shared" ca="1" si="574"/>
        <v>100</v>
      </c>
      <c r="D5274" s="1">
        <f t="shared" ca="1" si="575"/>
        <v>58.639357099169693</v>
      </c>
      <c r="E5274" s="1">
        <f t="shared" ca="1" si="576"/>
        <v>-1</v>
      </c>
      <c r="F5274" s="1">
        <f t="shared" ca="1" si="578"/>
        <v>1</v>
      </c>
      <c r="G5274" s="1">
        <f t="shared" ca="1" si="579"/>
        <v>1</v>
      </c>
      <c r="H5274" s="1">
        <f t="shared" ca="1" si="580"/>
        <v>0</v>
      </c>
    </row>
    <row r="5275" spans="1:8" hidden="1" x14ac:dyDescent="0.2">
      <c r="A5275" s="1">
        <v>5272</v>
      </c>
      <c r="B5275" s="1">
        <f t="shared" ca="1" si="577"/>
        <v>563220.19765476941</v>
      </c>
      <c r="C5275" s="1">
        <f t="shared" ca="1" si="574"/>
        <v>100</v>
      </c>
      <c r="D5275" s="1">
        <f t="shared" ca="1" si="575"/>
        <v>58.639357099169693</v>
      </c>
      <c r="E5275" s="1">
        <f t="shared" ca="1" si="576"/>
        <v>0</v>
      </c>
      <c r="F5275" s="1">
        <f t="shared" ca="1" si="578"/>
        <v>1</v>
      </c>
      <c r="G5275" s="1">
        <f t="shared" ca="1" si="579"/>
        <v>0</v>
      </c>
      <c r="H5275" s="1">
        <f t="shared" ca="1" si="580"/>
        <v>1</v>
      </c>
    </row>
    <row r="5276" spans="1:8" hidden="1" x14ac:dyDescent="0.2">
      <c r="A5276" s="1">
        <v>5273</v>
      </c>
      <c r="B5276" s="1">
        <f t="shared" ca="1" si="577"/>
        <v>569084.13336468639</v>
      </c>
      <c r="C5276" s="1">
        <f t="shared" ca="1" si="574"/>
        <v>100</v>
      </c>
      <c r="D5276" s="1">
        <f t="shared" ca="1" si="575"/>
        <v>-42.077013244733351</v>
      </c>
      <c r="E5276" s="1">
        <f t="shared" ca="1" si="576"/>
        <v>0</v>
      </c>
      <c r="F5276" s="1">
        <f t="shared" ca="1" si="578"/>
        <v>1</v>
      </c>
      <c r="G5276" s="1">
        <f t="shared" ca="1" si="579"/>
        <v>0</v>
      </c>
      <c r="H5276" s="1">
        <f t="shared" ca="1" si="580"/>
        <v>2</v>
      </c>
    </row>
    <row r="5277" spans="1:8" hidden="1" x14ac:dyDescent="0.2">
      <c r="A5277" s="1">
        <v>5274</v>
      </c>
      <c r="B5277" s="1">
        <f t="shared" ca="1" si="577"/>
        <v>564876.43204021303</v>
      </c>
      <c r="C5277" s="1">
        <f t="shared" ca="1" si="574"/>
        <v>100</v>
      </c>
      <c r="D5277" s="1">
        <f t="shared" ca="1" si="575"/>
        <v>-42.077013244733351</v>
      </c>
      <c r="E5277" s="1">
        <f t="shared" ca="1" si="576"/>
        <v>-1</v>
      </c>
      <c r="F5277" s="1">
        <f t="shared" ca="1" si="578"/>
        <v>1</v>
      </c>
      <c r="G5277" s="1">
        <f t="shared" ca="1" si="579"/>
        <v>1</v>
      </c>
      <c r="H5277" s="1">
        <f t="shared" ca="1" si="580"/>
        <v>0</v>
      </c>
    </row>
    <row r="5278" spans="1:8" hidden="1" x14ac:dyDescent="0.2">
      <c r="A5278" s="1">
        <v>5275</v>
      </c>
      <c r="B5278" s="1">
        <f t="shared" ca="1" si="577"/>
        <v>560668.73071573966</v>
      </c>
      <c r="C5278" s="1">
        <f t="shared" ca="1" si="574"/>
        <v>100</v>
      </c>
      <c r="D5278" s="1">
        <f t="shared" ca="1" si="575"/>
        <v>58.639357099169693</v>
      </c>
      <c r="E5278" s="1">
        <f t="shared" ca="1" si="576"/>
        <v>-2</v>
      </c>
      <c r="F5278" s="1">
        <f t="shared" ca="1" si="578"/>
        <v>1</v>
      </c>
      <c r="G5278" s="1">
        <f t="shared" ca="1" si="579"/>
        <v>2</v>
      </c>
      <c r="H5278" s="1">
        <f t="shared" ca="1" si="580"/>
        <v>0</v>
      </c>
    </row>
    <row r="5279" spans="1:8" hidden="1" x14ac:dyDescent="0.2">
      <c r="A5279" s="1">
        <v>5276</v>
      </c>
      <c r="B5279" s="1">
        <f t="shared" ca="1" si="577"/>
        <v>566532.66642565664</v>
      </c>
      <c r="C5279" s="1">
        <f t="shared" ca="1" si="574"/>
        <v>100</v>
      </c>
      <c r="D5279" s="1">
        <f t="shared" ca="1" si="575"/>
        <v>-42.077013244733351</v>
      </c>
      <c r="E5279" s="1">
        <f t="shared" ca="1" si="576"/>
        <v>-1</v>
      </c>
      <c r="F5279" s="1">
        <f t="shared" ca="1" si="578"/>
        <v>1</v>
      </c>
      <c r="G5279" s="1">
        <f t="shared" ca="1" si="579"/>
        <v>0</v>
      </c>
      <c r="H5279" s="1">
        <f t="shared" ca="1" si="580"/>
        <v>1</v>
      </c>
    </row>
    <row r="5280" spans="1:8" hidden="1" x14ac:dyDescent="0.2">
      <c r="A5280" s="1">
        <v>5277</v>
      </c>
      <c r="B5280" s="1">
        <f t="shared" ca="1" si="577"/>
        <v>562324.96510118328</v>
      </c>
      <c r="C5280" s="1">
        <f t="shared" ca="1" si="574"/>
        <v>100</v>
      </c>
      <c r="D5280" s="1">
        <f t="shared" ca="1" si="575"/>
        <v>-42.077013244733351</v>
      </c>
      <c r="E5280" s="1">
        <f t="shared" ca="1" si="576"/>
        <v>-2</v>
      </c>
      <c r="F5280" s="1">
        <f t="shared" ca="1" si="578"/>
        <v>1</v>
      </c>
      <c r="G5280" s="1">
        <f t="shared" ca="1" si="579"/>
        <v>1</v>
      </c>
      <c r="H5280" s="1">
        <f t="shared" ca="1" si="580"/>
        <v>0</v>
      </c>
    </row>
    <row r="5281" spans="1:8" hidden="1" x14ac:dyDescent="0.2">
      <c r="A5281" s="1">
        <v>5278</v>
      </c>
      <c r="B5281" s="1">
        <f t="shared" ca="1" si="577"/>
        <v>558117.26377670991</v>
      </c>
      <c r="C5281" s="1">
        <f t="shared" ca="1" si="574"/>
        <v>100</v>
      </c>
      <c r="D5281" s="1">
        <f t="shared" ca="1" si="575"/>
        <v>58.639357099169693</v>
      </c>
      <c r="E5281" s="1">
        <f t="shared" ca="1" si="576"/>
        <v>-3</v>
      </c>
      <c r="F5281" s="1">
        <f t="shared" ca="1" si="578"/>
        <v>1</v>
      </c>
      <c r="G5281" s="1">
        <f t="shared" ca="1" si="579"/>
        <v>2</v>
      </c>
      <c r="H5281" s="1">
        <f t="shared" ca="1" si="580"/>
        <v>0</v>
      </c>
    </row>
    <row r="5282" spans="1:8" hidden="1" x14ac:dyDescent="0.2">
      <c r="A5282" s="1">
        <v>5279</v>
      </c>
      <c r="B5282" s="1">
        <f t="shared" ca="1" si="577"/>
        <v>563981.19948662689</v>
      </c>
      <c r="C5282" s="1">
        <f t="shared" ca="1" si="574"/>
        <v>100</v>
      </c>
      <c r="D5282" s="1">
        <f t="shared" ca="1" si="575"/>
        <v>-42.077013244733351</v>
      </c>
      <c r="E5282" s="1">
        <f t="shared" ca="1" si="576"/>
        <v>-2</v>
      </c>
      <c r="F5282" s="1">
        <f t="shared" ca="1" si="578"/>
        <v>1</v>
      </c>
      <c r="G5282" s="1">
        <f t="shared" ca="1" si="579"/>
        <v>0</v>
      </c>
      <c r="H5282" s="1">
        <f t="shared" ca="1" si="580"/>
        <v>1</v>
      </c>
    </row>
    <row r="5283" spans="1:8" hidden="1" x14ac:dyDescent="0.2">
      <c r="A5283" s="1">
        <v>5280</v>
      </c>
      <c r="B5283" s="1">
        <f t="shared" ca="1" si="577"/>
        <v>559773.49816215353</v>
      </c>
      <c r="C5283" s="1">
        <f t="shared" ca="1" si="574"/>
        <v>100</v>
      </c>
      <c r="D5283" s="1">
        <f t="shared" ca="1" si="575"/>
        <v>-42.077013244733351</v>
      </c>
      <c r="E5283" s="1">
        <f t="shared" ca="1" si="576"/>
        <v>-3</v>
      </c>
      <c r="F5283" s="1">
        <f t="shared" ca="1" si="578"/>
        <v>1</v>
      </c>
      <c r="G5283" s="1">
        <f t="shared" ca="1" si="579"/>
        <v>1</v>
      </c>
      <c r="H5283" s="1">
        <f t="shared" ca="1" si="580"/>
        <v>0</v>
      </c>
    </row>
    <row r="5284" spans="1:8" hidden="1" x14ac:dyDescent="0.2">
      <c r="A5284" s="1">
        <v>5281</v>
      </c>
      <c r="B5284" s="1">
        <f t="shared" ca="1" si="577"/>
        <v>555565.79683768016</v>
      </c>
      <c r="C5284" s="1">
        <f t="shared" ca="1" si="574"/>
        <v>100</v>
      </c>
      <c r="D5284" s="1">
        <f t="shared" ca="1" si="575"/>
        <v>58.639357099169693</v>
      </c>
      <c r="E5284" s="1">
        <f t="shared" ca="1" si="576"/>
        <v>-4</v>
      </c>
      <c r="F5284" s="1">
        <f t="shared" ca="1" si="578"/>
        <v>1</v>
      </c>
      <c r="G5284" s="1">
        <f t="shared" ca="1" si="579"/>
        <v>2</v>
      </c>
      <c r="H5284" s="1">
        <f t="shared" ca="1" si="580"/>
        <v>0</v>
      </c>
    </row>
    <row r="5285" spans="1:8" hidden="1" x14ac:dyDescent="0.2">
      <c r="A5285" s="1">
        <v>5282</v>
      </c>
      <c r="B5285" s="1">
        <f t="shared" ca="1" si="577"/>
        <v>561429.73254759714</v>
      </c>
      <c r="C5285" s="1">
        <f t="shared" ca="1" si="574"/>
        <v>100</v>
      </c>
      <c r="D5285" s="1">
        <f t="shared" ca="1" si="575"/>
        <v>58.639357099169693</v>
      </c>
      <c r="E5285" s="1">
        <f t="shared" ca="1" si="576"/>
        <v>-3</v>
      </c>
      <c r="F5285" s="1">
        <f t="shared" ca="1" si="578"/>
        <v>1</v>
      </c>
      <c r="G5285" s="1">
        <f t="shared" ca="1" si="579"/>
        <v>0</v>
      </c>
      <c r="H5285" s="1">
        <f t="shared" ca="1" si="580"/>
        <v>1</v>
      </c>
    </row>
    <row r="5286" spans="1:8" hidden="1" x14ac:dyDescent="0.2">
      <c r="A5286" s="1">
        <v>5283</v>
      </c>
      <c r="B5286" s="1">
        <f t="shared" ca="1" si="577"/>
        <v>567293.66825751413</v>
      </c>
      <c r="C5286" s="1">
        <f t="shared" ca="1" si="574"/>
        <v>100</v>
      </c>
      <c r="D5286" s="1">
        <f t="shared" ca="1" si="575"/>
        <v>-42.077013244733351</v>
      </c>
      <c r="E5286" s="1">
        <f t="shared" ca="1" si="576"/>
        <v>-2</v>
      </c>
      <c r="F5286" s="1">
        <f t="shared" ca="1" si="578"/>
        <v>1</v>
      </c>
      <c r="G5286" s="1">
        <f t="shared" ca="1" si="579"/>
        <v>0</v>
      </c>
      <c r="H5286" s="1">
        <f t="shared" ca="1" si="580"/>
        <v>2</v>
      </c>
    </row>
    <row r="5287" spans="1:8" hidden="1" x14ac:dyDescent="0.2">
      <c r="A5287" s="1">
        <v>5284</v>
      </c>
      <c r="B5287" s="1">
        <f t="shared" ca="1" si="577"/>
        <v>563085.96693304076</v>
      </c>
      <c r="C5287" s="1">
        <f t="shared" ca="1" si="574"/>
        <v>100</v>
      </c>
      <c r="D5287" s="1">
        <f t="shared" ca="1" si="575"/>
        <v>58.639357099169693</v>
      </c>
      <c r="E5287" s="1">
        <f t="shared" ca="1" si="576"/>
        <v>-3</v>
      </c>
      <c r="F5287" s="1">
        <f t="shared" ca="1" si="578"/>
        <v>1</v>
      </c>
      <c r="G5287" s="1">
        <f t="shared" ca="1" si="579"/>
        <v>1</v>
      </c>
      <c r="H5287" s="1">
        <f t="shared" ca="1" si="580"/>
        <v>0</v>
      </c>
    </row>
    <row r="5288" spans="1:8" hidden="1" x14ac:dyDescent="0.2">
      <c r="A5288" s="1">
        <v>5285</v>
      </c>
      <c r="B5288" s="1">
        <f t="shared" ca="1" si="577"/>
        <v>568949.90264295775</v>
      </c>
      <c r="C5288" s="1">
        <f t="shared" ca="1" si="574"/>
        <v>100</v>
      </c>
      <c r="D5288" s="1">
        <f t="shared" ca="1" si="575"/>
        <v>-42.077013244733351</v>
      </c>
      <c r="E5288" s="1">
        <f t="shared" ca="1" si="576"/>
        <v>-2</v>
      </c>
      <c r="F5288" s="1">
        <f t="shared" ca="1" si="578"/>
        <v>1</v>
      </c>
      <c r="G5288" s="1">
        <f t="shared" ca="1" si="579"/>
        <v>0</v>
      </c>
      <c r="H5288" s="1">
        <f t="shared" ca="1" si="580"/>
        <v>1</v>
      </c>
    </row>
    <row r="5289" spans="1:8" hidden="1" x14ac:dyDescent="0.2">
      <c r="A5289" s="1">
        <v>5286</v>
      </c>
      <c r="B5289" s="1">
        <f t="shared" ca="1" si="577"/>
        <v>564742.20131848438</v>
      </c>
      <c r="C5289" s="1">
        <f t="shared" ca="1" si="574"/>
        <v>100</v>
      </c>
      <c r="D5289" s="1">
        <f t="shared" ca="1" si="575"/>
        <v>-42.077013244733351</v>
      </c>
      <c r="E5289" s="1">
        <f t="shared" ca="1" si="576"/>
        <v>-3</v>
      </c>
      <c r="F5289" s="1">
        <f t="shared" ca="1" si="578"/>
        <v>1</v>
      </c>
      <c r="G5289" s="1">
        <f t="shared" ca="1" si="579"/>
        <v>1</v>
      </c>
      <c r="H5289" s="1">
        <f t="shared" ca="1" si="580"/>
        <v>0</v>
      </c>
    </row>
    <row r="5290" spans="1:8" hidden="1" x14ac:dyDescent="0.2">
      <c r="A5290" s="1">
        <v>5287</v>
      </c>
      <c r="B5290" s="1">
        <f t="shared" ca="1" si="577"/>
        <v>560534.49999401101</v>
      </c>
      <c r="C5290" s="1">
        <f t="shared" ca="1" si="574"/>
        <v>100</v>
      </c>
      <c r="D5290" s="1">
        <f t="shared" ca="1" si="575"/>
        <v>58.639357099169693</v>
      </c>
      <c r="E5290" s="1">
        <f t="shared" ca="1" si="576"/>
        <v>-4</v>
      </c>
      <c r="F5290" s="1">
        <f t="shared" ca="1" si="578"/>
        <v>1</v>
      </c>
      <c r="G5290" s="1">
        <f t="shared" ca="1" si="579"/>
        <v>2</v>
      </c>
      <c r="H5290" s="1">
        <f t="shared" ca="1" si="580"/>
        <v>0</v>
      </c>
    </row>
    <row r="5291" spans="1:8" hidden="1" x14ac:dyDescent="0.2">
      <c r="A5291" s="1">
        <v>5288</v>
      </c>
      <c r="B5291" s="1">
        <f t="shared" ca="1" si="577"/>
        <v>566398.435703928</v>
      </c>
      <c r="C5291" s="1">
        <f t="shared" ca="1" si="574"/>
        <v>100</v>
      </c>
      <c r="D5291" s="1">
        <f t="shared" ca="1" si="575"/>
        <v>-42.077013244733351</v>
      </c>
      <c r="E5291" s="1">
        <f t="shared" ca="1" si="576"/>
        <v>-3</v>
      </c>
      <c r="F5291" s="1">
        <f t="shared" ca="1" si="578"/>
        <v>1</v>
      </c>
      <c r="G5291" s="1">
        <f t="shared" ca="1" si="579"/>
        <v>0</v>
      </c>
      <c r="H5291" s="1">
        <f t="shared" ca="1" si="580"/>
        <v>1</v>
      </c>
    </row>
    <row r="5292" spans="1:8" hidden="1" x14ac:dyDescent="0.2">
      <c r="A5292" s="1">
        <v>5289</v>
      </c>
      <c r="B5292" s="1">
        <f t="shared" ca="1" si="577"/>
        <v>562190.73437945463</v>
      </c>
      <c r="C5292" s="1">
        <f t="shared" ca="1" si="574"/>
        <v>100</v>
      </c>
      <c r="D5292" s="1">
        <f t="shared" ca="1" si="575"/>
        <v>-42.077013244733351</v>
      </c>
      <c r="E5292" s="1">
        <f t="shared" ca="1" si="576"/>
        <v>-4</v>
      </c>
      <c r="F5292" s="1">
        <f t="shared" ca="1" si="578"/>
        <v>1</v>
      </c>
      <c r="G5292" s="1">
        <f t="shared" ca="1" si="579"/>
        <v>1</v>
      </c>
      <c r="H5292" s="1">
        <f t="shared" ca="1" si="580"/>
        <v>0</v>
      </c>
    </row>
    <row r="5293" spans="1:8" hidden="1" x14ac:dyDescent="0.2">
      <c r="A5293" s="1">
        <v>5290</v>
      </c>
      <c r="B5293" s="1">
        <f t="shared" ca="1" si="577"/>
        <v>557983.03305498126</v>
      </c>
      <c r="C5293" s="1">
        <f t="shared" ca="1" si="574"/>
        <v>500</v>
      </c>
      <c r="D5293" s="1">
        <f t="shared" ca="1" si="575"/>
        <v>-42.077013244733351</v>
      </c>
      <c r="E5293" s="1">
        <f t="shared" ca="1" si="576"/>
        <v>0</v>
      </c>
      <c r="F5293" s="1">
        <f t="shared" ca="1" si="578"/>
        <v>2</v>
      </c>
      <c r="G5293" s="1">
        <f t="shared" ca="1" si="579"/>
        <v>2</v>
      </c>
      <c r="H5293" s="1">
        <f t="shared" ca="1" si="580"/>
        <v>0</v>
      </c>
    </row>
    <row r="5294" spans="1:8" hidden="1" x14ac:dyDescent="0.2">
      <c r="A5294" s="1">
        <v>5291</v>
      </c>
      <c r="B5294" s="1">
        <f t="shared" ca="1" si="577"/>
        <v>536944.52643261454</v>
      </c>
      <c r="C5294" s="1">
        <f t="shared" ca="1" si="574"/>
        <v>500</v>
      </c>
      <c r="D5294" s="1">
        <f t="shared" ca="1" si="575"/>
        <v>-42.077013244733351</v>
      </c>
      <c r="E5294" s="1">
        <f t="shared" ca="1" si="576"/>
        <v>-1</v>
      </c>
      <c r="F5294" s="1">
        <f t="shared" ca="1" si="578"/>
        <v>2</v>
      </c>
      <c r="G5294" s="1">
        <f t="shared" ca="1" si="579"/>
        <v>3</v>
      </c>
      <c r="H5294" s="1">
        <f t="shared" ca="1" si="580"/>
        <v>0</v>
      </c>
    </row>
    <row r="5295" spans="1:8" hidden="1" x14ac:dyDescent="0.2">
      <c r="A5295" s="1">
        <v>5292</v>
      </c>
      <c r="B5295" s="1">
        <f t="shared" ca="1" si="577"/>
        <v>515906.01981024788</v>
      </c>
      <c r="C5295" s="1">
        <f t="shared" ca="1" si="574"/>
        <v>500</v>
      </c>
      <c r="D5295" s="1">
        <f t="shared" ca="1" si="575"/>
        <v>-42.077013244733351</v>
      </c>
      <c r="E5295" s="1">
        <f t="shared" ca="1" si="576"/>
        <v>-2</v>
      </c>
      <c r="F5295" s="1">
        <f t="shared" ca="1" si="578"/>
        <v>2</v>
      </c>
      <c r="G5295" s="1">
        <f t="shared" ca="1" si="579"/>
        <v>4</v>
      </c>
      <c r="H5295" s="1">
        <f t="shared" ca="1" si="580"/>
        <v>0</v>
      </c>
    </row>
    <row r="5296" spans="1:8" hidden="1" x14ac:dyDescent="0.2">
      <c r="A5296" s="1">
        <v>5293</v>
      </c>
      <c r="B5296" s="1">
        <f t="shared" ca="1" si="577"/>
        <v>494867.51318788121</v>
      </c>
      <c r="C5296" s="1">
        <f t="shared" ca="1" si="574"/>
        <v>500</v>
      </c>
      <c r="D5296" s="1">
        <f t="shared" ca="1" si="575"/>
        <v>58.639357099169693</v>
      </c>
      <c r="E5296" s="1">
        <f t="shared" ca="1" si="576"/>
        <v>-3</v>
      </c>
      <c r="F5296" s="1">
        <f t="shared" ca="1" si="578"/>
        <v>2</v>
      </c>
      <c r="G5296" s="1">
        <f t="shared" ca="1" si="579"/>
        <v>5</v>
      </c>
      <c r="H5296" s="1">
        <f t="shared" ca="1" si="580"/>
        <v>0</v>
      </c>
    </row>
    <row r="5297" spans="1:8" hidden="1" x14ac:dyDescent="0.2">
      <c r="A5297" s="1">
        <v>5294</v>
      </c>
      <c r="B5297" s="1">
        <f t="shared" ca="1" si="577"/>
        <v>524187.19173746603</v>
      </c>
      <c r="C5297" s="1">
        <f t="shared" ca="1" si="574"/>
        <v>500</v>
      </c>
      <c r="D5297" s="1">
        <f t="shared" ca="1" si="575"/>
        <v>-42.077013244733351</v>
      </c>
      <c r="E5297" s="1">
        <f t="shared" ca="1" si="576"/>
        <v>-2</v>
      </c>
      <c r="F5297" s="1">
        <f t="shared" ca="1" si="578"/>
        <v>2</v>
      </c>
      <c r="G5297" s="1">
        <f t="shared" ca="1" si="579"/>
        <v>0</v>
      </c>
      <c r="H5297" s="1">
        <f t="shared" ca="1" si="580"/>
        <v>1</v>
      </c>
    </row>
    <row r="5298" spans="1:8" hidden="1" x14ac:dyDescent="0.2">
      <c r="A5298" s="1">
        <v>5295</v>
      </c>
      <c r="B5298" s="1">
        <f t="shared" ca="1" si="577"/>
        <v>503148.68511509936</v>
      </c>
      <c r="C5298" s="1">
        <f t="shared" ca="1" si="574"/>
        <v>500</v>
      </c>
      <c r="D5298" s="1">
        <f t="shared" ca="1" si="575"/>
        <v>58.639357099169693</v>
      </c>
      <c r="E5298" s="1">
        <f t="shared" ca="1" si="576"/>
        <v>-3</v>
      </c>
      <c r="F5298" s="1">
        <f t="shared" ca="1" si="578"/>
        <v>2</v>
      </c>
      <c r="G5298" s="1">
        <f t="shared" ca="1" si="579"/>
        <v>1</v>
      </c>
      <c r="H5298" s="1">
        <f t="shared" ca="1" si="580"/>
        <v>0</v>
      </c>
    </row>
    <row r="5299" spans="1:8" hidden="1" x14ac:dyDescent="0.2">
      <c r="A5299" s="1">
        <v>5296</v>
      </c>
      <c r="B5299" s="1">
        <f t="shared" ca="1" si="577"/>
        <v>532468.36366468424</v>
      </c>
      <c r="C5299" s="1">
        <f t="shared" ca="1" si="574"/>
        <v>500</v>
      </c>
      <c r="D5299" s="1">
        <f t="shared" ca="1" si="575"/>
        <v>-42.077013244733351</v>
      </c>
      <c r="E5299" s="1">
        <f t="shared" ca="1" si="576"/>
        <v>-2</v>
      </c>
      <c r="F5299" s="1">
        <f t="shared" ca="1" si="578"/>
        <v>2</v>
      </c>
      <c r="G5299" s="1">
        <f t="shared" ca="1" si="579"/>
        <v>0</v>
      </c>
      <c r="H5299" s="1">
        <f t="shared" ca="1" si="580"/>
        <v>1</v>
      </c>
    </row>
    <row r="5300" spans="1:8" hidden="1" x14ac:dyDescent="0.2">
      <c r="A5300" s="1">
        <v>5297</v>
      </c>
      <c r="B5300" s="1">
        <f t="shared" ca="1" si="577"/>
        <v>511429.85704231757</v>
      </c>
      <c r="C5300" s="1">
        <f t="shared" ca="1" si="574"/>
        <v>500</v>
      </c>
      <c r="D5300" s="1">
        <f t="shared" ca="1" si="575"/>
        <v>58.639357099169693</v>
      </c>
      <c r="E5300" s="1">
        <f t="shared" ca="1" si="576"/>
        <v>-3</v>
      </c>
      <c r="F5300" s="1">
        <f t="shared" ca="1" si="578"/>
        <v>2</v>
      </c>
      <c r="G5300" s="1">
        <f t="shared" ca="1" si="579"/>
        <v>1</v>
      </c>
      <c r="H5300" s="1">
        <f t="shared" ca="1" si="580"/>
        <v>0</v>
      </c>
    </row>
    <row r="5301" spans="1:8" hidden="1" x14ac:dyDescent="0.2">
      <c r="A5301" s="1">
        <v>5298</v>
      </c>
      <c r="B5301" s="1">
        <f t="shared" ca="1" si="577"/>
        <v>540749.53559190244</v>
      </c>
      <c r="C5301" s="1">
        <f t="shared" ca="1" si="574"/>
        <v>500</v>
      </c>
      <c r="D5301" s="1">
        <f t="shared" ca="1" si="575"/>
        <v>58.639357099169693</v>
      </c>
      <c r="E5301" s="1">
        <f t="shared" ca="1" si="576"/>
        <v>-2</v>
      </c>
      <c r="F5301" s="1">
        <f t="shared" ca="1" si="578"/>
        <v>2</v>
      </c>
      <c r="G5301" s="1">
        <f t="shared" ca="1" si="579"/>
        <v>0</v>
      </c>
      <c r="H5301" s="1">
        <f t="shared" ca="1" si="580"/>
        <v>1</v>
      </c>
    </row>
    <row r="5302" spans="1:8" hidden="1" x14ac:dyDescent="0.2">
      <c r="A5302" s="1">
        <v>5299</v>
      </c>
      <c r="B5302" s="1">
        <f t="shared" ca="1" si="577"/>
        <v>570069.21414148726</v>
      </c>
      <c r="C5302" s="1">
        <f t="shared" ca="1" si="574"/>
        <v>500</v>
      </c>
      <c r="D5302" s="1">
        <f t="shared" ca="1" si="575"/>
        <v>58.639357099169693</v>
      </c>
      <c r="E5302" s="1">
        <f t="shared" ca="1" si="576"/>
        <v>-1</v>
      </c>
      <c r="F5302" s="1">
        <f t="shared" ca="1" si="578"/>
        <v>2</v>
      </c>
      <c r="G5302" s="1">
        <f t="shared" ca="1" si="579"/>
        <v>0</v>
      </c>
      <c r="H5302" s="1">
        <f t="shared" ca="1" si="580"/>
        <v>2</v>
      </c>
    </row>
    <row r="5303" spans="1:8" hidden="1" x14ac:dyDescent="0.2">
      <c r="A5303" s="1">
        <v>5300</v>
      </c>
      <c r="B5303" s="1">
        <f t="shared" ca="1" si="577"/>
        <v>599388.89269107208</v>
      </c>
      <c r="C5303" s="1">
        <f t="shared" ca="1" si="574"/>
        <v>100</v>
      </c>
      <c r="D5303" s="1">
        <f t="shared" ca="1" si="575"/>
        <v>58.639357099169693</v>
      </c>
      <c r="E5303" s="1">
        <f t="shared" ca="1" si="576"/>
        <v>0</v>
      </c>
      <c r="F5303" s="1">
        <f t="shared" ca="1" si="578"/>
        <v>1</v>
      </c>
      <c r="G5303" s="1">
        <f t="shared" ca="1" si="579"/>
        <v>0</v>
      </c>
      <c r="H5303" s="1">
        <f t="shared" ca="1" si="580"/>
        <v>3</v>
      </c>
    </row>
    <row r="5304" spans="1:8" hidden="1" x14ac:dyDescent="0.2">
      <c r="A5304" s="1">
        <v>5301</v>
      </c>
      <c r="B5304" s="1">
        <f t="shared" ca="1" si="577"/>
        <v>605252.82840098906</v>
      </c>
      <c r="C5304" s="1">
        <f t="shared" ca="1" si="574"/>
        <v>100</v>
      </c>
      <c r="D5304" s="1">
        <f t="shared" ca="1" si="575"/>
        <v>58.639357099169693</v>
      </c>
      <c r="E5304" s="1">
        <f t="shared" ca="1" si="576"/>
        <v>0</v>
      </c>
      <c r="F5304" s="1">
        <f t="shared" ca="1" si="578"/>
        <v>1</v>
      </c>
      <c r="G5304" s="1">
        <f t="shared" ca="1" si="579"/>
        <v>0</v>
      </c>
      <c r="H5304" s="1">
        <f t="shared" ca="1" si="580"/>
        <v>4</v>
      </c>
    </row>
    <row r="5305" spans="1:8" hidden="1" x14ac:dyDescent="0.2">
      <c r="A5305" s="1">
        <v>5302</v>
      </c>
      <c r="B5305" s="1">
        <f t="shared" ca="1" si="577"/>
        <v>611116.76411090605</v>
      </c>
      <c r="C5305" s="1">
        <f t="shared" ca="1" si="574"/>
        <v>100</v>
      </c>
      <c r="D5305" s="1">
        <f t="shared" ca="1" si="575"/>
        <v>-42.077013244733351</v>
      </c>
      <c r="E5305" s="1">
        <f t="shared" ca="1" si="576"/>
        <v>0</v>
      </c>
      <c r="F5305" s="1">
        <f t="shared" ca="1" si="578"/>
        <v>1</v>
      </c>
      <c r="G5305" s="1">
        <f t="shared" ca="1" si="579"/>
        <v>0</v>
      </c>
      <c r="H5305" s="1">
        <f t="shared" ca="1" si="580"/>
        <v>5</v>
      </c>
    </row>
    <row r="5306" spans="1:8" hidden="1" x14ac:dyDescent="0.2">
      <c r="A5306" s="1">
        <v>5303</v>
      </c>
      <c r="B5306" s="1">
        <f t="shared" ca="1" si="577"/>
        <v>606909.06278643268</v>
      </c>
      <c r="C5306" s="1">
        <f t="shared" ca="1" si="574"/>
        <v>100</v>
      </c>
      <c r="D5306" s="1">
        <f t="shared" ca="1" si="575"/>
        <v>58.639357099169693</v>
      </c>
      <c r="E5306" s="1">
        <f t="shared" ca="1" si="576"/>
        <v>-1</v>
      </c>
      <c r="F5306" s="1">
        <f t="shared" ca="1" si="578"/>
        <v>1</v>
      </c>
      <c r="G5306" s="1">
        <f t="shared" ca="1" si="579"/>
        <v>1</v>
      </c>
      <c r="H5306" s="1">
        <f t="shared" ca="1" si="580"/>
        <v>0</v>
      </c>
    </row>
    <row r="5307" spans="1:8" hidden="1" x14ac:dyDescent="0.2">
      <c r="A5307" s="1">
        <v>5304</v>
      </c>
      <c r="B5307" s="1">
        <f t="shared" ca="1" si="577"/>
        <v>612772.99849634967</v>
      </c>
      <c r="C5307" s="1">
        <f t="shared" ca="1" si="574"/>
        <v>100</v>
      </c>
      <c r="D5307" s="1">
        <f t="shared" ca="1" si="575"/>
        <v>-42.077013244733351</v>
      </c>
      <c r="E5307" s="1">
        <f t="shared" ca="1" si="576"/>
        <v>0</v>
      </c>
      <c r="F5307" s="1">
        <f t="shared" ca="1" si="578"/>
        <v>1</v>
      </c>
      <c r="G5307" s="1">
        <f t="shared" ca="1" si="579"/>
        <v>0</v>
      </c>
      <c r="H5307" s="1">
        <f t="shared" ca="1" si="580"/>
        <v>1</v>
      </c>
    </row>
    <row r="5308" spans="1:8" hidden="1" x14ac:dyDescent="0.2">
      <c r="A5308" s="1">
        <v>5305</v>
      </c>
      <c r="B5308" s="1">
        <f t="shared" ca="1" si="577"/>
        <v>608565.2971718763</v>
      </c>
      <c r="C5308" s="1">
        <f t="shared" ca="1" si="574"/>
        <v>100</v>
      </c>
      <c r="D5308" s="1">
        <f t="shared" ca="1" si="575"/>
        <v>58.639357099169693</v>
      </c>
      <c r="E5308" s="1">
        <f t="shared" ca="1" si="576"/>
        <v>-1</v>
      </c>
      <c r="F5308" s="1">
        <f t="shared" ca="1" si="578"/>
        <v>1</v>
      </c>
      <c r="G5308" s="1">
        <f t="shared" ca="1" si="579"/>
        <v>1</v>
      </c>
      <c r="H5308" s="1">
        <f t="shared" ca="1" si="580"/>
        <v>0</v>
      </c>
    </row>
    <row r="5309" spans="1:8" hidden="1" x14ac:dyDescent="0.2">
      <c r="A5309" s="1">
        <v>5306</v>
      </c>
      <c r="B5309" s="1">
        <f t="shared" ca="1" si="577"/>
        <v>614429.23288179329</v>
      </c>
      <c r="C5309" s="1">
        <f t="shared" ca="1" si="574"/>
        <v>100</v>
      </c>
      <c r="D5309" s="1">
        <f t="shared" ca="1" si="575"/>
        <v>-42.077013244733351</v>
      </c>
      <c r="E5309" s="1">
        <f t="shared" ca="1" si="576"/>
        <v>0</v>
      </c>
      <c r="F5309" s="1">
        <f t="shared" ca="1" si="578"/>
        <v>1</v>
      </c>
      <c r="G5309" s="1">
        <f t="shared" ca="1" si="579"/>
        <v>0</v>
      </c>
      <c r="H5309" s="1">
        <f t="shared" ca="1" si="580"/>
        <v>1</v>
      </c>
    </row>
    <row r="5310" spans="1:8" hidden="1" x14ac:dyDescent="0.2">
      <c r="A5310" s="1">
        <v>5307</v>
      </c>
      <c r="B5310" s="1">
        <f t="shared" ca="1" si="577"/>
        <v>610221.53155731992</v>
      </c>
      <c r="C5310" s="1">
        <f t="shared" ca="1" si="574"/>
        <v>100</v>
      </c>
      <c r="D5310" s="1">
        <f t="shared" ca="1" si="575"/>
        <v>-42.077013244733351</v>
      </c>
      <c r="E5310" s="1">
        <f t="shared" ca="1" si="576"/>
        <v>-1</v>
      </c>
      <c r="F5310" s="1">
        <f t="shared" ca="1" si="578"/>
        <v>1</v>
      </c>
      <c r="G5310" s="1">
        <f t="shared" ca="1" si="579"/>
        <v>1</v>
      </c>
      <c r="H5310" s="1">
        <f t="shared" ca="1" si="580"/>
        <v>0</v>
      </c>
    </row>
    <row r="5311" spans="1:8" hidden="1" x14ac:dyDescent="0.2">
      <c r="A5311" s="1">
        <v>5308</v>
      </c>
      <c r="B5311" s="1">
        <f t="shared" ca="1" si="577"/>
        <v>606013.83023284655</v>
      </c>
      <c r="C5311" s="1">
        <f t="shared" ca="1" si="574"/>
        <v>100</v>
      </c>
      <c r="D5311" s="1">
        <f t="shared" ca="1" si="575"/>
        <v>-42.077013244733351</v>
      </c>
      <c r="E5311" s="1">
        <f t="shared" ca="1" si="576"/>
        <v>-2</v>
      </c>
      <c r="F5311" s="1">
        <f t="shared" ca="1" si="578"/>
        <v>1</v>
      </c>
      <c r="G5311" s="1">
        <f t="shared" ca="1" si="579"/>
        <v>2</v>
      </c>
      <c r="H5311" s="1">
        <f t="shared" ca="1" si="580"/>
        <v>0</v>
      </c>
    </row>
    <row r="5312" spans="1:8" hidden="1" x14ac:dyDescent="0.2">
      <c r="A5312" s="1">
        <v>5309</v>
      </c>
      <c r="B5312" s="1">
        <f t="shared" ca="1" si="577"/>
        <v>601806.12890837318</v>
      </c>
      <c r="C5312" s="1">
        <f t="shared" ca="1" si="574"/>
        <v>100</v>
      </c>
      <c r="D5312" s="1">
        <f t="shared" ca="1" si="575"/>
        <v>58.639357099169693</v>
      </c>
      <c r="E5312" s="1">
        <f t="shared" ca="1" si="576"/>
        <v>-3</v>
      </c>
      <c r="F5312" s="1">
        <f t="shared" ca="1" si="578"/>
        <v>1</v>
      </c>
      <c r="G5312" s="1">
        <f t="shared" ca="1" si="579"/>
        <v>3</v>
      </c>
      <c r="H5312" s="1">
        <f t="shared" ca="1" si="580"/>
        <v>0</v>
      </c>
    </row>
    <row r="5313" spans="1:8" hidden="1" x14ac:dyDescent="0.2">
      <c r="A5313" s="1">
        <v>5310</v>
      </c>
      <c r="B5313" s="1">
        <f t="shared" ca="1" si="577"/>
        <v>607670.06461829017</v>
      </c>
      <c r="C5313" s="1">
        <f t="shared" ca="1" si="574"/>
        <v>100</v>
      </c>
      <c r="D5313" s="1">
        <f t="shared" ca="1" si="575"/>
        <v>-42.077013244733351</v>
      </c>
      <c r="E5313" s="1">
        <f t="shared" ca="1" si="576"/>
        <v>-2</v>
      </c>
      <c r="F5313" s="1">
        <f t="shared" ca="1" si="578"/>
        <v>1</v>
      </c>
      <c r="G5313" s="1">
        <f t="shared" ca="1" si="579"/>
        <v>0</v>
      </c>
      <c r="H5313" s="1">
        <f t="shared" ca="1" si="580"/>
        <v>1</v>
      </c>
    </row>
    <row r="5314" spans="1:8" hidden="1" x14ac:dyDescent="0.2">
      <c r="A5314" s="1">
        <v>5311</v>
      </c>
      <c r="B5314" s="1">
        <f t="shared" ca="1" si="577"/>
        <v>603462.3632938168</v>
      </c>
      <c r="C5314" s="1">
        <f t="shared" ca="1" si="574"/>
        <v>100</v>
      </c>
      <c r="D5314" s="1">
        <f t="shared" ca="1" si="575"/>
        <v>58.639357099169693</v>
      </c>
      <c r="E5314" s="1">
        <f t="shared" ca="1" si="576"/>
        <v>-3</v>
      </c>
      <c r="F5314" s="1">
        <f t="shared" ca="1" si="578"/>
        <v>1</v>
      </c>
      <c r="G5314" s="1">
        <f t="shared" ca="1" si="579"/>
        <v>1</v>
      </c>
      <c r="H5314" s="1">
        <f t="shared" ca="1" si="580"/>
        <v>0</v>
      </c>
    </row>
    <row r="5315" spans="1:8" hidden="1" x14ac:dyDescent="0.2">
      <c r="A5315" s="1">
        <v>5312</v>
      </c>
      <c r="B5315" s="1">
        <f t="shared" ca="1" si="577"/>
        <v>609326.29900373379</v>
      </c>
      <c r="C5315" s="1">
        <f t="shared" ca="1" si="574"/>
        <v>100</v>
      </c>
      <c r="D5315" s="1">
        <f t="shared" ca="1" si="575"/>
        <v>-42.077013244733351</v>
      </c>
      <c r="E5315" s="1">
        <f t="shared" ca="1" si="576"/>
        <v>-2</v>
      </c>
      <c r="F5315" s="1">
        <f t="shared" ca="1" si="578"/>
        <v>1</v>
      </c>
      <c r="G5315" s="1">
        <f t="shared" ca="1" si="579"/>
        <v>0</v>
      </c>
      <c r="H5315" s="1">
        <f t="shared" ca="1" si="580"/>
        <v>1</v>
      </c>
    </row>
    <row r="5316" spans="1:8" hidden="1" x14ac:dyDescent="0.2">
      <c r="A5316" s="1">
        <v>5313</v>
      </c>
      <c r="B5316" s="1">
        <f t="shared" ca="1" si="577"/>
        <v>605118.59767926042</v>
      </c>
      <c r="C5316" s="1">
        <f t="shared" ca="1" si="574"/>
        <v>100</v>
      </c>
      <c r="D5316" s="1">
        <f t="shared" ca="1" si="575"/>
        <v>-42.077013244733351</v>
      </c>
      <c r="E5316" s="1">
        <f t="shared" ca="1" si="576"/>
        <v>-3</v>
      </c>
      <c r="F5316" s="1">
        <f t="shared" ca="1" si="578"/>
        <v>1</v>
      </c>
      <c r="G5316" s="1">
        <f t="shared" ca="1" si="579"/>
        <v>1</v>
      </c>
      <c r="H5316" s="1">
        <f t="shared" ca="1" si="580"/>
        <v>0</v>
      </c>
    </row>
    <row r="5317" spans="1:8" hidden="1" x14ac:dyDescent="0.2">
      <c r="A5317" s="1">
        <v>5314</v>
      </c>
      <c r="B5317" s="1">
        <f t="shared" ca="1" si="577"/>
        <v>600910.89635478705</v>
      </c>
      <c r="C5317" s="1">
        <f t="shared" ref="C5317:C5380" ca="1" si="581">$C$4*POWER($L$2,F5317-1)</f>
        <v>100</v>
      </c>
      <c r="D5317" s="1">
        <f t="shared" ref="D5317:D5380" ca="1" si="582">IF(RAND()&lt;$B$1,$F$1,$H$1)</f>
        <v>-42.077013244733351</v>
      </c>
      <c r="E5317" s="1">
        <f t="shared" ref="E5317:E5380" ca="1" si="583">IF(D5316&lt;0,IF(E5316-1=-$D$2,0,E5316-1),IF(E5316+1=$F$2,0,E5316+1))</f>
        <v>-4</v>
      </c>
      <c r="F5317" s="1">
        <f t="shared" ca="1" si="578"/>
        <v>1</v>
      </c>
      <c r="G5317" s="1">
        <f t="shared" ca="1" si="579"/>
        <v>2</v>
      </c>
      <c r="H5317" s="1">
        <f t="shared" ca="1" si="580"/>
        <v>0</v>
      </c>
    </row>
    <row r="5318" spans="1:8" hidden="1" x14ac:dyDescent="0.2">
      <c r="A5318" s="1">
        <v>5315</v>
      </c>
      <c r="B5318" s="1">
        <f t="shared" ref="B5318:B5381" ca="1" si="584">B5317+D5317*C5317</f>
        <v>596703.19503031368</v>
      </c>
      <c r="C5318" s="1">
        <f t="shared" ca="1" si="581"/>
        <v>500</v>
      </c>
      <c r="D5318" s="1">
        <f t="shared" ca="1" si="582"/>
        <v>58.639357099169693</v>
      </c>
      <c r="E5318" s="1">
        <f t="shared" ca="1" si="583"/>
        <v>0</v>
      </c>
      <c r="F5318" s="1">
        <f t="shared" ref="F5318:F5381" ca="1" si="585">IF(AND(D5317&gt;0,E5318=0),IF(F5317-1&lt;1,1,F5317-1),IF(AND(D5317&lt;0,E5318=0),IF(F5317+1&gt;$H$2,1,F5317+1),F5317))</f>
        <v>2</v>
      </c>
      <c r="G5318" s="1">
        <f t="shared" ref="G5318:G5381" ca="1" si="586">IF(D5317&gt;0,0,G5317+1)</f>
        <v>3</v>
      </c>
      <c r="H5318" s="1">
        <f t="shared" ref="H5318:H5381" ca="1" si="587">IF(D5317&lt;0,0,H5317+1)</f>
        <v>0</v>
      </c>
    </row>
    <row r="5319" spans="1:8" hidden="1" x14ac:dyDescent="0.2">
      <c r="A5319" s="1">
        <v>5316</v>
      </c>
      <c r="B5319" s="1">
        <f t="shared" ca="1" si="584"/>
        <v>626022.8735798985</v>
      </c>
      <c r="C5319" s="1">
        <f t="shared" ca="1" si="581"/>
        <v>100</v>
      </c>
      <c r="D5319" s="1">
        <f t="shared" ca="1" si="582"/>
        <v>-42.077013244733351</v>
      </c>
      <c r="E5319" s="1">
        <f t="shared" ca="1" si="583"/>
        <v>0</v>
      </c>
      <c r="F5319" s="1">
        <f t="shared" ca="1" si="585"/>
        <v>1</v>
      </c>
      <c r="G5319" s="1">
        <f t="shared" ca="1" si="586"/>
        <v>0</v>
      </c>
      <c r="H5319" s="1">
        <f t="shared" ca="1" si="587"/>
        <v>1</v>
      </c>
    </row>
    <row r="5320" spans="1:8" hidden="1" x14ac:dyDescent="0.2">
      <c r="A5320" s="1">
        <v>5317</v>
      </c>
      <c r="B5320" s="1">
        <f t="shared" ca="1" si="584"/>
        <v>621815.17225542513</v>
      </c>
      <c r="C5320" s="1">
        <f t="shared" ca="1" si="581"/>
        <v>100</v>
      </c>
      <c r="D5320" s="1">
        <f t="shared" ca="1" si="582"/>
        <v>58.639357099169693</v>
      </c>
      <c r="E5320" s="1">
        <f t="shared" ca="1" si="583"/>
        <v>-1</v>
      </c>
      <c r="F5320" s="1">
        <f t="shared" ca="1" si="585"/>
        <v>1</v>
      </c>
      <c r="G5320" s="1">
        <f t="shared" ca="1" si="586"/>
        <v>1</v>
      </c>
      <c r="H5320" s="1">
        <f t="shared" ca="1" si="587"/>
        <v>0</v>
      </c>
    </row>
    <row r="5321" spans="1:8" hidden="1" x14ac:dyDescent="0.2">
      <c r="A5321" s="1">
        <v>5318</v>
      </c>
      <c r="B5321" s="1">
        <f t="shared" ca="1" si="584"/>
        <v>627679.10796534212</v>
      </c>
      <c r="C5321" s="1">
        <f t="shared" ca="1" si="581"/>
        <v>100</v>
      </c>
      <c r="D5321" s="1">
        <f t="shared" ca="1" si="582"/>
        <v>58.639357099169693</v>
      </c>
      <c r="E5321" s="1">
        <f t="shared" ca="1" si="583"/>
        <v>0</v>
      </c>
      <c r="F5321" s="1">
        <f t="shared" ca="1" si="585"/>
        <v>1</v>
      </c>
      <c r="G5321" s="1">
        <f t="shared" ca="1" si="586"/>
        <v>0</v>
      </c>
      <c r="H5321" s="1">
        <f t="shared" ca="1" si="587"/>
        <v>1</v>
      </c>
    </row>
    <row r="5322" spans="1:8" hidden="1" x14ac:dyDescent="0.2">
      <c r="A5322" s="1">
        <v>5319</v>
      </c>
      <c r="B5322" s="1">
        <f t="shared" ca="1" si="584"/>
        <v>633543.0436752591</v>
      </c>
      <c r="C5322" s="1">
        <f t="shared" ca="1" si="581"/>
        <v>100</v>
      </c>
      <c r="D5322" s="1">
        <f t="shared" ca="1" si="582"/>
        <v>-42.077013244733351</v>
      </c>
      <c r="E5322" s="1">
        <f t="shared" ca="1" si="583"/>
        <v>0</v>
      </c>
      <c r="F5322" s="1">
        <f t="shared" ca="1" si="585"/>
        <v>1</v>
      </c>
      <c r="G5322" s="1">
        <f t="shared" ca="1" si="586"/>
        <v>0</v>
      </c>
      <c r="H5322" s="1">
        <f t="shared" ca="1" si="587"/>
        <v>2</v>
      </c>
    </row>
    <row r="5323" spans="1:8" hidden="1" x14ac:dyDescent="0.2">
      <c r="A5323" s="1">
        <v>5320</v>
      </c>
      <c r="B5323" s="1">
        <f t="shared" ca="1" si="584"/>
        <v>629335.34235078574</v>
      </c>
      <c r="C5323" s="1">
        <f t="shared" ca="1" si="581"/>
        <v>100</v>
      </c>
      <c r="D5323" s="1">
        <f t="shared" ca="1" si="582"/>
        <v>58.639357099169693</v>
      </c>
      <c r="E5323" s="1">
        <f t="shared" ca="1" si="583"/>
        <v>-1</v>
      </c>
      <c r="F5323" s="1">
        <f t="shared" ca="1" si="585"/>
        <v>1</v>
      </c>
      <c r="G5323" s="1">
        <f t="shared" ca="1" si="586"/>
        <v>1</v>
      </c>
      <c r="H5323" s="1">
        <f t="shared" ca="1" si="587"/>
        <v>0</v>
      </c>
    </row>
    <row r="5324" spans="1:8" hidden="1" x14ac:dyDescent="0.2">
      <c r="A5324" s="1">
        <v>5321</v>
      </c>
      <c r="B5324" s="1">
        <f t="shared" ca="1" si="584"/>
        <v>635199.27806070272</v>
      </c>
      <c r="C5324" s="1">
        <f t="shared" ca="1" si="581"/>
        <v>100</v>
      </c>
      <c r="D5324" s="1">
        <f t="shared" ca="1" si="582"/>
        <v>58.639357099169693</v>
      </c>
      <c r="E5324" s="1">
        <f t="shared" ca="1" si="583"/>
        <v>0</v>
      </c>
      <c r="F5324" s="1">
        <f t="shared" ca="1" si="585"/>
        <v>1</v>
      </c>
      <c r="G5324" s="1">
        <f t="shared" ca="1" si="586"/>
        <v>0</v>
      </c>
      <c r="H5324" s="1">
        <f t="shared" ca="1" si="587"/>
        <v>1</v>
      </c>
    </row>
    <row r="5325" spans="1:8" hidden="1" x14ac:dyDescent="0.2">
      <c r="A5325" s="1">
        <v>5322</v>
      </c>
      <c r="B5325" s="1">
        <f t="shared" ca="1" si="584"/>
        <v>641063.21377061971</v>
      </c>
      <c r="C5325" s="1">
        <f t="shared" ca="1" si="581"/>
        <v>100</v>
      </c>
      <c r="D5325" s="1">
        <f t="shared" ca="1" si="582"/>
        <v>58.639357099169693</v>
      </c>
      <c r="E5325" s="1">
        <f t="shared" ca="1" si="583"/>
        <v>0</v>
      </c>
      <c r="F5325" s="1">
        <f t="shared" ca="1" si="585"/>
        <v>1</v>
      </c>
      <c r="G5325" s="1">
        <f t="shared" ca="1" si="586"/>
        <v>0</v>
      </c>
      <c r="H5325" s="1">
        <f t="shared" ca="1" si="587"/>
        <v>2</v>
      </c>
    </row>
    <row r="5326" spans="1:8" hidden="1" x14ac:dyDescent="0.2">
      <c r="A5326" s="1">
        <v>5323</v>
      </c>
      <c r="B5326" s="1">
        <f t="shared" ca="1" si="584"/>
        <v>646927.1494805367</v>
      </c>
      <c r="C5326" s="1">
        <f t="shared" ca="1" si="581"/>
        <v>100</v>
      </c>
      <c r="D5326" s="1">
        <f t="shared" ca="1" si="582"/>
        <v>-42.077013244733351</v>
      </c>
      <c r="E5326" s="1">
        <f t="shared" ca="1" si="583"/>
        <v>0</v>
      </c>
      <c r="F5326" s="1">
        <f t="shared" ca="1" si="585"/>
        <v>1</v>
      </c>
      <c r="G5326" s="1">
        <f t="shared" ca="1" si="586"/>
        <v>0</v>
      </c>
      <c r="H5326" s="1">
        <f t="shared" ca="1" si="587"/>
        <v>3</v>
      </c>
    </row>
    <row r="5327" spans="1:8" hidden="1" x14ac:dyDescent="0.2">
      <c r="A5327" s="1">
        <v>5324</v>
      </c>
      <c r="B5327" s="1">
        <f t="shared" ca="1" si="584"/>
        <v>642719.44815606333</v>
      </c>
      <c r="C5327" s="1">
        <f t="shared" ca="1" si="581"/>
        <v>100</v>
      </c>
      <c r="D5327" s="1">
        <f t="shared" ca="1" si="582"/>
        <v>-42.077013244733351</v>
      </c>
      <c r="E5327" s="1">
        <f t="shared" ca="1" si="583"/>
        <v>-1</v>
      </c>
      <c r="F5327" s="1">
        <f t="shared" ca="1" si="585"/>
        <v>1</v>
      </c>
      <c r="G5327" s="1">
        <f t="shared" ca="1" si="586"/>
        <v>1</v>
      </c>
      <c r="H5327" s="1">
        <f t="shared" ca="1" si="587"/>
        <v>0</v>
      </c>
    </row>
    <row r="5328" spans="1:8" hidden="1" x14ac:dyDescent="0.2">
      <c r="A5328" s="1">
        <v>5325</v>
      </c>
      <c r="B5328" s="1">
        <f t="shared" ca="1" si="584"/>
        <v>638511.74683158996</v>
      </c>
      <c r="C5328" s="1">
        <f t="shared" ca="1" si="581"/>
        <v>100</v>
      </c>
      <c r="D5328" s="1">
        <f t="shared" ca="1" si="582"/>
        <v>-42.077013244733351</v>
      </c>
      <c r="E5328" s="1">
        <f t="shared" ca="1" si="583"/>
        <v>-2</v>
      </c>
      <c r="F5328" s="1">
        <f t="shared" ca="1" si="585"/>
        <v>1</v>
      </c>
      <c r="G5328" s="1">
        <f t="shared" ca="1" si="586"/>
        <v>2</v>
      </c>
      <c r="H5328" s="1">
        <f t="shared" ca="1" si="587"/>
        <v>0</v>
      </c>
    </row>
    <row r="5329" spans="1:8" hidden="1" x14ac:dyDescent="0.2">
      <c r="A5329" s="1">
        <v>5326</v>
      </c>
      <c r="B5329" s="1">
        <f t="shared" ca="1" si="584"/>
        <v>634304.04550711659</v>
      </c>
      <c r="C5329" s="1">
        <f t="shared" ca="1" si="581"/>
        <v>100</v>
      </c>
      <c r="D5329" s="1">
        <f t="shared" ca="1" si="582"/>
        <v>58.639357099169693</v>
      </c>
      <c r="E5329" s="1">
        <f t="shared" ca="1" si="583"/>
        <v>-3</v>
      </c>
      <c r="F5329" s="1">
        <f t="shared" ca="1" si="585"/>
        <v>1</v>
      </c>
      <c r="G5329" s="1">
        <f t="shared" ca="1" si="586"/>
        <v>3</v>
      </c>
      <c r="H5329" s="1">
        <f t="shared" ca="1" si="587"/>
        <v>0</v>
      </c>
    </row>
    <row r="5330" spans="1:8" hidden="1" x14ac:dyDescent="0.2">
      <c r="A5330" s="1">
        <v>5327</v>
      </c>
      <c r="B5330" s="1">
        <f t="shared" ca="1" si="584"/>
        <v>640167.98121703358</v>
      </c>
      <c r="C5330" s="1">
        <f t="shared" ca="1" si="581"/>
        <v>100</v>
      </c>
      <c r="D5330" s="1">
        <f t="shared" ca="1" si="582"/>
        <v>-42.077013244733351</v>
      </c>
      <c r="E5330" s="1">
        <f t="shared" ca="1" si="583"/>
        <v>-2</v>
      </c>
      <c r="F5330" s="1">
        <f t="shared" ca="1" si="585"/>
        <v>1</v>
      </c>
      <c r="G5330" s="1">
        <f t="shared" ca="1" si="586"/>
        <v>0</v>
      </c>
      <c r="H5330" s="1">
        <f t="shared" ca="1" si="587"/>
        <v>1</v>
      </c>
    </row>
    <row r="5331" spans="1:8" hidden="1" x14ac:dyDescent="0.2">
      <c r="A5331" s="1">
        <v>5328</v>
      </c>
      <c r="B5331" s="1">
        <f t="shared" ca="1" si="584"/>
        <v>635960.27989256021</v>
      </c>
      <c r="C5331" s="1">
        <f t="shared" ca="1" si="581"/>
        <v>100</v>
      </c>
      <c r="D5331" s="1">
        <f t="shared" ca="1" si="582"/>
        <v>-42.077013244733351</v>
      </c>
      <c r="E5331" s="1">
        <f t="shared" ca="1" si="583"/>
        <v>-3</v>
      </c>
      <c r="F5331" s="1">
        <f t="shared" ca="1" si="585"/>
        <v>1</v>
      </c>
      <c r="G5331" s="1">
        <f t="shared" ca="1" si="586"/>
        <v>1</v>
      </c>
      <c r="H5331" s="1">
        <f t="shared" ca="1" si="587"/>
        <v>0</v>
      </c>
    </row>
    <row r="5332" spans="1:8" hidden="1" x14ac:dyDescent="0.2">
      <c r="A5332" s="1">
        <v>5329</v>
      </c>
      <c r="B5332" s="1">
        <f t="shared" ca="1" si="584"/>
        <v>631752.57856808684</v>
      </c>
      <c r="C5332" s="1">
        <f t="shared" ca="1" si="581"/>
        <v>100</v>
      </c>
      <c r="D5332" s="1">
        <f t="shared" ca="1" si="582"/>
        <v>58.639357099169693</v>
      </c>
      <c r="E5332" s="1">
        <f t="shared" ca="1" si="583"/>
        <v>-4</v>
      </c>
      <c r="F5332" s="1">
        <f t="shared" ca="1" si="585"/>
        <v>1</v>
      </c>
      <c r="G5332" s="1">
        <f t="shared" ca="1" si="586"/>
        <v>2</v>
      </c>
      <c r="H5332" s="1">
        <f t="shared" ca="1" si="587"/>
        <v>0</v>
      </c>
    </row>
    <row r="5333" spans="1:8" hidden="1" x14ac:dyDescent="0.2">
      <c r="A5333" s="1">
        <v>5330</v>
      </c>
      <c r="B5333" s="1">
        <f t="shared" ca="1" si="584"/>
        <v>637616.51427800383</v>
      </c>
      <c r="C5333" s="1">
        <f t="shared" ca="1" si="581"/>
        <v>100</v>
      </c>
      <c r="D5333" s="1">
        <f t="shared" ca="1" si="582"/>
        <v>-42.077013244733351</v>
      </c>
      <c r="E5333" s="1">
        <f t="shared" ca="1" si="583"/>
        <v>-3</v>
      </c>
      <c r="F5333" s="1">
        <f t="shared" ca="1" si="585"/>
        <v>1</v>
      </c>
      <c r="G5333" s="1">
        <f t="shared" ca="1" si="586"/>
        <v>0</v>
      </c>
      <c r="H5333" s="1">
        <f t="shared" ca="1" si="587"/>
        <v>1</v>
      </c>
    </row>
    <row r="5334" spans="1:8" hidden="1" x14ac:dyDescent="0.2">
      <c r="A5334" s="1">
        <v>5331</v>
      </c>
      <c r="B5334" s="1">
        <f t="shared" ca="1" si="584"/>
        <v>633408.81295353046</v>
      </c>
      <c r="C5334" s="1">
        <f t="shared" ca="1" si="581"/>
        <v>100</v>
      </c>
      <c r="D5334" s="1">
        <f t="shared" ca="1" si="582"/>
        <v>-42.077013244733351</v>
      </c>
      <c r="E5334" s="1">
        <f t="shared" ca="1" si="583"/>
        <v>-4</v>
      </c>
      <c r="F5334" s="1">
        <f t="shared" ca="1" si="585"/>
        <v>1</v>
      </c>
      <c r="G5334" s="1">
        <f t="shared" ca="1" si="586"/>
        <v>1</v>
      </c>
      <c r="H5334" s="1">
        <f t="shared" ca="1" si="587"/>
        <v>0</v>
      </c>
    </row>
    <row r="5335" spans="1:8" hidden="1" x14ac:dyDescent="0.2">
      <c r="A5335" s="1">
        <v>5332</v>
      </c>
      <c r="B5335" s="1">
        <f t="shared" ca="1" si="584"/>
        <v>629201.11162905709</v>
      </c>
      <c r="C5335" s="1">
        <f t="shared" ca="1" si="581"/>
        <v>500</v>
      </c>
      <c r="D5335" s="1">
        <f t="shared" ca="1" si="582"/>
        <v>-42.077013244733351</v>
      </c>
      <c r="E5335" s="1">
        <f t="shared" ca="1" si="583"/>
        <v>0</v>
      </c>
      <c r="F5335" s="1">
        <f t="shared" ca="1" si="585"/>
        <v>2</v>
      </c>
      <c r="G5335" s="1">
        <f t="shared" ca="1" si="586"/>
        <v>2</v>
      </c>
      <c r="H5335" s="1">
        <f t="shared" ca="1" si="587"/>
        <v>0</v>
      </c>
    </row>
    <row r="5336" spans="1:8" hidden="1" x14ac:dyDescent="0.2">
      <c r="A5336" s="1">
        <v>5333</v>
      </c>
      <c r="B5336" s="1">
        <f t="shared" ca="1" si="584"/>
        <v>608162.60500669037</v>
      </c>
      <c r="C5336" s="1">
        <f t="shared" ca="1" si="581"/>
        <v>500</v>
      </c>
      <c r="D5336" s="1">
        <f t="shared" ca="1" si="582"/>
        <v>-42.077013244733351</v>
      </c>
      <c r="E5336" s="1">
        <f t="shared" ca="1" si="583"/>
        <v>-1</v>
      </c>
      <c r="F5336" s="1">
        <f t="shared" ca="1" si="585"/>
        <v>2</v>
      </c>
      <c r="G5336" s="1">
        <f t="shared" ca="1" si="586"/>
        <v>3</v>
      </c>
      <c r="H5336" s="1">
        <f t="shared" ca="1" si="587"/>
        <v>0</v>
      </c>
    </row>
    <row r="5337" spans="1:8" hidden="1" x14ac:dyDescent="0.2">
      <c r="A5337" s="1">
        <v>5334</v>
      </c>
      <c r="B5337" s="1">
        <f t="shared" ca="1" si="584"/>
        <v>587124.09838432365</v>
      </c>
      <c r="C5337" s="1">
        <f t="shared" ca="1" si="581"/>
        <v>500</v>
      </c>
      <c r="D5337" s="1">
        <f t="shared" ca="1" si="582"/>
        <v>-42.077013244733351</v>
      </c>
      <c r="E5337" s="1">
        <f t="shared" ca="1" si="583"/>
        <v>-2</v>
      </c>
      <c r="F5337" s="1">
        <f t="shared" ca="1" si="585"/>
        <v>2</v>
      </c>
      <c r="G5337" s="1">
        <f t="shared" ca="1" si="586"/>
        <v>4</v>
      </c>
      <c r="H5337" s="1">
        <f t="shared" ca="1" si="587"/>
        <v>0</v>
      </c>
    </row>
    <row r="5338" spans="1:8" hidden="1" x14ac:dyDescent="0.2">
      <c r="A5338" s="1">
        <v>5335</v>
      </c>
      <c r="B5338" s="1">
        <f t="shared" ca="1" si="584"/>
        <v>566085.59176195692</v>
      </c>
      <c r="C5338" s="1">
        <f t="shared" ca="1" si="581"/>
        <v>500</v>
      </c>
      <c r="D5338" s="1">
        <f t="shared" ca="1" si="582"/>
        <v>-42.077013244733351</v>
      </c>
      <c r="E5338" s="1">
        <f t="shared" ca="1" si="583"/>
        <v>-3</v>
      </c>
      <c r="F5338" s="1">
        <f t="shared" ca="1" si="585"/>
        <v>2</v>
      </c>
      <c r="G5338" s="1">
        <f t="shared" ca="1" si="586"/>
        <v>5</v>
      </c>
      <c r="H5338" s="1">
        <f t="shared" ca="1" si="587"/>
        <v>0</v>
      </c>
    </row>
    <row r="5339" spans="1:8" hidden="1" x14ac:dyDescent="0.2">
      <c r="A5339" s="1">
        <v>5336</v>
      </c>
      <c r="B5339" s="1">
        <f t="shared" ca="1" si="584"/>
        <v>545047.0851395902</v>
      </c>
      <c r="C5339" s="1">
        <f t="shared" ca="1" si="581"/>
        <v>500</v>
      </c>
      <c r="D5339" s="1">
        <f t="shared" ca="1" si="582"/>
        <v>58.639357099169693</v>
      </c>
      <c r="E5339" s="1">
        <f t="shared" ca="1" si="583"/>
        <v>-4</v>
      </c>
      <c r="F5339" s="1">
        <f t="shared" ca="1" si="585"/>
        <v>2</v>
      </c>
      <c r="G5339" s="1">
        <f t="shared" ca="1" si="586"/>
        <v>6</v>
      </c>
      <c r="H5339" s="1">
        <f t="shared" ca="1" si="587"/>
        <v>0</v>
      </c>
    </row>
    <row r="5340" spans="1:8" hidden="1" x14ac:dyDescent="0.2">
      <c r="A5340" s="1">
        <v>5337</v>
      </c>
      <c r="B5340" s="1">
        <f t="shared" ca="1" si="584"/>
        <v>574366.76368917502</v>
      </c>
      <c r="C5340" s="1">
        <f t="shared" ca="1" si="581"/>
        <v>500</v>
      </c>
      <c r="D5340" s="1">
        <f t="shared" ca="1" si="582"/>
        <v>-42.077013244733351</v>
      </c>
      <c r="E5340" s="1">
        <f t="shared" ca="1" si="583"/>
        <v>-3</v>
      </c>
      <c r="F5340" s="1">
        <f t="shared" ca="1" si="585"/>
        <v>2</v>
      </c>
      <c r="G5340" s="1">
        <f t="shared" ca="1" si="586"/>
        <v>0</v>
      </c>
      <c r="H5340" s="1">
        <f t="shared" ca="1" si="587"/>
        <v>1</v>
      </c>
    </row>
    <row r="5341" spans="1:8" hidden="1" x14ac:dyDescent="0.2">
      <c r="A5341" s="1">
        <v>5338</v>
      </c>
      <c r="B5341" s="1">
        <f t="shared" ca="1" si="584"/>
        <v>553328.25706680829</v>
      </c>
      <c r="C5341" s="1">
        <f t="shared" ca="1" si="581"/>
        <v>500</v>
      </c>
      <c r="D5341" s="1">
        <f t="shared" ca="1" si="582"/>
        <v>58.639357099169693</v>
      </c>
      <c r="E5341" s="1">
        <f t="shared" ca="1" si="583"/>
        <v>-4</v>
      </c>
      <c r="F5341" s="1">
        <f t="shared" ca="1" si="585"/>
        <v>2</v>
      </c>
      <c r="G5341" s="1">
        <f t="shared" ca="1" si="586"/>
        <v>1</v>
      </c>
      <c r="H5341" s="1">
        <f t="shared" ca="1" si="587"/>
        <v>0</v>
      </c>
    </row>
    <row r="5342" spans="1:8" hidden="1" x14ac:dyDescent="0.2">
      <c r="A5342" s="1">
        <v>5339</v>
      </c>
      <c r="B5342" s="1">
        <f t="shared" ca="1" si="584"/>
        <v>582647.93561639311</v>
      </c>
      <c r="C5342" s="1">
        <f t="shared" ca="1" si="581"/>
        <v>500</v>
      </c>
      <c r="D5342" s="1">
        <f t="shared" ca="1" si="582"/>
        <v>-42.077013244733351</v>
      </c>
      <c r="E5342" s="1">
        <f t="shared" ca="1" si="583"/>
        <v>-3</v>
      </c>
      <c r="F5342" s="1">
        <f t="shared" ca="1" si="585"/>
        <v>2</v>
      </c>
      <c r="G5342" s="1">
        <f t="shared" ca="1" si="586"/>
        <v>0</v>
      </c>
      <c r="H5342" s="1">
        <f t="shared" ca="1" si="587"/>
        <v>1</v>
      </c>
    </row>
    <row r="5343" spans="1:8" hidden="1" x14ac:dyDescent="0.2">
      <c r="A5343" s="1">
        <v>5340</v>
      </c>
      <c r="B5343" s="1">
        <f t="shared" ca="1" si="584"/>
        <v>561609.42899402638</v>
      </c>
      <c r="C5343" s="1">
        <f t="shared" ca="1" si="581"/>
        <v>500</v>
      </c>
      <c r="D5343" s="1">
        <f t="shared" ca="1" si="582"/>
        <v>58.639357099169693</v>
      </c>
      <c r="E5343" s="1">
        <f t="shared" ca="1" si="583"/>
        <v>-4</v>
      </c>
      <c r="F5343" s="1">
        <f t="shared" ca="1" si="585"/>
        <v>2</v>
      </c>
      <c r="G5343" s="1">
        <f t="shared" ca="1" si="586"/>
        <v>1</v>
      </c>
      <c r="H5343" s="1">
        <f t="shared" ca="1" si="587"/>
        <v>0</v>
      </c>
    </row>
    <row r="5344" spans="1:8" hidden="1" x14ac:dyDescent="0.2">
      <c r="A5344" s="1">
        <v>5341</v>
      </c>
      <c r="B5344" s="1">
        <f t="shared" ca="1" si="584"/>
        <v>590929.1075436112</v>
      </c>
      <c r="C5344" s="1">
        <f t="shared" ca="1" si="581"/>
        <v>500</v>
      </c>
      <c r="D5344" s="1">
        <f t="shared" ca="1" si="582"/>
        <v>58.639357099169693</v>
      </c>
      <c r="E5344" s="1">
        <f t="shared" ca="1" si="583"/>
        <v>-3</v>
      </c>
      <c r="F5344" s="1">
        <f t="shared" ca="1" si="585"/>
        <v>2</v>
      </c>
      <c r="G5344" s="1">
        <f t="shared" ca="1" si="586"/>
        <v>0</v>
      </c>
      <c r="H5344" s="1">
        <f t="shared" ca="1" si="587"/>
        <v>1</v>
      </c>
    </row>
    <row r="5345" spans="1:8" hidden="1" x14ac:dyDescent="0.2">
      <c r="A5345" s="1">
        <v>5342</v>
      </c>
      <c r="B5345" s="1">
        <f t="shared" ca="1" si="584"/>
        <v>620248.78609319602</v>
      </c>
      <c r="C5345" s="1">
        <f t="shared" ca="1" si="581"/>
        <v>500</v>
      </c>
      <c r="D5345" s="1">
        <f t="shared" ca="1" si="582"/>
        <v>-42.077013244733351</v>
      </c>
      <c r="E5345" s="1">
        <f t="shared" ca="1" si="583"/>
        <v>-2</v>
      </c>
      <c r="F5345" s="1">
        <f t="shared" ca="1" si="585"/>
        <v>2</v>
      </c>
      <c r="G5345" s="1">
        <f t="shared" ca="1" si="586"/>
        <v>0</v>
      </c>
      <c r="H5345" s="1">
        <f t="shared" ca="1" si="587"/>
        <v>2</v>
      </c>
    </row>
    <row r="5346" spans="1:8" hidden="1" x14ac:dyDescent="0.2">
      <c r="A5346" s="1">
        <v>5343</v>
      </c>
      <c r="B5346" s="1">
        <f t="shared" ca="1" si="584"/>
        <v>599210.27947082929</v>
      </c>
      <c r="C5346" s="1">
        <f t="shared" ca="1" si="581"/>
        <v>500</v>
      </c>
      <c r="D5346" s="1">
        <f t="shared" ca="1" si="582"/>
        <v>-42.077013244733351</v>
      </c>
      <c r="E5346" s="1">
        <f t="shared" ca="1" si="583"/>
        <v>-3</v>
      </c>
      <c r="F5346" s="1">
        <f t="shared" ca="1" si="585"/>
        <v>2</v>
      </c>
      <c r="G5346" s="1">
        <f t="shared" ca="1" si="586"/>
        <v>1</v>
      </c>
      <c r="H5346" s="1">
        <f t="shared" ca="1" si="587"/>
        <v>0</v>
      </c>
    </row>
    <row r="5347" spans="1:8" hidden="1" x14ac:dyDescent="0.2">
      <c r="A5347" s="1">
        <v>5344</v>
      </c>
      <c r="B5347" s="1">
        <f t="shared" ca="1" si="584"/>
        <v>578171.77284846257</v>
      </c>
      <c r="C5347" s="1">
        <f t="shared" ca="1" si="581"/>
        <v>500</v>
      </c>
      <c r="D5347" s="1">
        <f t="shared" ca="1" si="582"/>
        <v>-42.077013244733351</v>
      </c>
      <c r="E5347" s="1">
        <f t="shared" ca="1" si="583"/>
        <v>-4</v>
      </c>
      <c r="F5347" s="1">
        <f t="shared" ca="1" si="585"/>
        <v>2</v>
      </c>
      <c r="G5347" s="1">
        <f t="shared" ca="1" si="586"/>
        <v>2</v>
      </c>
      <c r="H5347" s="1">
        <f t="shared" ca="1" si="587"/>
        <v>0</v>
      </c>
    </row>
    <row r="5348" spans="1:8" hidden="1" x14ac:dyDescent="0.2">
      <c r="A5348" s="1">
        <v>5345</v>
      </c>
      <c r="B5348" s="1">
        <f t="shared" ca="1" si="584"/>
        <v>557133.26622609585</v>
      </c>
      <c r="C5348" s="1">
        <f t="shared" ca="1" si="581"/>
        <v>100</v>
      </c>
      <c r="D5348" s="1">
        <f t="shared" ca="1" si="582"/>
        <v>-42.077013244733351</v>
      </c>
      <c r="E5348" s="1">
        <f t="shared" ca="1" si="583"/>
        <v>0</v>
      </c>
      <c r="F5348" s="1">
        <f t="shared" ca="1" si="585"/>
        <v>1</v>
      </c>
      <c r="G5348" s="1">
        <f t="shared" ca="1" si="586"/>
        <v>3</v>
      </c>
      <c r="H5348" s="1">
        <f t="shared" ca="1" si="587"/>
        <v>0</v>
      </c>
    </row>
    <row r="5349" spans="1:8" hidden="1" x14ac:dyDescent="0.2">
      <c r="A5349" s="1">
        <v>5346</v>
      </c>
      <c r="B5349" s="1">
        <f t="shared" ca="1" si="584"/>
        <v>552925.56490162248</v>
      </c>
      <c r="C5349" s="1">
        <f t="shared" ca="1" si="581"/>
        <v>100</v>
      </c>
      <c r="D5349" s="1">
        <f t="shared" ca="1" si="582"/>
        <v>-42.077013244733351</v>
      </c>
      <c r="E5349" s="1">
        <f t="shared" ca="1" si="583"/>
        <v>-1</v>
      </c>
      <c r="F5349" s="1">
        <f t="shared" ca="1" si="585"/>
        <v>1</v>
      </c>
      <c r="G5349" s="1">
        <f t="shared" ca="1" si="586"/>
        <v>4</v>
      </c>
      <c r="H5349" s="1">
        <f t="shared" ca="1" si="587"/>
        <v>0</v>
      </c>
    </row>
    <row r="5350" spans="1:8" hidden="1" x14ac:dyDescent="0.2">
      <c r="A5350" s="1">
        <v>5347</v>
      </c>
      <c r="B5350" s="1">
        <f t="shared" ca="1" si="584"/>
        <v>548717.86357714911</v>
      </c>
      <c r="C5350" s="1">
        <f t="shared" ca="1" si="581"/>
        <v>100</v>
      </c>
      <c r="D5350" s="1">
        <f t="shared" ca="1" si="582"/>
        <v>-42.077013244733351</v>
      </c>
      <c r="E5350" s="1">
        <f t="shared" ca="1" si="583"/>
        <v>-2</v>
      </c>
      <c r="F5350" s="1">
        <f t="shared" ca="1" si="585"/>
        <v>1</v>
      </c>
      <c r="G5350" s="1">
        <f t="shared" ca="1" si="586"/>
        <v>5</v>
      </c>
      <c r="H5350" s="1">
        <f t="shared" ca="1" si="587"/>
        <v>0</v>
      </c>
    </row>
    <row r="5351" spans="1:8" hidden="1" x14ac:dyDescent="0.2">
      <c r="A5351" s="1">
        <v>5348</v>
      </c>
      <c r="B5351" s="1">
        <f t="shared" ca="1" si="584"/>
        <v>544510.16225267574</v>
      </c>
      <c r="C5351" s="1">
        <f t="shared" ca="1" si="581"/>
        <v>100</v>
      </c>
      <c r="D5351" s="1">
        <f t="shared" ca="1" si="582"/>
        <v>-42.077013244733351</v>
      </c>
      <c r="E5351" s="1">
        <f t="shared" ca="1" si="583"/>
        <v>-3</v>
      </c>
      <c r="F5351" s="1">
        <f t="shared" ca="1" si="585"/>
        <v>1</v>
      </c>
      <c r="G5351" s="1">
        <f t="shared" ca="1" si="586"/>
        <v>6</v>
      </c>
      <c r="H5351" s="1">
        <f t="shared" ca="1" si="587"/>
        <v>0</v>
      </c>
    </row>
    <row r="5352" spans="1:8" hidden="1" x14ac:dyDescent="0.2">
      <c r="A5352" s="1">
        <v>5349</v>
      </c>
      <c r="B5352" s="1">
        <f t="shared" ca="1" si="584"/>
        <v>540302.46092820237</v>
      </c>
      <c r="C5352" s="1">
        <f t="shared" ca="1" si="581"/>
        <v>100</v>
      </c>
      <c r="D5352" s="1">
        <f t="shared" ca="1" si="582"/>
        <v>-42.077013244733351</v>
      </c>
      <c r="E5352" s="1">
        <f t="shared" ca="1" si="583"/>
        <v>-4</v>
      </c>
      <c r="F5352" s="1">
        <f t="shared" ca="1" si="585"/>
        <v>1</v>
      </c>
      <c r="G5352" s="1">
        <f t="shared" ca="1" si="586"/>
        <v>7</v>
      </c>
      <c r="H5352" s="1">
        <f t="shared" ca="1" si="587"/>
        <v>0</v>
      </c>
    </row>
    <row r="5353" spans="1:8" hidden="1" x14ac:dyDescent="0.2">
      <c r="A5353" s="1">
        <v>5350</v>
      </c>
      <c r="B5353" s="1">
        <f t="shared" ca="1" si="584"/>
        <v>536094.75960372901</v>
      </c>
      <c r="C5353" s="1">
        <f t="shared" ca="1" si="581"/>
        <v>500</v>
      </c>
      <c r="D5353" s="1">
        <f t="shared" ca="1" si="582"/>
        <v>58.639357099169693</v>
      </c>
      <c r="E5353" s="1">
        <f t="shared" ca="1" si="583"/>
        <v>0</v>
      </c>
      <c r="F5353" s="1">
        <f t="shared" ca="1" si="585"/>
        <v>2</v>
      </c>
      <c r="G5353" s="1">
        <f t="shared" ca="1" si="586"/>
        <v>8</v>
      </c>
      <c r="H5353" s="1">
        <f t="shared" ca="1" si="587"/>
        <v>0</v>
      </c>
    </row>
    <row r="5354" spans="1:8" hidden="1" x14ac:dyDescent="0.2">
      <c r="A5354" s="1">
        <v>5351</v>
      </c>
      <c r="B5354" s="1">
        <f t="shared" ca="1" si="584"/>
        <v>565414.43815331382</v>
      </c>
      <c r="C5354" s="1">
        <f t="shared" ca="1" si="581"/>
        <v>100</v>
      </c>
      <c r="D5354" s="1">
        <f t="shared" ca="1" si="582"/>
        <v>58.639357099169693</v>
      </c>
      <c r="E5354" s="1">
        <f t="shared" ca="1" si="583"/>
        <v>0</v>
      </c>
      <c r="F5354" s="1">
        <f t="shared" ca="1" si="585"/>
        <v>1</v>
      </c>
      <c r="G5354" s="1">
        <f t="shared" ca="1" si="586"/>
        <v>0</v>
      </c>
      <c r="H5354" s="1">
        <f t="shared" ca="1" si="587"/>
        <v>1</v>
      </c>
    </row>
    <row r="5355" spans="1:8" hidden="1" x14ac:dyDescent="0.2">
      <c r="A5355" s="1">
        <v>5352</v>
      </c>
      <c r="B5355" s="1">
        <f t="shared" ca="1" si="584"/>
        <v>571278.37386323081</v>
      </c>
      <c r="C5355" s="1">
        <f t="shared" ca="1" si="581"/>
        <v>100</v>
      </c>
      <c r="D5355" s="1">
        <f t="shared" ca="1" si="582"/>
        <v>-42.077013244733351</v>
      </c>
      <c r="E5355" s="1">
        <f t="shared" ca="1" si="583"/>
        <v>0</v>
      </c>
      <c r="F5355" s="1">
        <f t="shared" ca="1" si="585"/>
        <v>1</v>
      </c>
      <c r="G5355" s="1">
        <f t="shared" ca="1" si="586"/>
        <v>0</v>
      </c>
      <c r="H5355" s="1">
        <f t="shared" ca="1" si="587"/>
        <v>2</v>
      </c>
    </row>
    <row r="5356" spans="1:8" hidden="1" x14ac:dyDescent="0.2">
      <c r="A5356" s="1">
        <v>5353</v>
      </c>
      <c r="B5356" s="1">
        <f t="shared" ca="1" si="584"/>
        <v>567070.67253875744</v>
      </c>
      <c r="C5356" s="1">
        <f t="shared" ca="1" si="581"/>
        <v>100</v>
      </c>
      <c r="D5356" s="1">
        <f t="shared" ca="1" si="582"/>
        <v>-42.077013244733351</v>
      </c>
      <c r="E5356" s="1">
        <f t="shared" ca="1" si="583"/>
        <v>-1</v>
      </c>
      <c r="F5356" s="1">
        <f t="shared" ca="1" si="585"/>
        <v>1</v>
      </c>
      <c r="G5356" s="1">
        <f t="shared" ca="1" si="586"/>
        <v>1</v>
      </c>
      <c r="H5356" s="1">
        <f t="shared" ca="1" si="587"/>
        <v>0</v>
      </c>
    </row>
    <row r="5357" spans="1:8" hidden="1" x14ac:dyDescent="0.2">
      <c r="A5357" s="1">
        <v>5354</v>
      </c>
      <c r="B5357" s="1">
        <f t="shared" ca="1" si="584"/>
        <v>562862.97121428407</v>
      </c>
      <c r="C5357" s="1">
        <f t="shared" ca="1" si="581"/>
        <v>100</v>
      </c>
      <c r="D5357" s="1">
        <f t="shared" ca="1" si="582"/>
        <v>-42.077013244733351</v>
      </c>
      <c r="E5357" s="1">
        <f t="shared" ca="1" si="583"/>
        <v>-2</v>
      </c>
      <c r="F5357" s="1">
        <f t="shared" ca="1" si="585"/>
        <v>1</v>
      </c>
      <c r="G5357" s="1">
        <f t="shared" ca="1" si="586"/>
        <v>2</v>
      </c>
      <c r="H5357" s="1">
        <f t="shared" ca="1" si="587"/>
        <v>0</v>
      </c>
    </row>
    <row r="5358" spans="1:8" hidden="1" x14ac:dyDescent="0.2">
      <c r="A5358" s="1">
        <v>5355</v>
      </c>
      <c r="B5358" s="1">
        <f t="shared" ca="1" si="584"/>
        <v>558655.2698898107</v>
      </c>
      <c r="C5358" s="1">
        <f t="shared" ca="1" si="581"/>
        <v>100</v>
      </c>
      <c r="D5358" s="1">
        <f t="shared" ca="1" si="582"/>
        <v>-42.077013244733351</v>
      </c>
      <c r="E5358" s="1">
        <f t="shared" ca="1" si="583"/>
        <v>-3</v>
      </c>
      <c r="F5358" s="1">
        <f t="shared" ca="1" si="585"/>
        <v>1</v>
      </c>
      <c r="G5358" s="1">
        <f t="shared" ca="1" si="586"/>
        <v>3</v>
      </c>
      <c r="H5358" s="1">
        <f t="shared" ca="1" si="587"/>
        <v>0</v>
      </c>
    </row>
    <row r="5359" spans="1:8" hidden="1" x14ac:dyDescent="0.2">
      <c r="A5359" s="1">
        <v>5356</v>
      </c>
      <c r="B5359" s="1">
        <f t="shared" ca="1" si="584"/>
        <v>554447.56856533734</v>
      </c>
      <c r="C5359" s="1">
        <f t="shared" ca="1" si="581"/>
        <v>100</v>
      </c>
      <c r="D5359" s="1">
        <f t="shared" ca="1" si="582"/>
        <v>58.639357099169693</v>
      </c>
      <c r="E5359" s="1">
        <f t="shared" ca="1" si="583"/>
        <v>-4</v>
      </c>
      <c r="F5359" s="1">
        <f t="shared" ca="1" si="585"/>
        <v>1</v>
      </c>
      <c r="G5359" s="1">
        <f t="shared" ca="1" si="586"/>
        <v>4</v>
      </c>
      <c r="H5359" s="1">
        <f t="shared" ca="1" si="587"/>
        <v>0</v>
      </c>
    </row>
    <row r="5360" spans="1:8" hidden="1" x14ac:dyDescent="0.2">
      <c r="A5360" s="1">
        <v>5357</v>
      </c>
      <c r="B5360" s="1">
        <f t="shared" ca="1" si="584"/>
        <v>560311.50427525432</v>
      </c>
      <c r="C5360" s="1">
        <f t="shared" ca="1" si="581"/>
        <v>100</v>
      </c>
      <c r="D5360" s="1">
        <f t="shared" ca="1" si="582"/>
        <v>58.639357099169693</v>
      </c>
      <c r="E5360" s="1">
        <f t="shared" ca="1" si="583"/>
        <v>-3</v>
      </c>
      <c r="F5360" s="1">
        <f t="shared" ca="1" si="585"/>
        <v>1</v>
      </c>
      <c r="G5360" s="1">
        <f t="shared" ca="1" si="586"/>
        <v>0</v>
      </c>
      <c r="H5360" s="1">
        <f t="shared" ca="1" si="587"/>
        <v>1</v>
      </c>
    </row>
    <row r="5361" spans="1:8" hidden="1" x14ac:dyDescent="0.2">
      <c r="A5361" s="1">
        <v>5358</v>
      </c>
      <c r="B5361" s="1">
        <f t="shared" ca="1" si="584"/>
        <v>566175.43998517131</v>
      </c>
      <c r="C5361" s="1">
        <f t="shared" ca="1" si="581"/>
        <v>100</v>
      </c>
      <c r="D5361" s="1">
        <f t="shared" ca="1" si="582"/>
        <v>-42.077013244733351</v>
      </c>
      <c r="E5361" s="1">
        <f t="shared" ca="1" si="583"/>
        <v>-2</v>
      </c>
      <c r="F5361" s="1">
        <f t="shared" ca="1" si="585"/>
        <v>1</v>
      </c>
      <c r="G5361" s="1">
        <f t="shared" ca="1" si="586"/>
        <v>0</v>
      </c>
      <c r="H5361" s="1">
        <f t="shared" ca="1" si="587"/>
        <v>2</v>
      </c>
    </row>
    <row r="5362" spans="1:8" hidden="1" x14ac:dyDescent="0.2">
      <c r="A5362" s="1">
        <v>5359</v>
      </c>
      <c r="B5362" s="1">
        <f t="shared" ca="1" si="584"/>
        <v>561967.73866069794</v>
      </c>
      <c r="C5362" s="1">
        <f t="shared" ca="1" si="581"/>
        <v>100</v>
      </c>
      <c r="D5362" s="1">
        <f t="shared" ca="1" si="582"/>
        <v>58.639357099169693</v>
      </c>
      <c r="E5362" s="1">
        <f t="shared" ca="1" si="583"/>
        <v>-3</v>
      </c>
      <c r="F5362" s="1">
        <f t="shared" ca="1" si="585"/>
        <v>1</v>
      </c>
      <c r="G5362" s="1">
        <f t="shared" ca="1" si="586"/>
        <v>1</v>
      </c>
      <c r="H5362" s="1">
        <f t="shared" ca="1" si="587"/>
        <v>0</v>
      </c>
    </row>
    <row r="5363" spans="1:8" hidden="1" x14ac:dyDescent="0.2">
      <c r="A5363" s="1">
        <v>5360</v>
      </c>
      <c r="B5363" s="1">
        <f t="shared" ca="1" si="584"/>
        <v>567831.67437061493</v>
      </c>
      <c r="C5363" s="1">
        <f t="shared" ca="1" si="581"/>
        <v>100</v>
      </c>
      <c r="D5363" s="1">
        <f t="shared" ca="1" si="582"/>
        <v>-42.077013244733351</v>
      </c>
      <c r="E5363" s="1">
        <f t="shared" ca="1" si="583"/>
        <v>-2</v>
      </c>
      <c r="F5363" s="1">
        <f t="shared" ca="1" si="585"/>
        <v>1</v>
      </c>
      <c r="G5363" s="1">
        <f t="shared" ca="1" si="586"/>
        <v>0</v>
      </c>
      <c r="H5363" s="1">
        <f t="shared" ca="1" si="587"/>
        <v>1</v>
      </c>
    </row>
    <row r="5364" spans="1:8" hidden="1" x14ac:dyDescent="0.2">
      <c r="A5364" s="1">
        <v>5361</v>
      </c>
      <c r="B5364" s="1">
        <f t="shared" ca="1" si="584"/>
        <v>563623.97304614156</v>
      </c>
      <c r="C5364" s="1">
        <f t="shared" ca="1" si="581"/>
        <v>100</v>
      </c>
      <c r="D5364" s="1">
        <f t="shared" ca="1" si="582"/>
        <v>-42.077013244733351</v>
      </c>
      <c r="E5364" s="1">
        <f t="shared" ca="1" si="583"/>
        <v>-3</v>
      </c>
      <c r="F5364" s="1">
        <f t="shared" ca="1" si="585"/>
        <v>1</v>
      </c>
      <c r="G5364" s="1">
        <f t="shared" ca="1" si="586"/>
        <v>1</v>
      </c>
      <c r="H5364" s="1">
        <f t="shared" ca="1" si="587"/>
        <v>0</v>
      </c>
    </row>
    <row r="5365" spans="1:8" hidden="1" x14ac:dyDescent="0.2">
      <c r="A5365" s="1">
        <v>5362</v>
      </c>
      <c r="B5365" s="1">
        <f t="shared" ca="1" si="584"/>
        <v>559416.27172166819</v>
      </c>
      <c r="C5365" s="1">
        <f t="shared" ca="1" si="581"/>
        <v>100</v>
      </c>
      <c r="D5365" s="1">
        <f t="shared" ca="1" si="582"/>
        <v>58.639357099169693</v>
      </c>
      <c r="E5365" s="1">
        <f t="shared" ca="1" si="583"/>
        <v>-4</v>
      </c>
      <c r="F5365" s="1">
        <f t="shared" ca="1" si="585"/>
        <v>1</v>
      </c>
      <c r="G5365" s="1">
        <f t="shared" ca="1" si="586"/>
        <v>2</v>
      </c>
      <c r="H5365" s="1">
        <f t="shared" ca="1" si="587"/>
        <v>0</v>
      </c>
    </row>
    <row r="5366" spans="1:8" hidden="1" x14ac:dyDescent="0.2">
      <c r="A5366" s="1">
        <v>5363</v>
      </c>
      <c r="B5366" s="1">
        <f t="shared" ca="1" si="584"/>
        <v>565280.20743158518</v>
      </c>
      <c r="C5366" s="1">
        <f t="shared" ca="1" si="581"/>
        <v>100</v>
      </c>
      <c r="D5366" s="1">
        <f t="shared" ca="1" si="582"/>
        <v>-42.077013244733351</v>
      </c>
      <c r="E5366" s="1">
        <f t="shared" ca="1" si="583"/>
        <v>-3</v>
      </c>
      <c r="F5366" s="1">
        <f t="shared" ca="1" si="585"/>
        <v>1</v>
      </c>
      <c r="G5366" s="1">
        <f t="shared" ca="1" si="586"/>
        <v>0</v>
      </c>
      <c r="H5366" s="1">
        <f t="shared" ca="1" si="587"/>
        <v>1</v>
      </c>
    </row>
    <row r="5367" spans="1:8" hidden="1" x14ac:dyDescent="0.2">
      <c r="A5367" s="1">
        <v>5364</v>
      </c>
      <c r="B5367" s="1">
        <f t="shared" ca="1" si="584"/>
        <v>561072.50610711181</v>
      </c>
      <c r="C5367" s="1">
        <f t="shared" ca="1" si="581"/>
        <v>100</v>
      </c>
      <c r="D5367" s="1">
        <f t="shared" ca="1" si="582"/>
        <v>-42.077013244733351</v>
      </c>
      <c r="E5367" s="1">
        <f t="shared" ca="1" si="583"/>
        <v>-4</v>
      </c>
      <c r="F5367" s="1">
        <f t="shared" ca="1" si="585"/>
        <v>1</v>
      </c>
      <c r="G5367" s="1">
        <f t="shared" ca="1" si="586"/>
        <v>1</v>
      </c>
      <c r="H5367" s="1">
        <f t="shared" ca="1" si="587"/>
        <v>0</v>
      </c>
    </row>
    <row r="5368" spans="1:8" hidden="1" x14ac:dyDescent="0.2">
      <c r="A5368" s="1">
        <v>5365</v>
      </c>
      <c r="B5368" s="1">
        <f t="shared" ca="1" si="584"/>
        <v>556864.80478263844</v>
      </c>
      <c r="C5368" s="1">
        <f t="shared" ca="1" si="581"/>
        <v>500</v>
      </c>
      <c r="D5368" s="1">
        <f t="shared" ca="1" si="582"/>
        <v>-42.077013244733351</v>
      </c>
      <c r="E5368" s="1">
        <f t="shared" ca="1" si="583"/>
        <v>0</v>
      </c>
      <c r="F5368" s="1">
        <f t="shared" ca="1" si="585"/>
        <v>2</v>
      </c>
      <c r="G5368" s="1">
        <f t="shared" ca="1" si="586"/>
        <v>2</v>
      </c>
      <c r="H5368" s="1">
        <f t="shared" ca="1" si="587"/>
        <v>0</v>
      </c>
    </row>
    <row r="5369" spans="1:8" hidden="1" x14ac:dyDescent="0.2">
      <c r="A5369" s="1">
        <v>5366</v>
      </c>
      <c r="B5369" s="1">
        <f t="shared" ca="1" si="584"/>
        <v>535826.29816027172</v>
      </c>
      <c r="C5369" s="1">
        <f t="shared" ca="1" si="581"/>
        <v>500</v>
      </c>
      <c r="D5369" s="1">
        <f t="shared" ca="1" si="582"/>
        <v>-42.077013244733351</v>
      </c>
      <c r="E5369" s="1">
        <f t="shared" ca="1" si="583"/>
        <v>-1</v>
      </c>
      <c r="F5369" s="1">
        <f t="shared" ca="1" si="585"/>
        <v>2</v>
      </c>
      <c r="G5369" s="1">
        <f t="shared" ca="1" si="586"/>
        <v>3</v>
      </c>
      <c r="H5369" s="1">
        <f t="shared" ca="1" si="587"/>
        <v>0</v>
      </c>
    </row>
    <row r="5370" spans="1:8" hidden="1" x14ac:dyDescent="0.2">
      <c r="A5370" s="1">
        <v>5367</v>
      </c>
      <c r="B5370" s="1">
        <f t="shared" ca="1" si="584"/>
        <v>514787.79153790505</v>
      </c>
      <c r="C5370" s="1">
        <f t="shared" ca="1" si="581"/>
        <v>500</v>
      </c>
      <c r="D5370" s="1">
        <f t="shared" ca="1" si="582"/>
        <v>-42.077013244733351</v>
      </c>
      <c r="E5370" s="1">
        <f t="shared" ca="1" si="583"/>
        <v>-2</v>
      </c>
      <c r="F5370" s="1">
        <f t="shared" ca="1" si="585"/>
        <v>2</v>
      </c>
      <c r="G5370" s="1">
        <f t="shared" ca="1" si="586"/>
        <v>4</v>
      </c>
      <c r="H5370" s="1">
        <f t="shared" ca="1" si="587"/>
        <v>0</v>
      </c>
    </row>
    <row r="5371" spans="1:8" hidden="1" x14ac:dyDescent="0.2">
      <c r="A5371" s="1">
        <v>5368</v>
      </c>
      <c r="B5371" s="1">
        <f t="shared" ca="1" si="584"/>
        <v>493749.28491553839</v>
      </c>
      <c r="C5371" s="1">
        <f t="shared" ca="1" si="581"/>
        <v>500</v>
      </c>
      <c r="D5371" s="1">
        <f t="shared" ca="1" si="582"/>
        <v>-42.077013244733351</v>
      </c>
      <c r="E5371" s="1">
        <f t="shared" ca="1" si="583"/>
        <v>-3</v>
      </c>
      <c r="F5371" s="1">
        <f t="shared" ca="1" si="585"/>
        <v>2</v>
      </c>
      <c r="G5371" s="1">
        <f t="shared" ca="1" si="586"/>
        <v>5</v>
      </c>
      <c r="H5371" s="1">
        <f t="shared" ca="1" si="587"/>
        <v>0</v>
      </c>
    </row>
    <row r="5372" spans="1:8" hidden="1" x14ac:dyDescent="0.2">
      <c r="A5372" s="1">
        <v>5369</v>
      </c>
      <c r="B5372" s="1">
        <f t="shared" ca="1" si="584"/>
        <v>472710.77829317172</v>
      </c>
      <c r="C5372" s="1">
        <f t="shared" ca="1" si="581"/>
        <v>500</v>
      </c>
      <c r="D5372" s="1">
        <f t="shared" ca="1" si="582"/>
        <v>-42.077013244733351</v>
      </c>
      <c r="E5372" s="1">
        <f t="shared" ca="1" si="583"/>
        <v>-4</v>
      </c>
      <c r="F5372" s="1">
        <f t="shared" ca="1" si="585"/>
        <v>2</v>
      </c>
      <c r="G5372" s="1">
        <f t="shared" ca="1" si="586"/>
        <v>6</v>
      </c>
      <c r="H5372" s="1">
        <f t="shared" ca="1" si="587"/>
        <v>0</v>
      </c>
    </row>
    <row r="5373" spans="1:8" hidden="1" x14ac:dyDescent="0.2">
      <c r="A5373" s="1">
        <v>5370</v>
      </c>
      <c r="B5373" s="1">
        <f t="shared" ca="1" si="584"/>
        <v>451672.27167080506</v>
      </c>
      <c r="C5373" s="1">
        <f t="shared" ca="1" si="581"/>
        <v>100</v>
      </c>
      <c r="D5373" s="1">
        <f t="shared" ca="1" si="582"/>
        <v>58.639357099169693</v>
      </c>
      <c r="E5373" s="1">
        <f t="shared" ca="1" si="583"/>
        <v>0</v>
      </c>
      <c r="F5373" s="1">
        <f t="shared" ca="1" si="585"/>
        <v>1</v>
      </c>
      <c r="G5373" s="1">
        <f t="shared" ca="1" si="586"/>
        <v>7</v>
      </c>
      <c r="H5373" s="1">
        <f t="shared" ca="1" si="587"/>
        <v>0</v>
      </c>
    </row>
    <row r="5374" spans="1:8" hidden="1" x14ac:dyDescent="0.2">
      <c r="A5374" s="1">
        <v>5371</v>
      </c>
      <c r="B5374" s="1">
        <f t="shared" ca="1" si="584"/>
        <v>457536.20738072204</v>
      </c>
      <c r="C5374" s="1">
        <f t="shared" ca="1" si="581"/>
        <v>100</v>
      </c>
      <c r="D5374" s="1">
        <f t="shared" ca="1" si="582"/>
        <v>-42.077013244733351</v>
      </c>
      <c r="E5374" s="1">
        <f t="shared" ca="1" si="583"/>
        <v>0</v>
      </c>
      <c r="F5374" s="1">
        <f t="shared" ca="1" si="585"/>
        <v>1</v>
      </c>
      <c r="G5374" s="1">
        <f t="shared" ca="1" si="586"/>
        <v>0</v>
      </c>
      <c r="H5374" s="1">
        <f t="shared" ca="1" si="587"/>
        <v>1</v>
      </c>
    </row>
    <row r="5375" spans="1:8" hidden="1" x14ac:dyDescent="0.2">
      <c r="A5375" s="1">
        <v>5372</v>
      </c>
      <c r="B5375" s="1">
        <f t="shared" ca="1" si="584"/>
        <v>453328.50605624873</v>
      </c>
      <c r="C5375" s="1">
        <f t="shared" ca="1" si="581"/>
        <v>100</v>
      </c>
      <c r="D5375" s="1">
        <f t="shared" ca="1" si="582"/>
        <v>-42.077013244733351</v>
      </c>
      <c r="E5375" s="1">
        <f t="shared" ca="1" si="583"/>
        <v>-1</v>
      </c>
      <c r="F5375" s="1">
        <f t="shared" ca="1" si="585"/>
        <v>1</v>
      </c>
      <c r="G5375" s="1">
        <f t="shared" ca="1" si="586"/>
        <v>1</v>
      </c>
      <c r="H5375" s="1">
        <f t="shared" ca="1" si="587"/>
        <v>0</v>
      </c>
    </row>
    <row r="5376" spans="1:8" hidden="1" x14ac:dyDescent="0.2">
      <c r="A5376" s="1">
        <v>5373</v>
      </c>
      <c r="B5376" s="1">
        <f t="shared" ca="1" si="584"/>
        <v>449120.80473177542</v>
      </c>
      <c r="C5376" s="1">
        <f t="shared" ca="1" si="581"/>
        <v>100</v>
      </c>
      <c r="D5376" s="1">
        <f t="shared" ca="1" si="582"/>
        <v>-42.077013244733351</v>
      </c>
      <c r="E5376" s="1">
        <f t="shared" ca="1" si="583"/>
        <v>-2</v>
      </c>
      <c r="F5376" s="1">
        <f t="shared" ca="1" si="585"/>
        <v>1</v>
      </c>
      <c r="G5376" s="1">
        <f t="shared" ca="1" si="586"/>
        <v>2</v>
      </c>
      <c r="H5376" s="1">
        <f t="shared" ca="1" si="587"/>
        <v>0</v>
      </c>
    </row>
    <row r="5377" spans="1:8" hidden="1" x14ac:dyDescent="0.2">
      <c r="A5377" s="1">
        <v>5374</v>
      </c>
      <c r="B5377" s="1">
        <f t="shared" ca="1" si="584"/>
        <v>444913.10340730211</v>
      </c>
      <c r="C5377" s="1">
        <f t="shared" ca="1" si="581"/>
        <v>100</v>
      </c>
      <c r="D5377" s="1">
        <f t="shared" ca="1" si="582"/>
        <v>-42.077013244733351</v>
      </c>
      <c r="E5377" s="1">
        <f t="shared" ca="1" si="583"/>
        <v>-3</v>
      </c>
      <c r="F5377" s="1">
        <f t="shared" ca="1" si="585"/>
        <v>1</v>
      </c>
      <c r="G5377" s="1">
        <f t="shared" ca="1" si="586"/>
        <v>3</v>
      </c>
      <c r="H5377" s="1">
        <f t="shared" ca="1" si="587"/>
        <v>0</v>
      </c>
    </row>
    <row r="5378" spans="1:8" hidden="1" x14ac:dyDescent="0.2">
      <c r="A5378" s="1">
        <v>5375</v>
      </c>
      <c r="B5378" s="1">
        <f t="shared" ca="1" si="584"/>
        <v>440705.4020828288</v>
      </c>
      <c r="C5378" s="1">
        <f t="shared" ca="1" si="581"/>
        <v>100</v>
      </c>
      <c r="D5378" s="1">
        <f t="shared" ca="1" si="582"/>
        <v>58.639357099169693</v>
      </c>
      <c r="E5378" s="1">
        <f t="shared" ca="1" si="583"/>
        <v>-4</v>
      </c>
      <c r="F5378" s="1">
        <f t="shared" ca="1" si="585"/>
        <v>1</v>
      </c>
      <c r="G5378" s="1">
        <f t="shared" ca="1" si="586"/>
        <v>4</v>
      </c>
      <c r="H5378" s="1">
        <f t="shared" ca="1" si="587"/>
        <v>0</v>
      </c>
    </row>
    <row r="5379" spans="1:8" hidden="1" x14ac:dyDescent="0.2">
      <c r="A5379" s="1">
        <v>5376</v>
      </c>
      <c r="B5379" s="1">
        <f t="shared" ca="1" si="584"/>
        <v>446569.33779274579</v>
      </c>
      <c r="C5379" s="1">
        <f t="shared" ca="1" si="581"/>
        <v>100</v>
      </c>
      <c r="D5379" s="1">
        <f t="shared" ca="1" si="582"/>
        <v>58.639357099169693</v>
      </c>
      <c r="E5379" s="1">
        <f t="shared" ca="1" si="583"/>
        <v>-3</v>
      </c>
      <c r="F5379" s="1">
        <f t="shared" ca="1" si="585"/>
        <v>1</v>
      </c>
      <c r="G5379" s="1">
        <f t="shared" ca="1" si="586"/>
        <v>0</v>
      </c>
      <c r="H5379" s="1">
        <f t="shared" ca="1" si="587"/>
        <v>1</v>
      </c>
    </row>
    <row r="5380" spans="1:8" hidden="1" x14ac:dyDescent="0.2">
      <c r="A5380" s="1">
        <v>5377</v>
      </c>
      <c r="B5380" s="1">
        <f t="shared" ca="1" si="584"/>
        <v>452433.27350266278</v>
      </c>
      <c r="C5380" s="1">
        <f t="shared" ca="1" si="581"/>
        <v>100</v>
      </c>
      <c r="D5380" s="1">
        <f t="shared" ca="1" si="582"/>
        <v>-42.077013244733351</v>
      </c>
      <c r="E5380" s="1">
        <f t="shared" ca="1" si="583"/>
        <v>-2</v>
      </c>
      <c r="F5380" s="1">
        <f t="shared" ca="1" si="585"/>
        <v>1</v>
      </c>
      <c r="G5380" s="1">
        <f t="shared" ca="1" si="586"/>
        <v>0</v>
      </c>
      <c r="H5380" s="1">
        <f t="shared" ca="1" si="587"/>
        <v>2</v>
      </c>
    </row>
    <row r="5381" spans="1:8" hidden="1" x14ac:dyDescent="0.2">
      <c r="A5381" s="1">
        <v>5378</v>
      </c>
      <c r="B5381" s="1">
        <f t="shared" ca="1" si="584"/>
        <v>448225.57217818947</v>
      </c>
      <c r="C5381" s="1">
        <f t="shared" ref="C5381:C5444" ca="1" si="588">$C$4*POWER($L$2,F5381-1)</f>
        <v>100</v>
      </c>
      <c r="D5381" s="1">
        <f t="shared" ref="D5381:D5444" ca="1" si="589">IF(RAND()&lt;$B$1,$F$1,$H$1)</f>
        <v>58.639357099169693</v>
      </c>
      <c r="E5381" s="1">
        <f t="shared" ref="E5381:E5444" ca="1" si="590">IF(D5380&lt;0,IF(E5380-1=-$D$2,0,E5380-1),IF(E5380+1=$F$2,0,E5380+1))</f>
        <v>-3</v>
      </c>
      <c r="F5381" s="1">
        <f t="shared" ca="1" si="585"/>
        <v>1</v>
      </c>
      <c r="G5381" s="1">
        <f t="shared" ca="1" si="586"/>
        <v>1</v>
      </c>
      <c r="H5381" s="1">
        <f t="shared" ca="1" si="587"/>
        <v>0</v>
      </c>
    </row>
    <row r="5382" spans="1:8" hidden="1" x14ac:dyDescent="0.2">
      <c r="A5382" s="1">
        <v>5379</v>
      </c>
      <c r="B5382" s="1">
        <f t="shared" ref="B5382:B5445" ca="1" si="591">B5381+D5381*C5381</f>
        <v>454089.50788810645</v>
      </c>
      <c r="C5382" s="1">
        <f t="shared" ca="1" si="588"/>
        <v>100</v>
      </c>
      <c r="D5382" s="1">
        <f t="shared" ca="1" si="589"/>
        <v>-42.077013244733351</v>
      </c>
      <c r="E5382" s="1">
        <f t="shared" ca="1" si="590"/>
        <v>-2</v>
      </c>
      <c r="F5382" s="1">
        <f t="shared" ref="F5382:F5445" ca="1" si="592">IF(AND(D5381&gt;0,E5382=0),IF(F5381-1&lt;1,1,F5381-1),IF(AND(D5381&lt;0,E5382=0),IF(F5381+1&gt;$H$2,1,F5381+1),F5381))</f>
        <v>1</v>
      </c>
      <c r="G5382" s="1">
        <f t="shared" ref="G5382:G5445" ca="1" si="593">IF(D5381&gt;0,0,G5381+1)</f>
        <v>0</v>
      </c>
      <c r="H5382" s="1">
        <f t="shared" ref="H5382:H5445" ca="1" si="594">IF(D5381&lt;0,0,H5381+1)</f>
        <v>1</v>
      </c>
    </row>
    <row r="5383" spans="1:8" hidden="1" x14ac:dyDescent="0.2">
      <c r="A5383" s="1">
        <v>5380</v>
      </c>
      <c r="B5383" s="1">
        <f t="shared" ca="1" si="591"/>
        <v>449881.80656363314</v>
      </c>
      <c r="C5383" s="1">
        <f t="shared" ca="1" si="588"/>
        <v>100</v>
      </c>
      <c r="D5383" s="1">
        <f t="shared" ca="1" si="589"/>
        <v>-42.077013244733351</v>
      </c>
      <c r="E5383" s="1">
        <f t="shared" ca="1" si="590"/>
        <v>-3</v>
      </c>
      <c r="F5383" s="1">
        <f t="shared" ca="1" si="592"/>
        <v>1</v>
      </c>
      <c r="G5383" s="1">
        <f t="shared" ca="1" si="593"/>
        <v>1</v>
      </c>
      <c r="H5383" s="1">
        <f t="shared" ca="1" si="594"/>
        <v>0</v>
      </c>
    </row>
    <row r="5384" spans="1:8" hidden="1" x14ac:dyDescent="0.2">
      <c r="A5384" s="1">
        <v>5381</v>
      </c>
      <c r="B5384" s="1">
        <f t="shared" ca="1" si="591"/>
        <v>445674.10523915984</v>
      </c>
      <c r="C5384" s="1">
        <f t="shared" ca="1" si="588"/>
        <v>100</v>
      </c>
      <c r="D5384" s="1">
        <f t="shared" ca="1" si="589"/>
        <v>-42.077013244733351</v>
      </c>
      <c r="E5384" s="1">
        <f t="shared" ca="1" si="590"/>
        <v>-4</v>
      </c>
      <c r="F5384" s="1">
        <f t="shared" ca="1" si="592"/>
        <v>1</v>
      </c>
      <c r="G5384" s="1">
        <f t="shared" ca="1" si="593"/>
        <v>2</v>
      </c>
      <c r="H5384" s="1">
        <f t="shared" ca="1" si="594"/>
        <v>0</v>
      </c>
    </row>
    <row r="5385" spans="1:8" hidden="1" x14ac:dyDescent="0.2">
      <c r="A5385" s="1">
        <v>5382</v>
      </c>
      <c r="B5385" s="1">
        <f t="shared" ca="1" si="591"/>
        <v>441466.40391468653</v>
      </c>
      <c r="C5385" s="1">
        <f t="shared" ca="1" si="588"/>
        <v>500</v>
      </c>
      <c r="D5385" s="1">
        <f t="shared" ca="1" si="589"/>
        <v>-42.077013244733351</v>
      </c>
      <c r="E5385" s="1">
        <f t="shared" ca="1" si="590"/>
        <v>0</v>
      </c>
      <c r="F5385" s="1">
        <f t="shared" ca="1" si="592"/>
        <v>2</v>
      </c>
      <c r="G5385" s="1">
        <f t="shared" ca="1" si="593"/>
        <v>3</v>
      </c>
      <c r="H5385" s="1">
        <f t="shared" ca="1" si="594"/>
        <v>0</v>
      </c>
    </row>
    <row r="5386" spans="1:8" hidden="1" x14ac:dyDescent="0.2">
      <c r="A5386" s="1">
        <v>5383</v>
      </c>
      <c r="B5386" s="1">
        <f t="shared" ca="1" si="591"/>
        <v>420427.89729231986</v>
      </c>
      <c r="C5386" s="1">
        <f t="shared" ca="1" si="588"/>
        <v>500</v>
      </c>
      <c r="D5386" s="1">
        <f t="shared" ca="1" si="589"/>
        <v>58.639357099169693</v>
      </c>
      <c r="E5386" s="1">
        <f t="shared" ca="1" si="590"/>
        <v>-1</v>
      </c>
      <c r="F5386" s="1">
        <f t="shared" ca="1" si="592"/>
        <v>2</v>
      </c>
      <c r="G5386" s="1">
        <f t="shared" ca="1" si="593"/>
        <v>4</v>
      </c>
      <c r="H5386" s="1">
        <f t="shared" ca="1" si="594"/>
        <v>0</v>
      </c>
    </row>
    <row r="5387" spans="1:8" hidden="1" x14ac:dyDescent="0.2">
      <c r="A5387" s="1">
        <v>5384</v>
      </c>
      <c r="B5387" s="1">
        <f t="shared" ca="1" si="591"/>
        <v>449747.57584190473</v>
      </c>
      <c r="C5387" s="1">
        <f t="shared" ca="1" si="588"/>
        <v>100</v>
      </c>
      <c r="D5387" s="1">
        <f t="shared" ca="1" si="589"/>
        <v>58.639357099169693</v>
      </c>
      <c r="E5387" s="1">
        <f t="shared" ca="1" si="590"/>
        <v>0</v>
      </c>
      <c r="F5387" s="1">
        <f t="shared" ca="1" si="592"/>
        <v>1</v>
      </c>
      <c r="G5387" s="1">
        <f t="shared" ca="1" si="593"/>
        <v>0</v>
      </c>
      <c r="H5387" s="1">
        <f t="shared" ca="1" si="594"/>
        <v>1</v>
      </c>
    </row>
    <row r="5388" spans="1:8" hidden="1" x14ac:dyDescent="0.2">
      <c r="A5388" s="1">
        <v>5385</v>
      </c>
      <c r="B5388" s="1">
        <f t="shared" ca="1" si="591"/>
        <v>455611.51155182172</v>
      </c>
      <c r="C5388" s="1">
        <f t="shared" ca="1" si="588"/>
        <v>100</v>
      </c>
      <c r="D5388" s="1">
        <f t="shared" ca="1" si="589"/>
        <v>-42.077013244733351</v>
      </c>
      <c r="E5388" s="1">
        <f t="shared" ca="1" si="590"/>
        <v>0</v>
      </c>
      <c r="F5388" s="1">
        <f t="shared" ca="1" si="592"/>
        <v>1</v>
      </c>
      <c r="G5388" s="1">
        <f t="shared" ca="1" si="593"/>
        <v>0</v>
      </c>
      <c r="H5388" s="1">
        <f t="shared" ca="1" si="594"/>
        <v>2</v>
      </c>
    </row>
    <row r="5389" spans="1:8" hidden="1" x14ac:dyDescent="0.2">
      <c r="A5389" s="1">
        <v>5386</v>
      </c>
      <c r="B5389" s="1">
        <f t="shared" ca="1" si="591"/>
        <v>451403.81022734841</v>
      </c>
      <c r="C5389" s="1">
        <f t="shared" ca="1" si="588"/>
        <v>100</v>
      </c>
      <c r="D5389" s="1">
        <f t="shared" ca="1" si="589"/>
        <v>58.639357099169693</v>
      </c>
      <c r="E5389" s="1">
        <f t="shared" ca="1" si="590"/>
        <v>-1</v>
      </c>
      <c r="F5389" s="1">
        <f t="shared" ca="1" si="592"/>
        <v>1</v>
      </c>
      <c r="G5389" s="1">
        <f t="shared" ca="1" si="593"/>
        <v>1</v>
      </c>
      <c r="H5389" s="1">
        <f t="shared" ca="1" si="594"/>
        <v>0</v>
      </c>
    </row>
    <row r="5390" spans="1:8" hidden="1" x14ac:dyDescent="0.2">
      <c r="A5390" s="1">
        <v>5387</v>
      </c>
      <c r="B5390" s="1">
        <f t="shared" ca="1" si="591"/>
        <v>457267.7459372654</v>
      </c>
      <c r="C5390" s="1">
        <f t="shared" ca="1" si="588"/>
        <v>100</v>
      </c>
      <c r="D5390" s="1">
        <f t="shared" ca="1" si="589"/>
        <v>-42.077013244733351</v>
      </c>
      <c r="E5390" s="1">
        <f t="shared" ca="1" si="590"/>
        <v>0</v>
      </c>
      <c r="F5390" s="1">
        <f t="shared" ca="1" si="592"/>
        <v>1</v>
      </c>
      <c r="G5390" s="1">
        <f t="shared" ca="1" si="593"/>
        <v>0</v>
      </c>
      <c r="H5390" s="1">
        <f t="shared" ca="1" si="594"/>
        <v>1</v>
      </c>
    </row>
    <row r="5391" spans="1:8" hidden="1" x14ac:dyDescent="0.2">
      <c r="A5391" s="1">
        <v>5388</v>
      </c>
      <c r="B5391" s="1">
        <f t="shared" ca="1" si="591"/>
        <v>453060.04461279209</v>
      </c>
      <c r="C5391" s="1">
        <f t="shared" ca="1" si="588"/>
        <v>100</v>
      </c>
      <c r="D5391" s="1">
        <f t="shared" ca="1" si="589"/>
        <v>-42.077013244733351</v>
      </c>
      <c r="E5391" s="1">
        <f t="shared" ca="1" si="590"/>
        <v>-1</v>
      </c>
      <c r="F5391" s="1">
        <f t="shared" ca="1" si="592"/>
        <v>1</v>
      </c>
      <c r="G5391" s="1">
        <f t="shared" ca="1" si="593"/>
        <v>1</v>
      </c>
      <c r="H5391" s="1">
        <f t="shared" ca="1" si="594"/>
        <v>0</v>
      </c>
    </row>
    <row r="5392" spans="1:8" hidden="1" x14ac:dyDescent="0.2">
      <c r="A5392" s="1">
        <v>5389</v>
      </c>
      <c r="B5392" s="1">
        <f t="shared" ca="1" si="591"/>
        <v>448852.34328831878</v>
      </c>
      <c r="C5392" s="1">
        <f t="shared" ca="1" si="588"/>
        <v>100</v>
      </c>
      <c r="D5392" s="1">
        <f t="shared" ca="1" si="589"/>
        <v>-42.077013244733351</v>
      </c>
      <c r="E5392" s="1">
        <f t="shared" ca="1" si="590"/>
        <v>-2</v>
      </c>
      <c r="F5392" s="1">
        <f t="shared" ca="1" si="592"/>
        <v>1</v>
      </c>
      <c r="G5392" s="1">
        <f t="shared" ca="1" si="593"/>
        <v>2</v>
      </c>
      <c r="H5392" s="1">
        <f t="shared" ca="1" si="594"/>
        <v>0</v>
      </c>
    </row>
    <row r="5393" spans="1:8" hidden="1" x14ac:dyDescent="0.2">
      <c r="A5393" s="1">
        <v>5390</v>
      </c>
      <c r="B5393" s="1">
        <f t="shared" ca="1" si="591"/>
        <v>444644.64196384547</v>
      </c>
      <c r="C5393" s="1">
        <f t="shared" ca="1" si="588"/>
        <v>100</v>
      </c>
      <c r="D5393" s="1">
        <f t="shared" ca="1" si="589"/>
        <v>-42.077013244733351</v>
      </c>
      <c r="E5393" s="1">
        <f t="shared" ca="1" si="590"/>
        <v>-3</v>
      </c>
      <c r="F5393" s="1">
        <f t="shared" ca="1" si="592"/>
        <v>1</v>
      </c>
      <c r="G5393" s="1">
        <f t="shared" ca="1" si="593"/>
        <v>3</v>
      </c>
      <c r="H5393" s="1">
        <f t="shared" ca="1" si="594"/>
        <v>0</v>
      </c>
    </row>
    <row r="5394" spans="1:8" hidden="1" x14ac:dyDescent="0.2">
      <c r="A5394" s="1">
        <v>5391</v>
      </c>
      <c r="B5394" s="1">
        <f t="shared" ca="1" si="591"/>
        <v>440436.94063937216</v>
      </c>
      <c r="C5394" s="1">
        <f t="shared" ca="1" si="588"/>
        <v>100</v>
      </c>
      <c r="D5394" s="1">
        <f t="shared" ca="1" si="589"/>
        <v>-42.077013244733351</v>
      </c>
      <c r="E5394" s="1">
        <f t="shared" ca="1" si="590"/>
        <v>-4</v>
      </c>
      <c r="F5394" s="1">
        <f t="shared" ca="1" si="592"/>
        <v>1</v>
      </c>
      <c r="G5394" s="1">
        <f t="shared" ca="1" si="593"/>
        <v>4</v>
      </c>
      <c r="H5394" s="1">
        <f t="shared" ca="1" si="594"/>
        <v>0</v>
      </c>
    </row>
    <row r="5395" spans="1:8" hidden="1" x14ac:dyDescent="0.2">
      <c r="A5395" s="1">
        <v>5392</v>
      </c>
      <c r="B5395" s="1">
        <f t="shared" ca="1" si="591"/>
        <v>436229.23931489885</v>
      </c>
      <c r="C5395" s="1">
        <f t="shared" ca="1" si="588"/>
        <v>500</v>
      </c>
      <c r="D5395" s="1">
        <f t="shared" ca="1" si="589"/>
        <v>58.639357099169693</v>
      </c>
      <c r="E5395" s="1">
        <f t="shared" ca="1" si="590"/>
        <v>0</v>
      </c>
      <c r="F5395" s="1">
        <f t="shared" ca="1" si="592"/>
        <v>2</v>
      </c>
      <c r="G5395" s="1">
        <f t="shared" ca="1" si="593"/>
        <v>5</v>
      </c>
      <c r="H5395" s="1">
        <f t="shared" ca="1" si="594"/>
        <v>0</v>
      </c>
    </row>
    <row r="5396" spans="1:8" hidden="1" x14ac:dyDescent="0.2">
      <c r="A5396" s="1">
        <v>5393</v>
      </c>
      <c r="B5396" s="1">
        <f t="shared" ca="1" si="591"/>
        <v>465548.91786448366</v>
      </c>
      <c r="C5396" s="1">
        <f t="shared" ca="1" si="588"/>
        <v>100</v>
      </c>
      <c r="D5396" s="1">
        <f t="shared" ca="1" si="589"/>
        <v>-42.077013244733351</v>
      </c>
      <c r="E5396" s="1">
        <f t="shared" ca="1" si="590"/>
        <v>0</v>
      </c>
      <c r="F5396" s="1">
        <f t="shared" ca="1" si="592"/>
        <v>1</v>
      </c>
      <c r="G5396" s="1">
        <f t="shared" ca="1" si="593"/>
        <v>0</v>
      </c>
      <c r="H5396" s="1">
        <f t="shared" ca="1" si="594"/>
        <v>1</v>
      </c>
    </row>
    <row r="5397" spans="1:8" hidden="1" x14ac:dyDescent="0.2">
      <c r="A5397" s="1">
        <v>5394</v>
      </c>
      <c r="B5397" s="1">
        <f t="shared" ca="1" si="591"/>
        <v>461341.21654001035</v>
      </c>
      <c r="C5397" s="1">
        <f t="shared" ca="1" si="588"/>
        <v>100</v>
      </c>
      <c r="D5397" s="1">
        <f t="shared" ca="1" si="589"/>
        <v>-42.077013244733351</v>
      </c>
      <c r="E5397" s="1">
        <f t="shared" ca="1" si="590"/>
        <v>-1</v>
      </c>
      <c r="F5397" s="1">
        <f t="shared" ca="1" si="592"/>
        <v>1</v>
      </c>
      <c r="G5397" s="1">
        <f t="shared" ca="1" si="593"/>
        <v>1</v>
      </c>
      <c r="H5397" s="1">
        <f t="shared" ca="1" si="594"/>
        <v>0</v>
      </c>
    </row>
    <row r="5398" spans="1:8" hidden="1" x14ac:dyDescent="0.2">
      <c r="A5398" s="1">
        <v>5395</v>
      </c>
      <c r="B5398" s="1">
        <f t="shared" ca="1" si="591"/>
        <v>457133.51521553705</v>
      </c>
      <c r="C5398" s="1">
        <f t="shared" ca="1" si="588"/>
        <v>100</v>
      </c>
      <c r="D5398" s="1">
        <f t="shared" ca="1" si="589"/>
        <v>-42.077013244733351</v>
      </c>
      <c r="E5398" s="1">
        <f t="shared" ca="1" si="590"/>
        <v>-2</v>
      </c>
      <c r="F5398" s="1">
        <f t="shared" ca="1" si="592"/>
        <v>1</v>
      </c>
      <c r="G5398" s="1">
        <f t="shared" ca="1" si="593"/>
        <v>2</v>
      </c>
      <c r="H5398" s="1">
        <f t="shared" ca="1" si="594"/>
        <v>0</v>
      </c>
    </row>
    <row r="5399" spans="1:8" hidden="1" x14ac:dyDescent="0.2">
      <c r="A5399" s="1">
        <v>5396</v>
      </c>
      <c r="B5399" s="1">
        <f t="shared" ca="1" si="591"/>
        <v>452925.81389106374</v>
      </c>
      <c r="C5399" s="1">
        <f t="shared" ca="1" si="588"/>
        <v>100</v>
      </c>
      <c r="D5399" s="1">
        <f t="shared" ca="1" si="589"/>
        <v>58.639357099169693</v>
      </c>
      <c r="E5399" s="1">
        <f t="shared" ca="1" si="590"/>
        <v>-3</v>
      </c>
      <c r="F5399" s="1">
        <f t="shared" ca="1" si="592"/>
        <v>1</v>
      </c>
      <c r="G5399" s="1">
        <f t="shared" ca="1" si="593"/>
        <v>3</v>
      </c>
      <c r="H5399" s="1">
        <f t="shared" ca="1" si="594"/>
        <v>0</v>
      </c>
    </row>
    <row r="5400" spans="1:8" hidden="1" x14ac:dyDescent="0.2">
      <c r="A5400" s="1">
        <v>5397</v>
      </c>
      <c r="B5400" s="1">
        <f t="shared" ca="1" si="591"/>
        <v>458789.74960098072</v>
      </c>
      <c r="C5400" s="1">
        <f t="shared" ca="1" si="588"/>
        <v>100</v>
      </c>
      <c r="D5400" s="1">
        <f t="shared" ca="1" si="589"/>
        <v>58.639357099169693</v>
      </c>
      <c r="E5400" s="1">
        <f t="shared" ca="1" si="590"/>
        <v>-2</v>
      </c>
      <c r="F5400" s="1">
        <f t="shared" ca="1" si="592"/>
        <v>1</v>
      </c>
      <c r="G5400" s="1">
        <f t="shared" ca="1" si="593"/>
        <v>0</v>
      </c>
      <c r="H5400" s="1">
        <f t="shared" ca="1" si="594"/>
        <v>1</v>
      </c>
    </row>
    <row r="5401" spans="1:8" hidden="1" x14ac:dyDescent="0.2">
      <c r="A5401" s="1">
        <v>5398</v>
      </c>
      <c r="B5401" s="1">
        <f t="shared" ca="1" si="591"/>
        <v>464653.68531089771</v>
      </c>
      <c r="C5401" s="1">
        <f t="shared" ca="1" si="588"/>
        <v>100</v>
      </c>
      <c r="D5401" s="1">
        <f t="shared" ca="1" si="589"/>
        <v>-42.077013244733351</v>
      </c>
      <c r="E5401" s="1">
        <f t="shared" ca="1" si="590"/>
        <v>-1</v>
      </c>
      <c r="F5401" s="1">
        <f t="shared" ca="1" si="592"/>
        <v>1</v>
      </c>
      <c r="G5401" s="1">
        <f t="shared" ca="1" si="593"/>
        <v>0</v>
      </c>
      <c r="H5401" s="1">
        <f t="shared" ca="1" si="594"/>
        <v>2</v>
      </c>
    </row>
    <row r="5402" spans="1:8" hidden="1" x14ac:dyDescent="0.2">
      <c r="A5402" s="1">
        <v>5399</v>
      </c>
      <c r="B5402" s="1">
        <f t="shared" ca="1" si="591"/>
        <v>460445.9839864244</v>
      </c>
      <c r="C5402" s="1">
        <f t="shared" ca="1" si="588"/>
        <v>100</v>
      </c>
      <c r="D5402" s="1">
        <f t="shared" ca="1" si="589"/>
        <v>-42.077013244733351</v>
      </c>
      <c r="E5402" s="1">
        <f t="shared" ca="1" si="590"/>
        <v>-2</v>
      </c>
      <c r="F5402" s="1">
        <f t="shared" ca="1" si="592"/>
        <v>1</v>
      </c>
      <c r="G5402" s="1">
        <f t="shared" ca="1" si="593"/>
        <v>1</v>
      </c>
      <c r="H5402" s="1">
        <f t="shared" ca="1" si="594"/>
        <v>0</v>
      </c>
    </row>
    <row r="5403" spans="1:8" hidden="1" x14ac:dyDescent="0.2">
      <c r="A5403" s="1">
        <v>5400</v>
      </c>
      <c r="B5403" s="1">
        <f t="shared" ca="1" si="591"/>
        <v>456238.28266195109</v>
      </c>
      <c r="C5403" s="1">
        <f t="shared" ca="1" si="588"/>
        <v>100</v>
      </c>
      <c r="D5403" s="1">
        <f t="shared" ca="1" si="589"/>
        <v>-42.077013244733351</v>
      </c>
      <c r="E5403" s="1">
        <f t="shared" ca="1" si="590"/>
        <v>-3</v>
      </c>
      <c r="F5403" s="1">
        <f t="shared" ca="1" si="592"/>
        <v>1</v>
      </c>
      <c r="G5403" s="1">
        <f t="shared" ca="1" si="593"/>
        <v>2</v>
      </c>
      <c r="H5403" s="1">
        <f t="shared" ca="1" si="594"/>
        <v>0</v>
      </c>
    </row>
    <row r="5404" spans="1:8" hidden="1" x14ac:dyDescent="0.2">
      <c r="A5404" s="1">
        <v>5401</v>
      </c>
      <c r="B5404" s="1">
        <f t="shared" ca="1" si="591"/>
        <v>452030.58133747778</v>
      </c>
      <c r="C5404" s="1">
        <f t="shared" ca="1" si="588"/>
        <v>100</v>
      </c>
      <c r="D5404" s="1">
        <f t="shared" ca="1" si="589"/>
        <v>58.639357099169693</v>
      </c>
      <c r="E5404" s="1">
        <f t="shared" ca="1" si="590"/>
        <v>-4</v>
      </c>
      <c r="F5404" s="1">
        <f t="shared" ca="1" si="592"/>
        <v>1</v>
      </c>
      <c r="G5404" s="1">
        <f t="shared" ca="1" si="593"/>
        <v>3</v>
      </c>
      <c r="H5404" s="1">
        <f t="shared" ca="1" si="594"/>
        <v>0</v>
      </c>
    </row>
    <row r="5405" spans="1:8" hidden="1" x14ac:dyDescent="0.2">
      <c r="A5405" s="1">
        <v>5402</v>
      </c>
      <c r="B5405" s="1">
        <f t="shared" ca="1" si="591"/>
        <v>457894.51704739477</v>
      </c>
      <c r="C5405" s="1">
        <f t="shared" ca="1" si="588"/>
        <v>100</v>
      </c>
      <c r="D5405" s="1">
        <f t="shared" ca="1" si="589"/>
        <v>58.639357099169693</v>
      </c>
      <c r="E5405" s="1">
        <f t="shared" ca="1" si="590"/>
        <v>-3</v>
      </c>
      <c r="F5405" s="1">
        <f t="shared" ca="1" si="592"/>
        <v>1</v>
      </c>
      <c r="G5405" s="1">
        <f t="shared" ca="1" si="593"/>
        <v>0</v>
      </c>
      <c r="H5405" s="1">
        <f t="shared" ca="1" si="594"/>
        <v>1</v>
      </c>
    </row>
    <row r="5406" spans="1:8" hidden="1" x14ac:dyDescent="0.2">
      <c r="A5406" s="1">
        <v>5403</v>
      </c>
      <c r="B5406" s="1">
        <f t="shared" ca="1" si="591"/>
        <v>463758.45275731175</v>
      </c>
      <c r="C5406" s="1">
        <f t="shared" ca="1" si="588"/>
        <v>100</v>
      </c>
      <c r="D5406" s="1">
        <f t="shared" ca="1" si="589"/>
        <v>-42.077013244733351</v>
      </c>
      <c r="E5406" s="1">
        <f t="shared" ca="1" si="590"/>
        <v>-2</v>
      </c>
      <c r="F5406" s="1">
        <f t="shared" ca="1" si="592"/>
        <v>1</v>
      </c>
      <c r="G5406" s="1">
        <f t="shared" ca="1" si="593"/>
        <v>0</v>
      </c>
      <c r="H5406" s="1">
        <f t="shared" ca="1" si="594"/>
        <v>2</v>
      </c>
    </row>
    <row r="5407" spans="1:8" hidden="1" x14ac:dyDescent="0.2">
      <c r="A5407" s="1">
        <v>5404</v>
      </c>
      <c r="B5407" s="1">
        <f t="shared" ca="1" si="591"/>
        <v>459550.75143283844</v>
      </c>
      <c r="C5407" s="1">
        <f t="shared" ca="1" si="588"/>
        <v>100</v>
      </c>
      <c r="D5407" s="1">
        <f t="shared" ca="1" si="589"/>
        <v>-42.077013244733351</v>
      </c>
      <c r="E5407" s="1">
        <f t="shared" ca="1" si="590"/>
        <v>-3</v>
      </c>
      <c r="F5407" s="1">
        <f t="shared" ca="1" si="592"/>
        <v>1</v>
      </c>
      <c r="G5407" s="1">
        <f t="shared" ca="1" si="593"/>
        <v>1</v>
      </c>
      <c r="H5407" s="1">
        <f t="shared" ca="1" si="594"/>
        <v>0</v>
      </c>
    </row>
    <row r="5408" spans="1:8" hidden="1" x14ac:dyDescent="0.2">
      <c r="A5408" s="1">
        <v>5405</v>
      </c>
      <c r="B5408" s="1">
        <f t="shared" ca="1" si="591"/>
        <v>455343.05010836513</v>
      </c>
      <c r="C5408" s="1">
        <f t="shared" ca="1" si="588"/>
        <v>100</v>
      </c>
      <c r="D5408" s="1">
        <f t="shared" ca="1" si="589"/>
        <v>-42.077013244733351</v>
      </c>
      <c r="E5408" s="1">
        <f t="shared" ca="1" si="590"/>
        <v>-4</v>
      </c>
      <c r="F5408" s="1">
        <f t="shared" ca="1" si="592"/>
        <v>1</v>
      </c>
      <c r="G5408" s="1">
        <f t="shared" ca="1" si="593"/>
        <v>2</v>
      </c>
      <c r="H5408" s="1">
        <f t="shared" ca="1" si="594"/>
        <v>0</v>
      </c>
    </row>
    <row r="5409" spans="1:8" hidden="1" x14ac:dyDescent="0.2">
      <c r="A5409" s="1">
        <v>5406</v>
      </c>
      <c r="B5409" s="1">
        <f t="shared" ca="1" si="591"/>
        <v>451135.34878389182</v>
      </c>
      <c r="C5409" s="1">
        <f t="shared" ca="1" si="588"/>
        <v>500</v>
      </c>
      <c r="D5409" s="1">
        <f t="shared" ca="1" si="589"/>
        <v>-42.077013244733351</v>
      </c>
      <c r="E5409" s="1">
        <f t="shared" ca="1" si="590"/>
        <v>0</v>
      </c>
      <c r="F5409" s="1">
        <f t="shared" ca="1" si="592"/>
        <v>2</v>
      </c>
      <c r="G5409" s="1">
        <f t="shared" ca="1" si="593"/>
        <v>3</v>
      </c>
      <c r="H5409" s="1">
        <f t="shared" ca="1" si="594"/>
        <v>0</v>
      </c>
    </row>
    <row r="5410" spans="1:8" hidden="1" x14ac:dyDescent="0.2">
      <c r="A5410" s="1">
        <v>5407</v>
      </c>
      <c r="B5410" s="1">
        <f t="shared" ca="1" si="591"/>
        <v>430096.84216152516</v>
      </c>
      <c r="C5410" s="1">
        <f t="shared" ca="1" si="588"/>
        <v>500</v>
      </c>
      <c r="D5410" s="1">
        <f t="shared" ca="1" si="589"/>
        <v>-42.077013244733351</v>
      </c>
      <c r="E5410" s="1">
        <f t="shared" ca="1" si="590"/>
        <v>-1</v>
      </c>
      <c r="F5410" s="1">
        <f t="shared" ca="1" si="592"/>
        <v>2</v>
      </c>
      <c r="G5410" s="1">
        <f t="shared" ca="1" si="593"/>
        <v>4</v>
      </c>
      <c r="H5410" s="1">
        <f t="shared" ca="1" si="594"/>
        <v>0</v>
      </c>
    </row>
    <row r="5411" spans="1:8" hidden="1" x14ac:dyDescent="0.2">
      <c r="A5411" s="1">
        <v>5408</v>
      </c>
      <c r="B5411" s="1">
        <f t="shared" ca="1" si="591"/>
        <v>409058.33553915849</v>
      </c>
      <c r="C5411" s="1">
        <f t="shared" ca="1" si="588"/>
        <v>500</v>
      </c>
      <c r="D5411" s="1">
        <f t="shared" ca="1" si="589"/>
        <v>-42.077013244733351</v>
      </c>
      <c r="E5411" s="1">
        <f t="shared" ca="1" si="590"/>
        <v>-2</v>
      </c>
      <c r="F5411" s="1">
        <f t="shared" ca="1" si="592"/>
        <v>2</v>
      </c>
      <c r="G5411" s="1">
        <f t="shared" ca="1" si="593"/>
        <v>5</v>
      </c>
      <c r="H5411" s="1">
        <f t="shared" ca="1" si="594"/>
        <v>0</v>
      </c>
    </row>
    <row r="5412" spans="1:8" hidden="1" x14ac:dyDescent="0.2">
      <c r="A5412" s="1">
        <v>5409</v>
      </c>
      <c r="B5412" s="1">
        <f t="shared" ca="1" si="591"/>
        <v>388019.82891679183</v>
      </c>
      <c r="C5412" s="1">
        <f t="shared" ca="1" si="588"/>
        <v>500</v>
      </c>
      <c r="D5412" s="1">
        <f t="shared" ca="1" si="589"/>
        <v>58.639357099169693</v>
      </c>
      <c r="E5412" s="1">
        <f t="shared" ca="1" si="590"/>
        <v>-3</v>
      </c>
      <c r="F5412" s="1">
        <f t="shared" ca="1" si="592"/>
        <v>2</v>
      </c>
      <c r="G5412" s="1">
        <f t="shared" ca="1" si="593"/>
        <v>6</v>
      </c>
      <c r="H5412" s="1">
        <f t="shared" ca="1" si="594"/>
        <v>0</v>
      </c>
    </row>
    <row r="5413" spans="1:8" hidden="1" x14ac:dyDescent="0.2">
      <c r="A5413" s="1">
        <v>5410</v>
      </c>
      <c r="B5413" s="1">
        <f t="shared" ca="1" si="591"/>
        <v>417339.50746637664</v>
      </c>
      <c r="C5413" s="1">
        <f t="shared" ca="1" si="588"/>
        <v>500</v>
      </c>
      <c r="D5413" s="1">
        <f t="shared" ca="1" si="589"/>
        <v>58.639357099169693</v>
      </c>
      <c r="E5413" s="1">
        <f t="shared" ca="1" si="590"/>
        <v>-2</v>
      </c>
      <c r="F5413" s="1">
        <f t="shared" ca="1" si="592"/>
        <v>2</v>
      </c>
      <c r="G5413" s="1">
        <f t="shared" ca="1" si="593"/>
        <v>0</v>
      </c>
      <c r="H5413" s="1">
        <f t="shared" ca="1" si="594"/>
        <v>1</v>
      </c>
    </row>
    <row r="5414" spans="1:8" hidden="1" x14ac:dyDescent="0.2">
      <c r="A5414" s="1">
        <v>5411</v>
      </c>
      <c r="B5414" s="1">
        <f t="shared" ca="1" si="591"/>
        <v>446659.18601596146</v>
      </c>
      <c r="C5414" s="1">
        <f t="shared" ca="1" si="588"/>
        <v>500</v>
      </c>
      <c r="D5414" s="1">
        <f t="shared" ca="1" si="589"/>
        <v>-42.077013244733351</v>
      </c>
      <c r="E5414" s="1">
        <f t="shared" ca="1" si="590"/>
        <v>-1</v>
      </c>
      <c r="F5414" s="1">
        <f t="shared" ca="1" si="592"/>
        <v>2</v>
      </c>
      <c r="G5414" s="1">
        <f t="shared" ca="1" si="593"/>
        <v>0</v>
      </c>
      <c r="H5414" s="1">
        <f t="shared" ca="1" si="594"/>
        <v>2</v>
      </c>
    </row>
    <row r="5415" spans="1:8" hidden="1" x14ac:dyDescent="0.2">
      <c r="A5415" s="1">
        <v>5412</v>
      </c>
      <c r="B5415" s="1">
        <f t="shared" ca="1" si="591"/>
        <v>425620.67939359479</v>
      </c>
      <c r="C5415" s="1">
        <f t="shared" ca="1" si="588"/>
        <v>500</v>
      </c>
      <c r="D5415" s="1">
        <f t="shared" ca="1" si="589"/>
        <v>58.639357099169693</v>
      </c>
      <c r="E5415" s="1">
        <f t="shared" ca="1" si="590"/>
        <v>-2</v>
      </c>
      <c r="F5415" s="1">
        <f t="shared" ca="1" si="592"/>
        <v>2</v>
      </c>
      <c r="G5415" s="1">
        <f t="shared" ca="1" si="593"/>
        <v>1</v>
      </c>
      <c r="H5415" s="1">
        <f t="shared" ca="1" si="594"/>
        <v>0</v>
      </c>
    </row>
    <row r="5416" spans="1:8" hidden="1" x14ac:dyDescent="0.2">
      <c r="A5416" s="1">
        <v>5413</v>
      </c>
      <c r="B5416" s="1">
        <f t="shared" ca="1" si="591"/>
        <v>454940.35794317967</v>
      </c>
      <c r="C5416" s="1">
        <f t="shared" ca="1" si="588"/>
        <v>500</v>
      </c>
      <c r="D5416" s="1">
        <f t="shared" ca="1" si="589"/>
        <v>58.639357099169693</v>
      </c>
      <c r="E5416" s="1">
        <f t="shared" ca="1" si="590"/>
        <v>-1</v>
      </c>
      <c r="F5416" s="1">
        <f t="shared" ca="1" si="592"/>
        <v>2</v>
      </c>
      <c r="G5416" s="1">
        <f t="shared" ca="1" si="593"/>
        <v>0</v>
      </c>
      <c r="H5416" s="1">
        <f t="shared" ca="1" si="594"/>
        <v>1</v>
      </c>
    </row>
    <row r="5417" spans="1:8" hidden="1" x14ac:dyDescent="0.2">
      <c r="A5417" s="1">
        <v>5414</v>
      </c>
      <c r="B5417" s="1">
        <f t="shared" ca="1" si="591"/>
        <v>484260.03649276448</v>
      </c>
      <c r="C5417" s="1">
        <f t="shared" ca="1" si="588"/>
        <v>100</v>
      </c>
      <c r="D5417" s="1">
        <f t="shared" ca="1" si="589"/>
        <v>-42.077013244733351</v>
      </c>
      <c r="E5417" s="1">
        <f t="shared" ca="1" si="590"/>
        <v>0</v>
      </c>
      <c r="F5417" s="1">
        <f t="shared" ca="1" si="592"/>
        <v>1</v>
      </c>
      <c r="G5417" s="1">
        <f t="shared" ca="1" si="593"/>
        <v>0</v>
      </c>
      <c r="H5417" s="1">
        <f t="shared" ca="1" si="594"/>
        <v>2</v>
      </c>
    </row>
    <row r="5418" spans="1:8" hidden="1" x14ac:dyDescent="0.2">
      <c r="A5418" s="1">
        <v>5415</v>
      </c>
      <c r="B5418" s="1">
        <f t="shared" ca="1" si="591"/>
        <v>480052.33516829117</v>
      </c>
      <c r="C5418" s="1">
        <f t="shared" ca="1" si="588"/>
        <v>100</v>
      </c>
      <c r="D5418" s="1">
        <f t="shared" ca="1" si="589"/>
        <v>-42.077013244733351</v>
      </c>
      <c r="E5418" s="1">
        <f t="shared" ca="1" si="590"/>
        <v>-1</v>
      </c>
      <c r="F5418" s="1">
        <f t="shared" ca="1" si="592"/>
        <v>1</v>
      </c>
      <c r="G5418" s="1">
        <f t="shared" ca="1" si="593"/>
        <v>1</v>
      </c>
      <c r="H5418" s="1">
        <f t="shared" ca="1" si="594"/>
        <v>0</v>
      </c>
    </row>
    <row r="5419" spans="1:8" hidden="1" x14ac:dyDescent="0.2">
      <c r="A5419" s="1">
        <v>5416</v>
      </c>
      <c r="B5419" s="1">
        <f t="shared" ca="1" si="591"/>
        <v>475844.63384381786</v>
      </c>
      <c r="C5419" s="1">
        <f t="shared" ca="1" si="588"/>
        <v>100</v>
      </c>
      <c r="D5419" s="1">
        <f t="shared" ca="1" si="589"/>
        <v>-42.077013244733351</v>
      </c>
      <c r="E5419" s="1">
        <f t="shared" ca="1" si="590"/>
        <v>-2</v>
      </c>
      <c r="F5419" s="1">
        <f t="shared" ca="1" si="592"/>
        <v>1</v>
      </c>
      <c r="G5419" s="1">
        <f t="shared" ca="1" si="593"/>
        <v>2</v>
      </c>
      <c r="H5419" s="1">
        <f t="shared" ca="1" si="594"/>
        <v>0</v>
      </c>
    </row>
    <row r="5420" spans="1:8" hidden="1" x14ac:dyDescent="0.2">
      <c r="A5420" s="1">
        <v>5417</v>
      </c>
      <c r="B5420" s="1">
        <f t="shared" ca="1" si="591"/>
        <v>471636.93251934455</v>
      </c>
      <c r="C5420" s="1">
        <f t="shared" ca="1" si="588"/>
        <v>100</v>
      </c>
      <c r="D5420" s="1">
        <f t="shared" ca="1" si="589"/>
        <v>58.639357099169693</v>
      </c>
      <c r="E5420" s="1">
        <f t="shared" ca="1" si="590"/>
        <v>-3</v>
      </c>
      <c r="F5420" s="1">
        <f t="shared" ca="1" si="592"/>
        <v>1</v>
      </c>
      <c r="G5420" s="1">
        <f t="shared" ca="1" si="593"/>
        <v>3</v>
      </c>
      <c r="H5420" s="1">
        <f t="shared" ca="1" si="594"/>
        <v>0</v>
      </c>
    </row>
    <row r="5421" spans="1:8" hidden="1" x14ac:dyDescent="0.2">
      <c r="A5421" s="1">
        <v>5418</v>
      </c>
      <c r="B5421" s="1">
        <f t="shared" ca="1" si="591"/>
        <v>477500.86822926154</v>
      </c>
      <c r="C5421" s="1">
        <f t="shared" ca="1" si="588"/>
        <v>100</v>
      </c>
      <c r="D5421" s="1">
        <f t="shared" ca="1" si="589"/>
        <v>58.639357099169693</v>
      </c>
      <c r="E5421" s="1">
        <f t="shared" ca="1" si="590"/>
        <v>-2</v>
      </c>
      <c r="F5421" s="1">
        <f t="shared" ca="1" si="592"/>
        <v>1</v>
      </c>
      <c r="G5421" s="1">
        <f t="shared" ca="1" si="593"/>
        <v>0</v>
      </c>
      <c r="H5421" s="1">
        <f t="shared" ca="1" si="594"/>
        <v>1</v>
      </c>
    </row>
    <row r="5422" spans="1:8" hidden="1" x14ac:dyDescent="0.2">
      <c r="A5422" s="1">
        <v>5419</v>
      </c>
      <c r="B5422" s="1">
        <f t="shared" ca="1" si="591"/>
        <v>483364.80393917853</v>
      </c>
      <c r="C5422" s="1">
        <f t="shared" ca="1" si="588"/>
        <v>100</v>
      </c>
      <c r="D5422" s="1">
        <f t="shared" ca="1" si="589"/>
        <v>-42.077013244733351</v>
      </c>
      <c r="E5422" s="1">
        <f t="shared" ca="1" si="590"/>
        <v>-1</v>
      </c>
      <c r="F5422" s="1">
        <f t="shared" ca="1" si="592"/>
        <v>1</v>
      </c>
      <c r="G5422" s="1">
        <f t="shared" ca="1" si="593"/>
        <v>0</v>
      </c>
      <c r="H5422" s="1">
        <f t="shared" ca="1" si="594"/>
        <v>2</v>
      </c>
    </row>
    <row r="5423" spans="1:8" hidden="1" x14ac:dyDescent="0.2">
      <c r="A5423" s="1">
        <v>5420</v>
      </c>
      <c r="B5423" s="1">
        <f t="shared" ca="1" si="591"/>
        <v>479157.10261470522</v>
      </c>
      <c r="C5423" s="1">
        <f t="shared" ca="1" si="588"/>
        <v>100</v>
      </c>
      <c r="D5423" s="1">
        <f t="shared" ca="1" si="589"/>
        <v>58.639357099169693</v>
      </c>
      <c r="E5423" s="1">
        <f t="shared" ca="1" si="590"/>
        <v>-2</v>
      </c>
      <c r="F5423" s="1">
        <f t="shared" ca="1" si="592"/>
        <v>1</v>
      </c>
      <c r="G5423" s="1">
        <f t="shared" ca="1" si="593"/>
        <v>1</v>
      </c>
      <c r="H5423" s="1">
        <f t="shared" ca="1" si="594"/>
        <v>0</v>
      </c>
    </row>
    <row r="5424" spans="1:8" hidden="1" x14ac:dyDescent="0.2">
      <c r="A5424" s="1">
        <v>5421</v>
      </c>
      <c r="B5424" s="1">
        <f t="shared" ca="1" si="591"/>
        <v>485021.0383246222</v>
      </c>
      <c r="C5424" s="1">
        <f t="shared" ca="1" si="588"/>
        <v>100</v>
      </c>
      <c r="D5424" s="1">
        <f t="shared" ca="1" si="589"/>
        <v>-42.077013244733351</v>
      </c>
      <c r="E5424" s="1">
        <f t="shared" ca="1" si="590"/>
        <v>-1</v>
      </c>
      <c r="F5424" s="1">
        <f t="shared" ca="1" si="592"/>
        <v>1</v>
      </c>
      <c r="G5424" s="1">
        <f t="shared" ca="1" si="593"/>
        <v>0</v>
      </c>
      <c r="H5424" s="1">
        <f t="shared" ca="1" si="594"/>
        <v>1</v>
      </c>
    </row>
    <row r="5425" spans="1:8" hidden="1" x14ac:dyDescent="0.2">
      <c r="A5425" s="1">
        <v>5422</v>
      </c>
      <c r="B5425" s="1">
        <f t="shared" ca="1" si="591"/>
        <v>480813.33700014889</v>
      </c>
      <c r="C5425" s="1">
        <f t="shared" ca="1" si="588"/>
        <v>100</v>
      </c>
      <c r="D5425" s="1">
        <f t="shared" ca="1" si="589"/>
        <v>-42.077013244733351</v>
      </c>
      <c r="E5425" s="1">
        <f t="shared" ca="1" si="590"/>
        <v>-2</v>
      </c>
      <c r="F5425" s="1">
        <f t="shared" ca="1" si="592"/>
        <v>1</v>
      </c>
      <c r="G5425" s="1">
        <f t="shared" ca="1" si="593"/>
        <v>1</v>
      </c>
      <c r="H5425" s="1">
        <f t="shared" ca="1" si="594"/>
        <v>0</v>
      </c>
    </row>
    <row r="5426" spans="1:8" hidden="1" x14ac:dyDescent="0.2">
      <c r="A5426" s="1">
        <v>5423</v>
      </c>
      <c r="B5426" s="1">
        <f t="shared" ca="1" si="591"/>
        <v>476605.63567567558</v>
      </c>
      <c r="C5426" s="1">
        <f t="shared" ca="1" si="588"/>
        <v>100</v>
      </c>
      <c r="D5426" s="1">
        <f t="shared" ca="1" si="589"/>
        <v>-42.077013244733351</v>
      </c>
      <c r="E5426" s="1">
        <f t="shared" ca="1" si="590"/>
        <v>-3</v>
      </c>
      <c r="F5426" s="1">
        <f t="shared" ca="1" si="592"/>
        <v>1</v>
      </c>
      <c r="G5426" s="1">
        <f t="shared" ca="1" si="593"/>
        <v>2</v>
      </c>
      <c r="H5426" s="1">
        <f t="shared" ca="1" si="594"/>
        <v>0</v>
      </c>
    </row>
    <row r="5427" spans="1:8" hidden="1" x14ac:dyDescent="0.2">
      <c r="A5427" s="1">
        <v>5424</v>
      </c>
      <c r="B5427" s="1">
        <f t="shared" ca="1" si="591"/>
        <v>472397.93435120228</v>
      </c>
      <c r="C5427" s="1">
        <f t="shared" ca="1" si="588"/>
        <v>100</v>
      </c>
      <c r="D5427" s="1">
        <f t="shared" ca="1" si="589"/>
        <v>-42.077013244733351</v>
      </c>
      <c r="E5427" s="1">
        <f t="shared" ca="1" si="590"/>
        <v>-4</v>
      </c>
      <c r="F5427" s="1">
        <f t="shared" ca="1" si="592"/>
        <v>1</v>
      </c>
      <c r="G5427" s="1">
        <f t="shared" ca="1" si="593"/>
        <v>3</v>
      </c>
      <c r="H5427" s="1">
        <f t="shared" ca="1" si="594"/>
        <v>0</v>
      </c>
    </row>
    <row r="5428" spans="1:8" hidden="1" x14ac:dyDescent="0.2">
      <c r="A5428" s="1">
        <v>5425</v>
      </c>
      <c r="B5428" s="1">
        <f t="shared" ca="1" si="591"/>
        <v>468190.23302672897</v>
      </c>
      <c r="C5428" s="1">
        <f t="shared" ca="1" si="588"/>
        <v>500</v>
      </c>
      <c r="D5428" s="1">
        <f t="shared" ca="1" si="589"/>
        <v>58.639357099169693</v>
      </c>
      <c r="E5428" s="1">
        <f t="shared" ca="1" si="590"/>
        <v>0</v>
      </c>
      <c r="F5428" s="1">
        <f t="shared" ca="1" si="592"/>
        <v>2</v>
      </c>
      <c r="G5428" s="1">
        <f t="shared" ca="1" si="593"/>
        <v>4</v>
      </c>
      <c r="H5428" s="1">
        <f t="shared" ca="1" si="594"/>
        <v>0</v>
      </c>
    </row>
    <row r="5429" spans="1:8" hidden="1" x14ac:dyDescent="0.2">
      <c r="A5429" s="1">
        <v>5426</v>
      </c>
      <c r="B5429" s="1">
        <f t="shared" ca="1" si="591"/>
        <v>497509.91157631378</v>
      </c>
      <c r="C5429" s="1">
        <f t="shared" ca="1" si="588"/>
        <v>100</v>
      </c>
      <c r="D5429" s="1">
        <f t="shared" ca="1" si="589"/>
        <v>-42.077013244733351</v>
      </c>
      <c r="E5429" s="1">
        <f t="shared" ca="1" si="590"/>
        <v>0</v>
      </c>
      <c r="F5429" s="1">
        <f t="shared" ca="1" si="592"/>
        <v>1</v>
      </c>
      <c r="G5429" s="1">
        <f t="shared" ca="1" si="593"/>
        <v>0</v>
      </c>
      <c r="H5429" s="1">
        <f t="shared" ca="1" si="594"/>
        <v>1</v>
      </c>
    </row>
    <row r="5430" spans="1:8" hidden="1" x14ac:dyDescent="0.2">
      <c r="A5430" s="1">
        <v>5427</v>
      </c>
      <c r="B5430" s="1">
        <f t="shared" ca="1" si="591"/>
        <v>493302.21025184047</v>
      </c>
      <c r="C5430" s="1">
        <f t="shared" ca="1" si="588"/>
        <v>100</v>
      </c>
      <c r="D5430" s="1">
        <f t="shared" ca="1" si="589"/>
        <v>58.639357099169693</v>
      </c>
      <c r="E5430" s="1">
        <f t="shared" ca="1" si="590"/>
        <v>-1</v>
      </c>
      <c r="F5430" s="1">
        <f t="shared" ca="1" si="592"/>
        <v>1</v>
      </c>
      <c r="G5430" s="1">
        <f t="shared" ca="1" si="593"/>
        <v>1</v>
      </c>
      <c r="H5430" s="1">
        <f t="shared" ca="1" si="594"/>
        <v>0</v>
      </c>
    </row>
    <row r="5431" spans="1:8" hidden="1" x14ac:dyDescent="0.2">
      <c r="A5431" s="1">
        <v>5428</v>
      </c>
      <c r="B5431" s="1">
        <f t="shared" ca="1" si="591"/>
        <v>499166.14596175746</v>
      </c>
      <c r="C5431" s="1">
        <f t="shared" ca="1" si="588"/>
        <v>100</v>
      </c>
      <c r="D5431" s="1">
        <f t="shared" ca="1" si="589"/>
        <v>-42.077013244733351</v>
      </c>
      <c r="E5431" s="1">
        <f t="shared" ca="1" si="590"/>
        <v>0</v>
      </c>
      <c r="F5431" s="1">
        <f t="shared" ca="1" si="592"/>
        <v>1</v>
      </c>
      <c r="G5431" s="1">
        <f t="shared" ca="1" si="593"/>
        <v>0</v>
      </c>
      <c r="H5431" s="1">
        <f t="shared" ca="1" si="594"/>
        <v>1</v>
      </c>
    </row>
    <row r="5432" spans="1:8" hidden="1" x14ac:dyDescent="0.2">
      <c r="A5432" s="1">
        <v>5429</v>
      </c>
      <c r="B5432" s="1">
        <f t="shared" ca="1" si="591"/>
        <v>494958.44463728415</v>
      </c>
      <c r="C5432" s="1">
        <f t="shared" ca="1" si="588"/>
        <v>100</v>
      </c>
      <c r="D5432" s="1">
        <f t="shared" ca="1" si="589"/>
        <v>-42.077013244733351</v>
      </c>
      <c r="E5432" s="1">
        <f t="shared" ca="1" si="590"/>
        <v>-1</v>
      </c>
      <c r="F5432" s="1">
        <f t="shared" ca="1" si="592"/>
        <v>1</v>
      </c>
      <c r="G5432" s="1">
        <f t="shared" ca="1" si="593"/>
        <v>1</v>
      </c>
      <c r="H5432" s="1">
        <f t="shared" ca="1" si="594"/>
        <v>0</v>
      </c>
    </row>
    <row r="5433" spans="1:8" hidden="1" x14ac:dyDescent="0.2">
      <c r="A5433" s="1">
        <v>5430</v>
      </c>
      <c r="B5433" s="1">
        <f t="shared" ca="1" si="591"/>
        <v>490750.74331281084</v>
      </c>
      <c r="C5433" s="1">
        <f t="shared" ca="1" si="588"/>
        <v>100</v>
      </c>
      <c r="D5433" s="1">
        <f t="shared" ca="1" si="589"/>
        <v>58.639357099169693</v>
      </c>
      <c r="E5433" s="1">
        <f t="shared" ca="1" si="590"/>
        <v>-2</v>
      </c>
      <c r="F5433" s="1">
        <f t="shared" ca="1" si="592"/>
        <v>1</v>
      </c>
      <c r="G5433" s="1">
        <f t="shared" ca="1" si="593"/>
        <v>2</v>
      </c>
      <c r="H5433" s="1">
        <f t="shared" ca="1" si="594"/>
        <v>0</v>
      </c>
    </row>
    <row r="5434" spans="1:8" hidden="1" x14ac:dyDescent="0.2">
      <c r="A5434" s="1">
        <v>5431</v>
      </c>
      <c r="B5434" s="1">
        <f t="shared" ca="1" si="591"/>
        <v>496614.67902272783</v>
      </c>
      <c r="C5434" s="1">
        <f t="shared" ca="1" si="588"/>
        <v>100</v>
      </c>
      <c r="D5434" s="1">
        <f t="shared" ca="1" si="589"/>
        <v>-42.077013244733351</v>
      </c>
      <c r="E5434" s="1">
        <f t="shared" ca="1" si="590"/>
        <v>-1</v>
      </c>
      <c r="F5434" s="1">
        <f t="shared" ca="1" si="592"/>
        <v>1</v>
      </c>
      <c r="G5434" s="1">
        <f t="shared" ca="1" si="593"/>
        <v>0</v>
      </c>
      <c r="H5434" s="1">
        <f t="shared" ca="1" si="594"/>
        <v>1</v>
      </c>
    </row>
    <row r="5435" spans="1:8" hidden="1" x14ac:dyDescent="0.2">
      <c r="A5435" s="1">
        <v>5432</v>
      </c>
      <c r="B5435" s="1">
        <f t="shared" ca="1" si="591"/>
        <v>492406.97769825452</v>
      </c>
      <c r="C5435" s="1">
        <f t="shared" ca="1" si="588"/>
        <v>100</v>
      </c>
      <c r="D5435" s="1">
        <f t="shared" ca="1" si="589"/>
        <v>-42.077013244733351</v>
      </c>
      <c r="E5435" s="1">
        <f t="shared" ca="1" si="590"/>
        <v>-2</v>
      </c>
      <c r="F5435" s="1">
        <f t="shared" ca="1" si="592"/>
        <v>1</v>
      </c>
      <c r="G5435" s="1">
        <f t="shared" ca="1" si="593"/>
        <v>1</v>
      </c>
      <c r="H5435" s="1">
        <f t="shared" ca="1" si="594"/>
        <v>0</v>
      </c>
    </row>
    <row r="5436" spans="1:8" hidden="1" x14ac:dyDescent="0.2">
      <c r="A5436" s="1">
        <v>5433</v>
      </c>
      <c r="B5436" s="1">
        <f t="shared" ca="1" si="591"/>
        <v>488199.27637378121</v>
      </c>
      <c r="C5436" s="1">
        <f t="shared" ca="1" si="588"/>
        <v>100</v>
      </c>
      <c r="D5436" s="1">
        <f t="shared" ca="1" si="589"/>
        <v>-42.077013244733351</v>
      </c>
      <c r="E5436" s="1">
        <f t="shared" ca="1" si="590"/>
        <v>-3</v>
      </c>
      <c r="F5436" s="1">
        <f t="shared" ca="1" si="592"/>
        <v>1</v>
      </c>
      <c r="G5436" s="1">
        <f t="shared" ca="1" si="593"/>
        <v>2</v>
      </c>
      <c r="H5436" s="1">
        <f t="shared" ca="1" si="594"/>
        <v>0</v>
      </c>
    </row>
    <row r="5437" spans="1:8" hidden="1" x14ac:dyDescent="0.2">
      <c r="A5437" s="1">
        <v>5434</v>
      </c>
      <c r="B5437" s="1">
        <f t="shared" ca="1" si="591"/>
        <v>483991.5750493079</v>
      </c>
      <c r="C5437" s="1">
        <f t="shared" ca="1" si="588"/>
        <v>100</v>
      </c>
      <c r="D5437" s="1">
        <f t="shared" ca="1" si="589"/>
        <v>-42.077013244733351</v>
      </c>
      <c r="E5437" s="1">
        <f t="shared" ca="1" si="590"/>
        <v>-4</v>
      </c>
      <c r="F5437" s="1">
        <f t="shared" ca="1" si="592"/>
        <v>1</v>
      </c>
      <c r="G5437" s="1">
        <f t="shared" ca="1" si="593"/>
        <v>3</v>
      </c>
      <c r="H5437" s="1">
        <f t="shared" ca="1" si="594"/>
        <v>0</v>
      </c>
    </row>
    <row r="5438" spans="1:8" hidden="1" x14ac:dyDescent="0.2">
      <c r="A5438" s="1">
        <v>5435</v>
      </c>
      <c r="B5438" s="1">
        <f t="shared" ca="1" si="591"/>
        <v>479783.87372483459</v>
      </c>
      <c r="C5438" s="1">
        <f t="shared" ca="1" si="588"/>
        <v>500</v>
      </c>
      <c r="D5438" s="1">
        <f t="shared" ca="1" si="589"/>
        <v>-42.077013244733351</v>
      </c>
      <c r="E5438" s="1">
        <f t="shared" ca="1" si="590"/>
        <v>0</v>
      </c>
      <c r="F5438" s="1">
        <f t="shared" ca="1" si="592"/>
        <v>2</v>
      </c>
      <c r="G5438" s="1">
        <f t="shared" ca="1" si="593"/>
        <v>4</v>
      </c>
      <c r="H5438" s="1">
        <f t="shared" ca="1" si="594"/>
        <v>0</v>
      </c>
    </row>
    <row r="5439" spans="1:8" hidden="1" x14ac:dyDescent="0.2">
      <c r="A5439" s="1">
        <v>5436</v>
      </c>
      <c r="B5439" s="1">
        <f t="shared" ca="1" si="591"/>
        <v>458745.36710246792</v>
      </c>
      <c r="C5439" s="1">
        <f t="shared" ca="1" si="588"/>
        <v>500</v>
      </c>
      <c r="D5439" s="1">
        <f t="shared" ca="1" si="589"/>
        <v>-42.077013244733351</v>
      </c>
      <c r="E5439" s="1">
        <f t="shared" ca="1" si="590"/>
        <v>-1</v>
      </c>
      <c r="F5439" s="1">
        <f t="shared" ca="1" si="592"/>
        <v>2</v>
      </c>
      <c r="G5439" s="1">
        <f t="shared" ca="1" si="593"/>
        <v>5</v>
      </c>
      <c r="H5439" s="1">
        <f t="shared" ca="1" si="594"/>
        <v>0</v>
      </c>
    </row>
    <row r="5440" spans="1:8" hidden="1" x14ac:dyDescent="0.2">
      <c r="A5440" s="1">
        <v>5437</v>
      </c>
      <c r="B5440" s="1">
        <f t="shared" ca="1" si="591"/>
        <v>437706.86048010126</v>
      </c>
      <c r="C5440" s="1">
        <f t="shared" ca="1" si="588"/>
        <v>500</v>
      </c>
      <c r="D5440" s="1">
        <f t="shared" ca="1" si="589"/>
        <v>58.639357099169693</v>
      </c>
      <c r="E5440" s="1">
        <f t="shared" ca="1" si="590"/>
        <v>-2</v>
      </c>
      <c r="F5440" s="1">
        <f t="shared" ca="1" si="592"/>
        <v>2</v>
      </c>
      <c r="G5440" s="1">
        <f t="shared" ca="1" si="593"/>
        <v>6</v>
      </c>
      <c r="H5440" s="1">
        <f t="shared" ca="1" si="594"/>
        <v>0</v>
      </c>
    </row>
    <row r="5441" spans="1:8" hidden="1" x14ac:dyDescent="0.2">
      <c r="A5441" s="1">
        <v>5438</v>
      </c>
      <c r="B5441" s="1">
        <f t="shared" ca="1" si="591"/>
        <v>467026.53902968613</v>
      </c>
      <c r="C5441" s="1">
        <f t="shared" ca="1" si="588"/>
        <v>500</v>
      </c>
      <c r="D5441" s="1">
        <f t="shared" ca="1" si="589"/>
        <v>-42.077013244733351</v>
      </c>
      <c r="E5441" s="1">
        <f t="shared" ca="1" si="590"/>
        <v>-1</v>
      </c>
      <c r="F5441" s="1">
        <f t="shared" ca="1" si="592"/>
        <v>2</v>
      </c>
      <c r="G5441" s="1">
        <f t="shared" ca="1" si="593"/>
        <v>0</v>
      </c>
      <c r="H5441" s="1">
        <f t="shared" ca="1" si="594"/>
        <v>1</v>
      </c>
    </row>
    <row r="5442" spans="1:8" hidden="1" x14ac:dyDescent="0.2">
      <c r="A5442" s="1">
        <v>5439</v>
      </c>
      <c r="B5442" s="1">
        <f t="shared" ca="1" si="591"/>
        <v>445988.03240731946</v>
      </c>
      <c r="C5442" s="1">
        <f t="shared" ca="1" si="588"/>
        <v>500</v>
      </c>
      <c r="D5442" s="1">
        <f t="shared" ca="1" si="589"/>
        <v>-42.077013244733351</v>
      </c>
      <c r="E5442" s="1">
        <f t="shared" ca="1" si="590"/>
        <v>-2</v>
      </c>
      <c r="F5442" s="1">
        <f t="shared" ca="1" si="592"/>
        <v>2</v>
      </c>
      <c r="G5442" s="1">
        <f t="shared" ca="1" si="593"/>
        <v>1</v>
      </c>
      <c r="H5442" s="1">
        <f t="shared" ca="1" si="594"/>
        <v>0</v>
      </c>
    </row>
    <row r="5443" spans="1:8" hidden="1" x14ac:dyDescent="0.2">
      <c r="A5443" s="1">
        <v>5440</v>
      </c>
      <c r="B5443" s="1">
        <f t="shared" ca="1" si="591"/>
        <v>424949.5257849528</v>
      </c>
      <c r="C5443" s="1">
        <f t="shared" ca="1" si="588"/>
        <v>500</v>
      </c>
      <c r="D5443" s="1">
        <f t="shared" ca="1" si="589"/>
        <v>-42.077013244733351</v>
      </c>
      <c r="E5443" s="1">
        <f t="shared" ca="1" si="590"/>
        <v>-3</v>
      </c>
      <c r="F5443" s="1">
        <f t="shared" ca="1" si="592"/>
        <v>2</v>
      </c>
      <c r="G5443" s="1">
        <f t="shared" ca="1" si="593"/>
        <v>2</v>
      </c>
      <c r="H5443" s="1">
        <f t="shared" ca="1" si="594"/>
        <v>0</v>
      </c>
    </row>
    <row r="5444" spans="1:8" hidden="1" x14ac:dyDescent="0.2">
      <c r="A5444" s="1">
        <v>5441</v>
      </c>
      <c r="B5444" s="1">
        <f t="shared" ca="1" si="591"/>
        <v>403911.01916258613</v>
      </c>
      <c r="C5444" s="1">
        <f t="shared" ca="1" si="588"/>
        <v>500</v>
      </c>
      <c r="D5444" s="1">
        <f t="shared" ca="1" si="589"/>
        <v>58.639357099169693</v>
      </c>
      <c r="E5444" s="1">
        <f t="shared" ca="1" si="590"/>
        <v>-4</v>
      </c>
      <c r="F5444" s="1">
        <f t="shared" ca="1" si="592"/>
        <v>2</v>
      </c>
      <c r="G5444" s="1">
        <f t="shared" ca="1" si="593"/>
        <v>3</v>
      </c>
      <c r="H5444" s="1">
        <f t="shared" ca="1" si="594"/>
        <v>0</v>
      </c>
    </row>
    <row r="5445" spans="1:8" hidden="1" x14ac:dyDescent="0.2">
      <c r="A5445" s="1">
        <v>5442</v>
      </c>
      <c r="B5445" s="1">
        <f t="shared" ca="1" si="591"/>
        <v>433230.69771217101</v>
      </c>
      <c r="C5445" s="1">
        <f t="shared" ref="C5445:C5508" ca="1" si="595">$C$4*POWER($L$2,F5445-1)</f>
        <v>500</v>
      </c>
      <c r="D5445" s="1">
        <f t="shared" ref="D5445:D5508" ca="1" si="596">IF(RAND()&lt;$B$1,$F$1,$H$1)</f>
        <v>58.639357099169693</v>
      </c>
      <c r="E5445" s="1">
        <f t="shared" ref="E5445:E5508" ca="1" si="597">IF(D5444&lt;0,IF(E5444-1=-$D$2,0,E5444-1),IF(E5444+1=$F$2,0,E5444+1))</f>
        <v>-3</v>
      </c>
      <c r="F5445" s="1">
        <f t="shared" ca="1" si="592"/>
        <v>2</v>
      </c>
      <c r="G5445" s="1">
        <f t="shared" ca="1" si="593"/>
        <v>0</v>
      </c>
      <c r="H5445" s="1">
        <f t="shared" ca="1" si="594"/>
        <v>1</v>
      </c>
    </row>
    <row r="5446" spans="1:8" hidden="1" x14ac:dyDescent="0.2">
      <c r="A5446" s="1">
        <v>5443</v>
      </c>
      <c r="B5446" s="1">
        <f t="shared" ref="B5446:B5509" ca="1" si="598">B5445+D5445*C5445</f>
        <v>462550.37626175582</v>
      </c>
      <c r="C5446" s="1">
        <f t="shared" ca="1" si="595"/>
        <v>500</v>
      </c>
      <c r="D5446" s="1">
        <f t="shared" ca="1" si="596"/>
        <v>-42.077013244733351</v>
      </c>
      <c r="E5446" s="1">
        <f t="shared" ca="1" si="597"/>
        <v>-2</v>
      </c>
      <c r="F5446" s="1">
        <f t="shared" ref="F5446:F5509" ca="1" si="599">IF(AND(D5445&gt;0,E5446=0),IF(F5445-1&lt;1,1,F5445-1),IF(AND(D5445&lt;0,E5446=0),IF(F5445+1&gt;$H$2,1,F5445+1),F5445))</f>
        <v>2</v>
      </c>
      <c r="G5446" s="1">
        <f t="shared" ref="G5446:G5509" ca="1" si="600">IF(D5445&gt;0,0,G5445+1)</f>
        <v>0</v>
      </c>
      <c r="H5446" s="1">
        <f t="shared" ref="H5446:H5509" ca="1" si="601">IF(D5445&lt;0,0,H5445+1)</f>
        <v>2</v>
      </c>
    </row>
    <row r="5447" spans="1:8" hidden="1" x14ac:dyDescent="0.2">
      <c r="A5447" s="1">
        <v>5444</v>
      </c>
      <c r="B5447" s="1">
        <f t="shared" ca="1" si="598"/>
        <v>441511.86963938916</v>
      </c>
      <c r="C5447" s="1">
        <f t="shared" ca="1" si="595"/>
        <v>500</v>
      </c>
      <c r="D5447" s="1">
        <f t="shared" ca="1" si="596"/>
        <v>58.639357099169693</v>
      </c>
      <c r="E5447" s="1">
        <f t="shared" ca="1" si="597"/>
        <v>-3</v>
      </c>
      <c r="F5447" s="1">
        <f t="shared" ca="1" si="599"/>
        <v>2</v>
      </c>
      <c r="G5447" s="1">
        <f t="shared" ca="1" si="600"/>
        <v>1</v>
      </c>
      <c r="H5447" s="1">
        <f t="shared" ca="1" si="601"/>
        <v>0</v>
      </c>
    </row>
    <row r="5448" spans="1:8" hidden="1" x14ac:dyDescent="0.2">
      <c r="A5448" s="1">
        <v>5445</v>
      </c>
      <c r="B5448" s="1">
        <f t="shared" ca="1" si="598"/>
        <v>470831.54818897403</v>
      </c>
      <c r="C5448" s="1">
        <f t="shared" ca="1" si="595"/>
        <v>500</v>
      </c>
      <c r="D5448" s="1">
        <f t="shared" ca="1" si="596"/>
        <v>58.639357099169693</v>
      </c>
      <c r="E5448" s="1">
        <f t="shared" ca="1" si="597"/>
        <v>-2</v>
      </c>
      <c r="F5448" s="1">
        <f t="shared" ca="1" si="599"/>
        <v>2</v>
      </c>
      <c r="G5448" s="1">
        <f t="shared" ca="1" si="600"/>
        <v>0</v>
      </c>
      <c r="H5448" s="1">
        <f t="shared" ca="1" si="601"/>
        <v>1</v>
      </c>
    </row>
    <row r="5449" spans="1:8" hidden="1" x14ac:dyDescent="0.2">
      <c r="A5449" s="1">
        <v>5446</v>
      </c>
      <c r="B5449" s="1">
        <f t="shared" ca="1" si="598"/>
        <v>500151.22673855885</v>
      </c>
      <c r="C5449" s="1">
        <f t="shared" ca="1" si="595"/>
        <v>500</v>
      </c>
      <c r="D5449" s="1">
        <f t="shared" ca="1" si="596"/>
        <v>-42.077013244733351</v>
      </c>
      <c r="E5449" s="1">
        <f t="shared" ca="1" si="597"/>
        <v>-1</v>
      </c>
      <c r="F5449" s="1">
        <f t="shared" ca="1" si="599"/>
        <v>2</v>
      </c>
      <c r="G5449" s="1">
        <f t="shared" ca="1" si="600"/>
        <v>0</v>
      </c>
      <c r="H5449" s="1">
        <f t="shared" ca="1" si="601"/>
        <v>2</v>
      </c>
    </row>
    <row r="5450" spans="1:8" hidden="1" x14ac:dyDescent="0.2">
      <c r="A5450" s="1">
        <v>5447</v>
      </c>
      <c r="B5450" s="1">
        <f t="shared" ca="1" si="598"/>
        <v>479112.72011619218</v>
      </c>
      <c r="C5450" s="1">
        <f t="shared" ca="1" si="595"/>
        <v>500</v>
      </c>
      <c r="D5450" s="1">
        <f t="shared" ca="1" si="596"/>
        <v>58.639357099169693</v>
      </c>
      <c r="E5450" s="1">
        <f t="shared" ca="1" si="597"/>
        <v>-2</v>
      </c>
      <c r="F5450" s="1">
        <f t="shared" ca="1" si="599"/>
        <v>2</v>
      </c>
      <c r="G5450" s="1">
        <f t="shared" ca="1" si="600"/>
        <v>1</v>
      </c>
      <c r="H5450" s="1">
        <f t="shared" ca="1" si="601"/>
        <v>0</v>
      </c>
    </row>
    <row r="5451" spans="1:8" hidden="1" x14ac:dyDescent="0.2">
      <c r="A5451" s="1">
        <v>5448</v>
      </c>
      <c r="B5451" s="1">
        <f t="shared" ca="1" si="598"/>
        <v>508432.39866577706</v>
      </c>
      <c r="C5451" s="1">
        <f t="shared" ca="1" si="595"/>
        <v>500</v>
      </c>
      <c r="D5451" s="1">
        <f t="shared" ca="1" si="596"/>
        <v>-42.077013244733351</v>
      </c>
      <c r="E5451" s="1">
        <f t="shared" ca="1" si="597"/>
        <v>-1</v>
      </c>
      <c r="F5451" s="1">
        <f t="shared" ca="1" si="599"/>
        <v>2</v>
      </c>
      <c r="G5451" s="1">
        <f t="shared" ca="1" si="600"/>
        <v>0</v>
      </c>
      <c r="H5451" s="1">
        <f t="shared" ca="1" si="601"/>
        <v>1</v>
      </c>
    </row>
    <row r="5452" spans="1:8" hidden="1" x14ac:dyDescent="0.2">
      <c r="A5452" s="1">
        <v>5449</v>
      </c>
      <c r="B5452" s="1">
        <f t="shared" ca="1" si="598"/>
        <v>487393.89204341039</v>
      </c>
      <c r="C5452" s="1">
        <f t="shared" ca="1" si="595"/>
        <v>500</v>
      </c>
      <c r="D5452" s="1">
        <f t="shared" ca="1" si="596"/>
        <v>-42.077013244733351</v>
      </c>
      <c r="E5452" s="1">
        <f t="shared" ca="1" si="597"/>
        <v>-2</v>
      </c>
      <c r="F5452" s="1">
        <f t="shared" ca="1" si="599"/>
        <v>2</v>
      </c>
      <c r="G5452" s="1">
        <f t="shared" ca="1" si="600"/>
        <v>1</v>
      </c>
      <c r="H5452" s="1">
        <f t="shared" ca="1" si="601"/>
        <v>0</v>
      </c>
    </row>
    <row r="5453" spans="1:8" hidden="1" x14ac:dyDescent="0.2">
      <c r="A5453" s="1">
        <v>5450</v>
      </c>
      <c r="B5453" s="1">
        <f t="shared" ca="1" si="598"/>
        <v>466355.38542104373</v>
      </c>
      <c r="C5453" s="1">
        <f t="shared" ca="1" si="595"/>
        <v>500</v>
      </c>
      <c r="D5453" s="1">
        <f t="shared" ca="1" si="596"/>
        <v>-42.077013244733351</v>
      </c>
      <c r="E5453" s="1">
        <f t="shared" ca="1" si="597"/>
        <v>-3</v>
      </c>
      <c r="F5453" s="1">
        <f t="shared" ca="1" si="599"/>
        <v>2</v>
      </c>
      <c r="G5453" s="1">
        <f t="shared" ca="1" si="600"/>
        <v>2</v>
      </c>
      <c r="H5453" s="1">
        <f t="shared" ca="1" si="601"/>
        <v>0</v>
      </c>
    </row>
    <row r="5454" spans="1:8" hidden="1" x14ac:dyDescent="0.2">
      <c r="A5454" s="1">
        <v>5451</v>
      </c>
      <c r="B5454" s="1">
        <f t="shared" ca="1" si="598"/>
        <v>445316.87879867706</v>
      </c>
      <c r="C5454" s="1">
        <f t="shared" ca="1" si="595"/>
        <v>500</v>
      </c>
      <c r="D5454" s="1">
        <f t="shared" ca="1" si="596"/>
        <v>-42.077013244733351</v>
      </c>
      <c r="E5454" s="1">
        <f t="shared" ca="1" si="597"/>
        <v>-4</v>
      </c>
      <c r="F5454" s="1">
        <f t="shared" ca="1" si="599"/>
        <v>2</v>
      </c>
      <c r="G5454" s="1">
        <f t="shared" ca="1" si="600"/>
        <v>3</v>
      </c>
      <c r="H5454" s="1">
        <f t="shared" ca="1" si="601"/>
        <v>0</v>
      </c>
    </row>
    <row r="5455" spans="1:8" hidden="1" x14ac:dyDescent="0.2">
      <c r="A5455" s="1">
        <v>5452</v>
      </c>
      <c r="B5455" s="1">
        <f t="shared" ca="1" si="598"/>
        <v>424278.3721763104</v>
      </c>
      <c r="C5455" s="1">
        <f t="shared" ca="1" si="595"/>
        <v>100</v>
      </c>
      <c r="D5455" s="1">
        <f t="shared" ca="1" si="596"/>
        <v>-42.077013244733351</v>
      </c>
      <c r="E5455" s="1">
        <f t="shared" ca="1" si="597"/>
        <v>0</v>
      </c>
      <c r="F5455" s="1">
        <f t="shared" ca="1" si="599"/>
        <v>1</v>
      </c>
      <c r="G5455" s="1">
        <f t="shared" ca="1" si="600"/>
        <v>4</v>
      </c>
      <c r="H5455" s="1">
        <f t="shared" ca="1" si="601"/>
        <v>0</v>
      </c>
    </row>
    <row r="5456" spans="1:8" hidden="1" x14ac:dyDescent="0.2">
      <c r="A5456" s="1">
        <v>5453</v>
      </c>
      <c r="B5456" s="1">
        <f t="shared" ca="1" si="598"/>
        <v>420070.67085183709</v>
      </c>
      <c r="C5456" s="1">
        <f t="shared" ca="1" si="595"/>
        <v>100</v>
      </c>
      <c r="D5456" s="1">
        <f t="shared" ca="1" si="596"/>
        <v>-42.077013244733351</v>
      </c>
      <c r="E5456" s="1">
        <f t="shared" ca="1" si="597"/>
        <v>-1</v>
      </c>
      <c r="F5456" s="1">
        <f t="shared" ca="1" si="599"/>
        <v>1</v>
      </c>
      <c r="G5456" s="1">
        <f t="shared" ca="1" si="600"/>
        <v>5</v>
      </c>
      <c r="H5456" s="1">
        <f t="shared" ca="1" si="601"/>
        <v>0</v>
      </c>
    </row>
    <row r="5457" spans="1:8" hidden="1" x14ac:dyDescent="0.2">
      <c r="A5457" s="1">
        <v>5454</v>
      </c>
      <c r="B5457" s="1">
        <f t="shared" ca="1" si="598"/>
        <v>415862.96952736378</v>
      </c>
      <c r="C5457" s="1">
        <f t="shared" ca="1" si="595"/>
        <v>100</v>
      </c>
      <c r="D5457" s="1">
        <f t="shared" ca="1" si="596"/>
        <v>-42.077013244733351</v>
      </c>
      <c r="E5457" s="1">
        <f t="shared" ca="1" si="597"/>
        <v>-2</v>
      </c>
      <c r="F5457" s="1">
        <f t="shared" ca="1" si="599"/>
        <v>1</v>
      </c>
      <c r="G5457" s="1">
        <f t="shared" ca="1" si="600"/>
        <v>6</v>
      </c>
      <c r="H5457" s="1">
        <f t="shared" ca="1" si="601"/>
        <v>0</v>
      </c>
    </row>
    <row r="5458" spans="1:8" hidden="1" x14ac:dyDescent="0.2">
      <c r="A5458" s="1">
        <v>5455</v>
      </c>
      <c r="B5458" s="1">
        <f t="shared" ca="1" si="598"/>
        <v>411655.26820289047</v>
      </c>
      <c r="C5458" s="1">
        <f t="shared" ca="1" si="595"/>
        <v>100</v>
      </c>
      <c r="D5458" s="1">
        <f t="shared" ca="1" si="596"/>
        <v>-42.077013244733351</v>
      </c>
      <c r="E5458" s="1">
        <f t="shared" ca="1" si="597"/>
        <v>-3</v>
      </c>
      <c r="F5458" s="1">
        <f t="shared" ca="1" si="599"/>
        <v>1</v>
      </c>
      <c r="G5458" s="1">
        <f t="shared" ca="1" si="600"/>
        <v>7</v>
      </c>
      <c r="H5458" s="1">
        <f t="shared" ca="1" si="601"/>
        <v>0</v>
      </c>
    </row>
    <row r="5459" spans="1:8" hidden="1" x14ac:dyDescent="0.2">
      <c r="A5459" s="1">
        <v>5456</v>
      </c>
      <c r="B5459" s="1">
        <f t="shared" ca="1" si="598"/>
        <v>407447.56687841716</v>
      </c>
      <c r="C5459" s="1">
        <f t="shared" ca="1" si="595"/>
        <v>100</v>
      </c>
      <c r="D5459" s="1">
        <f t="shared" ca="1" si="596"/>
        <v>58.639357099169693</v>
      </c>
      <c r="E5459" s="1">
        <f t="shared" ca="1" si="597"/>
        <v>-4</v>
      </c>
      <c r="F5459" s="1">
        <f t="shared" ca="1" si="599"/>
        <v>1</v>
      </c>
      <c r="G5459" s="1">
        <f t="shared" ca="1" si="600"/>
        <v>8</v>
      </c>
      <c r="H5459" s="1">
        <f t="shared" ca="1" si="601"/>
        <v>0</v>
      </c>
    </row>
    <row r="5460" spans="1:8" hidden="1" x14ac:dyDescent="0.2">
      <c r="A5460" s="1">
        <v>5457</v>
      </c>
      <c r="B5460" s="1">
        <f t="shared" ca="1" si="598"/>
        <v>413311.50258833414</v>
      </c>
      <c r="C5460" s="1">
        <f t="shared" ca="1" si="595"/>
        <v>100</v>
      </c>
      <c r="D5460" s="1">
        <f t="shared" ca="1" si="596"/>
        <v>-42.077013244733351</v>
      </c>
      <c r="E5460" s="1">
        <f t="shared" ca="1" si="597"/>
        <v>-3</v>
      </c>
      <c r="F5460" s="1">
        <f t="shared" ca="1" si="599"/>
        <v>1</v>
      </c>
      <c r="G5460" s="1">
        <f t="shared" ca="1" si="600"/>
        <v>0</v>
      </c>
      <c r="H5460" s="1">
        <f t="shared" ca="1" si="601"/>
        <v>1</v>
      </c>
    </row>
    <row r="5461" spans="1:8" hidden="1" x14ac:dyDescent="0.2">
      <c r="A5461" s="1">
        <v>5458</v>
      </c>
      <c r="B5461" s="1">
        <f t="shared" ca="1" si="598"/>
        <v>409103.80126386083</v>
      </c>
      <c r="C5461" s="1">
        <f t="shared" ca="1" si="595"/>
        <v>100</v>
      </c>
      <c r="D5461" s="1">
        <f t="shared" ca="1" si="596"/>
        <v>58.639357099169693</v>
      </c>
      <c r="E5461" s="1">
        <f t="shared" ca="1" si="597"/>
        <v>-4</v>
      </c>
      <c r="F5461" s="1">
        <f t="shared" ca="1" si="599"/>
        <v>1</v>
      </c>
      <c r="G5461" s="1">
        <f t="shared" ca="1" si="600"/>
        <v>1</v>
      </c>
      <c r="H5461" s="1">
        <f t="shared" ca="1" si="601"/>
        <v>0</v>
      </c>
    </row>
    <row r="5462" spans="1:8" hidden="1" x14ac:dyDescent="0.2">
      <c r="A5462" s="1">
        <v>5459</v>
      </c>
      <c r="B5462" s="1">
        <f t="shared" ca="1" si="598"/>
        <v>414967.73697377782</v>
      </c>
      <c r="C5462" s="1">
        <f t="shared" ca="1" si="595"/>
        <v>100</v>
      </c>
      <c r="D5462" s="1">
        <f t="shared" ca="1" si="596"/>
        <v>58.639357099169693</v>
      </c>
      <c r="E5462" s="1">
        <f t="shared" ca="1" si="597"/>
        <v>-3</v>
      </c>
      <c r="F5462" s="1">
        <f t="shared" ca="1" si="599"/>
        <v>1</v>
      </c>
      <c r="G5462" s="1">
        <f t="shared" ca="1" si="600"/>
        <v>0</v>
      </c>
      <c r="H5462" s="1">
        <f t="shared" ca="1" si="601"/>
        <v>1</v>
      </c>
    </row>
    <row r="5463" spans="1:8" hidden="1" x14ac:dyDescent="0.2">
      <c r="A5463" s="1">
        <v>5460</v>
      </c>
      <c r="B5463" s="1">
        <f t="shared" ca="1" si="598"/>
        <v>420831.67268369481</v>
      </c>
      <c r="C5463" s="1">
        <f t="shared" ca="1" si="595"/>
        <v>100</v>
      </c>
      <c r="D5463" s="1">
        <f t="shared" ca="1" si="596"/>
        <v>-42.077013244733351</v>
      </c>
      <c r="E5463" s="1">
        <f t="shared" ca="1" si="597"/>
        <v>-2</v>
      </c>
      <c r="F5463" s="1">
        <f t="shared" ca="1" si="599"/>
        <v>1</v>
      </c>
      <c r="G5463" s="1">
        <f t="shared" ca="1" si="600"/>
        <v>0</v>
      </c>
      <c r="H5463" s="1">
        <f t="shared" ca="1" si="601"/>
        <v>2</v>
      </c>
    </row>
    <row r="5464" spans="1:8" hidden="1" x14ac:dyDescent="0.2">
      <c r="A5464" s="1">
        <v>5461</v>
      </c>
      <c r="B5464" s="1">
        <f t="shared" ca="1" si="598"/>
        <v>416623.9713592215</v>
      </c>
      <c r="C5464" s="1">
        <f t="shared" ca="1" si="595"/>
        <v>100</v>
      </c>
      <c r="D5464" s="1">
        <f t="shared" ca="1" si="596"/>
        <v>-42.077013244733351</v>
      </c>
      <c r="E5464" s="1">
        <f t="shared" ca="1" si="597"/>
        <v>-3</v>
      </c>
      <c r="F5464" s="1">
        <f t="shared" ca="1" si="599"/>
        <v>1</v>
      </c>
      <c r="G5464" s="1">
        <f t="shared" ca="1" si="600"/>
        <v>1</v>
      </c>
      <c r="H5464" s="1">
        <f t="shared" ca="1" si="601"/>
        <v>0</v>
      </c>
    </row>
    <row r="5465" spans="1:8" hidden="1" x14ac:dyDescent="0.2">
      <c r="A5465" s="1">
        <v>5462</v>
      </c>
      <c r="B5465" s="1">
        <f t="shared" ca="1" si="598"/>
        <v>412416.27003474819</v>
      </c>
      <c r="C5465" s="1">
        <f t="shared" ca="1" si="595"/>
        <v>100</v>
      </c>
      <c r="D5465" s="1">
        <f t="shared" ca="1" si="596"/>
        <v>-42.077013244733351</v>
      </c>
      <c r="E5465" s="1">
        <f t="shared" ca="1" si="597"/>
        <v>-4</v>
      </c>
      <c r="F5465" s="1">
        <f t="shared" ca="1" si="599"/>
        <v>1</v>
      </c>
      <c r="G5465" s="1">
        <f t="shared" ca="1" si="600"/>
        <v>2</v>
      </c>
      <c r="H5465" s="1">
        <f t="shared" ca="1" si="601"/>
        <v>0</v>
      </c>
    </row>
    <row r="5466" spans="1:8" hidden="1" x14ac:dyDescent="0.2">
      <c r="A5466" s="1">
        <v>5463</v>
      </c>
      <c r="B5466" s="1">
        <f t="shared" ca="1" si="598"/>
        <v>408208.56871027488</v>
      </c>
      <c r="C5466" s="1">
        <f t="shared" ca="1" si="595"/>
        <v>500</v>
      </c>
      <c r="D5466" s="1">
        <f t="shared" ca="1" si="596"/>
        <v>-42.077013244733351</v>
      </c>
      <c r="E5466" s="1">
        <f t="shared" ca="1" si="597"/>
        <v>0</v>
      </c>
      <c r="F5466" s="1">
        <f t="shared" ca="1" si="599"/>
        <v>2</v>
      </c>
      <c r="G5466" s="1">
        <f t="shared" ca="1" si="600"/>
        <v>3</v>
      </c>
      <c r="H5466" s="1">
        <f t="shared" ca="1" si="601"/>
        <v>0</v>
      </c>
    </row>
    <row r="5467" spans="1:8" hidden="1" x14ac:dyDescent="0.2">
      <c r="A5467" s="1">
        <v>5464</v>
      </c>
      <c r="B5467" s="1">
        <f t="shared" ca="1" si="598"/>
        <v>387170.06208790821</v>
      </c>
      <c r="C5467" s="1">
        <f t="shared" ca="1" si="595"/>
        <v>500</v>
      </c>
      <c r="D5467" s="1">
        <f t="shared" ca="1" si="596"/>
        <v>58.639357099169693</v>
      </c>
      <c r="E5467" s="1">
        <f t="shared" ca="1" si="597"/>
        <v>-1</v>
      </c>
      <c r="F5467" s="1">
        <f t="shared" ca="1" si="599"/>
        <v>2</v>
      </c>
      <c r="G5467" s="1">
        <f t="shared" ca="1" si="600"/>
        <v>4</v>
      </c>
      <c r="H5467" s="1">
        <f t="shared" ca="1" si="601"/>
        <v>0</v>
      </c>
    </row>
    <row r="5468" spans="1:8" hidden="1" x14ac:dyDescent="0.2">
      <c r="A5468" s="1">
        <v>5465</v>
      </c>
      <c r="B5468" s="1">
        <f t="shared" ca="1" si="598"/>
        <v>416489.74063749309</v>
      </c>
      <c r="C5468" s="1">
        <f t="shared" ca="1" si="595"/>
        <v>100</v>
      </c>
      <c r="D5468" s="1">
        <f t="shared" ca="1" si="596"/>
        <v>58.639357099169693</v>
      </c>
      <c r="E5468" s="1">
        <f t="shared" ca="1" si="597"/>
        <v>0</v>
      </c>
      <c r="F5468" s="1">
        <f t="shared" ca="1" si="599"/>
        <v>1</v>
      </c>
      <c r="G5468" s="1">
        <f t="shared" ca="1" si="600"/>
        <v>0</v>
      </c>
      <c r="H5468" s="1">
        <f t="shared" ca="1" si="601"/>
        <v>1</v>
      </c>
    </row>
    <row r="5469" spans="1:8" hidden="1" x14ac:dyDescent="0.2">
      <c r="A5469" s="1">
        <v>5466</v>
      </c>
      <c r="B5469" s="1">
        <f t="shared" ca="1" si="598"/>
        <v>422353.67634741007</v>
      </c>
      <c r="C5469" s="1">
        <f t="shared" ca="1" si="595"/>
        <v>100</v>
      </c>
      <c r="D5469" s="1">
        <f t="shared" ca="1" si="596"/>
        <v>-42.077013244733351</v>
      </c>
      <c r="E5469" s="1">
        <f t="shared" ca="1" si="597"/>
        <v>0</v>
      </c>
      <c r="F5469" s="1">
        <f t="shared" ca="1" si="599"/>
        <v>1</v>
      </c>
      <c r="G5469" s="1">
        <f t="shared" ca="1" si="600"/>
        <v>0</v>
      </c>
      <c r="H5469" s="1">
        <f t="shared" ca="1" si="601"/>
        <v>2</v>
      </c>
    </row>
    <row r="5470" spans="1:8" hidden="1" x14ac:dyDescent="0.2">
      <c r="A5470" s="1">
        <v>5467</v>
      </c>
      <c r="B5470" s="1">
        <f t="shared" ca="1" si="598"/>
        <v>418145.97502293676</v>
      </c>
      <c r="C5470" s="1">
        <f t="shared" ca="1" si="595"/>
        <v>100</v>
      </c>
      <c r="D5470" s="1">
        <f t="shared" ca="1" si="596"/>
        <v>58.639357099169693</v>
      </c>
      <c r="E5470" s="1">
        <f t="shared" ca="1" si="597"/>
        <v>-1</v>
      </c>
      <c r="F5470" s="1">
        <f t="shared" ca="1" si="599"/>
        <v>1</v>
      </c>
      <c r="G5470" s="1">
        <f t="shared" ca="1" si="600"/>
        <v>1</v>
      </c>
      <c r="H5470" s="1">
        <f t="shared" ca="1" si="601"/>
        <v>0</v>
      </c>
    </row>
    <row r="5471" spans="1:8" hidden="1" x14ac:dyDescent="0.2">
      <c r="A5471" s="1">
        <v>5468</v>
      </c>
      <c r="B5471" s="1">
        <f t="shared" ca="1" si="598"/>
        <v>424009.91073285375</v>
      </c>
      <c r="C5471" s="1">
        <f t="shared" ca="1" si="595"/>
        <v>100</v>
      </c>
      <c r="D5471" s="1">
        <f t="shared" ca="1" si="596"/>
        <v>58.639357099169693</v>
      </c>
      <c r="E5471" s="1">
        <f t="shared" ca="1" si="597"/>
        <v>0</v>
      </c>
      <c r="F5471" s="1">
        <f t="shared" ca="1" si="599"/>
        <v>1</v>
      </c>
      <c r="G5471" s="1">
        <f t="shared" ca="1" si="600"/>
        <v>0</v>
      </c>
      <c r="H5471" s="1">
        <f t="shared" ca="1" si="601"/>
        <v>1</v>
      </c>
    </row>
    <row r="5472" spans="1:8" hidden="1" x14ac:dyDescent="0.2">
      <c r="A5472" s="1">
        <v>5469</v>
      </c>
      <c r="B5472" s="1">
        <f t="shared" ca="1" si="598"/>
        <v>429873.84644277074</v>
      </c>
      <c r="C5472" s="1">
        <f t="shared" ca="1" si="595"/>
        <v>100</v>
      </c>
      <c r="D5472" s="1">
        <f t="shared" ca="1" si="596"/>
        <v>-42.077013244733351</v>
      </c>
      <c r="E5472" s="1">
        <f t="shared" ca="1" si="597"/>
        <v>0</v>
      </c>
      <c r="F5472" s="1">
        <f t="shared" ca="1" si="599"/>
        <v>1</v>
      </c>
      <c r="G5472" s="1">
        <f t="shared" ca="1" si="600"/>
        <v>0</v>
      </c>
      <c r="H5472" s="1">
        <f t="shared" ca="1" si="601"/>
        <v>2</v>
      </c>
    </row>
    <row r="5473" spans="1:8" hidden="1" x14ac:dyDescent="0.2">
      <c r="A5473" s="1">
        <v>5470</v>
      </c>
      <c r="B5473" s="1">
        <f t="shared" ca="1" si="598"/>
        <v>425666.14511829743</v>
      </c>
      <c r="C5473" s="1">
        <f t="shared" ca="1" si="595"/>
        <v>100</v>
      </c>
      <c r="D5473" s="1">
        <f t="shared" ca="1" si="596"/>
        <v>-42.077013244733351</v>
      </c>
      <c r="E5473" s="1">
        <f t="shared" ca="1" si="597"/>
        <v>-1</v>
      </c>
      <c r="F5473" s="1">
        <f t="shared" ca="1" si="599"/>
        <v>1</v>
      </c>
      <c r="G5473" s="1">
        <f t="shared" ca="1" si="600"/>
        <v>1</v>
      </c>
      <c r="H5473" s="1">
        <f t="shared" ca="1" si="601"/>
        <v>0</v>
      </c>
    </row>
    <row r="5474" spans="1:8" hidden="1" x14ac:dyDescent="0.2">
      <c r="A5474" s="1">
        <v>5471</v>
      </c>
      <c r="B5474" s="1">
        <f t="shared" ca="1" si="598"/>
        <v>421458.44379382412</v>
      </c>
      <c r="C5474" s="1">
        <f t="shared" ca="1" si="595"/>
        <v>100</v>
      </c>
      <c r="D5474" s="1">
        <f t="shared" ca="1" si="596"/>
        <v>58.639357099169693</v>
      </c>
      <c r="E5474" s="1">
        <f t="shared" ca="1" si="597"/>
        <v>-2</v>
      </c>
      <c r="F5474" s="1">
        <f t="shared" ca="1" si="599"/>
        <v>1</v>
      </c>
      <c r="G5474" s="1">
        <f t="shared" ca="1" si="600"/>
        <v>2</v>
      </c>
      <c r="H5474" s="1">
        <f t="shared" ca="1" si="601"/>
        <v>0</v>
      </c>
    </row>
    <row r="5475" spans="1:8" hidden="1" x14ac:dyDescent="0.2">
      <c r="A5475" s="1">
        <v>5472</v>
      </c>
      <c r="B5475" s="1">
        <f t="shared" ca="1" si="598"/>
        <v>427322.3795037411</v>
      </c>
      <c r="C5475" s="1">
        <f t="shared" ca="1" si="595"/>
        <v>100</v>
      </c>
      <c r="D5475" s="1">
        <f t="shared" ca="1" si="596"/>
        <v>-42.077013244733351</v>
      </c>
      <c r="E5475" s="1">
        <f t="shared" ca="1" si="597"/>
        <v>-1</v>
      </c>
      <c r="F5475" s="1">
        <f t="shared" ca="1" si="599"/>
        <v>1</v>
      </c>
      <c r="G5475" s="1">
        <f t="shared" ca="1" si="600"/>
        <v>0</v>
      </c>
      <c r="H5475" s="1">
        <f t="shared" ca="1" si="601"/>
        <v>1</v>
      </c>
    </row>
    <row r="5476" spans="1:8" hidden="1" x14ac:dyDescent="0.2">
      <c r="A5476" s="1">
        <v>5473</v>
      </c>
      <c r="B5476" s="1">
        <f t="shared" ca="1" si="598"/>
        <v>423114.67817926779</v>
      </c>
      <c r="C5476" s="1">
        <f t="shared" ca="1" si="595"/>
        <v>100</v>
      </c>
      <c r="D5476" s="1">
        <f t="shared" ca="1" si="596"/>
        <v>-42.077013244733351</v>
      </c>
      <c r="E5476" s="1">
        <f t="shared" ca="1" si="597"/>
        <v>-2</v>
      </c>
      <c r="F5476" s="1">
        <f t="shared" ca="1" si="599"/>
        <v>1</v>
      </c>
      <c r="G5476" s="1">
        <f t="shared" ca="1" si="600"/>
        <v>1</v>
      </c>
      <c r="H5476" s="1">
        <f t="shared" ca="1" si="601"/>
        <v>0</v>
      </c>
    </row>
    <row r="5477" spans="1:8" hidden="1" x14ac:dyDescent="0.2">
      <c r="A5477" s="1">
        <v>5474</v>
      </c>
      <c r="B5477" s="1">
        <f t="shared" ca="1" si="598"/>
        <v>418906.97685479448</v>
      </c>
      <c r="C5477" s="1">
        <f t="shared" ca="1" si="595"/>
        <v>100</v>
      </c>
      <c r="D5477" s="1">
        <f t="shared" ca="1" si="596"/>
        <v>-42.077013244733351</v>
      </c>
      <c r="E5477" s="1">
        <f t="shared" ca="1" si="597"/>
        <v>-3</v>
      </c>
      <c r="F5477" s="1">
        <f t="shared" ca="1" si="599"/>
        <v>1</v>
      </c>
      <c r="G5477" s="1">
        <f t="shared" ca="1" si="600"/>
        <v>2</v>
      </c>
      <c r="H5477" s="1">
        <f t="shared" ca="1" si="601"/>
        <v>0</v>
      </c>
    </row>
    <row r="5478" spans="1:8" hidden="1" x14ac:dyDescent="0.2">
      <c r="A5478" s="1">
        <v>5475</v>
      </c>
      <c r="B5478" s="1">
        <f t="shared" ca="1" si="598"/>
        <v>414699.27553032117</v>
      </c>
      <c r="C5478" s="1">
        <f t="shared" ca="1" si="595"/>
        <v>100</v>
      </c>
      <c r="D5478" s="1">
        <f t="shared" ca="1" si="596"/>
        <v>58.639357099169693</v>
      </c>
      <c r="E5478" s="1">
        <f t="shared" ca="1" si="597"/>
        <v>-4</v>
      </c>
      <c r="F5478" s="1">
        <f t="shared" ca="1" si="599"/>
        <v>1</v>
      </c>
      <c r="G5478" s="1">
        <f t="shared" ca="1" si="600"/>
        <v>3</v>
      </c>
      <c r="H5478" s="1">
        <f t="shared" ca="1" si="601"/>
        <v>0</v>
      </c>
    </row>
    <row r="5479" spans="1:8" hidden="1" x14ac:dyDescent="0.2">
      <c r="A5479" s="1">
        <v>5476</v>
      </c>
      <c r="B5479" s="1">
        <f t="shared" ca="1" si="598"/>
        <v>420563.21124023816</v>
      </c>
      <c r="C5479" s="1">
        <f t="shared" ca="1" si="595"/>
        <v>100</v>
      </c>
      <c r="D5479" s="1">
        <f t="shared" ca="1" si="596"/>
        <v>-42.077013244733351</v>
      </c>
      <c r="E5479" s="1">
        <f t="shared" ca="1" si="597"/>
        <v>-3</v>
      </c>
      <c r="F5479" s="1">
        <f t="shared" ca="1" si="599"/>
        <v>1</v>
      </c>
      <c r="G5479" s="1">
        <f t="shared" ca="1" si="600"/>
        <v>0</v>
      </c>
      <c r="H5479" s="1">
        <f t="shared" ca="1" si="601"/>
        <v>1</v>
      </c>
    </row>
    <row r="5480" spans="1:8" hidden="1" x14ac:dyDescent="0.2">
      <c r="A5480" s="1">
        <v>5477</v>
      </c>
      <c r="B5480" s="1">
        <f t="shared" ca="1" si="598"/>
        <v>416355.50991576485</v>
      </c>
      <c r="C5480" s="1">
        <f t="shared" ca="1" si="595"/>
        <v>100</v>
      </c>
      <c r="D5480" s="1">
        <f t="shared" ca="1" si="596"/>
        <v>-42.077013244733351</v>
      </c>
      <c r="E5480" s="1">
        <f t="shared" ca="1" si="597"/>
        <v>-4</v>
      </c>
      <c r="F5480" s="1">
        <f t="shared" ca="1" si="599"/>
        <v>1</v>
      </c>
      <c r="G5480" s="1">
        <f t="shared" ca="1" si="600"/>
        <v>1</v>
      </c>
      <c r="H5480" s="1">
        <f t="shared" ca="1" si="601"/>
        <v>0</v>
      </c>
    </row>
    <row r="5481" spans="1:8" hidden="1" x14ac:dyDescent="0.2">
      <c r="A5481" s="1">
        <v>5478</v>
      </c>
      <c r="B5481" s="1">
        <f t="shared" ca="1" si="598"/>
        <v>412147.80859129154</v>
      </c>
      <c r="C5481" s="1">
        <f t="shared" ca="1" si="595"/>
        <v>500</v>
      </c>
      <c r="D5481" s="1">
        <f t="shared" ca="1" si="596"/>
        <v>-42.077013244733351</v>
      </c>
      <c r="E5481" s="1">
        <f t="shared" ca="1" si="597"/>
        <v>0</v>
      </c>
      <c r="F5481" s="1">
        <f t="shared" ca="1" si="599"/>
        <v>2</v>
      </c>
      <c r="G5481" s="1">
        <f t="shared" ca="1" si="600"/>
        <v>2</v>
      </c>
      <c r="H5481" s="1">
        <f t="shared" ca="1" si="601"/>
        <v>0</v>
      </c>
    </row>
    <row r="5482" spans="1:8" hidden="1" x14ac:dyDescent="0.2">
      <c r="A5482" s="1">
        <v>5479</v>
      </c>
      <c r="B5482" s="1">
        <f t="shared" ca="1" si="598"/>
        <v>391109.30196892488</v>
      </c>
      <c r="C5482" s="1">
        <f t="shared" ca="1" si="595"/>
        <v>500</v>
      </c>
      <c r="D5482" s="1">
        <f t="shared" ca="1" si="596"/>
        <v>58.639357099169693</v>
      </c>
      <c r="E5482" s="1">
        <f t="shared" ca="1" si="597"/>
        <v>-1</v>
      </c>
      <c r="F5482" s="1">
        <f t="shared" ca="1" si="599"/>
        <v>2</v>
      </c>
      <c r="G5482" s="1">
        <f t="shared" ca="1" si="600"/>
        <v>3</v>
      </c>
      <c r="H5482" s="1">
        <f t="shared" ca="1" si="601"/>
        <v>0</v>
      </c>
    </row>
    <row r="5483" spans="1:8" hidden="1" x14ac:dyDescent="0.2">
      <c r="A5483" s="1">
        <v>5480</v>
      </c>
      <c r="B5483" s="1">
        <f t="shared" ca="1" si="598"/>
        <v>420428.98051850975</v>
      </c>
      <c r="C5483" s="1">
        <f t="shared" ca="1" si="595"/>
        <v>100</v>
      </c>
      <c r="D5483" s="1">
        <f t="shared" ca="1" si="596"/>
        <v>-42.077013244733351</v>
      </c>
      <c r="E5483" s="1">
        <f t="shared" ca="1" si="597"/>
        <v>0</v>
      </c>
      <c r="F5483" s="1">
        <f t="shared" ca="1" si="599"/>
        <v>1</v>
      </c>
      <c r="G5483" s="1">
        <f t="shared" ca="1" si="600"/>
        <v>0</v>
      </c>
      <c r="H5483" s="1">
        <f t="shared" ca="1" si="601"/>
        <v>1</v>
      </c>
    </row>
    <row r="5484" spans="1:8" hidden="1" x14ac:dyDescent="0.2">
      <c r="A5484" s="1">
        <v>5481</v>
      </c>
      <c r="B5484" s="1">
        <f t="shared" ca="1" si="598"/>
        <v>416221.27919403644</v>
      </c>
      <c r="C5484" s="1">
        <f t="shared" ca="1" si="595"/>
        <v>100</v>
      </c>
      <c r="D5484" s="1">
        <f t="shared" ca="1" si="596"/>
        <v>-42.077013244733351</v>
      </c>
      <c r="E5484" s="1">
        <f t="shared" ca="1" si="597"/>
        <v>-1</v>
      </c>
      <c r="F5484" s="1">
        <f t="shared" ca="1" si="599"/>
        <v>1</v>
      </c>
      <c r="G5484" s="1">
        <f t="shared" ca="1" si="600"/>
        <v>1</v>
      </c>
      <c r="H5484" s="1">
        <f t="shared" ca="1" si="601"/>
        <v>0</v>
      </c>
    </row>
    <row r="5485" spans="1:8" hidden="1" x14ac:dyDescent="0.2">
      <c r="A5485" s="1">
        <v>5482</v>
      </c>
      <c r="B5485" s="1">
        <f t="shared" ca="1" si="598"/>
        <v>412013.57786956313</v>
      </c>
      <c r="C5485" s="1">
        <f t="shared" ca="1" si="595"/>
        <v>100</v>
      </c>
      <c r="D5485" s="1">
        <f t="shared" ca="1" si="596"/>
        <v>-42.077013244733351</v>
      </c>
      <c r="E5485" s="1">
        <f t="shared" ca="1" si="597"/>
        <v>-2</v>
      </c>
      <c r="F5485" s="1">
        <f t="shared" ca="1" si="599"/>
        <v>1</v>
      </c>
      <c r="G5485" s="1">
        <f t="shared" ca="1" si="600"/>
        <v>2</v>
      </c>
      <c r="H5485" s="1">
        <f t="shared" ca="1" si="601"/>
        <v>0</v>
      </c>
    </row>
    <row r="5486" spans="1:8" hidden="1" x14ac:dyDescent="0.2">
      <c r="A5486" s="1">
        <v>5483</v>
      </c>
      <c r="B5486" s="1">
        <f t="shared" ca="1" si="598"/>
        <v>407805.87654508982</v>
      </c>
      <c r="C5486" s="1">
        <f t="shared" ca="1" si="595"/>
        <v>100</v>
      </c>
      <c r="D5486" s="1">
        <f t="shared" ca="1" si="596"/>
        <v>58.639357099169693</v>
      </c>
      <c r="E5486" s="1">
        <f t="shared" ca="1" si="597"/>
        <v>-3</v>
      </c>
      <c r="F5486" s="1">
        <f t="shared" ca="1" si="599"/>
        <v>1</v>
      </c>
      <c r="G5486" s="1">
        <f t="shared" ca="1" si="600"/>
        <v>3</v>
      </c>
      <c r="H5486" s="1">
        <f t="shared" ca="1" si="601"/>
        <v>0</v>
      </c>
    </row>
    <row r="5487" spans="1:8" hidden="1" x14ac:dyDescent="0.2">
      <c r="A5487" s="1">
        <v>5484</v>
      </c>
      <c r="B5487" s="1">
        <f t="shared" ca="1" si="598"/>
        <v>413669.81225500681</v>
      </c>
      <c r="C5487" s="1">
        <f t="shared" ca="1" si="595"/>
        <v>100</v>
      </c>
      <c r="D5487" s="1">
        <f t="shared" ca="1" si="596"/>
        <v>-42.077013244733351</v>
      </c>
      <c r="E5487" s="1">
        <f t="shared" ca="1" si="597"/>
        <v>-2</v>
      </c>
      <c r="F5487" s="1">
        <f t="shared" ca="1" si="599"/>
        <v>1</v>
      </c>
      <c r="G5487" s="1">
        <f t="shared" ca="1" si="600"/>
        <v>0</v>
      </c>
      <c r="H5487" s="1">
        <f t="shared" ca="1" si="601"/>
        <v>1</v>
      </c>
    </row>
    <row r="5488" spans="1:8" hidden="1" x14ac:dyDescent="0.2">
      <c r="A5488" s="1">
        <v>5485</v>
      </c>
      <c r="B5488" s="1">
        <f t="shared" ca="1" si="598"/>
        <v>409462.1109305335</v>
      </c>
      <c r="C5488" s="1">
        <f t="shared" ca="1" si="595"/>
        <v>100</v>
      </c>
      <c r="D5488" s="1">
        <f t="shared" ca="1" si="596"/>
        <v>-42.077013244733351</v>
      </c>
      <c r="E5488" s="1">
        <f t="shared" ca="1" si="597"/>
        <v>-3</v>
      </c>
      <c r="F5488" s="1">
        <f t="shared" ca="1" si="599"/>
        <v>1</v>
      </c>
      <c r="G5488" s="1">
        <f t="shared" ca="1" si="600"/>
        <v>1</v>
      </c>
      <c r="H5488" s="1">
        <f t="shared" ca="1" si="601"/>
        <v>0</v>
      </c>
    </row>
    <row r="5489" spans="1:8" hidden="1" x14ac:dyDescent="0.2">
      <c r="A5489" s="1">
        <v>5486</v>
      </c>
      <c r="B5489" s="1">
        <f t="shared" ca="1" si="598"/>
        <v>405254.40960606019</v>
      </c>
      <c r="C5489" s="1">
        <f t="shared" ca="1" si="595"/>
        <v>100</v>
      </c>
      <c r="D5489" s="1">
        <f t="shared" ca="1" si="596"/>
        <v>-42.077013244733351</v>
      </c>
      <c r="E5489" s="1">
        <f t="shared" ca="1" si="597"/>
        <v>-4</v>
      </c>
      <c r="F5489" s="1">
        <f t="shared" ca="1" si="599"/>
        <v>1</v>
      </c>
      <c r="G5489" s="1">
        <f t="shared" ca="1" si="600"/>
        <v>2</v>
      </c>
      <c r="H5489" s="1">
        <f t="shared" ca="1" si="601"/>
        <v>0</v>
      </c>
    </row>
    <row r="5490" spans="1:8" hidden="1" x14ac:dyDescent="0.2">
      <c r="A5490" s="1">
        <v>5487</v>
      </c>
      <c r="B5490" s="1">
        <f t="shared" ca="1" si="598"/>
        <v>401046.70828158688</v>
      </c>
      <c r="C5490" s="1">
        <f t="shared" ca="1" si="595"/>
        <v>500</v>
      </c>
      <c r="D5490" s="1">
        <f t="shared" ca="1" si="596"/>
        <v>-42.077013244733351</v>
      </c>
      <c r="E5490" s="1">
        <f t="shared" ca="1" si="597"/>
        <v>0</v>
      </c>
      <c r="F5490" s="1">
        <f t="shared" ca="1" si="599"/>
        <v>2</v>
      </c>
      <c r="G5490" s="1">
        <f t="shared" ca="1" si="600"/>
        <v>3</v>
      </c>
      <c r="H5490" s="1">
        <f t="shared" ca="1" si="601"/>
        <v>0</v>
      </c>
    </row>
    <row r="5491" spans="1:8" hidden="1" x14ac:dyDescent="0.2">
      <c r="A5491" s="1">
        <v>5488</v>
      </c>
      <c r="B5491" s="1">
        <f t="shared" ca="1" si="598"/>
        <v>380008.20165922021</v>
      </c>
      <c r="C5491" s="1">
        <f t="shared" ca="1" si="595"/>
        <v>500</v>
      </c>
      <c r="D5491" s="1">
        <f t="shared" ca="1" si="596"/>
        <v>-42.077013244733351</v>
      </c>
      <c r="E5491" s="1">
        <f t="shared" ca="1" si="597"/>
        <v>-1</v>
      </c>
      <c r="F5491" s="1">
        <f t="shared" ca="1" si="599"/>
        <v>2</v>
      </c>
      <c r="G5491" s="1">
        <f t="shared" ca="1" si="600"/>
        <v>4</v>
      </c>
      <c r="H5491" s="1">
        <f t="shared" ca="1" si="601"/>
        <v>0</v>
      </c>
    </row>
    <row r="5492" spans="1:8" hidden="1" x14ac:dyDescent="0.2">
      <c r="A5492" s="1">
        <v>5489</v>
      </c>
      <c r="B5492" s="1">
        <f t="shared" ca="1" si="598"/>
        <v>358969.69503685355</v>
      </c>
      <c r="C5492" s="1">
        <f t="shared" ca="1" si="595"/>
        <v>500</v>
      </c>
      <c r="D5492" s="1">
        <f t="shared" ca="1" si="596"/>
        <v>58.639357099169693</v>
      </c>
      <c r="E5492" s="1">
        <f t="shared" ca="1" si="597"/>
        <v>-2</v>
      </c>
      <c r="F5492" s="1">
        <f t="shared" ca="1" si="599"/>
        <v>2</v>
      </c>
      <c r="G5492" s="1">
        <f t="shared" ca="1" si="600"/>
        <v>5</v>
      </c>
      <c r="H5492" s="1">
        <f t="shared" ca="1" si="601"/>
        <v>0</v>
      </c>
    </row>
    <row r="5493" spans="1:8" hidden="1" x14ac:dyDescent="0.2">
      <c r="A5493" s="1">
        <v>5490</v>
      </c>
      <c r="B5493" s="1">
        <f t="shared" ca="1" si="598"/>
        <v>388289.37358643836</v>
      </c>
      <c r="C5493" s="1">
        <f t="shared" ca="1" si="595"/>
        <v>500</v>
      </c>
      <c r="D5493" s="1">
        <f t="shared" ca="1" si="596"/>
        <v>58.639357099169693</v>
      </c>
      <c r="E5493" s="1">
        <f t="shared" ca="1" si="597"/>
        <v>-1</v>
      </c>
      <c r="F5493" s="1">
        <f t="shared" ca="1" si="599"/>
        <v>2</v>
      </c>
      <c r="G5493" s="1">
        <f t="shared" ca="1" si="600"/>
        <v>0</v>
      </c>
      <c r="H5493" s="1">
        <f t="shared" ca="1" si="601"/>
        <v>1</v>
      </c>
    </row>
    <row r="5494" spans="1:8" hidden="1" x14ac:dyDescent="0.2">
      <c r="A5494" s="1">
        <v>5491</v>
      </c>
      <c r="B5494" s="1">
        <f t="shared" ca="1" si="598"/>
        <v>417609.05213602318</v>
      </c>
      <c r="C5494" s="1">
        <f t="shared" ca="1" si="595"/>
        <v>100</v>
      </c>
      <c r="D5494" s="1">
        <f t="shared" ca="1" si="596"/>
        <v>-42.077013244733351</v>
      </c>
      <c r="E5494" s="1">
        <f t="shared" ca="1" si="597"/>
        <v>0</v>
      </c>
      <c r="F5494" s="1">
        <f t="shared" ca="1" si="599"/>
        <v>1</v>
      </c>
      <c r="G5494" s="1">
        <f t="shared" ca="1" si="600"/>
        <v>0</v>
      </c>
      <c r="H5494" s="1">
        <f t="shared" ca="1" si="601"/>
        <v>2</v>
      </c>
    </row>
    <row r="5495" spans="1:8" hidden="1" x14ac:dyDescent="0.2">
      <c r="A5495" s="1">
        <v>5492</v>
      </c>
      <c r="B5495" s="1">
        <f t="shared" ca="1" si="598"/>
        <v>413401.35081154987</v>
      </c>
      <c r="C5495" s="1">
        <f t="shared" ca="1" si="595"/>
        <v>100</v>
      </c>
      <c r="D5495" s="1">
        <f t="shared" ca="1" si="596"/>
        <v>58.639357099169693</v>
      </c>
      <c r="E5495" s="1">
        <f t="shared" ca="1" si="597"/>
        <v>-1</v>
      </c>
      <c r="F5495" s="1">
        <f t="shared" ca="1" si="599"/>
        <v>1</v>
      </c>
      <c r="G5495" s="1">
        <f t="shared" ca="1" si="600"/>
        <v>1</v>
      </c>
      <c r="H5495" s="1">
        <f t="shared" ca="1" si="601"/>
        <v>0</v>
      </c>
    </row>
    <row r="5496" spans="1:8" hidden="1" x14ac:dyDescent="0.2">
      <c r="A5496" s="1">
        <v>5493</v>
      </c>
      <c r="B5496" s="1">
        <f t="shared" ca="1" si="598"/>
        <v>419265.28652146686</v>
      </c>
      <c r="C5496" s="1">
        <f t="shared" ca="1" si="595"/>
        <v>100</v>
      </c>
      <c r="D5496" s="1">
        <f t="shared" ca="1" si="596"/>
        <v>58.639357099169693</v>
      </c>
      <c r="E5496" s="1">
        <f t="shared" ca="1" si="597"/>
        <v>0</v>
      </c>
      <c r="F5496" s="1">
        <f t="shared" ca="1" si="599"/>
        <v>1</v>
      </c>
      <c r="G5496" s="1">
        <f t="shared" ca="1" si="600"/>
        <v>0</v>
      </c>
      <c r="H5496" s="1">
        <f t="shared" ca="1" si="601"/>
        <v>1</v>
      </c>
    </row>
    <row r="5497" spans="1:8" hidden="1" x14ac:dyDescent="0.2">
      <c r="A5497" s="1">
        <v>5494</v>
      </c>
      <c r="B5497" s="1">
        <f t="shared" ca="1" si="598"/>
        <v>425129.22223138384</v>
      </c>
      <c r="C5497" s="1">
        <f t="shared" ca="1" si="595"/>
        <v>100</v>
      </c>
      <c r="D5497" s="1">
        <f t="shared" ca="1" si="596"/>
        <v>58.639357099169693</v>
      </c>
      <c r="E5497" s="1">
        <f t="shared" ca="1" si="597"/>
        <v>0</v>
      </c>
      <c r="F5497" s="1">
        <f t="shared" ca="1" si="599"/>
        <v>1</v>
      </c>
      <c r="G5497" s="1">
        <f t="shared" ca="1" si="600"/>
        <v>0</v>
      </c>
      <c r="H5497" s="1">
        <f t="shared" ca="1" si="601"/>
        <v>2</v>
      </c>
    </row>
    <row r="5498" spans="1:8" hidden="1" x14ac:dyDescent="0.2">
      <c r="A5498" s="1">
        <v>5495</v>
      </c>
      <c r="B5498" s="1">
        <f t="shared" ca="1" si="598"/>
        <v>430993.15794130083</v>
      </c>
      <c r="C5498" s="1">
        <f t="shared" ca="1" si="595"/>
        <v>100</v>
      </c>
      <c r="D5498" s="1">
        <f t="shared" ca="1" si="596"/>
        <v>58.639357099169693</v>
      </c>
      <c r="E5498" s="1">
        <f t="shared" ca="1" si="597"/>
        <v>0</v>
      </c>
      <c r="F5498" s="1">
        <f t="shared" ca="1" si="599"/>
        <v>1</v>
      </c>
      <c r="G5498" s="1">
        <f t="shared" ca="1" si="600"/>
        <v>0</v>
      </c>
      <c r="H5498" s="1">
        <f t="shared" ca="1" si="601"/>
        <v>3</v>
      </c>
    </row>
    <row r="5499" spans="1:8" hidden="1" x14ac:dyDescent="0.2">
      <c r="A5499" s="1">
        <v>5496</v>
      </c>
      <c r="B5499" s="1">
        <f t="shared" ca="1" si="598"/>
        <v>436857.09365121782</v>
      </c>
      <c r="C5499" s="1">
        <f t="shared" ca="1" si="595"/>
        <v>100</v>
      </c>
      <c r="D5499" s="1">
        <f t="shared" ca="1" si="596"/>
        <v>-42.077013244733351</v>
      </c>
      <c r="E5499" s="1">
        <f t="shared" ca="1" si="597"/>
        <v>0</v>
      </c>
      <c r="F5499" s="1">
        <f t="shared" ca="1" si="599"/>
        <v>1</v>
      </c>
      <c r="G5499" s="1">
        <f t="shared" ca="1" si="600"/>
        <v>0</v>
      </c>
      <c r="H5499" s="1">
        <f t="shared" ca="1" si="601"/>
        <v>4</v>
      </c>
    </row>
    <row r="5500" spans="1:8" hidden="1" x14ac:dyDescent="0.2">
      <c r="A5500" s="1">
        <v>5497</v>
      </c>
      <c r="B5500" s="1">
        <f t="shared" ca="1" si="598"/>
        <v>432649.39232674451</v>
      </c>
      <c r="C5500" s="1">
        <f t="shared" ca="1" si="595"/>
        <v>100</v>
      </c>
      <c r="D5500" s="1">
        <f t="shared" ca="1" si="596"/>
        <v>-42.077013244733351</v>
      </c>
      <c r="E5500" s="1">
        <f t="shared" ca="1" si="597"/>
        <v>-1</v>
      </c>
      <c r="F5500" s="1">
        <f t="shared" ca="1" si="599"/>
        <v>1</v>
      </c>
      <c r="G5500" s="1">
        <f t="shared" ca="1" si="600"/>
        <v>1</v>
      </c>
      <c r="H5500" s="1">
        <f t="shared" ca="1" si="601"/>
        <v>0</v>
      </c>
    </row>
    <row r="5501" spans="1:8" hidden="1" x14ac:dyDescent="0.2">
      <c r="A5501" s="1">
        <v>5498</v>
      </c>
      <c r="B5501" s="1">
        <f t="shared" ca="1" si="598"/>
        <v>428441.6910022712</v>
      </c>
      <c r="C5501" s="1">
        <f t="shared" ca="1" si="595"/>
        <v>100</v>
      </c>
      <c r="D5501" s="1">
        <f t="shared" ca="1" si="596"/>
        <v>-42.077013244733351</v>
      </c>
      <c r="E5501" s="1">
        <f t="shared" ca="1" si="597"/>
        <v>-2</v>
      </c>
      <c r="F5501" s="1">
        <f t="shared" ca="1" si="599"/>
        <v>1</v>
      </c>
      <c r="G5501" s="1">
        <f t="shared" ca="1" si="600"/>
        <v>2</v>
      </c>
      <c r="H5501" s="1">
        <f t="shared" ca="1" si="601"/>
        <v>0</v>
      </c>
    </row>
    <row r="5502" spans="1:8" hidden="1" x14ac:dyDescent="0.2">
      <c r="A5502" s="1">
        <v>5499</v>
      </c>
      <c r="B5502" s="1">
        <f t="shared" ca="1" si="598"/>
        <v>424233.98967779789</v>
      </c>
      <c r="C5502" s="1">
        <f t="shared" ca="1" si="595"/>
        <v>100</v>
      </c>
      <c r="D5502" s="1">
        <f t="shared" ca="1" si="596"/>
        <v>58.639357099169693</v>
      </c>
      <c r="E5502" s="1">
        <f t="shared" ca="1" si="597"/>
        <v>-3</v>
      </c>
      <c r="F5502" s="1">
        <f t="shared" ca="1" si="599"/>
        <v>1</v>
      </c>
      <c r="G5502" s="1">
        <f t="shared" ca="1" si="600"/>
        <v>3</v>
      </c>
      <c r="H5502" s="1">
        <f t="shared" ca="1" si="601"/>
        <v>0</v>
      </c>
    </row>
    <row r="5503" spans="1:8" hidden="1" x14ac:dyDescent="0.2">
      <c r="A5503" s="1">
        <v>5500</v>
      </c>
      <c r="B5503" s="1">
        <f t="shared" ca="1" si="598"/>
        <v>430097.92538771487</v>
      </c>
      <c r="C5503" s="1">
        <f t="shared" ca="1" si="595"/>
        <v>100</v>
      </c>
      <c r="D5503" s="1">
        <f t="shared" ca="1" si="596"/>
        <v>-42.077013244733351</v>
      </c>
      <c r="E5503" s="1">
        <f t="shared" ca="1" si="597"/>
        <v>-2</v>
      </c>
      <c r="F5503" s="1">
        <f t="shared" ca="1" si="599"/>
        <v>1</v>
      </c>
      <c r="G5503" s="1">
        <f t="shared" ca="1" si="600"/>
        <v>0</v>
      </c>
      <c r="H5503" s="1">
        <f t="shared" ca="1" si="601"/>
        <v>1</v>
      </c>
    </row>
    <row r="5504" spans="1:8" hidden="1" x14ac:dyDescent="0.2">
      <c r="A5504" s="1">
        <v>5501</v>
      </c>
      <c r="B5504" s="1">
        <f t="shared" ca="1" si="598"/>
        <v>425890.22406324156</v>
      </c>
      <c r="C5504" s="1">
        <f t="shared" ca="1" si="595"/>
        <v>100</v>
      </c>
      <c r="D5504" s="1">
        <f t="shared" ca="1" si="596"/>
        <v>-42.077013244733351</v>
      </c>
      <c r="E5504" s="1">
        <f t="shared" ca="1" si="597"/>
        <v>-3</v>
      </c>
      <c r="F5504" s="1">
        <f t="shared" ca="1" si="599"/>
        <v>1</v>
      </c>
      <c r="G5504" s="1">
        <f t="shared" ca="1" si="600"/>
        <v>1</v>
      </c>
      <c r="H5504" s="1">
        <f t="shared" ca="1" si="601"/>
        <v>0</v>
      </c>
    </row>
    <row r="5505" spans="1:8" hidden="1" x14ac:dyDescent="0.2">
      <c r="A5505" s="1">
        <v>5502</v>
      </c>
      <c r="B5505" s="1">
        <f t="shared" ca="1" si="598"/>
        <v>421682.52273876825</v>
      </c>
      <c r="C5505" s="1">
        <f t="shared" ca="1" si="595"/>
        <v>100</v>
      </c>
      <c r="D5505" s="1">
        <f t="shared" ca="1" si="596"/>
        <v>-42.077013244733351</v>
      </c>
      <c r="E5505" s="1">
        <f t="shared" ca="1" si="597"/>
        <v>-4</v>
      </c>
      <c r="F5505" s="1">
        <f t="shared" ca="1" si="599"/>
        <v>1</v>
      </c>
      <c r="G5505" s="1">
        <f t="shared" ca="1" si="600"/>
        <v>2</v>
      </c>
      <c r="H5505" s="1">
        <f t="shared" ca="1" si="601"/>
        <v>0</v>
      </c>
    </row>
    <row r="5506" spans="1:8" hidden="1" x14ac:dyDescent="0.2">
      <c r="A5506" s="1">
        <v>5503</v>
      </c>
      <c r="B5506" s="1">
        <f t="shared" ca="1" si="598"/>
        <v>417474.82141429494</v>
      </c>
      <c r="C5506" s="1">
        <f t="shared" ca="1" si="595"/>
        <v>500</v>
      </c>
      <c r="D5506" s="1">
        <f t="shared" ca="1" si="596"/>
        <v>58.639357099169693</v>
      </c>
      <c r="E5506" s="1">
        <f t="shared" ca="1" si="597"/>
        <v>0</v>
      </c>
      <c r="F5506" s="1">
        <f t="shared" ca="1" si="599"/>
        <v>2</v>
      </c>
      <c r="G5506" s="1">
        <f t="shared" ca="1" si="600"/>
        <v>3</v>
      </c>
      <c r="H5506" s="1">
        <f t="shared" ca="1" si="601"/>
        <v>0</v>
      </c>
    </row>
    <row r="5507" spans="1:8" hidden="1" x14ac:dyDescent="0.2">
      <c r="A5507" s="1">
        <v>5504</v>
      </c>
      <c r="B5507" s="1">
        <f t="shared" ca="1" si="598"/>
        <v>446794.49996387982</v>
      </c>
      <c r="C5507" s="1">
        <f t="shared" ca="1" si="595"/>
        <v>100</v>
      </c>
      <c r="D5507" s="1">
        <f t="shared" ca="1" si="596"/>
        <v>58.639357099169693</v>
      </c>
      <c r="E5507" s="1">
        <f t="shared" ca="1" si="597"/>
        <v>0</v>
      </c>
      <c r="F5507" s="1">
        <f t="shared" ca="1" si="599"/>
        <v>1</v>
      </c>
      <c r="G5507" s="1">
        <f t="shared" ca="1" si="600"/>
        <v>0</v>
      </c>
      <c r="H5507" s="1">
        <f t="shared" ca="1" si="601"/>
        <v>1</v>
      </c>
    </row>
    <row r="5508" spans="1:8" hidden="1" x14ac:dyDescent="0.2">
      <c r="A5508" s="1">
        <v>5505</v>
      </c>
      <c r="B5508" s="1">
        <f t="shared" ca="1" si="598"/>
        <v>452658.4356737968</v>
      </c>
      <c r="C5508" s="1">
        <f t="shared" ca="1" si="595"/>
        <v>100</v>
      </c>
      <c r="D5508" s="1">
        <f t="shared" ca="1" si="596"/>
        <v>58.639357099169693</v>
      </c>
      <c r="E5508" s="1">
        <f t="shared" ca="1" si="597"/>
        <v>0</v>
      </c>
      <c r="F5508" s="1">
        <f t="shared" ca="1" si="599"/>
        <v>1</v>
      </c>
      <c r="G5508" s="1">
        <f t="shared" ca="1" si="600"/>
        <v>0</v>
      </c>
      <c r="H5508" s="1">
        <f t="shared" ca="1" si="601"/>
        <v>2</v>
      </c>
    </row>
    <row r="5509" spans="1:8" hidden="1" x14ac:dyDescent="0.2">
      <c r="A5509" s="1">
        <v>5506</v>
      </c>
      <c r="B5509" s="1">
        <f t="shared" ca="1" si="598"/>
        <v>458522.37138371379</v>
      </c>
      <c r="C5509" s="1">
        <f t="shared" ref="C5509:C5572" ca="1" si="602">$C$4*POWER($L$2,F5509-1)</f>
        <v>100</v>
      </c>
      <c r="D5509" s="1">
        <f t="shared" ref="D5509:D5572" ca="1" si="603">IF(RAND()&lt;$B$1,$F$1,$H$1)</f>
        <v>-42.077013244733351</v>
      </c>
      <c r="E5509" s="1">
        <f t="shared" ref="E5509:E5572" ca="1" si="604">IF(D5508&lt;0,IF(E5508-1=-$D$2,0,E5508-1),IF(E5508+1=$F$2,0,E5508+1))</f>
        <v>0</v>
      </c>
      <c r="F5509" s="1">
        <f t="shared" ca="1" si="599"/>
        <v>1</v>
      </c>
      <c r="G5509" s="1">
        <f t="shared" ca="1" si="600"/>
        <v>0</v>
      </c>
      <c r="H5509" s="1">
        <f t="shared" ca="1" si="601"/>
        <v>3</v>
      </c>
    </row>
    <row r="5510" spans="1:8" hidden="1" x14ac:dyDescent="0.2">
      <c r="A5510" s="1">
        <v>5507</v>
      </c>
      <c r="B5510" s="1">
        <f t="shared" ref="B5510:B5573" ca="1" si="605">B5509+D5509*C5509</f>
        <v>454314.67005924048</v>
      </c>
      <c r="C5510" s="1">
        <f t="shared" ca="1" si="602"/>
        <v>100</v>
      </c>
      <c r="D5510" s="1">
        <f t="shared" ca="1" si="603"/>
        <v>-42.077013244733351</v>
      </c>
      <c r="E5510" s="1">
        <f t="shared" ca="1" si="604"/>
        <v>-1</v>
      </c>
      <c r="F5510" s="1">
        <f t="shared" ref="F5510:F5573" ca="1" si="606">IF(AND(D5509&gt;0,E5510=0),IF(F5509-1&lt;1,1,F5509-1),IF(AND(D5509&lt;0,E5510=0),IF(F5509+1&gt;$H$2,1,F5509+1),F5509))</f>
        <v>1</v>
      </c>
      <c r="G5510" s="1">
        <f t="shared" ref="G5510:G5573" ca="1" si="607">IF(D5509&gt;0,0,G5509+1)</f>
        <v>1</v>
      </c>
      <c r="H5510" s="1">
        <f t="shared" ref="H5510:H5573" ca="1" si="608">IF(D5509&lt;0,0,H5509+1)</f>
        <v>0</v>
      </c>
    </row>
    <row r="5511" spans="1:8" hidden="1" x14ac:dyDescent="0.2">
      <c r="A5511" s="1">
        <v>5508</v>
      </c>
      <c r="B5511" s="1">
        <f t="shared" ca="1" si="605"/>
        <v>450106.96873476717</v>
      </c>
      <c r="C5511" s="1">
        <f t="shared" ca="1" si="602"/>
        <v>100</v>
      </c>
      <c r="D5511" s="1">
        <f t="shared" ca="1" si="603"/>
        <v>-42.077013244733351</v>
      </c>
      <c r="E5511" s="1">
        <f t="shared" ca="1" si="604"/>
        <v>-2</v>
      </c>
      <c r="F5511" s="1">
        <f t="shared" ca="1" si="606"/>
        <v>1</v>
      </c>
      <c r="G5511" s="1">
        <f t="shared" ca="1" si="607"/>
        <v>2</v>
      </c>
      <c r="H5511" s="1">
        <f t="shared" ca="1" si="608"/>
        <v>0</v>
      </c>
    </row>
    <row r="5512" spans="1:8" hidden="1" x14ac:dyDescent="0.2">
      <c r="A5512" s="1">
        <v>5509</v>
      </c>
      <c r="B5512" s="1">
        <f t="shared" ca="1" si="605"/>
        <v>445899.26741029386</v>
      </c>
      <c r="C5512" s="1">
        <f t="shared" ca="1" si="602"/>
        <v>100</v>
      </c>
      <c r="D5512" s="1">
        <f t="shared" ca="1" si="603"/>
        <v>-42.077013244733351</v>
      </c>
      <c r="E5512" s="1">
        <f t="shared" ca="1" si="604"/>
        <v>-3</v>
      </c>
      <c r="F5512" s="1">
        <f t="shared" ca="1" si="606"/>
        <v>1</v>
      </c>
      <c r="G5512" s="1">
        <f t="shared" ca="1" si="607"/>
        <v>3</v>
      </c>
      <c r="H5512" s="1">
        <f t="shared" ca="1" si="608"/>
        <v>0</v>
      </c>
    </row>
    <row r="5513" spans="1:8" hidden="1" x14ac:dyDescent="0.2">
      <c r="A5513" s="1">
        <v>5510</v>
      </c>
      <c r="B5513" s="1">
        <f t="shared" ca="1" si="605"/>
        <v>441691.56608582055</v>
      </c>
      <c r="C5513" s="1">
        <f t="shared" ca="1" si="602"/>
        <v>100</v>
      </c>
      <c r="D5513" s="1">
        <f t="shared" ca="1" si="603"/>
        <v>-42.077013244733351</v>
      </c>
      <c r="E5513" s="1">
        <f t="shared" ca="1" si="604"/>
        <v>-4</v>
      </c>
      <c r="F5513" s="1">
        <f t="shared" ca="1" si="606"/>
        <v>1</v>
      </c>
      <c r="G5513" s="1">
        <f t="shared" ca="1" si="607"/>
        <v>4</v>
      </c>
      <c r="H5513" s="1">
        <f t="shared" ca="1" si="608"/>
        <v>0</v>
      </c>
    </row>
    <row r="5514" spans="1:8" hidden="1" x14ac:dyDescent="0.2">
      <c r="A5514" s="1">
        <v>5511</v>
      </c>
      <c r="B5514" s="1">
        <f t="shared" ca="1" si="605"/>
        <v>437483.86476134724</v>
      </c>
      <c r="C5514" s="1">
        <f t="shared" ca="1" si="602"/>
        <v>500</v>
      </c>
      <c r="D5514" s="1">
        <f t="shared" ca="1" si="603"/>
        <v>58.639357099169693</v>
      </c>
      <c r="E5514" s="1">
        <f t="shared" ca="1" si="604"/>
        <v>0</v>
      </c>
      <c r="F5514" s="1">
        <f t="shared" ca="1" si="606"/>
        <v>2</v>
      </c>
      <c r="G5514" s="1">
        <f t="shared" ca="1" si="607"/>
        <v>5</v>
      </c>
      <c r="H5514" s="1">
        <f t="shared" ca="1" si="608"/>
        <v>0</v>
      </c>
    </row>
    <row r="5515" spans="1:8" hidden="1" x14ac:dyDescent="0.2">
      <c r="A5515" s="1">
        <v>5512</v>
      </c>
      <c r="B5515" s="1">
        <f t="shared" ca="1" si="605"/>
        <v>466803.54331093212</v>
      </c>
      <c r="C5515" s="1">
        <f t="shared" ca="1" si="602"/>
        <v>100</v>
      </c>
      <c r="D5515" s="1">
        <f t="shared" ca="1" si="603"/>
        <v>58.639357099169693</v>
      </c>
      <c r="E5515" s="1">
        <f t="shared" ca="1" si="604"/>
        <v>0</v>
      </c>
      <c r="F5515" s="1">
        <f t="shared" ca="1" si="606"/>
        <v>1</v>
      </c>
      <c r="G5515" s="1">
        <f t="shared" ca="1" si="607"/>
        <v>0</v>
      </c>
      <c r="H5515" s="1">
        <f t="shared" ca="1" si="608"/>
        <v>1</v>
      </c>
    </row>
    <row r="5516" spans="1:8" hidden="1" x14ac:dyDescent="0.2">
      <c r="A5516" s="1">
        <v>5513</v>
      </c>
      <c r="B5516" s="1">
        <f t="shared" ca="1" si="605"/>
        <v>472667.4790208491</v>
      </c>
      <c r="C5516" s="1">
        <f t="shared" ca="1" si="602"/>
        <v>100</v>
      </c>
      <c r="D5516" s="1">
        <f t="shared" ca="1" si="603"/>
        <v>-42.077013244733351</v>
      </c>
      <c r="E5516" s="1">
        <f t="shared" ca="1" si="604"/>
        <v>0</v>
      </c>
      <c r="F5516" s="1">
        <f t="shared" ca="1" si="606"/>
        <v>1</v>
      </c>
      <c r="G5516" s="1">
        <f t="shared" ca="1" si="607"/>
        <v>0</v>
      </c>
      <c r="H5516" s="1">
        <f t="shared" ca="1" si="608"/>
        <v>2</v>
      </c>
    </row>
    <row r="5517" spans="1:8" hidden="1" x14ac:dyDescent="0.2">
      <c r="A5517" s="1">
        <v>5514</v>
      </c>
      <c r="B5517" s="1">
        <f t="shared" ca="1" si="605"/>
        <v>468459.77769637579</v>
      </c>
      <c r="C5517" s="1">
        <f t="shared" ca="1" si="602"/>
        <v>100</v>
      </c>
      <c r="D5517" s="1">
        <f t="shared" ca="1" si="603"/>
        <v>-42.077013244733351</v>
      </c>
      <c r="E5517" s="1">
        <f t="shared" ca="1" si="604"/>
        <v>-1</v>
      </c>
      <c r="F5517" s="1">
        <f t="shared" ca="1" si="606"/>
        <v>1</v>
      </c>
      <c r="G5517" s="1">
        <f t="shared" ca="1" si="607"/>
        <v>1</v>
      </c>
      <c r="H5517" s="1">
        <f t="shared" ca="1" si="608"/>
        <v>0</v>
      </c>
    </row>
    <row r="5518" spans="1:8" hidden="1" x14ac:dyDescent="0.2">
      <c r="A5518" s="1">
        <v>5515</v>
      </c>
      <c r="B5518" s="1">
        <f t="shared" ca="1" si="605"/>
        <v>464252.07637190248</v>
      </c>
      <c r="C5518" s="1">
        <f t="shared" ca="1" si="602"/>
        <v>100</v>
      </c>
      <c r="D5518" s="1">
        <f t="shared" ca="1" si="603"/>
        <v>-42.077013244733351</v>
      </c>
      <c r="E5518" s="1">
        <f t="shared" ca="1" si="604"/>
        <v>-2</v>
      </c>
      <c r="F5518" s="1">
        <f t="shared" ca="1" si="606"/>
        <v>1</v>
      </c>
      <c r="G5518" s="1">
        <f t="shared" ca="1" si="607"/>
        <v>2</v>
      </c>
      <c r="H5518" s="1">
        <f t="shared" ca="1" si="608"/>
        <v>0</v>
      </c>
    </row>
    <row r="5519" spans="1:8" hidden="1" x14ac:dyDescent="0.2">
      <c r="A5519" s="1">
        <v>5516</v>
      </c>
      <c r="B5519" s="1">
        <f t="shared" ca="1" si="605"/>
        <v>460044.37504742917</v>
      </c>
      <c r="C5519" s="1">
        <f t="shared" ca="1" si="602"/>
        <v>100</v>
      </c>
      <c r="D5519" s="1">
        <f t="shared" ca="1" si="603"/>
        <v>-42.077013244733351</v>
      </c>
      <c r="E5519" s="1">
        <f t="shared" ca="1" si="604"/>
        <v>-3</v>
      </c>
      <c r="F5519" s="1">
        <f t="shared" ca="1" si="606"/>
        <v>1</v>
      </c>
      <c r="G5519" s="1">
        <f t="shared" ca="1" si="607"/>
        <v>3</v>
      </c>
      <c r="H5519" s="1">
        <f t="shared" ca="1" si="608"/>
        <v>0</v>
      </c>
    </row>
    <row r="5520" spans="1:8" hidden="1" x14ac:dyDescent="0.2">
      <c r="A5520" s="1">
        <v>5517</v>
      </c>
      <c r="B5520" s="1">
        <f t="shared" ca="1" si="605"/>
        <v>455836.67372295586</v>
      </c>
      <c r="C5520" s="1">
        <f t="shared" ca="1" si="602"/>
        <v>100</v>
      </c>
      <c r="D5520" s="1">
        <f t="shared" ca="1" si="603"/>
        <v>-42.077013244733351</v>
      </c>
      <c r="E5520" s="1">
        <f t="shared" ca="1" si="604"/>
        <v>-4</v>
      </c>
      <c r="F5520" s="1">
        <f t="shared" ca="1" si="606"/>
        <v>1</v>
      </c>
      <c r="G5520" s="1">
        <f t="shared" ca="1" si="607"/>
        <v>4</v>
      </c>
      <c r="H5520" s="1">
        <f t="shared" ca="1" si="608"/>
        <v>0</v>
      </c>
    </row>
    <row r="5521" spans="1:8" hidden="1" x14ac:dyDescent="0.2">
      <c r="A5521" s="1">
        <v>5518</v>
      </c>
      <c r="B5521" s="1">
        <f t="shared" ca="1" si="605"/>
        <v>451628.97239848255</v>
      </c>
      <c r="C5521" s="1">
        <f t="shared" ca="1" si="602"/>
        <v>500</v>
      </c>
      <c r="D5521" s="1">
        <f t="shared" ca="1" si="603"/>
        <v>58.639357099169693</v>
      </c>
      <c r="E5521" s="1">
        <f t="shared" ca="1" si="604"/>
        <v>0</v>
      </c>
      <c r="F5521" s="1">
        <f t="shared" ca="1" si="606"/>
        <v>2</v>
      </c>
      <c r="G5521" s="1">
        <f t="shared" ca="1" si="607"/>
        <v>5</v>
      </c>
      <c r="H5521" s="1">
        <f t="shared" ca="1" si="608"/>
        <v>0</v>
      </c>
    </row>
    <row r="5522" spans="1:8" hidden="1" x14ac:dyDescent="0.2">
      <c r="A5522" s="1">
        <v>5519</v>
      </c>
      <c r="B5522" s="1">
        <f t="shared" ca="1" si="605"/>
        <v>480948.65094806743</v>
      </c>
      <c r="C5522" s="1">
        <f t="shared" ca="1" si="602"/>
        <v>100</v>
      </c>
      <c r="D5522" s="1">
        <f t="shared" ca="1" si="603"/>
        <v>-42.077013244733351</v>
      </c>
      <c r="E5522" s="1">
        <f t="shared" ca="1" si="604"/>
        <v>0</v>
      </c>
      <c r="F5522" s="1">
        <f t="shared" ca="1" si="606"/>
        <v>1</v>
      </c>
      <c r="G5522" s="1">
        <f t="shared" ca="1" si="607"/>
        <v>0</v>
      </c>
      <c r="H5522" s="1">
        <f t="shared" ca="1" si="608"/>
        <v>1</v>
      </c>
    </row>
    <row r="5523" spans="1:8" hidden="1" x14ac:dyDescent="0.2">
      <c r="A5523" s="1">
        <v>5520</v>
      </c>
      <c r="B5523" s="1">
        <f t="shared" ca="1" si="605"/>
        <v>476740.94962359412</v>
      </c>
      <c r="C5523" s="1">
        <f t="shared" ca="1" si="602"/>
        <v>100</v>
      </c>
      <c r="D5523" s="1">
        <f t="shared" ca="1" si="603"/>
        <v>58.639357099169693</v>
      </c>
      <c r="E5523" s="1">
        <f t="shared" ca="1" si="604"/>
        <v>-1</v>
      </c>
      <c r="F5523" s="1">
        <f t="shared" ca="1" si="606"/>
        <v>1</v>
      </c>
      <c r="G5523" s="1">
        <f t="shared" ca="1" si="607"/>
        <v>1</v>
      </c>
      <c r="H5523" s="1">
        <f t="shared" ca="1" si="608"/>
        <v>0</v>
      </c>
    </row>
    <row r="5524" spans="1:8" hidden="1" x14ac:dyDescent="0.2">
      <c r="A5524" s="1">
        <v>5521</v>
      </c>
      <c r="B5524" s="1">
        <f t="shared" ca="1" si="605"/>
        <v>482604.88533351111</v>
      </c>
      <c r="C5524" s="1">
        <f t="shared" ca="1" si="602"/>
        <v>100</v>
      </c>
      <c r="D5524" s="1">
        <f t="shared" ca="1" si="603"/>
        <v>-42.077013244733351</v>
      </c>
      <c r="E5524" s="1">
        <f t="shared" ca="1" si="604"/>
        <v>0</v>
      </c>
      <c r="F5524" s="1">
        <f t="shared" ca="1" si="606"/>
        <v>1</v>
      </c>
      <c r="G5524" s="1">
        <f t="shared" ca="1" si="607"/>
        <v>0</v>
      </c>
      <c r="H5524" s="1">
        <f t="shared" ca="1" si="608"/>
        <v>1</v>
      </c>
    </row>
    <row r="5525" spans="1:8" hidden="1" x14ac:dyDescent="0.2">
      <c r="A5525" s="1">
        <v>5522</v>
      </c>
      <c r="B5525" s="1">
        <f t="shared" ca="1" si="605"/>
        <v>478397.1840090378</v>
      </c>
      <c r="C5525" s="1">
        <f t="shared" ca="1" si="602"/>
        <v>100</v>
      </c>
      <c r="D5525" s="1">
        <f t="shared" ca="1" si="603"/>
        <v>-42.077013244733351</v>
      </c>
      <c r="E5525" s="1">
        <f t="shared" ca="1" si="604"/>
        <v>-1</v>
      </c>
      <c r="F5525" s="1">
        <f t="shared" ca="1" si="606"/>
        <v>1</v>
      </c>
      <c r="G5525" s="1">
        <f t="shared" ca="1" si="607"/>
        <v>1</v>
      </c>
      <c r="H5525" s="1">
        <f t="shared" ca="1" si="608"/>
        <v>0</v>
      </c>
    </row>
    <row r="5526" spans="1:8" hidden="1" x14ac:dyDescent="0.2">
      <c r="A5526" s="1">
        <v>5523</v>
      </c>
      <c r="B5526" s="1">
        <f t="shared" ca="1" si="605"/>
        <v>474189.48268456449</v>
      </c>
      <c r="C5526" s="1">
        <f t="shared" ca="1" si="602"/>
        <v>100</v>
      </c>
      <c r="D5526" s="1">
        <f t="shared" ca="1" si="603"/>
        <v>-42.077013244733351</v>
      </c>
      <c r="E5526" s="1">
        <f t="shared" ca="1" si="604"/>
        <v>-2</v>
      </c>
      <c r="F5526" s="1">
        <f t="shared" ca="1" si="606"/>
        <v>1</v>
      </c>
      <c r="G5526" s="1">
        <f t="shared" ca="1" si="607"/>
        <v>2</v>
      </c>
      <c r="H5526" s="1">
        <f t="shared" ca="1" si="608"/>
        <v>0</v>
      </c>
    </row>
    <row r="5527" spans="1:8" hidden="1" x14ac:dyDescent="0.2">
      <c r="A5527" s="1">
        <v>5524</v>
      </c>
      <c r="B5527" s="1">
        <f t="shared" ca="1" si="605"/>
        <v>469981.78136009118</v>
      </c>
      <c r="C5527" s="1">
        <f t="shared" ca="1" si="602"/>
        <v>100</v>
      </c>
      <c r="D5527" s="1">
        <f t="shared" ca="1" si="603"/>
        <v>58.639357099169693</v>
      </c>
      <c r="E5527" s="1">
        <f t="shared" ca="1" si="604"/>
        <v>-3</v>
      </c>
      <c r="F5527" s="1">
        <f t="shared" ca="1" si="606"/>
        <v>1</v>
      </c>
      <c r="G5527" s="1">
        <f t="shared" ca="1" si="607"/>
        <v>3</v>
      </c>
      <c r="H5527" s="1">
        <f t="shared" ca="1" si="608"/>
        <v>0</v>
      </c>
    </row>
    <row r="5528" spans="1:8" hidden="1" x14ac:dyDescent="0.2">
      <c r="A5528" s="1">
        <v>5525</v>
      </c>
      <c r="B5528" s="1">
        <f t="shared" ca="1" si="605"/>
        <v>475845.71707000816</v>
      </c>
      <c r="C5528" s="1">
        <f t="shared" ca="1" si="602"/>
        <v>100</v>
      </c>
      <c r="D5528" s="1">
        <f t="shared" ca="1" si="603"/>
        <v>58.639357099169693</v>
      </c>
      <c r="E5528" s="1">
        <f t="shared" ca="1" si="604"/>
        <v>-2</v>
      </c>
      <c r="F5528" s="1">
        <f t="shared" ca="1" si="606"/>
        <v>1</v>
      </c>
      <c r="G5528" s="1">
        <f t="shared" ca="1" si="607"/>
        <v>0</v>
      </c>
      <c r="H5528" s="1">
        <f t="shared" ca="1" si="608"/>
        <v>1</v>
      </c>
    </row>
    <row r="5529" spans="1:8" hidden="1" x14ac:dyDescent="0.2">
      <c r="A5529" s="1">
        <v>5526</v>
      </c>
      <c r="B5529" s="1">
        <f t="shared" ca="1" si="605"/>
        <v>481709.65277992515</v>
      </c>
      <c r="C5529" s="1">
        <f t="shared" ca="1" si="602"/>
        <v>100</v>
      </c>
      <c r="D5529" s="1">
        <f t="shared" ca="1" si="603"/>
        <v>58.639357099169693</v>
      </c>
      <c r="E5529" s="1">
        <f t="shared" ca="1" si="604"/>
        <v>-1</v>
      </c>
      <c r="F5529" s="1">
        <f t="shared" ca="1" si="606"/>
        <v>1</v>
      </c>
      <c r="G5529" s="1">
        <f t="shared" ca="1" si="607"/>
        <v>0</v>
      </c>
      <c r="H5529" s="1">
        <f t="shared" ca="1" si="608"/>
        <v>2</v>
      </c>
    </row>
    <row r="5530" spans="1:8" hidden="1" x14ac:dyDescent="0.2">
      <c r="A5530" s="1">
        <v>5527</v>
      </c>
      <c r="B5530" s="1">
        <f t="shared" ca="1" si="605"/>
        <v>487573.58848984214</v>
      </c>
      <c r="C5530" s="1">
        <f t="shared" ca="1" si="602"/>
        <v>100</v>
      </c>
      <c r="D5530" s="1">
        <f t="shared" ca="1" si="603"/>
        <v>-42.077013244733351</v>
      </c>
      <c r="E5530" s="1">
        <f t="shared" ca="1" si="604"/>
        <v>0</v>
      </c>
      <c r="F5530" s="1">
        <f t="shared" ca="1" si="606"/>
        <v>1</v>
      </c>
      <c r="G5530" s="1">
        <f t="shared" ca="1" si="607"/>
        <v>0</v>
      </c>
      <c r="H5530" s="1">
        <f t="shared" ca="1" si="608"/>
        <v>3</v>
      </c>
    </row>
    <row r="5531" spans="1:8" hidden="1" x14ac:dyDescent="0.2">
      <c r="A5531" s="1">
        <v>5528</v>
      </c>
      <c r="B5531" s="1">
        <f t="shared" ca="1" si="605"/>
        <v>483365.88716536883</v>
      </c>
      <c r="C5531" s="1">
        <f t="shared" ca="1" si="602"/>
        <v>100</v>
      </c>
      <c r="D5531" s="1">
        <f t="shared" ca="1" si="603"/>
        <v>-42.077013244733351</v>
      </c>
      <c r="E5531" s="1">
        <f t="shared" ca="1" si="604"/>
        <v>-1</v>
      </c>
      <c r="F5531" s="1">
        <f t="shared" ca="1" si="606"/>
        <v>1</v>
      </c>
      <c r="G5531" s="1">
        <f t="shared" ca="1" si="607"/>
        <v>1</v>
      </c>
      <c r="H5531" s="1">
        <f t="shared" ca="1" si="608"/>
        <v>0</v>
      </c>
    </row>
    <row r="5532" spans="1:8" hidden="1" x14ac:dyDescent="0.2">
      <c r="A5532" s="1">
        <v>5529</v>
      </c>
      <c r="B5532" s="1">
        <f t="shared" ca="1" si="605"/>
        <v>479158.18584089552</v>
      </c>
      <c r="C5532" s="1">
        <f t="shared" ca="1" si="602"/>
        <v>100</v>
      </c>
      <c r="D5532" s="1">
        <f t="shared" ca="1" si="603"/>
        <v>-42.077013244733351</v>
      </c>
      <c r="E5532" s="1">
        <f t="shared" ca="1" si="604"/>
        <v>-2</v>
      </c>
      <c r="F5532" s="1">
        <f t="shared" ca="1" si="606"/>
        <v>1</v>
      </c>
      <c r="G5532" s="1">
        <f t="shared" ca="1" si="607"/>
        <v>2</v>
      </c>
      <c r="H5532" s="1">
        <f t="shared" ca="1" si="608"/>
        <v>0</v>
      </c>
    </row>
    <row r="5533" spans="1:8" hidden="1" x14ac:dyDescent="0.2">
      <c r="A5533" s="1">
        <v>5530</v>
      </c>
      <c r="B5533" s="1">
        <f t="shared" ca="1" si="605"/>
        <v>474950.48451642221</v>
      </c>
      <c r="C5533" s="1">
        <f t="shared" ca="1" si="602"/>
        <v>100</v>
      </c>
      <c r="D5533" s="1">
        <f t="shared" ca="1" si="603"/>
        <v>58.639357099169693</v>
      </c>
      <c r="E5533" s="1">
        <f t="shared" ca="1" si="604"/>
        <v>-3</v>
      </c>
      <c r="F5533" s="1">
        <f t="shared" ca="1" si="606"/>
        <v>1</v>
      </c>
      <c r="G5533" s="1">
        <f t="shared" ca="1" si="607"/>
        <v>3</v>
      </c>
      <c r="H5533" s="1">
        <f t="shared" ca="1" si="608"/>
        <v>0</v>
      </c>
    </row>
    <row r="5534" spans="1:8" hidden="1" x14ac:dyDescent="0.2">
      <c r="A5534" s="1">
        <v>5531</v>
      </c>
      <c r="B5534" s="1">
        <f t="shared" ca="1" si="605"/>
        <v>480814.42022633919</v>
      </c>
      <c r="C5534" s="1">
        <f t="shared" ca="1" si="602"/>
        <v>100</v>
      </c>
      <c r="D5534" s="1">
        <f t="shared" ca="1" si="603"/>
        <v>-42.077013244733351</v>
      </c>
      <c r="E5534" s="1">
        <f t="shared" ca="1" si="604"/>
        <v>-2</v>
      </c>
      <c r="F5534" s="1">
        <f t="shared" ca="1" si="606"/>
        <v>1</v>
      </c>
      <c r="G5534" s="1">
        <f t="shared" ca="1" si="607"/>
        <v>0</v>
      </c>
      <c r="H5534" s="1">
        <f t="shared" ca="1" si="608"/>
        <v>1</v>
      </c>
    </row>
    <row r="5535" spans="1:8" hidden="1" x14ac:dyDescent="0.2">
      <c r="A5535" s="1">
        <v>5532</v>
      </c>
      <c r="B5535" s="1">
        <f t="shared" ca="1" si="605"/>
        <v>476606.71890186588</v>
      </c>
      <c r="C5535" s="1">
        <f t="shared" ca="1" si="602"/>
        <v>100</v>
      </c>
      <c r="D5535" s="1">
        <f t="shared" ca="1" si="603"/>
        <v>58.639357099169693</v>
      </c>
      <c r="E5535" s="1">
        <f t="shared" ca="1" si="604"/>
        <v>-3</v>
      </c>
      <c r="F5535" s="1">
        <f t="shared" ca="1" si="606"/>
        <v>1</v>
      </c>
      <c r="G5535" s="1">
        <f t="shared" ca="1" si="607"/>
        <v>1</v>
      </c>
      <c r="H5535" s="1">
        <f t="shared" ca="1" si="608"/>
        <v>0</v>
      </c>
    </row>
    <row r="5536" spans="1:8" hidden="1" x14ac:dyDescent="0.2">
      <c r="A5536" s="1">
        <v>5533</v>
      </c>
      <c r="B5536" s="1">
        <f t="shared" ca="1" si="605"/>
        <v>482470.65461178287</v>
      </c>
      <c r="C5536" s="1">
        <f t="shared" ca="1" si="602"/>
        <v>100</v>
      </c>
      <c r="D5536" s="1">
        <f t="shared" ca="1" si="603"/>
        <v>-42.077013244733351</v>
      </c>
      <c r="E5536" s="1">
        <f t="shared" ca="1" si="604"/>
        <v>-2</v>
      </c>
      <c r="F5536" s="1">
        <f t="shared" ca="1" si="606"/>
        <v>1</v>
      </c>
      <c r="G5536" s="1">
        <f t="shared" ca="1" si="607"/>
        <v>0</v>
      </c>
      <c r="H5536" s="1">
        <f t="shared" ca="1" si="608"/>
        <v>1</v>
      </c>
    </row>
    <row r="5537" spans="1:8" hidden="1" x14ac:dyDescent="0.2">
      <c r="A5537" s="1">
        <v>5534</v>
      </c>
      <c r="B5537" s="1">
        <f t="shared" ca="1" si="605"/>
        <v>478262.95328730956</v>
      </c>
      <c r="C5537" s="1">
        <f t="shared" ca="1" si="602"/>
        <v>100</v>
      </c>
      <c r="D5537" s="1">
        <f t="shared" ca="1" si="603"/>
        <v>58.639357099169693</v>
      </c>
      <c r="E5537" s="1">
        <f t="shared" ca="1" si="604"/>
        <v>-3</v>
      </c>
      <c r="F5537" s="1">
        <f t="shared" ca="1" si="606"/>
        <v>1</v>
      </c>
      <c r="G5537" s="1">
        <f t="shared" ca="1" si="607"/>
        <v>1</v>
      </c>
      <c r="H5537" s="1">
        <f t="shared" ca="1" si="608"/>
        <v>0</v>
      </c>
    </row>
    <row r="5538" spans="1:8" hidden="1" x14ac:dyDescent="0.2">
      <c r="A5538" s="1">
        <v>5535</v>
      </c>
      <c r="B5538" s="1">
        <f t="shared" ca="1" si="605"/>
        <v>484126.88899722655</v>
      </c>
      <c r="C5538" s="1">
        <f t="shared" ca="1" si="602"/>
        <v>100</v>
      </c>
      <c r="D5538" s="1">
        <f t="shared" ca="1" si="603"/>
        <v>58.639357099169693</v>
      </c>
      <c r="E5538" s="1">
        <f t="shared" ca="1" si="604"/>
        <v>-2</v>
      </c>
      <c r="F5538" s="1">
        <f t="shared" ca="1" si="606"/>
        <v>1</v>
      </c>
      <c r="G5538" s="1">
        <f t="shared" ca="1" si="607"/>
        <v>0</v>
      </c>
      <c r="H5538" s="1">
        <f t="shared" ca="1" si="608"/>
        <v>1</v>
      </c>
    </row>
    <row r="5539" spans="1:8" hidden="1" x14ac:dyDescent="0.2">
      <c r="A5539" s="1">
        <v>5536</v>
      </c>
      <c r="B5539" s="1">
        <f t="shared" ca="1" si="605"/>
        <v>489990.82470714353</v>
      </c>
      <c r="C5539" s="1">
        <f t="shared" ca="1" si="602"/>
        <v>100</v>
      </c>
      <c r="D5539" s="1">
        <f t="shared" ca="1" si="603"/>
        <v>-42.077013244733351</v>
      </c>
      <c r="E5539" s="1">
        <f t="shared" ca="1" si="604"/>
        <v>-1</v>
      </c>
      <c r="F5539" s="1">
        <f t="shared" ca="1" si="606"/>
        <v>1</v>
      </c>
      <c r="G5539" s="1">
        <f t="shared" ca="1" si="607"/>
        <v>0</v>
      </c>
      <c r="H5539" s="1">
        <f t="shared" ca="1" si="608"/>
        <v>2</v>
      </c>
    </row>
    <row r="5540" spans="1:8" hidden="1" x14ac:dyDescent="0.2">
      <c r="A5540" s="1">
        <v>5537</v>
      </c>
      <c r="B5540" s="1">
        <f t="shared" ca="1" si="605"/>
        <v>485783.12338267022</v>
      </c>
      <c r="C5540" s="1">
        <f t="shared" ca="1" si="602"/>
        <v>100</v>
      </c>
      <c r="D5540" s="1">
        <f t="shared" ca="1" si="603"/>
        <v>-42.077013244733351</v>
      </c>
      <c r="E5540" s="1">
        <f t="shared" ca="1" si="604"/>
        <v>-2</v>
      </c>
      <c r="F5540" s="1">
        <f t="shared" ca="1" si="606"/>
        <v>1</v>
      </c>
      <c r="G5540" s="1">
        <f t="shared" ca="1" si="607"/>
        <v>1</v>
      </c>
      <c r="H5540" s="1">
        <f t="shared" ca="1" si="608"/>
        <v>0</v>
      </c>
    </row>
    <row r="5541" spans="1:8" hidden="1" x14ac:dyDescent="0.2">
      <c r="A5541" s="1">
        <v>5538</v>
      </c>
      <c r="B5541" s="1">
        <f t="shared" ca="1" si="605"/>
        <v>481575.42205819691</v>
      </c>
      <c r="C5541" s="1">
        <f t="shared" ca="1" si="602"/>
        <v>100</v>
      </c>
      <c r="D5541" s="1">
        <f t="shared" ca="1" si="603"/>
        <v>-42.077013244733351</v>
      </c>
      <c r="E5541" s="1">
        <f t="shared" ca="1" si="604"/>
        <v>-3</v>
      </c>
      <c r="F5541" s="1">
        <f t="shared" ca="1" si="606"/>
        <v>1</v>
      </c>
      <c r="G5541" s="1">
        <f t="shared" ca="1" si="607"/>
        <v>2</v>
      </c>
      <c r="H5541" s="1">
        <f t="shared" ca="1" si="608"/>
        <v>0</v>
      </c>
    </row>
    <row r="5542" spans="1:8" hidden="1" x14ac:dyDescent="0.2">
      <c r="A5542" s="1">
        <v>5539</v>
      </c>
      <c r="B5542" s="1">
        <f t="shared" ca="1" si="605"/>
        <v>477367.7207337236</v>
      </c>
      <c r="C5542" s="1">
        <f t="shared" ca="1" si="602"/>
        <v>100</v>
      </c>
      <c r="D5542" s="1">
        <f t="shared" ca="1" si="603"/>
        <v>-42.077013244733351</v>
      </c>
      <c r="E5542" s="1">
        <f t="shared" ca="1" si="604"/>
        <v>-4</v>
      </c>
      <c r="F5542" s="1">
        <f t="shared" ca="1" si="606"/>
        <v>1</v>
      </c>
      <c r="G5542" s="1">
        <f t="shared" ca="1" si="607"/>
        <v>3</v>
      </c>
      <c r="H5542" s="1">
        <f t="shared" ca="1" si="608"/>
        <v>0</v>
      </c>
    </row>
    <row r="5543" spans="1:8" hidden="1" x14ac:dyDescent="0.2">
      <c r="A5543" s="1">
        <v>5540</v>
      </c>
      <c r="B5543" s="1">
        <f t="shared" ca="1" si="605"/>
        <v>473160.01940925029</v>
      </c>
      <c r="C5543" s="1">
        <f t="shared" ca="1" si="602"/>
        <v>500</v>
      </c>
      <c r="D5543" s="1">
        <f t="shared" ca="1" si="603"/>
        <v>-42.077013244733351</v>
      </c>
      <c r="E5543" s="1">
        <f t="shared" ca="1" si="604"/>
        <v>0</v>
      </c>
      <c r="F5543" s="1">
        <f t="shared" ca="1" si="606"/>
        <v>2</v>
      </c>
      <c r="G5543" s="1">
        <f t="shared" ca="1" si="607"/>
        <v>4</v>
      </c>
      <c r="H5543" s="1">
        <f t="shared" ca="1" si="608"/>
        <v>0</v>
      </c>
    </row>
    <row r="5544" spans="1:8" hidden="1" x14ac:dyDescent="0.2">
      <c r="A5544" s="1">
        <v>5541</v>
      </c>
      <c r="B5544" s="1">
        <f t="shared" ca="1" si="605"/>
        <v>452121.51278688363</v>
      </c>
      <c r="C5544" s="1">
        <f t="shared" ca="1" si="602"/>
        <v>500</v>
      </c>
      <c r="D5544" s="1">
        <f t="shared" ca="1" si="603"/>
        <v>-42.077013244733351</v>
      </c>
      <c r="E5544" s="1">
        <f t="shared" ca="1" si="604"/>
        <v>-1</v>
      </c>
      <c r="F5544" s="1">
        <f t="shared" ca="1" si="606"/>
        <v>2</v>
      </c>
      <c r="G5544" s="1">
        <f t="shared" ca="1" si="607"/>
        <v>5</v>
      </c>
      <c r="H5544" s="1">
        <f t="shared" ca="1" si="608"/>
        <v>0</v>
      </c>
    </row>
    <row r="5545" spans="1:8" hidden="1" x14ac:dyDescent="0.2">
      <c r="A5545" s="1">
        <v>5542</v>
      </c>
      <c r="B5545" s="1">
        <f t="shared" ca="1" si="605"/>
        <v>431083.00616451696</v>
      </c>
      <c r="C5545" s="1">
        <f t="shared" ca="1" si="602"/>
        <v>500</v>
      </c>
      <c r="D5545" s="1">
        <f t="shared" ca="1" si="603"/>
        <v>-42.077013244733351</v>
      </c>
      <c r="E5545" s="1">
        <f t="shared" ca="1" si="604"/>
        <v>-2</v>
      </c>
      <c r="F5545" s="1">
        <f t="shared" ca="1" si="606"/>
        <v>2</v>
      </c>
      <c r="G5545" s="1">
        <f t="shared" ca="1" si="607"/>
        <v>6</v>
      </c>
      <c r="H5545" s="1">
        <f t="shared" ca="1" si="608"/>
        <v>0</v>
      </c>
    </row>
    <row r="5546" spans="1:8" hidden="1" x14ac:dyDescent="0.2">
      <c r="A5546" s="1">
        <v>5543</v>
      </c>
      <c r="B5546" s="1">
        <f t="shared" ca="1" si="605"/>
        <v>410044.4995421503</v>
      </c>
      <c r="C5546" s="1">
        <f t="shared" ca="1" si="602"/>
        <v>500</v>
      </c>
      <c r="D5546" s="1">
        <f t="shared" ca="1" si="603"/>
        <v>58.639357099169693</v>
      </c>
      <c r="E5546" s="1">
        <f t="shared" ca="1" si="604"/>
        <v>-3</v>
      </c>
      <c r="F5546" s="1">
        <f t="shared" ca="1" si="606"/>
        <v>2</v>
      </c>
      <c r="G5546" s="1">
        <f t="shared" ca="1" si="607"/>
        <v>7</v>
      </c>
      <c r="H5546" s="1">
        <f t="shared" ca="1" si="608"/>
        <v>0</v>
      </c>
    </row>
    <row r="5547" spans="1:8" hidden="1" x14ac:dyDescent="0.2">
      <c r="A5547" s="1">
        <v>5544</v>
      </c>
      <c r="B5547" s="1">
        <f t="shared" ca="1" si="605"/>
        <v>439364.17809173511</v>
      </c>
      <c r="C5547" s="1">
        <f t="shared" ca="1" si="602"/>
        <v>500</v>
      </c>
      <c r="D5547" s="1">
        <f t="shared" ca="1" si="603"/>
        <v>-42.077013244733351</v>
      </c>
      <c r="E5547" s="1">
        <f t="shared" ca="1" si="604"/>
        <v>-2</v>
      </c>
      <c r="F5547" s="1">
        <f t="shared" ca="1" si="606"/>
        <v>2</v>
      </c>
      <c r="G5547" s="1">
        <f t="shared" ca="1" si="607"/>
        <v>0</v>
      </c>
      <c r="H5547" s="1">
        <f t="shared" ca="1" si="608"/>
        <v>1</v>
      </c>
    </row>
    <row r="5548" spans="1:8" hidden="1" x14ac:dyDescent="0.2">
      <c r="A5548" s="1">
        <v>5545</v>
      </c>
      <c r="B5548" s="1">
        <f t="shared" ca="1" si="605"/>
        <v>418325.67146936845</v>
      </c>
      <c r="C5548" s="1">
        <f t="shared" ca="1" si="602"/>
        <v>500</v>
      </c>
      <c r="D5548" s="1">
        <f t="shared" ca="1" si="603"/>
        <v>-42.077013244733351</v>
      </c>
      <c r="E5548" s="1">
        <f t="shared" ca="1" si="604"/>
        <v>-3</v>
      </c>
      <c r="F5548" s="1">
        <f t="shared" ca="1" si="606"/>
        <v>2</v>
      </c>
      <c r="G5548" s="1">
        <f t="shared" ca="1" si="607"/>
        <v>1</v>
      </c>
      <c r="H5548" s="1">
        <f t="shared" ca="1" si="608"/>
        <v>0</v>
      </c>
    </row>
    <row r="5549" spans="1:8" hidden="1" x14ac:dyDescent="0.2">
      <c r="A5549" s="1">
        <v>5546</v>
      </c>
      <c r="B5549" s="1">
        <f t="shared" ca="1" si="605"/>
        <v>397287.16484700178</v>
      </c>
      <c r="C5549" s="1">
        <f t="shared" ca="1" si="602"/>
        <v>500</v>
      </c>
      <c r="D5549" s="1">
        <f t="shared" ca="1" si="603"/>
        <v>-42.077013244733351</v>
      </c>
      <c r="E5549" s="1">
        <f t="shared" ca="1" si="604"/>
        <v>-4</v>
      </c>
      <c r="F5549" s="1">
        <f t="shared" ca="1" si="606"/>
        <v>2</v>
      </c>
      <c r="G5549" s="1">
        <f t="shared" ca="1" si="607"/>
        <v>2</v>
      </c>
      <c r="H5549" s="1">
        <f t="shared" ca="1" si="608"/>
        <v>0</v>
      </c>
    </row>
    <row r="5550" spans="1:8" hidden="1" x14ac:dyDescent="0.2">
      <c r="A5550" s="1">
        <v>5547</v>
      </c>
      <c r="B5550" s="1">
        <f t="shared" ca="1" si="605"/>
        <v>376248.65822463512</v>
      </c>
      <c r="C5550" s="1">
        <f t="shared" ca="1" si="602"/>
        <v>100</v>
      </c>
      <c r="D5550" s="1">
        <f t="shared" ca="1" si="603"/>
        <v>58.639357099169693</v>
      </c>
      <c r="E5550" s="1">
        <f t="shared" ca="1" si="604"/>
        <v>0</v>
      </c>
      <c r="F5550" s="1">
        <f t="shared" ca="1" si="606"/>
        <v>1</v>
      </c>
      <c r="G5550" s="1">
        <f t="shared" ca="1" si="607"/>
        <v>3</v>
      </c>
      <c r="H5550" s="1">
        <f t="shared" ca="1" si="608"/>
        <v>0</v>
      </c>
    </row>
    <row r="5551" spans="1:8" hidden="1" x14ac:dyDescent="0.2">
      <c r="A5551" s="1">
        <v>5548</v>
      </c>
      <c r="B5551" s="1">
        <f t="shared" ca="1" si="605"/>
        <v>382112.5939345521</v>
      </c>
      <c r="C5551" s="1">
        <f t="shared" ca="1" si="602"/>
        <v>100</v>
      </c>
      <c r="D5551" s="1">
        <f t="shared" ca="1" si="603"/>
        <v>-42.077013244733351</v>
      </c>
      <c r="E5551" s="1">
        <f t="shared" ca="1" si="604"/>
        <v>0</v>
      </c>
      <c r="F5551" s="1">
        <f t="shared" ca="1" si="606"/>
        <v>1</v>
      </c>
      <c r="G5551" s="1">
        <f t="shared" ca="1" si="607"/>
        <v>0</v>
      </c>
      <c r="H5551" s="1">
        <f t="shared" ca="1" si="608"/>
        <v>1</v>
      </c>
    </row>
    <row r="5552" spans="1:8" hidden="1" x14ac:dyDescent="0.2">
      <c r="A5552" s="1">
        <v>5549</v>
      </c>
      <c r="B5552" s="1">
        <f t="shared" ca="1" si="605"/>
        <v>377904.89261007879</v>
      </c>
      <c r="C5552" s="1">
        <f t="shared" ca="1" si="602"/>
        <v>100</v>
      </c>
      <c r="D5552" s="1">
        <f t="shared" ca="1" si="603"/>
        <v>58.639357099169693</v>
      </c>
      <c r="E5552" s="1">
        <f t="shared" ca="1" si="604"/>
        <v>-1</v>
      </c>
      <c r="F5552" s="1">
        <f t="shared" ca="1" si="606"/>
        <v>1</v>
      </c>
      <c r="G5552" s="1">
        <f t="shared" ca="1" si="607"/>
        <v>1</v>
      </c>
      <c r="H5552" s="1">
        <f t="shared" ca="1" si="608"/>
        <v>0</v>
      </c>
    </row>
    <row r="5553" spans="1:8" hidden="1" x14ac:dyDescent="0.2">
      <c r="A5553" s="1">
        <v>5550</v>
      </c>
      <c r="B5553" s="1">
        <f t="shared" ca="1" si="605"/>
        <v>383768.82831999578</v>
      </c>
      <c r="C5553" s="1">
        <f t="shared" ca="1" si="602"/>
        <v>100</v>
      </c>
      <c r="D5553" s="1">
        <f t="shared" ca="1" si="603"/>
        <v>58.639357099169693</v>
      </c>
      <c r="E5553" s="1">
        <f t="shared" ca="1" si="604"/>
        <v>0</v>
      </c>
      <c r="F5553" s="1">
        <f t="shared" ca="1" si="606"/>
        <v>1</v>
      </c>
      <c r="G5553" s="1">
        <f t="shared" ca="1" si="607"/>
        <v>0</v>
      </c>
      <c r="H5553" s="1">
        <f t="shared" ca="1" si="608"/>
        <v>1</v>
      </c>
    </row>
    <row r="5554" spans="1:8" hidden="1" x14ac:dyDescent="0.2">
      <c r="A5554" s="1">
        <v>5551</v>
      </c>
      <c r="B5554" s="1">
        <f t="shared" ca="1" si="605"/>
        <v>389632.76402991277</v>
      </c>
      <c r="C5554" s="1">
        <f t="shared" ca="1" si="602"/>
        <v>100</v>
      </c>
      <c r="D5554" s="1">
        <f t="shared" ca="1" si="603"/>
        <v>-42.077013244733351</v>
      </c>
      <c r="E5554" s="1">
        <f t="shared" ca="1" si="604"/>
        <v>0</v>
      </c>
      <c r="F5554" s="1">
        <f t="shared" ca="1" si="606"/>
        <v>1</v>
      </c>
      <c r="G5554" s="1">
        <f t="shared" ca="1" si="607"/>
        <v>0</v>
      </c>
      <c r="H5554" s="1">
        <f t="shared" ca="1" si="608"/>
        <v>2</v>
      </c>
    </row>
    <row r="5555" spans="1:8" hidden="1" x14ac:dyDescent="0.2">
      <c r="A5555" s="1">
        <v>5552</v>
      </c>
      <c r="B5555" s="1">
        <f t="shared" ca="1" si="605"/>
        <v>385425.06270543946</v>
      </c>
      <c r="C5555" s="1">
        <f t="shared" ca="1" si="602"/>
        <v>100</v>
      </c>
      <c r="D5555" s="1">
        <f t="shared" ca="1" si="603"/>
        <v>58.639357099169693</v>
      </c>
      <c r="E5555" s="1">
        <f t="shared" ca="1" si="604"/>
        <v>-1</v>
      </c>
      <c r="F5555" s="1">
        <f t="shared" ca="1" si="606"/>
        <v>1</v>
      </c>
      <c r="G5555" s="1">
        <f t="shared" ca="1" si="607"/>
        <v>1</v>
      </c>
      <c r="H5555" s="1">
        <f t="shared" ca="1" si="608"/>
        <v>0</v>
      </c>
    </row>
    <row r="5556" spans="1:8" hidden="1" x14ac:dyDescent="0.2">
      <c r="A5556" s="1">
        <v>5553</v>
      </c>
      <c r="B5556" s="1">
        <f t="shared" ca="1" si="605"/>
        <v>391288.99841535644</v>
      </c>
      <c r="C5556" s="1">
        <f t="shared" ca="1" si="602"/>
        <v>100</v>
      </c>
      <c r="D5556" s="1">
        <f t="shared" ca="1" si="603"/>
        <v>58.639357099169693</v>
      </c>
      <c r="E5556" s="1">
        <f t="shared" ca="1" si="604"/>
        <v>0</v>
      </c>
      <c r="F5556" s="1">
        <f t="shared" ca="1" si="606"/>
        <v>1</v>
      </c>
      <c r="G5556" s="1">
        <f t="shared" ca="1" si="607"/>
        <v>0</v>
      </c>
      <c r="H5556" s="1">
        <f t="shared" ca="1" si="608"/>
        <v>1</v>
      </c>
    </row>
    <row r="5557" spans="1:8" hidden="1" x14ac:dyDescent="0.2">
      <c r="A5557" s="1">
        <v>5554</v>
      </c>
      <c r="B5557" s="1">
        <f t="shared" ca="1" si="605"/>
        <v>397152.93412527343</v>
      </c>
      <c r="C5557" s="1">
        <f t="shared" ca="1" si="602"/>
        <v>100</v>
      </c>
      <c r="D5557" s="1">
        <f t="shared" ca="1" si="603"/>
        <v>58.639357099169693</v>
      </c>
      <c r="E5557" s="1">
        <f t="shared" ca="1" si="604"/>
        <v>0</v>
      </c>
      <c r="F5557" s="1">
        <f t="shared" ca="1" si="606"/>
        <v>1</v>
      </c>
      <c r="G5557" s="1">
        <f t="shared" ca="1" si="607"/>
        <v>0</v>
      </c>
      <c r="H5557" s="1">
        <f t="shared" ca="1" si="608"/>
        <v>2</v>
      </c>
    </row>
    <row r="5558" spans="1:8" hidden="1" x14ac:dyDescent="0.2">
      <c r="A5558" s="1">
        <v>5555</v>
      </c>
      <c r="B5558" s="1">
        <f t="shared" ca="1" si="605"/>
        <v>403016.86983519042</v>
      </c>
      <c r="C5558" s="1">
        <f t="shared" ca="1" si="602"/>
        <v>100</v>
      </c>
      <c r="D5558" s="1">
        <f t="shared" ca="1" si="603"/>
        <v>58.639357099169693</v>
      </c>
      <c r="E5558" s="1">
        <f t="shared" ca="1" si="604"/>
        <v>0</v>
      </c>
      <c r="F5558" s="1">
        <f t="shared" ca="1" si="606"/>
        <v>1</v>
      </c>
      <c r="G5558" s="1">
        <f t="shared" ca="1" si="607"/>
        <v>0</v>
      </c>
      <c r="H5558" s="1">
        <f t="shared" ca="1" si="608"/>
        <v>3</v>
      </c>
    </row>
    <row r="5559" spans="1:8" hidden="1" x14ac:dyDescent="0.2">
      <c r="A5559" s="1">
        <v>5556</v>
      </c>
      <c r="B5559" s="1">
        <f t="shared" ca="1" si="605"/>
        <v>408880.8055451074</v>
      </c>
      <c r="C5559" s="1">
        <f t="shared" ca="1" si="602"/>
        <v>100</v>
      </c>
      <c r="D5559" s="1">
        <f t="shared" ca="1" si="603"/>
        <v>-42.077013244733351</v>
      </c>
      <c r="E5559" s="1">
        <f t="shared" ca="1" si="604"/>
        <v>0</v>
      </c>
      <c r="F5559" s="1">
        <f t="shared" ca="1" si="606"/>
        <v>1</v>
      </c>
      <c r="G5559" s="1">
        <f t="shared" ca="1" si="607"/>
        <v>0</v>
      </c>
      <c r="H5559" s="1">
        <f t="shared" ca="1" si="608"/>
        <v>4</v>
      </c>
    </row>
    <row r="5560" spans="1:8" hidden="1" x14ac:dyDescent="0.2">
      <c r="A5560" s="1">
        <v>5557</v>
      </c>
      <c r="B5560" s="1">
        <f t="shared" ca="1" si="605"/>
        <v>404673.10422063409</v>
      </c>
      <c r="C5560" s="1">
        <f t="shared" ca="1" si="602"/>
        <v>100</v>
      </c>
      <c r="D5560" s="1">
        <f t="shared" ca="1" si="603"/>
        <v>58.639357099169693</v>
      </c>
      <c r="E5560" s="1">
        <f t="shared" ca="1" si="604"/>
        <v>-1</v>
      </c>
      <c r="F5560" s="1">
        <f t="shared" ca="1" si="606"/>
        <v>1</v>
      </c>
      <c r="G5560" s="1">
        <f t="shared" ca="1" si="607"/>
        <v>1</v>
      </c>
      <c r="H5560" s="1">
        <f t="shared" ca="1" si="608"/>
        <v>0</v>
      </c>
    </row>
    <row r="5561" spans="1:8" hidden="1" x14ac:dyDescent="0.2">
      <c r="A5561" s="1">
        <v>5558</v>
      </c>
      <c r="B5561" s="1">
        <f t="shared" ca="1" si="605"/>
        <v>410537.03993055108</v>
      </c>
      <c r="C5561" s="1">
        <f t="shared" ca="1" si="602"/>
        <v>100</v>
      </c>
      <c r="D5561" s="1">
        <f t="shared" ca="1" si="603"/>
        <v>-42.077013244733351</v>
      </c>
      <c r="E5561" s="1">
        <f t="shared" ca="1" si="604"/>
        <v>0</v>
      </c>
      <c r="F5561" s="1">
        <f t="shared" ca="1" si="606"/>
        <v>1</v>
      </c>
      <c r="G5561" s="1">
        <f t="shared" ca="1" si="607"/>
        <v>0</v>
      </c>
      <c r="H5561" s="1">
        <f t="shared" ca="1" si="608"/>
        <v>1</v>
      </c>
    </row>
    <row r="5562" spans="1:8" hidden="1" x14ac:dyDescent="0.2">
      <c r="A5562" s="1">
        <v>5559</v>
      </c>
      <c r="B5562" s="1">
        <f t="shared" ca="1" si="605"/>
        <v>406329.33860607777</v>
      </c>
      <c r="C5562" s="1">
        <f t="shared" ca="1" si="602"/>
        <v>100</v>
      </c>
      <c r="D5562" s="1">
        <f t="shared" ca="1" si="603"/>
        <v>58.639357099169693</v>
      </c>
      <c r="E5562" s="1">
        <f t="shared" ca="1" si="604"/>
        <v>-1</v>
      </c>
      <c r="F5562" s="1">
        <f t="shared" ca="1" si="606"/>
        <v>1</v>
      </c>
      <c r="G5562" s="1">
        <f t="shared" ca="1" si="607"/>
        <v>1</v>
      </c>
      <c r="H5562" s="1">
        <f t="shared" ca="1" si="608"/>
        <v>0</v>
      </c>
    </row>
    <row r="5563" spans="1:8" hidden="1" x14ac:dyDescent="0.2">
      <c r="A5563" s="1">
        <v>5560</v>
      </c>
      <c r="B5563" s="1">
        <f t="shared" ca="1" si="605"/>
        <v>412193.27431599476</v>
      </c>
      <c r="C5563" s="1">
        <f t="shared" ca="1" si="602"/>
        <v>100</v>
      </c>
      <c r="D5563" s="1">
        <f t="shared" ca="1" si="603"/>
        <v>-42.077013244733351</v>
      </c>
      <c r="E5563" s="1">
        <f t="shared" ca="1" si="604"/>
        <v>0</v>
      </c>
      <c r="F5563" s="1">
        <f t="shared" ca="1" si="606"/>
        <v>1</v>
      </c>
      <c r="G5563" s="1">
        <f t="shared" ca="1" si="607"/>
        <v>0</v>
      </c>
      <c r="H5563" s="1">
        <f t="shared" ca="1" si="608"/>
        <v>1</v>
      </c>
    </row>
    <row r="5564" spans="1:8" hidden="1" x14ac:dyDescent="0.2">
      <c r="A5564" s="1">
        <v>5561</v>
      </c>
      <c r="B5564" s="1">
        <f t="shared" ca="1" si="605"/>
        <v>407985.57299152145</v>
      </c>
      <c r="C5564" s="1">
        <f t="shared" ca="1" si="602"/>
        <v>100</v>
      </c>
      <c r="D5564" s="1">
        <f t="shared" ca="1" si="603"/>
        <v>58.639357099169693</v>
      </c>
      <c r="E5564" s="1">
        <f t="shared" ca="1" si="604"/>
        <v>-1</v>
      </c>
      <c r="F5564" s="1">
        <f t="shared" ca="1" si="606"/>
        <v>1</v>
      </c>
      <c r="G5564" s="1">
        <f t="shared" ca="1" si="607"/>
        <v>1</v>
      </c>
      <c r="H5564" s="1">
        <f t="shared" ca="1" si="608"/>
        <v>0</v>
      </c>
    </row>
    <row r="5565" spans="1:8" hidden="1" x14ac:dyDescent="0.2">
      <c r="A5565" s="1">
        <v>5562</v>
      </c>
      <c r="B5565" s="1">
        <f t="shared" ca="1" si="605"/>
        <v>413849.50870143843</v>
      </c>
      <c r="C5565" s="1">
        <f t="shared" ca="1" si="602"/>
        <v>100</v>
      </c>
      <c r="D5565" s="1">
        <f t="shared" ca="1" si="603"/>
        <v>58.639357099169693</v>
      </c>
      <c r="E5565" s="1">
        <f t="shared" ca="1" si="604"/>
        <v>0</v>
      </c>
      <c r="F5565" s="1">
        <f t="shared" ca="1" si="606"/>
        <v>1</v>
      </c>
      <c r="G5565" s="1">
        <f t="shared" ca="1" si="607"/>
        <v>0</v>
      </c>
      <c r="H5565" s="1">
        <f t="shared" ca="1" si="608"/>
        <v>1</v>
      </c>
    </row>
    <row r="5566" spans="1:8" hidden="1" x14ac:dyDescent="0.2">
      <c r="A5566" s="1">
        <v>5563</v>
      </c>
      <c r="B5566" s="1">
        <f t="shared" ca="1" si="605"/>
        <v>419713.44441135542</v>
      </c>
      <c r="C5566" s="1">
        <f t="shared" ca="1" si="602"/>
        <v>100</v>
      </c>
      <c r="D5566" s="1">
        <f t="shared" ca="1" si="603"/>
        <v>58.639357099169693</v>
      </c>
      <c r="E5566" s="1">
        <f t="shared" ca="1" si="604"/>
        <v>0</v>
      </c>
      <c r="F5566" s="1">
        <f t="shared" ca="1" si="606"/>
        <v>1</v>
      </c>
      <c r="G5566" s="1">
        <f t="shared" ca="1" si="607"/>
        <v>0</v>
      </c>
      <c r="H5566" s="1">
        <f t="shared" ca="1" si="608"/>
        <v>2</v>
      </c>
    </row>
    <row r="5567" spans="1:8" hidden="1" x14ac:dyDescent="0.2">
      <c r="A5567" s="1">
        <v>5564</v>
      </c>
      <c r="B5567" s="1">
        <f t="shared" ca="1" si="605"/>
        <v>425577.38012127241</v>
      </c>
      <c r="C5567" s="1">
        <f t="shared" ca="1" si="602"/>
        <v>100</v>
      </c>
      <c r="D5567" s="1">
        <f t="shared" ca="1" si="603"/>
        <v>-42.077013244733351</v>
      </c>
      <c r="E5567" s="1">
        <f t="shared" ca="1" si="604"/>
        <v>0</v>
      </c>
      <c r="F5567" s="1">
        <f t="shared" ca="1" si="606"/>
        <v>1</v>
      </c>
      <c r="G5567" s="1">
        <f t="shared" ca="1" si="607"/>
        <v>0</v>
      </c>
      <c r="H5567" s="1">
        <f t="shared" ca="1" si="608"/>
        <v>3</v>
      </c>
    </row>
    <row r="5568" spans="1:8" hidden="1" x14ac:dyDescent="0.2">
      <c r="A5568" s="1">
        <v>5565</v>
      </c>
      <c r="B5568" s="1">
        <f t="shared" ca="1" si="605"/>
        <v>421369.6787967991</v>
      </c>
      <c r="C5568" s="1">
        <f t="shared" ca="1" si="602"/>
        <v>100</v>
      </c>
      <c r="D5568" s="1">
        <f t="shared" ca="1" si="603"/>
        <v>-42.077013244733351</v>
      </c>
      <c r="E5568" s="1">
        <f t="shared" ca="1" si="604"/>
        <v>-1</v>
      </c>
      <c r="F5568" s="1">
        <f t="shared" ca="1" si="606"/>
        <v>1</v>
      </c>
      <c r="G5568" s="1">
        <f t="shared" ca="1" si="607"/>
        <v>1</v>
      </c>
      <c r="H5568" s="1">
        <f t="shared" ca="1" si="608"/>
        <v>0</v>
      </c>
    </row>
    <row r="5569" spans="1:8" hidden="1" x14ac:dyDescent="0.2">
      <c r="A5569" s="1">
        <v>5566</v>
      </c>
      <c r="B5569" s="1">
        <f t="shared" ca="1" si="605"/>
        <v>417161.97747232579</v>
      </c>
      <c r="C5569" s="1">
        <f t="shared" ca="1" si="602"/>
        <v>100</v>
      </c>
      <c r="D5569" s="1">
        <f t="shared" ca="1" si="603"/>
        <v>-42.077013244733351</v>
      </c>
      <c r="E5569" s="1">
        <f t="shared" ca="1" si="604"/>
        <v>-2</v>
      </c>
      <c r="F5569" s="1">
        <f t="shared" ca="1" si="606"/>
        <v>1</v>
      </c>
      <c r="G5569" s="1">
        <f t="shared" ca="1" si="607"/>
        <v>2</v>
      </c>
      <c r="H5569" s="1">
        <f t="shared" ca="1" si="608"/>
        <v>0</v>
      </c>
    </row>
    <row r="5570" spans="1:8" hidden="1" x14ac:dyDescent="0.2">
      <c r="A5570" s="1">
        <v>5567</v>
      </c>
      <c r="B5570" s="1">
        <f t="shared" ca="1" si="605"/>
        <v>412954.27614785248</v>
      </c>
      <c r="C5570" s="1">
        <f t="shared" ca="1" si="602"/>
        <v>100</v>
      </c>
      <c r="D5570" s="1">
        <f t="shared" ca="1" si="603"/>
        <v>58.639357099169693</v>
      </c>
      <c r="E5570" s="1">
        <f t="shared" ca="1" si="604"/>
        <v>-3</v>
      </c>
      <c r="F5570" s="1">
        <f t="shared" ca="1" si="606"/>
        <v>1</v>
      </c>
      <c r="G5570" s="1">
        <f t="shared" ca="1" si="607"/>
        <v>3</v>
      </c>
      <c r="H5570" s="1">
        <f t="shared" ca="1" si="608"/>
        <v>0</v>
      </c>
    </row>
    <row r="5571" spans="1:8" hidden="1" x14ac:dyDescent="0.2">
      <c r="A5571" s="1">
        <v>5568</v>
      </c>
      <c r="B5571" s="1">
        <f t="shared" ca="1" si="605"/>
        <v>418818.21185776946</v>
      </c>
      <c r="C5571" s="1">
        <f t="shared" ca="1" si="602"/>
        <v>100</v>
      </c>
      <c r="D5571" s="1">
        <f t="shared" ca="1" si="603"/>
        <v>58.639357099169693</v>
      </c>
      <c r="E5571" s="1">
        <f t="shared" ca="1" si="604"/>
        <v>-2</v>
      </c>
      <c r="F5571" s="1">
        <f t="shared" ca="1" si="606"/>
        <v>1</v>
      </c>
      <c r="G5571" s="1">
        <f t="shared" ca="1" si="607"/>
        <v>0</v>
      </c>
      <c r="H5571" s="1">
        <f t="shared" ca="1" si="608"/>
        <v>1</v>
      </c>
    </row>
    <row r="5572" spans="1:8" hidden="1" x14ac:dyDescent="0.2">
      <c r="A5572" s="1">
        <v>5569</v>
      </c>
      <c r="B5572" s="1">
        <f t="shared" ca="1" si="605"/>
        <v>424682.14756768645</v>
      </c>
      <c r="C5572" s="1">
        <f t="shared" ca="1" si="602"/>
        <v>100</v>
      </c>
      <c r="D5572" s="1">
        <f t="shared" ca="1" si="603"/>
        <v>58.639357099169693</v>
      </c>
      <c r="E5572" s="1">
        <f t="shared" ca="1" si="604"/>
        <v>-1</v>
      </c>
      <c r="F5572" s="1">
        <f t="shared" ca="1" si="606"/>
        <v>1</v>
      </c>
      <c r="G5572" s="1">
        <f t="shared" ca="1" si="607"/>
        <v>0</v>
      </c>
      <c r="H5572" s="1">
        <f t="shared" ca="1" si="608"/>
        <v>2</v>
      </c>
    </row>
    <row r="5573" spans="1:8" hidden="1" x14ac:dyDescent="0.2">
      <c r="A5573" s="1">
        <v>5570</v>
      </c>
      <c r="B5573" s="1">
        <f t="shared" ca="1" si="605"/>
        <v>430546.08327760344</v>
      </c>
      <c r="C5573" s="1">
        <f t="shared" ref="C5573:C5636" ca="1" si="609">$C$4*POWER($L$2,F5573-1)</f>
        <v>100</v>
      </c>
      <c r="D5573" s="1">
        <f t="shared" ref="D5573:D5636" ca="1" si="610">IF(RAND()&lt;$B$1,$F$1,$H$1)</f>
        <v>58.639357099169693</v>
      </c>
      <c r="E5573" s="1">
        <f t="shared" ref="E5573:E5636" ca="1" si="611">IF(D5572&lt;0,IF(E5572-1=-$D$2,0,E5572-1),IF(E5572+1=$F$2,0,E5572+1))</f>
        <v>0</v>
      </c>
      <c r="F5573" s="1">
        <f t="shared" ca="1" si="606"/>
        <v>1</v>
      </c>
      <c r="G5573" s="1">
        <f t="shared" ca="1" si="607"/>
        <v>0</v>
      </c>
      <c r="H5573" s="1">
        <f t="shared" ca="1" si="608"/>
        <v>3</v>
      </c>
    </row>
    <row r="5574" spans="1:8" hidden="1" x14ac:dyDescent="0.2">
      <c r="A5574" s="1">
        <v>5571</v>
      </c>
      <c r="B5574" s="1">
        <f t="shared" ref="B5574:B5637" ca="1" si="612">B5573+D5573*C5573</f>
        <v>436410.01898752042</v>
      </c>
      <c r="C5574" s="1">
        <f t="shared" ca="1" si="609"/>
        <v>100</v>
      </c>
      <c r="D5574" s="1">
        <f t="shared" ca="1" si="610"/>
        <v>-42.077013244733351</v>
      </c>
      <c r="E5574" s="1">
        <f t="shared" ca="1" si="611"/>
        <v>0</v>
      </c>
      <c r="F5574" s="1">
        <f t="shared" ref="F5574:F5637" ca="1" si="613">IF(AND(D5573&gt;0,E5574=0),IF(F5573-1&lt;1,1,F5573-1),IF(AND(D5573&lt;0,E5574=0),IF(F5573+1&gt;$H$2,1,F5573+1),F5573))</f>
        <v>1</v>
      </c>
      <c r="G5574" s="1">
        <f t="shared" ref="G5574:G5637" ca="1" si="614">IF(D5573&gt;0,0,G5573+1)</f>
        <v>0</v>
      </c>
      <c r="H5574" s="1">
        <f t="shared" ref="H5574:H5637" ca="1" si="615">IF(D5573&lt;0,0,H5573+1)</f>
        <v>4</v>
      </c>
    </row>
    <row r="5575" spans="1:8" hidden="1" x14ac:dyDescent="0.2">
      <c r="A5575" s="1">
        <v>5572</v>
      </c>
      <c r="B5575" s="1">
        <f t="shared" ca="1" si="612"/>
        <v>432202.31766304711</v>
      </c>
      <c r="C5575" s="1">
        <f t="shared" ca="1" si="609"/>
        <v>100</v>
      </c>
      <c r="D5575" s="1">
        <f t="shared" ca="1" si="610"/>
        <v>-42.077013244733351</v>
      </c>
      <c r="E5575" s="1">
        <f t="shared" ca="1" si="611"/>
        <v>-1</v>
      </c>
      <c r="F5575" s="1">
        <f t="shared" ca="1" si="613"/>
        <v>1</v>
      </c>
      <c r="G5575" s="1">
        <f t="shared" ca="1" si="614"/>
        <v>1</v>
      </c>
      <c r="H5575" s="1">
        <f t="shared" ca="1" si="615"/>
        <v>0</v>
      </c>
    </row>
    <row r="5576" spans="1:8" hidden="1" x14ac:dyDescent="0.2">
      <c r="A5576" s="1">
        <v>5573</v>
      </c>
      <c r="B5576" s="1">
        <f t="shared" ca="1" si="612"/>
        <v>427994.6163385738</v>
      </c>
      <c r="C5576" s="1">
        <f t="shared" ca="1" si="609"/>
        <v>100</v>
      </c>
      <c r="D5576" s="1">
        <f t="shared" ca="1" si="610"/>
        <v>-42.077013244733351</v>
      </c>
      <c r="E5576" s="1">
        <f t="shared" ca="1" si="611"/>
        <v>-2</v>
      </c>
      <c r="F5576" s="1">
        <f t="shared" ca="1" si="613"/>
        <v>1</v>
      </c>
      <c r="G5576" s="1">
        <f t="shared" ca="1" si="614"/>
        <v>2</v>
      </c>
      <c r="H5576" s="1">
        <f t="shared" ca="1" si="615"/>
        <v>0</v>
      </c>
    </row>
    <row r="5577" spans="1:8" hidden="1" x14ac:dyDescent="0.2">
      <c r="A5577" s="1">
        <v>5574</v>
      </c>
      <c r="B5577" s="1">
        <f t="shared" ca="1" si="612"/>
        <v>423786.91501410049</v>
      </c>
      <c r="C5577" s="1">
        <f t="shared" ca="1" si="609"/>
        <v>100</v>
      </c>
      <c r="D5577" s="1">
        <f t="shared" ca="1" si="610"/>
        <v>58.639357099169693</v>
      </c>
      <c r="E5577" s="1">
        <f t="shared" ca="1" si="611"/>
        <v>-3</v>
      </c>
      <c r="F5577" s="1">
        <f t="shared" ca="1" si="613"/>
        <v>1</v>
      </c>
      <c r="G5577" s="1">
        <f t="shared" ca="1" si="614"/>
        <v>3</v>
      </c>
      <c r="H5577" s="1">
        <f t="shared" ca="1" si="615"/>
        <v>0</v>
      </c>
    </row>
    <row r="5578" spans="1:8" hidden="1" x14ac:dyDescent="0.2">
      <c r="A5578" s="1">
        <v>5575</v>
      </c>
      <c r="B5578" s="1">
        <f t="shared" ca="1" si="612"/>
        <v>429650.85072401748</v>
      </c>
      <c r="C5578" s="1">
        <f t="shared" ca="1" si="609"/>
        <v>100</v>
      </c>
      <c r="D5578" s="1">
        <f t="shared" ca="1" si="610"/>
        <v>58.639357099169693</v>
      </c>
      <c r="E5578" s="1">
        <f t="shared" ca="1" si="611"/>
        <v>-2</v>
      </c>
      <c r="F5578" s="1">
        <f t="shared" ca="1" si="613"/>
        <v>1</v>
      </c>
      <c r="G5578" s="1">
        <f t="shared" ca="1" si="614"/>
        <v>0</v>
      </c>
      <c r="H5578" s="1">
        <f t="shared" ca="1" si="615"/>
        <v>1</v>
      </c>
    </row>
    <row r="5579" spans="1:8" hidden="1" x14ac:dyDescent="0.2">
      <c r="A5579" s="1">
        <v>5576</v>
      </c>
      <c r="B5579" s="1">
        <f t="shared" ca="1" si="612"/>
        <v>435514.78643393447</v>
      </c>
      <c r="C5579" s="1">
        <f t="shared" ca="1" si="609"/>
        <v>100</v>
      </c>
      <c r="D5579" s="1">
        <f t="shared" ca="1" si="610"/>
        <v>-42.077013244733351</v>
      </c>
      <c r="E5579" s="1">
        <f t="shared" ca="1" si="611"/>
        <v>-1</v>
      </c>
      <c r="F5579" s="1">
        <f t="shared" ca="1" si="613"/>
        <v>1</v>
      </c>
      <c r="G5579" s="1">
        <f t="shared" ca="1" si="614"/>
        <v>0</v>
      </c>
      <c r="H5579" s="1">
        <f t="shared" ca="1" si="615"/>
        <v>2</v>
      </c>
    </row>
    <row r="5580" spans="1:8" hidden="1" x14ac:dyDescent="0.2">
      <c r="A5580" s="1">
        <v>5577</v>
      </c>
      <c r="B5580" s="1">
        <f t="shared" ca="1" si="612"/>
        <v>431307.08510946116</v>
      </c>
      <c r="C5580" s="1">
        <f t="shared" ca="1" si="609"/>
        <v>100</v>
      </c>
      <c r="D5580" s="1">
        <f t="shared" ca="1" si="610"/>
        <v>58.639357099169693</v>
      </c>
      <c r="E5580" s="1">
        <f t="shared" ca="1" si="611"/>
        <v>-2</v>
      </c>
      <c r="F5580" s="1">
        <f t="shared" ca="1" si="613"/>
        <v>1</v>
      </c>
      <c r="G5580" s="1">
        <f t="shared" ca="1" si="614"/>
        <v>1</v>
      </c>
      <c r="H5580" s="1">
        <f t="shared" ca="1" si="615"/>
        <v>0</v>
      </c>
    </row>
    <row r="5581" spans="1:8" hidden="1" x14ac:dyDescent="0.2">
      <c r="A5581" s="1">
        <v>5578</v>
      </c>
      <c r="B5581" s="1">
        <f t="shared" ca="1" si="612"/>
        <v>437171.02081937814</v>
      </c>
      <c r="C5581" s="1">
        <f t="shared" ca="1" si="609"/>
        <v>100</v>
      </c>
      <c r="D5581" s="1">
        <f t="shared" ca="1" si="610"/>
        <v>58.639357099169693</v>
      </c>
      <c r="E5581" s="1">
        <f t="shared" ca="1" si="611"/>
        <v>-1</v>
      </c>
      <c r="F5581" s="1">
        <f t="shared" ca="1" si="613"/>
        <v>1</v>
      </c>
      <c r="G5581" s="1">
        <f t="shared" ca="1" si="614"/>
        <v>0</v>
      </c>
      <c r="H5581" s="1">
        <f t="shared" ca="1" si="615"/>
        <v>1</v>
      </c>
    </row>
    <row r="5582" spans="1:8" hidden="1" x14ac:dyDescent="0.2">
      <c r="A5582" s="1">
        <v>5579</v>
      </c>
      <c r="B5582" s="1">
        <f t="shared" ca="1" si="612"/>
        <v>443034.95652929513</v>
      </c>
      <c r="C5582" s="1">
        <f t="shared" ca="1" si="609"/>
        <v>100</v>
      </c>
      <c r="D5582" s="1">
        <f t="shared" ca="1" si="610"/>
        <v>-42.077013244733351</v>
      </c>
      <c r="E5582" s="1">
        <f t="shared" ca="1" si="611"/>
        <v>0</v>
      </c>
      <c r="F5582" s="1">
        <f t="shared" ca="1" si="613"/>
        <v>1</v>
      </c>
      <c r="G5582" s="1">
        <f t="shared" ca="1" si="614"/>
        <v>0</v>
      </c>
      <c r="H5582" s="1">
        <f t="shared" ca="1" si="615"/>
        <v>2</v>
      </c>
    </row>
    <row r="5583" spans="1:8" hidden="1" x14ac:dyDescent="0.2">
      <c r="A5583" s="1">
        <v>5580</v>
      </c>
      <c r="B5583" s="1">
        <f t="shared" ca="1" si="612"/>
        <v>438827.25520482182</v>
      </c>
      <c r="C5583" s="1">
        <f t="shared" ca="1" si="609"/>
        <v>100</v>
      </c>
      <c r="D5583" s="1">
        <f t="shared" ca="1" si="610"/>
        <v>-42.077013244733351</v>
      </c>
      <c r="E5583" s="1">
        <f t="shared" ca="1" si="611"/>
        <v>-1</v>
      </c>
      <c r="F5583" s="1">
        <f t="shared" ca="1" si="613"/>
        <v>1</v>
      </c>
      <c r="G5583" s="1">
        <f t="shared" ca="1" si="614"/>
        <v>1</v>
      </c>
      <c r="H5583" s="1">
        <f t="shared" ca="1" si="615"/>
        <v>0</v>
      </c>
    </row>
    <row r="5584" spans="1:8" hidden="1" x14ac:dyDescent="0.2">
      <c r="A5584" s="1">
        <v>5581</v>
      </c>
      <c r="B5584" s="1">
        <f t="shared" ca="1" si="612"/>
        <v>434619.55388034851</v>
      </c>
      <c r="C5584" s="1">
        <f t="shared" ca="1" si="609"/>
        <v>100</v>
      </c>
      <c r="D5584" s="1">
        <f t="shared" ca="1" si="610"/>
        <v>58.639357099169693</v>
      </c>
      <c r="E5584" s="1">
        <f t="shared" ca="1" si="611"/>
        <v>-2</v>
      </c>
      <c r="F5584" s="1">
        <f t="shared" ca="1" si="613"/>
        <v>1</v>
      </c>
      <c r="G5584" s="1">
        <f t="shared" ca="1" si="614"/>
        <v>2</v>
      </c>
      <c r="H5584" s="1">
        <f t="shared" ca="1" si="615"/>
        <v>0</v>
      </c>
    </row>
    <row r="5585" spans="1:8" hidden="1" x14ac:dyDescent="0.2">
      <c r="A5585" s="1">
        <v>5582</v>
      </c>
      <c r="B5585" s="1">
        <f t="shared" ca="1" si="612"/>
        <v>440483.4895902655</v>
      </c>
      <c r="C5585" s="1">
        <f t="shared" ca="1" si="609"/>
        <v>100</v>
      </c>
      <c r="D5585" s="1">
        <f t="shared" ca="1" si="610"/>
        <v>58.639357099169693</v>
      </c>
      <c r="E5585" s="1">
        <f t="shared" ca="1" si="611"/>
        <v>-1</v>
      </c>
      <c r="F5585" s="1">
        <f t="shared" ca="1" si="613"/>
        <v>1</v>
      </c>
      <c r="G5585" s="1">
        <f t="shared" ca="1" si="614"/>
        <v>0</v>
      </c>
      <c r="H5585" s="1">
        <f t="shared" ca="1" si="615"/>
        <v>1</v>
      </c>
    </row>
    <row r="5586" spans="1:8" hidden="1" x14ac:dyDescent="0.2">
      <c r="A5586" s="1">
        <v>5583</v>
      </c>
      <c r="B5586" s="1">
        <f t="shared" ca="1" si="612"/>
        <v>446347.42530018248</v>
      </c>
      <c r="C5586" s="1">
        <f t="shared" ca="1" si="609"/>
        <v>100</v>
      </c>
      <c r="D5586" s="1">
        <f t="shared" ca="1" si="610"/>
        <v>-42.077013244733351</v>
      </c>
      <c r="E5586" s="1">
        <f t="shared" ca="1" si="611"/>
        <v>0</v>
      </c>
      <c r="F5586" s="1">
        <f t="shared" ca="1" si="613"/>
        <v>1</v>
      </c>
      <c r="G5586" s="1">
        <f t="shared" ca="1" si="614"/>
        <v>0</v>
      </c>
      <c r="H5586" s="1">
        <f t="shared" ca="1" si="615"/>
        <v>2</v>
      </c>
    </row>
    <row r="5587" spans="1:8" hidden="1" x14ac:dyDescent="0.2">
      <c r="A5587" s="1">
        <v>5584</v>
      </c>
      <c r="B5587" s="1">
        <f t="shared" ca="1" si="612"/>
        <v>442139.72397570917</v>
      </c>
      <c r="C5587" s="1">
        <f t="shared" ca="1" si="609"/>
        <v>100</v>
      </c>
      <c r="D5587" s="1">
        <f t="shared" ca="1" si="610"/>
        <v>58.639357099169693</v>
      </c>
      <c r="E5587" s="1">
        <f t="shared" ca="1" si="611"/>
        <v>-1</v>
      </c>
      <c r="F5587" s="1">
        <f t="shared" ca="1" si="613"/>
        <v>1</v>
      </c>
      <c r="G5587" s="1">
        <f t="shared" ca="1" si="614"/>
        <v>1</v>
      </c>
      <c r="H5587" s="1">
        <f t="shared" ca="1" si="615"/>
        <v>0</v>
      </c>
    </row>
    <row r="5588" spans="1:8" hidden="1" x14ac:dyDescent="0.2">
      <c r="A5588" s="1">
        <v>5585</v>
      </c>
      <c r="B5588" s="1">
        <f t="shared" ca="1" si="612"/>
        <v>448003.65968562616</v>
      </c>
      <c r="C5588" s="1">
        <f t="shared" ca="1" si="609"/>
        <v>100</v>
      </c>
      <c r="D5588" s="1">
        <f t="shared" ca="1" si="610"/>
        <v>-42.077013244733351</v>
      </c>
      <c r="E5588" s="1">
        <f t="shared" ca="1" si="611"/>
        <v>0</v>
      </c>
      <c r="F5588" s="1">
        <f t="shared" ca="1" si="613"/>
        <v>1</v>
      </c>
      <c r="G5588" s="1">
        <f t="shared" ca="1" si="614"/>
        <v>0</v>
      </c>
      <c r="H5588" s="1">
        <f t="shared" ca="1" si="615"/>
        <v>1</v>
      </c>
    </row>
    <row r="5589" spans="1:8" hidden="1" x14ac:dyDescent="0.2">
      <c r="A5589" s="1">
        <v>5586</v>
      </c>
      <c r="B5589" s="1">
        <f t="shared" ca="1" si="612"/>
        <v>443795.95836115285</v>
      </c>
      <c r="C5589" s="1">
        <f t="shared" ca="1" si="609"/>
        <v>100</v>
      </c>
      <c r="D5589" s="1">
        <f t="shared" ca="1" si="610"/>
        <v>-42.077013244733351</v>
      </c>
      <c r="E5589" s="1">
        <f t="shared" ca="1" si="611"/>
        <v>-1</v>
      </c>
      <c r="F5589" s="1">
        <f t="shared" ca="1" si="613"/>
        <v>1</v>
      </c>
      <c r="G5589" s="1">
        <f t="shared" ca="1" si="614"/>
        <v>1</v>
      </c>
      <c r="H5589" s="1">
        <f t="shared" ca="1" si="615"/>
        <v>0</v>
      </c>
    </row>
    <row r="5590" spans="1:8" hidden="1" x14ac:dyDescent="0.2">
      <c r="A5590" s="1">
        <v>5587</v>
      </c>
      <c r="B5590" s="1">
        <f t="shared" ca="1" si="612"/>
        <v>439588.25703667954</v>
      </c>
      <c r="C5590" s="1">
        <f t="shared" ca="1" si="609"/>
        <v>100</v>
      </c>
      <c r="D5590" s="1">
        <f t="shared" ca="1" si="610"/>
        <v>58.639357099169693</v>
      </c>
      <c r="E5590" s="1">
        <f t="shared" ca="1" si="611"/>
        <v>-2</v>
      </c>
      <c r="F5590" s="1">
        <f t="shared" ca="1" si="613"/>
        <v>1</v>
      </c>
      <c r="G5590" s="1">
        <f t="shared" ca="1" si="614"/>
        <v>2</v>
      </c>
      <c r="H5590" s="1">
        <f t="shared" ca="1" si="615"/>
        <v>0</v>
      </c>
    </row>
    <row r="5591" spans="1:8" hidden="1" x14ac:dyDescent="0.2">
      <c r="A5591" s="1">
        <v>5588</v>
      </c>
      <c r="B5591" s="1">
        <f t="shared" ca="1" si="612"/>
        <v>445452.19274659653</v>
      </c>
      <c r="C5591" s="1">
        <f t="shared" ca="1" si="609"/>
        <v>100</v>
      </c>
      <c r="D5591" s="1">
        <f t="shared" ca="1" si="610"/>
        <v>-42.077013244733351</v>
      </c>
      <c r="E5591" s="1">
        <f t="shared" ca="1" si="611"/>
        <v>-1</v>
      </c>
      <c r="F5591" s="1">
        <f t="shared" ca="1" si="613"/>
        <v>1</v>
      </c>
      <c r="G5591" s="1">
        <f t="shared" ca="1" si="614"/>
        <v>0</v>
      </c>
      <c r="H5591" s="1">
        <f t="shared" ca="1" si="615"/>
        <v>1</v>
      </c>
    </row>
    <row r="5592" spans="1:8" hidden="1" x14ac:dyDescent="0.2">
      <c r="A5592" s="1">
        <v>5589</v>
      </c>
      <c r="B5592" s="1">
        <f t="shared" ca="1" si="612"/>
        <v>441244.49142212322</v>
      </c>
      <c r="C5592" s="1">
        <f t="shared" ca="1" si="609"/>
        <v>100</v>
      </c>
      <c r="D5592" s="1">
        <f t="shared" ca="1" si="610"/>
        <v>-42.077013244733351</v>
      </c>
      <c r="E5592" s="1">
        <f t="shared" ca="1" si="611"/>
        <v>-2</v>
      </c>
      <c r="F5592" s="1">
        <f t="shared" ca="1" si="613"/>
        <v>1</v>
      </c>
      <c r="G5592" s="1">
        <f t="shared" ca="1" si="614"/>
        <v>1</v>
      </c>
      <c r="H5592" s="1">
        <f t="shared" ca="1" si="615"/>
        <v>0</v>
      </c>
    </row>
    <row r="5593" spans="1:8" hidden="1" x14ac:dyDescent="0.2">
      <c r="A5593" s="1">
        <v>5590</v>
      </c>
      <c r="B5593" s="1">
        <f t="shared" ca="1" si="612"/>
        <v>437036.79009764991</v>
      </c>
      <c r="C5593" s="1">
        <f t="shared" ca="1" si="609"/>
        <v>100</v>
      </c>
      <c r="D5593" s="1">
        <f t="shared" ca="1" si="610"/>
        <v>-42.077013244733351</v>
      </c>
      <c r="E5593" s="1">
        <f t="shared" ca="1" si="611"/>
        <v>-3</v>
      </c>
      <c r="F5593" s="1">
        <f t="shared" ca="1" si="613"/>
        <v>1</v>
      </c>
      <c r="G5593" s="1">
        <f t="shared" ca="1" si="614"/>
        <v>2</v>
      </c>
      <c r="H5593" s="1">
        <f t="shared" ca="1" si="615"/>
        <v>0</v>
      </c>
    </row>
    <row r="5594" spans="1:8" hidden="1" x14ac:dyDescent="0.2">
      <c r="A5594" s="1">
        <v>5591</v>
      </c>
      <c r="B5594" s="1">
        <f t="shared" ca="1" si="612"/>
        <v>432829.0887731766</v>
      </c>
      <c r="C5594" s="1">
        <f t="shared" ca="1" si="609"/>
        <v>100</v>
      </c>
      <c r="D5594" s="1">
        <f t="shared" ca="1" si="610"/>
        <v>-42.077013244733351</v>
      </c>
      <c r="E5594" s="1">
        <f t="shared" ca="1" si="611"/>
        <v>-4</v>
      </c>
      <c r="F5594" s="1">
        <f t="shared" ca="1" si="613"/>
        <v>1</v>
      </c>
      <c r="G5594" s="1">
        <f t="shared" ca="1" si="614"/>
        <v>3</v>
      </c>
      <c r="H5594" s="1">
        <f t="shared" ca="1" si="615"/>
        <v>0</v>
      </c>
    </row>
    <row r="5595" spans="1:8" hidden="1" x14ac:dyDescent="0.2">
      <c r="A5595" s="1">
        <v>5592</v>
      </c>
      <c r="B5595" s="1">
        <f t="shared" ca="1" si="612"/>
        <v>428621.38744870329</v>
      </c>
      <c r="C5595" s="1">
        <f t="shared" ca="1" si="609"/>
        <v>500</v>
      </c>
      <c r="D5595" s="1">
        <f t="shared" ca="1" si="610"/>
        <v>-42.077013244733351</v>
      </c>
      <c r="E5595" s="1">
        <f t="shared" ca="1" si="611"/>
        <v>0</v>
      </c>
      <c r="F5595" s="1">
        <f t="shared" ca="1" si="613"/>
        <v>2</v>
      </c>
      <c r="G5595" s="1">
        <f t="shared" ca="1" si="614"/>
        <v>4</v>
      </c>
      <c r="H5595" s="1">
        <f t="shared" ca="1" si="615"/>
        <v>0</v>
      </c>
    </row>
    <row r="5596" spans="1:8" hidden="1" x14ac:dyDescent="0.2">
      <c r="A5596" s="1">
        <v>5593</v>
      </c>
      <c r="B5596" s="1">
        <f t="shared" ca="1" si="612"/>
        <v>407582.88082633662</v>
      </c>
      <c r="C5596" s="1">
        <f t="shared" ca="1" si="609"/>
        <v>500</v>
      </c>
      <c r="D5596" s="1">
        <f t="shared" ca="1" si="610"/>
        <v>-42.077013244733351</v>
      </c>
      <c r="E5596" s="1">
        <f t="shared" ca="1" si="611"/>
        <v>-1</v>
      </c>
      <c r="F5596" s="1">
        <f t="shared" ca="1" si="613"/>
        <v>2</v>
      </c>
      <c r="G5596" s="1">
        <f t="shared" ca="1" si="614"/>
        <v>5</v>
      </c>
      <c r="H5596" s="1">
        <f t="shared" ca="1" si="615"/>
        <v>0</v>
      </c>
    </row>
    <row r="5597" spans="1:8" hidden="1" x14ac:dyDescent="0.2">
      <c r="A5597" s="1">
        <v>5594</v>
      </c>
      <c r="B5597" s="1">
        <f t="shared" ca="1" si="612"/>
        <v>386544.37420396996</v>
      </c>
      <c r="C5597" s="1">
        <f t="shared" ca="1" si="609"/>
        <v>500</v>
      </c>
      <c r="D5597" s="1">
        <f t="shared" ca="1" si="610"/>
        <v>58.639357099169693</v>
      </c>
      <c r="E5597" s="1">
        <f t="shared" ca="1" si="611"/>
        <v>-2</v>
      </c>
      <c r="F5597" s="1">
        <f t="shared" ca="1" si="613"/>
        <v>2</v>
      </c>
      <c r="G5597" s="1">
        <f t="shared" ca="1" si="614"/>
        <v>6</v>
      </c>
      <c r="H5597" s="1">
        <f t="shared" ca="1" si="615"/>
        <v>0</v>
      </c>
    </row>
    <row r="5598" spans="1:8" hidden="1" x14ac:dyDescent="0.2">
      <c r="A5598" s="1">
        <v>5595</v>
      </c>
      <c r="B5598" s="1">
        <f t="shared" ca="1" si="612"/>
        <v>415864.05275355477</v>
      </c>
      <c r="C5598" s="1">
        <f t="shared" ca="1" si="609"/>
        <v>500</v>
      </c>
      <c r="D5598" s="1">
        <f t="shared" ca="1" si="610"/>
        <v>58.639357099169693</v>
      </c>
      <c r="E5598" s="1">
        <f t="shared" ca="1" si="611"/>
        <v>-1</v>
      </c>
      <c r="F5598" s="1">
        <f t="shared" ca="1" si="613"/>
        <v>2</v>
      </c>
      <c r="G5598" s="1">
        <f t="shared" ca="1" si="614"/>
        <v>0</v>
      </c>
      <c r="H5598" s="1">
        <f t="shared" ca="1" si="615"/>
        <v>1</v>
      </c>
    </row>
    <row r="5599" spans="1:8" hidden="1" x14ac:dyDescent="0.2">
      <c r="A5599" s="1">
        <v>5596</v>
      </c>
      <c r="B5599" s="1">
        <f t="shared" ca="1" si="612"/>
        <v>445183.73130313959</v>
      </c>
      <c r="C5599" s="1">
        <f t="shared" ca="1" si="609"/>
        <v>100</v>
      </c>
      <c r="D5599" s="1">
        <f t="shared" ca="1" si="610"/>
        <v>-42.077013244733351</v>
      </c>
      <c r="E5599" s="1">
        <f t="shared" ca="1" si="611"/>
        <v>0</v>
      </c>
      <c r="F5599" s="1">
        <f t="shared" ca="1" si="613"/>
        <v>1</v>
      </c>
      <c r="G5599" s="1">
        <f t="shared" ca="1" si="614"/>
        <v>0</v>
      </c>
      <c r="H5599" s="1">
        <f t="shared" ca="1" si="615"/>
        <v>2</v>
      </c>
    </row>
    <row r="5600" spans="1:8" hidden="1" x14ac:dyDescent="0.2">
      <c r="A5600" s="1">
        <v>5597</v>
      </c>
      <c r="B5600" s="1">
        <f t="shared" ca="1" si="612"/>
        <v>440976.02997866628</v>
      </c>
      <c r="C5600" s="1">
        <f t="shared" ca="1" si="609"/>
        <v>100</v>
      </c>
      <c r="D5600" s="1">
        <f t="shared" ca="1" si="610"/>
        <v>-42.077013244733351</v>
      </c>
      <c r="E5600" s="1">
        <f t="shared" ca="1" si="611"/>
        <v>-1</v>
      </c>
      <c r="F5600" s="1">
        <f t="shared" ca="1" si="613"/>
        <v>1</v>
      </c>
      <c r="G5600" s="1">
        <f t="shared" ca="1" si="614"/>
        <v>1</v>
      </c>
      <c r="H5600" s="1">
        <f t="shared" ca="1" si="615"/>
        <v>0</v>
      </c>
    </row>
    <row r="5601" spans="1:8" hidden="1" x14ac:dyDescent="0.2">
      <c r="A5601" s="1">
        <v>5598</v>
      </c>
      <c r="B5601" s="1">
        <f t="shared" ca="1" si="612"/>
        <v>436768.32865419297</v>
      </c>
      <c r="C5601" s="1">
        <f t="shared" ca="1" si="609"/>
        <v>100</v>
      </c>
      <c r="D5601" s="1">
        <f t="shared" ca="1" si="610"/>
        <v>-42.077013244733351</v>
      </c>
      <c r="E5601" s="1">
        <f t="shared" ca="1" si="611"/>
        <v>-2</v>
      </c>
      <c r="F5601" s="1">
        <f t="shared" ca="1" si="613"/>
        <v>1</v>
      </c>
      <c r="G5601" s="1">
        <f t="shared" ca="1" si="614"/>
        <v>2</v>
      </c>
      <c r="H5601" s="1">
        <f t="shared" ca="1" si="615"/>
        <v>0</v>
      </c>
    </row>
    <row r="5602" spans="1:8" hidden="1" x14ac:dyDescent="0.2">
      <c r="A5602" s="1">
        <v>5599</v>
      </c>
      <c r="B5602" s="1">
        <f t="shared" ca="1" si="612"/>
        <v>432560.62732971966</v>
      </c>
      <c r="C5602" s="1">
        <f t="shared" ca="1" si="609"/>
        <v>100</v>
      </c>
      <c r="D5602" s="1">
        <f t="shared" ca="1" si="610"/>
        <v>58.639357099169693</v>
      </c>
      <c r="E5602" s="1">
        <f t="shared" ca="1" si="611"/>
        <v>-3</v>
      </c>
      <c r="F5602" s="1">
        <f t="shared" ca="1" si="613"/>
        <v>1</v>
      </c>
      <c r="G5602" s="1">
        <f t="shared" ca="1" si="614"/>
        <v>3</v>
      </c>
      <c r="H5602" s="1">
        <f t="shared" ca="1" si="615"/>
        <v>0</v>
      </c>
    </row>
    <row r="5603" spans="1:8" hidden="1" x14ac:dyDescent="0.2">
      <c r="A5603" s="1">
        <v>5600</v>
      </c>
      <c r="B5603" s="1">
        <f t="shared" ca="1" si="612"/>
        <v>438424.56303963665</v>
      </c>
      <c r="C5603" s="1">
        <f t="shared" ca="1" si="609"/>
        <v>100</v>
      </c>
      <c r="D5603" s="1">
        <f t="shared" ca="1" si="610"/>
        <v>-42.077013244733351</v>
      </c>
      <c r="E5603" s="1">
        <f t="shared" ca="1" si="611"/>
        <v>-2</v>
      </c>
      <c r="F5603" s="1">
        <f t="shared" ca="1" si="613"/>
        <v>1</v>
      </c>
      <c r="G5603" s="1">
        <f t="shared" ca="1" si="614"/>
        <v>0</v>
      </c>
      <c r="H5603" s="1">
        <f t="shared" ca="1" si="615"/>
        <v>1</v>
      </c>
    </row>
    <row r="5604" spans="1:8" hidden="1" x14ac:dyDescent="0.2">
      <c r="A5604" s="1">
        <v>5601</v>
      </c>
      <c r="B5604" s="1">
        <f t="shared" ca="1" si="612"/>
        <v>434216.86171516334</v>
      </c>
      <c r="C5604" s="1">
        <f t="shared" ca="1" si="609"/>
        <v>100</v>
      </c>
      <c r="D5604" s="1">
        <f t="shared" ca="1" si="610"/>
        <v>-42.077013244733351</v>
      </c>
      <c r="E5604" s="1">
        <f t="shared" ca="1" si="611"/>
        <v>-3</v>
      </c>
      <c r="F5604" s="1">
        <f t="shared" ca="1" si="613"/>
        <v>1</v>
      </c>
      <c r="G5604" s="1">
        <f t="shared" ca="1" si="614"/>
        <v>1</v>
      </c>
      <c r="H5604" s="1">
        <f t="shared" ca="1" si="615"/>
        <v>0</v>
      </c>
    </row>
    <row r="5605" spans="1:8" hidden="1" x14ac:dyDescent="0.2">
      <c r="A5605" s="1">
        <v>5602</v>
      </c>
      <c r="B5605" s="1">
        <f t="shared" ca="1" si="612"/>
        <v>430009.16039069003</v>
      </c>
      <c r="C5605" s="1">
        <f t="shared" ca="1" si="609"/>
        <v>100</v>
      </c>
      <c r="D5605" s="1">
        <f t="shared" ca="1" si="610"/>
        <v>58.639357099169693</v>
      </c>
      <c r="E5605" s="1">
        <f t="shared" ca="1" si="611"/>
        <v>-4</v>
      </c>
      <c r="F5605" s="1">
        <f t="shared" ca="1" si="613"/>
        <v>1</v>
      </c>
      <c r="G5605" s="1">
        <f t="shared" ca="1" si="614"/>
        <v>2</v>
      </c>
      <c r="H5605" s="1">
        <f t="shared" ca="1" si="615"/>
        <v>0</v>
      </c>
    </row>
    <row r="5606" spans="1:8" hidden="1" x14ac:dyDescent="0.2">
      <c r="A5606" s="1">
        <v>5603</v>
      </c>
      <c r="B5606" s="1">
        <f t="shared" ca="1" si="612"/>
        <v>435873.09610060701</v>
      </c>
      <c r="C5606" s="1">
        <f t="shared" ca="1" si="609"/>
        <v>100</v>
      </c>
      <c r="D5606" s="1">
        <f t="shared" ca="1" si="610"/>
        <v>58.639357099169693</v>
      </c>
      <c r="E5606" s="1">
        <f t="shared" ca="1" si="611"/>
        <v>-3</v>
      </c>
      <c r="F5606" s="1">
        <f t="shared" ca="1" si="613"/>
        <v>1</v>
      </c>
      <c r="G5606" s="1">
        <f t="shared" ca="1" si="614"/>
        <v>0</v>
      </c>
      <c r="H5606" s="1">
        <f t="shared" ca="1" si="615"/>
        <v>1</v>
      </c>
    </row>
    <row r="5607" spans="1:8" hidden="1" x14ac:dyDescent="0.2">
      <c r="A5607" s="1">
        <v>5604</v>
      </c>
      <c r="B5607" s="1">
        <f t="shared" ca="1" si="612"/>
        <v>441737.031810524</v>
      </c>
      <c r="C5607" s="1">
        <f t="shared" ca="1" si="609"/>
        <v>100</v>
      </c>
      <c r="D5607" s="1">
        <f t="shared" ca="1" si="610"/>
        <v>58.639357099169693</v>
      </c>
      <c r="E5607" s="1">
        <f t="shared" ca="1" si="611"/>
        <v>-2</v>
      </c>
      <c r="F5607" s="1">
        <f t="shared" ca="1" si="613"/>
        <v>1</v>
      </c>
      <c r="G5607" s="1">
        <f t="shared" ca="1" si="614"/>
        <v>0</v>
      </c>
      <c r="H5607" s="1">
        <f t="shared" ca="1" si="615"/>
        <v>2</v>
      </c>
    </row>
    <row r="5608" spans="1:8" hidden="1" x14ac:dyDescent="0.2">
      <c r="A5608" s="1">
        <v>5605</v>
      </c>
      <c r="B5608" s="1">
        <f t="shared" ca="1" si="612"/>
        <v>447600.96752044099</v>
      </c>
      <c r="C5608" s="1">
        <f t="shared" ca="1" si="609"/>
        <v>100</v>
      </c>
      <c r="D5608" s="1">
        <f t="shared" ca="1" si="610"/>
        <v>-42.077013244733351</v>
      </c>
      <c r="E5608" s="1">
        <f t="shared" ca="1" si="611"/>
        <v>-1</v>
      </c>
      <c r="F5608" s="1">
        <f t="shared" ca="1" si="613"/>
        <v>1</v>
      </c>
      <c r="G5608" s="1">
        <f t="shared" ca="1" si="614"/>
        <v>0</v>
      </c>
      <c r="H5608" s="1">
        <f t="shared" ca="1" si="615"/>
        <v>3</v>
      </c>
    </row>
    <row r="5609" spans="1:8" hidden="1" x14ac:dyDescent="0.2">
      <c r="A5609" s="1">
        <v>5606</v>
      </c>
      <c r="B5609" s="1">
        <f t="shared" ca="1" si="612"/>
        <v>443393.26619596768</v>
      </c>
      <c r="C5609" s="1">
        <f t="shared" ca="1" si="609"/>
        <v>100</v>
      </c>
      <c r="D5609" s="1">
        <f t="shared" ca="1" si="610"/>
        <v>-42.077013244733351</v>
      </c>
      <c r="E5609" s="1">
        <f t="shared" ca="1" si="611"/>
        <v>-2</v>
      </c>
      <c r="F5609" s="1">
        <f t="shared" ca="1" si="613"/>
        <v>1</v>
      </c>
      <c r="G5609" s="1">
        <f t="shared" ca="1" si="614"/>
        <v>1</v>
      </c>
      <c r="H5609" s="1">
        <f t="shared" ca="1" si="615"/>
        <v>0</v>
      </c>
    </row>
    <row r="5610" spans="1:8" hidden="1" x14ac:dyDescent="0.2">
      <c r="A5610" s="1">
        <v>5607</v>
      </c>
      <c r="B5610" s="1">
        <f t="shared" ca="1" si="612"/>
        <v>439185.56487149437</v>
      </c>
      <c r="C5610" s="1">
        <f t="shared" ca="1" si="609"/>
        <v>100</v>
      </c>
      <c r="D5610" s="1">
        <f t="shared" ca="1" si="610"/>
        <v>-42.077013244733351</v>
      </c>
      <c r="E5610" s="1">
        <f t="shared" ca="1" si="611"/>
        <v>-3</v>
      </c>
      <c r="F5610" s="1">
        <f t="shared" ca="1" si="613"/>
        <v>1</v>
      </c>
      <c r="G5610" s="1">
        <f t="shared" ca="1" si="614"/>
        <v>2</v>
      </c>
      <c r="H5610" s="1">
        <f t="shared" ca="1" si="615"/>
        <v>0</v>
      </c>
    </row>
    <row r="5611" spans="1:8" hidden="1" x14ac:dyDescent="0.2">
      <c r="A5611" s="1">
        <v>5608</v>
      </c>
      <c r="B5611" s="1">
        <f t="shared" ca="1" si="612"/>
        <v>434977.86354702106</v>
      </c>
      <c r="C5611" s="1">
        <f t="shared" ca="1" si="609"/>
        <v>100</v>
      </c>
      <c r="D5611" s="1">
        <f t="shared" ca="1" si="610"/>
        <v>58.639357099169693</v>
      </c>
      <c r="E5611" s="1">
        <f t="shared" ca="1" si="611"/>
        <v>-4</v>
      </c>
      <c r="F5611" s="1">
        <f t="shared" ca="1" si="613"/>
        <v>1</v>
      </c>
      <c r="G5611" s="1">
        <f t="shared" ca="1" si="614"/>
        <v>3</v>
      </c>
      <c r="H5611" s="1">
        <f t="shared" ca="1" si="615"/>
        <v>0</v>
      </c>
    </row>
    <row r="5612" spans="1:8" hidden="1" x14ac:dyDescent="0.2">
      <c r="A5612" s="1">
        <v>5609</v>
      </c>
      <c r="B5612" s="1">
        <f t="shared" ca="1" si="612"/>
        <v>440841.79925693804</v>
      </c>
      <c r="C5612" s="1">
        <f t="shared" ca="1" si="609"/>
        <v>100</v>
      </c>
      <c r="D5612" s="1">
        <f t="shared" ca="1" si="610"/>
        <v>-42.077013244733351</v>
      </c>
      <c r="E5612" s="1">
        <f t="shared" ca="1" si="611"/>
        <v>-3</v>
      </c>
      <c r="F5612" s="1">
        <f t="shared" ca="1" si="613"/>
        <v>1</v>
      </c>
      <c r="G5612" s="1">
        <f t="shared" ca="1" si="614"/>
        <v>0</v>
      </c>
      <c r="H5612" s="1">
        <f t="shared" ca="1" si="615"/>
        <v>1</v>
      </c>
    </row>
    <row r="5613" spans="1:8" hidden="1" x14ac:dyDescent="0.2">
      <c r="A5613" s="1">
        <v>5610</v>
      </c>
      <c r="B5613" s="1">
        <f t="shared" ca="1" si="612"/>
        <v>436634.09793246473</v>
      </c>
      <c r="C5613" s="1">
        <f t="shared" ca="1" si="609"/>
        <v>100</v>
      </c>
      <c r="D5613" s="1">
        <f t="shared" ca="1" si="610"/>
        <v>-42.077013244733351</v>
      </c>
      <c r="E5613" s="1">
        <f t="shared" ca="1" si="611"/>
        <v>-4</v>
      </c>
      <c r="F5613" s="1">
        <f t="shared" ca="1" si="613"/>
        <v>1</v>
      </c>
      <c r="G5613" s="1">
        <f t="shared" ca="1" si="614"/>
        <v>1</v>
      </c>
      <c r="H5613" s="1">
        <f t="shared" ca="1" si="615"/>
        <v>0</v>
      </c>
    </row>
    <row r="5614" spans="1:8" hidden="1" x14ac:dyDescent="0.2">
      <c r="A5614" s="1">
        <v>5611</v>
      </c>
      <c r="B5614" s="1">
        <f t="shared" ca="1" si="612"/>
        <v>432426.39660799142</v>
      </c>
      <c r="C5614" s="1">
        <f t="shared" ca="1" si="609"/>
        <v>500</v>
      </c>
      <c r="D5614" s="1">
        <f t="shared" ca="1" si="610"/>
        <v>58.639357099169693</v>
      </c>
      <c r="E5614" s="1">
        <f t="shared" ca="1" si="611"/>
        <v>0</v>
      </c>
      <c r="F5614" s="1">
        <f t="shared" ca="1" si="613"/>
        <v>2</v>
      </c>
      <c r="G5614" s="1">
        <f t="shared" ca="1" si="614"/>
        <v>2</v>
      </c>
      <c r="H5614" s="1">
        <f t="shared" ca="1" si="615"/>
        <v>0</v>
      </c>
    </row>
    <row r="5615" spans="1:8" hidden="1" x14ac:dyDescent="0.2">
      <c r="A5615" s="1">
        <v>5612</v>
      </c>
      <c r="B5615" s="1">
        <f t="shared" ca="1" si="612"/>
        <v>461746.07515757624</v>
      </c>
      <c r="C5615" s="1">
        <f t="shared" ca="1" si="609"/>
        <v>100</v>
      </c>
      <c r="D5615" s="1">
        <f t="shared" ca="1" si="610"/>
        <v>-42.077013244733351</v>
      </c>
      <c r="E5615" s="1">
        <f t="shared" ca="1" si="611"/>
        <v>0</v>
      </c>
      <c r="F5615" s="1">
        <f t="shared" ca="1" si="613"/>
        <v>1</v>
      </c>
      <c r="G5615" s="1">
        <f t="shared" ca="1" si="614"/>
        <v>0</v>
      </c>
      <c r="H5615" s="1">
        <f t="shared" ca="1" si="615"/>
        <v>1</v>
      </c>
    </row>
    <row r="5616" spans="1:8" hidden="1" x14ac:dyDescent="0.2">
      <c r="A5616" s="1">
        <v>5613</v>
      </c>
      <c r="B5616" s="1">
        <f t="shared" ca="1" si="612"/>
        <v>457538.37383310293</v>
      </c>
      <c r="C5616" s="1">
        <f t="shared" ca="1" si="609"/>
        <v>100</v>
      </c>
      <c r="D5616" s="1">
        <f t="shared" ca="1" si="610"/>
        <v>58.639357099169693</v>
      </c>
      <c r="E5616" s="1">
        <f t="shared" ca="1" si="611"/>
        <v>-1</v>
      </c>
      <c r="F5616" s="1">
        <f t="shared" ca="1" si="613"/>
        <v>1</v>
      </c>
      <c r="G5616" s="1">
        <f t="shared" ca="1" si="614"/>
        <v>1</v>
      </c>
      <c r="H5616" s="1">
        <f t="shared" ca="1" si="615"/>
        <v>0</v>
      </c>
    </row>
    <row r="5617" spans="1:8" hidden="1" x14ac:dyDescent="0.2">
      <c r="A5617" s="1">
        <v>5614</v>
      </c>
      <c r="B5617" s="1">
        <f t="shared" ca="1" si="612"/>
        <v>463402.30954301992</v>
      </c>
      <c r="C5617" s="1">
        <f t="shared" ca="1" si="609"/>
        <v>100</v>
      </c>
      <c r="D5617" s="1">
        <f t="shared" ca="1" si="610"/>
        <v>-42.077013244733351</v>
      </c>
      <c r="E5617" s="1">
        <f t="shared" ca="1" si="611"/>
        <v>0</v>
      </c>
      <c r="F5617" s="1">
        <f t="shared" ca="1" si="613"/>
        <v>1</v>
      </c>
      <c r="G5617" s="1">
        <f t="shared" ca="1" si="614"/>
        <v>0</v>
      </c>
      <c r="H5617" s="1">
        <f t="shared" ca="1" si="615"/>
        <v>1</v>
      </c>
    </row>
    <row r="5618" spans="1:8" hidden="1" x14ac:dyDescent="0.2">
      <c r="A5618" s="1">
        <v>5615</v>
      </c>
      <c r="B5618" s="1">
        <f t="shared" ca="1" si="612"/>
        <v>459194.60821854661</v>
      </c>
      <c r="C5618" s="1">
        <f t="shared" ca="1" si="609"/>
        <v>100</v>
      </c>
      <c r="D5618" s="1">
        <f t="shared" ca="1" si="610"/>
        <v>-42.077013244733351</v>
      </c>
      <c r="E5618" s="1">
        <f t="shared" ca="1" si="611"/>
        <v>-1</v>
      </c>
      <c r="F5618" s="1">
        <f t="shared" ca="1" si="613"/>
        <v>1</v>
      </c>
      <c r="G5618" s="1">
        <f t="shared" ca="1" si="614"/>
        <v>1</v>
      </c>
      <c r="H5618" s="1">
        <f t="shared" ca="1" si="615"/>
        <v>0</v>
      </c>
    </row>
    <row r="5619" spans="1:8" hidden="1" x14ac:dyDescent="0.2">
      <c r="A5619" s="1">
        <v>5616</v>
      </c>
      <c r="B5619" s="1">
        <f t="shared" ca="1" si="612"/>
        <v>454986.9068940733</v>
      </c>
      <c r="C5619" s="1">
        <f t="shared" ca="1" si="609"/>
        <v>100</v>
      </c>
      <c r="D5619" s="1">
        <f t="shared" ca="1" si="610"/>
        <v>-42.077013244733351</v>
      </c>
      <c r="E5619" s="1">
        <f t="shared" ca="1" si="611"/>
        <v>-2</v>
      </c>
      <c r="F5619" s="1">
        <f t="shared" ca="1" si="613"/>
        <v>1</v>
      </c>
      <c r="G5619" s="1">
        <f t="shared" ca="1" si="614"/>
        <v>2</v>
      </c>
      <c r="H5619" s="1">
        <f t="shared" ca="1" si="615"/>
        <v>0</v>
      </c>
    </row>
    <row r="5620" spans="1:8" hidden="1" x14ac:dyDescent="0.2">
      <c r="A5620" s="1">
        <v>5617</v>
      </c>
      <c r="B5620" s="1">
        <f t="shared" ca="1" si="612"/>
        <v>450779.20556959999</v>
      </c>
      <c r="C5620" s="1">
        <f t="shared" ca="1" si="609"/>
        <v>100</v>
      </c>
      <c r="D5620" s="1">
        <f t="shared" ca="1" si="610"/>
        <v>-42.077013244733351</v>
      </c>
      <c r="E5620" s="1">
        <f t="shared" ca="1" si="611"/>
        <v>-3</v>
      </c>
      <c r="F5620" s="1">
        <f t="shared" ca="1" si="613"/>
        <v>1</v>
      </c>
      <c r="G5620" s="1">
        <f t="shared" ca="1" si="614"/>
        <v>3</v>
      </c>
      <c r="H5620" s="1">
        <f t="shared" ca="1" si="615"/>
        <v>0</v>
      </c>
    </row>
    <row r="5621" spans="1:8" hidden="1" x14ac:dyDescent="0.2">
      <c r="A5621" s="1">
        <v>5618</v>
      </c>
      <c r="B5621" s="1">
        <f t="shared" ca="1" si="612"/>
        <v>446571.50424512668</v>
      </c>
      <c r="C5621" s="1">
        <f t="shared" ca="1" si="609"/>
        <v>100</v>
      </c>
      <c r="D5621" s="1">
        <f t="shared" ca="1" si="610"/>
        <v>58.639357099169693</v>
      </c>
      <c r="E5621" s="1">
        <f t="shared" ca="1" si="611"/>
        <v>-4</v>
      </c>
      <c r="F5621" s="1">
        <f t="shared" ca="1" si="613"/>
        <v>1</v>
      </c>
      <c r="G5621" s="1">
        <f t="shared" ca="1" si="614"/>
        <v>4</v>
      </c>
      <c r="H5621" s="1">
        <f t="shared" ca="1" si="615"/>
        <v>0</v>
      </c>
    </row>
    <row r="5622" spans="1:8" hidden="1" x14ac:dyDescent="0.2">
      <c r="A5622" s="1">
        <v>5619</v>
      </c>
      <c r="B5622" s="1">
        <f t="shared" ca="1" si="612"/>
        <v>452435.43995504366</v>
      </c>
      <c r="C5622" s="1">
        <f t="shared" ca="1" si="609"/>
        <v>100</v>
      </c>
      <c r="D5622" s="1">
        <f t="shared" ca="1" si="610"/>
        <v>58.639357099169693</v>
      </c>
      <c r="E5622" s="1">
        <f t="shared" ca="1" si="611"/>
        <v>-3</v>
      </c>
      <c r="F5622" s="1">
        <f t="shared" ca="1" si="613"/>
        <v>1</v>
      </c>
      <c r="G5622" s="1">
        <f t="shared" ca="1" si="614"/>
        <v>0</v>
      </c>
      <c r="H5622" s="1">
        <f t="shared" ca="1" si="615"/>
        <v>1</v>
      </c>
    </row>
    <row r="5623" spans="1:8" hidden="1" x14ac:dyDescent="0.2">
      <c r="A5623" s="1">
        <v>5620</v>
      </c>
      <c r="B5623" s="1">
        <f t="shared" ca="1" si="612"/>
        <v>458299.37566496065</v>
      </c>
      <c r="C5623" s="1">
        <f t="shared" ca="1" si="609"/>
        <v>100</v>
      </c>
      <c r="D5623" s="1">
        <f t="shared" ca="1" si="610"/>
        <v>58.639357099169693</v>
      </c>
      <c r="E5623" s="1">
        <f t="shared" ca="1" si="611"/>
        <v>-2</v>
      </c>
      <c r="F5623" s="1">
        <f t="shared" ca="1" si="613"/>
        <v>1</v>
      </c>
      <c r="G5623" s="1">
        <f t="shared" ca="1" si="614"/>
        <v>0</v>
      </c>
      <c r="H5623" s="1">
        <f t="shared" ca="1" si="615"/>
        <v>2</v>
      </c>
    </row>
    <row r="5624" spans="1:8" hidden="1" x14ac:dyDescent="0.2">
      <c r="A5624" s="1">
        <v>5621</v>
      </c>
      <c r="B5624" s="1">
        <f t="shared" ca="1" si="612"/>
        <v>464163.31137487764</v>
      </c>
      <c r="C5624" s="1">
        <f t="shared" ca="1" si="609"/>
        <v>100</v>
      </c>
      <c r="D5624" s="1">
        <f t="shared" ca="1" si="610"/>
        <v>58.639357099169693</v>
      </c>
      <c r="E5624" s="1">
        <f t="shared" ca="1" si="611"/>
        <v>-1</v>
      </c>
      <c r="F5624" s="1">
        <f t="shared" ca="1" si="613"/>
        <v>1</v>
      </c>
      <c r="G5624" s="1">
        <f t="shared" ca="1" si="614"/>
        <v>0</v>
      </c>
      <c r="H5624" s="1">
        <f t="shared" ca="1" si="615"/>
        <v>3</v>
      </c>
    </row>
    <row r="5625" spans="1:8" hidden="1" x14ac:dyDescent="0.2">
      <c r="A5625" s="1">
        <v>5622</v>
      </c>
      <c r="B5625" s="1">
        <f t="shared" ca="1" si="612"/>
        <v>470027.24708479462</v>
      </c>
      <c r="C5625" s="1">
        <f t="shared" ca="1" si="609"/>
        <v>100</v>
      </c>
      <c r="D5625" s="1">
        <f t="shared" ca="1" si="610"/>
        <v>-42.077013244733351</v>
      </c>
      <c r="E5625" s="1">
        <f t="shared" ca="1" si="611"/>
        <v>0</v>
      </c>
      <c r="F5625" s="1">
        <f t="shared" ca="1" si="613"/>
        <v>1</v>
      </c>
      <c r="G5625" s="1">
        <f t="shared" ca="1" si="614"/>
        <v>0</v>
      </c>
      <c r="H5625" s="1">
        <f t="shared" ca="1" si="615"/>
        <v>4</v>
      </c>
    </row>
    <row r="5626" spans="1:8" hidden="1" x14ac:dyDescent="0.2">
      <c r="A5626" s="1">
        <v>5623</v>
      </c>
      <c r="B5626" s="1">
        <f t="shared" ca="1" si="612"/>
        <v>465819.54576032131</v>
      </c>
      <c r="C5626" s="1">
        <f t="shared" ca="1" si="609"/>
        <v>100</v>
      </c>
      <c r="D5626" s="1">
        <f t="shared" ca="1" si="610"/>
        <v>-42.077013244733351</v>
      </c>
      <c r="E5626" s="1">
        <f t="shared" ca="1" si="611"/>
        <v>-1</v>
      </c>
      <c r="F5626" s="1">
        <f t="shared" ca="1" si="613"/>
        <v>1</v>
      </c>
      <c r="G5626" s="1">
        <f t="shared" ca="1" si="614"/>
        <v>1</v>
      </c>
      <c r="H5626" s="1">
        <f t="shared" ca="1" si="615"/>
        <v>0</v>
      </c>
    </row>
    <row r="5627" spans="1:8" hidden="1" x14ac:dyDescent="0.2">
      <c r="A5627" s="1">
        <v>5624</v>
      </c>
      <c r="B5627" s="1">
        <f t="shared" ca="1" si="612"/>
        <v>461611.844435848</v>
      </c>
      <c r="C5627" s="1">
        <f t="shared" ca="1" si="609"/>
        <v>100</v>
      </c>
      <c r="D5627" s="1">
        <f t="shared" ca="1" si="610"/>
        <v>58.639357099169693</v>
      </c>
      <c r="E5627" s="1">
        <f t="shared" ca="1" si="611"/>
        <v>-2</v>
      </c>
      <c r="F5627" s="1">
        <f t="shared" ca="1" si="613"/>
        <v>1</v>
      </c>
      <c r="G5627" s="1">
        <f t="shared" ca="1" si="614"/>
        <v>2</v>
      </c>
      <c r="H5627" s="1">
        <f t="shared" ca="1" si="615"/>
        <v>0</v>
      </c>
    </row>
    <row r="5628" spans="1:8" hidden="1" x14ac:dyDescent="0.2">
      <c r="A5628" s="1">
        <v>5625</v>
      </c>
      <c r="B5628" s="1">
        <f t="shared" ca="1" si="612"/>
        <v>467475.78014576499</v>
      </c>
      <c r="C5628" s="1">
        <f t="shared" ca="1" si="609"/>
        <v>100</v>
      </c>
      <c r="D5628" s="1">
        <f t="shared" ca="1" si="610"/>
        <v>-42.077013244733351</v>
      </c>
      <c r="E5628" s="1">
        <f t="shared" ca="1" si="611"/>
        <v>-1</v>
      </c>
      <c r="F5628" s="1">
        <f t="shared" ca="1" si="613"/>
        <v>1</v>
      </c>
      <c r="G5628" s="1">
        <f t="shared" ca="1" si="614"/>
        <v>0</v>
      </c>
      <c r="H5628" s="1">
        <f t="shared" ca="1" si="615"/>
        <v>1</v>
      </c>
    </row>
    <row r="5629" spans="1:8" hidden="1" x14ac:dyDescent="0.2">
      <c r="A5629" s="1">
        <v>5626</v>
      </c>
      <c r="B5629" s="1">
        <f t="shared" ca="1" si="612"/>
        <v>463268.07882129168</v>
      </c>
      <c r="C5629" s="1">
        <f t="shared" ca="1" si="609"/>
        <v>100</v>
      </c>
      <c r="D5629" s="1">
        <f t="shared" ca="1" si="610"/>
        <v>-42.077013244733351</v>
      </c>
      <c r="E5629" s="1">
        <f t="shared" ca="1" si="611"/>
        <v>-2</v>
      </c>
      <c r="F5629" s="1">
        <f t="shared" ca="1" si="613"/>
        <v>1</v>
      </c>
      <c r="G5629" s="1">
        <f t="shared" ca="1" si="614"/>
        <v>1</v>
      </c>
      <c r="H5629" s="1">
        <f t="shared" ca="1" si="615"/>
        <v>0</v>
      </c>
    </row>
    <row r="5630" spans="1:8" hidden="1" x14ac:dyDescent="0.2">
      <c r="A5630" s="1">
        <v>5627</v>
      </c>
      <c r="B5630" s="1">
        <f t="shared" ca="1" si="612"/>
        <v>459060.37749681837</v>
      </c>
      <c r="C5630" s="1">
        <f t="shared" ca="1" si="609"/>
        <v>100</v>
      </c>
      <c r="D5630" s="1">
        <f t="shared" ca="1" si="610"/>
        <v>-42.077013244733351</v>
      </c>
      <c r="E5630" s="1">
        <f t="shared" ca="1" si="611"/>
        <v>-3</v>
      </c>
      <c r="F5630" s="1">
        <f t="shared" ca="1" si="613"/>
        <v>1</v>
      </c>
      <c r="G5630" s="1">
        <f t="shared" ca="1" si="614"/>
        <v>2</v>
      </c>
      <c r="H5630" s="1">
        <f t="shared" ca="1" si="615"/>
        <v>0</v>
      </c>
    </row>
    <row r="5631" spans="1:8" hidden="1" x14ac:dyDescent="0.2">
      <c r="A5631" s="1">
        <v>5628</v>
      </c>
      <c r="B5631" s="1">
        <f t="shared" ca="1" si="612"/>
        <v>454852.67617234506</v>
      </c>
      <c r="C5631" s="1">
        <f t="shared" ca="1" si="609"/>
        <v>100</v>
      </c>
      <c r="D5631" s="1">
        <f t="shared" ca="1" si="610"/>
        <v>-42.077013244733351</v>
      </c>
      <c r="E5631" s="1">
        <f t="shared" ca="1" si="611"/>
        <v>-4</v>
      </c>
      <c r="F5631" s="1">
        <f t="shared" ca="1" si="613"/>
        <v>1</v>
      </c>
      <c r="G5631" s="1">
        <f t="shared" ca="1" si="614"/>
        <v>3</v>
      </c>
      <c r="H5631" s="1">
        <f t="shared" ca="1" si="615"/>
        <v>0</v>
      </c>
    </row>
    <row r="5632" spans="1:8" hidden="1" x14ac:dyDescent="0.2">
      <c r="A5632" s="1">
        <v>5629</v>
      </c>
      <c r="B5632" s="1">
        <f t="shared" ca="1" si="612"/>
        <v>450644.97484787175</v>
      </c>
      <c r="C5632" s="1">
        <f t="shared" ca="1" si="609"/>
        <v>500</v>
      </c>
      <c r="D5632" s="1">
        <f t="shared" ca="1" si="610"/>
        <v>58.639357099169693</v>
      </c>
      <c r="E5632" s="1">
        <f t="shared" ca="1" si="611"/>
        <v>0</v>
      </c>
      <c r="F5632" s="1">
        <f t="shared" ca="1" si="613"/>
        <v>2</v>
      </c>
      <c r="G5632" s="1">
        <f t="shared" ca="1" si="614"/>
        <v>4</v>
      </c>
      <c r="H5632" s="1">
        <f t="shared" ca="1" si="615"/>
        <v>0</v>
      </c>
    </row>
    <row r="5633" spans="1:8" hidden="1" x14ac:dyDescent="0.2">
      <c r="A5633" s="1">
        <v>5630</v>
      </c>
      <c r="B5633" s="1">
        <f t="shared" ca="1" si="612"/>
        <v>479964.65339745663</v>
      </c>
      <c r="C5633" s="1">
        <f t="shared" ca="1" si="609"/>
        <v>100</v>
      </c>
      <c r="D5633" s="1">
        <f t="shared" ca="1" si="610"/>
        <v>58.639357099169693</v>
      </c>
      <c r="E5633" s="1">
        <f t="shared" ca="1" si="611"/>
        <v>0</v>
      </c>
      <c r="F5633" s="1">
        <f t="shared" ca="1" si="613"/>
        <v>1</v>
      </c>
      <c r="G5633" s="1">
        <f t="shared" ca="1" si="614"/>
        <v>0</v>
      </c>
      <c r="H5633" s="1">
        <f t="shared" ca="1" si="615"/>
        <v>1</v>
      </c>
    </row>
    <row r="5634" spans="1:8" hidden="1" x14ac:dyDescent="0.2">
      <c r="A5634" s="1">
        <v>5631</v>
      </c>
      <c r="B5634" s="1">
        <f t="shared" ca="1" si="612"/>
        <v>485828.58910737361</v>
      </c>
      <c r="C5634" s="1">
        <f t="shared" ca="1" si="609"/>
        <v>100</v>
      </c>
      <c r="D5634" s="1">
        <f t="shared" ca="1" si="610"/>
        <v>-42.077013244733351</v>
      </c>
      <c r="E5634" s="1">
        <f t="shared" ca="1" si="611"/>
        <v>0</v>
      </c>
      <c r="F5634" s="1">
        <f t="shared" ca="1" si="613"/>
        <v>1</v>
      </c>
      <c r="G5634" s="1">
        <f t="shared" ca="1" si="614"/>
        <v>0</v>
      </c>
      <c r="H5634" s="1">
        <f t="shared" ca="1" si="615"/>
        <v>2</v>
      </c>
    </row>
    <row r="5635" spans="1:8" hidden="1" x14ac:dyDescent="0.2">
      <c r="A5635" s="1">
        <v>5632</v>
      </c>
      <c r="B5635" s="1">
        <f t="shared" ca="1" si="612"/>
        <v>481620.8877829003</v>
      </c>
      <c r="C5635" s="1">
        <f t="shared" ca="1" si="609"/>
        <v>100</v>
      </c>
      <c r="D5635" s="1">
        <f t="shared" ca="1" si="610"/>
        <v>58.639357099169693</v>
      </c>
      <c r="E5635" s="1">
        <f t="shared" ca="1" si="611"/>
        <v>-1</v>
      </c>
      <c r="F5635" s="1">
        <f t="shared" ca="1" si="613"/>
        <v>1</v>
      </c>
      <c r="G5635" s="1">
        <f t="shared" ca="1" si="614"/>
        <v>1</v>
      </c>
      <c r="H5635" s="1">
        <f t="shared" ca="1" si="615"/>
        <v>0</v>
      </c>
    </row>
    <row r="5636" spans="1:8" hidden="1" x14ac:dyDescent="0.2">
      <c r="A5636" s="1">
        <v>5633</v>
      </c>
      <c r="B5636" s="1">
        <f t="shared" ca="1" si="612"/>
        <v>487484.82349281729</v>
      </c>
      <c r="C5636" s="1">
        <f t="shared" ca="1" si="609"/>
        <v>100</v>
      </c>
      <c r="D5636" s="1">
        <f t="shared" ca="1" si="610"/>
        <v>-42.077013244733351</v>
      </c>
      <c r="E5636" s="1">
        <f t="shared" ca="1" si="611"/>
        <v>0</v>
      </c>
      <c r="F5636" s="1">
        <f t="shared" ca="1" si="613"/>
        <v>1</v>
      </c>
      <c r="G5636" s="1">
        <f t="shared" ca="1" si="614"/>
        <v>0</v>
      </c>
      <c r="H5636" s="1">
        <f t="shared" ca="1" si="615"/>
        <v>1</v>
      </c>
    </row>
    <row r="5637" spans="1:8" hidden="1" x14ac:dyDescent="0.2">
      <c r="A5637" s="1">
        <v>5634</v>
      </c>
      <c r="B5637" s="1">
        <f t="shared" ca="1" si="612"/>
        <v>483277.12216834398</v>
      </c>
      <c r="C5637" s="1">
        <f t="shared" ref="C5637:C5700" ca="1" si="616">$C$4*POWER($L$2,F5637-1)</f>
        <v>100</v>
      </c>
      <c r="D5637" s="1">
        <f t="shared" ref="D5637:D5700" ca="1" si="617">IF(RAND()&lt;$B$1,$F$1,$H$1)</f>
        <v>-42.077013244733351</v>
      </c>
      <c r="E5637" s="1">
        <f t="shared" ref="E5637:E5700" ca="1" si="618">IF(D5636&lt;0,IF(E5636-1=-$D$2,0,E5636-1),IF(E5636+1=$F$2,0,E5636+1))</f>
        <v>-1</v>
      </c>
      <c r="F5637" s="1">
        <f t="shared" ca="1" si="613"/>
        <v>1</v>
      </c>
      <c r="G5637" s="1">
        <f t="shared" ca="1" si="614"/>
        <v>1</v>
      </c>
      <c r="H5637" s="1">
        <f t="shared" ca="1" si="615"/>
        <v>0</v>
      </c>
    </row>
    <row r="5638" spans="1:8" hidden="1" x14ac:dyDescent="0.2">
      <c r="A5638" s="1">
        <v>5635</v>
      </c>
      <c r="B5638" s="1">
        <f t="shared" ref="B5638:B5701" ca="1" si="619">B5637+D5637*C5637</f>
        <v>479069.42084387067</v>
      </c>
      <c r="C5638" s="1">
        <f t="shared" ca="1" si="616"/>
        <v>100</v>
      </c>
      <c r="D5638" s="1">
        <f t="shared" ca="1" si="617"/>
        <v>-42.077013244733351</v>
      </c>
      <c r="E5638" s="1">
        <f t="shared" ca="1" si="618"/>
        <v>-2</v>
      </c>
      <c r="F5638" s="1">
        <f t="shared" ref="F5638:F5701" ca="1" si="620">IF(AND(D5637&gt;0,E5638=0),IF(F5637-1&lt;1,1,F5637-1),IF(AND(D5637&lt;0,E5638=0),IF(F5637+1&gt;$H$2,1,F5637+1),F5637))</f>
        <v>1</v>
      </c>
      <c r="G5638" s="1">
        <f t="shared" ref="G5638:G5701" ca="1" si="621">IF(D5637&gt;0,0,G5637+1)</f>
        <v>2</v>
      </c>
      <c r="H5638" s="1">
        <f t="shared" ref="H5638:H5701" ca="1" si="622">IF(D5637&lt;0,0,H5637+1)</f>
        <v>0</v>
      </c>
    </row>
    <row r="5639" spans="1:8" hidden="1" x14ac:dyDescent="0.2">
      <c r="A5639" s="1">
        <v>5636</v>
      </c>
      <c r="B5639" s="1">
        <f t="shared" ca="1" si="619"/>
        <v>474861.71951939736</v>
      </c>
      <c r="C5639" s="1">
        <f t="shared" ca="1" si="616"/>
        <v>100</v>
      </c>
      <c r="D5639" s="1">
        <f t="shared" ca="1" si="617"/>
        <v>-42.077013244733351</v>
      </c>
      <c r="E5639" s="1">
        <f t="shared" ca="1" si="618"/>
        <v>-3</v>
      </c>
      <c r="F5639" s="1">
        <f t="shared" ca="1" si="620"/>
        <v>1</v>
      </c>
      <c r="G5639" s="1">
        <f t="shared" ca="1" si="621"/>
        <v>3</v>
      </c>
      <c r="H5639" s="1">
        <f t="shared" ca="1" si="622"/>
        <v>0</v>
      </c>
    </row>
    <row r="5640" spans="1:8" hidden="1" x14ac:dyDescent="0.2">
      <c r="A5640" s="1">
        <v>5637</v>
      </c>
      <c r="B5640" s="1">
        <f t="shared" ca="1" si="619"/>
        <v>470654.01819492405</v>
      </c>
      <c r="C5640" s="1">
        <f t="shared" ca="1" si="616"/>
        <v>100</v>
      </c>
      <c r="D5640" s="1">
        <f t="shared" ca="1" si="617"/>
        <v>-42.077013244733351</v>
      </c>
      <c r="E5640" s="1">
        <f t="shared" ca="1" si="618"/>
        <v>-4</v>
      </c>
      <c r="F5640" s="1">
        <f t="shared" ca="1" si="620"/>
        <v>1</v>
      </c>
      <c r="G5640" s="1">
        <f t="shared" ca="1" si="621"/>
        <v>4</v>
      </c>
      <c r="H5640" s="1">
        <f t="shared" ca="1" si="622"/>
        <v>0</v>
      </c>
    </row>
    <row r="5641" spans="1:8" hidden="1" x14ac:dyDescent="0.2">
      <c r="A5641" s="1">
        <v>5638</v>
      </c>
      <c r="B5641" s="1">
        <f t="shared" ca="1" si="619"/>
        <v>466446.31687045074</v>
      </c>
      <c r="C5641" s="1">
        <f t="shared" ca="1" si="616"/>
        <v>500</v>
      </c>
      <c r="D5641" s="1">
        <f t="shared" ca="1" si="617"/>
        <v>-42.077013244733351</v>
      </c>
      <c r="E5641" s="1">
        <f t="shared" ca="1" si="618"/>
        <v>0</v>
      </c>
      <c r="F5641" s="1">
        <f t="shared" ca="1" si="620"/>
        <v>2</v>
      </c>
      <c r="G5641" s="1">
        <f t="shared" ca="1" si="621"/>
        <v>5</v>
      </c>
      <c r="H5641" s="1">
        <f t="shared" ca="1" si="622"/>
        <v>0</v>
      </c>
    </row>
    <row r="5642" spans="1:8" hidden="1" x14ac:dyDescent="0.2">
      <c r="A5642" s="1">
        <v>5639</v>
      </c>
      <c r="B5642" s="1">
        <f t="shared" ca="1" si="619"/>
        <v>445407.81024808408</v>
      </c>
      <c r="C5642" s="1">
        <f t="shared" ca="1" si="616"/>
        <v>500</v>
      </c>
      <c r="D5642" s="1">
        <f t="shared" ca="1" si="617"/>
        <v>-42.077013244733351</v>
      </c>
      <c r="E5642" s="1">
        <f t="shared" ca="1" si="618"/>
        <v>-1</v>
      </c>
      <c r="F5642" s="1">
        <f t="shared" ca="1" si="620"/>
        <v>2</v>
      </c>
      <c r="G5642" s="1">
        <f t="shared" ca="1" si="621"/>
        <v>6</v>
      </c>
      <c r="H5642" s="1">
        <f t="shared" ca="1" si="622"/>
        <v>0</v>
      </c>
    </row>
    <row r="5643" spans="1:8" hidden="1" x14ac:dyDescent="0.2">
      <c r="A5643" s="1">
        <v>5640</v>
      </c>
      <c r="B5643" s="1">
        <f t="shared" ca="1" si="619"/>
        <v>424369.30362571741</v>
      </c>
      <c r="C5643" s="1">
        <f t="shared" ca="1" si="616"/>
        <v>500</v>
      </c>
      <c r="D5643" s="1">
        <f t="shared" ca="1" si="617"/>
        <v>-42.077013244733351</v>
      </c>
      <c r="E5643" s="1">
        <f t="shared" ca="1" si="618"/>
        <v>-2</v>
      </c>
      <c r="F5643" s="1">
        <f t="shared" ca="1" si="620"/>
        <v>2</v>
      </c>
      <c r="G5643" s="1">
        <f t="shared" ca="1" si="621"/>
        <v>7</v>
      </c>
      <c r="H5643" s="1">
        <f t="shared" ca="1" si="622"/>
        <v>0</v>
      </c>
    </row>
    <row r="5644" spans="1:8" hidden="1" x14ac:dyDescent="0.2">
      <c r="A5644" s="1">
        <v>5641</v>
      </c>
      <c r="B5644" s="1">
        <f t="shared" ca="1" si="619"/>
        <v>403330.79700335074</v>
      </c>
      <c r="C5644" s="1">
        <f t="shared" ca="1" si="616"/>
        <v>500</v>
      </c>
      <c r="D5644" s="1">
        <f t="shared" ca="1" si="617"/>
        <v>58.639357099169693</v>
      </c>
      <c r="E5644" s="1">
        <f t="shared" ca="1" si="618"/>
        <v>-3</v>
      </c>
      <c r="F5644" s="1">
        <f t="shared" ca="1" si="620"/>
        <v>2</v>
      </c>
      <c r="G5644" s="1">
        <f t="shared" ca="1" si="621"/>
        <v>8</v>
      </c>
      <c r="H5644" s="1">
        <f t="shared" ca="1" si="622"/>
        <v>0</v>
      </c>
    </row>
    <row r="5645" spans="1:8" hidden="1" x14ac:dyDescent="0.2">
      <c r="A5645" s="1">
        <v>5642</v>
      </c>
      <c r="B5645" s="1">
        <f t="shared" ca="1" si="619"/>
        <v>432650.47555293562</v>
      </c>
      <c r="C5645" s="1">
        <f t="shared" ca="1" si="616"/>
        <v>500</v>
      </c>
      <c r="D5645" s="1">
        <f t="shared" ca="1" si="617"/>
        <v>58.639357099169693</v>
      </c>
      <c r="E5645" s="1">
        <f t="shared" ca="1" si="618"/>
        <v>-2</v>
      </c>
      <c r="F5645" s="1">
        <f t="shared" ca="1" si="620"/>
        <v>2</v>
      </c>
      <c r="G5645" s="1">
        <f t="shared" ca="1" si="621"/>
        <v>0</v>
      </c>
      <c r="H5645" s="1">
        <f t="shared" ca="1" si="622"/>
        <v>1</v>
      </c>
    </row>
    <row r="5646" spans="1:8" hidden="1" x14ac:dyDescent="0.2">
      <c r="A5646" s="1">
        <v>5643</v>
      </c>
      <c r="B5646" s="1">
        <f t="shared" ca="1" si="619"/>
        <v>461970.15410252044</v>
      </c>
      <c r="C5646" s="1">
        <f t="shared" ca="1" si="616"/>
        <v>500</v>
      </c>
      <c r="D5646" s="1">
        <f t="shared" ca="1" si="617"/>
        <v>-42.077013244733351</v>
      </c>
      <c r="E5646" s="1">
        <f t="shared" ca="1" si="618"/>
        <v>-1</v>
      </c>
      <c r="F5646" s="1">
        <f t="shared" ca="1" si="620"/>
        <v>2</v>
      </c>
      <c r="G5646" s="1">
        <f t="shared" ca="1" si="621"/>
        <v>0</v>
      </c>
      <c r="H5646" s="1">
        <f t="shared" ca="1" si="622"/>
        <v>2</v>
      </c>
    </row>
    <row r="5647" spans="1:8" hidden="1" x14ac:dyDescent="0.2">
      <c r="A5647" s="1">
        <v>5644</v>
      </c>
      <c r="B5647" s="1">
        <f t="shared" ca="1" si="619"/>
        <v>440931.64748015377</v>
      </c>
      <c r="C5647" s="1">
        <f t="shared" ca="1" si="616"/>
        <v>500</v>
      </c>
      <c r="D5647" s="1">
        <f t="shared" ca="1" si="617"/>
        <v>58.639357099169693</v>
      </c>
      <c r="E5647" s="1">
        <f t="shared" ca="1" si="618"/>
        <v>-2</v>
      </c>
      <c r="F5647" s="1">
        <f t="shared" ca="1" si="620"/>
        <v>2</v>
      </c>
      <c r="G5647" s="1">
        <f t="shared" ca="1" si="621"/>
        <v>1</v>
      </c>
      <c r="H5647" s="1">
        <f t="shared" ca="1" si="622"/>
        <v>0</v>
      </c>
    </row>
    <row r="5648" spans="1:8" hidden="1" x14ac:dyDescent="0.2">
      <c r="A5648" s="1">
        <v>5645</v>
      </c>
      <c r="B5648" s="1">
        <f t="shared" ca="1" si="619"/>
        <v>470251.32602973864</v>
      </c>
      <c r="C5648" s="1">
        <f t="shared" ca="1" si="616"/>
        <v>500</v>
      </c>
      <c r="D5648" s="1">
        <f t="shared" ca="1" si="617"/>
        <v>58.639357099169693</v>
      </c>
      <c r="E5648" s="1">
        <f t="shared" ca="1" si="618"/>
        <v>-1</v>
      </c>
      <c r="F5648" s="1">
        <f t="shared" ca="1" si="620"/>
        <v>2</v>
      </c>
      <c r="G5648" s="1">
        <f t="shared" ca="1" si="621"/>
        <v>0</v>
      </c>
      <c r="H5648" s="1">
        <f t="shared" ca="1" si="622"/>
        <v>1</v>
      </c>
    </row>
    <row r="5649" spans="1:8" hidden="1" x14ac:dyDescent="0.2">
      <c r="A5649" s="1">
        <v>5646</v>
      </c>
      <c r="B5649" s="1">
        <f t="shared" ca="1" si="619"/>
        <v>499571.00457932346</v>
      </c>
      <c r="C5649" s="1">
        <f t="shared" ca="1" si="616"/>
        <v>100</v>
      </c>
      <c r="D5649" s="1">
        <f t="shared" ca="1" si="617"/>
        <v>-42.077013244733351</v>
      </c>
      <c r="E5649" s="1">
        <f t="shared" ca="1" si="618"/>
        <v>0</v>
      </c>
      <c r="F5649" s="1">
        <f t="shared" ca="1" si="620"/>
        <v>1</v>
      </c>
      <c r="G5649" s="1">
        <f t="shared" ca="1" si="621"/>
        <v>0</v>
      </c>
      <c r="H5649" s="1">
        <f t="shared" ca="1" si="622"/>
        <v>2</v>
      </c>
    </row>
    <row r="5650" spans="1:8" hidden="1" x14ac:dyDescent="0.2">
      <c r="A5650" s="1">
        <v>5647</v>
      </c>
      <c r="B5650" s="1">
        <f t="shared" ca="1" si="619"/>
        <v>495363.30325485015</v>
      </c>
      <c r="C5650" s="1">
        <f t="shared" ca="1" si="616"/>
        <v>100</v>
      </c>
      <c r="D5650" s="1">
        <f t="shared" ca="1" si="617"/>
        <v>58.639357099169693</v>
      </c>
      <c r="E5650" s="1">
        <f t="shared" ca="1" si="618"/>
        <v>-1</v>
      </c>
      <c r="F5650" s="1">
        <f t="shared" ca="1" si="620"/>
        <v>1</v>
      </c>
      <c r="G5650" s="1">
        <f t="shared" ca="1" si="621"/>
        <v>1</v>
      </c>
      <c r="H5650" s="1">
        <f t="shared" ca="1" si="622"/>
        <v>0</v>
      </c>
    </row>
    <row r="5651" spans="1:8" hidden="1" x14ac:dyDescent="0.2">
      <c r="A5651" s="1">
        <v>5648</v>
      </c>
      <c r="B5651" s="1">
        <f t="shared" ca="1" si="619"/>
        <v>501227.23896476714</v>
      </c>
      <c r="C5651" s="1">
        <f t="shared" ca="1" si="616"/>
        <v>100</v>
      </c>
      <c r="D5651" s="1">
        <f t="shared" ca="1" si="617"/>
        <v>-42.077013244733351</v>
      </c>
      <c r="E5651" s="1">
        <f t="shared" ca="1" si="618"/>
        <v>0</v>
      </c>
      <c r="F5651" s="1">
        <f t="shared" ca="1" si="620"/>
        <v>1</v>
      </c>
      <c r="G5651" s="1">
        <f t="shared" ca="1" si="621"/>
        <v>0</v>
      </c>
      <c r="H5651" s="1">
        <f t="shared" ca="1" si="622"/>
        <v>1</v>
      </c>
    </row>
    <row r="5652" spans="1:8" hidden="1" x14ac:dyDescent="0.2">
      <c r="A5652" s="1">
        <v>5649</v>
      </c>
      <c r="B5652" s="1">
        <f t="shared" ca="1" si="619"/>
        <v>497019.53764029383</v>
      </c>
      <c r="C5652" s="1">
        <f t="shared" ca="1" si="616"/>
        <v>100</v>
      </c>
      <c r="D5652" s="1">
        <f t="shared" ca="1" si="617"/>
        <v>-42.077013244733351</v>
      </c>
      <c r="E5652" s="1">
        <f t="shared" ca="1" si="618"/>
        <v>-1</v>
      </c>
      <c r="F5652" s="1">
        <f t="shared" ca="1" si="620"/>
        <v>1</v>
      </c>
      <c r="G5652" s="1">
        <f t="shared" ca="1" si="621"/>
        <v>1</v>
      </c>
      <c r="H5652" s="1">
        <f t="shared" ca="1" si="622"/>
        <v>0</v>
      </c>
    </row>
    <row r="5653" spans="1:8" hidden="1" x14ac:dyDescent="0.2">
      <c r="A5653" s="1">
        <v>5650</v>
      </c>
      <c r="B5653" s="1">
        <f t="shared" ca="1" si="619"/>
        <v>492811.83631582052</v>
      </c>
      <c r="C5653" s="1">
        <f t="shared" ca="1" si="616"/>
        <v>100</v>
      </c>
      <c r="D5653" s="1">
        <f t="shared" ca="1" si="617"/>
        <v>-42.077013244733351</v>
      </c>
      <c r="E5653" s="1">
        <f t="shared" ca="1" si="618"/>
        <v>-2</v>
      </c>
      <c r="F5653" s="1">
        <f t="shared" ca="1" si="620"/>
        <v>1</v>
      </c>
      <c r="G5653" s="1">
        <f t="shared" ca="1" si="621"/>
        <v>2</v>
      </c>
      <c r="H5653" s="1">
        <f t="shared" ca="1" si="622"/>
        <v>0</v>
      </c>
    </row>
    <row r="5654" spans="1:8" hidden="1" x14ac:dyDescent="0.2">
      <c r="A5654" s="1">
        <v>5651</v>
      </c>
      <c r="B5654" s="1">
        <f t="shared" ca="1" si="619"/>
        <v>488604.13499134721</v>
      </c>
      <c r="C5654" s="1">
        <f t="shared" ca="1" si="616"/>
        <v>100</v>
      </c>
      <c r="D5654" s="1">
        <f t="shared" ca="1" si="617"/>
        <v>-42.077013244733351</v>
      </c>
      <c r="E5654" s="1">
        <f t="shared" ca="1" si="618"/>
        <v>-3</v>
      </c>
      <c r="F5654" s="1">
        <f t="shared" ca="1" si="620"/>
        <v>1</v>
      </c>
      <c r="G5654" s="1">
        <f t="shared" ca="1" si="621"/>
        <v>3</v>
      </c>
      <c r="H5654" s="1">
        <f t="shared" ca="1" si="622"/>
        <v>0</v>
      </c>
    </row>
    <row r="5655" spans="1:8" hidden="1" x14ac:dyDescent="0.2">
      <c r="A5655" s="1">
        <v>5652</v>
      </c>
      <c r="B5655" s="1">
        <f t="shared" ca="1" si="619"/>
        <v>484396.4336668739</v>
      </c>
      <c r="C5655" s="1">
        <f t="shared" ca="1" si="616"/>
        <v>100</v>
      </c>
      <c r="D5655" s="1">
        <f t="shared" ca="1" si="617"/>
        <v>-42.077013244733351</v>
      </c>
      <c r="E5655" s="1">
        <f t="shared" ca="1" si="618"/>
        <v>-4</v>
      </c>
      <c r="F5655" s="1">
        <f t="shared" ca="1" si="620"/>
        <v>1</v>
      </c>
      <c r="G5655" s="1">
        <f t="shared" ca="1" si="621"/>
        <v>4</v>
      </c>
      <c r="H5655" s="1">
        <f t="shared" ca="1" si="622"/>
        <v>0</v>
      </c>
    </row>
    <row r="5656" spans="1:8" hidden="1" x14ac:dyDescent="0.2">
      <c r="A5656" s="1">
        <v>5653</v>
      </c>
      <c r="B5656" s="1">
        <f t="shared" ca="1" si="619"/>
        <v>480188.73234240059</v>
      </c>
      <c r="C5656" s="1">
        <f t="shared" ca="1" si="616"/>
        <v>500</v>
      </c>
      <c r="D5656" s="1">
        <f t="shared" ca="1" si="617"/>
        <v>-42.077013244733351</v>
      </c>
      <c r="E5656" s="1">
        <f t="shared" ca="1" si="618"/>
        <v>0</v>
      </c>
      <c r="F5656" s="1">
        <f t="shared" ca="1" si="620"/>
        <v>2</v>
      </c>
      <c r="G5656" s="1">
        <f t="shared" ca="1" si="621"/>
        <v>5</v>
      </c>
      <c r="H5656" s="1">
        <f t="shared" ca="1" si="622"/>
        <v>0</v>
      </c>
    </row>
    <row r="5657" spans="1:8" hidden="1" x14ac:dyDescent="0.2">
      <c r="A5657" s="1">
        <v>5654</v>
      </c>
      <c r="B5657" s="1">
        <f t="shared" ca="1" si="619"/>
        <v>459150.22572003392</v>
      </c>
      <c r="C5657" s="1">
        <f t="shared" ca="1" si="616"/>
        <v>500</v>
      </c>
      <c r="D5657" s="1">
        <f t="shared" ca="1" si="617"/>
        <v>58.639357099169693</v>
      </c>
      <c r="E5657" s="1">
        <f t="shared" ca="1" si="618"/>
        <v>-1</v>
      </c>
      <c r="F5657" s="1">
        <f t="shared" ca="1" si="620"/>
        <v>2</v>
      </c>
      <c r="G5657" s="1">
        <f t="shared" ca="1" si="621"/>
        <v>6</v>
      </c>
      <c r="H5657" s="1">
        <f t="shared" ca="1" si="622"/>
        <v>0</v>
      </c>
    </row>
    <row r="5658" spans="1:8" hidden="1" x14ac:dyDescent="0.2">
      <c r="A5658" s="1">
        <v>5655</v>
      </c>
      <c r="B5658" s="1">
        <f t="shared" ca="1" si="619"/>
        <v>488469.9042696188</v>
      </c>
      <c r="C5658" s="1">
        <f t="shared" ca="1" si="616"/>
        <v>100</v>
      </c>
      <c r="D5658" s="1">
        <f t="shared" ca="1" si="617"/>
        <v>-42.077013244733351</v>
      </c>
      <c r="E5658" s="1">
        <f t="shared" ca="1" si="618"/>
        <v>0</v>
      </c>
      <c r="F5658" s="1">
        <f t="shared" ca="1" si="620"/>
        <v>1</v>
      </c>
      <c r="G5658" s="1">
        <f t="shared" ca="1" si="621"/>
        <v>0</v>
      </c>
      <c r="H5658" s="1">
        <f t="shared" ca="1" si="622"/>
        <v>1</v>
      </c>
    </row>
    <row r="5659" spans="1:8" hidden="1" x14ac:dyDescent="0.2">
      <c r="A5659" s="1">
        <v>5656</v>
      </c>
      <c r="B5659" s="1">
        <f t="shared" ca="1" si="619"/>
        <v>484262.20294514549</v>
      </c>
      <c r="C5659" s="1">
        <f t="shared" ca="1" si="616"/>
        <v>100</v>
      </c>
      <c r="D5659" s="1">
        <f t="shared" ca="1" si="617"/>
        <v>58.639357099169693</v>
      </c>
      <c r="E5659" s="1">
        <f t="shared" ca="1" si="618"/>
        <v>-1</v>
      </c>
      <c r="F5659" s="1">
        <f t="shared" ca="1" si="620"/>
        <v>1</v>
      </c>
      <c r="G5659" s="1">
        <f t="shared" ca="1" si="621"/>
        <v>1</v>
      </c>
      <c r="H5659" s="1">
        <f t="shared" ca="1" si="622"/>
        <v>0</v>
      </c>
    </row>
    <row r="5660" spans="1:8" hidden="1" x14ac:dyDescent="0.2">
      <c r="A5660" s="1">
        <v>5657</v>
      </c>
      <c r="B5660" s="1">
        <f t="shared" ca="1" si="619"/>
        <v>490126.13865506247</v>
      </c>
      <c r="C5660" s="1">
        <f t="shared" ca="1" si="616"/>
        <v>100</v>
      </c>
      <c r="D5660" s="1">
        <f t="shared" ca="1" si="617"/>
        <v>58.639357099169693</v>
      </c>
      <c r="E5660" s="1">
        <f t="shared" ca="1" si="618"/>
        <v>0</v>
      </c>
      <c r="F5660" s="1">
        <f t="shared" ca="1" si="620"/>
        <v>1</v>
      </c>
      <c r="G5660" s="1">
        <f t="shared" ca="1" si="621"/>
        <v>0</v>
      </c>
      <c r="H5660" s="1">
        <f t="shared" ca="1" si="622"/>
        <v>1</v>
      </c>
    </row>
    <row r="5661" spans="1:8" hidden="1" x14ac:dyDescent="0.2">
      <c r="A5661" s="1">
        <v>5658</v>
      </c>
      <c r="B5661" s="1">
        <f t="shared" ca="1" si="619"/>
        <v>495990.07436497946</v>
      </c>
      <c r="C5661" s="1">
        <f t="shared" ca="1" si="616"/>
        <v>100</v>
      </c>
      <c r="D5661" s="1">
        <f t="shared" ca="1" si="617"/>
        <v>58.639357099169693</v>
      </c>
      <c r="E5661" s="1">
        <f t="shared" ca="1" si="618"/>
        <v>0</v>
      </c>
      <c r="F5661" s="1">
        <f t="shared" ca="1" si="620"/>
        <v>1</v>
      </c>
      <c r="G5661" s="1">
        <f t="shared" ca="1" si="621"/>
        <v>0</v>
      </c>
      <c r="H5661" s="1">
        <f t="shared" ca="1" si="622"/>
        <v>2</v>
      </c>
    </row>
    <row r="5662" spans="1:8" hidden="1" x14ac:dyDescent="0.2">
      <c r="A5662" s="1">
        <v>5659</v>
      </c>
      <c r="B5662" s="1">
        <f t="shared" ca="1" si="619"/>
        <v>501854.01007489645</v>
      </c>
      <c r="C5662" s="1">
        <f t="shared" ca="1" si="616"/>
        <v>100</v>
      </c>
      <c r="D5662" s="1">
        <f t="shared" ca="1" si="617"/>
        <v>58.639357099169693</v>
      </c>
      <c r="E5662" s="1">
        <f t="shared" ca="1" si="618"/>
        <v>0</v>
      </c>
      <c r="F5662" s="1">
        <f t="shared" ca="1" si="620"/>
        <v>1</v>
      </c>
      <c r="G5662" s="1">
        <f t="shared" ca="1" si="621"/>
        <v>0</v>
      </c>
      <c r="H5662" s="1">
        <f t="shared" ca="1" si="622"/>
        <v>3</v>
      </c>
    </row>
    <row r="5663" spans="1:8" hidden="1" x14ac:dyDescent="0.2">
      <c r="A5663" s="1">
        <v>5660</v>
      </c>
      <c r="B5663" s="1">
        <f t="shared" ca="1" si="619"/>
        <v>507717.94578481343</v>
      </c>
      <c r="C5663" s="1">
        <f t="shared" ca="1" si="616"/>
        <v>100</v>
      </c>
      <c r="D5663" s="1">
        <f t="shared" ca="1" si="617"/>
        <v>-42.077013244733351</v>
      </c>
      <c r="E5663" s="1">
        <f t="shared" ca="1" si="618"/>
        <v>0</v>
      </c>
      <c r="F5663" s="1">
        <f t="shared" ca="1" si="620"/>
        <v>1</v>
      </c>
      <c r="G5663" s="1">
        <f t="shared" ca="1" si="621"/>
        <v>0</v>
      </c>
      <c r="H5663" s="1">
        <f t="shared" ca="1" si="622"/>
        <v>4</v>
      </c>
    </row>
    <row r="5664" spans="1:8" hidden="1" x14ac:dyDescent="0.2">
      <c r="A5664" s="1">
        <v>5661</v>
      </c>
      <c r="B5664" s="1">
        <f t="shared" ca="1" si="619"/>
        <v>503510.24446034012</v>
      </c>
      <c r="C5664" s="1">
        <f t="shared" ca="1" si="616"/>
        <v>100</v>
      </c>
      <c r="D5664" s="1">
        <f t="shared" ca="1" si="617"/>
        <v>58.639357099169693</v>
      </c>
      <c r="E5664" s="1">
        <f t="shared" ca="1" si="618"/>
        <v>-1</v>
      </c>
      <c r="F5664" s="1">
        <f t="shared" ca="1" si="620"/>
        <v>1</v>
      </c>
      <c r="G5664" s="1">
        <f t="shared" ca="1" si="621"/>
        <v>1</v>
      </c>
      <c r="H5664" s="1">
        <f t="shared" ca="1" si="622"/>
        <v>0</v>
      </c>
    </row>
    <row r="5665" spans="1:8" hidden="1" x14ac:dyDescent="0.2">
      <c r="A5665" s="1">
        <v>5662</v>
      </c>
      <c r="B5665" s="1">
        <f t="shared" ca="1" si="619"/>
        <v>509374.18017025711</v>
      </c>
      <c r="C5665" s="1">
        <f t="shared" ca="1" si="616"/>
        <v>100</v>
      </c>
      <c r="D5665" s="1">
        <f t="shared" ca="1" si="617"/>
        <v>58.639357099169693</v>
      </c>
      <c r="E5665" s="1">
        <f t="shared" ca="1" si="618"/>
        <v>0</v>
      </c>
      <c r="F5665" s="1">
        <f t="shared" ca="1" si="620"/>
        <v>1</v>
      </c>
      <c r="G5665" s="1">
        <f t="shared" ca="1" si="621"/>
        <v>0</v>
      </c>
      <c r="H5665" s="1">
        <f t="shared" ca="1" si="622"/>
        <v>1</v>
      </c>
    </row>
    <row r="5666" spans="1:8" hidden="1" x14ac:dyDescent="0.2">
      <c r="A5666" s="1">
        <v>5663</v>
      </c>
      <c r="B5666" s="1">
        <f t="shared" ca="1" si="619"/>
        <v>515238.1158801741</v>
      </c>
      <c r="C5666" s="1">
        <f t="shared" ca="1" si="616"/>
        <v>100</v>
      </c>
      <c r="D5666" s="1">
        <f t="shared" ca="1" si="617"/>
        <v>-42.077013244733351</v>
      </c>
      <c r="E5666" s="1">
        <f t="shared" ca="1" si="618"/>
        <v>0</v>
      </c>
      <c r="F5666" s="1">
        <f t="shared" ca="1" si="620"/>
        <v>1</v>
      </c>
      <c r="G5666" s="1">
        <f t="shared" ca="1" si="621"/>
        <v>0</v>
      </c>
      <c r="H5666" s="1">
        <f t="shared" ca="1" si="622"/>
        <v>2</v>
      </c>
    </row>
    <row r="5667" spans="1:8" hidden="1" x14ac:dyDescent="0.2">
      <c r="A5667" s="1">
        <v>5664</v>
      </c>
      <c r="B5667" s="1">
        <f t="shared" ca="1" si="619"/>
        <v>511030.41455570079</v>
      </c>
      <c r="C5667" s="1">
        <f t="shared" ca="1" si="616"/>
        <v>100</v>
      </c>
      <c r="D5667" s="1">
        <f t="shared" ca="1" si="617"/>
        <v>-42.077013244733351</v>
      </c>
      <c r="E5667" s="1">
        <f t="shared" ca="1" si="618"/>
        <v>-1</v>
      </c>
      <c r="F5667" s="1">
        <f t="shared" ca="1" si="620"/>
        <v>1</v>
      </c>
      <c r="G5667" s="1">
        <f t="shared" ca="1" si="621"/>
        <v>1</v>
      </c>
      <c r="H5667" s="1">
        <f t="shared" ca="1" si="622"/>
        <v>0</v>
      </c>
    </row>
    <row r="5668" spans="1:8" hidden="1" x14ac:dyDescent="0.2">
      <c r="A5668" s="1">
        <v>5665</v>
      </c>
      <c r="B5668" s="1">
        <f t="shared" ca="1" si="619"/>
        <v>506822.71323122748</v>
      </c>
      <c r="C5668" s="1">
        <f t="shared" ca="1" si="616"/>
        <v>100</v>
      </c>
      <c r="D5668" s="1">
        <f t="shared" ca="1" si="617"/>
        <v>-42.077013244733351</v>
      </c>
      <c r="E5668" s="1">
        <f t="shared" ca="1" si="618"/>
        <v>-2</v>
      </c>
      <c r="F5668" s="1">
        <f t="shared" ca="1" si="620"/>
        <v>1</v>
      </c>
      <c r="G5668" s="1">
        <f t="shared" ca="1" si="621"/>
        <v>2</v>
      </c>
      <c r="H5668" s="1">
        <f t="shared" ca="1" si="622"/>
        <v>0</v>
      </c>
    </row>
    <row r="5669" spans="1:8" hidden="1" x14ac:dyDescent="0.2">
      <c r="A5669" s="1">
        <v>5666</v>
      </c>
      <c r="B5669" s="1">
        <f t="shared" ca="1" si="619"/>
        <v>502615.01190675417</v>
      </c>
      <c r="C5669" s="1">
        <f t="shared" ca="1" si="616"/>
        <v>100</v>
      </c>
      <c r="D5669" s="1">
        <f t="shared" ca="1" si="617"/>
        <v>58.639357099169693</v>
      </c>
      <c r="E5669" s="1">
        <f t="shared" ca="1" si="618"/>
        <v>-3</v>
      </c>
      <c r="F5669" s="1">
        <f t="shared" ca="1" si="620"/>
        <v>1</v>
      </c>
      <c r="G5669" s="1">
        <f t="shared" ca="1" si="621"/>
        <v>3</v>
      </c>
      <c r="H5669" s="1">
        <f t="shared" ca="1" si="622"/>
        <v>0</v>
      </c>
    </row>
    <row r="5670" spans="1:8" hidden="1" x14ac:dyDescent="0.2">
      <c r="A5670" s="1">
        <v>5667</v>
      </c>
      <c r="B5670" s="1">
        <f t="shared" ca="1" si="619"/>
        <v>508478.94761667115</v>
      </c>
      <c r="C5670" s="1">
        <f t="shared" ca="1" si="616"/>
        <v>100</v>
      </c>
      <c r="D5670" s="1">
        <f t="shared" ca="1" si="617"/>
        <v>-42.077013244733351</v>
      </c>
      <c r="E5670" s="1">
        <f t="shared" ca="1" si="618"/>
        <v>-2</v>
      </c>
      <c r="F5670" s="1">
        <f t="shared" ca="1" si="620"/>
        <v>1</v>
      </c>
      <c r="G5670" s="1">
        <f t="shared" ca="1" si="621"/>
        <v>0</v>
      </c>
      <c r="H5670" s="1">
        <f t="shared" ca="1" si="622"/>
        <v>1</v>
      </c>
    </row>
    <row r="5671" spans="1:8" hidden="1" x14ac:dyDescent="0.2">
      <c r="A5671" s="1">
        <v>5668</v>
      </c>
      <c r="B5671" s="1">
        <f t="shared" ca="1" si="619"/>
        <v>504271.24629219784</v>
      </c>
      <c r="C5671" s="1">
        <f t="shared" ca="1" si="616"/>
        <v>100</v>
      </c>
      <c r="D5671" s="1">
        <f t="shared" ca="1" si="617"/>
        <v>-42.077013244733351</v>
      </c>
      <c r="E5671" s="1">
        <f t="shared" ca="1" si="618"/>
        <v>-3</v>
      </c>
      <c r="F5671" s="1">
        <f t="shared" ca="1" si="620"/>
        <v>1</v>
      </c>
      <c r="G5671" s="1">
        <f t="shared" ca="1" si="621"/>
        <v>1</v>
      </c>
      <c r="H5671" s="1">
        <f t="shared" ca="1" si="622"/>
        <v>0</v>
      </c>
    </row>
    <row r="5672" spans="1:8" hidden="1" x14ac:dyDescent="0.2">
      <c r="A5672" s="1">
        <v>5669</v>
      </c>
      <c r="B5672" s="1">
        <f t="shared" ca="1" si="619"/>
        <v>500063.54496772453</v>
      </c>
      <c r="C5672" s="1">
        <f t="shared" ca="1" si="616"/>
        <v>100</v>
      </c>
      <c r="D5672" s="1">
        <f t="shared" ca="1" si="617"/>
        <v>58.639357099169693</v>
      </c>
      <c r="E5672" s="1">
        <f t="shared" ca="1" si="618"/>
        <v>-4</v>
      </c>
      <c r="F5672" s="1">
        <f t="shared" ca="1" si="620"/>
        <v>1</v>
      </c>
      <c r="G5672" s="1">
        <f t="shared" ca="1" si="621"/>
        <v>2</v>
      </c>
      <c r="H5672" s="1">
        <f t="shared" ca="1" si="622"/>
        <v>0</v>
      </c>
    </row>
    <row r="5673" spans="1:8" hidden="1" x14ac:dyDescent="0.2">
      <c r="A5673" s="1">
        <v>5670</v>
      </c>
      <c r="B5673" s="1">
        <f t="shared" ca="1" si="619"/>
        <v>505927.48067764152</v>
      </c>
      <c r="C5673" s="1">
        <f t="shared" ca="1" si="616"/>
        <v>100</v>
      </c>
      <c r="D5673" s="1">
        <f t="shared" ca="1" si="617"/>
        <v>58.639357099169693</v>
      </c>
      <c r="E5673" s="1">
        <f t="shared" ca="1" si="618"/>
        <v>-3</v>
      </c>
      <c r="F5673" s="1">
        <f t="shared" ca="1" si="620"/>
        <v>1</v>
      </c>
      <c r="G5673" s="1">
        <f t="shared" ca="1" si="621"/>
        <v>0</v>
      </c>
      <c r="H5673" s="1">
        <f t="shared" ca="1" si="622"/>
        <v>1</v>
      </c>
    </row>
    <row r="5674" spans="1:8" hidden="1" x14ac:dyDescent="0.2">
      <c r="A5674" s="1">
        <v>5671</v>
      </c>
      <c r="B5674" s="1">
        <f t="shared" ca="1" si="619"/>
        <v>511791.41638755851</v>
      </c>
      <c r="C5674" s="1">
        <f t="shared" ca="1" si="616"/>
        <v>100</v>
      </c>
      <c r="D5674" s="1">
        <f t="shared" ca="1" si="617"/>
        <v>-42.077013244733351</v>
      </c>
      <c r="E5674" s="1">
        <f t="shared" ca="1" si="618"/>
        <v>-2</v>
      </c>
      <c r="F5674" s="1">
        <f t="shared" ca="1" si="620"/>
        <v>1</v>
      </c>
      <c r="G5674" s="1">
        <f t="shared" ca="1" si="621"/>
        <v>0</v>
      </c>
      <c r="H5674" s="1">
        <f t="shared" ca="1" si="622"/>
        <v>2</v>
      </c>
    </row>
    <row r="5675" spans="1:8" hidden="1" x14ac:dyDescent="0.2">
      <c r="A5675" s="1">
        <v>5672</v>
      </c>
      <c r="B5675" s="1">
        <f t="shared" ca="1" si="619"/>
        <v>507583.7150630852</v>
      </c>
      <c r="C5675" s="1">
        <f t="shared" ca="1" si="616"/>
        <v>100</v>
      </c>
      <c r="D5675" s="1">
        <f t="shared" ca="1" si="617"/>
        <v>58.639357099169693</v>
      </c>
      <c r="E5675" s="1">
        <f t="shared" ca="1" si="618"/>
        <v>-3</v>
      </c>
      <c r="F5675" s="1">
        <f t="shared" ca="1" si="620"/>
        <v>1</v>
      </c>
      <c r="G5675" s="1">
        <f t="shared" ca="1" si="621"/>
        <v>1</v>
      </c>
      <c r="H5675" s="1">
        <f t="shared" ca="1" si="622"/>
        <v>0</v>
      </c>
    </row>
    <row r="5676" spans="1:8" hidden="1" x14ac:dyDescent="0.2">
      <c r="A5676" s="1">
        <v>5673</v>
      </c>
      <c r="B5676" s="1">
        <f t="shared" ca="1" si="619"/>
        <v>513447.65077300218</v>
      </c>
      <c r="C5676" s="1">
        <f t="shared" ca="1" si="616"/>
        <v>100</v>
      </c>
      <c r="D5676" s="1">
        <f t="shared" ca="1" si="617"/>
        <v>58.639357099169693</v>
      </c>
      <c r="E5676" s="1">
        <f t="shared" ca="1" si="618"/>
        <v>-2</v>
      </c>
      <c r="F5676" s="1">
        <f t="shared" ca="1" si="620"/>
        <v>1</v>
      </c>
      <c r="G5676" s="1">
        <f t="shared" ca="1" si="621"/>
        <v>0</v>
      </c>
      <c r="H5676" s="1">
        <f t="shared" ca="1" si="622"/>
        <v>1</v>
      </c>
    </row>
    <row r="5677" spans="1:8" hidden="1" x14ac:dyDescent="0.2">
      <c r="A5677" s="1">
        <v>5674</v>
      </c>
      <c r="B5677" s="1">
        <f t="shared" ca="1" si="619"/>
        <v>519311.58648291917</v>
      </c>
      <c r="C5677" s="1">
        <f t="shared" ca="1" si="616"/>
        <v>100</v>
      </c>
      <c r="D5677" s="1">
        <f t="shared" ca="1" si="617"/>
        <v>-42.077013244733351</v>
      </c>
      <c r="E5677" s="1">
        <f t="shared" ca="1" si="618"/>
        <v>-1</v>
      </c>
      <c r="F5677" s="1">
        <f t="shared" ca="1" si="620"/>
        <v>1</v>
      </c>
      <c r="G5677" s="1">
        <f t="shared" ca="1" si="621"/>
        <v>0</v>
      </c>
      <c r="H5677" s="1">
        <f t="shared" ca="1" si="622"/>
        <v>2</v>
      </c>
    </row>
    <row r="5678" spans="1:8" hidden="1" x14ac:dyDescent="0.2">
      <c r="A5678" s="1">
        <v>5675</v>
      </c>
      <c r="B5678" s="1">
        <f t="shared" ca="1" si="619"/>
        <v>515103.88515844586</v>
      </c>
      <c r="C5678" s="1">
        <f t="shared" ca="1" si="616"/>
        <v>100</v>
      </c>
      <c r="D5678" s="1">
        <f t="shared" ca="1" si="617"/>
        <v>58.639357099169693</v>
      </c>
      <c r="E5678" s="1">
        <f t="shared" ca="1" si="618"/>
        <v>-2</v>
      </c>
      <c r="F5678" s="1">
        <f t="shared" ca="1" si="620"/>
        <v>1</v>
      </c>
      <c r="G5678" s="1">
        <f t="shared" ca="1" si="621"/>
        <v>1</v>
      </c>
      <c r="H5678" s="1">
        <f t="shared" ca="1" si="622"/>
        <v>0</v>
      </c>
    </row>
    <row r="5679" spans="1:8" hidden="1" x14ac:dyDescent="0.2">
      <c r="A5679" s="1">
        <v>5676</v>
      </c>
      <c r="B5679" s="1">
        <f t="shared" ca="1" si="619"/>
        <v>520967.82086836285</v>
      </c>
      <c r="C5679" s="1">
        <f t="shared" ca="1" si="616"/>
        <v>100</v>
      </c>
      <c r="D5679" s="1">
        <f t="shared" ca="1" si="617"/>
        <v>-42.077013244733351</v>
      </c>
      <c r="E5679" s="1">
        <f t="shared" ca="1" si="618"/>
        <v>-1</v>
      </c>
      <c r="F5679" s="1">
        <f t="shared" ca="1" si="620"/>
        <v>1</v>
      </c>
      <c r="G5679" s="1">
        <f t="shared" ca="1" si="621"/>
        <v>0</v>
      </c>
      <c r="H5679" s="1">
        <f t="shared" ca="1" si="622"/>
        <v>1</v>
      </c>
    </row>
    <row r="5680" spans="1:8" hidden="1" x14ac:dyDescent="0.2">
      <c r="A5680" s="1">
        <v>5677</v>
      </c>
      <c r="B5680" s="1">
        <f t="shared" ca="1" si="619"/>
        <v>516760.11954388954</v>
      </c>
      <c r="C5680" s="1">
        <f t="shared" ca="1" si="616"/>
        <v>100</v>
      </c>
      <c r="D5680" s="1">
        <f t="shared" ca="1" si="617"/>
        <v>58.639357099169693</v>
      </c>
      <c r="E5680" s="1">
        <f t="shared" ca="1" si="618"/>
        <v>-2</v>
      </c>
      <c r="F5680" s="1">
        <f t="shared" ca="1" si="620"/>
        <v>1</v>
      </c>
      <c r="G5680" s="1">
        <f t="shared" ca="1" si="621"/>
        <v>1</v>
      </c>
      <c r="H5680" s="1">
        <f t="shared" ca="1" si="622"/>
        <v>0</v>
      </c>
    </row>
    <row r="5681" spans="1:8" hidden="1" x14ac:dyDescent="0.2">
      <c r="A5681" s="1">
        <v>5678</v>
      </c>
      <c r="B5681" s="1">
        <f t="shared" ca="1" si="619"/>
        <v>522624.05525380652</v>
      </c>
      <c r="C5681" s="1">
        <f t="shared" ca="1" si="616"/>
        <v>100</v>
      </c>
      <c r="D5681" s="1">
        <f t="shared" ca="1" si="617"/>
        <v>-42.077013244733351</v>
      </c>
      <c r="E5681" s="1">
        <f t="shared" ca="1" si="618"/>
        <v>-1</v>
      </c>
      <c r="F5681" s="1">
        <f t="shared" ca="1" si="620"/>
        <v>1</v>
      </c>
      <c r="G5681" s="1">
        <f t="shared" ca="1" si="621"/>
        <v>0</v>
      </c>
      <c r="H5681" s="1">
        <f t="shared" ca="1" si="622"/>
        <v>1</v>
      </c>
    </row>
    <row r="5682" spans="1:8" hidden="1" x14ac:dyDescent="0.2">
      <c r="A5682" s="1">
        <v>5679</v>
      </c>
      <c r="B5682" s="1">
        <f t="shared" ca="1" si="619"/>
        <v>518416.35392933321</v>
      </c>
      <c r="C5682" s="1">
        <f t="shared" ca="1" si="616"/>
        <v>100</v>
      </c>
      <c r="D5682" s="1">
        <f t="shared" ca="1" si="617"/>
        <v>-42.077013244733351</v>
      </c>
      <c r="E5682" s="1">
        <f t="shared" ca="1" si="618"/>
        <v>-2</v>
      </c>
      <c r="F5682" s="1">
        <f t="shared" ca="1" si="620"/>
        <v>1</v>
      </c>
      <c r="G5682" s="1">
        <f t="shared" ca="1" si="621"/>
        <v>1</v>
      </c>
      <c r="H5682" s="1">
        <f t="shared" ca="1" si="622"/>
        <v>0</v>
      </c>
    </row>
    <row r="5683" spans="1:8" hidden="1" x14ac:dyDescent="0.2">
      <c r="A5683" s="1">
        <v>5680</v>
      </c>
      <c r="B5683" s="1">
        <f t="shared" ca="1" si="619"/>
        <v>514208.6526048599</v>
      </c>
      <c r="C5683" s="1">
        <f t="shared" ca="1" si="616"/>
        <v>100</v>
      </c>
      <c r="D5683" s="1">
        <f t="shared" ca="1" si="617"/>
        <v>-42.077013244733351</v>
      </c>
      <c r="E5683" s="1">
        <f t="shared" ca="1" si="618"/>
        <v>-3</v>
      </c>
      <c r="F5683" s="1">
        <f t="shared" ca="1" si="620"/>
        <v>1</v>
      </c>
      <c r="G5683" s="1">
        <f t="shared" ca="1" si="621"/>
        <v>2</v>
      </c>
      <c r="H5683" s="1">
        <f t="shared" ca="1" si="622"/>
        <v>0</v>
      </c>
    </row>
    <row r="5684" spans="1:8" hidden="1" x14ac:dyDescent="0.2">
      <c r="A5684" s="1">
        <v>5681</v>
      </c>
      <c r="B5684" s="1">
        <f t="shared" ca="1" si="619"/>
        <v>510000.95128038659</v>
      </c>
      <c r="C5684" s="1">
        <f t="shared" ca="1" si="616"/>
        <v>100</v>
      </c>
      <c r="D5684" s="1">
        <f t="shared" ca="1" si="617"/>
        <v>-42.077013244733351</v>
      </c>
      <c r="E5684" s="1">
        <f t="shared" ca="1" si="618"/>
        <v>-4</v>
      </c>
      <c r="F5684" s="1">
        <f t="shared" ca="1" si="620"/>
        <v>1</v>
      </c>
      <c r="G5684" s="1">
        <f t="shared" ca="1" si="621"/>
        <v>3</v>
      </c>
      <c r="H5684" s="1">
        <f t="shared" ca="1" si="622"/>
        <v>0</v>
      </c>
    </row>
    <row r="5685" spans="1:8" hidden="1" x14ac:dyDescent="0.2">
      <c r="A5685" s="1">
        <v>5682</v>
      </c>
      <c r="B5685" s="1">
        <f t="shared" ca="1" si="619"/>
        <v>505793.24995591328</v>
      </c>
      <c r="C5685" s="1">
        <f t="shared" ca="1" si="616"/>
        <v>500</v>
      </c>
      <c r="D5685" s="1">
        <f t="shared" ca="1" si="617"/>
        <v>-42.077013244733351</v>
      </c>
      <c r="E5685" s="1">
        <f t="shared" ca="1" si="618"/>
        <v>0</v>
      </c>
      <c r="F5685" s="1">
        <f t="shared" ca="1" si="620"/>
        <v>2</v>
      </c>
      <c r="G5685" s="1">
        <f t="shared" ca="1" si="621"/>
        <v>4</v>
      </c>
      <c r="H5685" s="1">
        <f t="shared" ca="1" si="622"/>
        <v>0</v>
      </c>
    </row>
    <row r="5686" spans="1:8" hidden="1" x14ac:dyDescent="0.2">
      <c r="A5686" s="1">
        <v>5683</v>
      </c>
      <c r="B5686" s="1">
        <f t="shared" ca="1" si="619"/>
        <v>484754.74333354662</v>
      </c>
      <c r="C5686" s="1">
        <f t="shared" ca="1" si="616"/>
        <v>500</v>
      </c>
      <c r="D5686" s="1">
        <f t="shared" ca="1" si="617"/>
        <v>-42.077013244733351</v>
      </c>
      <c r="E5686" s="1">
        <f t="shared" ca="1" si="618"/>
        <v>-1</v>
      </c>
      <c r="F5686" s="1">
        <f t="shared" ca="1" si="620"/>
        <v>2</v>
      </c>
      <c r="G5686" s="1">
        <f t="shared" ca="1" si="621"/>
        <v>5</v>
      </c>
      <c r="H5686" s="1">
        <f t="shared" ca="1" si="622"/>
        <v>0</v>
      </c>
    </row>
    <row r="5687" spans="1:8" hidden="1" x14ac:dyDescent="0.2">
      <c r="A5687" s="1">
        <v>5684</v>
      </c>
      <c r="B5687" s="1">
        <f t="shared" ca="1" si="619"/>
        <v>463716.23671117995</v>
      </c>
      <c r="C5687" s="1">
        <f t="shared" ca="1" si="616"/>
        <v>500</v>
      </c>
      <c r="D5687" s="1">
        <f t="shared" ca="1" si="617"/>
        <v>-42.077013244733351</v>
      </c>
      <c r="E5687" s="1">
        <f t="shared" ca="1" si="618"/>
        <v>-2</v>
      </c>
      <c r="F5687" s="1">
        <f t="shared" ca="1" si="620"/>
        <v>2</v>
      </c>
      <c r="G5687" s="1">
        <f t="shared" ca="1" si="621"/>
        <v>6</v>
      </c>
      <c r="H5687" s="1">
        <f t="shared" ca="1" si="622"/>
        <v>0</v>
      </c>
    </row>
    <row r="5688" spans="1:8" hidden="1" x14ac:dyDescent="0.2">
      <c r="A5688" s="1">
        <v>5685</v>
      </c>
      <c r="B5688" s="1">
        <f t="shared" ca="1" si="619"/>
        <v>442677.73008881329</v>
      </c>
      <c r="C5688" s="1">
        <f t="shared" ca="1" si="616"/>
        <v>500</v>
      </c>
      <c r="D5688" s="1">
        <f t="shared" ca="1" si="617"/>
        <v>-42.077013244733351</v>
      </c>
      <c r="E5688" s="1">
        <f t="shared" ca="1" si="618"/>
        <v>-3</v>
      </c>
      <c r="F5688" s="1">
        <f t="shared" ca="1" si="620"/>
        <v>2</v>
      </c>
      <c r="G5688" s="1">
        <f t="shared" ca="1" si="621"/>
        <v>7</v>
      </c>
      <c r="H5688" s="1">
        <f t="shared" ca="1" si="622"/>
        <v>0</v>
      </c>
    </row>
    <row r="5689" spans="1:8" hidden="1" x14ac:dyDescent="0.2">
      <c r="A5689" s="1">
        <v>5686</v>
      </c>
      <c r="B5689" s="1">
        <f t="shared" ca="1" si="619"/>
        <v>421639.22346644662</v>
      </c>
      <c r="C5689" s="1">
        <f t="shared" ca="1" si="616"/>
        <v>500</v>
      </c>
      <c r="D5689" s="1">
        <f t="shared" ca="1" si="617"/>
        <v>-42.077013244733351</v>
      </c>
      <c r="E5689" s="1">
        <f t="shared" ca="1" si="618"/>
        <v>-4</v>
      </c>
      <c r="F5689" s="1">
        <f t="shared" ca="1" si="620"/>
        <v>2</v>
      </c>
      <c r="G5689" s="1">
        <f t="shared" ca="1" si="621"/>
        <v>8</v>
      </c>
      <c r="H5689" s="1">
        <f t="shared" ca="1" si="622"/>
        <v>0</v>
      </c>
    </row>
    <row r="5690" spans="1:8" hidden="1" x14ac:dyDescent="0.2">
      <c r="A5690" s="1">
        <v>5687</v>
      </c>
      <c r="B5690" s="1">
        <f t="shared" ca="1" si="619"/>
        <v>400600.71684407996</v>
      </c>
      <c r="C5690" s="1">
        <f t="shared" ca="1" si="616"/>
        <v>100</v>
      </c>
      <c r="D5690" s="1">
        <f t="shared" ca="1" si="617"/>
        <v>-42.077013244733351</v>
      </c>
      <c r="E5690" s="1">
        <f t="shared" ca="1" si="618"/>
        <v>0</v>
      </c>
      <c r="F5690" s="1">
        <f t="shared" ca="1" si="620"/>
        <v>1</v>
      </c>
      <c r="G5690" s="1">
        <f t="shared" ca="1" si="621"/>
        <v>9</v>
      </c>
      <c r="H5690" s="1">
        <f t="shared" ca="1" si="622"/>
        <v>0</v>
      </c>
    </row>
    <row r="5691" spans="1:8" hidden="1" x14ac:dyDescent="0.2">
      <c r="A5691" s="1">
        <v>5688</v>
      </c>
      <c r="B5691" s="1">
        <f t="shared" ca="1" si="619"/>
        <v>396393.01551960665</v>
      </c>
      <c r="C5691" s="1">
        <f t="shared" ca="1" si="616"/>
        <v>100</v>
      </c>
      <c r="D5691" s="1">
        <f t="shared" ca="1" si="617"/>
        <v>-42.077013244733351</v>
      </c>
      <c r="E5691" s="1">
        <f t="shared" ca="1" si="618"/>
        <v>-1</v>
      </c>
      <c r="F5691" s="1">
        <f t="shared" ca="1" si="620"/>
        <v>1</v>
      </c>
      <c r="G5691" s="1">
        <f t="shared" ca="1" si="621"/>
        <v>10</v>
      </c>
      <c r="H5691" s="1">
        <f t="shared" ca="1" si="622"/>
        <v>0</v>
      </c>
    </row>
    <row r="5692" spans="1:8" hidden="1" x14ac:dyDescent="0.2">
      <c r="A5692" s="1">
        <v>5689</v>
      </c>
      <c r="B5692" s="1">
        <f t="shared" ca="1" si="619"/>
        <v>392185.31419513334</v>
      </c>
      <c r="C5692" s="1">
        <f t="shared" ca="1" si="616"/>
        <v>100</v>
      </c>
      <c r="D5692" s="1">
        <f t="shared" ca="1" si="617"/>
        <v>58.639357099169693</v>
      </c>
      <c r="E5692" s="1">
        <f t="shared" ca="1" si="618"/>
        <v>-2</v>
      </c>
      <c r="F5692" s="1">
        <f t="shared" ca="1" si="620"/>
        <v>1</v>
      </c>
      <c r="G5692" s="1">
        <f t="shared" ca="1" si="621"/>
        <v>11</v>
      </c>
      <c r="H5692" s="1">
        <f t="shared" ca="1" si="622"/>
        <v>0</v>
      </c>
    </row>
    <row r="5693" spans="1:8" hidden="1" x14ac:dyDescent="0.2">
      <c r="A5693" s="1">
        <v>5690</v>
      </c>
      <c r="B5693" s="1">
        <f t="shared" ca="1" si="619"/>
        <v>398049.24990505032</v>
      </c>
      <c r="C5693" s="1">
        <f t="shared" ca="1" si="616"/>
        <v>100</v>
      </c>
      <c r="D5693" s="1">
        <f t="shared" ca="1" si="617"/>
        <v>58.639357099169693</v>
      </c>
      <c r="E5693" s="1">
        <f t="shared" ca="1" si="618"/>
        <v>-1</v>
      </c>
      <c r="F5693" s="1">
        <f t="shared" ca="1" si="620"/>
        <v>1</v>
      </c>
      <c r="G5693" s="1">
        <f t="shared" ca="1" si="621"/>
        <v>0</v>
      </c>
      <c r="H5693" s="1">
        <f t="shared" ca="1" si="622"/>
        <v>1</v>
      </c>
    </row>
    <row r="5694" spans="1:8" hidden="1" x14ac:dyDescent="0.2">
      <c r="A5694" s="1">
        <v>5691</v>
      </c>
      <c r="B5694" s="1">
        <f t="shared" ca="1" si="619"/>
        <v>403913.18561496731</v>
      </c>
      <c r="C5694" s="1">
        <f t="shared" ca="1" si="616"/>
        <v>100</v>
      </c>
      <c r="D5694" s="1">
        <f t="shared" ca="1" si="617"/>
        <v>-42.077013244733351</v>
      </c>
      <c r="E5694" s="1">
        <f t="shared" ca="1" si="618"/>
        <v>0</v>
      </c>
      <c r="F5694" s="1">
        <f t="shared" ca="1" si="620"/>
        <v>1</v>
      </c>
      <c r="G5694" s="1">
        <f t="shared" ca="1" si="621"/>
        <v>0</v>
      </c>
      <c r="H5694" s="1">
        <f t="shared" ca="1" si="622"/>
        <v>2</v>
      </c>
    </row>
    <row r="5695" spans="1:8" hidden="1" x14ac:dyDescent="0.2">
      <c r="A5695" s="1">
        <v>5692</v>
      </c>
      <c r="B5695" s="1">
        <f t="shared" ca="1" si="619"/>
        <v>399705.484290494</v>
      </c>
      <c r="C5695" s="1">
        <f t="shared" ca="1" si="616"/>
        <v>100</v>
      </c>
      <c r="D5695" s="1">
        <f t="shared" ca="1" si="617"/>
        <v>-42.077013244733351</v>
      </c>
      <c r="E5695" s="1">
        <f t="shared" ca="1" si="618"/>
        <v>-1</v>
      </c>
      <c r="F5695" s="1">
        <f t="shared" ca="1" si="620"/>
        <v>1</v>
      </c>
      <c r="G5695" s="1">
        <f t="shared" ca="1" si="621"/>
        <v>1</v>
      </c>
      <c r="H5695" s="1">
        <f t="shared" ca="1" si="622"/>
        <v>0</v>
      </c>
    </row>
    <row r="5696" spans="1:8" hidden="1" x14ac:dyDescent="0.2">
      <c r="A5696" s="1">
        <v>5693</v>
      </c>
      <c r="B5696" s="1">
        <f t="shared" ca="1" si="619"/>
        <v>395497.78296602069</v>
      </c>
      <c r="C5696" s="1">
        <f t="shared" ca="1" si="616"/>
        <v>100</v>
      </c>
      <c r="D5696" s="1">
        <f t="shared" ca="1" si="617"/>
        <v>58.639357099169693</v>
      </c>
      <c r="E5696" s="1">
        <f t="shared" ca="1" si="618"/>
        <v>-2</v>
      </c>
      <c r="F5696" s="1">
        <f t="shared" ca="1" si="620"/>
        <v>1</v>
      </c>
      <c r="G5696" s="1">
        <f t="shared" ca="1" si="621"/>
        <v>2</v>
      </c>
      <c r="H5696" s="1">
        <f t="shared" ca="1" si="622"/>
        <v>0</v>
      </c>
    </row>
    <row r="5697" spans="1:8" hidden="1" x14ac:dyDescent="0.2">
      <c r="A5697" s="1">
        <v>5694</v>
      </c>
      <c r="B5697" s="1">
        <f t="shared" ca="1" si="619"/>
        <v>401361.71867593768</v>
      </c>
      <c r="C5697" s="1">
        <f t="shared" ca="1" si="616"/>
        <v>100</v>
      </c>
      <c r="D5697" s="1">
        <f t="shared" ca="1" si="617"/>
        <v>-42.077013244733351</v>
      </c>
      <c r="E5697" s="1">
        <f t="shared" ca="1" si="618"/>
        <v>-1</v>
      </c>
      <c r="F5697" s="1">
        <f t="shared" ca="1" si="620"/>
        <v>1</v>
      </c>
      <c r="G5697" s="1">
        <f t="shared" ca="1" si="621"/>
        <v>0</v>
      </c>
      <c r="H5697" s="1">
        <f t="shared" ca="1" si="622"/>
        <v>1</v>
      </c>
    </row>
    <row r="5698" spans="1:8" hidden="1" x14ac:dyDescent="0.2">
      <c r="A5698" s="1">
        <v>5695</v>
      </c>
      <c r="B5698" s="1">
        <f t="shared" ca="1" si="619"/>
        <v>397154.01735146437</v>
      </c>
      <c r="C5698" s="1">
        <f t="shared" ca="1" si="616"/>
        <v>100</v>
      </c>
      <c r="D5698" s="1">
        <f t="shared" ca="1" si="617"/>
        <v>-42.077013244733351</v>
      </c>
      <c r="E5698" s="1">
        <f t="shared" ca="1" si="618"/>
        <v>-2</v>
      </c>
      <c r="F5698" s="1">
        <f t="shared" ca="1" si="620"/>
        <v>1</v>
      </c>
      <c r="G5698" s="1">
        <f t="shared" ca="1" si="621"/>
        <v>1</v>
      </c>
      <c r="H5698" s="1">
        <f t="shared" ca="1" si="622"/>
        <v>0</v>
      </c>
    </row>
    <row r="5699" spans="1:8" hidden="1" x14ac:dyDescent="0.2">
      <c r="A5699" s="1">
        <v>5696</v>
      </c>
      <c r="B5699" s="1">
        <f t="shared" ca="1" si="619"/>
        <v>392946.31602699106</v>
      </c>
      <c r="C5699" s="1">
        <f t="shared" ca="1" si="616"/>
        <v>100</v>
      </c>
      <c r="D5699" s="1">
        <f t="shared" ca="1" si="617"/>
        <v>58.639357099169693</v>
      </c>
      <c r="E5699" s="1">
        <f t="shared" ca="1" si="618"/>
        <v>-3</v>
      </c>
      <c r="F5699" s="1">
        <f t="shared" ca="1" si="620"/>
        <v>1</v>
      </c>
      <c r="G5699" s="1">
        <f t="shared" ca="1" si="621"/>
        <v>2</v>
      </c>
      <c r="H5699" s="1">
        <f t="shared" ca="1" si="622"/>
        <v>0</v>
      </c>
    </row>
    <row r="5700" spans="1:8" hidden="1" x14ac:dyDescent="0.2">
      <c r="A5700" s="1">
        <v>5697</v>
      </c>
      <c r="B5700" s="1">
        <f t="shared" ca="1" si="619"/>
        <v>398810.25173690805</v>
      </c>
      <c r="C5700" s="1">
        <f t="shared" ca="1" si="616"/>
        <v>100</v>
      </c>
      <c r="D5700" s="1">
        <f t="shared" ca="1" si="617"/>
        <v>58.639357099169693</v>
      </c>
      <c r="E5700" s="1">
        <f t="shared" ca="1" si="618"/>
        <v>-2</v>
      </c>
      <c r="F5700" s="1">
        <f t="shared" ca="1" si="620"/>
        <v>1</v>
      </c>
      <c r="G5700" s="1">
        <f t="shared" ca="1" si="621"/>
        <v>0</v>
      </c>
      <c r="H5700" s="1">
        <f t="shared" ca="1" si="622"/>
        <v>1</v>
      </c>
    </row>
    <row r="5701" spans="1:8" hidden="1" x14ac:dyDescent="0.2">
      <c r="A5701" s="1">
        <v>5698</v>
      </c>
      <c r="B5701" s="1">
        <f t="shared" ca="1" si="619"/>
        <v>404674.18744682503</v>
      </c>
      <c r="C5701" s="1">
        <f t="shared" ref="C5701:C5764" ca="1" si="623">$C$4*POWER($L$2,F5701-1)</f>
        <v>100</v>
      </c>
      <c r="D5701" s="1">
        <f t="shared" ref="D5701:D5764" ca="1" si="624">IF(RAND()&lt;$B$1,$F$1,$H$1)</f>
        <v>-42.077013244733351</v>
      </c>
      <c r="E5701" s="1">
        <f t="shared" ref="E5701:E5764" ca="1" si="625">IF(D5700&lt;0,IF(E5700-1=-$D$2,0,E5700-1),IF(E5700+1=$F$2,0,E5700+1))</f>
        <v>-1</v>
      </c>
      <c r="F5701" s="1">
        <f t="shared" ca="1" si="620"/>
        <v>1</v>
      </c>
      <c r="G5701" s="1">
        <f t="shared" ca="1" si="621"/>
        <v>0</v>
      </c>
      <c r="H5701" s="1">
        <f t="shared" ca="1" si="622"/>
        <v>2</v>
      </c>
    </row>
    <row r="5702" spans="1:8" hidden="1" x14ac:dyDescent="0.2">
      <c r="A5702" s="1">
        <v>5699</v>
      </c>
      <c r="B5702" s="1">
        <f t="shared" ref="B5702:B5765" ca="1" si="626">B5701+D5701*C5701</f>
        <v>400466.48612235172</v>
      </c>
      <c r="C5702" s="1">
        <f t="shared" ca="1" si="623"/>
        <v>100</v>
      </c>
      <c r="D5702" s="1">
        <f t="shared" ca="1" si="624"/>
        <v>-42.077013244733351</v>
      </c>
      <c r="E5702" s="1">
        <f t="shared" ca="1" si="625"/>
        <v>-2</v>
      </c>
      <c r="F5702" s="1">
        <f t="shared" ref="F5702:F5765" ca="1" si="627">IF(AND(D5701&gt;0,E5702=0),IF(F5701-1&lt;1,1,F5701-1),IF(AND(D5701&lt;0,E5702=0),IF(F5701+1&gt;$H$2,1,F5701+1),F5701))</f>
        <v>1</v>
      </c>
      <c r="G5702" s="1">
        <f t="shared" ref="G5702:G5765" ca="1" si="628">IF(D5701&gt;0,0,G5701+1)</f>
        <v>1</v>
      </c>
      <c r="H5702" s="1">
        <f t="shared" ref="H5702:H5765" ca="1" si="629">IF(D5701&lt;0,0,H5701+1)</f>
        <v>0</v>
      </c>
    </row>
    <row r="5703" spans="1:8" hidden="1" x14ac:dyDescent="0.2">
      <c r="A5703" s="1">
        <v>5700</v>
      </c>
      <c r="B5703" s="1">
        <f t="shared" ca="1" si="626"/>
        <v>396258.78479787841</v>
      </c>
      <c r="C5703" s="1">
        <f t="shared" ca="1" si="623"/>
        <v>100</v>
      </c>
      <c r="D5703" s="1">
        <f t="shared" ca="1" si="624"/>
        <v>-42.077013244733351</v>
      </c>
      <c r="E5703" s="1">
        <f t="shared" ca="1" si="625"/>
        <v>-3</v>
      </c>
      <c r="F5703" s="1">
        <f t="shared" ca="1" si="627"/>
        <v>1</v>
      </c>
      <c r="G5703" s="1">
        <f t="shared" ca="1" si="628"/>
        <v>2</v>
      </c>
      <c r="H5703" s="1">
        <f t="shared" ca="1" si="629"/>
        <v>0</v>
      </c>
    </row>
    <row r="5704" spans="1:8" hidden="1" x14ac:dyDescent="0.2">
      <c r="A5704" s="1">
        <v>5701</v>
      </c>
      <c r="B5704" s="1">
        <f t="shared" ca="1" si="626"/>
        <v>392051.0834734051</v>
      </c>
      <c r="C5704" s="1">
        <f t="shared" ca="1" si="623"/>
        <v>100</v>
      </c>
      <c r="D5704" s="1">
        <f t="shared" ca="1" si="624"/>
        <v>-42.077013244733351</v>
      </c>
      <c r="E5704" s="1">
        <f t="shared" ca="1" si="625"/>
        <v>-4</v>
      </c>
      <c r="F5704" s="1">
        <f t="shared" ca="1" si="627"/>
        <v>1</v>
      </c>
      <c r="G5704" s="1">
        <f t="shared" ca="1" si="628"/>
        <v>3</v>
      </c>
      <c r="H5704" s="1">
        <f t="shared" ca="1" si="629"/>
        <v>0</v>
      </c>
    </row>
    <row r="5705" spans="1:8" hidden="1" x14ac:dyDescent="0.2">
      <c r="A5705" s="1">
        <v>5702</v>
      </c>
      <c r="B5705" s="1">
        <f t="shared" ca="1" si="626"/>
        <v>387843.38214893179</v>
      </c>
      <c r="C5705" s="1">
        <f t="shared" ca="1" si="623"/>
        <v>500</v>
      </c>
      <c r="D5705" s="1">
        <f t="shared" ca="1" si="624"/>
        <v>-42.077013244733351</v>
      </c>
      <c r="E5705" s="1">
        <f t="shared" ca="1" si="625"/>
        <v>0</v>
      </c>
      <c r="F5705" s="1">
        <f t="shared" ca="1" si="627"/>
        <v>2</v>
      </c>
      <c r="G5705" s="1">
        <f t="shared" ca="1" si="628"/>
        <v>4</v>
      </c>
      <c r="H5705" s="1">
        <f t="shared" ca="1" si="629"/>
        <v>0</v>
      </c>
    </row>
    <row r="5706" spans="1:8" hidden="1" x14ac:dyDescent="0.2">
      <c r="A5706" s="1">
        <v>5703</v>
      </c>
      <c r="B5706" s="1">
        <f t="shared" ca="1" si="626"/>
        <v>366804.87552656513</v>
      </c>
      <c r="C5706" s="1">
        <f t="shared" ca="1" si="623"/>
        <v>500</v>
      </c>
      <c r="D5706" s="1">
        <f t="shared" ca="1" si="624"/>
        <v>-42.077013244733351</v>
      </c>
      <c r="E5706" s="1">
        <f t="shared" ca="1" si="625"/>
        <v>-1</v>
      </c>
      <c r="F5706" s="1">
        <f t="shared" ca="1" si="627"/>
        <v>2</v>
      </c>
      <c r="G5706" s="1">
        <f t="shared" ca="1" si="628"/>
        <v>5</v>
      </c>
      <c r="H5706" s="1">
        <f t="shared" ca="1" si="629"/>
        <v>0</v>
      </c>
    </row>
    <row r="5707" spans="1:8" hidden="1" x14ac:dyDescent="0.2">
      <c r="A5707" s="1">
        <v>5704</v>
      </c>
      <c r="B5707" s="1">
        <f t="shared" ca="1" si="626"/>
        <v>345766.36890419846</v>
      </c>
      <c r="C5707" s="1">
        <f t="shared" ca="1" si="623"/>
        <v>500</v>
      </c>
      <c r="D5707" s="1">
        <f t="shared" ca="1" si="624"/>
        <v>-42.077013244733351</v>
      </c>
      <c r="E5707" s="1">
        <f t="shared" ca="1" si="625"/>
        <v>-2</v>
      </c>
      <c r="F5707" s="1">
        <f t="shared" ca="1" si="627"/>
        <v>2</v>
      </c>
      <c r="G5707" s="1">
        <f t="shared" ca="1" si="628"/>
        <v>6</v>
      </c>
      <c r="H5707" s="1">
        <f t="shared" ca="1" si="629"/>
        <v>0</v>
      </c>
    </row>
    <row r="5708" spans="1:8" hidden="1" x14ac:dyDescent="0.2">
      <c r="A5708" s="1">
        <v>5705</v>
      </c>
      <c r="B5708" s="1">
        <f t="shared" ca="1" si="626"/>
        <v>324727.8622818318</v>
      </c>
      <c r="C5708" s="1">
        <f t="shared" ca="1" si="623"/>
        <v>500</v>
      </c>
      <c r="D5708" s="1">
        <f t="shared" ca="1" si="624"/>
        <v>-42.077013244733351</v>
      </c>
      <c r="E5708" s="1">
        <f t="shared" ca="1" si="625"/>
        <v>-3</v>
      </c>
      <c r="F5708" s="1">
        <f t="shared" ca="1" si="627"/>
        <v>2</v>
      </c>
      <c r="G5708" s="1">
        <f t="shared" ca="1" si="628"/>
        <v>7</v>
      </c>
      <c r="H5708" s="1">
        <f t="shared" ca="1" si="629"/>
        <v>0</v>
      </c>
    </row>
    <row r="5709" spans="1:8" hidden="1" x14ac:dyDescent="0.2">
      <c r="A5709" s="1">
        <v>5706</v>
      </c>
      <c r="B5709" s="1">
        <f t="shared" ca="1" si="626"/>
        <v>303689.35565946513</v>
      </c>
      <c r="C5709" s="1">
        <f t="shared" ca="1" si="623"/>
        <v>500</v>
      </c>
      <c r="D5709" s="1">
        <f t="shared" ca="1" si="624"/>
        <v>58.639357099169693</v>
      </c>
      <c r="E5709" s="1">
        <f t="shared" ca="1" si="625"/>
        <v>-4</v>
      </c>
      <c r="F5709" s="1">
        <f t="shared" ca="1" si="627"/>
        <v>2</v>
      </c>
      <c r="G5709" s="1">
        <f t="shared" ca="1" si="628"/>
        <v>8</v>
      </c>
      <c r="H5709" s="1">
        <f t="shared" ca="1" si="629"/>
        <v>0</v>
      </c>
    </row>
    <row r="5710" spans="1:8" hidden="1" x14ac:dyDescent="0.2">
      <c r="A5710" s="1">
        <v>5707</v>
      </c>
      <c r="B5710" s="1">
        <f t="shared" ca="1" si="626"/>
        <v>333009.03420905001</v>
      </c>
      <c r="C5710" s="1">
        <f t="shared" ca="1" si="623"/>
        <v>500</v>
      </c>
      <c r="D5710" s="1">
        <f t="shared" ca="1" si="624"/>
        <v>-42.077013244733351</v>
      </c>
      <c r="E5710" s="1">
        <f t="shared" ca="1" si="625"/>
        <v>-3</v>
      </c>
      <c r="F5710" s="1">
        <f t="shared" ca="1" si="627"/>
        <v>2</v>
      </c>
      <c r="G5710" s="1">
        <f t="shared" ca="1" si="628"/>
        <v>0</v>
      </c>
      <c r="H5710" s="1">
        <f t="shared" ca="1" si="629"/>
        <v>1</v>
      </c>
    </row>
    <row r="5711" spans="1:8" hidden="1" x14ac:dyDescent="0.2">
      <c r="A5711" s="1">
        <v>5708</v>
      </c>
      <c r="B5711" s="1">
        <f t="shared" ca="1" si="626"/>
        <v>311970.52758668334</v>
      </c>
      <c r="C5711" s="1">
        <f t="shared" ca="1" si="623"/>
        <v>500</v>
      </c>
      <c r="D5711" s="1">
        <f t="shared" ca="1" si="624"/>
        <v>-42.077013244733351</v>
      </c>
      <c r="E5711" s="1">
        <f t="shared" ca="1" si="625"/>
        <v>-4</v>
      </c>
      <c r="F5711" s="1">
        <f t="shared" ca="1" si="627"/>
        <v>2</v>
      </c>
      <c r="G5711" s="1">
        <f t="shared" ca="1" si="628"/>
        <v>1</v>
      </c>
      <c r="H5711" s="1">
        <f t="shared" ca="1" si="629"/>
        <v>0</v>
      </c>
    </row>
    <row r="5712" spans="1:8" hidden="1" x14ac:dyDescent="0.2">
      <c r="A5712" s="1">
        <v>5709</v>
      </c>
      <c r="B5712" s="1">
        <f t="shared" ca="1" si="626"/>
        <v>290932.02096431667</v>
      </c>
      <c r="C5712" s="1">
        <f t="shared" ca="1" si="623"/>
        <v>100</v>
      </c>
      <c r="D5712" s="1">
        <f t="shared" ca="1" si="624"/>
        <v>-42.077013244733351</v>
      </c>
      <c r="E5712" s="1">
        <f t="shared" ca="1" si="625"/>
        <v>0</v>
      </c>
      <c r="F5712" s="1">
        <f t="shared" ca="1" si="627"/>
        <v>1</v>
      </c>
      <c r="G5712" s="1">
        <f t="shared" ca="1" si="628"/>
        <v>2</v>
      </c>
      <c r="H5712" s="1">
        <f t="shared" ca="1" si="629"/>
        <v>0</v>
      </c>
    </row>
    <row r="5713" spans="1:8" hidden="1" x14ac:dyDescent="0.2">
      <c r="A5713" s="1">
        <v>5710</v>
      </c>
      <c r="B5713" s="1">
        <f t="shared" ca="1" si="626"/>
        <v>286724.31963984336</v>
      </c>
      <c r="C5713" s="1">
        <f t="shared" ca="1" si="623"/>
        <v>100</v>
      </c>
      <c r="D5713" s="1">
        <f t="shared" ca="1" si="624"/>
        <v>-42.077013244733351</v>
      </c>
      <c r="E5713" s="1">
        <f t="shared" ca="1" si="625"/>
        <v>-1</v>
      </c>
      <c r="F5713" s="1">
        <f t="shared" ca="1" si="627"/>
        <v>1</v>
      </c>
      <c r="G5713" s="1">
        <f t="shared" ca="1" si="628"/>
        <v>3</v>
      </c>
      <c r="H5713" s="1">
        <f t="shared" ca="1" si="629"/>
        <v>0</v>
      </c>
    </row>
    <row r="5714" spans="1:8" hidden="1" x14ac:dyDescent="0.2">
      <c r="A5714" s="1">
        <v>5711</v>
      </c>
      <c r="B5714" s="1">
        <f t="shared" ca="1" si="626"/>
        <v>282516.61831537005</v>
      </c>
      <c r="C5714" s="1">
        <f t="shared" ca="1" si="623"/>
        <v>100</v>
      </c>
      <c r="D5714" s="1">
        <f t="shared" ca="1" si="624"/>
        <v>-42.077013244733351</v>
      </c>
      <c r="E5714" s="1">
        <f t="shared" ca="1" si="625"/>
        <v>-2</v>
      </c>
      <c r="F5714" s="1">
        <f t="shared" ca="1" si="627"/>
        <v>1</v>
      </c>
      <c r="G5714" s="1">
        <f t="shared" ca="1" si="628"/>
        <v>4</v>
      </c>
      <c r="H5714" s="1">
        <f t="shared" ca="1" si="629"/>
        <v>0</v>
      </c>
    </row>
    <row r="5715" spans="1:8" hidden="1" x14ac:dyDescent="0.2">
      <c r="A5715" s="1">
        <v>5712</v>
      </c>
      <c r="B5715" s="1">
        <f t="shared" ca="1" si="626"/>
        <v>278308.91699089675</v>
      </c>
      <c r="C5715" s="1">
        <f t="shared" ca="1" si="623"/>
        <v>100</v>
      </c>
      <c r="D5715" s="1">
        <f t="shared" ca="1" si="624"/>
        <v>58.639357099169693</v>
      </c>
      <c r="E5715" s="1">
        <f t="shared" ca="1" si="625"/>
        <v>-3</v>
      </c>
      <c r="F5715" s="1">
        <f t="shared" ca="1" si="627"/>
        <v>1</v>
      </c>
      <c r="G5715" s="1">
        <f t="shared" ca="1" si="628"/>
        <v>5</v>
      </c>
      <c r="H5715" s="1">
        <f t="shared" ca="1" si="629"/>
        <v>0</v>
      </c>
    </row>
    <row r="5716" spans="1:8" hidden="1" x14ac:dyDescent="0.2">
      <c r="A5716" s="1">
        <v>5713</v>
      </c>
      <c r="B5716" s="1">
        <f t="shared" ca="1" si="626"/>
        <v>284172.85270081373</v>
      </c>
      <c r="C5716" s="1">
        <f t="shared" ca="1" si="623"/>
        <v>100</v>
      </c>
      <c r="D5716" s="1">
        <f t="shared" ca="1" si="624"/>
        <v>58.639357099169693</v>
      </c>
      <c r="E5716" s="1">
        <f t="shared" ca="1" si="625"/>
        <v>-2</v>
      </c>
      <c r="F5716" s="1">
        <f t="shared" ca="1" si="627"/>
        <v>1</v>
      </c>
      <c r="G5716" s="1">
        <f t="shared" ca="1" si="628"/>
        <v>0</v>
      </c>
      <c r="H5716" s="1">
        <f t="shared" ca="1" si="629"/>
        <v>1</v>
      </c>
    </row>
    <row r="5717" spans="1:8" hidden="1" x14ac:dyDescent="0.2">
      <c r="A5717" s="1">
        <v>5714</v>
      </c>
      <c r="B5717" s="1">
        <f t="shared" ca="1" si="626"/>
        <v>290036.78841073072</v>
      </c>
      <c r="C5717" s="1">
        <f t="shared" ca="1" si="623"/>
        <v>100</v>
      </c>
      <c r="D5717" s="1">
        <f t="shared" ca="1" si="624"/>
        <v>-42.077013244733351</v>
      </c>
      <c r="E5717" s="1">
        <f t="shared" ca="1" si="625"/>
        <v>-1</v>
      </c>
      <c r="F5717" s="1">
        <f t="shared" ca="1" si="627"/>
        <v>1</v>
      </c>
      <c r="G5717" s="1">
        <f t="shared" ca="1" si="628"/>
        <v>0</v>
      </c>
      <c r="H5717" s="1">
        <f t="shared" ca="1" si="629"/>
        <v>2</v>
      </c>
    </row>
    <row r="5718" spans="1:8" hidden="1" x14ac:dyDescent="0.2">
      <c r="A5718" s="1">
        <v>5715</v>
      </c>
      <c r="B5718" s="1">
        <f t="shared" ca="1" si="626"/>
        <v>285829.08708625741</v>
      </c>
      <c r="C5718" s="1">
        <f t="shared" ca="1" si="623"/>
        <v>100</v>
      </c>
      <c r="D5718" s="1">
        <f t="shared" ca="1" si="624"/>
        <v>-42.077013244733351</v>
      </c>
      <c r="E5718" s="1">
        <f t="shared" ca="1" si="625"/>
        <v>-2</v>
      </c>
      <c r="F5718" s="1">
        <f t="shared" ca="1" si="627"/>
        <v>1</v>
      </c>
      <c r="G5718" s="1">
        <f t="shared" ca="1" si="628"/>
        <v>1</v>
      </c>
      <c r="H5718" s="1">
        <f t="shared" ca="1" si="629"/>
        <v>0</v>
      </c>
    </row>
    <row r="5719" spans="1:8" hidden="1" x14ac:dyDescent="0.2">
      <c r="A5719" s="1">
        <v>5716</v>
      </c>
      <c r="B5719" s="1">
        <f t="shared" ca="1" si="626"/>
        <v>281621.3857617841</v>
      </c>
      <c r="C5719" s="1">
        <f t="shared" ca="1" si="623"/>
        <v>100</v>
      </c>
      <c r="D5719" s="1">
        <f t="shared" ca="1" si="624"/>
        <v>58.639357099169693</v>
      </c>
      <c r="E5719" s="1">
        <f t="shared" ca="1" si="625"/>
        <v>-3</v>
      </c>
      <c r="F5719" s="1">
        <f t="shared" ca="1" si="627"/>
        <v>1</v>
      </c>
      <c r="G5719" s="1">
        <f t="shared" ca="1" si="628"/>
        <v>2</v>
      </c>
      <c r="H5719" s="1">
        <f t="shared" ca="1" si="629"/>
        <v>0</v>
      </c>
    </row>
    <row r="5720" spans="1:8" hidden="1" x14ac:dyDescent="0.2">
      <c r="A5720" s="1">
        <v>5717</v>
      </c>
      <c r="B5720" s="1">
        <f t="shared" ca="1" si="626"/>
        <v>287485.32147170109</v>
      </c>
      <c r="C5720" s="1">
        <f t="shared" ca="1" si="623"/>
        <v>100</v>
      </c>
      <c r="D5720" s="1">
        <f t="shared" ca="1" si="624"/>
        <v>58.639357099169693</v>
      </c>
      <c r="E5720" s="1">
        <f t="shared" ca="1" si="625"/>
        <v>-2</v>
      </c>
      <c r="F5720" s="1">
        <f t="shared" ca="1" si="627"/>
        <v>1</v>
      </c>
      <c r="G5720" s="1">
        <f t="shared" ca="1" si="628"/>
        <v>0</v>
      </c>
      <c r="H5720" s="1">
        <f t="shared" ca="1" si="629"/>
        <v>1</v>
      </c>
    </row>
    <row r="5721" spans="1:8" hidden="1" x14ac:dyDescent="0.2">
      <c r="A5721" s="1">
        <v>5718</v>
      </c>
      <c r="B5721" s="1">
        <f t="shared" ca="1" si="626"/>
        <v>293349.25718161807</v>
      </c>
      <c r="C5721" s="1">
        <f t="shared" ca="1" si="623"/>
        <v>100</v>
      </c>
      <c r="D5721" s="1">
        <f t="shared" ca="1" si="624"/>
        <v>-42.077013244733351</v>
      </c>
      <c r="E5721" s="1">
        <f t="shared" ca="1" si="625"/>
        <v>-1</v>
      </c>
      <c r="F5721" s="1">
        <f t="shared" ca="1" si="627"/>
        <v>1</v>
      </c>
      <c r="G5721" s="1">
        <f t="shared" ca="1" si="628"/>
        <v>0</v>
      </c>
      <c r="H5721" s="1">
        <f t="shared" ca="1" si="629"/>
        <v>2</v>
      </c>
    </row>
    <row r="5722" spans="1:8" hidden="1" x14ac:dyDescent="0.2">
      <c r="A5722" s="1">
        <v>5719</v>
      </c>
      <c r="B5722" s="1">
        <f t="shared" ca="1" si="626"/>
        <v>289141.55585714476</v>
      </c>
      <c r="C5722" s="1">
        <f t="shared" ca="1" si="623"/>
        <v>100</v>
      </c>
      <c r="D5722" s="1">
        <f t="shared" ca="1" si="624"/>
        <v>58.639357099169693</v>
      </c>
      <c r="E5722" s="1">
        <f t="shared" ca="1" si="625"/>
        <v>-2</v>
      </c>
      <c r="F5722" s="1">
        <f t="shared" ca="1" si="627"/>
        <v>1</v>
      </c>
      <c r="G5722" s="1">
        <f t="shared" ca="1" si="628"/>
        <v>1</v>
      </c>
      <c r="H5722" s="1">
        <f t="shared" ca="1" si="629"/>
        <v>0</v>
      </c>
    </row>
    <row r="5723" spans="1:8" hidden="1" x14ac:dyDescent="0.2">
      <c r="A5723" s="1">
        <v>5720</v>
      </c>
      <c r="B5723" s="1">
        <f t="shared" ca="1" si="626"/>
        <v>295005.49156706175</v>
      </c>
      <c r="C5723" s="1">
        <f t="shared" ca="1" si="623"/>
        <v>100</v>
      </c>
      <c r="D5723" s="1">
        <f t="shared" ca="1" si="624"/>
        <v>-42.077013244733351</v>
      </c>
      <c r="E5723" s="1">
        <f t="shared" ca="1" si="625"/>
        <v>-1</v>
      </c>
      <c r="F5723" s="1">
        <f t="shared" ca="1" si="627"/>
        <v>1</v>
      </c>
      <c r="G5723" s="1">
        <f t="shared" ca="1" si="628"/>
        <v>0</v>
      </c>
      <c r="H5723" s="1">
        <f t="shared" ca="1" si="629"/>
        <v>1</v>
      </c>
    </row>
    <row r="5724" spans="1:8" hidden="1" x14ac:dyDescent="0.2">
      <c r="A5724" s="1">
        <v>5721</v>
      </c>
      <c r="B5724" s="1">
        <f t="shared" ca="1" si="626"/>
        <v>290797.79024258844</v>
      </c>
      <c r="C5724" s="1">
        <f t="shared" ca="1" si="623"/>
        <v>100</v>
      </c>
      <c r="D5724" s="1">
        <f t="shared" ca="1" si="624"/>
        <v>58.639357099169693</v>
      </c>
      <c r="E5724" s="1">
        <f t="shared" ca="1" si="625"/>
        <v>-2</v>
      </c>
      <c r="F5724" s="1">
        <f t="shared" ca="1" si="627"/>
        <v>1</v>
      </c>
      <c r="G5724" s="1">
        <f t="shared" ca="1" si="628"/>
        <v>1</v>
      </c>
      <c r="H5724" s="1">
        <f t="shared" ca="1" si="629"/>
        <v>0</v>
      </c>
    </row>
    <row r="5725" spans="1:8" hidden="1" x14ac:dyDescent="0.2">
      <c r="A5725" s="1">
        <v>5722</v>
      </c>
      <c r="B5725" s="1">
        <f t="shared" ca="1" si="626"/>
        <v>296661.72595250543</v>
      </c>
      <c r="C5725" s="1">
        <f t="shared" ca="1" si="623"/>
        <v>100</v>
      </c>
      <c r="D5725" s="1">
        <f t="shared" ca="1" si="624"/>
        <v>58.639357099169693</v>
      </c>
      <c r="E5725" s="1">
        <f t="shared" ca="1" si="625"/>
        <v>-1</v>
      </c>
      <c r="F5725" s="1">
        <f t="shared" ca="1" si="627"/>
        <v>1</v>
      </c>
      <c r="G5725" s="1">
        <f t="shared" ca="1" si="628"/>
        <v>0</v>
      </c>
      <c r="H5725" s="1">
        <f t="shared" ca="1" si="629"/>
        <v>1</v>
      </c>
    </row>
    <row r="5726" spans="1:8" hidden="1" x14ac:dyDescent="0.2">
      <c r="A5726" s="1">
        <v>5723</v>
      </c>
      <c r="B5726" s="1">
        <f t="shared" ca="1" si="626"/>
        <v>302525.66166242241</v>
      </c>
      <c r="C5726" s="1">
        <f t="shared" ca="1" si="623"/>
        <v>100</v>
      </c>
      <c r="D5726" s="1">
        <f t="shared" ca="1" si="624"/>
        <v>-42.077013244733351</v>
      </c>
      <c r="E5726" s="1">
        <f t="shared" ca="1" si="625"/>
        <v>0</v>
      </c>
      <c r="F5726" s="1">
        <f t="shared" ca="1" si="627"/>
        <v>1</v>
      </c>
      <c r="G5726" s="1">
        <f t="shared" ca="1" si="628"/>
        <v>0</v>
      </c>
      <c r="H5726" s="1">
        <f t="shared" ca="1" si="629"/>
        <v>2</v>
      </c>
    </row>
    <row r="5727" spans="1:8" hidden="1" x14ac:dyDescent="0.2">
      <c r="A5727" s="1">
        <v>5724</v>
      </c>
      <c r="B5727" s="1">
        <f t="shared" ca="1" si="626"/>
        <v>298317.9603379491</v>
      </c>
      <c r="C5727" s="1">
        <f t="shared" ca="1" si="623"/>
        <v>100</v>
      </c>
      <c r="D5727" s="1">
        <f t="shared" ca="1" si="624"/>
        <v>58.639357099169693</v>
      </c>
      <c r="E5727" s="1">
        <f t="shared" ca="1" si="625"/>
        <v>-1</v>
      </c>
      <c r="F5727" s="1">
        <f t="shared" ca="1" si="627"/>
        <v>1</v>
      </c>
      <c r="G5727" s="1">
        <f t="shared" ca="1" si="628"/>
        <v>1</v>
      </c>
      <c r="H5727" s="1">
        <f t="shared" ca="1" si="629"/>
        <v>0</v>
      </c>
    </row>
    <row r="5728" spans="1:8" hidden="1" x14ac:dyDescent="0.2">
      <c r="A5728" s="1">
        <v>5725</v>
      </c>
      <c r="B5728" s="1">
        <f t="shared" ca="1" si="626"/>
        <v>304181.89604786609</v>
      </c>
      <c r="C5728" s="1">
        <f t="shared" ca="1" si="623"/>
        <v>100</v>
      </c>
      <c r="D5728" s="1">
        <f t="shared" ca="1" si="624"/>
        <v>58.639357099169693</v>
      </c>
      <c r="E5728" s="1">
        <f t="shared" ca="1" si="625"/>
        <v>0</v>
      </c>
      <c r="F5728" s="1">
        <f t="shared" ca="1" si="627"/>
        <v>1</v>
      </c>
      <c r="G5728" s="1">
        <f t="shared" ca="1" si="628"/>
        <v>0</v>
      </c>
      <c r="H5728" s="1">
        <f t="shared" ca="1" si="629"/>
        <v>1</v>
      </c>
    </row>
    <row r="5729" spans="1:8" hidden="1" x14ac:dyDescent="0.2">
      <c r="A5729" s="1">
        <v>5726</v>
      </c>
      <c r="B5729" s="1">
        <f t="shared" ca="1" si="626"/>
        <v>310045.83175778307</v>
      </c>
      <c r="C5729" s="1">
        <f t="shared" ca="1" si="623"/>
        <v>100</v>
      </c>
      <c r="D5729" s="1">
        <f t="shared" ca="1" si="624"/>
        <v>58.639357099169693</v>
      </c>
      <c r="E5729" s="1">
        <f t="shared" ca="1" si="625"/>
        <v>0</v>
      </c>
      <c r="F5729" s="1">
        <f t="shared" ca="1" si="627"/>
        <v>1</v>
      </c>
      <c r="G5729" s="1">
        <f t="shared" ca="1" si="628"/>
        <v>0</v>
      </c>
      <c r="H5729" s="1">
        <f t="shared" ca="1" si="629"/>
        <v>2</v>
      </c>
    </row>
    <row r="5730" spans="1:8" hidden="1" x14ac:dyDescent="0.2">
      <c r="A5730" s="1">
        <v>5727</v>
      </c>
      <c r="B5730" s="1">
        <f t="shared" ca="1" si="626"/>
        <v>315909.76746770006</v>
      </c>
      <c r="C5730" s="1">
        <f t="shared" ca="1" si="623"/>
        <v>100</v>
      </c>
      <c r="D5730" s="1">
        <f t="shared" ca="1" si="624"/>
        <v>-42.077013244733351</v>
      </c>
      <c r="E5730" s="1">
        <f t="shared" ca="1" si="625"/>
        <v>0</v>
      </c>
      <c r="F5730" s="1">
        <f t="shared" ca="1" si="627"/>
        <v>1</v>
      </c>
      <c r="G5730" s="1">
        <f t="shared" ca="1" si="628"/>
        <v>0</v>
      </c>
      <c r="H5730" s="1">
        <f t="shared" ca="1" si="629"/>
        <v>3</v>
      </c>
    </row>
    <row r="5731" spans="1:8" hidden="1" x14ac:dyDescent="0.2">
      <c r="A5731" s="1">
        <v>5728</v>
      </c>
      <c r="B5731" s="1">
        <f t="shared" ca="1" si="626"/>
        <v>311702.06614322675</v>
      </c>
      <c r="C5731" s="1">
        <f t="shared" ca="1" si="623"/>
        <v>100</v>
      </c>
      <c r="D5731" s="1">
        <f t="shared" ca="1" si="624"/>
        <v>58.639357099169693</v>
      </c>
      <c r="E5731" s="1">
        <f t="shared" ca="1" si="625"/>
        <v>-1</v>
      </c>
      <c r="F5731" s="1">
        <f t="shared" ca="1" si="627"/>
        <v>1</v>
      </c>
      <c r="G5731" s="1">
        <f t="shared" ca="1" si="628"/>
        <v>1</v>
      </c>
      <c r="H5731" s="1">
        <f t="shared" ca="1" si="629"/>
        <v>0</v>
      </c>
    </row>
    <row r="5732" spans="1:8" hidden="1" x14ac:dyDescent="0.2">
      <c r="A5732" s="1">
        <v>5729</v>
      </c>
      <c r="B5732" s="1">
        <f t="shared" ca="1" si="626"/>
        <v>317566.00185314374</v>
      </c>
      <c r="C5732" s="1">
        <f t="shared" ca="1" si="623"/>
        <v>100</v>
      </c>
      <c r="D5732" s="1">
        <f t="shared" ca="1" si="624"/>
        <v>58.639357099169693</v>
      </c>
      <c r="E5732" s="1">
        <f t="shared" ca="1" si="625"/>
        <v>0</v>
      </c>
      <c r="F5732" s="1">
        <f t="shared" ca="1" si="627"/>
        <v>1</v>
      </c>
      <c r="G5732" s="1">
        <f t="shared" ca="1" si="628"/>
        <v>0</v>
      </c>
      <c r="H5732" s="1">
        <f t="shared" ca="1" si="629"/>
        <v>1</v>
      </c>
    </row>
    <row r="5733" spans="1:8" hidden="1" x14ac:dyDescent="0.2">
      <c r="A5733" s="1">
        <v>5730</v>
      </c>
      <c r="B5733" s="1">
        <f t="shared" ca="1" si="626"/>
        <v>323429.93756306072</v>
      </c>
      <c r="C5733" s="1">
        <f t="shared" ca="1" si="623"/>
        <v>100</v>
      </c>
      <c r="D5733" s="1">
        <f t="shared" ca="1" si="624"/>
        <v>58.639357099169693</v>
      </c>
      <c r="E5733" s="1">
        <f t="shared" ca="1" si="625"/>
        <v>0</v>
      </c>
      <c r="F5733" s="1">
        <f t="shared" ca="1" si="627"/>
        <v>1</v>
      </c>
      <c r="G5733" s="1">
        <f t="shared" ca="1" si="628"/>
        <v>0</v>
      </c>
      <c r="H5733" s="1">
        <f t="shared" ca="1" si="629"/>
        <v>2</v>
      </c>
    </row>
    <row r="5734" spans="1:8" hidden="1" x14ac:dyDescent="0.2">
      <c r="A5734" s="1">
        <v>5731</v>
      </c>
      <c r="B5734" s="1">
        <f t="shared" ca="1" si="626"/>
        <v>329293.87327297771</v>
      </c>
      <c r="C5734" s="1">
        <f t="shared" ca="1" si="623"/>
        <v>100</v>
      </c>
      <c r="D5734" s="1">
        <f t="shared" ca="1" si="624"/>
        <v>58.639357099169693</v>
      </c>
      <c r="E5734" s="1">
        <f t="shared" ca="1" si="625"/>
        <v>0</v>
      </c>
      <c r="F5734" s="1">
        <f t="shared" ca="1" si="627"/>
        <v>1</v>
      </c>
      <c r="G5734" s="1">
        <f t="shared" ca="1" si="628"/>
        <v>0</v>
      </c>
      <c r="H5734" s="1">
        <f t="shared" ca="1" si="629"/>
        <v>3</v>
      </c>
    </row>
    <row r="5735" spans="1:8" hidden="1" x14ac:dyDescent="0.2">
      <c r="A5735" s="1">
        <v>5732</v>
      </c>
      <c r="B5735" s="1">
        <f t="shared" ca="1" si="626"/>
        <v>335157.8089828947</v>
      </c>
      <c r="C5735" s="1">
        <f t="shared" ca="1" si="623"/>
        <v>100</v>
      </c>
      <c r="D5735" s="1">
        <f t="shared" ca="1" si="624"/>
        <v>58.639357099169693</v>
      </c>
      <c r="E5735" s="1">
        <f t="shared" ca="1" si="625"/>
        <v>0</v>
      </c>
      <c r="F5735" s="1">
        <f t="shared" ca="1" si="627"/>
        <v>1</v>
      </c>
      <c r="G5735" s="1">
        <f t="shared" ca="1" si="628"/>
        <v>0</v>
      </c>
      <c r="H5735" s="1">
        <f t="shared" ca="1" si="629"/>
        <v>4</v>
      </c>
    </row>
    <row r="5736" spans="1:8" hidden="1" x14ac:dyDescent="0.2">
      <c r="A5736" s="1">
        <v>5733</v>
      </c>
      <c r="B5736" s="1">
        <f t="shared" ca="1" si="626"/>
        <v>341021.74469281168</v>
      </c>
      <c r="C5736" s="1">
        <f t="shared" ca="1" si="623"/>
        <v>100</v>
      </c>
      <c r="D5736" s="1">
        <f t="shared" ca="1" si="624"/>
        <v>-42.077013244733351</v>
      </c>
      <c r="E5736" s="1">
        <f t="shared" ca="1" si="625"/>
        <v>0</v>
      </c>
      <c r="F5736" s="1">
        <f t="shared" ca="1" si="627"/>
        <v>1</v>
      </c>
      <c r="G5736" s="1">
        <f t="shared" ca="1" si="628"/>
        <v>0</v>
      </c>
      <c r="H5736" s="1">
        <f t="shared" ca="1" si="629"/>
        <v>5</v>
      </c>
    </row>
    <row r="5737" spans="1:8" hidden="1" x14ac:dyDescent="0.2">
      <c r="A5737" s="1">
        <v>5734</v>
      </c>
      <c r="B5737" s="1">
        <f t="shared" ca="1" si="626"/>
        <v>336814.04336833837</v>
      </c>
      <c r="C5737" s="1">
        <f t="shared" ca="1" si="623"/>
        <v>100</v>
      </c>
      <c r="D5737" s="1">
        <f t="shared" ca="1" si="624"/>
        <v>58.639357099169693</v>
      </c>
      <c r="E5737" s="1">
        <f t="shared" ca="1" si="625"/>
        <v>-1</v>
      </c>
      <c r="F5737" s="1">
        <f t="shared" ca="1" si="627"/>
        <v>1</v>
      </c>
      <c r="G5737" s="1">
        <f t="shared" ca="1" si="628"/>
        <v>1</v>
      </c>
      <c r="H5737" s="1">
        <f t="shared" ca="1" si="629"/>
        <v>0</v>
      </c>
    </row>
    <row r="5738" spans="1:8" hidden="1" x14ac:dyDescent="0.2">
      <c r="A5738" s="1">
        <v>5735</v>
      </c>
      <c r="B5738" s="1">
        <f t="shared" ca="1" si="626"/>
        <v>342677.97907825536</v>
      </c>
      <c r="C5738" s="1">
        <f t="shared" ca="1" si="623"/>
        <v>100</v>
      </c>
      <c r="D5738" s="1">
        <f t="shared" ca="1" si="624"/>
        <v>-42.077013244733351</v>
      </c>
      <c r="E5738" s="1">
        <f t="shared" ca="1" si="625"/>
        <v>0</v>
      </c>
      <c r="F5738" s="1">
        <f t="shared" ca="1" si="627"/>
        <v>1</v>
      </c>
      <c r="G5738" s="1">
        <f t="shared" ca="1" si="628"/>
        <v>0</v>
      </c>
      <c r="H5738" s="1">
        <f t="shared" ca="1" si="629"/>
        <v>1</v>
      </c>
    </row>
    <row r="5739" spans="1:8" hidden="1" x14ac:dyDescent="0.2">
      <c r="A5739" s="1">
        <v>5736</v>
      </c>
      <c r="B5739" s="1">
        <f t="shared" ca="1" si="626"/>
        <v>338470.27775378205</v>
      </c>
      <c r="C5739" s="1">
        <f t="shared" ca="1" si="623"/>
        <v>100</v>
      </c>
      <c r="D5739" s="1">
        <f t="shared" ca="1" si="624"/>
        <v>-42.077013244733351</v>
      </c>
      <c r="E5739" s="1">
        <f t="shared" ca="1" si="625"/>
        <v>-1</v>
      </c>
      <c r="F5739" s="1">
        <f t="shared" ca="1" si="627"/>
        <v>1</v>
      </c>
      <c r="G5739" s="1">
        <f t="shared" ca="1" si="628"/>
        <v>1</v>
      </c>
      <c r="H5739" s="1">
        <f t="shared" ca="1" si="629"/>
        <v>0</v>
      </c>
    </row>
    <row r="5740" spans="1:8" hidden="1" x14ac:dyDescent="0.2">
      <c r="A5740" s="1">
        <v>5737</v>
      </c>
      <c r="B5740" s="1">
        <f t="shared" ca="1" si="626"/>
        <v>334262.57642930874</v>
      </c>
      <c r="C5740" s="1">
        <f t="shared" ca="1" si="623"/>
        <v>100</v>
      </c>
      <c r="D5740" s="1">
        <f t="shared" ca="1" si="624"/>
        <v>-42.077013244733351</v>
      </c>
      <c r="E5740" s="1">
        <f t="shared" ca="1" si="625"/>
        <v>-2</v>
      </c>
      <c r="F5740" s="1">
        <f t="shared" ca="1" si="627"/>
        <v>1</v>
      </c>
      <c r="G5740" s="1">
        <f t="shared" ca="1" si="628"/>
        <v>2</v>
      </c>
      <c r="H5740" s="1">
        <f t="shared" ca="1" si="629"/>
        <v>0</v>
      </c>
    </row>
    <row r="5741" spans="1:8" hidden="1" x14ac:dyDescent="0.2">
      <c r="A5741" s="1">
        <v>5738</v>
      </c>
      <c r="B5741" s="1">
        <f t="shared" ca="1" si="626"/>
        <v>330054.87510483543</v>
      </c>
      <c r="C5741" s="1">
        <f t="shared" ca="1" si="623"/>
        <v>100</v>
      </c>
      <c r="D5741" s="1">
        <f t="shared" ca="1" si="624"/>
        <v>58.639357099169693</v>
      </c>
      <c r="E5741" s="1">
        <f t="shared" ca="1" si="625"/>
        <v>-3</v>
      </c>
      <c r="F5741" s="1">
        <f t="shared" ca="1" si="627"/>
        <v>1</v>
      </c>
      <c r="G5741" s="1">
        <f t="shared" ca="1" si="628"/>
        <v>3</v>
      </c>
      <c r="H5741" s="1">
        <f t="shared" ca="1" si="629"/>
        <v>0</v>
      </c>
    </row>
    <row r="5742" spans="1:8" hidden="1" x14ac:dyDescent="0.2">
      <c r="A5742" s="1">
        <v>5739</v>
      </c>
      <c r="B5742" s="1">
        <f t="shared" ca="1" si="626"/>
        <v>335918.81081475242</v>
      </c>
      <c r="C5742" s="1">
        <f t="shared" ca="1" si="623"/>
        <v>100</v>
      </c>
      <c r="D5742" s="1">
        <f t="shared" ca="1" si="624"/>
        <v>58.639357099169693</v>
      </c>
      <c r="E5742" s="1">
        <f t="shared" ca="1" si="625"/>
        <v>-2</v>
      </c>
      <c r="F5742" s="1">
        <f t="shared" ca="1" si="627"/>
        <v>1</v>
      </c>
      <c r="G5742" s="1">
        <f t="shared" ca="1" si="628"/>
        <v>0</v>
      </c>
      <c r="H5742" s="1">
        <f t="shared" ca="1" si="629"/>
        <v>1</v>
      </c>
    </row>
    <row r="5743" spans="1:8" hidden="1" x14ac:dyDescent="0.2">
      <c r="A5743" s="1">
        <v>5740</v>
      </c>
      <c r="B5743" s="1">
        <f t="shared" ca="1" si="626"/>
        <v>341782.7465246694</v>
      </c>
      <c r="C5743" s="1">
        <f t="shared" ca="1" si="623"/>
        <v>100</v>
      </c>
      <c r="D5743" s="1">
        <f t="shared" ca="1" si="624"/>
        <v>-42.077013244733351</v>
      </c>
      <c r="E5743" s="1">
        <f t="shared" ca="1" si="625"/>
        <v>-1</v>
      </c>
      <c r="F5743" s="1">
        <f t="shared" ca="1" si="627"/>
        <v>1</v>
      </c>
      <c r="G5743" s="1">
        <f t="shared" ca="1" si="628"/>
        <v>0</v>
      </c>
      <c r="H5743" s="1">
        <f t="shared" ca="1" si="629"/>
        <v>2</v>
      </c>
    </row>
    <row r="5744" spans="1:8" hidden="1" x14ac:dyDescent="0.2">
      <c r="A5744" s="1">
        <v>5741</v>
      </c>
      <c r="B5744" s="1">
        <f t="shared" ca="1" si="626"/>
        <v>337575.04520019609</v>
      </c>
      <c r="C5744" s="1">
        <f t="shared" ca="1" si="623"/>
        <v>100</v>
      </c>
      <c r="D5744" s="1">
        <f t="shared" ca="1" si="624"/>
        <v>-42.077013244733351</v>
      </c>
      <c r="E5744" s="1">
        <f t="shared" ca="1" si="625"/>
        <v>-2</v>
      </c>
      <c r="F5744" s="1">
        <f t="shared" ca="1" si="627"/>
        <v>1</v>
      </c>
      <c r="G5744" s="1">
        <f t="shared" ca="1" si="628"/>
        <v>1</v>
      </c>
      <c r="H5744" s="1">
        <f t="shared" ca="1" si="629"/>
        <v>0</v>
      </c>
    </row>
    <row r="5745" spans="1:8" hidden="1" x14ac:dyDescent="0.2">
      <c r="A5745" s="1">
        <v>5742</v>
      </c>
      <c r="B5745" s="1">
        <f t="shared" ca="1" si="626"/>
        <v>333367.34387572279</v>
      </c>
      <c r="C5745" s="1">
        <f t="shared" ca="1" si="623"/>
        <v>100</v>
      </c>
      <c r="D5745" s="1">
        <f t="shared" ca="1" si="624"/>
        <v>-42.077013244733351</v>
      </c>
      <c r="E5745" s="1">
        <f t="shared" ca="1" si="625"/>
        <v>-3</v>
      </c>
      <c r="F5745" s="1">
        <f t="shared" ca="1" si="627"/>
        <v>1</v>
      </c>
      <c r="G5745" s="1">
        <f t="shared" ca="1" si="628"/>
        <v>2</v>
      </c>
      <c r="H5745" s="1">
        <f t="shared" ca="1" si="629"/>
        <v>0</v>
      </c>
    </row>
    <row r="5746" spans="1:8" hidden="1" x14ac:dyDescent="0.2">
      <c r="A5746" s="1">
        <v>5743</v>
      </c>
      <c r="B5746" s="1">
        <f t="shared" ca="1" si="626"/>
        <v>329159.64255124948</v>
      </c>
      <c r="C5746" s="1">
        <f t="shared" ca="1" si="623"/>
        <v>100</v>
      </c>
      <c r="D5746" s="1">
        <f t="shared" ca="1" si="624"/>
        <v>58.639357099169693</v>
      </c>
      <c r="E5746" s="1">
        <f t="shared" ca="1" si="625"/>
        <v>-4</v>
      </c>
      <c r="F5746" s="1">
        <f t="shared" ca="1" si="627"/>
        <v>1</v>
      </c>
      <c r="G5746" s="1">
        <f t="shared" ca="1" si="628"/>
        <v>3</v>
      </c>
      <c r="H5746" s="1">
        <f t="shared" ca="1" si="629"/>
        <v>0</v>
      </c>
    </row>
    <row r="5747" spans="1:8" hidden="1" x14ac:dyDescent="0.2">
      <c r="A5747" s="1">
        <v>5744</v>
      </c>
      <c r="B5747" s="1">
        <f t="shared" ca="1" si="626"/>
        <v>335023.57826116646</v>
      </c>
      <c r="C5747" s="1">
        <f t="shared" ca="1" si="623"/>
        <v>100</v>
      </c>
      <c r="D5747" s="1">
        <f t="shared" ca="1" si="624"/>
        <v>-42.077013244733351</v>
      </c>
      <c r="E5747" s="1">
        <f t="shared" ca="1" si="625"/>
        <v>-3</v>
      </c>
      <c r="F5747" s="1">
        <f t="shared" ca="1" si="627"/>
        <v>1</v>
      </c>
      <c r="G5747" s="1">
        <f t="shared" ca="1" si="628"/>
        <v>0</v>
      </c>
      <c r="H5747" s="1">
        <f t="shared" ca="1" si="629"/>
        <v>1</v>
      </c>
    </row>
    <row r="5748" spans="1:8" hidden="1" x14ac:dyDescent="0.2">
      <c r="A5748" s="1">
        <v>5745</v>
      </c>
      <c r="B5748" s="1">
        <f t="shared" ca="1" si="626"/>
        <v>330815.87693669315</v>
      </c>
      <c r="C5748" s="1">
        <f t="shared" ca="1" si="623"/>
        <v>100</v>
      </c>
      <c r="D5748" s="1">
        <f t="shared" ca="1" si="624"/>
        <v>-42.077013244733351</v>
      </c>
      <c r="E5748" s="1">
        <f t="shared" ca="1" si="625"/>
        <v>-4</v>
      </c>
      <c r="F5748" s="1">
        <f t="shared" ca="1" si="627"/>
        <v>1</v>
      </c>
      <c r="G5748" s="1">
        <f t="shared" ca="1" si="628"/>
        <v>1</v>
      </c>
      <c r="H5748" s="1">
        <f t="shared" ca="1" si="629"/>
        <v>0</v>
      </c>
    </row>
    <row r="5749" spans="1:8" hidden="1" x14ac:dyDescent="0.2">
      <c r="A5749" s="1">
        <v>5746</v>
      </c>
      <c r="B5749" s="1">
        <f t="shared" ca="1" si="626"/>
        <v>326608.17561221984</v>
      </c>
      <c r="C5749" s="1">
        <f t="shared" ca="1" si="623"/>
        <v>500</v>
      </c>
      <c r="D5749" s="1">
        <f t="shared" ca="1" si="624"/>
        <v>-42.077013244733351</v>
      </c>
      <c r="E5749" s="1">
        <f t="shared" ca="1" si="625"/>
        <v>0</v>
      </c>
      <c r="F5749" s="1">
        <f t="shared" ca="1" si="627"/>
        <v>2</v>
      </c>
      <c r="G5749" s="1">
        <f t="shared" ca="1" si="628"/>
        <v>2</v>
      </c>
      <c r="H5749" s="1">
        <f t="shared" ca="1" si="629"/>
        <v>0</v>
      </c>
    </row>
    <row r="5750" spans="1:8" hidden="1" x14ac:dyDescent="0.2">
      <c r="A5750" s="1">
        <v>5747</v>
      </c>
      <c r="B5750" s="1">
        <f t="shared" ca="1" si="626"/>
        <v>305569.66898985318</v>
      </c>
      <c r="C5750" s="1">
        <f t="shared" ca="1" si="623"/>
        <v>500</v>
      </c>
      <c r="D5750" s="1">
        <f t="shared" ca="1" si="624"/>
        <v>-42.077013244733351</v>
      </c>
      <c r="E5750" s="1">
        <f t="shared" ca="1" si="625"/>
        <v>-1</v>
      </c>
      <c r="F5750" s="1">
        <f t="shared" ca="1" si="627"/>
        <v>2</v>
      </c>
      <c r="G5750" s="1">
        <f t="shared" ca="1" si="628"/>
        <v>3</v>
      </c>
      <c r="H5750" s="1">
        <f t="shared" ca="1" si="629"/>
        <v>0</v>
      </c>
    </row>
    <row r="5751" spans="1:8" hidden="1" x14ac:dyDescent="0.2">
      <c r="A5751" s="1">
        <v>5748</v>
      </c>
      <c r="B5751" s="1">
        <f t="shared" ca="1" si="626"/>
        <v>284531.16236748651</v>
      </c>
      <c r="C5751" s="1">
        <f t="shared" ca="1" si="623"/>
        <v>500</v>
      </c>
      <c r="D5751" s="1">
        <f t="shared" ca="1" si="624"/>
        <v>-42.077013244733351</v>
      </c>
      <c r="E5751" s="1">
        <f t="shared" ca="1" si="625"/>
        <v>-2</v>
      </c>
      <c r="F5751" s="1">
        <f t="shared" ca="1" si="627"/>
        <v>2</v>
      </c>
      <c r="G5751" s="1">
        <f t="shared" ca="1" si="628"/>
        <v>4</v>
      </c>
      <c r="H5751" s="1">
        <f t="shared" ca="1" si="629"/>
        <v>0</v>
      </c>
    </row>
    <row r="5752" spans="1:8" hidden="1" x14ac:dyDescent="0.2">
      <c r="A5752" s="1">
        <v>5749</v>
      </c>
      <c r="B5752" s="1">
        <f t="shared" ca="1" si="626"/>
        <v>263492.65574511985</v>
      </c>
      <c r="C5752" s="1">
        <f t="shared" ca="1" si="623"/>
        <v>500</v>
      </c>
      <c r="D5752" s="1">
        <f t="shared" ca="1" si="624"/>
        <v>58.639357099169693</v>
      </c>
      <c r="E5752" s="1">
        <f t="shared" ca="1" si="625"/>
        <v>-3</v>
      </c>
      <c r="F5752" s="1">
        <f t="shared" ca="1" si="627"/>
        <v>2</v>
      </c>
      <c r="G5752" s="1">
        <f t="shared" ca="1" si="628"/>
        <v>5</v>
      </c>
      <c r="H5752" s="1">
        <f t="shared" ca="1" si="629"/>
        <v>0</v>
      </c>
    </row>
    <row r="5753" spans="1:8" hidden="1" x14ac:dyDescent="0.2">
      <c r="A5753" s="1">
        <v>5750</v>
      </c>
      <c r="B5753" s="1">
        <f t="shared" ca="1" si="626"/>
        <v>292812.33429470472</v>
      </c>
      <c r="C5753" s="1">
        <f t="shared" ca="1" si="623"/>
        <v>500</v>
      </c>
      <c r="D5753" s="1">
        <f t="shared" ca="1" si="624"/>
        <v>58.639357099169693</v>
      </c>
      <c r="E5753" s="1">
        <f t="shared" ca="1" si="625"/>
        <v>-2</v>
      </c>
      <c r="F5753" s="1">
        <f t="shared" ca="1" si="627"/>
        <v>2</v>
      </c>
      <c r="G5753" s="1">
        <f t="shared" ca="1" si="628"/>
        <v>0</v>
      </c>
      <c r="H5753" s="1">
        <f t="shared" ca="1" si="629"/>
        <v>1</v>
      </c>
    </row>
    <row r="5754" spans="1:8" hidden="1" x14ac:dyDescent="0.2">
      <c r="A5754" s="1">
        <v>5751</v>
      </c>
      <c r="B5754" s="1">
        <f t="shared" ca="1" si="626"/>
        <v>322132.01284428954</v>
      </c>
      <c r="C5754" s="1">
        <f t="shared" ca="1" si="623"/>
        <v>500</v>
      </c>
      <c r="D5754" s="1">
        <f t="shared" ca="1" si="624"/>
        <v>58.639357099169693</v>
      </c>
      <c r="E5754" s="1">
        <f t="shared" ca="1" si="625"/>
        <v>-1</v>
      </c>
      <c r="F5754" s="1">
        <f t="shared" ca="1" si="627"/>
        <v>2</v>
      </c>
      <c r="G5754" s="1">
        <f t="shared" ca="1" si="628"/>
        <v>0</v>
      </c>
      <c r="H5754" s="1">
        <f t="shared" ca="1" si="629"/>
        <v>2</v>
      </c>
    </row>
    <row r="5755" spans="1:8" hidden="1" x14ac:dyDescent="0.2">
      <c r="A5755" s="1">
        <v>5752</v>
      </c>
      <c r="B5755" s="1">
        <f t="shared" ca="1" si="626"/>
        <v>351451.69139387435</v>
      </c>
      <c r="C5755" s="1">
        <f t="shared" ca="1" si="623"/>
        <v>100</v>
      </c>
      <c r="D5755" s="1">
        <f t="shared" ca="1" si="624"/>
        <v>58.639357099169693</v>
      </c>
      <c r="E5755" s="1">
        <f t="shared" ca="1" si="625"/>
        <v>0</v>
      </c>
      <c r="F5755" s="1">
        <f t="shared" ca="1" si="627"/>
        <v>1</v>
      </c>
      <c r="G5755" s="1">
        <f t="shared" ca="1" si="628"/>
        <v>0</v>
      </c>
      <c r="H5755" s="1">
        <f t="shared" ca="1" si="629"/>
        <v>3</v>
      </c>
    </row>
    <row r="5756" spans="1:8" hidden="1" x14ac:dyDescent="0.2">
      <c r="A5756" s="1">
        <v>5753</v>
      </c>
      <c r="B5756" s="1">
        <f t="shared" ca="1" si="626"/>
        <v>357315.62710379134</v>
      </c>
      <c r="C5756" s="1">
        <f t="shared" ca="1" si="623"/>
        <v>100</v>
      </c>
      <c r="D5756" s="1">
        <f t="shared" ca="1" si="624"/>
        <v>58.639357099169693</v>
      </c>
      <c r="E5756" s="1">
        <f t="shared" ca="1" si="625"/>
        <v>0</v>
      </c>
      <c r="F5756" s="1">
        <f t="shared" ca="1" si="627"/>
        <v>1</v>
      </c>
      <c r="G5756" s="1">
        <f t="shared" ca="1" si="628"/>
        <v>0</v>
      </c>
      <c r="H5756" s="1">
        <f t="shared" ca="1" si="629"/>
        <v>4</v>
      </c>
    </row>
    <row r="5757" spans="1:8" hidden="1" x14ac:dyDescent="0.2">
      <c r="A5757" s="1">
        <v>5754</v>
      </c>
      <c r="B5757" s="1">
        <f t="shared" ca="1" si="626"/>
        <v>363179.56281370833</v>
      </c>
      <c r="C5757" s="1">
        <f t="shared" ca="1" si="623"/>
        <v>100</v>
      </c>
      <c r="D5757" s="1">
        <f t="shared" ca="1" si="624"/>
        <v>58.639357099169693</v>
      </c>
      <c r="E5757" s="1">
        <f t="shared" ca="1" si="625"/>
        <v>0</v>
      </c>
      <c r="F5757" s="1">
        <f t="shared" ca="1" si="627"/>
        <v>1</v>
      </c>
      <c r="G5757" s="1">
        <f t="shared" ca="1" si="628"/>
        <v>0</v>
      </c>
      <c r="H5757" s="1">
        <f t="shared" ca="1" si="629"/>
        <v>5</v>
      </c>
    </row>
    <row r="5758" spans="1:8" hidden="1" x14ac:dyDescent="0.2">
      <c r="A5758" s="1">
        <v>5755</v>
      </c>
      <c r="B5758" s="1">
        <f t="shared" ca="1" si="626"/>
        <v>369043.49852362531</v>
      </c>
      <c r="C5758" s="1">
        <f t="shared" ca="1" si="623"/>
        <v>100</v>
      </c>
      <c r="D5758" s="1">
        <f t="shared" ca="1" si="624"/>
        <v>-42.077013244733351</v>
      </c>
      <c r="E5758" s="1">
        <f t="shared" ca="1" si="625"/>
        <v>0</v>
      </c>
      <c r="F5758" s="1">
        <f t="shared" ca="1" si="627"/>
        <v>1</v>
      </c>
      <c r="G5758" s="1">
        <f t="shared" ca="1" si="628"/>
        <v>0</v>
      </c>
      <c r="H5758" s="1">
        <f t="shared" ca="1" si="629"/>
        <v>6</v>
      </c>
    </row>
    <row r="5759" spans="1:8" hidden="1" x14ac:dyDescent="0.2">
      <c r="A5759" s="1">
        <v>5756</v>
      </c>
      <c r="B5759" s="1">
        <f t="shared" ca="1" si="626"/>
        <v>364835.797199152</v>
      </c>
      <c r="C5759" s="1">
        <f t="shared" ca="1" si="623"/>
        <v>100</v>
      </c>
      <c r="D5759" s="1">
        <f t="shared" ca="1" si="624"/>
        <v>58.639357099169693</v>
      </c>
      <c r="E5759" s="1">
        <f t="shared" ca="1" si="625"/>
        <v>-1</v>
      </c>
      <c r="F5759" s="1">
        <f t="shared" ca="1" si="627"/>
        <v>1</v>
      </c>
      <c r="G5759" s="1">
        <f t="shared" ca="1" si="628"/>
        <v>1</v>
      </c>
      <c r="H5759" s="1">
        <f t="shared" ca="1" si="629"/>
        <v>0</v>
      </c>
    </row>
    <row r="5760" spans="1:8" hidden="1" x14ac:dyDescent="0.2">
      <c r="A5760" s="1">
        <v>5757</v>
      </c>
      <c r="B5760" s="1">
        <f t="shared" ca="1" si="626"/>
        <v>370699.73290906899</v>
      </c>
      <c r="C5760" s="1">
        <f t="shared" ca="1" si="623"/>
        <v>100</v>
      </c>
      <c r="D5760" s="1">
        <f t="shared" ca="1" si="624"/>
        <v>-42.077013244733351</v>
      </c>
      <c r="E5760" s="1">
        <f t="shared" ca="1" si="625"/>
        <v>0</v>
      </c>
      <c r="F5760" s="1">
        <f t="shared" ca="1" si="627"/>
        <v>1</v>
      </c>
      <c r="G5760" s="1">
        <f t="shared" ca="1" si="628"/>
        <v>0</v>
      </c>
      <c r="H5760" s="1">
        <f t="shared" ca="1" si="629"/>
        <v>1</v>
      </c>
    </row>
    <row r="5761" spans="1:8" hidden="1" x14ac:dyDescent="0.2">
      <c r="A5761" s="1">
        <v>5758</v>
      </c>
      <c r="B5761" s="1">
        <f t="shared" ca="1" si="626"/>
        <v>366492.03158459568</v>
      </c>
      <c r="C5761" s="1">
        <f t="shared" ca="1" si="623"/>
        <v>100</v>
      </c>
      <c r="D5761" s="1">
        <f t="shared" ca="1" si="624"/>
        <v>-42.077013244733351</v>
      </c>
      <c r="E5761" s="1">
        <f t="shared" ca="1" si="625"/>
        <v>-1</v>
      </c>
      <c r="F5761" s="1">
        <f t="shared" ca="1" si="627"/>
        <v>1</v>
      </c>
      <c r="G5761" s="1">
        <f t="shared" ca="1" si="628"/>
        <v>1</v>
      </c>
      <c r="H5761" s="1">
        <f t="shared" ca="1" si="629"/>
        <v>0</v>
      </c>
    </row>
    <row r="5762" spans="1:8" hidden="1" x14ac:dyDescent="0.2">
      <c r="A5762" s="1">
        <v>5759</v>
      </c>
      <c r="B5762" s="1">
        <f t="shared" ca="1" si="626"/>
        <v>362284.33026012237</v>
      </c>
      <c r="C5762" s="1">
        <f t="shared" ca="1" si="623"/>
        <v>100</v>
      </c>
      <c r="D5762" s="1">
        <f t="shared" ca="1" si="624"/>
        <v>-42.077013244733351</v>
      </c>
      <c r="E5762" s="1">
        <f t="shared" ca="1" si="625"/>
        <v>-2</v>
      </c>
      <c r="F5762" s="1">
        <f t="shared" ca="1" si="627"/>
        <v>1</v>
      </c>
      <c r="G5762" s="1">
        <f t="shared" ca="1" si="628"/>
        <v>2</v>
      </c>
      <c r="H5762" s="1">
        <f t="shared" ca="1" si="629"/>
        <v>0</v>
      </c>
    </row>
    <row r="5763" spans="1:8" hidden="1" x14ac:dyDescent="0.2">
      <c r="A5763" s="1">
        <v>5760</v>
      </c>
      <c r="B5763" s="1">
        <f t="shared" ca="1" si="626"/>
        <v>358076.62893564906</v>
      </c>
      <c r="C5763" s="1">
        <f t="shared" ca="1" si="623"/>
        <v>100</v>
      </c>
      <c r="D5763" s="1">
        <f t="shared" ca="1" si="624"/>
        <v>58.639357099169693</v>
      </c>
      <c r="E5763" s="1">
        <f t="shared" ca="1" si="625"/>
        <v>-3</v>
      </c>
      <c r="F5763" s="1">
        <f t="shared" ca="1" si="627"/>
        <v>1</v>
      </c>
      <c r="G5763" s="1">
        <f t="shared" ca="1" si="628"/>
        <v>3</v>
      </c>
      <c r="H5763" s="1">
        <f t="shared" ca="1" si="629"/>
        <v>0</v>
      </c>
    </row>
    <row r="5764" spans="1:8" hidden="1" x14ac:dyDescent="0.2">
      <c r="A5764" s="1">
        <v>5761</v>
      </c>
      <c r="B5764" s="1">
        <f t="shared" ca="1" si="626"/>
        <v>363940.56464556605</v>
      </c>
      <c r="C5764" s="1">
        <f t="shared" ca="1" si="623"/>
        <v>100</v>
      </c>
      <c r="D5764" s="1">
        <f t="shared" ca="1" si="624"/>
        <v>58.639357099169693</v>
      </c>
      <c r="E5764" s="1">
        <f t="shared" ca="1" si="625"/>
        <v>-2</v>
      </c>
      <c r="F5764" s="1">
        <f t="shared" ca="1" si="627"/>
        <v>1</v>
      </c>
      <c r="G5764" s="1">
        <f t="shared" ca="1" si="628"/>
        <v>0</v>
      </c>
      <c r="H5764" s="1">
        <f t="shared" ca="1" si="629"/>
        <v>1</v>
      </c>
    </row>
    <row r="5765" spans="1:8" hidden="1" x14ac:dyDescent="0.2">
      <c r="A5765" s="1">
        <v>5762</v>
      </c>
      <c r="B5765" s="1">
        <f t="shared" ca="1" si="626"/>
        <v>369804.50035548303</v>
      </c>
      <c r="C5765" s="1">
        <f t="shared" ref="C5765:C5828" ca="1" si="630">$C$4*POWER($L$2,F5765-1)</f>
        <v>100</v>
      </c>
      <c r="D5765" s="1">
        <f t="shared" ref="D5765:D5828" ca="1" si="631">IF(RAND()&lt;$B$1,$F$1,$H$1)</f>
        <v>-42.077013244733351</v>
      </c>
      <c r="E5765" s="1">
        <f t="shared" ref="E5765:E5828" ca="1" si="632">IF(D5764&lt;0,IF(E5764-1=-$D$2,0,E5764-1),IF(E5764+1=$F$2,0,E5764+1))</f>
        <v>-1</v>
      </c>
      <c r="F5765" s="1">
        <f t="shared" ca="1" si="627"/>
        <v>1</v>
      </c>
      <c r="G5765" s="1">
        <f t="shared" ca="1" si="628"/>
        <v>0</v>
      </c>
      <c r="H5765" s="1">
        <f t="shared" ca="1" si="629"/>
        <v>2</v>
      </c>
    </row>
    <row r="5766" spans="1:8" hidden="1" x14ac:dyDescent="0.2">
      <c r="A5766" s="1">
        <v>5763</v>
      </c>
      <c r="B5766" s="1">
        <f t="shared" ref="B5766:B5829" ca="1" si="633">B5765+D5765*C5765</f>
        <v>365596.79903100972</v>
      </c>
      <c r="C5766" s="1">
        <f t="shared" ca="1" si="630"/>
        <v>100</v>
      </c>
      <c r="D5766" s="1">
        <f t="shared" ca="1" si="631"/>
        <v>-42.077013244733351</v>
      </c>
      <c r="E5766" s="1">
        <f t="shared" ca="1" si="632"/>
        <v>-2</v>
      </c>
      <c r="F5766" s="1">
        <f t="shared" ref="F5766:F5829" ca="1" si="634">IF(AND(D5765&gt;0,E5766=0),IF(F5765-1&lt;1,1,F5765-1),IF(AND(D5765&lt;0,E5766=0),IF(F5765+1&gt;$H$2,1,F5765+1),F5765))</f>
        <v>1</v>
      </c>
      <c r="G5766" s="1">
        <f t="shared" ref="G5766:G5829" ca="1" si="635">IF(D5765&gt;0,0,G5765+1)</f>
        <v>1</v>
      </c>
      <c r="H5766" s="1">
        <f t="shared" ref="H5766:H5829" ca="1" si="636">IF(D5765&lt;0,0,H5765+1)</f>
        <v>0</v>
      </c>
    </row>
    <row r="5767" spans="1:8" hidden="1" x14ac:dyDescent="0.2">
      <c r="A5767" s="1">
        <v>5764</v>
      </c>
      <c r="B5767" s="1">
        <f t="shared" ca="1" si="633"/>
        <v>361389.09770653641</v>
      </c>
      <c r="C5767" s="1">
        <f t="shared" ca="1" si="630"/>
        <v>100</v>
      </c>
      <c r="D5767" s="1">
        <f t="shared" ca="1" si="631"/>
        <v>-42.077013244733351</v>
      </c>
      <c r="E5767" s="1">
        <f t="shared" ca="1" si="632"/>
        <v>-3</v>
      </c>
      <c r="F5767" s="1">
        <f t="shared" ca="1" si="634"/>
        <v>1</v>
      </c>
      <c r="G5767" s="1">
        <f t="shared" ca="1" si="635"/>
        <v>2</v>
      </c>
      <c r="H5767" s="1">
        <f t="shared" ca="1" si="636"/>
        <v>0</v>
      </c>
    </row>
    <row r="5768" spans="1:8" hidden="1" x14ac:dyDescent="0.2">
      <c r="A5768" s="1">
        <v>5765</v>
      </c>
      <c r="B5768" s="1">
        <f t="shared" ca="1" si="633"/>
        <v>357181.3963820631</v>
      </c>
      <c r="C5768" s="1">
        <f t="shared" ca="1" si="630"/>
        <v>100</v>
      </c>
      <c r="D5768" s="1">
        <f t="shared" ca="1" si="631"/>
        <v>-42.077013244733351</v>
      </c>
      <c r="E5768" s="1">
        <f t="shared" ca="1" si="632"/>
        <v>-4</v>
      </c>
      <c r="F5768" s="1">
        <f t="shared" ca="1" si="634"/>
        <v>1</v>
      </c>
      <c r="G5768" s="1">
        <f t="shared" ca="1" si="635"/>
        <v>3</v>
      </c>
      <c r="H5768" s="1">
        <f t="shared" ca="1" si="636"/>
        <v>0</v>
      </c>
    </row>
    <row r="5769" spans="1:8" hidden="1" x14ac:dyDescent="0.2">
      <c r="A5769" s="1">
        <v>5766</v>
      </c>
      <c r="B5769" s="1">
        <f t="shared" ca="1" si="633"/>
        <v>352973.69505758979</v>
      </c>
      <c r="C5769" s="1">
        <f t="shared" ca="1" si="630"/>
        <v>500</v>
      </c>
      <c r="D5769" s="1">
        <f t="shared" ca="1" si="631"/>
        <v>-42.077013244733351</v>
      </c>
      <c r="E5769" s="1">
        <f t="shared" ca="1" si="632"/>
        <v>0</v>
      </c>
      <c r="F5769" s="1">
        <f t="shared" ca="1" si="634"/>
        <v>2</v>
      </c>
      <c r="G5769" s="1">
        <f t="shared" ca="1" si="635"/>
        <v>4</v>
      </c>
      <c r="H5769" s="1">
        <f t="shared" ca="1" si="636"/>
        <v>0</v>
      </c>
    </row>
    <row r="5770" spans="1:8" hidden="1" x14ac:dyDescent="0.2">
      <c r="A5770" s="1">
        <v>5767</v>
      </c>
      <c r="B5770" s="1">
        <f t="shared" ca="1" si="633"/>
        <v>331935.18843522313</v>
      </c>
      <c r="C5770" s="1">
        <f t="shared" ca="1" si="630"/>
        <v>500</v>
      </c>
      <c r="D5770" s="1">
        <f t="shared" ca="1" si="631"/>
        <v>-42.077013244733351</v>
      </c>
      <c r="E5770" s="1">
        <f t="shared" ca="1" si="632"/>
        <v>-1</v>
      </c>
      <c r="F5770" s="1">
        <f t="shared" ca="1" si="634"/>
        <v>2</v>
      </c>
      <c r="G5770" s="1">
        <f t="shared" ca="1" si="635"/>
        <v>5</v>
      </c>
      <c r="H5770" s="1">
        <f t="shared" ca="1" si="636"/>
        <v>0</v>
      </c>
    </row>
    <row r="5771" spans="1:8" hidden="1" x14ac:dyDescent="0.2">
      <c r="A5771" s="1">
        <v>5768</v>
      </c>
      <c r="B5771" s="1">
        <f t="shared" ca="1" si="633"/>
        <v>310896.68181285646</v>
      </c>
      <c r="C5771" s="1">
        <f t="shared" ca="1" si="630"/>
        <v>500</v>
      </c>
      <c r="D5771" s="1">
        <f t="shared" ca="1" si="631"/>
        <v>58.639357099169693</v>
      </c>
      <c r="E5771" s="1">
        <f t="shared" ca="1" si="632"/>
        <v>-2</v>
      </c>
      <c r="F5771" s="1">
        <f t="shared" ca="1" si="634"/>
        <v>2</v>
      </c>
      <c r="G5771" s="1">
        <f t="shared" ca="1" si="635"/>
        <v>6</v>
      </c>
      <c r="H5771" s="1">
        <f t="shared" ca="1" si="636"/>
        <v>0</v>
      </c>
    </row>
    <row r="5772" spans="1:8" hidden="1" x14ac:dyDescent="0.2">
      <c r="A5772" s="1">
        <v>5769</v>
      </c>
      <c r="B5772" s="1">
        <f t="shared" ca="1" si="633"/>
        <v>340216.36036244128</v>
      </c>
      <c r="C5772" s="1">
        <f t="shared" ca="1" si="630"/>
        <v>500</v>
      </c>
      <c r="D5772" s="1">
        <f t="shared" ca="1" si="631"/>
        <v>-42.077013244733351</v>
      </c>
      <c r="E5772" s="1">
        <f t="shared" ca="1" si="632"/>
        <v>-1</v>
      </c>
      <c r="F5772" s="1">
        <f t="shared" ca="1" si="634"/>
        <v>2</v>
      </c>
      <c r="G5772" s="1">
        <f t="shared" ca="1" si="635"/>
        <v>0</v>
      </c>
      <c r="H5772" s="1">
        <f t="shared" ca="1" si="636"/>
        <v>1</v>
      </c>
    </row>
    <row r="5773" spans="1:8" hidden="1" x14ac:dyDescent="0.2">
      <c r="A5773" s="1">
        <v>5770</v>
      </c>
      <c r="B5773" s="1">
        <f t="shared" ca="1" si="633"/>
        <v>319177.85374007461</v>
      </c>
      <c r="C5773" s="1">
        <f t="shared" ca="1" si="630"/>
        <v>500</v>
      </c>
      <c r="D5773" s="1">
        <f t="shared" ca="1" si="631"/>
        <v>-42.077013244733351</v>
      </c>
      <c r="E5773" s="1">
        <f t="shared" ca="1" si="632"/>
        <v>-2</v>
      </c>
      <c r="F5773" s="1">
        <f t="shared" ca="1" si="634"/>
        <v>2</v>
      </c>
      <c r="G5773" s="1">
        <f t="shared" ca="1" si="635"/>
        <v>1</v>
      </c>
      <c r="H5773" s="1">
        <f t="shared" ca="1" si="636"/>
        <v>0</v>
      </c>
    </row>
    <row r="5774" spans="1:8" hidden="1" x14ac:dyDescent="0.2">
      <c r="A5774" s="1">
        <v>5771</v>
      </c>
      <c r="B5774" s="1">
        <f t="shared" ca="1" si="633"/>
        <v>298139.34711770795</v>
      </c>
      <c r="C5774" s="1">
        <f t="shared" ca="1" si="630"/>
        <v>500</v>
      </c>
      <c r="D5774" s="1">
        <f t="shared" ca="1" si="631"/>
        <v>58.639357099169693</v>
      </c>
      <c r="E5774" s="1">
        <f t="shared" ca="1" si="632"/>
        <v>-3</v>
      </c>
      <c r="F5774" s="1">
        <f t="shared" ca="1" si="634"/>
        <v>2</v>
      </c>
      <c r="G5774" s="1">
        <f t="shared" ca="1" si="635"/>
        <v>2</v>
      </c>
      <c r="H5774" s="1">
        <f t="shared" ca="1" si="636"/>
        <v>0</v>
      </c>
    </row>
    <row r="5775" spans="1:8" hidden="1" x14ac:dyDescent="0.2">
      <c r="A5775" s="1">
        <v>5772</v>
      </c>
      <c r="B5775" s="1">
        <f t="shared" ca="1" si="633"/>
        <v>327459.02566729276</v>
      </c>
      <c r="C5775" s="1">
        <f t="shared" ca="1" si="630"/>
        <v>500</v>
      </c>
      <c r="D5775" s="1">
        <f t="shared" ca="1" si="631"/>
        <v>58.639357099169693</v>
      </c>
      <c r="E5775" s="1">
        <f t="shared" ca="1" si="632"/>
        <v>-2</v>
      </c>
      <c r="F5775" s="1">
        <f t="shared" ca="1" si="634"/>
        <v>2</v>
      </c>
      <c r="G5775" s="1">
        <f t="shared" ca="1" si="635"/>
        <v>0</v>
      </c>
      <c r="H5775" s="1">
        <f t="shared" ca="1" si="636"/>
        <v>1</v>
      </c>
    </row>
    <row r="5776" spans="1:8" hidden="1" x14ac:dyDescent="0.2">
      <c r="A5776" s="1">
        <v>5773</v>
      </c>
      <c r="B5776" s="1">
        <f t="shared" ca="1" si="633"/>
        <v>356778.70421687758</v>
      </c>
      <c r="C5776" s="1">
        <f t="shared" ca="1" si="630"/>
        <v>500</v>
      </c>
      <c r="D5776" s="1">
        <f t="shared" ca="1" si="631"/>
        <v>-42.077013244733351</v>
      </c>
      <c r="E5776" s="1">
        <f t="shared" ca="1" si="632"/>
        <v>-1</v>
      </c>
      <c r="F5776" s="1">
        <f t="shared" ca="1" si="634"/>
        <v>2</v>
      </c>
      <c r="G5776" s="1">
        <f t="shared" ca="1" si="635"/>
        <v>0</v>
      </c>
      <c r="H5776" s="1">
        <f t="shared" ca="1" si="636"/>
        <v>2</v>
      </c>
    </row>
    <row r="5777" spans="1:8" hidden="1" x14ac:dyDescent="0.2">
      <c r="A5777" s="1">
        <v>5774</v>
      </c>
      <c r="B5777" s="1">
        <f t="shared" ca="1" si="633"/>
        <v>335740.19759451092</v>
      </c>
      <c r="C5777" s="1">
        <f t="shared" ca="1" si="630"/>
        <v>500</v>
      </c>
      <c r="D5777" s="1">
        <f t="shared" ca="1" si="631"/>
        <v>58.639357099169693</v>
      </c>
      <c r="E5777" s="1">
        <f t="shared" ca="1" si="632"/>
        <v>-2</v>
      </c>
      <c r="F5777" s="1">
        <f t="shared" ca="1" si="634"/>
        <v>2</v>
      </c>
      <c r="G5777" s="1">
        <f t="shared" ca="1" si="635"/>
        <v>1</v>
      </c>
      <c r="H5777" s="1">
        <f t="shared" ca="1" si="636"/>
        <v>0</v>
      </c>
    </row>
    <row r="5778" spans="1:8" hidden="1" x14ac:dyDescent="0.2">
      <c r="A5778" s="1">
        <v>5775</v>
      </c>
      <c r="B5778" s="1">
        <f t="shared" ca="1" si="633"/>
        <v>365059.87614409579</v>
      </c>
      <c r="C5778" s="1">
        <f t="shared" ca="1" si="630"/>
        <v>500</v>
      </c>
      <c r="D5778" s="1">
        <f t="shared" ca="1" si="631"/>
        <v>58.639357099169693</v>
      </c>
      <c r="E5778" s="1">
        <f t="shared" ca="1" si="632"/>
        <v>-1</v>
      </c>
      <c r="F5778" s="1">
        <f t="shared" ca="1" si="634"/>
        <v>2</v>
      </c>
      <c r="G5778" s="1">
        <f t="shared" ca="1" si="635"/>
        <v>0</v>
      </c>
      <c r="H5778" s="1">
        <f t="shared" ca="1" si="636"/>
        <v>1</v>
      </c>
    </row>
    <row r="5779" spans="1:8" hidden="1" x14ac:dyDescent="0.2">
      <c r="A5779" s="1">
        <v>5776</v>
      </c>
      <c r="B5779" s="1">
        <f t="shared" ca="1" si="633"/>
        <v>394379.55469368061</v>
      </c>
      <c r="C5779" s="1">
        <f t="shared" ca="1" si="630"/>
        <v>100</v>
      </c>
      <c r="D5779" s="1">
        <f t="shared" ca="1" si="631"/>
        <v>58.639357099169693</v>
      </c>
      <c r="E5779" s="1">
        <f t="shared" ca="1" si="632"/>
        <v>0</v>
      </c>
      <c r="F5779" s="1">
        <f t="shared" ca="1" si="634"/>
        <v>1</v>
      </c>
      <c r="G5779" s="1">
        <f t="shared" ca="1" si="635"/>
        <v>0</v>
      </c>
      <c r="H5779" s="1">
        <f t="shared" ca="1" si="636"/>
        <v>2</v>
      </c>
    </row>
    <row r="5780" spans="1:8" hidden="1" x14ac:dyDescent="0.2">
      <c r="A5780" s="1">
        <v>5777</v>
      </c>
      <c r="B5780" s="1">
        <f t="shared" ca="1" si="633"/>
        <v>400243.49040359759</v>
      </c>
      <c r="C5780" s="1">
        <f t="shared" ca="1" si="630"/>
        <v>100</v>
      </c>
      <c r="D5780" s="1">
        <f t="shared" ca="1" si="631"/>
        <v>-42.077013244733351</v>
      </c>
      <c r="E5780" s="1">
        <f t="shared" ca="1" si="632"/>
        <v>0</v>
      </c>
      <c r="F5780" s="1">
        <f t="shared" ca="1" si="634"/>
        <v>1</v>
      </c>
      <c r="G5780" s="1">
        <f t="shared" ca="1" si="635"/>
        <v>0</v>
      </c>
      <c r="H5780" s="1">
        <f t="shared" ca="1" si="636"/>
        <v>3</v>
      </c>
    </row>
    <row r="5781" spans="1:8" hidden="1" x14ac:dyDescent="0.2">
      <c r="A5781" s="1">
        <v>5778</v>
      </c>
      <c r="B5781" s="1">
        <f t="shared" ca="1" si="633"/>
        <v>396035.78907912428</v>
      </c>
      <c r="C5781" s="1">
        <f t="shared" ca="1" si="630"/>
        <v>100</v>
      </c>
      <c r="D5781" s="1">
        <f t="shared" ca="1" si="631"/>
        <v>58.639357099169693</v>
      </c>
      <c r="E5781" s="1">
        <f t="shared" ca="1" si="632"/>
        <v>-1</v>
      </c>
      <c r="F5781" s="1">
        <f t="shared" ca="1" si="634"/>
        <v>1</v>
      </c>
      <c r="G5781" s="1">
        <f t="shared" ca="1" si="635"/>
        <v>1</v>
      </c>
      <c r="H5781" s="1">
        <f t="shared" ca="1" si="636"/>
        <v>0</v>
      </c>
    </row>
    <row r="5782" spans="1:8" hidden="1" x14ac:dyDescent="0.2">
      <c r="A5782" s="1">
        <v>5779</v>
      </c>
      <c r="B5782" s="1">
        <f t="shared" ca="1" si="633"/>
        <v>401899.72478904127</v>
      </c>
      <c r="C5782" s="1">
        <f t="shared" ca="1" si="630"/>
        <v>100</v>
      </c>
      <c r="D5782" s="1">
        <f t="shared" ca="1" si="631"/>
        <v>-42.077013244733351</v>
      </c>
      <c r="E5782" s="1">
        <f t="shared" ca="1" si="632"/>
        <v>0</v>
      </c>
      <c r="F5782" s="1">
        <f t="shared" ca="1" si="634"/>
        <v>1</v>
      </c>
      <c r="G5782" s="1">
        <f t="shared" ca="1" si="635"/>
        <v>0</v>
      </c>
      <c r="H5782" s="1">
        <f t="shared" ca="1" si="636"/>
        <v>1</v>
      </c>
    </row>
    <row r="5783" spans="1:8" hidden="1" x14ac:dyDescent="0.2">
      <c r="A5783" s="1">
        <v>5780</v>
      </c>
      <c r="B5783" s="1">
        <f t="shared" ca="1" si="633"/>
        <v>397692.02346456796</v>
      </c>
      <c r="C5783" s="1">
        <f t="shared" ca="1" si="630"/>
        <v>100</v>
      </c>
      <c r="D5783" s="1">
        <f t="shared" ca="1" si="631"/>
        <v>58.639357099169693</v>
      </c>
      <c r="E5783" s="1">
        <f t="shared" ca="1" si="632"/>
        <v>-1</v>
      </c>
      <c r="F5783" s="1">
        <f t="shared" ca="1" si="634"/>
        <v>1</v>
      </c>
      <c r="G5783" s="1">
        <f t="shared" ca="1" si="635"/>
        <v>1</v>
      </c>
      <c r="H5783" s="1">
        <f t="shared" ca="1" si="636"/>
        <v>0</v>
      </c>
    </row>
    <row r="5784" spans="1:8" hidden="1" x14ac:dyDescent="0.2">
      <c r="A5784" s="1">
        <v>5781</v>
      </c>
      <c r="B5784" s="1">
        <f t="shared" ca="1" si="633"/>
        <v>403555.95917448495</v>
      </c>
      <c r="C5784" s="1">
        <f t="shared" ca="1" si="630"/>
        <v>100</v>
      </c>
      <c r="D5784" s="1">
        <f t="shared" ca="1" si="631"/>
        <v>58.639357099169693</v>
      </c>
      <c r="E5784" s="1">
        <f t="shared" ca="1" si="632"/>
        <v>0</v>
      </c>
      <c r="F5784" s="1">
        <f t="shared" ca="1" si="634"/>
        <v>1</v>
      </c>
      <c r="G5784" s="1">
        <f t="shared" ca="1" si="635"/>
        <v>0</v>
      </c>
      <c r="H5784" s="1">
        <f t="shared" ca="1" si="636"/>
        <v>1</v>
      </c>
    </row>
    <row r="5785" spans="1:8" hidden="1" x14ac:dyDescent="0.2">
      <c r="A5785" s="1">
        <v>5782</v>
      </c>
      <c r="B5785" s="1">
        <f t="shared" ca="1" si="633"/>
        <v>409419.89488440193</v>
      </c>
      <c r="C5785" s="1">
        <f t="shared" ca="1" si="630"/>
        <v>100</v>
      </c>
      <c r="D5785" s="1">
        <f t="shared" ca="1" si="631"/>
        <v>-42.077013244733351</v>
      </c>
      <c r="E5785" s="1">
        <f t="shared" ca="1" si="632"/>
        <v>0</v>
      </c>
      <c r="F5785" s="1">
        <f t="shared" ca="1" si="634"/>
        <v>1</v>
      </c>
      <c r="G5785" s="1">
        <f t="shared" ca="1" si="635"/>
        <v>0</v>
      </c>
      <c r="H5785" s="1">
        <f t="shared" ca="1" si="636"/>
        <v>2</v>
      </c>
    </row>
    <row r="5786" spans="1:8" hidden="1" x14ac:dyDescent="0.2">
      <c r="A5786" s="1">
        <v>5783</v>
      </c>
      <c r="B5786" s="1">
        <f t="shared" ca="1" si="633"/>
        <v>405212.19355992862</v>
      </c>
      <c r="C5786" s="1">
        <f t="shared" ca="1" si="630"/>
        <v>100</v>
      </c>
      <c r="D5786" s="1">
        <f t="shared" ca="1" si="631"/>
        <v>-42.077013244733351</v>
      </c>
      <c r="E5786" s="1">
        <f t="shared" ca="1" si="632"/>
        <v>-1</v>
      </c>
      <c r="F5786" s="1">
        <f t="shared" ca="1" si="634"/>
        <v>1</v>
      </c>
      <c r="G5786" s="1">
        <f t="shared" ca="1" si="635"/>
        <v>1</v>
      </c>
      <c r="H5786" s="1">
        <f t="shared" ca="1" si="636"/>
        <v>0</v>
      </c>
    </row>
    <row r="5787" spans="1:8" hidden="1" x14ac:dyDescent="0.2">
      <c r="A5787" s="1">
        <v>5784</v>
      </c>
      <c r="B5787" s="1">
        <f t="shared" ca="1" si="633"/>
        <v>401004.49223545531</v>
      </c>
      <c r="C5787" s="1">
        <f t="shared" ca="1" si="630"/>
        <v>100</v>
      </c>
      <c r="D5787" s="1">
        <f t="shared" ca="1" si="631"/>
        <v>58.639357099169693</v>
      </c>
      <c r="E5787" s="1">
        <f t="shared" ca="1" si="632"/>
        <v>-2</v>
      </c>
      <c r="F5787" s="1">
        <f t="shared" ca="1" si="634"/>
        <v>1</v>
      </c>
      <c r="G5787" s="1">
        <f t="shared" ca="1" si="635"/>
        <v>2</v>
      </c>
      <c r="H5787" s="1">
        <f t="shared" ca="1" si="636"/>
        <v>0</v>
      </c>
    </row>
    <row r="5788" spans="1:8" hidden="1" x14ac:dyDescent="0.2">
      <c r="A5788" s="1">
        <v>5785</v>
      </c>
      <c r="B5788" s="1">
        <f t="shared" ca="1" si="633"/>
        <v>406868.4279453723</v>
      </c>
      <c r="C5788" s="1">
        <f t="shared" ca="1" si="630"/>
        <v>100</v>
      </c>
      <c r="D5788" s="1">
        <f t="shared" ca="1" si="631"/>
        <v>58.639357099169693</v>
      </c>
      <c r="E5788" s="1">
        <f t="shared" ca="1" si="632"/>
        <v>-1</v>
      </c>
      <c r="F5788" s="1">
        <f t="shared" ca="1" si="634"/>
        <v>1</v>
      </c>
      <c r="G5788" s="1">
        <f t="shared" ca="1" si="635"/>
        <v>0</v>
      </c>
      <c r="H5788" s="1">
        <f t="shared" ca="1" si="636"/>
        <v>1</v>
      </c>
    </row>
    <row r="5789" spans="1:8" hidden="1" x14ac:dyDescent="0.2">
      <c r="A5789" s="1">
        <v>5786</v>
      </c>
      <c r="B5789" s="1">
        <f t="shared" ca="1" si="633"/>
        <v>412732.36365528929</v>
      </c>
      <c r="C5789" s="1">
        <f t="shared" ca="1" si="630"/>
        <v>100</v>
      </c>
      <c r="D5789" s="1">
        <f t="shared" ca="1" si="631"/>
        <v>-42.077013244733351</v>
      </c>
      <c r="E5789" s="1">
        <f t="shared" ca="1" si="632"/>
        <v>0</v>
      </c>
      <c r="F5789" s="1">
        <f t="shared" ca="1" si="634"/>
        <v>1</v>
      </c>
      <c r="G5789" s="1">
        <f t="shared" ca="1" si="635"/>
        <v>0</v>
      </c>
      <c r="H5789" s="1">
        <f t="shared" ca="1" si="636"/>
        <v>2</v>
      </c>
    </row>
    <row r="5790" spans="1:8" hidden="1" x14ac:dyDescent="0.2">
      <c r="A5790" s="1">
        <v>5787</v>
      </c>
      <c r="B5790" s="1">
        <f t="shared" ca="1" si="633"/>
        <v>408524.66233081598</v>
      </c>
      <c r="C5790" s="1">
        <f t="shared" ca="1" si="630"/>
        <v>100</v>
      </c>
      <c r="D5790" s="1">
        <f t="shared" ca="1" si="631"/>
        <v>58.639357099169693</v>
      </c>
      <c r="E5790" s="1">
        <f t="shared" ca="1" si="632"/>
        <v>-1</v>
      </c>
      <c r="F5790" s="1">
        <f t="shared" ca="1" si="634"/>
        <v>1</v>
      </c>
      <c r="G5790" s="1">
        <f t="shared" ca="1" si="635"/>
        <v>1</v>
      </c>
      <c r="H5790" s="1">
        <f t="shared" ca="1" si="636"/>
        <v>0</v>
      </c>
    </row>
    <row r="5791" spans="1:8" hidden="1" x14ac:dyDescent="0.2">
      <c r="A5791" s="1">
        <v>5788</v>
      </c>
      <c r="B5791" s="1">
        <f t="shared" ca="1" si="633"/>
        <v>414388.59804073296</v>
      </c>
      <c r="C5791" s="1">
        <f t="shared" ca="1" si="630"/>
        <v>100</v>
      </c>
      <c r="D5791" s="1">
        <f t="shared" ca="1" si="631"/>
        <v>58.639357099169693</v>
      </c>
      <c r="E5791" s="1">
        <f t="shared" ca="1" si="632"/>
        <v>0</v>
      </c>
      <c r="F5791" s="1">
        <f t="shared" ca="1" si="634"/>
        <v>1</v>
      </c>
      <c r="G5791" s="1">
        <f t="shared" ca="1" si="635"/>
        <v>0</v>
      </c>
      <c r="H5791" s="1">
        <f t="shared" ca="1" si="636"/>
        <v>1</v>
      </c>
    </row>
    <row r="5792" spans="1:8" hidden="1" x14ac:dyDescent="0.2">
      <c r="A5792" s="1">
        <v>5789</v>
      </c>
      <c r="B5792" s="1">
        <f t="shared" ca="1" si="633"/>
        <v>420252.53375064995</v>
      </c>
      <c r="C5792" s="1">
        <f t="shared" ca="1" si="630"/>
        <v>100</v>
      </c>
      <c r="D5792" s="1">
        <f t="shared" ca="1" si="631"/>
        <v>-42.077013244733351</v>
      </c>
      <c r="E5792" s="1">
        <f t="shared" ca="1" si="632"/>
        <v>0</v>
      </c>
      <c r="F5792" s="1">
        <f t="shared" ca="1" si="634"/>
        <v>1</v>
      </c>
      <c r="G5792" s="1">
        <f t="shared" ca="1" si="635"/>
        <v>0</v>
      </c>
      <c r="H5792" s="1">
        <f t="shared" ca="1" si="636"/>
        <v>2</v>
      </c>
    </row>
    <row r="5793" spans="1:8" hidden="1" x14ac:dyDescent="0.2">
      <c r="A5793" s="1">
        <v>5790</v>
      </c>
      <c r="B5793" s="1">
        <f t="shared" ca="1" si="633"/>
        <v>416044.83242617664</v>
      </c>
      <c r="C5793" s="1">
        <f t="shared" ca="1" si="630"/>
        <v>100</v>
      </c>
      <c r="D5793" s="1">
        <f t="shared" ca="1" si="631"/>
        <v>-42.077013244733351</v>
      </c>
      <c r="E5793" s="1">
        <f t="shared" ca="1" si="632"/>
        <v>-1</v>
      </c>
      <c r="F5793" s="1">
        <f t="shared" ca="1" si="634"/>
        <v>1</v>
      </c>
      <c r="G5793" s="1">
        <f t="shared" ca="1" si="635"/>
        <v>1</v>
      </c>
      <c r="H5793" s="1">
        <f t="shared" ca="1" si="636"/>
        <v>0</v>
      </c>
    </row>
    <row r="5794" spans="1:8" hidden="1" x14ac:dyDescent="0.2">
      <c r="A5794" s="1">
        <v>5791</v>
      </c>
      <c r="B5794" s="1">
        <f t="shared" ca="1" si="633"/>
        <v>411837.13110170333</v>
      </c>
      <c r="C5794" s="1">
        <f t="shared" ca="1" si="630"/>
        <v>100</v>
      </c>
      <c r="D5794" s="1">
        <f t="shared" ca="1" si="631"/>
        <v>58.639357099169693</v>
      </c>
      <c r="E5794" s="1">
        <f t="shared" ca="1" si="632"/>
        <v>-2</v>
      </c>
      <c r="F5794" s="1">
        <f t="shared" ca="1" si="634"/>
        <v>1</v>
      </c>
      <c r="G5794" s="1">
        <f t="shared" ca="1" si="635"/>
        <v>2</v>
      </c>
      <c r="H5794" s="1">
        <f t="shared" ca="1" si="636"/>
        <v>0</v>
      </c>
    </row>
    <row r="5795" spans="1:8" hidden="1" x14ac:dyDescent="0.2">
      <c r="A5795" s="1">
        <v>5792</v>
      </c>
      <c r="B5795" s="1">
        <f t="shared" ca="1" si="633"/>
        <v>417701.06681162032</v>
      </c>
      <c r="C5795" s="1">
        <f t="shared" ca="1" si="630"/>
        <v>100</v>
      </c>
      <c r="D5795" s="1">
        <f t="shared" ca="1" si="631"/>
        <v>-42.077013244733351</v>
      </c>
      <c r="E5795" s="1">
        <f t="shared" ca="1" si="632"/>
        <v>-1</v>
      </c>
      <c r="F5795" s="1">
        <f t="shared" ca="1" si="634"/>
        <v>1</v>
      </c>
      <c r="G5795" s="1">
        <f t="shared" ca="1" si="635"/>
        <v>0</v>
      </c>
      <c r="H5795" s="1">
        <f t="shared" ca="1" si="636"/>
        <v>1</v>
      </c>
    </row>
    <row r="5796" spans="1:8" hidden="1" x14ac:dyDescent="0.2">
      <c r="A5796" s="1">
        <v>5793</v>
      </c>
      <c r="B5796" s="1">
        <f t="shared" ca="1" si="633"/>
        <v>413493.36548714701</v>
      </c>
      <c r="C5796" s="1">
        <f t="shared" ca="1" si="630"/>
        <v>100</v>
      </c>
      <c r="D5796" s="1">
        <f t="shared" ca="1" si="631"/>
        <v>-42.077013244733351</v>
      </c>
      <c r="E5796" s="1">
        <f t="shared" ca="1" si="632"/>
        <v>-2</v>
      </c>
      <c r="F5796" s="1">
        <f t="shared" ca="1" si="634"/>
        <v>1</v>
      </c>
      <c r="G5796" s="1">
        <f t="shared" ca="1" si="635"/>
        <v>1</v>
      </c>
      <c r="H5796" s="1">
        <f t="shared" ca="1" si="636"/>
        <v>0</v>
      </c>
    </row>
    <row r="5797" spans="1:8" hidden="1" x14ac:dyDescent="0.2">
      <c r="A5797" s="1">
        <v>5794</v>
      </c>
      <c r="B5797" s="1">
        <f t="shared" ca="1" si="633"/>
        <v>409285.6641626737</v>
      </c>
      <c r="C5797" s="1">
        <f t="shared" ca="1" si="630"/>
        <v>100</v>
      </c>
      <c r="D5797" s="1">
        <f t="shared" ca="1" si="631"/>
        <v>-42.077013244733351</v>
      </c>
      <c r="E5797" s="1">
        <f t="shared" ca="1" si="632"/>
        <v>-3</v>
      </c>
      <c r="F5797" s="1">
        <f t="shared" ca="1" si="634"/>
        <v>1</v>
      </c>
      <c r="G5797" s="1">
        <f t="shared" ca="1" si="635"/>
        <v>2</v>
      </c>
      <c r="H5797" s="1">
        <f t="shared" ca="1" si="636"/>
        <v>0</v>
      </c>
    </row>
    <row r="5798" spans="1:8" hidden="1" x14ac:dyDescent="0.2">
      <c r="A5798" s="1">
        <v>5795</v>
      </c>
      <c r="B5798" s="1">
        <f t="shared" ca="1" si="633"/>
        <v>405077.96283820039</v>
      </c>
      <c r="C5798" s="1">
        <f t="shared" ca="1" si="630"/>
        <v>100</v>
      </c>
      <c r="D5798" s="1">
        <f t="shared" ca="1" si="631"/>
        <v>-42.077013244733351</v>
      </c>
      <c r="E5798" s="1">
        <f t="shared" ca="1" si="632"/>
        <v>-4</v>
      </c>
      <c r="F5798" s="1">
        <f t="shared" ca="1" si="634"/>
        <v>1</v>
      </c>
      <c r="G5798" s="1">
        <f t="shared" ca="1" si="635"/>
        <v>3</v>
      </c>
      <c r="H5798" s="1">
        <f t="shared" ca="1" si="636"/>
        <v>0</v>
      </c>
    </row>
    <row r="5799" spans="1:8" hidden="1" x14ac:dyDescent="0.2">
      <c r="A5799" s="1">
        <v>5796</v>
      </c>
      <c r="B5799" s="1">
        <f t="shared" ca="1" si="633"/>
        <v>400870.26151372708</v>
      </c>
      <c r="C5799" s="1">
        <f t="shared" ca="1" si="630"/>
        <v>500</v>
      </c>
      <c r="D5799" s="1">
        <f t="shared" ca="1" si="631"/>
        <v>-42.077013244733351</v>
      </c>
      <c r="E5799" s="1">
        <f t="shared" ca="1" si="632"/>
        <v>0</v>
      </c>
      <c r="F5799" s="1">
        <f t="shared" ca="1" si="634"/>
        <v>2</v>
      </c>
      <c r="G5799" s="1">
        <f t="shared" ca="1" si="635"/>
        <v>4</v>
      </c>
      <c r="H5799" s="1">
        <f t="shared" ca="1" si="636"/>
        <v>0</v>
      </c>
    </row>
    <row r="5800" spans="1:8" hidden="1" x14ac:dyDescent="0.2">
      <c r="A5800" s="1">
        <v>5797</v>
      </c>
      <c r="B5800" s="1">
        <f t="shared" ca="1" si="633"/>
        <v>379831.75489136041</v>
      </c>
      <c r="C5800" s="1">
        <f t="shared" ca="1" si="630"/>
        <v>500</v>
      </c>
      <c r="D5800" s="1">
        <f t="shared" ca="1" si="631"/>
        <v>-42.077013244733351</v>
      </c>
      <c r="E5800" s="1">
        <f t="shared" ca="1" si="632"/>
        <v>-1</v>
      </c>
      <c r="F5800" s="1">
        <f t="shared" ca="1" si="634"/>
        <v>2</v>
      </c>
      <c r="G5800" s="1">
        <f t="shared" ca="1" si="635"/>
        <v>5</v>
      </c>
      <c r="H5800" s="1">
        <f t="shared" ca="1" si="636"/>
        <v>0</v>
      </c>
    </row>
    <row r="5801" spans="1:8" hidden="1" x14ac:dyDescent="0.2">
      <c r="A5801" s="1">
        <v>5798</v>
      </c>
      <c r="B5801" s="1">
        <f t="shared" ca="1" si="633"/>
        <v>358793.24826899375</v>
      </c>
      <c r="C5801" s="1">
        <f t="shared" ca="1" si="630"/>
        <v>500</v>
      </c>
      <c r="D5801" s="1">
        <f t="shared" ca="1" si="631"/>
        <v>58.639357099169693</v>
      </c>
      <c r="E5801" s="1">
        <f t="shared" ca="1" si="632"/>
        <v>-2</v>
      </c>
      <c r="F5801" s="1">
        <f t="shared" ca="1" si="634"/>
        <v>2</v>
      </c>
      <c r="G5801" s="1">
        <f t="shared" ca="1" si="635"/>
        <v>6</v>
      </c>
      <c r="H5801" s="1">
        <f t="shared" ca="1" si="636"/>
        <v>0</v>
      </c>
    </row>
    <row r="5802" spans="1:8" hidden="1" x14ac:dyDescent="0.2">
      <c r="A5802" s="1">
        <v>5799</v>
      </c>
      <c r="B5802" s="1">
        <f t="shared" ca="1" si="633"/>
        <v>388112.92681857862</v>
      </c>
      <c r="C5802" s="1">
        <f t="shared" ca="1" si="630"/>
        <v>500</v>
      </c>
      <c r="D5802" s="1">
        <f t="shared" ca="1" si="631"/>
        <v>-42.077013244733351</v>
      </c>
      <c r="E5802" s="1">
        <f t="shared" ca="1" si="632"/>
        <v>-1</v>
      </c>
      <c r="F5802" s="1">
        <f t="shared" ca="1" si="634"/>
        <v>2</v>
      </c>
      <c r="G5802" s="1">
        <f t="shared" ca="1" si="635"/>
        <v>0</v>
      </c>
      <c r="H5802" s="1">
        <f t="shared" ca="1" si="636"/>
        <v>1</v>
      </c>
    </row>
    <row r="5803" spans="1:8" hidden="1" x14ac:dyDescent="0.2">
      <c r="A5803" s="1">
        <v>5800</v>
      </c>
      <c r="B5803" s="1">
        <f t="shared" ca="1" si="633"/>
        <v>367074.42019621196</v>
      </c>
      <c r="C5803" s="1">
        <f t="shared" ca="1" si="630"/>
        <v>500</v>
      </c>
      <c r="D5803" s="1">
        <f t="shared" ca="1" si="631"/>
        <v>-42.077013244733351</v>
      </c>
      <c r="E5803" s="1">
        <f t="shared" ca="1" si="632"/>
        <v>-2</v>
      </c>
      <c r="F5803" s="1">
        <f t="shared" ca="1" si="634"/>
        <v>2</v>
      </c>
      <c r="G5803" s="1">
        <f t="shared" ca="1" si="635"/>
        <v>1</v>
      </c>
      <c r="H5803" s="1">
        <f t="shared" ca="1" si="636"/>
        <v>0</v>
      </c>
    </row>
    <row r="5804" spans="1:8" hidden="1" x14ac:dyDescent="0.2">
      <c r="A5804" s="1">
        <v>5801</v>
      </c>
      <c r="B5804" s="1">
        <f t="shared" ca="1" si="633"/>
        <v>346035.91357384529</v>
      </c>
      <c r="C5804" s="1">
        <f t="shared" ca="1" si="630"/>
        <v>500</v>
      </c>
      <c r="D5804" s="1">
        <f t="shared" ca="1" si="631"/>
        <v>-42.077013244733351</v>
      </c>
      <c r="E5804" s="1">
        <f t="shared" ca="1" si="632"/>
        <v>-3</v>
      </c>
      <c r="F5804" s="1">
        <f t="shared" ca="1" si="634"/>
        <v>2</v>
      </c>
      <c r="G5804" s="1">
        <f t="shared" ca="1" si="635"/>
        <v>2</v>
      </c>
      <c r="H5804" s="1">
        <f t="shared" ca="1" si="636"/>
        <v>0</v>
      </c>
    </row>
    <row r="5805" spans="1:8" hidden="1" x14ac:dyDescent="0.2">
      <c r="A5805" s="1">
        <v>5802</v>
      </c>
      <c r="B5805" s="1">
        <f t="shared" ca="1" si="633"/>
        <v>324997.40695147862</v>
      </c>
      <c r="C5805" s="1">
        <f t="shared" ca="1" si="630"/>
        <v>500</v>
      </c>
      <c r="D5805" s="1">
        <f t="shared" ca="1" si="631"/>
        <v>-42.077013244733351</v>
      </c>
      <c r="E5805" s="1">
        <f t="shared" ca="1" si="632"/>
        <v>-4</v>
      </c>
      <c r="F5805" s="1">
        <f t="shared" ca="1" si="634"/>
        <v>2</v>
      </c>
      <c r="G5805" s="1">
        <f t="shared" ca="1" si="635"/>
        <v>3</v>
      </c>
      <c r="H5805" s="1">
        <f t="shared" ca="1" si="636"/>
        <v>0</v>
      </c>
    </row>
    <row r="5806" spans="1:8" hidden="1" x14ac:dyDescent="0.2">
      <c r="A5806" s="1">
        <v>5803</v>
      </c>
      <c r="B5806" s="1">
        <f t="shared" ca="1" si="633"/>
        <v>303958.90032911196</v>
      </c>
      <c r="C5806" s="1">
        <f t="shared" ca="1" si="630"/>
        <v>100</v>
      </c>
      <c r="D5806" s="1">
        <f t="shared" ca="1" si="631"/>
        <v>-42.077013244733351</v>
      </c>
      <c r="E5806" s="1">
        <f t="shared" ca="1" si="632"/>
        <v>0</v>
      </c>
      <c r="F5806" s="1">
        <f t="shared" ca="1" si="634"/>
        <v>1</v>
      </c>
      <c r="G5806" s="1">
        <f t="shared" ca="1" si="635"/>
        <v>4</v>
      </c>
      <c r="H5806" s="1">
        <f t="shared" ca="1" si="636"/>
        <v>0</v>
      </c>
    </row>
    <row r="5807" spans="1:8" hidden="1" x14ac:dyDescent="0.2">
      <c r="A5807" s="1">
        <v>5804</v>
      </c>
      <c r="B5807" s="1">
        <f t="shared" ca="1" si="633"/>
        <v>299751.19900463865</v>
      </c>
      <c r="C5807" s="1">
        <f t="shared" ca="1" si="630"/>
        <v>100</v>
      </c>
      <c r="D5807" s="1">
        <f t="shared" ca="1" si="631"/>
        <v>-42.077013244733351</v>
      </c>
      <c r="E5807" s="1">
        <f t="shared" ca="1" si="632"/>
        <v>-1</v>
      </c>
      <c r="F5807" s="1">
        <f t="shared" ca="1" si="634"/>
        <v>1</v>
      </c>
      <c r="G5807" s="1">
        <f t="shared" ca="1" si="635"/>
        <v>5</v>
      </c>
      <c r="H5807" s="1">
        <f t="shared" ca="1" si="636"/>
        <v>0</v>
      </c>
    </row>
    <row r="5808" spans="1:8" hidden="1" x14ac:dyDescent="0.2">
      <c r="A5808" s="1">
        <v>5805</v>
      </c>
      <c r="B5808" s="1">
        <f t="shared" ca="1" si="633"/>
        <v>295543.49768016534</v>
      </c>
      <c r="C5808" s="1">
        <f t="shared" ca="1" si="630"/>
        <v>100</v>
      </c>
      <c r="D5808" s="1">
        <f t="shared" ca="1" si="631"/>
        <v>-42.077013244733351</v>
      </c>
      <c r="E5808" s="1">
        <f t="shared" ca="1" si="632"/>
        <v>-2</v>
      </c>
      <c r="F5808" s="1">
        <f t="shared" ca="1" si="634"/>
        <v>1</v>
      </c>
      <c r="G5808" s="1">
        <f t="shared" ca="1" si="635"/>
        <v>6</v>
      </c>
      <c r="H5808" s="1">
        <f t="shared" ca="1" si="636"/>
        <v>0</v>
      </c>
    </row>
    <row r="5809" spans="1:8" hidden="1" x14ac:dyDescent="0.2">
      <c r="A5809" s="1">
        <v>5806</v>
      </c>
      <c r="B5809" s="1">
        <f t="shared" ca="1" si="633"/>
        <v>291335.79635569203</v>
      </c>
      <c r="C5809" s="1">
        <f t="shared" ca="1" si="630"/>
        <v>100</v>
      </c>
      <c r="D5809" s="1">
        <f t="shared" ca="1" si="631"/>
        <v>-42.077013244733351</v>
      </c>
      <c r="E5809" s="1">
        <f t="shared" ca="1" si="632"/>
        <v>-3</v>
      </c>
      <c r="F5809" s="1">
        <f t="shared" ca="1" si="634"/>
        <v>1</v>
      </c>
      <c r="G5809" s="1">
        <f t="shared" ca="1" si="635"/>
        <v>7</v>
      </c>
      <c r="H5809" s="1">
        <f t="shared" ca="1" si="636"/>
        <v>0</v>
      </c>
    </row>
    <row r="5810" spans="1:8" hidden="1" x14ac:dyDescent="0.2">
      <c r="A5810" s="1">
        <v>5807</v>
      </c>
      <c r="B5810" s="1">
        <f t="shared" ca="1" si="633"/>
        <v>287128.09503121872</v>
      </c>
      <c r="C5810" s="1">
        <f t="shared" ca="1" si="630"/>
        <v>100</v>
      </c>
      <c r="D5810" s="1">
        <f t="shared" ca="1" si="631"/>
        <v>-42.077013244733351</v>
      </c>
      <c r="E5810" s="1">
        <f t="shared" ca="1" si="632"/>
        <v>-4</v>
      </c>
      <c r="F5810" s="1">
        <f t="shared" ca="1" si="634"/>
        <v>1</v>
      </c>
      <c r="G5810" s="1">
        <f t="shared" ca="1" si="635"/>
        <v>8</v>
      </c>
      <c r="H5810" s="1">
        <f t="shared" ca="1" si="636"/>
        <v>0</v>
      </c>
    </row>
    <row r="5811" spans="1:8" hidden="1" x14ac:dyDescent="0.2">
      <c r="A5811" s="1">
        <v>5808</v>
      </c>
      <c r="B5811" s="1">
        <f t="shared" ca="1" si="633"/>
        <v>282920.39370674541</v>
      </c>
      <c r="C5811" s="1">
        <f t="shared" ca="1" si="630"/>
        <v>500</v>
      </c>
      <c r="D5811" s="1">
        <f t="shared" ca="1" si="631"/>
        <v>-42.077013244733351</v>
      </c>
      <c r="E5811" s="1">
        <f t="shared" ca="1" si="632"/>
        <v>0</v>
      </c>
      <c r="F5811" s="1">
        <f t="shared" ca="1" si="634"/>
        <v>2</v>
      </c>
      <c r="G5811" s="1">
        <f t="shared" ca="1" si="635"/>
        <v>9</v>
      </c>
      <c r="H5811" s="1">
        <f t="shared" ca="1" si="636"/>
        <v>0</v>
      </c>
    </row>
    <row r="5812" spans="1:8" hidden="1" x14ac:dyDescent="0.2">
      <c r="A5812" s="1">
        <v>5809</v>
      </c>
      <c r="B5812" s="1">
        <f t="shared" ca="1" si="633"/>
        <v>261881.88708437874</v>
      </c>
      <c r="C5812" s="1">
        <f t="shared" ca="1" si="630"/>
        <v>500</v>
      </c>
      <c r="D5812" s="1">
        <f t="shared" ca="1" si="631"/>
        <v>-42.077013244733351</v>
      </c>
      <c r="E5812" s="1">
        <f t="shared" ca="1" si="632"/>
        <v>-1</v>
      </c>
      <c r="F5812" s="1">
        <f t="shared" ca="1" si="634"/>
        <v>2</v>
      </c>
      <c r="G5812" s="1">
        <f t="shared" ca="1" si="635"/>
        <v>10</v>
      </c>
      <c r="H5812" s="1">
        <f t="shared" ca="1" si="636"/>
        <v>0</v>
      </c>
    </row>
    <row r="5813" spans="1:8" hidden="1" x14ac:dyDescent="0.2">
      <c r="A5813" s="1">
        <v>5810</v>
      </c>
      <c r="B5813" s="1">
        <f t="shared" ca="1" si="633"/>
        <v>240843.38046201208</v>
      </c>
      <c r="C5813" s="1">
        <f t="shared" ca="1" si="630"/>
        <v>500</v>
      </c>
      <c r="D5813" s="1">
        <f t="shared" ca="1" si="631"/>
        <v>-42.077013244733351</v>
      </c>
      <c r="E5813" s="1">
        <f t="shared" ca="1" si="632"/>
        <v>-2</v>
      </c>
      <c r="F5813" s="1">
        <f t="shared" ca="1" si="634"/>
        <v>2</v>
      </c>
      <c r="G5813" s="1">
        <f t="shared" ca="1" si="635"/>
        <v>11</v>
      </c>
      <c r="H5813" s="1">
        <f t="shared" ca="1" si="636"/>
        <v>0</v>
      </c>
    </row>
    <row r="5814" spans="1:8" hidden="1" x14ac:dyDescent="0.2">
      <c r="A5814" s="1">
        <v>5811</v>
      </c>
      <c r="B5814" s="1">
        <f t="shared" ca="1" si="633"/>
        <v>219804.87383964541</v>
      </c>
      <c r="C5814" s="1">
        <f t="shared" ca="1" si="630"/>
        <v>500</v>
      </c>
      <c r="D5814" s="1">
        <f t="shared" ca="1" si="631"/>
        <v>-42.077013244733351</v>
      </c>
      <c r="E5814" s="1">
        <f t="shared" ca="1" si="632"/>
        <v>-3</v>
      </c>
      <c r="F5814" s="1">
        <f t="shared" ca="1" si="634"/>
        <v>2</v>
      </c>
      <c r="G5814" s="1">
        <f t="shared" ca="1" si="635"/>
        <v>12</v>
      </c>
      <c r="H5814" s="1">
        <f t="shared" ca="1" si="636"/>
        <v>0</v>
      </c>
    </row>
    <row r="5815" spans="1:8" hidden="1" x14ac:dyDescent="0.2">
      <c r="A5815" s="1">
        <v>5812</v>
      </c>
      <c r="B5815" s="1">
        <f t="shared" ca="1" si="633"/>
        <v>198766.36721727875</v>
      </c>
      <c r="C5815" s="1">
        <f t="shared" ca="1" si="630"/>
        <v>500</v>
      </c>
      <c r="D5815" s="1">
        <f t="shared" ca="1" si="631"/>
        <v>-42.077013244733351</v>
      </c>
      <c r="E5815" s="1">
        <f t="shared" ca="1" si="632"/>
        <v>-4</v>
      </c>
      <c r="F5815" s="1">
        <f t="shared" ca="1" si="634"/>
        <v>2</v>
      </c>
      <c r="G5815" s="1">
        <f t="shared" ca="1" si="635"/>
        <v>13</v>
      </c>
      <c r="H5815" s="1">
        <f t="shared" ca="1" si="636"/>
        <v>0</v>
      </c>
    </row>
    <row r="5816" spans="1:8" hidden="1" x14ac:dyDescent="0.2">
      <c r="A5816" s="1">
        <v>5813</v>
      </c>
      <c r="B5816" s="1">
        <f t="shared" ca="1" si="633"/>
        <v>177727.86059491208</v>
      </c>
      <c r="C5816" s="1">
        <f t="shared" ca="1" si="630"/>
        <v>100</v>
      </c>
      <c r="D5816" s="1">
        <f t="shared" ca="1" si="631"/>
        <v>-42.077013244733351</v>
      </c>
      <c r="E5816" s="1">
        <f t="shared" ca="1" si="632"/>
        <v>0</v>
      </c>
      <c r="F5816" s="1">
        <f t="shared" ca="1" si="634"/>
        <v>1</v>
      </c>
      <c r="G5816" s="1">
        <f t="shared" ca="1" si="635"/>
        <v>14</v>
      </c>
      <c r="H5816" s="1">
        <f t="shared" ca="1" si="636"/>
        <v>0</v>
      </c>
    </row>
    <row r="5817" spans="1:8" hidden="1" x14ac:dyDescent="0.2">
      <c r="A5817" s="1">
        <v>5814</v>
      </c>
      <c r="B5817" s="1">
        <f t="shared" ca="1" si="633"/>
        <v>173520.15927043874</v>
      </c>
      <c r="C5817" s="1">
        <f t="shared" ca="1" si="630"/>
        <v>100</v>
      </c>
      <c r="D5817" s="1">
        <f t="shared" ca="1" si="631"/>
        <v>-42.077013244733351</v>
      </c>
      <c r="E5817" s="1">
        <f t="shared" ca="1" si="632"/>
        <v>-1</v>
      </c>
      <c r="F5817" s="1">
        <f t="shared" ca="1" si="634"/>
        <v>1</v>
      </c>
      <c r="G5817" s="1">
        <f t="shared" ca="1" si="635"/>
        <v>15</v>
      </c>
      <c r="H5817" s="1">
        <f t="shared" ca="1" si="636"/>
        <v>0</v>
      </c>
    </row>
    <row r="5818" spans="1:8" hidden="1" x14ac:dyDescent="0.2">
      <c r="A5818" s="1">
        <v>5815</v>
      </c>
      <c r="B5818" s="1">
        <f t="shared" ca="1" si="633"/>
        <v>169312.45794596541</v>
      </c>
      <c r="C5818" s="1">
        <f t="shared" ca="1" si="630"/>
        <v>100</v>
      </c>
      <c r="D5818" s="1">
        <f t="shared" ca="1" si="631"/>
        <v>-42.077013244733351</v>
      </c>
      <c r="E5818" s="1">
        <f t="shared" ca="1" si="632"/>
        <v>-2</v>
      </c>
      <c r="F5818" s="1">
        <f t="shared" ca="1" si="634"/>
        <v>1</v>
      </c>
      <c r="G5818" s="1">
        <f t="shared" ca="1" si="635"/>
        <v>16</v>
      </c>
      <c r="H5818" s="1">
        <f t="shared" ca="1" si="636"/>
        <v>0</v>
      </c>
    </row>
    <row r="5819" spans="1:8" hidden="1" x14ac:dyDescent="0.2">
      <c r="A5819" s="1">
        <v>5816</v>
      </c>
      <c r="B5819" s="1">
        <f t="shared" ca="1" si="633"/>
        <v>165104.75662149207</v>
      </c>
      <c r="C5819" s="1">
        <f t="shared" ca="1" si="630"/>
        <v>100</v>
      </c>
      <c r="D5819" s="1">
        <f t="shared" ca="1" si="631"/>
        <v>-42.077013244733351</v>
      </c>
      <c r="E5819" s="1">
        <f t="shared" ca="1" si="632"/>
        <v>-3</v>
      </c>
      <c r="F5819" s="1">
        <f t="shared" ca="1" si="634"/>
        <v>1</v>
      </c>
      <c r="G5819" s="1">
        <f t="shared" ca="1" si="635"/>
        <v>17</v>
      </c>
      <c r="H5819" s="1">
        <f t="shared" ca="1" si="636"/>
        <v>0</v>
      </c>
    </row>
    <row r="5820" spans="1:8" hidden="1" x14ac:dyDescent="0.2">
      <c r="A5820" s="1">
        <v>5817</v>
      </c>
      <c r="B5820" s="1">
        <f t="shared" ca="1" si="633"/>
        <v>160897.05529701873</v>
      </c>
      <c r="C5820" s="1">
        <f t="shared" ca="1" si="630"/>
        <v>100</v>
      </c>
      <c r="D5820" s="1">
        <f t="shared" ca="1" si="631"/>
        <v>-42.077013244733351</v>
      </c>
      <c r="E5820" s="1">
        <f t="shared" ca="1" si="632"/>
        <v>-4</v>
      </c>
      <c r="F5820" s="1">
        <f t="shared" ca="1" si="634"/>
        <v>1</v>
      </c>
      <c r="G5820" s="1">
        <f t="shared" ca="1" si="635"/>
        <v>18</v>
      </c>
      <c r="H5820" s="1">
        <f t="shared" ca="1" si="636"/>
        <v>0</v>
      </c>
    </row>
    <row r="5821" spans="1:8" hidden="1" x14ac:dyDescent="0.2">
      <c r="A5821" s="1">
        <v>5818</v>
      </c>
      <c r="B5821" s="1">
        <f t="shared" ca="1" si="633"/>
        <v>156689.35397254539</v>
      </c>
      <c r="C5821" s="1">
        <f t="shared" ca="1" si="630"/>
        <v>500</v>
      </c>
      <c r="D5821" s="1">
        <f t="shared" ca="1" si="631"/>
        <v>-42.077013244733351</v>
      </c>
      <c r="E5821" s="1">
        <f t="shared" ca="1" si="632"/>
        <v>0</v>
      </c>
      <c r="F5821" s="1">
        <f t="shared" ca="1" si="634"/>
        <v>2</v>
      </c>
      <c r="G5821" s="1">
        <f t="shared" ca="1" si="635"/>
        <v>19</v>
      </c>
      <c r="H5821" s="1">
        <f t="shared" ca="1" si="636"/>
        <v>0</v>
      </c>
    </row>
    <row r="5822" spans="1:8" hidden="1" x14ac:dyDescent="0.2">
      <c r="A5822" s="1">
        <v>5819</v>
      </c>
      <c r="B5822" s="1">
        <f t="shared" ca="1" si="633"/>
        <v>135650.84735017872</v>
      </c>
      <c r="C5822" s="1">
        <f t="shared" ca="1" si="630"/>
        <v>500</v>
      </c>
      <c r="D5822" s="1">
        <f t="shared" ca="1" si="631"/>
        <v>-42.077013244733351</v>
      </c>
      <c r="E5822" s="1">
        <f t="shared" ca="1" si="632"/>
        <v>-1</v>
      </c>
      <c r="F5822" s="1">
        <f t="shared" ca="1" si="634"/>
        <v>2</v>
      </c>
      <c r="G5822" s="1">
        <f t="shared" ca="1" si="635"/>
        <v>20</v>
      </c>
      <c r="H5822" s="1">
        <f t="shared" ca="1" si="636"/>
        <v>0</v>
      </c>
    </row>
    <row r="5823" spans="1:8" hidden="1" x14ac:dyDescent="0.2">
      <c r="A5823" s="1">
        <v>5820</v>
      </c>
      <c r="B5823" s="1">
        <f t="shared" ca="1" si="633"/>
        <v>114612.34072781204</v>
      </c>
      <c r="C5823" s="1">
        <f t="shared" ca="1" si="630"/>
        <v>500</v>
      </c>
      <c r="D5823" s="1">
        <f t="shared" ca="1" si="631"/>
        <v>-42.077013244733351</v>
      </c>
      <c r="E5823" s="1">
        <f t="shared" ca="1" si="632"/>
        <v>-2</v>
      </c>
      <c r="F5823" s="1">
        <f t="shared" ca="1" si="634"/>
        <v>2</v>
      </c>
      <c r="G5823" s="1">
        <f t="shared" ca="1" si="635"/>
        <v>21</v>
      </c>
      <c r="H5823" s="1">
        <f t="shared" ca="1" si="636"/>
        <v>0</v>
      </c>
    </row>
    <row r="5824" spans="1:8" hidden="1" x14ac:dyDescent="0.2">
      <c r="A5824" s="1">
        <v>5821</v>
      </c>
      <c r="B5824" s="1">
        <f t="shared" ca="1" si="633"/>
        <v>93573.834105445363</v>
      </c>
      <c r="C5824" s="1">
        <f t="shared" ca="1" si="630"/>
        <v>500</v>
      </c>
      <c r="D5824" s="1">
        <f t="shared" ca="1" si="631"/>
        <v>-42.077013244733351</v>
      </c>
      <c r="E5824" s="1">
        <f t="shared" ca="1" si="632"/>
        <v>-3</v>
      </c>
      <c r="F5824" s="1">
        <f t="shared" ca="1" si="634"/>
        <v>2</v>
      </c>
      <c r="G5824" s="1">
        <f t="shared" ca="1" si="635"/>
        <v>22</v>
      </c>
      <c r="H5824" s="1">
        <f t="shared" ca="1" si="636"/>
        <v>0</v>
      </c>
    </row>
    <row r="5825" spans="1:8" hidden="1" x14ac:dyDescent="0.2">
      <c r="A5825" s="1">
        <v>5822</v>
      </c>
      <c r="B5825" s="1">
        <f t="shared" ca="1" si="633"/>
        <v>72535.327483078683</v>
      </c>
      <c r="C5825" s="1">
        <f t="shared" ca="1" si="630"/>
        <v>500</v>
      </c>
      <c r="D5825" s="1">
        <f t="shared" ca="1" si="631"/>
        <v>58.639357099169693</v>
      </c>
      <c r="E5825" s="1">
        <f t="shared" ca="1" si="632"/>
        <v>-4</v>
      </c>
      <c r="F5825" s="1">
        <f t="shared" ca="1" si="634"/>
        <v>2</v>
      </c>
      <c r="G5825" s="1">
        <f t="shared" ca="1" si="635"/>
        <v>23</v>
      </c>
      <c r="H5825" s="1">
        <f t="shared" ca="1" si="636"/>
        <v>0</v>
      </c>
    </row>
    <row r="5826" spans="1:8" hidden="1" x14ac:dyDescent="0.2">
      <c r="A5826" s="1">
        <v>5823</v>
      </c>
      <c r="B5826" s="1">
        <f t="shared" ca="1" si="633"/>
        <v>101855.00603266353</v>
      </c>
      <c r="C5826" s="1">
        <f t="shared" ca="1" si="630"/>
        <v>500</v>
      </c>
      <c r="D5826" s="1">
        <f t="shared" ca="1" si="631"/>
        <v>58.639357099169693</v>
      </c>
      <c r="E5826" s="1">
        <f t="shared" ca="1" si="632"/>
        <v>-3</v>
      </c>
      <c r="F5826" s="1">
        <f t="shared" ca="1" si="634"/>
        <v>2</v>
      </c>
      <c r="G5826" s="1">
        <f t="shared" ca="1" si="635"/>
        <v>0</v>
      </c>
      <c r="H5826" s="1">
        <f t="shared" ca="1" si="636"/>
        <v>1</v>
      </c>
    </row>
    <row r="5827" spans="1:8" hidden="1" x14ac:dyDescent="0.2">
      <c r="A5827" s="1">
        <v>5824</v>
      </c>
      <c r="B5827" s="1">
        <f t="shared" ca="1" si="633"/>
        <v>131174.68458224839</v>
      </c>
      <c r="C5827" s="1">
        <f t="shared" ca="1" si="630"/>
        <v>500</v>
      </c>
      <c r="D5827" s="1">
        <f t="shared" ca="1" si="631"/>
        <v>-42.077013244733351</v>
      </c>
      <c r="E5827" s="1">
        <f t="shared" ca="1" si="632"/>
        <v>-2</v>
      </c>
      <c r="F5827" s="1">
        <f t="shared" ca="1" si="634"/>
        <v>2</v>
      </c>
      <c r="G5827" s="1">
        <f t="shared" ca="1" si="635"/>
        <v>0</v>
      </c>
      <c r="H5827" s="1">
        <f t="shared" ca="1" si="636"/>
        <v>2</v>
      </c>
    </row>
    <row r="5828" spans="1:8" hidden="1" x14ac:dyDescent="0.2">
      <c r="A5828" s="1">
        <v>5825</v>
      </c>
      <c r="B5828" s="1">
        <f t="shared" ca="1" si="633"/>
        <v>110136.17795988171</v>
      </c>
      <c r="C5828" s="1">
        <f t="shared" ca="1" si="630"/>
        <v>500</v>
      </c>
      <c r="D5828" s="1">
        <f t="shared" ca="1" si="631"/>
        <v>-42.077013244733351</v>
      </c>
      <c r="E5828" s="1">
        <f t="shared" ca="1" si="632"/>
        <v>-3</v>
      </c>
      <c r="F5828" s="1">
        <f t="shared" ca="1" si="634"/>
        <v>2</v>
      </c>
      <c r="G5828" s="1">
        <f t="shared" ca="1" si="635"/>
        <v>1</v>
      </c>
      <c r="H5828" s="1">
        <f t="shared" ca="1" si="636"/>
        <v>0</v>
      </c>
    </row>
    <row r="5829" spans="1:8" hidden="1" x14ac:dyDescent="0.2">
      <c r="A5829" s="1">
        <v>5826</v>
      </c>
      <c r="B5829" s="1">
        <f t="shared" ca="1" si="633"/>
        <v>89097.671337515028</v>
      </c>
      <c r="C5829" s="1">
        <f t="shared" ref="C5829:C5892" ca="1" si="637">$C$4*POWER($L$2,F5829-1)</f>
        <v>500</v>
      </c>
      <c r="D5829" s="1">
        <f t="shared" ref="D5829:D5892" ca="1" si="638">IF(RAND()&lt;$B$1,$F$1,$H$1)</f>
        <v>-42.077013244733351</v>
      </c>
      <c r="E5829" s="1">
        <f t="shared" ref="E5829:E5892" ca="1" si="639">IF(D5828&lt;0,IF(E5828-1=-$D$2,0,E5828-1),IF(E5828+1=$F$2,0,E5828+1))</f>
        <v>-4</v>
      </c>
      <c r="F5829" s="1">
        <f t="shared" ca="1" si="634"/>
        <v>2</v>
      </c>
      <c r="G5829" s="1">
        <f t="shared" ca="1" si="635"/>
        <v>2</v>
      </c>
      <c r="H5829" s="1">
        <f t="shared" ca="1" si="636"/>
        <v>0</v>
      </c>
    </row>
    <row r="5830" spans="1:8" hidden="1" x14ac:dyDescent="0.2">
      <c r="A5830" s="1">
        <v>5827</v>
      </c>
      <c r="B5830" s="1">
        <f t="shared" ref="B5830:B5893" ca="1" si="640">B5829+D5829*C5829</f>
        <v>68059.164715148348</v>
      </c>
      <c r="C5830" s="1">
        <f t="shared" ca="1" si="637"/>
        <v>100</v>
      </c>
      <c r="D5830" s="1">
        <f t="shared" ca="1" si="638"/>
        <v>-42.077013244733351</v>
      </c>
      <c r="E5830" s="1">
        <f t="shared" ca="1" si="639"/>
        <v>0</v>
      </c>
      <c r="F5830" s="1">
        <f t="shared" ref="F5830:F5893" ca="1" si="641">IF(AND(D5829&gt;0,E5830=0),IF(F5829-1&lt;1,1,F5829-1),IF(AND(D5829&lt;0,E5830=0),IF(F5829+1&gt;$H$2,1,F5829+1),F5829))</f>
        <v>1</v>
      </c>
      <c r="G5830" s="1">
        <f t="shared" ref="G5830:G5893" ca="1" si="642">IF(D5829&gt;0,0,G5829+1)</f>
        <v>3</v>
      </c>
      <c r="H5830" s="1">
        <f t="shared" ref="H5830:H5893" ca="1" si="643">IF(D5829&lt;0,0,H5829+1)</f>
        <v>0</v>
      </c>
    </row>
    <row r="5831" spans="1:8" hidden="1" x14ac:dyDescent="0.2">
      <c r="A5831" s="1">
        <v>5828</v>
      </c>
      <c r="B5831" s="1">
        <f t="shared" ca="1" si="640"/>
        <v>63851.46339067501</v>
      </c>
      <c r="C5831" s="1">
        <f t="shared" ca="1" si="637"/>
        <v>100</v>
      </c>
      <c r="D5831" s="1">
        <f t="shared" ca="1" si="638"/>
        <v>58.639357099169693</v>
      </c>
      <c r="E5831" s="1">
        <f t="shared" ca="1" si="639"/>
        <v>-1</v>
      </c>
      <c r="F5831" s="1">
        <f t="shared" ca="1" si="641"/>
        <v>1</v>
      </c>
      <c r="G5831" s="1">
        <f t="shared" ca="1" si="642"/>
        <v>4</v>
      </c>
      <c r="H5831" s="1">
        <f t="shared" ca="1" si="643"/>
        <v>0</v>
      </c>
    </row>
    <row r="5832" spans="1:8" hidden="1" x14ac:dyDescent="0.2">
      <c r="A5832" s="1">
        <v>5829</v>
      </c>
      <c r="B5832" s="1">
        <f t="shared" ca="1" si="640"/>
        <v>69715.399100591982</v>
      </c>
      <c r="C5832" s="1">
        <f t="shared" ca="1" si="637"/>
        <v>100</v>
      </c>
      <c r="D5832" s="1">
        <f t="shared" ca="1" si="638"/>
        <v>-42.077013244733351</v>
      </c>
      <c r="E5832" s="1">
        <f t="shared" ca="1" si="639"/>
        <v>0</v>
      </c>
      <c r="F5832" s="1">
        <f t="shared" ca="1" si="641"/>
        <v>1</v>
      </c>
      <c r="G5832" s="1">
        <f t="shared" ca="1" si="642"/>
        <v>0</v>
      </c>
      <c r="H5832" s="1">
        <f t="shared" ca="1" si="643"/>
        <v>1</v>
      </c>
    </row>
    <row r="5833" spans="1:8" hidden="1" x14ac:dyDescent="0.2">
      <c r="A5833" s="1">
        <v>5830</v>
      </c>
      <c r="B5833" s="1">
        <f t="shared" ca="1" si="640"/>
        <v>65507.697776118643</v>
      </c>
      <c r="C5833" s="1">
        <f t="shared" ca="1" si="637"/>
        <v>100</v>
      </c>
      <c r="D5833" s="1">
        <f t="shared" ca="1" si="638"/>
        <v>-42.077013244733351</v>
      </c>
      <c r="E5833" s="1">
        <f t="shared" ca="1" si="639"/>
        <v>-1</v>
      </c>
      <c r="F5833" s="1">
        <f t="shared" ca="1" si="641"/>
        <v>1</v>
      </c>
      <c r="G5833" s="1">
        <f t="shared" ca="1" si="642"/>
        <v>1</v>
      </c>
      <c r="H5833" s="1">
        <f t="shared" ca="1" si="643"/>
        <v>0</v>
      </c>
    </row>
    <row r="5834" spans="1:8" hidden="1" x14ac:dyDescent="0.2">
      <c r="A5834" s="1">
        <v>5831</v>
      </c>
      <c r="B5834" s="1">
        <f t="shared" ca="1" si="640"/>
        <v>61299.996451645304</v>
      </c>
      <c r="C5834" s="1">
        <f t="shared" ca="1" si="637"/>
        <v>100</v>
      </c>
      <c r="D5834" s="1">
        <f t="shared" ca="1" si="638"/>
        <v>-42.077013244733351</v>
      </c>
      <c r="E5834" s="1">
        <f t="shared" ca="1" si="639"/>
        <v>-2</v>
      </c>
      <c r="F5834" s="1">
        <f t="shared" ca="1" si="641"/>
        <v>1</v>
      </c>
      <c r="G5834" s="1">
        <f t="shared" ca="1" si="642"/>
        <v>2</v>
      </c>
      <c r="H5834" s="1">
        <f t="shared" ca="1" si="643"/>
        <v>0</v>
      </c>
    </row>
    <row r="5835" spans="1:8" hidden="1" x14ac:dyDescent="0.2">
      <c r="A5835" s="1">
        <v>5832</v>
      </c>
      <c r="B5835" s="1">
        <f t="shared" ca="1" si="640"/>
        <v>57092.295127171965</v>
      </c>
      <c r="C5835" s="1">
        <f t="shared" ca="1" si="637"/>
        <v>100</v>
      </c>
      <c r="D5835" s="1">
        <f t="shared" ca="1" si="638"/>
        <v>-42.077013244733351</v>
      </c>
      <c r="E5835" s="1">
        <f t="shared" ca="1" si="639"/>
        <v>-3</v>
      </c>
      <c r="F5835" s="1">
        <f t="shared" ca="1" si="641"/>
        <v>1</v>
      </c>
      <c r="G5835" s="1">
        <f t="shared" ca="1" si="642"/>
        <v>3</v>
      </c>
      <c r="H5835" s="1">
        <f t="shared" ca="1" si="643"/>
        <v>0</v>
      </c>
    </row>
    <row r="5836" spans="1:8" hidden="1" x14ac:dyDescent="0.2">
      <c r="A5836" s="1">
        <v>5833</v>
      </c>
      <c r="B5836" s="1">
        <f t="shared" ca="1" si="640"/>
        <v>52884.593802698626</v>
      </c>
      <c r="C5836" s="1">
        <f t="shared" ca="1" si="637"/>
        <v>100</v>
      </c>
      <c r="D5836" s="1">
        <f t="shared" ca="1" si="638"/>
        <v>58.639357099169693</v>
      </c>
      <c r="E5836" s="1">
        <f t="shared" ca="1" si="639"/>
        <v>-4</v>
      </c>
      <c r="F5836" s="1">
        <f t="shared" ca="1" si="641"/>
        <v>1</v>
      </c>
      <c r="G5836" s="1">
        <f t="shared" ca="1" si="642"/>
        <v>4</v>
      </c>
      <c r="H5836" s="1">
        <f t="shared" ca="1" si="643"/>
        <v>0</v>
      </c>
    </row>
    <row r="5837" spans="1:8" hidden="1" x14ac:dyDescent="0.2">
      <c r="A5837" s="1">
        <v>5834</v>
      </c>
      <c r="B5837" s="1">
        <f t="shared" ca="1" si="640"/>
        <v>58748.529512615598</v>
      </c>
      <c r="C5837" s="1">
        <f t="shared" ca="1" si="637"/>
        <v>100</v>
      </c>
      <c r="D5837" s="1">
        <f t="shared" ca="1" si="638"/>
        <v>58.639357099169693</v>
      </c>
      <c r="E5837" s="1">
        <f t="shared" ca="1" si="639"/>
        <v>-3</v>
      </c>
      <c r="F5837" s="1">
        <f t="shared" ca="1" si="641"/>
        <v>1</v>
      </c>
      <c r="G5837" s="1">
        <f t="shared" ca="1" si="642"/>
        <v>0</v>
      </c>
      <c r="H5837" s="1">
        <f t="shared" ca="1" si="643"/>
        <v>1</v>
      </c>
    </row>
    <row r="5838" spans="1:8" hidden="1" x14ac:dyDescent="0.2">
      <c r="A5838" s="1">
        <v>5835</v>
      </c>
      <c r="B5838" s="1">
        <f t="shared" ca="1" si="640"/>
        <v>64612.46522253257</v>
      </c>
      <c r="C5838" s="1">
        <f t="shared" ca="1" si="637"/>
        <v>100</v>
      </c>
      <c r="D5838" s="1">
        <f t="shared" ca="1" si="638"/>
        <v>58.639357099169693</v>
      </c>
      <c r="E5838" s="1">
        <f t="shared" ca="1" si="639"/>
        <v>-2</v>
      </c>
      <c r="F5838" s="1">
        <f t="shared" ca="1" si="641"/>
        <v>1</v>
      </c>
      <c r="G5838" s="1">
        <f t="shared" ca="1" si="642"/>
        <v>0</v>
      </c>
      <c r="H5838" s="1">
        <f t="shared" ca="1" si="643"/>
        <v>2</v>
      </c>
    </row>
    <row r="5839" spans="1:8" hidden="1" x14ac:dyDescent="0.2">
      <c r="A5839" s="1">
        <v>5836</v>
      </c>
      <c r="B5839" s="1">
        <f t="shared" ca="1" si="640"/>
        <v>70476.400932449542</v>
      </c>
      <c r="C5839" s="1">
        <f t="shared" ca="1" si="637"/>
        <v>100</v>
      </c>
      <c r="D5839" s="1">
        <f t="shared" ca="1" si="638"/>
        <v>-42.077013244733351</v>
      </c>
      <c r="E5839" s="1">
        <f t="shared" ca="1" si="639"/>
        <v>-1</v>
      </c>
      <c r="F5839" s="1">
        <f t="shared" ca="1" si="641"/>
        <v>1</v>
      </c>
      <c r="G5839" s="1">
        <f t="shared" ca="1" si="642"/>
        <v>0</v>
      </c>
      <c r="H5839" s="1">
        <f t="shared" ca="1" si="643"/>
        <v>3</v>
      </c>
    </row>
    <row r="5840" spans="1:8" hidden="1" x14ac:dyDescent="0.2">
      <c r="A5840" s="1">
        <v>5837</v>
      </c>
      <c r="B5840" s="1">
        <f t="shared" ca="1" si="640"/>
        <v>66268.699607976203</v>
      </c>
      <c r="C5840" s="1">
        <f t="shared" ca="1" si="637"/>
        <v>100</v>
      </c>
      <c r="D5840" s="1">
        <f t="shared" ca="1" si="638"/>
        <v>58.639357099169693</v>
      </c>
      <c r="E5840" s="1">
        <f t="shared" ca="1" si="639"/>
        <v>-2</v>
      </c>
      <c r="F5840" s="1">
        <f t="shared" ca="1" si="641"/>
        <v>1</v>
      </c>
      <c r="G5840" s="1">
        <f t="shared" ca="1" si="642"/>
        <v>1</v>
      </c>
      <c r="H5840" s="1">
        <f t="shared" ca="1" si="643"/>
        <v>0</v>
      </c>
    </row>
    <row r="5841" spans="1:8" hidden="1" x14ac:dyDescent="0.2">
      <c r="A5841" s="1">
        <v>5838</v>
      </c>
      <c r="B5841" s="1">
        <f t="shared" ca="1" si="640"/>
        <v>72132.635317893175</v>
      </c>
      <c r="C5841" s="1">
        <f t="shared" ca="1" si="637"/>
        <v>100</v>
      </c>
      <c r="D5841" s="1">
        <f t="shared" ca="1" si="638"/>
        <v>58.639357099169693</v>
      </c>
      <c r="E5841" s="1">
        <f t="shared" ca="1" si="639"/>
        <v>-1</v>
      </c>
      <c r="F5841" s="1">
        <f t="shared" ca="1" si="641"/>
        <v>1</v>
      </c>
      <c r="G5841" s="1">
        <f t="shared" ca="1" si="642"/>
        <v>0</v>
      </c>
      <c r="H5841" s="1">
        <f t="shared" ca="1" si="643"/>
        <v>1</v>
      </c>
    </row>
    <row r="5842" spans="1:8" hidden="1" x14ac:dyDescent="0.2">
      <c r="A5842" s="1">
        <v>5839</v>
      </c>
      <c r="B5842" s="1">
        <f t="shared" ca="1" si="640"/>
        <v>77996.571027810147</v>
      </c>
      <c r="C5842" s="1">
        <f t="shared" ca="1" si="637"/>
        <v>100</v>
      </c>
      <c r="D5842" s="1">
        <f t="shared" ca="1" si="638"/>
        <v>-42.077013244733351</v>
      </c>
      <c r="E5842" s="1">
        <f t="shared" ca="1" si="639"/>
        <v>0</v>
      </c>
      <c r="F5842" s="1">
        <f t="shared" ca="1" si="641"/>
        <v>1</v>
      </c>
      <c r="G5842" s="1">
        <f t="shared" ca="1" si="642"/>
        <v>0</v>
      </c>
      <c r="H5842" s="1">
        <f t="shared" ca="1" si="643"/>
        <v>2</v>
      </c>
    </row>
    <row r="5843" spans="1:8" hidden="1" x14ac:dyDescent="0.2">
      <c r="A5843" s="1">
        <v>5840</v>
      </c>
      <c r="B5843" s="1">
        <f t="shared" ca="1" si="640"/>
        <v>73788.869703336808</v>
      </c>
      <c r="C5843" s="1">
        <f t="shared" ca="1" si="637"/>
        <v>100</v>
      </c>
      <c r="D5843" s="1">
        <f t="shared" ca="1" si="638"/>
        <v>58.639357099169693</v>
      </c>
      <c r="E5843" s="1">
        <f t="shared" ca="1" si="639"/>
        <v>-1</v>
      </c>
      <c r="F5843" s="1">
        <f t="shared" ca="1" si="641"/>
        <v>1</v>
      </c>
      <c r="G5843" s="1">
        <f t="shared" ca="1" si="642"/>
        <v>1</v>
      </c>
      <c r="H5843" s="1">
        <f t="shared" ca="1" si="643"/>
        <v>0</v>
      </c>
    </row>
    <row r="5844" spans="1:8" hidden="1" x14ac:dyDescent="0.2">
      <c r="A5844" s="1">
        <v>5841</v>
      </c>
      <c r="B5844" s="1">
        <f t="shared" ca="1" si="640"/>
        <v>79652.80541325378</v>
      </c>
      <c r="C5844" s="1">
        <f t="shared" ca="1" si="637"/>
        <v>100</v>
      </c>
      <c r="D5844" s="1">
        <f t="shared" ca="1" si="638"/>
        <v>58.639357099169693</v>
      </c>
      <c r="E5844" s="1">
        <f t="shared" ca="1" si="639"/>
        <v>0</v>
      </c>
      <c r="F5844" s="1">
        <f t="shared" ca="1" si="641"/>
        <v>1</v>
      </c>
      <c r="G5844" s="1">
        <f t="shared" ca="1" si="642"/>
        <v>0</v>
      </c>
      <c r="H5844" s="1">
        <f t="shared" ca="1" si="643"/>
        <v>1</v>
      </c>
    </row>
    <row r="5845" spans="1:8" hidden="1" x14ac:dyDescent="0.2">
      <c r="A5845" s="1">
        <v>5842</v>
      </c>
      <c r="B5845" s="1">
        <f t="shared" ca="1" si="640"/>
        <v>85516.741123170752</v>
      </c>
      <c r="C5845" s="1">
        <f t="shared" ca="1" si="637"/>
        <v>100</v>
      </c>
      <c r="D5845" s="1">
        <f t="shared" ca="1" si="638"/>
        <v>58.639357099169693</v>
      </c>
      <c r="E5845" s="1">
        <f t="shared" ca="1" si="639"/>
        <v>0</v>
      </c>
      <c r="F5845" s="1">
        <f t="shared" ca="1" si="641"/>
        <v>1</v>
      </c>
      <c r="G5845" s="1">
        <f t="shared" ca="1" si="642"/>
        <v>0</v>
      </c>
      <c r="H5845" s="1">
        <f t="shared" ca="1" si="643"/>
        <v>2</v>
      </c>
    </row>
    <row r="5846" spans="1:8" hidden="1" x14ac:dyDescent="0.2">
      <c r="A5846" s="1">
        <v>5843</v>
      </c>
      <c r="B5846" s="1">
        <f t="shared" ca="1" si="640"/>
        <v>91380.676833087724</v>
      </c>
      <c r="C5846" s="1">
        <f t="shared" ca="1" si="637"/>
        <v>100</v>
      </c>
      <c r="D5846" s="1">
        <f t="shared" ca="1" si="638"/>
        <v>58.639357099169693</v>
      </c>
      <c r="E5846" s="1">
        <f t="shared" ca="1" si="639"/>
        <v>0</v>
      </c>
      <c r="F5846" s="1">
        <f t="shared" ca="1" si="641"/>
        <v>1</v>
      </c>
      <c r="G5846" s="1">
        <f t="shared" ca="1" si="642"/>
        <v>0</v>
      </c>
      <c r="H5846" s="1">
        <f t="shared" ca="1" si="643"/>
        <v>3</v>
      </c>
    </row>
    <row r="5847" spans="1:8" hidden="1" x14ac:dyDescent="0.2">
      <c r="A5847" s="1">
        <v>5844</v>
      </c>
      <c r="B5847" s="1">
        <f t="shared" ca="1" si="640"/>
        <v>97244.612543004696</v>
      </c>
      <c r="C5847" s="1">
        <f t="shared" ca="1" si="637"/>
        <v>100</v>
      </c>
      <c r="D5847" s="1">
        <f t="shared" ca="1" si="638"/>
        <v>-42.077013244733351</v>
      </c>
      <c r="E5847" s="1">
        <f t="shared" ca="1" si="639"/>
        <v>0</v>
      </c>
      <c r="F5847" s="1">
        <f t="shared" ca="1" si="641"/>
        <v>1</v>
      </c>
      <c r="G5847" s="1">
        <f t="shared" ca="1" si="642"/>
        <v>0</v>
      </c>
      <c r="H5847" s="1">
        <f t="shared" ca="1" si="643"/>
        <v>4</v>
      </c>
    </row>
    <row r="5848" spans="1:8" hidden="1" x14ac:dyDescent="0.2">
      <c r="A5848" s="1">
        <v>5845</v>
      </c>
      <c r="B5848" s="1">
        <f t="shared" ca="1" si="640"/>
        <v>93036.911218531357</v>
      </c>
      <c r="C5848" s="1">
        <f t="shared" ca="1" si="637"/>
        <v>100</v>
      </c>
      <c r="D5848" s="1">
        <f t="shared" ca="1" si="638"/>
        <v>-42.077013244733351</v>
      </c>
      <c r="E5848" s="1">
        <f t="shared" ca="1" si="639"/>
        <v>-1</v>
      </c>
      <c r="F5848" s="1">
        <f t="shared" ca="1" si="641"/>
        <v>1</v>
      </c>
      <c r="G5848" s="1">
        <f t="shared" ca="1" si="642"/>
        <v>1</v>
      </c>
      <c r="H5848" s="1">
        <f t="shared" ca="1" si="643"/>
        <v>0</v>
      </c>
    </row>
    <row r="5849" spans="1:8" hidden="1" x14ac:dyDescent="0.2">
      <c r="A5849" s="1">
        <v>5846</v>
      </c>
      <c r="B5849" s="1">
        <f t="shared" ca="1" si="640"/>
        <v>88829.209894058018</v>
      </c>
      <c r="C5849" s="1">
        <f t="shared" ca="1" si="637"/>
        <v>100</v>
      </c>
      <c r="D5849" s="1">
        <f t="shared" ca="1" si="638"/>
        <v>-42.077013244733351</v>
      </c>
      <c r="E5849" s="1">
        <f t="shared" ca="1" si="639"/>
        <v>-2</v>
      </c>
      <c r="F5849" s="1">
        <f t="shared" ca="1" si="641"/>
        <v>1</v>
      </c>
      <c r="G5849" s="1">
        <f t="shared" ca="1" si="642"/>
        <v>2</v>
      </c>
      <c r="H5849" s="1">
        <f t="shared" ca="1" si="643"/>
        <v>0</v>
      </c>
    </row>
    <row r="5850" spans="1:8" hidden="1" x14ac:dyDescent="0.2">
      <c r="A5850" s="1">
        <v>5847</v>
      </c>
      <c r="B5850" s="1">
        <f t="shared" ca="1" si="640"/>
        <v>84621.508569584679</v>
      </c>
      <c r="C5850" s="1">
        <f t="shared" ca="1" si="637"/>
        <v>100</v>
      </c>
      <c r="D5850" s="1">
        <f t="shared" ca="1" si="638"/>
        <v>-42.077013244733351</v>
      </c>
      <c r="E5850" s="1">
        <f t="shared" ca="1" si="639"/>
        <v>-3</v>
      </c>
      <c r="F5850" s="1">
        <f t="shared" ca="1" si="641"/>
        <v>1</v>
      </c>
      <c r="G5850" s="1">
        <f t="shared" ca="1" si="642"/>
        <v>3</v>
      </c>
      <c r="H5850" s="1">
        <f t="shared" ca="1" si="643"/>
        <v>0</v>
      </c>
    </row>
    <row r="5851" spans="1:8" hidden="1" x14ac:dyDescent="0.2">
      <c r="A5851" s="1">
        <v>5848</v>
      </c>
      <c r="B5851" s="1">
        <f t="shared" ca="1" si="640"/>
        <v>80413.80724511134</v>
      </c>
      <c r="C5851" s="1">
        <f t="shared" ca="1" si="637"/>
        <v>100</v>
      </c>
      <c r="D5851" s="1">
        <f t="shared" ca="1" si="638"/>
        <v>58.639357099169693</v>
      </c>
      <c r="E5851" s="1">
        <f t="shared" ca="1" si="639"/>
        <v>-4</v>
      </c>
      <c r="F5851" s="1">
        <f t="shared" ca="1" si="641"/>
        <v>1</v>
      </c>
      <c r="G5851" s="1">
        <f t="shared" ca="1" si="642"/>
        <v>4</v>
      </c>
      <c r="H5851" s="1">
        <f t="shared" ca="1" si="643"/>
        <v>0</v>
      </c>
    </row>
    <row r="5852" spans="1:8" hidden="1" x14ac:dyDescent="0.2">
      <c r="A5852" s="1">
        <v>5849</v>
      </c>
      <c r="B5852" s="1">
        <f t="shared" ca="1" si="640"/>
        <v>86277.742955028312</v>
      </c>
      <c r="C5852" s="1">
        <f t="shared" ca="1" si="637"/>
        <v>100</v>
      </c>
      <c r="D5852" s="1">
        <f t="shared" ca="1" si="638"/>
        <v>58.639357099169693</v>
      </c>
      <c r="E5852" s="1">
        <f t="shared" ca="1" si="639"/>
        <v>-3</v>
      </c>
      <c r="F5852" s="1">
        <f t="shared" ca="1" si="641"/>
        <v>1</v>
      </c>
      <c r="G5852" s="1">
        <f t="shared" ca="1" si="642"/>
        <v>0</v>
      </c>
      <c r="H5852" s="1">
        <f t="shared" ca="1" si="643"/>
        <v>1</v>
      </c>
    </row>
    <row r="5853" spans="1:8" hidden="1" x14ac:dyDescent="0.2">
      <c r="A5853" s="1">
        <v>5850</v>
      </c>
      <c r="B5853" s="1">
        <f t="shared" ca="1" si="640"/>
        <v>92141.678664945284</v>
      </c>
      <c r="C5853" s="1">
        <f t="shared" ca="1" si="637"/>
        <v>100</v>
      </c>
      <c r="D5853" s="1">
        <f t="shared" ca="1" si="638"/>
        <v>58.639357099169693</v>
      </c>
      <c r="E5853" s="1">
        <f t="shared" ca="1" si="639"/>
        <v>-2</v>
      </c>
      <c r="F5853" s="1">
        <f t="shared" ca="1" si="641"/>
        <v>1</v>
      </c>
      <c r="G5853" s="1">
        <f t="shared" ca="1" si="642"/>
        <v>0</v>
      </c>
      <c r="H5853" s="1">
        <f t="shared" ca="1" si="643"/>
        <v>2</v>
      </c>
    </row>
    <row r="5854" spans="1:8" hidden="1" x14ac:dyDescent="0.2">
      <c r="A5854" s="1">
        <v>5851</v>
      </c>
      <c r="B5854" s="1">
        <f t="shared" ca="1" si="640"/>
        <v>98005.614374862256</v>
      </c>
      <c r="C5854" s="1">
        <f t="shared" ca="1" si="637"/>
        <v>100</v>
      </c>
      <c r="D5854" s="1">
        <f t="shared" ca="1" si="638"/>
        <v>-42.077013244733351</v>
      </c>
      <c r="E5854" s="1">
        <f t="shared" ca="1" si="639"/>
        <v>-1</v>
      </c>
      <c r="F5854" s="1">
        <f t="shared" ca="1" si="641"/>
        <v>1</v>
      </c>
      <c r="G5854" s="1">
        <f t="shared" ca="1" si="642"/>
        <v>0</v>
      </c>
      <c r="H5854" s="1">
        <f t="shared" ca="1" si="643"/>
        <v>3</v>
      </c>
    </row>
    <row r="5855" spans="1:8" hidden="1" x14ac:dyDescent="0.2">
      <c r="A5855" s="1">
        <v>5852</v>
      </c>
      <c r="B5855" s="1">
        <f t="shared" ca="1" si="640"/>
        <v>93797.913050388917</v>
      </c>
      <c r="C5855" s="1">
        <f t="shared" ca="1" si="637"/>
        <v>100</v>
      </c>
      <c r="D5855" s="1">
        <f t="shared" ca="1" si="638"/>
        <v>58.639357099169693</v>
      </c>
      <c r="E5855" s="1">
        <f t="shared" ca="1" si="639"/>
        <v>-2</v>
      </c>
      <c r="F5855" s="1">
        <f t="shared" ca="1" si="641"/>
        <v>1</v>
      </c>
      <c r="G5855" s="1">
        <f t="shared" ca="1" si="642"/>
        <v>1</v>
      </c>
      <c r="H5855" s="1">
        <f t="shared" ca="1" si="643"/>
        <v>0</v>
      </c>
    </row>
    <row r="5856" spans="1:8" hidden="1" x14ac:dyDescent="0.2">
      <c r="A5856" s="1">
        <v>5853</v>
      </c>
      <c r="B5856" s="1">
        <f t="shared" ca="1" si="640"/>
        <v>99661.848760305889</v>
      </c>
      <c r="C5856" s="1">
        <f t="shared" ca="1" si="637"/>
        <v>100</v>
      </c>
      <c r="D5856" s="1">
        <f t="shared" ca="1" si="638"/>
        <v>58.639357099169693</v>
      </c>
      <c r="E5856" s="1">
        <f t="shared" ca="1" si="639"/>
        <v>-1</v>
      </c>
      <c r="F5856" s="1">
        <f t="shared" ca="1" si="641"/>
        <v>1</v>
      </c>
      <c r="G5856" s="1">
        <f t="shared" ca="1" si="642"/>
        <v>0</v>
      </c>
      <c r="H5856" s="1">
        <f t="shared" ca="1" si="643"/>
        <v>1</v>
      </c>
    </row>
    <row r="5857" spans="1:8" hidden="1" x14ac:dyDescent="0.2">
      <c r="A5857" s="1">
        <v>5854</v>
      </c>
      <c r="B5857" s="1">
        <f t="shared" ca="1" si="640"/>
        <v>105525.78447022286</v>
      </c>
      <c r="C5857" s="1">
        <f t="shared" ca="1" si="637"/>
        <v>100</v>
      </c>
      <c r="D5857" s="1">
        <f t="shared" ca="1" si="638"/>
        <v>-42.077013244733351</v>
      </c>
      <c r="E5857" s="1">
        <f t="shared" ca="1" si="639"/>
        <v>0</v>
      </c>
      <c r="F5857" s="1">
        <f t="shared" ca="1" si="641"/>
        <v>1</v>
      </c>
      <c r="G5857" s="1">
        <f t="shared" ca="1" si="642"/>
        <v>0</v>
      </c>
      <c r="H5857" s="1">
        <f t="shared" ca="1" si="643"/>
        <v>2</v>
      </c>
    </row>
    <row r="5858" spans="1:8" hidden="1" x14ac:dyDescent="0.2">
      <c r="A5858" s="1">
        <v>5855</v>
      </c>
      <c r="B5858" s="1">
        <f t="shared" ca="1" si="640"/>
        <v>101318.08314574952</v>
      </c>
      <c r="C5858" s="1">
        <f t="shared" ca="1" si="637"/>
        <v>100</v>
      </c>
      <c r="D5858" s="1">
        <f t="shared" ca="1" si="638"/>
        <v>-42.077013244733351</v>
      </c>
      <c r="E5858" s="1">
        <f t="shared" ca="1" si="639"/>
        <v>-1</v>
      </c>
      <c r="F5858" s="1">
        <f t="shared" ca="1" si="641"/>
        <v>1</v>
      </c>
      <c r="G5858" s="1">
        <f t="shared" ca="1" si="642"/>
        <v>1</v>
      </c>
      <c r="H5858" s="1">
        <f t="shared" ca="1" si="643"/>
        <v>0</v>
      </c>
    </row>
    <row r="5859" spans="1:8" hidden="1" x14ac:dyDescent="0.2">
      <c r="A5859" s="1">
        <v>5856</v>
      </c>
      <c r="B5859" s="1">
        <f t="shared" ca="1" si="640"/>
        <v>97110.381821276183</v>
      </c>
      <c r="C5859" s="1">
        <f t="shared" ca="1" si="637"/>
        <v>100</v>
      </c>
      <c r="D5859" s="1">
        <f t="shared" ca="1" si="638"/>
        <v>-42.077013244733351</v>
      </c>
      <c r="E5859" s="1">
        <f t="shared" ca="1" si="639"/>
        <v>-2</v>
      </c>
      <c r="F5859" s="1">
        <f t="shared" ca="1" si="641"/>
        <v>1</v>
      </c>
      <c r="G5859" s="1">
        <f t="shared" ca="1" si="642"/>
        <v>2</v>
      </c>
      <c r="H5859" s="1">
        <f t="shared" ca="1" si="643"/>
        <v>0</v>
      </c>
    </row>
    <row r="5860" spans="1:8" hidden="1" x14ac:dyDescent="0.2">
      <c r="A5860" s="1">
        <v>5857</v>
      </c>
      <c r="B5860" s="1">
        <f t="shared" ca="1" si="640"/>
        <v>92902.680496802845</v>
      </c>
      <c r="C5860" s="1">
        <f t="shared" ca="1" si="637"/>
        <v>100</v>
      </c>
      <c r="D5860" s="1">
        <f t="shared" ca="1" si="638"/>
        <v>58.639357099169693</v>
      </c>
      <c r="E5860" s="1">
        <f t="shared" ca="1" si="639"/>
        <v>-3</v>
      </c>
      <c r="F5860" s="1">
        <f t="shared" ca="1" si="641"/>
        <v>1</v>
      </c>
      <c r="G5860" s="1">
        <f t="shared" ca="1" si="642"/>
        <v>3</v>
      </c>
      <c r="H5860" s="1">
        <f t="shared" ca="1" si="643"/>
        <v>0</v>
      </c>
    </row>
    <row r="5861" spans="1:8" hidden="1" x14ac:dyDescent="0.2">
      <c r="A5861" s="1">
        <v>5858</v>
      </c>
      <c r="B5861" s="1">
        <f t="shared" ca="1" si="640"/>
        <v>98766.616206719817</v>
      </c>
      <c r="C5861" s="1">
        <f t="shared" ca="1" si="637"/>
        <v>100</v>
      </c>
      <c r="D5861" s="1">
        <f t="shared" ca="1" si="638"/>
        <v>58.639357099169693</v>
      </c>
      <c r="E5861" s="1">
        <f t="shared" ca="1" si="639"/>
        <v>-2</v>
      </c>
      <c r="F5861" s="1">
        <f t="shared" ca="1" si="641"/>
        <v>1</v>
      </c>
      <c r="G5861" s="1">
        <f t="shared" ca="1" si="642"/>
        <v>0</v>
      </c>
      <c r="H5861" s="1">
        <f t="shared" ca="1" si="643"/>
        <v>1</v>
      </c>
    </row>
    <row r="5862" spans="1:8" hidden="1" x14ac:dyDescent="0.2">
      <c r="A5862" s="1">
        <v>5859</v>
      </c>
      <c r="B5862" s="1">
        <f t="shared" ca="1" si="640"/>
        <v>104630.55191663679</v>
      </c>
      <c r="C5862" s="1">
        <f t="shared" ca="1" si="637"/>
        <v>100</v>
      </c>
      <c r="D5862" s="1">
        <f t="shared" ca="1" si="638"/>
        <v>-42.077013244733351</v>
      </c>
      <c r="E5862" s="1">
        <f t="shared" ca="1" si="639"/>
        <v>-1</v>
      </c>
      <c r="F5862" s="1">
        <f t="shared" ca="1" si="641"/>
        <v>1</v>
      </c>
      <c r="G5862" s="1">
        <f t="shared" ca="1" si="642"/>
        <v>0</v>
      </c>
      <c r="H5862" s="1">
        <f t="shared" ca="1" si="643"/>
        <v>2</v>
      </c>
    </row>
    <row r="5863" spans="1:8" hidden="1" x14ac:dyDescent="0.2">
      <c r="A5863" s="1">
        <v>5860</v>
      </c>
      <c r="B5863" s="1">
        <f t="shared" ca="1" si="640"/>
        <v>100422.85059216345</v>
      </c>
      <c r="C5863" s="1">
        <f t="shared" ca="1" si="637"/>
        <v>100</v>
      </c>
      <c r="D5863" s="1">
        <f t="shared" ca="1" si="638"/>
        <v>58.639357099169693</v>
      </c>
      <c r="E5863" s="1">
        <f t="shared" ca="1" si="639"/>
        <v>-2</v>
      </c>
      <c r="F5863" s="1">
        <f t="shared" ca="1" si="641"/>
        <v>1</v>
      </c>
      <c r="G5863" s="1">
        <f t="shared" ca="1" si="642"/>
        <v>1</v>
      </c>
      <c r="H5863" s="1">
        <f t="shared" ca="1" si="643"/>
        <v>0</v>
      </c>
    </row>
    <row r="5864" spans="1:8" hidden="1" x14ac:dyDescent="0.2">
      <c r="A5864" s="1">
        <v>5861</v>
      </c>
      <c r="B5864" s="1">
        <f t="shared" ca="1" si="640"/>
        <v>106286.78630208042</v>
      </c>
      <c r="C5864" s="1">
        <f t="shared" ca="1" si="637"/>
        <v>100</v>
      </c>
      <c r="D5864" s="1">
        <f t="shared" ca="1" si="638"/>
        <v>58.639357099169693</v>
      </c>
      <c r="E5864" s="1">
        <f t="shared" ca="1" si="639"/>
        <v>-1</v>
      </c>
      <c r="F5864" s="1">
        <f t="shared" ca="1" si="641"/>
        <v>1</v>
      </c>
      <c r="G5864" s="1">
        <f t="shared" ca="1" si="642"/>
        <v>0</v>
      </c>
      <c r="H5864" s="1">
        <f t="shared" ca="1" si="643"/>
        <v>1</v>
      </c>
    </row>
    <row r="5865" spans="1:8" hidden="1" x14ac:dyDescent="0.2">
      <c r="A5865" s="1">
        <v>5862</v>
      </c>
      <c r="B5865" s="1">
        <f t="shared" ca="1" si="640"/>
        <v>112150.72201199739</v>
      </c>
      <c r="C5865" s="1">
        <f t="shared" ca="1" si="637"/>
        <v>100</v>
      </c>
      <c r="D5865" s="1">
        <f t="shared" ca="1" si="638"/>
        <v>58.639357099169693</v>
      </c>
      <c r="E5865" s="1">
        <f t="shared" ca="1" si="639"/>
        <v>0</v>
      </c>
      <c r="F5865" s="1">
        <f t="shared" ca="1" si="641"/>
        <v>1</v>
      </c>
      <c r="G5865" s="1">
        <f t="shared" ca="1" si="642"/>
        <v>0</v>
      </c>
      <c r="H5865" s="1">
        <f t="shared" ca="1" si="643"/>
        <v>2</v>
      </c>
    </row>
    <row r="5866" spans="1:8" hidden="1" x14ac:dyDescent="0.2">
      <c r="A5866" s="1">
        <v>5863</v>
      </c>
      <c r="B5866" s="1">
        <f t="shared" ca="1" si="640"/>
        <v>118014.65772191437</v>
      </c>
      <c r="C5866" s="1">
        <f t="shared" ca="1" si="637"/>
        <v>100</v>
      </c>
      <c r="D5866" s="1">
        <f t="shared" ca="1" si="638"/>
        <v>58.639357099169693</v>
      </c>
      <c r="E5866" s="1">
        <f t="shared" ca="1" si="639"/>
        <v>0</v>
      </c>
      <c r="F5866" s="1">
        <f t="shared" ca="1" si="641"/>
        <v>1</v>
      </c>
      <c r="G5866" s="1">
        <f t="shared" ca="1" si="642"/>
        <v>0</v>
      </c>
      <c r="H5866" s="1">
        <f t="shared" ca="1" si="643"/>
        <v>3</v>
      </c>
    </row>
    <row r="5867" spans="1:8" hidden="1" x14ac:dyDescent="0.2">
      <c r="A5867" s="1">
        <v>5864</v>
      </c>
      <c r="B5867" s="1">
        <f t="shared" ca="1" si="640"/>
        <v>123878.59343183134</v>
      </c>
      <c r="C5867" s="1">
        <f t="shared" ca="1" si="637"/>
        <v>100</v>
      </c>
      <c r="D5867" s="1">
        <f t="shared" ca="1" si="638"/>
        <v>58.639357099169693</v>
      </c>
      <c r="E5867" s="1">
        <f t="shared" ca="1" si="639"/>
        <v>0</v>
      </c>
      <c r="F5867" s="1">
        <f t="shared" ca="1" si="641"/>
        <v>1</v>
      </c>
      <c r="G5867" s="1">
        <f t="shared" ca="1" si="642"/>
        <v>0</v>
      </c>
      <c r="H5867" s="1">
        <f t="shared" ca="1" si="643"/>
        <v>4</v>
      </c>
    </row>
    <row r="5868" spans="1:8" hidden="1" x14ac:dyDescent="0.2">
      <c r="A5868" s="1">
        <v>5865</v>
      </c>
      <c r="B5868" s="1">
        <f t="shared" ca="1" si="640"/>
        <v>129742.52914174831</v>
      </c>
      <c r="C5868" s="1">
        <f t="shared" ca="1" si="637"/>
        <v>100</v>
      </c>
      <c r="D5868" s="1">
        <f t="shared" ca="1" si="638"/>
        <v>-42.077013244733351</v>
      </c>
      <c r="E5868" s="1">
        <f t="shared" ca="1" si="639"/>
        <v>0</v>
      </c>
      <c r="F5868" s="1">
        <f t="shared" ca="1" si="641"/>
        <v>1</v>
      </c>
      <c r="G5868" s="1">
        <f t="shared" ca="1" si="642"/>
        <v>0</v>
      </c>
      <c r="H5868" s="1">
        <f t="shared" ca="1" si="643"/>
        <v>5</v>
      </c>
    </row>
    <row r="5869" spans="1:8" hidden="1" x14ac:dyDescent="0.2">
      <c r="A5869" s="1">
        <v>5866</v>
      </c>
      <c r="B5869" s="1">
        <f t="shared" ca="1" si="640"/>
        <v>125534.82781727497</v>
      </c>
      <c r="C5869" s="1">
        <f t="shared" ca="1" si="637"/>
        <v>100</v>
      </c>
      <c r="D5869" s="1">
        <f t="shared" ca="1" si="638"/>
        <v>58.639357099169693</v>
      </c>
      <c r="E5869" s="1">
        <f t="shared" ca="1" si="639"/>
        <v>-1</v>
      </c>
      <c r="F5869" s="1">
        <f t="shared" ca="1" si="641"/>
        <v>1</v>
      </c>
      <c r="G5869" s="1">
        <f t="shared" ca="1" si="642"/>
        <v>1</v>
      </c>
      <c r="H5869" s="1">
        <f t="shared" ca="1" si="643"/>
        <v>0</v>
      </c>
    </row>
    <row r="5870" spans="1:8" hidden="1" x14ac:dyDescent="0.2">
      <c r="A5870" s="1">
        <v>5867</v>
      </c>
      <c r="B5870" s="1">
        <f t="shared" ca="1" si="640"/>
        <v>131398.76352719194</v>
      </c>
      <c r="C5870" s="1">
        <f t="shared" ca="1" si="637"/>
        <v>100</v>
      </c>
      <c r="D5870" s="1">
        <f t="shared" ca="1" si="638"/>
        <v>-42.077013244733351</v>
      </c>
      <c r="E5870" s="1">
        <f t="shared" ca="1" si="639"/>
        <v>0</v>
      </c>
      <c r="F5870" s="1">
        <f t="shared" ca="1" si="641"/>
        <v>1</v>
      </c>
      <c r="G5870" s="1">
        <f t="shared" ca="1" si="642"/>
        <v>0</v>
      </c>
      <c r="H5870" s="1">
        <f t="shared" ca="1" si="643"/>
        <v>1</v>
      </c>
    </row>
    <row r="5871" spans="1:8" hidden="1" x14ac:dyDescent="0.2">
      <c r="A5871" s="1">
        <v>5868</v>
      </c>
      <c r="B5871" s="1">
        <f t="shared" ca="1" si="640"/>
        <v>127191.0622027186</v>
      </c>
      <c r="C5871" s="1">
        <f t="shared" ca="1" si="637"/>
        <v>100</v>
      </c>
      <c r="D5871" s="1">
        <f t="shared" ca="1" si="638"/>
        <v>-42.077013244733351</v>
      </c>
      <c r="E5871" s="1">
        <f t="shared" ca="1" si="639"/>
        <v>-1</v>
      </c>
      <c r="F5871" s="1">
        <f t="shared" ca="1" si="641"/>
        <v>1</v>
      </c>
      <c r="G5871" s="1">
        <f t="shared" ca="1" si="642"/>
        <v>1</v>
      </c>
      <c r="H5871" s="1">
        <f t="shared" ca="1" si="643"/>
        <v>0</v>
      </c>
    </row>
    <row r="5872" spans="1:8" hidden="1" x14ac:dyDescent="0.2">
      <c r="A5872" s="1">
        <v>5869</v>
      </c>
      <c r="B5872" s="1">
        <f t="shared" ca="1" si="640"/>
        <v>122983.36087824526</v>
      </c>
      <c r="C5872" s="1">
        <f t="shared" ca="1" si="637"/>
        <v>100</v>
      </c>
      <c r="D5872" s="1">
        <f t="shared" ca="1" si="638"/>
        <v>-42.077013244733351</v>
      </c>
      <c r="E5872" s="1">
        <f t="shared" ca="1" si="639"/>
        <v>-2</v>
      </c>
      <c r="F5872" s="1">
        <f t="shared" ca="1" si="641"/>
        <v>1</v>
      </c>
      <c r="G5872" s="1">
        <f t="shared" ca="1" si="642"/>
        <v>2</v>
      </c>
      <c r="H5872" s="1">
        <f t="shared" ca="1" si="643"/>
        <v>0</v>
      </c>
    </row>
    <row r="5873" spans="1:8" hidden="1" x14ac:dyDescent="0.2">
      <c r="A5873" s="1">
        <v>5870</v>
      </c>
      <c r="B5873" s="1">
        <f t="shared" ca="1" si="640"/>
        <v>118775.65955377193</v>
      </c>
      <c r="C5873" s="1">
        <f t="shared" ca="1" si="637"/>
        <v>100</v>
      </c>
      <c r="D5873" s="1">
        <f t="shared" ca="1" si="638"/>
        <v>58.639357099169693</v>
      </c>
      <c r="E5873" s="1">
        <f t="shared" ca="1" si="639"/>
        <v>-3</v>
      </c>
      <c r="F5873" s="1">
        <f t="shared" ca="1" si="641"/>
        <v>1</v>
      </c>
      <c r="G5873" s="1">
        <f t="shared" ca="1" si="642"/>
        <v>3</v>
      </c>
      <c r="H5873" s="1">
        <f t="shared" ca="1" si="643"/>
        <v>0</v>
      </c>
    </row>
    <row r="5874" spans="1:8" hidden="1" x14ac:dyDescent="0.2">
      <c r="A5874" s="1">
        <v>5871</v>
      </c>
      <c r="B5874" s="1">
        <f t="shared" ca="1" si="640"/>
        <v>124639.5952636889</v>
      </c>
      <c r="C5874" s="1">
        <f t="shared" ca="1" si="637"/>
        <v>100</v>
      </c>
      <c r="D5874" s="1">
        <f t="shared" ca="1" si="638"/>
        <v>-42.077013244733351</v>
      </c>
      <c r="E5874" s="1">
        <f t="shared" ca="1" si="639"/>
        <v>-2</v>
      </c>
      <c r="F5874" s="1">
        <f t="shared" ca="1" si="641"/>
        <v>1</v>
      </c>
      <c r="G5874" s="1">
        <f t="shared" ca="1" si="642"/>
        <v>0</v>
      </c>
      <c r="H5874" s="1">
        <f t="shared" ca="1" si="643"/>
        <v>1</v>
      </c>
    </row>
    <row r="5875" spans="1:8" hidden="1" x14ac:dyDescent="0.2">
      <c r="A5875" s="1">
        <v>5872</v>
      </c>
      <c r="B5875" s="1">
        <f t="shared" ca="1" si="640"/>
        <v>120431.89393921556</v>
      </c>
      <c r="C5875" s="1">
        <f t="shared" ca="1" si="637"/>
        <v>100</v>
      </c>
      <c r="D5875" s="1">
        <f t="shared" ca="1" si="638"/>
        <v>58.639357099169693</v>
      </c>
      <c r="E5875" s="1">
        <f t="shared" ca="1" si="639"/>
        <v>-3</v>
      </c>
      <c r="F5875" s="1">
        <f t="shared" ca="1" si="641"/>
        <v>1</v>
      </c>
      <c r="G5875" s="1">
        <f t="shared" ca="1" si="642"/>
        <v>1</v>
      </c>
      <c r="H5875" s="1">
        <f t="shared" ca="1" si="643"/>
        <v>0</v>
      </c>
    </row>
    <row r="5876" spans="1:8" hidden="1" x14ac:dyDescent="0.2">
      <c r="A5876" s="1">
        <v>5873</v>
      </c>
      <c r="B5876" s="1">
        <f t="shared" ca="1" si="640"/>
        <v>126295.82964913253</v>
      </c>
      <c r="C5876" s="1">
        <f t="shared" ca="1" si="637"/>
        <v>100</v>
      </c>
      <c r="D5876" s="1">
        <f t="shared" ca="1" si="638"/>
        <v>58.639357099169693</v>
      </c>
      <c r="E5876" s="1">
        <f t="shared" ca="1" si="639"/>
        <v>-2</v>
      </c>
      <c r="F5876" s="1">
        <f t="shared" ca="1" si="641"/>
        <v>1</v>
      </c>
      <c r="G5876" s="1">
        <f t="shared" ca="1" si="642"/>
        <v>0</v>
      </c>
      <c r="H5876" s="1">
        <f t="shared" ca="1" si="643"/>
        <v>1</v>
      </c>
    </row>
    <row r="5877" spans="1:8" hidden="1" x14ac:dyDescent="0.2">
      <c r="A5877" s="1">
        <v>5874</v>
      </c>
      <c r="B5877" s="1">
        <f t="shared" ca="1" si="640"/>
        <v>132159.76535904949</v>
      </c>
      <c r="C5877" s="1">
        <f t="shared" ca="1" si="637"/>
        <v>100</v>
      </c>
      <c r="D5877" s="1">
        <f t="shared" ca="1" si="638"/>
        <v>58.639357099169693</v>
      </c>
      <c r="E5877" s="1">
        <f t="shared" ca="1" si="639"/>
        <v>-1</v>
      </c>
      <c r="F5877" s="1">
        <f t="shared" ca="1" si="641"/>
        <v>1</v>
      </c>
      <c r="G5877" s="1">
        <f t="shared" ca="1" si="642"/>
        <v>0</v>
      </c>
      <c r="H5877" s="1">
        <f t="shared" ca="1" si="643"/>
        <v>2</v>
      </c>
    </row>
    <row r="5878" spans="1:8" hidden="1" x14ac:dyDescent="0.2">
      <c r="A5878" s="1">
        <v>5875</v>
      </c>
      <c r="B5878" s="1">
        <f t="shared" ca="1" si="640"/>
        <v>138023.70106896645</v>
      </c>
      <c r="C5878" s="1">
        <f t="shared" ca="1" si="637"/>
        <v>100</v>
      </c>
      <c r="D5878" s="1">
        <f t="shared" ca="1" si="638"/>
        <v>58.639357099169693</v>
      </c>
      <c r="E5878" s="1">
        <f t="shared" ca="1" si="639"/>
        <v>0</v>
      </c>
      <c r="F5878" s="1">
        <f t="shared" ca="1" si="641"/>
        <v>1</v>
      </c>
      <c r="G5878" s="1">
        <f t="shared" ca="1" si="642"/>
        <v>0</v>
      </c>
      <c r="H5878" s="1">
        <f t="shared" ca="1" si="643"/>
        <v>3</v>
      </c>
    </row>
    <row r="5879" spans="1:8" hidden="1" x14ac:dyDescent="0.2">
      <c r="A5879" s="1">
        <v>5876</v>
      </c>
      <c r="B5879" s="1">
        <f t="shared" ca="1" si="640"/>
        <v>143887.6367788834</v>
      </c>
      <c r="C5879" s="1">
        <f t="shared" ca="1" si="637"/>
        <v>100</v>
      </c>
      <c r="D5879" s="1">
        <f t="shared" ca="1" si="638"/>
        <v>-42.077013244733351</v>
      </c>
      <c r="E5879" s="1">
        <f t="shared" ca="1" si="639"/>
        <v>0</v>
      </c>
      <c r="F5879" s="1">
        <f t="shared" ca="1" si="641"/>
        <v>1</v>
      </c>
      <c r="G5879" s="1">
        <f t="shared" ca="1" si="642"/>
        <v>0</v>
      </c>
      <c r="H5879" s="1">
        <f t="shared" ca="1" si="643"/>
        <v>4</v>
      </c>
    </row>
    <row r="5880" spans="1:8" hidden="1" x14ac:dyDescent="0.2">
      <c r="A5880" s="1">
        <v>5877</v>
      </c>
      <c r="B5880" s="1">
        <f t="shared" ca="1" si="640"/>
        <v>139679.93545441006</v>
      </c>
      <c r="C5880" s="1">
        <f t="shared" ca="1" si="637"/>
        <v>100</v>
      </c>
      <c r="D5880" s="1">
        <f t="shared" ca="1" si="638"/>
        <v>-42.077013244733351</v>
      </c>
      <c r="E5880" s="1">
        <f t="shared" ca="1" si="639"/>
        <v>-1</v>
      </c>
      <c r="F5880" s="1">
        <f t="shared" ca="1" si="641"/>
        <v>1</v>
      </c>
      <c r="G5880" s="1">
        <f t="shared" ca="1" si="642"/>
        <v>1</v>
      </c>
      <c r="H5880" s="1">
        <f t="shared" ca="1" si="643"/>
        <v>0</v>
      </c>
    </row>
    <row r="5881" spans="1:8" hidden="1" x14ac:dyDescent="0.2">
      <c r="A5881" s="1">
        <v>5878</v>
      </c>
      <c r="B5881" s="1">
        <f t="shared" ca="1" si="640"/>
        <v>135472.23412993673</v>
      </c>
      <c r="C5881" s="1">
        <f t="shared" ca="1" si="637"/>
        <v>100</v>
      </c>
      <c r="D5881" s="1">
        <f t="shared" ca="1" si="638"/>
        <v>-42.077013244733351</v>
      </c>
      <c r="E5881" s="1">
        <f t="shared" ca="1" si="639"/>
        <v>-2</v>
      </c>
      <c r="F5881" s="1">
        <f t="shared" ca="1" si="641"/>
        <v>1</v>
      </c>
      <c r="G5881" s="1">
        <f t="shared" ca="1" si="642"/>
        <v>2</v>
      </c>
      <c r="H5881" s="1">
        <f t="shared" ca="1" si="643"/>
        <v>0</v>
      </c>
    </row>
    <row r="5882" spans="1:8" hidden="1" x14ac:dyDescent="0.2">
      <c r="A5882" s="1">
        <v>5879</v>
      </c>
      <c r="B5882" s="1">
        <f t="shared" ca="1" si="640"/>
        <v>131264.53280546339</v>
      </c>
      <c r="C5882" s="1">
        <f t="shared" ca="1" si="637"/>
        <v>100</v>
      </c>
      <c r="D5882" s="1">
        <f t="shared" ca="1" si="638"/>
        <v>-42.077013244733351</v>
      </c>
      <c r="E5882" s="1">
        <f t="shared" ca="1" si="639"/>
        <v>-3</v>
      </c>
      <c r="F5882" s="1">
        <f t="shared" ca="1" si="641"/>
        <v>1</v>
      </c>
      <c r="G5882" s="1">
        <f t="shared" ca="1" si="642"/>
        <v>3</v>
      </c>
      <c r="H5882" s="1">
        <f t="shared" ca="1" si="643"/>
        <v>0</v>
      </c>
    </row>
    <row r="5883" spans="1:8" hidden="1" x14ac:dyDescent="0.2">
      <c r="A5883" s="1">
        <v>5880</v>
      </c>
      <c r="B5883" s="1">
        <f t="shared" ca="1" si="640"/>
        <v>127056.83148099005</v>
      </c>
      <c r="C5883" s="1">
        <f t="shared" ca="1" si="637"/>
        <v>100</v>
      </c>
      <c r="D5883" s="1">
        <f t="shared" ca="1" si="638"/>
        <v>-42.077013244733351</v>
      </c>
      <c r="E5883" s="1">
        <f t="shared" ca="1" si="639"/>
        <v>-4</v>
      </c>
      <c r="F5883" s="1">
        <f t="shared" ca="1" si="641"/>
        <v>1</v>
      </c>
      <c r="G5883" s="1">
        <f t="shared" ca="1" si="642"/>
        <v>4</v>
      </c>
      <c r="H5883" s="1">
        <f t="shared" ca="1" si="643"/>
        <v>0</v>
      </c>
    </row>
    <row r="5884" spans="1:8" hidden="1" x14ac:dyDescent="0.2">
      <c r="A5884" s="1">
        <v>5881</v>
      </c>
      <c r="B5884" s="1">
        <f t="shared" ca="1" si="640"/>
        <v>122849.13015651671</v>
      </c>
      <c r="C5884" s="1">
        <f t="shared" ca="1" si="637"/>
        <v>500</v>
      </c>
      <c r="D5884" s="1">
        <f t="shared" ca="1" si="638"/>
        <v>-42.077013244733351</v>
      </c>
      <c r="E5884" s="1">
        <f t="shared" ca="1" si="639"/>
        <v>0</v>
      </c>
      <c r="F5884" s="1">
        <f t="shared" ca="1" si="641"/>
        <v>2</v>
      </c>
      <c r="G5884" s="1">
        <f t="shared" ca="1" si="642"/>
        <v>5</v>
      </c>
      <c r="H5884" s="1">
        <f t="shared" ca="1" si="643"/>
        <v>0</v>
      </c>
    </row>
    <row r="5885" spans="1:8" hidden="1" x14ac:dyDescent="0.2">
      <c r="A5885" s="1">
        <v>5882</v>
      </c>
      <c r="B5885" s="1">
        <f t="shared" ca="1" si="640"/>
        <v>101810.62353415003</v>
      </c>
      <c r="C5885" s="1">
        <f t="shared" ca="1" si="637"/>
        <v>500</v>
      </c>
      <c r="D5885" s="1">
        <f t="shared" ca="1" si="638"/>
        <v>-42.077013244733351</v>
      </c>
      <c r="E5885" s="1">
        <f t="shared" ca="1" si="639"/>
        <v>-1</v>
      </c>
      <c r="F5885" s="1">
        <f t="shared" ca="1" si="641"/>
        <v>2</v>
      </c>
      <c r="G5885" s="1">
        <f t="shared" ca="1" si="642"/>
        <v>6</v>
      </c>
      <c r="H5885" s="1">
        <f t="shared" ca="1" si="643"/>
        <v>0</v>
      </c>
    </row>
    <row r="5886" spans="1:8" hidden="1" x14ac:dyDescent="0.2">
      <c r="A5886" s="1">
        <v>5883</v>
      </c>
      <c r="B5886" s="1">
        <f t="shared" ca="1" si="640"/>
        <v>80772.116911783349</v>
      </c>
      <c r="C5886" s="1">
        <f t="shared" ca="1" si="637"/>
        <v>500</v>
      </c>
      <c r="D5886" s="1">
        <f t="shared" ca="1" si="638"/>
        <v>58.639357099169693</v>
      </c>
      <c r="E5886" s="1">
        <f t="shared" ca="1" si="639"/>
        <v>-2</v>
      </c>
      <c r="F5886" s="1">
        <f t="shared" ca="1" si="641"/>
        <v>2</v>
      </c>
      <c r="G5886" s="1">
        <f t="shared" ca="1" si="642"/>
        <v>7</v>
      </c>
      <c r="H5886" s="1">
        <f t="shared" ca="1" si="643"/>
        <v>0</v>
      </c>
    </row>
    <row r="5887" spans="1:8" hidden="1" x14ac:dyDescent="0.2">
      <c r="A5887" s="1">
        <v>5884</v>
      </c>
      <c r="B5887" s="1">
        <f t="shared" ca="1" si="640"/>
        <v>110091.79546136819</v>
      </c>
      <c r="C5887" s="1">
        <f t="shared" ca="1" si="637"/>
        <v>500</v>
      </c>
      <c r="D5887" s="1">
        <f t="shared" ca="1" si="638"/>
        <v>-42.077013244733351</v>
      </c>
      <c r="E5887" s="1">
        <f t="shared" ca="1" si="639"/>
        <v>-1</v>
      </c>
      <c r="F5887" s="1">
        <f t="shared" ca="1" si="641"/>
        <v>2</v>
      </c>
      <c r="G5887" s="1">
        <f t="shared" ca="1" si="642"/>
        <v>0</v>
      </c>
      <c r="H5887" s="1">
        <f t="shared" ca="1" si="643"/>
        <v>1</v>
      </c>
    </row>
    <row r="5888" spans="1:8" hidden="1" x14ac:dyDescent="0.2">
      <c r="A5888" s="1">
        <v>5885</v>
      </c>
      <c r="B5888" s="1">
        <f t="shared" ca="1" si="640"/>
        <v>89053.288839001514</v>
      </c>
      <c r="C5888" s="1">
        <f t="shared" ca="1" si="637"/>
        <v>500</v>
      </c>
      <c r="D5888" s="1">
        <f t="shared" ca="1" si="638"/>
        <v>-42.077013244733351</v>
      </c>
      <c r="E5888" s="1">
        <f t="shared" ca="1" si="639"/>
        <v>-2</v>
      </c>
      <c r="F5888" s="1">
        <f t="shared" ca="1" si="641"/>
        <v>2</v>
      </c>
      <c r="G5888" s="1">
        <f t="shared" ca="1" si="642"/>
        <v>1</v>
      </c>
      <c r="H5888" s="1">
        <f t="shared" ca="1" si="643"/>
        <v>0</v>
      </c>
    </row>
    <row r="5889" spans="1:8" hidden="1" x14ac:dyDescent="0.2">
      <c r="A5889" s="1">
        <v>5886</v>
      </c>
      <c r="B5889" s="1">
        <f t="shared" ca="1" si="640"/>
        <v>68014.782216634834</v>
      </c>
      <c r="C5889" s="1">
        <f t="shared" ca="1" si="637"/>
        <v>500</v>
      </c>
      <c r="D5889" s="1">
        <f t="shared" ca="1" si="638"/>
        <v>-42.077013244733351</v>
      </c>
      <c r="E5889" s="1">
        <f t="shared" ca="1" si="639"/>
        <v>-3</v>
      </c>
      <c r="F5889" s="1">
        <f t="shared" ca="1" si="641"/>
        <v>2</v>
      </c>
      <c r="G5889" s="1">
        <f t="shared" ca="1" si="642"/>
        <v>2</v>
      </c>
      <c r="H5889" s="1">
        <f t="shared" ca="1" si="643"/>
        <v>0</v>
      </c>
    </row>
    <row r="5890" spans="1:8" hidden="1" x14ac:dyDescent="0.2">
      <c r="A5890" s="1">
        <v>5887</v>
      </c>
      <c r="B5890" s="1">
        <f t="shared" ca="1" si="640"/>
        <v>46976.275594268154</v>
      </c>
      <c r="C5890" s="1">
        <f t="shared" ca="1" si="637"/>
        <v>500</v>
      </c>
      <c r="D5890" s="1">
        <f t="shared" ca="1" si="638"/>
        <v>58.639357099169693</v>
      </c>
      <c r="E5890" s="1">
        <f t="shared" ca="1" si="639"/>
        <v>-4</v>
      </c>
      <c r="F5890" s="1">
        <f t="shared" ca="1" si="641"/>
        <v>2</v>
      </c>
      <c r="G5890" s="1">
        <f t="shared" ca="1" si="642"/>
        <v>3</v>
      </c>
      <c r="H5890" s="1">
        <f t="shared" ca="1" si="643"/>
        <v>0</v>
      </c>
    </row>
    <row r="5891" spans="1:8" hidden="1" x14ac:dyDescent="0.2">
      <c r="A5891" s="1">
        <v>5888</v>
      </c>
      <c r="B5891" s="1">
        <f t="shared" ca="1" si="640"/>
        <v>76295.954143853</v>
      </c>
      <c r="C5891" s="1">
        <f t="shared" ca="1" si="637"/>
        <v>500</v>
      </c>
      <c r="D5891" s="1">
        <f t="shared" ca="1" si="638"/>
        <v>58.639357099169693</v>
      </c>
      <c r="E5891" s="1">
        <f t="shared" ca="1" si="639"/>
        <v>-3</v>
      </c>
      <c r="F5891" s="1">
        <f t="shared" ca="1" si="641"/>
        <v>2</v>
      </c>
      <c r="G5891" s="1">
        <f t="shared" ca="1" si="642"/>
        <v>0</v>
      </c>
      <c r="H5891" s="1">
        <f t="shared" ca="1" si="643"/>
        <v>1</v>
      </c>
    </row>
    <row r="5892" spans="1:8" hidden="1" x14ac:dyDescent="0.2">
      <c r="A5892" s="1">
        <v>5889</v>
      </c>
      <c r="B5892" s="1">
        <f t="shared" ca="1" si="640"/>
        <v>105615.63269343784</v>
      </c>
      <c r="C5892" s="1">
        <f t="shared" ca="1" si="637"/>
        <v>500</v>
      </c>
      <c r="D5892" s="1">
        <f t="shared" ca="1" si="638"/>
        <v>-42.077013244733351</v>
      </c>
      <c r="E5892" s="1">
        <f t="shared" ca="1" si="639"/>
        <v>-2</v>
      </c>
      <c r="F5892" s="1">
        <f t="shared" ca="1" si="641"/>
        <v>2</v>
      </c>
      <c r="G5892" s="1">
        <f t="shared" ca="1" si="642"/>
        <v>0</v>
      </c>
      <c r="H5892" s="1">
        <f t="shared" ca="1" si="643"/>
        <v>2</v>
      </c>
    </row>
    <row r="5893" spans="1:8" hidden="1" x14ac:dyDescent="0.2">
      <c r="A5893" s="1">
        <v>5890</v>
      </c>
      <c r="B5893" s="1">
        <f t="shared" ca="1" si="640"/>
        <v>84577.126071071165</v>
      </c>
      <c r="C5893" s="1">
        <f t="shared" ref="C5893:C5956" ca="1" si="644">$C$4*POWER($L$2,F5893-1)</f>
        <v>500</v>
      </c>
      <c r="D5893" s="1">
        <f t="shared" ref="D5893:D5956" ca="1" si="645">IF(RAND()&lt;$B$1,$F$1,$H$1)</f>
        <v>58.639357099169693</v>
      </c>
      <c r="E5893" s="1">
        <f t="shared" ref="E5893:E5956" ca="1" si="646">IF(D5892&lt;0,IF(E5892-1=-$D$2,0,E5892-1),IF(E5892+1=$F$2,0,E5892+1))</f>
        <v>-3</v>
      </c>
      <c r="F5893" s="1">
        <f t="shared" ca="1" si="641"/>
        <v>2</v>
      </c>
      <c r="G5893" s="1">
        <f t="shared" ca="1" si="642"/>
        <v>1</v>
      </c>
      <c r="H5893" s="1">
        <f t="shared" ca="1" si="643"/>
        <v>0</v>
      </c>
    </row>
    <row r="5894" spans="1:8" hidden="1" x14ac:dyDescent="0.2">
      <c r="A5894" s="1">
        <v>5891</v>
      </c>
      <c r="B5894" s="1">
        <f t="shared" ref="B5894:B5957" ca="1" si="647">B5893+D5893*C5893</f>
        <v>113896.80462065601</v>
      </c>
      <c r="C5894" s="1">
        <f t="shared" ca="1" si="644"/>
        <v>500</v>
      </c>
      <c r="D5894" s="1">
        <f t="shared" ca="1" si="645"/>
        <v>-42.077013244733351</v>
      </c>
      <c r="E5894" s="1">
        <f t="shared" ca="1" si="646"/>
        <v>-2</v>
      </c>
      <c r="F5894" s="1">
        <f t="shared" ref="F5894:F5957" ca="1" si="648">IF(AND(D5893&gt;0,E5894=0),IF(F5893-1&lt;1,1,F5893-1),IF(AND(D5893&lt;0,E5894=0),IF(F5893+1&gt;$H$2,1,F5893+1),F5893))</f>
        <v>2</v>
      </c>
      <c r="G5894" s="1">
        <f t="shared" ref="G5894:G5957" ca="1" si="649">IF(D5893&gt;0,0,G5893+1)</f>
        <v>0</v>
      </c>
      <c r="H5894" s="1">
        <f t="shared" ref="H5894:H5957" ca="1" si="650">IF(D5893&lt;0,0,H5893+1)</f>
        <v>1</v>
      </c>
    </row>
    <row r="5895" spans="1:8" hidden="1" x14ac:dyDescent="0.2">
      <c r="A5895" s="1">
        <v>5892</v>
      </c>
      <c r="B5895" s="1">
        <f t="shared" ca="1" si="647"/>
        <v>92858.29799828933</v>
      </c>
      <c r="C5895" s="1">
        <f t="shared" ca="1" si="644"/>
        <v>500</v>
      </c>
      <c r="D5895" s="1">
        <f t="shared" ca="1" si="645"/>
        <v>-42.077013244733351</v>
      </c>
      <c r="E5895" s="1">
        <f t="shared" ca="1" si="646"/>
        <v>-3</v>
      </c>
      <c r="F5895" s="1">
        <f t="shared" ca="1" si="648"/>
        <v>2</v>
      </c>
      <c r="G5895" s="1">
        <f t="shared" ca="1" si="649"/>
        <v>1</v>
      </c>
      <c r="H5895" s="1">
        <f t="shared" ca="1" si="650"/>
        <v>0</v>
      </c>
    </row>
    <row r="5896" spans="1:8" hidden="1" x14ac:dyDescent="0.2">
      <c r="A5896" s="1">
        <v>5893</v>
      </c>
      <c r="B5896" s="1">
        <f t="shared" ca="1" si="647"/>
        <v>71819.79137592265</v>
      </c>
      <c r="C5896" s="1">
        <f t="shared" ca="1" si="644"/>
        <v>500</v>
      </c>
      <c r="D5896" s="1">
        <f t="shared" ca="1" si="645"/>
        <v>-42.077013244733351</v>
      </c>
      <c r="E5896" s="1">
        <f t="shared" ca="1" si="646"/>
        <v>-4</v>
      </c>
      <c r="F5896" s="1">
        <f t="shared" ca="1" si="648"/>
        <v>2</v>
      </c>
      <c r="G5896" s="1">
        <f t="shared" ca="1" si="649"/>
        <v>2</v>
      </c>
      <c r="H5896" s="1">
        <f t="shared" ca="1" si="650"/>
        <v>0</v>
      </c>
    </row>
    <row r="5897" spans="1:8" hidden="1" x14ac:dyDescent="0.2">
      <c r="A5897" s="1">
        <v>5894</v>
      </c>
      <c r="B5897" s="1">
        <f t="shared" ca="1" si="647"/>
        <v>50781.28475355597</v>
      </c>
      <c r="C5897" s="1">
        <f t="shared" ca="1" si="644"/>
        <v>100</v>
      </c>
      <c r="D5897" s="1">
        <f t="shared" ca="1" si="645"/>
        <v>-42.077013244733351</v>
      </c>
      <c r="E5897" s="1">
        <f t="shared" ca="1" si="646"/>
        <v>0</v>
      </c>
      <c r="F5897" s="1">
        <f t="shared" ca="1" si="648"/>
        <v>1</v>
      </c>
      <c r="G5897" s="1">
        <f t="shared" ca="1" si="649"/>
        <v>3</v>
      </c>
      <c r="H5897" s="1">
        <f t="shared" ca="1" si="650"/>
        <v>0</v>
      </c>
    </row>
    <row r="5898" spans="1:8" hidden="1" x14ac:dyDescent="0.2">
      <c r="A5898" s="1">
        <v>5895</v>
      </c>
      <c r="B5898" s="1">
        <f t="shared" ca="1" si="647"/>
        <v>46573.583429082631</v>
      </c>
      <c r="C5898" s="1">
        <f t="shared" ca="1" si="644"/>
        <v>100</v>
      </c>
      <c r="D5898" s="1">
        <f t="shared" ca="1" si="645"/>
        <v>58.639357099169693</v>
      </c>
      <c r="E5898" s="1">
        <f t="shared" ca="1" si="646"/>
        <v>-1</v>
      </c>
      <c r="F5898" s="1">
        <f t="shared" ca="1" si="648"/>
        <v>1</v>
      </c>
      <c r="G5898" s="1">
        <f t="shared" ca="1" si="649"/>
        <v>4</v>
      </c>
      <c r="H5898" s="1">
        <f t="shared" ca="1" si="650"/>
        <v>0</v>
      </c>
    </row>
    <row r="5899" spans="1:8" hidden="1" x14ac:dyDescent="0.2">
      <c r="A5899" s="1">
        <v>5896</v>
      </c>
      <c r="B5899" s="1">
        <f t="shared" ca="1" si="647"/>
        <v>52437.519138999603</v>
      </c>
      <c r="C5899" s="1">
        <f t="shared" ca="1" si="644"/>
        <v>100</v>
      </c>
      <c r="D5899" s="1">
        <f t="shared" ca="1" si="645"/>
        <v>-42.077013244733351</v>
      </c>
      <c r="E5899" s="1">
        <f t="shared" ca="1" si="646"/>
        <v>0</v>
      </c>
      <c r="F5899" s="1">
        <f t="shared" ca="1" si="648"/>
        <v>1</v>
      </c>
      <c r="G5899" s="1">
        <f t="shared" ca="1" si="649"/>
        <v>0</v>
      </c>
      <c r="H5899" s="1">
        <f t="shared" ca="1" si="650"/>
        <v>1</v>
      </c>
    </row>
    <row r="5900" spans="1:8" hidden="1" x14ac:dyDescent="0.2">
      <c r="A5900" s="1">
        <v>5897</v>
      </c>
      <c r="B5900" s="1">
        <f t="shared" ca="1" si="647"/>
        <v>48229.817814526265</v>
      </c>
      <c r="C5900" s="1">
        <f t="shared" ca="1" si="644"/>
        <v>100</v>
      </c>
      <c r="D5900" s="1">
        <f t="shared" ca="1" si="645"/>
        <v>58.639357099169693</v>
      </c>
      <c r="E5900" s="1">
        <f t="shared" ca="1" si="646"/>
        <v>-1</v>
      </c>
      <c r="F5900" s="1">
        <f t="shared" ca="1" si="648"/>
        <v>1</v>
      </c>
      <c r="G5900" s="1">
        <f t="shared" ca="1" si="649"/>
        <v>1</v>
      </c>
      <c r="H5900" s="1">
        <f t="shared" ca="1" si="650"/>
        <v>0</v>
      </c>
    </row>
    <row r="5901" spans="1:8" hidden="1" x14ac:dyDescent="0.2">
      <c r="A5901" s="1">
        <v>5898</v>
      </c>
      <c r="B5901" s="1">
        <f t="shared" ca="1" si="647"/>
        <v>54093.753524443237</v>
      </c>
      <c r="C5901" s="1">
        <f t="shared" ca="1" si="644"/>
        <v>100</v>
      </c>
      <c r="D5901" s="1">
        <f t="shared" ca="1" si="645"/>
        <v>-42.077013244733351</v>
      </c>
      <c r="E5901" s="1">
        <f t="shared" ca="1" si="646"/>
        <v>0</v>
      </c>
      <c r="F5901" s="1">
        <f t="shared" ca="1" si="648"/>
        <v>1</v>
      </c>
      <c r="G5901" s="1">
        <f t="shared" ca="1" si="649"/>
        <v>0</v>
      </c>
      <c r="H5901" s="1">
        <f t="shared" ca="1" si="650"/>
        <v>1</v>
      </c>
    </row>
    <row r="5902" spans="1:8" hidden="1" x14ac:dyDescent="0.2">
      <c r="A5902" s="1">
        <v>5899</v>
      </c>
      <c r="B5902" s="1">
        <f t="shared" ca="1" si="647"/>
        <v>49886.052199969898</v>
      </c>
      <c r="C5902" s="1">
        <f t="shared" ca="1" si="644"/>
        <v>100</v>
      </c>
      <c r="D5902" s="1">
        <f t="shared" ca="1" si="645"/>
        <v>58.639357099169693</v>
      </c>
      <c r="E5902" s="1">
        <f t="shared" ca="1" si="646"/>
        <v>-1</v>
      </c>
      <c r="F5902" s="1">
        <f t="shared" ca="1" si="648"/>
        <v>1</v>
      </c>
      <c r="G5902" s="1">
        <f t="shared" ca="1" si="649"/>
        <v>1</v>
      </c>
      <c r="H5902" s="1">
        <f t="shared" ca="1" si="650"/>
        <v>0</v>
      </c>
    </row>
    <row r="5903" spans="1:8" hidden="1" x14ac:dyDescent="0.2">
      <c r="A5903" s="1">
        <v>5900</v>
      </c>
      <c r="B5903" s="1">
        <f t="shared" ca="1" si="647"/>
        <v>55749.98790988687</v>
      </c>
      <c r="C5903" s="1">
        <f t="shared" ca="1" si="644"/>
        <v>100</v>
      </c>
      <c r="D5903" s="1">
        <f t="shared" ca="1" si="645"/>
        <v>-42.077013244733351</v>
      </c>
      <c r="E5903" s="1">
        <f t="shared" ca="1" si="646"/>
        <v>0</v>
      </c>
      <c r="F5903" s="1">
        <f t="shared" ca="1" si="648"/>
        <v>1</v>
      </c>
      <c r="G5903" s="1">
        <f t="shared" ca="1" si="649"/>
        <v>0</v>
      </c>
      <c r="H5903" s="1">
        <f t="shared" ca="1" si="650"/>
        <v>1</v>
      </c>
    </row>
    <row r="5904" spans="1:8" hidden="1" x14ac:dyDescent="0.2">
      <c r="A5904" s="1">
        <v>5901</v>
      </c>
      <c r="B5904" s="1">
        <f t="shared" ca="1" si="647"/>
        <v>51542.286585413531</v>
      </c>
      <c r="C5904" s="1">
        <f t="shared" ca="1" si="644"/>
        <v>100</v>
      </c>
      <c r="D5904" s="1">
        <f t="shared" ca="1" si="645"/>
        <v>-42.077013244733351</v>
      </c>
      <c r="E5904" s="1">
        <f t="shared" ca="1" si="646"/>
        <v>-1</v>
      </c>
      <c r="F5904" s="1">
        <f t="shared" ca="1" si="648"/>
        <v>1</v>
      </c>
      <c r="G5904" s="1">
        <f t="shared" ca="1" si="649"/>
        <v>1</v>
      </c>
      <c r="H5904" s="1">
        <f t="shared" ca="1" si="650"/>
        <v>0</v>
      </c>
    </row>
    <row r="5905" spans="1:8" hidden="1" x14ac:dyDescent="0.2">
      <c r="A5905" s="1">
        <v>5902</v>
      </c>
      <c r="B5905" s="1">
        <f t="shared" ca="1" si="647"/>
        <v>47334.585260940192</v>
      </c>
      <c r="C5905" s="1">
        <f t="shared" ca="1" si="644"/>
        <v>100</v>
      </c>
      <c r="D5905" s="1">
        <f t="shared" ca="1" si="645"/>
        <v>-42.077013244733351</v>
      </c>
      <c r="E5905" s="1">
        <f t="shared" ca="1" si="646"/>
        <v>-2</v>
      </c>
      <c r="F5905" s="1">
        <f t="shared" ca="1" si="648"/>
        <v>1</v>
      </c>
      <c r="G5905" s="1">
        <f t="shared" ca="1" si="649"/>
        <v>2</v>
      </c>
      <c r="H5905" s="1">
        <f t="shared" ca="1" si="650"/>
        <v>0</v>
      </c>
    </row>
    <row r="5906" spans="1:8" hidden="1" x14ac:dyDescent="0.2">
      <c r="A5906" s="1">
        <v>5903</v>
      </c>
      <c r="B5906" s="1">
        <f t="shared" ca="1" si="647"/>
        <v>43126.883936466853</v>
      </c>
      <c r="C5906" s="1">
        <f t="shared" ca="1" si="644"/>
        <v>100</v>
      </c>
      <c r="D5906" s="1">
        <f t="shared" ca="1" si="645"/>
        <v>58.639357099169693</v>
      </c>
      <c r="E5906" s="1">
        <f t="shared" ca="1" si="646"/>
        <v>-3</v>
      </c>
      <c r="F5906" s="1">
        <f t="shared" ca="1" si="648"/>
        <v>1</v>
      </c>
      <c r="G5906" s="1">
        <f t="shared" ca="1" si="649"/>
        <v>3</v>
      </c>
      <c r="H5906" s="1">
        <f t="shared" ca="1" si="650"/>
        <v>0</v>
      </c>
    </row>
    <row r="5907" spans="1:8" hidden="1" x14ac:dyDescent="0.2">
      <c r="A5907" s="1">
        <v>5904</v>
      </c>
      <c r="B5907" s="1">
        <f t="shared" ca="1" si="647"/>
        <v>48990.819646383825</v>
      </c>
      <c r="C5907" s="1">
        <f t="shared" ca="1" si="644"/>
        <v>100</v>
      </c>
      <c r="D5907" s="1">
        <f t="shared" ca="1" si="645"/>
        <v>-42.077013244733351</v>
      </c>
      <c r="E5907" s="1">
        <f t="shared" ca="1" si="646"/>
        <v>-2</v>
      </c>
      <c r="F5907" s="1">
        <f t="shared" ca="1" si="648"/>
        <v>1</v>
      </c>
      <c r="G5907" s="1">
        <f t="shared" ca="1" si="649"/>
        <v>0</v>
      </c>
      <c r="H5907" s="1">
        <f t="shared" ca="1" si="650"/>
        <v>1</v>
      </c>
    </row>
    <row r="5908" spans="1:8" hidden="1" x14ac:dyDescent="0.2">
      <c r="A5908" s="1">
        <v>5905</v>
      </c>
      <c r="B5908" s="1">
        <f t="shared" ca="1" si="647"/>
        <v>44783.118321910486</v>
      </c>
      <c r="C5908" s="1">
        <f t="shared" ca="1" si="644"/>
        <v>100</v>
      </c>
      <c r="D5908" s="1">
        <f t="shared" ca="1" si="645"/>
        <v>-42.077013244733351</v>
      </c>
      <c r="E5908" s="1">
        <f t="shared" ca="1" si="646"/>
        <v>-3</v>
      </c>
      <c r="F5908" s="1">
        <f t="shared" ca="1" si="648"/>
        <v>1</v>
      </c>
      <c r="G5908" s="1">
        <f t="shared" ca="1" si="649"/>
        <v>1</v>
      </c>
      <c r="H5908" s="1">
        <f t="shared" ca="1" si="650"/>
        <v>0</v>
      </c>
    </row>
    <row r="5909" spans="1:8" hidden="1" x14ac:dyDescent="0.2">
      <c r="A5909" s="1">
        <v>5906</v>
      </c>
      <c r="B5909" s="1">
        <f t="shared" ca="1" si="647"/>
        <v>40575.416997437147</v>
      </c>
      <c r="C5909" s="1">
        <f t="shared" ca="1" si="644"/>
        <v>100</v>
      </c>
      <c r="D5909" s="1">
        <f t="shared" ca="1" si="645"/>
        <v>58.639357099169693</v>
      </c>
      <c r="E5909" s="1">
        <f t="shared" ca="1" si="646"/>
        <v>-4</v>
      </c>
      <c r="F5909" s="1">
        <f t="shared" ca="1" si="648"/>
        <v>1</v>
      </c>
      <c r="G5909" s="1">
        <f t="shared" ca="1" si="649"/>
        <v>2</v>
      </c>
      <c r="H5909" s="1">
        <f t="shared" ca="1" si="650"/>
        <v>0</v>
      </c>
    </row>
    <row r="5910" spans="1:8" hidden="1" x14ac:dyDescent="0.2">
      <c r="A5910" s="1">
        <v>5907</v>
      </c>
      <c r="B5910" s="1">
        <f t="shared" ca="1" si="647"/>
        <v>46439.352707354119</v>
      </c>
      <c r="C5910" s="1">
        <f t="shared" ca="1" si="644"/>
        <v>100</v>
      </c>
      <c r="D5910" s="1">
        <f t="shared" ca="1" si="645"/>
        <v>-42.077013244733351</v>
      </c>
      <c r="E5910" s="1">
        <f t="shared" ca="1" si="646"/>
        <v>-3</v>
      </c>
      <c r="F5910" s="1">
        <f t="shared" ca="1" si="648"/>
        <v>1</v>
      </c>
      <c r="G5910" s="1">
        <f t="shared" ca="1" si="649"/>
        <v>0</v>
      </c>
      <c r="H5910" s="1">
        <f t="shared" ca="1" si="650"/>
        <v>1</v>
      </c>
    </row>
    <row r="5911" spans="1:8" hidden="1" x14ac:dyDescent="0.2">
      <c r="A5911" s="1">
        <v>5908</v>
      </c>
      <c r="B5911" s="1">
        <f t="shared" ca="1" si="647"/>
        <v>42231.65138288078</v>
      </c>
      <c r="C5911" s="1">
        <f t="shared" ca="1" si="644"/>
        <v>100</v>
      </c>
      <c r="D5911" s="1">
        <f t="shared" ca="1" si="645"/>
        <v>58.639357099169693</v>
      </c>
      <c r="E5911" s="1">
        <f t="shared" ca="1" si="646"/>
        <v>-4</v>
      </c>
      <c r="F5911" s="1">
        <f t="shared" ca="1" si="648"/>
        <v>1</v>
      </c>
      <c r="G5911" s="1">
        <f t="shared" ca="1" si="649"/>
        <v>1</v>
      </c>
      <c r="H5911" s="1">
        <f t="shared" ca="1" si="650"/>
        <v>0</v>
      </c>
    </row>
    <row r="5912" spans="1:8" hidden="1" x14ac:dyDescent="0.2">
      <c r="A5912" s="1">
        <v>5909</v>
      </c>
      <c r="B5912" s="1">
        <f t="shared" ca="1" si="647"/>
        <v>48095.587092797752</v>
      </c>
      <c r="C5912" s="1">
        <f t="shared" ca="1" si="644"/>
        <v>100</v>
      </c>
      <c r="D5912" s="1">
        <f t="shared" ca="1" si="645"/>
        <v>58.639357099169693</v>
      </c>
      <c r="E5912" s="1">
        <f t="shared" ca="1" si="646"/>
        <v>-3</v>
      </c>
      <c r="F5912" s="1">
        <f t="shared" ca="1" si="648"/>
        <v>1</v>
      </c>
      <c r="G5912" s="1">
        <f t="shared" ca="1" si="649"/>
        <v>0</v>
      </c>
      <c r="H5912" s="1">
        <f t="shared" ca="1" si="650"/>
        <v>1</v>
      </c>
    </row>
    <row r="5913" spans="1:8" hidden="1" x14ac:dyDescent="0.2">
      <c r="A5913" s="1">
        <v>5910</v>
      </c>
      <c r="B5913" s="1">
        <f t="shared" ca="1" si="647"/>
        <v>53959.522802714724</v>
      </c>
      <c r="C5913" s="1">
        <f t="shared" ca="1" si="644"/>
        <v>100</v>
      </c>
      <c r="D5913" s="1">
        <f t="shared" ca="1" si="645"/>
        <v>58.639357099169693</v>
      </c>
      <c r="E5913" s="1">
        <f t="shared" ca="1" si="646"/>
        <v>-2</v>
      </c>
      <c r="F5913" s="1">
        <f t="shared" ca="1" si="648"/>
        <v>1</v>
      </c>
      <c r="G5913" s="1">
        <f t="shared" ca="1" si="649"/>
        <v>0</v>
      </c>
      <c r="H5913" s="1">
        <f t="shared" ca="1" si="650"/>
        <v>2</v>
      </c>
    </row>
    <row r="5914" spans="1:8" hidden="1" x14ac:dyDescent="0.2">
      <c r="A5914" s="1">
        <v>5911</v>
      </c>
      <c r="B5914" s="1">
        <f t="shared" ca="1" si="647"/>
        <v>59823.458512631696</v>
      </c>
      <c r="C5914" s="1">
        <f t="shared" ca="1" si="644"/>
        <v>100</v>
      </c>
      <c r="D5914" s="1">
        <f t="shared" ca="1" si="645"/>
        <v>-42.077013244733351</v>
      </c>
      <c r="E5914" s="1">
        <f t="shared" ca="1" si="646"/>
        <v>-1</v>
      </c>
      <c r="F5914" s="1">
        <f t="shared" ca="1" si="648"/>
        <v>1</v>
      </c>
      <c r="G5914" s="1">
        <f t="shared" ca="1" si="649"/>
        <v>0</v>
      </c>
      <c r="H5914" s="1">
        <f t="shared" ca="1" si="650"/>
        <v>3</v>
      </c>
    </row>
    <row r="5915" spans="1:8" hidden="1" x14ac:dyDescent="0.2">
      <c r="A5915" s="1">
        <v>5912</v>
      </c>
      <c r="B5915" s="1">
        <f t="shared" ca="1" si="647"/>
        <v>55615.757188158357</v>
      </c>
      <c r="C5915" s="1">
        <f t="shared" ca="1" si="644"/>
        <v>100</v>
      </c>
      <c r="D5915" s="1">
        <f t="shared" ca="1" si="645"/>
        <v>-42.077013244733351</v>
      </c>
      <c r="E5915" s="1">
        <f t="shared" ca="1" si="646"/>
        <v>-2</v>
      </c>
      <c r="F5915" s="1">
        <f t="shared" ca="1" si="648"/>
        <v>1</v>
      </c>
      <c r="G5915" s="1">
        <f t="shared" ca="1" si="649"/>
        <v>1</v>
      </c>
      <c r="H5915" s="1">
        <f t="shared" ca="1" si="650"/>
        <v>0</v>
      </c>
    </row>
    <row r="5916" spans="1:8" hidden="1" x14ac:dyDescent="0.2">
      <c r="A5916" s="1">
        <v>5913</v>
      </c>
      <c r="B5916" s="1">
        <f t="shared" ca="1" si="647"/>
        <v>51408.055863685018</v>
      </c>
      <c r="C5916" s="1">
        <f t="shared" ca="1" si="644"/>
        <v>100</v>
      </c>
      <c r="D5916" s="1">
        <f t="shared" ca="1" si="645"/>
        <v>58.639357099169693</v>
      </c>
      <c r="E5916" s="1">
        <f t="shared" ca="1" si="646"/>
        <v>-3</v>
      </c>
      <c r="F5916" s="1">
        <f t="shared" ca="1" si="648"/>
        <v>1</v>
      </c>
      <c r="G5916" s="1">
        <f t="shared" ca="1" si="649"/>
        <v>2</v>
      </c>
      <c r="H5916" s="1">
        <f t="shared" ca="1" si="650"/>
        <v>0</v>
      </c>
    </row>
    <row r="5917" spans="1:8" hidden="1" x14ac:dyDescent="0.2">
      <c r="A5917" s="1">
        <v>5914</v>
      </c>
      <c r="B5917" s="1">
        <f t="shared" ca="1" si="647"/>
        <v>57271.99157360199</v>
      </c>
      <c r="C5917" s="1">
        <f t="shared" ca="1" si="644"/>
        <v>100</v>
      </c>
      <c r="D5917" s="1">
        <f t="shared" ca="1" si="645"/>
        <v>58.639357099169693</v>
      </c>
      <c r="E5917" s="1">
        <f t="shared" ca="1" si="646"/>
        <v>-2</v>
      </c>
      <c r="F5917" s="1">
        <f t="shared" ca="1" si="648"/>
        <v>1</v>
      </c>
      <c r="G5917" s="1">
        <f t="shared" ca="1" si="649"/>
        <v>0</v>
      </c>
      <c r="H5917" s="1">
        <f t="shared" ca="1" si="650"/>
        <v>1</v>
      </c>
    </row>
    <row r="5918" spans="1:8" hidden="1" x14ac:dyDescent="0.2">
      <c r="A5918" s="1">
        <v>5915</v>
      </c>
      <c r="B5918" s="1">
        <f t="shared" ca="1" si="647"/>
        <v>63135.927283518962</v>
      </c>
      <c r="C5918" s="1">
        <f t="shared" ca="1" si="644"/>
        <v>100</v>
      </c>
      <c r="D5918" s="1">
        <f t="shared" ca="1" si="645"/>
        <v>58.639357099169693</v>
      </c>
      <c r="E5918" s="1">
        <f t="shared" ca="1" si="646"/>
        <v>-1</v>
      </c>
      <c r="F5918" s="1">
        <f t="shared" ca="1" si="648"/>
        <v>1</v>
      </c>
      <c r="G5918" s="1">
        <f t="shared" ca="1" si="649"/>
        <v>0</v>
      </c>
      <c r="H5918" s="1">
        <f t="shared" ca="1" si="650"/>
        <v>2</v>
      </c>
    </row>
    <row r="5919" spans="1:8" hidden="1" x14ac:dyDescent="0.2">
      <c r="A5919" s="1">
        <v>5916</v>
      </c>
      <c r="B5919" s="1">
        <f t="shared" ca="1" si="647"/>
        <v>68999.862993435934</v>
      </c>
      <c r="C5919" s="1">
        <f t="shared" ca="1" si="644"/>
        <v>100</v>
      </c>
      <c r="D5919" s="1">
        <f t="shared" ca="1" si="645"/>
        <v>-42.077013244733351</v>
      </c>
      <c r="E5919" s="1">
        <f t="shared" ca="1" si="646"/>
        <v>0</v>
      </c>
      <c r="F5919" s="1">
        <f t="shared" ca="1" si="648"/>
        <v>1</v>
      </c>
      <c r="G5919" s="1">
        <f t="shared" ca="1" si="649"/>
        <v>0</v>
      </c>
      <c r="H5919" s="1">
        <f t="shared" ca="1" si="650"/>
        <v>3</v>
      </c>
    </row>
    <row r="5920" spans="1:8" hidden="1" x14ac:dyDescent="0.2">
      <c r="A5920" s="1">
        <v>5917</v>
      </c>
      <c r="B5920" s="1">
        <f t="shared" ca="1" si="647"/>
        <v>64792.161668962595</v>
      </c>
      <c r="C5920" s="1">
        <f t="shared" ca="1" si="644"/>
        <v>100</v>
      </c>
      <c r="D5920" s="1">
        <f t="shared" ca="1" si="645"/>
        <v>58.639357099169693</v>
      </c>
      <c r="E5920" s="1">
        <f t="shared" ca="1" si="646"/>
        <v>-1</v>
      </c>
      <c r="F5920" s="1">
        <f t="shared" ca="1" si="648"/>
        <v>1</v>
      </c>
      <c r="G5920" s="1">
        <f t="shared" ca="1" si="649"/>
        <v>1</v>
      </c>
      <c r="H5920" s="1">
        <f t="shared" ca="1" si="650"/>
        <v>0</v>
      </c>
    </row>
    <row r="5921" spans="1:8" hidden="1" x14ac:dyDescent="0.2">
      <c r="A5921" s="1">
        <v>5918</v>
      </c>
      <c r="B5921" s="1">
        <f t="shared" ca="1" si="647"/>
        <v>70656.097378879567</v>
      </c>
      <c r="C5921" s="1">
        <f t="shared" ca="1" si="644"/>
        <v>100</v>
      </c>
      <c r="D5921" s="1">
        <f t="shared" ca="1" si="645"/>
        <v>58.639357099169693</v>
      </c>
      <c r="E5921" s="1">
        <f t="shared" ca="1" si="646"/>
        <v>0</v>
      </c>
      <c r="F5921" s="1">
        <f t="shared" ca="1" si="648"/>
        <v>1</v>
      </c>
      <c r="G5921" s="1">
        <f t="shared" ca="1" si="649"/>
        <v>0</v>
      </c>
      <c r="H5921" s="1">
        <f t="shared" ca="1" si="650"/>
        <v>1</v>
      </c>
    </row>
    <row r="5922" spans="1:8" hidden="1" x14ac:dyDescent="0.2">
      <c r="A5922" s="1">
        <v>5919</v>
      </c>
      <c r="B5922" s="1">
        <f t="shared" ca="1" si="647"/>
        <v>76520.033088796539</v>
      </c>
      <c r="C5922" s="1">
        <f t="shared" ca="1" si="644"/>
        <v>100</v>
      </c>
      <c r="D5922" s="1">
        <f t="shared" ca="1" si="645"/>
        <v>58.639357099169693</v>
      </c>
      <c r="E5922" s="1">
        <f t="shared" ca="1" si="646"/>
        <v>0</v>
      </c>
      <c r="F5922" s="1">
        <f t="shared" ca="1" si="648"/>
        <v>1</v>
      </c>
      <c r="G5922" s="1">
        <f t="shared" ca="1" si="649"/>
        <v>0</v>
      </c>
      <c r="H5922" s="1">
        <f t="shared" ca="1" si="650"/>
        <v>2</v>
      </c>
    </row>
    <row r="5923" spans="1:8" hidden="1" x14ac:dyDescent="0.2">
      <c r="A5923" s="1">
        <v>5920</v>
      </c>
      <c r="B5923" s="1">
        <f t="shared" ca="1" si="647"/>
        <v>82383.968798713511</v>
      </c>
      <c r="C5923" s="1">
        <f t="shared" ca="1" si="644"/>
        <v>100</v>
      </c>
      <c r="D5923" s="1">
        <f t="shared" ca="1" si="645"/>
        <v>-42.077013244733351</v>
      </c>
      <c r="E5923" s="1">
        <f t="shared" ca="1" si="646"/>
        <v>0</v>
      </c>
      <c r="F5923" s="1">
        <f t="shared" ca="1" si="648"/>
        <v>1</v>
      </c>
      <c r="G5923" s="1">
        <f t="shared" ca="1" si="649"/>
        <v>0</v>
      </c>
      <c r="H5923" s="1">
        <f t="shared" ca="1" si="650"/>
        <v>3</v>
      </c>
    </row>
    <row r="5924" spans="1:8" hidden="1" x14ac:dyDescent="0.2">
      <c r="A5924" s="1">
        <v>5921</v>
      </c>
      <c r="B5924" s="1">
        <f t="shared" ca="1" si="647"/>
        <v>78176.267474240172</v>
      </c>
      <c r="C5924" s="1">
        <f t="shared" ca="1" si="644"/>
        <v>100</v>
      </c>
      <c r="D5924" s="1">
        <f t="shared" ca="1" si="645"/>
        <v>-42.077013244733351</v>
      </c>
      <c r="E5924" s="1">
        <f t="shared" ca="1" si="646"/>
        <v>-1</v>
      </c>
      <c r="F5924" s="1">
        <f t="shared" ca="1" si="648"/>
        <v>1</v>
      </c>
      <c r="G5924" s="1">
        <f t="shared" ca="1" si="649"/>
        <v>1</v>
      </c>
      <c r="H5924" s="1">
        <f t="shared" ca="1" si="650"/>
        <v>0</v>
      </c>
    </row>
    <row r="5925" spans="1:8" hidden="1" x14ac:dyDescent="0.2">
      <c r="A5925" s="1">
        <v>5922</v>
      </c>
      <c r="B5925" s="1">
        <f t="shared" ca="1" si="647"/>
        <v>73968.566149766833</v>
      </c>
      <c r="C5925" s="1">
        <f t="shared" ca="1" si="644"/>
        <v>100</v>
      </c>
      <c r="D5925" s="1">
        <f t="shared" ca="1" si="645"/>
        <v>-42.077013244733351</v>
      </c>
      <c r="E5925" s="1">
        <f t="shared" ca="1" si="646"/>
        <v>-2</v>
      </c>
      <c r="F5925" s="1">
        <f t="shared" ca="1" si="648"/>
        <v>1</v>
      </c>
      <c r="G5925" s="1">
        <f t="shared" ca="1" si="649"/>
        <v>2</v>
      </c>
      <c r="H5925" s="1">
        <f t="shared" ca="1" si="650"/>
        <v>0</v>
      </c>
    </row>
    <row r="5926" spans="1:8" hidden="1" x14ac:dyDescent="0.2">
      <c r="A5926" s="1">
        <v>5923</v>
      </c>
      <c r="B5926" s="1">
        <f t="shared" ca="1" si="647"/>
        <v>69760.864825293495</v>
      </c>
      <c r="C5926" s="1">
        <f t="shared" ca="1" si="644"/>
        <v>100</v>
      </c>
      <c r="D5926" s="1">
        <f t="shared" ca="1" si="645"/>
        <v>-42.077013244733351</v>
      </c>
      <c r="E5926" s="1">
        <f t="shared" ca="1" si="646"/>
        <v>-3</v>
      </c>
      <c r="F5926" s="1">
        <f t="shared" ca="1" si="648"/>
        <v>1</v>
      </c>
      <c r="G5926" s="1">
        <f t="shared" ca="1" si="649"/>
        <v>3</v>
      </c>
      <c r="H5926" s="1">
        <f t="shared" ca="1" si="650"/>
        <v>0</v>
      </c>
    </row>
    <row r="5927" spans="1:8" hidden="1" x14ac:dyDescent="0.2">
      <c r="A5927" s="1">
        <v>5924</v>
      </c>
      <c r="B5927" s="1">
        <f t="shared" ca="1" si="647"/>
        <v>65553.163500820156</v>
      </c>
      <c r="C5927" s="1">
        <f t="shared" ca="1" si="644"/>
        <v>100</v>
      </c>
      <c r="D5927" s="1">
        <f t="shared" ca="1" si="645"/>
        <v>-42.077013244733351</v>
      </c>
      <c r="E5927" s="1">
        <f t="shared" ca="1" si="646"/>
        <v>-4</v>
      </c>
      <c r="F5927" s="1">
        <f t="shared" ca="1" si="648"/>
        <v>1</v>
      </c>
      <c r="G5927" s="1">
        <f t="shared" ca="1" si="649"/>
        <v>4</v>
      </c>
      <c r="H5927" s="1">
        <f t="shared" ca="1" si="650"/>
        <v>0</v>
      </c>
    </row>
    <row r="5928" spans="1:8" hidden="1" x14ac:dyDescent="0.2">
      <c r="A5928" s="1">
        <v>5925</v>
      </c>
      <c r="B5928" s="1">
        <f t="shared" ca="1" si="647"/>
        <v>61345.462176346817</v>
      </c>
      <c r="C5928" s="1">
        <f t="shared" ca="1" si="644"/>
        <v>500</v>
      </c>
      <c r="D5928" s="1">
        <f t="shared" ca="1" si="645"/>
        <v>-42.077013244733351</v>
      </c>
      <c r="E5928" s="1">
        <f t="shared" ca="1" si="646"/>
        <v>0</v>
      </c>
      <c r="F5928" s="1">
        <f t="shared" ca="1" si="648"/>
        <v>2</v>
      </c>
      <c r="G5928" s="1">
        <f t="shared" ca="1" si="649"/>
        <v>5</v>
      </c>
      <c r="H5928" s="1">
        <f t="shared" ca="1" si="650"/>
        <v>0</v>
      </c>
    </row>
    <row r="5929" spans="1:8" hidden="1" x14ac:dyDescent="0.2">
      <c r="A5929" s="1">
        <v>5926</v>
      </c>
      <c r="B5929" s="1">
        <f t="shared" ca="1" si="647"/>
        <v>40306.955553980137</v>
      </c>
      <c r="C5929" s="1">
        <f t="shared" ca="1" si="644"/>
        <v>500</v>
      </c>
      <c r="D5929" s="1">
        <f t="shared" ca="1" si="645"/>
        <v>58.639357099169693</v>
      </c>
      <c r="E5929" s="1">
        <f t="shared" ca="1" si="646"/>
        <v>-1</v>
      </c>
      <c r="F5929" s="1">
        <f t="shared" ca="1" si="648"/>
        <v>2</v>
      </c>
      <c r="G5929" s="1">
        <f t="shared" ca="1" si="649"/>
        <v>6</v>
      </c>
      <c r="H5929" s="1">
        <f t="shared" ca="1" si="650"/>
        <v>0</v>
      </c>
    </row>
    <row r="5930" spans="1:8" hidden="1" x14ac:dyDescent="0.2">
      <c r="A5930" s="1">
        <v>5927</v>
      </c>
      <c r="B5930" s="1">
        <f t="shared" ca="1" si="647"/>
        <v>69626.634103564982</v>
      </c>
      <c r="C5930" s="1">
        <f t="shared" ca="1" si="644"/>
        <v>100</v>
      </c>
      <c r="D5930" s="1">
        <f t="shared" ca="1" si="645"/>
        <v>-42.077013244733351</v>
      </c>
      <c r="E5930" s="1">
        <f t="shared" ca="1" si="646"/>
        <v>0</v>
      </c>
      <c r="F5930" s="1">
        <f t="shared" ca="1" si="648"/>
        <v>1</v>
      </c>
      <c r="G5930" s="1">
        <f t="shared" ca="1" si="649"/>
        <v>0</v>
      </c>
      <c r="H5930" s="1">
        <f t="shared" ca="1" si="650"/>
        <v>1</v>
      </c>
    </row>
    <row r="5931" spans="1:8" hidden="1" x14ac:dyDescent="0.2">
      <c r="A5931" s="1">
        <v>5928</v>
      </c>
      <c r="B5931" s="1">
        <f t="shared" ca="1" si="647"/>
        <v>65418.932779091643</v>
      </c>
      <c r="C5931" s="1">
        <f t="shared" ca="1" si="644"/>
        <v>100</v>
      </c>
      <c r="D5931" s="1">
        <f t="shared" ca="1" si="645"/>
        <v>-42.077013244733351</v>
      </c>
      <c r="E5931" s="1">
        <f t="shared" ca="1" si="646"/>
        <v>-1</v>
      </c>
      <c r="F5931" s="1">
        <f t="shared" ca="1" si="648"/>
        <v>1</v>
      </c>
      <c r="G5931" s="1">
        <f t="shared" ca="1" si="649"/>
        <v>1</v>
      </c>
      <c r="H5931" s="1">
        <f t="shared" ca="1" si="650"/>
        <v>0</v>
      </c>
    </row>
    <row r="5932" spans="1:8" hidden="1" x14ac:dyDescent="0.2">
      <c r="A5932" s="1">
        <v>5929</v>
      </c>
      <c r="B5932" s="1">
        <f t="shared" ca="1" si="647"/>
        <v>61211.231454618304</v>
      </c>
      <c r="C5932" s="1">
        <f t="shared" ca="1" si="644"/>
        <v>100</v>
      </c>
      <c r="D5932" s="1">
        <f t="shared" ca="1" si="645"/>
        <v>58.639357099169693</v>
      </c>
      <c r="E5932" s="1">
        <f t="shared" ca="1" si="646"/>
        <v>-2</v>
      </c>
      <c r="F5932" s="1">
        <f t="shared" ca="1" si="648"/>
        <v>1</v>
      </c>
      <c r="G5932" s="1">
        <f t="shared" ca="1" si="649"/>
        <v>2</v>
      </c>
      <c r="H5932" s="1">
        <f t="shared" ca="1" si="650"/>
        <v>0</v>
      </c>
    </row>
    <row r="5933" spans="1:8" hidden="1" x14ac:dyDescent="0.2">
      <c r="A5933" s="1">
        <v>5930</v>
      </c>
      <c r="B5933" s="1">
        <f t="shared" ca="1" si="647"/>
        <v>67075.167164535276</v>
      </c>
      <c r="C5933" s="1">
        <f t="shared" ca="1" si="644"/>
        <v>100</v>
      </c>
      <c r="D5933" s="1">
        <f t="shared" ca="1" si="645"/>
        <v>58.639357099169693</v>
      </c>
      <c r="E5933" s="1">
        <f t="shared" ca="1" si="646"/>
        <v>-1</v>
      </c>
      <c r="F5933" s="1">
        <f t="shared" ca="1" si="648"/>
        <v>1</v>
      </c>
      <c r="G5933" s="1">
        <f t="shared" ca="1" si="649"/>
        <v>0</v>
      </c>
      <c r="H5933" s="1">
        <f t="shared" ca="1" si="650"/>
        <v>1</v>
      </c>
    </row>
    <row r="5934" spans="1:8" hidden="1" x14ac:dyDescent="0.2">
      <c r="A5934" s="1">
        <v>5931</v>
      </c>
      <c r="B5934" s="1">
        <f t="shared" ca="1" si="647"/>
        <v>72939.102874452248</v>
      </c>
      <c r="C5934" s="1">
        <f t="shared" ca="1" si="644"/>
        <v>100</v>
      </c>
      <c r="D5934" s="1">
        <f t="shared" ca="1" si="645"/>
        <v>-42.077013244733351</v>
      </c>
      <c r="E5934" s="1">
        <f t="shared" ca="1" si="646"/>
        <v>0</v>
      </c>
      <c r="F5934" s="1">
        <f t="shared" ca="1" si="648"/>
        <v>1</v>
      </c>
      <c r="G5934" s="1">
        <f t="shared" ca="1" si="649"/>
        <v>0</v>
      </c>
      <c r="H5934" s="1">
        <f t="shared" ca="1" si="650"/>
        <v>2</v>
      </c>
    </row>
    <row r="5935" spans="1:8" hidden="1" x14ac:dyDescent="0.2">
      <c r="A5935" s="1">
        <v>5932</v>
      </c>
      <c r="B5935" s="1">
        <f t="shared" ca="1" si="647"/>
        <v>68731.401549978909</v>
      </c>
      <c r="C5935" s="1">
        <f t="shared" ca="1" si="644"/>
        <v>100</v>
      </c>
      <c r="D5935" s="1">
        <f t="shared" ca="1" si="645"/>
        <v>58.639357099169693</v>
      </c>
      <c r="E5935" s="1">
        <f t="shared" ca="1" si="646"/>
        <v>-1</v>
      </c>
      <c r="F5935" s="1">
        <f t="shared" ca="1" si="648"/>
        <v>1</v>
      </c>
      <c r="G5935" s="1">
        <f t="shared" ca="1" si="649"/>
        <v>1</v>
      </c>
      <c r="H5935" s="1">
        <f t="shared" ca="1" si="650"/>
        <v>0</v>
      </c>
    </row>
    <row r="5936" spans="1:8" hidden="1" x14ac:dyDescent="0.2">
      <c r="A5936" s="1">
        <v>5933</v>
      </c>
      <c r="B5936" s="1">
        <f t="shared" ca="1" si="647"/>
        <v>74595.337259895881</v>
      </c>
      <c r="C5936" s="1">
        <f t="shared" ca="1" si="644"/>
        <v>100</v>
      </c>
      <c r="D5936" s="1">
        <f t="shared" ca="1" si="645"/>
        <v>-42.077013244733351</v>
      </c>
      <c r="E5936" s="1">
        <f t="shared" ca="1" si="646"/>
        <v>0</v>
      </c>
      <c r="F5936" s="1">
        <f t="shared" ca="1" si="648"/>
        <v>1</v>
      </c>
      <c r="G5936" s="1">
        <f t="shared" ca="1" si="649"/>
        <v>0</v>
      </c>
      <c r="H5936" s="1">
        <f t="shared" ca="1" si="650"/>
        <v>1</v>
      </c>
    </row>
    <row r="5937" spans="1:8" hidden="1" x14ac:dyDescent="0.2">
      <c r="A5937" s="1">
        <v>5934</v>
      </c>
      <c r="B5937" s="1">
        <f t="shared" ca="1" si="647"/>
        <v>70387.635935422542</v>
      </c>
      <c r="C5937" s="1">
        <f t="shared" ca="1" si="644"/>
        <v>100</v>
      </c>
      <c r="D5937" s="1">
        <f t="shared" ca="1" si="645"/>
        <v>58.639357099169693</v>
      </c>
      <c r="E5937" s="1">
        <f t="shared" ca="1" si="646"/>
        <v>-1</v>
      </c>
      <c r="F5937" s="1">
        <f t="shared" ca="1" si="648"/>
        <v>1</v>
      </c>
      <c r="G5937" s="1">
        <f t="shared" ca="1" si="649"/>
        <v>1</v>
      </c>
      <c r="H5937" s="1">
        <f t="shared" ca="1" si="650"/>
        <v>0</v>
      </c>
    </row>
    <row r="5938" spans="1:8" hidden="1" x14ac:dyDescent="0.2">
      <c r="A5938" s="1">
        <v>5935</v>
      </c>
      <c r="B5938" s="1">
        <f t="shared" ca="1" si="647"/>
        <v>76251.571645339514</v>
      </c>
      <c r="C5938" s="1">
        <f t="shared" ca="1" si="644"/>
        <v>100</v>
      </c>
      <c r="D5938" s="1">
        <f t="shared" ca="1" si="645"/>
        <v>-42.077013244733351</v>
      </c>
      <c r="E5938" s="1">
        <f t="shared" ca="1" si="646"/>
        <v>0</v>
      </c>
      <c r="F5938" s="1">
        <f t="shared" ca="1" si="648"/>
        <v>1</v>
      </c>
      <c r="G5938" s="1">
        <f t="shared" ca="1" si="649"/>
        <v>0</v>
      </c>
      <c r="H5938" s="1">
        <f t="shared" ca="1" si="650"/>
        <v>1</v>
      </c>
    </row>
    <row r="5939" spans="1:8" hidden="1" x14ac:dyDescent="0.2">
      <c r="A5939" s="1">
        <v>5936</v>
      </c>
      <c r="B5939" s="1">
        <f t="shared" ca="1" si="647"/>
        <v>72043.870320866175</v>
      </c>
      <c r="C5939" s="1">
        <f t="shared" ca="1" si="644"/>
        <v>100</v>
      </c>
      <c r="D5939" s="1">
        <f t="shared" ca="1" si="645"/>
        <v>-42.077013244733351</v>
      </c>
      <c r="E5939" s="1">
        <f t="shared" ca="1" si="646"/>
        <v>-1</v>
      </c>
      <c r="F5939" s="1">
        <f t="shared" ca="1" si="648"/>
        <v>1</v>
      </c>
      <c r="G5939" s="1">
        <f t="shared" ca="1" si="649"/>
        <v>1</v>
      </c>
      <c r="H5939" s="1">
        <f t="shared" ca="1" si="650"/>
        <v>0</v>
      </c>
    </row>
    <row r="5940" spans="1:8" hidden="1" x14ac:dyDescent="0.2">
      <c r="A5940" s="1">
        <v>5937</v>
      </c>
      <c r="B5940" s="1">
        <f t="shared" ca="1" si="647"/>
        <v>67836.168996392837</v>
      </c>
      <c r="C5940" s="1">
        <f t="shared" ca="1" si="644"/>
        <v>100</v>
      </c>
      <c r="D5940" s="1">
        <f t="shared" ca="1" si="645"/>
        <v>58.639357099169693</v>
      </c>
      <c r="E5940" s="1">
        <f t="shared" ca="1" si="646"/>
        <v>-2</v>
      </c>
      <c r="F5940" s="1">
        <f t="shared" ca="1" si="648"/>
        <v>1</v>
      </c>
      <c r="G5940" s="1">
        <f t="shared" ca="1" si="649"/>
        <v>2</v>
      </c>
      <c r="H5940" s="1">
        <f t="shared" ca="1" si="650"/>
        <v>0</v>
      </c>
    </row>
    <row r="5941" spans="1:8" hidden="1" x14ac:dyDescent="0.2">
      <c r="A5941" s="1">
        <v>5938</v>
      </c>
      <c r="B5941" s="1">
        <f t="shared" ca="1" si="647"/>
        <v>73700.104706309809</v>
      </c>
      <c r="C5941" s="1">
        <f t="shared" ca="1" si="644"/>
        <v>100</v>
      </c>
      <c r="D5941" s="1">
        <f t="shared" ca="1" si="645"/>
        <v>-42.077013244733351</v>
      </c>
      <c r="E5941" s="1">
        <f t="shared" ca="1" si="646"/>
        <v>-1</v>
      </c>
      <c r="F5941" s="1">
        <f t="shared" ca="1" si="648"/>
        <v>1</v>
      </c>
      <c r="G5941" s="1">
        <f t="shared" ca="1" si="649"/>
        <v>0</v>
      </c>
      <c r="H5941" s="1">
        <f t="shared" ca="1" si="650"/>
        <v>1</v>
      </c>
    </row>
    <row r="5942" spans="1:8" hidden="1" x14ac:dyDescent="0.2">
      <c r="A5942" s="1">
        <v>5939</v>
      </c>
      <c r="B5942" s="1">
        <f t="shared" ca="1" si="647"/>
        <v>69492.40338183647</v>
      </c>
      <c r="C5942" s="1">
        <f t="shared" ca="1" si="644"/>
        <v>100</v>
      </c>
      <c r="D5942" s="1">
        <f t="shared" ca="1" si="645"/>
        <v>58.639357099169693</v>
      </c>
      <c r="E5942" s="1">
        <f t="shared" ca="1" si="646"/>
        <v>-2</v>
      </c>
      <c r="F5942" s="1">
        <f t="shared" ca="1" si="648"/>
        <v>1</v>
      </c>
      <c r="G5942" s="1">
        <f t="shared" ca="1" si="649"/>
        <v>1</v>
      </c>
      <c r="H5942" s="1">
        <f t="shared" ca="1" si="650"/>
        <v>0</v>
      </c>
    </row>
    <row r="5943" spans="1:8" hidden="1" x14ac:dyDescent="0.2">
      <c r="A5943" s="1">
        <v>5940</v>
      </c>
      <c r="B5943" s="1">
        <f t="shared" ca="1" si="647"/>
        <v>75356.339091753442</v>
      </c>
      <c r="C5943" s="1">
        <f t="shared" ca="1" si="644"/>
        <v>100</v>
      </c>
      <c r="D5943" s="1">
        <f t="shared" ca="1" si="645"/>
        <v>58.639357099169693</v>
      </c>
      <c r="E5943" s="1">
        <f t="shared" ca="1" si="646"/>
        <v>-1</v>
      </c>
      <c r="F5943" s="1">
        <f t="shared" ca="1" si="648"/>
        <v>1</v>
      </c>
      <c r="G5943" s="1">
        <f t="shared" ca="1" si="649"/>
        <v>0</v>
      </c>
      <c r="H5943" s="1">
        <f t="shared" ca="1" si="650"/>
        <v>1</v>
      </c>
    </row>
    <row r="5944" spans="1:8" hidden="1" x14ac:dyDescent="0.2">
      <c r="A5944" s="1">
        <v>5941</v>
      </c>
      <c r="B5944" s="1">
        <f t="shared" ca="1" si="647"/>
        <v>81220.274801670414</v>
      </c>
      <c r="C5944" s="1">
        <f t="shared" ca="1" si="644"/>
        <v>100</v>
      </c>
      <c r="D5944" s="1">
        <f t="shared" ca="1" si="645"/>
        <v>-42.077013244733351</v>
      </c>
      <c r="E5944" s="1">
        <f t="shared" ca="1" si="646"/>
        <v>0</v>
      </c>
      <c r="F5944" s="1">
        <f t="shared" ca="1" si="648"/>
        <v>1</v>
      </c>
      <c r="G5944" s="1">
        <f t="shared" ca="1" si="649"/>
        <v>0</v>
      </c>
      <c r="H5944" s="1">
        <f t="shared" ca="1" si="650"/>
        <v>2</v>
      </c>
    </row>
    <row r="5945" spans="1:8" hidden="1" x14ac:dyDescent="0.2">
      <c r="A5945" s="1">
        <v>5942</v>
      </c>
      <c r="B5945" s="1">
        <f t="shared" ca="1" si="647"/>
        <v>77012.573477197075</v>
      </c>
      <c r="C5945" s="1">
        <f t="shared" ca="1" si="644"/>
        <v>100</v>
      </c>
      <c r="D5945" s="1">
        <f t="shared" ca="1" si="645"/>
        <v>-42.077013244733351</v>
      </c>
      <c r="E5945" s="1">
        <f t="shared" ca="1" si="646"/>
        <v>-1</v>
      </c>
      <c r="F5945" s="1">
        <f t="shared" ca="1" si="648"/>
        <v>1</v>
      </c>
      <c r="G5945" s="1">
        <f t="shared" ca="1" si="649"/>
        <v>1</v>
      </c>
      <c r="H5945" s="1">
        <f t="shared" ca="1" si="650"/>
        <v>0</v>
      </c>
    </row>
    <row r="5946" spans="1:8" hidden="1" x14ac:dyDescent="0.2">
      <c r="A5946" s="1">
        <v>5943</v>
      </c>
      <c r="B5946" s="1">
        <f t="shared" ca="1" si="647"/>
        <v>72804.872152723736</v>
      </c>
      <c r="C5946" s="1">
        <f t="shared" ca="1" si="644"/>
        <v>100</v>
      </c>
      <c r="D5946" s="1">
        <f t="shared" ca="1" si="645"/>
        <v>-42.077013244733351</v>
      </c>
      <c r="E5946" s="1">
        <f t="shared" ca="1" si="646"/>
        <v>-2</v>
      </c>
      <c r="F5946" s="1">
        <f t="shared" ca="1" si="648"/>
        <v>1</v>
      </c>
      <c r="G5946" s="1">
        <f t="shared" ca="1" si="649"/>
        <v>2</v>
      </c>
      <c r="H5946" s="1">
        <f t="shared" ca="1" si="650"/>
        <v>0</v>
      </c>
    </row>
    <row r="5947" spans="1:8" hidden="1" x14ac:dyDescent="0.2">
      <c r="A5947" s="1">
        <v>5944</v>
      </c>
      <c r="B5947" s="1">
        <f t="shared" ca="1" si="647"/>
        <v>68597.170828250397</v>
      </c>
      <c r="C5947" s="1">
        <f t="shared" ca="1" si="644"/>
        <v>100</v>
      </c>
      <c r="D5947" s="1">
        <f t="shared" ca="1" si="645"/>
        <v>-42.077013244733351</v>
      </c>
      <c r="E5947" s="1">
        <f t="shared" ca="1" si="646"/>
        <v>-3</v>
      </c>
      <c r="F5947" s="1">
        <f t="shared" ca="1" si="648"/>
        <v>1</v>
      </c>
      <c r="G5947" s="1">
        <f t="shared" ca="1" si="649"/>
        <v>3</v>
      </c>
      <c r="H5947" s="1">
        <f t="shared" ca="1" si="650"/>
        <v>0</v>
      </c>
    </row>
    <row r="5948" spans="1:8" hidden="1" x14ac:dyDescent="0.2">
      <c r="A5948" s="1">
        <v>5945</v>
      </c>
      <c r="B5948" s="1">
        <f t="shared" ca="1" si="647"/>
        <v>64389.469503777058</v>
      </c>
      <c r="C5948" s="1">
        <f t="shared" ca="1" si="644"/>
        <v>100</v>
      </c>
      <c r="D5948" s="1">
        <f t="shared" ca="1" si="645"/>
        <v>58.639357099169693</v>
      </c>
      <c r="E5948" s="1">
        <f t="shared" ca="1" si="646"/>
        <v>-4</v>
      </c>
      <c r="F5948" s="1">
        <f t="shared" ca="1" si="648"/>
        <v>1</v>
      </c>
      <c r="G5948" s="1">
        <f t="shared" ca="1" si="649"/>
        <v>4</v>
      </c>
      <c r="H5948" s="1">
        <f t="shared" ca="1" si="650"/>
        <v>0</v>
      </c>
    </row>
    <row r="5949" spans="1:8" hidden="1" x14ac:dyDescent="0.2">
      <c r="A5949" s="1">
        <v>5946</v>
      </c>
      <c r="B5949" s="1">
        <f t="shared" ca="1" si="647"/>
        <v>70253.40521369403</v>
      </c>
      <c r="C5949" s="1">
        <f t="shared" ca="1" si="644"/>
        <v>100</v>
      </c>
      <c r="D5949" s="1">
        <f t="shared" ca="1" si="645"/>
        <v>-42.077013244733351</v>
      </c>
      <c r="E5949" s="1">
        <f t="shared" ca="1" si="646"/>
        <v>-3</v>
      </c>
      <c r="F5949" s="1">
        <f t="shared" ca="1" si="648"/>
        <v>1</v>
      </c>
      <c r="G5949" s="1">
        <f t="shared" ca="1" si="649"/>
        <v>0</v>
      </c>
      <c r="H5949" s="1">
        <f t="shared" ca="1" si="650"/>
        <v>1</v>
      </c>
    </row>
    <row r="5950" spans="1:8" hidden="1" x14ac:dyDescent="0.2">
      <c r="A5950" s="1">
        <v>5947</v>
      </c>
      <c r="B5950" s="1">
        <f t="shared" ca="1" si="647"/>
        <v>66045.703889220691</v>
      </c>
      <c r="C5950" s="1">
        <f t="shared" ca="1" si="644"/>
        <v>100</v>
      </c>
      <c r="D5950" s="1">
        <f t="shared" ca="1" si="645"/>
        <v>58.639357099169693</v>
      </c>
      <c r="E5950" s="1">
        <f t="shared" ca="1" si="646"/>
        <v>-4</v>
      </c>
      <c r="F5950" s="1">
        <f t="shared" ca="1" si="648"/>
        <v>1</v>
      </c>
      <c r="G5950" s="1">
        <f t="shared" ca="1" si="649"/>
        <v>1</v>
      </c>
      <c r="H5950" s="1">
        <f t="shared" ca="1" si="650"/>
        <v>0</v>
      </c>
    </row>
    <row r="5951" spans="1:8" hidden="1" x14ac:dyDescent="0.2">
      <c r="A5951" s="1">
        <v>5948</v>
      </c>
      <c r="B5951" s="1">
        <f t="shared" ca="1" si="647"/>
        <v>71909.639599137663</v>
      </c>
      <c r="C5951" s="1">
        <f t="shared" ca="1" si="644"/>
        <v>100</v>
      </c>
      <c r="D5951" s="1">
        <f t="shared" ca="1" si="645"/>
        <v>58.639357099169693</v>
      </c>
      <c r="E5951" s="1">
        <f t="shared" ca="1" si="646"/>
        <v>-3</v>
      </c>
      <c r="F5951" s="1">
        <f t="shared" ca="1" si="648"/>
        <v>1</v>
      </c>
      <c r="G5951" s="1">
        <f t="shared" ca="1" si="649"/>
        <v>0</v>
      </c>
      <c r="H5951" s="1">
        <f t="shared" ca="1" si="650"/>
        <v>1</v>
      </c>
    </row>
    <row r="5952" spans="1:8" hidden="1" x14ac:dyDescent="0.2">
      <c r="A5952" s="1">
        <v>5949</v>
      </c>
      <c r="B5952" s="1">
        <f t="shared" ca="1" si="647"/>
        <v>77773.575309054635</v>
      </c>
      <c r="C5952" s="1">
        <f t="shared" ca="1" si="644"/>
        <v>100</v>
      </c>
      <c r="D5952" s="1">
        <f t="shared" ca="1" si="645"/>
        <v>-42.077013244733351</v>
      </c>
      <c r="E5952" s="1">
        <f t="shared" ca="1" si="646"/>
        <v>-2</v>
      </c>
      <c r="F5952" s="1">
        <f t="shared" ca="1" si="648"/>
        <v>1</v>
      </c>
      <c r="G5952" s="1">
        <f t="shared" ca="1" si="649"/>
        <v>0</v>
      </c>
      <c r="H5952" s="1">
        <f t="shared" ca="1" si="650"/>
        <v>2</v>
      </c>
    </row>
    <row r="5953" spans="1:8" hidden="1" x14ac:dyDescent="0.2">
      <c r="A5953" s="1">
        <v>5950</v>
      </c>
      <c r="B5953" s="1">
        <f t="shared" ca="1" si="647"/>
        <v>73565.873984581296</v>
      </c>
      <c r="C5953" s="1">
        <f t="shared" ca="1" si="644"/>
        <v>100</v>
      </c>
      <c r="D5953" s="1">
        <f t="shared" ca="1" si="645"/>
        <v>58.639357099169693</v>
      </c>
      <c r="E5953" s="1">
        <f t="shared" ca="1" si="646"/>
        <v>-3</v>
      </c>
      <c r="F5953" s="1">
        <f t="shared" ca="1" si="648"/>
        <v>1</v>
      </c>
      <c r="G5953" s="1">
        <f t="shared" ca="1" si="649"/>
        <v>1</v>
      </c>
      <c r="H5953" s="1">
        <f t="shared" ca="1" si="650"/>
        <v>0</v>
      </c>
    </row>
    <row r="5954" spans="1:8" hidden="1" x14ac:dyDescent="0.2">
      <c r="A5954" s="1">
        <v>5951</v>
      </c>
      <c r="B5954" s="1">
        <f t="shared" ca="1" si="647"/>
        <v>79429.809694498268</v>
      </c>
      <c r="C5954" s="1">
        <f t="shared" ca="1" si="644"/>
        <v>100</v>
      </c>
      <c r="D5954" s="1">
        <f t="shared" ca="1" si="645"/>
        <v>58.639357099169693</v>
      </c>
      <c r="E5954" s="1">
        <f t="shared" ca="1" si="646"/>
        <v>-2</v>
      </c>
      <c r="F5954" s="1">
        <f t="shared" ca="1" si="648"/>
        <v>1</v>
      </c>
      <c r="G5954" s="1">
        <f t="shared" ca="1" si="649"/>
        <v>0</v>
      </c>
      <c r="H5954" s="1">
        <f t="shared" ca="1" si="650"/>
        <v>1</v>
      </c>
    </row>
    <row r="5955" spans="1:8" hidden="1" x14ac:dyDescent="0.2">
      <c r="A5955" s="1">
        <v>5952</v>
      </c>
      <c r="B5955" s="1">
        <f t="shared" ca="1" si="647"/>
        <v>85293.74540441524</v>
      </c>
      <c r="C5955" s="1">
        <f t="shared" ca="1" si="644"/>
        <v>100</v>
      </c>
      <c r="D5955" s="1">
        <f t="shared" ca="1" si="645"/>
        <v>58.639357099169693</v>
      </c>
      <c r="E5955" s="1">
        <f t="shared" ca="1" si="646"/>
        <v>-1</v>
      </c>
      <c r="F5955" s="1">
        <f t="shared" ca="1" si="648"/>
        <v>1</v>
      </c>
      <c r="G5955" s="1">
        <f t="shared" ca="1" si="649"/>
        <v>0</v>
      </c>
      <c r="H5955" s="1">
        <f t="shared" ca="1" si="650"/>
        <v>2</v>
      </c>
    </row>
    <row r="5956" spans="1:8" hidden="1" x14ac:dyDescent="0.2">
      <c r="A5956" s="1">
        <v>5953</v>
      </c>
      <c r="B5956" s="1">
        <f t="shared" ca="1" si="647"/>
        <v>91157.681114332212</v>
      </c>
      <c r="C5956" s="1">
        <f t="shared" ca="1" si="644"/>
        <v>100</v>
      </c>
      <c r="D5956" s="1">
        <f t="shared" ca="1" si="645"/>
        <v>-42.077013244733351</v>
      </c>
      <c r="E5956" s="1">
        <f t="shared" ca="1" si="646"/>
        <v>0</v>
      </c>
      <c r="F5956" s="1">
        <f t="shared" ca="1" si="648"/>
        <v>1</v>
      </c>
      <c r="G5956" s="1">
        <f t="shared" ca="1" si="649"/>
        <v>0</v>
      </c>
      <c r="H5956" s="1">
        <f t="shared" ca="1" si="650"/>
        <v>3</v>
      </c>
    </row>
    <row r="5957" spans="1:8" hidden="1" x14ac:dyDescent="0.2">
      <c r="A5957" s="1">
        <v>5954</v>
      </c>
      <c r="B5957" s="1">
        <f t="shared" ca="1" si="647"/>
        <v>86949.979789858873</v>
      </c>
      <c r="C5957" s="1">
        <f t="shared" ref="C5957:C6020" ca="1" si="651">$C$4*POWER($L$2,F5957-1)</f>
        <v>100</v>
      </c>
      <c r="D5957" s="1">
        <f t="shared" ref="D5957:D6020" ca="1" si="652">IF(RAND()&lt;$B$1,$F$1,$H$1)</f>
        <v>58.639357099169693</v>
      </c>
      <c r="E5957" s="1">
        <f t="shared" ref="E5957:E6020" ca="1" si="653">IF(D5956&lt;0,IF(E5956-1=-$D$2,0,E5956-1),IF(E5956+1=$F$2,0,E5956+1))</f>
        <v>-1</v>
      </c>
      <c r="F5957" s="1">
        <f t="shared" ca="1" si="648"/>
        <v>1</v>
      </c>
      <c r="G5957" s="1">
        <f t="shared" ca="1" si="649"/>
        <v>1</v>
      </c>
      <c r="H5957" s="1">
        <f t="shared" ca="1" si="650"/>
        <v>0</v>
      </c>
    </row>
    <row r="5958" spans="1:8" hidden="1" x14ac:dyDescent="0.2">
      <c r="A5958" s="1">
        <v>5955</v>
      </c>
      <c r="B5958" s="1">
        <f t="shared" ref="B5958:B6021" ca="1" si="654">B5957+D5957*C5957</f>
        <v>92813.915499775845</v>
      </c>
      <c r="C5958" s="1">
        <f t="shared" ca="1" si="651"/>
        <v>100</v>
      </c>
      <c r="D5958" s="1">
        <f t="shared" ca="1" si="652"/>
        <v>58.639357099169693</v>
      </c>
      <c r="E5958" s="1">
        <f t="shared" ca="1" si="653"/>
        <v>0</v>
      </c>
      <c r="F5958" s="1">
        <f t="shared" ref="F5958:F6021" ca="1" si="655">IF(AND(D5957&gt;0,E5958=0),IF(F5957-1&lt;1,1,F5957-1),IF(AND(D5957&lt;0,E5958=0),IF(F5957+1&gt;$H$2,1,F5957+1),F5957))</f>
        <v>1</v>
      </c>
      <c r="G5958" s="1">
        <f t="shared" ref="G5958:G6021" ca="1" si="656">IF(D5957&gt;0,0,G5957+1)</f>
        <v>0</v>
      </c>
      <c r="H5958" s="1">
        <f t="shared" ref="H5958:H6021" ca="1" si="657">IF(D5957&lt;0,0,H5957+1)</f>
        <v>1</v>
      </c>
    </row>
    <row r="5959" spans="1:8" hidden="1" x14ac:dyDescent="0.2">
      <c r="A5959" s="1">
        <v>5956</v>
      </c>
      <c r="B5959" s="1">
        <f t="shared" ca="1" si="654"/>
        <v>98677.851209692817</v>
      </c>
      <c r="C5959" s="1">
        <f t="shared" ca="1" si="651"/>
        <v>100</v>
      </c>
      <c r="D5959" s="1">
        <f t="shared" ca="1" si="652"/>
        <v>-42.077013244733351</v>
      </c>
      <c r="E5959" s="1">
        <f t="shared" ca="1" si="653"/>
        <v>0</v>
      </c>
      <c r="F5959" s="1">
        <f t="shared" ca="1" si="655"/>
        <v>1</v>
      </c>
      <c r="G5959" s="1">
        <f t="shared" ca="1" si="656"/>
        <v>0</v>
      </c>
      <c r="H5959" s="1">
        <f t="shared" ca="1" si="657"/>
        <v>2</v>
      </c>
    </row>
    <row r="5960" spans="1:8" hidden="1" x14ac:dyDescent="0.2">
      <c r="A5960" s="1">
        <v>5957</v>
      </c>
      <c r="B5960" s="1">
        <f t="shared" ca="1" si="654"/>
        <v>94470.149885219478</v>
      </c>
      <c r="C5960" s="1">
        <f t="shared" ca="1" si="651"/>
        <v>100</v>
      </c>
      <c r="D5960" s="1">
        <f t="shared" ca="1" si="652"/>
        <v>-42.077013244733351</v>
      </c>
      <c r="E5960" s="1">
        <f t="shared" ca="1" si="653"/>
        <v>-1</v>
      </c>
      <c r="F5960" s="1">
        <f t="shared" ca="1" si="655"/>
        <v>1</v>
      </c>
      <c r="G5960" s="1">
        <f t="shared" ca="1" si="656"/>
        <v>1</v>
      </c>
      <c r="H5960" s="1">
        <f t="shared" ca="1" si="657"/>
        <v>0</v>
      </c>
    </row>
    <row r="5961" spans="1:8" hidden="1" x14ac:dyDescent="0.2">
      <c r="A5961" s="1">
        <v>5958</v>
      </c>
      <c r="B5961" s="1">
        <f t="shared" ca="1" si="654"/>
        <v>90262.448560746139</v>
      </c>
      <c r="C5961" s="1">
        <f t="shared" ca="1" si="651"/>
        <v>100</v>
      </c>
      <c r="D5961" s="1">
        <f t="shared" ca="1" si="652"/>
        <v>58.639357099169693</v>
      </c>
      <c r="E5961" s="1">
        <f t="shared" ca="1" si="653"/>
        <v>-2</v>
      </c>
      <c r="F5961" s="1">
        <f t="shared" ca="1" si="655"/>
        <v>1</v>
      </c>
      <c r="G5961" s="1">
        <f t="shared" ca="1" si="656"/>
        <v>2</v>
      </c>
      <c r="H5961" s="1">
        <f t="shared" ca="1" si="657"/>
        <v>0</v>
      </c>
    </row>
    <row r="5962" spans="1:8" hidden="1" x14ac:dyDescent="0.2">
      <c r="A5962" s="1">
        <v>5959</v>
      </c>
      <c r="B5962" s="1">
        <f t="shared" ca="1" si="654"/>
        <v>96126.384270663111</v>
      </c>
      <c r="C5962" s="1">
        <f t="shared" ca="1" si="651"/>
        <v>100</v>
      </c>
      <c r="D5962" s="1">
        <f t="shared" ca="1" si="652"/>
        <v>-42.077013244733351</v>
      </c>
      <c r="E5962" s="1">
        <f t="shared" ca="1" si="653"/>
        <v>-1</v>
      </c>
      <c r="F5962" s="1">
        <f t="shared" ca="1" si="655"/>
        <v>1</v>
      </c>
      <c r="G5962" s="1">
        <f t="shared" ca="1" si="656"/>
        <v>0</v>
      </c>
      <c r="H5962" s="1">
        <f t="shared" ca="1" si="657"/>
        <v>1</v>
      </c>
    </row>
    <row r="5963" spans="1:8" hidden="1" x14ac:dyDescent="0.2">
      <c r="A5963" s="1">
        <v>5960</v>
      </c>
      <c r="B5963" s="1">
        <f t="shared" ca="1" si="654"/>
        <v>91918.682946189772</v>
      </c>
      <c r="C5963" s="1">
        <f t="shared" ca="1" si="651"/>
        <v>100</v>
      </c>
      <c r="D5963" s="1">
        <f t="shared" ca="1" si="652"/>
        <v>58.639357099169693</v>
      </c>
      <c r="E5963" s="1">
        <f t="shared" ca="1" si="653"/>
        <v>-2</v>
      </c>
      <c r="F5963" s="1">
        <f t="shared" ca="1" si="655"/>
        <v>1</v>
      </c>
      <c r="G5963" s="1">
        <f t="shared" ca="1" si="656"/>
        <v>1</v>
      </c>
      <c r="H5963" s="1">
        <f t="shared" ca="1" si="657"/>
        <v>0</v>
      </c>
    </row>
    <row r="5964" spans="1:8" hidden="1" x14ac:dyDescent="0.2">
      <c r="A5964" s="1">
        <v>5961</v>
      </c>
      <c r="B5964" s="1">
        <f t="shared" ca="1" si="654"/>
        <v>97782.618656106744</v>
      </c>
      <c r="C5964" s="1">
        <f t="shared" ca="1" si="651"/>
        <v>100</v>
      </c>
      <c r="D5964" s="1">
        <f t="shared" ca="1" si="652"/>
        <v>58.639357099169693</v>
      </c>
      <c r="E5964" s="1">
        <f t="shared" ca="1" si="653"/>
        <v>-1</v>
      </c>
      <c r="F5964" s="1">
        <f t="shared" ca="1" si="655"/>
        <v>1</v>
      </c>
      <c r="G5964" s="1">
        <f t="shared" ca="1" si="656"/>
        <v>0</v>
      </c>
      <c r="H5964" s="1">
        <f t="shared" ca="1" si="657"/>
        <v>1</v>
      </c>
    </row>
    <row r="5965" spans="1:8" hidden="1" x14ac:dyDescent="0.2">
      <c r="A5965" s="1">
        <v>5962</v>
      </c>
      <c r="B5965" s="1">
        <f t="shared" ca="1" si="654"/>
        <v>103646.55436602372</v>
      </c>
      <c r="C5965" s="1">
        <f t="shared" ca="1" si="651"/>
        <v>100</v>
      </c>
      <c r="D5965" s="1">
        <f t="shared" ca="1" si="652"/>
        <v>58.639357099169693</v>
      </c>
      <c r="E5965" s="1">
        <f t="shared" ca="1" si="653"/>
        <v>0</v>
      </c>
      <c r="F5965" s="1">
        <f t="shared" ca="1" si="655"/>
        <v>1</v>
      </c>
      <c r="G5965" s="1">
        <f t="shared" ca="1" si="656"/>
        <v>0</v>
      </c>
      <c r="H5965" s="1">
        <f t="shared" ca="1" si="657"/>
        <v>2</v>
      </c>
    </row>
    <row r="5966" spans="1:8" hidden="1" x14ac:dyDescent="0.2">
      <c r="A5966" s="1">
        <v>5963</v>
      </c>
      <c r="B5966" s="1">
        <f t="shared" ca="1" si="654"/>
        <v>109510.49007594069</v>
      </c>
      <c r="C5966" s="1">
        <f t="shared" ca="1" si="651"/>
        <v>100</v>
      </c>
      <c r="D5966" s="1">
        <f t="shared" ca="1" si="652"/>
        <v>-42.077013244733351</v>
      </c>
      <c r="E5966" s="1">
        <f t="shared" ca="1" si="653"/>
        <v>0</v>
      </c>
      <c r="F5966" s="1">
        <f t="shared" ca="1" si="655"/>
        <v>1</v>
      </c>
      <c r="G5966" s="1">
        <f t="shared" ca="1" si="656"/>
        <v>0</v>
      </c>
      <c r="H5966" s="1">
        <f t="shared" ca="1" si="657"/>
        <v>3</v>
      </c>
    </row>
    <row r="5967" spans="1:8" hidden="1" x14ac:dyDescent="0.2">
      <c r="A5967" s="1">
        <v>5964</v>
      </c>
      <c r="B5967" s="1">
        <f t="shared" ca="1" si="654"/>
        <v>105302.78875146735</v>
      </c>
      <c r="C5967" s="1">
        <f t="shared" ca="1" si="651"/>
        <v>100</v>
      </c>
      <c r="D5967" s="1">
        <f t="shared" ca="1" si="652"/>
        <v>58.639357099169693</v>
      </c>
      <c r="E5967" s="1">
        <f t="shared" ca="1" si="653"/>
        <v>-1</v>
      </c>
      <c r="F5967" s="1">
        <f t="shared" ca="1" si="655"/>
        <v>1</v>
      </c>
      <c r="G5967" s="1">
        <f t="shared" ca="1" si="656"/>
        <v>1</v>
      </c>
      <c r="H5967" s="1">
        <f t="shared" ca="1" si="657"/>
        <v>0</v>
      </c>
    </row>
    <row r="5968" spans="1:8" hidden="1" x14ac:dyDescent="0.2">
      <c r="A5968" s="1">
        <v>5965</v>
      </c>
      <c r="B5968" s="1">
        <f t="shared" ca="1" si="654"/>
        <v>111166.72446138432</v>
      </c>
      <c r="C5968" s="1">
        <f t="shared" ca="1" si="651"/>
        <v>100</v>
      </c>
      <c r="D5968" s="1">
        <f t="shared" ca="1" si="652"/>
        <v>58.639357099169693</v>
      </c>
      <c r="E5968" s="1">
        <f t="shared" ca="1" si="653"/>
        <v>0</v>
      </c>
      <c r="F5968" s="1">
        <f t="shared" ca="1" si="655"/>
        <v>1</v>
      </c>
      <c r="G5968" s="1">
        <f t="shared" ca="1" si="656"/>
        <v>0</v>
      </c>
      <c r="H5968" s="1">
        <f t="shared" ca="1" si="657"/>
        <v>1</v>
      </c>
    </row>
    <row r="5969" spans="1:8" hidden="1" x14ac:dyDescent="0.2">
      <c r="A5969" s="1">
        <v>5966</v>
      </c>
      <c r="B5969" s="1">
        <f t="shared" ca="1" si="654"/>
        <v>117030.66017130129</v>
      </c>
      <c r="C5969" s="1">
        <f t="shared" ca="1" si="651"/>
        <v>100</v>
      </c>
      <c r="D5969" s="1">
        <f t="shared" ca="1" si="652"/>
        <v>-42.077013244733351</v>
      </c>
      <c r="E5969" s="1">
        <f t="shared" ca="1" si="653"/>
        <v>0</v>
      </c>
      <c r="F5969" s="1">
        <f t="shared" ca="1" si="655"/>
        <v>1</v>
      </c>
      <c r="G5969" s="1">
        <f t="shared" ca="1" si="656"/>
        <v>0</v>
      </c>
      <c r="H5969" s="1">
        <f t="shared" ca="1" si="657"/>
        <v>2</v>
      </c>
    </row>
    <row r="5970" spans="1:8" hidden="1" x14ac:dyDescent="0.2">
      <c r="A5970" s="1">
        <v>5967</v>
      </c>
      <c r="B5970" s="1">
        <f t="shared" ca="1" si="654"/>
        <v>112822.95884682795</v>
      </c>
      <c r="C5970" s="1">
        <f t="shared" ca="1" si="651"/>
        <v>100</v>
      </c>
      <c r="D5970" s="1">
        <f t="shared" ca="1" si="652"/>
        <v>58.639357099169693</v>
      </c>
      <c r="E5970" s="1">
        <f t="shared" ca="1" si="653"/>
        <v>-1</v>
      </c>
      <c r="F5970" s="1">
        <f t="shared" ca="1" si="655"/>
        <v>1</v>
      </c>
      <c r="G5970" s="1">
        <f t="shared" ca="1" si="656"/>
        <v>1</v>
      </c>
      <c r="H5970" s="1">
        <f t="shared" ca="1" si="657"/>
        <v>0</v>
      </c>
    </row>
    <row r="5971" spans="1:8" hidden="1" x14ac:dyDescent="0.2">
      <c r="A5971" s="1">
        <v>5968</v>
      </c>
      <c r="B5971" s="1">
        <f t="shared" ca="1" si="654"/>
        <v>118686.89455674493</v>
      </c>
      <c r="C5971" s="1">
        <f t="shared" ca="1" si="651"/>
        <v>100</v>
      </c>
      <c r="D5971" s="1">
        <f t="shared" ca="1" si="652"/>
        <v>58.639357099169693</v>
      </c>
      <c r="E5971" s="1">
        <f t="shared" ca="1" si="653"/>
        <v>0</v>
      </c>
      <c r="F5971" s="1">
        <f t="shared" ca="1" si="655"/>
        <v>1</v>
      </c>
      <c r="G5971" s="1">
        <f t="shared" ca="1" si="656"/>
        <v>0</v>
      </c>
      <c r="H5971" s="1">
        <f t="shared" ca="1" si="657"/>
        <v>1</v>
      </c>
    </row>
    <row r="5972" spans="1:8" hidden="1" x14ac:dyDescent="0.2">
      <c r="A5972" s="1">
        <v>5969</v>
      </c>
      <c r="B5972" s="1">
        <f t="shared" ca="1" si="654"/>
        <v>124550.8302666619</v>
      </c>
      <c r="C5972" s="1">
        <f t="shared" ca="1" si="651"/>
        <v>100</v>
      </c>
      <c r="D5972" s="1">
        <f t="shared" ca="1" si="652"/>
        <v>-42.077013244733351</v>
      </c>
      <c r="E5972" s="1">
        <f t="shared" ca="1" si="653"/>
        <v>0</v>
      </c>
      <c r="F5972" s="1">
        <f t="shared" ca="1" si="655"/>
        <v>1</v>
      </c>
      <c r="G5972" s="1">
        <f t="shared" ca="1" si="656"/>
        <v>0</v>
      </c>
      <c r="H5972" s="1">
        <f t="shared" ca="1" si="657"/>
        <v>2</v>
      </c>
    </row>
    <row r="5973" spans="1:8" hidden="1" x14ac:dyDescent="0.2">
      <c r="A5973" s="1">
        <v>5970</v>
      </c>
      <c r="B5973" s="1">
        <f t="shared" ca="1" si="654"/>
        <v>120343.12894218856</v>
      </c>
      <c r="C5973" s="1">
        <f t="shared" ca="1" si="651"/>
        <v>100</v>
      </c>
      <c r="D5973" s="1">
        <f t="shared" ca="1" si="652"/>
        <v>58.639357099169693</v>
      </c>
      <c r="E5973" s="1">
        <f t="shared" ca="1" si="653"/>
        <v>-1</v>
      </c>
      <c r="F5973" s="1">
        <f t="shared" ca="1" si="655"/>
        <v>1</v>
      </c>
      <c r="G5973" s="1">
        <f t="shared" ca="1" si="656"/>
        <v>1</v>
      </c>
      <c r="H5973" s="1">
        <f t="shared" ca="1" si="657"/>
        <v>0</v>
      </c>
    </row>
    <row r="5974" spans="1:8" hidden="1" x14ac:dyDescent="0.2">
      <c r="A5974" s="1">
        <v>5971</v>
      </c>
      <c r="B5974" s="1">
        <f t="shared" ca="1" si="654"/>
        <v>126207.06465210553</v>
      </c>
      <c r="C5974" s="1">
        <f t="shared" ca="1" si="651"/>
        <v>100</v>
      </c>
      <c r="D5974" s="1">
        <f t="shared" ca="1" si="652"/>
        <v>-42.077013244733351</v>
      </c>
      <c r="E5974" s="1">
        <f t="shared" ca="1" si="653"/>
        <v>0</v>
      </c>
      <c r="F5974" s="1">
        <f t="shared" ca="1" si="655"/>
        <v>1</v>
      </c>
      <c r="G5974" s="1">
        <f t="shared" ca="1" si="656"/>
        <v>0</v>
      </c>
      <c r="H5974" s="1">
        <f t="shared" ca="1" si="657"/>
        <v>1</v>
      </c>
    </row>
    <row r="5975" spans="1:8" hidden="1" x14ac:dyDescent="0.2">
      <c r="A5975" s="1">
        <v>5972</v>
      </c>
      <c r="B5975" s="1">
        <f t="shared" ca="1" si="654"/>
        <v>121999.36332763219</v>
      </c>
      <c r="C5975" s="1">
        <f t="shared" ca="1" si="651"/>
        <v>100</v>
      </c>
      <c r="D5975" s="1">
        <f t="shared" ca="1" si="652"/>
        <v>58.639357099169693</v>
      </c>
      <c r="E5975" s="1">
        <f t="shared" ca="1" si="653"/>
        <v>-1</v>
      </c>
      <c r="F5975" s="1">
        <f t="shared" ca="1" si="655"/>
        <v>1</v>
      </c>
      <c r="G5975" s="1">
        <f t="shared" ca="1" si="656"/>
        <v>1</v>
      </c>
      <c r="H5975" s="1">
        <f t="shared" ca="1" si="657"/>
        <v>0</v>
      </c>
    </row>
    <row r="5976" spans="1:8" hidden="1" x14ac:dyDescent="0.2">
      <c r="A5976" s="1">
        <v>5973</v>
      </c>
      <c r="B5976" s="1">
        <f t="shared" ca="1" si="654"/>
        <v>127863.29903754916</v>
      </c>
      <c r="C5976" s="1">
        <f t="shared" ca="1" si="651"/>
        <v>100</v>
      </c>
      <c r="D5976" s="1">
        <f t="shared" ca="1" si="652"/>
        <v>-42.077013244733351</v>
      </c>
      <c r="E5976" s="1">
        <f t="shared" ca="1" si="653"/>
        <v>0</v>
      </c>
      <c r="F5976" s="1">
        <f t="shared" ca="1" si="655"/>
        <v>1</v>
      </c>
      <c r="G5976" s="1">
        <f t="shared" ca="1" si="656"/>
        <v>0</v>
      </c>
      <c r="H5976" s="1">
        <f t="shared" ca="1" si="657"/>
        <v>1</v>
      </c>
    </row>
    <row r="5977" spans="1:8" hidden="1" x14ac:dyDescent="0.2">
      <c r="A5977" s="1">
        <v>5974</v>
      </c>
      <c r="B5977" s="1">
        <f t="shared" ca="1" si="654"/>
        <v>123655.59771307583</v>
      </c>
      <c r="C5977" s="1">
        <f t="shared" ca="1" si="651"/>
        <v>100</v>
      </c>
      <c r="D5977" s="1">
        <f t="shared" ca="1" si="652"/>
        <v>58.639357099169693</v>
      </c>
      <c r="E5977" s="1">
        <f t="shared" ca="1" si="653"/>
        <v>-1</v>
      </c>
      <c r="F5977" s="1">
        <f t="shared" ca="1" si="655"/>
        <v>1</v>
      </c>
      <c r="G5977" s="1">
        <f t="shared" ca="1" si="656"/>
        <v>1</v>
      </c>
      <c r="H5977" s="1">
        <f t="shared" ca="1" si="657"/>
        <v>0</v>
      </c>
    </row>
    <row r="5978" spans="1:8" hidden="1" x14ac:dyDescent="0.2">
      <c r="A5978" s="1">
        <v>5975</v>
      </c>
      <c r="B5978" s="1">
        <f t="shared" ca="1" si="654"/>
        <v>129519.5334229928</v>
      </c>
      <c r="C5978" s="1">
        <f t="shared" ca="1" si="651"/>
        <v>100</v>
      </c>
      <c r="D5978" s="1">
        <f t="shared" ca="1" si="652"/>
        <v>58.639357099169693</v>
      </c>
      <c r="E5978" s="1">
        <f t="shared" ca="1" si="653"/>
        <v>0</v>
      </c>
      <c r="F5978" s="1">
        <f t="shared" ca="1" si="655"/>
        <v>1</v>
      </c>
      <c r="G5978" s="1">
        <f t="shared" ca="1" si="656"/>
        <v>0</v>
      </c>
      <c r="H5978" s="1">
        <f t="shared" ca="1" si="657"/>
        <v>1</v>
      </c>
    </row>
    <row r="5979" spans="1:8" hidden="1" x14ac:dyDescent="0.2">
      <c r="A5979" s="1">
        <v>5976</v>
      </c>
      <c r="B5979" s="1">
        <f t="shared" ca="1" si="654"/>
        <v>135383.46913290975</v>
      </c>
      <c r="C5979" s="1">
        <f t="shared" ca="1" si="651"/>
        <v>100</v>
      </c>
      <c r="D5979" s="1">
        <f t="shared" ca="1" si="652"/>
        <v>-42.077013244733351</v>
      </c>
      <c r="E5979" s="1">
        <f t="shared" ca="1" si="653"/>
        <v>0</v>
      </c>
      <c r="F5979" s="1">
        <f t="shared" ca="1" si="655"/>
        <v>1</v>
      </c>
      <c r="G5979" s="1">
        <f t="shared" ca="1" si="656"/>
        <v>0</v>
      </c>
      <c r="H5979" s="1">
        <f t="shared" ca="1" si="657"/>
        <v>2</v>
      </c>
    </row>
    <row r="5980" spans="1:8" hidden="1" x14ac:dyDescent="0.2">
      <c r="A5980" s="1">
        <v>5977</v>
      </c>
      <c r="B5980" s="1">
        <f t="shared" ca="1" si="654"/>
        <v>131175.76780843642</v>
      </c>
      <c r="C5980" s="1">
        <f t="shared" ca="1" si="651"/>
        <v>100</v>
      </c>
      <c r="D5980" s="1">
        <f t="shared" ca="1" si="652"/>
        <v>-42.077013244733351</v>
      </c>
      <c r="E5980" s="1">
        <f t="shared" ca="1" si="653"/>
        <v>-1</v>
      </c>
      <c r="F5980" s="1">
        <f t="shared" ca="1" si="655"/>
        <v>1</v>
      </c>
      <c r="G5980" s="1">
        <f t="shared" ca="1" si="656"/>
        <v>1</v>
      </c>
      <c r="H5980" s="1">
        <f t="shared" ca="1" si="657"/>
        <v>0</v>
      </c>
    </row>
    <row r="5981" spans="1:8" hidden="1" x14ac:dyDescent="0.2">
      <c r="A5981" s="1">
        <v>5978</v>
      </c>
      <c r="B5981" s="1">
        <f t="shared" ca="1" si="654"/>
        <v>126968.06648396308</v>
      </c>
      <c r="C5981" s="1">
        <f t="shared" ca="1" si="651"/>
        <v>100</v>
      </c>
      <c r="D5981" s="1">
        <f t="shared" ca="1" si="652"/>
        <v>58.639357099169693</v>
      </c>
      <c r="E5981" s="1">
        <f t="shared" ca="1" si="653"/>
        <v>-2</v>
      </c>
      <c r="F5981" s="1">
        <f t="shared" ca="1" si="655"/>
        <v>1</v>
      </c>
      <c r="G5981" s="1">
        <f t="shared" ca="1" si="656"/>
        <v>2</v>
      </c>
      <c r="H5981" s="1">
        <f t="shared" ca="1" si="657"/>
        <v>0</v>
      </c>
    </row>
    <row r="5982" spans="1:8" hidden="1" x14ac:dyDescent="0.2">
      <c r="A5982" s="1">
        <v>5979</v>
      </c>
      <c r="B5982" s="1">
        <f t="shared" ca="1" si="654"/>
        <v>132832.00219388003</v>
      </c>
      <c r="C5982" s="1">
        <f t="shared" ca="1" si="651"/>
        <v>100</v>
      </c>
      <c r="D5982" s="1">
        <f t="shared" ca="1" si="652"/>
        <v>58.639357099169693</v>
      </c>
      <c r="E5982" s="1">
        <f t="shared" ca="1" si="653"/>
        <v>-1</v>
      </c>
      <c r="F5982" s="1">
        <f t="shared" ca="1" si="655"/>
        <v>1</v>
      </c>
      <c r="G5982" s="1">
        <f t="shared" ca="1" si="656"/>
        <v>0</v>
      </c>
      <c r="H5982" s="1">
        <f t="shared" ca="1" si="657"/>
        <v>1</v>
      </c>
    </row>
    <row r="5983" spans="1:8" hidden="1" x14ac:dyDescent="0.2">
      <c r="A5983" s="1">
        <v>5980</v>
      </c>
      <c r="B5983" s="1">
        <f t="shared" ca="1" si="654"/>
        <v>138695.93790379699</v>
      </c>
      <c r="C5983" s="1">
        <f t="shared" ca="1" si="651"/>
        <v>100</v>
      </c>
      <c r="D5983" s="1">
        <f t="shared" ca="1" si="652"/>
        <v>-42.077013244733351</v>
      </c>
      <c r="E5983" s="1">
        <f t="shared" ca="1" si="653"/>
        <v>0</v>
      </c>
      <c r="F5983" s="1">
        <f t="shared" ca="1" si="655"/>
        <v>1</v>
      </c>
      <c r="G5983" s="1">
        <f t="shared" ca="1" si="656"/>
        <v>0</v>
      </c>
      <c r="H5983" s="1">
        <f t="shared" ca="1" si="657"/>
        <v>2</v>
      </c>
    </row>
    <row r="5984" spans="1:8" hidden="1" x14ac:dyDescent="0.2">
      <c r="A5984" s="1">
        <v>5981</v>
      </c>
      <c r="B5984" s="1">
        <f t="shared" ca="1" si="654"/>
        <v>134488.23657932365</v>
      </c>
      <c r="C5984" s="1">
        <f t="shared" ca="1" si="651"/>
        <v>100</v>
      </c>
      <c r="D5984" s="1">
        <f t="shared" ca="1" si="652"/>
        <v>-42.077013244733351</v>
      </c>
      <c r="E5984" s="1">
        <f t="shared" ca="1" si="653"/>
        <v>-1</v>
      </c>
      <c r="F5984" s="1">
        <f t="shared" ca="1" si="655"/>
        <v>1</v>
      </c>
      <c r="G5984" s="1">
        <f t="shared" ca="1" si="656"/>
        <v>1</v>
      </c>
      <c r="H5984" s="1">
        <f t="shared" ca="1" si="657"/>
        <v>0</v>
      </c>
    </row>
    <row r="5985" spans="1:8" hidden="1" x14ac:dyDescent="0.2">
      <c r="A5985" s="1">
        <v>5982</v>
      </c>
      <c r="B5985" s="1">
        <f t="shared" ca="1" si="654"/>
        <v>130280.53525485031</v>
      </c>
      <c r="C5985" s="1">
        <f t="shared" ca="1" si="651"/>
        <v>100</v>
      </c>
      <c r="D5985" s="1">
        <f t="shared" ca="1" si="652"/>
        <v>-42.077013244733351</v>
      </c>
      <c r="E5985" s="1">
        <f t="shared" ca="1" si="653"/>
        <v>-2</v>
      </c>
      <c r="F5985" s="1">
        <f t="shared" ca="1" si="655"/>
        <v>1</v>
      </c>
      <c r="G5985" s="1">
        <f t="shared" ca="1" si="656"/>
        <v>2</v>
      </c>
      <c r="H5985" s="1">
        <f t="shared" ca="1" si="657"/>
        <v>0</v>
      </c>
    </row>
    <row r="5986" spans="1:8" hidden="1" x14ac:dyDescent="0.2">
      <c r="A5986" s="1">
        <v>5983</v>
      </c>
      <c r="B5986" s="1">
        <f t="shared" ca="1" si="654"/>
        <v>126072.83393037698</v>
      </c>
      <c r="C5986" s="1">
        <f t="shared" ca="1" si="651"/>
        <v>100</v>
      </c>
      <c r="D5986" s="1">
        <f t="shared" ca="1" si="652"/>
        <v>-42.077013244733351</v>
      </c>
      <c r="E5986" s="1">
        <f t="shared" ca="1" si="653"/>
        <v>-3</v>
      </c>
      <c r="F5986" s="1">
        <f t="shared" ca="1" si="655"/>
        <v>1</v>
      </c>
      <c r="G5986" s="1">
        <f t="shared" ca="1" si="656"/>
        <v>3</v>
      </c>
      <c r="H5986" s="1">
        <f t="shared" ca="1" si="657"/>
        <v>0</v>
      </c>
    </row>
    <row r="5987" spans="1:8" hidden="1" x14ac:dyDescent="0.2">
      <c r="A5987" s="1">
        <v>5984</v>
      </c>
      <c r="B5987" s="1">
        <f t="shared" ca="1" si="654"/>
        <v>121865.13260590364</v>
      </c>
      <c r="C5987" s="1">
        <f t="shared" ca="1" si="651"/>
        <v>100</v>
      </c>
      <c r="D5987" s="1">
        <f t="shared" ca="1" si="652"/>
        <v>58.639357099169693</v>
      </c>
      <c r="E5987" s="1">
        <f t="shared" ca="1" si="653"/>
        <v>-4</v>
      </c>
      <c r="F5987" s="1">
        <f t="shared" ca="1" si="655"/>
        <v>1</v>
      </c>
      <c r="G5987" s="1">
        <f t="shared" ca="1" si="656"/>
        <v>4</v>
      </c>
      <c r="H5987" s="1">
        <f t="shared" ca="1" si="657"/>
        <v>0</v>
      </c>
    </row>
    <row r="5988" spans="1:8" hidden="1" x14ac:dyDescent="0.2">
      <c r="A5988" s="1">
        <v>5985</v>
      </c>
      <c r="B5988" s="1">
        <f t="shared" ca="1" si="654"/>
        <v>127729.06831582061</v>
      </c>
      <c r="C5988" s="1">
        <f t="shared" ca="1" si="651"/>
        <v>100</v>
      </c>
      <c r="D5988" s="1">
        <f t="shared" ca="1" si="652"/>
        <v>-42.077013244733351</v>
      </c>
      <c r="E5988" s="1">
        <f t="shared" ca="1" si="653"/>
        <v>-3</v>
      </c>
      <c r="F5988" s="1">
        <f t="shared" ca="1" si="655"/>
        <v>1</v>
      </c>
      <c r="G5988" s="1">
        <f t="shared" ca="1" si="656"/>
        <v>0</v>
      </c>
      <c r="H5988" s="1">
        <f t="shared" ca="1" si="657"/>
        <v>1</v>
      </c>
    </row>
    <row r="5989" spans="1:8" hidden="1" x14ac:dyDescent="0.2">
      <c r="A5989" s="1">
        <v>5986</v>
      </c>
      <c r="B5989" s="1">
        <f t="shared" ca="1" si="654"/>
        <v>123521.36699134727</v>
      </c>
      <c r="C5989" s="1">
        <f t="shared" ca="1" si="651"/>
        <v>100</v>
      </c>
      <c r="D5989" s="1">
        <f t="shared" ca="1" si="652"/>
        <v>-42.077013244733351</v>
      </c>
      <c r="E5989" s="1">
        <f t="shared" ca="1" si="653"/>
        <v>-4</v>
      </c>
      <c r="F5989" s="1">
        <f t="shared" ca="1" si="655"/>
        <v>1</v>
      </c>
      <c r="G5989" s="1">
        <f t="shared" ca="1" si="656"/>
        <v>1</v>
      </c>
      <c r="H5989" s="1">
        <f t="shared" ca="1" si="657"/>
        <v>0</v>
      </c>
    </row>
    <row r="5990" spans="1:8" hidden="1" x14ac:dyDescent="0.2">
      <c r="A5990" s="1">
        <v>5987</v>
      </c>
      <c r="B5990" s="1">
        <f t="shared" ca="1" si="654"/>
        <v>119313.66566687393</v>
      </c>
      <c r="C5990" s="1">
        <f t="shared" ca="1" si="651"/>
        <v>500</v>
      </c>
      <c r="D5990" s="1">
        <f t="shared" ca="1" si="652"/>
        <v>-42.077013244733351</v>
      </c>
      <c r="E5990" s="1">
        <f t="shared" ca="1" si="653"/>
        <v>0</v>
      </c>
      <c r="F5990" s="1">
        <f t="shared" ca="1" si="655"/>
        <v>2</v>
      </c>
      <c r="G5990" s="1">
        <f t="shared" ca="1" si="656"/>
        <v>2</v>
      </c>
      <c r="H5990" s="1">
        <f t="shared" ca="1" si="657"/>
        <v>0</v>
      </c>
    </row>
    <row r="5991" spans="1:8" hidden="1" x14ac:dyDescent="0.2">
      <c r="A5991" s="1">
        <v>5988</v>
      </c>
      <c r="B5991" s="1">
        <f t="shared" ca="1" si="654"/>
        <v>98275.159044507251</v>
      </c>
      <c r="C5991" s="1">
        <f t="shared" ca="1" si="651"/>
        <v>500</v>
      </c>
      <c r="D5991" s="1">
        <f t="shared" ca="1" si="652"/>
        <v>58.639357099169693</v>
      </c>
      <c r="E5991" s="1">
        <f t="shared" ca="1" si="653"/>
        <v>-1</v>
      </c>
      <c r="F5991" s="1">
        <f t="shared" ca="1" si="655"/>
        <v>2</v>
      </c>
      <c r="G5991" s="1">
        <f t="shared" ca="1" si="656"/>
        <v>3</v>
      </c>
      <c r="H5991" s="1">
        <f t="shared" ca="1" si="657"/>
        <v>0</v>
      </c>
    </row>
    <row r="5992" spans="1:8" hidden="1" x14ac:dyDescent="0.2">
      <c r="A5992" s="1">
        <v>5989</v>
      </c>
      <c r="B5992" s="1">
        <f t="shared" ca="1" si="654"/>
        <v>127594.8375940921</v>
      </c>
      <c r="C5992" s="1">
        <f t="shared" ca="1" si="651"/>
        <v>100</v>
      </c>
      <c r="D5992" s="1">
        <f t="shared" ca="1" si="652"/>
        <v>58.639357099169693</v>
      </c>
      <c r="E5992" s="1">
        <f t="shared" ca="1" si="653"/>
        <v>0</v>
      </c>
      <c r="F5992" s="1">
        <f t="shared" ca="1" si="655"/>
        <v>1</v>
      </c>
      <c r="G5992" s="1">
        <f t="shared" ca="1" si="656"/>
        <v>0</v>
      </c>
      <c r="H5992" s="1">
        <f t="shared" ca="1" si="657"/>
        <v>1</v>
      </c>
    </row>
    <row r="5993" spans="1:8" hidden="1" x14ac:dyDescent="0.2">
      <c r="A5993" s="1">
        <v>5990</v>
      </c>
      <c r="B5993" s="1">
        <f t="shared" ca="1" si="654"/>
        <v>133458.77330400905</v>
      </c>
      <c r="C5993" s="1">
        <f t="shared" ca="1" si="651"/>
        <v>100</v>
      </c>
      <c r="D5993" s="1">
        <f t="shared" ca="1" si="652"/>
        <v>-42.077013244733351</v>
      </c>
      <c r="E5993" s="1">
        <f t="shared" ca="1" si="653"/>
        <v>0</v>
      </c>
      <c r="F5993" s="1">
        <f t="shared" ca="1" si="655"/>
        <v>1</v>
      </c>
      <c r="G5993" s="1">
        <f t="shared" ca="1" si="656"/>
        <v>0</v>
      </c>
      <c r="H5993" s="1">
        <f t="shared" ca="1" si="657"/>
        <v>2</v>
      </c>
    </row>
    <row r="5994" spans="1:8" hidden="1" x14ac:dyDescent="0.2">
      <c r="A5994" s="1">
        <v>5991</v>
      </c>
      <c r="B5994" s="1">
        <f t="shared" ca="1" si="654"/>
        <v>129251.07197953571</v>
      </c>
      <c r="C5994" s="1">
        <f t="shared" ca="1" si="651"/>
        <v>100</v>
      </c>
      <c r="D5994" s="1">
        <f t="shared" ca="1" si="652"/>
        <v>-42.077013244733351</v>
      </c>
      <c r="E5994" s="1">
        <f t="shared" ca="1" si="653"/>
        <v>-1</v>
      </c>
      <c r="F5994" s="1">
        <f t="shared" ca="1" si="655"/>
        <v>1</v>
      </c>
      <c r="G5994" s="1">
        <f t="shared" ca="1" si="656"/>
        <v>1</v>
      </c>
      <c r="H5994" s="1">
        <f t="shared" ca="1" si="657"/>
        <v>0</v>
      </c>
    </row>
    <row r="5995" spans="1:8" hidden="1" x14ac:dyDescent="0.2">
      <c r="A5995" s="1">
        <v>5992</v>
      </c>
      <c r="B5995" s="1">
        <f t="shared" ca="1" si="654"/>
        <v>125043.37065506238</v>
      </c>
      <c r="C5995" s="1">
        <f t="shared" ca="1" si="651"/>
        <v>100</v>
      </c>
      <c r="D5995" s="1">
        <f t="shared" ca="1" si="652"/>
        <v>58.639357099169693</v>
      </c>
      <c r="E5995" s="1">
        <f t="shared" ca="1" si="653"/>
        <v>-2</v>
      </c>
      <c r="F5995" s="1">
        <f t="shared" ca="1" si="655"/>
        <v>1</v>
      </c>
      <c r="G5995" s="1">
        <f t="shared" ca="1" si="656"/>
        <v>2</v>
      </c>
      <c r="H5995" s="1">
        <f t="shared" ca="1" si="657"/>
        <v>0</v>
      </c>
    </row>
    <row r="5996" spans="1:8" hidden="1" x14ac:dyDescent="0.2">
      <c r="A5996" s="1">
        <v>5993</v>
      </c>
      <c r="B5996" s="1">
        <f t="shared" ca="1" si="654"/>
        <v>130907.30636497935</v>
      </c>
      <c r="C5996" s="1">
        <f t="shared" ca="1" si="651"/>
        <v>100</v>
      </c>
      <c r="D5996" s="1">
        <f t="shared" ca="1" si="652"/>
        <v>58.639357099169693</v>
      </c>
      <c r="E5996" s="1">
        <f t="shared" ca="1" si="653"/>
        <v>-1</v>
      </c>
      <c r="F5996" s="1">
        <f t="shared" ca="1" si="655"/>
        <v>1</v>
      </c>
      <c r="G5996" s="1">
        <f t="shared" ca="1" si="656"/>
        <v>0</v>
      </c>
      <c r="H5996" s="1">
        <f t="shared" ca="1" si="657"/>
        <v>1</v>
      </c>
    </row>
    <row r="5997" spans="1:8" hidden="1" x14ac:dyDescent="0.2">
      <c r="A5997" s="1">
        <v>5994</v>
      </c>
      <c r="B5997" s="1">
        <f t="shared" ca="1" si="654"/>
        <v>136771.24207489632</v>
      </c>
      <c r="C5997" s="1">
        <f t="shared" ca="1" si="651"/>
        <v>100</v>
      </c>
      <c r="D5997" s="1">
        <f t="shared" ca="1" si="652"/>
        <v>-42.077013244733351</v>
      </c>
      <c r="E5997" s="1">
        <f t="shared" ca="1" si="653"/>
        <v>0</v>
      </c>
      <c r="F5997" s="1">
        <f t="shared" ca="1" si="655"/>
        <v>1</v>
      </c>
      <c r="G5997" s="1">
        <f t="shared" ca="1" si="656"/>
        <v>0</v>
      </c>
      <c r="H5997" s="1">
        <f t="shared" ca="1" si="657"/>
        <v>2</v>
      </c>
    </row>
    <row r="5998" spans="1:8" hidden="1" x14ac:dyDescent="0.2">
      <c r="A5998" s="1">
        <v>5995</v>
      </c>
      <c r="B5998" s="1">
        <f t="shared" ca="1" si="654"/>
        <v>132563.54075042298</v>
      </c>
      <c r="C5998" s="1">
        <f t="shared" ca="1" si="651"/>
        <v>100</v>
      </c>
      <c r="D5998" s="1">
        <f t="shared" ca="1" si="652"/>
        <v>-42.077013244733351</v>
      </c>
      <c r="E5998" s="1">
        <f t="shared" ca="1" si="653"/>
        <v>-1</v>
      </c>
      <c r="F5998" s="1">
        <f t="shared" ca="1" si="655"/>
        <v>1</v>
      </c>
      <c r="G5998" s="1">
        <f t="shared" ca="1" si="656"/>
        <v>1</v>
      </c>
      <c r="H5998" s="1">
        <f t="shared" ca="1" si="657"/>
        <v>0</v>
      </c>
    </row>
    <row r="5999" spans="1:8" hidden="1" x14ac:dyDescent="0.2">
      <c r="A5999" s="1">
        <v>5996</v>
      </c>
      <c r="B5999" s="1">
        <f t="shared" ca="1" si="654"/>
        <v>128355.83942594964</v>
      </c>
      <c r="C5999" s="1">
        <f t="shared" ca="1" si="651"/>
        <v>100</v>
      </c>
      <c r="D5999" s="1">
        <f t="shared" ca="1" si="652"/>
        <v>-42.077013244733351</v>
      </c>
      <c r="E5999" s="1">
        <f t="shared" ca="1" si="653"/>
        <v>-2</v>
      </c>
      <c r="F5999" s="1">
        <f t="shared" ca="1" si="655"/>
        <v>1</v>
      </c>
      <c r="G5999" s="1">
        <f t="shared" ca="1" si="656"/>
        <v>2</v>
      </c>
      <c r="H5999" s="1">
        <f t="shared" ca="1" si="657"/>
        <v>0</v>
      </c>
    </row>
    <row r="6000" spans="1:8" hidden="1" x14ac:dyDescent="0.2">
      <c r="A6000" s="1">
        <v>5997</v>
      </c>
      <c r="B6000" s="1">
        <f t="shared" ca="1" si="654"/>
        <v>124148.1381014763</v>
      </c>
      <c r="C6000" s="1">
        <f t="shared" ca="1" si="651"/>
        <v>100</v>
      </c>
      <c r="D6000" s="1">
        <f t="shared" ca="1" si="652"/>
        <v>58.639357099169693</v>
      </c>
      <c r="E6000" s="1">
        <f t="shared" ca="1" si="653"/>
        <v>-3</v>
      </c>
      <c r="F6000" s="1">
        <f t="shared" ca="1" si="655"/>
        <v>1</v>
      </c>
      <c r="G6000" s="1">
        <f t="shared" ca="1" si="656"/>
        <v>3</v>
      </c>
      <c r="H6000" s="1">
        <f t="shared" ca="1" si="657"/>
        <v>0</v>
      </c>
    </row>
    <row r="6001" spans="1:8" hidden="1" x14ac:dyDescent="0.2">
      <c r="A6001" s="1">
        <v>5998</v>
      </c>
      <c r="B6001" s="1">
        <f t="shared" ca="1" si="654"/>
        <v>130012.07381139327</v>
      </c>
      <c r="C6001" s="1">
        <f t="shared" ca="1" si="651"/>
        <v>100</v>
      </c>
      <c r="D6001" s="1">
        <f t="shared" ca="1" si="652"/>
        <v>58.639357099169693</v>
      </c>
      <c r="E6001" s="1">
        <f t="shared" ca="1" si="653"/>
        <v>-2</v>
      </c>
      <c r="F6001" s="1">
        <f t="shared" ca="1" si="655"/>
        <v>1</v>
      </c>
      <c r="G6001" s="1">
        <f t="shared" ca="1" si="656"/>
        <v>0</v>
      </c>
      <c r="H6001" s="1">
        <f t="shared" ca="1" si="657"/>
        <v>1</v>
      </c>
    </row>
    <row r="6002" spans="1:8" hidden="1" x14ac:dyDescent="0.2">
      <c r="A6002" s="1">
        <v>5999</v>
      </c>
      <c r="B6002" s="1">
        <f t="shared" ca="1" si="654"/>
        <v>135876.00952131025</v>
      </c>
      <c r="C6002" s="1">
        <f t="shared" ca="1" si="651"/>
        <v>100</v>
      </c>
      <c r="D6002" s="1">
        <f t="shared" ca="1" si="652"/>
        <v>58.639357099169693</v>
      </c>
      <c r="E6002" s="1">
        <f t="shared" ca="1" si="653"/>
        <v>-1</v>
      </c>
      <c r="F6002" s="1">
        <f t="shared" ca="1" si="655"/>
        <v>1</v>
      </c>
      <c r="G6002" s="1">
        <f t="shared" ca="1" si="656"/>
        <v>0</v>
      </c>
      <c r="H6002" s="1">
        <f t="shared" ca="1" si="657"/>
        <v>2</v>
      </c>
    </row>
    <row r="6003" spans="1:8" hidden="1" x14ac:dyDescent="0.2">
      <c r="A6003" s="1">
        <v>6000</v>
      </c>
      <c r="B6003" s="1">
        <f t="shared" ca="1" si="654"/>
        <v>141739.9452312272</v>
      </c>
      <c r="C6003" s="1">
        <f t="shared" ca="1" si="651"/>
        <v>100</v>
      </c>
      <c r="D6003" s="1">
        <f t="shared" ca="1" si="652"/>
        <v>-42.077013244733351</v>
      </c>
      <c r="E6003" s="1">
        <f t="shared" ca="1" si="653"/>
        <v>0</v>
      </c>
      <c r="F6003" s="1">
        <f t="shared" ca="1" si="655"/>
        <v>1</v>
      </c>
      <c r="G6003" s="1">
        <f t="shared" ca="1" si="656"/>
        <v>0</v>
      </c>
      <c r="H6003" s="1">
        <f t="shared" ca="1" si="657"/>
        <v>3</v>
      </c>
    </row>
    <row r="6004" spans="1:8" hidden="1" x14ac:dyDescent="0.2">
      <c r="A6004" s="1">
        <v>6001</v>
      </c>
      <c r="B6004" s="1">
        <f t="shared" ca="1" si="654"/>
        <v>137532.24390675387</v>
      </c>
      <c r="C6004" s="1">
        <f t="shared" ca="1" si="651"/>
        <v>100</v>
      </c>
      <c r="D6004" s="1">
        <f t="shared" ca="1" si="652"/>
        <v>-42.077013244733351</v>
      </c>
      <c r="E6004" s="1">
        <f t="shared" ca="1" si="653"/>
        <v>-1</v>
      </c>
      <c r="F6004" s="1">
        <f t="shared" ca="1" si="655"/>
        <v>1</v>
      </c>
      <c r="G6004" s="1">
        <f t="shared" ca="1" si="656"/>
        <v>1</v>
      </c>
      <c r="H6004" s="1">
        <f t="shared" ca="1" si="657"/>
        <v>0</v>
      </c>
    </row>
    <row r="6005" spans="1:8" hidden="1" x14ac:dyDescent="0.2">
      <c r="A6005" s="1">
        <v>6002</v>
      </c>
      <c r="B6005" s="1">
        <f t="shared" ca="1" si="654"/>
        <v>133324.54258228053</v>
      </c>
      <c r="C6005" s="1">
        <f t="shared" ca="1" si="651"/>
        <v>100</v>
      </c>
      <c r="D6005" s="1">
        <f t="shared" ca="1" si="652"/>
        <v>-42.077013244733351</v>
      </c>
      <c r="E6005" s="1">
        <f t="shared" ca="1" si="653"/>
        <v>-2</v>
      </c>
      <c r="F6005" s="1">
        <f t="shared" ca="1" si="655"/>
        <v>1</v>
      </c>
      <c r="G6005" s="1">
        <f t="shared" ca="1" si="656"/>
        <v>2</v>
      </c>
      <c r="H6005" s="1">
        <f t="shared" ca="1" si="657"/>
        <v>0</v>
      </c>
    </row>
    <row r="6006" spans="1:8" hidden="1" x14ac:dyDescent="0.2">
      <c r="A6006" s="1">
        <v>6003</v>
      </c>
      <c r="B6006" s="1">
        <f t="shared" ca="1" si="654"/>
        <v>129116.84125780719</v>
      </c>
      <c r="C6006" s="1">
        <f t="shared" ca="1" si="651"/>
        <v>100</v>
      </c>
      <c r="D6006" s="1">
        <f t="shared" ca="1" si="652"/>
        <v>-42.077013244733351</v>
      </c>
      <c r="E6006" s="1">
        <f t="shared" ca="1" si="653"/>
        <v>-3</v>
      </c>
      <c r="F6006" s="1">
        <f t="shared" ca="1" si="655"/>
        <v>1</v>
      </c>
      <c r="G6006" s="1">
        <f t="shared" ca="1" si="656"/>
        <v>3</v>
      </c>
      <c r="H6006" s="1">
        <f t="shared" ca="1" si="657"/>
        <v>0</v>
      </c>
    </row>
    <row r="6007" spans="1:8" hidden="1" x14ac:dyDescent="0.2">
      <c r="A6007" s="1">
        <v>6004</v>
      </c>
      <c r="B6007" s="1">
        <f t="shared" ca="1" si="654"/>
        <v>124909.13993333385</v>
      </c>
      <c r="C6007" s="1">
        <f t="shared" ca="1" si="651"/>
        <v>100</v>
      </c>
      <c r="D6007" s="1">
        <f t="shared" ca="1" si="652"/>
        <v>58.639357099169693</v>
      </c>
      <c r="E6007" s="1">
        <f t="shared" ca="1" si="653"/>
        <v>-4</v>
      </c>
      <c r="F6007" s="1">
        <f t="shared" ca="1" si="655"/>
        <v>1</v>
      </c>
      <c r="G6007" s="1">
        <f t="shared" ca="1" si="656"/>
        <v>4</v>
      </c>
      <c r="H6007" s="1">
        <f t="shared" ca="1" si="657"/>
        <v>0</v>
      </c>
    </row>
    <row r="6008" spans="1:8" hidden="1" x14ac:dyDescent="0.2">
      <c r="A6008" s="1">
        <v>6005</v>
      </c>
      <c r="B6008" s="1">
        <f t="shared" ca="1" si="654"/>
        <v>130773.07564325082</v>
      </c>
      <c r="C6008" s="1">
        <f t="shared" ca="1" si="651"/>
        <v>100</v>
      </c>
      <c r="D6008" s="1">
        <f t="shared" ca="1" si="652"/>
        <v>-42.077013244733351</v>
      </c>
      <c r="E6008" s="1">
        <f t="shared" ca="1" si="653"/>
        <v>-3</v>
      </c>
      <c r="F6008" s="1">
        <f t="shared" ca="1" si="655"/>
        <v>1</v>
      </c>
      <c r="G6008" s="1">
        <f t="shared" ca="1" si="656"/>
        <v>0</v>
      </c>
      <c r="H6008" s="1">
        <f t="shared" ca="1" si="657"/>
        <v>1</v>
      </c>
    </row>
    <row r="6009" spans="1:8" hidden="1" x14ac:dyDescent="0.2">
      <c r="A6009" s="1">
        <v>6006</v>
      </c>
      <c r="B6009" s="1">
        <f t="shared" ca="1" si="654"/>
        <v>126565.37431877748</v>
      </c>
      <c r="C6009" s="1">
        <f t="shared" ca="1" si="651"/>
        <v>100</v>
      </c>
      <c r="D6009" s="1">
        <f t="shared" ca="1" si="652"/>
        <v>58.639357099169693</v>
      </c>
      <c r="E6009" s="1">
        <f t="shared" ca="1" si="653"/>
        <v>-4</v>
      </c>
      <c r="F6009" s="1">
        <f t="shared" ca="1" si="655"/>
        <v>1</v>
      </c>
      <c r="G6009" s="1">
        <f t="shared" ca="1" si="656"/>
        <v>1</v>
      </c>
      <c r="H6009" s="1">
        <f t="shared" ca="1" si="657"/>
        <v>0</v>
      </c>
    </row>
    <row r="6010" spans="1:8" hidden="1" x14ac:dyDescent="0.2">
      <c r="A6010" s="1">
        <v>6007</v>
      </c>
      <c r="B6010" s="1">
        <f t="shared" ca="1" si="654"/>
        <v>132429.31002869445</v>
      </c>
      <c r="C6010" s="1">
        <f t="shared" ca="1" si="651"/>
        <v>100</v>
      </c>
      <c r="D6010" s="1">
        <f t="shared" ca="1" si="652"/>
        <v>-42.077013244733351</v>
      </c>
      <c r="E6010" s="1">
        <f t="shared" ca="1" si="653"/>
        <v>-3</v>
      </c>
      <c r="F6010" s="1">
        <f t="shared" ca="1" si="655"/>
        <v>1</v>
      </c>
      <c r="G6010" s="1">
        <f t="shared" ca="1" si="656"/>
        <v>0</v>
      </c>
      <c r="H6010" s="1">
        <f t="shared" ca="1" si="657"/>
        <v>1</v>
      </c>
    </row>
    <row r="6011" spans="1:8" hidden="1" x14ac:dyDescent="0.2">
      <c r="A6011" s="1">
        <v>6008</v>
      </c>
      <c r="B6011" s="1">
        <f t="shared" ca="1" si="654"/>
        <v>128221.60870422111</v>
      </c>
      <c r="C6011" s="1">
        <f t="shared" ca="1" si="651"/>
        <v>100</v>
      </c>
      <c r="D6011" s="1">
        <f t="shared" ca="1" si="652"/>
        <v>58.639357099169693</v>
      </c>
      <c r="E6011" s="1">
        <f t="shared" ca="1" si="653"/>
        <v>-4</v>
      </c>
      <c r="F6011" s="1">
        <f t="shared" ca="1" si="655"/>
        <v>1</v>
      </c>
      <c r="G6011" s="1">
        <f t="shared" ca="1" si="656"/>
        <v>1</v>
      </c>
      <c r="H6011" s="1">
        <f t="shared" ca="1" si="657"/>
        <v>0</v>
      </c>
    </row>
    <row r="6012" spans="1:8" hidden="1" x14ac:dyDescent="0.2">
      <c r="A6012" s="1">
        <v>6009</v>
      </c>
      <c r="B6012" s="1">
        <f t="shared" ca="1" si="654"/>
        <v>134085.54441413807</v>
      </c>
      <c r="C6012" s="1">
        <f t="shared" ca="1" si="651"/>
        <v>100</v>
      </c>
      <c r="D6012" s="1">
        <f t="shared" ca="1" si="652"/>
        <v>58.639357099169693</v>
      </c>
      <c r="E6012" s="1">
        <f t="shared" ca="1" si="653"/>
        <v>-3</v>
      </c>
      <c r="F6012" s="1">
        <f t="shared" ca="1" si="655"/>
        <v>1</v>
      </c>
      <c r="G6012" s="1">
        <f t="shared" ca="1" si="656"/>
        <v>0</v>
      </c>
      <c r="H6012" s="1">
        <f t="shared" ca="1" si="657"/>
        <v>1</v>
      </c>
    </row>
    <row r="6013" spans="1:8" hidden="1" x14ac:dyDescent="0.2">
      <c r="A6013" s="1">
        <v>6010</v>
      </c>
      <c r="B6013" s="1">
        <f t="shared" ca="1" si="654"/>
        <v>139949.48012405503</v>
      </c>
      <c r="C6013" s="1">
        <f t="shared" ca="1" si="651"/>
        <v>100</v>
      </c>
      <c r="D6013" s="1">
        <f t="shared" ca="1" si="652"/>
        <v>58.639357099169693</v>
      </c>
      <c r="E6013" s="1">
        <f t="shared" ca="1" si="653"/>
        <v>-2</v>
      </c>
      <c r="F6013" s="1">
        <f t="shared" ca="1" si="655"/>
        <v>1</v>
      </c>
      <c r="G6013" s="1">
        <f t="shared" ca="1" si="656"/>
        <v>0</v>
      </c>
      <c r="H6013" s="1">
        <f t="shared" ca="1" si="657"/>
        <v>2</v>
      </c>
    </row>
    <row r="6014" spans="1:8" hidden="1" x14ac:dyDescent="0.2">
      <c r="A6014" s="1">
        <v>6011</v>
      </c>
      <c r="B6014" s="1">
        <f t="shared" ca="1" si="654"/>
        <v>145813.41583397199</v>
      </c>
      <c r="C6014" s="1">
        <f t="shared" ca="1" si="651"/>
        <v>100</v>
      </c>
      <c r="D6014" s="1">
        <f t="shared" ca="1" si="652"/>
        <v>-42.077013244733351</v>
      </c>
      <c r="E6014" s="1">
        <f t="shared" ca="1" si="653"/>
        <v>-1</v>
      </c>
      <c r="F6014" s="1">
        <f t="shared" ca="1" si="655"/>
        <v>1</v>
      </c>
      <c r="G6014" s="1">
        <f t="shared" ca="1" si="656"/>
        <v>0</v>
      </c>
      <c r="H6014" s="1">
        <f t="shared" ca="1" si="657"/>
        <v>3</v>
      </c>
    </row>
    <row r="6015" spans="1:8" hidden="1" x14ac:dyDescent="0.2">
      <c r="A6015" s="1">
        <v>6012</v>
      </c>
      <c r="B6015" s="1">
        <f t="shared" ca="1" si="654"/>
        <v>141605.71450949865</v>
      </c>
      <c r="C6015" s="1">
        <f t="shared" ca="1" si="651"/>
        <v>100</v>
      </c>
      <c r="D6015" s="1">
        <f t="shared" ca="1" si="652"/>
        <v>58.639357099169693</v>
      </c>
      <c r="E6015" s="1">
        <f t="shared" ca="1" si="653"/>
        <v>-2</v>
      </c>
      <c r="F6015" s="1">
        <f t="shared" ca="1" si="655"/>
        <v>1</v>
      </c>
      <c r="G6015" s="1">
        <f t="shared" ca="1" si="656"/>
        <v>1</v>
      </c>
      <c r="H6015" s="1">
        <f t="shared" ca="1" si="657"/>
        <v>0</v>
      </c>
    </row>
    <row r="6016" spans="1:8" hidden="1" x14ac:dyDescent="0.2">
      <c r="A6016" s="1">
        <v>6013</v>
      </c>
      <c r="B6016" s="1">
        <f t="shared" ca="1" si="654"/>
        <v>147469.65021941561</v>
      </c>
      <c r="C6016" s="1">
        <f t="shared" ca="1" si="651"/>
        <v>100</v>
      </c>
      <c r="D6016" s="1">
        <f t="shared" ca="1" si="652"/>
        <v>58.639357099169693</v>
      </c>
      <c r="E6016" s="1">
        <f t="shared" ca="1" si="653"/>
        <v>-1</v>
      </c>
      <c r="F6016" s="1">
        <f t="shared" ca="1" si="655"/>
        <v>1</v>
      </c>
      <c r="G6016" s="1">
        <f t="shared" ca="1" si="656"/>
        <v>0</v>
      </c>
      <c r="H6016" s="1">
        <f t="shared" ca="1" si="657"/>
        <v>1</v>
      </c>
    </row>
    <row r="6017" spans="1:8" hidden="1" x14ac:dyDescent="0.2">
      <c r="A6017" s="1">
        <v>6014</v>
      </c>
      <c r="B6017" s="1">
        <f t="shared" ca="1" si="654"/>
        <v>153333.58592933256</v>
      </c>
      <c r="C6017" s="1">
        <f t="shared" ca="1" si="651"/>
        <v>100</v>
      </c>
      <c r="D6017" s="1">
        <f t="shared" ca="1" si="652"/>
        <v>58.639357099169693</v>
      </c>
      <c r="E6017" s="1">
        <f t="shared" ca="1" si="653"/>
        <v>0</v>
      </c>
      <c r="F6017" s="1">
        <f t="shared" ca="1" si="655"/>
        <v>1</v>
      </c>
      <c r="G6017" s="1">
        <f t="shared" ca="1" si="656"/>
        <v>0</v>
      </c>
      <c r="H6017" s="1">
        <f t="shared" ca="1" si="657"/>
        <v>2</v>
      </c>
    </row>
    <row r="6018" spans="1:8" hidden="1" x14ac:dyDescent="0.2">
      <c r="A6018" s="1">
        <v>6015</v>
      </c>
      <c r="B6018" s="1">
        <f t="shared" ca="1" si="654"/>
        <v>159197.52163924952</v>
      </c>
      <c r="C6018" s="1">
        <f t="shared" ca="1" si="651"/>
        <v>100</v>
      </c>
      <c r="D6018" s="1">
        <f t="shared" ca="1" si="652"/>
        <v>-42.077013244733351</v>
      </c>
      <c r="E6018" s="1">
        <f t="shared" ca="1" si="653"/>
        <v>0</v>
      </c>
      <c r="F6018" s="1">
        <f t="shared" ca="1" si="655"/>
        <v>1</v>
      </c>
      <c r="G6018" s="1">
        <f t="shared" ca="1" si="656"/>
        <v>0</v>
      </c>
      <c r="H6018" s="1">
        <f t="shared" ca="1" si="657"/>
        <v>3</v>
      </c>
    </row>
    <row r="6019" spans="1:8" hidden="1" x14ac:dyDescent="0.2">
      <c r="A6019" s="1">
        <v>6016</v>
      </c>
      <c r="B6019" s="1">
        <f t="shared" ca="1" si="654"/>
        <v>154989.82031477618</v>
      </c>
      <c r="C6019" s="1">
        <f t="shared" ca="1" si="651"/>
        <v>100</v>
      </c>
      <c r="D6019" s="1">
        <f t="shared" ca="1" si="652"/>
        <v>-42.077013244733351</v>
      </c>
      <c r="E6019" s="1">
        <f t="shared" ca="1" si="653"/>
        <v>-1</v>
      </c>
      <c r="F6019" s="1">
        <f t="shared" ca="1" si="655"/>
        <v>1</v>
      </c>
      <c r="G6019" s="1">
        <f t="shared" ca="1" si="656"/>
        <v>1</v>
      </c>
      <c r="H6019" s="1">
        <f t="shared" ca="1" si="657"/>
        <v>0</v>
      </c>
    </row>
    <row r="6020" spans="1:8" hidden="1" x14ac:dyDescent="0.2">
      <c r="A6020" s="1">
        <v>6017</v>
      </c>
      <c r="B6020" s="1">
        <f t="shared" ca="1" si="654"/>
        <v>150782.11899030284</v>
      </c>
      <c r="C6020" s="1">
        <f t="shared" ca="1" si="651"/>
        <v>100</v>
      </c>
      <c r="D6020" s="1">
        <f t="shared" ca="1" si="652"/>
        <v>-42.077013244733351</v>
      </c>
      <c r="E6020" s="1">
        <f t="shared" ca="1" si="653"/>
        <v>-2</v>
      </c>
      <c r="F6020" s="1">
        <f t="shared" ca="1" si="655"/>
        <v>1</v>
      </c>
      <c r="G6020" s="1">
        <f t="shared" ca="1" si="656"/>
        <v>2</v>
      </c>
      <c r="H6020" s="1">
        <f t="shared" ca="1" si="657"/>
        <v>0</v>
      </c>
    </row>
    <row r="6021" spans="1:8" hidden="1" x14ac:dyDescent="0.2">
      <c r="A6021" s="1">
        <v>6018</v>
      </c>
      <c r="B6021" s="1">
        <f t="shared" ca="1" si="654"/>
        <v>146574.4176658295</v>
      </c>
      <c r="C6021" s="1">
        <f t="shared" ref="C6021:C6084" ca="1" si="658">$C$4*POWER($L$2,F6021-1)</f>
        <v>100</v>
      </c>
      <c r="D6021" s="1">
        <f t="shared" ref="D6021:D6084" ca="1" si="659">IF(RAND()&lt;$B$1,$F$1,$H$1)</f>
        <v>58.639357099169693</v>
      </c>
      <c r="E6021" s="1">
        <f t="shared" ref="E6021:E6084" ca="1" si="660">IF(D6020&lt;0,IF(E6020-1=-$D$2,0,E6020-1),IF(E6020+1=$F$2,0,E6020+1))</f>
        <v>-3</v>
      </c>
      <c r="F6021" s="1">
        <f t="shared" ca="1" si="655"/>
        <v>1</v>
      </c>
      <c r="G6021" s="1">
        <f t="shared" ca="1" si="656"/>
        <v>3</v>
      </c>
      <c r="H6021" s="1">
        <f t="shared" ca="1" si="657"/>
        <v>0</v>
      </c>
    </row>
    <row r="6022" spans="1:8" hidden="1" x14ac:dyDescent="0.2">
      <c r="A6022" s="1">
        <v>6019</v>
      </c>
      <c r="B6022" s="1">
        <f t="shared" ref="B6022:B6085" ca="1" si="661">B6021+D6021*C6021</f>
        <v>152438.35337574646</v>
      </c>
      <c r="C6022" s="1">
        <f t="shared" ca="1" si="658"/>
        <v>100</v>
      </c>
      <c r="D6022" s="1">
        <f t="shared" ca="1" si="659"/>
        <v>58.639357099169693</v>
      </c>
      <c r="E6022" s="1">
        <f t="shared" ca="1" si="660"/>
        <v>-2</v>
      </c>
      <c r="F6022" s="1">
        <f t="shared" ref="F6022:F6085" ca="1" si="662">IF(AND(D6021&gt;0,E6022=0),IF(F6021-1&lt;1,1,F6021-1),IF(AND(D6021&lt;0,E6022=0),IF(F6021+1&gt;$H$2,1,F6021+1),F6021))</f>
        <v>1</v>
      </c>
      <c r="G6022" s="1">
        <f t="shared" ref="G6022:G6085" ca="1" si="663">IF(D6021&gt;0,0,G6021+1)</f>
        <v>0</v>
      </c>
      <c r="H6022" s="1">
        <f t="shared" ref="H6022:H6085" ca="1" si="664">IF(D6021&lt;0,0,H6021+1)</f>
        <v>1</v>
      </c>
    </row>
    <row r="6023" spans="1:8" hidden="1" x14ac:dyDescent="0.2">
      <c r="A6023" s="1">
        <v>6020</v>
      </c>
      <c r="B6023" s="1">
        <f t="shared" ca="1" si="661"/>
        <v>158302.28908566342</v>
      </c>
      <c r="C6023" s="1">
        <f t="shared" ca="1" si="658"/>
        <v>100</v>
      </c>
      <c r="D6023" s="1">
        <f t="shared" ca="1" si="659"/>
        <v>58.639357099169693</v>
      </c>
      <c r="E6023" s="1">
        <f t="shared" ca="1" si="660"/>
        <v>-1</v>
      </c>
      <c r="F6023" s="1">
        <f t="shared" ca="1" si="662"/>
        <v>1</v>
      </c>
      <c r="G6023" s="1">
        <f t="shared" ca="1" si="663"/>
        <v>0</v>
      </c>
      <c r="H6023" s="1">
        <f t="shared" ca="1" si="664"/>
        <v>2</v>
      </c>
    </row>
    <row r="6024" spans="1:8" hidden="1" x14ac:dyDescent="0.2">
      <c r="A6024" s="1">
        <v>6021</v>
      </c>
      <c r="B6024" s="1">
        <f t="shared" ca="1" si="661"/>
        <v>164166.22479558038</v>
      </c>
      <c r="C6024" s="1">
        <f t="shared" ca="1" si="658"/>
        <v>100</v>
      </c>
      <c r="D6024" s="1">
        <f t="shared" ca="1" si="659"/>
        <v>-42.077013244733351</v>
      </c>
      <c r="E6024" s="1">
        <f t="shared" ca="1" si="660"/>
        <v>0</v>
      </c>
      <c r="F6024" s="1">
        <f t="shared" ca="1" si="662"/>
        <v>1</v>
      </c>
      <c r="G6024" s="1">
        <f t="shared" ca="1" si="663"/>
        <v>0</v>
      </c>
      <c r="H6024" s="1">
        <f t="shared" ca="1" si="664"/>
        <v>3</v>
      </c>
    </row>
    <row r="6025" spans="1:8" hidden="1" x14ac:dyDescent="0.2">
      <c r="A6025" s="1">
        <v>6022</v>
      </c>
      <c r="B6025" s="1">
        <f t="shared" ca="1" si="661"/>
        <v>159958.52347110704</v>
      </c>
      <c r="C6025" s="1">
        <f t="shared" ca="1" si="658"/>
        <v>100</v>
      </c>
      <c r="D6025" s="1">
        <f t="shared" ca="1" si="659"/>
        <v>58.639357099169693</v>
      </c>
      <c r="E6025" s="1">
        <f t="shared" ca="1" si="660"/>
        <v>-1</v>
      </c>
      <c r="F6025" s="1">
        <f t="shared" ca="1" si="662"/>
        <v>1</v>
      </c>
      <c r="G6025" s="1">
        <f t="shared" ca="1" si="663"/>
        <v>1</v>
      </c>
      <c r="H6025" s="1">
        <f t="shared" ca="1" si="664"/>
        <v>0</v>
      </c>
    </row>
    <row r="6026" spans="1:8" hidden="1" x14ac:dyDescent="0.2">
      <c r="A6026" s="1">
        <v>6023</v>
      </c>
      <c r="B6026" s="1">
        <f t="shared" ca="1" si="661"/>
        <v>165822.45918102399</v>
      </c>
      <c r="C6026" s="1">
        <f t="shared" ca="1" si="658"/>
        <v>100</v>
      </c>
      <c r="D6026" s="1">
        <f t="shared" ca="1" si="659"/>
        <v>-42.077013244733351</v>
      </c>
      <c r="E6026" s="1">
        <f t="shared" ca="1" si="660"/>
        <v>0</v>
      </c>
      <c r="F6026" s="1">
        <f t="shared" ca="1" si="662"/>
        <v>1</v>
      </c>
      <c r="G6026" s="1">
        <f t="shared" ca="1" si="663"/>
        <v>0</v>
      </c>
      <c r="H6026" s="1">
        <f t="shared" ca="1" si="664"/>
        <v>1</v>
      </c>
    </row>
    <row r="6027" spans="1:8" hidden="1" x14ac:dyDescent="0.2">
      <c r="A6027" s="1">
        <v>6024</v>
      </c>
      <c r="B6027" s="1">
        <f t="shared" ca="1" si="661"/>
        <v>161614.75785655066</v>
      </c>
      <c r="C6027" s="1">
        <f t="shared" ca="1" si="658"/>
        <v>100</v>
      </c>
      <c r="D6027" s="1">
        <f t="shared" ca="1" si="659"/>
        <v>58.639357099169693</v>
      </c>
      <c r="E6027" s="1">
        <f t="shared" ca="1" si="660"/>
        <v>-1</v>
      </c>
      <c r="F6027" s="1">
        <f t="shared" ca="1" si="662"/>
        <v>1</v>
      </c>
      <c r="G6027" s="1">
        <f t="shared" ca="1" si="663"/>
        <v>1</v>
      </c>
      <c r="H6027" s="1">
        <f t="shared" ca="1" si="664"/>
        <v>0</v>
      </c>
    </row>
    <row r="6028" spans="1:8" hidden="1" x14ac:dyDescent="0.2">
      <c r="A6028" s="1">
        <v>6025</v>
      </c>
      <c r="B6028" s="1">
        <f t="shared" ca="1" si="661"/>
        <v>167478.69356646761</v>
      </c>
      <c r="C6028" s="1">
        <f t="shared" ca="1" si="658"/>
        <v>100</v>
      </c>
      <c r="D6028" s="1">
        <f t="shared" ca="1" si="659"/>
        <v>58.639357099169693</v>
      </c>
      <c r="E6028" s="1">
        <f t="shared" ca="1" si="660"/>
        <v>0</v>
      </c>
      <c r="F6028" s="1">
        <f t="shared" ca="1" si="662"/>
        <v>1</v>
      </c>
      <c r="G6028" s="1">
        <f t="shared" ca="1" si="663"/>
        <v>0</v>
      </c>
      <c r="H6028" s="1">
        <f t="shared" ca="1" si="664"/>
        <v>1</v>
      </c>
    </row>
    <row r="6029" spans="1:8" hidden="1" x14ac:dyDescent="0.2">
      <c r="A6029" s="1">
        <v>6026</v>
      </c>
      <c r="B6029" s="1">
        <f t="shared" ca="1" si="661"/>
        <v>173342.62927638457</v>
      </c>
      <c r="C6029" s="1">
        <f t="shared" ca="1" si="658"/>
        <v>100</v>
      </c>
      <c r="D6029" s="1">
        <f t="shared" ca="1" si="659"/>
        <v>-42.077013244733351</v>
      </c>
      <c r="E6029" s="1">
        <f t="shared" ca="1" si="660"/>
        <v>0</v>
      </c>
      <c r="F6029" s="1">
        <f t="shared" ca="1" si="662"/>
        <v>1</v>
      </c>
      <c r="G6029" s="1">
        <f t="shared" ca="1" si="663"/>
        <v>0</v>
      </c>
      <c r="H6029" s="1">
        <f t="shared" ca="1" si="664"/>
        <v>2</v>
      </c>
    </row>
    <row r="6030" spans="1:8" hidden="1" x14ac:dyDescent="0.2">
      <c r="A6030" s="1">
        <v>6027</v>
      </c>
      <c r="B6030" s="1">
        <f t="shared" ca="1" si="661"/>
        <v>169134.92795191123</v>
      </c>
      <c r="C6030" s="1">
        <f t="shared" ca="1" si="658"/>
        <v>100</v>
      </c>
      <c r="D6030" s="1">
        <f t="shared" ca="1" si="659"/>
        <v>-42.077013244733351</v>
      </c>
      <c r="E6030" s="1">
        <f t="shared" ca="1" si="660"/>
        <v>-1</v>
      </c>
      <c r="F6030" s="1">
        <f t="shared" ca="1" si="662"/>
        <v>1</v>
      </c>
      <c r="G6030" s="1">
        <f t="shared" ca="1" si="663"/>
        <v>1</v>
      </c>
      <c r="H6030" s="1">
        <f t="shared" ca="1" si="664"/>
        <v>0</v>
      </c>
    </row>
    <row r="6031" spans="1:8" hidden="1" x14ac:dyDescent="0.2">
      <c r="A6031" s="1">
        <v>6028</v>
      </c>
      <c r="B6031" s="1">
        <f t="shared" ca="1" si="661"/>
        <v>164927.22662743789</v>
      </c>
      <c r="C6031" s="1">
        <f t="shared" ca="1" si="658"/>
        <v>100</v>
      </c>
      <c r="D6031" s="1">
        <f t="shared" ca="1" si="659"/>
        <v>-42.077013244733351</v>
      </c>
      <c r="E6031" s="1">
        <f t="shared" ca="1" si="660"/>
        <v>-2</v>
      </c>
      <c r="F6031" s="1">
        <f t="shared" ca="1" si="662"/>
        <v>1</v>
      </c>
      <c r="G6031" s="1">
        <f t="shared" ca="1" si="663"/>
        <v>2</v>
      </c>
      <c r="H6031" s="1">
        <f t="shared" ca="1" si="664"/>
        <v>0</v>
      </c>
    </row>
    <row r="6032" spans="1:8" hidden="1" x14ac:dyDescent="0.2">
      <c r="A6032" s="1">
        <v>6029</v>
      </c>
      <c r="B6032" s="1">
        <f t="shared" ca="1" si="661"/>
        <v>160719.52530296455</v>
      </c>
      <c r="C6032" s="1">
        <f t="shared" ca="1" si="658"/>
        <v>100</v>
      </c>
      <c r="D6032" s="1">
        <f t="shared" ca="1" si="659"/>
        <v>58.639357099169693</v>
      </c>
      <c r="E6032" s="1">
        <f t="shared" ca="1" si="660"/>
        <v>-3</v>
      </c>
      <c r="F6032" s="1">
        <f t="shared" ca="1" si="662"/>
        <v>1</v>
      </c>
      <c r="G6032" s="1">
        <f t="shared" ca="1" si="663"/>
        <v>3</v>
      </c>
      <c r="H6032" s="1">
        <f t="shared" ca="1" si="664"/>
        <v>0</v>
      </c>
    </row>
    <row r="6033" spans="1:8" hidden="1" x14ac:dyDescent="0.2">
      <c r="A6033" s="1">
        <v>6030</v>
      </c>
      <c r="B6033" s="1">
        <f t="shared" ca="1" si="661"/>
        <v>166583.46101288151</v>
      </c>
      <c r="C6033" s="1">
        <f t="shared" ca="1" si="658"/>
        <v>100</v>
      </c>
      <c r="D6033" s="1">
        <f t="shared" ca="1" si="659"/>
        <v>58.639357099169693</v>
      </c>
      <c r="E6033" s="1">
        <f t="shared" ca="1" si="660"/>
        <v>-2</v>
      </c>
      <c r="F6033" s="1">
        <f t="shared" ca="1" si="662"/>
        <v>1</v>
      </c>
      <c r="G6033" s="1">
        <f t="shared" ca="1" si="663"/>
        <v>0</v>
      </c>
      <c r="H6033" s="1">
        <f t="shared" ca="1" si="664"/>
        <v>1</v>
      </c>
    </row>
    <row r="6034" spans="1:8" hidden="1" x14ac:dyDescent="0.2">
      <c r="A6034" s="1">
        <v>6031</v>
      </c>
      <c r="B6034" s="1">
        <f t="shared" ca="1" si="661"/>
        <v>172447.39672279847</v>
      </c>
      <c r="C6034" s="1">
        <f t="shared" ca="1" si="658"/>
        <v>100</v>
      </c>
      <c r="D6034" s="1">
        <f t="shared" ca="1" si="659"/>
        <v>58.639357099169693</v>
      </c>
      <c r="E6034" s="1">
        <f t="shared" ca="1" si="660"/>
        <v>-1</v>
      </c>
      <c r="F6034" s="1">
        <f t="shared" ca="1" si="662"/>
        <v>1</v>
      </c>
      <c r="G6034" s="1">
        <f t="shared" ca="1" si="663"/>
        <v>0</v>
      </c>
      <c r="H6034" s="1">
        <f t="shared" ca="1" si="664"/>
        <v>2</v>
      </c>
    </row>
    <row r="6035" spans="1:8" hidden="1" x14ac:dyDescent="0.2">
      <c r="A6035" s="1">
        <v>6032</v>
      </c>
      <c r="B6035" s="1">
        <f t="shared" ca="1" si="661"/>
        <v>178311.33243271543</v>
      </c>
      <c r="C6035" s="1">
        <f t="shared" ca="1" si="658"/>
        <v>100</v>
      </c>
      <c r="D6035" s="1">
        <f t="shared" ca="1" si="659"/>
        <v>-42.077013244733351</v>
      </c>
      <c r="E6035" s="1">
        <f t="shared" ca="1" si="660"/>
        <v>0</v>
      </c>
      <c r="F6035" s="1">
        <f t="shared" ca="1" si="662"/>
        <v>1</v>
      </c>
      <c r="G6035" s="1">
        <f t="shared" ca="1" si="663"/>
        <v>0</v>
      </c>
      <c r="H6035" s="1">
        <f t="shared" ca="1" si="664"/>
        <v>3</v>
      </c>
    </row>
    <row r="6036" spans="1:8" hidden="1" x14ac:dyDescent="0.2">
      <c r="A6036" s="1">
        <v>6033</v>
      </c>
      <c r="B6036" s="1">
        <f t="shared" ca="1" si="661"/>
        <v>174103.63110824209</v>
      </c>
      <c r="C6036" s="1">
        <f t="shared" ca="1" si="658"/>
        <v>100</v>
      </c>
      <c r="D6036" s="1">
        <f t="shared" ca="1" si="659"/>
        <v>-42.077013244733351</v>
      </c>
      <c r="E6036" s="1">
        <f t="shared" ca="1" si="660"/>
        <v>-1</v>
      </c>
      <c r="F6036" s="1">
        <f t="shared" ca="1" si="662"/>
        <v>1</v>
      </c>
      <c r="G6036" s="1">
        <f t="shared" ca="1" si="663"/>
        <v>1</v>
      </c>
      <c r="H6036" s="1">
        <f t="shared" ca="1" si="664"/>
        <v>0</v>
      </c>
    </row>
    <row r="6037" spans="1:8" hidden="1" x14ac:dyDescent="0.2">
      <c r="A6037" s="1">
        <v>6034</v>
      </c>
      <c r="B6037" s="1">
        <f t="shared" ca="1" si="661"/>
        <v>169895.92978376875</v>
      </c>
      <c r="C6037" s="1">
        <f t="shared" ca="1" si="658"/>
        <v>100</v>
      </c>
      <c r="D6037" s="1">
        <f t="shared" ca="1" si="659"/>
        <v>-42.077013244733351</v>
      </c>
      <c r="E6037" s="1">
        <f t="shared" ca="1" si="660"/>
        <v>-2</v>
      </c>
      <c r="F6037" s="1">
        <f t="shared" ca="1" si="662"/>
        <v>1</v>
      </c>
      <c r="G6037" s="1">
        <f t="shared" ca="1" si="663"/>
        <v>2</v>
      </c>
      <c r="H6037" s="1">
        <f t="shared" ca="1" si="664"/>
        <v>0</v>
      </c>
    </row>
    <row r="6038" spans="1:8" hidden="1" x14ac:dyDescent="0.2">
      <c r="A6038" s="1">
        <v>6035</v>
      </c>
      <c r="B6038" s="1">
        <f t="shared" ca="1" si="661"/>
        <v>165688.22845929541</v>
      </c>
      <c r="C6038" s="1">
        <f t="shared" ca="1" si="658"/>
        <v>100</v>
      </c>
      <c r="D6038" s="1">
        <f t="shared" ca="1" si="659"/>
        <v>-42.077013244733351</v>
      </c>
      <c r="E6038" s="1">
        <f t="shared" ca="1" si="660"/>
        <v>-3</v>
      </c>
      <c r="F6038" s="1">
        <f t="shared" ca="1" si="662"/>
        <v>1</v>
      </c>
      <c r="G6038" s="1">
        <f t="shared" ca="1" si="663"/>
        <v>3</v>
      </c>
      <c r="H6038" s="1">
        <f t="shared" ca="1" si="664"/>
        <v>0</v>
      </c>
    </row>
    <row r="6039" spans="1:8" hidden="1" x14ac:dyDescent="0.2">
      <c r="A6039" s="1">
        <v>6036</v>
      </c>
      <c r="B6039" s="1">
        <f t="shared" ca="1" si="661"/>
        <v>161480.52713482207</v>
      </c>
      <c r="C6039" s="1">
        <f t="shared" ca="1" si="658"/>
        <v>100</v>
      </c>
      <c r="D6039" s="1">
        <f t="shared" ca="1" si="659"/>
        <v>58.639357099169693</v>
      </c>
      <c r="E6039" s="1">
        <f t="shared" ca="1" si="660"/>
        <v>-4</v>
      </c>
      <c r="F6039" s="1">
        <f t="shared" ca="1" si="662"/>
        <v>1</v>
      </c>
      <c r="G6039" s="1">
        <f t="shared" ca="1" si="663"/>
        <v>4</v>
      </c>
      <c r="H6039" s="1">
        <f t="shared" ca="1" si="664"/>
        <v>0</v>
      </c>
    </row>
    <row r="6040" spans="1:8" hidden="1" x14ac:dyDescent="0.2">
      <c r="A6040" s="1">
        <v>6037</v>
      </c>
      <c r="B6040" s="1">
        <f t="shared" ca="1" si="661"/>
        <v>167344.46284473903</v>
      </c>
      <c r="C6040" s="1">
        <f t="shared" ca="1" si="658"/>
        <v>100</v>
      </c>
      <c r="D6040" s="1">
        <f t="shared" ca="1" si="659"/>
        <v>-42.077013244733351</v>
      </c>
      <c r="E6040" s="1">
        <f t="shared" ca="1" si="660"/>
        <v>-3</v>
      </c>
      <c r="F6040" s="1">
        <f t="shared" ca="1" si="662"/>
        <v>1</v>
      </c>
      <c r="G6040" s="1">
        <f t="shared" ca="1" si="663"/>
        <v>0</v>
      </c>
      <c r="H6040" s="1">
        <f t="shared" ca="1" si="664"/>
        <v>1</v>
      </c>
    </row>
    <row r="6041" spans="1:8" hidden="1" x14ac:dyDescent="0.2">
      <c r="A6041" s="1">
        <v>6038</v>
      </c>
      <c r="B6041" s="1">
        <f t="shared" ca="1" si="661"/>
        <v>163136.76152026569</v>
      </c>
      <c r="C6041" s="1">
        <f t="shared" ca="1" si="658"/>
        <v>100</v>
      </c>
      <c r="D6041" s="1">
        <f t="shared" ca="1" si="659"/>
        <v>-42.077013244733351</v>
      </c>
      <c r="E6041" s="1">
        <f t="shared" ca="1" si="660"/>
        <v>-4</v>
      </c>
      <c r="F6041" s="1">
        <f t="shared" ca="1" si="662"/>
        <v>1</v>
      </c>
      <c r="G6041" s="1">
        <f t="shared" ca="1" si="663"/>
        <v>1</v>
      </c>
      <c r="H6041" s="1">
        <f t="shared" ca="1" si="664"/>
        <v>0</v>
      </c>
    </row>
    <row r="6042" spans="1:8" hidden="1" x14ac:dyDescent="0.2">
      <c r="A6042" s="1">
        <v>6039</v>
      </c>
      <c r="B6042" s="1">
        <f t="shared" ca="1" si="661"/>
        <v>158929.06019579235</v>
      </c>
      <c r="C6042" s="1">
        <f t="shared" ca="1" si="658"/>
        <v>500</v>
      </c>
      <c r="D6042" s="1">
        <f t="shared" ca="1" si="659"/>
        <v>-42.077013244733351</v>
      </c>
      <c r="E6042" s="1">
        <f t="shared" ca="1" si="660"/>
        <v>0</v>
      </c>
      <c r="F6042" s="1">
        <f t="shared" ca="1" si="662"/>
        <v>2</v>
      </c>
      <c r="G6042" s="1">
        <f t="shared" ca="1" si="663"/>
        <v>2</v>
      </c>
      <c r="H6042" s="1">
        <f t="shared" ca="1" si="664"/>
        <v>0</v>
      </c>
    </row>
    <row r="6043" spans="1:8" hidden="1" x14ac:dyDescent="0.2">
      <c r="A6043" s="1">
        <v>6040</v>
      </c>
      <c r="B6043" s="1">
        <f t="shared" ca="1" si="661"/>
        <v>137890.55357342568</v>
      </c>
      <c r="C6043" s="1">
        <f t="shared" ca="1" si="658"/>
        <v>500</v>
      </c>
      <c r="D6043" s="1">
        <f t="shared" ca="1" si="659"/>
        <v>58.639357099169693</v>
      </c>
      <c r="E6043" s="1">
        <f t="shared" ca="1" si="660"/>
        <v>-1</v>
      </c>
      <c r="F6043" s="1">
        <f t="shared" ca="1" si="662"/>
        <v>2</v>
      </c>
      <c r="G6043" s="1">
        <f t="shared" ca="1" si="663"/>
        <v>3</v>
      </c>
      <c r="H6043" s="1">
        <f t="shared" ca="1" si="664"/>
        <v>0</v>
      </c>
    </row>
    <row r="6044" spans="1:8" hidden="1" x14ac:dyDescent="0.2">
      <c r="A6044" s="1">
        <v>6041</v>
      </c>
      <c r="B6044" s="1">
        <f t="shared" ca="1" si="661"/>
        <v>167210.23212301053</v>
      </c>
      <c r="C6044" s="1">
        <f t="shared" ca="1" si="658"/>
        <v>100</v>
      </c>
      <c r="D6044" s="1">
        <f t="shared" ca="1" si="659"/>
        <v>-42.077013244733351</v>
      </c>
      <c r="E6044" s="1">
        <f t="shared" ca="1" si="660"/>
        <v>0</v>
      </c>
      <c r="F6044" s="1">
        <f t="shared" ca="1" si="662"/>
        <v>1</v>
      </c>
      <c r="G6044" s="1">
        <f t="shared" ca="1" si="663"/>
        <v>0</v>
      </c>
      <c r="H6044" s="1">
        <f t="shared" ca="1" si="664"/>
        <v>1</v>
      </c>
    </row>
    <row r="6045" spans="1:8" hidden="1" x14ac:dyDescent="0.2">
      <c r="A6045" s="1">
        <v>6042</v>
      </c>
      <c r="B6045" s="1">
        <f t="shared" ca="1" si="661"/>
        <v>163002.53079853719</v>
      </c>
      <c r="C6045" s="1">
        <f t="shared" ca="1" si="658"/>
        <v>100</v>
      </c>
      <c r="D6045" s="1">
        <f t="shared" ca="1" si="659"/>
        <v>-42.077013244733351</v>
      </c>
      <c r="E6045" s="1">
        <f t="shared" ca="1" si="660"/>
        <v>-1</v>
      </c>
      <c r="F6045" s="1">
        <f t="shared" ca="1" si="662"/>
        <v>1</v>
      </c>
      <c r="G6045" s="1">
        <f t="shared" ca="1" si="663"/>
        <v>1</v>
      </c>
      <c r="H6045" s="1">
        <f t="shared" ca="1" si="664"/>
        <v>0</v>
      </c>
    </row>
    <row r="6046" spans="1:8" hidden="1" x14ac:dyDescent="0.2">
      <c r="A6046" s="1">
        <v>6043</v>
      </c>
      <c r="B6046" s="1">
        <f t="shared" ca="1" si="661"/>
        <v>158794.82947406385</v>
      </c>
      <c r="C6046" s="1">
        <f t="shared" ca="1" si="658"/>
        <v>100</v>
      </c>
      <c r="D6046" s="1">
        <f t="shared" ca="1" si="659"/>
        <v>58.639357099169693</v>
      </c>
      <c r="E6046" s="1">
        <f t="shared" ca="1" si="660"/>
        <v>-2</v>
      </c>
      <c r="F6046" s="1">
        <f t="shared" ca="1" si="662"/>
        <v>1</v>
      </c>
      <c r="G6046" s="1">
        <f t="shared" ca="1" si="663"/>
        <v>2</v>
      </c>
      <c r="H6046" s="1">
        <f t="shared" ca="1" si="664"/>
        <v>0</v>
      </c>
    </row>
    <row r="6047" spans="1:8" hidden="1" x14ac:dyDescent="0.2">
      <c r="A6047" s="1">
        <v>6044</v>
      </c>
      <c r="B6047" s="1">
        <f t="shared" ca="1" si="661"/>
        <v>164658.76518398081</v>
      </c>
      <c r="C6047" s="1">
        <f t="shared" ca="1" si="658"/>
        <v>100</v>
      </c>
      <c r="D6047" s="1">
        <f t="shared" ca="1" si="659"/>
        <v>58.639357099169693</v>
      </c>
      <c r="E6047" s="1">
        <f t="shared" ca="1" si="660"/>
        <v>-1</v>
      </c>
      <c r="F6047" s="1">
        <f t="shared" ca="1" si="662"/>
        <v>1</v>
      </c>
      <c r="G6047" s="1">
        <f t="shared" ca="1" si="663"/>
        <v>0</v>
      </c>
      <c r="H6047" s="1">
        <f t="shared" ca="1" si="664"/>
        <v>1</v>
      </c>
    </row>
    <row r="6048" spans="1:8" hidden="1" x14ac:dyDescent="0.2">
      <c r="A6048" s="1">
        <v>6045</v>
      </c>
      <c r="B6048" s="1">
        <f t="shared" ca="1" si="661"/>
        <v>170522.70089389777</v>
      </c>
      <c r="C6048" s="1">
        <f t="shared" ca="1" si="658"/>
        <v>100</v>
      </c>
      <c r="D6048" s="1">
        <f t="shared" ca="1" si="659"/>
        <v>58.639357099169693</v>
      </c>
      <c r="E6048" s="1">
        <f t="shared" ca="1" si="660"/>
        <v>0</v>
      </c>
      <c r="F6048" s="1">
        <f t="shared" ca="1" si="662"/>
        <v>1</v>
      </c>
      <c r="G6048" s="1">
        <f t="shared" ca="1" si="663"/>
        <v>0</v>
      </c>
      <c r="H6048" s="1">
        <f t="shared" ca="1" si="664"/>
        <v>2</v>
      </c>
    </row>
    <row r="6049" spans="1:8" hidden="1" x14ac:dyDescent="0.2">
      <c r="A6049" s="1">
        <v>6046</v>
      </c>
      <c r="B6049" s="1">
        <f t="shared" ca="1" si="661"/>
        <v>176386.63660381472</v>
      </c>
      <c r="C6049" s="1">
        <f t="shared" ca="1" si="658"/>
        <v>100</v>
      </c>
      <c r="D6049" s="1">
        <f t="shared" ca="1" si="659"/>
        <v>-42.077013244733351</v>
      </c>
      <c r="E6049" s="1">
        <f t="shared" ca="1" si="660"/>
        <v>0</v>
      </c>
      <c r="F6049" s="1">
        <f t="shared" ca="1" si="662"/>
        <v>1</v>
      </c>
      <c r="G6049" s="1">
        <f t="shared" ca="1" si="663"/>
        <v>0</v>
      </c>
      <c r="H6049" s="1">
        <f t="shared" ca="1" si="664"/>
        <v>3</v>
      </c>
    </row>
    <row r="6050" spans="1:8" hidden="1" x14ac:dyDescent="0.2">
      <c r="A6050" s="1">
        <v>6047</v>
      </c>
      <c r="B6050" s="1">
        <f t="shared" ca="1" si="661"/>
        <v>172178.93527934139</v>
      </c>
      <c r="C6050" s="1">
        <f t="shared" ca="1" si="658"/>
        <v>100</v>
      </c>
      <c r="D6050" s="1">
        <f t="shared" ca="1" si="659"/>
        <v>-42.077013244733351</v>
      </c>
      <c r="E6050" s="1">
        <f t="shared" ca="1" si="660"/>
        <v>-1</v>
      </c>
      <c r="F6050" s="1">
        <f t="shared" ca="1" si="662"/>
        <v>1</v>
      </c>
      <c r="G6050" s="1">
        <f t="shared" ca="1" si="663"/>
        <v>1</v>
      </c>
      <c r="H6050" s="1">
        <f t="shared" ca="1" si="664"/>
        <v>0</v>
      </c>
    </row>
    <row r="6051" spans="1:8" hidden="1" x14ac:dyDescent="0.2">
      <c r="A6051" s="1">
        <v>6048</v>
      </c>
      <c r="B6051" s="1">
        <f t="shared" ca="1" si="661"/>
        <v>167971.23395486805</v>
      </c>
      <c r="C6051" s="1">
        <f t="shared" ca="1" si="658"/>
        <v>100</v>
      </c>
      <c r="D6051" s="1">
        <f t="shared" ca="1" si="659"/>
        <v>-42.077013244733351</v>
      </c>
      <c r="E6051" s="1">
        <f t="shared" ca="1" si="660"/>
        <v>-2</v>
      </c>
      <c r="F6051" s="1">
        <f t="shared" ca="1" si="662"/>
        <v>1</v>
      </c>
      <c r="G6051" s="1">
        <f t="shared" ca="1" si="663"/>
        <v>2</v>
      </c>
      <c r="H6051" s="1">
        <f t="shared" ca="1" si="664"/>
        <v>0</v>
      </c>
    </row>
    <row r="6052" spans="1:8" hidden="1" x14ac:dyDescent="0.2">
      <c r="A6052" s="1">
        <v>6049</v>
      </c>
      <c r="B6052" s="1">
        <f t="shared" ca="1" si="661"/>
        <v>163763.53263039471</v>
      </c>
      <c r="C6052" s="1">
        <f t="shared" ca="1" si="658"/>
        <v>100</v>
      </c>
      <c r="D6052" s="1">
        <f t="shared" ca="1" si="659"/>
        <v>58.639357099169693</v>
      </c>
      <c r="E6052" s="1">
        <f t="shared" ca="1" si="660"/>
        <v>-3</v>
      </c>
      <c r="F6052" s="1">
        <f t="shared" ca="1" si="662"/>
        <v>1</v>
      </c>
      <c r="G6052" s="1">
        <f t="shared" ca="1" si="663"/>
        <v>3</v>
      </c>
      <c r="H6052" s="1">
        <f t="shared" ca="1" si="664"/>
        <v>0</v>
      </c>
    </row>
    <row r="6053" spans="1:8" hidden="1" x14ac:dyDescent="0.2">
      <c r="A6053" s="1">
        <v>6050</v>
      </c>
      <c r="B6053" s="1">
        <f t="shared" ca="1" si="661"/>
        <v>169627.46834031167</v>
      </c>
      <c r="C6053" s="1">
        <f t="shared" ca="1" si="658"/>
        <v>100</v>
      </c>
      <c r="D6053" s="1">
        <f t="shared" ca="1" si="659"/>
        <v>58.639357099169693</v>
      </c>
      <c r="E6053" s="1">
        <f t="shared" ca="1" si="660"/>
        <v>-2</v>
      </c>
      <c r="F6053" s="1">
        <f t="shared" ca="1" si="662"/>
        <v>1</v>
      </c>
      <c r="G6053" s="1">
        <f t="shared" ca="1" si="663"/>
        <v>0</v>
      </c>
      <c r="H6053" s="1">
        <f t="shared" ca="1" si="664"/>
        <v>1</v>
      </c>
    </row>
    <row r="6054" spans="1:8" hidden="1" x14ac:dyDescent="0.2">
      <c r="A6054" s="1">
        <v>6051</v>
      </c>
      <c r="B6054" s="1">
        <f t="shared" ca="1" si="661"/>
        <v>175491.40405022862</v>
      </c>
      <c r="C6054" s="1">
        <f t="shared" ca="1" si="658"/>
        <v>100</v>
      </c>
      <c r="D6054" s="1">
        <f t="shared" ca="1" si="659"/>
        <v>-42.077013244733351</v>
      </c>
      <c r="E6054" s="1">
        <f t="shared" ca="1" si="660"/>
        <v>-1</v>
      </c>
      <c r="F6054" s="1">
        <f t="shared" ca="1" si="662"/>
        <v>1</v>
      </c>
      <c r="G6054" s="1">
        <f t="shared" ca="1" si="663"/>
        <v>0</v>
      </c>
      <c r="H6054" s="1">
        <f t="shared" ca="1" si="664"/>
        <v>2</v>
      </c>
    </row>
    <row r="6055" spans="1:8" hidden="1" x14ac:dyDescent="0.2">
      <c r="A6055" s="1">
        <v>6052</v>
      </c>
      <c r="B6055" s="1">
        <f t="shared" ca="1" si="661"/>
        <v>171283.70272575528</v>
      </c>
      <c r="C6055" s="1">
        <f t="shared" ca="1" si="658"/>
        <v>100</v>
      </c>
      <c r="D6055" s="1">
        <f t="shared" ca="1" si="659"/>
        <v>58.639357099169693</v>
      </c>
      <c r="E6055" s="1">
        <f t="shared" ca="1" si="660"/>
        <v>-2</v>
      </c>
      <c r="F6055" s="1">
        <f t="shared" ca="1" si="662"/>
        <v>1</v>
      </c>
      <c r="G6055" s="1">
        <f t="shared" ca="1" si="663"/>
        <v>1</v>
      </c>
      <c r="H6055" s="1">
        <f t="shared" ca="1" si="664"/>
        <v>0</v>
      </c>
    </row>
    <row r="6056" spans="1:8" hidden="1" x14ac:dyDescent="0.2">
      <c r="A6056" s="1">
        <v>6053</v>
      </c>
      <c r="B6056" s="1">
        <f t="shared" ca="1" si="661"/>
        <v>177147.63843567224</v>
      </c>
      <c r="C6056" s="1">
        <f t="shared" ca="1" si="658"/>
        <v>100</v>
      </c>
      <c r="D6056" s="1">
        <f t="shared" ca="1" si="659"/>
        <v>-42.077013244733351</v>
      </c>
      <c r="E6056" s="1">
        <f t="shared" ca="1" si="660"/>
        <v>-1</v>
      </c>
      <c r="F6056" s="1">
        <f t="shared" ca="1" si="662"/>
        <v>1</v>
      </c>
      <c r="G6056" s="1">
        <f t="shared" ca="1" si="663"/>
        <v>0</v>
      </c>
      <c r="H6056" s="1">
        <f t="shared" ca="1" si="664"/>
        <v>1</v>
      </c>
    </row>
    <row r="6057" spans="1:8" hidden="1" x14ac:dyDescent="0.2">
      <c r="A6057" s="1">
        <v>6054</v>
      </c>
      <c r="B6057" s="1">
        <f t="shared" ca="1" si="661"/>
        <v>172939.9371111989</v>
      </c>
      <c r="C6057" s="1">
        <f t="shared" ca="1" si="658"/>
        <v>100</v>
      </c>
      <c r="D6057" s="1">
        <f t="shared" ca="1" si="659"/>
        <v>-42.077013244733351</v>
      </c>
      <c r="E6057" s="1">
        <f t="shared" ca="1" si="660"/>
        <v>-2</v>
      </c>
      <c r="F6057" s="1">
        <f t="shared" ca="1" si="662"/>
        <v>1</v>
      </c>
      <c r="G6057" s="1">
        <f t="shared" ca="1" si="663"/>
        <v>1</v>
      </c>
      <c r="H6057" s="1">
        <f t="shared" ca="1" si="664"/>
        <v>0</v>
      </c>
    </row>
    <row r="6058" spans="1:8" hidden="1" x14ac:dyDescent="0.2">
      <c r="A6058" s="1">
        <v>6055</v>
      </c>
      <c r="B6058" s="1">
        <f t="shared" ca="1" si="661"/>
        <v>168732.23578672556</v>
      </c>
      <c r="C6058" s="1">
        <f t="shared" ca="1" si="658"/>
        <v>100</v>
      </c>
      <c r="D6058" s="1">
        <f t="shared" ca="1" si="659"/>
        <v>-42.077013244733351</v>
      </c>
      <c r="E6058" s="1">
        <f t="shared" ca="1" si="660"/>
        <v>-3</v>
      </c>
      <c r="F6058" s="1">
        <f t="shared" ca="1" si="662"/>
        <v>1</v>
      </c>
      <c r="G6058" s="1">
        <f t="shared" ca="1" si="663"/>
        <v>2</v>
      </c>
      <c r="H6058" s="1">
        <f t="shared" ca="1" si="664"/>
        <v>0</v>
      </c>
    </row>
    <row r="6059" spans="1:8" hidden="1" x14ac:dyDescent="0.2">
      <c r="A6059" s="1">
        <v>6056</v>
      </c>
      <c r="B6059" s="1">
        <f t="shared" ca="1" si="661"/>
        <v>164524.53446225222</v>
      </c>
      <c r="C6059" s="1">
        <f t="shared" ca="1" si="658"/>
        <v>100</v>
      </c>
      <c r="D6059" s="1">
        <f t="shared" ca="1" si="659"/>
        <v>-42.077013244733351</v>
      </c>
      <c r="E6059" s="1">
        <f t="shared" ca="1" si="660"/>
        <v>-4</v>
      </c>
      <c r="F6059" s="1">
        <f t="shared" ca="1" si="662"/>
        <v>1</v>
      </c>
      <c r="G6059" s="1">
        <f t="shared" ca="1" si="663"/>
        <v>3</v>
      </c>
      <c r="H6059" s="1">
        <f t="shared" ca="1" si="664"/>
        <v>0</v>
      </c>
    </row>
    <row r="6060" spans="1:8" hidden="1" x14ac:dyDescent="0.2">
      <c r="A6060" s="1">
        <v>6057</v>
      </c>
      <c r="B6060" s="1">
        <f t="shared" ca="1" si="661"/>
        <v>160316.83313777889</v>
      </c>
      <c r="C6060" s="1">
        <f t="shared" ca="1" si="658"/>
        <v>500</v>
      </c>
      <c r="D6060" s="1">
        <f t="shared" ca="1" si="659"/>
        <v>-42.077013244733351</v>
      </c>
      <c r="E6060" s="1">
        <f t="shared" ca="1" si="660"/>
        <v>0</v>
      </c>
      <c r="F6060" s="1">
        <f t="shared" ca="1" si="662"/>
        <v>2</v>
      </c>
      <c r="G6060" s="1">
        <f t="shared" ca="1" si="663"/>
        <v>4</v>
      </c>
      <c r="H6060" s="1">
        <f t="shared" ca="1" si="664"/>
        <v>0</v>
      </c>
    </row>
    <row r="6061" spans="1:8" hidden="1" x14ac:dyDescent="0.2">
      <c r="A6061" s="1">
        <v>6058</v>
      </c>
      <c r="B6061" s="1">
        <f t="shared" ca="1" si="661"/>
        <v>139278.32651541222</v>
      </c>
      <c r="C6061" s="1">
        <f t="shared" ca="1" si="658"/>
        <v>500</v>
      </c>
      <c r="D6061" s="1">
        <f t="shared" ca="1" si="659"/>
        <v>58.639357099169693</v>
      </c>
      <c r="E6061" s="1">
        <f t="shared" ca="1" si="660"/>
        <v>-1</v>
      </c>
      <c r="F6061" s="1">
        <f t="shared" ca="1" si="662"/>
        <v>2</v>
      </c>
      <c r="G6061" s="1">
        <f t="shared" ca="1" si="663"/>
        <v>5</v>
      </c>
      <c r="H6061" s="1">
        <f t="shared" ca="1" si="664"/>
        <v>0</v>
      </c>
    </row>
    <row r="6062" spans="1:8" hidden="1" x14ac:dyDescent="0.2">
      <c r="A6062" s="1">
        <v>6059</v>
      </c>
      <c r="B6062" s="1">
        <f t="shared" ca="1" si="661"/>
        <v>168598.00506499707</v>
      </c>
      <c r="C6062" s="1">
        <f t="shared" ca="1" si="658"/>
        <v>100</v>
      </c>
      <c r="D6062" s="1">
        <f t="shared" ca="1" si="659"/>
        <v>-42.077013244733351</v>
      </c>
      <c r="E6062" s="1">
        <f t="shared" ca="1" si="660"/>
        <v>0</v>
      </c>
      <c r="F6062" s="1">
        <f t="shared" ca="1" si="662"/>
        <v>1</v>
      </c>
      <c r="G6062" s="1">
        <f t="shared" ca="1" si="663"/>
        <v>0</v>
      </c>
      <c r="H6062" s="1">
        <f t="shared" ca="1" si="664"/>
        <v>1</v>
      </c>
    </row>
    <row r="6063" spans="1:8" hidden="1" x14ac:dyDescent="0.2">
      <c r="A6063" s="1">
        <v>6060</v>
      </c>
      <c r="B6063" s="1">
        <f t="shared" ca="1" si="661"/>
        <v>164390.30374052373</v>
      </c>
      <c r="C6063" s="1">
        <f t="shared" ca="1" si="658"/>
        <v>100</v>
      </c>
      <c r="D6063" s="1">
        <f t="shared" ca="1" si="659"/>
        <v>-42.077013244733351</v>
      </c>
      <c r="E6063" s="1">
        <f t="shared" ca="1" si="660"/>
        <v>-1</v>
      </c>
      <c r="F6063" s="1">
        <f t="shared" ca="1" si="662"/>
        <v>1</v>
      </c>
      <c r="G6063" s="1">
        <f t="shared" ca="1" si="663"/>
        <v>1</v>
      </c>
      <c r="H6063" s="1">
        <f t="shared" ca="1" si="664"/>
        <v>0</v>
      </c>
    </row>
    <row r="6064" spans="1:8" hidden="1" x14ac:dyDescent="0.2">
      <c r="A6064" s="1">
        <v>6061</v>
      </c>
      <c r="B6064" s="1">
        <f t="shared" ca="1" si="661"/>
        <v>160182.60241605039</v>
      </c>
      <c r="C6064" s="1">
        <f t="shared" ca="1" si="658"/>
        <v>100</v>
      </c>
      <c r="D6064" s="1">
        <f t="shared" ca="1" si="659"/>
        <v>-42.077013244733351</v>
      </c>
      <c r="E6064" s="1">
        <f t="shared" ca="1" si="660"/>
        <v>-2</v>
      </c>
      <c r="F6064" s="1">
        <f t="shared" ca="1" si="662"/>
        <v>1</v>
      </c>
      <c r="G6064" s="1">
        <f t="shared" ca="1" si="663"/>
        <v>2</v>
      </c>
      <c r="H6064" s="1">
        <f t="shared" ca="1" si="664"/>
        <v>0</v>
      </c>
    </row>
    <row r="6065" spans="1:8" hidden="1" x14ac:dyDescent="0.2">
      <c r="A6065" s="1">
        <v>6062</v>
      </c>
      <c r="B6065" s="1">
        <f t="shared" ca="1" si="661"/>
        <v>155974.90109157705</v>
      </c>
      <c r="C6065" s="1">
        <f t="shared" ca="1" si="658"/>
        <v>100</v>
      </c>
      <c r="D6065" s="1">
        <f t="shared" ca="1" si="659"/>
        <v>-42.077013244733351</v>
      </c>
      <c r="E6065" s="1">
        <f t="shared" ca="1" si="660"/>
        <v>-3</v>
      </c>
      <c r="F6065" s="1">
        <f t="shared" ca="1" si="662"/>
        <v>1</v>
      </c>
      <c r="G6065" s="1">
        <f t="shared" ca="1" si="663"/>
        <v>3</v>
      </c>
      <c r="H6065" s="1">
        <f t="shared" ca="1" si="664"/>
        <v>0</v>
      </c>
    </row>
    <row r="6066" spans="1:8" hidden="1" x14ac:dyDescent="0.2">
      <c r="A6066" s="1">
        <v>6063</v>
      </c>
      <c r="B6066" s="1">
        <f t="shared" ca="1" si="661"/>
        <v>151767.19976710371</v>
      </c>
      <c r="C6066" s="1">
        <f t="shared" ca="1" si="658"/>
        <v>100</v>
      </c>
      <c r="D6066" s="1">
        <f t="shared" ca="1" si="659"/>
        <v>58.639357099169693</v>
      </c>
      <c r="E6066" s="1">
        <f t="shared" ca="1" si="660"/>
        <v>-4</v>
      </c>
      <c r="F6066" s="1">
        <f t="shared" ca="1" si="662"/>
        <v>1</v>
      </c>
      <c r="G6066" s="1">
        <f t="shared" ca="1" si="663"/>
        <v>4</v>
      </c>
      <c r="H6066" s="1">
        <f t="shared" ca="1" si="664"/>
        <v>0</v>
      </c>
    </row>
    <row r="6067" spans="1:8" hidden="1" x14ac:dyDescent="0.2">
      <c r="A6067" s="1">
        <v>6064</v>
      </c>
      <c r="B6067" s="1">
        <f t="shared" ca="1" si="661"/>
        <v>157631.13547702067</v>
      </c>
      <c r="C6067" s="1">
        <f t="shared" ca="1" si="658"/>
        <v>100</v>
      </c>
      <c r="D6067" s="1">
        <f t="shared" ca="1" si="659"/>
        <v>58.639357099169693</v>
      </c>
      <c r="E6067" s="1">
        <f t="shared" ca="1" si="660"/>
        <v>-3</v>
      </c>
      <c r="F6067" s="1">
        <f t="shared" ca="1" si="662"/>
        <v>1</v>
      </c>
      <c r="G6067" s="1">
        <f t="shared" ca="1" si="663"/>
        <v>0</v>
      </c>
      <c r="H6067" s="1">
        <f t="shared" ca="1" si="664"/>
        <v>1</v>
      </c>
    </row>
    <row r="6068" spans="1:8" hidden="1" x14ac:dyDescent="0.2">
      <c r="A6068" s="1">
        <v>6065</v>
      </c>
      <c r="B6068" s="1">
        <f t="shared" ca="1" si="661"/>
        <v>163495.07118693762</v>
      </c>
      <c r="C6068" s="1">
        <f t="shared" ca="1" si="658"/>
        <v>100</v>
      </c>
      <c r="D6068" s="1">
        <f t="shared" ca="1" si="659"/>
        <v>-42.077013244733351</v>
      </c>
      <c r="E6068" s="1">
        <f t="shared" ca="1" si="660"/>
        <v>-2</v>
      </c>
      <c r="F6068" s="1">
        <f t="shared" ca="1" si="662"/>
        <v>1</v>
      </c>
      <c r="G6068" s="1">
        <f t="shared" ca="1" si="663"/>
        <v>0</v>
      </c>
      <c r="H6068" s="1">
        <f t="shared" ca="1" si="664"/>
        <v>2</v>
      </c>
    </row>
    <row r="6069" spans="1:8" hidden="1" x14ac:dyDescent="0.2">
      <c r="A6069" s="1">
        <v>6066</v>
      </c>
      <c r="B6069" s="1">
        <f t="shared" ca="1" si="661"/>
        <v>159287.36986246429</v>
      </c>
      <c r="C6069" s="1">
        <f t="shared" ca="1" si="658"/>
        <v>100</v>
      </c>
      <c r="D6069" s="1">
        <f t="shared" ca="1" si="659"/>
        <v>58.639357099169693</v>
      </c>
      <c r="E6069" s="1">
        <f t="shared" ca="1" si="660"/>
        <v>-3</v>
      </c>
      <c r="F6069" s="1">
        <f t="shared" ca="1" si="662"/>
        <v>1</v>
      </c>
      <c r="G6069" s="1">
        <f t="shared" ca="1" si="663"/>
        <v>1</v>
      </c>
      <c r="H6069" s="1">
        <f t="shared" ca="1" si="664"/>
        <v>0</v>
      </c>
    </row>
    <row r="6070" spans="1:8" hidden="1" x14ac:dyDescent="0.2">
      <c r="A6070" s="1">
        <v>6067</v>
      </c>
      <c r="B6070" s="1">
        <f t="shared" ca="1" si="661"/>
        <v>165151.30557238124</v>
      </c>
      <c r="C6070" s="1">
        <f t="shared" ca="1" si="658"/>
        <v>100</v>
      </c>
      <c r="D6070" s="1">
        <f t="shared" ca="1" si="659"/>
        <v>58.639357099169693</v>
      </c>
      <c r="E6070" s="1">
        <f t="shared" ca="1" si="660"/>
        <v>-2</v>
      </c>
      <c r="F6070" s="1">
        <f t="shared" ca="1" si="662"/>
        <v>1</v>
      </c>
      <c r="G6070" s="1">
        <f t="shared" ca="1" si="663"/>
        <v>0</v>
      </c>
      <c r="H6070" s="1">
        <f t="shared" ca="1" si="664"/>
        <v>1</v>
      </c>
    </row>
    <row r="6071" spans="1:8" hidden="1" x14ac:dyDescent="0.2">
      <c r="A6071" s="1">
        <v>6068</v>
      </c>
      <c r="B6071" s="1">
        <f t="shared" ca="1" si="661"/>
        <v>171015.2412822982</v>
      </c>
      <c r="C6071" s="1">
        <f t="shared" ca="1" si="658"/>
        <v>100</v>
      </c>
      <c r="D6071" s="1">
        <f t="shared" ca="1" si="659"/>
        <v>-42.077013244733351</v>
      </c>
      <c r="E6071" s="1">
        <f t="shared" ca="1" si="660"/>
        <v>-1</v>
      </c>
      <c r="F6071" s="1">
        <f t="shared" ca="1" si="662"/>
        <v>1</v>
      </c>
      <c r="G6071" s="1">
        <f t="shared" ca="1" si="663"/>
        <v>0</v>
      </c>
      <c r="H6071" s="1">
        <f t="shared" ca="1" si="664"/>
        <v>2</v>
      </c>
    </row>
    <row r="6072" spans="1:8" hidden="1" x14ac:dyDescent="0.2">
      <c r="A6072" s="1">
        <v>6069</v>
      </c>
      <c r="B6072" s="1">
        <f t="shared" ca="1" si="661"/>
        <v>166807.53995782486</v>
      </c>
      <c r="C6072" s="1">
        <f t="shared" ca="1" si="658"/>
        <v>100</v>
      </c>
      <c r="D6072" s="1">
        <f t="shared" ca="1" si="659"/>
        <v>-42.077013244733351</v>
      </c>
      <c r="E6072" s="1">
        <f t="shared" ca="1" si="660"/>
        <v>-2</v>
      </c>
      <c r="F6072" s="1">
        <f t="shared" ca="1" si="662"/>
        <v>1</v>
      </c>
      <c r="G6072" s="1">
        <f t="shared" ca="1" si="663"/>
        <v>1</v>
      </c>
      <c r="H6072" s="1">
        <f t="shared" ca="1" si="664"/>
        <v>0</v>
      </c>
    </row>
    <row r="6073" spans="1:8" hidden="1" x14ac:dyDescent="0.2">
      <c r="A6073" s="1">
        <v>6070</v>
      </c>
      <c r="B6073" s="1">
        <f t="shared" ca="1" si="661"/>
        <v>162599.83863335152</v>
      </c>
      <c r="C6073" s="1">
        <f t="shared" ca="1" si="658"/>
        <v>100</v>
      </c>
      <c r="D6073" s="1">
        <f t="shared" ca="1" si="659"/>
        <v>58.639357099169693</v>
      </c>
      <c r="E6073" s="1">
        <f t="shared" ca="1" si="660"/>
        <v>-3</v>
      </c>
      <c r="F6073" s="1">
        <f t="shared" ca="1" si="662"/>
        <v>1</v>
      </c>
      <c r="G6073" s="1">
        <f t="shared" ca="1" si="663"/>
        <v>2</v>
      </c>
      <c r="H6073" s="1">
        <f t="shared" ca="1" si="664"/>
        <v>0</v>
      </c>
    </row>
    <row r="6074" spans="1:8" hidden="1" x14ac:dyDescent="0.2">
      <c r="A6074" s="1">
        <v>6071</v>
      </c>
      <c r="B6074" s="1">
        <f t="shared" ca="1" si="661"/>
        <v>168463.77434326848</v>
      </c>
      <c r="C6074" s="1">
        <f t="shared" ca="1" si="658"/>
        <v>100</v>
      </c>
      <c r="D6074" s="1">
        <f t="shared" ca="1" si="659"/>
        <v>58.639357099169693</v>
      </c>
      <c r="E6074" s="1">
        <f t="shared" ca="1" si="660"/>
        <v>-2</v>
      </c>
      <c r="F6074" s="1">
        <f t="shared" ca="1" si="662"/>
        <v>1</v>
      </c>
      <c r="G6074" s="1">
        <f t="shared" ca="1" si="663"/>
        <v>0</v>
      </c>
      <c r="H6074" s="1">
        <f t="shared" ca="1" si="664"/>
        <v>1</v>
      </c>
    </row>
    <row r="6075" spans="1:8" hidden="1" x14ac:dyDescent="0.2">
      <c r="A6075" s="1">
        <v>6072</v>
      </c>
      <c r="B6075" s="1">
        <f t="shared" ca="1" si="661"/>
        <v>174327.71005318544</v>
      </c>
      <c r="C6075" s="1">
        <f t="shared" ca="1" si="658"/>
        <v>100</v>
      </c>
      <c r="D6075" s="1">
        <f t="shared" ca="1" si="659"/>
        <v>58.639357099169693</v>
      </c>
      <c r="E6075" s="1">
        <f t="shared" ca="1" si="660"/>
        <v>-1</v>
      </c>
      <c r="F6075" s="1">
        <f t="shared" ca="1" si="662"/>
        <v>1</v>
      </c>
      <c r="G6075" s="1">
        <f t="shared" ca="1" si="663"/>
        <v>0</v>
      </c>
      <c r="H6075" s="1">
        <f t="shared" ca="1" si="664"/>
        <v>2</v>
      </c>
    </row>
    <row r="6076" spans="1:8" hidden="1" x14ac:dyDescent="0.2">
      <c r="A6076" s="1">
        <v>6073</v>
      </c>
      <c r="B6076" s="1">
        <f t="shared" ca="1" si="661"/>
        <v>180191.64576310239</v>
      </c>
      <c r="C6076" s="1">
        <f t="shared" ca="1" si="658"/>
        <v>100</v>
      </c>
      <c r="D6076" s="1">
        <f t="shared" ca="1" si="659"/>
        <v>-42.077013244733351</v>
      </c>
      <c r="E6076" s="1">
        <f t="shared" ca="1" si="660"/>
        <v>0</v>
      </c>
      <c r="F6076" s="1">
        <f t="shared" ca="1" si="662"/>
        <v>1</v>
      </c>
      <c r="G6076" s="1">
        <f t="shared" ca="1" si="663"/>
        <v>0</v>
      </c>
      <c r="H6076" s="1">
        <f t="shared" ca="1" si="664"/>
        <v>3</v>
      </c>
    </row>
    <row r="6077" spans="1:8" hidden="1" x14ac:dyDescent="0.2">
      <c r="A6077" s="1">
        <v>6074</v>
      </c>
      <c r="B6077" s="1">
        <f t="shared" ca="1" si="661"/>
        <v>175983.94443862906</v>
      </c>
      <c r="C6077" s="1">
        <f t="shared" ca="1" si="658"/>
        <v>100</v>
      </c>
      <c r="D6077" s="1">
        <f t="shared" ca="1" si="659"/>
        <v>58.639357099169693</v>
      </c>
      <c r="E6077" s="1">
        <f t="shared" ca="1" si="660"/>
        <v>-1</v>
      </c>
      <c r="F6077" s="1">
        <f t="shared" ca="1" si="662"/>
        <v>1</v>
      </c>
      <c r="G6077" s="1">
        <f t="shared" ca="1" si="663"/>
        <v>1</v>
      </c>
      <c r="H6077" s="1">
        <f t="shared" ca="1" si="664"/>
        <v>0</v>
      </c>
    </row>
    <row r="6078" spans="1:8" hidden="1" x14ac:dyDescent="0.2">
      <c r="A6078" s="1">
        <v>6075</v>
      </c>
      <c r="B6078" s="1">
        <f t="shared" ca="1" si="661"/>
        <v>181847.88014854601</v>
      </c>
      <c r="C6078" s="1">
        <f t="shared" ca="1" si="658"/>
        <v>100</v>
      </c>
      <c r="D6078" s="1">
        <f t="shared" ca="1" si="659"/>
        <v>-42.077013244733351</v>
      </c>
      <c r="E6078" s="1">
        <f t="shared" ca="1" si="660"/>
        <v>0</v>
      </c>
      <c r="F6078" s="1">
        <f t="shared" ca="1" si="662"/>
        <v>1</v>
      </c>
      <c r="G6078" s="1">
        <f t="shared" ca="1" si="663"/>
        <v>0</v>
      </c>
      <c r="H6078" s="1">
        <f t="shared" ca="1" si="664"/>
        <v>1</v>
      </c>
    </row>
    <row r="6079" spans="1:8" hidden="1" x14ac:dyDescent="0.2">
      <c r="A6079" s="1">
        <v>6076</v>
      </c>
      <c r="B6079" s="1">
        <f t="shared" ca="1" si="661"/>
        <v>177640.17882407267</v>
      </c>
      <c r="C6079" s="1">
        <f t="shared" ca="1" si="658"/>
        <v>100</v>
      </c>
      <c r="D6079" s="1">
        <f t="shared" ca="1" si="659"/>
        <v>58.639357099169693</v>
      </c>
      <c r="E6079" s="1">
        <f t="shared" ca="1" si="660"/>
        <v>-1</v>
      </c>
      <c r="F6079" s="1">
        <f t="shared" ca="1" si="662"/>
        <v>1</v>
      </c>
      <c r="G6079" s="1">
        <f t="shared" ca="1" si="663"/>
        <v>1</v>
      </c>
      <c r="H6079" s="1">
        <f t="shared" ca="1" si="664"/>
        <v>0</v>
      </c>
    </row>
    <row r="6080" spans="1:8" hidden="1" x14ac:dyDescent="0.2">
      <c r="A6080" s="1">
        <v>6077</v>
      </c>
      <c r="B6080" s="1">
        <f t="shared" ca="1" si="661"/>
        <v>183504.11453398963</v>
      </c>
      <c r="C6080" s="1">
        <f t="shared" ca="1" si="658"/>
        <v>100</v>
      </c>
      <c r="D6080" s="1">
        <f t="shared" ca="1" si="659"/>
        <v>-42.077013244733351</v>
      </c>
      <c r="E6080" s="1">
        <f t="shared" ca="1" si="660"/>
        <v>0</v>
      </c>
      <c r="F6080" s="1">
        <f t="shared" ca="1" si="662"/>
        <v>1</v>
      </c>
      <c r="G6080" s="1">
        <f t="shared" ca="1" si="663"/>
        <v>0</v>
      </c>
      <c r="H6080" s="1">
        <f t="shared" ca="1" si="664"/>
        <v>1</v>
      </c>
    </row>
    <row r="6081" spans="1:8" hidden="1" x14ac:dyDescent="0.2">
      <c r="A6081" s="1">
        <v>6078</v>
      </c>
      <c r="B6081" s="1">
        <f t="shared" ca="1" si="661"/>
        <v>179296.41320951629</v>
      </c>
      <c r="C6081" s="1">
        <f t="shared" ca="1" si="658"/>
        <v>100</v>
      </c>
      <c r="D6081" s="1">
        <f t="shared" ca="1" si="659"/>
        <v>58.639357099169693</v>
      </c>
      <c r="E6081" s="1">
        <f t="shared" ca="1" si="660"/>
        <v>-1</v>
      </c>
      <c r="F6081" s="1">
        <f t="shared" ca="1" si="662"/>
        <v>1</v>
      </c>
      <c r="G6081" s="1">
        <f t="shared" ca="1" si="663"/>
        <v>1</v>
      </c>
      <c r="H6081" s="1">
        <f t="shared" ca="1" si="664"/>
        <v>0</v>
      </c>
    </row>
    <row r="6082" spans="1:8" hidden="1" x14ac:dyDescent="0.2">
      <c r="A6082" s="1">
        <v>6079</v>
      </c>
      <c r="B6082" s="1">
        <f t="shared" ca="1" si="661"/>
        <v>185160.34891943325</v>
      </c>
      <c r="C6082" s="1">
        <f t="shared" ca="1" si="658"/>
        <v>100</v>
      </c>
      <c r="D6082" s="1">
        <f t="shared" ca="1" si="659"/>
        <v>-42.077013244733351</v>
      </c>
      <c r="E6082" s="1">
        <f t="shared" ca="1" si="660"/>
        <v>0</v>
      </c>
      <c r="F6082" s="1">
        <f t="shared" ca="1" si="662"/>
        <v>1</v>
      </c>
      <c r="G6082" s="1">
        <f t="shared" ca="1" si="663"/>
        <v>0</v>
      </c>
      <c r="H6082" s="1">
        <f t="shared" ca="1" si="664"/>
        <v>1</v>
      </c>
    </row>
    <row r="6083" spans="1:8" hidden="1" x14ac:dyDescent="0.2">
      <c r="A6083" s="1">
        <v>6080</v>
      </c>
      <c r="B6083" s="1">
        <f t="shared" ca="1" si="661"/>
        <v>180952.64759495991</v>
      </c>
      <c r="C6083" s="1">
        <f t="shared" ca="1" si="658"/>
        <v>100</v>
      </c>
      <c r="D6083" s="1">
        <f t="shared" ca="1" si="659"/>
        <v>58.639357099169693</v>
      </c>
      <c r="E6083" s="1">
        <f t="shared" ca="1" si="660"/>
        <v>-1</v>
      </c>
      <c r="F6083" s="1">
        <f t="shared" ca="1" si="662"/>
        <v>1</v>
      </c>
      <c r="G6083" s="1">
        <f t="shared" ca="1" si="663"/>
        <v>1</v>
      </c>
      <c r="H6083" s="1">
        <f t="shared" ca="1" si="664"/>
        <v>0</v>
      </c>
    </row>
    <row r="6084" spans="1:8" hidden="1" x14ac:dyDescent="0.2">
      <c r="A6084" s="1">
        <v>6081</v>
      </c>
      <c r="B6084" s="1">
        <f t="shared" ca="1" si="661"/>
        <v>186816.58330487687</v>
      </c>
      <c r="C6084" s="1">
        <f t="shared" ca="1" si="658"/>
        <v>100</v>
      </c>
      <c r="D6084" s="1">
        <f t="shared" ca="1" si="659"/>
        <v>58.639357099169693</v>
      </c>
      <c r="E6084" s="1">
        <f t="shared" ca="1" si="660"/>
        <v>0</v>
      </c>
      <c r="F6084" s="1">
        <f t="shared" ca="1" si="662"/>
        <v>1</v>
      </c>
      <c r="G6084" s="1">
        <f t="shared" ca="1" si="663"/>
        <v>0</v>
      </c>
      <c r="H6084" s="1">
        <f t="shared" ca="1" si="664"/>
        <v>1</v>
      </c>
    </row>
    <row r="6085" spans="1:8" hidden="1" x14ac:dyDescent="0.2">
      <c r="A6085" s="1">
        <v>6082</v>
      </c>
      <c r="B6085" s="1">
        <f t="shared" ca="1" si="661"/>
        <v>192680.51901479383</v>
      </c>
      <c r="C6085" s="1">
        <f t="shared" ref="C6085:C6148" ca="1" si="665">$C$4*POWER($L$2,F6085-1)</f>
        <v>100</v>
      </c>
      <c r="D6085" s="1">
        <f t="shared" ref="D6085:D6148" ca="1" si="666">IF(RAND()&lt;$B$1,$F$1,$H$1)</f>
        <v>58.639357099169693</v>
      </c>
      <c r="E6085" s="1">
        <f t="shared" ref="E6085:E6148" ca="1" si="667">IF(D6084&lt;0,IF(E6084-1=-$D$2,0,E6084-1),IF(E6084+1=$F$2,0,E6084+1))</f>
        <v>0</v>
      </c>
      <c r="F6085" s="1">
        <f t="shared" ca="1" si="662"/>
        <v>1</v>
      </c>
      <c r="G6085" s="1">
        <f t="shared" ca="1" si="663"/>
        <v>0</v>
      </c>
      <c r="H6085" s="1">
        <f t="shared" ca="1" si="664"/>
        <v>2</v>
      </c>
    </row>
    <row r="6086" spans="1:8" hidden="1" x14ac:dyDescent="0.2">
      <c r="A6086" s="1">
        <v>6083</v>
      </c>
      <c r="B6086" s="1">
        <f t="shared" ref="B6086:B6149" ca="1" si="668">B6085+D6085*C6085</f>
        <v>198544.45472471078</v>
      </c>
      <c r="C6086" s="1">
        <f t="shared" ca="1" si="665"/>
        <v>100</v>
      </c>
      <c r="D6086" s="1">
        <f t="shared" ca="1" si="666"/>
        <v>-42.077013244733351</v>
      </c>
      <c r="E6086" s="1">
        <f t="shared" ca="1" si="667"/>
        <v>0</v>
      </c>
      <c r="F6086" s="1">
        <f t="shared" ref="F6086:F6149" ca="1" si="669">IF(AND(D6085&gt;0,E6086=0),IF(F6085-1&lt;1,1,F6085-1),IF(AND(D6085&lt;0,E6086=0),IF(F6085+1&gt;$H$2,1,F6085+1),F6085))</f>
        <v>1</v>
      </c>
      <c r="G6086" s="1">
        <f t="shared" ref="G6086:G6149" ca="1" si="670">IF(D6085&gt;0,0,G6085+1)</f>
        <v>0</v>
      </c>
      <c r="H6086" s="1">
        <f t="shared" ref="H6086:H6149" ca="1" si="671">IF(D6085&lt;0,0,H6085+1)</f>
        <v>3</v>
      </c>
    </row>
    <row r="6087" spans="1:8" hidden="1" x14ac:dyDescent="0.2">
      <c r="A6087" s="1">
        <v>6084</v>
      </c>
      <c r="B6087" s="1">
        <f t="shared" ca="1" si="668"/>
        <v>194336.75340023745</v>
      </c>
      <c r="C6087" s="1">
        <f t="shared" ca="1" si="665"/>
        <v>100</v>
      </c>
      <c r="D6087" s="1">
        <f t="shared" ca="1" si="666"/>
        <v>58.639357099169693</v>
      </c>
      <c r="E6087" s="1">
        <f t="shared" ca="1" si="667"/>
        <v>-1</v>
      </c>
      <c r="F6087" s="1">
        <f t="shared" ca="1" si="669"/>
        <v>1</v>
      </c>
      <c r="G6087" s="1">
        <f t="shared" ca="1" si="670"/>
        <v>1</v>
      </c>
      <c r="H6087" s="1">
        <f t="shared" ca="1" si="671"/>
        <v>0</v>
      </c>
    </row>
    <row r="6088" spans="1:8" hidden="1" x14ac:dyDescent="0.2">
      <c r="A6088" s="1">
        <v>6085</v>
      </c>
      <c r="B6088" s="1">
        <f t="shared" ca="1" si="668"/>
        <v>200200.6891101544</v>
      </c>
      <c r="C6088" s="1">
        <f t="shared" ca="1" si="665"/>
        <v>100</v>
      </c>
      <c r="D6088" s="1">
        <f t="shared" ca="1" si="666"/>
        <v>-42.077013244733351</v>
      </c>
      <c r="E6088" s="1">
        <f t="shared" ca="1" si="667"/>
        <v>0</v>
      </c>
      <c r="F6088" s="1">
        <f t="shared" ca="1" si="669"/>
        <v>1</v>
      </c>
      <c r="G6088" s="1">
        <f t="shared" ca="1" si="670"/>
        <v>0</v>
      </c>
      <c r="H6088" s="1">
        <f t="shared" ca="1" si="671"/>
        <v>1</v>
      </c>
    </row>
    <row r="6089" spans="1:8" hidden="1" x14ac:dyDescent="0.2">
      <c r="A6089" s="1">
        <v>6086</v>
      </c>
      <c r="B6089" s="1">
        <f t="shared" ca="1" si="668"/>
        <v>195992.98778568106</v>
      </c>
      <c r="C6089" s="1">
        <f t="shared" ca="1" si="665"/>
        <v>100</v>
      </c>
      <c r="D6089" s="1">
        <f t="shared" ca="1" si="666"/>
        <v>-42.077013244733351</v>
      </c>
      <c r="E6089" s="1">
        <f t="shared" ca="1" si="667"/>
        <v>-1</v>
      </c>
      <c r="F6089" s="1">
        <f t="shared" ca="1" si="669"/>
        <v>1</v>
      </c>
      <c r="G6089" s="1">
        <f t="shared" ca="1" si="670"/>
        <v>1</v>
      </c>
      <c r="H6089" s="1">
        <f t="shared" ca="1" si="671"/>
        <v>0</v>
      </c>
    </row>
    <row r="6090" spans="1:8" hidden="1" x14ac:dyDescent="0.2">
      <c r="A6090" s="1">
        <v>6087</v>
      </c>
      <c r="B6090" s="1">
        <f t="shared" ca="1" si="668"/>
        <v>191785.28646120772</v>
      </c>
      <c r="C6090" s="1">
        <f t="shared" ca="1" si="665"/>
        <v>100</v>
      </c>
      <c r="D6090" s="1">
        <f t="shared" ca="1" si="666"/>
        <v>58.639357099169693</v>
      </c>
      <c r="E6090" s="1">
        <f t="shared" ca="1" si="667"/>
        <v>-2</v>
      </c>
      <c r="F6090" s="1">
        <f t="shared" ca="1" si="669"/>
        <v>1</v>
      </c>
      <c r="G6090" s="1">
        <f t="shared" ca="1" si="670"/>
        <v>2</v>
      </c>
      <c r="H6090" s="1">
        <f t="shared" ca="1" si="671"/>
        <v>0</v>
      </c>
    </row>
    <row r="6091" spans="1:8" hidden="1" x14ac:dyDescent="0.2">
      <c r="A6091" s="1">
        <v>6088</v>
      </c>
      <c r="B6091" s="1">
        <f t="shared" ca="1" si="668"/>
        <v>197649.22217112468</v>
      </c>
      <c r="C6091" s="1">
        <f t="shared" ca="1" si="665"/>
        <v>100</v>
      </c>
      <c r="D6091" s="1">
        <f t="shared" ca="1" si="666"/>
        <v>-42.077013244733351</v>
      </c>
      <c r="E6091" s="1">
        <f t="shared" ca="1" si="667"/>
        <v>-1</v>
      </c>
      <c r="F6091" s="1">
        <f t="shared" ca="1" si="669"/>
        <v>1</v>
      </c>
      <c r="G6091" s="1">
        <f t="shared" ca="1" si="670"/>
        <v>0</v>
      </c>
      <c r="H6091" s="1">
        <f t="shared" ca="1" si="671"/>
        <v>1</v>
      </c>
    </row>
    <row r="6092" spans="1:8" hidden="1" x14ac:dyDescent="0.2">
      <c r="A6092" s="1">
        <v>6089</v>
      </c>
      <c r="B6092" s="1">
        <f t="shared" ca="1" si="668"/>
        <v>193441.52084665134</v>
      </c>
      <c r="C6092" s="1">
        <f t="shared" ca="1" si="665"/>
        <v>100</v>
      </c>
      <c r="D6092" s="1">
        <f t="shared" ca="1" si="666"/>
        <v>58.639357099169693</v>
      </c>
      <c r="E6092" s="1">
        <f t="shared" ca="1" si="667"/>
        <v>-2</v>
      </c>
      <c r="F6092" s="1">
        <f t="shared" ca="1" si="669"/>
        <v>1</v>
      </c>
      <c r="G6092" s="1">
        <f t="shared" ca="1" si="670"/>
        <v>1</v>
      </c>
      <c r="H6092" s="1">
        <f t="shared" ca="1" si="671"/>
        <v>0</v>
      </c>
    </row>
    <row r="6093" spans="1:8" hidden="1" x14ac:dyDescent="0.2">
      <c r="A6093" s="1">
        <v>6090</v>
      </c>
      <c r="B6093" s="1">
        <f t="shared" ca="1" si="668"/>
        <v>199305.4565565683</v>
      </c>
      <c r="C6093" s="1">
        <f t="shared" ca="1" si="665"/>
        <v>100</v>
      </c>
      <c r="D6093" s="1">
        <f t="shared" ca="1" si="666"/>
        <v>58.639357099169693</v>
      </c>
      <c r="E6093" s="1">
        <f t="shared" ca="1" si="667"/>
        <v>-1</v>
      </c>
      <c r="F6093" s="1">
        <f t="shared" ca="1" si="669"/>
        <v>1</v>
      </c>
      <c r="G6093" s="1">
        <f t="shared" ca="1" si="670"/>
        <v>0</v>
      </c>
      <c r="H6093" s="1">
        <f t="shared" ca="1" si="671"/>
        <v>1</v>
      </c>
    </row>
    <row r="6094" spans="1:8" hidden="1" x14ac:dyDescent="0.2">
      <c r="A6094" s="1">
        <v>6091</v>
      </c>
      <c r="B6094" s="1">
        <f t="shared" ca="1" si="668"/>
        <v>205169.39226648526</v>
      </c>
      <c r="C6094" s="1">
        <f t="shared" ca="1" si="665"/>
        <v>100</v>
      </c>
      <c r="D6094" s="1">
        <f t="shared" ca="1" si="666"/>
        <v>58.639357099169693</v>
      </c>
      <c r="E6094" s="1">
        <f t="shared" ca="1" si="667"/>
        <v>0</v>
      </c>
      <c r="F6094" s="1">
        <f t="shared" ca="1" si="669"/>
        <v>1</v>
      </c>
      <c r="G6094" s="1">
        <f t="shared" ca="1" si="670"/>
        <v>0</v>
      </c>
      <c r="H6094" s="1">
        <f t="shared" ca="1" si="671"/>
        <v>2</v>
      </c>
    </row>
    <row r="6095" spans="1:8" hidden="1" x14ac:dyDescent="0.2">
      <c r="A6095" s="1">
        <v>6092</v>
      </c>
      <c r="B6095" s="1">
        <f t="shared" ca="1" si="668"/>
        <v>211033.32797640222</v>
      </c>
      <c r="C6095" s="1">
        <f t="shared" ca="1" si="665"/>
        <v>100</v>
      </c>
      <c r="D6095" s="1">
        <f t="shared" ca="1" si="666"/>
        <v>-42.077013244733351</v>
      </c>
      <c r="E6095" s="1">
        <f t="shared" ca="1" si="667"/>
        <v>0</v>
      </c>
      <c r="F6095" s="1">
        <f t="shared" ca="1" si="669"/>
        <v>1</v>
      </c>
      <c r="G6095" s="1">
        <f t="shared" ca="1" si="670"/>
        <v>0</v>
      </c>
      <c r="H6095" s="1">
        <f t="shared" ca="1" si="671"/>
        <v>3</v>
      </c>
    </row>
    <row r="6096" spans="1:8" hidden="1" x14ac:dyDescent="0.2">
      <c r="A6096" s="1">
        <v>6093</v>
      </c>
      <c r="B6096" s="1">
        <f t="shared" ca="1" si="668"/>
        <v>206825.62665192888</v>
      </c>
      <c r="C6096" s="1">
        <f t="shared" ca="1" si="665"/>
        <v>100</v>
      </c>
      <c r="D6096" s="1">
        <f t="shared" ca="1" si="666"/>
        <v>-42.077013244733351</v>
      </c>
      <c r="E6096" s="1">
        <f t="shared" ca="1" si="667"/>
        <v>-1</v>
      </c>
      <c r="F6096" s="1">
        <f t="shared" ca="1" si="669"/>
        <v>1</v>
      </c>
      <c r="G6096" s="1">
        <f t="shared" ca="1" si="670"/>
        <v>1</v>
      </c>
      <c r="H6096" s="1">
        <f t="shared" ca="1" si="671"/>
        <v>0</v>
      </c>
    </row>
    <row r="6097" spans="1:8" hidden="1" x14ac:dyDescent="0.2">
      <c r="A6097" s="1">
        <v>6094</v>
      </c>
      <c r="B6097" s="1">
        <f t="shared" ca="1" si="668"/>
        <v>202617.92532745554</v>
      </c>
      <c r="C6097" s="1">
        <f t="shared" ca="1" si="665"/>
        <v>100</v>
      </c>
      <c r="D6097" s="1">
        <f t="shared" ca="1" si="666"/>
        <v>58.639357099169693</v>
      </c>
      <c r="E6097" s="1">
        <f t="shared" ca="1" si="667"/>
        <v>-2</v>
      </c>
      <c r="F6097" s="1">
        <f t="shared" ca="1" si="669"/>
        <v>1</v>
      </c>
      <c r="G6097" s="1">
        <f t="shared" ca="1" si="670"/>
        <v>2</v>
      </c>
      <c r="H6097" s="1">
        <f t="shared" ca="1" si="671"/>
        <v>0</v>
      </c>
    </row>
    <row r="6098" spans="1:8" hidden="1" x14ac:dyDescent="0.2">
      <c r="A6098" s="1">
        <v>6095</v>
      </c>
      <c r="B6098" s="1">
        <f t="shared" ca="1" si="668"/>
        <v>208481.8610373725</v>
      </c>
      <c r="C6098" s="1">
        <f t="shared" ca="1" si="665"/>
        <v>100</v>
      </c>
      <c r="D6098" s="1">
        <f t="shared" ca="1" si="666"/>
        <v>-42.077013244733351</v>
      </c>
      <c r="E6098" s="1">
        <f t="shared" ca="1" si="667"/>
        <v>-1</v>
      </c>
      <c r="F6098" s="1">
        <f t="shared" ca="1" si="669"/>
        <v>1</v>
      </c>
      <c r="G6098" s="1">
        <f t="shared" ca="1" si="670"/>
        <v>0</v>
      </c>
      <c r="H6098" s="1">
        <f t="shared" ca="1" si="671"/>
        <v>1</v>
      </c>
    </row>
    <row r="6099" spans="1:8" hidden="1" x14ac:dyDescent="0.2">
      <c r="A6099" s="1">
        <v>6096</v>
      </c>
      <c r="B6099" s="1">
        <f t="shared" ca="1" si="668"/>
        <v>204274.15971289916</v>
      </c>
      <c r="C6099" s="1">
        <f t="shared" ca="1" si="665"/>
        <v>100</v>
      </c>
      <c r="D6099" s="1">
        <f t="shared" ca="1" si="666"/>
        <v>58.639357099169693</v>
      </c>
      <c r="E6099" s="1">
        <f t="shared" ca="1" si="667"/>
        <v>-2</v>
      </c>
      <c r="F6099" s="1">
        <f t="shared" ca="1" si="669"/>
        <v>1</v>
      </c>
      <c r="G6099" s="1">
        <f t="shared" ca="1" si="670"/>
        <v>1</v>
      </c>
      <c r="H6099" s="1">
        <f t="shared" ca="1" si="671"/>
        <v>0</v>
      </c>
    </row>
    <row r="6100" spans="1:8" hidden="1" x14ac:dyDescent="0.2">
      <c r="A6100" s="1">
        <v>6097</v>
      </c>
      <c r="B6100" s="1">
        <f t="shared" ca="1" si="668"/>
        <v>210138.09542281611</v>
      </c>
      <c r="C6100" s="1">
        <f t="shared" ca="1" si="665"/>
        <v>100</v>
      </c>
      <c r="D6100" s="1">
        <f t="shared" ca="1" si="666"/>
        <v>58.639357099169693</v>
      </c>
      <c r="E6100" s="1">
        <f t="shared" ca="1" si="667"/>
        <v>-1</v>
      </c>
      <c r="F6100" s="1">
        <f t="shared" ca="1" si="669"/>
        <v>1</v>
      </c>
      <c r="G6100" s="1">
        <f t="shared" ca="1" si="670"/>
        <v>0</v>
      </c>
      <c r="H6100" s="1">
        <f t="shared" ca="1" si="671"/>
        <v>1</v>
      </c>
    </row>
    <row r="6101" spans="1:8" hidden="1" x14ac:dyDescent="0.2">
      <c r="A6101" s="1">
        <v>6098</v>
      </c>
      <c r="B6101" s="1">
        <f t="shared" ca="1" si="668"/>
        <v>216002.03113273307</v>
      </c>
      <c r="C6101" s="1">
        <f t="shared" ca="1" si="665"/>
        <v>100</v>
      </c>
      <c r="D6101" s="1">
        <f t="shared" ca="1" si="666"/>
        <v>58.639357099169693</v>
      </c>
      <c r="E6101" s="1">
        <f t="shared" ca="1" si="667"/>
        <v>0</v>
      </c>
      <c r="F6101" s="1">
        <f t="shared" ca="1" si="669"/>
        <v>1</v>
      </c>
      <c r="G6101" s="1">
        <f t="shared" ca="1" si="670"/>
        <v>0</v>
      </c>
      <c r="H6101" s="1">
        <f t="shared" ca="1" si="671"/>
        <v>2</v>
      </c>
    </row>
    <row r="6102" spans="1:8" hidden="1" x14ac:dyDescent="0.2">
      <c r="A6102" s="1">
        <v>6099</v>
      </c>
      <c r="B6102" s="1">
        <f t="shared" ca="1" si="668"/>
        <v>221865.96684265003</v>
      </c>
      <c r="C6102" s="1">
        <f t="shared" ca="1" si="665"/>
        <v>100</v>
      </c>
      <c r="D6102" s="1">
        <f t="shared" ca="1" si="666"/>
        <v>-42.077013244733351</v>
      </c>
      <c r="E6102" s="1">
        <f t="shared" ca="1" si="667"/>
        <v>0</v>
      </c>
      <c r="F6102" s="1">
        <f t="shared" ca="1" si="669"/>
        <v>1</v>
      </c>
      <c r="G6102" s="1">
        <f t="shared" ca="1" si="670"/>
        <v>0</v>
      </c>
      <c r="H6102" s="1">
        <f t="shared" ca="1" si="671"/>
        <v>3</v>
      </c>
    </row>
    <row r="6103" spans="1:8" hidden="1" x14ac:dyDescent="0.2">
      <c r="A6103" s="1">
        <v>6100</v>
      </c>
      <c r="B6103" s="1">
        <f t="shared" ca="1" si="668"/>
        <v>217658.26551817669</v>
      </c>
      <c r="C6103" s="1">
        <f t="shared" ca="1" si="665"/>
        <v>100</v>
      </c>
      <c r="D6103" s="1">
        <f t="shared" ca="1" si="666"/>
        <v>58.639357099169693</v>
      </c>
      <c r="E6103" s="1">
        <f t="shared" ca="1" si="667"/>
        <v>-1</v>
      </c>
      <c r="F6103" s="1">
        <f t="shared" ca="1" si="669"/>
        <v>1</v>
      </c>
      <c r="G6103" s="1">
        <f t="shared" ca="1" si="670"/>
        <v>1</v>
      </c>
      <c r="H6103" s="1">
        <f t="shared" ca="1" si="671"/>
        <v>0</v>
      </c>
    </row>
    <row r="6104" spans="1:8" hidden="1" x14ac:dyDescent="0.2">
      <c r="A6104" s="1">
        <v>6101</v>
      </c>
      <c r="B6104" s="1">
        <f t="shared" ca="1" si="668"/>
        <v>223522.20122809365</v>
      </c>
      <c r="C6104" s="1">
        <f t="shared" ca="1" si="665"/>
        <v>100</v>
      </c>
      <c r="D6104" s="1">
        <f t="shared" ca="1" si="666"/>
        <v>58.639357099169693</v>
      </c>
      <c r="E6104" s="1">
        <f t="shared" ca="1" si="667"/>
        <v>0</v>
      </c>
      <c r="F6104" s="1">
        <f t="shared" ca="1" si="669"/>
        <v>1</v>
      </c>
      <c r="G6104" s="1">
        <f t="shared" ca="1" si="670"/>
        <v>0</v>
      </c>
      <c r="H6104" s="1">
        <f t="shared" ca="1" si="671"/>
        <v>1</v>
      </c>
    </row>
    <row r="6105" spans="1:8" hidden="1" x14ac:dyDescent="0.2">
      <c r="A6105" s="1">
        <v>6102</v>
      </c>
      <c r="B6105" s="1">
        <f t="shared" ca="1" si="668"/>
        <v>229386.1369380106</v>
      </c>
      <c r="C6105" s="1">
        <f t="shared" ca="1" si="665"/>
        <v>100</v>
      </c>
      <c r="D6105" s="1">
        <f t="shared" ca="1" si="666"/>
        <v>-42.077013244733351</v>
      </c>
      <c r="E6105" s="1">
        <f t="shared" ca="1" si="667"/>
        <v>0</v>
      </c>
      <c r="F6105" s="1">
        <f t="shared" ca="1" si="669"/>
        <v>1</v>
      </c>
      <c r="G6105" s="1">
        <f t="shared" ca="1" si="670"/>
        <v>0</v>
      </c>
      <c r="H6105" s="1">
        <f t="shared" ca="1" si="671"/>
        <v>2</v>
      </c>
    </row>
    <row r="6106" spans="1:8" hidden="1" x14ac:dyDescent="0.2">
      <c r="A6106" s="1">
        <v>6103</v>
      </c>
      <c r="B6106" s="1">
        <f t="shared" ca="1" si="668"/>
        <v>225178.43561353727</v>
      </c>
      <c r="C6106" s="1">
        <f t="shared" ca="1" si="665"/>
        <v>100</v>
      </c>
      <c r="D6106" s="1">
        <f t="shared" ca="1" si="666"/>
        <v>-42.077013244733351</v>
      </c>
      <c r="E6106" s="1">
        <f t="shared" ca="1" si="667"/>
        <v>-1</v>
      </c>
      <c r="F6106" s="1">
        <f t="shared" ca="1" si="669"/>
        <v>1</v>
      </c>
      <c r="G6106" s="1">
        <f t="shared" ca="1" si="670"/>
        <v>1</v>
      </c>
      <c r="H6106" s="1">
        <f t="shared" ca="1" si="671"/>
        <v>0</v>
      </c>
    </row>
    <row r="6107" spans="1:8" hidden="1" x14ac:dyDescent="0.2">
      <c r="A6107" s="1">
        <v>6104</v>
      </c>
      <c r="B6107" s="1">
        <f t="shared" ca="1" si="668"/>
        <v>220970.73428906393</v>
      </c>
      <c r="C6107" s="1">
        <f t="shared" ca="1" si="665"/>
        <v>100</v>
      </c>
      <c r="D6107" s="1">
        <f t="shared" ca="1" si="666"/>
        <v>58.639357099169693</v>
      </c>
      <c r="E6107" s="1">
        <f t="shared" ca="1" si="667"/>
        <v>-2</v>
      </c>
      <c r="F6107" s="1">
        <f t="shared" ca="1" si="669"/>
        <v>1</v>
      </c>
      <c r="G6107" s="1">
        <f t="shared" ca="1" si="670"/>
        <v>2</v>
      </c>
      <c r="H6107" s="1">
        <f t="shared" ca="1" si="671"/>
        <v>0</v>
      </c>
    </row>
    <row r="6108" spans="1:8" hidden="1" x14ac:dyDescent="0.2">
      <c r="A6108" s="1">
        <v>6105</v>
      </c>
      <c r="B6108" s="1">
        <f t="shared" ca="1" si="668"/>
        <v>226834.66999898088</v>
      </c>
      <c r="C6108" s="1">
        <f t="shared" ca="1" si="665"/>
        <v>100</v>
      </c>
      <c r="D6108" s="1">
        <f t="shared" ca="1" si="666"/>
        <v>58.639357099169693</v>
      </c>
      <c r="E6108" s="1">
        <f t="shared" ca="1" si="667"/>
        <v>-1</v>
      </c>
      <c r="F6108" s="1">
        <f t="shared" ca="1" si="669"/>
        <v>1</v>
      </c>
      <c r="G6108" s="1">
        <f t="shared" ca="1" si="670"/>
        <v>0</v>
      </c>
      <c r="H6108" s="1">
        <f t="shared" ca="1" si="671"/>
        <v>1</v>
      </c>
    </row>
    <row r="6109" spans="1:8" hidden="1" x14ac:dyDescent="0.2">
      <c r="A6109" s="1">
        <v>6106</v>
      </c>
      <c r="B6109" s="1">
        <f t="shared" ca="1" si="668"/>
        <v>232698.60570889784</v>
      </c>
      <c r="C6109" s="1">
        <f t="shared" ca="1" si="665"/>
        <v>100</v>
      </c>
      <c r="D6109" s="1">
        <f t="shared" ca="1" si="666"/>
        <v>-42.077013244733351</v>
      </c>
      <c r="E6109" s="1">
        <f t="shared" ca="1" si="667"/>
        <v>0</v>
      </c>
      <c r="F6109" s="1">
        <f t="shared" ca="1" si="669"/>
        <v>1</v>
      </c>
      <c r="G6109" s="1">
        <f t="shared" ca="1" si="670"/>
        <v>0</v>
      </c>
      <c r="H6109" s="1">
        <f t="shared" ca="1" si="671"/>
        <v>2</v>
      </c>
    </row>
    <row r="6110" spans="1:8" hidden="1" x14ac:dyDescent="0.2">
      <c r="A6110" s="1">
        <v>6107</v>
      </c>
      <c r="B6110" s="1">
        <f t="shared" ca="1" si="668"/>
        <v>228490.9043844245</v>
      </c>
      <c r="C6110" s="1">
        <f t="shared" ca="1" si="665"/>
        <v>100</v>
      </c>
      <c r="D6110" s="1">
        <f t="shared" ca="1" si="666"/>
        <v>58.639357099169693</v>
      </c>
      <c r="E6110" s="1">
        <f t="shared" ca="1" si="667"/>
        <v>-1</v>
      </c>
      <c r="F6110" s="1">
        <f t="shared" ca="1" si="669"/>
        <v>1</v>
      </c>
      <c r="G6110" s="1">
        <f t="shared" ca="1" si="670"/>
        <v>1</v>
      </c>
      <c r="H6110" s="1">
        <f t="shared" ca="1" si="671"/>
        <v>0</v>
      </c>
    </row>
    <row r="6111" spans="1:8" hidden="1" x14ac:dyDescent="0.2">
      <c r="A6111" s="1">
        <v>6108</v>
      </c>
      <c r="B6111" s="1">
        <f t="shared" ca="1" si="668"/>
        <v>234354.84009434146</v>
      </c>
      <c r="C6111" s="1">
        <f t="shared" ca="1" si="665"/>
        <v>100</v>
      </c>
      <c r="D6111" s="1">
        <f t="shared" ca="1" si="666"/>
        <v>-42.077013244733351</v>
      </c>
      <c r="E6111" s="1">
        <f t="shared" ca="1" si="667"/>
        <v>0</v>
      </c>
      <c r="F6111" s="1">
        <f t="shared" ca="1" si="669"/>
        <v>1</v>
      </c>
      <c r="G6111" s="1">
        <f t="shared" ca="1" si="670"/>
        <v>0</v>
      </c>
      <c r="H6111" s="1">
        <f t="shared" ca="1" si="671"/>
        <v>1</v>
      </c>
    </row>
    <row r="6112" spans="1:8" hidden="1" x14ac:dyDescent="0.2">
      <c r="A6112" s="1">
        <v>6109</v>
      </c>
      <c r="B6112" s="1">
        <f t="shared" ca="1" si="668"/>
        <v>230147.13876986812</v>
      </c>
      <c r="C6112" s="1">
        <f t="shared" ca="1" si="665"/>
        <v>100</v>
      </c>
      <c r="D6112" s="1">
        <f t="shared" ca="1" si="666"/>
        <v>-42.077013244733351</v>
      </c>
      <c r="E6112" s="1">
        <f t="shared" ca="1" si="667"/>
        <v>-1</v>
      </c>
      <c r="F6112" s="1">
        <f t="shared" ca="1" si="669"/>
        <v>1</v>
      </c>
      <c r="G6112" s="1">
        <f t="shared" ca="1" si="670"/>
        <v>1</v>
      </c>
      <c r="H6112" s="1">
        <f t="shared" ca="1" si="671"/>
        <v>0</v>
      </c>
    </row>
    <row r="6113" spans="1:8" hidden="1" x14ac:dyDescent="0.2">
      <c r="A6113" s="1">
        <v>6110</v>
      </c>
      <c r="B6113" s="1">
        <f t="shared" ca="1" si="668"/>
        <v>225939.43744539478</v>
      </c>
      <c r="C6113" s="1">
        <f t="shared" ca="1" si="665"/>
        <v>100</v>
      </c>
      <c r="D6113" s="1">
        <f t="shared" ca="1" si="666"/>
        <v>58.639357099169693</v>
      </c>
      <c r="E6113" s="1">
        <f t="shared" ca="1" si="667"/>
        <v>-2</v>
      </c>
      <c r="F6113" s="1">
        <f t="shared" ca="1" si="669"/>
        <v>1</v>
      </c>
      <c r="G6113" s="1">
        <f t="shared" ca="1" si="670"/>
        <v>2</v>
      </c>
      <c r="H6113" s="1">
        <f t="shared" ca="1" si="671"/>
        <v>0</v>
      </c>
    </row>
    <row r="6114" spans="1:8" hidden="1" x14ac:dyDescent="0.2">
      <c r="A6114" s="1">
        <v>6111</v>
      </c>
      <c r="B6114" s="1">
        <f t="shared" ca="1" si="668"/>
        <v>231803.37315531174</v>
      </c>
      <c r="C6114" s="1">
        <f t="shared" ca="1" si="665"/>
        <v>100</v>
      </c>
      <c r="D6114" s="1">
        <f t="shared" ca="1" si="666"/>
        <v>58.639357099169693</v>
      </c>
      <c r="E6114" s="1">
        <f t="shared" ca="1" si="667"/>
        <v>-1</v>
      </c>
      <c r="F6114" s="1">
        <f t="shared" ca="1" si="669"/>
        <v>1</v>
      </c>
      <c r="G6114" s="1">
        <f t="shared" ca="1" si="670"/>
        <v>0</v>
      </c>
      <c r="H6114" s="1">
        <f t="shared" ca="1" si="671"/>
        <v>1</v>
      </c>
    </row>
    <row r="6115" spans="1:8" hidden="1" x14ac:dyDescent="0.2">
      <c r="A6115" s="1">
        <v>6112</v>
      </c>
      <c r="B6115" s="1">
        <f t="shared" ca="1" si="668"/>
        <v>237667.3088652287</v>
      </c>
      <c r="C6115" s="1">
        <f t="shared" ca="1" si="665"/>
        <v>100</v>
      </c>
      <c r="D6115" s="1">
        <f t="shared" ca="1" si="666"/>
        <v>-42.077013244733351</v>
      </c>
      <c r="E6115" s="1">
        <f t="shared" ca="1" si="667"/>
        <v>0</v>
      </c>
      <c r="F6115" s="1">
        <f t="shared" ca="1" si="669"/>
        <v>1</v>
      </c>
      <c r="G6115" s="1">
        <f t="shared" ca="1" si="670"/>
        <v>0</v>
      </c>
      <c r="H6115" s="1">
        <f t="shared" ca="1" si="671"/>
        <v>2</v>
      </c>
    </row>
    <row r="6116" spans="1:8" hidden="1" x14ac:dyDescent="0.2">
      <c r="A6116" s="1">
        <v>6113</v>
      </c>
      <c r="B6116" s="1">
        <f t="shared" ca="1" si="668"/>
        <v>233459.60754075536</v>
      </c>
      <c r="C6116" s="1">
        <f t="shared" ca="1" si="665"/>
        <v>100</v>
      </c>
      <c r="D6116" s="1">
        <f t="shared" ca="1" si="666"/>
        <v>-42.077013244733351</v>
      </c>
      <c r="E6116" s="1">
        <f t="shared" ca="1" si="667"/>
        <v>-1</v>
      </c>
      <c r="F6116" s="1">
        <f t="shared" ca="1" si="669"/>
        <v>1</v>
      </c>
      <c r="G6116" s="1">
        <f t="shared" ca="1" si="670"/>
        <v>1</v>
      </c>
      <c r="H6116" s="1">
        <f t="shared" ca="1" si="671"/>
        <v>0</v>
      </c>
    </row>
    <row r="6117" spans="1:8" hidden="1" x14ac:dyDescent="0.2">
      <c r="A6117" s="1">
        <v>6114</v>
      </c>
      <c r="B6117" s="1">
        <f t="shared" ca="1" si="668"/>
        <v>229251.90621628202</v>
      </c>
      <c r="C6117" s="1">
        <f t="shared" ca="1" si="665"/>
        <v>100</v>
      </c>
      <c r="D6117" s="1">
        <f t="shared" ca="1" si="666"/>
        <v>-42.077013244733351</v>
      </c>
      <c r="E6117" s="1">
        <f t="shared" ca="1" si="667"/>
        <v>-2</v>
      </c>
      <c r="F6117" s="1">
        <f t="shared" ca="1" si="669"/>
        <v>1</v>
      </c>
      <c r="G6117" s="1">
        <f t="shared" ca="1" si="670"/>
        <v>2</v>
      </c>
      <c r="H6117" s="1">
        <f t="shared" ca="1" si="671"/>
        <v>0</v>
      </c>
    </row>
    <row r="6118" spans="1:8" hidden="1" x14ac:dyDescent="0.2">
      <c r="A6118" s="1">
        <v>6115</v>
      </c>
      <c r="B6118" s="1">
        <f t="shared" ca="1" si="668"/>
        <v>225044.20489180868</v>
      </c>
      <c r="C6118" s="1">
        <f t="shared" ca="1" si="665"/>
        <v>100</v>
      </c>
      <c r="D6118" s="1">
        <f t="shared" ca="1" si="666"/>
        <v>-42.077013244733351</v>
      </c>
      <c r="E6118" s="1">
        <f t="shared" ca="1" si="667"/>
        <v>-3</v>
      </c>
      <c r="F6118" s="1">
        <f t="shared" ca="1" si="669"/>
        <v>1</v>
      </c>
      <c r="G6118" s="1">
        <f t="shared" ca="1" si="670"/>
        <v>3</v>
      </c>
      <c r="H6118" s="1">
        <f t="shared" ca="1" si="671"/>
        <v>0</v>
      </c>
    </row>
    <row r="6119" spans="1:8" hidden="1" x14ac:dyDescent="0.2">
      <c r="A6119" s="1">
        <v>6116</v>
      </c>
      <c r="B6119" s="1">
        <f t="shared" ca="1" si="668"/>
        <v>220836.50356733534</v>
      </c>
      <c r="C6119" s="1">
        <f t="shared" ca="1" si="665"/>
        <v>100</v>
      </c>
      <c r="D6119" s="1">
        <f t="shared" ca="1" si="666"/>
        <v>58.639357099169693</v>
      </c>
      <c r="E6119" s="1">
        <f t="shared" ca="1" si="667"/>
        <v>-4</v>
      </c>
      <c r="F6119" s="1">
        <f t="shared" ca="1" si="669"/>
        <v>1</v>
      </c>
      <c r="G6119" s="1">
        <f t="shared" ca="1" si="670"/>
        <v>4</v>
      </c>
      <c r="H6119" s="1">
        <f t="shared" ca="1" si="671"/>
        <v>0</v>
      </c>
    </row>
    <row r="6120" spans="1:8" hidden="1" x14ac:dyDescent="0.2">
      <c r="A6120" s="1">
        <v>6117</v>
      </c>
      <c r="B6120" s="1">
        <f t="shared" ca="1" si="668"/>
        <v>226700.4392772523</v>
      </c>
      <c r="C6120" s="1">
        <f t="shared" ca="1" si="665"/>
        <v>100</v>
      </c>
      <c r="D6120" s="1">
        <f t="shared" ca="1" si="666"/>
        <v>58.639357099169693</v>
      </c>
      <c r="E6120" s="1">
        <f t="shared" ca="1" si="667"/>
        <v>-3</v>
      </c>
      <c r="F6120" s="1">
        <f t="shared" ca="1" si="669"/>
        <v>1</v>
      </c>
      <c r="G6120" s="1">
        <f t="shared" ca="1" si="670"/>
        <v>0</v>
      </c>
      <c r="H6120" s="1">
        <f t="shared" ca="1" si="671"/>
        <v>1</v>
      </c>
    </row>
    <row r="6121" spans="1:8" hidden="1" x14ac:dyDescent="0.2">
      <c r="A6121" s="1">
        <v>6118</v>
      </c>
      <c r="B6121" s="1">
        <f t="shared" ca="1" si="668"/>
        <v>232564.37498716926</v>
      </c>
      <c r="C6121" s="1">
        <f t="shared" ca="1" si="665"/>
        <v>100</v>
      </c>
      <c r="D6121" s="1">
        <f t="shared" ca="1" si="666"/>
        <v>-42.077013244733351</v>
      </c>
      <c r="E6121" s="1">
        <f t="shared" ca="1" si="667"/>
        <v>-2</v>
      </c>
      <c r="F6121" s="1">
        <f t="shared" ca="1" si="669"/>
        <v>1</v>
      </c>
      <c r="G6121" s="1">
        <f t="shared" ca="1" si="670"/>
        <v>0</v>
      </c>
      <c r="H6121" s="1">
        <f t="shared" ca="1" si="671"/>
        <v>2</v>
      </c>
    </row>
    <row r="6122" spans="1:8" hidden="1" x14ac:dyDescent="0.2">
      <c r="A6122" s="1">
        <v>6119</v>
      </c>
      <c r="B6122" s="1">
        <f t="shared" ca="1" si="668"/>
        <v>228356.67366269592</v>
      </c>
      <c r="C6122" s="1">
        <f t="shared" ca="1" si="665"/>
        <v>100</v>
      </c>
      <c r="D6122" s="1">
        <f t="shared" ca="1" si="666"/>
        <v>-42.077013244733351</v>
      </c>
      <c r="E6122" s="1">
        <f t="shared" ca="1" si="667"/>
        <v>-3</v>
      </c>
      <c r="F6122" s="1">
        <f t="shared" ca="1" si="669"/>
        <v>1</v>
      </c>
      <c r="G6122" s="1">
        <f t="shared" ca="1" si="670"/>
        <v>1</v>
      </c>
      <c r="H6122" s="1">
        <f t="shared" ca="1" si="671"/>
        <v>0</v>
      </c>
    </row>
    <row r="6123" spans="1:8" hidden="1" x14ac:dyDescent="0.2">
      <c r="A6123" s="1">
        <v>6120</v>
      </c>
      <c r="B6123" s="1">
        <f t="shared" ca="1" si="668"/>
        <v>224148.97233822258</v>
      </c>
      <c r="C6123" s="1">
        <f t="shared" ca="1" si="665"/>
        <v>100</v>
      </c>
      <c r="D6123" s="1">
        <f t="shared" ca="1" si="666"/>
        <v>58.639357099169693</v>
      </c>
      <c r="E6123" s="1">
        <f t="shared" ca="1" si="667"/>
        <v>-4</v>
      </c>
      <c r="F6123" s="1">
        <f t="shared" ca="1" si="669"/>
        <v>1</v>
      </c>
      <c r="G6123" s="1">
        <f t="shared" ca="1" si="670"/>
        <v>2</v>
      </c>
      <c r="H6123" s="1">
        <f t="shared" ca="1" si="671"/>
        <v>0</v>
      </c>
    </row>
    <row r="6124" spans="1:8" hidden="1" x14ac:dyDescent="0.2">
      <c r="A6124" s="1">
        <v>6121</v>
      </c>
      <c r="B6124" s="1">
        <f t="shared" ca="1" si="668"/>
        <v>230012.90804813954</v>
      </c>
      <c r="C6124" s="1">
        <f t="shared" ca="1" si="665"/>
        <v>100</v>
      </c>
      <c r="D6124" s="1">
        <f t="shared" ca="1" si="666"/>
        <v>-42.077013244733351</v>
      </c>
      <c r="E6124" s="1">
        <f t="shared" ca="1" si="667"/>
        <v>-3</v>
      </c>
      <c r="F6124" s="1">
        <f t="shared" ca="1" si="669"/>
        <v>1</v>
      </c>
      <c r="G6124" s="1">
        <f t="shared" ca="1" si="670"/>
        <v>0</v>
      </c>
      <c r="H6124" s="1">
        <f t="shared" ca="1" si="671"/>
        <v>1</v>
      </c>
    </row>
    <row r="6125" spans="1:8" hidden="1" x14ac:dyDescent="0.2">
      <c r="A6125" s="1">
        <v>6122</v>
      </c>
      <c r="B6125" s="1">
        <f t="shared" ca="1" si="668"/>
        <v>225805.2067236662</v>
      </c>
      <c r="C6125" s="1">
        <f t="shared" ca="1" si="665"/>
        <v>100</v>
      </c>
      <c r="D6125" s="1">
        <f t="shared" ca="1" si="666"/>
        <v>58.639357099169693</v>
      </c>
      <c r="E6125" s="1">
        <f t="shared" ca="1" si="667"/>
        <v>-4</v>
      </c>
      <c r="F6125" s="1">
        <f t="shared" ca="1" si="669"/>
        <v>1</v>
      </c>
      <c r="G6125" s="1">
        <f t="shared" ca="1" si="670"/>
        <v>1</v>
      </c>
      <c r="H6125" s="1">
        <f t="shared" ca="1" si="671"/>
        <v>0</v>
      </c>
    </row>
    <row r="6126" spans="1:8" hidden="1" x14ac:dyDescent="0.2">
      <c r="A6126" s="1">
        <v>6123</v>
      </c>
      <c r="B6126" s="1">
        <f t="shared" ca="1" si="668"/>
        <v>231669.14243358315</v>
      </c>
      <c r="C6126" s="1">
        <f t="shared" ca="1" si="665"/>
        <v>100</v>
      </c>
      <c r="D6126" s="1">
        <f t="shared" ca="1" si="666"/>
        <v>-42.077013244733351</v>
      </c>
      <c r="E6126" s="1">
        <f t="shared" ca="1" si="667"/>
        <v>-3</v>
      </c>
      <c r="F6126" s="1">
        <f t="shared" ca="1" si="669"/>
        <v>1</v>
      </c>
      <c r="G6126" s="1">
        <f t="shared" ca="1" si="670"/>
        <v>0</v>
      </c>
      <c r="H6126" s="1">
        <f t="shared" ca="1" si="671"/>
        <v>1</v>
      </c>
    </row>
    <row r="6127" spans="1:8" hidden="1" x14ac:dyDescent="0.2">
      <c r="A6127" s="1">
        <v>6124</v>
      </c>
      <c r="B6127" s="1">
        <f t="shared" ca="1" si="668"/>
        <v>227461.44110910982</v>
      </c>
      <c r="C6127" s="1">
        <f t="shared" ca="1" si="665"/>
        <v>100</v>
      </c>
      <c r="D6127" s="1">
        <f t="shared" ca="1" si="666"/>
        <v>58.639357099169693</v>
      </c>
      <c r="E6127" s="1">
        <f t="shared" ca="1" si="667"/>
        <v>-4</v>
      </c>
      <c r="F6127" s="1">
        <f t="shared" ca="1" si="669"/>
        <v>1</v>
      </c>
      <c r="G6127" s="1">
        <f t="shared" ca="1" si="670"/>
        <v>1</v>
      </c>
      <c r="H6127" s="1">
        <f t="shared" ca="1" si="671"/>
        <v>0</v>
      </c>
    </row>
    <row r="6128" spans="1:8" hidden="1" x14ac:dyDescent="0.2">
      <c r="A6128" s="1">
        <v>6125</v>
      </c>
      <c r="B6128" s="1">
        <f t="shared" ca="1" si="668"/>
        <v>233325.37681902677</v>
      </c>
      <c r="C6128" s="1">
        <f t="shared" ca="1" si="665"/>
        <v>100</v>
      </c>
      <c r="D6128" s="1">
        <f t="shared" ca="1" si="666"/>
        <v>-42.077013244733351</v>
      </c>
      <c r="E6128" s="1">
        <f t="shared" ca="1" si="667"/>
        <v>-3</v>
      </c>
      <c r="F6128" s="1">
        <f t="shared" ca="1" si="669"/>
        <v>1</v>
      </c>
      <c r="G6128" s="1">
        <f t="shared" ca="1" si="670"/>
        <v>0</v>
      </c>
      <c r="H6128" s="1">
        <f t="shared" ca="1" si="671"/>
        <v>1</v>
      </c>
    </row>
    <row r="6129" spans="1:8" hidden="1" x14ac:dyDescent="0.2">
      <c r="A6129" s="1">
        <v>6126</v>
      </c>
      <c r="B6129" s="1">
        <f t="shared" ca="1" si="668"/>
        <v>229117.67549455343</v>
      </c>
      <c r="C6129" s="1">
        <f t="shared" ca="1" si="665"/>
        <v>100</v>
      </c>
      <c r="D6129" s="1">
        <f t="shared" ca="1" si="666"/>
        <v>-42.077013244733351</v>
      </c>
      <c r="E6129" s="1">
        <f t="shared" ca="1" si="667"/>
        <v>-4</v>
      </c>
      <c r="F6129" s="1">
        <f t="shared" ca="1" si="669"/>
        <v>1</v>
      </c>
      <c r="G6129" s="1">
        <f t="shared" ca="1" si="670"/>
        <v>1</v>
      </c>
      <c r="H6129" s="1">
        <f t="shared" ca="1" si="671"/>
        <v>0</v>
      </c>
    </row>
    <row r="6130" spans="1:8" hidden="1" x14ac:dyDescent="0.2">
      <c r="A6130" s="1">
        <v>6127</v>
      </c>
      <c r="B6130" s="1">
        <f t="shared" ca="1" si="668"/>
        <v>224909.9741700801</v>
      </c>
      <c r="C6130" s="1">
        <f t="shared" ca="1" si="665"/>
        <v>500</v>
      </c>
      <c r="D6130" s="1">
        <f t="shared" ca="1" si="666"/>
        <v>58.639357099169693</v>
      </c>
      <c r="E6130" s="1">
        <f t="shared" ca="1" si="667"/>
        <v>0</v>
      </c>
      <c r="F6130" s="1">
        <f t="shared" ca="1" si="669"/>
        <v>2</v>
      </c>
      <c r="G6130" s="1">
        <f t="shared" ca="1" si="670"/>
        <v>2</v>
      </c>
      <c r="H6130" s="1">
        <f t="shared" ca="1" si="671"/>
        <v>0</v>
      </c>
    </row>
    <row r="6131" spans="1:8" hidden="1" x14ac:dyDescent="0.2">
      <c r="A6131" s="1">
        <v>6128</v>
      </c>
      <c r="B6131" s="1">
        <f t="shared" ca="1" si="668"/>
        <v>254229.65271966494</v>
      </c>
      <c r="C6131" s="1">
        <f t="shared" ca="1" si="665"/>
        <v>100</v>
      </c>
      <c r="D6131" s="1">
        <f t="shared" ca="1" si="666"/>
        <v>-42.077013244733351</v>
      </c>
      <c r="E6131" s="1">
        <f t="shared" ca="1" si="667"/>
        <v>0</v>
      </c>
      <c r="F6131" s="1">
        <f t="shared" ca="1" si="669"/>
        <v>1</v>
      </c>
      <c r="G6131" s="1">
        <f t="shared" ca="1" si="670"/>
        <v>0</v>
      </c>
      <c r="H6131" s="1">
        <f t="shared" ca="1" si="671"/>
        <v>1</v>
      </c>
    </row>
    <row r="6132" spans="1:8" hidden="1" x14ac:dyDescent="0.2">
      <c r="A6132" s="1">
        <v>6129</v>
      </c>
      <c r="B6132" s="1">
        <f t="shared" ca="1" si="668"/>
        <v>250021.9513951916</v>
      </c>
      <c r="C6132" s="1">
        <f t="shared" ca="1" si="665"/>
        <v>100</v>
      </c>
      <c r="D6132" s="1">
        <f t="shared" ca="1" si="666"/>
        <v>58.639357099169693</v>
      </c>
      <c r="E6132" s="1">
        <f t="shared" ca="1" si="667"/>
        <v>-1</v>
      </c>
      <c r="F6132" s="1">
        <f t="shared" ca="1" si="669"/>
        <v>1</v>
      </c>
      <c r="G6132" s="1">
        <f t="shared" ca="1" si="670"/>
        <v>1</v>
      </c>
      <c r="H6132" s="1">
        <f t="shared" ca="1" si="671"/>
        <v>0</v>
      </c>
    </row>
    <row r="6133" spans="1:8" hidden="1" x14ac:dyDescent="0.2">
      <c r="A6133" s="1">
        <v>6130</v>
      </c>
      <c r="B6133" s="1">
        <f t="shared" ca="1" si="668"/>
        <v>255885.88710510856</v>
      </c>
      <c r="C6133" s="1">
        <f t="shared" ca="1" si="665"/>
        <v>100</v>
      </c>
      <c r="D6133" s="1">
        <f t="shared" ca="1" si="666"/>
        <v>-42.077013244733351</v>
      </c>
      <c r="E6133" s="1">
        <f t="shared" ca="1" si="667"/>
        <v>0</v>
      </c>
      <c r="F6133" s="1">
        <f t="shared" ca="1" si="669"/>
        <v>1</v>
      </c>
      <c r="G6133" s="1">
        <f t="shared" ca="1" si="670"/>
        <v>0</v>
      </c>
      <c r="H6133" s="1">
        <f t="shared" ca="1" si="671"/>
        <v>1</v>
      </c>
    </row>
    <row r="6134" spans="1:8" hidden="1" x14ac:dyDescent="0.2">
      <c r="A6134" s="1">
        <v>6131</v>
      </c>
      <c r="B6134" s="1">
        <f t="shared" ca="1" si="668"/>
        <v>251678.18578063522</v>
      </c>
      <c r="C6134" s="1">
        <f t="shared" ca="1" si="665"/>
        <v>100</v>
      </c>
      <c r="D6134" s="1">
        <f t="shared" ca="1" si="666"/>
        <v>58.639357099169693</v>
      </c>
      <c r="E6134" s="1">
        <f t="shared" ca="1" si="667"/>
        <v>-1</v>
      </c>
      <c r="F6134" s="1">
        <f t="shared" ca="1" si="669"/>
        <v>1</v>
      </c>
      <c r="G6134" s="1">
        <f t="shared" ca="1" si="670"/>
        <v>1</v>
      </c>
      <c r="H6134" s="1">
        <f t="shared" ca="1" si="671"/>
        <v>0</v>
      </c>
    </row>
    <row r="6135" spans="1:8" hidden="1" x14ac:dyDescent="0.2">
      <c r="A6135" s="1">
        <v>6132</v>
      </c>
      <c r="B6135" s="1">
        <f t="shared" ca="1" si="668"/>
        <v>257542.12149055218</v>
      </c>
      <c r="C6135" s="1">
        <f t="shared" ca="1" si="665"/>
        <v>100</v>
      </c>
      <c r="D6135" s="1">
        <f t="shared" ca="1" si="666"/>
        <v>58.639357099169693</v>
      </c>
      <c r="E6135" s="1">
        <f t="shared" ca="1" si="667"/>
        <v>0</v>
      </c>
      <c r="F6135" s="1">
        <f t="shared" ca="1" si="669"/>
        <v>1</v>
      </c>
      <c r="G6135" s="1">
        <f t="shared" ca="1" si="670"/>
        <v>0</v>
      </c>
      <c r="H6135" s="1">
        <f t="shared" ca="1" si="671"/>
        <v>1</v>
      </c>
    </row>
    <row r="6136" spans="1:8" hidden="1" x14ac:dyDescent="0.2">
      <c r="A6136" s="1">
        <v>6133</v>
      </c>
      <c r="B6136" s="1">
        <f t="shared" ca="1" si="668"/>
        <v>263406.05720046913</v>
      </c>
      <c r="C6136" s="1">
        <f t="shared" ca="1" si="665"/>
        <v>100</v>
      </c>
      <c r="D6136" s="1">
        <f t="shared" ca="1" si="666"/>
        <v>-42.077013244733351</v>
      </c>
      <c r="E6136" s="1">
        <f t="shared" ca="1" si="667"/>
        <v>0</v>
      </c>
      <c r="F6136" s="1">
        <f t="shared" ca="1" si="669"/>
        <v>1</v>
      </c>
      <c r="G6136" s="1">
        <f t="shared" ca="1" si="670"/>
        <v>0</v>
      </c>
      <c r="H6136" s="1">
        <f t="shared" ca="1" si="671"/>
        <v>2</v>
      </c>
    </row>
    <row r="6137" spans="1:8" hidden="1" x14ac:dyDescent="0.2">
      <c r="A6137" s="1">
        <v>6134</v>
      </c>
      <c r="B6137" s="1">
        <f t="shared" ca="1" si="668"/>
        <v>259198.3558759958</v>
      </c>
      <c r="C6137" s="1">
        <f t="shared" ca="1" si="665"/>
        <v>100</v>
      </c>
      <c r="D6137" s="1">
        <f t="shared" ca="1" si="666"/>
        <v>-42.077013244733351</v>
      </c>
      <c r="E6137" s="1">
        <f t="shared" ca="1" si="667"/>
        <v>-1</v>
      </c>
      <c r="F6137" s="1">
        <f t="shared" ca="1" si="669"/>
        <v>1</v>
      </c>
      <c r="G6137" s="1">
        <f t="shared" ca="1" si="670"/>
        <v>1</v>
      </c>
      <c r="H6137" s="1">
        <f t="shared" ca="1" si="671"/>
        <v>0</v>
      </c>
    </row>
    <row r="6138" spans="1:8" hidden="1" x14ac:dyDescent="0.2">
      <c r="A6138" s="1">
        <v>6135</v>
      </c>
      <c r="B6138" s="1">
        <f t="shared" ca="1" si="668"/>
        <v>254990.65455152246</v>
      </c>
      <c r="C6138" s="1">
        <f t="shared" ca="1" si="665"/>
        <v>100</v>
      </c>
      <c r="D6138" s="1">
        <f t="shared" ca="1" si="666"/>
        <v>-42.077013244733351</v>
      </c>
      <c r="E6138" s="1">
        <f t="shared" ca="1" si="667"/>
        <v>-2</v>
      </c>
      <c r="F6138" s="1">
        <f t="shared" ca="1" si="669"/>
        <v>1</v>
      </c>
      <c r="G6138" s="1">
        <f t="shared" ca="1" si="670"/>
        <v>2</v>
      </c>
      <c r="H6138" s="1">
        <f t="shared" ca="1" si="671"/>
        <v>0</v>
      </c>
    </row>
    <row r="6139" spans="1:8" hidden="1" x14ac:dyDescent="0.2">
      <c r="A6139" s="1">
        <v>6136</v>
      </c>
      <c r="B6139" s="1">
        <f t="shared" ca="1" si="668"/>
        <v>250782.95322704912</v>
      </c>
      <c r="C6139" s="1">
        <f t="shared" ca="1" si="665"/>
        <v>100</v>
      </c>
      <c r="D6139" s="1">
        <f t="shared" ca="1" si="666"/>
        <v>58.639357099169693</v>
      </c>
      <c r="E6139" s="1">
        <f t="shared" ca="1" si="667"/>
        <v>-3</v>
      </c>
      <c r="F6139" s="1">
        <f t="shared" ca="1" si="669"/>
        <v>1</v>
      </c>
      <c r="G6139" s="1">
        <f t="shared" ca="1" si="670"/>
        <v>3</v>
      </c>
      <c r="H6139" s="1">
        <f t="shared" ca="1" si="671"/>
        <v>0</v>
      </c>
    </row>
    <row r="6140" spans="1:8" hidden="1" x14ac:dyDescent="0.2">
      <c r="A6140" s="1">
        <v>6137</v>
      </c>
      <c r="B6140" s="1">
        <f t="shared" ca="1" si="668"/>
        <v>256646.88893696608</v>
      </c>
      <c r="C6140" s="1">
        <f t="shared" ca="1" si="665"/>
        <v>100</v>
      </c>
      <c r="D6140" s="1">
        <f t="shared" ca="1" si="666"/>
        <v>-42.077013244733351</v>
      </c>
      <c r="E6140" s="1">
        <f t="shared" ca="1" si="667"/>
        <v>-2</v>
      </c>
      <c r="F6140" s="1">
        <f t="shared" ca="1" si="669"/>
        <v>1</v>
      </c>
      <c r="G6140" s="1">
        <f t="shared" ca="1" si="670"/>
        <v>0</v>
      </c>
      <c r="H6140" s="1">
        <f t="shared" ca="1" si="671"/>
        <v>1</v>
      </c>
    </row>
    <row r="6141" spans="1:8" hidden="1" x14ac:dyDescent="0.2">
      <c r="A6141" s="1">
        <v>6138</v>
      </c>
      <c r="B6141" s="1">
        <f t="shared" ca="1" si="668"/>
        <v>252439.18761249274</v>
      </c>
      <c r="C6141" s="1">
        <f t="shared" ca="1" si="665"/>
        <v>100</v>
      </c>
      <c r="D6141" s="1">
        <f t="shared" ca="1" si="666"/>
        <v>58.639357099169693</v>
      </c>
      <c r="E6141" s="1">
        <f t="shared" ca="1" si="667"/>
        <v>-3</v>
      </c>
      <c r="F6141" s="1">
        <f t="shared" ca="1" si="669"/>
        <v>1</v>
      </c>
      <c r="G6141" s="1">
        <f t="shared" ca="1" si="670"/>
        <v>1</v>
      </c>
      <c r="H6141" s="1">
        <f t="shared" ca="1" si="671"/>
        <v>0</v>
      </c>
    </row>
    <row r="6142" spans="1:8" hidden="1" x14ac:dyDescent="0.2">
      <c r="A6142" s="1">
        <v>6139</v>
      </c>
      <c r="B6142" s="1">
        <f t="shared" ca="1" si="668"/>
        <v>258303.12332240969</v>
      </c>
      <c r="C6142" s="1">
        <f t="shared" ca="1" si="665"/>
        <v>100</v>
      </c>
      <c r="D6142" s="1">
        <f t="shared" ca="1" si="666"/>
        <v>-42.077013244733351</v>
      </c>
      <c r="E6142" s="1">
        <f t="shared" ca="1" si="667"/>
        <v>-2</v>
      </c>
      <c r="F6142" s="1">
        <f t="shared" ca="1" si="669"/>
        <v>1</v>
      </c>
      <c r="G6142" s="1">
        <f t="shared" ca="1" si="670"/>
        <v>0</v>
      </c>
      <c r="H6142" s="1">
        <f t="shared" ca="1" si="671"/>
        <v>1</v>
      </c>
    </row>
    <row r="6143" spans="1:8" hidden="1" x14ac:dyDescent="0.2">
      <c r="A6143" s="1">
        <v>6140</v>
      </c>
      <c r="B6143" s="1">
        <f t="shared" ca="1" si="668"/>
        <v>254095.42199793636</v>
      </c>
      <c r="C6143" s="1">
        <f t="shared" ca="1" si="665"/>
        <v>100</v>
      </c>
      <c r="D6143" s="1">
        <f t="shared" ca="1" si="666"/>
        <v>58.639357099169693</v>
      </c>
      <c r="E6143" s="1">
        <f t="shared" ca="1" si="667"/>
        <v>-3</v>
      </c>
      <c r="F6143" s="1">
        <f t="shared" ca="1" si="669"/>
        <v>1</v>
      </c>
      <c r="G6143" s="1">
        <f t="shared" ca="1" si="670"/>
        <v>1</v>
      </c>
      <c r="H6143" s="1">
        <f t="shared" ca="1" si="671"/>
        <v>0</v>
      </c>
    </row>
    <row r="6144" spans="1:8" hidden="1" x14ac:dyDescent="0.2">
      <c r="A6144" s="1">
        <v>6141</v>
      </c>
      <c r="B6144" s="1">
        <f t="shared" ca="1" si="668"/>
        <v>259959.35770785331</v>
      </c>
      <c r="C6144" s="1">
        <f t="shared" ca="1" si="665"/>
        <v>100</v>
      </c>
      <c r="D6144" s="1">
        <f t="shared" ca="1" si="666"/>
        <v>-42.077013244733351</v>
      </c>
      <c r="E6144" s="1">
        <f t="shared" ca="1" si="667"/>
        <v>-2</v>
      </c>
      <c r="F6144" s="1">
        <f t="shared" ca="1" si="669"/>
        <v>1</v>
      </c>
      <c r="G6144" s="1">
        <f t="shared" ca="1" si="670"/>
        <v>0</v>
      </c>
      <c r="H6144" s="1">
        <f t="shared" ca="1" si="671"/>
        <v>1</v>
      </c>
    </row>
    <row r="6145" spans="1:8" hidden="1" x14ac:dyDescent="0.2">
      <c r="A6145" s="1">
        <v>6142</v>
      </c>
      <c r="B6145" s="1">
        <f t="shared" ca="1" si="668"/>
        <v>255751.65638337997</v>
      </c>
      <c r="C6145" s="1">
        <f t="shared" ca="1" si="665"/>
        <v>100</v>
      </c>
      <c r="D6145" s="1">
        <f t="shared" ca="1" si="666"/>
        <v>58.639357099169693</v>
      </c>
      <c r="E6145" s="1">
        <f t="shared" ca="1" si="667"/>
        <v>-3</v>
      </c>
      <c r="F6145" s="1">
        <f t="shared" ca="1" si="669"/>
        <v>1</v>
      </c>
      <c r="G6145" s="1">
        <f t="shared" ca="1" si="670"/>
        <v>1</v>
      </c>
      <c r="H6145" s="1">
        <f t="shared" ca="1" si="671"/>
        <v>0</v>
      </c>
    </row>
    <row r="6146" spans="1:8" hidden="1" x14ac:dyDescent="0.2">
      <c r="A6146" s="1">
        <v>6143</v>
      </c>
      <c r="B6146" s="1">
        <f t="shared" ca="1" si="668"/>
        <v>261615.59209329693</v>
      </c>
      <c r="C6146" s="1">
        <f t="shared" ca="1" si="665"/>
        <v>100</v>
      </c>
      <c r="D6146" s="1">
        <f t="shared" ca="1" si="666"/>
        <v>-42.077013244733351</v>
      </c>
      <c r="E6146" s="1">
        <f t="shared" ca="1" si="667"/>
        <v>-2</v>
      </c>
      <c r="F6146" s="1">
        <f t="shared" ca="1" si="669"/>
        <v>1</v>
      </c>
      <c r="G6146" s="1">
        <f t="shared" ca="1" si="670"/>
        <v>0</v>
      </c>
      <c r="H6146" s="1">
        <f t="shared" ca="1" si="671"/>
        <v>1</v>
      </c>
    </row>
    <row r="6147" spans="1:8" hidden="1" x14ac:dyDescent="0.2">
      <c r="A6147" s="1">
        <v>6144</v>
      </c>
      <c r="B6147" s="1">
        <f t="shared" ca="1" si="668"/>
        <v>257407.89076882359</v>
      </c>
      <c r="C6147" s="1">
        <f t="shared" ca="1" si="665"/>
        <v>100</v>
      </c>
      <c r="D6147" s="1">
        <f t="shared" ca="1" si="666"/>
        <v>-42.077013244733351</v>
      </c>
      <c r="E6147" s="1">
        <f t="shared" ca="1" si="667"/>
        <v>-3</v>
      </c>
      <c r="F6147" s="1">
        <f t="shared" ca="1" si="669"/>
        <v>1</v>
      </c>
      <c r="G6147" s="1">
        <f t="shared" ca="1" si="670"/>
        <v>1</v>
      </c>
      <c r="H6147" s="1">
        <f t="shared" ca="1" si="671"/>
        <v>0</v>
      </c>
    </row>
    <row r="6148" spans="1:8" hidden="1" x14ac:dyDescent="0.2">
      <c r="A6148" s="1">
        <v>6145</v>
      </c>
      <c r="B6148" s="1">
        <f t="shared" ca="1" si="668"/>
        <v>253200.18944435025</v>
      </c>
      <c r="C6148" s="1">
        <f t="shared" ca="1" si="665"/>
        <v>100</v>
      </c>
      <c r="D6148" s="1">
        <f t="shared" ca="1" si="666"/>
        <v>-42.077013244733351</v>
      </c>
      <c r="E6148" s="1">
        <f t="shared" ca="1" si="667"/>
        <v>-4</v>
      </c>
      <c r="F6148" s="1">
        <f t="shared" ca="1" si="669"/>
        <v>1</v>
      </c>
      <c r="G6148" s="1">
        <f t="shared" ca="1" si="670"/>
        <v>2</v>
      </c>
      <c r="H6148" s="1">
        <f t="shared" ca="1" si="671"/>
        <v>0</v>
      </c>
    </row>
    <row r="6149" spans="1:8" hidden="1" x14ac:dyDescent="0.2">
      <c r="A6149" s="1">
        <v>6146</v>
      </c>
      <c r="B6149" s="1">
        <f t="shared" ca="1" si="668"/>
        <v>248992.48811987691</v>
      </c>
      <c r="C6149" s="1">
        <f t="shared" ref="C6149:C6212" ca="1" si="672">$C$4*POWER($L$2,F6149-1)</f>
        <v>500</v>
      </c>
      <c r="D6149" s="1">
        <f t="shared" ref="D6149:D6212" ca="1" si="673">IF(RAND()&lt;$B$1,$F$1,$H$1)</f>
        <v>-42.077013244733351</v>
      </c>
      <c r="E6149" s="1">
        <f t="shared" ref="E6149:E6212" ca="1" si="674">IF(D6148&lt;0,IF(E6148-1=-$D$2,0,E6148-1),IF(E6148+1=$F$2,0,E6148+1))</f>
        <v>0</v>
      </c>
      <c r="F6149" s="1">
        <f t="shared" ca="1" si="669"/>
        <v>2</v>
      </c>
      <c r="G6149" s="1">
        <f t="shared" ca="1" si="670"/>
        <v>3</v>
      </c>
      <c r="H6149" s="1">
        <f t="shared" ca="1" si="671"/>
        <v>0</v>
      </c>
    </row>
    <row r="6150" spans="1:8" hidden="1" x14ac:dyDescent="0.2">
      <c r="A6150" s="1">
        <v>6147</v>
      </c>
      <c r="B6150" s="1">
        <f t="shared" ref="B6150:B6213" ca="1" si="675">B6149+D6149*C6149</f>
        <v>227953.98149751025</v>
      </c>
      <c r="C6150" s="1">
        <f t="shared" ca="1" si="672"/>
        <v>500</v>
      </c>
      <c r="D6150" s="1">
        <f t="shared" ca="1" si="673"/>
        <v>-42.077013244733351</v>
      </c>
      <c r="E6150" s="1">
        <f t="shared" ca="1" si="674"/>
        <v>-1</v>
      </c>
      <c r="F6150" s="1">
        <f t="shared" ref="F6150:F6213" ca="1" si="676">IF(AND(D6149&gt;0,E6150=0),IF(F6149-1&lt;1,1,F6149-1),IF(AND(D6149&lt;0,E6150=0),IF(F6149+1&gt;$H$2,1,F6149+1),F6149))</f>
        <v>2</v>
      </c>
      <c r="G6150" s="1">
        <f t="shared" ref="G6150:G6213" ca="1" si="677">IF(D6149&gt;0,0,G6149+1)</f>
        <v>4</v>
      </c>
      <c r="H6150" s="1">
        <f t="shared" ref="H6150:H6213" ca="1" si="678">IF(D6149&lt;0,0,H6149+1)</f>
        <v>0</v>
      </c>
    </row>
    <row r="6151" spans="1:8" hidden="1" x14ac:dyDescent="0.2">
      <c r="A6151" s="1">
        <v>6148</v>
      </c>
      <c r="B6151" s="1">
        <f t="shared" ca="1" si="675"/>
        <v>206915.47487514358</v>
      </c>
      <c r="C6151" s="1">
        <f t="shared" ca="1" si="672"/>
        <v>500</v>
      </c>
      <c r="D6151" s="1">
        <f t="shared" ca="1" si="673"/>
        <v>-42.077013244733351</v>
      </c>
      <c r="E6151" s="1">
        <f t="shared" ca="1" si="674"/>
        <v>-2</v>
      </c>
      <c r="F6151" s="1">
        <f t="shared" ca="1" si="676"/>
        <v>2</v>
      </c>
      <c r="G6151" s="1">
        <f t="shared" ca="1" si="677"/>
        <v>5</v>
      </c>
      <c r="H6151" s="1">
        <f t="shared" ca="1" si="678"/>
        <v>0</v>
      </c>
    </row>
    <row r="6152" spans="1:8" hidden="1" x14ac:dyDescent="0.2">
      <c r="A6152" s="1">
        <v>6149</v>
      </c>
      <c r="B6152" s="1">
        <f t="shared" ca="1" si="675"/>
        <v>185876.96825277692</v>
      </c>
      <c r="C6152" s="1">
        <f t="shared" ca="1" si="672"/>
        <v>500</v>
      </c>
      <c r="D6152" s="1">
        <f t="shared" ca="1" si="673"/>
        <v>58.639357099169693</v>
      </c>
      <c r="E6152" s="1">
        <f t="shared" ca="1" si="674"/>
        <v>-3</v>
      </c>
      <c r="F6152" s="1">
        <f t="shared" ca="1" si="676"/>
        <v>2</v>
      </c>
      <c r="G6152" s="1">
        <f t="shared" ca="1" si="677"/>
        <v>6</v>
      </c>
      <c r="H6152" s="1">
        <f t="shared" ca="1" si="678"/>
        <v>0</v>
      </c>
    </row>
    <row r="6153" spans="1:8" hidden="1" x14ac:dyDescent="0.2">
      <c r="A6153" s="1">
        <v>6150</v>
      </c>
      <c r="B6153" s="1">
        <f t="shared" ca="1" si="675"/>
        <v>215196.64680236176</v>
      </c>
      <c r="C6153" s="1">
        <f t="shared" ca="1" si="672"/>
        <v>500</v>
      </c>
      <c r="D6153" s="1">
        <f t="shared" ca="1" si="673"/>
        <v>58.639357099169693</v>
      </c>
      <c r="E6153" s="1">
        <f t="shared" ca="1" si="674"/>
        <v>-2</v>
      </c>
      <c r="F6153" s="1">
        <f t="shared" ca="1" si="676"/>
        <v>2</v>
      </c>
      <c r="G6153" s="1">
        <f t="shared" ca="1" si="677"/>
        <v>0</v>
      </c>
      <c r="H6153" s="1">
        <f t="shared" ca="1" si="678"/>
        <v>1</v>
      </c>
    </row>
    <row r="6154" spans="1:8" hidden="1" x14ac:dyDescent="0.2">
      <c r="A6154" s="1">
        <v>6151</v>
      </c>
      <c r="B6154" s="1">
        <f t="shared" ca="1" si="675"/>
        <v>244516.32535194661</v>
      </c>
      <c r="C6154" s="1">
        <f t="shared" ca="1" si="672"/>
        <v>500</v>
      </c>
      <c r="D6154" s="1">
        <f t="shared" ca="1" si="673"/>
        <v>-42.077013244733351</v>
      </c>
      <c r="E6154" s="1">
        <f t="shared" ca="1" si="674"/>
        <v>-1</v>
      </c>
      <c r="F6154" s="1">
        <f t="shared" ca="1" si="676"/>
        <v>2</v>
      </c>
      <c r="G6154" s="1">
        <f t="shared" ca="1" si="677"/>
        <v>0</v>
      </c>
      <c r="H6154" s="1">
        <f t="shared" ca="1" si="678"/>
        <v>2</v>
      </c>
    </row>
    <row r="6155" spans="1:8" hidden="1" x14ac:dyDescent="0.2">
      <c r="A6155" s="1">
        <v>6152</v>
      </c>
      <c r="B6155" s="1">
        <f t="shared" ca="1" si="675"/>
        <v>223477.81872957994</v>
      </c>
      <c r="C6155" s="1">
        <f t="shared" ca="1" si="672"/>
        <v>500</v>
      </c>
      <c r="D6155" s="1">
        <f t="shared" ca="1" si="673"/>
        <v>58.639357099169693</v>
      </c>
      <c r="E6155" s="1">
        <f t="shared" ca="1" si="674"/>
        <v>-2</v>
      </c>
      <c r="F6155" s="1">
        <f t="shared" ca="1" si="676"/>
        <v>2</v>
      </c>
      <c r="G6155" s="1">
        <f t="shared" ca="1" si="677"/>
        <v>1</v>
      </c>
      <c r="H6155" s="1">
        <f t="shared" ca="1" si="678"/>
        <v>0</v>
      </c>
    </row>
    <row r="6156" spans="1:8" hidden="1" x14ac:dyDescent="0.2">
      <c r="A6156" s="1">
        <v>6153</v>
      </c>
      <c r="B6156" s="1">
        <f t="shared" ca="1" si="675"/>
        <v>252797.49727916479</v>
      </c>
      <c r="C6156" s="1">
        <f t="shared" ca="1" si="672"/>
        <v>500</v>
      </c>
      <c r="D6156" s="1">
        <f t="shared" ca="1" si="673"/>
        <v>-42.077013244733351</v>
      </c>
      <c r="E6156" s="1">
        <f t="shared" ca="1" si="674"/>
        <v>-1</v>
      </c>
      <c r="F6156" s="1">
        <f t="shared" ca="1" si="676"/>
        <v>2</v>
      </c>
      <c r="G6156" s="1">
        <f t="shared" ca="1" si="677"/>
        <v>0</v>
      </c>
      <c r="H6156" s="1">
        <f t="shared" ca="1" si="678"/>
        <v>1</v>
      </c>
    </row>
    <row r="6157" spans="1:8" hidden="1" x14ac:dyDescent="0.2">
      <c r="A6157" s="1">
        <v>6154</v>
      </c>
      <c r="B6157" s="1">
        <f t="shared" ca="1" si="675"/>
        <v>231758.99065679812</v>
      </c>
      <c r="C6157" s="1">
        <f t="shared" ca="1" si="672"/>
        <v>500</v>
      </c>
      <c r="D6157" s="1">
        <f t="shared" ca="1" si="673"/>
        <v>-42.077013244733351</v>
      </c>
      <c r="E6157" s="1">
        <f t="shared" ca="1" si="674"/>
        <v>-2</v>
      </c>
      <c r="F6157" s="1">
        <f t="shared" ca="1" si="676"/>
        <v>2</v>
      </c>
      <c r="G6157" s="1">
        <f t="shared" ca="1" si="677"/>
        <v>1</v>
      </c>
      <c r="H6157" s="1">
        <f t="shared" ca="1" si="678"/>
        <v>0</v>
      </c>
    </row>
    <row r="6158" spans="1:8" hidden="1" x14ac:dyDescent="0.2">
      <c r="A6158" s="1">
        <v>6155</v>
      </c>
      <c r="B6158" s="1">
        <f t="shared" ca="1" si="675"/>
        <v>210720.48403443146</v>
      </c>
      <c r="C6158" s="1">
        <f t="shared" ca="1" si="672"/>
        <v>500</v>
      </c>
      <c r="D6158" s="1">
        <f t="shared" ca="1" si="673"/>
        <v>-42.077013244733351</v>
      </c>
      <c r="E6158" s="1">
        <f t="shared" ca="1" si="674"/>
        <v>-3</v>
      </c>
      <c r="F6158" s="1">
        <f t="shared" ca="1" si="676"/>
        <v>2</v>
      </c>
      <c r="G6158" s="1">
        <f t="shared" ca="1" si="677"/>
        <v>2</v>
      </c>
      <c r="H6158" s="1">
        <f t="shared" ca="1" si="678"/>
        <v>0</v>
      </c>
    </row>
    <row r="6159" spans="1:8" hidden="1" x14ac:dyDescent="0.2">
      <c r="A6159" s="1">
        <v>6156</v>
      </c>
      <c r="B6159" s="1">
        <f t="shared" ca="1" si="675"/>
        <v>189681.97741206479</v>
      </c>
      <c r="C6159" s="1">
        <f t="shared" ca="1" si="672"/>
        <v>500</v>
      </c>
      <c r="D6159" s="1">
        <f t="shared" ca="1" si="673"/>
        <v>58.639357099169693</v>
      </c>
      <c r="E6159" s="1">
        <f t="shared" ca="1" si="674"/>
        <v>-4</v>
      </c>
      <c r="F6159" s="1">
        <f t="shared" ca="1" si="676"/>
        <v>2</v>
      </c>
      <c r="G6159" s="1">
        <f t="shared" ca="1" si="677"/>
        <v>3</v>
      </c>
      <c r="H6159" s="1">
        <f t="shared" ca="1" si="678"/>
        <v>0</v>
      </c>
    </row>
    <row r="6160" spans="1:8" hidden="1" x14ac:dyDescent="0.2">
      <c r="A6160" s="1">
        <v>6157</v>
      </c>
      <c r="B6160" s="1">
        <f t="shared" ca="1" si="675"/>
        <v>219001.65596164964</v>
      </c>
      <c r="C6160" s="1">
        <f t="shared" ca="1" si="672"/>
        <v>500</v>
      </c>
      <c r="D6160" s="1">
        <f t="shared" ca="1" si="673"/>
        <v>58.639357099169693</v>
      </c>
      <c r="E6160" s="1">
        <f t="shared" ca="1" si="674"/>
        <v>-3</v>
      </c>
      <c r="F6160" s="1">
        <f t="shared" ca="1" si="676"/>
        <v>2</v>
      </c>
      <c r="G6160" s="1">
        <f t="shared" ca="1" si="677"/>
        <v>0</v>
      </c>
      <c r="H6160" s="1">
        <f t="shared" ca="1" si="678"/>
        <v>1</v>
      </c>
    </row>
    <row r="6161" spans="1:8" hidden="1" x14ac:dyDescent="0.2">
      <c r="A6161" s="1">
        <v>6158</v>
      </c>
      <c r="B6161" s="1">
        <f t="shared" ca="1" si="675"/>
        <v>248321.33451123448</v>
      </c>
      <c r="C6161" s="1">
        <f t="shared" ca="1" si="672"/>
        <v>500</v>
      </c>
      <c r="D6161" s="1">
        <f t="shared" ca="1" si="673"/>
        <v>-42.077013244733351</v>
      </c>
      <c r="E6161" s="1">
        <f t="shared" ca="1" si="674"/>
        <v>-2</v>
      </c>
      <c r="F6161" s="1">
        <f t="shared" ca="1" si="676"/>
        <v>2</v>
      </c>
      <c r="G6161" s="1">
        <f t="shared" ca="1" si="677"/>
        <v>0</v>
      </c>
      <c r="H6161" s="1">
        <f t="shared" ca="1" si="678"/>
        <v>2</v>
      </c>
    </row>
    <row r="6162" spans="1:8" hidden="1" x14ac:dyDescent="0.2">
      <c r="A6162" s="1">
        <v>6159</v>
      </c>
      <c r="B6162" s="1">
        <f t="shared" ca="1" si="675"/>
        <v>227282.82788886782</v>
      </c>
      <c r="C6162" s="1">
        <f t="shared" ca="1" si="672"/>
        <v>500</v>
      </c>
      <c r="D6162" s="1">
        <f t="shared" ca="1" si="673"/>
        <v>-42.077013244733351</v>
      </c>
      <c r="E6162" s="1">
        <f t="shared" ca="1" si="674"/>
        <v>-3</v>
      </c>
      <c r="F6162" s="1">
        <f t="shared" ca="1" si="676"/>
        <v>2</v>
      </c>
      <c r="G6162" s="1">
        <f t="shared" ca="1" si="677"/>
        <v>1</v>
      </c>
      <c r="H6162" s="1">
        <f t="shared" ca="1" si="678"/>
        <v>0</v>
      </c>
    </row>
    <row r="6163" spans="1:8" hidden="1" x14ac:dyDescent="0.2">
      <c r="A6163" s="1">
        <v>6160</v>
      </c>
      <c r="B6163" s="1">
        <f t="shared" ca="1" si="675"/>
        <v>206244.32126650115</v>
      </c>
      <c r="C6163" s="1">
        <f t="shared" ca="1" si="672"/>
        <v>500</v>
      </c>
      <c r="D6163" s="1">
        <f t="shared" ca="1" si="673"/>
        <v>-42.077013244733351</v>
      </c>
      <c r="E6163" s="1">
        <f t="shared" ca="1" si="674"/>
        <v>-4</v>
      </c>
      <c r="F6163" s="1">
        <f t="shared" ca="1" si="676"/>
        <v>2</v>
      </c>
      <c r="G6163" s="1">
        <f t="shared" ca="1" si="677"/>
        <v>2</v>
      </c>
      <c r="H6163" s="1">
        <f t="shared" ca="1" si="678"/>
        <v>0</v>
      </c>
    </row>
    <row r="6164" spans="1:8" hidden="1" x14ac:dyDescent="0.2">
      <c r="A6164" s="1">
        <v>6161</v>
      </c>
      <c r="B6164" s="1">
        <f t="shared" ca="1" si="675"/>
        <v>185205.81464413449</v>
      </c>
      <c r="C6164" s="1">
        <f t="shared" ca="1" si="672"/>
        <v>100</v>
      </c>
      <c r="D6164" s="1">
        <f t="shared" ca="1" si="673"/>
        <v>-42.077013244733351</v>
      </c>
      <c r="E6164" s="1">
        <f t="shared" ca="1" si="674"/>
        <v>0</v>
      </c>
      <c r="F6164" s="1">
        <f t="shared" ca="1" si="676"/>
        <v>1</v>
      </c>
      <c r="G6164" s="1">
        <f t="shared" ca="1" si="677"/>
        <v>3</v>
      </c>
      <c r="H6164" s="1">
        <f t="shared" ca="1" si="678"/>
        <v>0</v>
      </c>
    </row>
    <row r="6165" spans="1:8" hidden="1" x14ac:dyDescent="0.2">
      <c r="A6165" s="1">
        <v>6162</v>
      </c>
      <c r="B6165" s="1">
        <f t="shared" ca="1" si="675"/>
        <v>180998.11331966115</v>
      </c>
      <c r="C6165" s="1">
        <f t="shared" ca="1" si="672"/>
        <v>100</v>
      </c>
      <c r="D6165" s="1">
        <f t="shared" ca="1" si="673"/>
        <v>-42.077013244733351</v>
      </c>
      <c r="E6165" s="1">
        <f t="shared" ca="1" si="674"/>
        <v>-1</v>
      </c>
      <c r="F6165" s="1">
        <f t="shared" ca="1" si="676"/>
        <v>1</v>
      </c>
      <c r="G6165" s="1">
        <f t="shared" ca="1" si="677"/>
        <v>4</v>
      </c>
      <c r="H6165" s="1">
        <f t="shared" ca="1" si="678"/>
        <v>0</v>
      </c>
    </row>
    <row r="6166" spans="1:8" hidden="1" x14ac:dyDescent="0.2">
      <c r="A6166" s="1">
        <v>6163</v>
      </c>
      <c r="B6166" s="1">
        <f t="shared" ca="1" si="675"/>
        <v>176790.41199518781</v>
      </c>
      <c r="C6166" s="1">
        <f t="shared" ca="1" si="672"/>
        <v>100</v>
      </c>
      <c r="D6166" s="1">
        <f t="shared" ca="1" si="673"/>
        <v>-42.077013244733351</v>
      </c>
      <c r="E6166" s="1">
        <f t="shared" ca="1" si="674"/>
        <v>-2</v>
      </c>
      <c r="F6166" s="1">
        <f t="shared" ca="1" si="676"/>
        <v>1</v>
      </c>
      <c r="G6166" s="1">
        <f t="shared" ca="1" si="677"/>
        <v>5</v>
      </c>
      <c r="H6166" s="1">
        <f t="shared" ca="1" si="678"/>
        <v>0</v>
      </c>
    </row>
    <row r="6167" spans="1:8" hidden="1" x14ac:dyDescent="0.2">
      <c r="A6167" s="1">
        <v>6164</v>
      </c>
      <c r="B6167" s="1">
        <f t="shared" ca="1" si="675"/>
        <v>172582.71067071447</v>
      </c>
      <c r="C6167" s="1">
        <f t="shared" ca="1" si="672"/>
        <v>100</v>
      </c>
      <c r="D6167" s="1">
        <f t="shared" ca="1" si="673"/>
        <v>-42.077013244733351</v>
      </c>
      <c r="E6167" s="1">
        <f t="shared" ca="1" si="674"/>
        <v>-3</v>
      </c>
      <c r="F6167" s="1">
        <f t="shared" ca="1" si="676"/>
        <v>1</v>
      </c>
      <c r="G6167" s="1">
        <f t="shared" ca="1" si="677"/>
        <v>6</v>
      </c>
      <c r="H6167" s="1">
        <f t="shared" ca="1" si="678"/>
        <v>0</v>
      </c>
    </row>
    <row r="6168" spans="1:8" hidden="1" x14ac:dyDescent="0.2">
      <c r="A6168" s="1">
        <v>6165</v>
      </c>
      <c r="B6168" s="1">
        <f t="shared" ca="1" si="675"/>
        <v>168375.00934624113</v>
      </c>
      <c r="C6168" s="1">
        <f t="shared" ca="1" si="672"/>
        <v>100</v>
      </c>
      <c r="D6168" s="1">
        <f t="shared" ca="1" si="673"/>
        <v>-42.077013244733351</v>
      </c>
      <c r="E6168" s="1">
        <f t="shared" ca="1" si="674"/>
        <v>-4</v>
      </c>
      <c r="F6168" s="1">
        <f t="shared" ca="1" si="676"/>
        <v>1</v>
      </c>
      <c r="G6168" s="1">
        <f t="shared" ca="1" si="677"/>
        <v>7</v>
      </c>
      <c r="H6168" s="1">
        <f t="shared" ca="1" si="678"/>
        <v>0</v>
      </c>
    </row>
    <row r="6169" spans="1:8" hidden="1" x14ac:dyDescent="0.2">
      <c r="A6169" s="1">
        <v>6166</v>
      </c>
      <c r="B6169" s="1">
        <f t="shared" ca="1" si="675"/>
        <v>164167.30802176779</v>
      </c>
      <c r="C6169" s="1">
        <f t="shared" ca="1" si="672"/>
        <v>500</v>
      </c>
      <c r="D6169" s="1">
        <f t="shared" ca="1" si="673"/>
        <v>58.639357099169693</v>
      </c>
      <c r="E6169" s="1">
        <f t="shared" ca="1" si="674"/>
        <v>0</v>
      </c>
      <c r="F6169" s="1">
        <f t="shared" ca="1" si="676"/>
        <v>2</v>
      </c>
      <c r="G6169" s="1">
        <f t="shared" ca="1" si="677"/>
        <v>8</v>
      </c>
      <c r="H6169" s="1">
        <f t="shared" ca="1" si="678"/>
        <v>0</v>
      </c>
    </row>
    <row r="6170" spans="1:8" hidden="1" x14ac:dyDescent="0.2">
      <c r="A6170" s="1">
        <v>6167</v>
      </c>
      <c r="B6170" s="1">
        <f t="shared" ca="1" si="675"/>
        <v>193486.98657135264</v>
      </c>
      <c r="C6170" s="1">
        <f t="shared" ca="1" si="672"/>
        <v>100</v>
      </c>
      <c r="D6170" s="1">
        <f t="shared" ca="1" si="673"/>
        <v>-42.077013244733351</v>
      </c>
      <c r="E6170" s="1">
        <f t="shared" ca="1" si="674"/>
        <v>0</v>
      </c>
      <c r="F6170" s="1">
        <f t="shared" ca="1" si="676"/>
        <v>1</v>
      </c>
      <c r="G6170" s="1">
        <f t="shared" ca="1" si="677"/>
        <v>0</v>
      </c>
      <c r="H6170" s="1">
        <f t="shared" ca="1" si="678"/>
        <v>1</v>
      </c>
    </row>
    <row r="6171" spans="1:8" hidden="1" x14ac:dyDescent="0.2">
      <c r="A6171" s="1">
        <v>6168</v>
      </c>
      <c r="B6171" s="1">
        <f t="shared" ca="1" si="675"/>
        <v>189279.2852468793</v>
      </c>
      <c r="C6171" s="1">
        <f t="shared" ca="1" si="672"/>
        <v>100</v>
      </c>
      <c r="D6171" s="1">
        <f t="shared" ca="1" si="673"/>
        <v>58.639357099169693</v>
      </c>
      <c r="E6171" s="1">
        <f t="shared" ca="1" si="674"/>
        <v>-1</v>
      </c>
      <c r="F6171" s="1">
        <f t="shared" ca="1" si="676"/>
        <v>1</v>
      </c>
      <c r="G6171" s="1">
        <f t="shared" ca="1" si="677"/>
        <v>1</v>
      </c>
      <c r="H6171" s="1">
        <f t="shared" ca="1" si="678"/>
        <v>0</v>
      </c>
    </row>
    <row r="6172" spans="1:8" hidden="1" x14ac:dyDescent="0.2">
      <c r="A6172" s="1">
        <v>6169</v>
      </c>
      <c r="B6172" s="1">
        <f t="shared" ca="1" si="675"/>
        <v>195143.22095679626</v>
      </c>
      <c r="C6172" s="1">
        <f t="shared" ca="1" si="672"/>
        <v>100</v>
      </c>
      <c r="D6172" s="1">
        <f t="shared" ca="1" si="673"/>
        <v>-42.077013244733351</v>
      </c>
      <c r="E6172" s="1">
        <f t="shared" ca="1" si="674"/>
        <v>0</v>
      </c>
      <c r="F6172" s="1">
        <f t="shared" ca="1" si="676"/>
        <v>1</v>
      </c>
      <c r="G6172" s="1">
        <f t="shared" ca="1" si="677"/>
        <v>0</v>
      </c>
      <c r="H6172" s="1">
        <f t="shared" ca="1" si="678"/>
        <v>1</v>
      </c>
    </row>
    <row r="6173" spans="1:8" hidden="1" x14ac:dyDescent="0.2">
      <c r="A6173" s="1">
        <v>6170</v>
      </c>
      <c r="B6173" s="1">
        <f t="shared" ca="1" si="675"/>
        <v>190935.51963232292</v>
      </c>
      <c r="C6173" s="1">
        <f t="shared" ca="1" si="672"/>
        <v>100</v>
      </c>
      <c r="D6173" s="1">
        <f t="shared" ca="1" si="673"/>
        <v>-42.077013244733351</v>
      </c>
      <c r="E6173" s="1">
        <f t="shared" ca="1" si="674"/>
        <v>-1</v>
      </c>
      <c r="F6173" s="1">
        <f t="shared" ca="1" si="676"/>
        <v>1</v>
      </c>
      <c r="G6173" s="1">
        <f t="shared" ca="1" si="677"/>
        <v>1</v>
      </c>
      <c r="H6173" s="1">
        <f t="shared" ca="1" si="678"/>
        <v>0</v>
      </c>
    </row>
    <row r="6174" spans="1:8" hidden="1" x14ac:dyDescent="0.2">
      <c r="A6174" s="1">
        <v>6171</v>
      </c>
      <c r="B6174" s="1">
        <f t="shared" ca="1" si="675"/>
        <v>186727.81830784958</v>
      </c>
      <c r="C6174" s="1">
        <f t="shared" ca="1" si="672"/>
        <v>100</v>
      </c>
      <c r="D6174" s="1">
        <f t="shared" ca="1" si="673"/>
        <v>-42.077013244733351</v>
      </c>
      <c r="E6174" s="1">
        <f t="shared" ca="1" si="674"/>
        <v>-2</v>
      </c>
      <c r="F6174" s="1">
        <f t="shared" ca="1" si="676"/>
        <v>1</v>
      </c>
      <c r="G6174" s="1">
        <f t="shared" ca="1" si="677"/>
        <v>2</v>
      </c>
      <c r="H6174" s="1">
        <f t="shared" ca="1" si="678"/>
        <v>0</v>
      </c>
    </row>
    <row r="6175" spans="1:8" hidden="1" x14ac:dyDescent="0.2">
      <c r="A6175" s="1">
        <v>6172</v>
      </c>
      <c r="B6175" s="1">
        <f t="shared" ca="1" si="675"/>
        <v>182520.11698337624</v>
      </c>
      <c r="C6175" s="1">
        <f t="shared" ca="1" si="672"/>
        <v>100</v>
      </c>
      <c r="D6175" s="1">
        <f t="shared" ca="1" si="673"/>
        <v>58.639357099169693</v>
      </c>
      <c r="E6175" s="1">
        <f t="shared" ca="1" si="674"/>
        <v>-3</v>
      </c>
      <c r="F6175" s="1">
        <f t="shared" ca="1" si="676"/>
        <v>1</v>
      </c>
      <c r="G6175" s="1">
        <f t="shared" ca="1" si="677"/>
        <v>3</v>
      </c>
      <c r="H6175" s="1">
        <f t="shared" ca="1" si="678"/>
        <v>0</v>
      </c>
    </row>
    <row r="6176" spans="1:8" hidden="1" x14ac:dyDescent="0.2">
      <c r="A6176" s="1">
        <v>6173</v>
      </c>
      <c r="B6176" s="1">
        <f t="shared" ca="1" si="675"/>
        <v>188384.0526932932</v>
      </c>
      <c r="C6176" s="1">
        <f t="shared" ca="1" si="672"/>
        <v>100</v>
      </c>
      <c r="D6176" s="1">
        <f t="shared" ca="1" si="673"/>
        <v>-42.077013244733351</v>
      </c>
      <c r="E6176" s="1">
        <f t="shared" ca="1" si="674"/>
        <v>-2</v>
      </c>
      <c r="F6176" s="1">
        <f t="shared" ca="1" si="676"/>
        <v>1</v>
      </c>
      <c r="G6176" s="1">
        <f t="shared" ca="1" si="677"/>
        <v>0</v>
      </c>
      <c r="H6176" s="1">
        <f t="shared" ca="1" si="678"/>
        <v>1</v>
      </c>
    </row>
    <row r="6177" spans="1:8" hidden="1" x14ac:dyDescent="0.2">
      <c r="A6177" s="1">
        <v>6174</v>
      </c>
      <c r="B6177" s="1">
        <f t="shared" ca="1" si="675"/>
        <v>184176.35136881986</v>
      </c>
      <c r="C6177" s="1">
        <f t="shared" ca="1" si="672"/>
        <v>100</v>
      </c>
      <c r="D6177" s="1">
        <f t="shared" ca="1" si="673"/>
        <v>58.639357099169693</v>
      </c>
      <c r="E6177" s="1">
        <f t="shared" ca="1" si="674"/>
        <v>-3</v>
      </c>
      <c r="F6177" s="1">
        <f t="shared" ca="1" si="676"/>
        <v>1</v>
      </c>
      <c r="G6177" s="1">
        <f t="shared" ca="1" si="677"/>
        <v>1</v>
      </c>
      <c r="H6177" s="1">
        <f t="shared" ca="1" si="678"/>
        <v>0</v>
      </c>
    </row>
    <row r="6178" spans="1:8" hidden="1" x14ac:dyDescent="0.2">
      <c r="A6178" s="1">
        <v>6175</v>
      </c>
      <c r="B6178" s="1">
        <f t="shared" ca="1" si="675"/>
        <v>190040.28707873682</v>
      </c>
      <c r="C6178" s="1">
        <f t="shared" ca="1" si="672"/>
        <v>100</v>
      </c>
      <c r="D6178" s="1">
        <f t="shared" ca="1" si="673"/>
        <v>-42.077013244733351</v>
      </c>
      <c r="E6178" s="1">
        <f t="shared" ca="1" si="674"/>
        <v>-2</v>
      </c>
      <c r="F6178" s="1">
        <f t="shared" ca="1" si="676"/>
        <v>1</v>
      </c>
      <c r="G6178" s="1">
        <f t="shared" ca="1" si="677"/>
        <v>0</v>
      </c>
      <c r="H6178" s="1">
        <f t="shared" ca="1" si="678"/>
        <v>1</v>
      </c>
    </row>
    <row r="6179" spans="1:8" hidden="1" x14ac:dyDescent="0.2">
      <c r="A6179" s="1">
        <v>6176</v>
      </c>
      <c r="B6179" s="1">
        <f t="shared" ca="1" si="675"/>
        <v>185832.58575426348</v>
      </c>
      <c r="C6179" s="1">
        <f t="shared" ca="1" si="672"/>
        <v>100</v>
      </c>
      <c r="D6179" s="1">
        <f t="shared" ca="1" si="673"/>
        <v>58.639357099169693</v>
      </c>
      <c r="E6179" s="1">
        <f t="shared" ca="1" si="674"/>
        <v>-3</v>
      </c>
      <c r="F6179" s="1">
        <f t="shared" ca="1" si="676"/>
        <v>1</v>
      </c>
      <c r="G6179" s="1">
        <f t="shared" ca="1" si="677"/>
        <v>1</v>
      </c>
      <c r="H6179" s="1">
        <f t="shared" ca="1" si="678"/>
        <v>0</v>
      </c>
    </row>
    <row r="6180" spans="1:8" hidden="1" x14ac:dyDescent="0.2">
      <c r="A6180" s="1">
        <v>6177</v>
      </c>
      <c r="B6180" s="1">
        <f t="shared" ca="1" si="675"/>
        <v>191696.52146418043</v>
      </c>
      <c r="C6180" s="1">
        <f t="shared" ca="1" si="672"/>
        <v>100</v>
      </c>
      <c r="D6180" s="1">
        <f t="shared" ca="1" si="673"/>
        <v>58.639357099169693</v>
      </c>
      <c r="E6180" s="1">
        <f t="shared" ca="1" si="674"/>
        <v>-2</v>
      </c>
      <c r="F6180" s="1">
        <f t="shared" ca="1" si="676"/>
        <v>1</v>
      </c>
      <c r="G6180" s="1">
        <f t="shared" ca="1" si="677"/>
        <v>0</v>
      </c>
      <c r="H6180" s="1">
        <f t="shared" ca="1" si="678"/>
        <v>1</v>
      </c>
    </row>
    <row r="6181" spans="1:8" hidden="1" x14ac:dyDescent="0.2">
      <c r="A6181" s="1">
        <v>6178</v>
      </c>
      <c r="B6181" s="1">
        <f t="shared" ca="1" si="675"/>
        <v>197560.45717409739</v>
      </c>
      <c r="C6181" s="1">
        <f t="shared" ca="1" si="672"/>
        <v>100</v>
      </c>
      <c r="D6181" s="1">
        <f t="shared" ca="1" si="673"/>
        <v>58.639357099169693</v>
      </c>
      <c r="E6181" s="1">
        <f t="shared" ca="1" si="674"/>
        <v>-1</v>
      </c>
      <c r="F6181" s="1">
        <f t="shared" ca="1" si="676"/>
        <v>1</v>
      </c>
      <c r="G6181" s="1">
        <f t="shared" ca="1" si="677"/>
        <v>0</v>
      </c>
      <c r="H6181" s="1">
        <f t="shared" ca="1" si="678"/>
        <v>2</v>
      </c>
    </row>
    <row r="6182" spans="1:8" hidden="1" x14ac:dyDescent="0.2">
      <c r="A6182" s="1">
        <v>6179</v>
      </c>
      <c r="B6182" s="1">
        <f t="shared" ca="1" si="675"/>
        <v>203424.39288401435</v>
      </c>
      <c r="C6182" s="1">
        <f t="shared" ca="1" si="672"/>
        <v>100</v>
      </c>
      <c r="D6182" s="1">
        <f t="shared" ca="1" si="673"/>
        <v>58.639357099169693</v>
      </c>
      <c r="E6182" s="1">
        <f t="shared" ca="1" si="674"/>
        <v>0</v>
      </c>
      <c r="F6182" s="1">
        <f t="shared" ca="1" si="676"/>
        <v>1</v>
      </c>
      <c r="G6182" s="1">
        <f t="shared" ca="1" si="677"/>
        <v>0</v>
      </c>
      <c r="H6182" s="1">
        <f t="shared" ca="1" si="678"/>
        <v>3</v>
      </c>
    </row>
    <row r="6183" spans="1:8" hidden="1" x14ac:dyDescent="0.2">
      <c r="A6183" s="1">
        <v>6180</v>
      </c>
      <c r="B6183" s="1">
        <f t="shared" ca="1" si="675"/>
        <v>209288.32859393131</v>
      </c>
      <c r="C6183" s="1">
        <f t="shared" ca="1" si="672"/>
        <v>100</v>
      </c>
      <c r="D6183" s="1">
        <f t="shared" ca="1" si="673"/>
        <v>-42.077013244733351</v>
      </c>
      <c r="E6183" s="1">
        <f t="shared" ca="1" si="674"/>
        <v>0</v>
      </c>
      <c r="F6183" s="1">
        <f t="shared" ca="1" si="676"/>
        <v>1</v>
      </c>
      <c r="G6183" s="1">
        <f t="shared" ca="1" si="677"/>
        <v>0</v>
      </c>
      <c r="H6183" s="1">
        <f t="shared" ca="1" si="678"/>
        <v>4</v>
      </c>
    </row>
    <row r="6184" spans="1:8" hidden="1" x14ac:dyDescent="0.2">
      <c r="A6184" s="1">
        <v>6181</v>
      </c>
      <c r="B6184" s="1">
        <f t="shared" ca="1" si="675"/>
        <v>205080.62726945797</v>
      </c>
      <c r="C6184" s="1">
        <f t="shared" ca="1" si="672"/>
        <v>100</v>
      </c>
      <c r="D6184" s="1">
        <f t="shared" ca="1" si="673"/>
        <v>-42.077013244733351</v>
      </c>
      <c r="E6184" s="1">
        <f t="shared" ca="1" si="674"/>
        <v>-1</v>
      </c>
      <c r="F6184" s="1">
        <f t="shared" ca="1" si="676"/>
        <v>1</v>
      </c>
      <c r="G6184" s="1">
        <f t="shared" ca="1" si="677"/>
        <v>1</v>
      </c>
      <c r="H6184" s="1">
        <f t="shared" ca="1" si="678"/>
        <v>0</v>
      </c>
    </row>
    <row r="6185" spans="1:8" hidden="1" x14ac:dyDescent="0.2">
      <c r="A6185" s="1">
        <v>6182</v>
      </c>
      <c r="B6185" s="1">
        <f t="shared" ca="1" si="675"/>
        <v>200872.92594498463</v>
      </c>
      <c r="C6185" s="1">
        <f t="shared" ca="1" si="672"/>
        <v>100</v>
      </c>
      <c r="D6185" s="1">
        <f t="shared" ca="1" si="673"/>
        <v>-42.077013244733351</v>
      </c>
      <c r="E6185" s="1">
        <f t="shared" ca="1" si="674"/>
        <v>-2</v>
      </c>
      <c r="F6185" s="1">
        <f t="shared" ca="1" si="676"/>
        <v>1</v>
      </c>
      <c r="G6185" s="1">
        <f t="shared" ca="1" si="677"/>
        <v>2</v>
      </c>
      <c r="H6185" s="1">
        <f t="shared" ca="1" si="678"/>
        <v>0</v>
      </c>
    </row>
    <row r="6186" spans="1:8" hidden="1" x14ac:dyDescent="0.2">
      <c r="A6186" s="1">
        <v>6183</v>
      </c>
      <c r="B6186" s="1">
        <f t="shared" ca="1" si="675"/>
        <v>196665.22462051129</v>
      </c>
      <c r="C6186" s="1">
        <f t="shared" ca="1" si="672"/>
        <v>100</v>
      </c>
      <c r="D6186" s="1">
        <f t="shared" ca="1" si="673"/>
        <v>58.639357099169693</v>
      </c>
      <c r="E6186" s="1">
        <f t="shared" ca="1" si="674"/>
        <v>-3</v>
      </c>
      <c r="F6186" s="1">
        <f t="shared" ca="1" si="676"/>
        <v>1</v>
      </c>
      <c r="G6186" s="1">
        <f t="shared" ca="1" si="677"/>
        <v>3</v>
      </c>
      <c r="H6186" s="1">
        <f t="shared" ca="1" si="678"/>
        <v>0</v>
      </c>
    </row>
    <row r="6187" spans="1:8" hidden="1" x14ac:dyDescent="0.2">
      <c r="A6187" s="1">
        <v>6184</v>
      </c>
      <c r="B6187" s="1">
        <f t="shared" ca="1" si="675"/>
        <v>202529.16033042825</v>
      </c>
      <c r="C6187" s="1">
        <f t="shared" ca="1" si="672"/>
        <v>100</v>
      </c>
      <c r="D6187" s="1">
        <f t="shared" ca="1" si="673"/>
        <v>58.639357099169693</v>
      </c>
      <c r="E6187" s="1">
        <f t="shared" ca="1" si="674"/>
        <v>-2</v>
      </c>
      <c r="F6187" s="1">
        <f t="shared" ca="1" si="676"/>
        <v>1</v>
      </c>
      <c r="G6187" s="1">
        <f t="shared" ca="1" si="677"/>
        <v>0</v>
      </c>
      <c r="H6187" s="1">
        <f t="shared" ca="1" si="678"/>
        <v>1</v>
      </c>
    </row>
    <row r="6188" spans="1:8" hidden="1" x14ac:dyDescent="0.2">
      <c r="A6188" s="1">
        <v>6185</v>
      </c>
      <c r="B6188" s="1">
        <f t="shared" ca="1" si="675"/>
        <v>208393.0960403452</v>
      </c>
      <c r="C6188" s="1">
        <f t="shared" ca="1" si="672"/>
        <v>100</v>
      </c>
      <c r="D6188" s="1">
        <f t="shared" ca="1" si="673"/>
        <v>-42.077013244733351</v>
      </c>
      <c r="E6188" s="1">
        <f t="shared" ca="1" si="674"/>
        <v>-1</v>
      </c>
      <c r="F6188" s="1">
        <f t="shared" ca="1" si="676"/>
        <v>1</v>
      </c>
      <c r="G6188" s="1">
        <f t="shared" ca="1" si="677"/>
        <v>0</v>
      </c>
      <c r="H6188" s="1">
        <f t="shared" ca="1" si="678"/>
        <v>2</v>
      </c>
    </row>
    <row r="6189" spans="1:8" hidden="1" x14ac:dyDescent="0.2">
      <c r="A6189" s="1">
        <v>6186</v>
      </c>
      <c r="B6189" s="1">
        <f t="shared" ca="1" si="675"/>
        <v>204185.39471587187</v>
      </c>
      <c r="C6189" s="1">
        <f t="shared" ca="1" si="672"/>
        <v>100</v>
      </c>
      <c r="D6189" s="1">
        <f t="shared" ca="1" si="673"/>
        <v>58.639357099169693</v>
      </c>
      <c r="E6189" s="1">
        <f t="shared" ca="1" si="674"/>
        <v>-2</v>
      </c>
      <c r="F6189" s="1">
        <f t="shared" ca="1" si="676"/>
        <v>1</v>
      </c>
      <c r="G6189" s="1">
        <f t="shared" ca="1" si="677"/>
        <v>1</v>
      </c>
      <c r="H6189" s="1">
        <f t="shared" ca="1" si="678"/>
        <v>0</v>
      </c>
    </row>
    <row r="6190" spans="1:8" hidden="1" x14ac:dyDescent="0.2">
      <c r="A6190" s="1">
        <v>6187</v>
      </c>
      <c r="B6190" s="1">
        <f t="shared" ca="1" si="675"/>
        <v>210049.33042578882</v>
      </c>
      <c r="C6190" s="1">
        <f t="shared" ca="1" si="672"/>
        <v>100</v>
      </c>
      <c r="D6190" s="1">
        <f t="shared" ca="1" si="673"/>
        <v>-42.077013244733351</v>
      </c>
      <c r="E6190" s="1">
        <f t="shared" ca="1" si="674"/>
        <v>-1</v>
      </c>
      <c r="F6190" s="1">
        <f t="shared" ca="1" si="676"/>
        <v>1</v>
      </c>
      <c r="G6190" s="1">
        <f t="shared" ca="1" si="677"/>
        <v>0</v>
      </c>
      <c r="H6190" s="1">
        <f t="shared" ca="1" si="678"/>
        <v>1</v>
      </c>
    </row>
    <row r="6191" spans="1:8" hidden="1" x14ac:dyDescent="0.2">
      <c r="A6191" s="1">
        <v>6188</v>
      </c>
      <c r="B6191" s="1">
        <f t="shared" ca="1" si="675"/>
        <v>205841.62910131548</v>
      </c>
      <c r="C6191" s="1">
        <f t="shared" ca="1" si="672"/>
        <v>100</v>
      </c>
      <c r="D6191" s="1">
        <f t="shared" ca="1" si="673"/>
        <v>-42.077013244733351</v>
      </c>
      <c r="E6191" s="1">
        <f t="shared" ca="1" si="674"/>
        <v>-2</v>
      </c>
      <c r="F6191" s="1">
        <f t="shared" ca="1" si="676"/>
        <v>1</v>
      </c>
      <c r="G6191" s="1">
        <f t="shared" ca="1" si="677"/>
        <v>1</v>
      </c>
      <c r="H6191" s="1">
        <f t="shared" ca="1" si="678"/>
        <v>0</v>
      </c>
    </row>
    <row r="6192" spans="1:8" hidden="1" x14ac:dyDescent="0.2">
      <c r="A6192" s="1">
        <v>6189</v>
      </c>
      <c r="B6192" s="1">
        <f t="shared" ca="1" si="675"/>
        <v>201633.92777684215</v>
      </c>
      <c r="C6192" s="1">
        <f t="shared" ca="1" si="672"/>
        <v>100</v>
      </c>
      <c r="D6192" s="1">
        <f t="shared" ca="1" si="673"/>
        <v>-42.077013244733351</v>
      </c>
      <c r="E6192" s="1">
        <f t="shared" ca="1" si="674"/>
        <v>-3</v>
      </c>
      <c r="F6192" s="1">
        <f t="shared" ca="1" si="676"/>
        <v>1</v>
      </c>
      <c r="G6192" s="1">
        <f t="shared" ca="1" si="677"/>
        <v>2</v>
      </c>
      <c r="H6192" s="1">
        <f t="shared" ca="1" si="678"/>
        <v>0</v>
      </c>
    </row>
    <row r="6193" spans="1:8" hidden="1" x14ac:dyDescent="0.2">
      <c r="A6193" s="1">
        <v>6190</v>
      </c>
      <c r="B6193" s="1">
        <f t="shared" ca="1" si="675"/>
        <v>197426.22645236881</v>
      </c>
      <c r="C6193" s="1">
        <f t="shared" ca="1" si="672"/>
        <v>100</v>
      </c>
      <c r="D6193" s="1">
        <f t="shared" ca="1" si="673"/>
        <v>-42.077013244733351</v>
      </c>
      <c r="E6193" s="1">
        <f t="shared" ca="1" si="674"/>
        <v>-4</v>
      </c>
      <c r="F6193" s="1">
        <f t="shared" ca="1" si="676"/>
        <v>1</v>
      </c>
      <c r="G6193" s="1">
        <f t="shared" ca="1" si="677"/>
        <v>3</v>
      </c>
      <c r="H6193" s="1">
        <f t="shared" ca="1" si="678"/>
        <v>0</v>
      </c>
    </row>
    <row r="6194" spans="1:8" hidden="1" x14ac:dyDescent="0.2">
      <c r="A6194" s="1">
        <v>6191</v>
      </c>
      <c r="B6194" s="1">
        <f t="shared" ca="1" si="675"/>
        <v>193218.52512789547</v>
      </c>
      <c r="C6194" s="1">
        <f t="shared" ca="1" si="672"/>
        <v>500</v>
      </c>
      <c r="D6194" s="1">
        <f t="shared" ca="1" si="673"/>
        <v>-42.077013244733351</v>
      </c>
      <c r="E6194" s="1">
        <f t="shared" ca="1" si="674"/>
        <v>0</v>
      </c>
      <c r="F6194" s="1">
        <f t="shared" ca="1" si="676"/>
        <v>2</v>
      </c>
      <c r="G6194" s="1">
        <f t="shared" ca="1" si="677"/>
        <v>4</v>
      </c>
      <c r="H6194" s="1">
        <f t="shared" ca="1" si="678"/>
        <v>0</v>
      </c>
    </row>
    <row r="6195" spans="1:8" hidden="1" x14ac:dyDescent="0.2">
      <c r="A6195" s="1">
        <v>6192</v>
      </c>
      <c r="B6195" s="1">
        <f t="shared" ca="1" si="675"/>
        <v>172180.0185055288</v>
      </c>
      <c r="C6195" s="1">
        <f t="shared" ca="1" si="672"/>
        <v>500</v>
      </c>
      <c r="D6195" s="1">
        <f t="shared" ca="1" si="673"/>
        <v>58.639357099169693</v>
      </c>
      <c r="E6195" s="1">
        <f t="shared" ca="1" si="674"/>
        <v>-1</v>
      </c>
      <c r="F6195" s="1">
        <f t="shared" ca="1" si="676"/>
        <v>2</v>
      </c>
      <c r="G6195" s="1">
        <f t="shared" ca="1" si="677"/>
        <v>5</v>
      </c>
      <c r="H6195" s="1">
        <f t="shared" ca="1" si="678"/>
        <v>0</v>
      </c>
    </row>
    <row r="6196" spans="1:8" hidden="1" x14ac:dyDescent="0.2">
      <c r="A6196" s="1">
        <v>6193</v>
      </c>
      <c r="B6196" s="1">
        <f t="shared" ca="1" si="675"/>
        <v>201499.69705511365</v>
      </c>
      <c r="C6196" s="1">
        <f t="shared" ca="1" si="672"/>
        <v>100</v>
      </c>
      <c r="D6196" s="1">
        <f t="shared" ca="1" si="673"/>
        <v>-42.077013244733351</v>
      </c>
      <c r="E6196" s="1">
        <f t="shared" ca="1" si="674"/>
        <v>0</v>
      </c>
      <c r="F6196" s="1">
        <f t="shared" ca="1" si="676"/>
        <v>1</v>
      </c>
      <c r="G6196" s="1">
        <f t="shared" ca="1" si="677"/>
        <v>0</v>
      </c>
      <c r="H6196" s="1">
        <f t="shared" ca="1" si="678"/>
        <v>1</v>
      </c>
    </row>
    <row r="6197" spans="1:8" hidden="1" x14ac:dyDescent="0.2">
      <c r="A6197" s="1">
        <v>6194</v>
      </c>
      <c r="B6197" s="1">
        <f t="shared" ca="1" si="675"/>
        <v>197291.99573064031</v>
      </c>
      <c r="C6197" s="1">
        <f t="shared" ca="1" si="672"/>
        <v>100</v>
      </c>
      <c r="D6197" s="1">
        <f t="shared" ca="1" si="673"/>
        <v>58.639357099169693</v>
      </c>
      <c r="E6197" s="1">
        <f t="shared" ca="1" si="674"/>
        <v>-1</v>
      </c>
      <c r="F6197" s="1">
        <f t="shared" ca="1" si="676"/>
        <v>1</v>
      </c>
      <c r="G6197" s="1">
        <f t="shared" ca="1" si="677"/>
        <v>1</v>
      </c>
      <c r="H6197" s="1">
        <f t="shared" ca="1" si="678"/>
        <v>0</v>
      </c>
    </row>
    <row r="6198" spans="1:8" hidden="1" x14ac:dyDescent="0.2">
      <c r="A6198" s="1">
        <v>6195</v>
      </c>
      <c r="B6198" s="1">
        <f t="shared" ca="1" si="675"/>
        <v>203155.93144055727</v>
      </c>
      <c r="C6198" s="1">
        <f t="shared" ca="1" si="672"/>
        <v>100</v>
      </c>
      <c r="D6198" s="1">
        <f t="shared" ca="1" si="673"/>
        <v>58.639357099169693</v>
      </c>
      <c r="E6198" s="1">
        <f t="shared" ca="1" si="674"/>
        <v>0</v>
      </c>
      <c r="F6198" s="1">
        <f t="shared" ca="1" si="676"/>
        <v>1</v>
      </c>
      <c r="G6198" s="1">
        <f t="shared" ca="1" si="677"/>
        <v>0</v>
      </c>
      <c r="H6198" s="1">
        <f t="shared" ca="1" si="678"/>
        <v>1</v>
      </c>
    </row>
    <row r="6199" spans="1:8" hidden="1" x14ac:dyDescent="0.2">
      <c r="A6199" s="1">
        <v>6196</v>
      </c>
      <c r="B6199" s="1">
        <f t="shared" ca="1" si="675"/>
        <v>209019.86715047422</v>
      </c>
      <c r="C6199" s="1">
        <f t="shared" ca="1" si="672"/>
        <v>100</v>
      </c>
      <c r="D6199" s="1">
        <f t="shared" ca="1" si="673"/>
        <v>58.639357099169693</v>
      </c>
      <c r="E6199" s="1">
        <f t="shared" ca="1" si="674"/>
        <v>0</v>
      </c>
      <c r="F6199" s="1">
        <f t="shared" ca="1" si="676"/>
        <v>1</v>
      </c>
      <c r="G6199" s="1">
        <f t="shared" ca="1" si="677"/>
        <v>0</v>
      </c>
      <c r="H6199" s="1">
        <f t="shared" ca="1" si="678"/>
        <v>2</v>
      </c>
    </row>
    <row r="6200" spans="1:8" hidden="1" x14ac:dyDescent="0.2">
      <c r="A6200" s="1">
        <v>6197</v>
      </c>
      <c r="B6200" s="1">
        <f t="shared" ca="1" si="675"/>
        <v>214883.80286039118</v>
      </c>
      <c r="C6200" s="1">
        <f t="shared" ca="1" si="672"/>
        <v>100</v>
      </c>
      <c r="D6200" s="1">
        <f t="shared" ca="1" si="673"/>
        <v>-42.077013244733351</v>
      </c>
      <c r="E6200" s="1">
        <f t="shared" ca="1" si="674"/>
        <v>0</v>
      </c>
      <c r="F6200" s="1">
        <f t="shared" ca="1" si="676"/>
        <v>1</v>
      </c>
      <c r="G6200" s="1">
        <f t="shared" ca="1" si="677"/>
        <v>0</v>
      </c>
      <c r="H6200" s="1">
        <f t="shared" ca="1" si="678"/>
        <v>3</v>
      </c>
    </row>
    <row r="6201" spans="1:8" hidden="1" x14ac:dyDescent="0.2">
      <c r="A6201" s="1">
        <v>6198</v>
      </c>
      <c r="B6201" s="1">
        <f t="shared" ca="1" si="675"/>
        <v>210676.10153591784</v>
      </c>
      <c r="C6201" s="1">
        <f t="shared" ca="1" si="672"/>
        <v>100</v>
      </c>
      <c r="D6201" s="1">
        <f t="shared" ca="1" si="673"/>
        <v>58.639357099169693</v>
      </c>
      <c r="E6201" s="1">
        <f t="shared" ca="1" si="674"/>
        <v>-1</v>
      </c>
      <c r="F6201" s="1">
        <f t="shared" ca="1" si="676"/>
        <v>1</v>
      </c>
      <c r="G6201" s="1">
        <f t="shared" ca="1" si="677"/>
        <v>1</v>
      </c>
      <c r="H6201" s="1">
        <f t="shared" ca="1" si="678"/>
        <v>0</v>
      </c>
    </row>
    <row r="6202" spans="1:8" hidden="1" x14ac:dyDescent="0.2">
      <c r="A6202" s="1">
        <v>6199</v>
      </c>
      <c r="B6202" s="1">
        <f t="shared" ca="1" si="675"/>
        <v>216540.0372458348</v>
      </c>
      <c r="C6202" s="1">
        <f t="shared" ca="1" si="672"/>
        <v>100</v>
      </c>
      <c r="D6202" s="1">
        <f t="shared" ca="1" si="673"/>
        <v>58.639357099169693</v>
      </c>
      <c r="E6202" s="1">
        <f t="shared" ca="1" si="674"/>
        <v>0</v>
      </c>
      <c r="F6202" s="1">
        <f t="shared" ca="1" si="676"/>
        <v>1</v>
      </c>
      <c r="G6202" s="1">
        <f t="shared" ca="1" si="677"/>
        <v>0</v>
      </c>
      <c r="H6202" s="1">
        <f t="shared" ca="1" si="678"/>
        <v>1</v>
      </c>
    </row>
    <row r="6203" spans="1:8" hidden="1" x14ac:dyDescent="0.2">
      <c r="A6203" s="1">
        <v>6200</v>
      </c>
      <c r="B6203" s="1">
        <f t="shared" ca="1" si="675"/>
        <v>222403.97295575176</v>
      </c>
      <c r="C6203" s="1">
        <f t="shared" ca="1" si="672"/>
        <v>100</v>
      </c>
      <c r="D6203" s="1">
        <f t="shared" ca="1" si="673"/>
        <v>-42.077013244733351</v>
      </c>
      <c r="E6203" s="1">
        <f t="shared" ca="1" si="674"/>
        <v>0</v>
      </c>
      <c r="F6203" s="1">
        <f t="shared" ca="1" si="676"/>
        <v>1</v>
      </c>
      <c r="G6203" s="1">
        <f t="shared" ca="1" si="677"/>
        <v>0</v>
      </c>
      <c r="H6203" s="1">
        <f t="shared" ca="1" si="678"/>
        <v>2</v>
      </c>
    </row>
    <row r="6204" spans="1:8" hidden="1" x14ac:dyDescent="0.2">
      <c r="A6204" s="1">
        <v>6201</v>
      </c>
      <c r="B6204" s="1">
        <f t="shared" ca="1" si="675"/>
        <v>218196.27163127842</v>
      </c>
      <c r="C6204" s="1">
        <f t="shared" ca="1" si="672"/>
        <v>100</v>
      </c>
      <c r="D6204" s="1">
        <f t="shared" ca="1" si="673"/>
        <v>58.639357099169693</v>
      </c>
      <c r="E6204" s="1">
        <f t="shared" ca="1" si="674"/>
        <v>-1</v>
      </c>
      <c r="F6204" s="1">
        <f t="shared" ca="1" si="676"/>
        <v>1</v>
      </c>
      <c r="G6204" s="1">
        <f t="shared" ca="1" si="677"/>
        <v>1</v>
      </c>
      <c r="H6204" s="1">
        <f t="shared" ca="1" si="678"/>
        <v>0</v>
      </c>
    </row>
    <row r="6205" spans="1:8" hidden="1" x14ac:dyDescent="0.2">
      <c r="A6205" s="1">
        <v>6202</v>
      </c>
      <c r="B6205" s="1">
        <f t="shared" ca="1" si="675"/>
        <v>224060.20734119538</v>
      </c>
      <c r="C6205" s="1">
        <f t="shared" ca="1" si="672"/>
        <v>100</v>
      </c>
      <c r="D6205" s="1">
        <f t="shared" ca="1" si="673"/>
        <v>-42.077013244733351</v>
      </c>
      <c r="E6205" s="1">
        <f t="shared" ca="1" si="674"/>
        <v>0</v>
      </c>
      <c r="F6205" s="1">
        <f t="shared" ca="1" si="676"/>
        <v>1</v>
      </c>
      <c r="G6205" s="1">
        <f t="shared" ca="1" si="677"/>
        <v>0</v>
      </c>
      <c r="H6205" s="1">
        <f t="shared" ca="1" si="678"/>
        <v>1</v>
      </c>
    </row>
    <row r="6206" spans="1:8" hidden="1" x14ac:dyDescent="0.2">
      <c r="A6206" s="1">
        <v>6203</v>
      </c>
      <c r="B6206" s="1">
        <f t="shared" ca="1" si="675"/>
        <v>219852.50601672204</v>
      </c>
      <c r="C6206" s="1">
        <f t="shared" ca="1" si="672"/>
        <v>100</v>
      </c>
      <c r="D6206" s="1">
        <f t="shared" ca="1" si="673"/>
        <v>-42.077013244733351</v>
      </c>
      <c r="E6206" s="1">
        <f t="shared" ca="1" si="674"/>
        <v>-1</v>
      </c>
      <c r="F6206" s="1">
        <f t="shared" ca="1" si="676"/>
        <v>1</v>
      </c>
      <c r="G6206" s="1">
        <f t="shared" ca="1" si="677"/>
        <v>1</v>
      </c>
      <c r="H6206" s="1">
        <f t="shared" ca="1" si="678"/>
        <v>0</v>
      </c>
    </row>
    <row r="6207" spans="1:8" hidden="1" x14ac:dyDescent="0.2">
      <c r="A6207" s="1">
        <v>6204</v>
      </c>
      <c r="B6207" s="1">
        <f t="shared" ca="1" si="675"/>
        <v>215644.8046922487</v>
      </c>
      <c r="C6207" s="1">
        <f t="shared" ca="1" si="672"/>
        <v>100</v>
      </c>
      <c r="D6207" s="1">
        <f t="shared" ca="1" si="673"/>
        <v>58.639357099169693</v>
      </c>
      <c r="E6207" s="1">
        <f t="shared" ca="1" si="674"/>
        <v>-2</v>
      </c>
      <c r="F6207" s="1">
        <f t="shared" ca="1" si="676"/>
        <v>1</v>
      </c>
      <c r="G6207" s="1">
        <f t="shared" ca="1" si="677"/>
        <v>2</v>
      </c>
      <c r="H6207" s="1">
        <f t="shared" ca="1" si="678"/>
        <v>0</v>
      </c>
    </row>
    <row r="6208" spans="1:8" hidden="1" x14ac:dyDescent="0.2">
      <c r="A6208" s="1">
        <v>6205</v>
      </c>
      <c r="B6208" s="1">
        <f t="shared" ca="1" si="675"/>
        <v>221508.74040216565</v>
      </c>
      <c r="C6208" s="1">
        <f t="shared" ca="1" si="672"/>
        <v>100</v>
      </c>
      <c r="D6208" s="1">
        <f t="shared" ca="1" si="673"/>
        <v>-42.077013244733351</v>
      </c>
      <c r="E6208" s="1">
        <f t="shared" ca="1" si="674"/>
        <v>-1</v>
      </c>
      <c r="F6208" s="1">
        <f t="shared" ca="1" si="676"/>
        <v>1</v>
      </c>
      <c r="G6208" s="1">
        <f t="shared" ca="1" si="677"/>
        <v>0</v>
      </c>
      <c r="H6208" s="1">
        <f t="shared" ca="1" si="678"/>
        <v>1</v>
      </c>
    </row>
    <row r="6209" spans="1:8" hidden="1" x14ac:dyDescent="0.2">
      <c r="A6209" s="1">
        <v>6206</v>
      </c>
      <c r="B6209" s="1">
        <f t="shared" ca="1" si="675"/>
        <v>217301.03907769232</v>
      </c>
      <c r="C6209" s="1">
        <f t="shared" ca="1" si="672"/>
        <v>100</v>
      </c>
      <c r="D6209" s="1">
        <f t="shared" ca="1" si="673"/>
        <v>-42.077013244733351</v>
      </c>
      <c r="E6209" s="1">
        <f t="shared" ca="1" si="674"/>
        <v>-2</v>
      </c>
      <c r="F6209" s="1">
        <f t="shared" ca="1" si="676"/>
        <v>1</v>
      </c>
      <c r="G6209" s="1">
        <f t="shared" ca="1" si="677"/>
        <v>1</v>
      </c>
      <c r="H6209" s="1">
        <f t="shared" ca="1" si="678"/>
        <v>0</v>
      </c>
    </row>
    <row r="6210" spans="1:8" hidden="1" x14ac:dyDescent="0.2">
      <c r="A6210" s="1">
        <v>6207</v>
      </c>
      <c r="B6210" s="1">
        <f t="shared" ca="1" si="675"/>
        <v>213093.33775321898</v>
      </c>
      <c r="C6210" s="1">
        <f t="shared" ca="1" si="672"/>
        <v>100</v>
      </c>
      <c r="D6210" s="1">
        <f t="shared" ca="1" si="673"/>
        <v>-42.077013244733351</v>
      </c>
      <c r="E6210" s="1">
        <f t="shared" ca="1" si="674"/>
        <v>-3</v>
      </c>
      <c r="F6210" s="1">
        <f t="shared" ca="1" si="676"/>
        <v>1</v>
      </c>
      <c r="G6210" s="1">
        <f t="shared" ca="1" si="677"/>
        <v>2</v>
      </c>
      <c r="H6210" s="1">
        <f t="shared" ca="1" si="678"/>
        <v>0</v>
      </c>
    </row>
    <row r="6211" spans="1:8" hidden="1" x14ac:dyDescent="0.2">
      <c r="A6211" s="1">
        <v>6208</v>
      </c>
      <c r="B6211" s="1">
        <f t="shared" ca="1" si="675"/>
        <v>208885.63642874564</v>
      </c>
      <c r="C6211" s="1">
        <f t="shared" ca="1" si="672"/>
        <v>100</v>
      </c>
      <c r="D6211" s="1">
        <f t="shared" ca="1" si="673"/>
        <v>-42.077013244733351</v>
      </c>
      <c r="E6211" s="1">
        <f t="shared" ca="1" si="674"/>
        <v>-4</v>
      </c>
      <c r="F6211" s="1">
        <f t="shared" ca="1" si="676"/>
        <v>1</v>
      </c>
      <c r="G6211" s="1">
        <f t="shared" ca="1" si="677"/>
        <v>3</v>
      </c>
      <c r="H6211" s="1">
        <f t="shared" ca="1" si="678"/>
        <v>0</v>
      </c>
    </row>
    <row r="6212" spans="1:8" hidden="1" x14ac:dyDescent="0.2">
      <c r="A6212" s="1">
        <v>6209</v>
      </c>
      <c r="B6212" s="1">
        <f t="shared" ca="1" si="675"/>
        <v>204677.9351042723</v>
      </c>
      <c r="C6212" s="1">
        <f t="shared" ca="1" si="672"/>
        <v>500</v>
      </c>
      <c r="D6212" s="1">
        <f t="shared" ca="1" si="673"/>
        <v>58.639357099169693</v>
      </c>
      <c r="E6212" s="1">
        <f t="shared" ca="1" si="674"/>
        <v>0</v>
      </c>
      <c r="F6212" s="1">
        <f t="shared" ca="1" si="676"/>
        <v>2</v>
      </c>
      <c r="G6212" s="1">
        <f t="shared" ca="1" si="677"/>
        <v>4</v>
      </c>
      <c r="H6212" s="1">
        <f t="shared" ca="1" si="678"/>
        <v>0</v>
      </c>
    </row>
    <row r="6213" spans="1:8" hidden="1" x14ac:dyDescent="0.2">
      <c r="A6213" s="1">
        <v>6210</v>
      </c>
      <c r="B6213" s="1">
        <f t="shared" ca="1" si="675"/>
        <v>233997.61365385714</v>
      </c>
      <c r="C6213" s="1">
        <f t="shared" ref="C6213:C6276" ca="1" si="679">$C$4*POWER($L$2,F6213-1)</f>
        <v>100</v>
      </c>
      <c r="D6213" s="1">
        <f t="shared" ref="D6213:D6276" ca="1" si="680">IF(RAND()&lt;$B$1,$F$1,$H$1)</f>
        <v>58.639357099169693</v>
      </c>
      <c r="E6213" s="1">
        <f t="shared" ref="E6213:E6276" ca="1" si="681">IF(D6212&lt;0,IF(E6212-1=-$D$2,0,E6212-1),IF(E6212+1=$F$2,0,E6212+1))</f>
        <v>0</v>
      </c>
      <c r="F6213" s="1">
        <f t="shared" ca="1" si="676"/>
        <v>1</v>
      </c>
      <c r="G6213" s="1">
        <f t="shared" ca="1" si="677"/>
        <v>0</v>
      </c>
      <c r="H6213" s="1">
        <f t="shared" ca="1" si="678"/>
        <v>1</v>
      </c>
    </row>
    <row r="6214" spans="1:8" hidden="1" x14ac:dyDescent="0.2">
      <c r="A6214" s="1">
        <v>6211</v>
      </c>
      <c r="B6214" s="1">
        <f t="shared" ref="B6214:B6277" ca="1" si="682">B6213+D6213*C6213</f>
        <v>239861.5493637741</v>
      </c>
      <c r="C6214" s="1">
        <f t="shared" ca="1" si="679"/>
        <v>100</v>
      </c>
      <c r="D6214" s="1">
        <f t="shared" ca="1" si="680"/>
        <v>-42.077013244733351</v>
      </c>
      <c r="E6214" s="1">
        <f t="shared" ca="1" si="681"/>
        <v>0</v>
      </c>
      <c r="F6214" s="1">
        <f t="shared" ref="F6214:F6277" ca="1" si="683">IF(AND(D6213&gt;0,E6214=0),IF(F6213-1&lt;1,1,F6213-1),IF(AND(D6213&lt;0,E6214=0),IF(F6213+1&gt;$H$2,1,F6213+1),F6213))</f>
        <v>1</v>
      </c>
      <c r="G6214" s="1">
        <f t="shared" ref="G6214:G6277" ca="1" si="684">IF(D6213&gt;0,0,G6213+1)</f>
        <v>0</v>
      </c>
      <c r="H6214" s="1">
        <f t="shared" ref="H6214:H6277" ca="1" si="685">IF(D6213&lt;0,0,H6213+1)</f>
        <v>2</v>
      </c>
    </row>
    <row r="6215" spans="1:8" hidden="1" x14ac:dyDescent="0.2">
      <c r="A6215" s="1">
        <v>6212</v>
      </c>
      <c r="B6215" s="1">
        <f t="shared" ca="1" si="682"/>
        <v>235653.84803930076</v>
      </c>
      <c r="C6215" s="1">
        <f t="shared" ca="1" si="679"/>
        <v>100</v>
      </c>
      <c r="D6215" s="1">
        <f t="shared" ca="1" si="680"/>
        <v>-42.077013244733351</v>
      </c>
      <c r="E6215" s="1">
        <f t="shared" ca="1" si="681"/>
        <v>-1</v>
      </c>
      <c r="F6215" s="1">
        <f t="shared" ca="1" si="683"/>
        <v>1</v>
      </c>
      <c r="G6215" s="1">
        <f t="shared" ca="1" si="684"/>
        <v>1</v>
      </c>
      <c r="H6215" s="1">
        <f t="shared" ca="1" si="685"/>
        <v>0</v>
      </c>
    </row>
    <row r="6216" spans="1:8" hidden="1" x14ac:dyDescent="0.2">
      <c r="A6216" s="1">
        <v>6213</v>
      </c>
      <c r="B6216" s="1">
        <f t="shared" ca="1" si="682"/>
        <v>231446.14671482742</v>
      </c>
      <c r="C6216" s="1">
        <f t="shared" ca="1" si="679"/>
        <v>100</v>
      </c>
      <c r="D6216" s="1">
        <f t="shared" ca="1" si="680"/>
        <v>-42.077013244733351</v>
      </c>
      <c r="E6216" s="1">
        <f t="shared" ca="1" si="681"/>
        <v>-2</v>
      </c>
      <c r="F6216" s="1">
        <f t="shared" ca="1" si="683"/>
        <v>1</v>
      </c>
      <c r="G6216" s="1">
        <f t="shared" ca="1" si="684"/>
        <v>2</v>
      </c>
      <c r="H6216" s="1">
        <f t="shared" ca="1" si="685"/>
        <v>0</v>
      </c>
    </row>
    <row r="6217" spans="1:8" hidden="1" x14ac:dyDescent="0.2">
      <c r="A6217" s="1">
        <v>6214</v>
      </c>
      <c r="B6217" s="1">
        <f t="shared" ca="1" si="682"/>
        <v>227238.44539035409</v>
      </c>
      <c r="C6217" s="1">
        <f t="shared" ca="1" si="679"/>
        <v>100</v>
      </c>
      <c r="D6217" s="1">
        <f t="shared" ca="1" si="680"/>
        <v>58.639357099169693</v>
      </c>
      <c r="E6217" s="1">
        <f t="shared" ca="1" si="681"/>
        <v>-3</v>
      </c>
      <c r="F6217" s="1">
        <f t="shared" ca="1" si="683"/>
        <v>1</v>
      </c>
      <c r="G6217" s="1">
        <f t="shared" ca="1" si="684"/>
        <v>3</v>
      </c>
      <c r="H6217" s="1">
        <f t="shared" ca="1" si="685"/>
        <v>0</v>
      </c>
    </row>
    <row r="6218" spans="1:8" hidden="1" x14ac:dyDescent="0.2">
      <c r="A6218" s="1">
        <v>6215</v>
      </c>
      <c r="B6218" s="1">
        <f t="shared" ca="1" si="682"/>
        <v>233102.38110027104</v>
      </c>
      <c r="C6218" s="1">
        <f t="shared" ca="1" si="679"/>
        <v>100</v>
      </c>
      <c r="D6218" s="1">
        <f t="shared" ca="1" si="680"/>
        <v>-42.077013244733351</v>
      </c>
      <c r="E6218" s="1">
        <f t="shared" ca="1" si="681"/>
        <v>-2</v>
      </c>
      <c r="F6218" s="1">
        <f t="shared" ca="1" si="683"/>
        <v>1</v>
      </c>
      <c r="G6218" s="1">
        <f t="shared" ca="1" si="684"/>
        <v>0</v>
      </c>
      <c r="H6218" s="1">
        <f t="shared" ca="1" si="685"/>
        <v>1</v>
      </c>
    </row>
    <row r="6219" spans="1:8" hidden="1" x14ac:dyDescent="0.2">
      <c r="A6219" s="1">
        <v>6216</v>
      </c>
      <c r="B6219" s="1">
        <f t="shared" ca="1" si="682"/>
        <v>228894.6797757977</v>
      </c>
      <c r="C6219" s="1">
        <f t="shared" ca="1" si="679"/>
        <v>100</v>
      </c>
      <c r="D6219" s="1">
        <f t="shared" ca="1" si="680"/>
        <v>-42.077013244733351</v>
      </c>
      <c r="E6219" s="1">
        <f t="shared" ca="1" si="681"/>
        <v>-3</v>
      </c>
      <c r="F6219" s="1">
        <f t="shared" ca="1" si="683"/>
        <v>1</v>
      </c>
      <c r="G6219" s="1">
        <f t="shared" ca="1" si="684"/>
        <v>1</v>
      </c>
      <c r="H6219" s="1">
        <f t="shared" ca="1" si="685"/>
        <v>0</v>
      </c>
    </row>
    <row r="6220" spans="1:8" hidden="1" x14ac:dyDescent="0.2">
      <c r="A6220" s="1">
        <v>6217</v>
      </c>
      <c r="B6220" s="1">
        <f t="shared" ca="1" si="682"/>
        <v>224686.97845132436</v>
      </c>
      <c r="C6220" s="1">
        <f t="shared" ca="1" si="679"/>
        <v>100</v>
      </c>
      <c r="D6220" s="1">
        <f t="shared" ca="1" si="680"/>
        <v>-42.077013244733351</v>
      </c>
      <c r="E6220" s="1">
        <f t="shared" ca="1" si="681"/>
        <v>-4</v>
      </c>
      <c r="F6220" s="1">
        <f t="shared" ca="1" si="683"/>
        <v>1</v>
      </c>
      <c r="G6220" s="1">
        <f t="shared" ca="1" si="684"/>
        <v>2</v>
      </c>
      <c r="H6220" s="1">
        <f t="shared" ca="1" si="685"/>
        <v>0</v>
      </c>
    </row>
    <row r="6221" spans="1:8" hidden="1" x14ac:dyDescent="0.2">
      <c r="A6221" s="1">
        <v>6218</v>
      </c>
      <c r="B6221" s="1">
        <f t="shared" ca="1" si="682"/>
        <v>220479.27712685103</v>
      </c>
      <c r="C6221" s="1">
        <f t="shared" ca="1" si="679"/>
        <v>500</v>
      </c>
      <c r="D6221" s="1">
        <f t="shared" ca="1" si="680"/>
        <v>58.639357099169693</v>
      </c>
      <c r="E6221" s="1">
        <f t="shared" ca="1" si="681"/>
        <v>0</v>
      </c>
      <c r="F6221" s="1">
        <f t="shared" ca="1" si="683"/>
        <v>2</v>
      </c>
      <c r="G6221" s="1">
        <f t="shared" ca="1" si="684"/>
        <v>3</v>
      </c>
      <c r="H6221" s="1">
        <f t="shared" ca="1" si="685"/>
        <v>0</v>
      </c>
    </row>
    <row r="6222" spans="1:8" hidden="1" x14ac:dyDescent="0.2">
      <c r="A6222" s="1">
        <v>6219</v>
      </c>
      <c r="B6222" s="1">
        <f t="shared" ca="1" si="682"/>
        <v>249798.95567643587</v>
      </c>
      <c r="C6222" s="1">
        <f t="shared" ca="1" si="679"/>
        <v>100</v>
      </c>
      <c r="D6222" s="1">
        <f t="shared" ca="1" si="680"/>
        <v>-42.077013244733351</v>
      </c>
      <c r="E6222" s="1">
        <f t="shared" ca="1" si="681"/>
        <v>0</v>
      </c>
      <c r="F6222" s="1">
        <f t="shared" ca="1" si="683"/>
        <v>1</v>
      </c>
      <c r="G6222" s="1">
        <f t="shared" ca="1" si="684"/>
        <v>0</v>
      </c>
      <c r="H6222" s="1">
        <f t="shared" ca="1" si="685"/>
        <v>1</v>
      </c>
    </row>
    <row r="6223" spans="1:8" hidden="1" x14ac:dyDescent="0.2">
      <c r="A6223" s="1">
        <v>6220</v>
      </c>
      <c r="B6223" s="1">
        <f t="shared" ca="1" si="682"/>
        <v>245591.25435196253</v>
      </c>
      <c r="C6223" s="1">
        <f t="shared" ca="1" si="679"/>
        <v>100</v>
      </c>
      <c r="D6223" s="1">
        <f t="shared" ca="1" si="680"/>
        <v>58.639357099169693</v>
      </c>
      <c r="E6223" s="1">
        <f t="shared" ca="1" si="681"/>
        <v>-1</v>
      </c>
      <c r="F6223" s="1">
        <f t="shared" ca="1" si="683"/>
        <v>1</v>
      </c>
      <c r="G6223" s="1">
        <f t="shared" ca="1" si="684"/>
        <v>1</v>
      </c>
      <c r="H6223" s="1">
        <f t="shared" ca="1" si="685"/>
        <v>0</v>
      </c>
    </row>
    <row r="6224" spans="1:8" hidden="1" x14ac:dyDescent="0.2">
      <c r="A6224" s="1">
        <v>6221</v>
      </c>
      <c r="B6224" s="1">
        <f t="shared" ca="1" si="682"/>
        <v>251455.19006187949</v>
      </c>
      <c r="C6224" s="1">
        <f t="shared" ca="1" si="679"/>
        <v>100</v>
      </c>
      <c r="D6224" s="1">
        <f t="shared" ca="1" si="680"/>
        <v>58.639357099169693</v>
      </c>
      <c r="E6224" s="1">
        <f t="shared" ca="1" si="681"/>
        <v>0</v>
      </c>
      <c r="F6224" s="1">
        <f t="shared" ca="1" si="683"/>
        <v>1</v>
      </c>
      <c r="G6224" s="1">
        <f t="shared" ca="1" si="684"/>
        <v>0</v>
      </c>
      <c r="H6224" s="1">
        <f t="shared" ca="1" si="685"/>
        <v>1</v>
      </c>
    </row>
    <row r="6225" spans="1:8" hidden="1" x14ac:dyDescent="0.2">
      <c r="A6225" s="1">
        <v>6222</v>
      </c>
      <c r="B6225" s="1">
        <f t="shared" ca="1" si="682"/>
        <v>257319.12577179645</v>
      </c>
      <c r="C6225" s="1">
        <f t="shared" ca="1" si="679"/>
        <v>100</v>
      </c>
      <c r="D6225" s="1">
        <f t="shared" ca="1" si="680"/>
        <v>-42.077013244733351</v>
      </c>
      <c r="E6225" s="1">
        <f t="shared" ca="1" si="681"/>
        <v>0</v>
      </c>
      <c r="F6225" s="1">
        <f t="shared" ca="1" si="683"/>
        <v>1</v>
      </c>
      <c r="G6225" s="1">
        <f t="shared" ca="1" si="684"/>
        <v>0</v>
      </c>
      <c r="H6225" s="1">
        <f t="shared" ca="1" si="685"/>
        <v>2</v>
      </c>
    </row>
    <row r="6226" spans="1:8" hidden="1" x14ac:dyDescent="0.2">
      <c r="A6226" s="1">
        <v>6223</v>
      </c>
      <c r="B6226" s="1">
        <f t="shared" ca="1" si="682"/>
        <v>253111.42444732311</v>
      </c>
      <c r="C6226" s="1">
        <f t="shared" ca="1" si="679"/>
        <v>100</v>
      </c>
      <c r="D6226" s="1">
        <f t="shared" ca="1" si="680"/>
        <v>-42.077013244733351</v>
      </c>
      <c r="E6226" s="1">
        <f t="shared" ca="1" si="681"/>
        <v>-1</v>
      </c>
      <c r="F6226" s="1">
        <f t="shared" ca="1" si="683"/>
        <v>1</v>
      </c>
      <c r="G6226" s="1">
        <f t="shared" ca="1" si="684"/>
        <v>1</v>
      </c>
      <c r="H6226" s="1">
        <f t="shared" ca="1" si="685"/>
        <v>0</v>
      </c>
    </row>
    <row r="6227" spans="1:8" hidden="1" x14ac:dyDescent="0.2">
      <c r="A6227" s="1">
        <v>6224</v>
      </c>
      <c r="B6227" s="1">
        <f t="shared" ca="1" si="682"/>
        <v>248903.72312284977</v>
      </c>
      <c r="C6227" s="1">
        <f t="shared" ca="1" si="679"/>
        <v>100</v>
      </c>
      <c r="D6227" s="1">
        <f t="shared" ca="1" si="680"/>
        <v>-42.077013244733351</v>
      </c>
      <c r="E6227" s="1">
        <f t="shared" ca="1" si="681"/>
        <v>-2</v>
      </c>
      <c r="F6227" s="1">
        <f t="shared" ca="1" si="683"/>
        <v>1</v>
      </c>
      <c r="G6227" s="1">
        <f t="shared" ca="1" si="684"/>
        <v>2</v>
      </c>
      <c r="H6227" s="1">
        <f t="shared" ca="1" si="685"/>
        <v>0</v>
      </c>
    </row>
    <row r="6228" spans="1:8" hidden="1" x14ac:dyDescent="0.2">
      <c r="A6228" s="1">
        <v>6225</v>
      </c>
      <c r="B6228" s="1">
        <f t="shared" ca="1" si="682"/>
        <v>244696.02179837643</v>
      </c>
      <c r="C6228" s="1">
        <f t="shared" ca="1" si="679"/>
        <v>100</v>
      </c>
      <c r="D6228" s="1">
        <f t="shared" ca="1" si="680"/>
        <v>58.639357099169693</v>
      </c>
      <c r="E6228" s="1">
        <f t="shared" ca="1" si="681"/>
        <v>-3</v>
      </c>
      <c r="F6228" s="1">
        <f t="shared" ca="1" si="683"/>
        <v>1</v>
      </c>
      <c r="G6228" s="1">
        <f t="shared" ca="1" si="684"/>
        <v>3</v>
      </c>
      <c r="H6228" s="1">
        <f t="shared" ca="1" si="685"/>
        <v>0</v>
      </c>
    </row>
    <row r="6229" spans="1:8" hidden="1" x14ac:dyDescent="0.2">
      <c r="A6229" s="1">
        <v>6226</v>
      </c>
      <c r="B6229" s="1">
        <f t="shared" ca="1" si="682"/>
        <v>250559.95750829339</v>
      </c>
      <c r="C6229" s="1">
        <f t="shared" ca="1" si="679"/>
        <v>100</v>
      </c>
      <c r="D6229" s="1">
        <f t="shared" ca="1" si="680"/>
        <v>-42.077013244733351</v>
      </c>
      <c r="E6229" s="1">
        <f t="shared" ca="1" si="681"/>
        <v>-2</v>
      </c>
      <c r="F6229" s="1">
        <f t="shared" ca="1" si="683"/>
        <v>1</v>
      </c>
      <c r="G6229" s="1">
        <f t="shared" ca="1" si="684"/>
        <v>0</v>
      </c>
      <c r="H6229" s="1">
        <f t="shared" ca="1" si="685"/>
        <v>1</v>
      </c>
    </row>
    <row r="6230" spans="1:8" hidden="1" x14ac:dyDescent="0.2">
      <c r="A6230" s="1">
        <v>6227</v>
      </c>
      <c r="B6230" s="1">
        <f t="shared" ca="1" si="682"/>
        <v>246352.25618382005</v>
      </c>
      <c r="C6230" s="1">
        <f t="shared" ca="1" si="679"/>
        <v>100</v>
      </c>
      <c r="D6230" s="1">
        <f t="shared" ca="1" si="680"/>
        <v>58.639357099169693</v>
      </c>
      <c r="E6230" s="1">
        <f t="shared" ca="1" si="681"/>
        <v>-3</v>
      </c>
      <c r="F6230" s="1">
        <f t="shared" ca="1" si="683"/>
        <v>1</v>
      </c>
      <c r="G6230" s="1">
        <f t="shared" ca="1" si="684"/>
        <v>1</v>
      </c>
      <c r="H6230" s="1">
        <f t="shared" ca="1" si="685"/>
        <v>0</v>
      </c>
    </row>
    <row r="6231" spans="1:8" hidden="1" x14ac:dyDescent="0.2">
      <c r="A6231" s="1">
        <v>6228</v>
      </c>
      <c r="B6231" s="1">
        <f t="shared" ca="1" si="682"/>
        <v>252216.19189373701</v>
      </c>
      <c r="C6231" s="1">
        <f t="shared" ca="1" si="679"/>
        <v>100</v>
      </c>
      <c r="D6231" s="1">
        <f t="shared" ca="1" si="680"/>
        <v>-42.077013244733351</v>
      </c>
      <c r="E6231" s="1">
        <f t="shared" ca="1" si="681"/>
        <v>-2</v>
      </c>
      <c r="F6231" s="1">
        <f t="shared" ca="1" si="683"/>
        <v>1</v>
      </c>
      <c r="G6231" s="1">
        <f t="shared" ca="1" si="684"/>
        <v>0</v>
      </c>
      <c r="H6231" s="1">
        <f t="shared" ca="1" si="685"/>
        <v>1</v>
      </c>
    </row>
    <row r="6232" spans="1:8" hidden="1" x14ac:dyDescent="0.2">
      <c r="A6232" s="1">
        <v>6229</v>
      </c>
      <c r="B6232" s="1">
        <f t="shared" ca="1" si="682"/>
        <v>248008.49056926367</v>
      </c>
      <c r="C6232" s="1">
        <f t="shared" ca="1" si="679"/>
        <v>100</v>
      </c>
      <c r="D6232" s="1">
        <f t="shared" ca="1" si="680"/>
        <v>-42.077013244733351</v>
      </c>
      <c r="E6232" s="1">
        <f t="shared" ca="1" si="681"/>
        <v>-3</v>
      </c>
      <c r="F6232" s="1">
        <f t="shared" ca="1" si="683"/>
        <v>1</v>
      </c>
      <c r="G6232" s="1">
        <f t="shared" ca="1" si="684"/>
        <v>1</v>
      </c>
      <c r="H6232" s="1">
        <f t="shared" ca="1" si="685"/>
        <v>0</v>
      </c>
    </row>
    <row r="6233" spans="1:8" hidden="1" x14ac:dyDescent="0.2">
      <c r="A6233" s="1">
        <v>6230</v>
      </c>
      <c r="B6233" s="1">
        <f t="shared" ca="1" si="682"/>
        <v>243800.78924479033</v>
      </c>
      <c r="C6233" s="1">
        <f t="shared" ca="1" si="679"/>
        <v>100</v>
      </c>
      <c r="D6233" s="1">
        <f t="shared" ca="1" si="680"/>
        <v>58.639357099169693</v>
      </c>
      <c r="E6233" s="1">
        <f t="shared" ca="1" si="681"/>
        <v>-4</v>
      </c>
      <c r="F6233" s="1">
        <f t="shared" ca="1" si="683"/>
        <v>1</v>
      </c>
      <c r="G6233" s="1">
        <f t="shared" ca="1" si="684"/>
        <v>2</v>
      </c>
      <c r="H6233" s="1">
        <f t="shared" ca="1" si="685"/>
        <v>0</v>
      </c>
    </row>
    <row r="6234" spans="1:8" hidden="1" x14ac:dyDescent="0.2">
      <c r="A6234" s="1">
        <v>6231</v>
      </c>
      <c r="B6234" s="1">
        <f t="shared" ca="1" si="682"/>
        <v>249664.72495470729</v>
      </c>
      <c r="C6234" s="1">
        <f t="shared" ca="1" si="679"/>
        <v>100</v>
      </c>
      <c r="D6234" s="1">
        <f t="shared" ca="1" si="680"/>
        <v>-42.077013244733351</v>
      </c>
      <c r="E6234" s="1">
        <f t="shared" ca="1" si="681"/>
        <v>-3</v>
      </c>
      <c r="F6234" s="1">
        <f t="shared" ca="1" si="683"/>
        <v>1</v>
      </c>
      <c r="G6234" s="1">
        <f t="shared" ca="1" si="684"/>
        <v>0</v>
      </c>
      <c r="H6234" s="1">
        <f t="shared" ca="1" si="685"/>
        <v>1</v>
      </c>
    </row>
    <row r="6235" spans="1:8" hidden="1" x14ac:dyDescent="0.2">
      <c r="A6235" s="1">
        <v>6232</v>
      </c>
      <c r="B6235" s="1">
        <f t="shared" ca="1" si="682"/>
        <v>245457.02363023395</v>
      </c>
      <c r="C6235" s="1">
        <f t="shared" ca="1" si="679"/>
        <v>100</v>
      </c>
      <c r="D6235" s="1">
        <f t="shared" ca="1" si="680"/>
        <v>-42.077013244733351</v>
      </c>
      <c r="E6235" s="1">
        <f t="shared" ca="1" si="681"/>
        <v>-4</v>
      </c>
      <c r="F6235" s="1">
        <f t="shared" ca="1" si="683"/>
        <v>1</v>
      </c>
      <c r="G6235" s="1">
        <f t="shared" ca="1" si="684"/>
        <v>1</v>
      </c>
      <c r="H6235" s="1">
        <f t="shared" ca="1" si="685"/>
        <v>0</v>
      </c>
    </row>
    <row r="6236" spans="1:8" hidden="1" x14ac:dyDescent="0.2">
      <c r="A6236" s="1">
        <v>6233</v>
      </c>
      <c r="B6236" s="1">
        <f t="shared" ca="1" si="682"/>
        <v>241249.32230576061</v>
      </c>
      <c r="C6236" s="1">
        <f t="shared" ca="1" si="679"/>
        <v>500</v>
      </c>
      <c r="D6236" s="1">
        <f t="shared" ca="1" si="680"/>
        <v>58.639357099169693</v>
      </c>
      <c r="E6236" s="1">
        <f t="shared" ca="1" si="681"/>
        <v>0</v>
      </c>
      <c r="F6236" s="1">
        <f t="shared" ca="1" si="683"/>
        <v>2</v>
      </c>
      <c r="G6236" s="1">
        <f t="shared" ca="1" si="684"/>
        <v>2</v>
      </c>
      <c r="H6236" s="1">
        <f t="shared" ca="1" si="685"/>
        <v>0</v>
      </c>
    </row>
    <row r="6237" spans="1:8" hidden="1" x14ac:dyDescent="0.2">
      <c r="A6237" s="1">
        <v>6234</v>
      </c>
      <c r="B6237" s="1">
        <f t="shared" ca="1" si="682"/>
        <v>270569.00085534545</v>
      </c>
      <c r="C6237" s="1">
        <f t="shared" ca="1" si="679"/>
        <v>100</v>
      </c>
      <c r="D6237" s="1">
        <f t="shared" ca="1" si="680"/>
        <v>58.639357099169693</v>
      </c>
      <c r="E6237" s="1">
        <f t="shared" ca="1" si="681"/>
        <v>0</v>
      </c>
      <c r="F6237" s="1">
        <f t="shared" ca="1" si="683"/>
        <v>1</v>
      </c>
      <c r="G6237" s="1">
        <f t="shared" ca="1" si="684"/>
        <v>0</v>
      </c>
      <c r="H6237" s="1">
        <f t="shared" ca="1" si="685"/>
        <v>1</v>
      </c>
    </row>
    <row r="6238" spans="1:8" hidden="1" x14ac:dyDescent="0.2">
      <c r="A6238" s="1">
        <v>6235</v>
      </c>
      <c r="B6238" s="1">
        <f t="shared" ca="1" si="682"/>
        <v>276432.93656526244</v>
      </c>
      <c r="C6238" s="1">
        <f t="shared" ca="1" si="679"/>
        <v>100</v>
      </c>
      <c r="D6238" s="1">
        <f t="shared" ca="1" si="680"/>
        <v>-42.077013244733351</v>
      </c>
      <c r="E6238" s="1">
        <f t="shared" ca="1" si="681"/>
        <v>0</v>
      </c>
      <c r="F6238" s="1">
        <f t="shared" ca="1" si="683"/>
        <v>1</v>
      </c>
      <c r="G6238" s="1">
        <f t="shared" ca="1" si="684"/>
        <v>0</v>
      </c>
      <c r="H6238" s="1">
        <f t="shared" ca="1" si="685"/>
        <v>2</v>
      </c>
    </row>
    <row r="6239" spans="1:8" hidden="1" x14ac:dyDescent="0.2">
      <c r="A6239" s="1">
        <v>6236</v>
      </c>
      <c r="B6239" s="1">
        <f t="shared" ca="1" si="682"/>
        <v>272225.23524078913</v>
      </c>
      <c r="C6239" s="1">
        <f t="shared" ca="1" si="679"/>
        <v>100</v>
      </c>
      <c r="D6239" s="1">
        <f t="shared" ca="1" si="680"/>
        <v>58.639357099169693</v>
      </c>
      <c r="E6239" s="1">
        <f t="shared" ca="1" si="681"/>
        <v>-1</v>
      </c>
      <c r="F6239" s="1">
        <f t="shared" ca="1" si="683"/>
        <v>1</v>
      </c>
      <c r="G6239" s="1">
        <f t="shared" ca="1" si="684"/>
        <v>1</v>
      </c>
      <c r="H6239" s="1">
        <f t="shared" ca="1" si="685"/>
        <v>0</v>
      </c>
    </row>
    <row r="6240" spans="1:8" hidden="1" x14ac:dyDescent="0.2">
      <c r="A6240" s="1">
        <v>6237</v>
      </c>
      <c r="B6240" s="1">
        <f t="shared" ca="1" si="682"/>
        <v>278089.17095070612</v>
      </c>
      <c r="C6240" s="1">
        <f t="shared" ca="1" si="679"/>
        <v>100</v>
      </c>
      <c r="D6240" s="1">
        <f t="shared" ca="1" si="680"/>
        <v>-42.077013244733351</v>
      </c>
      <c r="E6240" s="1">
        <f t="shared" ca="1" si="681"/>
        <v>0</v>
      </c>
      <c r="F6240" s="1">
        <f t="shared" ca="1" si="683"/>
        <v>1</v>
      </c>
      <c r="G6240" s="1">
        <f t="shared" ca="1" si="684"/>
        <v>0</v>
      </c>
      <c r="H6240" s="1">
        <f t="shared" ca="1" si="685"/>
        <v>1</v>
      </c>
    </row>
    <row r="6241" spans="1:8" hidden="1" x14ac:dyDescent="0.2">
      <c r="A6241" s="1">
        <v>6238</v>
      </c>
      <c r="B6241" s="1">
        <f t="shared" ca="1" si="682"/>
        <v>273881.46962623281</v>
      </c>
      <c r="C6241" s="1">
        <f t="shared" ca="1" si="679"/>
        <v>100</v>
      </c>
      <c r="D6241" s="1">
        <f t="shared" ca="1" si="680"/>
        <v>-42.077013244733351</v>
      </c>
      <c r="E6241" s="1">
        <f t="shared" ca="1" si="681"/>
        <v>-1</v>
      </c>
      <c r="F6241" s="1">
        <f t="shared" ca="1" si="683"/>
        <v>1</v>
      </c>
      <c r="G6241" s="1">
        <f t="shared" ca="1" si="684"/>
        <v>1</v>
      </c>
      <c r="H6241" s="1">
        <f t="shared" ca="1" si="685"/>
        <v>0</v>
      </c>
    </row>
    <row r="6242" spans="1:8" hidden="1" x14ac:dyDescent="0.2">
      <c r="A6242" s="1">
        <v>6239</v>
      </c>
      <c r="B6242" s="1">
        <f t="shared" ca="1" si="682"/>
        <v>269673.7683017595</v>
      </c>
      <c r="C6242" s="1">
        <f t="shared" ca="1" si="679"/>
        <v>100</v>
      </c>
      <c r="D6242" s="1">
        <f t="shared" ca="1" si="680"/>
        <v>58.639357099169693</v>
      </c>
      <c r="E6242" s="1">
        <f t="shared" ca="1" si="681"/>
        <v>-2</v>
      </c>
      <c r="F6242" s="1">
        <f t="shared" ca="1" si="683"/>
        <v>1</v>
      </c>
      <c r="G6242" s="1">
        <f t="shared" ca="1" si="684"/>
        <v>2</v>
      </c>
      <c r="H6242" s="1">
        <f t="shared" ca="1" si="685"/>
        <v>0</v>
      </c>
    </row>
    <row r="6243" spans="1:8" hidden="1" x14ac:dyDescent="0.2">
      <c r="A6243" s="1">
        <v>6240</v>
      </c>
      <c r="B6243" s="1">
        <f t="shared" ca="1" si="682"/>
        <v>275537.70401167648</v>
      </c>
      <c r="C6243" s="1">
        <f t="shared" ca="1" si="679"/>
        <v>100</v>
      </c>
      <c r="D6243" s="1">
        <f t="shared" ca="1" si="680"/>
        <v>-42.077013244733351</v>
      </c>
      <c r="E6243" s="1">
        <f t="shared" ca="1" si="681"/>
        <v>-1</v>
      </c>
      <c r="F6243" s="1">
        <f t="shared" ca="1" si="683"/>
        <v>1</v>
      </c>
      <c r="G6243" s="1">
        <f t="shared" ca="1" si="684"/>
        <v>0</v>
      </c>
      <c r="H6243" s="1">
        <f t="shared" ca="1" si="685"/>
        <v>1</v>
      </c>
    </row>
    <row r="6244" spans="1:8" hidden="1" x14ac:dyDescent="0.2">
      <c r="A6244" s="1">
        <v>6241</v>
      </c>
      <c r="B6244" s="1">
        <f t="shared" ca="1" si="682"/>
        <v>271330.00268720317</v>
      </c>
      <c r="C6244" s="1">
        <f t="shared" ca="1" si="679"/>
        <v>100</v>
      </c>
      <c r="D6244" s="1">
        <f t="shared" ca="1" si="680"/>
        <v>58.639357099169693</v>
      </c>
      <c r="E6244" s="1">
        <f t="shared" ca="1" si="681"/>
        <v>-2</v>
      </c>
      <c r="F6244" s="1">
        <f t="shared" ca="1" si="683"/>
        <v>1</v>
      </c>
      <c r="G6244" s="1">
        <f t="shared" ca="1" si="684"/>
        <v>1</v>
      </c>
      <c r="H6244" s="1">
        <f t="shared" ca="1" si="685"/>
        <v>0</v>
      </c>
    </row>
    <row r="6245" spans="1:8" hidden="1" x14ac:dyDescent="0.2">
      <c r="A6245" s="1">
        <v>6242</v>
      </c>
      <c r="B6245" s="1">
        <f t="shared" ca="1" si="682"/>
        <v>277193.93839712016</v>
      </c>
      <c r="C6245" s="1">
        <f t="shared" ca="1" si="679"/>
        <v>100</v>
      </c>
      <c r="D6245" s="1">
        <f t="shared" ca="1" si="680"/>
        <v>58.639357099169693</v>
      </c>
      <c r="E6245" s="1">
        <f t="shared" ca="1" si="681"/>
        <v>-1</v>
      </c>
      <c r="F6245" s="1">
        <f t="shared" ca="1" si="683"/>
        <v>1</v>
      </c>
      <c r="G6245" s="1">
        <f t="shared" ca="1" si="684"/>
        <v>0</v>
      </c>
      <c r="H6245" s="1">
        <f t="shared" ca="1" si="685"/>
        <v>1</v>
      </c>
    </row>
    <row r="6246" spans="1:8" hidden="1" x14ac:dyDescent="0.2">
      <c r="A6246" s="1">
        <v>6243</v>
      </c>
      <c r="B6246" s="1">
        <f t="shared" ca="1" si="682"/>
        <v>283057.87410703715</v>
      </c>
      <c r="C6246" s="1">
        <f t="shared" ca="1" si="679"/>
        <v>100</v>
      </c>
      <c r="D6246" s="1">
        <f t="shared" ca="1" si="680"/>
        <v>-42.077013244733351</v>
      </c>
      <c r="E6246" s="1">
        <f t="shared" ca="1" si="681"/>
        <v>0</v>
      </c>
      <c r="F6246" s="1">
        <f t="shared" ca="1" si="683"/>
        <v>1</v>
      </c>
      <c r="G6246" s="1">
        <f t="shared" ca="1" si="684"/>
        <v>0</v>
      </c>
      <c r="H6246" s="1">
        <f t="shared" ca="1" si="685"/>
        <v>2</v>
      </c>
    </row>
    <row r="6247" spans="1:8" hidden="1" x14ac:dyDescent="0.2">
      <c r="A6247" s="1">
        <v>6244</v>
      </c>
      <c r="B6247" s="1">
        <f t="shared" ca="1" si="682"/>
        <v>278850.17278256384</v>
      </c>
      <c r="C6247" s="1">
        <f t="shared" ca="1" si="679"/>
        <v>100</v>
      </c>
      <c r="D6247" s="1">
        <f t="shared" ca="1" si="680"/>
        <v>-42.077013244733351</v>
      </c>
      <c r="E6247" s="1">
        <f t="shared" ca="1" si="681"/>
        <v>-1</v>
      </c>
      <c r="F6247" s="1">
        <f t="shared" ca="1" si="683"/>
        <v>1</v>
      </c>
      <c r="G6247" s="1">
        <f t="shared" ca="1" si="684"/>
        <v>1</v>
      </c>
      <c r="H6247" s="1">
        <f t="shared" ca="1" si="685"/>
        <v>0</v>
      </c>
    </row>
    <row r="6248" spans="1:8" hidden="1" x14ac:dyDescent="0.2">
      <c r="A6248" s="1">
        <v>6245</v>
      </c>
      <c r="B6248" s="1">
        <f t="shared" ca="1" si="682"/>
        <v>274642.47145809053</v>
      </c>
      <c r="C6248" s="1">
        <f t="shared" ca="1" si="679"/>
        <v>100</v>
      </c>
      <c r="D6248" s="1">
        <f t="shared" ca="1" si="680"/>
        <v>58.639357099169693</v>
      </c>
      <c r="E6248" s="1">
        <f t="shared" ca="1" si="681"/>
        <v>-2</v>
      </c>
      <c r="F6248" s="1">
        <f t="shared" ca="1" si="683"/>
        <v>1</v>
      </c>
      <c r="G6248" s="1">
        <f t="shared" ca="1" si="684"/>
        <v>2</v>
      </c>
      <c r="H6248" s="1">
        <f t="shared" ca="1" si="685"/>
        <v>0</v>
      </c>
    </row>
    <row r="6249" spans="1:8" hidden="1" x14ac:dyDescent="0.2">
      <c r="A6249" s="1">
        <v>6246</v>
      </c>
      <c r="B6249" s="1">
        <f t="shared" ca="1" si="682"/>
        <v>280506.40716800751</v>
      </c>
      <c r="C6249" s="1">
        <f t="shared" ca="1" si="679"/>
        <v>100</v>
      </c>
      <c r="D6249" s="1">
        <f t="shared" ca="1" si="680"/>
        <v>-42.077013244733351</v>
      </c>
      <c r="E6249" s="1">
        <f t="shared" ca="1" si="681"/>
        <v>-1</v>
      </c>
      <c r="F6249" s="1">
        <f t="shared" ca="1" si="683"/>
        <v>1</v>
      </c>
      <c r="G6249" s="1">
        <f t="shared" ca="1" si="684"/>
        <v>0</v>
      </c>
      <c r="H6249" s="1">
        <f t="shared" ca="1" si="685"/>
        <v>1</v>
      </c>
    </row>
    <row r="6250" spans="1:8" hidden="1" x14ac:dyDescent="0.2">
      <c r="A6250" s="1">
        <v>6247</v>
      </c>
      <c r="B6250" s="1">
        <f t="shared" ca="1" si="682"/>
        <v>276298.7058435342</v>
      </c>
      <c r="C6250" s="1">
        <f t="shared" ca="1" si="679"/>
        <v>100</v>
      </c>
      <c r="D6250" s="1">
        <f t="shared" ca="1" si="680"/>
        <v>58.639357099169693</v>
      </c>
      <c r="E6250" s="1">
        <f t="shared" ca="1" si="681"/>
        <v>-2</v>
      </c>
      <c r="F6250" s="1">
        <f t="shared" ca="1" si="683"/>
        <v>1</v>
      </c>
      <c r="G6250" s="1">
        <f t="shared" ca="1" si="684"/>
        <v>1</v>
      </c>
      <c r="H6250" s="1">
        <f t="shared" ca="1" si="685"/>
        <v>0</v>
      </c>
    </row>
    <row r="6251" spans="1:8" hidden="1" x14ac:dyDescent="0.2">
      <c r="A6251" s="1">
        <v>6248</v>
      </c>
      <c r="B6251" s="1">
        <f t="shared" ca="1" si="682"/>
        <v>282162.64155345119</v>
      </c>
      <c r="C6251" s="1">
        <f t="shared" ca="1" si="679"/>
        <v>100</v>
      </c>
      <c r="D6251" s="1">
        <f t="shared" ca="1" si="680"/>
        <v>-42.077013244733351</v>
      </c>
      <c r="E6251" s="1">
        <f t="shared" ca="1" si="681"/>
        <v>-1</v>
      </c>
      <c r="F6251" s="1">
        <f t="shared" ca="1" si="683"/>
        <v>1</v>
      </c>
      <c r="G6251" s="1">
        <f t="shared" ca="1" si="684"/>
        <v>0</v>
      </c>
      <c r="H6251" s="1">
        <f t="shared" ca="1" si="685"/>
        <v>1</v>
      </c>
    </row>
    <row r="6252" spans="1:8" hidden="1" x14ac:dyDescent="0.2">
      <c r="A6252" s="1">
        <v>6249</v>
      </c>
      <c r="B6252" s="1">
        <f t="shared" ca="1" si="682"/>
        <v>277954.94022897788</v>
      </c>
      <c r="C6252" s="1">
        <f t="shared" ca="1" si="679"/>
        <v>100</v>
      </c>
      <c r="D6252" s="1">
        <f t="shared" ca="1" si="680"/>
        <v>58.639357099169693</v>
      </c>
      <c r="E6252" s="1">
        <f t="shared" ca="1" si="681"/>
        <v>-2</v>
      </c>
      <c r="F6252" s="1">
        <f t="shared" ca="1" si="683"/>
        <v>1</v>
      </c>
      <c r="G6252" s="1">
        <f t="shared" ca="1" si="684"/>
        <v>1</v>
      </c>
      <c r="H6252" s="1">
        <f t="shared" ca="1" si="685"/>
        <v>0</v>
      </c>
    </row>
    <row r="6253" spans="1:8" hidden="1" x14ac:dyDescent="0.2">
      <c r="A6253" s="1">
        <v>6250</v>
      </c>
      <c r="B6253" s="1">
        <f t="shared" ca="1" si="682"/>
        <v>283818.87593889487</v>
      </c>
      <c r="C6253" s="1">
        <f t="shared" ca="1" si="679"/>
        <v>100</v>
      </c>
      <c r="D6253" s="1">
        <f t="shared" ca="1" si="680"/>
        <v>-42.077013244733351</v>
      </c>
      <c r="E6253" s="1">
        <f t="shared" ca="1" si="681"/>
        <v>-1</v>
      </c>
      <c r="F6253" s="1">
        <f t="shared" ca="1" si="683"/>
        <v>1</v>
      </c>
      <c r="G6253" s="1">
        <f t="shared" ca="1" si="684"/>
        <v>0</v>
      </c>
      <c r="H6253" s="1">
        <f t="shared" ca="1" si="685"/>
        <v>1</v>
      </c>
    </row>
    <row r="6254" spans="1:8" hidden="1" x14ac:dyDescent="0.2">
      <c r="A6254" s="1">
        <v>6251</v>
      </c>
      <c r="B6254" s="1">
        <f t="shared" ca="1" si="682"/>
        <v>279611.17461442156</v>
      </c>
      <c r="C6254" s="1">
        <f t="shared" ca="1" si="679"/>
        <v>100</v>
      </c>
      <c r="D6254" s="1">
        <f t="shared" ca="1" si="680"/>
        <v>58.639357099169693</v>
      </c>
      <c r="E6254" s="1">
        <f t="shared" ca="1" si="681"/>
        <v>-2</v>
      </c>
      <c r="F6254" s="1">
        <f t="shared" ca="1" si="683"/>
        <v>1</v>
      </c>
      <c r="G6254" s="1">
        <f t="shared" ca="1" si="684"/>
        <v>1</v>
      </c>
      <c r="H6254" s="1">
        <f t="shared" ca="1" si="685"/>
        <v>0</v>
      </c>
    </row>
    <row r="6255" spans="1:8" hidden="1" x14ac:dyDescent="0.2">
      <c r="A6255" s="1">
        <v>6252</v>
      </c>
      <c r="B6255" s="1">
        <f t="shared" ca="1" si="682"/>
        <v>285475.11032433854</v>
      </c>
      <c r="C6255" s="1">
        <f t="shared" ca="1" si="679"/>
        <v>100</v>
      </c>
      <c r="D6255" s="1">
        <f t="shared" ca="1" si="680"/>
        <v>58.639357099169693</v>
      </c>
      <c r="E6255" s="1">
        <f t="shared" ca="1" si="681"/>
        <v>-1</v>
      </c>
      <c r="F6255" s="1">
        <f t="shared" ca="1" si="683"/>
        <v>1</v>
      </c>
      <c r="G6255" s="1">
        <f t="shared" ca="1" si="684"/>
        <v>0</v>
      </c>
      <c r="H6255" s="1">
        <f t="shared" ca="1" si="685"/>
        <v>1</v>
      </c>
    </row>
    <row r="6256" spans="1:8" hidden="1" x14ac:dyDescent="0.2">
      <c r="A6256" s="1">
        <v>6253</v>
      </c>
      <c r="B6256" s="1">
        <f t="shared" ca="1" si="682"/>
        <v>291339.04603425553</v>
      </c>
      <c r="C6256" s="1">
        <f t="shared" ca="1" si="679"/>
        <v>100</v>
      </c>
      <c r="D6256" s="1">
        <f t="shared" ca="1" si="680"/>
        <v>-42.077013244733351</v>
      </c>
      <c r="E6256" s="1">
        <f t="shared" ca="1" si="681"/>
        <v>0</v>
      </c>
      <c r="F6256" s="1">
        <f t="shared" ca="1" si="683"/>
        <v>1</v>
      </c>
      <c r="G6256" s="1">
        <f t="shared" ca="1" si="684"/>
        <v>0</v>
      </c>
      <c r="H6256" s="1">
        <f t="shared" ca="1" si="685"/>
        <v>2</v>
      </c>
    </row>
    <row r="6257" spans="1:8" hidden="1" x14ac:dyDescent="0.2">
      <c r="A6257" s="1">
        <v>6254</v>
      </c>
      <c r="B6257" s="1">
        <f t="shared" ca="1" si="682"/>
        <v>287131.34470978222</v>
      </c>
      <c r="C6257" s="1">
        <f t="shared" ca="1" si="679"/>
        <v>100</v>
      </c>
      <c r="D6257" s="1">
        <f t="shared" ca="1" si="680"/>
        <v>58.639357099169693</v>
      </c>
      <c r="E6257" s="1">
        <f t="shared" ca="1" si="681"/>
        <v>-1</v>
      </c>
      <c r="F6257" s="1">
        <f t="shared" ca="1" si="683"/>
        <v>1</v>
      </c>
      <c r="G6257" s="1">
        <f t="shared" ca="1" si="684"/>
        <v>1</v>
      </c>
      <c r="H6257" s="1">
        <f t="shared" ca="1" si="685"/>
        <v>0</v>
      </c>
    </row>
    <row r="6258" spans="1:8" hidden="1" x14ac:dyDescent="0.2">
      <c r="A6258" s="1">
        <v>6255</v>
      </c>
      <c r="B6258" s="1">
        <f t="shared" ca="1" si="682"/>
        <v>292995.28041969921</v>
      </c>
      <c r="C6258" s="1">
        <f t="shared" ca="1" si="679"/>
        <v>100</v>
      </c>
      <c r="D6258" s="1">
        <f t="shared" ca="1" si="680"/>
        <v>-42.077013244733351</v>
      </c>
      <c r="E6258" s="1">
        <f t="shared" ca="1" si="681"/>
        <v>0</v>
      </c>
      <c r="F6258" s="1">
        <f t="shared" ca="1" si="683"/>
        <v>1</v>
      </c>
      <c r="G6258" s="1">
        <f t="shared" ca="1" si="684"/>
        <v>0</v>
      </c>
      <c r="H6258" s="1">
        <f t="shared" ca="1" si="685"/>
        <v>1</v>
      </c>
    </row>
    <row r="6259" spans="1:8" hidden="1" x14ac:dyDescent="0.2">
      <c r="A6259" s="1">
        <v>6256</v>
      </c>
      <c r="B6259" s="1">
        <f t="shared" ca="1" si="682"/>
        <v>288787.5790952259</v>
      </c>
      <c r="C6259" s="1">
        <f t="shared" ca="1" si="679"/>
        <v>100</v>
      </c>
      <c r="D6259" s="1">
        <f t="shared" ca="1" si="680"/>
        <v>-42.077013244733351</v>
      </c>
      <c r="E6259" s="1">
        <f t="shared" ca="1" si="681"/>
        <v>-1</v>
      </c>
      <c r="F6259" s="1">
        <f t="shared" ca="1" si="683"/>
        <v>1</v>
      </c>
      <c r="G6259" s="1">
        <f t="shared" ca="1" si="684"/>
        <v>1</v>
      </c>
      <c r="H6259" s="1">
        <f t="shared" ca="1" si="685"/>
        <v>0</v>
      </c>
    </row>
    <row r="6260" spans="1:8" hidden="1" x14ac:dyDescent="0.2">
      <c r="A6260" s="1">
        <v>6257</v>
      </c>
      <c r="B6260" s="1">
        <f t="shared" ca="1" si="682"/>
        <v>284579.87777075259</v>
      </c>
      <c r="C6260" s="1">
        <f t="shared" ca="1" si="679"/>
        <v>100</v>
      </c>
      <c r="D6260" s="1">
        <f t="shared" ca="1" si="680"/>
        <v>58.639357099169693</v>
      </c>
      <c r="E6260" s="1">
        <f t="shared" ca="1" si="681"/>
        <v>-2</v>
      </c>
      <c r="F6260" s="1">
        <f t="shared" ca="1" si="683"/>
        <v>1</v>
      </c>
      <c r="G6260" s="1">
        <f t="shared" ca="1" si="684"/>
        <v>2</v>
      </c>
      <c r="H6260" s="1">
        <f t="shared" ca="1" si="685"/>
        <v>0</v>
      </c>
    </row>
    <row r="6261" spans="1:8" hidden="1" x14ac:dyDescent="0.2">
      <c r="A6261" s="1">
        <v>6258</v>
      </c>
      <c r="B6261" s="1">
        <f t="shared" ca="1" si="682"/>
        <v>290443.81348066957</v>
      </c>
      <c r="C6261" s="1">
        <f t="shared" ca="1" si="679"/>
        <v>100</v>
      </c>
      <c r="D6261" s="1">
        <f t="shared" ca="1" si="680"/>
        <v>-42.077013244733351</v>
      </c>
      <c r="E6261" s="1">
        <f t="shared" ca="1" si="681"/>
        <v>-1</v>
      </c>
      <c r="F6261" s="1">
        <f t="shared" ca="1" si="683"/>
        <v>1</v>
      </c>
      <c r="G6261" s="1">
        <f t="shared" ca="1" si="684"/>
        <v>0</v>
      </c>
      <c r="H6261" s="1">
        <f t="shared" ca="1" si="685"/>
        <v>1</v>
      </c>
    </row>
    <row r="6262" spans="1:8" hidden="1" x14ac:dyDescent="0.2">
      <c r="A6262" s="1">
        <v>6259</v>
      </c>
      <c r="B6262" s="1">
        <f t="shared" ca="1" si="682"/>
        <v>286236.11215619626</v>
      </c>
      <c r="C6262" s="1">
        <f t="shared" ca="1" si="679"/>
        <v>100</v>
      </c>
      <c r="D6262" s="1">
        <f t="shared" ca="1" si="680"/>
        <v>-42.077013244733351</v>
      </c>
      <c r="E6262" s="1">
        <f t="shared" ca="1" si="681"/>
        <v>-2</v>
      </c>
      <c r="F6262" s="1">
        <f t="shared" ca="1" si="683"/>
        <v>1</v>
      </c>
      <c r="G6262" s="1">
        <f t="shared" ca="1" si="684"/>
        <v>1</v>
      </c>
      <c r="H6262" s="1">
        <f t="shared" ca="1" si="685"/>
        <v>0</v>
      </c>
    </row>
    <row r="6263" spans="1:8" hidden="1" x14ac:dyDescent="0.2">
      <c r="A6263" s="1">
        <v>6260</v>
      </c>
      <c r="B6263" s="1">
        <f t="shared" ca="1" si="682"/>
        <v>282028.41083172295</v>
      </c>
      <c r="C6263" s="1">
        <f t="shared" ca="1" si="679"/>
        <v>100</v>
      </c>
      <c r="D6263" s="1">
        <f t="shared" ca="1" si="680"/>
        <v>-42.077013244733351</v>
      </c>
      <c r="E6263" s="1">
        <f t="shared" ca="1" si="681"/>
        <v>-3</v>
      </c>
      <c r="F6263" s="1">
        <f t="shared" ca="1" si="683"/>
        <v>1</v>
      </c>
      <c r="G6263" s="1">
        <f t="shared" ca="1" si="684"/>
        <v>2</v>
      </c>
      <c r="H6263" s="1">
        <f t="shared" ca="1" si="685"/>
        <v>0</v>
      </c>
    </row>
    <row r="6264" spans="1:8" hidden="1" x14ac:dyDescent="0.2">
      <c r="A6264" s="1">
        <v>6261</v>
      </c>
      <c r="B6264" s="1">
        <f t="shared" ca="1" si="682"/>
        <v>277820.70950724964</v>
      </c>
      <c r="C6264" s="1">
        <f t="shared" ca="1" si="679"/>
        <v>100</v>
      </c>
      <c r="D6264" s="1">
        <f t="shared" ca="1" si="680"/>
        <v>-42.077013244733351</v>
      </c>
      <c r="E6264" s="1">
        <f t="shared" ca="1" si="681"/>
        <v>-4</v>
      </c>
      <c r="F6264" s="1">
        <f t="shared" ca="1" si="683"/>
        <v>1</v>
      </c>
      <c r="G6264" s="1">
        <f t="shared" ca="1" si="684"/>
        <v>3</v>
      </c>
      <c r="H6264" s="1">
        <f t="shared" ca="1" si="685"/>
        <v>0</v>
      </c>
    </row>
    <row r="6265" spans="1:8" hidden="1" x14ac:dyDescent="0.2">
      <c r="A6265" s="1">
        <v>6262</v>
      </c>
      <c r="B6265" s="1">
        <f t="shared" ca="1" si="682"/>
        <v>273613.00818277634</v>
      </c>
      <c r="C6265" s="1">
        <f t="shared" ca="1" si="679"/>
        <v>500</v>
      </c>
      <c r="D6265" s="1">
        <f t="shared" ca="1" si="680"/>
        <v>58.639357099169693</v>
      </c>
      <c r="E6265" s="1">
        <f t="shared" ca="1" si="681"/>
        <v>0</v>
      </c>
      <c r="F6265" s="1">
        <f t="shared" ca="1" si="683"/>
        <v>2</v>
      </c>
      <c r="G6265" s="1">
        <f t="shared" ca="1" si="684"/>
        <v>4</v>
      </c>
      <c r="H6265" s="1">
        <f t="shared" ca="1" si="685"/>
        <v>0</v>
      </c>
    </row>
    <row r="6266" spans="1:8" hidden="1" x14ac:dyDescent="0.2">
      <c r="A6266" s="1">
        <v>6263</v>
      </c>
      <c r="B6266" s="1">
        <f t="shared" ca="1" si="682"/>
        <v>302932.68673236121</v>
      </c>
      <c r="C6266" s="1">
        <f t="shared" ca="1" si="679"/>
        <v>100</v>
      </c>
      <c r="D6266" s="1">
        <f t="shared" ca="1" si="680"/>
        <v>-42.077013244733351</v>
      </c>
      <c r="E6266" s="1">
        <f t="shared" ca="1" si="681"/>
        <v>0</v>
      </c>
      <c r="F6266" s="1">
        <f t="shared" ca="1" si="683"/>
        <v>1</v>
      </c>
      <c r="G6266" s="1">
        <f t="shared" ca="1" si="684"/>
        <v>0</v>
      </c>
      <c r="H6266" s="1">
        <f t="shared" ca="1" si="685"/>
        <v>1</v>
      </c>
    </row>
    <row r="6267" spans="1:8" hidden="1" x14ac:dyDescent="0.2">
      <c r="A6267" s="1">
        <v>6264</v>
      </c>
      <c r="B6267" s="1">
        <f t="shared" ca="1" si="682"/>
        <v>298724.9854078879</v>
      </c>
      <c r="C6267" s="1">
        <f t="shared" ca="1" si="679"/>
        <v>100</v>
      </c>
      <c r="D6267" s="1">
        <f t="shared" ca="1" si="680"/>
        <v>-42.077013244733351</v>
      </c>
      <c r="E6267" s="1">
        <f t="shared" ca="1" si="681"/>
        <v>-1</v>
      </c>
      <c r="F6267" s="1">
        <f t="shared" ca="1" si="683"/>
        <v>1</v>
      </c>
      <c r="G6267" s="1">
        <f t="shared" ca="1" si="684"/>
        <v>1</v>
      </c>
      <c r="H6267" s="1">
        <f t="shared" ca="1" si="685"/>
        <v>0</v>
      </c>
    </row>
    <row r="6268" spans="1:8" hidden="1" x14ac:dyDescent="0.2">
      <c r="A6268" s="1">
        <v>6265</v>
      </c>
      <c r="B6268" s="1">
        <f t="shared" ca="1" si="682"/>
        <v>294517.28408341459</v>
      </c>
      <c r="C6268" s="1">
        <f t="shared" ca="1" si="679"/>
        <v>100</v>
      </c>
      <c r="D6268" s="1">
        <f t="shared" ca="1" si="680"/>
        <v>-42.077013244733351</v>
      </c>
      <c r="E6268" s="1">
        <f t="shared" ca="1" si="681"/>
        <v>-2</v>
      </c>
      <c r="F6268" s="1">
        <f t="shared" ca="1" si="683"/>
        <v>1</v>
      </c>
      <c r="G6268" s="1">
        <f t="shared" ca="1" si="684"/>
        <v>2</v>
      </c>
      <c r="H6268" s="1">
        <f t="shared" ca="1" si="685"/>
        <v>0</v>
      </c>
    </row>
    <row r="6269" spans="1:8" hidden="1" x14ac:dyDescent="0.2">
      <c r="A6269" s="1">
        <v>6266</v>
      </c>
      <c r="B6269" s="1">
        <f t="shared" ca="1" si="682"/>
        <v>290309.58275894128</v>
      </c>
      <c r="C6269" s="1">
        <f t="shared" ca="1" si="679"/>
        <v>100</v>
      </c>
      <c r="D6269" s="1">
        <f t="shared" ca="1" si="680"/>
        <v>-42.077013244733351</v>
      </c>
      <c r="E6269" s="1">
        <f t="shared" ca="1" si="681"/>
        <v>-3</v>
      </c>
      <c r="F6269" s="1">
        <f t="shared" ca="1" si="683"/>
        <v>1</v>
      </c>
      <c r="G6269" s="1">
        <f t="shared" ca="1" si="684"/>
        <v>3</v>
      </c>
      <c r="H6269" s="1">
        <f t="shared" ca="1" si="685"/>
        <v>0</v>
      </c>
    </row>
    <row r="6270" spans="1:8" hidden="1" x14ac:dyDescent="0.2">
      <c r="A6270" s="1">
        <v>6267</v>
      </c>
      <c r="B6270" s="1">
        <f t="shared" ca="1" si="682"/>
        <v>286101.88143446797</v>
      </c>
      <c r="C6270" s="1">
        <f t="shared" ca="1" si="679"/>
        <v>100</v>
      </c>
      <c r="D6270" s="1">
        <f t="shared" ca="1" si="680"/>
        <v>-42.077013244733351</v>
      </c>
      <c r="E6270" s="1">
        <f t="shared" ca="1" si="681"/>
        <v>-4</v>
      </c>
      <c r="F6270" s="1">
        <f t="shared" ca="1" si="683"/>
        <v>1</v>
      </c>
      <c r="G6270" s="1">
        <f t="shared" ca="1" si="684"/>
        <v>4</v>
      </c>
      <c r="H6270" s="1">
        <f t="shared" ca="1" si="685"/>
        <v>0</v>
      </c>
    </row>
    <row r="6271" spans="1:8" hidden="1" x14ac:dyDescent="0.2">
      <c r="A6271" s="1">
        <v>6268</v>
      </c>
      <c r="B6271" s="1">
        <f t="shared" ca="1" si="682"/>
        <v>281894.18010999466</v>
      </c>
      <c r="C6271" s="1">
        <f t="shared" ca="1" si="679"/>
        <v>500</v>
      </c>
      <c r="D6271" s="1">
        <f t="shared" ca="1" si="680"/>
        <v>-42.077013244733351</v>
      </c>
      <c r="E6271" s="1">
        <f t="shared" ca="1" si="681"/>
        <v>0</v>
      </c>
      <c r="F6271" s="1">
        <f t="shared" ca="1" si="683"/>
        <v>2</v>
      </c>
      <c r="G6271" s="1">
        <f t="shared" ca="1" si="684"/>
        <v>5</v>
      </c>
      <c r="H6271" s="1">
        <f t="shared" ca="1" si="685"/>
        <v>0</v>
      </c>
    </row>
    <row r="6272" spans="1:8" hidden="1" x14ac:dyDescent="0.2">
      <c r="A6272" s="1">
        <v>6269</v>
      </c>
      <c r="B6272" s="1">
        <f t="shared" ca="1" si="682"/>
        <v>260855.673487628</v>
      </c>
      <c r="C6272" s="1">
        <f t="shared" ca="1" si="679"/>
        <v>500</v>
      </c>
      <c r="D6272" s="1">
        <f t="shared" ca="1" si="680"/>
        <v>58.639357099169693</v>
      </c>
      <c r="E6272" s="1">
        <f t="shared" ca="1" si="681"/>
        <v>-1</v>
      </c>
      <c r="F6272" s="1">
        <f t="shared" ca="1" si="683"/>
        <v>2</v>
      </c>
      <c r="G6272" s="1">
        <f t="shared" ca="1" si="684"/>
        <v>6</v>
      </c>
      <c r="H6272" s="1">
        <f t="shared" ca="1" si="685"/>
        <v>0</v>
      </c>
    </row>
    <row r="6273" spans="1:8" hidden="1" x14ac:dyDescent="0.2">
      <c r="A6273" s="1">
        <v>6270</v>
      </c>
      <c r="B6273" s="1">
        <f t="shared" ca="1" si="682"/>
        <v>290175.35203721281</v>
      </c>
      <c r="C6273" s="1">
        <f t="shared" ca="1" si="679"/>
        <v>100</v>
      </c>
      <c r="D6273" s="1">
        <f t="shared" ca="1" si="680"/>
        <v>58.639357099169693</v>
      </c>
      <c r="E6273" s="1">
        <f t="shared" ca="1" si="681"/>
        <v>0</v>
      </c>
      <c r="F6273" s="1">
        <f t="shared" ca="1" si="683"/>
        <v>1</v>
      </c>
      <c r="G6273" s="1">
        <f t="shared" ca="1" si="684"/>
        <v>0</v>
      </c>
      <c r="H6273" s="1">
        <f t="shared" ca="1" si="685"/>
        <v>1</v>
      </c>
    </row>
    <row r="6274" spans="1:8" hidden="1" x14ac:dyDescent="0.2">
      <c r="A6274" s="1">
        <v>6271</v>
      </c>
      <c r="B6274" s="1">
        <f t="shared" ca="1" si="682"/>
        <v>296039.2877471298</v>
      </c>
      <c r="C6274" s="1">
        <f t="shared" ca="1" si="679"/>
        <v>100</v>
      </c>
      <c r="D6274" s="1">
        <f t="shared" ca="1" si="680"/>
        <v>-42.077013244733351</v>
      </c>
      <c r="E6274" s="1">
        <f t="shared" ca="1" si="681"/>
        <v>0</v>
      </c>
      <c r="F6274" s="1">
        <f t="shared" ca="1" si="683"/>
        <v>1</v>
      </c>
      <c r="G6274" s="1">
        <f t="shared" ca="1" si="684"/>
        <v>0</v>
      </c>
      <c r="H6274" s="1">
        <f t="shared" ca="1" si="685"/>
        <v>2</v>
      </c>
    </row>
    <row r="6275" spans="1:8" hidden="1" x14ac:dyDescent="0.2">
      <c r="A6275" s="1">
        <v>6272</v>
      </c>
      <c r="B6275" s="1">
        <f t="shared" ca="1" si="682"/>
        <v>291831.58642265649</v>
      </c>
      <c r="C6275" s="1">
        <f t="shared" ca="1" si="679"/>
        <v>100</v>
      </c>
      <c r="D6275" s="1">
        <f t="shared" ca="1" si="680"/>
        <v>58.639357099169693</v>
      </c>
      <c r="E6275" s="1">
        <f t="shared" ca="1" si="681"/>
        <v>-1</v>
      </c>
      <c r="F6275" s="1">
        <f t="shared" ca="1" si="683"/>
        <v>1</v>
      </c>
      <c r="G6275" s="1">
        <f t="shared" ca="1" si="684"/>
        <v>1</v>
      </c>
      <c r="H6275" s="1">
        <f t="shared" ca="1" si="685"/>
        <v>0</v>
      </c>
    </row>
    <row r="6276" spans="1:8" hidden="1" x14ac:dyDescent="0.2">
      <c r="A6276" s="1">
        <v>6273</v>
      </c>
      <c r="B6276" s="1">
        <f t="shared" ca="1" si="682"/>
        <v>297695.52213257347</v>
      </c>
      <c r="C6276" s="1">
        <f t="shared" ca="1" si="679"/>
        <v>100</v>
      </c>
      <c r="D6276" s="1">
        <f t="shared" ca="1" si="680"/>
        <v>-42.077013244733351</v>
      </c>
      <c r="E6276" s="1">
        <f t="shared" ca="1" si="681"/>
        <v>0</v>
      </c>
      <c r="F6276" s="1">
        <f t="shared" ca="1" si="683"/>
        <v>1</v>
      </c>
      <c r="G6276" s="1">
        <f t="shared" ca="1" si="684"/>
        <v>0</v>
      </c>
      <c r="H6276" s="1">
        <f t="shared" ca="1" si="685"/>
        <v>1</v>
      </c>
    </row>
    <row r="6277" spans="1:8" hidden="1" x14ac:dyDescent="0.2">
      <c r="A6277" s="1">
        <v>6274</v>
      </c>
      <c r="B6277" s="1">
        <f t="shared" ca="1" si="682"/>
        <v>293487.82080810016</v>
      </c>
      <c r="C6277" s="1">
        <f t="shared" ref="C6277:C6340" ca="1" si="686">$C$4*POWER($L$2,F6277-1)</f>
        <v>100</v>
      </c>
      <c r="D6277" s="1">
        <f t="shared" ref="D6277:D6340" ca="1" si="687">IF(RAND()&lt;$B$1,$F$1,$H$1)</f>
        <v>58.639357099169693</v>
      </c>
      <c r="E6277" s="1">
        <f t="shared" ref="E6277:E6340" ca="1" si="688">IF(D6276&lt;0,IF(E6276-1=-$D$2,0,E6276-1),IF(E6276+1=$F$2,0,E6276+1))</f>
        <v>-1</v>
      </c>
      <c r="F6277" s="1">
        <f t="shared" ca="1" si="683"/>
        <v>1</v>
      </c>
      <c r="G6277" s="1">
        <f t="shared" ca="1" si="684"/>
        <v>1</v>
      </c>
      <c r="H6277" s="1">
        <f t="shared" ca="1" si="685"/>
        <v>0</v>
      </c>
    </row>
    <row r="6278" spans="1:8" hidden="1" x14ac:dyDescent="0.2">
      <c r="A6278" s="1">
        <v>6275</v>
      </c>
      <c r="B6278" s="1">
        <f t="shared" ref="B6278:B6341" ca="1" si="689">B6277+D6277*C6277</f>
        <v>299351.75651801715</v>
      </c>
      <c r="C6278" s="1">
        <f t="shared" ca="1" si="686"/>
        <v>100</v>
      </c>
      <c r="D6278" s="1">
        <f t="shared" ca="1" si="687"/>
        <v>-42.077013244733351</v>
      </c>
      <c r="E6278" s="1">
        <f t="shared" ca="1" si="688"/>
        <v>0</v>
      </c>
      <c r="F6278" s="1">
        <f t="shared" ref="F6278:F6341" ca="1" si="690">IF(AND(D6277&gt;0,E6278=0),IF(F6277-1&lt;1,1,F6277-1),IF(AND(D6277&lt;0,E6278=0),IF(F6277+1&gt;$H$2,1,F6277+1),F6277))</f>
        <v>1</v>
      </c>
      <c r="G6278" s="1">
        <f t="shared" ref="G6278:G6341" ca="1" si="691">IF(D6277&gt;0,0,G6277+1)</f>
        <v>0</v>
      </c>
      <c r="H6278" s="1">
        <f t="shared" ref="H6278:H6341" ca="1" si="692">IF(D6277&lt;0,0,H6277+1)</f>
        <v>1</v>
      </c>
    </row>
    <row r="6279" spans="1:8" hidden="1" x14ac:dyDescent="0.2">
      <c r="A6279" s="1">
        <v>6276</v>
      </c>
      <c r="B6279" s="1">
        <f t="shared" ca="1" si="689"/>
        <v>295144.05519354384</v>
      </c>
      <c r="C6279" s="1">
        <f t="shared" ca="1" si="686"/>
        <v>100</v>
      </c>
      <c r="D6279" s="1">
        <f t="shared" ca="1" si="687"/>
        <v>58.639357099169693</v>
      </c>
      <c r="E6279" s="1">
        <f t="shared" ca="1" si="688"/>
        <v>-1</v>
      </c>
      <c r="F6279" s="1">
        <f t="shared" ca="1" si="690"/>
        <v>1</v>
      </c>
      <c r="G6279" s="1">
        <f t="shared" ca="1" si="691"/>
        <v>1</v>
      </c>
      <c r="H6279" s="1">
        <f t="shared" ca="1" si="692"/>
        <v>0</v>
      </c>
    </row>
    <row r="6280" spans="1:8" hidden="1" x14ac:dyDescent="0.2">
      <c r="A6280" s="1">
        <v>6277</v>
      </c>
      <c r="B6280" s="1">
        <f t="shared" ca="1" si="689"/>
        <v>301007.99090346083</v>
      </c>
      <c r="C6280" s="1">
        <f t="shared" ca="1" si="686"/>
        <v>100</v>
      </c>
      <c r="D6280" s="1">
        <f t="shared" ca="1" si="687"/>
        <v>-42.077013244733351</v>
      </c>
      <c r="E6280" s="1">
        <f t="shared" ca="1" si="688"/>
        <v>0</v>
      </c>
      <c r="F6280" s="1">
        <f t="shared" ca="1" si="690"/>
        <v>1</v>
      </c>
      <c r="G6280" s="1">
        <f t="shared" ca="1" si="691"/>
        <v>0</v>
      </c>
      <c r="H6280" s="1">
        <f t="shared" ca="1" si="692"/>
        <v>1</v>
      </c>
    </row>
    <row r="6281" spans="1:8" hidden="1" x14ac:dyDescent="0.2">
      <c r="A6281" s="1">
        <v>6278</v>
      </c>
      <c r="B6281" s="1">
        <f t="shared" ca="1" si="689"/>
        <v>296800.28957898752</v>
      </c>
      <c r="C6281" s="1">
        <f t="shared" ca="1" si="686"/>
        <v>100</v>
      </c>
      <c r="D6281" s="1">
        <f t="shared" ca="1" si="687"/>
        <v>58.639357099169693</v>
      </c>
      <c r="E6281" s="1">
        <f t="shared" ca="1" si="688"/>
        <v>-1</v>
      </c>
      <c r="F6281" s="1">
        <f t="shared" ca="1" si="690"/>
        <v>1</v>
      </c>
      <c r="G6281" s="1">
        <f t="shared" ca="1" si="691"/>
        <v>1</v>
      </c>
      <c r="H6281" s="1">
        <f t="shared" ca="1" si="692"/>
        <v>0</v>
      </c>
    </row>
    <row r="6282" spans="1:8" hidden="1" x14ac:dyDescent="0.2">
      <c r="A6282" s="1">
        <v>6279</v>
      </c>
      <c r="B6282" s="1">
        <f t="shared" ca="1" si="689"/>
        <v>302664.2252889045</v>
      </c>
      <c r="C6282" s="1">
        <f t="shared" ca="1" si="686"/>
        <v>100</v>
      </c>
      <c r="D6282" s="1">
        <f t="shared" ca="1" si="687"/>
        <v>58.639357099169693</v>
      </c>
      <c r="E6282" s="1">
        <f t="shared" ca="1" si="688"/>
        <v>0</v>
      </c>
      <c r="F6282" s="1">
        <f t="shared" ca="1" si="690"/>
        <v>1</v>
      </c>
      <c r="G6282" s="1">
        <f t="shared" ca="1" si="691"/>
        <v>0</v>
      </c>
      <c r="H6282" s="1">
        <f t="shared" ca="1" si="692"/>
        <v>1</v>
      </c>
    </row>
    <row r="6283" spans="1:8" hidden="1" x14ac:dyDescent="0.2">
      <c r="A6283" s="1">
        <v>6280</v>
      </c>
      <c r="B6283" s="1">
        <f t="shared" ca="1" si="689"/>
        <v>308528.16099882149</v>
      </c>
      <c r="C6283" s="1">
        <f t="shared" ca="1" si="686"/>
        <v>100</v>
      </c>
      <c r="D6283" s="1">
        <f t="shared" ca="1" si="687"/>
        <v>-42.077013244733351</v>
      </c>
      <c r="E6283" s="1">
        <f t="shared" ca="1" si="688"/>
        <v>0</v>
      </c>
      <c r="F6283" s="1">
        <f t="shared" ca="1" si="690"/>
        <v>1</v>
      </c>
      <c r="G6283" s="1">
        <f t="shared" ca="1" si="691"/>
        <v>0</v>
      </c>
      <c r="H6283" s="1">
        <f t="shared" ca="1" si="692"/>
        <v>2</v>
      </c>
    </row>
    <row r="6284" spans="1:8" hidden="1" x14ac:dyDescent="0.2">
      <c r="A6284" s="1">
        <v>6281</v>
      </c>
      <c r="B6284" s="1">
        <f t="shared" ca="1" si="689"/>
        <v>304320.45967434818</v>
      </c>
      <c r="C6284" s="1">
        <f t="shared" ca="1" si="686"/>
        <v>100</v>
      </c>
      <c r="D6284" s="1">
        <f t="shared" ca="1" si="687"/>
        <v>58.639357099169693</v>
      </c>
      <c r="E6284" s="1">
        <f t="shared" ca="1" si="688"/>
        <v>-1</v>
      </c>
      <c r="F6284" s="1">
        <f t="shared" ca="1" si="690"/>
        <v>1</v>
      </c>
      <c r="G6284" s="1">
        <f t="shared" ca="1" si="691"/>
        <v>1</v>
      </c>
      <c r="H6284" s="1">
        <f t="shared" ca="1" si="692"/>
        <v>0</v>
      </c>
    </row>
    <row r="6285" spans="1:8" hidden="1" x14ac:dyDescent="0.2">
      <c r="A6285" s="1">
        <v>6282</v>
      </c>
      <c r="B6285" s="1">
        <f t="shared" ca="1" si="689"/>
        <v>310184.39538426517</v>
      </c>
      <c r="C6285" s="1">
        <f t="shared" ca="1" si="686"/>
        <v>100</v>
      </c>
      <c r="D6285" s="1">
        <f t="shared" ca="1" si="687"/>
        <v>-42.077013244733351</v>
      </c>
      <c r="E6285" s="1">
        <f t="shared" ca="1" si="688"/>
        <v>0</v>
      </c>
      <c r="F6285" s="1">
        <f t="shared" ca="1" si="690"/>
        <v>1</v>
      </c>
      <c r="G6285" s="1">
        <f t="shared" ca="1" si="691"/>
        <v>0</v>
      </c>
      <c r="H6285" s="1">
        <f t="shared" ca="1" si="692"/>
        <v>1</v>
      </c>
    </row>
    <row r="6286" spans="1:8" hidden="1" x14ac:dyDescent="0.2">
      <c r="A6286" s="1">
        <v>6283</v>
      </c>
      <c r="B6286" s="1">
        <f t="shared" ca="1" si="689"/>
        <v>305976.69405979186</v>
      </c>
      <c r="C6286" s="1">
        <f t="shared" ca="1" si="686"/>
        <v>100</v>
      </c>
      <c r="D6286" s="1">
        <f t="shared" ca="1" si="687"/>
        <v>-42.077013244733351</v>
      </c>
      <c r="E6286" s="1">
        <f t="shared" ca="1" si="688"/>
        <v>-1</v>
      </c>
      <c r="F6286" s="1">
        <f t="shared" ca="1" si="690"/>
        <v>1</v>
      </c>
      <c r="G6286" s="1">
        <f t="shared" ca="1" si="691"/>
        <v>1</v>
      </c>
      <c r="H6286" s="1">
        <f t="shared" ca="1" si="692"/>
        <v>0</v>
      </c>
    </row>
    <row r="6287" spans="1:8" hidden="1" x14ac:dyDescent="0.2">
      <c r="A6287" s="1">
        <v>6284</v>
      </c>
      <c r="B6287" s="1">
        <f t="shared" ca="1" si="689"/>
        <v>301768.99273531855</v>
      </c>
      <c r="C6287" s="1">
        <f t="shared" ca="1" si="686"/>
        <v>100</v>
      </c>
      <c r="D6287" s="1">
        <f t="shared" ca="1" si="687"/>
        <v>-42.077013244733351</v>
      </c>
      <c r="E6287" s="1">
        <f t="shared" ca="1" si="688"/>
        <v>-2</v>
      </c>
      <c r="F6287" s="1">
        <f t="shared" ca="1" si="690"/>
        <v>1</v>
      </c>
      <c r="G6287" s="1">
        <f t="shared" ca="1" si="691"/>
        <v>2</v>
      </c>
      <c r="H6287" s="1">
        <f t="shared" ca="1" si="692"/>
        <v>0</v>
      </c>
    </row>
    <row r="6288" spans="1:8" hidden="1" x14ac:dyDescent="0.2">
      <c r="A6288" s="1">
        <v>6285</v>
      </c>
      <c r="B6288" s="1">
        <f t="shared" ca="1" si="689"/>
        <v>297561.29141084524</v>
      </c>
      <c r="C6288" s="1">
        <f t="shared" ca="1" si="686"/>
        <v>100</v>
      </c>
      <c r="D6288" s="1">
        <f t="shared" ca="1" si="687"/>
        <v>58.639357099169693</v>
      </c>
      <c r="E6288" s="1">
        <f t="shared" ca="1" si="688"/>
        <v>-3</v>
      </c>
      <c r="F6288" s="1">
        <f t="shared" ca="1" si="690"/>
        <v>1</v>
      </c>
      <c r="G6288" s="1">
        <f t="shared" ca="1" si="691"/>
        <v>3</v>
      </c>
      <c r="H6288" s="1">
        <f t="shared" ca="1" si="692"/>
        <v>0</v>
      </c>
    </row>
    <row r="6289" spans="1:8" hidden="1" x14ac:dyDescent="0.2">
      <c r="A6289" s="1">
        <v>6286</v>
      </c>
      <c r="B6289" s="1">
        <f t="shared" ca="1" si="689"/>
        <v>303425.22712076223</v>
      </c>
      <c r="C6289" s="1">
        <f t="shared" ca="1" si="686"/>
        <v>100</v>
      </c>
      <c r="D6289" s="1">
        <f t="shared" ca="1" si="687"/>
        <v>-42.077013244733351</v>
      </c>
      <c r="E6289" s="1">
        <f t="shared" ca="1" si="688"/>
        <v>-2</v>
      </c>
      <c r="F6289" s="1">
        <f t="shared" ca="1" si="690"/>
        <v>1</v>
      </c>
      <c r="G6289" s="1">
        <f t="shared" ca="1" si="691"/>
        <v>0</v>
      </c>
      <c r="H6289" s="1">
        <f t="shared" ca="1" si="692"/>
        <v>1</v>
      </c>
    </row>
    <row r="6290" spans="1:8" hidden="1" x14ac:dyDescent="0.2">
      <c r="A6290" s="1">
        <v>6287</v>
      </c>
      <c r="B6290" s="1">
        <f t="shared" ca="1" si="689"/>
        <v>299217.52579628892</v>
      </c>
      <c r="C6290" s="1">
        <f t="shared" ca="1" si="686"/>
        <v>100</v>
      </c>
      <c r="D6290" s="1">
        <f t="shared" ca="1" si="687"/>
        <v>58.639357099169693</v>
      </c>
      <c r="E6290" s="1">
        <f t="shared" ca="1" si="688"/>
        <v>-3</v>
      </c>
      <c r="F6290" s="1">
        <f t="shared" ca="1" si="690"/>
        <v>1</v>
      </c>
      <c r="G6290" s="1">
        <f t="shared" ca="1" si="691"/>
        <v>1</v>
      </c>
      <c r="H6290" s="1">
        <f t="shared" ca="1" si="692"/>
        <v>0</v>
      </c>
    </row>
    <row r="6291" spans="1:8" hidden="1" x14ac:dyDescent="0.2">
      <c r="A6291" s="1">
        <v>6288</v>
      </c>
      <c r="B6291" s="1">
        <f t="shared" ca="1" si="689"/>
        <v>305081.4615062059</v>
      </c>
      <c r="C6291" s="1">
        <f t="shared" ca="1" si="686"/>
        <v>100</v>
      </c>
      <c r="D6291" s="1">
        <f t="shared" ca="1" si="687"/>
        <v>-42.077013244733351</v>
      </c>
      <c r="E6291" s="1">
        <f t="shared" ca="1" si="688"/>
        <v>-2</v>
      </c>
      <c r="F6291" s="1">
        <f t="shared" ca="1" si="690"/>
        <v>1</v>
      </c>
      <c r="G6291" s="1">
        <f t="shared" ca="1" si="691"/>
        <v>0</v>
      </c>
      <c r="H6291" s="1">
        <f t="shared" ca="1" si="692"/>
        <v>1</v>
      </c>
    </row>
    <row r="6292" spans="1:8" hidden="1" x14ac:dyDescent="0.2">
      <c r="A6292" s="1">
        <v>6289</v>
      </c>
      <c r="B6292" s="1">
        <f t="shared" ca="1" si="689"/>
        <v>300873.76018173259</v>
      </c>
      <c r="C6292" s="1">
        <f t="shared" ca="1" si="686"/>
        <v>100</v>
      </c>
      <c r="D6292" s="1">
        <f t="shared" ca="1" si="687"/>
        <v>58.639357099169693</v>
      </c>
      <c r="E6292" s="1">
        <f t="shared" ca="1" si="688"/>
        <v>-3</v>
      </c>
      <c r="F6292" s="1">
        <f t="shared" ca="1" si="690"/>
        <v>1</v>
      </c>
      <c r="G6292" s="1">
        <f t="shared" ca="1" si="691"/>
        <v>1</v>
      </c>
      <c r="H6292" s="1">
        <f t="shared" ca="1" si="692"/>
        <v>0</v>
      </c>
    </row>
    <row r="6293" spans="1:8" hidden="1" x14ac:dyDescent="0.2">
      <c r="A6293" s="1">
        <v>6290</v>
      </c>
      <c r="B6293" s="1">
        <f t="shared" ca="1" si="689"/>
        <v>306737.69589164958</v>
      </c>
      <c r="C6293" s="1">
        <f t="shared" ca="1" si="686"/>
        <v>100</v>
      </c>
      <c r="D6293" s="1">
        <f t="shared" ca="1" si="687"/>
        <v>-42.077013244733351</v>
      </c>
      <c r="E6293" s="1">
        <f t="shared" ca="1" si="688"/>
        <v>-2</v>
      </c>
      <c r="F6293" s="1">
        <f t="shared" ca="1" si="690"/>
        <v>1</v>
      </c>
      <c r="G6293" s="1">
        <f t="shared" ca="1" si="691"/>
        <v>0</v>
      </c>
      <c r="H6293" s="1">
        <f t="shared" ca="1" si="692"/>
        <v>1</v>
      </c>
    </row>
    <row r="6294" spans="1:8" hidden="1" x14ac:dyDescent="0.2">
      <c r="A6294" s="1">
        <v>6291</v>
      </c>
      <c r="B6294" s="1">
        <f t="shared" ca="1" si="689"/>
        <v>302529.99456717627</v>
      </c>
      <c r="C6294" s="1">
        <f t="shared" ca="1" si="686"/>
        <v>100</v>
      </c>
      <c r="D6294" s="1">
        <f t="shared" ca="1" si="687"/>
        <v>-42.077013244733351</v>
      </c>
      <c r="E6294" s="1">
        <f t="shared" ca="1" si="688"/>
        <v>-3</v>
      </c>
      <c r="F6294" s="1">
        <f t="shared" ca="1" si="690"/>
        <v>1</v>
      </c>
      <c r="G6294" s="1">
        <f t="shared" ca="1" si="691"/>
        <v>1</v>
      </c>
      <c r="H6294" s="1">
        <f t="shared" ca="1" si="692"/>
        <v>0</v>
      </c>
    </row>
    <row r="6295" spans="1:8" hidden="1" x14ac:dyDescent="0.2">
      <c r="A6295" s="1">
        <v>6292</v>
      </c>
      <c r="B6295" s="1">
        <f t="shared" ca="1" si="689"/>
        <v>298322.29324270296</v>
      </c>
      <c r="C6295" s="1">
        <f t="shared" ca="1" si="686"/>
        <v>100</v>
      </c>
      <c r="D6295" s="1">
        <f t="shared" ca="1" si="687"/>
        <v>58.639357099169693</v>
      </c>
      <c r="E6295" s="1">
        <f t="shared" ca="1" si="688"/>
        <v>-4</v>
      </c>
      <c r="F6295" s="1">
        <f t="shared" ca="1" si="690"/>
        <v>1</v>
      </c>
      <c r="G6295" s="1">
        <f t="shared" ca="1" si="691"/>
        <v>2</v>
      </c>
      <c r="H6295" s="1">
        <f t="shared" ca="1" si="692"/>
        <v>0</v>
      </c>
    </row>
    <row r="6296" spans="1:8" hidden="1" x14ac:dyDescent="0.2">
      <c r="A6296" s="1">
        <v>6293</v>
      </c>
      <c r="B6296" s="1">
        <f t="shared" ca="1" si="689"/>
        <v>304186.22895261995</v>
      </c>
      <c r="C6296" s="1">
        <f t="shared" ca="1" si="686"/>
        <v>100</v>
      </c>
      <c r="D6296" s="1">
        <f t="shared" ca="1" si="687"/>
        <v>-42.077013244733351</v>
      </c>
      <c r="E6296" s="1">
        <f t="shared" ca="1" si="688"/>
        <v>-3</v>
      </c>
      <c r="F6296" s="1">
        <f t="shared" ca="1" si="690"/>
        <v>1</v>
      </c>
      <c r="G6296" s="1">
        <f t="shared" ca="1" si="691"/>
        <v>0</v>
      </c>
      <c r="H6296" s="1">
        <f t="shared" ca="1" si="692"/>
        <v>1</v>
      </c>
    </row>
    <row r="6297" spans="1:8" hidden="1" x14ac:dyDescent="0.2">
      <c r="A6297" s="1">
        <v>6294</v>
      </c>
      <c r="B6297" s="1">
        <f t="shared" ca="1" si="689"/>
        <v>299978.52762814664</v>
      </c>
      <c r="C6297" s="1">
        <f t="shared" ca="1" si="686"/>
        <v>100</v>
      </c>
      <c r="D6297" s="1">
        <f t="shared" ca="1" si="687"/>
        <v>-42.077013244733351</v>
      </c>
      <c r="E6297" s="1">
        <f t="shared" ca="1" si="688"/>
        <v>-4</v>
      </c>
      <c r="F6297" s="1">
        <f t="shared" ca="1" si="690"/>
        <v>1</v>
      </c>
      <c r="G6297" s="1">
        <f t="shared" ca="1" si="691"/>
        <v>1</v>
      </c>
      <c r="H6297" s="1">
        <f t="shared" ca="1" si="692"/>
        <v>0</v>
      </c>
    </row>
    <row r="6298" spans="1:8" hidden="1" x14ac:dyDescent="0.2">
      <c r="A6298" s="1">
        <v>6295</v>
      </c>
      <c r="B6298" s="1">
        <f t="shared" ca="1" si="689"/>
        <v>295770.82630367333</v>
      </c>
      <c r="C6298" s="1">
        <f t="shared" ca="1" si="686"/>
        <v>500</v>
      </c>
      <c r="D6298" s="1">
        <f t="shared" ca="1" si="687"/>
        <v>-42.077013244733351</v>
      </c>
      <c r="E6298" s="1">
        <f t="shared" ca="1" si="688"/>
        <v>0</v>
      </c>
      <c r="F6298" s="1">
        <f t="shared" ca="1" si="690"/>
        <v>2</v>
      </c>
      <c r="G6298" s="1">
        <f t="shared" ca="1" si="691"/>
        <v>2</v>
      </c>
      <c r="H6298" s="1">
        <f t="shared" ca="1" si="692"/>
        <v>0</v>
      </c>
    </row>
    <row r="6299" spans="1:8" hidden="1" x14ac:dyDescent="0.2">
      <c r="A6299" s="1">
        <v>6296</v>
      </c>
      <c r="B6299" s="1">
        <f t="shared" ca="1" si="689"/>
        <v>274732.31968130666</v>
      </c>
      <c r="C6299" s="1">
        <f t="shared" ca="1" si="686"/>
        <v>500</v>
      </c>
      <c r="D6299" s="1">
        <f t="shared" ca="1" si="687"/>
        <v>-42.077013244733351</v>
      </c>
      <c r="E6299" s="1">
        <f t="shared" ca="1" si="688"/>
        <v>-1</v>
      </c>
      <c r="F6299" s="1">
        <f t="shared" ca="1" si="690"/>
        <v>2</v>
      </c>
      <c r="G6299" s="1">
        <f t="shared" ca="1" si="691"/>
        <v>3</v>
      </c>
      <c r="H6299" s="1">
        <f t="shared" ca="1" si="692"/>
        <v>0</v>
      </c>
    </row>
    <row r="6300" spans="1:8" hidden="1" x14ac:dyDescent="0.2">
      <c r="A6300" s="1">
        <v>6297</v>
      </c>
      <c r="B6300" s="1">
        <f t="shared" ca="1" si="689"/>
        <v>253693.81305894</v>
      </c>
      <c r="C6300" s="1">
        <f t="shared" ca="1" si="686"/>
        <v>500</v>
      </c>
      <c r="D6300" s="1">
        <f t="shared" ca="1" si="687"/>
        <v>58.639357099169693</v>
      </c>
      <c r="E6300" s="1">
        <f t="shared" ca="1" si="688"/>
        <v>-2</v>
      </c>
      <c r="F6300" s="1">
        <f t="shared" ca="1" si="690"/>
        <v>2</v>
      </c>
      <c r="G6300" s="1">
        <f t="shared" ca="1" si="691"/>
        <v>4</v>
      </c>
      <c r="H6300" s="1">
        <f t="shared" ca="1" si="692"/>
        <v>0</v>
      </c>
    </row>
    <row r="6301" spans="1:8" hidden="1" x14ac:dyDescent="0.2">
      <c r="A6301" s="1">
        <v>6298</v>
      </c>
      <c r="B6301" s="1">
        <f t="shared" ca="1" si="689"/>
        <v>283013.49160852481</v>
      </c>
      <c r="C6301" s="1">
        <f t="shared" ca="1" si="686"/>
        <v>500</v>
      </c>
      <c r="D6301" s="1">
        <f t="shared" ca="1" si="687"/>
        <v>58.639357099169693</v>
      </c>
      <c r="E6301" s="1">
        <f t="shared" ca="1" si="688"/>
        <v>-1</v>
      </c>
      <c r="F6301" s="1">
        <f t="shared" ca="1" si="690"/>
        <v>2</v>
      </c>
      <c r="G6301" s="1">
        <f t="shared" ca="1" si="691"/>
        <v>0</v>
      </c>
      <c r="H6301" s="1">
        <f t="shared" ca="1" si="692"/>
        <v>1</v>
      </c>
    </row>
    <row r="6302" spans="1:8" hidden="1" x14ac:dyDescent="0.2">
      <c r="A6302" s="1">
        <v>6299</v>
      </c>
      <c r="B6302" s="1">
        <f t="shared" ca="1" si="689"/>
        <v>312333.17015810963</v>
      </c>
      <c r="C6302" s="1">
        <f t="shared" ca="1" si="686"/>
        <v>100</v>
      </c>
      <c r="D6302" s="1">
        <f t="shared" ca="1" si="687"/>
        <v>58.639357099169693</v>
      </c>
      <c r="E6302" s="1">
        <f t="shared" ca="1" si="688"/>
        <v>0</v>
      </c>
      <c r="F6302" s="1">
        <f t="shared" ca="1" si="690"/>
        <v>1</v>
      </c>
      <c r="G6302" s="1">
        <f t="shared" ca="1" si="691"/>
        <v>0</v>
      </c>
      <c r="H6302" s="1">
        <f t="shared" ca="1" si="692"/>
        <v>2</v>
      </c>
    </row>
    <row r="6303" spans="1:8" hidden="1" x14ac:dyDescent="0.2">
      <c r="A6303" s="1">
        <v>6300</v>
      </c>
      <c r="B6303" s="1">
        <f t="shared" ca="1" si="689"/>
        <v>318197.10586802661</v>
      </c>
      <c r="C6303" s="1">
        <f t="shared" ca="1" si="686"/>
        <v>100</v>
      </c>
      <c r="D6303" s="1">
        <f t="shared" ca="1" si="687"/>
        <v>58.639357099169693</v>
      </c>
      <c r="E6303" s="1">
        <f t="shared" ca="1" si="688"/>
        <v>0</v>
      </c>
      <c r="F6303" s="1">
        <f t="shared" ca="1" si="690"/>
        <v>1</v>
      </c>
      <c r="G6303" s="1">
        <f t="shared" ca="1" si="691"/>
        <v>0</v>
      </c>
      <c r="H6303" s="1">
        <f t="shared" ca="1" si="692"/>
        <v>3</v>
      </c>
    </row>
    <row r="6304" spans="1:8" hidden="1" x14ac:dyDescent="0.2">
      <c r="A6304" s="1">
        <v>6301</v>
      </c>
      <c r="B6304" s="1">
        <f t="shared" ca="1" si="689"/>
        <v>324061.0415779436</v>
      </c>
      <c r="C6304" s="1">
        <f t="shared" ca="1" si="686"/>
        <v>100</v>
      </c>
      <c r="D6304" s="1">
        <f t="shared" ca="1" si="687"/>
        <v>-42.077013244733351</v>
      </c>
      <c r="E6304" s="1">
        <f t="shared" ca="1" si="688"/>
        <v>0</v>
      </c>
      <c r="F6304" s="1">
        <f t="shared" ca="1" si="690"/>
        <v>1</v>
      </c>
      <c r="G6304" s="1">
        <f t="shared" ca="1" si="691"/>
        <v>0</v>
      </c>
      <c r="H6304" s="1">
        <f t="shared" ca="1" si="692"/>
        <v>4</v>
      </c>
    </row>
    <row r="6305" spans="1:8" hidden="1" x14ac:dyDescent="0.2">
      <c r="A6305" s="1">
        <v>6302</v>
      </c>
      <c r="B6305" s="1">
        <f t="shared" ca="1" si="689"/>
        <v>319853.34025347029</v>
      </c>
      <c r="C6305" s="1">
        <f t="shared" ca="1" si="686"/>
        <v>100</v>
      </c>
      <c r="D6305" s="1">
        <f t="shared" ca="1" si="687"/>
        <v>58.639357099169693</v>
      </c>
      <c r="E6305" s="1">
        <f t="shared" ca="1" si="688"/>
        <v>-1</v>
      </c>
      <c r="F6305" s="1">
        <f t="shared" ca="1" si="690"/>
        <v>1</v>
      </c>
      <c r="G6305" s="1">
        <f t="shared" ca="1" si="691"/>
        <v>1</v>
      </c>
      <c r="H6305" s="1">
        <f t="shared" ca="1" si="692"/>
        <v>0</v>
      </c>
    </row>
    <row r="6306" spans="1:8" hidden="1" x14ac:dyDescent="0.2">
      <c r="A6306" s="1">
        <v>6303</v>
      </c>
      <c r="B6306" s="1">
        <f t="shared" ca="1" si="689"/>
        <v>325717.27596338728</v>
      </c>
      <c r="C6306" s="1">
        <f t="shared" ca="1" si="686"/>
        <v>100</v>
      </c>
      <c r="D6306" s="1">
        <f t="shared" ca="1" si="687"/>
        <v>-42.077013244733351</v>
      </c>
      <c r="E6306" s="1">
        <f t="shared" ca="1" si="688"/>
        <v>0</v>
      </c>
      <c r="F6306" s="1">
        <f t="shared" ca="1" si="690"/>
        <v>1</v>
      </c>
      <c r="G6306" s="1">
        <f t="shared" ca="1" si="691"/>
        <v>0</v>
      </c>
      <c r="H6306" s="1">
        <f t="shared" ca="1" si="692"/>
        <v>1</v>
      </c>
    </row>
    <row r="6307" spans="1:8" hidden="1" x14ac:dyDescent="0.2">
      <c r="A6307" s="1">
        <v>6304</v>
      </c>
      <c r="B6307" s="1">
        <f t="shared" ca="1" si="689"/>
        <v>321509.57463891397</v>
      </c>
      <c r="C6307" s="1">
        <f t="shared" ca="1" si="686"/>
        <v>100</v>
      </c>
      <c r="D6307" s="1">
        <f t="shared" ca="1" si="687"/>
        <v>-42.077013244733351</v>
      </c>
      <c r="E6307" s="1">
        <f t="shared" ca="1" si="688"/>
        <v>-1</v>
      </c>
      <c r="F6307" s="1">
        <f t="shared" ca="1" si="690"/>
        <v>1</v>
      </c>
      <c r="G6307" s="1">
        <f t="shared" ca="1" si="691"/>
        <v>1</v>
      </c>
      <c r="H6307" s="1">
        <f t="shared" ca="1" si="692"/>
        <v>0</v>
      </c>
    </row>
    <row r="6308" spans="1:8" hidden="1" x14ac:dyDescent="0.2">
      <c r="A6308" s="1">
        <v>6305</v>
      </c>
      <c r="B6308" s="1">
        <f t="shared" ca="1" si="689"/>
        <v>317301.87331444066</v>
      </c>
      <c r="C6308" s="1">
        <f t="shared" ca="1" si="686"/>
        <v>100</v>
      </c>
      <c r="D6308" s="1">
        <f t="shared" ca="1" si="687"/>
        <v>-42.077013244733351</v>
      </c>
      <c r="E6308" s="1">
        <f t="shared" ca="1" si="688"/>
        <v>-2</v>
      </c>
      <c r="F6308" s="1">
        <f t="shared" ca="1" si="690"/>
        <v>1</v>
      </c>
      <c r="G6308" s="1">
        <f t="shared" ca="1" si="691"/>
        <v>2</v>
      </c>
      <c r="H6308" s="1">
        <f t="shared" ca="1" si="692"/>
        <v>0</v>
      </c>
    </row>
    <row r="6309" spans="1:8" hidden="1" x14ac:dyDescent="0.2">
      <c r="A6309" s="1">
        <v>6306</v>
      </c>
      <c r="B6309" s="1">
        <f t="shared" ca="1" si="689"/>
        <v>313094.17198996735</v>
      </c>
      <c r="C6309" s="1">
        <f t="shared" ca="1" si="686"/>
        <v>100</v>
      </c>
      <c r="D6309" s="1">
        <f t="shared" ca="1" si="687"/>
        <v>-42.077013244733351</v>
      </c>
      <c r="E6309" s="1">
        <f t="shared" ca="1" si="688"/>
        <v>-3</v>
      </c>
      <c r="F6309" s="1">
        <f t="shared" ca="1" si="690"/>
        <v>1</v>
      </c>
      <c r="G6309" s="1">
        <f t="shared" ca="1" si="691"/>
        <v>3</v>
      </c>
      <c r="H6309" s="1">
        <f t="shared" ca="1" si="692"/>
        <v>0</v>
      </c>
    </row>
    <row r="6310" spans="1:8" hidden="1" x14ac:dyDescent="0.2">
      <c r="A6310" s="1">
        <v>6307</v>
      </c>
      <c r="B6310" s="1">
        <f t="shared" ca="1" si="689"/>
        <v>308886.47066549404</v>
      </c>
      <c r="C6310" s="1">
        <f t="shared" ca="1" si="686"/>
        <v>100</v>
      </c>
      <c r="D6310" s="1">
        <f t="shared" ca="1" si="687"/>
        <v>58.639357099169693</v>
      </c>
      <c r="E6310" s="1">
        <f t="shared" ca="1" si="688"/>
        <v>-4</v>
      </c>
      <c r="F6310" s="1">
        <f t="shared" ca="1" si="690"/>
        <v>1</v>
      </c>
      <c r="G6310" s="1">
        <f t="shared" ca="1" si="691"/>
        <v>4</v>
      </c>
      <c r="H6310" s="1">
        <f t="shared" ca="1" si="692"/>
        <v>0</v>
      </c>
    </row>
    <row r="6311" spans="1:8" hidden="1" x14ac:dyDescent="0.2">
      <c r="A6311" s="1">
        <v>6308</v>
      </c>
      <c r="B6311" s="1">
        <f t="shared" ca="1" si="689"/>
        <v>314750.40637541102</v>
      </c>
      <c r="C6311" s="1">
        <f t="shared" ca="1" si="686"/>
        <v>100</v>
      </c>
      <c r="D6311" s="1">
        <f t="shared" ca="1" si="687"/>
        <v>58.639357099169693</v>
      </c>
      <c r="E6311" s="1">
        <f t="shared" ca="1" si="688"/>
        <v>-3</v>
      </c>
      <c r="F6311" s="1">
        <f t="shared" ca="1" si="690"/>
        <v>1</v>
      </c>
      <c r="G6311" s="1">
        <f t="shared" ca="1" si="691"/>
        <v>0</v>
      </c>
      <c r="H6311" s="1">
        <f t="shared" ca="1" si="692"/>
        <v>1</v>
      </c>
    </row>
    <row r="6312" spans="1:8" hidden="1" x14ac:dyDescent="0.2">
      <c r="A6312" s="1">
        <v>6309</v>
      </c>
      <c r="B6312" s="1">
        <f t="shared" ca="1" si="689"/>
        <v>320614.34208532801</v>
      </c>
      <c r="C6312" s="1">
        <f t="shared" ca="1" si="686"/>
        <v>100</v>
      </c>
      <c r="D6312" s="1">
        <f t="shared" ca="1" si="687"/>
        <v>58.639357099169693</v>
      </c>
      <c r="E6312" s="1">
        <f t="shared" ca="1" si="688"/>
        <v>-2</v>
      </c>
      <c r="F6312" s="1">
        <f t="shared" ca="1" si="690"/>
        <v>1</v>
      </c>
      <c r="G6312" s="1">
        <f t="shared" ca="1" si="691"/>
        <v>0</v>
      </c>
      <c r="H6312" s="1">
        <f t="shared" ca="1" si="692"/>
        <v>2</v>
      </c>
    </row>
    <row r="6313" spans="1:8" hidden="1" x14ac:dyDescent="0.2">
      <c r="A6313" s="1">
        <v>6310</v>
      </c>
      <c r="B6313" s="1">
        <f t="shared" ca="1" si="689"/>
        <v>326478.277795245</v>
      </c>
      <c r="C6313" s="1">
        <f t="shared" ca="1" si="686"/>
        <v>100</v>
      </c>
      <c r="D6313" s="1">
        <f t="shared" ca="1" si="687"/>
        <v>-42.077013244733351</v>
      </c>
      <c r="E6313" s="1">
        <f t="shared" ca="1" si="688"/>
        <v>-1</v>
      </c>
      <c r="F6313" s="1">
        <f t="shared" ca="1" si="690"/>
        <v>1</v>
      </c>
      <c r="G6313" s="1">
        <f t="shared" ca="1" si="691"/>
        <v>0</v>
      </c>
      <c r="H6313" s="1">
        <f t="shared" ca="1" si="692"/>
        <v>3</v>
      </c>
    </row>
    <row r="6314" spans="1:8" hidden="1" x14ac:dyDescent="0.2">
      <c r="A6314" s="1">
        <v>6311</v>
      </c>
      <c r="B6314" s="1">
        <f t="shared" ca="1" si="689"/>
        <v>322270.57647077169</v>
      </c>
      <c r="C6314" s="1">
        <f t="shared" ca="1" si="686"/>
        <v>100</v>
      </c>
      <c r="D6314" s="1">
        <f t="shared" ca="1" si="687"/>
        <v>58.639357099169693</v>
      </c>
      <c r="E6314" s="1">
        <f t="shared" ca="1" si="688"/>
        <v>-2</v>
      </c>
      <c r="F6314" s="1">
        <f t="shared" ca="1" si="690"/>
        <v>1</v>
      </c>
      <c r="G6314" s="1">
        <f t="shared" ca="1" si="691"/>
        <v>1</v>
      </c>
      <c r="H6314" s="1">
        <f t="shared" ca="1" si="692"/>
        <v>0</v>
      </c>
    </row>
    <row r="6315" spans="1:8" hidden="1" x14ac:dyDescent="0.2">
      <c r="A6315" s="1">
        <v>6312</v>
      </c>
      <c r="B6315" s="1">
        <f t="shared" ca="1" si="689"/>
        <v>328134.51218068867</v>
      </c>
      <c r="C6315" s="1">
        <f t="shared" ca="1" si="686"/>
        <v>100</v>
      </c>
      <c r="D6315" s="1">
        <f t="shared" ca="1" si="687"/>
        <v>-42.077013244733351</v>
      </c>
      <c r="E6315" s="1">
        <f t="shared" ca="1" si="688"/>
        <v>-1</v>
      </c>
      <c r="F6315" s="1">
        <f t="shared" ca="1" si="690"/>
        <v>1</v>
      </c>
      <c r="G6315" s="1">
        <f t="shared" ca="1" si="691"/>
        <v>0</v>
      </c>
      <c r="H6315" s="1">
        <f t="shared" ca="1" si="692"/>
        <v>1</v>
      </c>
    </row>
    <row r="6316" spans="1:8" hidden="1" x14ac:dyDescent="0.2">
      <c r="A6316" s="1">
        <v>6313</v>
      </c>
      <c r="B6316" s="1">
        <f t="shared" ca="1" si="689"/>
        <v>323926.81085621536</v>
      </c>
      <c r="C6316" s="1">
        <f t="shared" ca="1" si="686"/>
        <v>100</v>
      </c>
      <c r="D6316" s="1">
        <f t="shared" ca="1" si="687"/>
        <v>-42.077013244733351</v>
      </c>
      <c r="E6316" s="1">
        <f t="shared" ca="1" si="688"/>
        <v>-2</v>
      </c>
      <c r="F6316" s="1">
        <f t="shared" ca="1" si="690"/>
        <v>1</v>
      </c>
      <c r="G6316" s="1">
        <f t="shared" ca="1" si="691"/>
        <v>1</v>
      </c>
      <c r="H6316" s="1">
        <f t="shared" ca="1" si="692"/>
        <v>0</v>
      </c>
    </row>
    <row r="6317" spans="1:8" hidden="1" x14ac:dyDescent="0.2">
      <c r="A6317" s="1">
        <v>6314</v>
      </c>
      <c r="B6317" s="1">
        <f t="shared" ca="1" si="689"/>
        <v>319719.10953174205</v>
      </c>
      <c r="C6317" s="1">
        <f t="shared" ca="1" si="686"/>
        <v>100</v>
      </c>
      <c r="D6317" s="1">
        <f t="shared" ca="1" si="687"/>
        <v>-42.077013244733351</v>
      </c>
      <c r="E6317" s="1">
        <f t="shared" ca="1" si="688"/>
        <v>-3</v>
      </c>
      <c r="F6317" s="1">
        <f t="shared" ca="1" si="690"/>
        <v>1</v>
      </c>
      <c r="G6317" s="1">
        <f t="shared" ca="1" si="691"/>
        <v>2</v>
      </c>
      <c r="H6317" s="1">
        <f t="shared" ca="1" si="692"/>
        <v>0</v>
      </c>
    </row>
    <row r="6318" spans="1:8" hidden="1" x14ac:dyDescent="0.2">
      <c r="A6318" s="1">
        <v>6315</v>
      </c>
      <c r="B6318" s="1">
        <f t="shared" ca="1" si="689"/>
        <v>315511.40820726875</v>
      </c>
      <c r="C6318" s="1">
        <f t="shared" ca="1" si="686"/>
        <v>100</v>
      </c>
      <c r="D6318" s="1">
        <f t="shared" ca="1" si="687"/>
        <v>-42.077013244733351</v>
      </c>
      <c r="E6318" s="1">
        <f t="shared" ca="1" si="688"/>
        <v>-4</v>
      </c>
      <c r="F6318" s="1">
        <f t="shared" ca="1" si="690"/>
        <v>1</v>
      </c>
      <c r="G6318" s="1">
        <f t="shared" ca="1" si="691"/>
        <v>3</v>
      </c>
      <c r="H6318" s="1">
        <f t="shared" ca="1" si="692"/>
        <v>0</v>
      </c>
    </row>
    <row r="6319" spans="1:8" hidden="1" x14ac:dyDescent="0.2">
      <c r="A6319" s="1">
        <v>6316</v>
      </c>
      <c r="B6319" s="1">
        <f t="shared" ca="1" si="689"/>
        <v>311303.70688279544</v>
      </c>
      <c r="C6319" s="1">
        <f t="shared" ca="1" si="686"/>
        <v>500</v>
      </c>
      <c r="D6319" s="1">
        <f t="shared" ca="1" si="687"/>
        <v>58.639357099169693</v>
      </c>
      <c r="E6319" s="1">
        <f t="shared" ca="1" si="688"/>
        <v>0</v>
      </c>
      <c r="F6319" s="1">
        <f t="shared" ca="1" si="690"/>
        <v>2</v>
      </c>
      <c r="G6319" s="1">
        <f t="shared" ca="1" si="691"/>
        <v>4</v>
      </c>
      <c r="H6319" s="1">
        <f t="shared" ca="1" si="692"/>
        <v>0</v>
      </c>
    </row>
    <row r="6320" spans="1:8" hidden="1" x14ac:dyDescent="0.2">
      <c r="A6320" s="1">
        <v>6317</v>
      </c>
      <c r="B6320" s="1">
        <f t="shared" ca="1" si="689"/>
        <v>340623.38543238025</v>
      </c>
      <c r="C6320" s="1">
        <f t="shared" ca="1" si="686"/>
        <v>100</v>
      </c>
      <c r="D6320" s="1">
        <f t="shared" ca="1" si="687"/>
        <v>58.639357099169693</v>
      </c>
      <c r="E6320" s="1">
        <f t="shared" ca="1" si="688"/>
        <v>0</v>
      </c>
      <c r="F6320" s="1">
        <f t="shared" ca="1" si="690"/>
        <v>1</v>
      </c>
      <c r="G6320" s="1">
        <f t="shared" ca="1" si="691"/>
        <v>0</v>
      </c>
      <c r="H6320" s="1">
        <f t="shared" ca="1" si="692"/>
        <v>1</v>
      </c>
    </row>
    <row r="6321" spans="1:8" hidden="1" x14ac:dyDescent="0.2">
      <c r="A6321" s="1">
        <v>6318</v>
      </c>
      <c r="B6321" s="1">
        <f t="shared" ca="1" si="689"/>
        <v>346487.32114229724</v>
      </c>
      <c r="C6321" s="1">
        <f t="shared" ca="1" si="686"/>
        <v>100</v>
      </c>
      <c r="D6321" s="1">
        <f t="shared" ca="1" si="687"/>
        <v>58.639357099169693</v>
      </c>
      <c r="E6321" s="1">
        <f t="shared" ca="1" si="688"/>
        <v>0</v>
      </c>
      <c r="F6321" s="1">
        <f t="shared" ca="1" si="690"/>
        <v>1</v>
      </c>
      <c r="G6321" s="1">
        <f t="shared" ca="1" si="691"/>
        <v>0</v>
      </c>
      <c r="H6321" s="1">
        <f t="shared" ca="1" si="692"/>
        <v>2</v>
      </c>
    </row>
    <row r="6322" spans="1:8" hidden="1" x14ac:dyDescent="0.2">
      <c r="A6322" s="1">
        <v>6319</v>
      </c>
      <c r="B6322" s="1">
        <f t="shared" ca="1" si="689"/>
        <v>352351.25685221422</v>
      </c>
      <c r="C6322" s="1">
        <f t="shared" ca="1" si="686"/>
        <v>100</v>
      </c>
      <c r="D6322" s="1">
        <f t="shared" ca="1" si="687"/>
        <v>-42.077013244733351</v>
      </c>
      <c r="E6322" s="1">
        <f t="shared" ca="1" si="688"/>
        <v>0</v>
      </c>
      <c r="F6322" s="1">
        <f t="shared" ca="1" si="690"/>
        <v>1</v>
      </c>
      <c r="G6322" s="1">
        <f t="shared" ca="1" si="691"/>
        <v>0</v>
      </c>
      <c r="H6322" s="1">
        <f t="shared" ca="1" si="692"/>
        <v>3</v>
      </c>
    </row>
    <row r="6323" spans="1:8" hidden="1" x14ac:dyDescent="0.2">
      <c r="A6323" s="1">
        <v>6320</v>
      </c>
      <c r="B6323" s="1">
        <f t="shared" ca="1" si="689"/>
        <v>348143.55552774091</v>
      </c>
      <c r="C6323" s="1">
        <f t="shared" ca="1" si="686"/>
        <v>100</v>
      </c>
      <c r="D6323" s="1">
        <f t="shared" ca="1" si="687"/>
        <v>-42.077013244733351</v>
      </c>
      <c r="E6323" s="1">
        <f t="shared" ca="1" si="688"/>
        <v>-1</v>
      </c>
      <c r="F6323" s="1">
        <f t="shared" ca="1" si="690"/>
        <v>1</v>
      </c>
      <c r="G6323" s="1">
        <f t="shared" ca="1" si="691"/>
        <v>1</v>
      </c>
      <c r="H6323" s="1">
        <f t="shared" ca="1" si="692"/>
        <v>0</v>
      </c>
    </row>
    <row r="6324" spans="1:8" hidden="1" x14ac:dyDescent="0.2">
      <c r="A6324" s="1">
        <v>6321</v>
      </c>
      <c r="B6324" s="1">
        <f t="shared" ca="1" si="689"/>
        <v>343935.85420326761</v>
      </c>
      <c r="C6324" s="1">
        <f t="shared" ca="1" si="686"/>
        <v>100</v>
      </c>
      <c r="D6324" s="1">
        <f t="shared" ca="1" si="687"/>
        <v>-42.077013244733351</v>
      </c>
      <c r="E6324" s="1">
        <f t="shared" ca="1" si="688"/>
        <v>-2</v>
      </c>
      <c r="F6324" s="1">
        <f t="shared" ca="1" si="690"/>
        <v>1</v>
      </c>
      <c r="G6324" s="1">
        <f t="shared" ca="1" si="691"/>
        <v>2</v>
      </c>
      <c r="H6324" s="1">
        <f t="shared" ca="1" si="692"/>
        <v>0</v>
      </c>
    </row>
    <row r="6325" spans="1:8" hidden="1" x14ac:dyDescent="0.2">
      <c r="A6325" s="1">
        <v>6322</v>
      </c>
      <c r="B6325" s="1">
        <f t="shared" ca="1" si="689"/>
        <v>339728.1528787943</v>
      </c>
      <c r="C6325" s="1">
        <f t="shared" ca="1" si="686"/>
        <v>100</v>
      </c>
      <c r="D6325" s="1">
        <f t="shared" ca="1" si="687"/>
        <v>58.639357099169693</v>
      </c>
      <c r="E6325" s="1">
        <f t="shared" ca="1" si="688"/>
        <v>-3</v>
      </c>
      <c r="F6325" s="1">
        <f t="shared" ca="1" si="690"/>
        <v>1</v>
      </c>
      <c r="G6325" s="1">
        <f t="shared" ca="1" si="691"/>
        <v>3</v>
      </c>
      <c r="H6325" s="1">
        <f t="shared" ca="1" si="692"/>
        <v>0</v>
      </c>
    </row>
    <row r="6326" spans="1:8" hidden="1" x14ac:dyDescent="0.2">
      <c r="A6326" s="1">
        <v>6323</v>
      </c>
      <c r="B6326" s="1">
        <f t="shared" ca="1" si="689"/>
        <v>345592.08858871128</v>
      </c>
      <c r="C6326" s="1">
        <f t="shared" ca="1" si="686"/>
        <v>100</v>
      </c>
      <c r="D6326" s="1">
        <f t="shared" ca="1" si="687"/>
        <v>-42.077013244733351</v>
      </c>
      <c r="E6326" s="1">
        <f t="shared" ca="1" si="688"/>
        <v>-2</v>
      </c>
      <c r="F6326" s="1">
        <f t="shared" ca="1" si="690"/>
        <v>1</v>
      </c>
      <c r="G6326" s="1">
        <f t="shared" ca="1" si="691"/>
        <v>0</v>
      </c>
      <c r="H6326" s="1">
        <f t="shared" ca="1" si="692"/>
        <v>1</v>
      </c>
    </row>
    <row r="6327" spans="1:8" hidden="1" x14ac:dyDescent="0.2">
      <c r="A6327" s="1">
        <v>6324</v>
      </c>
      <c r="B6327" s="1">
        <f t="shared" ca="1" si="689"/>
        <v>341384.38726423797</v>
      </c>
      <c r="C6327" s="1">
        <f t="shared" ca="1" si="686"/>
        <v>100</v>
      </c>
      <c r="D6327" s="1">
        <f t="shared" ca="1" si="687"/>
        <v>58.639357099169693</v>
      </c>
      <c r="E6327" s="1">
        <f t="shared" ca="1" si="688"/>
        <v>-3</v>
      </c>
      <c r="F6327" s="1">
        <f t="shared" ca="1" si="690"/>
        <v>1</v>
      </c>
      <c r="G6327" s="1">
        <f t="shared" ca="1" si="691"/>
        <v>1</v>
      </c>
      <c r="H6327" s="1">
        <f t="shared" ca="1" si="692"/>
        <v>0</v>
      </c>
    </row>
    <row r="6328" spans="1:8" hidden="1" x14ac:dyDescent="0.2">
      <c r="A6328" s="1">
        <v>6325</v>
      </c>
      <c r="B6328" s="1">
        <f t="shared" ca="1" si="689"/>
        <v>347248.32297415496</v>
      </c>
      <c r="C6328" s="1">
        <f t="shared" ca="1" si="686"/>
        <v>100</v>
      </c>
      <c r="D6328" s="1">
        <f t="shared" ca="1" si="687"/>
        <v>-42.077013244733351</v>
      </c>
      <c r="E6328" s="1">
        <f t="shared" ca="1" si="688"/>
        <v>-2</v>
      </c>
      <c r="F6328" s="1">
        <f t="shared" ca="1" si="690"/>
        <v>1</v>
      </c>
      <c r="G6328" s="1">
        <f t="shared" ca="1" si="691"/>
        <v>0</v>
      </c>
      <c r="H6328" s="1">
        <f t="shared" ca="1" si="692"/>
        <v>1</v>
      </c>
    </row>
    <row r="6329" spans="1:8" hidden="1" x14ac:dyDescent="0.2">
      <c r="A6329" s="1">
        <v>6326</v>
      </c>
      <c r="B6329" s="1">
        <f t="shared" ca="1" si="689"/>
        <v>343040.62164968165</v>
      </c>
      <c r="C6329" s="1">
        <f t="shared" ca="1" si="686"/>
        <v>100</v>
      </c>
      <c r="D6329" s="1">
        <f t="shared" ca="1" si="687"/>
        <v>58.639357099169693</v>
      </c>
      <c r="E6329" s="1">
        <f t="shared" ca="1" si="688"/>
        <v>-3</v>
      </c>
      <c r="F6329" s="1">
        <f t="shared" ca="1" si="690"/>
        <v>1</v>
      </c>
      <c r="G6329" s="1">
        <f t="shared" ca="1" si="691"/>
        <v>1</v>
      </c>
      <c r="H6329" s="1">
        <f t="shared" ca="1" si="692"/>
        <v>0</v>
      </c>
    </row>
    <row r="6330" spans="1:8" hidden="1" x14ac:dyDescent="0.2">
      <c r="A6330" s="1">
        <v>6327</v>
      </c>
      <c r="B6330" s="1">
        <f t="shared" ca="1" si="689"/>
        <v>348904.55735959864</v>
      </c>
      <c r="C6330" s="1">
        <f t="shared" ca="1" si="686"/>
        <v>100</v>
      </c>
      <c r="D6330" s="1">
        <f t="shared" ca="1" si="687"/>
        <v>58.639357099169693</v>
      </c>
      <c r="E6330" s="1">
        <f t="shared" ca="1" si="688"/>
        <v>-2</v>
      </c>
      <c r="F6330" s="1">
        <f t="shared" ca="1" si="690"/>
        <v>1</v>
      </c>
      <c r="G6330" s="1">
        <f t="shared" ca="1" si="691"/>
        <v>0</v>
      </c>
      <c r="H6330" s="1">
        <f t="shared" ca="1" si="692"/>
        <v>1</v>
      </c>
    </row>
    <row r="6331" spans="1:8" hidden="1" x14ac:dyDescent="0.2">
      <c r="A6331" s="1">
        <v>6328</v>
      </c>
      <c r="B6331" s="1">
        <f t="shared" ca="1" si="689"/>
        <v>354768.49306951562</v>
      </c>
      <c r="C6331" s="1">
        <f t="shared" ca="1" si="686"/>
        <v>100</v>
      </c>
      <c r="D6331" s="1">
        <f t="shared" ca="1" si="687"/>
        <v>58.639357099169693</v>
      </c>
      <c r="E6331" s="1">
        <f t="shared" ca="1" si="688"/>
        <v>-1</v>
      </c>
      <c r="F6331" s="1">
        <f t="shared" ca="1" si="690"/>
        <v>1</v>
      </c>
      <c r="G6331" s="1">
        <f t="shared" ca="1" si="691"/>
        <v>0</v>
      </c>
      <c r="H6331" s="1">
        <f t="shared" ca="1" si="692"/>
        <v>2</v>
      </c>
    </row>
    <row r="6332" spans="1:8" hidden="1" x14ac:dyDescent="0.2">
      <c r="A6332" s="1">
        <v>6329</v>
      </c>
      <c r="B6332" s="1">
        <f t="shared" ca="1" si="689"/>
        <v>360632.42877943261</v>
      </c>
      <c r="C6332" s="1">
        <f t="shared" ca="1" si="686"/>
        <v>100</v>
      </c>
      <c r="D6332" s="1">
        <f t="shared" ca="1" si="687"/>
        <v>58.639357099169693</v>
      </c>
      <c r="E6332" s="1">
        <f t="shared" ca="1" si="688"/>
        <v>0</v>
      </c>
      <c r="F6332" s="1">
        <f t="shared" ca="1" si="690"/>
        <v>1</v>
      </c>
      <c r="G6332" s="1">
        <f t="shared" ca="1" si="691"/>
        <v>0</v>
      </c>
      <c r="H6332" s="1">
        <f t="shared" ca="1" si="692"/>
        <v>3</v>
      </c>
    </row>
    <row r="6333" spans="1:8" hidden="1" x14ac:dyDescent="0.2">
      <c r="A6333" s="1">
        <v>6330</v>
      </c>
      <c r="B6333" s="1">
        <f t="shared" ca="1" si="689"/>
        <v>366496.36448934959</v>
      </c>
      <c r="C6333" s="1">
        <f t="shared" ca="1" si="686"/>
        <v>100</v>
      </c>
      <c r="D6333" s="1">
        <f t="shared" ca="1" si="687"/>
        <v>-42.077013244733351</v>
      </c>
      <c r="E6333" s="1">
        <f t="shared" ca="1" si="688"/>
        <v>0</v>
      </c>
      <c r="F6333" s="1">
        <f t="shared" ca="1" si="690"/>
        <v>1</v>
      </c>
      <c r="G6333" s="1">
        <f t="shared" ca="1" si="691"/>
        <v>0</v>
      </c>
      <c r="H6333" s="1">
        <f t="shared" ca="1" si="692"/>
        <v>4</v>
      </c>
    </row>
    <row r="6334" spans="1:8" hidden="1" x14ac:dyDescent="0.2">
      <c r="A6334" s="1">
        <v>6331</v>
      </c>
      <c r="B6334" s="1">
        <f t="shared" ca="1" si="689"/>
        <v>362288.66316487629</v>
      </c>
      <c r="C6334" s="1">
        <f t="shared" ca="1" si="686"/>
        <v>100</v>
      </c>
      <c r="D6334" s="1">
        <f t="shared" ca="1" si="687"/>
        <v>-42.077013244733351</v>
      </c>
      <c r="E6334" s="1">
        <f t="shared" ca="1" si="688"/>
        <v>-1</v>
      </c>
      <c r="F6334" s="1">
        <f t="shared" ca="1" si="690"/>
        <v>1</v>
      </c>
      <c r="G6334" s="1">
        <f t="shared" ca="1" si="691"/>
        <v>1</v>
      </c>
      <c r="H6334" s="1">
        <f t="shared" ca="1" si="692"/>
        <v>0</v>
      </c>
    </row>
    <row r="6335" spans="1:8" hidden="1" x14ac:dyDescent="0.2">
      <c r="A6335" s="1">
        <v>6332</v>
      </c>
      <c r="B6335" s="1">
        <f t="shared" ca="1" si="689"/>
        <v>358080.96184040298</v>
      </c>
      <c r="C6335" s="1">
        <f t="shared" ca="1" si="686"/>
        <v>100</v>
      </c>
      <c r="D6335" s="1">
        <f t="shared" ca="1" si="687"/>
        <v>-42.077013244733351</v>
      </c>
      <c r="E6335" s="1">
        <f t="shared" ca="1" si="688"/>
        <v>-2</v>
      </c>
      <c r="F6335" s="1">
        <f t="shared" ca="1" si="690"/>
        <v>1</v>
      </c>
      <c r="G6335" s="1">
        <f t="shared" ca="1" si="691"/>
        <v>2</v>
      </c>
      <c r="H6335" s="1">
        <f t="shared" ca="1" si="692"/>
        <v>0</v>
      </c>
    </row>
    <row r="6336" spans="1:8" hidden="1" x14ac:dyDescent="0.2">
      <c r="A6336" s="1">
        <v>6333</v>
      </c>
      <c r="B6336" s="1">
        <f t="shared" ca="1" si="689"/>
        <v>353873.26051592967</v>
      </c>
      <c r="C6336" s="1">
        <f t="shared" ca="1" si="686"/>
        <v>100</v>
      </c>
      <c r="D6336" s="1">
        <f t="shared" ca="1" si="687"/>
        <v>-42.077013244733351</v>
      </c>
      <c r="E6336" s="1">
        <f t="shared" ca="1" si="688"/>
        <v>-3</v>
      </c>
      <c r="F6336" s="1">
        <f t="shared" ca="1" si="690"/>
        <v>1</v>
      </c>
      <c r="G6336" s="1">
        <f t="shared" ca="1" si="691"/>
        <v>3</v>
      </c>
      <c r="H6336" s="1">
        <f t="shared" ca="1" si="692"/>
        <v>0</v>
      </c>
    </row>
    <row r="6337" spans="1:8" hidden="1" x14ac:dyDescent="0.2">
      <c r="A6337" s="1">
        <v>6334</v>
      </c>
      <c r="B6337" s="1">
        <f t="shared" ca="1" si="689"/>
        <v>349665.55919145636</v>
      </c>
      <c r="C6337" s="1">
        <f t="shared" ca="1" si="686"/>
        <v>100</v>
      </c>
      <c r="D6337" s="1">
        <f t="shared" ca="1" si="687"/>
        <v>-42.077013244733351</v>
      </c>
      <c r="E6337" s="1">
        <f t="shared" ca="1" si="688"/>
        <v>-4</v>
      </c>
      <c r="F6337" s="1">
        <f t="shared" ca="1" si="690"/>
        <v>1</v>
      </c>
      <c r="G6337" s="1">
        <f t="shared" ca="1" si="691"/>
        <v>4</v>
      </c>
      <c r="H6337" s="1">
        <f t="shared" ca="1" si="692"/>
        <v>0</v>
      </c>
    </row>
    <row r="6338" spans="1:8" hidden="1" x14ac:dyDescent="0.2">
      <c r="A6338" s="1">
        <v>6335</v>
      </c>
      <c r="B6338" s="1">
        <f t="shared" ca="1" si="689"/>
        <v>345457.85786698305</v>
      </c>
      <c r="C6338" s="1">
        <f t="shared" ca="1" si="686"/>
        <v>500</v>
      </c>
      <c r="D6338" s="1">
        <f t="shared" ca="1" si="687"/>
        <v>-42.077013244733351</v>
      </c>
      <c r="E6338" s="1">
        <f t="shared" ca="1" si="688"/>
        <v>0</v>
      </c>
      <c r="F6338" s="1">
        <f t="shared" ca="1" si="690"/>
        <v>2</v>
      </c>
      <c r="G6338" s="1">
        <f t="shared" ca="1" si="691"/>
        <v>5</v>
      </c>
      <c r="H6338" s="1">
        <f t="shared" ca="1" si="692"/>
        <v>0</v>
      </c>
    </row>
    <row r="6339" spans="1:8" hidden="1" x14ac:dyDescent="0.2">
      <c r="A6339" s="1">
        <v>6336</v>
      </c>
      <c r="B6339" s="1">
        <f t="shared" ca="1" si="689"/>
        <v>324419.35124461638</v>
      </c>
      <c r="C6339" s="1">
        <f t="shared" ca="1" si="686"/>
        <v>500</v>
      </c>
      <c r="D6339" s="1">
        <f t="shared" ca="1" si="687"/>
        <v>58.639357099169693</v>
      </c>
      <c r="E6339" s="1">
        <f t="shared" ca="1" si="688"/>
        <v>-1</v>
      </c>
      <c r="F6339" s="1">
        <f t="shared" ca="1" si="690"/>
        <v>2</v>
      </c>
      <c r="G6339" s="1">
        <f t="shared" ca="1" si="691"/>
        <v>6</v>
      </c>
      <c r="H6339" s="1">
        <f t="shared" ca="1" si="692"/>
        <v>0</v>
      </c>
    </row>
    <row r="6340" spans="1:8" hidden="1" x14ac:dyDescent="0.2">
      <c r="A6340" s="1">
        <v>6337</v>
      </c>
      <c r="B6340" s="1">
        <f t="shared" ca="1" si="689"/>
        <v>353739.02979420125</v>
      </c>
      <c r="C6340" s="1">
        <f t="shared" ca="1" si="686"/>
        <v>100</v>
      </c>
      <c r="D6340" s="1">
        <f t="shared" ca="1" si="687"/>
        <v>-42.077013244733351</v>
      </c>
      <c r="E6340" s="1">
        <f t="shared" ca="1" si="688"/>
        <v>0</v>
      </c>
      <c r="F6340" s="1">
        <f t="shared" ca="1" si="690"/>
        <v>1</v>
      </c>
      <c r="G6340" s="1">
        <f t="shared" ca="1" si="691"/>
        <v>0</v>
      </c>
      <c r="H6340" s="1">
        <f t="shared" ca="1" si="692"/>
        <v>1</v>
      </c>
    </row>
    <row r="6341" spans="1:8" hidden="1" x14ac:dyDescent="0.2">
      <c r="A6341" s="1">
        <v>6338</v>
      </c>
      <c r="B6341" s="1">
        <f t="shared" ca="1" si="689"/>
        <v>349531.32846972795</v>
      </c>
      <c r="C6341" s="1">
        <f t="shared" ref="C6341:C6404" ca="1" si="693">$C$4*POWER($L$2,F6341-1)</f>
        <v>100</v>
      </c>
      <c r="D6341" s="1">
        <f t="shared" ref="D6341:D6404" ca="1" si="694">IF(RAND()&lt;$B$1,$F$1,$H$1)</f>
        <v>58.639357099169693</v>
      </c>
      <c r="E6341" s="1">
        <f t="shared" ref="E6341:E6404" ca="1" si="695">IF(D6340&lt;0,IF(E6340-1=-$D$2,0,E6340-1),IF(E6340+1=$F$2,0,E6340+1))</f>
        <v>-1</v>
      </c>
      <c r="F6341" s="1">
        <f t="shared" ca="1" si="690"/>
        <v>1</v>
      </c>
      <c r="G6341" s="1">
        <f t="shared" ca="1" si="691"/>
        <v>1</v>
      </c>
      <c r="H6341" s="1">
        <f t="shared" ca="1" si="692"/>
        <v>0</v>
      </c>
    </row>
    <row r="6342" spans="1:8" hidden="1" x14ac:dyDescent="0.2">
      <c r="A6342" s="1">
        <v>6339</v>
      </c>
      <c r="B6342" s="1">
        <f t="shared" ref="B6342:B6405" ca="1" si="696">B6341+D6341*C6341</f>
        <v>355395.26417964493</v>
      </c>
      <c r="C6342" s="1">
        <f t="shared" ca="1" si="693"/>
        <v>100</v>
      </c>
      <c r="D6342" s="1">
        <f t="shared" ca="1" si="694"/>
        <v>-42.077013244733351</v>
      </c>
      <c r="E6342" s="1">
        <f t="shared" ca="1" si="695"/>
        <v>0</v>
      </c>
      <c r="F6342" s="1">
        <f t="shared" ref="F6342:F6405" ca="1" si="697">IF(AND(D6341&gt;0,E6342=0),IF(F6341-1&lt;1,1,F6341-1),IF(AND(D6341&lt;0,E6342=0),IF(F6341+1&gt;$H$2,1,F6341+1),F6341))</f>
        <v>1</v>
      </c>
      <c r="G6342" s="1">
        <f t="shared" ref="G6342:G6405" ca="1" si="698">IF(D6341&gt;0,0,G6341+1)</f>
        <v>0</v>
      </c>
      <c r="H6342" s="1">
        <f t="shared" ref="H6342:H6405" ca="1" si="699">IF(D6341&lt;0,0,H6341+1)</f>
        <v>1</v>
      </c>
    </row>
    <row r="6343" spans="1:8" hidden="1" x14ac:dyDescent="0.2">
      <c r="A6343" s="1">
        <v>6340</v>
      </c>
      <c r="B6343" s="1">
        <f t="shared" ca="1" si="696"/>
        <v>351187.56285517162</v>
      </c>
      <c r="C6343" s="1">
        <f t="shared" ca="1" si="693"/>
        <v>100</v>
      </c>
      <c r="D6343" s="1">
        <f t="shared" ca="1" si="694"/>
        <v>58.639357099169693</v>
      </c>
      <c r="E6343" s="1">
        <f t="shared" ca="1" si="695"/>
        <v>-1</v>
      </c>
      <c r="F6343" s="1">
        <f t="shared" ca="1" si="697"/>
        <v>1</v>
      </c>
      <c r="G6343" s="1">
        <f t="shared" ca="1" si="698"/>
        <v>1</v>
      </c>
      <c r="H6343" s="1">
        <f t="shared" ca="1" si="699"/>
        <v>0</v>
      </c>
    </row>
    <row r="6344" spans="1:8" hidden="1" x14ac:dyDescent="0.2">
      <c r="A6344" s="1">
        <v>6341</v>
      </c>
      <c r="B6344" s="1">
        <f t="shared" ca="1" si="696"/>
        <v>357051.49856508861</v>
      </c>
      <c r="C6344" s="1">
        <f t="shared" ca="1" si="693"/>
        <v>100</v>
      </c>
      <c r="D6344" s="1">
        <f t="shared" ca="1" si="694"/>
        <v>-42.077013244733351</v>
      </c>
      <c r="E6344" s="1">
        <f t="shared" ca="1" si="695"/>
        <v>0</v>
      </c>
      <c r="F6344" s="1">
        <f t="shared" ca="1" si="697"/>
        <v>1</v>
      </c>
      <c r="G6344" s="1">
        <f t="shared" ca="1" si="698"/>
        <v>0</v>
      </c>
      <c r="H6344" s="1">
        <f t="shared" ca="1" si="699"/>
        <v>1</v>
      </c>
    </row>
    <row r="6345" spans="1:8" hidden="1" x14ac:dyDescent="0.2">
      <c r="A6345" s="1">
        <v>6342</v>
      </c>
      <c r="B6345" s="1">
        <f t="shared" ca="1" si="696"/>
        <v>352843.7972406153</v>
      </c>
      <c r="C6345" s="1">
        <f t="shared" ca="1" si="693"/>
        <v>100</v>
      </c>
      <c r="D6345" s="1">
        <f t="shared" ca="1" si="694"/>
        <v>-42.077013244733351</v>
      </c>
      <c r="E6345" s="1">
        <f t="shared" ca="1" si="695"/>
        <v>-1</v>
      </c>
      <c r="F6345" s="1">
        <f t="shared" ca="1" si="697"/>
        <v>1</v>
      </c>
      <c r="G6345" s="1">
        <f t="shared" ca="1" si="698"/>
        <v>1</v>
      </c>
      <c r="H6345" s="1">
        <f t="shared" ca="1" si="699"/>
        <v>0</v>
      </c>
    </row>
    <row r="6346" spans="1:8" hidden="1" x14ac:dyDescent="0.2">
      <c r="A6346" s="1">
        <v>6343</v>
      </c>
      <c r="B6346" s="1">
        <f t="shared" ca="1" si="696"/>
        <v>348636.09591614199</v>
      </c>
      <c r="C6346" s="1">
        <f t="shared" ca="1" si="693"/>
        <v>100</v>
      </c>
      <c r="D6346" s="1">
        <f t="shared" ca="1" si="694"/>
        <v>58.639357099169693</v>
      </c>
      <c r="E6346" s="1">
        <f t="shared" ca="1" si="695"/>
        <v>-2</v>
      </c>
      <c r="F6346" s="1">
        <f t="shared" ca="1" si="697"/>
        <v>1</v>
      </c>
      <c r="G6346" s="1">
        <f t="shared" ca="1" si="698"/>
        <v>2</v>
      </c>
      <c r="H6346" s="1">
        <f t="shared" ca="1" si="699"/>
        <v>0</v>
      </c>
    </row>
    <row r="6347" spans="1:8" hidden="1" x14ac:dyDescent="0.2">
      <c r="A6347" s="1">
        <v>6344</v>
      </c>
      <c r="B6347" s="1">
        <f t="shared" ca="1" si="696"/>
        <v>354500.03162605898</v>
      </c>
      <c r="C6347" s="1">
        <f t="shared" ca="1" si="693"/>
        <v>100</v>
      </c>
      <c r="D6347" s="1">
        <f t="shared" ca="1" si="694"/>
        <v>-42.077013244733351</v>
      </c>
      <c r="E6347" s="1">
        <f t="shared" ca="1" si="695"/>
        <v>-1</v>
      </c>
      <c r="F6347" s="1">
        <f t="shared" ca="1" si="697"/>
        <v>1</v>
      </c>
      <c r="G6347" s="1">
        <f t="shared" ca="1" si="698"/>
        <v>0</v>
      </c>
      <c r="H6347" s="1">
        <f t="shared" ca="1" si="699"/>
        <v>1</v>
      </c>
    </row>
    <row r="6348" spans="1:8" hidden="1" x14ac:dyDescent="0.2">
      <c r="A6348" s="1">
        <v>6345</v>
      </c>
      <c r="B6348" s="1">
        <f t="shared" ca="1" si="696"/>
        <v>350292.33030158567</v>
      </c>
      <c r="C6348" s="1">
        <f t="shared" ca="1" si="693"/>
        <v>100</v>
      </c>
      <c r="D6348" s="1">
        <f t="shared" ca="1" si="694"/>
        <v>58.639357099169693</v>
      </c>
      <c r="E6348" s="1">
        <f t="shared" ca="1" si="695"/>
        <v>-2</v>
      </c>
      <c r="F6348" s="1">
        <f t="shared" ca="1" si="697"/>
        <v>1</v>
      </c>
      <c r="G6348" s="1">
        <f t="shared" ca="1" si="698"/>
        <v>1</v>
      </c>
      <c r="H6348" s="1">
        <f t="shared" ca="1" si="699"/>
        <v>0</v>
      </c>
    </row>
    <row r="6349" spans="1:8" hidden="1" x14ac:dyDescent="0.2">
      <c r="A6349" s="1">
        <v>6346</v>
      </c>
      <c r="B6349" s="1">
        <f t="shared" ca="1" si="696"/>
        <v>356156.26601150265</v>
      </c>
      <c r="C6349" s="1">
        <f t="shared" ca="1" si="693"/>
        <v>100</v>
      </c>
      <c r="D6349" s="1">
        <f t="shared" ca="1" si="694"/>
        <v>58.639357099169693</v>
      </c>
      <c r="E6349" s="1">
        <f t="shared" ca="1" si="695"/>
        <v>-1</v>
      </c>
      <c r="F6349" s="1">
        <f t="shared" ca="1" si="697"/>
        <v>1</v>
      </c>
      <c r="G6349" s="1">
        <f t="shared" ca="1" si="698"/>
        <v>0</v>
      </c>
      <c r="H6349" s="1">
        <f t="shared" ca="1" si="699"/>
        <v>1</v>
      </c>
    </row>
    <row r="6350" spans="1:8" hidden="1" x14ac:dyDescent="0.2">
      <c r="A6350" s="1">
        <v>6347</v>
      </c>
      <c r="B6350" s="1">
        <f t="shared" ca="1" si="696"/>
        <v>362020.20172141964</v>
      </c>
      <c r="C6350" s="1">
        <f t="shared" ca="1" si="693"/>
        <v>100</v>
      </c>
      <c r="D6350" s="1">
        <f t="shared" ca="1" si="694"/>
        <v>58.639357099169693</v>
      </c>
      <c r="E6350" s="1">
        <f t="shared" ca="1" si="695"/>
        <v>0</v>
      </c>
      <c r="F6350" s="1">
        <f t="shared" ca="1" si="697"/>
        <v>1</v>
      </c>
      <c r="G6350" s="1">
        <f t="shared" ca="1" si="698"/>
        <v>0</v>
      </c>
      <c r="H6350" s="1">
        <f t="shared" ca="1" si="699"/>
        <v>2</v>
      </c>
    </row>
    <row r="6351" spans="1:8" hidden="1" x14ac:dyDescent="0.2">
      <c r="A6351" s="1">
        <v>6348</v>
      </c>
      <c r="B6351" s="1">
        <f t="shared" ca="1" si="696"/>
        <v>367884.13743133663</v>
      </c>
      <c r="C6351" s="1">
        <f t="shared" ca="1" si="693"/>
        <v>100</v>
      </c>
      <c r="D6351" s="1">
        <f t="shared" ca="1" si="694"/>
        <v>58.639357099169693</v>
      </c>
      <c r="E6351" s="1">
        <f t="shared" ca="1" si="695"/>
        <v>0</v>
      </c>
      <c r="F6351" s="1">
        <f t="shared" ca="1" si="697"/>
        <v>1</v>
      </c>
      <c r="G6351" s="1">
        <f t="shared" ca="1" si="698"/>
        <v>0</v>
      </c>
      <c r="H6351" s="1">
        <f t="shared" ca="1" si="699"/>
        <v>3</v>
      </c>
    </row>
    <row r="6352" spans="1:8" hidden="1" x14ac:dyDescent="0.2">
      <c r="A6352" s="1">
        <v>6349</v>
      </c>
      <c r="B6352" s="1">
        <f t="shared" ca="1" si="696"/>
        <v>373748.07314125361</v>
      </c>
      <c r="C6352" s="1">
        <f t="shared" ca="1" si="693"/>
        <v>100</v>
      </c>
      <c r="D6352" s="1">
        <f t="shared" ca="1" si="694"/>
        <v>-42.077013244733351</v>
      </c>
      <c r="E6352" s="1">
        <f t="shared" ca="1" si="695"/>
        <v>0</v>
      </c>
      <c r="F6352" s="1">
        <f t="shared" ca="1" si="697"/>
        <v>1</v>
      </c>
      <c r="G6352" s="1">
        <f t="shared" ca="1" si="698"/>
        <v>0</v>
      </c>
      <c r="H6352" s="1">
        <f t="shared" ca="1" si="699"/>
        <v>4</v>
      </c>
    </row>
    <row r="6353" spans="1:8" hidden="1" x14ac:dyDescent="0.2">
      <c r="A6353" s="1">
        <v>6350</v>
      </c>
      <c r="B6353" s="1">
        <f t="shared" ca="1" si="696"/>
        <v>369540.3718167803</v>
      </c>
      <c r="C6353" s="1">
        <f t="shared" ca="1" si="693"/>
        <v>100</v>
      </c>
      <c r="D6353" s="1">
        <f t="shared" ca="1" si="694"/>
        <v>58.639357099169693</v>
      </c>
      <c r="E6353" s="1">
        <f t="shared" ca="1" si="695"/>
        <v>-1</v>
      </c>
      <c r="F6353" s="1">
        <f t="shared" ca="1" si="697"/>
        <v>1</v>
      </c>
      <c r="G6353" s="1">
        <f t="shared" ca="1" si="698"/>
        <v>1</v>
      </c>
      <c r="H6353" s="1">
        <f t="shared" ca="1" si="699"/>
        <v>0</v>
      </c>
    </row>
    <row r="6354" spans="1:8" hidden="1" x14ac:dyDescent="0.2">
      <c r="A6354" s="1">
        <v>6351</v>
      </c>
      <c r="B6354" s="1">
        <f t="shared" ca="1" si="696"/>
        <v>375404.30752669729</v>
      </c>
      <c r="C6354" s="1">
        <f t="shared" ca="1" si="693"/>
        <v>100</v>
      </c>
      <c r="D6354" s="1">
        <f t="shared" ca="1" si="694"/>
        <v>-42.077013244733351</v>
      </c>
      <c r="E6354" s="1">
        <f t="shared" ca="1" si="695"/>
        <v>0</v>
      </c>
      <c r="F6354" s="1">
        <f t="shared" ca="1" si="697"/>
        <v>1</v>
      </c>
      <c r="G6354" s="1">
        <f t="shared" ca="1" si="698"/>
        <v>0</v>
      </c>
      <c r="H6354" s="1">
        <f t="shared" ca="1" si="699"/>
        <v>1</v>
      </c>
    </row>
    <row r="6355" spans="1:8" hidden="1" x14ac:dyDescent="0.2">
      <c r="A6355" s="1">
        <v>6352</v>
      </c>
      <c r="B6355" s="1">
        <f t="shared" ca="1" si="696"/>
        <v>371196.60620222398</v>
      </c>
      <c r="C6355" s="1">
        <f t="shared" ca="1" si="693"/>
        <v>100</v>
      </c>
      <c r="D6355" s="1">
        <f t="shared" ca="1" si="694"/>
        <v>-42.077013244733351</v>
      </c>
      <c r="E6355" s="1">
        <f t="shared" ca="1" si="695"/>
        <v>-1</v>
      </c>
      <c r="F6355" s="1">
        <f t="shared" ca="1" si="697"/>
        <v>1</v>
      </c>
      <c r="G6355" s="1">
        <f t="shared" ca="1" si="698"/>
        <v>1</v>
      </c>
      <c r="H6355" s="1">
        <f t="shared" ca="1" si="699"/>
        <v>0</v>
      </c>
    </row>
    <row r="6356" spans="1:8" hidden="1" x14ac:dyDescent="0.2">
      <c r="A6356" s="1">
        <v>6353</v>
      </c>
      <c r="B6356" s="1">
        <f t="shared" ca="1" si="696"/>
        <v>366988.90487775067</v>
      </c>
      <c r="C6356" s="1">
        <f t="shared" ca="1" si="693"/>
        <v>100</v>
      </c>
      <c r="D6356" s="1">
        <f t="shared" ca="1" si="694"/>
        <v>58.639357099169693</v>
      </c>
      <c r="E6356" s="1">
        <f t="shared" ca="1" si="695"/>
        <v>-2</v>
      </c>
      <c r="F6356" s="1">
        <f t="shared" ca="1" si="697"/>
        <v>1</v>
      </c>
      <c r="G6356" s="1">
        <f t="shared" ca="1" si="698"/>
        <v>2</v>
      </c>
      <c r="H6356" s="1">
        <f t="shared" ca="1" si="699"/>
        <v>0</v>
      </c>
    </row>
    <row r="6357" spans="1:8" hidden="1" x14ac:dyDescent="0.2">
      <c r="A6357" s="1">
        <v>6354</v>
      </c>
      <c r="B6357" s="1">
        <f t="shared" ca="1" si="696"/>
        <v>372852.84058766766</v>
      </c>
      <c r="C6357" s="1">
        <f t="shared" ca="1" si="693"/>
        <v>100</v>
      </c>
      <c r="D6357" s="1">
        <f t="shared" ca="1" si="694"/>
        <v>58.639357099169693</v>
      </c>
      <c r="E6357" s="1">
        <f t="shared" ca="1" si="695"/>
        <v>-1</v>
      </c>
      <c r="F6357" s="1">
        <f t="shared" ca="1" si="697"/>
        <v>1</v>
      </c>
      <c r="G6357" s="1">
        <f t="shared" ca="1" si="698"/>
        <v>0</v>
      </c>
      <c r="H6357" s="1">
        <f t="shared" ca="1" si="699"/>
        <v>1</v>
      </c>
    </row>
    <row r="6358" spans="1:8" hidden="1" x14ac:dyDescent="0.2">
      <c r="A6358" s="1">
        <v>6355</v>
      </c>
      <c r="B6358" s="1">
        <f t="shared" ca="1" si="696"/>
        <v>378716.77629758464</v>
      </c>
      <c r="C6358" s="1">
        <f t="shared" ca="1" si="693"/>
        <v>100</v>
      </c>
      <c r="D6358" s="1">
        <f t="shared" ca="1" si="694"/>
        <v>58.639357099169693</v>
      </c>
      <c r="E6358" s="1">
        <f t="shared" ca="1" si="695"/>
        <v>0</v>
      </c>
      <c r="F6358" s="1">
        <f t="shared" ca="1" si="697"/>
        <v>1</v>
      </c>
      <c r="G6358" s="1">
        <f t="shared" ca="1" si="698"/>
        <v>0</v>
      </c>
      <c r="H6358" s="1">
        <f t="shared" ca="1" si="699"/>
        <v>2</v>
      </c>
    </row>
    <row r="6359" spans="1:8" hidden="1" x14ac:dyDescent="0.2">
      <c r="A6359" s="1">
        <v>6356</v>
      </c>
      <c r="B6359" s="1">
        <f t="shared" ca="1" si="696"/>
        <v>384580.71200750163</v>
      </c>
      <c r="C6359" s="1">
        <f t="shared" ca="1" si="693"/>
        <v>100</v>
      </c>
      <c r="D6359" s="1">
        <f t="shared" ca="1" si="694"/>
        <v>-42.077013244733351</v>
      </c>
      <c r="E6359" s="1">
        <f t="shared" ca="1" si="695"/>
        <v>0</v>
      </c>
      <c r="F6359" s="1">
        <f t="shared" ca="1" si="697"/>
        <v>1</v>
      </c>
      <c r="G6359" s="1">
        <f t="shared" ca="1" si="698"/>
        <v>0</v>
      </c>
      <c r="H6359" s="1">
        <f t="shared" ca="1" si="699"/>
        <v>3</v>
      </c>
    </row>
    <row r="6360" spans="1:8" hidden="1" x14ac:dyDescent="0.2">
      <c r="A6360" s="1">
        <v>6357</v>
      </c>
      <c r="B6360" s="1">
        <f t="shared" ca="1" si="696"/>
        <v>380373.01068302832</v>
      </c>
      <c r="C6360" s="1">
        <f t="shared" ca="1" si="693"/>
        <v>100</v>
      </c>
      <c r="D6360" s="1">
        <f t="shared" ca="1" si="694"/>
        <v>58.639357099169693</v>
      </c>
      <c r="E6360" s="1">
        <f t="shared" ca="1" si="695"/>
        <v>-1</v>
      </c>
      <c r="F6360" s="1">
        <f t="shared" ca="1" si="697"/>
        <v>1</v>
      </c>
      <c r="G6360" s="1">
        <f t="shared" ca="1" si="698"/>
        <v>1</v>
      </c>
      <c r="H6360" s="1">
        <f t="shared" ca="1" si="699"/>
        <v>0</v>
      </c>
    </row>
    <row r="6361" spans="1:8" hidden="1" x14ac:dyDescent="0.2">
      <c r="A6361" s="1">
        <v>6358</v>
      </c>
      <c r="B6361" s="1">
        <f t="shared" ca="1" si="696"/>
        <v>386236.9463929453</v>
      </c>
      <c r="C6361" s="1">
        <f t="shared" ca="1" si="693"/>
        <v>100</v>
      </c>
      <c r="D6361" s="1">
        <f t="shared" ca="1" si="694"/>
        <v>58.639357099169693</v>
      </c>
      <c r="E6361" s="1">
        <f t="shared" ca="1" si="695"/>
        <v>0</v>
      </c>
      <c r="F6361" s="1">
        <f t="shared" ca="1" si="697"/>
        <v>1</v>
      </c>
      <c r="G6361" s="1">
        <f t="shared" ca="1" si="698"/>
        <v>0</v>
      </c>
      <c r="H6361" s="1">
        <f t="shared" ca="1" si="699"/>
        <v>1</v>
      </c>
    </row>
    <row r="6362" spans="1:8" hidden="1" x14ac:dyDescent="0.2">
      <c r="A6362" s="1">
        <v>6359</v>
      </c>
      <c r="B6362" s="1">
        <f t="shared" ca="1" si="696"/>
        <v>392100.88210286229</v>
      </c>
      <c r="C6362" s="1">
        <f t="shared" ca="1" si="693"/>
        <v>100</v>
      </c>
      <c r="D6362" s="1">
        <f t="shared" ca="1" si="694"/>
        <v>-42.077013244733351</v>
      </c>
      <c r="E6362" s="1">
        <f t="shared" ca="1" si="695"/>
        <v>0</v>
      </c>
      <c r="F6362" s="1">
        <f t="shared" ca="1" si="697"/>
        <v>1</v>
      </c>
      <c r="G6362" s="1">
        <f t="shared" ca="1" si="698"/>
        <v>0</v>
      </c>
      <c r="H6362" s="1">
        <f t="shared" ca="1" si="699"/>
        <v>2</v>
      </c>
    </row>
    <row r="6363" spans="1:8" hidden="1" x14ac:dyDescent="0.2">
      <c r="A6363" s="1">
        <v>6360</v>
      </c>
      <c r="B6363" s="1">
        <f t="shared" ca="1" si="696"/>
        <v>387893.18077838898</v>
      </c>
      <c r="C6363" s="1">
        <f t="shared" ca="1" si="693"/>
        <v>100</v>
      </c>
      <c r="D6363" s="1">
        <f t="shared" ca="1" si="694"/>
        <v>-42.077013244733351</v>
      </c>
      <c r="E6363" s="1">
        <f t="shared" ca="1" si="695"/>
        <v>-1</v>
      </c>
      <c r="F6363" s="1">
        <f t="shared" ca="1" si="697"/>
        <v>1</v>
      </c>
      <c r="G6363" s="1">
        <f t="shared" ca="1" si="698"/>
        <v>1</v>
      </c>
      <c r="H6363" s="1">
        <f t="shared" ca="1" si="699"/>
        <v>0</v>
      </c>
    </row>
    <row r="6364" spans="1:8" hidden="1" x14ac:dyDescent="0.2">
      <c r="A6364" s="1">
        <v>6361</v>
      </c>
      <c r="B6364" s="1">
        <f t="shared" ca="1" si="696"/>
        <v>383685.47945391567</v>
      </c>
      <c r="C6364" s="1">
        <f t="shared" ca="1" si="693"/>
        <v>100</v>
      </c>
      <c r="D6364" s="1">
        <f t="shared" ca="1" si="694"/>
        <v>58.639357099169693</v>
      </c>
      <c r="E6364" s="1">
        <f t="shared" ca="1" si="695"/>
        <v>-2</v>
      </c>
      <c r="F6364" s="1">
        <f t="shared" ca="1" si="697"/>
        <v>1</v>
      </c>
      <c r="G6364" s="1">
        <f t="shared" ca="1" si="698"/>
        <v>2</v>
      </c>
      <c r="H6364" s="1">
        <f t="shared" ca="1" si="699"/>
        <v>0</v>
      </c>
    </row>
    <row r="6365" spans="1:8" hidden="1" x14ac:dyDescent="0.2">
      <c r="A6365" s="1">
        <v>6362</v>
      </c>
      <c r="B6365" s="1">
        <f t="shared" ca="1" si="696"/>
        <v>389549.41516383266</v>
      </c>
      <c r="C6365" s="1">
        <f t="shared" ca="1" si="693"/>
        <v>100</v>
      </c>
      <c r="D6365" s="1">
        <f t="shared" ca="1" si="694"/>
        <v>58.639357099169693</v>
      </c>
      <c r="E6365" s="1">
        <f t="shared" ca="1" si="695"/>
        <v>-1</v>
      </c>
      <c r="F6365" s="1">
        <f t="shared" ca="1" si="697"/>
        <v>1</v>
      </c>
      <c r="G6365" s="1">
        <f t="shared" ca="1" si="698"/>
        <v>0</v>
      </c>
      <c r="H6365" s="1">
        <f t="shared" ca="1" si="699"/>
        <v>1</v>
      </c>
    </row>
    <row r="6366" spans="1:8" hidden="1" x14ac:dyDescent="0.2">
      <c r="A6366" s="1">
        <v>6363</v>
      </c>
      <c r="B6366" s="1">
        <f t="shared" ca="1" si="696"/>
        <v>395413.35087374964</v>
      </c>
      <c r="C6366" s="1">
        <f t="shared" ca="1" si="693"/>
        <v>100</v>
      </c>
      <c r="D6366" s="1">
        <f t="shared" ca="1" si="694"/>
        <v>-42.077013244733351</v>
      </c>
      <c r="E6366" s="1">
        <f t="shared" ca="1" si="695"/>
        <v>0</v>
      </c>
      <c r="F6366" s="1">
        <f t="shared" ca="1" si="697"/>
        <v>1</v>
      </c>
      <c r="G6366" s="1">
        <f t="shared" ca="1" si="698"/>
        <v>0</v>
      </c>
      <c r="H6366" s="1">
        <f t="shared" ca="1" si="699"/>
        <v>2</v>
      </c>
    </row>
    <row r="6367" spans="1:8" hidden="1" x14ac:dyDescent="0.2">
      <c r="A6367" s="1">
        <v>6364</v>
      </c>
      <c r="B6367" s="1">
        <f t="shared" ca="1" si="696"/>
        <v>391205.64954927634</v>
      </c>
      <c r="C6367" s="1">
        <f t="shared" ca="1" si="693"/>
        <v>100</v>
      </c>
      <c r="D6367" s="1">
        <f t="shared" ca="1" si="694"/>
        <v>58.639357099169693</v>
      </c>
      <c r="E6367" s="1">
        <f t="shared" ca="1" si="695"/>
        <v>-1</v>
      </c>
      <c r="F6367" s="1">
        <f t="shared" ca="1" si="697"/>
        <v>1</v>
      </c>
      <c r="G6367" s="1">
        <f t="shared" ca="1" si="698"/>
        <v>1</v>
      </c>
      <c r="H6367" s="1">
        <f t="shared" ca="1" si="699"/>
        <v>0</v>
      </c>
    </row>
    <row r="6368" spans="1:8" hidden="1" x14ac:dyDescent="0.2">
      <c r="A6368" s="1">
        <v>6365</v>
      </c>
      <c r="B6368" s="1">
        <f t="shared" ca="1" si="696"/>
        <v>397069.58525919332</v>
      </c>
      <c r="C6368" s="1">
        <f t="shared" ca="1" si="693"/>
        <v>100</v>
      </c>
      <c r="D6368" s="1">
        <f t="shared" ca="1" si="694"/>
        <v>58.639357099169693</v>
      </c>
      <c r="E6368" s="1">
        <f t="shared" ca="1" si="695"/>
        <v>0</v>
      </c>
      <c r="F6368" s="1">
        <f t="shared" ca="1" si="697"/>
        <v>1</v>
      </c>
      <c r="G6368" s="1">
        <f t="shared" ca="1" si="698"/>
        <v>0</v>
      </c>
      <c r="H6368" s="1">
        <f t="shared" ca="1" si="699"/>
        <v>1</v>
      </c>
    </row>
    <row r="6369" spans="1:8" hidden="1" x14ac:dyDescent="0.2">
      <c r="A6369" s="1">
        <v>6366</v>
      </c>
      <c r="B6369" s="1">
        <f t="shared" ca="1" si="696"/>
        <v>402933.52096911031</v>
      </c>
      <c r="C6369" s="1">
        <f t="shared" ca="1" si="693"/>
        <v>100</v>
      </c>
      <c r="D6369" s="1">
        <f t="shared" ca="1" si="694"/>
        <v>58.639357099169693</v>
      </c>
      <c r="E6369" s="1">
        <f t="shared" ca="1" si="695"/>
        <v>0</v>
      </c>
      <c r="F6369" s="1">
        <f t="shared" ca="1" si="697"/>
        <v>1</v>
      </c>
      <c r="G6369" s="1">
        <f t="shared" ca="1" si="698"/>
        <v>0</v>
      </c>
      <c r="H6369" s="1">
        <f t="shared" ca="1" si="699"/>
        <v>2</v>
      </c>
    </row>
    <row r="6370" spans="1:8" hidden="1" x14ac:dyDescent="0.2">
      <c r="A6370" s="1">
        <v>6367</v>
      </c>
      <c r="B6370" s="1">
        <f t="shared" ca="1" si="696"/>
        <v>408797.45667902729</v>
      </c>
      <c r="C6370" s="1">
        <f t="shared" ca="1" si="693"/>
        <v>100</v>
      </c>
      <c r="D6370" s="1">
        <f t="shared" ca="1" si="694"/>
        <v>-42.077013244733351</v>
      </c>
      <c r="E6370" s="1">
        <f t="shared" ca="1" si="695"/>
        <v>0</v>
      </c>
      <c r="F6370" s="1">
        <f t="shared" ca="1" si="697"/>
        <v>1</v>
      </c>
      <c r="G6370" s="1">
        <f t="shared" ca="1" si="698"/>
        <v>0</v>
      </c>
      <c r="H6370" s="1">
        <f t="shared" ca="1" si="699"/>
        <v>3</v>
      </c>
    </row>
    <row r="6371" spans="1:8" hidden="1" x14ac:dyDescent="0.2">
      <c r="A6371" s="1">
        <v>6368</v>
      </c>
      <c r="B6371" s="1">
        <f t="shared" ca="1" si="696"/>
        <v>404589.75535455398</v>
      </c>
      <c r="C6371" s="1">
        <f t="shared" ca="1" si="693"/>
        <v>100</v>
      </c>
      <c r="D6371" s="1">
        <f t="shared" ca="1" si="694"/>
        <v>58.639357099169693</v>
      </c>
      <c r="E6371" s="1">
        <f t="shared" ca="1" si="695"/>
        <v>-1</v>
      </c>
      <c r="F6371" s="1">
        <f t="shared" ca="1" si="697"/>
        <v>1</v>
      </c>
      <c r="G6371" s="1">
        <f t="shared" ca="1" si="698"/>
        <v>1</v>
      </c>
      <c r="H6371" s="1">
        <f t="shared" ca="1" si="699"/>
        <v>0</v>
      </c>
    </row>
    <row r="6372" spans="1:8" hidden="1" x14ac:dyDescent="0.2">
      <c r="A6372" s="1">
        <v>6369</v>
      </c>
      <c r="B6372" s="1">
        <f t="shared" ca="1" si="696"/>
        <v>410453.69106447097</v>
      </c>
      <c r="C6372" s="1">
        <f t="shared" ca="1" si="693"/>
        <v>100</v>
      </c>
      <c r="D6372" s="1">
        <f t="shared" ca="1" si="694"/>
        <v>58.639357099169693</v>
      </c>
      <c r="E6372" s="1">
        <f t="shared" ca="1" si="695"/>
        <v>0</v>
      </c>
      <c r="F6372" s="1">
        <f t="shared" ca="1" si="697"/>
        <v>1</v>
      </c>
      <c r="G6372" s="1">
        <f t="shared" ca="1" si="698"/>
        <v>0</v>
      </c>
      <c r="H6372" s="1">
        <f t="shared" ca="1" si="699"/>
        <v>1</v>
      </c>
    </row>
    <row r="6373" spans="1:8" hidden="1" x14ac:dyDescent="0.2">
      <c r="A6373" s="1">
        <v>6370</v>
      </c>
      <c r="B6373" s="1">
        <f t="shared" ca="1" si="696"/>
        <v>416317.62677438796</v>
      </c>
      <c r="C6373" s="1">
        <f t="shared" ca="1" si="693"/>
        <v>100</v>
      </c>
      <c r="D6373" s="1">
        <f t="shared" ca="1" si="694"/>
        <v>-42.077013244733351</v>
      </c>
      <c r="E6373" s="1">
        <f t="shared" ca="1" si="695"/>
        <v>0</v>
      </c>
      <c r="F6373" s="1">
        <f t="shared" ca="1" si="697"/>
        <v>1</v>
      </c>
      <c r="G6373" s="1">
        <f t="shared" ca="1" si="698"/>
        <v>0</v>
      </c>
      <c r="H6373" s="1">
        <f t="shared" ca="1" si="699"/>
        <v>2</v>
      </c>
    </row>
    <row r="6374" spans="1:8" hidden="1" x14ac:dyDescent="0.2">
      <c r="A6374" s="1">
        <v>6371</v>
      </c>
      <c r="B6374" s="1">
        <f t="shared" ca="1" si="696"/>
        <v>412109.92544991465</v>
      </c>
      <c r="C6374" s="1">
        <f t="shared" ca="1" si="693"/>
        <v>100</v>
      </c>
      <c r="D6374" s="1">
        <f t="shared" ca="1" si="694"/>
        <v>58.639357099169693</v>
      </c>
      <c r="E6374" s="1">
        <f t="shared" ca="1" si="695"/>
        <v>-1</v>
      </c>
      <c r="F6374" s="1">
        <f t="shared" ca="1" si="697"/>
        <v>1</v>
      </c>
      <c r="G6374" s="1">
        <f t="shared" ca="1" si="698"/>
        <v>1</v>
      </c>
      <c r="H6374" s="1">
        <f t="shared" ca="1" si="699"/>
        <v>0</v>
      </c>
    </row>
    <row r="6375" spans="1:8" hidden="1" x14ac:dyDescent="0.2">
      <c r="A6375" s="1">
        <v>6372</v>
      </c>
      <c r="B6375" s="1">
        <f t="shared" ca="1" si="696"/>
        <v>417973.86115983163</v>
      </c>
      <c r="C6375" s="1">
        <f t="shared" ca="1" si="693"/>
        <v>100</v>
      </c>
      <c r="D6375" s="1">
        <f t="shared" ca="1" si="694"/>
        <v>-42.077013244733351</v>
      </c>
      <c r="E6375" s="1">
        <f t="shared" ca="1" si="695"/>
        <v>0</v>
      </c>
      <c r="F6375" s="1">
        <f t="shared" ca="1" si="697"/>
        <v>1</v>
      </c>
      <c r="G6375" s="1">
        <f t="shared" ca="1" si="698"/>
        <v>0</v>
      </c>
      <c r="H6375" s="1">
        <f t="shared" ca="1" si="699"/>
        <v>1</v>
      </c>
    </row>
    <row r="6376" spans="1:8" hidden="1" x14ac:dyDescent="0.2">
      <c r="A6376" s="1">
        <v>6373</v>
      </c>
      <c r="B6376" s="1">
        <f t="shared" ca="1" si="696"/>
        <v>413766.15983535832</v>
      </c>
      <c r="C6376" s="1">
        <f t="shared" ca="1" si="693"/>
        <v>100</v>
      </c>
      <c r="D6376" s="1">
        <f t="shared" ca="1" si="694"/>
        <v>-42.077013244733351</v>
      </c>
      <c r="E6376" s="1">
        <f t="shared" ca="1" si="695"/>
        <v>-1</v>
      </c>
      <c r="F6376" s="1">
        <f t="shared" ca="1" si="697"/>
        <v>1</v>
      </c>
      <c r="G6376" s="1">
        <f t="shared" ca="1" si="698"/>
        <v>1</v>
      </c>
      <c r="H6376" s="1">
        <f t="shared" ca="1" si="699"/>
        <v>0</v>
      </c>
    </row>
    <row r="6377" spans="1:8" hidden="1" x14ac:dyDescent="0.2">
      <c r="A6377" s="1">
        <v>6374</v>
      </c>
      <c r="B6377" s="1">
        <f t="shared" ca="1" si="696"/>
        <v>409558.45851088502</v>
      </c>
      <c r="C6377" s="1">
        <f t="shared" ca="1" si="693"/>
        <v>100</v>
      </c>
      <c r="D6377" s="1">
        <f t="shared" ca="1" si="694"/>
        <v>-42.077013244733351</v>
      </c>
      <c r="E6377" s="1">
        <f t="shared" ca="1" si="695"/>
        <v>-2</v>
      </c>
      <c r="F6377" s="1">
        <f t="shared" ca="1" si="697"/>
        <v>1</v>
      </c>
      <c r="G6377" s="1">
        <f t="shared" ca="1" si="698"/>
        <v>2</v>
      </c>
      <c r="H6377" s="1">
        <f t="shared" ca="1" si="699"/>
        <v>0</v>
      </c>
    </row>
    <row r="6378" spans="1:8" hidden="1" x14ac:dyDescent="0.2">
      <c r="A6378" s="1">
        <v>6375</v>
      </c>
      <c r="B6378" s="1">
        <f t="shared" ca="1" si="696"/>
        <v>405350.75718641171</v>
      </c>
      <c r="C6378" s="1">
        <f t="shared" ca="1" si="693"/>
        <v>100</v>
      </c>
      <c r="D6378" s="1">
        <f t="shared" ca="1" si="694"/>
        <v>58.639357099169693</v>
      </c>
      <c r="E6378" s="1">
        <f t="shared" ca="1" si="695"/>
        <v>-3</v>
      </c>
      <c r="F6378" s="1">
        <f t="shared" ca="1" si="697"/>
        <v>1</v>
      </c>
      <c r="G6378" s="1">
        <f t="shared" ca="1" si="698"/>
        <v>3</v>
      </c>
      <c r="H6378" s="1">
        <f t="shared" ca="1" si="699"/>
        <v>0</v>
      </c>
    </row>
    <row r="6379" spans="1:8" hidden="1" x14ac:dyDescent="0.2">
      <c r="A6379" s="1">
        <v>6376</v>
      </c>
      <c r="B6379" s="1">
        <f t="shared" ca="1" si="696"/>
        <v>411214.69289632869</v>
      </c>
      <c r="C6379" s="1">
        <f t="shared" ca="1" si="693"/>
        <v>100</v>
      </c>
      <c r="D6379" s="1">
        <f t="shared" ca="1" si="694"/>
        <v>-42.077013244733351</v>
      </c>
      <c r="E6379" s="1">
        <f t="shared" ca="1" si="695"/>
        <v>-2</v>
      </c>
      <c r="F6379" s="1">
        <f t="shared" ca="1" si="697"/>
        <v>1</v>
      </c>
      <c r="G6379" s="1">
        <f t="shared" ca="1" si="698"/>
        <v>0</v>
      </c>
      <c r="H6379" s="1">
        <f t="shared" ca="1" si="699"/>
        <v>1</v>
      </c>
    </row>
    <row r="6380" spans="1:8" hidden="1" x14ac:dyDescent="0.2">
      <c r="A6380" s="1">
        <v>6377</v>
      </c>
      <c r="B6380" s="1">
        <f t="shared" ca="1" si="696"/>
        <v>407006.99157185538</v>
      </c>
      <c r="C6380" s="1">
        <f t="shared" ca="1" si="693"/>
        <v>100</v>
      </c>
      <c r="D6380" s="1">
        <f t="shared" ca="1" si="694"/>
        <v>-42.077013244733351</v>
      </c>
      <c r="E6380" s="1">
        <f t="shared" ca="1" si="695"/>
        <v>-3</v>
      </c>
      <c r="F6380" s="1">
        <f t="shared" ca="1" si="697"/>
        <v>1</v>
      </c>
      <c r="G6380" s="1">
        <f t="shared" ca="1" si="698"/>
        <v>1</v>
      </c>
      <c r="H6380" s="1">
        <f t="shared" ca="1" si="699"/>
        <v>0</v>
      </c>
    </row>
    <row r="6381" spans="1:8" hidden="1" x14ac:dyDescent="0.2">
      <c r="A6381" s="1">
        <v>6378</v>
      </c>
      <c r="B6381" s="1">
        <f t="shared" ca="1" si="696"/>
        <v>402799.29024738207</v>
      </c>
      <c r="C6381" s="1">
        <f t="shared" ca="1" si="693"/>
        <v>100</v>
      </c>
      <c r="D6381" s="1">
        <f t="shared" ca="1" si="694"/>
        <v>-42.077013244733351</v>
      </c>
      <c r="E6381" s="1">
        <f t="shared" ca="1" si="695"/>
        <v>-4</v>
      </c>
      <c r="F6381" s="1">
        <f t="shared" ca="1" si="697"/>
        <v>1</v>
      </c>
      <c r="G6381" s="1">
        <f t="shared" ca="1" si="698"/>
        <v>2</v>
      </c>
      <c r="H6381" s="1">
        <f t="shared" ca="1" si="699"/>
        <v>0</v>
      </c>
    </row>
    <row r="6382" spans="1:8" hidden="1" x14ac:dyDescent="0.2">
      <c r="A6382" s="1">
        <v>6379</v>
      </c>
      <c r="B6382" s="1">
        <f t="shared" ca="1" si="696"/>
        <v>398591.58892290876</v>
      </c>
      <c r="C6382" s="1">
        <f t="shared" ca="1" si="693"/>
        <v>500</v>
      </c>
      <c r="D6382" s="1">
        <f t="shared" ca="1" si="694"/>
        <v>-42.077013244733351</v>
      </c>
      <c r="E6382" s="1">
        <f t="shared" ca="1" si="695"/>
        <v>0</v>
      </c>
      <c r="F6382" s="1">
        <f t="shared" ca="1" si="697"/>
        <v>2</v>
      </c>
      <c r="G6382" s="1">
        <f t="shared" ca="1" si="698"/>
        <v>3</v>
      </c>
      <c r="H6382" s="1">
        <f t="shared" ca="1" si="699"/>
        <v>0</v>
      </c>
    </row>
    <row r="6383" spans="1:8" hidden="1" x14ac:dyDescent="0.2">
      <c r="A6383" s="1">
        <v>6380</v>
      </c>
      <c r="B6383" s="1">
        <f t="shared" ca="1" si="696"/>
        <v>377553.0823005421</v>
      </c>
      <c r="C6383" s="1">
        <f t="shared" ca="1" si="693"/>
        <v>500</v>
      </c>
      <c r="D6383" s="1">
        <f t="shared" ca="1" si="694"/>
        <v>-42.077013244733351</v>
      </c>
      <c r="E6383" s="1">
        <f t="shared" ca="1" si="695"/>
        <v>-1</v>
      </c>
      <c r="F6383" s="1">
        <f t="shared" ca="1" si="697"/>
        <v>2</v>
      </c>
      <c r="G6383" s="1">
        <f t="shared" ca="1" si="698"/>
        <v>4</v>
      </c>
      <c r="H6383" s="1">
        <f t="shared" ca="1" si="699"/>
        <v>0</v>
      </c>
    </row>
    <row r="6384" spans="1:8" hidden="1" x14ac:dyDescent="0.2">
      <c r="A6384" s="1">
        <v>6381</v>
      </c>
      <c r="B6384" s="1">
        <f t="shared" ca="1" si="696"/>
        <v>356514.57567817543</v>
      </c>
      <c r="C6384" s="1">
        <f t="shared" ca="1" si="693"/>
        <v>500</v>
      </c>
      <c r="D6384" s="1">
        <f t="shared" ca="1" si="694"/>
        <v>58.639357099169693</v>
      </c>
      <c r="E6384" s="1">
        <f t="shared" ca="1" si="695"/>
        <v>-2</v>
      </c>
      <c r="F6384" s="1">
        <f t="shared" ca="1" si="697"/>
        <v>2</v>
      </c>
      <c r="G6384" s="1">
        <f t="shared" ca="1" si="698"/>
        <v>5</v>
      </c>
      <c r="H6384" s="1">
        <f t="shared" ca="1" si="699"/>
        <v>0</v>
      </c>
    </row>
    <row r="6385" spans="1:8" hidden="1" x14ac:dyDescent="0.2">
      <c r="A6385" s="1">
        <v>6382</v>
      </c>
      <c r="B6385" s="1">
        <f t="shared" ca="1" si="696"/>
        <v>385834.25422776025</v>
      </c>
      <c r="C6385" s="1">
        <f t="shared" ca="1" si="693"/>
        <v>500</v>
      </c>
      <c r="D6385" s="1">
        <f t="shared" ca="1" si="694"/>
        <v>-42.077013244733351</v>
      </c>
      <c r="E6385" s="1">
        <f t="shared" ca="1" si="695"/>
        <v>-1</v>
      </c>
      <c r="F6385" s="1">
        <f t="shared" ca="1" si="697"/>
        <v>2</v>
      </c>
      <c r="G6385" s="1">
        <f t="shared" ca="1" si="698"/>
        <v>0</v>
      </c>
      <c r="H6385" s="1">
        <f t="shared" ca="1" si="699"/>
        <v>1</v>
      </c>
    </row>
    <row r="6386" spans="1:8" hidden="1" x14ac:dyDescent="0.2">
      <c r="A6386" s="1">
        <v>6383</v>
      </c>
      <c r="B6386" s="1">
        <f t="shared" ca="1" si="696"/>
        <v>364795.74760539358</v>
      </c>
      <c r="C6386" s="1">
        <f t="shared" ca="1" si="693"/>
        <v>500</v>
      </c>
      <c r="D6386" s="1">
        <f t="shared" ca="1" si="694"/>
        <v>58.639357099169693</v>
      </c>
      <c r="E6386" s="1">
        <f t="shared" ca="1" si="695"/>
        <v>-2</v>
      </c>
      <c r="F6386" s="1">
        <f t="shared" ca="1" si="697"/>
        <v>2</v>
      </c>
      <c r="G6386" s="1">
        <f t="shared" ca="1" si="698"/>
        <v>1</v>
      </c>
      <c r="H6386" s="1">
        <f t="shared" ca="1" si="699"/>
        <v>0</v>
      </c>
    </row>
    <row r="6387" spans="1:8" hidden="1" x14ac:dyDescent="0.2">
      <c r="A6387" s="1">
        <v>6384</v>
      </c>
      <c r="B6387" s="1">
        <f t="shared" ca="1" si="696"/>
        <v>394115.42615497846</v>
      </c>
      <c r="C6387" s="1">
        <f t="shared" ca="1" si="693"/>
        <v>500</v>
      </c>
      <c r="D6387" s="1">
        <f t="shared" ca="1" si="694"/>
        <v>58.639357099169693</v>
      </c>
      <c r="E6387" s="1">
        <f t="shared" ca="1" si="695"/>
        <v>-1</v>
      </c>
      <c r="F6387" s="1">
        <f t="shared" ca="1" si="697"/>
        <v>2</v>
      </c>
      <c r="G6387" s="1">
        <f t="shared" ca="1" si="698"/>
        <v>0</v>
      </c>
      <c r="H6387" s="1">
        <f t="shared" ca="1" si="699"/>
        <v>1</v>
      </c>
    </row>
    <row r="6388" spans="1:8" hidden="1" x14ac:dyDescent="0.2">
      <c r="A6388" s="1">
        <v>6385</v>
      </c>
      <c r="B6388" s="1">
        <f t="shared" ca="1" si="696"/>
        <v>423435.10470456327</v>
      </c>
      <c r="C6388" s="1">
        <f t="shared" ca="1" si="693"/>
        <v>100</v>
      </c>
      <c r="D6388" s="1">
        <f t="shared" ca="1" si="694"/>
        <v>-42.077013244733351</v>
      </c>
      <c r="E6388" s="1">
        <f t="shared" ca="1" si="695"/>
        <v>0</v>
      </c>
      <c r="F6388" s="1">
        <f t="shared" ca="1" si="697"/>
        <v>1</v>
      </c>
      <c r="G6388" s="1">
        <f t="shared" ca="1" si="698"/>
        <v>0</v>
      </c>
      <c r="H6388" s="1">
        <f t="shared" ca="1" si="699"/>
        <v>2</v>
      </c>
    </row>
    <row r="6389" spans="1:8" hidden="1" x14ac:dyDescent="0.2">
      <c r="A6389" s="1">
        <v>6386</v>
      </c>
      <c r="B6389" s="1">
        <f t="shared" ca="1" si="696"/>
        <v>419227.40338008996</v>
      </c>
      <c r="C6389" s="1">
        <f t="shared" ca="1" si="693"/>
        <v>100</v>
      </c>
      <c r="D6389" s="1">
        <f t="shared" ca="1" si="694"/>
        <v>58.639357099169693</v>
      </c>
      <c r="E6389" s="1">
        <f t="shared" ca="1" si="695"/>
        <v>-1</v>
      </c>
      <c r="F6389" s="1">
        <f t="shared" ca="1" si="697"/>
        <v>1</v>
      </c>
      <c r="G6389" s="1">
        <f t="shared" ca="1" si="698"/>
        <v>1</v>
      </c>
      <c r="H6389" s="1">
        <f t="shared" ca="1" si="699"/>
        <v>0</v>
      </c>
    </row>
    <row r="6390" spans="1:8" hidden="1" x14ac:dyDescent="0.2">
      <c r="A6390" s="1">
        <v>6387</v>
      </c>
      <c r="B6390" s="1">
        <f t="shared" ca="1" si="696"/>
        <v>425091.33909000695</v>
      </c>
      <c r="C6390" s="1">
        <f t="shared" ca="1" si="693"/>
        <v>100</v>
      </c>
      <c r="D6390" s="1">
        <f t="shared" ca="1" si="694"/>
        <v>58.639357099169693</v>
      </c>
      <c r="E6390" s="1">
        <f t="shared" ca="1" si="695"/>
        <v>0</v>
      </c>
      <c r="F6390" s="1">
        <f t="shared" ca="1" si="697"/>
        <v>1</v>
      </c>
      <c r="G6390" s="1">
        <f t="shared" ca="1" si="698"/>
        <v>0</v>
      </c>
      <c r="H6390" s="1">
        <f t="shared" ca="1" si="699"/>
        <v>1</v>
      </c>
    </row>
    <row r="6391" spans="1:8" hidden="1" x14ac:dyDescent="0.2">
      <c r="A6391" s="1">
        <v>6388</v>
      </c>
      <c r="B6391" s="1">
        <f t="shared" ca="1" si="696"/>
        <v>430955.27479992394</v>
      </c>
      <c r="C6391" s="1">
        <f t="shared" ca="1" si="693"/>
        <v>100</v>
      </c>
      <c r="D6391" s="1">
        <f t="shared" ca="1" si="694"/>
        <v>58.639357099169693</v>
      </c>
      <c r="E6391" s="1">
        <f t="shared" ca="1" si="695"/>
        <v>0</v>
      </c>
      <c r="F6391" s="1">
        <f t="shared" ca="1" si="697"/>
        <v>1</v>
      </c>
      <c r="G6391" s="1">
        <f t="shared" ca="1" si="698"/>
        <v>0</v>
      </c>
      <c r="H6391" s="1">
        <f t="shared" ca="1" si="699"/>
        <v>2</v>
      </c>
    </row>
    <row r="6392" spans="1:8" hidden="1" x14ac:dyDescent="0.2">
      <c r="A6392" s="1">
        <v>6389</v>
      </c>
      <c r="B6392" s="1">
        <f t="shared" ca="1" si="696"/>
        <v>436819.21050984092</v>
      </c>
      <c r="C6392" s="1">
        <f t="shared" ca="1" si="693"/>
        <v>100</v>
      </c>
      <c r="D6392" s="1">
        <f t="shared" ca="1" si="694"/>
        <v>58.639357099169693</v>
      </c>
      <c r="E6392" s="1">
        <f t="shared" ca="1" si="695"/>
        <v>0</v>
      </c>
      <c r="F6392" s="1">
        <f t="shared" ca="1" si="697"/>
        <v>1</v>
      </c>
      <c r="G6392" s="1">
        <f t="shared" ca="1" si="698"/>
        <v>0</v>
      </c>
      <c r="H6392" s="1">
        <f t="shared" ca="1" si="699"/>
        <v>3</v>
      </c>
    </row>
    <row r="6393" spans="1:8" hidden="1" x14ac:dyDescent="0.2">
      <c r="A6393" s="1">
        <v>6390</v>
      </c>
      <c r="B6393" s="1">
        <f t="shared" ca="1" si="696"/>
        <v>442683.14621975791</v>
      </c>
      <c r="C6393" s="1">
        <f t="shared" ca="1" si="693"/>
        <v>100</v>
      </c>
      <c r="D6393" s="1">
        <f t="shared" ca="1" si="694"/>
        <v>-42.077013244733351</v>
      </c>
      <c r="E6393" s="1">
        <f t="shared" ca="1" si="695"/>
        <v>0</v>
      </c>
      <c r="F6393" s="1">
        <f t="shared" ca="1" si="697"/>
        <v>1</v>
      </c>
      <c r="G6393" s="1">
        <f t="shared" ca="1" si="698"/>
        <v>0</v>
      </c>
      <c r="H6393" s="1">
        <f t="shared" ca="1" si="699"/>
        <v>4</v>
      </c>
    </row>
    <row r="6394" spans="1:8" hidden="1" x14ac:dyDescent="0.2">
      <c r="A6394" s="1">
        <v>6391</v>
      </c>
      <c r="B6394" s="1">
        <f t="shared" ca="1" si="696"/>
        <v>438475.4448952846</v>
      </c>
      <c r="C6394" s="1">
        <f t="shared" ca="1" si="693"/>
        <v>100</v>
      </c>
      <c r="D6394" s="1">
        <f t="shared" ca="1" si="694"/>
        <v>58.639357099169693</v>
      </c>
      <c r="E6394" s="1">
        <f t="shared" ca="1" si="695"/>
        <v>-1</v>
      </c>
      <c r="F6394" s="1">
        <f t="shared" ca="1" si="697"/>
        <v>1</v>
      </c>
      <c r="G6394" s="1">
        <f t="shared" ca="1" si="698"/>
        <v>1</v>
      </c>
      <c r="H6394" s="1">
        <f t="shared" ca="1" si="699"/>
        <v>0</v>
      </c>
    </row>
    <row r="6395" spans="1:8" hidden="1" x14ac:dyDescent="0.2">
      <c r="A6395" s="1">
        <v>6392</v>
      </c>
      <c r="B6395" s="1">
        <f t="shared" ca="1" si="696"/>
        <v>444339.38060520159</v>
      </c>
      <c r="C6395" s="1">
        <f t="shared" ca="1" si="693"/>
        <v>100</v>
      </c>
      <c r="D6395" s="1">
        <f t="shared" ca="1" si="694"/>
        <v>-42.077013244733351</v>
      </c>
      <c r="E6395" s="1">
        <f t="shared" ca="1" si="695"/>
        <v>0</v>
      </c>
      <c r="F6395" s="1">
        <f t="shared" ca="1" si="697"/>
        <v>1</v>
      </c>
      <c r="G6395" s="1">
        <f t="shared" ca="1" si="698"/>
        <v>0</v>
      </c>
      <c r="H6395" s="1">
        <f t="shared" ca="1" si="699"/>
        <v>1</v>
      </c>
    </row>
    <row r="6396" spans="1:8" hidden="1" x14ac:dyDescent="0.2">
      <c r="A6396" s="1">
        <v>6393</v>
      </c>
      <c r="B6396" s="1">
        <f t="shared" ca="1" si="696"/>
        <v>440131.67928072828</v>
      </c>
      <c r="C6396" s="1">
        <f t="shared" ca="1" si="693"/>
        <v>100</v>
      </c>
      <c r="D6396" s="1">
        <f t="shared" ca="1" si="694"/>
        <v>-42.077013244733351</v>
      </c>
      <c r="E6396" s="1">
        <f t="shared" ca="1" si="695"/>
        <v>-1</v>
      </c>
      <c r="F6396" s="1">
        <f t="shared" ca="1" si="697"/>
        <v>1</v>
      </c>
      <c r="G6396" s="1">
        <f t="shared" ca="1" si="698"/>
        <v>1</v>
      </c>
      <c r="H6396" s="1">
        <f t="shared" ca="1" si="699"/>
        <v>0</v>
      </c>
    </row>
    <row r="6397" spans="1:8" hidden="1" x14ac:dyDescent="0.2">
      <c r="A6397" s="1">
        <v>6394</v>
      </c>
      <c r="B6397" s="1">
        <f t="shared" ca="1" si="696"/>
        <v>435923.97795625497</v>
      </c>
      <c r="C6397" s="1">
        <f t="shared" ca="1" si="693"/>
        <v>100</v>
      </c>
      <c r="D6397" s="1">
        <f t="shared" ca="1" si="694"/>
        <v>58.639357099169693</v>
      </c>
      <c r="E6397" s="1">
        <f t="shared" ca="1" si="695"/>
        <v>-2</v>
      </c>
      <c r="F6397" s="1">
        <f t="shared" ca="1" si="697"/>
        <v>1</v>
      </c>
      <c r="G6397" s="1">
        <f t="shared" ca="1" si="698"/>
        <v>2</v>
      </c>
      <c r="H6397" s="1">
        <f t="shared" ca="1" si="699"/>
        <v>0</v>
      </c>
    </row>
    <row r="6398" spans="1:8" hidden="1" x14ac:dyDescent="0.2">
      <c r="A6398" s="1">
        <v>6395</v>
      </c>
      <c r="B6398" s="1">
        <f t="shared" ca="1" si="696"/>
        <v>441787.91366617195</v>
      </c>
      <c r="C6398" s="1">
        <f t="shared" ca="1" si="693"/>
        <v>100</v>
      </c>
      <c r="D6398" s="1">
        <f t="shared" ca="1" si="694"/>
        <v>-42.077013244733351</v>
      </c>
      <c r="E6398" s="1">
        <f t="shared" ca="1" si="695"/>
        <v>-1</v>
      </c>
      <c r="F6398" s="1">
        <f t="shared" ca="1" si="697"/>
        <v>1</v>
      </c>
      <c r="G6398" s="1">
        <f t="shared" ca="1" si="698"/>
        <v>0</v>
      </c>
      <c r="H6398" s="1">
        <f t="shared" ca="1" si="699"/>
        <v>1</v>
      </c>
    </row>
    <row r="6399" spans="1:8" hidden="1" x14ac:dyDescent="0.2">
      <c r="A6399" s="1">
        <v>6396</v>
      </c>
      <c r="B6399" s="1">
        <f t="shared" ca="1" si="696"/>
        <v>437580.21234169864</v>
      </c>
      <c r="C6399" s="1">
        <f t="shared" ca="1" si="693"/>
        <v>100</v>
      </c>
      <c r="D6399" s="1">
        <f t="shared" ca="1" si="694"/>
        <v>-42.077013244733351</v>
      </c>
      <c r="E6399" s="1">
        <f t="shared" ca="1" si="695"/>
        <v>-2</v>
      </c>
      <c r="F6399" s="1">
        <f t="shared" ca="1" si="697"/>
        <v>1</v>
      </c>
      <c r="G6399" s="1">
        <f t="shared" ca="1" si="698"/>
        <v>1</v>
      </c>
      <c r="H6399" s="1">
        <f t="shared" ca="1" si="699"/>
        <v>0</v>
      </c>
    </row>
    <row r="6400" spans="1:8" hidden="1" x14ac:dyDescent="0.2">
      <c r="A6400" s="1">
        <v>6397</v>
      </c>
      <c r="B6400" s="1">
        <f t="shared" ca="1" si="696"/>
        <v>433372.51101722533</v>
      </c>
      <c r="C6400" s="1">
        <f t="shared" ca="1" si="693"/>
        <v>100</v>
      </c>
      <c r="D6400" s="1">
        <f t="shared" ca="1" si="694"/>
        <v>-42.077013244733351</v>
      </c>
      <c r="E6400" s="1">
        <f t="shared" ca="1" si="695"/>
        <v>-3</v>
      </c>
      <c r="F6400" s="1">
        <f t="shared" ca="1" si="697"/>
        <v>1</v>
      </c>
      <c r="G6400" s="1">
        <f t="shared" ca="1" si="698"/>
        <v>2</v>
      </c>
      <c r="H6400" s="1">
        <f t="shared" ca="1" si="699"/>
        <v>0</v>
      </c>
    </row>
    <row r="6401" spans="1:8" hidden="1" x14ac:dyDescent="0.2">
      <c r="A6401" s="1">
        <v>6398</v>
      </c>
      <c r="B6401" s="1">
        <f t="shared" ca="1" si="696"/>
        <v>429164.80969275202</v>
      </c>
      <c r="C6401" s="1">
        <f t="shared" ca="1" si="693"/>
        <v>100</v>
      </c>
      <c r="D6401" s="1">
        <f t="shared" ca="1" si="694"/>
        <v>-42.077013244733351</v>
      </c>
      <c r="E6401" s="1">
        <f t="shared" ca="1" si="695"/>
        <v>-4</v>
      </c>
      <c r="F6401" s="1">
        <f t="shared" ca="1" si="697"/>
        <v>1</v>
      </c>
      <c r="G6401" s="1">
        <f t="shared" ca="1" si="698"/>
        <v>3</v>
      </c>
      <c r="H6401" s="1">
        <f t="shared" ca="1" si="699"/>
        <v>0</v>
      </c>
    </row>
    <row r="6402" spans="1:8" hidden="1" x14ac:dyDescent="0.2">
      <c r="A6402" s="1">
        <v>6399</v>
      </c>
      <c r="B6402" s="1">
        <f t="shared" ca="1" si="696"/>
        <v>424957.10836827871</v>
      </c>
      <c r="C6402" s="1">
        <f t="shared" ca="1" si="693"/>
        <v>500</v>
      </c>
      <c r="D6402" s="1">
        <f t="shared" ca="1" si="694"/>
        <v>-42.077013244733351</v>
      </c>
      <c r="E6402" s="1">
        <f t="shared" ca="1" si="695"/>
        <v>0</v>
      </c>
      <c r="F6402" s="1">
        <f t="shared" ca="1" si="697"/>
        <v>2</v>
      </c>
      <c r="G6402" s="1">
        <f t="shared" ca="1" si="698"/>
        <v>4</v>
      </c>
      <c r="H6402" s="1">
        <f t="shared" ca="1" si="699"/>
        <v>0</v>
      </c>
    </row>
    <row r="6403" spans="1:8" hidden="1" x14ac:dyDescent="0.2">
      <c r="A6403" s="1">
        <v>6400</v>
      </c>
      <c r="B6403" s="1">
        <f t="shared" ca="1" si="696"/>
        <v>403918.60174591205</v>
      </c>
      <c r="C6403" s="1">
        <f t="shared" ca="1" si="693"/>
        <v>500</v>
      </c>
      <c r="D6403" s="1">
        <f t="shared" ca="1" si="694"/>
        <v>58.639357099169693</v>
      </c>
      <c r="E6403" s="1">
        <f t="shared" ca="1" si="695"/>
        <v>-1</v>
      </c>
      <c r="F6403" s="1">
        <f t="shared" ca="1" si="697"/>
        <v>2</v>
      </c>
      <c r="G6403" s="1">
        <f t="shared" ca="1" si="698"/>
        <v>5</v>
      </c>
      <c r="H6403" s="1">
        <f t="shared" ca="1" si="699"/>
        <v>0</v>
      </c>
    </row>
    <row r="6404" spans="1:8" hidden="1" x14ac:dyDescent="0.2">
      <c r="A6404" s="1">
        <v>6401</v>
      </c>
      <c r="B6404" s="1">
        <f t="shared" ca="1" si="696"/>
        <v>433238.28029549692</v>
      </c>
      <c r="C6404" s="1">
        <f t="shared" ca="1" si="693"/>
        <v>100</v>
      </c>
      <c r="D6404" s="1">
        <f t="shared" ca="1" si="694"/>
        <v>58.639357099169693</v>
      </c>
      <c r="E6404" s="1">
        <f t="shared" ca="1" si="695"/>
        <v>0</v>
      </c>
      <c r="F6404" s="1">
        <f t="shared" ca="1" si="697"/>
        <v>1</v>
      </c>
      <c r="G6404" s="1">
        <f t="shared" ca="1" si="698"/>
        <v>0</v>
      </c>
      <c r="H6404" s="1">
        <f t="shared" ca="1" si="699"/>
        <v>1</v>
      </c>
    </row>
    <row r="6405" spans="1:8" hidden="1" x14ac:dyDescent="0.2">
      <c r="A6405" s="1">
        <v>6402</v>
      </c>
      <c r="B6405" s="1">
        <f t="shared" ca="1" si="696"/>
        <v>439102.21600541391</v>
      </c>
      <c r="C6405" s="1">
        <f t="shared" ref="C6405:C6468" ca="1" si="700">$C$4*POWER($L$2,F6405-1)</f>
        <v>100</v>
      </c>
      <c r="D6405" s="1">
        <f t="shared" ref="D6405:D6468" ca="1" si="701">IF(RAND()&lt;$B$1,$F$1,$H$1)</f>
        <v>58.639357099169693</v>
      </c>
      <c r="E6405" s="1">
        <f t="shared" ref="E6405:E6468" ca="1" si="702">IF(D6404&lt;0,IF(E6404-1=-$D$2,0,E6404-1),IF(E6404+1=$F$2,0,E6404+1))</f>
        <v>0</v>
      </c>
      <c r="F6405" s="1">
        <f t="shared" ca="1" si="697"/>
        <v>1</v>
      </c>
      <c r="G6405" s="1">
        <f t="shared" ca="1" si="698"/>
        <v>0</v>
      </c>
      <c r="H6405" s="1">
        <f t="shared" ca="1" si="699"/>
        <v>2</v>
      </c>
    </row>
    <row r="6406" spans="1:8" hidden="1" x14ac:dyDescent="0.2">
      <c r="A6406" s="1">
        <v>6403</v>
      </c>
      <c r="B6406" s="1">
        <f t="shared" ref="B6406:B6469" ca="1" si="703">B6405+D6405*C6405</f>
        <v>444966.1517153309</v>
      </c>
      <c r="C6406" s="1">
        <f t="shared" ca="1" si="700"/>
        <v>100</v>
      </c>
      <c r="D6406" s="1">
        <f t="shared" ca="1" si="701"/>
        <v>58.639357099169693</v>
      </c>
      <c r="E6406" s="1">
        <f t="shared" ca="1" si="702"/>
        <v>0</v>
      </c>
      <c r="F6406" s="1">
        <f t="shared" ref="F6406:F6469" ca="1" si="704">IF(AND(D6405&gt;0,E6406=0),IF(F6405-1&lt;1,1,F6405-1),IF(AND(D6405&lt;0,E6406=0),IF(F6405+1&gt;$H$2,1,F6405+1),F6405))</f>
        <v>1</v>
      </c>
      <c r="G6406" s="1">
        <f t="shared" ref="G6406:G6469" ca="1" si="705">IF(D6405&gt;0,0,G6405+1)</f>
        <v>0</v>
      </c>
      <c r="H6406" s="1">
        <f t="shared" ref="H6406:H6469" ca="1" si="706">IF(D6405&lt;0,0,H6405+1)</f>
        <v>3</v>
      </c>
    </row>
    <row r="6407" spans="1:8" hidden="1" x14ac:dyDescent="0.2">
      <c r="A6407" s="1">
        <v>6404</v>
      </c>
      <c r="B6407" s="1">
        <f t="shared" ca="1" si="703"/>
        <v>450830.08742524788</v>
      </c>
      <c r="C6407" s="1">
        <f t="shared" ca="1" si="700"/>
        <v>100</v>
      </c>
      <c r="D6407" s="1">
        <f t="shared" ca="1" si="701"/>
        <v>-42.077013244733351</v>
      </c>
      <c r="E6407" s="1">
        <f t="shared" ca="1" si="702"/>
        <v>0</v>
      </c>
      <c r="F6407" s="1">
        <f t="shared" ca="1" si="704"/>
        <v>1</v>
      </c>
      <c r="G6407" s="1">
        <f t="shared" ca="1" si="705"/>
        <v>0</v>
      </c>
      <c r="H6407" s="1">
        <f t="shared" ca="1" si="706"/>
        <v>4</v>
      </c>
    </row>
    <row r="6408" spans="1:8" hidden="1" x14ac:dyDescent="0.2">
      <c r="A6408" s="1">
        <v>6405</v>
      </c>
      <c r="B6408" s="1">
        <f t="shared" ca="1" si="703"/>
        <v>446622.38610077457</v>
      </c>
      <c r="C6408" s="1">
        <f t="shared" ca="1" si="700"/>
        <v>100</v>
      </c>
      <c r="D6408" s="1">
        <f t="shared" ca="1" si="701"/>
        <v>58.639357099169693</v>
      </c>
      <c r="E6408" s="1">
        <f t="shared" ca="1" si="702"/>
        <v>-1</v>
      </c>
      <c r="F6408" s="1">
        <f t="shared" ca="1" si="704"/>
        <v>1</v>
      </c>
      <c r="G6408" s="1">
        <f t="shared" ca="1" si="705"/>
        <v>1</v>
      </c>
      <c r="H6408" s="1">
        <f t="shared" ca="1" si="706"/>
        <v>0</v>
      </c>
    </row>
    <row r="6409" spans="1:8" hidden="1" x14ac:dyDescent="0.2">
      <c r="A6409" s="1">
        <v>6406</v>
      </c>
      <c r="B6409" s="1">
        <f t="shared" ca="1" si="703"/>
        <v>452486.32181069156</v>
      </c>
      <c r="C6409" s="1">
        <f t="shared" ca="1" si="700"/>
        <v>100</v>
      </c>
      <c r="D6409" s="1">
        <f t="shared" ca="1" si="701"/>
        <v>-42.077013244733351</v>
      </c>
      <c r="E6409" s="1">
        <f t="shared" ca="1" si="702"/>
        <v>0</v>
      </c>
      <c r="F6409" s="1">
        <f t="shared" ca="1" si="704"/>
        <v>1</v>
      </c>
      <c r="G6409" s="1">
        <f t="shared" ca="1" si="705"/>
        <v>0</v>
      </c>
      <c r="H6409" s="1">
        <f t="shared" ca="1" si="706"/>
        <v>1</v>
      </c>
    </row>
    <row r="6410" spans="1:8" hidden="1" x14ac:dyDescent="0.2">
      <c r="A6410" s="1">
        <v>6407</v>
      </c>
      <c r="B6410" s="1">
        <f t="shared" ca="1" si="703"/>
        <v>448278.62048621825</v>
      </c>
      <c r="C6410" s="1">
        <f t="shared" ca="1" si="700"/>
        <v>100</v>
      </c>
      <c r="D6410" s="1">
        <f t="shared" ca="1" si="701"/>
        <v>58.639357099169693</v>
      </c>
      <c r="E6410" s="1">
        <f t="shared" ca="1" si="702"/>
        <v>-1</v>
      </c>
      <c r="F6410" s="1">
        <f t="shared" ca="1" si="704"/>
        <v>1</v>
      </c>
      <c r="G6410" s="1">
        <f t="shared" ca="1" si="705"/>
        <v>1</v>
      </c>
      <c r="H6410" s="1">
        <f t="shared" ca="1" si="706"/>
        <v>0</v>
      </c>
    </row>
    <row r="6411" spans="1:8" hidden="1" x14ac:dyDescent="0.2">
      <c r="A6411" s="1">
        <v>6408</v>
      </c>
      <c r="B6411" s="1">
        <f t="shared" ca="1" si="703"/>
        <v>454142.55619613524</v>
      </c>
      <c r="C6411" s="1">
        <f t="shared" ca="1" si="700"/>
        <v>100</v>
      </c>
      <c r="D6411" s="1">
        <f t="shared" ca="1" si="701"/>
        <v>-42.077013244733351</v>
      </c>
      <c r="E6411" s="1">
        <f t="shared" ca="1" si="702"/>
        <v>0</v>
      </c>
      <c r="F6411" s="1">
        <f t="shared" ca="1" si="704"/>
        <v>1</v>
      </c>
      <c r="G6411" s="1">
        <f t="shared" ca="1" si="705"/>
        <v>0</v>
      </c>
      <c r="H6411" s="1">
        <f t="shared" ca="1" si="706"/>
        <v>1</v>
      </c>
    </row>
    <row r="6412" spans="1:8" hidden="1" x14ac:dyDescent="0.2">
      <c r="A6412" s="1">
        <v>6409</v>
      </c>
      <c r="B6412" s="1">
        <f t="shared" ca="1" si="703"/>
        <v>449934.85487166193</v>
      </c>
      <c r="C6412" s="1">
        <f t="shared" ca="1" si="700"/>
        <v>100</v>
      </c>
      <c r="D6412" s="1">
        <f t="shared" ca="1" si="701"/>
        <v>-42.077013244733351</v>
      </c>
      <c r="E6412" s="1">
        <f t="shared" ca="1" si="702"/>
        <v>-1</v>
      </c>
      <c r="F6412" s="1">
        <f t="shared" ca="1" si="704"/>
        <v>1</v>
      </c>
      <c r="G6412" s="1">
        <f t="shared" ca="1" si="705"/>
        <v>1</v>
      </c>
      <c r="H6412" s="1">
        <f t="shared" ca="1" si="706"/>
        <v>0</v>
      </c>
    </row>
    <row r="6413" spans="1:8" hidden="1" x14ac:dyDescent="0.2">
      <c r="A6413" s="1">
        <v>6410</v>
      </c>
      <c r="B6413" s="1">
        <f t="shared" ca="1" si="703"/>
        <v>445727.15354718862</v>
      </c>
      <c r="C6413" s="1">
        <f t="shared" ca="1" si="700"/>
        <v>100</v>
      </c>
      <c r="D6413" s="1">
        <f t="shared" ca="1" si="701"/>
        <v>-42.077013244733351</v>
      </c>
      <c r="E6413" s="1">
        <f t="shared" ca="1" si="702"/>
        <v>-2</v>
      </c>
      <c r="F6413" s="1">
        <f t="shared" ca="1" si="704"/>
        <v>1</v>
      </c>
      <c r="G6413" s="1">
        <f t="shared" ca="1" si="705"/>
        <v>2</v>
      </c>
      <c r="H6413" s="1">
        <f t="shared" ca="1" si="706"/>
        <v>0</v>
      </c>
    </row>
    <row r="6414" spans="1:8" hidden="1" x14ac:dyDescent="0.2">
      <c r="A6414" s="1">
        <v>6411</v>
      </c>
      <c r="B6414" s="1">
        <f t="shared" ca="1" si="703"/>
        <v>441519.45222271531</v>
      </c>
      <c r="C6414" s="1">
        <f t="shared" ca="1" si="700"/>
        <v>100</v>
      </c>
      <c r="D6414" s="1">
        <f t="shared" ca="1" si="701"/>
        <v>-42.077013244733351</v>
      </c>
      <c r="E6414" s="1">
        <f t="shared" ca="1" si="702"/>
        <v>-3</v>
      </c>
      <c r="F6414" s="1">
        <f t="shared" ca="1" si="704"/>
        <v>1</v>
      </c>
      <c r="G6414" s="1">
        <f t="shared" ca="1" si="705"/>
        <v>3</v>
      </c>
      <c r="H6414" s="1">
        <f t="shared" ca="1" si="706"/>
        <v>0</v>
      </c>
    </row>
    <row r="6415" spans="1:8" hidden="1" x14ac:dyDescent="0.2">
      <c r="A6415" s="1">
        <v>6412</v>
      </c>
      <c r="B6415" s="1">
        <f t="shared" ca="1" si="703"/>
        <v>437311.750898242</v>
      </c>
      <c r="C6415" s="1">
        <f t="shared" ca="1" si="700"/>
        <v>100</v>
      </c>
      <c r="D6415" s="1">
        <f t="shared" ca="1" si="701"/>
        <v>58.639357099169693</v>
      </c>
      <c r="E6415" s="1">
        <f t="shared" ca="1" si="702"/>
        <v>-4</v>
      </c>
      <c r="F6415" s="1">
        <f t="shared" ca="1" si="704"/>
        <v>1</v>
      </c>
      <c r="G6415" s="1">
        <f t="shared" ca="1" si="705"/>
        <v>4</v>
      </c>
      <c r="H6415" s="1">
        <f t="shared" ca="1" si="706"/>
        <v>0</v>
      </c>
    </row>
    <row r="6416" spans="1:8" hidden="1" x14ac:dyDescent="0.2">
      <c r="A6416" s="1">
        <v>6413</v>
      </c>
      <c r="B6416" s="1">
        <f t="shared" ca="1" si="703"/>
        <v>443175.68660815898</v>
      </c>
      <c r="C6416" s="1">
        <f t="shared" ca="1" si="700"/>
        <v>100</v>
      </c>
      <c r="D6416" s="1">
        <f t="shared" ca="1" si="701"/>
        <v>58.639357099169693</v>
      </c>
      <c r="E6416" s="1">
        <f t="shared" ca="1" si="702"/>
        <v>-3</v>
      </c>
      <c r="F6416" s="1">
        <f t="shared" ca="1" si="704"/>
        <v>1</v>
      </c>
      <c r="G6416" s="1">
        <f t="shared" ca="1" si="705"/>
        <v>0</v>
      </c>
      <c r="H6416" s="1">
        <f t="shared" ca="1" si="706"/>
        <v>1</v>
      </c>
    </row>
    <row r="6417" spans="1:8" hidden="1" x14ac:dyDescent="0.2">
      <c r="A6417" s="1">
        <v>6414</v>
      </c>
      <c r="B6417" s="1">
        <f t="shared" ca="1" si="703"/>
        <v>449039.62231807597</v>
      </c>
      <c r="C6417" s="1">
        <f t="shared" ca="1" si="700"/>
        <v>100</v>
      </c>
      <c r="D6417" s="1">
        <f t="shared" ca="1" si="701"/>
        <v>58.639357099169693</v>
      </c>
      <c r="E6417" s="1">
        <f t="shared" ca="1" si="702"/>
        <v>-2</v>
      </c>
      <c r="F6417" s="1">
        <f t="shared" ca="1" si="704"/>
        <v>1</v>
      </c>
      <c r="G6417" s="1">
        <f t="shared" ca="1" si="705"/>
        <v>0</v>
      </c>
      <c r="H6417" s="1">
        <f t="shared" ca="1" si="706"/>
        <v>2</v>
      </c>
    </row>
    <row r="6418" spans="1:8" hidden="1" x14ac:dyDescent="0.2">
      <c r="A6418" s="1">
        <v>6415</v>
      </c>
      <c r="B6418" s="1">
        <f t="shared" ca="1" si="703"/>
        <v>454903.55802799296</v>
      </c>
      <c r="C6418" s="1">
        <f t="shared" ca="1" si="700"/>
        <v>100</v>
      </c>
      <c r="D6418" s="1">
        <f t="shared" ca="1" si="701"/>
        <v>58.639357099169693</v>
      </c>
      <c r="E6418" s="1">
        <f t="shared" ca="1" si="702"/>
        <v>-1</v>
      </c>
      <c r="F6418" s="1">
        <f t="shared" ca="1" si="704"/>
        <v>1</v>
      </c>
      <c r="G6418" s="1">
        <f t="shared" ca="1" si="705"/>
        <v>0</v>
      </c>
      <c r="H6418" s="1">
        <f t="shared" ca="1" si="706"/>
        <v>3</v>
      </c>
    </row>
    <row r="6419" spans="1:8" hidden="1" x14ac:dyDescent="0.2">
      <c r="A6419" s="1">
        <v>6416</v>
      </c>
      <c r="B6419" s="1">
        <f t="shared" ca="1" si="703"/>
        <v>460767.49373790994</v>
      </c>
      <c r="C6419" s="1">
        <f t="shared" ca="1" si="700"/>
        <v>100</v>
      </c>
      <c r="D6419" s="1">
        <f t="shared" ca="1" si="701"/>
        <v>-42.077013244733351</v>
      </c>
      <c r="E6419" s="1">
        <f t="shared" ca="1" si="702"/>
        <v>0</v>
      </c>
      <c r="F6419" s="1">
        <f t="shared" ca="1" si="704"/>
        <v>1</v>
      </c>
      <c r="G6419" s="1">
        <f t="shared" ca="1" si="705"/>
        <v>0</v>
      </c>
      <c r="H6419" s="1">
        <f t="shared" ca="1" si="706"/>
        <v>4</v>
      </c>
    </row>
    <row r="6420" spans="1:8" hidden="1" x14ac:dyDescent="0.2">
      <c r="A6420" s="1">
        <v>6417</v>
      </c>
      <c r="B6420" s="1">
        <f t="shared" ca="1" si="703"/>
        <v>456559.79241343663</v>
      </c>
      <c r="C6420" s="1">
        <f t="shared" ca="1" si="700"/>
        <v>100</v>
      </c>
      <c r="D6420" s="1">
        <f t="shared" ca="1" si="701"/>
        <v>58.639357099169693</v>
      </c>
      <c r="E6420" s="1">
        <f t="shared" ca="1" si="702"/>
        <v>-1</v>
      </c>
      <c r="F6420" s="1">
        <f t="shared" ca="1" si="704"/>
        <v>1</v>
      </c>
      <c r="G6420" s="1">
        <f t="shared" ca="1" si="705"/>
        <v>1</v>
      </c>
      <c r="H6420" s="1">
        <f t="shared" ca="1" si="706"/>
        <v>0</v>
      </c>
    </row>
    <row r="6421" spans="1:8" hidden="1" x14ac:dyDescent="0.2">
      <c r="A6421" s="1">
        <v>6418</v>
      </c>
      <c r="B6421" s="1">
        <f t="shared" ca="1" si="703"/>
        <v>462423.72812335362</v>
      </c>
      <c r="C6421" s="1">
        <f t="shared" ca="1" si="700"/>
        <v>100</v>
      </c>
      <c r="D6421" s="1">
        <f t="shared" ca="1" si="701"/>
        <v>58.639357099169693</v>
      </c>
      <c r="E6421" s="1">
        <f t="shared" ca="1" si="702"/>
        <v>0</v>
      </c>
      <c r="F6421" s="1">
        <f t="shared" ca="1" si="704"/>
        <v>1</v>
      </c>
      <c r="G6421" s="1">
        <f t="shared" ca="1" si="705"/>
        <v>0</v>
      </c>
      <c r="H6421" s="1">
        <f t="shared" ca="1" si="706"/>
        <v>1</v>
      </c>
    </row>
    <row r="6422" spans="1:8" hidden="1" x14ac:dyDescent="0.2">
      <c r="A6422" s="1">
        <v>6419</v>
      </c>
      <c r="B6422" s="1">
        <f t="shared" ca="1" si="703"/>
        <v>468287.66383327061</v>
      </c>
      <c r="C6422" s="1">
        <f t="shared" ca="1" si="700"/>
        <v>100</v>
      </c>
      <c r="D6422" s="1">
        <f t="shared" ca="1" si="701"/>
        <v>-42.077013244733351</v>
      </c>
      <c r="E6422" s="1">
        <f t="shared" ca="1" si="702"/>
        <v>0</v>
      </c>
      <c r="F6422" s="1">
        <f t="shared" ca="1" si="704"/>
        <v>1</v>
      </c>
      <c r="G6422" s="1">
        <f t="shared" ca="1" si="705"/>
        <v>0</v>
      </c>
      <c r="H6422" s="1">
        <f t="shared" ca="1" si="706"/>
        <v>2</v>
      </c>
    </row>
    <row r="6423" spans="1:8" hidden="1" x14ac:dyDescent="0.2">
      <c r="A6423" s="1">
        <v>6420</v>
      </c>
      <c r="B6423" s="1">
        <f t="shared" ca="1" si="703"/>
        <v>464079.9625087973</v>
      </c>
      <c r="C6423" s="1">
        <f t="shared" ca="1" si="700"/>
        <v>100</v>
      </c>
      <c r="D6423" s="1">
        <f t="shared" ca="1" si="701"/>
        <v>-42.077013244733351</v>
      </c>
      <c r="E6423" s="1">
        <f t="shared" ca="1" si="702"/>
        <v>-1</v>
      </c>
      <c r="F6423" s="1">
        <f t="shared" ca="1" si="704"/>
        <v>1</v>
      </c>
      <c r="G6423" s="1">
        <f t="shared" ca="1" si="705"/>
        <v>1</v>
      </c>
      <c r="H6423" s="1">
        <f t="shared" ca="1" si="706"/>
        <v>0</v>
      </c>
    </row>
    <row r="6424" spans="1:8" hidden="1" x14ac:dyDescent="0.2">
      <c r="A6424" s="1">
        <v>6421</v>
      </c>
      <c r="B6424" s="1">
        <f t="shared" ca="1" si="703"/>
        <v>459872.26118432399</v>
      </c>
      <c r="C6424" s="1">
        <f t="shared" ca="1" si="700"/>
        <v>100</v>
      </c>
      <c r="D6424" s="1">
        <f t="shared" ca="1" si="701"/>
        <v>-42.077013244733351</v>
      </c>
      <c r="E6424" s="1">
        <f t="shared" ca="1" si="702"/>
        <v>-2</v>
      </c>
      <c r="F6424" s="1">
        <f t="shared" ca="1" si="704"/>
        <v>1</v>
      </c>
      <c r="G6424" s="1">
        <f t="shared" ca="1" si="705"/>
        <v>2</v>
      </c>
      <c r="H6424" s="1">
        <f t="shared" ca="1" si="706"/>
        <v>0</v>
      </c>
    </row>
    <row r="6425" spans="1:8" hidden="1" x14ac:dyDescent="0.2">
      <c r="A6425" s="1">
        <v>6422</v>
      </c>
      <c r="B6425" s="1">
        <f t="shared" ca="1" si="703"/>
        <v>455664.55985985068</v>
      </c>
      <c r="C6425" s="1">
        <f t="shared" ca="1" si="700"/>
        <v>100</v>
      </c>
      <c r="D6425" s="1">
        <f t="shared" ca="1" si="701"/>
        <v>58.639357099169693</v>
      </c>
      <c r="E6425" s="1">
        <f t="shared" ca="1" si="702"/>
        <v>-3</v>
      </c>
      <c r="F6425" s="1">
        <f t="shared" ca="1" si="704"/>
        <v>1</v>
      </c>
      <c r="G6425" s="1">
        <f t="shared" ca="1" si="705"/>
        <v>3</v>
      </c>
      <c r="H6425" s="1">
        <f t="shared" ca="1" si="706"/>
        <v>0</v>
      </c>
    </row>
    <row r="6426" spans="1:8" hidden="1" x14ac:dyDescent="0.2">
      <c r="A6426" s="1">
        <v>6423</v>
      </c>
      <c r="B6426" s="1">
        <f t="shared" ca="1" si="703"/>
        <v>461528.49556976766</v>
      </c>
      <c r="C6426" s="1">
        <f t="shared" ca="1" si="700"/>
        <v>100</v>
      </c>
      <c r="D6426" s="1">
        <f t="shared" ca="1" si="701"/>
        <v>58.639357099169693</v>
      </c>
      <c r="E6426" s="1">
        <f t="shared" ca="1" si="702"/>
        <v>-2</v>
      </c>
      <c r="F6426" s="1">
        <f t="shared" ca="1" si="704"/>
        <v>1</v>
      </c>
      <c r="G6426" s="1">
        <f t="shared" ca="1" si="705"/>
        <v>0</v>
      </c>
      <c r="H6426" s="1">
        <f t="shared" ca="1" si="706"/>
        <v>1</v>
      </c>
    </row>
    <row r="6427" spans="1:8" hidden="1" x14ac:dyDescent="0.2">
      <c r="A6427" s="1">
        <v>6424</v>
      </c>
      <c r="B6427" s="1">
        <f t="shared" ca="1" si="703"/>
        <v>467392.43127968465</v>
      </c>
      <c r="C6427" s="1">
        <f t="shared" ca="1" si="700"/>
        <v>100</v>
      </c>
      <c r="D6427" s="1">
        <f t="shared" ca="1" si="701"/>
        <v>-42.077013244733351</v>
      </c>
      <c r="E6427" s="1">
        <f t="shared" ca="1" si="702"/>
        <v>-1</v>
      </c>
      <c r="F6427" s="1">
        <f t="shared" ca="1" si="704"/>
        <v>1</v>
      </c>
      <c r="G6427" s="1">
        <f t="shared" ca="1" si="705"/>
        <v>0</v>
      </c>
      <c r="H6427" s="1">
        <f t="shared" ca="1" si="706"/>
        <v>2</v>
      </c>
    </row>
    <row r="6428" spans="1:8" hidden="1" x14ac:dyDescent="0.2">
      <c r="A6428" s="1">
        <v>6425</v>
      </c>
      <c r="B6428" s="1">
        <f t="shared" ca="1" si="703"/>
        <v>463184.72995521134</v>
      </c>
      <c r="C6428" s="1">
        <f t="shared" ca="1" si="700"/>
        <v>100</v>
      </c>
      <c r="D6428" s="1">
        <f t="shared" ca="1" si="701"/>
        <v>-42.077013244733351</v>
      </c>
      <c r="E6428" s="1">
        <f t="shared" ca="1" si="702"/>
        <v>-2</v>
      </c>
      <c r="F6428" s="1">
        <f t="shared" ca="1" si="704"/>
        <v>1</v>
      </c>
      <c r="G6428" s="1">
        <f t="shared" ca="1" si="705"/>
        <v>1</v>
      </c>
      <c r="H6428" s="1">
        <f t="shared" ca="1" si="706"/>
        <v>0</v>
      </c>
    </row>
    <row r="6429" spans="1:8" hidden="1" x14ac:dyDescent="0.2">
      <c r="A6429" s="1">
        <v>6426</v>
      </c>
      <c r="B6429" s="1">
        <f t="shared" ca="1" si="703"/>
        <v>458977.02863073803</v>
      </c>
      <c r="C6429" s="1">
        <f t="shared" ca="1" si="700"/>
        <v>100</v>
      </c>
      <c r="D6429" s="1">
        <f t="shared" ca="1" si="701"/>
        <v>-42.077013244733351</v>
      </c>
      <c r="E6429" s="1">
        <f t="shared" ca="1" si="702"/>
        <v>-3</v>
      </c>
      <c r="F6429" s="1">
        <f t="shared" ca="1" si="704"/>
        <v>1</v>
      </c>
      <c r="G6429" s="1">
        <f t="shared" ca="1" si="705"/>
        <v>2</v>
      </c>
      <c r="H6429" s="1">
        <f t="shared" ca="1" si="706"/>
        <v>0</v>
      </c>
    </row>
    <row r="6430" spans="1:8" hidden="1" x14ac:dyDescent="0.2">
      <c r="A6430" s="1">
        <v>6427</v>
      </c>
      <c r="B6430" s="1">
        <f t="shared" ca="1" si="703"/>
        <v>454769.32730626472</v>
      </c>
      <c r="C6430" s="1">
        <f t="shared" ca="1" si="700"/>
        <v>100</v>
      </c>
      <c r="D6430" s="1">
        <f t="shared" ca="1" si="701"/>
        <v>58.639357099169693</v>
      </c>
      <c r="E6430" s="1">
        <f t="shared" ca="1" si="702"/>
        <v>-4</v>
      </c>
      <c r="F6430" s="1">
        <f t="shared" ca="1" si="704"/>
        <v>1</v>
      </c>
      <c r="G6430" s="1">
        <f t="shared" ca="1" si="705"/>
        <v>3</v>
      </c>
      <c r="H6430" s="1">
        <f t="shared" ca="1" si="706"/>
        <v>0</v>
      </c>
    </row>
    <row r="6431" spans="1:8" hidden="1" x14ac:dyDescent="0.2">
      <c r="A6431" s="1">
        <v>6428</v>
      </c>
      <c r="B6431" s="1">
        <f t="shared" ca="1" si="703"/>
        <v>460633.26301618171</v>
      </c>
      <c r="C6431" s="1">
        <f t="shared" ca="1" si="700"/>
        <v>100</v>
      </c>
      <c r="D6431" s="1">
        <f t="shared" ca="1" si="701"/>
        <v>-42.077013244733351</v>
      </c>
      <c r="E6431" s="1">
        <f t="shared" ca="1" si="702"/>
        <v>-3</v>
      </c>
      <c r="F6431" s="1">
        <f t="shared" ca="1" si="704"/>
        <v>1</v>
      </c>
      <c r="G6431" s="1">
        <f t="shared" ca="1" si="705"/>
        <v>0</v>
      </c>
      <c r="H6431" s="1">
        <f t="shared" ca="1" si="706"/>
        <v>1</v>
      </c>
    </row>
    <row r="6432" spans="1:8" hidden="1" x14ac:dyDescent="0.2">
      <c r="A6432" s="1">
        <v>6429</v>
      </c>
      <c r="B6432" s="1">
        <f t="shared" ca="1" si="703"/>
        <v>456425.5616917084</v>
      </c>
      <c r="C6432" s="1">
        <f t="shared" ca="1" si="700"/>
        <v>100</v>
      </c>
      <c r="D6432" s="1">
        <f t="shared" ca="1" si="701"/>
        <v>-42.077013244733351</v>
      </c>
      <c r="E6432" s="1">
        <f t="shared" ca="1" si="702"/>
        <v>-4</v>
      </c>
      <c r="F6432" s="1">
        <f t="shared" ca="1" si="704"/>
        <v>1</v>
      </c>
      <c r="G6432" s="1">
        <f t="shared" ca="1" si="705"/>
        <v>1</v>
      </c>
      <c r="H6432" s="1">
        <f t="shared" ca="1" si="706"/>
        <v>0</v>
      </c>
    </row>
    <row r="6433" spans="1:8" hidden="1" x14ac:dyDescent="0.2">
      <c r="A6433" s="1">
        <v>6430</v>
      </c>
      <c r="B6433" s="1">
        <f t="shared" ca="1" si="703"/>
        <v>452217.86036723509</v>
      </c>
      <c r="C6433" s="1">
        <f t="shared" ca="1" si="700"/>
        <v>500</v>
      </c>
      <c r="D6433" s="1">
        <f t="shared" ca="1" si="701"/>
        <v>-42.077013244733351</v>
      </c>
      <c r="E6433" s="1">
        <f t="shared" ca="1" si="702"/>
        <v>0</v>
      </c>
      <c r="F6433" s="1">
        <f t="shared" ca="1" si="704"/>
        <v>2</v>
      </c>
      <c r="G6433" s="1">
        <f t="shared" ca="1" si="705"/>
        <v>2</v>
      </c>
      <c r="H6433" s="1">
        <f t="shared" ca="1" si="706"/>
        <v>0</v>
      </c>
    </row>
    <row r="6434" spans="1:8" hidden="1" x14ac:dyDescent="0.2">
      <c r="A6434" s="1">
        <v>6431</v>
      </c>
      <c r="B6434" s="1">
        <f t="shared" ca="1" si="703"/>
        <v>431179.35374486842</v>
      </c>
      <c r="C6434" s="1">
        <f t="shared" ca="1" si="700"/>
        <v>500</v>
      </c>
      <c r="D6434" s="1">
        <f t="shared" ca="1" si="701"/>
        <v>-42.077013244733351</v>
      </c>
      <c r="E6434" s="1">
        <f t="shared" ca="1" si="702"/>
        <v>-1</v>
      </c>
      <c r="F6434" s="1">
        <f t="shared" ca="1" si="704"/>
        <v>2</v>
      </c>
      <c r="G6434" s="1">
        <f t="shared" ca="1" si="705"/>
        <v>3</v>
      </c>
      <c r="H6434" s="1">
        <f t="shared" ca="1" si="706"/>
        <v>0</v>
      </c>
    </row>
    <row r="6435" spans="1:8" hidden="1" x14ac:dyDescent="0.2">
      <c r="A6435" s="1">
        <v>6432</v>
      </c>
      <c r="B6435" s="1">
        <f t="shared" ca="1" si="703"/>
        <v>410140.84712250176</v>
      </c>
      <c r="C6435" s="1">
        <f t="shared" ca="1" si="700"/>
        <v>500</v>
      </c>
      <c r="D6435" s="1">
        <f t="shared" ca="1" si="701"/>
        <v>-42.077013244733351</v>
      </c>
      <c r="E6435" s="1">
        <f t="shared" ca="1" si="702"/>
        <v>-2</v>
      </c>
      <c r="F6435" s="1">
        <f t="shared" ca="1" si="704"/>
        <v>2</v>
      </c>
      <c r="G6435" s="1">
        <f t="shared" ca="1" si="705"/>
        <v>4</v>
      </c>
      <c r="H6435" s="1">
        <f t="shared" ca="1" si="706"/>
        <v>0</v>
      </c>
    </row>
    <row r="6436" spans="1:8" hidden="1" x14ac:dyDescent="0.2">
      <c r="A6436" s="1">
        <v>6433</v>
      </c>
      <c r="B6436" s="1">
        <f t="shared" ca="1" si="703"/>
        <v>389102.34050013509</v>
      </c>
      <c r="C6436" s="1">
        <f t="shared" ca="1" si="700"/>
        <v>500</v>
      </c>
      <c r="D6436" s="1">
        <f t="shared" ca="1" si="701"/>
        <v>-42.077013244733351</v>
      </c>
      <c r="E6436" s="1">
        <f t="shared" ca="1" si="702"/>
        <v>-3</v>
      </c>
      <c r="F6436" s="1">
        <f t="shared" ca="1" si="704"/>
        <v>2</v>
      </c>
      <c r="G6436" s="1">
        <f t="shared" ca="1" si="705"/>
        <v>5</v>
      </c>
      <c r="H6436" s="1">
        <f t="shared" ca="1" si="706"/>
        <v>0</v>
      </c>
    </row>
    <row r="6437" spans="1:8" hidden="1" x14ac:dyDescent="0.2">
      <c r="A6437" s="1">
        <v>6434</v>
      </c>
      <c r="B6437" s="1">
        <f t="shared" ca="1" si="703"/>
        <v>368063.83387776843</v>
      </c>
      <c r="C6437" s="1">
        <f t="shared" ca="1" si="700"/>
        <v>500</v>
      </c>
      <c r="D6437" s="1">
        <f t="shared" ca="1" si="701"/>
        <v>58.639357099169693</v>
      </c>
      <c r="E6437" s="1">
        <f t="shared" ca="1" si="702"/>
        <v>-4</v>
      </c>
      <c r="F6437" s="1">
        <f t="shared" ca="1" si="704"/>
        <v>2</v>
      </c>
      <c r="G6437" s="1">
        <f t="shared" ca="1" si="705"/>
        <v>6</v>
      </c>
      <c r="H6437" s="1">
        <f t="shared" ca="1" si="706"/>
        <v>0</v>
      </c>
    </row>
    <row r="6438" spans="1:8" hidden="1" x14ac:dyDescent="0.2">
      <c r="A6438" s="1">
        <v>6435</v>
      </c>
      <c r="B6438" s="1">
        <f t="shared" ca="1" si="703"/>
        <v>397383.5124273533</v>
      </c>
      <c r="C6438" s="1">
        <f t="shared" ca="1" si="700"/>
        <v>500</v>
      </c>
      <c r="D6438" s="1">
        <f t="shared" ca="1" si="701"/>
        <v>-42.077013244733351</v>
      </c>
      <c r="E6438" s="1">
        <f t="shared" ca="1" si="702"/>
        <v>-3</v>
      </c>
      <c r="F6438" s="1">
        <f t="shared" ca="1" si="704"/>
        <v>2</v>
      </c>
      <c r="G6438" s="1">
        <f t="shared" ca="1" si="705"/>
        <v>0</v>
      </c>
      <c r="H6438" s="1">
        <f t="shared" ca="1" si="706"/>
        <v>1</v>
      </c>
    </row>
    <row r="6439" spans="1:8" hidden="1" x14ac:dyDescent="0.2">
      <c r="A6439" s="1">
        <v>6436</v>
      </c>
      <c r="B6439" s="1">
        <f t="shared" ca="1" si="703"/>
        <v>376345.00580498663</v>
      </c>
      <c r="C6439" s="1">
        <f t="shared" ca="1" si="700"/>
        <v>500</v>
      </c>
      <c r="D6439" s="1">
        <f t="shared" ca="1" si="701"/>
        <v>-42.077013244733351</v>
      </c>
      <c r="E6439" s="1">
        <f t="shared" ca="1" si="702"/>
        <v>-4</v>
      </c>
      <c r="F6439" s="1">
        <f t="shared" ca="1" si="704"/>
        <v>2</v>
      </c>
      <c r="G6439" s="1">
        <f t="shared" ca="1" si="705"/>
        <v>1</v>
      </c>
      <c r="H6439" s="1">
        <f t="shared" ca="1" si="706"/>
        <v>0</v>
      </c>
    </row>
    <row r="6440" spans="1:8" hidden="1" x14ac:dyDescent="0.2">
      <c r="A6440" s="1">
        <v>6437</v>
      </c>
      <c r="B6440" s="1">
        <f t="shared" ca="1" si="703"/>
        <v>355306.49918261997</v>
      </c>
      <c r="C6440" s="1">
        <f t="shared" ca="1" si="700"/>
        <v>100</v>
      </c>
      <c r="D6440" s="1">
        <f t="shared" ca="1" si="701"/>
        <v>-42.077013244733351</v>
      </c>
      <c r="E6440" s="1">
        <f t="shared" ca="1" si="702"/>
        <v>0</v>
      </c>
      <c r="F6440" s="1">
        <f t="shared" ca="1" si="704"/>
        <v>1</v>
      </c>
      <c r="G6440" s="1">
        <f t="shared" ca="1" si="705"/>
        <v>2</v>
      </c>
      <c r="H6440" s="1">
        <f t="shared" ca="1" si="706"/>
        <v>0</v>
      </c>
    </row>
    <row r="6441" spans="1:8" hidden="1" x14ac:dyDescent="0.2">
      <c r="A6441" s="1">
        <v>6438</v>
      </c>
      <c r="B6441" s="1">
        <f t="shared" ca="1" si="703"/>
        <v>351098.79785814666</v>
      </c>
      <c r="C6441" s="1">
        <f t="shared" ca="1" si="700"/>
        <v>100</v>
      </c>
      <c r="D6441" s="1">
        <f t="shared" ca="1" si="701"/>
        <v>58.639357099169693</v>
      </c>
      <c r="E6441" s="1">
        <f t="shared" ca="1" si="702"/>
        <v>-1</v>
      </c>
      <c r="F6441" s="1">
        <f t="shared" ca="1" si="704"/>
        <v>1</v>
      </c>
      <c r="G6441" s="1">
        <f t="shared" ca="1" si="705"/>
        <v>3</v>
      </c>
      <c r="H6441" s="1">
        <f t="shared" ca="1" si="706"/>
        <v>0</v>
      </c>
    </row>
    <row r="6442" spans="1:8" hidden="1" x14ac:dyDescent="0.2">
      <c r="A6442" s="1">
        <v>6439</v>
      </c>
      <c r="B6442" s="1">
        <f t="shared" ca="1" si="703"/>
        <v>356962.73356806365</v>
      </c>
      <c r="C6442" s="1">
        <f t="shared" ca="1" si="700"/>
        <v>100</v>
      </c>
      <c r="D6442" s="1">
        <f t="shared" ca="1" si="701"/>
        <v>58.639357099169693</v>
      </c>
      <c r="E6442" s="1">
        <f t="shared" ca="1" si="702"/>
        <v>0</v>
      </c>
      <c r="F6442" s="1">
        <f t="shared" ca="1" si="704"/>
        <v>1</v>
      </c>
      <c r="G6442" s="1">
        <f t="shared" ca="1" si="705"/>
        <v>0</v>
      </c>
      <c r="H6442" s="1">
        <f t="shared" ca="1" si="706"/>
        <v>1</v>
      </c>
    </row>
    <row r="6443" spans="1:8" hidden="1" x14ac:dyDescent="0.2">
      <c r="A6443" s="1">
        <v>6440</v>
      </c>
      <c r="B6443" s="1">
        <f t="shared" ca="1" si="703"/>
        <v>362826.66927798063</v>
      </c>
      <c r="C6443" s="1">
        <f t="shared" ca="1" si="700"/>
        <v>100</v>
      </c>
      <c r="D6443" s="1">
        <f t="shared" ca="1" si="701"/>
        <v>58.639357099169693</v>
      </c>
      <c r="E6443" s="1">
        <f t="shared" ca="1" si="702"/>
        <v>0</v>
      </c>
      <c r="F6443" s="1">
        <f t="shared" ca="1" si="704"/>
        <v>1</v>
      </c>
      <c r="G6443" s="1">
        <f t="shared" ca="1" si="705"/>
        <v>0</v>
      </c>
      <c r="H6443" s="1">
        <f t="shared" ca="1" si="706"/>
        <v>2</v>
      </c>
    </row>
    <row r="6444" spans="1:8" hidden="1" x14ac:dyDescent="0.2">
      <c r="A6444" s="1">
        <v>6441</v>
      </c>
      <c r="B6444" s="1">
        <f t="shared" ca="1" si="703"/>
        <v>368690.60498789762</v>
      </c>
      <c r="C6444" s="1">
        <f t="shared" ca="1" si="700"/>
        <v>100</v>
      </c>
      <c r="D6444" s="1">
        <f t="shared" ca="1" si="701"/>
        <v>58.639357099169693</v>
      </c>
      <c r="E6444" s="1">
        <f t="shared" ca="1" si="702"/>
        <v>0</v>
      </c>
      <c r="F6444" s="1">
        <f t="shared" ca="1" si="704"/>
        <v>1</v>
      </c>
      <c r="G6444" s="1">
        <f t="shared" ca="1" si="705"/>
        <v>0</v>
      </c>
      <c r="H6444" s="1">
        <f t="shared" ca="1" si="706"/>
        <v>3</v>
      </c>
    </row>
    <row r="6445" spans="1:8" hidden="1" x14ac:dyDescent="0.2">
      <c r="A6445" s="1">
        <v>6442</v>
      </c>
      <c r="B6445" s="1">
        <f t="shared" ca="1" si="703"/>
        <v>374554.54069781461</v>
      </c>
      <c r="C6445" s="1">
        <f t="shared" ca="1" si="700"/>
        <v>100</v>
      </c>
      <c r="D6445" s="1">
        <f t="shared" ca="1" si="701"/>
        <v>-42.077013244733351</v>
      </c>
      <c r="E6445" s="1">
        <f t="shared" ca="1" si="702"/>
        <v>0</v>
      </c>
      <c r="F6445" s="1">
        <f t="shared" ca="1" si="704"/>
        <v>1</v>
      </c>
      <c r="G6445" s="1">
        <f t="shared" ca="1" si="705"/>
        <v>0</v>
      </c>
      <c r="H6445" s="1">
        <f t="shared" ca="1" si="706"/>
        <v>4</v>
      </c>
    </row>
    <row r="6446" spans="1:8" hidden="1" x14ac:dyDescent="0.2">
      <c r="A6446" s="1">
        <v>6443</v>
      </c>
      <c r="B6446" s="1">
        <f t="shared" ca="1" si="703"/>
        <v>370346.8393733413</v>
      </c>
      <c r="C6446" s="1">
        <f t="shared" ca="1" si="700"/>
        <v>100</v>
      </c>
      <c r="D6446" s="1">
        <f t="shared" ca="1" si="701"/>
        <v>-42.077013244733351</v>
      </c>
      <c r="E6446" s="1">
        <f t="shared" ca="1" si="702"/>
        <v>-1</v>
      </c>
      <c r="F6446" s="1">
        <f t="shared" ca="1" si="704"/>
        <v>1</v>
      </c>
      <c r="G6446" s="1">
        <f t="shared" ca="1" si="705"/>
        <v>1</v>
      </c>
      <c r="H6446" s="1">
        <f t="shared" ca="1" si="706"/>
        <v>0</v>
      </c>
    </row>
    <row r="6447" spans="1:8" hidden="1" x14ac:dyDescent="0.2">
      <c r="A6447" s="1">
        <v>6444</v>
      </c>
      <c r="B6447" s="1">
        <f t="shared" ca="1" si="703"/>
        <v>366139.13804886799</v>
      </c>
      <c r="C6447" s="1">
        <f t="shared" ca="1" si="700"/>
        <v>100</v>
      </c>
      <c r="D6447" s="1">
        <f t="shared" ca="1" si="701"/>
        <v>-42.077013244733351</v>
      </c>
      <c r="E6447" s="1">
        <f t="shared" ca="1" si="702"/>
        <v>-2</v>
      </c>
      <c r="F6447" s="1">
        <f t="shared" ca="1" si="704"/>
        <v>1</v>
      </c>
      <c r="G6447" s="1">
        <f t="shared" ca="1" si="705"/>
        <v>2</v>
      </c>
      <c r="H6447" s="1">
        <f t="shared" ca="1" si="706"/>
        <v>0</v>
      </c>
    </row>
    <row r="6448" spans="1:8" hidden="1" x14ac:dyDescent="0.2">
      <c r="A6448" s="1">
        <v>6445</v>
      </c>
      <c r="B6448" s="1">
        <f t="shared" ca="1" si="703"/>
        <v>361931.43672439468</v>
      </c>
      <c r="C6448" s="1">
        <f t="shared" ca="1" si="700"/>
        <v>100</v>
      </c>
      <c r="D6448" s="1">
        <f t="shared" ca="1" si="701"/>
        <v>-42.077013244733351</v>
      </c>
      <c r="E6448" s="1">
        <f t="shared" ca="1" si="702"/>
        <v>-3</v>
      </c>
      <c r="F6448" s="1">
        <f t="shared" ca="1" si="704"/>
        <v>1</v>
      </c>
      <c r="G6448" s="1">
        <f t="shared" ca="1" si="705"/>
        <v>3</v>
      </c>
      <c r="H6448" s="1">
        <f t="shared" ca="1" si="706"/>
        <v>0</v>
      </c>
    </row>
    <row r="6449" spans="1:8" hidden="1" x14ac:dyDescent="0.2">
      <c r="A6449" s="1">
        <v>6446</v>
      </c>
      <c r="B6449" s="1">
        <f t="shared" ca="1" si="703"/>
        <v>357723.73539992137</v>
      </c>
      <c r="C6449" s="1">
        <f t="shared" ca="1" si="700"/>
        <v>100</v>
      </c>
      <c r="D6449" s="1">
        <f t="shared" ca="1" si="701"/>
        <v>-42.077013244733351</v>
      </c>
      <c r="E6449" s="1">
        <f t="shared" ca="1" si="702"/>
        <v>-4</v>
      </c>
      <c r="F6449" s="1">
        <f t="shared" ca="1" si="704"/>
        <v>1</v>
      </c>
      <c r="G6449" s="1">
        <f t="shared" ca="1" si="705"/>
        <v>4</v>
      </c>
      <c r="H6449" s="1">
        <f t="shared" ca="1" si="706"/>
        <v>0</v>
      </c>
    </row>
    <row r="6450" spans="1:8" hidden="1" x14ac:dyDescent="0.2">
      <c r="A6450" s="1">
        <v>6447</v>
      </c>
      <c r="B6450" s="1">
        <f t="shared" ca="1" si="703"/>
        <v>353516.03407544806</v>
      </c>
      <c r="C6450" s="1">
        <f t="shared" ca="1" si="700"/>
        <v>500</v>
      </c>
      <c r="D6450" s="1">
        <f t="shared" ca="1" si="701"/>
        <v>58.639357099169693</v>
      </c>
      <c r="E6450" s="1">
        <f t="shared" ca="1" si="702"/>
        <v>0</v>
      </c>
      <c r="F6450" s="1">
        <f t="shared" ca="1" si="704"/>
        <v>2</v>
      </c>
      <c r="G6450" s="1">
        <f t="shared" ca="1" si="705"/>
        <v>5</v>
      </c>
      <c r="H6450" s="1">
        <f t="shared" ca="1" si="706"/>
        <v>0</v>
      </c>
    </row>
    <row r="6451" spans="1:8" hidden="1" x14ac:dyDescent="0.2">
      <c r="A6451" s="1">
        <v>6448</v>
      </c>
      <c r="B6451" s="1">
        <f t="shared" ca="1" si="703"/>
        <v>382835.71262503287</v>
      </c>
      <c r="C6451" s="1">
        <f t="shared" ca="1" si="700"/>
        <v>100</v>
      </c>
      <c r="D6451" s="1">
        <f t="shared" ca="1" si="701"/>
        <v>-42.077013244733351</v>
      </c>
      <c r="E6451" s="1">
        <f t="shared" ca="1" si="702"/>
        <v>0</v>
      </c>
      <c r="F6451" s="1">
        <f t="shared" ca="1" si="704"/>
        <v>1</v>
      </c>
      <c r="G6451" s="1">
        <f t="shared" ca="1" si="705"/>
        <v>0</v>
      </c>
      <c r="H6451" s="1">
        <f t="shared" ca="1" si="706"/>
        <v>1</v>
      </c>
    </row>
    <row r="6452" spans="1:8" hidden="1" x14ac:dyDescent="0.2">
      <c r="A6452" s="1">
        <v>6449</v>
      </c>
      <c r="B6452" s="1">
        <f t="shared" ca="1" si="703"/>
        <v>378628.01130055956</v>
      </c>
      <c r="C6452" s="1">
        <f t="shared" ca="1" si="700"/>
        <v>100</v>
      </c>
      <c r="D6452" s="1">
        <f t="shared" ca="1" si="701"/>
        <v>58.639357099169693</v>
      </c>
      <c r="E6452" s="1">
        <f t="shared" ca="1" si="702"/>
        <v>-1</v>
      </c>
      <c r="F6452" s="1">
        <f t="shared" ca="1" si="704"/>
        <v>1</v>
      </c>
      <c r="G6452" s="1">
        <f t="shared" ca="1" si="705"/>
        <v>1</v>
      </c>
      <c r="H6452" s="1">
        <f t="shared" ca="1" si="706"/>
        <v>0</v>
      </c>
    </row>
    <row r="6453" spans="1:8" hidden="1" x14ac:dyDescent="0.2">
      <c r="A6453" s="1">
        <v>6450</v>
      </c>
      <c r="B6453" s="1">
        <f t="shared" ca="1" si="703"/>
        <v>384491.94701047655</v>
      </c>
      <c r="C6453" s="1">
        <f t="shared" ca="1" si="700"/>
        <v>100</v>
      </c>
      <c r="D6453" s="1">
        <f t="shared" ca="1" si="701"/>
        <v>-42.077013244733351</v>
      </c>
      <c r="E6453" s="1">
        <f t="shared" ca="1" si="702"/>
        <v>0</v>
      </c>
      <c r="F6453" s="1">
        <f t="shared" ca="1" si="704"/>
        <v>1</v>
      </c>
      <c r="G6453" s="1">
        <f t="shared" ca="1" si="705"/>
        <v>0</v>
      </c>
      <c r="H6453" s="1">
        <f t="shared" ca="1" si="706"/>
        <v>1</v>
      </c>
    </row>
    <row r="6454" spans="1:8" hidden="1" x14ac:dyDescent="0.2">
      <c r="A6454" s="1">
        <v>6451</v>
      </c>
      <c r="B6454" s="1">
        <f t="shared" ca="1" si="703"/>
        <v>380284.24568600324</v>
      </c>
      <c r="C6454" s="1">
        <f t="shared" ca="1" si="700"/>
        <v>100</v>
      </c>
      <c r="D6454" s="1">
        <f t="shared" ca="1" si="701"/>
        <v>58.639357099169693</v>
      </c>
      <c r="E6454" s="1">
        <f t="shared" ca="1" si="702"/>
        <v>-1</v>
      </c>
      <c r="F6454" s="1">
        <f t="shared" ca="1" si="704"/>
        <v>1</v>
      </c>
      <c r="G6454" s="1">
        <f t="shared" ca="1" si="705"/>
        <v>1</v>
      </c>
      <c r="H6454" s="1">
        <f t="shared" ca="1" si="706"/>
        <v>0</v>
      </c>
    </row>
    <row r="6455" spans="1:8" hidden="1" x14ac:dyDescent="0.2">
      <c r="A6455" s="1">
        <v>6452</v>
      </c>
      <c r="B6455" s="1">
        <f t="shared" ca="1" si="703"/>
        <v>386148.18139592023</v>
      </c>
      <c r="C6455" s="1">
        <f t="shared" ca="1" si="700"/>
        <v>100</v>
      </c>
      <c r="D6455" s="1">
        <f t="shared" ca="1" si="701"/>
        <v>58.639357099169693</v>
      </c>
      <c r="E6455" s="1">
        <f t="shared" ca="1" si="702"/>
        <v>0</v>
      </c>
      <c r="F6455" s="1">
        <f t="shared" ca="1" si="704"/>
        <v>1</v>
      </c>
      <c r="G6455" s="1">
        <f t="shared" ca="1" si="705"/>
        <v>0</v>
      </c>
      <c r="H6455" s="1">
        <f t="shared" ca="1" si="706"/>
        <v>1</v>
      </c>
    </row>
    <row r="6456" spans="1:8" hidden="1" x14ac:dyDescent="0.2">
      <c r="A6456" s="1">
        <v>6453</v>
      </c>
      <c r="B6456" s="1">
        <f t="shared" ca="1" si="703"/>
        <v>392012.11710583721</v>
      </c>
      <c r="C6456" s="1">
        <f t="shared" ca="1" si="700"/>
        <v>100</v>
      </c>
      <c r="D6456" s="1">
        <f t="shared" ca="1" si="701"/>
        <v>-42.077013244733351</v>
      </c>
      <c r="E6456" s="1">
        <f t="shared" ca="1" si="702"/>
        <v>0</v>
      </c>
      <c r="F6456" s="1">
        <f t="shared" ca="1" si="704"/>
        <v>1</v>
      </c>
      <c r="G6456" s="1">
        <f t="shared" ca="1" si="705"/>
        <v>0</v>
      </c>
      <c r="H6456" s="1">
        <f t="shared" ca="1" si="706"/>
        <v>2</v>
      </c>
    </row>
    <row r="6457" spans="1:8" hidden="1" x14ac:dyDescent="0.2">
      <c r="A6457" s="1">
        <v>6454</v>
      </c>
      <c r="B6457" s="1">
        <f t="shared" ca="1" si="703"/>
        <v>387804.4157813639</v>
      </c>
      <c r="C6457" s="1">
        <f t="shared" ca="1" si="700"/>
        <v>100</v>
      </c>
      <c r="D6457" s="1">
        <f t="shared" ca="1" si="701"/>
        <v>58.639357099169693</v>
      </c>
      <c r="E6457" s="1">
        <f t="shared" ca="1" si="702"/>
        <v>-1</v>
      </c>
      <c r="F6457" s="1">
        <f t="shared" ca="1" si="704"/>
        <v>1</v>
      </c>
      <c r="G6457" s="1">
        <f t="shared" ca="1" si="705"/>
        <v>1</v>
      </c>
      <c r="H6457" s="1">
        <f t="shared" ca="1" si="706"/>
        <v>0</v>
      </c>
    </row>
    <row r="6458" spans="1:8" hidden="1" x14ac:dyDescent="0.2">
      <c r="A6458" s="1">
        <v>6455</v>
      </c>
      <c r="B6458" s="1">
        <f t="shared" ca="1" si="703"/>
        <v>393668.35149128089</v>
      </c>
      <c r="C6458" s="1">
        <f t="shared" ca="1" si="700"/>
        <v>100</v>
      </c>
      <c r="D6458" s="1">
        <f t="shared" ca="1" si="701"/>
        <v>58.639357099169693</v>
      </c>
      <c r="E6458" s="1">
        <f t="shared" ca="1" si="702"/>
        <v>0</v>
      </c>
      <c r="F6458" s="1">
        <f t="shared" ca="1" si="704"/>
        <v>1</v>
      </c>
      <c r="G6458" s="1">
        <f t="shared" ca="1" si="705"/>
        <v>0</v>
      </c>
      <c r="H6458" s="1">
        <f t="shared" ca="1" si="706"/>
        <v>1</v>
      </c>
    </row>
    <row r="6459" spans="1:8" hidden="1" x14ac:dyDescent="0.2">
      <c r="A6459" s="1">
        <v>6456</v>
      </c>
      <c r="B6459" s="1">
        <f t="shared" ca="1" si="703"/>
        <v>399532.28720119788</v>
      </c>
      <c r="C6459" s="1">
        <f t="shared" ca="1" si="700"/>
        <v>100</v>
      </c>
      <c r="D6459" s="1">
        <f t="shared" ca="1" si="701"/>
        <v>58.639357099169693</v>
      </c>
      <c r="E6459" s="1">
        <f t="shared" ca="1" si="702"/>
        <v>0</v>
      </c>
      <c r="F6459" s="1">
        <f t="shared" ca="1" si="704"/>
        <v>1</v>
      </c>
      <c r="G6459" s="1">
        <f t="shared" ca="1" si="705"/>
        <v>0</v>
      </c>
      <c r="H6459" s="1">
        <f t="shared" ca="1" si="706"/>
        <v>2</v>
      </c>
    </row>
    <row r="6460" spans="1:8" hidden="1" x14ac:dyDescent="0.2">
      <c r="A6460" s="1">
        <v>6457</v>
      </c>
      <c r="B6460" s="1">
        <f t="shared" ca="1" si="703"/>
        <v>405396.22291111486</v>
      </c>
      <c r="C6460" s="1">
        <f t="shared" ca="1" si="700"/>
        <v>100</v>
      </c>
      <c r="D6460" s="1">
        <f t="shared" ca="1" si="701"/>
        <v>-42.077013244733351</v>
      </c>
      <c r="E6460" s="1">
        <f t="shared" ca="1" si="702"/>
        <v>0</v>
      </c>
      <c r="F6460" s="1">
        <f t="shared" ca="1" si="704"/>
        <v>1</v>
      </c>
      <c r="G6460" s="1">
        <f t="shared" ca="1" si="705"/>
        <v>0</v>
      </c>
      <c r="H6460" s="1">
        <f t="shared" ca="1" si="706"/>
        <v>3</v>
      </c>
    </row>
    <row r="6461" spans="1:8" hidden="1" x14ac:dyDescent="0.2">
      <c r="A6461" s="1">
        <v>6458</v>
      </c>
      <c r="B6461" s="1">
        <f t="shared" ca="1" si="703"/>
        <v>401188.52158664155</v>
      </c>
      <c r="C6461" s="1">
        <f t="shared" ca="1" si="700"/>
        <v>100</v>
      </c>
      <c r="D6461" s="1">
        <f t="shared" ca="1" si="701"/>
        <v>58.639357099169693</v>
      </c>
      <c r="E6461" s="1">
        <f t="shared" ca="1" si="702"/>
        <v>-1</v>
      </c>
      <c r="F6461" s="1">
        <f t="shared" ca="1" si="704"/>
        <v>1</v>
      </c>
      <c r="G6461" s="1">
        <f t="shared" ca="1" si="705"/>
        <v>1</v>
      </c>
      <c r="H6461" s="1">
        <f t="shared" ca="1" si="706"/>
        <v>0</v>
      </c>
    </row>
    <row r="6462" spans="1:8" hidden="1" x14ac:dyDescent="0.2">
      <c r="A6462" s="1">
        <v>6459</v>
      </c>
      <c r="B6462" s="1">
        <f t="shared" ca="1" si="703"/>
        <v>407052.45729655854</v>
      </c>
      <c r="C6462" s="1">
        <f t="shared" ca="1" si="700"/>
        <v>100</v>
      </c>
      <c r="D6462" s="1">
        <f t="shared" ca="1" si="701"/>
        <v>-42.077013244733351</v>
      </c>
      <c r="E6462" s="1">
        <f t="shared" ca="1" si="702"/>
        <v>0</v>
      </c>
      <c r="F6462" s="1">
        <f t="shared" ca="1" si="704"/>
        <v>1</v>
      </c>
      <c r="G6462" s="1">
        <f t="shared" ca="1" si="705"/>
        <v>0</v>
      </c>
      <c r="H6462" s="1">
        <f t="shared" ca="1" si="706"/>
        <v>1</v>
      </c>
    </row>
    <row r="6463" spans="1:8" hidden="1" x14ac:dyDescent="0.2">
      <c r="A6463" s="1">
        <v>6460</v>
      </c>
      <c r="B6463" s="1">
        <f t="shared" ca="1" si="703"/>
        <v>402844.75597208523</v>
      </c>
      <c r="C6463" s="1">
        <f t="shared" ca="1" si="700"/>
        <v>100</v>
      </c>
      <c r="D6463" s="1">
        <f t="shared" ca="1" si="701"/>
        <v>-42.077013244733351</v>
      </c>
      <c r="E6463" s="1">
        <f t="shared" ca="1" si="702"/>
        <v>-1</v>
      </c>
      <c r="F6463" s="1">
        <f t="shared" ca="1" si="704"/>
        <v>1</v>
      </c>
      <c r="G6463" s="1">
        <f t="shared" ca="1" si="705"/>
        <v>1</v>
      </c>
      <c r="H6463" s="1">
        <f t="shared" ca="1" si="706"/>
        <v>0</v>
      </c>
    </row>
    <row r="6464" spans="1:8" hidden="1" x14ac:dyDescent="0.2">
      <c r="A6464" s="1">
        <v>6461</v>
      </c>
      <c r="B6464" s="1">
        <f t="shared" ca="1" si="703"/>
        <v>398637.05464761192</v>
      </c>
      <c r="C6464" s="1">
        <f t="shared" ca="1" si="700"/>
        <v>100</v>
      </c>
      <c r="D6464" s="1">
        <f t="shared" ca="1" si="701"/>
        <v>58.639357099169693</v>
      </c>
      <c r="E6464" s="1">
        <f t="shared" ca="1" si="702"/>
        <v>-2</v>
      </c>
      <c r="F6464" s="1">
        <f t="shared" ca="1" si="704"/>
        <v>1</v>
      </c>
      <c r="G6464" s="1">
        <f t="shared" ca="1" si="705"/>
        <v>2</v>
      </c>
      <c r="H6464" s="1">
        <f t="shared" ca="1" si="706"/>
        <v>0</v>
      </c>
    </row>
    <row r="6465" spans="1:8" hidden="1" x14ac:dyDescent="0.2">
      <c r="A6465" s="1">
        <v>6462</v>
      </c>
      <c r="B6465" s="1">
        <f t="shared" ca="1" si="703"/>
        <v>404500.99035752891</v>
      </c>
      <c r="C6465" s="1">
        <f t="shared" ca="1" si="700"/>
        <v>100</v>
      </c>
      <c r="D6465" s="1">
        <f t="shared" ca="1" si="701"/>
        <v>58.639357099169693</v>
      </c>
      <c r="E6465" s="1">
        <f t="shared" ca="1" si="702"/>
        <v>-1</v>
      </c>
      <c r="F6465" s="1">
        <f t="shared" ca="1" si="704"/>
        <v>1</v>
      </c>
      <c r="G6465" s="1">
        <f t="shared" ca="1" si="705"/>
        <v>0</v>
      </c>
      <c r="H6465" s="1">
        <f t="shared" ca="1" si="706"/>
        <v>1</v>
      </c>
    </row>
    <row r="6466" spans="1:8" hidden="1" x14ac:dyDescent="0.2">
      <c r="A6466" s="1">
        <v>6463</v>
      </c>
      <c r="B6466" s="1">
        <f t="shared" ca="1" si="703"/>
        <v>410364.92606744589</v>
      </c>
      <c r="C6466" s="1">
        <f t="shared" ca="1" si="700"/>
        <v>100</v>
      </c>
      <c r="D6466" s="1">
        <f t="shared" ca="1" si="701"/>
        <v>-42.077013244733351</v>
      </c>
      <c r="E6466" s="1">
        <f t="shared" ca="1" si="702"/>
        <v>0</v>
      </c>
      <c r="F6466" s="1">
        <f t="shared" ca="1" si="704"/>
        <v>1</v>
      </c>
      <c r="G6466" s="1">
        <f t="shared" ca="1" si="705"/>
        <v>0</v>
      </c>
      <c r="H6466" s="1">
        <f t="shared" ca="1" si="706"/>
        <v>2</v>
      </c>
    </row>
    <row r="6467" spans="1:8" hidden="1" x14ac:dyDescent="0.2">
      <c r="A6467" s="1">
        <v>6464</v>
      </c>
      <c r="B6467" s="1">
        <f t="shared" ca="1" si="703"/>
        <v>406157.22474297258</v>
      </c>
      <c r="C6467" s="1">
        <f t="shared" ca="1" si="700"/>
        <v>100</v>
      </c>
      <c r="D6467" s="1">
        <f t="shared" ca="1" si="701"/>
        <v>58.639357099169693</v>
      </c>
      <c r="E6467" s="1">
        <f t="shared" ca="1" si="702"/>
        <v>-1</v>
      </c>
      <c r="F6467" s="1">
        <f t="shared" ca="1" si="704"/>
        <v>1</v>
      </c>
      <c r="G6467" s="1">
        <f t="shared" ca="1" si="705"/>
        <v>1</v>
      </c>
      <c r="H6467" s="1">
        <f t="shared" ca="1" si="706"/>
        <v>0</v>
      </c>
    </row>
    <row r="6468" spans="1:8" hidden="1" x14ac:dyDescent="0.2">
      <c r="A6468" s="1">
        <v>6465</v>
      </c>
      <c r="B6468" s="1">
        <f t="shared" ca="1" si="703"/>
        <v>412021.16045288957</v>
      </c>
      <c r="C6468" s="1">
        <f t="shared" ca="1" si="700"/>
        <v>100</v>
      </c>
      <c r="D6468" s="1">
        <f t="shared" ca="1" si="701"/>
        <v>-42.077013244733351</v>
      </c>
      <c r="E6468" s="1">
        <f t="shared" ca="1" si="702"/>
        <v>0</v>
      </c>
      <c r="F6468" s="1">
        <f t="shared" ca="1" si="704"/>
        <v>1</v>
      </c>
      <c r="G6468" s="1">
        <f t="shared" ca="1" si="705"/>
        <v>0</v>
      </c>
      <c r="H6468" s="1">
        <f t="shared" ca="1" si="706"/>
        <v>1</v>
      </c>
    </row>
    <row r="6469" spans="1:8" hidden="1" x14ac:dyDescent="0.2">
      <c r="A6469" s="1">
        <v>6466</v>
      </c>
      <c r="B6469" s="1">
        <f t="shared" ca="1" si="703"/>
        <v>407813.45912841626</v>
      </c>
      <c r="C6469" s="1">
        <f t="shared" ref="C6469:C6532" ca="1" si="707">$C$4*POWER($L$2,F6469-1)</f>
        <v>100</v>
      </c>
      <c r="D6469" s="1">
        <f t="shared" ref="D6469:D6532" ca="1" si="708">IF(RAND()&lt;$B$1,$F$1,$H$1)</f>
        <v>58.639357099169693</v>
      </c>
      <c r="E6469" s="1">
        <f t="shared" ref="E6469:E6532" ca="1" si="709">IF(D6468&lt;0,IF(E6468-1=-$D$2,0,E6468-1),IF(E6468+1=$F$2,0,E6468+1))</f>
        <v>-1</v>
      </c>
      <c r="F6469" s="1">
        <f t="shared" ca="1" si="704"/>
        <v>1</v>
      </c>
      <c r="G6469" s="1">
        <f t="shared" ca="1" si="705"/>
        <v>1</v>
      </c>
      <c r="H6469" s="1">
        <f t="shared" ca="1" si="706"/>
        <v>0</v>
      </c>
    </row>
    <row r="6470" spans="1:8" hidden="1" x14ac:dyDescent="0.2">
      <c r="A6470" s="1">
        <v>6467</v>
      </c>
      <c r="B6470" s="1">
        <f t="shared" ref="B6470:B6533" ca="1" si="710">B6469+D6469*C6469</f>
        <v>413677.39483833325</v>
      </c>
      <c r="C6470" s="1">
        <f t="shared" ca="1" si="707"/>
        <v>100</v>
      </c>
      <c r="D6470" s="1">
        <f t="shared" ca="1" si="708"/>
        <v>-42.077013244733351</v>
      </c>
      <c r="E6470" s="1">
        <f t="shared" ca="1" si="709"/>
        <v>0</v>
      </c>
      <c r="F6470" s="1">
        <f t="shared" ref="F6470:F6533" ca="1" si="711">IF(AND(D6469&gt;0,E6470=0),IF(F6469-1&lt;1,1,F6469-1),IF(AND(D6469&lt;0,E6470=0),IF(F6469+1&gt;$H$2,1,F6469+1),F6469))</f>
        <v>1</v>
      </c>
      <c r="G6470" s="1">
        <f t="shared" ref="G6470:G6533" ca="1" si="712">IF(D6469&gt;0,0,G6469+1)</f>
        <v>0</v>
      </c>
      <c r="H6470" s="1">
        <f t="shared" ref="H6470:H6533" ca="1" si="713">IF(D6469&lt;0,0,H6469+1)</f>
        <v>1</v>
      </c>
    </row>
    <row r="6471" spans="1:8" hidden="1" x14ac:dyDescent="0.2">
      <c r="A6471" s="1">
        <v>6468</v>
      </c>
      <c r="B6471" s="1">
        <f t="shared" ca="1" si="710"/>
        <v>409469.69351385994</v>
      </c>
      <c r="C6471" s="1">
        <f t="shared" ca="1" si="707"/>
        <v>100</v>
      </c>
      <c r="D6471" s="1">
        <f t="shared" ca="1" si="708"/>
        <v>58.639357099169693</v>
      </c>
      <c r="E6471" s="1">
        <f t="shared" ca="1" si="709"/>
        <v>-1</v>
      </c>
      <c r="F6471" s="1">
        <f t="shared" ca="1" si="711"/>
        <v>1</v>
      </c>
      <c r="G6471" s="1">
        <f t="shared" ca="1" si="712"/>
        <v>1</v>
      </c>
      <c r="H6471" s="1">
        <f t="shared" ca="1" si="713"/>
        <v>0</v>
      </c>
    </row>
    <row r="6472" spans="1:8" hidden="1" x14ac:dyDescent="0.2">
      <c r="A6472" s="1">
        <v>6469</v>
      </c>
      <c r="B6472" s="1">
        <f t="shared" ca="1" si="710"/>
        <v>415333.62922377692</v>
      </c>
      <c r="C6472" s="1">
        <f t="shared" ca="1" si="707"/>
        <v>100</v>
      </c>
      <c r="D6472" s="1">
        <f t="shared" ca="1" si="708"/>
        <v>-42.077013244733351</v>
      </c>
      <c r="E6472" s="1">
        <f t="shared" ca="1" si="709"/>
        <v>0</v>
      </c>
      <c r="F6472" s="1">
        <f t="shared" ca="1" si="711"/>
        <v>1</v>
      </c>
      <c r="G6472" s="1">
        <f t="shared" ca="1" si="712"/>
        <v>0</v>
      </c>
      <c r="H6472" s="1">
        <f t="shared" ca="1" si="713"/>
        <v>1</v>
      </c>
    </row>
    <row r="6473" spans="1:8" hidden="1" x14ac:dyDescent="0.2">
      <c r="A6473" s="1">
        <v>6470</v>
      </c>
      <c r="B6473" s="1">
        <f t="shared" ca="1" si="710"/>
        <v>411125.92789930361</v>
      </c>
      <c r="C6473" s="1">
        <f t="shared" ca="1" si="707"/>
        <v>100</v>
      </c>
      <c r="D6473" s="1">
        <f t="shared" ca="1" si="708"/>
        <v>-42.077013244733351</v>
      </c>
      <c r="E6473" s="1">
        <f t="shared" ca="1" si="709"/>
        <v>-1</v>
      </c>
      <c r="F6473" s="1">
        <f t="shared" ca="1" si="711"/>
        <v>1</v>
      </c>
      <c r="G6473" s="1">
        <f t="shared" ca="1" si="712"/>
        <v>1</v>
      </c>
      <c r="H6473" s="1">
        <f t="shared" ca="1" si="713"/>
        <v>0</v>
      </c>
    </row>
    <row r="6474" spans="1:8" hidden="1" x14ac:dyDescent="0.2">
      <c r="A6474" s="1">
        <v>6471</v>
      </c>
      <c r="B6474" s="1">
        <f t="shared" ca="1" si="710"/>
        <v>406918.2265748303</v>
      </c>
      <c r="C6474" s="1">
        <f t="shared" ca="1" si="707"/>
        <v>100</v>
      </c>
      <c r="D6474" s="1">
        <f t="shared" ca="1" si="708"/>
        <v>58.639357099169693</v>
      </c>
      <c r="E6474" s="1">
        <f t="shared" ca="1" si="709"/>
        <v>-2</v>
      </c>
      <c r="F6474" s="1">
        <f t="shared" ca="1" si="711"/>
        <v>1</v>
      </c>
      <c r="G6474" s="1">
        <f t="shared" ca="1" si="712"/>
        <v>2</v>
      </c>
      <c r="H6474" s="1">
        <f t="shared" ca="1" si="713"/>
        <v>0</v>
      </c>
    </row>
    <row r="6475" spans="1:8" hidden="1" x14ac:dyDescent="0.2">
      <c r="A6475" s="1">
        <v>6472</v>
      </c>
      <c r="B6475" s="1">
        <f t="shared" ca="1" si="710"/>
        <v>412782.16228474729</v>
      </c>
      <c r="C6475" s="1">
        <f t="shared" ca="1" si="707"/>
        <v>100</v>
      </c>
      <c r="D6475" s="1">
        <f t="shared" ca="1" si="708"/>
        <v>-42.077013244733351</v>
      </c>
      <c r="E6475" s="1">
        <f t="shared" ca="1" si="709"/>
        <v>-1</v>
      </c>
      <c r="F6475" s="1">
        <f t="shared" ca="1" si="711"/>
        <v>1</v>
      </c>
      <c r="G6475" s="1">
        <f t="shared" ca="1" si="712"/>
        <v>0</v>
      </c>
      <c r="H6475" s="1">
        <f t="shared" ca="1" si="713"/>
        <v>1</v>
      </c>
    </row>
    <row r="6476" spans="1:8" hidden="1" x14ac:dyDescent="0.2">
      <c r="A6476" s="1">
        <v>6473</v>
      </c>
      <c r="B6476" s="1">
        <f t="shared" ca="1" si="710"/>
        <v>408574.46096027398</v>
      </c>
      <c r="C6476" s="1">
        <f t="shared" ca="1" si="707"/>
        <v>100</v>
      </c>
      <c r="D6476" s="1">
        <f t="shared" ca="1" si="708"/>
        <v>58.639357099169693</v>
      </c>
      <c r="E6476" s="1">
        <f t="shared" ca="1" si="709"/>
        <v>-2</v>
      </c>
      <c r="F6476" s="1">
        <f t="shared" ca="1" si="711"/>
        <v>1</v>
      </c>
      <c r="G6476" s="1">
        <f t="shared" ca="1" si="712"/>
        <v>1</v>
      </c>
      <c r="H6476" s="1">
        <f t="shared" ca="1" si="713"/>
        <v>0</v>
      </c>
    </row>
    <row r="6477" spans="1:8" hidden="1" x14ac:dyDescent="0.2">
      <c r="A6477" s="1">
        <v>6474</v>
      </c>
      <c r="B6477" s="1">
        <f t="shared" ca="1" si="710"/>
        <v>414438.39667019097</v>
      </c>
      <c r="C6477" s="1">
        <f t="shared" ca="1" si="707"/>
        <v>100</v>
      </c>
      <c r="D6477" s="1">
        <f t="shared" ca="1" si="708"/>
        <v>-42.077013244733351</v>
      </c>
      <c r="E6477" s="1">
        <f t="shared" ca="1" si="709"/>
        <v>-1</v>
      </c>
      <c r="F6477" s="1">
        <f t="shared" ca="1" si="711"/>
        <v>1</v>
      </c>
      <c r="G6477" s="1">
        <f t="shared" ca="1" si="712"/>
        <v>0</v>
      </c>
      <c r="H6477" s="1">
        <f t="shared" ca="1" si="713"/>
        <v>1</v>
      </c>
    </row>
    <row r="6478" spans="1:8" hidden="1" x14ac:dyDescent="0.2">
      <c r="A6478" s="1">
        <v>6475</v>
      </c>
      <c r="B6478" s="1">
        <f t="shared" ca="1" si="710"/>
        <v>410230.69534571766</v>
      </c>
      <c r="C6478" s="1">
        <f t="shared" ca="1" si="707"/>
        <v>100</v>
      </c>
      <c r="D6478" s="1">
        <f t="shared" ca="1" si="708"/>
        <v>-42.077013244733351</v>
      </c>
      <c r="E6478" s="1">
        <f t="shared" ca="1" si="709"/>
        <v>-2</v>
      </c>
      <c r="F6478" s="1">
        <f t="shared" ca="1" si="711"/>
        <v>1</v>
      </c>
      <c r="G6478" s="1">
        <f t="shared" ca="1" si="712"/>
        <v>1</v>
      </c>
      <c r="H6478" s="1">
        <f t="shared" ca="1" si="713"/>
        <v>0</v>
      </c>
    </row>
    <row r="6479" spans="1:8" hidden="1" x14ac:dyDescent="0.2">
      <c r="A6479" s="1">
        <v>6476</v>
      </c>
      <c r="B6479" s="1">
        <f t="shared" ca="1" si="710"/>
        <v>406022.99402124435</v>
      </c>
      <c r="C6479" s="1">
        <f t="shared" ca="1" si="707"/>
        <v>100</v>
      </c>
      <c r="D6479" s="1">
        <f t="shared" ca="1" si="708"/>
        <v>-42.077013244733351</v>
      </c>
      <c r="E6479" s="1">
        <f t="shared" ca="1" si="709"/>
        <v>-3</v>
      </c>
      <c r="F6479" s="1">
        <f t="shared" ca="1" si="711"/>
        <v>1</v>
      </c>
      <c r="G6479" s="1">
        <f t="shared" ca="1" si="712"/>
        <v>2</v>
      </c>
      <c r="H6479" s="1">
        <f t="shared" ca="1" si="713"/>
        <v>0</v>
      </c>
    </row>
    <row r="6480" spans="1:8" hidden="1" x14ac:dyDescent="0.2">
      <c r="A6480" s="1">
        <v>6477</v>
      </c>
      <c r="B6480" s="1">
        <f t="shared" ca="1" si="710"/>
        <v>401815.29269677104</v>
      </c>
      <c r="C6480" s="1">
        <f t="shared" ca="1" si="707"/>
        <v>100</v>
      </c>
      <c r="D6480" s="1">
        <f t="shared" ca="1" si="708"/>
        <v>-42.077013244733351</v>
      </c>
      <c r="E6480" s="1">
        <f t="shared" ca="1" si="709"/>
        <v>-4</v>
      </c>
      <c r="F6480" s="1">
        <f t="shared" ca="1" si="711"/>
        <v>1</v>
      </c>
      <c r="G6480" s="1">
        <f t="shared" ca="1" si="712"/>
        <v>3</v>
      </c>
      <c r="H6480" s="1">
        <f t="shared" ca="1" si="713"/>
        <v>0</v>
      </c>
    </row>
    <row r="6481" spans="1:8" hidden="1" x14ac:dyDescent="0.2">
      <c r="A6481" s="1">
        <v>6478</v>
      </c>
      <c r="B6481" s="1">
        <f t="shared" ca="1" si="710"/>
        <v>397607.59137229773</v>
      </c>
      <c r="C6481" s="1">
        <f t="shared" ca="1" si="707"/>
        <v>500</v>
      </c>
      <c r="D6481" s="1">
        <f t="shared" ca="1" si="708"/>
        <v>58.639357099169693</v>
      </c>
      <c r="E6481" s="1">
        <f t="shared" ca="1" si="709"/>
        <v>0</v>
      </c>
      <c r="F6481" s="1">
        <f t="shared" ca="1" si="711"/>
        <v>2</v>
      </c>
      <c r="G6481" s="1">
        <f t="shared" ca="1" si="712"/>
        <v>4</v>
      </c>
      <c r="H6481" s="1">
        <f t="shared" ca="1" si="713"/>
        <v>0</v>
      </c>
    </row>
    <row r="6482" spans="1:8" hidden="1" x14ac:dyDescent="0.2">
      <c r="A6482" s="1">
        <v>6479</v>
      </c>
      <c r="B6482" s="1">
        <f t="shared" ca="1" si="710"/>
        <v>426927.26992188254</v>
      </c>
      <c r="C6482" s="1">
        <f t="shared" ca="1" si="707"/>
        <v>100</v>
      </c>
      <c r="D6482" s="1">
        <f t="shared" ca="1" si="708"/>
        <v>58.639357099169693</v>
      </c>
      <c r="E6482" s="1">
        <f t="shared" ca="1" si="709"/>
        <v>0</v>
      </c>
      <c r="F6482" s="1">
        <f t="shared" ca="1" si="711"/>
        <v>1</v>
      </c>
      <c r="G6482" s="1">
        <f t="shared" ca="1" si="712"/>
        <v>0</v>
      </c>
      <c r="H6482" s="1">
        <f t="shared" ca="1" si="713"/>
        <v>1</v>
      </c>
    </row>
    <row r="6483" spans="1:8" hidden="1" x14ac:dyDescent="0.2">
      <c r="A6483" s="1">
        <v>6480</v>
      </c>
      <c r="B6483" s="1">
        <f t="shared" ca="1" si="710"/>
        <v>432791.20563179953</v>
      </c>
      <c r="C6483" s="1">
        <f t="shared" ca="1" si="707"/>
        <v>100</v>
      </c>
      <c r="D6483" s="1">
        <f t="shared" ca="1" si="708"/>
        <v>-42.077013244733351</v>
      </c>
      <c r="E6483" s="1">
        <f t="shared" ca="1" si="709"/>
        <v>0</v>
      </c>
      <c r="F6483" s="1">
        <f t="shared" ca="1" si="711"/>
        <v>1</v>
      </c>
      <c r="G6483" s="1">
        <f t="shared" ca="1" si="712"/>
        <v>0</v>
      </c>
      <c r="H6483" s="1">
        <f t="shared" ca="1" si="713"/>
        <v>2</v>
      </c>
    </row>
    <row r="6484" spans="1:8" hidden="1" x14ac:dyDescent="0.2">
      <c r="A6484" s="1">
        <v>6481</v>
      </c>
      <c r="B6484" s="1">
        <f t="shared" ca="1" si="710"/>
        <v>428583.50430732622</v>
      </c>
      <c r="C6484" s="1">
        <f t="shared" ca="1" si="707"/>
        <v>100</v>
      </c>
      <c r="D6484" s="1">
        <f t="shared" ca="1" si="708"/>
        <v>-42.077013244733351</v>
      </c>
      <c r="E6484" s="1">
        <f t="shared" ca="1" si="709"/>
        <v>-1</v>
      </c>
      <c r="F6484" s="1">
        <f t="shared" ca="1" si="711"/>
        <v>1</v>
      </c>
      <c r="G6484" s="1">
        <f t="shared" ca="1" si="712"/>
        <v>1</v>
      </c>
      <c r="H6484" s="1">
        <f t="shared" ca="1" si="713"/>
        <v>0</v>
      </c>
    </row>
    <row r="6485" spans="1:8" hidden="1" x14ac:dyDescent="0.2">
      <c r="A6485" s="1">
        <v>6482</v>
      </c>
      <c r="B6485" s="1">
        <f t="shared" ca="1" si="710"/>
        <v>424375.80298285291</v>
      </c>
      <c r="C6485" s="1">
        <f t="shared" ca="1" si="707"/>
        <v>100</v>
      </c>
      <c r="D6485" s="1">
        <f t="shared" ca="1" si="708"/>
        <v>-42.077013244733351</v>
      </c>
      <c r="E6485" s="1">
        <f t="shared" ca="1" si="709"/>
        <v>-2</v>
      </c>
      <c r="F6485" s="1">
        <f t="shared" ca="1" si="711"/>
        <v>1</v>
      </c>
      <c r="G6485" s="1">
        <f t="shared" ca="1" si="712"/>
        <v>2</v>
      </c>
      <c r="H6485" s="1">
        <f t="shared" ca="1" si="713"/>
        <v>0</v>
      </c>
    </row>
    <row r="6486" spans="1:8" hidden="1" x14ac:dyDescent="0.2">
      <c r="A6486" s="1">
        <v>6483</v>
      </c>
      <c r="B6486" s="1">
        <f t="shared" ca="1" si="710"/>
        <v>420168.1016583796</v>
      </c>
      <c r="C6486" s="1">
        <f t="shared" ca="1" si="707"/>
        <v>100</v>
      </c>
      <c r="D6486" s="1">
        <f t="shared" ca="1" si="708"/>
        <v>-42.077013244733351</v>
      </c>
      <c r="E6486" s="1">
        <f t="shared" ca="1" si="709"/>
        <v>-3</v>
      </c>
      <c r="F6486" s="1">
        <f t="shared" ca="1" si="711"/>
        <v>1</v>
      </c>
      <c r="G6486" s="1">
        <f t="shared" ca="1" si="712"/>
        <v>3</v>
      </c>
      <c r="H6486" s="1">
        <f t="shared" ca="1" si="713"/>
        <v>0</v>
      </c>
    </row>
    <row r="6487" spans="1:8" hidden="1" x14ac:dyDescent="0.2">
      <c r="A6487" s="1">
        <v>6484</v>
      </c>
      <c r="B6487" s="1">
        <f t="shared" ca="1" si="710"/>
        <v>415960.40033390629</v>
      </c>
      <c r="C6487" s="1">
        <f t="shared" ca="1" si="707"/>
        <v>100</v>
      </c>
      <c r="D6487" s="1">
        <f t="shared" ca="1" si="708"/>
        <v>58.639357099169693</v>
      </c>
      <c r="E6487" s="1">
        <f t="shared" ca="1" si="709"/>
        <v>-4</v>
      </c>
      <c r="F6487" s="1">
        <f t="shared" ca="1" si="711"/>
        <v>1</v>
      </c>
      <c r="G6487" s="1">
        <f t="shared" ca="1" si="712"/>
        <v>4</v>
      </c>
      <c r="H6487" s="1">
        <f t="shared" ca="1" si="713"/>
        <v>0</v>
      </c>
    </row>
    <row r="6488" spans="1:8" hidden="1" x14ac:dyDescent="0.2">
      <c r="A6488" s="1">
        <v>6485</v>
      </c>
      <c r="B6488" s="1">
        <f t="shared" ca="1" si="710"/>
        <v>421824.33604382328</v>
      </c>
      <c r="C6488" s="1">
        <f t="shared" ca="1" si="707"/>
        <v>100</v>
      </c>
      <c r="D6488" s="1">
        <f t="shared" ca="1" si="708"/>
        <v>58.639357099169693</v>
      </c>
      <c r="E6488" s="1">
        <f t="shared" ca="1" si="709"/>
        <v>-3</v>
      </c>
      <c r="F6488" s="1">
        <f t="shared" ca="1" si="711"/>
        <v>1</v>
      </c>
      <c r="G6488" s="1">
        <f t="shared" ca="1" si="712"/>
        <v>0</v>
      </c>
      <c r="H6488" s="1">
        <f t="shared" ca="1" si="713"/>
        <v>1</v>
      </c>
    </row>
    <row r="6489" spans="1:8" hidden="1" x14ac:dyDescent="0.2">
      <c r="A6489" s="1">
        <v>6486</v>
      </c>
      <c r="B6489" s="1">
        <f t="shared" ca="1" si="710"/>
        <v>427688.27175374026</v>
      </c>
      <c r="C6489" s="1">
        <f t="shared" ca="1" si="707"/>
        <v>100</v>
      </c>
      <c r="D6489" s="1">
        <f t="shared" ca="1" si="708"/>
        <v>-42.077013244733351</v>
      </c>
      <c r="E6489" s="1">
        <f t="shared" ca="1" si="709"/>
        <v>-2</v>
      </c>
      <c r="F6489" s="1">
        <f t="shared" ca="1" si="711"/>
        <v>1</v>
      </c>
      <c r="G6489" s="1">
        <f t="shared" ca="1" si="712"/>
        <v>0</v>
      </c>
      <c r="H6489" s="1">
        <f t="shared" ca="1" si="713"/>
        <v>2</v>
      </c>
    </row>
    <row r="6490" spans="1:8" hidden="1" x14ac:dyDescent="0.2">
      <c r="A6490" s="1">
        <v>6487</v>
      </c>
      <c r="B6490" s="1">
        <f t="shared" ca="1" si="710"/>
        <v>423480.57042926695</v>
      </c>
      <c r="C6490" s="1">
        <f t="shared" ca="1" si="707"/>
        <v>100</v>
      </c>
      <c r="D6490" s="1">
        <f t="shared" ca="1" si="708"/>
        <v>58.639357099169693</v>
      </c>
      <c r="E6490" s="1">
        <f t="shared" ca="1" si="709"/>
        <v>-3</v>
      </c>
      <c r="F6490" s="1">
        <f t="shared" ca="1" si="711"/>
        <v>1</v>
      </c>
      <c r="G6490" s="1">
        <f t="shared" ca="1" si="712"/>
        <v>1</v>
      </c>
      <c r="H6490" s="1">
        <f t="shared" ca="1" si="713"/>
        <v>0</v>
      </c>
    </row>
    <row r="6491" spans="1:8" hidden="1" x14ac:dyDescent="0.2">
      <c r="A6491" s="1">
        <v>6488</v>
      </c>
      <c r="B6491" s="1">
        <f t="shared" ca="1" si="710"/>
        <v>429344.50613918394</v>
      </c>
      <c r="C6491" s="1">
        <f t="shared" ca="1" si="707"/>
        <v>100</v>
      </c>
      <c r="D6491" s="1">
        <f t="shared" ca="1" si="708"/>
        <v>-42.077013244733351</v>
      </c>
      <c r="E6491" s="1">
        <f t="shared" ca="1" si="709"/>
        <v>-2</v>
      </c>
      <c r="F6491" s="1">
        <f t="shared" ca="1" si="711"/>
        <v>1</v>
      </c>
      <c r="G6491" s="1">
        <f t="shared" ca="1" si="712"/>
        <v>0</v>
      </c>
      <c r="H6491" s="1">
        <f t="shared" ca="1" si="713"/>
        <v>1</v>
      </c>
    </row>
    <row r="6492" spans="1:8" hidden="1" x14ac:dyDescent="0.2">
      <c r="A6492" s="1">
        <v>6489</v>
      </c>
      <c r="B6492" s="1">
        <f t="shared" ca="1" si="710"/>
        <v>425136.80481471063</v>
      </c>
      <c r="C6492" s="1">
        <f t="shared" ca="1" si="707"/>
        <v>100</v>
      </c>
      <c r="D6492" s="1">
        <f t="shared" ca="1" si="708"/>
        <v>-42.077013244733351</v>
      </c>
      <c r="E6492" s="1">
        <f t="shared" ca="1" si="709"/>
        <v>-3</v>
      </c>
      <c r="F6492" s="1">
        <f t="shared" ca="1" si="711"/>
        <v>1</v>
      </c>
      <c r="G6492" s="1">
        <f t="shared" ca="1" si="712"/>
        <v>1</v>
      </c>
      <c r="H6492" s="1">
        <f t="shared" ca="1" si="713"/>
        <v>0</v>
      </c>
    </row>
    <row r="6493" spans="1:8" hidden="1" x14ac:dyDescent="0.2">
      <c r="A6493" s="1">
        <v>6490</v>
      </c>
      <c r="B6493" s="1">
        <f t="shared" ca="1" si="710"/>
        <v>420929.10349023732</v>
      </c>
      <c r="C6493" s="1">
        <f t="shared" ca="1" si="707"/>
        <v>100</v>
      </c>
      <c r="D6493" s="1">
        <f t="shared" ca="1" si="708"/>
        <v>-42.077013244733351</v>
      </c>
      <c r="E6493" s="1">
        <f t="shared" ca="1" si="709"/>
        <v>-4</v>
      </c>
      <c r="F6493" s="1">
        <f t="shared" ca="1" si="711"/>
        <v>1</v>
      </c>
      <c r="G6493" s="1">
        <f t="shared" ca="1" si="712"/>
        <v>2</v>
      </c>
      <c r="H6493" s="1">
        <f t="shared" ca="1" si="713"/>
        <v>0</v>
      </c>
    </row>
    <row r="6494" spans="1:8" hidden="1" x14ac:dyDescent="0.2">
      <c r="A6494" s="1">
        <v>6491</v>
      </c>
      <c r="B6494" s="1">
        <f t="shared" ca="1" si="710"/>
        <v>416721.40216576401</v>
      </c>
      <c r="C6494" s="1">
        <f t="shared" ca="1" si="707"/>
        <v>500</v>
      </c>
      <c r="D6494" s="1">
        <f t="shared" ca="1" si="708"/>
        <v>58.639357099169693</v>
      </c>
      <c r="E6494" s="1">
        <f t="shared" ca="1" si="709"/>
        <v>0</v>
      </c>
      <c r="F6494" s="1">
        <f t="shared" ca="1" si="711"/>
        <v>2</v>
      </c>
      <c r="G6494" s="1">
        <f t="shared" ca="1" si="712"/>
        <v>3</v>
      </c>
      <c r="H6494" s="1">
        <f t="shared" ca="1" si="713"/>
        <v>0</v>
      </c>
    </row>
    <row r="6495" spans="1:8" hidden="1" x14ac:dyDescent="0.2">
      <c r="A6495" s="1">
        <v>6492</v>
      </c>
      <c r="B6495" s="1">
        <f t="shared" ca="1" si="710"/>
        <v>446041.08071534883</v>
      </c>
      <c r="C6495" s="1">
        <f t="shared" ca="1" si="707"/>
        <v>100</v>
      </c>
      <c r="D6495" s="1">
        <f t="shared" ca="1" si="708"/>
        <v>-42.077013244733351</v>
      </c>
      <c r="E6495" s="1">
        <f t="shared" ca="1" si="709"/>
        <v>0</v>
      </c>
      <c r="F6495" s="1">
        <f t="shared" ca="1" si="711"/>
        <v>1</v>
      </c>
      <c r="G6495" s="1">
        <f t="shared" ca="1" si="712"/>
        <v>0</v>
      </c>
      <c r="H6495" s="1">
        <f t="shared" ca="1" si="713"/>
        <v>1</v>
      </c>
    </row>
    <row r="6496" spans="1:8" hidden="1" x14ac:dyDescent="0.2">
      <c r="A6496" s="1">
        <v>6493</v>
      </c>
      <c r="B6496" s="1">
        <f t="shared" ca="1" si="710"/>
        <v>441833.37939087552</v>
      </c>
      <c r="C6496" s="1">
        <f t="shared" ca="1" si="707"/>
        <v>100</v>
      </c>
      <c r="D6496" s="1">
        <f t="shared" ca="1" si="708"/>
        <v>58.639357099169693</v>
      </c>
      <c r="E6496" s="1">
        <f t="shared" ca="1" si="709"/>
        <v>-1</v>
      </c>
      <c r="F6496" s="1">
        <f t="shared" ca="1" si="711"/>
        <v>1</v>
      </c>
      <c r="G6496" s="1">
        <f t="shared" ca="1" si="712"/>
        <v>1</v>
      </c>
      <c r="H6496" s="1">
        <f t="shared" ca="1" si="713"/>
        <v>0</v>
      </c>
    </row>
    <row r="6497" spans="1:8" hidden="1" x14ac:dyDescent="0.2">
      <c r="A6497" s="1">
        <v>6494</v>
      </c>
      <c r="B6497" s="1">
        <f t="shared" ca="1" si="710"/>
        <v>447697.3151007925</v>
      </c>
      <c r="C6497" s="1">
        <f t="shared" ca="1" si="707"/>
        <v>100</v>
      </c>
      <c r="D6497" s="1">
        <f t="shared" ca="1" si="708"/>
        <v>-42.077013244733351</v>
      </c>
      <c r="E6497" s="1">
        <f t="shared" ca="1" si="709"/>
        <v>0</v>
      </c>
      <c r="F6497" s="1">
        <f t="shared" ca="1" si="711"/>
        <v>1</v>
      </c>
      <c r="G6497" s="1">
        <f t="shared" ca="1" si="712"/>
        <v>0</v>
      </c>
      <c r="H6497" s="1">
        <f t="shared" ca="1" si="713"/>
        <v>1</v>
      </c>
    </row>
    <row r="6498" spans="1:8" hidden="1" x14ac:dyDescent="0.2">
      <c r="A6498" s="1">
        <v>6495</v>
      </c>
      <c r="B6498" s="1">
        <f t="shared" ca="1" si="710"/>
        <v>443489.61377631919</v>
      </c>
      <c r="C6498" s="1">
        <f t="shared" ca="1" si="707"/>
        <v>100</v>
      </c>
      <c r="D6498" s="1">
        <f t="shared" ca="1" si="708"/>
        <v>-42.077013244733351</v>
      </c>
      <c r="E6498" s="1">
        <f t="shared" ca="1" si="709"/>
        <v>-1</v>
      </c>
      <c r="F6498" s="1">
        <f t="shared" ca="1" si="711"/>
        <v>1</v>
      </c>
      <c r="G6498" s="1">
        <f t="shared" ca="1" si="712"/>
        <v>1</v>
      </c>
      <c r="H6498" s="1">
        <f t="shared" ca="1" si="713"/>
        <v>0</v>
      </c>
    </row>
    <row r="6499" spans="1:8" hidden="1" x14ac:dyDescent="0.2">
      <c r="A6499" s="1">
        <v>6496</v>
      </c>
      <c r="B6499" s="1">
        <f t="shared" ca="1" si="710"/>
        <v>439281.91245184588</v>
      </c>
      <c r="C6499" s="1">
        <f t="shared" ca="1" si="707"/>
        <v>100</v>
      </c>
      <c r="D6499" s="1">
        <f t="shared" ca="1" si="708"/>
        <v>-42.077013244733351</v>
      </c>
      <c r="E6499" s="1">
        <f t="shared" ca="1" si="709"/>
        <v>-2</v>
      </c>
      <c r="F6499" s="1">
        <f t="shared" ca="1" si="711"/>
        <v>1</v>
      </c>
      <c r="G6499" s="1">
        <f t="shared" ca="1" si="712"/>
        <v>2</v>
      </c>
      <c r="H6499" s="1">
        <f t="shared" ca="1" si="713"/>
        <v>0</v>
      </c>
    </row>
    <row r="6500" spans="1:8" hidden="1" x14ac:dyDescent="0.2">
      <c r="A6500" s="1">
        <v>6497</v>
      </c>
      <c r="B6500" s="1">
        <f t="shared" ca="1" si="710"/>
        <v>435074.21112737257</v>
      </c>
      <c r="C6500" s="1">
        <f t="shared" ca="1" si="707"/>
        <v>100</v>
      </c>
      <c r="D6500" s="1">
        <f t="shared" ca="1" si="708"/>
        <v>58.639357099169693</v>
      </c>
      <c r="E6500" s="1">
        <f t="shared" ca="1" si="709"/>
        <v>-3</v>
      </c>
      <c r="F6500" s="1">
        <f t="shared" ca="1" si="711"/>
        <v>1</v>
      </c>
      <c r="G6500" s="1">
        <f t="shared" ca="1" si="712"/>
        <v>3</v>
      </c>
      <c r="H6500" s="1">
        <f t="shared" ca="1" si="713"/>
        <v>0</v>
      </c>
    </row>
    <row r="6501" spans="1:8" hidden="1" x14ac:dyDescent="0.2">
      <c r="A6501" s="1">
        <v>6498</v>
      </c>
      <c r="B6501" s="1">
        <f t="shared" ca="1" si="710"/>
        <v>440938.14683728956</v>
      </c>
      <c r="C6501" s="1">
        <f t="shared" ca="1" si="707"/>
        <v>100</v>
      </c>
      <c r="D6501" s="1">
        <f t="shared" ca="1" si="708"/>
        <v>-42.077013244733351</v>
      </c>
      <c r="E6501" s="1">
        <f t="shared" ca="1" si="709"/>
        <v>-2</v>
      </c>
      <c r="F6501" s="1">
        <f t="shared" ca="1" si="711"/>
        <v>1</v>
      </c>
      <c r="G6501" s="1">
        <f t="shared" ca="1" si="712"/>
        <v>0</v>
      </c>
      <c r="H6501" s="1">
        <f t="shared" ca="1" si="713"/>
        <v>1</v>
      </c>
    </row>
    <row r="6502" spans="1:8" hidden="1" x14ac:dyDescent="0.2">
      <c r="A6502" s="1">
        <v>6499</v>
      </c>
      <c r="B6502" s="1">
        <f t="shared" ca="1" si="710"/>
        <v>436730.44551281625</v>
      </c>
      <c r="C6502" s="1">
        <f t="shared" ca="1" si="707"/>
        <v>100</v>
      </c>
      <c r="D6502" s="1">
        <f t="shared" ca="1" si="708"/>
        <v>-42.077013244733351</v>
      </c>
      <c r="E6502" s="1">
        <f t="shared" ca="1" si="709"/>
        <v>-3</v>
      </c>
      <c r="F6502" s="1">
        <f t="shared" ca="1" si="711"/>
        <v>1</v>
      </c>
      <c r="G6502" s="1">
        <f t="shared" ca="1" si="712"/>
        <v>1</v>
      </c>
      <c r="H6502" s="1">
        <f t="shared" ca="1" si="713"/>
        <v>0</v>
      </c>
    </row>
    <row r="6503" spans="1:8" hidden="1" x14ac:dyDescent="0.2">
      <c r="A6503" s="1">
        <v>6500</v>
      </c>
      <c r="B6503" s="1">
        <f t="shared" ca="1" si="710"/>
        <v>432522.74418834294</v>
      </c>
      <c r="C6503" s="1">
        <f t="shared" ca="1" si="707"/>
        <v>100</v>
      </c>
      <c r="D6503" s="1">
        <f t="shared" ca="1" si="708"/>
        <v>-42.077013244733351</v>
      </c>
      <c r="E6503" s="1">
        <f t="shared" ca="1" si="709"/>
        <v>-4</v>
      </c>
      <c r="F6503" s="1">
        <f t="shared" ca="1" si="711"/>
        <v>1</v>
      </c>
      <c r="G6503" s="1">
        <f t="shared" ca="1" si="712"/>
        <v>2</v>
      </c>
      <c r="H6503" s="1">
        <f t="shared" ca="1" si="713"/>
        <v>0</v>
      </c>
    </row>
    <row r="6504" spans="1:8" hidden="1" x14ac:dyDescent="0.2">
      <c r="A6504" s="1">
        <v>6501</v>
      </c>
      <c r="B6504" s="1">
        <f t="shared" ca="1" si="710"/>
        <v>428315.04286386963</v>
      </c>
      <c r="C6504" s="1">
        <f t="shared" ca="1" si="707"/>
        <v>500</v>
      </c>
      <c r="D6504" s="1">
        <f t="shared" ca="1" si="708"/>
        <v>-42.077013244733351</v>
      </c>
      <c r="E6504" s="1">
        <f t="shared" ca="1" si="709"/>
        <v>0</v>
      </c>
      <c r="F6504" s="1">
        <f t="shared" ca="1" si="711"/>
        <v>2</v>
      </c>
      <c r="G6504" s="1">
        <f t="shared" ca="1" si="712"/>
        <v>3</v>
      </c>
      <c r="H6504" s="1">
        <f t="shared" ca="1" si="713"/>
        <v>0</v>
      </c>
    </row>
    <row r="6505" spans="1:8" hidden="1" x14ac:dyDescent="0.2">
      <c r="A6505" s="1">
        <v>6502</v>
      </c>
      <c r="B6505" s="1">
        <f t="shared" ca="1" si="710"/>
        <v>407276.53624150297</v>
      </c>
      <c r="C6505" s="1">
        <f t="shared" ca="1" si="707"/>
        <v>500</v>
      </c>
      <c r="D6505" s="1">
        <f t="shared" ca="1" si="708"/>
        <v>-42.077013244733351</v>
      </c>
      <c r="E6505" s="1">
        <f t="shared" ca="1" si="709"/>
        <v>-1</v>
      </c>
      <c r="F6505" s="1">
        <f t="shared" ca="1" si="711"/>
        <v>2</v>
      </c>
      <c r="G6505" s="1">
        <f t="shared" ca="1" si="712"/>
        <v>4</v>
      </c>
      <c r="H6505" s="1">
        <f t="shared" ca="1" si="713"/>
        <v>0</v>
      </c>
    </row>
    <row r="6506" spans="1:8" hidden="1" x14ac:dyDescent="0.2">
      <c r="A6506" s="1">
        <v>6503</v>
      </c>
      <c r="B6506" s="1">
        <f t="shared" ca="1" si="710"/>
        <v>386238.0296191363</v>
      </c>
      <c r="C6506" s="1">
        <f t="shared" ca="1" si="707"/>
        <v>500</v>
      </c>
      <c r="D6506" s="1">
        <f t="shared" ca="1" si="708"/>
        <v>-42.077013244733351</v>
      </c>
      <c r="E6506" s="1">
        <f t="shared" ca="1" si="709"/>
        <v>-2</v>
      </c>
      <c r="F6506" s="1">
        <f t="shared" ca="1" si="711"/>
        <v>2</v>
      </c>
      <c r="G6506" s="1">
        <f t="shared" ca="1" si="712"/>
        <v>5</v>
      </c>
      <c r="H6506" s="1">
        <f t="shared" ca="1" si="713"/>
        <v>0</v>
      </c>
    </row>
    <row r="6507" spans="1:8" hidden="1" x14ac:dyDescent="0.2">
      <c r="A6507" s="1">
        <v>6504</v>
      </c>
      <c r="B6507" s="1">
        <f t="shared" ca="1" si="710"/>
        <v>365199.52299676964</v>
      </c>
      <c r="C6507" s="1">
        <f t="shared" ca="1" si="707"/>
        <v>500</v>
      </c>
      <c r="D6507" s="1">
        <f t="shared" ca="1" si="708"/>
        <v>58.639357099169693</v>
      </c>
      <c r="E6507" s="1">
        <f t="shared" ca="1" si="709"/>
        <v>-3</v>
      </c>
      <c r="F6507" s="1">
        <f t="shared" ca="1" si="711"/>
        <v>2</v>
      </c>
      <c r="G6507" s="1">
        <f t="shared" ca="1" si="712"/>
        <v>6</v>
      </c>
      <c r="H6507" s="1">
        <f t="shared" ca="1" si="713"/>
        <v>0</v>
      </c>
    </row>
    <row r="6508" spans="1:8" hidden="1" x14ac:dyDescent="0.2">
      <c r="A6508" s="1">
        <v>6505</v>
      </c>
      <c r="B6508" s="1">
        <f t="shared" ca="1" si="710"/>
        <v>394519.20154635445</v>
      </c>
      <c r="C6508" s="1">
        <f t="shared" ca="1" si="707"/>
        <v>500</v>
      </c>
      <c r="D6508" s="1">
        <f t="shared" ca="1" si="708"/>
        <v>58.639357099169693</v>
      </c>
      <c r="E6508" s="1">
        <f t="shared" ca="1" si="709"/>
        <v>-2</v>
      </c>
      <c r="F6508" s="1">
        <f t="shared" ca="1" si="711"/>
        <v>2</v>
      </c>
      <c r="G6508" s="1">
        <f t="shared" ca="1" si="712"/>
        <v>0</v>
      </c>
      <c r="H6508" s="1">
        <f t="shared" ca="1" si="713"/>
        <v>1</v>
      </c>
    </row>
    <row r="6509" spans="1:8" hidden="1" x14ac:dyDescent="0.2">
      <c r="A6509" s="1">
        <v>6506</v>
      </c>
      <c r="B6509" s="1">
        <f t="shared" ca="1" si="710"/>
        <v>423838.88009593927</v>
      </c>
      <c r="C6509" s="1">
        <f t="shared" ca="1" si="707"/>
        <v>500</v>
      </c>
      <c r="D6509" s="1">
        <f t="shared" ca="1" si="708"/>
        <v>58.639357099169693</v>
      </c>
      <c r="E6509" s="1">
        <f t="shared" ca="1" si="709"/>
        <v>-1</v>
      </c>
      <c r="F6509" s="1">
        <f t="shared" ca="1" si="711"/>
        <v>2</v>
      </c>
      <c r="G6509" s="1">
        <f t="shared" ca="1" si="712"/>
        <v>0</v>
      </c>
      <c r="H6509" s="1">
        <f t="shared" ca="1" si="713"/>
        <v>2</v>
      </c>
    </row>
    <row r="6510" spans="1:8" hidden="1" x14ac:dyDescent="0.2">
      <c r="A6510" s="1">
        <v>6507</v>
      </c>
      <c r="B6510" s="1">
        <f t="shared" ca="1" si="710"/>
        <v>453158.55864552408</v>
      </c>
      <c r="C6510" s="1">
        <f t="shared" ca="1" si="707"/>
        <v>100</v>
      </c>
      <c r="D6510" s="1">
        <f t="shared" ca="1" si="708"/>
        <v>-42.077013244733351</v>
      </c>
      <c r="E6510" s="1">
        <f t="shared" ca="1" si="709"/>
        <v>0</v>
      </c>
      <c r="F6510" s="1">
        <f t="shared" ca="1" si="711"/>
        <v>1</v>
      </c>
      <c r="G6510" s="1">
        <f t="shared" ca="1" si="712"/>
        <v>0</v>
      </c>
      <c r="H6510" s="1">
        <f t="shared" ca="1" si="713"/>
        <v>3</v>
      </c>
    </row>
    <row r="6511" spans="1:8" hidden="1" x14ac:dyDescent="0.2">
      <c r="A6511" s="1">
        <v>6508</v>
      </c>
      <c r="B6511" s="1">
        <f t="shared" ca="1" si="710"/>
        <v>448950.85732105077</v>
      </c>
      <c r="C6511" s="1">
        <f t="shared" ca="1" si="707"/>
        <v>100</v>
      </c>
      <c r="D6511" s="1">
        <f t="shared" ca="1" si="708"/>
        <v>58.639357099169693</v>
      </c>
      <c r="E6511" s="1">
        <f t="shared" ca="1" si="709"/>
        <v>-1</v>
      </c>
      <c r="F6511" s="1">
        <f t="shared" ca="1" si="711"/>
        <v>1</v>
      </c>
      <c r="G6511" s="1">
        <f t="shared" ca="1" si="712"/>
        <v>1</v>
      </c>
      <c r="H6511" s="1">
        <f t="shared" ca="1" si="713"/>
        <v>0</v>
      </c>
    </row>
    <row r="6512" spans="1:8" hidden="1" x14ac:dyDescent="0.2">
      <c r="A6512" s="1">
        <v>6509</v>
      </c>
      <c r="B6512" s="1">
        <f t="shared" ca="1" si="710"/>
        <v>454814.79303096776</v>
      </c>
      <c r="C6512" s="1">
        <f t="shared" ca="1" si="707"/>
        <v>100</v>
      </c>
      <c r="D6512" s="1">
        <f t="shared" ca="1" si="708"/>
        <v>58.639357099169693</v>
      </c>
      <c r="E6512" s="1">
        <f t="shared" ca="1" si="709"/>
        <v>0</v>
      </c>
      <c r="F6512" s="1">
        <f t="shared" ca="1" si="711"/>
        <v>1</v>
      </c>
      <c r="G6512" s="1">
        <f t="shared" ca="1" si="712"/>
        <v>0</v>
      </c>
      <c r="H6512" s="1">
        <f t="shared" ca="1" si="713"/>
        <v>1</v>
      </c>
    </row>
    <row r="6513" spans="1:8" hidden="1" x14ac:dyDescent="0.2">
      <c r="A6513" s="1">
        <v>6510</v>
      </c>
      <c r="B6513" s="1">
        <f t="shared" ca="1" si="710"/>
        <v>460678.72874088475</v>
      </c>
      <c r="C6513" s="1">
        <f t="shared" ca="1" si="707"/>
        <v>100</v>
      </c>
      <c r="D6513" s="1">
        <f t="shared" ca="1" si="708"/>
        <v>58.639357099169693</v>
      </c>
      <c r="E6513" s="1">
        <f t="shared" ca="1" si="709"/>
        <v>0</v>
      </c>
      <c r="F6513" s="1">
        <f t="shared" ca="1" si="711"/>
        <v>1</v>
      </c>
      <c r="G6513" s="1">
        <f t="shared" ca="1" si="712"/>
        <v>0</v>
      </c>
      <c r="H6513" s="1">
        <f t="shared" ca="1" si="713"/>
        <v>2</v>
      </c>
    </row>
    <row r="6514" spans="1:8" hidden="1" x14ac:dyDescent="0.2">
      <c r="A6514" s="1">
        <v>6511</v>
      </c>
      <c r="B6514" s="1">
        <f t="shared" ca="1" si="710"/>
        <v>466542.66445080173</v>
      </c>
      <c r="C6514" s="1">
        <f t="shared" ca="1" si="707"/>
        <v>100</v>
      </c>
      <c r="D6514" s="1">
        <f t="shared" ca="1" si="708"/>
        <v>58.639357099169693</v>
      </c>
      <c r="E6514" s="1">
        <f t="shared" ca="1" si="709"/>
        <v>0</v>
      </c>
      <c r="F6514" s="1">
        <f t="shared" ca="1" si="711"/>
        <v>1</v>
      </c>
      <c r="G6514" s="1">
        <f t="shared" ca="1" si="712"/>
        <v>0</v>
      </c>
      <c r="H6514" s="1">
        <f t="shared" ca="1" si="713"/>
        <v>3</v>
      </c>
    </row>
    <row r="6515" spans="1:8" hidden="1" x14ac:dyDescent="0.2">
      <c r="A6515" s="1">
        <v>6512</v>
      </c>
      <c r="B6515" s="1">
        <f t="shared" ca="1" si="710"/>
        <v>472406.60016071872</v>
      </c>
      <c r="C6515" s="1">
        <f t="shared" ca="1" si="707"/>
        <v>100</v>
      </c>
      <c r="D6515" s="1">
        <f t="shared" ca="1" si="708"/>
        <v>-42.077013244733351</v>
      </c>
      <c r="E6515" s="1">
        <f t="shared" ca="1" si="709"/>
        <v>0</v>
      </c>
      <c r="F6515" s="1">
        <f t="shared" ca="1" si="711"/>
        <v>1</v>
      </c>
      <c r="G6515" s="1">
        <f t="shared" ca="1" si="712"/>
        <v>0</v>
      </c>
      <c r="H6515" s="1">
        <f t="shared" ca="1" si="713"/>
        <v>4</v>
      </c>
    </row>
    <row r="6516" spans="1:8" hidden="1" x14ac:dyDescent="0.2">
      <c r="A6516" s="1">
        <v>6513</v>
      </c>
      <c r="B6516" s="1">
        <f t="shared" ca="1" si="710"/>
        <v>468198.89883624541</v>
      </c>
      <c r="C6516" s="1">
        <f t="shared" ca="1" si="707"/>
        <v>100</v>
      </c>
      <c r="D6516" s="1">
        <f t="shared" ca="1" si="708"/>
        <v>58.639357099169693</v>
      </c>
      <c r="E6516" s="1">
        <f t="shared" ca="1" si="709"/>
        <v>-1</v>
      </c>
      <c r="F6516" s="1">
        <f t="shared" ca="1" si="711"/>
        <v>1</v>
      </c>
      <c r="G6516" s="1">
        <f t="shared" ca="1" si="712"/>
        <v>1</v>
      </c>
      <c r="H6516" s="1">
        <f t="shared" ca="1" si="713"/>
        <v>0</v>
      </c>
    </row>
    <row r="6517" spans="1:8" hidden="1" x14ac:dyDescent="0.2">
      <c r="A6517" s="1">
        <v>6514</v>
      </c>
      <c r="B6517" s="1">
        <f t="shared" ca="1" si="710"/>
        <v>474062.8345461624</v>
      </c>
      <c r="C6517" s="1">
        <f t="shared" ca="1" si="707"/>
        <v>100</v>
      </c>
      <c r="D6517" s="1">
        <f t="shared" ca="1" si="708"/>
        <v>58.639357099169693</v>
      </c>
      <c r="E6517" s="1">
        <f t="shared" ca="1" si="709"/>
        <v>0</v>
      </c>
      <c r="F6517" s="1">
        <f t="shared" ca="1" si="711"/>
        <v>1</v>
      </c>
      <c r="G6517" s="1">
        <f t="shared" ca="1" si="712"/>
        <v>0</v>
      </c>
      <c r="H6517" s="1">
        <f t="shared" ca="1" si="713"/>
        <v>1</v>
      </c>
    </row>
    <row r="6518" spans="1:8" hidden="1" x14ac:dyDescent="0.2">
      <c r="A6518" s="1">
        <v>6515</v>
      </c>
      <c r="B6518" s="1">
        <f t="shared" ca="1" si="710"/>
        <v>479926.77025607938</v>
      </c>
      <c r="C6518" s="1">
        <f t="shared" ca="1" si="707"/>
        <v>100</v>
      </c>
      <c r="D6518" s="1">
        <f t="shared" ca="1" si="708"/>
        <v>-42.077013244733351</v>
      </c>
      <c r="E6518" s="1">
        <f t="shared" ca="1" si="709"/>
        <v>0</v>
      </c>
      <c r="F6518" s="1">
        <f t="shared" ca="1" si="711"/>
        <v>1</v>
      </c>
      <c r="G6518" s="1">
        <f t="shared" ca="1" si="712"/>
        <v>0</v>
      </c>
      <c r="H6518" s="1">
        <f t="shared" ca="1" si="713"/>
        <v>2</v>
      </c>
    </row>
    <row r="6519" spans="1:8" hidden="1" x14ac:dyDescent="0.2">
      <c r="A6519" s="1">
        <v>6516</v>
      </c>
      <c r="B6519" s="1">
        <f t="shared" ca="1" si="710"/>
        <v>475719.06893160607</v>
      </c>
      <c r="C6519" s="1">
        <f t="shared" ca="1" si="707"/>
        <v>100</v>
      </c>
      <c r="D6519" s="1">
        <f t="shared" ca="1" si="708"/>
        <v>58.639357099169693</v>
      </c>
      <c r="E6519" s="1">
        <f t="shared" ca="1" si="709"/>
        <v>-1</v>
      </c>
      <c r="F6519" s="1">
        <f t="shared" ca="1" si="711"/>
        <v>1</v>
      </c>
      <c r="G6519" s="1">
        <f t="shared" ca="1" si="712"/>
        <v>1</v>
      </c>
      <c r="H6519" s="1">
        <f t="shared" ca="1" si="713"/>
        <v>0</v>
      </c>
    </row>
    <row r="6520" spans="1:8" hidden="1" x14ac:dyDescent="0.2">
      <c r="A6520" s="1">
        <v>6517</v>
      </c>
      <c r="B6520" s="1">
        <f t="shared" ca="1" si="710"/>
        <v>481583.00464152306</v>
      </c>
      <c r="C6520" s="1">
        <f t="shared" ca="1" si="707"/>
        <v>100</v>
      </c>
      <c r="D6520" s="1">
        <f t="shared" ca="1" si="708"/>
        <v>58.639357099169693</v>
      </c>
      <c r="E6520" s="1">
        <f t="shared" ca="1" si="709"/>
        <v>0</v>
      </c>
      <c r="F6520" s="1">
        <f t="shared" ca="1" si="711"/>
        <v>1</v>
      </c>
      <c r="G6520" s="1">
        <f t="shared" ca="1" si="712"/>
        <v>0</v>
      </c>
      <c r="H6520" s="1">
        <f t="shared" ca="1" si="713"/>
        <v>1</v>
      </c>
    </row>
    <row r="6521" spans="1:8" hidden="1" x14ac:dyDescent="0.2">
      <c r="A6521" s="1">
        <v>6518</v>
      </c>
      <c r="B6521" s="1">
        <f t="shared" ca="1" si="710"/>
        <v>487446.94035144005</v>
      </c>
      <c r="C6521" s="1">
        <f t="shared" ca="1" si="707"/>
        <v>100</v>
      </c>
      <c r="D6521" s="1">
        <f t="shared" ca="1" si="708"/>
        <v>58.639357099169693</v>
      </c>
      <c r="E6521" s="1">
        <f t="shared" ca="1" si="709"/>
        <v>0</v>
      </c>
      <c r="F6521" s="1">
        <f t="shared" ca="1" si="711"/>
        <v>1</v>
      </c>
      <c r="G6521" s="1">
        <f t="shared" ca="1" si="712"/>
        <v>0</v>
      </c>
      <c r="H6521" s="1">
        <f t="shared" ca="1" si="713"/>
        <v>2</v>
      </c>
    </row>
    <row r="6522" spans="1:8" hidden="1" x14ac:dyDescent="0.2">
      <c r="A6522" s="1">
        <v>6519</v>
      </c>
      <c r="B6522" s="1">
        <f t="shared" ca="1" si="710"/>
        <v>493310.87606135703</v>
      </c>
      <c r="C6522" s="1">
        <f t="shared" ca="1" si="707"/>
        <v>100</v>
      </c>
      <c r="D6522" s="1">
        <f t="shared" ca="1" si="708"/>
        <v>58.639357099169693</v>
      </c>
      <c r="E6522" s="1">
        <f t="shared" ca="1" si="709"/>
        <v>0</v>
      </c>
      <c r="F6522" s="1">
        <f t="shared" ca="1" si="711"/>
        <v>1</v>
      </c>
      <c r="G6522" s="1">
        <f t="shared" ca="1" si="712"/>
        <v>0</v>
      </c>
      <c r="H6522" s="1">
        <f t="shared" ca="1" si="713"/>
        <v>3</v>
      </c>
    </row>
    <row r="6523" spans="1:8" hidden="1" x14ac:dyDescent="0.2">
      <c r="A6523" s="1">
        <v>6520</v>
      </c>
      <c r="B6523" s="1">
        <f t="shared" ca="1" si="710"/>
        <v>499174.81177127402</v>
      </c>
      <c r="C6523" s="1">
        <f t="shared" ca="1" si="707"/>
        <v>100</v>
      </c>
      <c r="D6523" s="1">
        <f t="shared" ca="1" si="708"/>
        <v>-42.077013244733351</v>
      </c>
      <c r="E6523" s="1">
        <f t="shared" ca="1" si="709"/>
        <v>0</v>
      </c>
      <c r="F6523" s="1">
        <f t="shared" ca="1" si="711"/>
        <v>1</v>
      </c>
      <c r="G6523" s="1">
        <f t="shared" ca="1" si="712"/>
        <v>0</v>
      </c>
      <c r="H6523" s="1">
        <f t="shared" ca="1" si="713"/>
        <v>4</v>
      </c>
    </row>
    <row r="6524" spans="1:8" hidden="1" x14ac:dyDescent="0.2">
      <c r="A6524" s="1">
        <v>6521</v>
      </c>
      <c r="B6524" s="1">
        <f t="shared" ca="1" si="710"/>
        <v>494967.11044680071</v>
      </c>
      <c r="C6524" s="1">
        <f t="shared" ca="1" si="707"/>
        <v>100</v>
      </c>
      <c r="D6524" s="1">
        <f t="shared" ca="1" si="708"/>
        <v>-42.077013244733351</v>
      </c>
      <c r="E6524" s="1">
        <f t="shared" ca="1" si="709"/>
        <v>-1</v>
      </c>
      <c r="F6524" s="1">
        <f t="shared" ca="1" si="711"/>
        <v>1</v>
      </c>
      <c r="G6524" s="1">
        <f t="shared" ca="1" si="712"/>
        <v>1</v>
      </c>
      <c r="H6524" s="1">
        <f t="shared" ca="1" si="713"/>
        <v>0</v>
      </c>
    </row>
    <row r="6525" spans="1:8" hidden="1" x14ac:dyDescent="0.2">
      <c r="A6525" s="1">
        <v>6522</v>
      </c>
      <c r="B6525" s="1">
        <f t="shared" ca="1" si="710"/>
        <v>490759.4091223274</v>
      </c>
      <c r="C6525" s="1">
        <f t="shared" ca="1" si="707"/>
        <v>100</v>
      </c>
      <c r="D6525" s="1">
        <f t="shared" ca="1" si="708"/>
        <v>58.639357099169693</v>
      </c>
      <c r="E6525" s="1">
        <f t="shared" ca="1" si="709"/>
        <v>-2</v>
      </c>
      <c r="F6525" s="1">
        <f t="shared" ca="1" si="711"/>
        <v>1</v>
      </c>
      <c r="G6525" s="1">
        <f t="shared" ca="1" si="712"/>
        <v>2</v>
      </c>
      <c r="H6525" s="1">
        <f t="shared" ca="1" si="713"/>
        <v>0</v>
      </c>
    </row>
    <row r="6526" spans="1:8" hidden="1" x14ac:dyDescent="0.2">
      <c r="A6526" s="1">
        <v>6523</v>
      </c>
      <c r="B6526" s="1">
        <f t="shared" ca="1" si="710"/>
        <v>496623.34483224439</v>
      </c>
      <c r="C6526" s="1">
        <f t="shared" ca="1" si="707"/>
        <v>100</v>
      </c>
      <c r="D6526" s="1">
        <f t="shared" ca="1" si="708"/>
        <v>-42.077013244733351</v>
      </c>
      <c r="E6526" s="1">
        <f t="shared" ca="1" si="709"/>
        <v>-1</v>
      </c>
      <c r="F6526" s="1">
        <f t="shared" ca="1" si="711"/>
        <v>1</v>
      </c>
      <c r="G6526" s="1">
        <f t="shared" ca="1" si="712"/>
        <v>0</v>
      </c>
      <c r="H6526" s="1">
        <f t="shared" ca="1" si="713"/>
        <v>1</v>
      </c>
    </row>
    <row r="6527" spans="1:8" hidden="1" x14ac:dyDescent="0.2">
      <c r="A6527" s="1">
        <v>6524</v>
      </c>
      <c r="B6527" s="1">
        <f t="shared" ca="1" si="710"/>
        <v>492415.64350777108</v>
      </c>
      <c r="C6527" s="1">
        <f t="shared" ca="1" si="707"/>
        <v>100</v>
      </c>
      <c r="D6527" s="1">
        <f t="shared" ca="1" si="708"/>
        <v>58.639357099169693</v>
      </c>
      <c r="E6527" s="1">
        <f t="shared" ca="1" si="709"/>
        <v>-2</v>
      </c>
      <c r="F6527" s="1">
        <f t="shared" ca="1" si="711"/>
        <v>1</v>
      </c>
      <c r="G6527" s="1">
        <f t="shared" ca="1" si="712"/>
        <v>1</v>
      </c>
      <c r="H6527" s="1">
        <f t="shared" ca="1" si="713"/>
        <v>0</v>
      </c>
    </row>
    <row r="6528" spans="1:8" hidden="1" x14ac:dyDescent="0.2">
      <c r="A6528" s="1">
        <v>6525</v>
      </c>
      <c r="B6528" s="1">
        <f t="shared" ca="1" si="710"/>
        <v>498279.57921768806</v>
      </c>
      <c r="C6528" s="1">
        <f t="shared" ca="1" si="707"/>
        <v>100</v>
      </c>
      <c r="D6528" s="1">
        <f t="shared" ca="1" si="708"/>
        <v>-42.077013244733351</v>
      </c>
      <c r="E6528" s="1">
        <f t="shared" ca="1" si="709"/>
        <v>-1</v>
      </c>
      <c r="F6528" s="1">
        <f t="shared" ca="1" si="711"/>
        <v>1</v>
      </c>
      <c r="G6528" s="1">
        <f t="shared" ca="1" si="712"/>
        <v>0</v>
      </c>
      <c r="H6528" s="1">
        <f t="shared" ca="1" si="713"/>
        <v>1</v>
      </c>
    </row>
    <row r="6529" spans="1:8" hidden="1" x14ac:dyDescent="0.2">
      <c r="A6529" s="1">
        <v>6526</v>
      </c>
      <c r="B6529" s="1">
        <f t="shared" ca="1" si="710"/>
        <v>494071.87789321475</v>
      </c>
      <c r="C6529" s="1">
        <f t="shared" ca="1" si="707"/>
        <v>100</v>
      </c>
      <c r="D6529" s="1">
        <f t="shared" ca="1" si="708"/>
        <v>-42.077013244733351</v>
      </c>
      <c r="E6529" s="1">
        <f t="shared" ca="1" si="709"/>
        <v>-2</v>
      </c>
      <c r="F6529" s="1">
        <f t="shared" ca="1" si="711"/>
        <v>1</v>
      </c>
      <c r="G6529" s="1">
        <f t="shared" ca="1" si="712"/>
        <v>1</v>
      </c>
      <c r="H6529" s="1">
        <f t="shared" ca="1" si="713"/>
        <v>0</v>
      </c>
    </row>
    <row r="6530" spans="1:8" hidden="1" x14ac:dyDescent="0.2">
      <c r="A6530" s="1">
        <v>6527</v>
      </c>
      <c r="B6530" s="1">
        <f t="shared" ca="1" si="710"/>
        <v>489864.17656874144</v>
      </c>
      <c r="C6530" s="1">
        <f t="shared" ca="1" si="707"/>
        <v>100</v>
      </c>
      <c r="D6530" s="1">
        <f t="shared" ca="1" si="708"/>
        <v>-42.077013244733351</v>
      </c>
      <c r="E6530" s="1">
        <f t="shared" ca="1" si="709"/>
        <v>-3</v>
      </c>
      <c r="F6530" s="1">
        <f t="shared" ca="1" si="711"/>
        <v>1</v>
      </c>
      <c r="G6530" s="1">
        <f t="shared" ca="1" si="712"/>
        <v>2</v>
      </c>
      <c r="H6530" s="1">
        <f t="shared" ca="1" si="713"/>
        <v>0</v>
      </c>
    </row>
    <row r="6531" spans="1:8" hidden="1" x14ac:dyDescent="0.2">
      <c r="A6531" s="1">
        <v>6528</v>
      </c>
      <c r="B6531" s="1">
        <f t="shared" ca="1" si="710"/>
        <v>485656.47524426813</v>
      </c>
      <c r="C6531" s="1">
        <f t="shared" ca="1" si="707"/>
        <v>100</v>
      </c>
      <c r="D6531" s="1">
        <f t="shared" ca="1" si="708"/>
        <v>58.639357099169693</v>
      </c>
      <c r="E6531" s="1">
        <f t="shared" ca="1" si="709"/>
        <v>-4</v>
      </c>
      <c r="F6531" s="1">
        <f t="shared" ca="1" si="711"/>
        <v>1</v>
      </c>
      <c r="G6531" s="1">
        <f t="shared" ca="1" si="712"/>
        <v>3</v>
      </c>
      <c r="H6531" s="1">
        <f t="shared" ca="1" si="713"/>
        <v>0</v>
      </c>
    </row>
    <row r="6532" spans="1:8" hidden="1" x14ac:dyDescent="0.2">
      <c r="A6532" s="1">
        <v>6529</v>
      </c>
      <c r="B6532" s="1">
        <f t="shared" ca="1" si="710"/>
        <v>491520.41095418512</v>
      </c>
      <c r="C6532" s="1">
        <f t="shared" ca="1" si="707"/>
        <v>100</v>
      </c>
      <c r="D6532" s="1">
        <f t="shared" ca="1" si="708"/>
        <v>58.639357099169693</v>
      </c>
      <c r="E6532" s="1">
        <f t="shared" ca="1" si="709"/>
        <v>-3</v>
      </c>
      <c r="F6532" s="1">
        <f t="shared" ca="1" si="711"/>
        <v>1</v>
      </c>
      <c r="G6532" s="1">
        <f t="shared" ca="1" si="712"/>
        <v>0</v>
      </c>
      <c r="H6532" s="1">
        <f t="shared" ca="1" si="713"/>
        <v>1</v>
      </c>
    </row>
    <row r="6533" spans="1:8" hidden="1" x14ac:dyDescent="0.2">
      <c r="A6533" s="1">
        <v>6530</v>
      </c>
      <c r="B6533" s="1">
        <f t="shared" ca="1" si="710"/>
        <v>497384.34666410211</v>
      </c>
      <c r="C6533" s="1">
        <f t="shared" ref="C6533:C6596" ca="1" si="714">$C$4*POWER($L$2,F6533-1)</f>
        <v>100</v>
      </c>
      <c r="D6533" s="1">
        <f t="shared" ref="D6533:D6596" ca="1" si="715">IF(RAND()&lt;$B$1,$F$1,$H$1)</f>
        <v>58.639357099169693</v>
      </c>
      <c r="E6533" s="1">
        <f t="shared" ref="E6533:E6596" ca="1" si="716">IF(D6532&lt;0,IF(E6532-1=-$D$2,0,E6532-1),IF(E6532+1=$F$2,0,E6532+1))</f>
        <v>-2</v>
      </c>
      <c r="F6533" s="1">
        <f t="shared" ca="1" si="711"/>
        <v>1</v>
      </c>
      <c r="G6533" s="1">
        <f t="shared" ca="1" si="712"/>
        <v>0</v>
      </c>
      <c r="H6533" s="1">
        <f t="shared" ca="1" si="713"/>
        <v>2</v>
      </c>
    </row>
    <row r="6534" spans="1:8" hidden="1" x14ac:dyDescent="0.2">
      <c r="A6534" s="1">
        <v>6531</v>
      </c>
      <c r="B6534" s="1">
        <f t="shared" ref="B6534:B6597" ca="1" si="717">B6533+D6533*C6533</f>
        <v>503248.28237401909</v>
      </c>
      <c r="C6534" s="1">
        <f t="shared" ca="1" si="714"/>
        <v>100</v>
      </c>
      <c r="D6534" s="1">
        <f t="shared" ca="1" si="715"/>
        <v>-42.077013244733351</v>
      </c>
      <c r="E6534" s="1">
        <f t="shared" ca="1" si="716"/>
        <v>-1</v>
      </c>
      <c r="F6534" s="1">
        <f t="shared" ref="F6534:F6597" ca="1" si="718">IF(AND(D6533&gt;0,E6534=0),IF(F6533-1&lt;1,1,F6533-1),IF(AND(D6533&lt;0,E6534=0),IF(F6533+1&gt;$H$2,1,F6533+1),F6533))</f>
        <v>1</v>
      </c>
      <c r="G6534" s="1">
        <f t="shared" ref="G6534:G6597" ca="1" si="719">IF(D6533&gt;0,0,G6533+1)</f>
        <v>0</v>
      </c>
      <c r="H6534" s="1">
        <f t="shared" ref="H6534:H6597" ca="1" si="720">IF(D6533&lt;0,0,H6533+1)</f>
        <v>3</v>
      </c>
    </row>
    <row r="6535" spans="1:8" hidden="1" x14ac:dyDescent="0.2">
      <c r="A6535" s="1">
        <v>6532</v>
      </c>
      <c r="B6535" s="1">
        <f t="shared" ca="1" si="717"/>
        <v>499040.58104954578</v>
      </c>
      <c r="C6535" s="1">
        <f t="shared" ca="1" si="714"/>
        <v>100</v>
      </c>
      <c r="D6535" s="1">
        <f t="shared" ca="1" si="715"/>
        <v>-42.077013244733351</v>
      </c>
      <c r="E6535" s="1">
        <f t="shared" ca="1" si="716"/>
        <v>-2</v>
      </c>
      <c r="F6535" s="1">
        <f t="shared" ca="1" si="718"/>
        <v>1</v>
      </c>
      <c r="G6535" s="1">
        <f t="shared" ca="1" si="719"/>
        <v>1</v>
      </c>
      <c r="H6535" s="1">
        <f t="shared" ca="1" si="720"/>
        <v>0</v>
      </c>
    </row>
    <row r="6536" spans="1:8" hidden="1" x14ac:dyDescent="0.2">
      <c r="A6536" s="1">
        <v>6533</v>
      </c>
      <c r="B6536" s="1">
        <f t="shared" ca="1" si="717"/>
        <v>494832.87972507247</v>
      </c>
      <c r="C6536" s="1">
        <f t="shared" ca="1" si="714"/>
        <v>100</v>
      </c>
      <c r="D6536" s="1">
        <f t="shared" ca="1" si="715"/>
        <v>-42.077013244733351</v>
      </c>
      <c r="E6536" s="1">
        <f t="shared" ca="1" si="716"/>
        <v>-3</v>
      </c>
      <c r="F6536" s="1">
        <f t="shared" ca="1" si="718"/>
        <v>1</v>
      </c>
      <c r="G6536" s="1">
        <f t="shared" ca="1" si="719"/>
        <v>2</v>
      </c>
      <c r="H6536" s="1">
        <f t="shared" ca="1" si="720"/>
        <v>0</v>
      </c>
    </row>
    <row r="6537" spans="1:8" hidden="1" x14ac:dyDescent="0.2">
      <c r="A6537" s="1">
        <v>6534</v>
      </c>
      <c r="B6537" s="1">
        <f t="shared" ca="1" si="717"/>
        <v>490625.17840059916</v>
      </c>
      <c r="C6537" s="1">
        <f t="shared" ca="1" si="714"/>
        <v>100</v>
      </c>
      <c r="D6537" s="1">
        <f t="shared" ca="1" si="715"/>
        <v>58.639357099169693</v>
      </c>
      <c r="E6537" s="1">
        <f t="shared" ca="1" si="716"/>
        <v>-4</v>
      </c>
      <c r="F6537" s="1">
        <f t="shared" ca="1" si="718"/>
        <v>1</v>
      </c>
      <c r="G6537" s="1">
        <f t="shared" ca="1" si="719"/>
        <v>3</v>
      </c>
      <c r="H6537" s="1">
        <f t="shared" ca="1" si="720"/>
        <v>0</v>
      </c>
    </row>
    <row r="6538" spans="1:8" hidden="1" x14ac:dyDescent="0.2">
      <c r="A6538" s="1">
        <v>6535</v>
      </c>
      <c r="B6538" s="1">
        <f t="shared" ca="1" si="717"/>
        <v>496489.11411051615</v>
      </c>
      <c r="C6538" s="1">
        <f t="shared" ca="1" si="714"/>
        <v>100</v>
      </c>
      <c r="D6538" s="1">
        <f t="shared" ca="1" si="715"/>
        <v>-42.077013244733351</v>
      </c>
      <c r="E6538" s="1">
        <f t="shared" ca="1" si="716"/>
        <v>-3</v>
      </c>
      <c r="F6538" s="1">
        <f t="shared" ca="1" si="718"/>
        <v>1</v>
      </c>
      <c r="G6538" s="1">
        <f t="shared" ca="1" si="719"/>
        <v>0</v>
      </c>
      <c r="H6538" s="1">
        <f t="shared" ca="1" si="720"/>
        <v>1</v>
      </c>
    </row>
    <row r="6539" spans="1:8" hidden="1" x14ac:dyDescent="0.2">
      <c r="A6539" s="1">
        <v>6536</v>
      </c>
      <c r="B6539" s="1">
        <f t="shared" ca="1" si="717"/>
        <v>492281.41278604284</v>
      </c>
      <c r="C6539" s="1">
        <f t="shared" ca="1" si="714"/>
        <v>100</v>
      </c>
      <c r="D6539" s="1">
        <f t="shared" ca="1" si="715"/>
        <v>58.639357099169693</v>
      </c>
      <c r="E6539" s="1">
        <f t="shared" ca="1" si="716"/>
        <v>-4</v>
      </c>
      <c r="F6539" s="1">
        <f t="shared" ca="1" si="718"/>
        <v>1</v>
      </c>
      <c r="G6539" s="1">
        <f t="shared" ca="1" si="719"/>
        <v>1</v>
      </c>
      <c r="H6539" s="1">
        <f t="shared" ca="1" si="720"/>
        <v>0</v>
      </c>
    </row>
    <row r="6540" spans="1:8" hidden="1" x14ac:dyDescent="0.2">
      <c r="A6540" s="1">
        <v>6537</v>
      </c>
      <c r="B6540" s="1">
        <f t="shared" ca="1" si="717"/>
        <v>498145.34849595983</v>
      </c>
      <c r="C6540" s="1">
        <f t="shared" ca="1" si="714"/>
        <v>100</v>
      </c>
      <c r="D6540" s="1">
        <f t="shared" ca="1" si="715"/>
        <v>58.639357099169693</v>
      </c>
      <c r="E6540" s="1">
        <f t="shared" ca="1" si="716"/>
        <v>-3</v>
      </c>
      <c r="F6540" s="1">
        <f t="shared" ca="1" si="718"/>
        <v>1</v>
      </c>
      <c r="G6540" s="1">
        <f t="shared" ca="1" si="719"/>
        <v>0</v>
      </c>
      <c r="H6540" s="1">
        <f t="shared" ca="1" si="720"/>
        <v>1</v>
      </c>
    </row>
    <row r="6541" spans="1:8" hidden="1" x14ac:dyDescent="0.2">
      <c r="A6541" s="1">
        <v>6538</v>
      </c>
      <c r="B6541" s="1">
        <f t="shared" ca="1" si="717"/>
        <v>504009.28420587681</v>
      </c>
      <c r="C6541" s="1">
        <f t="shared" ca="1" si="714"/>
        <v>100</v>
      </c>
      <c r="D6541" s="1">
        <f t="shared" ca="1" si="715"/>
        <v>-42.077013244733351</v>
      </c>
      <c r="E6541" s="1">
        <f t="shared" ca="1" si="716"/>
        <v>-2</v>
      </c>
      <c r="F6541" s="1">
        <f t="shared" ca="1" si="718"/>
        <v>1</v>
      </c>
      <c r="G6541" s="1">
        <f t="shared" ca="1" si="719"/>
        <v>0</v>
      </c>
      <c r="H6541" s="1">
        <f t="shared" ca="1" si="720"/>
        <v>2</v>
      </c>
    </row>
    <row r="6542" spans="1:8" hidden="1" x14ac:dyDescent="0.2">
      <c r="A6542" s="1">
        <v>6539</v>
      </c>
      <c r="B6542" s="1">
        <f t="shared" ca="1" si="717"/>
        <v>499801.5828814035</v>
      </c>
      <c r="C6542" s="1">
        <f t="shared" ca="1" si="714"/>
        <v>100</v>
      </c>
      <c r="D6542" s="1">
        <f t="shared" ca="1" si="715"/>
        <v>-42.077013244733351</v>
      </c>
      <c r="E6542" s="1">
        <f t="shared" ca="1" si="716"/>
        <v>-3</v>
      </c>
      <c r="F6542" s="1">
        <f t="shared" ca="1" si="718"/>
        <v>1</v>
      </c>
      <c r="G6542" s="1">
        <f t="shared" ca="1" si="719"/>
        <v>1</v>
      </c>
      <c r="H6542" s="1">
        <f t="shared" ca="1" si="720"/>
        <v>0</v>
      </c>
    </row>
    <row r="6543" spans="1:8" hidden="1" x14ac:dyDescent="0.2">
      <c r="A6543" s="1">
        <v>6540</v>
      </c>
      <c r="B6543" s="1">
        <f t="shared" ca="1" si="717"/>
        <v>495593.8815569302</v>
      </c>
      <c r="C6543" s="1">
        <f t="shared" ca="1" si="714"/>
        <v>100</v>
      </c>
      <c r="D6543" s="1">
        <f t="shared" ca="1" si="715"/>
        <v>-42.077013244733351</v>
      </c>
      <c r="E6543" s="1">
        <f t="shared" ca="1" si="716"/>
        <v>-4</v>
      </c>
      <c r="F6543" s="1">
        <f t="shared" ca="1" si="718"/>
        <v>1</v>
      </c>
      <c r="G6543" s="1">
        <f t="shared" ca="1" si="719"/>
        <v>2</v>
      </c>
      <c r="H6543" s="1">
        <f t="shared" ca="1" si="720"/>
        <v>0</v>
      </c>
    </row>
    <row r="6544" spans="1:8" hidden="1" x14ac:dyDescent="0.2">
      <c r="A6544" s="1">
        <v>6541</v>
      </c>
      <c r="B6544" s="1">
        <f t="shared" ca="1" si="717"/>
        <v>491386.18023245689</v>
      </c>
      <c r="C6544" s="1">
        <f t="shared" ca="1" si="714"/>
        <v>500</v>
      </c>
      <c r="D6544" s="1">
        <f t="shared" ca="1" si="715"/>
        <v>-42.077013244733351</v>
      </c>
      <c r="E6544" s="1">
        <f t="shared" ca="1" si="716"/>
        <v>0</v>
      </c>
      <c r="F6544" s="1">
        <f t="shared" ca="1" si="718"/>
        <v>2</v>
      </c>
      <c r="G6544" s="1">
        <f t="shared" ca="1" si="719"/>
        <v>3</v>
      </c>
      <c r="H6544" s="1">
        <f t="shared" ca="1" si="720"/>
        <v>0</v>
      </c>
    </row>
    <row r="6545" spans="1:8" hidden="1" x14ac:dyDescent="0.2">
      <c r="A6545" s="1">
        <v>6542</v>
      </c>
      <c r="B6545" s="1">
        <f t="shared" ca="1" si="717"/>
        <v>470347.67361009022</v>
      </c>
      <c r="C6545" s="1">
        <f t="shared" ca="1" si="714"/>
        <v>500</v>
      </c>
      <c r="D6545" s="1">
        <f t="shared" ca="1" si="715"/>
        <v>-42.077013244733351</v>
      </c>
      <c r="E6545" s="1">
        <f t="shared" ca="1" si="716"/>
        <v>-1</v>
      </c>
      <c r="F6545" s="1">
        <f t="shared" ca="1" si="718"/>
        <v>2</v>
      </c>
      <c r="G6545" s="1">
        <f t="shared" ca="1" si="719"/>
        <v>4</v>
      </c>
      <c r="H6545" s="1">
        <f t="shared" ca="1" si="720"/>
        <v>0</v>
      </c>
    </row>
    <row r="6546" spans="1:8" hidden="1" x14ac:dyDescent="0.2">
      <c r="A6546" s="1">
        <v>6543</v>
      </c>
      <c r="B6546" s="1">
        <f t="shared" ca="1" si="717"/>
        <v>449309.16698772355</v>
      </c>
      <c r="C6546" s="1">
        <f t="shared" ca="1" si="714"/>
        <v>500</v>
      </c>
      <c r="D6546" s="1">
        <f t="shared" ca="1" si="715"/>
        <v>-42.077013244733351</v>
      </c>
      <c r="E6546" s="1">
        <f t="shared" ca="1" si="716"/>
        <v>-2</v>
      </c>
      <c r="F6546" s="1">
        <f t="shared" ca="1" si="718"/>
        <v>2</v>
      </c>
      <c r="G6546" s="1">
        <f t="shared" ca="1" si="719"/>
        <v>5</v>
      </c>
      <c r="H6546" s="1">
        <f t="shared" ca="1" si="720"/>
        <v>0</v>
      </c>
    </row>
    <row r="6547" spans="1:8" hidden="1" x14ac:dyDescent="0.2">
      <c r="A6547" s="1">
        <v>6544</v>
      </c>
      <c r="B6547" s="1">
        <f t="shared" ca="1" si="717"/>
        <v>428270.66036535689</v>
      </c>
      <c r="C6547" s="1">
        <f t="shared" ca="1" si="714"/>
        <v>500</v>
      </c>
      <c r="D6547" s="1">
        <f t="shared" ca="1" si="715"/>
        <v>-42.077013244733351</v>
      </c>
      <c r="E6547" s="1">
        <f t="shared" ca="1" si="716"/>
        <v>-3</v>
      </c>
      <c r="F6547" s="1">
        <f t="shared" ca="1" si="718"/>
        <v>2</v>
      </c>
      <c r="G6547" s="1">
        <f t="shared" ca="1" si="719"/>
        <v>6</v>
      </c>
      <c r="H6547" s="1">
        <f t="shared" ca="1" si="720"/>
        <v>0</v>
      </c>
    </row>
    <row r="6548" spans="1:8" hidden="1" x14ac:dyDescent="0.2">
      <c r="A6548" s="1">
        <v>6545</v>
      </c>
      <c r="B6548" s="1">
        <f t="shared" ca="1" si="717"/>
        <v>407232.15374299022</v>
      </c>
      <c r="C6548" s="1">
        <f t="shared" ca="1" si="714"/>
        <v>500</v>
      </c>
      <c r="D6548" s="1">
        <f t="shared" ca="1" si="715"/>
        <v>58.639357099169693</v>
      </c>
      <c r="E6548" s="1">
        <f t="shared" ca="1" si="716"/>
        <v>-4</v>
      </c>
      <c r="F6548" s="1">
        <f t="shared" ca="1" si="718"/>
        <v>2</v>
      </c>
      <c r="G6548" s="1">
        <f t="shared" ca="1" si="719"/>
        <v>7</v>
      </c>
      <c r="H6548" s="1">
        <f t="shared" ca="1" si="720"/>
        <v>0</v>
      </c>
    </row>
    <row r="6549" spans="1:8" hidden="1" x14ac:dyDescent="0.2">
      <c r="A6549" s="1">
        <v>6546</v>
      </c>
      <c r="B6549" s="1">
        <f t="shared" ca="1" si="717"/>
        <v>436551.83229257504</v>
      </c>
      <c r="C6549" s="1">
        <f t="shared" ca="1" si="714"/>
        <v>500</v>
      </c>
      <c r="D6549" s="1">
        <f t="shared" ca="1" si="715"/>
        <v>58.639357099169693</v>
      </c>
      <c r="E6549" s="1">
        <f t="shared" ca="1" si="716"/>
        <v>-3</v>
      </c>
      <c r="F6549" s="1">
        <f t="shared" ca="1" si="718"/>
        <v>2</v>
      </c>
      <c r="G6549" s="1">
        <f t="shared" ca="1" si="719"/>
        <v>0</v>
      </c>
      <c r="H6549" s="1">
        <f t="shared" ca="1" si="720"/>
        <v>1</v>
      </c>
    </row>
    <row r="6550" spans="1:8" hidden="1" x14ac:dyDescent="0.2">
      <c r="A6550" s="1">
        <v>6547</v>
      </c>
      <c r="B6550" s="1">
        <f t="shared" ca="1" si="717"/>
        <v>465871.51084215986</v>
      </c>
      <c r="C6550" s="1">
        <f t="shared" ca="1" si="714"/>
        <v>500</v>
      </c>
      <c r="D6550" s="1">
        <f t="shared" ca="1" si="715"/>
        <v>58.639357099169693</v>
      </c>
      <c r="E6550" s="1">
        <f t="shared" ca="1" si="716"/>
        <v>-2</v>
      </c>
      <c r="F6550" s="1">
        <f t="shared" ca="1" si="718"/>
        <v>2</v>
      </c>
      <c r="G6550" s="1">
        <f t="shared" ca="1" si="719"/>
        <v>0</v>
      </c>
      <c r="H6550" s="1">
        <f t="shared" ca="1" si="720"/>
        <v>2</v>
      </c>
    </row>
    <row r="6551" spans="1:8" hidden="1" x14ac:dyDescent="0.2">
      <c r="A6551" s="1">
        <v>6548</v>
      </c>
      <c r="B6551" s="1">
        <f t="shared" ca="1" si="717"/>
        <v>495191.18939174467</v>
      </c>
      <c r="C6551" s="1">
        <f t="shared" ca="1" si="714"/>
        <v>500</v>
      </c>
      <c r="D6551" s="1">
        <f t="shared" ca="1" si="715"/>
        <v>58.639357099169693</v>
      </c>
      <c r="E6551" s="1">
        <f t="shared" ca="1" si="716"/>
        <v>-1</v>
      </c>
      <c r="F6551" s="1">
        <f t="shared" ca="1" si="718"/>
        <v>2</v>
      </c>
      <c r="G6551" s="1">
        <f t="shared" ca="1" si="719"/>
        <v>0</v>
      </c>
      <c r="H6551" s="1">
        <f t="shared" ca="1" si="720"/>
        <v>3</v>
      </c>
    </row>
    <row r="6552" spans="1:8" hidden="1" x14ac:dyDescent="0.2">
      <c r="A6552" s="1">
        <v>6549</v>
      </c>
      <c r="B6552" s="1">
        <f t="shared" ca="1" si="717"/>
        <v>524510.86794132949</v>
      </c>
      <c r="C6552" s="1">
        <f t="shared" ca="1" si="714"/>
        <v>100</v>
      </c>
      <c r="D6552" s="1">
        <f t="shared" ca="1" si="715"/>
        <v>-42.077013244733351</v>
      </c>
      <c r="E6552" s="1">
        <f t="shared" ca="1" si="716"/>
        <v>0</v>
      </c>
      <c r="F6552" s="1">
        <f t="shared" ca="1" si="718"/>
        <v>1</v>
      </c>
      <c r="G6552" s="1">
        <f t="shared" ca="1" si="719"/>
        <v>0</v>
      </c>
      <c r="H6552" s="1">
        <f t="shared" ca="1" si="720"/>
        <v>4</v>
      </c>
    </row>
    <row r="6553" spans="1:8" hidden="1" x14ac:dyDescent="0.2">
      <c r="A6553" s="1">
        <v>6550</v>
      </c>
      <c r="B6553" s="1">
        <f t="shared" ca="1" si="717"/>
        <v>520303.16661685618</v>
      </c>
      <c r="C6553" s="1">
        <f t="shared" ca="1" si="714"/>
        <v>100</v>
      </c>
      <c r="D6553" s="1">
        <f t="shared" ca="1" si="715"/>
        <v>-42.077013244733351</v>
      </c>
      <c r="E6553" s="1">
        <f t="shared" ca="1" si="716"/>
        <v>-1</v>
      </c>
      <c r="F6553" s="1">
        <f t="shared" ca="1" si="718"/>
        <v>1</v>
      </c>
      <c r="G6553" s="1">
        <f t="shared" ca="1" si="719"/>
        <v>1</v>
      </c>
      <c r="H6553" s="1">
        <f t="shared" ca="1" si="720"/>
        <v>0</v>
      </c>
    </row>
    <row r="6554" spans="1:8" hidden="1" x14ac:dyDescent="0.2">
      <c r="A6554" s="1">
        <v>6551</v>
      </c>
      <c r="B6554" s="1">
        <f t="shared" ca="1" si="717"/>
        <v>516095.46529238287</v>
      </c>
      <c r="C6554" s="1">
        <f t="shared" ca="1" si="714"/>
        <v>100</v>
      </c>
      <c r="D6554" s="1">
        <f t="shared" ca="1" si="715"/>
        <v>-42.077013244733351</v>
      </c>
      <c r="E6554" s="1">
        <f t="shared" ca="1" si="716"/>
        <v>-2</v>
      </c>
      <c r="F6554" s="1">
        <f t="shared" ca="1" si="718"/>
        <v>1</v>
      </c>
      <c r="G6554" s="1">
        <f t="shared" ca="1" si="719"/>
        <v>2</v>
      </c>
      <c r="H6554" s="1">
        <f t="shared" ca="1" si="720"/>
        <v>0</v>
      </c>
    </row>
    <row r="6555" spans="1:8" hidden="1" x14ac:dyDescent="0.2">
      <c r="A6555" s="1">
        <v>6552</v>
      </c>
      <c r="B6555" s="1">
        <f t="shared" ca="1" si="717"/>
        <v>511887.76396790956</v>
      </c>
      <c r="C6555" s="1">
        <f t="shared" ca="1" si="714"/>
        <v>100</v>
      </c>
      <c r="D6555" s="1">
        <f t="shared" ca="1" si="715"/>
        <v>-42.077013244733351</v>
      </c>
      <c r="E6555" s="1">
        <f t="shared" ca="1" si="716"/>
        <v>-3</v>
      </c>
      <c r="F6555" s="1">
        <f t="shared" ca="1" si="718"/>
        <v>1</v>
      </c>
      <c r="G6555" s="1">
        <f t="shared" ca="1" si="719"/>
        <v>3</v>
      </c>
      <c r="H6555" s="1">
        <f t="shared" ca="1" si="720"/>
        <v>0</v>
      </c>
    </row>
    <row r="6556" spans="1:8" hidden="1" x14ac:dyDescent="0.2">
      <c r="A6556" s="1">
        <v>6553</v>
      </c>
      <c r="B6556" s="1">
        <f t="shared" ca="1" si="717"/>
        <v>507680.06264343625</v>
      </c>
      <c r="C6556" s="1">
        <f t="shared" ca="1" si="714"/>
        <v>100</v>
      </c>
      <c r="D6556" s="1">
        <f t="shared" ca="1" si="715"/>
        <v>58.639357099169693</v>
      </c>
      <c r="E6556" s="1">
        <f t="shared" ca="1" si="716"/>
        <v>-4</v>
      </c>
      <c r="F6556" s="1">
        <f t="shared" ca="1" si="718"/>
        <v>1</v>
      </c>
      <c r="G6556" s="1">
        <f t="shared" ca="1" si="719"/>
        <v>4</v>
      </c>
      <c r="H6556" s="1">
        <f t="shared" ca="1" si="720"/>
        <v>0</v>
      </c>
    </row>
    <row r="6557" spans="1:8" hidden="1" x14ac:dyDescent="0.2">
      <c r="A6557" s="1">
        <v>6554</v>
      </c>
      <c r="B6557" s="1">
        <f t="shared" ca="1" si="717"/>
        <v>513543.99835335324</v>
      </c>
      <c r="C6557" s="1">
        <f t="shared" ca="1" si="714"/>
        <v>100</v>
      </c>
      <c r="D6557" s="1">
        <f t="shared" ca="1" si="715"/>
        <v>-42.077013244733351</v>
      </c>
      <c r="E6557" s="1">
        <f t="shared" ca="1" si="716"/>
        <v>-3</v>
      </c>
      <c r="F6557" s="1">
        <f t="shared" ca="1" si="718"/>
        <v>1</v>
      </c>
      <c r="G6557" s="1">
        <f t="shared" ca="1" si="719"/>
        <v>0</v>
      </c>
      <c r="H6557" s="1">
        <f t="shared" ca="1" si="720"/>
        <v>1</v>
      </c>
    </row>
    <row r="6558" spans="1:8" hidden="1" x14ac:dyDescent="0.2">
      <c r="A6558" s="1">
        <v>6555</v>
      </c>
      <c r="B6558" s="1">
        <f t="shared" ca="1" si="717"/>
        <v>509336.29702887993</v>
      </c>
      <c r="C6558" s="1">
        <f t="shared" ca="1" si="714"/>
        <v>100</v>
      </c>
      <c r="D6558" s="1">
        <f t="shared" ca="1" si="715"/>
        <v>-42.077013244733351</v>
      </c>
      <c r="E6558" s="1">
        <f t="shared" ca="1" si="716"/>
        <v>-4</v>
      </c>
      <c r="F6558" s="1">
        <f t="shared" ca="1" si="718"/>
        <v>1</v>
      </c>
      <c r="G6558" s="1">
        <f t="shared" ca="1" si="719"/>
        <v>1</v>
      </c>
      <c r="H6558" s="1">
        <f t="shared" ca="1" si="720"/>
        <v>0</v>
      </c>
    </row>
    <row r="6559" spans="1:8" hidden="1" x14ac:dyDescent="0.2">
      <c r="A6559" s="1">
        <v>6556</v>
      </c>
      <c r="B6559" s="1">
        <f t="shared" ca="1" si="717"/>
        <v>505128.59570440662</v>
      </c>
      <c r="C6559" s="1">
        <f t="shared" ca="1" si="714"/>
        <v>500</v>
      </c>
      <c r="D6559" s="1">
        <f t="shared" ca="1" si="715"/>
        <v>58.639357099169693</v>
      </c>
      <c r="E6559" s="1">
        <f t="shared" ca="1" si="716"/>
        <v>0</v>
      </c>
      <c r="F6559" s="1">
        <f t="shared" ca="1" si="718"/>
        <v>2</v>
      </c>
      <c r="G6559" s="1">
        <f t="shared" ca="1" si="719"/>
        <v>2</v>
      </c>
      <c r="H6559" s="1">
        <f t="shared" ca="1" si="720"/>
        <v>0</v>
      </c>
    </row>
    <row r="6560" spans="1:8" hidden="1" x14ac:dyDescent="0.2">
      <c r="A6560" s="1">
        <v>6557</v>
      </c>
      <c r="B6560" s="1">
        <f t="shared" ca="1" si="717"/>
        <v>534448.27425399143</v>
      </c>
      <c r="C6560" s="1">
        <f t="shared" ca="1" si="714"/>
        <v>100</v>
      </c>
      <c r="D6560" s="1">
        <f t="shared" ca="1" si="715"/>
        <v>-42.077013244733351</v>
      </c>
      <c r="E6560" s="1">
        <f t="shared" ca="1" si="716"/>
        <v>0</v>
      </c>
      <c r="F6560" s="1">
        <f t="shared" ca="1" si="718"/>
        <v>1</v>
      </c>
      <c r="G6560" s="1">
        <f t="shared" ca="1" si="719"/>
        <v>0</v>
      </c>
      <c r="H6560" s="1">
        <f t="shared" ca="1" si="720"/>
        <v>1</v>
      </c>
    </row>
    <row r="6561" spans="1:8" hidden="1" x14ac:dyDescent="0.2">
      <c r="A6561" s="1">
        <v>6558</v>
      </c>
      <c r="B6561" s="1">
        <f t="shared" ca="1" si="717"/>
        <v>530240.57292951806</v>
      </c>
      <c r="C6561" s="1">
        <f t="shared" ca="1" si="714"/>
        <v>100</v>
      </c>
      <c r="D6561" s="1">
        <f t="shared" ca="1" si="715"/>
        <v>-42.077013244733351</v>
      </c>
      <c r="E6561" s="1">
        <f t="shared" ca="1" si="716"/>
        <v>-1</v>
      </c>
      <c r="F6561" s="1">
        <f t="shared" ca="1" si="718"/>
        <v>1</v>
      </c>
      <c r="G6561" s="1">
        <f t="shared" ca="1" si="719"/>
        <v>1</v>
      </c>
      <c r="H6561" s="1">
        <f t="shared" ca="1" si="720"/>
        <v>0</v>
      </c>
    </row>
    <row r="6562" spans="1:8" hidden="1" x14ac:dyDescent="0.2">
      <c r="A6562" s="1">
        <v>6559</v>
      </c>
      <c r="B6562" s="1">
        <f t="shared" ca="1" si="717"/>
        <v>526032.8716050447</v>
      </c>
      <c r="C6562" s="1">
        <f t="shared" ca="1" si="714"/>
        <v>100</v>
      </c>
      <c r="D6562" s="1">
        <f t="shared" ca="1" si="715"/>
        <v>-42.077013244733351</v>
      </c>
      <c r="E6562" s="1">
        <f t="shared" ca="1" si="716"/>
        <v>-2</v>
      </c>
      <c r="F6562" s="1">
        <f t="shared" ca="1" si="718"/>
        <v>1</v>
      </c>
      <c r="G6562" s="1">
        <f t="shared" ca="1" si="719"/>
        <v>2</v>
      </c>
      <c r="H6562" s="1">
        <f t="shared" ca="1" si="720"/>
        <v>0</v>
      </c>
    </row>
    <row r="6563" spans="1:8" hidden="1" x14ac:dyDescent="0.2">
      <c r="A6563" s="1">
        <v>6560</v>
      </c>
      <c r="B6563" s="1">
        <f t="shared" ca="1" si="717"/>
        <v>521825.17028057139</v>
      </c>
      <c r="C6563" s="1">
        <f t="shared" ca="1" si="714"/>
        <v>100</v>
      </c>
      <c r="D6563" s="1">
        <f t="shared" ca="1" si="715"/>
        <v>-42.077013244733351</v>
      </c>
      <c r="E6563" s="1">
        <f t="shared" ca="1" si="716"/>
        <v>-3</v>
      </c>
      <c r="F6563" s="1">
        <f t="shared" ca="1" si="718"/>
        <v>1</v>
      </c>
      <c r="G6563" s="1">
        <f t="shared" ca="1" si="719"/>
        <v>3</v>
      </c>
      <c r="H6563" s="1">
        <f t="shared" ca="1" si="720"/>
        <v>0</v>
      </c>
    </row>
    <row r="6564" spans="1:8" hidden="1" x14ac:dyDescent="0.2">
      <c r="A6564" s="1">
        <v>6561</v>
      </c>
      <c r="B6564" s="1">
        <f t="shared" ca="1" si="717"/>
        <v>517617.46895609808</v>
      </c>
      <c r="C6564" s="1">
        <f t="shared" ca="1" si="714"/>
        <v>100</v>
      </c>
      <c r="D6564" s="1">
        <f t="shared" ca="1" si="715"/>
        <v>-42.077013244733351</v>
      </c>
      <c r="E6564" s="1">
        <f t="shared" ca="1" si="716"/>
        <v>-4</v>
      </c>
      <c r="F6564" s="1">
        <f t="shared" ca="1" si="718"/>
        <v>1</v>
      </c>
      <c r="G6564" s="1">
        <f t="shared" ca="1" si="719"/>
        <v>4</v>
      </c>
      <c r="H6564" s="1">
        <f t="shared" ca="1" si="720"/>
        <v>0</v>
      </c>
    </row>
    <row r="6565" spans="1:8" hidden="1" x14ac:dyDescent="0.2">
      <c r="A6565" s="1">
        <v>6562</v>
      </c>
      <c r="B6565" s="1">
        <f t="shared" ca="1" si="717"/>
        <v>513409.76763162477</v>
      </c>
      <c r="C6565" s="1">
        <f t="shared" ca="1" si="714"/>
        <v>500</v>
      </c>
      <c r="D6565" s="1">
        <f t="shared" ca="1" si="715"/>
        <v>58.639357099169693</v>
      </c>
      <c r="E6565" s="1">
        <f t="shared" ca="1" si="716"/>
        <v>0</v>
      </c>
      <c r="F6565" s="1">
        <f t="shared" ca="1" si="718"/>
        <v>2</v>
      </c>
      <c r="G6565" s="1">
        <f t="shared" ca="1" si="719"/>
        <v>5</v>
      </c>
      <c r="H6565" s="1">
        <f t="shared" ca="1" si="720"/>
        <v>0</v>
      </c>
    </row>
    <row r="6566" spans="1:8" hidden="1" x14ac:dyDescent="0.2">
      <c r="A6566" s="1">
        <v>6563</v>
      </c>
      <c r="B6566" s="1">
        <f t="shared" ca="1" si="717"/>
        <v>542729.44618120964</v>
      </c>
      <c r="C6566" s="1">
        <f t="shared" ca="1" si="714"/>
        <v>100</v>
      </c>
      <c r="D6566" s="1">
        <f t="shared" ca="1" si="715"/>
        <v>-42.077013244733351</v>
      </c>
      <c r="E6566" s="1">
        <f t="shared" ca="1" si="716"/>
        <v>0</v>
      </c>
      <c r="F6566" s="1">
        <f t="shared" ca="1" si="718"/>
        <v>1</v>
      </c>
      <c r="G6566" s="1">
        <f t="shared" ca="1" si="719"/>
        <v>0</v>
      </c>
      <c r="H6566" s="1">
        <f t="shared" ca="1" si="720"/>
        <v>1</v>
      </c>
    </row>
    <row r="6567" spans="1:8" hidden="1" x14ac:dyDescent="0.2">
      <c r="A6567" s="1">
        <v>6564</v>
      </c>
      <c r="B6567" s="1">
        <f t="shared" ca="1" si="717"/>
        <v>538521.74485673627</v>
      </c>
      <c r="C6567" s="1">
        <f t="shared" ca="1" si="714"/>
        <v>100</v>
      </c>
      <c r="D6567" s="1">
        <f t="shared" ca="1" si="715"/>
        <v>-42.077013244733351</v>
      </c>
      <c r="E6567" s="1">
        <f t="shared" ca="1" si="716"/>
        <v>-1</v>
      </c>
      <c r="F6567" s="1">
        <f t="shared" ca="1" si="718"/>
        <v>1</v>
      </c>
      <c r="G6567" s="1">
        <f t="shared" ca="1" si="719"/>
        <v>1</v>
      </c>
      <c r="H6567" s="1">
        <f t="shared" ca="1" si="720"/>
        <v>0</v>
      </c>
    </row>
    <row r="6568" spans="1:8" hidden="1" x14ac:dyDescent="0.2">
      <c r="A6568" s="1">
        <v>6565</v>
      </c>
      <c r="B6568" s="1">
        <f t="shared" ca="1" si="717"/>
        <v>534314.04353226291</v>
      </c>
      <c r="C6568" s="1">
        <f t="shared" ca="1" si="714"/>
        <v>100</v>
      </c>
      <c r="D6568" s="1">
        <f t="shared" ca="1" si="715"/>
        <v>-42.077013244733351</v>
      </c>
      <c r="E6568" s="1">
        <f t="shared" ca="1" si="716"/>
        <v>-2</v>
      </c>
      <c r="F6568" s="1">
        <f t="shared" ca="1" si="718"/>
        <v>1</v>
      </c>
      <c r="G6568" s="1">
        <f t="shared" ca="1" si="719"/>
        <v>2</v>
      </c>
      <c r="H6568" s="1">
        <f t="shared" ca="1" si="720"/>
        <v>0</v>
      </c>
    </row>
    <row r="6569" spans="1:8" hidden="1" x14ac:dyDescent="0.2">
      <c r="A6569" s="1">
        <v>6566</v>
      </c>
      <c r="B6569" s="1">
        <f t="shared" ca="1" si="717"/>
        <v>530106.34220778954</v>
      </c>
      <c r="C6569" s="1">
        <f t="shared" ca="1" si="714"/>
        <v>100</v>
      </c>
      <c r="D6569" s="1">
        <f t="shared" ca="1" si="715"/>
        <v>-42.077013244733351</v>
      </c>
      <c r="E6569" s="1">
        <f t="shared" ca="1" si="716"/>
        <v>-3</v>
      </c>
      <c r="F6569" s="1">
        <f t="shared" ca="1" si="718"/>
        <v>1</v>
      </c>
      <c r="G6569" s="1">
        <f t="shared" ca="1" si="719"/>
        <v>3</v>
      </c>
      <c r="H6569" s="1">
        <f t="shared" ca="1" si="720"/>
        <v>0</v>
      </c>
    </row>
    <row r="6570" spans="1:8" hidden="1" x14ac:dyDescent="0.2">
      <c r="A6570" s="1">
        <v>6567</v>
      </c>
      <c r="B6570" s="1">
        <f t="shared" ca="1" si="717"/>
        <v>525898.64088331617</v>
      </c>
      <c r="C6570" s="1">
        <f t="shared" ca="1" si="714"/>
        <v>100</v>
      </c>
      <c r="D6570" s="1">
        <f t="shared" ca="1" si="715"/>
        <v>58.639357099169693</v>
      </c>
      <c r="E6570" s="1">
        <f t="shared" ca="1" si="716"/>
        <v>-4</v>
      </c>
      <c r="F6570" s="1">
        <f t="shared" ca="1" si="718"/>
        <v>1</v>
      </c>
      <c r="G6570" s="1">
        <f t="shared" ca="1" si="719"/>
        <v>4</v>
      </c>
      <c r="H6570" s="1">
        <f t="shared" ca="1" si="720"/>
        <v>0</v>
      </c>
    </row>
    <row r="6571" spans="1:8" hidden="1" x14ac:dyDescent="0.2">
      <c r="A6571" s="1">
        <v>6568</v>
      </c>
      <c r="B6571" s="1">
        <f t="shared" ca="1" si="717"/>
        <v>531762.57659323316</v>
      </c>
      <c r="C6571" s="1">
        <f t="shared" ca="1" si="714"/>
        <v>100</v>
      </c>
      <c r="D6571" s="1">
        <f t="shared" ca="1" si="715"/>
        <v>58.639357099169693</v>
      </c>
      <c r="E6571" s="1">
        <f t="shared" ca="1" si="716"/>
        <v>-3</v>
      </c>
      <c r="F6571" s="1">
        <f t="shared" ca="1" si="718"/>
        <v>1</v>
      </c>
      <c r="G6571" s="1">
        <f t="shared" ca="1" si="719"/>
        <v>0</v>
      </c>
      <c r="H6571" s="1">
        <f t="shared" ca="1" si="720"/>
        <v>1</v>
      </c>
    </row>
    <row r="6572" spans="1:8" hidden="1" x14ac:dyDescent="0.2">
      <c r="A6572" s="1">
        <v>6569</v>
      </c>
      <c r="B6572" s="1">
        <f t="shared" ca="1" si="717"/>
        <v>537626.51230315014</v>
      </c>
      <c r="C6572" s="1">
        <f t="shared" ca="1" si="714"/>
        <v>100</v>
      </c>
      <c r="D6572" s="1">
        <f t="shared" ca="1" si="715"/>
        <v>-42.077013244733351</v>
      </c>
      <c r="E6572" s="1">
        <f t="shared" ca="1" si="716"/>
        <v>-2</v>
      </c>
      <c r="F6572" s="1">
        <f t="shared" ca="1" si="718"/>
        <v>1</v>
      </c>
      <c r="G6572" s="1">
        <f t="shared" ca="1" si="719"/>
        <v>0</v>
      </c>
      <c r="H6572" s="1">
        <f t="shared" ca="1" si="720"/>
        <v>2</v>
      </c>
    </row>
    <row r="6573" spans="1:8" hidden="1" x14ac:dyDescent="0.2">
      <c r="A6573" s="1">
        <v>6570</v>
      </c>
      <c r="B6573" s="1">
        <f t="shared" ca="1" si="717"/>
        <v>533418.81097867677</v>
      </c>
      <c r="C6573" s="1">
        <f t="shared" ca="1" si="714"/>
        <v>100</v>
      </c>
      <c r="D6573" s="1">
        <f t="shared" ca="1" si="715"/>
        <v>-42.077013244733351</v>
      </c>
      <c r="E6573" s="1">
        <f t="shared" ca="1" si="716"/>
        <v>-3</v>
      </c>
      <c r="F6573" s="1">
        <f t="shared" ca="1" si="718"/>
        <v>1</v>
      </c>
      <c r="G6573" s="1">
        <f t="shared" ca="1" si="719"/>
        <v>1</v>
      </c>
      <c r="H6573" s="1">
        <f t="shared" ca="1" si="720"/>
        <v>0</v>
      </c>
    </row>
    <row r="6574" spans="1:8" hidden="1" x14ac:dyDescent="0.2">
      <c r="A6574" s="1">
        <v>6571</v>
      </c>
      <c r="B6574" s="1">
        <f t="shared" ca="1" si="717"/>
        <v>529211.10965420341</v>
      </c>
      <c r="C6574" s="1">
        <f t="shared" ca="1" si="714"/>
        <v>100</v>
      </c>
      <c r="D6574" s="1">
        <f t="shared" ca="1" si="715"/>
        <v>-42.077013244733351</v>
      </c>
      <c r="E6574" s="1">
        <f t="shared" ca="1" si="716"/>
        <v>-4</v>
      </c>
      <c r="F6574" s="1">
        <f t="shared" ca="1" si="718"/>
        <v>1</v>
      </c>
      <c r="G6574" s="1">
        <f t="shared" ca="1" si="719"/>
        <v>2</v>
      </c>
      <c r="H6574" s="1">
        <f t="shared" ca="1" si="720"/>
        <v>0</v>
      </c>
    </row>
    <row r="6575" spans="1:8" hidden="1" x14ac:dyDescent="0.2">
      <c r="A6575" s="1">
        <v>6572</v>
      </c>
      <c r="B6575" s="1">
        <f t="shared" ca="1" si="717"/>
        <v>525003.40832973004</v>
      </c>
      <c r="C6575" s="1">
        <f t="shared" ca="1" si="714"/>
        <v>500</v>
      </c>
      <c r="D6575" s="1">
        <f t="shared" ca="1" si="715"/>
        <v>-42.077013244733351</v>
      </c>
      <c r="E6575" s="1">
        <f t="shared" ca="1" si="716"/>
        <v>0</v>
      </c>
      <c r="F6575" s="1">
        <f t="shared" ca="1" si="718"/>
        <v>2</v>
      </c>
      <c r="G6575" s="1">
        <f t="shared" ca="1" si="719"/>
        <v>3</v>
      </c>
      <c r="H6575" s="1">
        <f t="shared" ca="1" si="720"/>
        <v>0</v>
      </c>
    </row>
    <row r="6576" spans="1:8" hidden="1" x14ac:dyDescent="0.2">
      <c r="A6576" s="1">
        <v>6573</v>
      </c>
      <c r="B6576" s="1">
        <f t="shared" ca="1" si="717"/>
        <v>503964.90170736337</v>
      </c>
      <c r="C6576" s="1">
        <f t="shared" ca="1" si="714"/>
        <v>500</v>
      </c>
      <c r="D6576" s="1">
        <f t="shared" ca="1" si="715"/>
        <v>58.639357099169693</v>
      </c>
      <c r="E6576" s="1">
        <f t="shared" ca="1" si="716"/>
        <v>-1</v>
      </c>
      <c r="F6576" s="1">
        <f t="shared" ca="1" si="718"/>
        <v>2</v>
      </c>
      <c r="G6576" s="1">
        <f t="shared" ca="1" si="719"/>
        <v>4</v>
      </c>
      <c r="H6576" s="1">
        <f t="shared" ca="1" si="720"/>
        <v>0</v>
      </c>
    </row>
    <row r="6577" spans="1:8" hidden="1" x14ac:dyDescent="0.2">
      <c r="A6577" s="1">
        <v>6574</v>
      </c>
      <c r="B6577" s="1">
        <f t="shared" ca="1" si="717"/>
        <v>533284.58025694825</v>
      </c>
      <c r="C6577" s="1">
        <f t="shared" ca="1" si="714"/>
        <v>100</v>
      </c>
      <c r="D6577" s="1">
        <f t="shared" ca="1" si="715"/>
        <v>58.639357099169693</v>
      </c>
      <c r="E6577" s="1">
        <f t="shared" ca="1" si="716"/>
        <v>0</v>
      </c>
      <c r="F6577" s="1">
        <f t="shared" ca="1" si="718"/>
        <v>1</v>
      </c>
      <c r="G6577" s="1">
        <f t="shared" ca="1" si="719"/>
        <v>0</v>
      </c>
      <c r="H6577" s="1">
        <f t="shared" ca="1" si="720"/>
        <v>1</v>
      </c>
    </row>
    <row r="6578" spans="1:8" hidden="1" x14ac:dyDescent="0.2">
      <c r="A6578" s="1">
        <v>6575</v>
      </c>
      <c r="B6578" s="1">
        <f t="shared" ca="1" si="717"/>
        <v>539148.51596686523</v>
      </c>
      <c r="C6578" s="1">
        <f t="shared" ca="1" si="714"/>
        <v>100</v>
      </c>
      <c r="D6578" s="1">
        <f t="shared" ca="1" si="715"/>
        <v>58.639357099169693</v>
      </c>
      <c r="E6578" s="1">
        <f t="shared" ca="1" si="716"/>
        <v>0</v>
      </c>
      <c r="F6578" s="1">
        <f t="shared" ca="1" si="718"/>
        <v>1</v>
      </c>
      <c r="G6578" s="1">
        <f t="shared" ca="1" si="719"/>
        <v>0</v>
      </c>
      <c r="H6578" s="1">
        <f t="shared" ca="1" si="720"/>
        <v>2</v>
      </c>
    </row>
    <row r="6579" spans="1:8" hidden="1" x14ac:dyDescent="0.2">
      <c r="A6579" s="1">
        <v>6576</v>
      </c>
      <c r="B6579" s="1">
        <f t="shared" ca="1" si="717"/>
        <v>545012.45167678222</v>
      </c>
      <c r="C6579" s="1">
        <f t="shared" ca="1" si="714"/>
        <v>100</v>
      </c>
      <c r="D6579" s="1">
        <f t="shared" ca="1" si="715"/>
        <v>58.639357099169693</v>
      </c>
      <c r="E6579" s="1">
        <f t="shared" ca="1" si="716"/>
        <v>0</v>
      </c>
      <c r="F6579" s="1">
        <f t="shared" ca="1" si="718"/>
        <v>1</v>
      </c>
      <c r="G6579" s="1">
        <f t="shared" ca="1" si="719"/>
        <v>0</v>
      </c>
      <c r="H6579" s="1">
        <f t="shared" ca="1" si="720"/>
        <v>3</v>
      </c>
    </row>
    <row r="6580" spans="1:8" hidden="1" x14ac:dyDescent="0.2">
      <c r="A6580" s="1">
        <v>6577</v>
      </c>
      <c r="B6580" s="1">
        <f t="shared" ca="1" si="717"/>
        <v>550876.38738669921</v>
      </c>
      <c r="C6580" s="1">
        <f t="shared" ca="1" si="714"/>
        <v>100</v>
      </c>
      <c r="D6580" s="1">
        <f t="shared" ca="1" si="715"/>
        <v>-42.077013244733351</v>
      </c>
      <c r="E6580" s="1">
        <f t="shared" ca="1" si="716"/>
        <v>0</v>
      </c>
      <c r="F6580" s="1">
        <f t="shared" ca="1" si="718"/>
        <v>1</v>
      </c>
      <c r="G6580" s="1">
        <f t="shared" ca="1" si="719"/>
        <v>0</v>
      </c>
      <c r="H6580" s="1">
        <f t="shared" ca="1" si="720"/>
        <v>4</v>
      </c>
    </row>
    <row r="6581" spans="1:8" hidden="1" x14ac:dyDescent="0.2">
      <c r="A6581" s="1">
        <v>6578</v>
      </c>
      <c r="B6581" s="1">
        <f t="shared" ca="1" si="717"/>
        <v>546668.68606222584</v>
      </c>
      <c r="C6581" s="1">
        <f t="shared" ca="1" si="714"/>
        <v>100</v>
      </c>
      <c r="D6581" s="1">
        <f t="shared" ca="1" si="715"/>
        <v>58.639357099169693</v>
      </c>
      <c r="E6581" s="1">
        <f t="shared" ca="1" si="716"/>
        <v>-1</v>
      </c>
      <c r="F6581" s="1">
        <f t="shared" ca="1" si="718"/>
        <v>1</v>
      </c>
      <c r="G6581" s="1">
        <f t="shared" ca="1" si="719"/>
        <v>1</v>
      </c>
      <c r="H6581" s="1">
        <f t="shared" ca="1" si="720"/>
        <v>0</v>
      </c>
    </row>
    <row r="6582" spans="1:8" hidden="1" x14ac:dyDescent="0.2">
      <c r="A6582" s="1">
        <v>6579</v>
      </c>
      <c r="B6582" s="1">
        <f t="shared" ca="1" si="717"/>
        <v>552532.62177214283</v>
      </c>
      <c r="C6582" s="1">
        <f t="shared" ca="1" si="714"/>
        <v>100</v>
      </c>
      <c r="D6582" s="1">
        <f t="shared" ca="1" si="715"/>
        <v>-42.077013244733351</v>
      </c>
      <c r="E6582" s="1">
        <f t="shared" ca="1" si="716"/>
        <v>0</v>
      </c>
      <c r="F6582" s="1">
        <f t="shared" ca="1" si="718"/>
        <v>1</v>
      </c>
      <c r="G6582" s="1">
        <f t="shared" ca="1" si="719"/>
        <v>0</v>
      </c>
      <c r="H6582" s="1">
        <f t="shared" ca="1" si="720"/>
        <v>1</v>
      </c>
    </row>
    <row r="6583" spans="1:8" hidden="1" x14ac:dyDescent="0.2">
      <c r="A6583" s="1">
        <v>6580</v>
      </c>
      <c r="B6583" s="1">
        <f t="shared" ca="1" si="717"/>
        <v>548324.92044766946</v>
      </c>
      <c r="C6583" s="1">
        <f t="shared" ca="1" si="714"/>
        <v>100</v>
      </c>
      <c r="D6583" s="1">
        <f t="shared" ca="1" si="715"/>
        <v>-42.077013244733351</v>
      </c>
      <c r="E6583" s="1">
        <f t="shared" ca="1" si="716"/>
        <v>-1</v>
      </c>
      <c r="F6583" s="1">
        <f t="shared" ca="1" si="718"/>
        <v>1</v>
      </c>
      <c r="G6583" s="1">
        <f t="shared" ca="1" si="719"/>
        <v>1</v>
      </c>
      <c r="H6583" s="1">
        <f t="shared" ca="1" si="720"/>
        <v>0</v>
      </c>
    </row>
    <row r="6584" spans="1:8" hidden="1" x14ac:dyDescent="0.2">
      <c r="A6584" s="1">
        <v>6581</v>
      </c>
      <c r="B6584" s="1">
        <f t="shared" ca="1" si="717"/>
        <v>544117.21912319609</v>
      </c>
      <c r="C6584" s="1">
        <f t="shared" ca="1" si="714"/>
        <v>100</v>
      </c>
      <c r="D6584" s="1">
        <f t="shared" ca="1" si="715"/>
        <v>58.639357099169693</v>
      </c>
      <c r="E6584" s="1">
        <f t="shared" ca="1" si="716"/>
        <v>-2</v>
      </c>
      <c r="F6584" s="1">
        <f t="shared" ca="1" si="718"/>
        <v>1</v>
      </c>
      <c r="G6584" s="1">
        <f t="shared" ca="1" si="719"/>
        <v>2</v>
      </c>
      <c r="H6584" s="1">
        <f t="shared" ca="1" si="720"/>
        <v>0</v>
      </c>
    </row>
    <row r="6585" spans="1:8" hidden="1" x14ac:dyDescent="0.2">
      <c r="A6585" s="1">
        <v>6582</v>
      </c>
      <c r="B6585" s="1">
        <f t="shared" ca="1" si="717"/>
        <v>549981.15483311308</v>
      </c>
      <c r="C6585" s="1">
        <f t="shared" ca="1" si="714"/>
        <v>100</v>
      </c>
      <c r="D6585" s="1">
        <f t="shared" ca="1" si="715"/>
        <v>58.639357099169693</v>
      </c>
      <c r="E6585" s="1">
        <f t="shared" ca="1" si="716"/>
        <v>-1</v>
      </c>
      <c r="F6585" s="1">
        <f t="shared" ca="1" si="718"/>
        <v>1</v>
      </c>
      <c r="G6585" s="1">
        <f t="shared" ca="1" si="719"/>
        <v>0</v>
      </c>
      <c r="H6585" s="1">
        <f t="shared" ca="1" si="720"/>
        <v>1</v>
      </c>
    </row>
    <row r="6586" spans="1:8" hidden="1" x14ac:dyDescent="0.2">
      <c r="A6586" s="1">
        <v>6583</v>
      </c>
      <c r="B6586" s="1">
        <f t="shared" ca="1" si="717"/>
        <v>555845.09054303006</v>
      </c>
      <c r="C6586" s="1">
        <f t="shared" ca="1" si="714"/>
        <v>100</v>
      </c>
      <c r="D6586" s="1">
        <f t="shared" ca="1" si="715"/>
        <v>58.639357099169693</v>
      </c>
      <c r="E6586" s="1">
        <f t="shared" ca="1" si="716"/>
        <v>0</v>
      </c>
      <c r="F6586" s="1">
        <f t="shared" ca="1" si="718"/>
        <v>1</v>
      </c>
      <c r="G6586" s="1">
        <f t="shared" ca="1" si="719"/>
        <v>0</v>
      </c>
      <c r="H6586" s="1">
        <f t="shared" ca="1" si="720"/>
        <v>2</v>
      </c>
    </row>
    <row r="6587" spans="1:8" hidden="1" x14ac:dyDescent="0.2">
      <c r="A6587" s="1">
        <v>6584</v>
      </c>
      <c r="B6587" s="1">
        <f t="shared" ca="1" si="717"/>
        <v>561709.02625294705</v>
      </c>
      <c r="C6587" s="1">
        <f t="shared" ca="1" si="714"/>
        <v>100</v>
      </c>
      <c r="D6587" s="1">
        <f t="shared" ca="1" si="715"/>
        <v>58.639357099169693</v>
      </c>
      <c r="E6587" s="1">
        <f t="shared" ca="1" si="716"/>
        <v>0</v>
      </c>
      <c r="F6587" s="1">
        <f t="shared" ca="1" si="718"/>
        <v>1</v>
      </c>
      <c r="G6587" s="1">
        <f t="shared" ca="1" si="719"/>
        <v>0</v>
      </c>
      <c r="H6587" s="1">
        <f t="shared" ca="1" si="720"/>
        <v>3</v>
      </c>
    </row>
    <row r="6588" spans="1:8" hidden="1" x14ac:dyDescent="0.2">
      <c r="A6588" s="1">
        <v>6585</v>
      </c>
      <c r="B6588" s="1">
        <f t="shared" ca="1" si="717"/>
        <v>567572.96196286404</v>
      </c>
      <c r="C6588" s="1">
        <f t="shared" ca="1" si="714"/>
        <v>100</v>
      </c>
      <c r="D6588" s="1">
        <f t="shared" ca="1" si="715"/>
        <v>58.639357099169693</v>
      </c>
      <c r="E6588" s="1">
        <f t="shared" ca="1" si="716"/>
        <v>0</v>
      </c>
      <c r="F6588" s="1">
        <f t="shared" ca="1" si="718"/>
        <v>1</v>
      </c>
      <c r="G6588" s="1">
        <f t="shared" ca="1" si="719"/>
        <v>0</v>
      </c>
      <c r="H6588" s="1">
        <f t="shared" ca="1" si="720"/>
        <v>4</v>
      </c>
    </row>
    <row r="6589" spans="1:8" hidden="1" x14ac:dyDescent="0.2">
      <c r="A6589" s="1">
        <v>6586</v>
      </c>
      <c r="B6589" s="1">
        <f t="shared" ca="1" si="717"/>
        <v>573436.89767278102</v>
      </c>
      <c r="C6589" s="1">
        <f t="shared" ca="1" si="714"/>
        <v>100</v>
      </c>
      <c r="D6589" s="1">
        <f t="shared" ca="1" si="715"/>
        <v>58.639357099169693</v>
      </c>
      <c r="E6589" s="1">
        <f t="shared" ca="1" si="716"/>
        <v>0</v>
      </c>
      <c r="F6589" s="1">
        <f t="shared" ca="1" si="718"/>
        <v>1</v>
      </c>
      <c r="G6589" s="1">
        <f t="shared" ca="1" si="719"/>
        <v>0</v>
      </c>
      <c r="H6589" s="1">
        <f t="shared" ca="1" si="720"/>
        <v>5</v>
      </c>
    </row>
    <row r="6590" spans="1:8" hidden="1" x14ac:dyDescent="0.2">
      <c r="A6590" s="1">
        <v>6587</v>
      </c>
      <c r="B6590" s="1">
        <f t="shared" ca="1" si="717"/>
        <v>579300.83338269801</v>
      </c>
      <c r="C6590" s="1">
        <f t="shared" ca="1" si="714"/>
        <v>100</v>
      </c>
      <c r="D6590" s="1">
        <f t="shared" ca="1" si="715"/>
        <v>-42.077013244733351</v>
      </c>
      <c r="E6590" s="1">
        <f t="shared" ca="1" si="716"/>
        <v>0</v>
      </c>
      <c r="F6590" s="1">
        <f t="shared" ca="1" si="718"/>
        <v>1</v>
      </c>
      <c r="G6590" s="1">
        <f t="shared" ca="1" si="719"/>
        <v>0</v>
      </c>
      <c r="H6590" s="1">
        <f t="shared" ca="1" si="720"/>
        <v>6</v>
      </c>
    </row>
    <row r="6591" spans="1:8" hidden="1" x14ac:dyDescent="0.2">
      <c r="A6591" s="1">
        <v>6588</v>
      </c>
      <c r="B6591" s="1">
        <f t="shared" ca="1" si="717"/>
        <v>575093.13205822464</v>
      </c>
      <c r="C6591" s="1">
        <f t="shared" ca="1" si="714"/>
        <v>100</v>
      </c>
      <c r="D6591" s="1">
        <f t="shared" ca="1" si="715"/>
        <v>58.639357099169693</v>
      </c>
      <c r="E6591" s="1">
        <f t="shared" ca="1" si="716"/>
        <v>-1</v>
      </c>
      <c r="F6591" s="1">
        <f t="shared" ca="1" si="718"/>
        <v>1</v>
      </c>
      <c r="G6591" s="1">
        <f t="shared" ca="1" si="719"/>
        <v>1</v>
      </c>
      <c r="H6591" s="1">
        <f t="shared" ca="1" si="720"/>
        <v>0</v>
      </c>
    </row>
    <row r="6592" spans="1:8" hidden="1" x14ac:dyDescent="0.2">
      <c r="A6592" s="1">
        <v>6589</v>
      </c>
      <c r="B6592" s="1">
        <f t="shared" ca="1" si="717"/>
        <v>580957.06776814163</v>
      </c>
      <c r="C6592" s="1">
        <f t="shared" ca="1" si="714"/>
        <v>100</v>
      </c>
      <c r="D6592" s="1">
        <f t="shared" ca="1" si="715"/>
        <v>-42.077013244733351</v>
      </c>
      <c r="E6592" s="1">
        <f t="shared" ca="1" si="716"/>
        <v>0</v>
      </c>
      <c r="F6592" s="1">
        <f t="shared" ca="1" si="718"/>
        <v>1</v>
      </c>
      <c r="G6592" s="1">
        <f t="shared" ca="1" si="719"/>
        <v>0</v>
      </c>
      <c r="H6592" s="1">
        <f t="shared" ca="1" si="720"/>
        <v>1</v>
      </c>
    </row>
    <row r="6593" spans="1:8" hidden="1" x14ac:dyDescent="0.2">
      <c r="A6593" s="1">
        <v>6590</v>
      </c>
      <c r="B6593" s="1">
        <f t="shared" ca="1" si="717"/>
        <v>576749.36644366826</v>
      </c>
      <c r="C6593" s="1">
        <f t="shared" ca="1" si="714"/>
        <v>100</v>
      </c>
      <c r="D6593" s="1">
        <f t="shared" ca="1" si="715"/>
        <v>-42.077013244733351</v>
      </c>
      <c r="E6593" s="1">
        <f t="shared" ca="1" si="716"/>
        <v>-1</v>
      </c>
      <c r="F6593" s="1">
        <f t="shared" ca="1" si="718"/>
        <v>1</v>
      </c>
      <c r="G6593" s="1">
        <f t="shared" ca="1" si="719"/>
        <v>1</v>
      </c>
      <c r="H6593" s="1">
        <f t="shared" ca="1" si="720"/>
        <v>0</v>
      </c>
    </row>
    <row r="6594" spans="1:8" hidden="1" x14ac:dyDescent="0.2">
      <c r="A6594" s="1">
        <v>6591</v>
      </c>
      <c r="B6594" s="1">
        <f t="shared" ca="1" si="717"/>
        <v>572541.66511919489</v>
      </c>
      <c r="C6594" s="1">
        <f t="shared" ca="1" si="714"/>
        <v>100</v>
      </c>
      <c r="D6594" s="1">
        <f t="shared" ca="1" si="715"/>
        <v>-42.077013244733351</v>
      </c>
      <c r="E6594" s="1">
        <f t="shared" ca="1" si="716"/>
        <v>-2</v>
      </c>
      <c r="F6594" s="1">
        <f t="shared" ca="1" si="718"/>
        <v>1</v>
      </c>
      <c r="G6594" s="1">
        <f t="shared" ca="1" si="719"/>
        <v>2</v>
      </c>
      <c r="H6594" s="1">
        <f t="shared" ca="1" si="720"/>
        <v>0</v>
      </c>
    </row>
    <row r="6595" spans="1:8" hidden="1" x14ac:dyDescent="0.2">
      <c r="A6595" s="1">
        <v>6592</v>
      </c>
      <c r="B6595" s="1">
        <f t="shared" ca="1" si="717"/>
        <v>568333.96379472152</v>
      </c>
      <c r="C6595" s="1">
        <f t="shared" ca="1" si="714"/>
        <v>100</v>
      </c>
      <c r="D6595" s="1">
        <f t="shared" ca="1" si="715"/>
        <v>58.639357099169693</v>
      </c>
      <c r="E6595" s="1">
        <f t="shared" ca="1" si="716"/>
        <v>-3</v>
      </c>
      <c r="F6595" s="1">
        <f t="shared" ca="1" si="718"/>
        <v>1</v>
      </c>
      <c r="G6595" s="1">
        <f t="shared" ca="1" si="719"/>
        <v>3</v>
      </c>
      <c r="H6595" s="1">
        <f t="shared" ca="1" si="720"/>
        <v>0</v>
      </c>
    </row>
    <row r="6596" spans="1:8" hidden="1" x14ac:dyDescent="0.2">
      <c r="A6596" s="1">
        <v>6593</v>
      </c>
      <c r="B6596" s="1">
        <f t="shared" ca="1" si="717"/>
        <v>574197.89950463851</v>
      </c>
      <c r="C6596" s="1">
        <f t="shared" ca="1" si="714"/>
        <v>100</v>
      </c>
      <c r="D6596" s="1">
        <f t="shared" ca="1" si="715"/>
        <v>58.639357099169693</v>
      </c>
      <c r="E6596" s="1">
        <f t="shared" ca="1" si="716"/>
        <v>-2</v>
      </c>
      <c r="F6596" s="1">
        <f t="shared" ca="1" si="718"/>
        <v>1</v>
      </c>
      <c r="G6596" s="1">
        <f t="shared" ca="1" si="719"/>
        <v>0</v>
      </c>
      <c r="H6596" s="1">
        <f t="shared" ca="1" si="720"/>
        <v>1</v>
      </c>
    </row>
    <row r="6597" spans="1:8" hidden="1" x14ac:dyDescent="0.2">
      <c r="A6597" s="1">
        <v>6594</v>
      </c>
      <c r="B6597" s="1">
        <f t="shared" ca="1" si="717"/>
        <v>580061.8352145555</v>
      </c>
      <c r="C6597" s="1">
        <f t="shared" ref="C6597:C6660" ca="1" si="721">$C$4*POWER($L$2,F6597-1)</f>
        <v>100</v>
      </c>
      <c r="D6597" s="1">
        <f t="shared" ref="D6597:D6660" ca="1" si="722">IF(RAND()&lt;$B$1,$F$1,$H$1)</f>
        <v>-42.077013244733351</v>
      </c>
      <c r="E6597" s="1">
        <f t="shared" ref="E6597:E6660" ca="1" si="723">IF(D6596&lt;0,IF(E6596-1=-$D$2,0,E6596-1),IF(E6596+1=$F$2,0,E6596+1))</f>
        <v>-1</v>
      </c>
      <c r="F6597" s="1">
        <f t="shared" ca="1" si="718"/>
        <v>1</v>
      </c>
      <c r="G6597" s="1">
        <f t="shared" ca="1" si="719"/>
        <v>0</v>
      </c>
      <c r="H6597" s="1">
        <f t="shared" ca="1" si="720"/>
        <v>2</v>
      </c>
    </row>
    <row r="6598" spans="1:8" hidden="1" x14ac:dyDescent="0.2">
      <c r="A6598" s="1">
        <v>6595</v>
      </c>
      <c r="B6598" s="1">
        <f t="shared" ref="B6598:B6661" ca="1" si="724">B6597+D6597*C6597</f>
        <v>575854.13389008213</v>
      </c>
      <c r="C6598" s="1">
        <f t="shared" ca="1" si="721"/>
        <v>100</v>
      </c>
      <c r="D6598" s="1">
        <f t="shared" ca="1" si="722"/>
        <v>58.639357099169693</v>
      </c>
      <c r="E6598" s="1">
        <f t="shared" ca="1" si="723"/>
        <v>-2</v>
      </c>
      <c r="F6598" s="1">
        <f t="shared" ref="F6598:F6661" ca="1" si="725">IF(AND(D6597&gt;0,E6598=0),IF(F6597-1&lt;1,1,F6597-1),IF(AND(D6597&lt;0,E6598=0),IF(F6597+1&gt;$H$2,1,F6597+1),F6597))</f>
        <v>1</v>
      </c>
      <c r="G6598" s="1">
        <f t="shared" ref="G6598:G6661" ca="1" si="726">IF(D6597&gt;0,0,G6597+1)</f>
        <v>1</v>
      </c>
      <c r="H6598" s="1">
        <f t="shared" ref="H6598:H6661" ca="1" si="727">IF(D6597&lt;0,0,H6597+1)</f>
        <v>0</v>
      </c>
    </row>
    <row r="6599" spans="1:8" hidden="1" x14ac:dyDescent="0.2">
      <c r="A6599" s="1">
        <v>6596</v>
      </c>
      <c r="B6599" s="1">
        <f t="shared" ca="1" si="724"/>
        <v>581718.06959999911</v>
      </c>
      <c r="C6599" s="1">
        <f t="shared" ca="1" si="721"/>
        <v>100</v>
      </c>
      <c r="D6599" s="1">
        <f t="shared" ca="1" si="722"/>
        <v>58.639357099169693</v>
      </c>
      <c r="E6599" s="1">
        <f t="shared" ca="1" si="723"/>
        <v>-1</v>
      </c>
      <c r="F6599" s="1">
        <f t="shared" ca="1" si="725"/>
        <v>1</v>
      </c>
      <c r="G6599" s="1">
        <f t="shared" ca="1" si="726"/>
        <v>0</v>
      </c>
      <c r="H6599" s="1">
        <f t="shared" ca="1" si="727"/>
        <v>1</v>
      </c>
    </row>
    <row r="6600" spans="1:8" hidden="1" x14ac:dyDescent="0.2">
      <c r="A6600" s="1">
        <v>6597</v>
      </c>
      <c r="B6600" s="1">
        <f t="shared" ca="1" si="724"/>
        <v>587582.0053099161</v>
      </c>
      <c r="C6600" s="1">
        <f t="shared" ca="1" si="721"/>
        <v>100</v>
      </c>
      <c r="D6600" s="1">
        <f t="shared" ca="1" si="722"/>
        <v>-42.077013244733351</v>
      </c>
      <c r="E6600" s="1">
        <f t="shared" ca="1" si="723"/>
        <v>0</v>
      </c>
      <c r="F6600" s="1">
        <f t="shared" ca="1" si="725"/>
        <v>1</v>
      </c>
      <c r="G6600" s="1">
        <f t="shared" ca="1" si="726"/>
        <v>0</v>
      </c>
      <c r="H6600" s="1">
        <f t="shared" ca="1" si="727"/>
        <v>2</v>
      </c>
    </row>
    <row r="6601" spans="1:8" hidden="1" x14ac:dyDescent="0.2">
      <c r="A6601" s="1">
        <v>6598</v>
      </c>
      <c r="B6601" s="1">
        <f t="shared" ca="1" si="724"/>
        <v>583374.30398544273</v>
      </c>
      <c r="C6601" s="1">
        <f t="shared" ca="1" si="721"/>
        <v>100</v>
      </c>
      <c r="D6601" s="1">
        <f t="shared" ca="1" si="722"/>
        <v>-42.077013244733351</v>
      </c>
      <c r="E6601" s="1">
        <f t="shared" ca="1" si="723"/>
        <v>-1</v>
      </c>
      <c r="F6601" s="1">
        <f t="shared" ca="1" si="725"/>
        <v>1</v>
      </c>
      <c r="G6601" s="1">
        <f t="shared" ca="1" si="726"/>
        <v>1</v>
      </c>
      <c r="H6601" s="1">
        <f t="shared" ca="1" si="727"/>
        <v>0</v>
      </c>
    </row>
    <row r="6602" spans="1:8" hidden="1" x14ac:dyDescent="0.2">
      <c r="A6602" s="1">
        <v>6599</v>
      </c>
      <c r="B6602" s="1">
        <f t="shared" ca="1" si="724"/>
        <v>579166.60266096937</v>
      </c>
      <c r="C6602" s="1">
        <f t="shared" ca="1" si="721"/>
        <v>100</v>
      </c>
      <c r="D6602" s="1">
        <f t="shared" ca="1" si="722"/>
        <v>-42.077013244733351</v>
      </c>
      <c r="E6602" s="1">
        <f t="shared" ca="1" si="723"/>
        <v>-2</v>
      </c>
      <c r="F6602" s="1">
        <f t="shared" ca="1" si="725"/>
        <v>1</v>
      </c>
      <c r="G6602" s="1">
        <f t="shared" ca="1" si="726"/>
        <v>2</v>
      </c>
      <c r="H6602" s="1">
        <f t="shared" ca="1" si="727"/>
        <v>0</v>
      </c>
    </row>
    <row r="6603" spans="1:8" hidden="1" x14ac:dyDescent="0.2">
      <c r="A6603" s="1">
        <v>6600</v>
      </c>
      <c r="B6603" s="1">
        <f t="shared" ca="1" si="724"/>
        <v>574958.901336496</v>
      </c>
      <c r="C6603" s="1">
        <f t="shared" ca="1" si="721"/>
        <v>100</v>
      </c>
      <c r="D6603" s="1">
        <f t="shared" ca="1" si="722"/>
        <v>-42.077013244733351</v>
      </c>
      <c r="E6603" s="1">
        <f t="shared" ca="1" si="723"/>
        <v>-3</v>
      </c>
      <c r="F6603" s="1">
        <f t="shared" ca="1" si="725"/>
        <v>1</v>
      </c>
      <c r="G6603" s="1">
        <f t="shared" ca="1" si="726"/>
        <v>3</v>
      </c>
      <c r="H6603" s="1">
        <f t="shared" ca="1" si="727"/>
        <v>0</v>
      </c>
    </row>
    <row r="6604" spans="1:8" hidden="1" x14ac:dyDescent="0.2">
      <c r="A6604" s="1">
        <v>6601</v>
      </c>
      <c r="B6604" s="1">
        <f t="shared" ca="1" si="724"/>
        <v>570751.20001202263</v>
      </c>
      <c r="C6604" s="1">
        <f t="shared" ca="1" si="721"/>
        <v>100</v>
      </c>
      <c r="D6604" s="1">
        <f t="shared" ca="1" si="722"/>
        <v>58.639357099169693</v>
      </c>
      <c r="E6604" s="1">
        <f t="shared" ca="1" si="723"/>
        <v>-4</v>
      </c>
      <c r="F6604" s="1">
        <f t="shared" ca="1" si="725"/>
        <v>1</v>
      </c>
      <c r="G6604" s="1">
        <f t="shared" ca="1" si="726"/>
        <v>4</v>
      </c>
      <c r="H6604" s="1">
        <f t="shared" ca="1" si="727"/>
        <v>0</v>
      </c>
    </row>
    <row r="6605" spans="1:8" hidden="1" x14ac:dyDescent="0.2">
      <c r="A6605" s="1">
        <v>6602</v>
      </c>
      <c r="B6605" s="1">
        <f t="shared" ca="1" si="724"/>
        <v>576615.13572193962</v>
      </c>
      <c r="C6605" s="1">
        <f t="shared" ca="1" si="721"/>
        <v>100</v>
      </c>
      <c r="D6605" s="1">
        <f t="shared" ca="1" si="722"/>
        <v>-42.077013244733351</v>
      </c>
      <c r="E6605" s="1">
        <f t="shared" ca="1" si="723"/>
        <v>-3</v>
      </c>
      <c r="F6605" s="1">
        <f t="shared" ca="1" si="725"/>
        <v>1</v>
      </c>
      <c r="G6605" s="1">
        <f t="shared" ca="1" si="726"/>
        <v>0</v>
      </c>
      <c r="H6605" s="1">
        <f t="shared" ca="1" si="727"/>
        <v>1</v>
      </c>
    </row>
    <row r="6606" spans="1:8" hidden="1" x14ac:dyDescent="0.2">
      <c r="A6606" s="1">
        <v>6603</v>
      </c>
      <c r="B6606" s="1">
        <f t="shared" ca="1" si="724"/>
        <v>572407.43439746625</v>
      </c>
      <c r="C6606" s="1">
        <f t="shared" ca="1" si="721"/>
        <v>100</v>
      </c>
      <c r="D6606" s="1">
        <f t="shared" ca="1" si="722"/>
        <v>-42.077013244733351</v>
      </c>
      <c r="E6606" s="1">
        <f t="shared" ca="1" si="723"/>
        <v>-4</v>
      </c>
      <c r="F6606" s="1">
        <f t="shared" ca="1" si="725"/>
        <v>1</v>
      </c>
      <c r="G6606" s="1">
        <f t="shared" ca="1" si="726"/>
        <v>1</v>
      </c>
      <c r="H6606" s="1">
        <f t="shared" ca="1" si="727"/>
        <v>0</v>
      </c>
    </row>
    <row r="6607" spans="1:8" hidden="1" x14ac:dyDescent="0.2">
      <c r="A6607" s="1">
        <v>6604</v>
      </c>
      <c r="B6607" s="1">
        <f t="shared" ca="1" si="724"/>
        <v>568199.73307299288</v>
      </c>
      <c r="C6607" s="1">
        <f t="shared" ca="1" si="721"/>
        <v>500</v>
      </c>
      <c r="D6607" s="1">
        <f t="shared" ca="1" si="722"/>
        <v>58.639357099169693</v>
      </c>
      <c r="E6607" s="1">
        <f t="shared" ca="1" si="723"/>
        <v>0</v>
      </c>
      <c r="F6607" s="1">
        <f t="shared" ca="1" si="725"/>
        <v>2</v>
      </c>
      <c r="G6607" s="1">
        <f t="shared" ca="1" si="726"/>
        <v>2</v>
      </c>
      <c r="H6607" s="1">
        <f t="shared" ca="1" si="727"/>
        <v>0</v>
      </c>
    </row>
    <row r="6608" spans="1:8" hidden="1" x14ac:dyDescent="0.2">
      <c r="A6608" s="1">
        <v>6605</v>
      </c>
      <c r="B6608" s="1">
        <f t="shared" ca="1" si="724"/>
        <v>597519.4116225777</v>
      </c>
      <c r="C6608" s="1">
        <f t="shared" ca="1" si="721"/>
        <v>100</v>
      </c>
      <c r="D6608" s="1">
        <f t="shared" ca="1" si="722"/>
        <v>58.639357099169693</v>
      </c>
      <c r="E6608" s="1">
        <f t="shared" ca="1" si="723"/>
        <v>0</v>
      </c>
      <c r="F6608" s="1">
        <f t="shared" ca="1" si="725"/>
        <v>1</v>
      </c>
      <c r="G6608" s="1">
        <f t="shared" ca="1" si="726"/>
        <v>0</v>
      </c>
      <c r="H6608" s="1">
        <f t="shared" ca="1" si="727"/>
        <v>1</v>
      </c>
    </row>
    <row r="6609" spans="1:8" hidden="1" x14ac:dyDescent="0.2">
      <c r="A6609" s="1">
        <v>6606</v>
      </c>
      <c r="B6609" s="1">
        <f t="shared" ca="1" si="724"/>
        <v>603383.34733249468</v>
      </c>
      <c r="C6609" s="1">
        <f t="shared" ca="1" si="721"/>
        <v>100</v>
      </c>
      <c r="D6609" s="1">
        <f t="shared" ca="1" si="722"/>
        <v>58.639357099169693</v>
      </c>
      <c r="E6609" s="1">
        <f t="shared" ca="1" si="723"/>
        <v>0</v>
      </c>
      <c r="F6609" s="1">
        <f t="shared" ca="1" si="725"/>
        <v>1</v>
      </c>
      <c r="G6609" s="1">
        <f t="shared" ca="1" si="726"/>
        <v>0</v>
      </c>
      <c r="H6609" s="1">
        <f t="shared" ca="1" si="727"/>
        <v>2</v>
      </c>
    </row>
    <row r="6610" spans="1:8" hidden="1" x14ac:dyDescent="0.2">
      <c r="A6610" s="1">
        <v>6607</v>
      </c>
      <c r="B6610" s="1">
        <f t="shared" ca="1" si="724"/>
        <v>609247.28304241167</v>
      </c>
      <c r="C6610" s="1">
        <f t="shared" ca="1" si="721"/>
        <v>100</v>
      </c>
      <c r="D6610" s="1">
        <f t="shared" ca="1" si="722"/>
        <v>58.639357099169693</v>
      </c>
      <c r="E6610" s="1">
        <f t="shared" ca="1" si="723"/>
        <v>0</v>
      </c>
      <c r="F6610" s="1">
        <f t="shared" ca="1" si="725"/>
        <v>1</v>
      </c>
      <c r="G6610" s="1">
        <f t="shared" ca="1" si="726"/>
        <v>0</v>
      </c>
      <c r="H6610" s="1">
        <f t="shared" ca="1" si="727"/>
        <v>3</v>
      </c>
    </row>
    <row r="6611" spans="1:8" hidden="1" x14ac:dyDescent="0.2">
      <c r="A6611" s="1">
        <v>6608</v>
      </c>
      <c r="B6611" s="1">
        <f t="shared" ca="1" si="724"/>
        <v>615111.21875232866</v>
      </c>
      <c r="C6611" s="1">
        <f t="shared" ca="1" si="721"/>
        <v>100</v>
      </c>
      <c r="D6611" s="1">
        <f t="shared" ca="1" si="722"/>
        <v>-42.077013244733351</v>
      </c>
      <c r="E6611" s="1">
        <f t="shared" ca="1" si="723"/>
        <v>0</v>
      </c>
      <c r="F6611" s="1">
        <f t="shared" ca="1" si="725"/>
        <v>1</v>
      </c>
      <c r="G6611" s="1">
        <f t="shared" ca="1" si="726"/>
        <v>0</v>
      </c>
      <c r="H6611" s="1">
        <f t="shared" ca="1" si="727"/>
        <v>4</v>
      </c>
    </row>
    <row r="6612" spans="1:8" hidden="1" x14ac:dyDescent="0.2">
      <c r="A6612" s="1">
        <v>6609</v>
      </c>
      <c r="B6612" s="1">
        <f t="shared" ca="1" si="724"/>
        <v>610903.51742785529</v>
      </c>
      <c r="C6612" s="1">
        <f t="shared" ca="1" si="721"/>
        <v>100</v>
      </c>
      <c r="D6612" s="1">
        <f t="shared" ca="1" si="722"/>
        <v>58.639357099169693</v>
      </c>
      <c r="E6612" s="1">
        <f t="shared" ca="1" si="723"/>
        <v>-1</v>
      </c>
      <c r="F6612" s="1">
        <f t="shared" ca="1" si="725"/>
        <v>1</v>
      </c>
      <c r="G6612" s="1">
        <f t="shared" ca="1" si="726"/>
        <v>1</v>
      </c>
      <c r="H6612" s="1">
        <f t="shared" ca="1" si="727"/>
        <v>0</v>
      </c>
    </row>
    <row r="6613" spans="1:8" hidden="1" x14ac:dyDescent="0.2">
      <c r="A6613" s="1">
        <v>6610</v>
      </c>
      <c r="B6613" s="1">
        <f t="shared" ca="1" si="724"/>
        <v>616767.45313777227</v>
      </c>
      <c r="C6613" s="1">
        <f t="shared" ca="1" si="721"/>
        <v>100</v>
      </c>
      <c r="D6613" s="1">
        <f t="shared" ca="1" si="722"/>
        <v>-42.077013244733351</v>
      </c>
      <c r="E6613" s="1">
        <f t="shared" ca="1" si="723"/>
        <v>0</v>
      </c>
      <c r="F6613" s="1">
        <f t="shared" ca="1" si="725"/>
        <v>1</v>
      </c>
      <c r="G6613" s="1">
        <f t="shared" ca="1" si="726"/>
        <v>0</v>
      </c>
      <c r="H6613" s="1">
        <f t="shared" ca="1" si="727"/>
        <v>1</v>
      </c>
    </row>
    <row r="6614" spans="1:8" hidden="1" x14ac:dyDescent="0.2">
      <c r="A6614" s="1">
        <v>6611</v>
      </c>
      <c r="B6614" s="1">
        <f t="shared" ca="1" si="724"/>
        <v>612559.75181329891</v>
      </c>
      <c r="C6614" s="1">
        <f t="shared" ca="1" si="721"/>
        <v>100</v>
      </c>
      <c r="D6614" s="1">
        <f t="shared" ca="1" si="722"/>
        <v>-42.077013244733351</v>
      </c>
      <c r="E6614" s="1">
        <f t="shared" ca="1" si="723"/>
        <v>-1</v>
      </c>
      <c r="F6614" s="1">
        <f t="shared" ca="1" si="725"/>
        <v>1</v>
      </c>
      <c r="G6614" s="1">
        <f t="shared" ca="1" si="726"/>
        <v>1</v>
      </c>
      <c r="H6614" s="1">
        <f t="shared" ca="1" si="727"/>
        <v>0</v>
      </c>
    </row>
    <row r="6615" spans="1:8" hidden="1" x14ac:dyDescent="0.2">
      <c r="A6615" s="1">
        <v>6612</v>
      </c>
      <c r="B6615" s="1">
        <f t="shared" ca="1" si="724"/>
        <v>608352.05048882554</v>
      </c>
      <c r="C6615" s="1">
        <f t="shared" ca="1" si="721"/>
        <v>100</v>
      </c>
      <c r="D6615" s="1">
        <f t="shared" ca="1" si="722"/>
        <v>58.639357099169693</v>
      </c>
      <c r="E6615" s="1">
        <f t="shared" ca="1" si="723"/>
        <v>-2</v>
      </c>
      <c r="F6615" s="1">
        <f t="shared" ca="1" si="725"/>
        <v>1</v>
      </c>
      <c r="G6615" s="1">
        <f t="shared" ca="1" si="726"/>
        <v>2</v>
      </c>
      <c r="H6615" s="1">
        <f t="shared" ca="1" si="727"/>
        <v>0</v>
      </c>
    </row>
    <row r="6616" spans="1:8" hidden="1" x14ac:dyDescent="0.2">
      <c r="A6616" s="1">
        <v>6613</v>
      </c>
      <c r="B6616" s="1">
        <f t="shared" ca="1" si="724"/>
        <v>614215.98619874252</v>
      </c>
      <c r="C6616" s="1">
        <f t="shared" ca="1" si="721"/>
        <v>100</v>
      </c>
      <c r="D6616" s="1">
        <f t="shared" ca="1" si="722"/>
        <v>-42.077013244733351</v>
      </c>
      <c r="E6616" s="1">
        <f t="shared" ca="1" si="723"/>
        <v>-1</v>
      </c>
      <c r="F6616" s="1">
        <f t="shared" ca="1" si="725"/>
        <v>1</v>
      </c>
      <c r="G6616" s="1">
        <f t="shared" ca="1" si="726"/>
        <v>0</v>
      </c>
      <c r="H6616" s="1">
        <f t="shared" ca="1" si="727"/>
        <v>1</v>
      </c>
    </row>
    <row r="6617" spans="1:8" hidden="1" x14ac:dyDescent="0.2">
      <c r="A6617" s="1">
        <v>6614</v>
      </c>
      <c r="B6617" s="1">
        <f t="shared" ca="1" si="724"/>
        <v>610008.28487426916</v>
      </c>
      <c r="C6617" s="1">
        <f t="shared" ca="1" si="721"/>
        <v>100</v>
      </c>
      <c r="D6617" s="1">
        <f t="shared" ca="1" si="722"/>
        <v>-42.077013244733351</v>
      </c>
      <c r="E6617" s="1">
        <f t="shared" ca="1" si="723"/>
        <v>-2</v>
      </c>
      <c r="F6617" s="1">
        <f t="shared" ca="1" si="725"/>
        <v>1</v>
      </c>
      <c r="G6617" s="1">
        <f t="shared" ca="1" si="726"/>
        <v>1</v>
      </c>
      <c r="H6617" s="1">
        <f t="shared" ca="1" si="727"/>
        <v>0</v>
      </c>
    </row>
    <row r="6618" spans="1:8" hidden="1" x14ac:dyDescent="0.2">
      <c r="A6618" s="1">
        <v>6615</v>
      </c>
      <c r="B6618" s="1">
        <f t="shared" ca="1" si="724"/>
        <v>605800.58354979579</v>
      </c>
      <c r="C6618" s="1">
        <f t="shared" ca="1" si="721"/>
        <v>100</v>
      </c>
      <c r="D6618" s="1">
        <f t="shared" ca="1" si="722"/>
        <v>-42.077013244733351</v>
      </c>
      <c r="E6618" s="1">
        <f t="shared" ca="1" si="723"/>
        <v>-3</v>
      </c>
      <c r="F6618" s="1">
        <f t="shared" ca="1" si="725"/>
        <v>1</v>
      </c>
      <c r="G6618" s="1">
        <f t="shared" ca="1" si="726"/>
        <v>2</v>
      </c>
      <c r="H6618" s="1">
        <f t="shared" ca="1" si="727"/>
        <v>0</v>
      </c>
    </row>
    <row r="6619" spans="1:8" hidden="1" x14ac:dyDescent="0.2">
      <c r="A6619" s="1">
        <v>6616</v>
      </c>
      <c r="B6619" s="1">
        <f t="shared" ca="1" si="724"/>
        <v>601592.88222532242</v>
      </c>
      <c r="C6619" s="1">
        <f t="shared" ca="1" si="721"/>
        <v>100</v>
      </c>
      <c r="D6619" s="1">
        <f t="shared" ca="1" si="722"/>
        <v>58.639357099169693</v>
      </c>
      <c r="E6619" s="1">
        <f t="shared" ca="1" si="723"/>
        <v>-4</v>
      </c>
      <c r="F6619" s="1">
        <f t="shared" ca="1" si="725"/>
        <v>1</v>
      </c>
      <c r="G6619" s="1">
        <f t="shared" ca="1" si="726"/>
        <v>3</v>
      </c>
      <c r="H6619" s="1">
        <f t="shared" ca="1" si="727"/>
        <v>0</v>
      </c>
    </row>
    <row r="6620" spans="1:8" hidden="1" x14ac:dyDescent="0.2">
      <c r="A6620" s="1">
        <v>6617</v>
      </c>
      <c r="B6620" s="1">
        <f t="shared" ca="1" si="724"/>
        <v>607456.81793523941</v>
      </c>
      <c r="C6620" s="1">
        <f t="shared" ca="1" si="721"/>
        <v>100</v>
      </c>
      <c r="D6620" s="1">
        <f t="shared" ca="1" si="722"/>
        <v>-42.077013244733351</v>
      </c>
      <c r="E6620" s="1">
        <f t="shared" ca="1" si="723"/>
        <v>-3</v>
      </c>
      <c r="F6620" s="1">
        <f t="shared" ca="1" si="725"/>
        <v>1</v>
      </c>
      <c r="G6620" s="1">
        <f t="shared" ca="1" si="726"/>
        <v>0</v>
      </c>
      <c r="H6620" s="1">
        <f t="shared" ca="1" si="727"/>
        <v>1</v>
      </c>
    </row>
    <row r="6621" spans="1:8" hidden="1" x14ac:dyDescent="0.2">
      <c r="A6621" s="1">
        <v>6618</v>
      </c>
      <c r="B6621" s="1">
        <f t="shared" ca="1" si="724"/>
        <v>603249.11661076604</v>
      </c>
      <c r="C6621" s="1">
        <f t="shared" ca="1" si="721"/>
        <v>100</v>
      </c>
      <c r="D6621" s="1">
        <f t="shared" ca="1" si="722"/>
        <v>58.639357099169693</v>
      </c>
      <c r="E6621" s="1">
        <f t="shared" ca="1" si="723"/>
        <v>-4</v>
      </c>
      <c r="F6621" s="1">
        <f t="shared" ca="1" si="725"/>
        <v>1</v>
      </c>
      <c r="G6621" s="1">
        <f t="shared" ca="1" si="726"/>
        <v>1</v>
      </c>
      <c r="H6621" s="1">
        <f t="shared" ca="1" si="727"/>
        <v>0</v>
      </c>
    </row>
    <row r="6622" spans="1:8" hidden="1" x14ac:dyDescent="0.2">
      <c r="A6622" s="1">
        <v>6619</v>
      </c>
      <c r="B6622" s="1">
        <f t="shared" ca="1" si="724"/>
        <v>609113.05232068303</v>
      </c>
      <c r="C6622" s="1">
        <f t="shared" ca="1" si="721"/>
        <v>100</v>
      </c>
      <c r="D6622" s="1">
        <f t="shared" ca="1" si="722"/>
        <v>58.639357099169693</v>
      </c>
      <c r="E6622" s="1">
        <f t="shared" ca="1" si="723"/>
        <v>-3</v>
      </c>
      <c r="F6622" s="1">
        <f t="shared" ca="1" si="725"/>
        <v>1</v>
      </c>
      <c r="G6622" s="1">
        <f t="shared" ca="1" si="726"/>
        <v>0</v>
      </c>
      <c r="H6622" s="1">
        <f t="shared" ca="1" si="727"/>
        <v>1</v>
      </c>
    </row>
    <row r="6623" spans="1:8" hidden="1" x14ac:dyDescent="0.2">
      <c r="A6623" s="1">
        <v>6620</v>
      </c>
      <c r="B6623" s="1">
        <f t="shared" ca="1" si="724"/>
        <v>614976.98803060001</v>
      </c>
      <c r="C6623" s="1">
        <f t="shared" ca="1" si="721"/>
        <v>100</v>
      </c>
      <c r="D6623" s="1">
        <f t="shared" ca="1" si="722"/>
        <v>-42.077013244733351</v>
      </c>
      <c r="E6623" s="1">
        <f t="shared" ca="1" si="723"/>
        <v>-2</v>
      </c>
      <c r="F6623" s="1">
        <f t="shared" ca="1" si="725"/>
        <v>1</v>
      </c>
      <c r="G6623" s="1">
        <f t="shared" ca="1" si="726"/>
        <v>0</v>
      </c>
      <c r="H6623" s="1">
        <f t="shared" ca="1" si="727"/>
        <v>2</v>
      </c>
    </row>
    <row r="6624" spans="1:8" hidden="1" x14ac:dyDescent="0.2">
      <c r="A6624" s="1">
        <v>6621</v>
      </c>
      <c r="B6624" s="1">
        <f t="shared" ca="1" si="724"/>
        <v>610769.28670612664</v>
      </c>
      <c r="C6624" s="1">
        <f t="shared" ca="1" si="721"/>
        <v>100</v>
      </c>
      <c r="D6624" s="1">
        <f t="shared" ca="1" si="722"/>
        <v>-42.077013244733351</v>
      </c>
      <c r="E6624" s="1">
        <f t="shared" ca="1" si="723"/>
        <v>-3</v>
      </c>
      <c r="F6624" s="1">
        <f t="shared" ca="1" si="725"/>
        <v>1</v>
      </c>
      <c r="G6624" s="1">
        <f t="shared" ca="1" si="726"/>
        <v>1</v>
      </c>
      <c r="H6624" s="1">
        <f t="shared" ca="1" si="727"/>
        <v>0</v>
      </c>
    </row>
    <row r="6625" spans="1:8" hidden="1" x14ac:dyDescent="0.2">
      <c r="A6625" s="1">
        <v>6622</v>
      </c>
      <c r="B6625" s="1">
        <f t="shared" ca="1" si="724"/>
        <v>606561.58538165328</v>
      </c>
      <c r="C6625" s="1">
        <f t="shared" ca="1" si="721"/>
        <v>100</v>
      </c>
      <c r="D6625" s="1">
        <f t="shared" ca="1" si="722"/>
        <v>-42.077013244733351</v>
      </c>
      <c r="E6625" s="1">
        <f t="shared" ca="1" si="723"/>
        <v>-4</v>
      </c>
      <c r="F6625" s="1">
        <f t="shared" ca="1" si="725"/>
        <v>1</v>
      </c>
      <c r="G6625" s="1">
        <f t="shared" ca="1" si="726"/>
        <v>2</v>
      </c>
      <c r="H6625" s="1">
        <f t="shared" ca="1" si="727"/>
        <v>0</v>
      </c>
    </row>
    <row r="6626" spans="1:8" hidden="1" x14ac:dyDescent="0.2">
      <c r="A6626" s="1">
        <v>6623</v>
      </c>
      <c r="B6626" s="1">
        <f t="shared" ca="1" si="724"/>
        <v>602353.88405717991</v>
      </c>
      <c r="C6626" s="1">
        <f t="shared" ca="1" si="721"/>
        <v>500</v>
      </c>
      <c r="D6626" s="1">
        <f t="shared" ca="1" si="722"/>
        <v>-42.077013244733351</v>
      </c>
      <c r="E6626" s="1">
        <f t="shared" ca="1" si="723"/>
        <v>0</v>
      </c>
      <c r="F6626" s="1">
        <f t="shared" ca="1" si="725"/>
        <v>2</v>
      </c>
      <c r="G6626" s="1">
        <f t="shared" ca="1" si="726"/>
        <v>3</v>
      </c>
      <c r="H6626" s="1">
        <f t="shared" ca="1" si="727"/>
        <v>0</v>
      </c>
    </row>
    <row r="6627" spans="1:8" hidden="1" x14ac:dyDescent="0.2">
      <c r="A6627" s="1">
        <v>6624</v>
      </c>
      <c r="B6627" s="1">
        <f t="shared" ca="1" si="724"/>
        <v>581315.37743481318</v>
      </c>
      <c r="C6627" s="1">
        <f t="shared" ca="1" si="721"/>
        <v>500</v>
      </c>
      <c r="D6627" s="1">
        <f t="shared" ca="1" si="722"/>
        <v>58.639357099169693</v>
      </c>
      <c r="E6627" s="1">
        <f t="shared" ca="1" si="723"/>
        <v>-1</v>
      </c>
      <c r="F6627" s="1">
        <f t="shared" ca="1" si="725"/>
        <v>2</v>
      </c>
      <c r="G6627" s="1">
        <f t="shared" ca="1" si="726"/>
        <v>4</v>
      </c>
      <c r="H6627" s="1">
        <f t="shared" ca="1" si="727"/>
        <v>0</v>
      </c>
    </row>
    <row r="6628" spans="1:8" hidden="1" x14ac:dyDescent="0.2">
      <c r="A6628" s="1">
        <v>6625</v>
      </c>
      <c r="B6628" s="1">
        <f t="shared" ca="1" si="724"/>
        <v>610635.055984398</v>
      </c>
      <c r="C6628" s="1">
        <f t="shared" ca="1" si="721"/>
        <v>100</v>
      </c>
      <c r="D6628" s="1">
        <f t="shared" ca="1" si="722"/>
        <v>-42.077013244733351</v>
      </c>
      <c r="E6628" s="1">
        <f t="shared" ca="1" si="723"/>
        <v>0</v>
      </c>
      <c r="F6628" s="1">
        <f t="shared" ca="1" si="725"/>
        <v>1</v>
      </c>
      <c r="G6628" s="1">
        <f t="shared" ca="1" si="726"/>
        <v>0</v>
      </c>
      <c r="H6628" s="1">
        <f t="shared" ca="1" si="727"/>
        <v>1</v>
      </c>
    </row>
    <row r="6629" spans="1:8" hidden="1" x14ac:dyDescent="0.2">
      <c r="A6629" s="1">
        <v>6626</v>
      </c>
      <c r="B6629" s="1">
        <f t="shared" ca="1" si="724"/>
        <v>606427.35465992463</v>
      </c>
      <c r="C6629" s="1">
        <f t="shared" ca="1" si="721"/>
        <v>100</v>
      </c>
      <c r="D6629" s="1">
        <f t="shared" ca="1" si="722"/>
        <v>58.639357099169693</v>
      </c>
      <c r="E6629" s="1">
        <f t="shared" ca="1" si="723"/>
        <v>-1</v>
      </c>
      <c r="F6629" s="1">
        <f t="shared" ca="1" si="725"/>
        <v>1</v>
      </c>
      <c r="G6629" s="1">
        <f t="shared" ca="1" si="726"/>
        <v>1</v>
      </c>
      <c r="H6629" s="1">
        <f t="shared" ca="1" si="727"/>
        <v>0</v>
      </c>
    </row>
    <row r="6630" spans="1:8" hidden="1" x14ac:dyDescent="0.2">
      <c r="A6630" s="1">
        <v>6627</v>
      </c>
      <c r="B6630" s="1">
        <f t="shared" ca="1" si="724"/>
        <v>612291.29036984162</v>
      </c>
      <c r="C6630" s="1">
        <f t="shared" ca="1" si="721"/>
        <v>100</v>
      </c>
      <c r="D6630" s="1">
        <f t="shared" ca="1" si="722"/>
        <v>58.639357099169693</v>
      </c>
      <c r="E6630" s="1">
        <f t="shared" ca="1" si="723"/>
        <v>0</v>
      </c>
      <c r="F6630" s="1">
        <f t="shared" ca="1" si="725"/>
        <v>1</v>
      </c>
      <c r="G6630" s="1">
        <f t="shared" ca="1" si="726"/>
        <v>0</v>
      </c>
      <c r="H6630" s="1">
        <f t="shared" ca="1" si="727"/>
        <v>1</v>
      </c>
    </row>
    <row r="6631" spans="1:8" hidden="1" x14ac:dyDescent="0.2">
      <c r="A6631" s="1">
        <v>6628</v>
      </c>
      <c r="B6631" s="1">
        <f t="shared" ca="1" si="724"/>
        <v>618155.22607975861</v>
      </c>
      <c r="C6631" s="1">
        <f t="shared" ca="1" si="721"/>
        <v>100</v>
      </c>
      <c r="D6631" s="1">
        <f t="shared" ca="1" si="722"/>
        <v>58.639357099169693</v>
      </c>
      <c r="E6631" s="1">
        <f t="shared" ca="1" si="723"/>
        <v>0</v>
      </c>
      <c r="F6631" s="1">
        <f t="shared" ca="1" si="725"/>
        <v>1</v>
      </c>
      <c r="G6631" s="1">
        <f t="shared" ca="1" si="726"/>
        <v>0</v>
      </c>
      <c r="H6631" s="1">
        <f t="shared" ca="1" si="727"/>
        <v>2</v>
      </c>
    </row>
    <row r="6632" spans="1:8" hidden="1" x14ac:dyDescent="0.2">
      <c r="A6632" s="1">
        <v>6629</v>
      </c>
      <c r="B6632" s="1">
        <f t="shared" ca="1" si="724"/>
        <v>624019.16178967559</v>
      </c>
      <c r="C6632" s="1">
        <f t="shared" ca="1" si="721"/>
        <v>100</v>
      </c>
      <c r="D6632" s="1">
        <f t="shared" ca="1" si="722"/>
        <v>58.639357099169693</v>
      </c>
      <c r="E6632" s="1">
        <f t="shared" ca="1" si="723"/>
        <v>0</v>
      </c>
      <c r="F6632" s="1">
        <f t="shared" ca="1" si="725"/>
        <v>1</v>
      </c>
      <c r="G6632" s="1">
        <f t="shared" ca="1" si="726"/>
        <v>0</v>
      </c>
      <c r="H6632" s="1">
        <f t="shared" ca="1" si="727"/>
        <v>3</v>
      </c>
    </row>
    <row r="6633" spans="1:8" hidden="1" x14ac:dyDescent="0.2">
      <c r="A6633" s="1">
        <v>6630</v>
      </c>
      <c r="B6633" s="1">
        <f t="shared" ca="1" si="724"/>
        <v>629883.09749959258</v>
      </c>
      <c r="C6633" s="1">
        <f t="shared" ca="1" si="721"/>
        <v>100</v>
      </c>
      <c r="D6633" s="1">
        <f t="shared" ca="1" si="722"/>
        <v>-42.077013244733351</v>
      </c>
      <c r="E6633" s="1">
        <f t="shared" ca="1" si="723"/>
        <v>0</v>
      </c>
      <c r="F6633" s="1">
        <f t="shared" ca="1" si="725"/>
        <v>1</v>
      </c>
      <c r="G6633" s="1">
        <f t="shared" ca="1" si="726"/>
        <v>0</v>
      </c>
      <c r="H6633" s="1">
        <f t="shared" ca="1" si="727"/>
        <v>4</v>
      </c>
    </row>
    <row r="6634" spans="1:8" hidden="1" x14ac:dyDescent="0.2">
      <c r="A6634" s="1">
        <v>6631</v>
      </c>
      <c r="B6634" s="1">
        <f t="shared" ca="1" si="724"/>
        <v>625675.39617511921</v>
      </c>
      <c r="C6634" s="1">
        <f t="shared" ca="1" si="721"/>
        <v>100</v>
      </c>
      <c r="D6634" s="1">
        <f t="shared" ca="1" si="722"/>
        <v>58.639357099169693</v>
      </c>
      <c r="E6634" s="1">
        <f t="shared" ca="1" si="723"/>
        <v>-1</v>
      </c>
      <c r="F6634" s="1">
        <f t="shared" ca="1" si="725"/>
        <v>1</v>
      </c>
      <c r="G6634" s="1">
        <f t="shared" ca="1" si="726"/>
        <v>1</v>
      </c>
      <c r="H6634" s="1">
        <f t="shared" ca="1" si="727"/>
        <v>0</v>
      </c>
    </row>
    <row r="6635" spans="1:8" hidden="1" x14ac:dyDescent="0.2">
      <c r="A6635" s="1">
        <v>6632</v>
      </c>
      <c r="B6635" s="1">
        <f t="shared" ca="1" si="724"/>
        <v>631539.3318850362</v>
      </c>
      <c r="C6635" s="1">
        <f t="shared" ca="1" si="721"/>
        <v>100</v>
      </c>
      <c r="D6635" s="1">
        <f t="shared" ca="1" si="722"/>
        <v>58.639357099169693</v>
      </c>
      <c r="E6635" s="1">
        <f t="shared" ca="1" si="723"/>
        <v>0</v>
      </c>
      <c r="F6635" s="1">
        <f t="shared" ca="1" si="725"/>
        <v>1</v>
      </c>
      <c r="G6635" s="1">
        <f t="shared" ca="1" si="726"/>
        <v>0</v>
      </c>
      <c r="H6635" s="1">
        <f t="shared" ca="1" si="727"/>
        <v>1</v>
      </c>
    </row>
    <row r="6636" spans="1:8" hidden="1" x14ac:dyDescent="0.2">
      <c r="A6636" s="1">
        <v>6633</v>
      </c>
      <c r="B6636" s="1">
        <f t="shared" ca="1" si="724"/>
        <v>637403.26759495318</v>
      </c>
      <c r="C6636" s="1">
        <f t="shared" ca="1" si="721"/>
        <v>100</v>
      </c>
      <c r="D6636" s="1">
        <f t="shared" ca="1" si="722"/>
        <v>-42.077013244733351</v>
      </c>
      <c r="E6636" s="1">
        <f t="shared" ca="1" si="723"/>
        <v>0</v>
      </c>
      <c r="F6636" s="1">
        <f t="shared" ca="1" si="725"/>
        <v>1</v>
      </c>
      <c r="G6636" s="1">
        <f t="shared" ca="1" si="726"/>
        <v>0</v>
      </c>
      <c r="H6636" s="1">
        <f t="shared" ca="1" si="727"/>
        <v>2</v>
      </c>
    </row>
    <row r="6637" spans="1:8" hidden="1" x14ac:dyDescent="0.2">
      <c r="A6637" s="1">
        <v>6634</v>
      </c>
      <c r="B6637" s="1">
        <f t="shared" ca="1" si="724"/>
        <v>633195.56627047982</v>
      </c>
      <c r="C6637" s="1">
        <f t="shared" ca="1" si="721"/>
        <v>100</v>
      </c>
      <c r="D6637" s="1">
        <f t="shared" ca="1" si="722"/>
        <v>-42.077013244733351</v>
      </c>
      <c r="E6637" s="1">
        <f t="shared" ca="1" si="723"/>
        <v>-1</v>
      </c>
      <c r="F6637" s="1">
        <f t="shared" ca="1" si="725"/>
        <v>1</v>
      </c>
      <c r="G6637" s="1">
        <f t="shared" ca="1" si="726"/>
        <v>1</v>
      </c>
      <c r="H6637" s="1">
        <f t="shared" ca="1" si="727"/>
        <v>0</v>
      </c>
    </row>
    <row r="6638" spans="1:8" hidden="1" x14ac:dyDescent="0.2">
      <c r="A6638" s="1">
        <v>6635</v>
      </c>
      <c r="B6638" s="1">
        <f t="shared" ca="1" si="724"/>
        <v>628987.86494600645</v>
      </c>
      <c r="C6638" s="1">
        <f t="shared" ca="1" si="721"/>
        <v>100</v>
      </c>
      <c r="D6638" s="1">
        <f t="shared" ca="1" si="722"/>
        <v>-42.077013244733351</v>
      </c>
      <c r="E6638" s="1">
        <f t="shared" ca="1" si="723"/>
        <v>-2</v>
      </c>
      <c r="F6638" s="1">
        <f t="shared" ca="1" si="725"/>
        <v>1</v>
      </c>
      <c r="G6638" s="1">
        <f t="shared" ca="1" si="726"/>
        <v>2</v>
      </c>
      <c r="H6638" s="1">
        <f t="shared" ca="1" si="727"/>
        <v>0</v>
      </c>
    </row>
    <row r="6639" spans="1:8" hidden="1" x14ac:dyDescent="0.2">
      <c r="A6639" s="1">
        <v>6636</v>
      </c>
      <c r="B6639" s="1">
        <f t="shared" ca="1" si="724"/>
        <v>624780.16362153308</v>
      </c>
      <c r="C6639" s="1">
        <f t="shared" ca="1" si="721"/>
        <v>100</v>
      </c>
      <c r="D6639" s="1">
        <f t="shared" ca="1" si="722"/>
        <v>58.639357099169693</v>
      </c>
      <c r="E6639" s="1">
        <f t="shared" ca="1" si="723"/>
        <v>-3</v>
      </c>
      <c r="F6639" s="1">
        <f t="shared" ca="1" si="725"/>
        <v>1</v>
      </c>
      <c r="G6639" s="1">
        <f t="shared" ca="1" si="726"/>
        <v>3</v>
      </c>
      <c r="H6639" s="1">
        <f t="shared" ca="1" si="727"/>
        <v>0</v>
      </c>
    </row>
    <row r="6640" spans="1:8" hidden="1" x14ac:dyDescent="0.2">
      <c r="A6640" s="1">
        <v>6637</v>
      </c>
      <c r="B6640" s="1">
        <f t="shared" ca="1" si="724"/>
        <v>630644.09933145007</v>
      </c>
      <c r="C6640" s="1">
        <f t="shared" ca="1" si="721"/>
        <v>100</v>
      </c>
      <c r="D6640" s="1">
        <f t="shared" ca="1" si="722"/>
        <v>-42.077013244733351</v>
      </c>
      <c r="E6640" s="1">
        <f t="shared" ca="1" si="723"/>
        <v>-2</v>
      </c>
      <c r="F6640" s="1">
        <f t="shared" ca="1" si="725"/>
        <v>1</v>
      </c>
      <c r="G6640" s="1">
        <f t="shared" ca="1" si="726"/>
        <v>0</v>
      </c>
      <c r="H6640" s="1">
        <f t="shared" ca="1" si="727"/>
        <v>1</v>
      </c>
    </row>
    <row r="6641" spans="1:8" hidden="1" x14ac:dyDescent="0.2">
      <c r="A6641" s="1">
        <v>6638</v>
      </c>
      <c r="B6641" s="1">
        <f t="shared" ca="1" si="724"/>
        <v>626436.3980069767</v>
      </c>
      <c r="C6641" s="1">
        <f t="shared" ca="1" si="721"/>
        <v>100</v>
      </c>
      <c r="D6641" s="1">
        <f t="shared" ca="1" si="722"/>
        <v>58.639357099169693</v>
      </c>
      <c r="E6641" s="1">
        <f t="shared" ca="1" si="723"/>
        <v>-3</v>
      </c>
      <c r="F6641" s="1">
        <f t="shared" ca="1" si="725"/>
        <v>1</v>
      </c>
      <c r="G6641" s="1">
        <f t="shared" ca="1" si="726"/>
        <v>1</v>
      </c>
      <c r="H6641" s="1">
        <f t="shared" ca="1" si="727"/>
        <v>0</v>
      </c>
    </row>
    <row r="6642" spans="1:8" hidden="1" x14ac:dyDescent="0.2">
      <c r="A6642" s="1">
        <v>6639</v>
      </c>
      <c r="B6642" s="1">
        <f t="shared" ca="1" si="724"/>
        <v>632300.33371689369</v>
      </c>
      <c r="C6642" s="1">
        <f t="shared" ca="1" si="721"/>
        <v>100</v>
      </c>
      <c r="D6642" s="1">
        <f t="shared" ca="1" si="722"/>
        <v>58.639357099169693</v>
      </c>
      <c r="E6642" s="1">
        <f t="shared" ca="1" si="723"/>
        <v>-2</v>
      </c>
      <c r="F6642" s="1">
        <f t="shared" ca="1" si="725"/>
        <v>1</v>
      </c>
      <c r="G6642" s="1">
        <f t="shared" ca="1" si="726"/>
        <v>0</v>
      </c>
      <c r="H6642" s="1">
        <f t="shared" ca="1" si="727"/>
        <v>1</v>
      </c>
    </row>
    <row r="6643" spans="1:8" hidden="1" x14ac:dyDescent="0.2">
      <c r="A6643" s="1">
        <v>6640</v>
      </c>
      <c r="B6643" s="1">
        <f t="shared" ca="1" si="724"/>
        <v>638164.26942681067</v>
      </c>
      <c r="C6643" s="1">
        <f t="shared" ca="1" si="721"/>
        <v>100</v>
      </c>
      <c r="D6643" s="1">
        <f t="shared" ca="1" si="722"/>
        <v>-42.077013244733351</v>
      </c>
      <c r="E6643" s="1">
        <f t="shared" ca="1" si="723"/>
        <v>-1</v>
      </c>
      <c r="F6643" s="1">
        <f t="shared" ca="1" si="725"/>
        <v>1</v>
      </c>
      <c r="G6643" s="1">
        <f t="shared" ca="1" si="726"/>
        <v>0</v>
      </c>
      <c r="H6643" s="1">
        <f t="shared" ca="1" si="727"/>
        <v>2</v>
      </c>
    </row>
    <row r="6644" spans="1:8" hidden="1" x14ac:dyDescent="0.2">
      <c r="A6644" s="1">
        <v>6641</v>
      </c>
      <c r="B6644" s="1">
        <f t="shared" ca="1" si="724"/>
        <v>633956.5681023373</v>
      </c>
      <c r="C6644" s="1">
        <f t="shared" ca="1" si="721"/>
        <v>100</v>
      </c>
      <c r="D6644" s="1">
        <f t="shared" ca="1" si="722"/>
        <v>-42.077013244733351</v>
      </c>
      <c r="E6644" s="1">
        <f t="shared" ca="1" si="723"/>
        <v>-2</v>
      </c>
      <c r="F6644" s="1">
        <f t="shared" ca="1" si="725"/>
        <v>1</v>
      </c>
      <c r="G6644" s="1">
        <f t="shared" ca="1" si="726"/>
        <v>1</v>
      </c>
      <c r="H6644" s="1">
        <f t="shared" ca="1" si="727"/>
        <v>0</v>
      </c>
    </row>
    <row r="6645" spans="1:8" hidden="1" x14ac:dyDescent="0.2">
      <c r="A6645" s="1">
        <v>6642</v>
      </c>
      <c r="B6645" s="1">
        <f t="shared" ca="1" si="724"/>
        <v>629748.86677786394</v>
      </c>
      <c r="C6645" s="1">
        <f t="shared" ca="1" si="721"/>
        <v>100</v>
      </c>
      <c r="D6645" s="1">
        <f t="shared" ca="1" si="722"/>
        <v>-42.077013244733351</v>
      </c>
      <c r="E6645" s="1">
        <f t="shared" ca="1" si="723"/>
        <v>-3</v>
      </c>
      <c r="F6645" s="1">
        <f t="shared" ca="1" si="725"/>
        <v>1</v>
      </c>
      <c r="G6645" s="1">
        <f t="shared" ca="1" si="726"/>
        <v>2</v>
      </c>
      <c r="H6645" s="1">
        <f t="shared" ca="1" si="727"/>
        <v>0</v>
      </c>
    </row>
    <row r="6646" spans="1:8" hidden="1" x14ac:dyDescent="0.2">
      <c r="A6646" s="1">
        <v>6643</v>
      </c>
      <c r="B6646" s="1">
        <f t="shared" ca="1" si="724"/>
        <v>625541.16545339057</v>
      </c>
      <c r="C6646" s="1">
        <f t="shared" ca="1" si="721"/>
        <v>100</v>
      </c>
      <c r="D6646" s="1">
        <f t="shared" ca="1" si="722"/>
        <v>-42.077013244733351</v>
      </c>
      <c r="E6646" s="1">
        <f t="shared" ca="1" si="723"/>
        <v>-4</v>
      </c>
      <c r="F6646" s="1">
        <f t="shared" ca="1" si="725"/>
        <v>1</v>
      </c>
      <c r="G6646" s="1">
        <f t="shared" ca="1" si="726"/>
        <v>3</v>
      </c>
      <c r="H6646" s="1">
        <f t="shared" ca="1" si="727"/>
        <v>0</v>
      </c>
    </row>
    <row r="6647" spans="1:8" hidden="1" x14ac:dyDescent="0.2">
      <c r="A6647" s="1">
        <v>6644</v>
      </c>
      <c r="B6647" s="1">
        <f t="shared" ca="1" si="724"/>
        <v>621333.4641289172</v>
      </c>
      <c r="C6647" s="1">
        <f t="shared" ca="1" si="721"/>
        <v>500</v>
      </c>
      <c r="D6647" s="1">
        <f t="shared" ca="1" si="722"/>
        <v>58.639357099169693</v>
      </c>
      <c r="E6647" s="1">
        <f t="shared" ca="1" si="723"/>
        <v>0</v>
      </c>
      <c r="F6647" s="1">
        <f t="shared" ca="1" si="725"/>
        <v>2</v>
      </c>
      <c r="G6647" s="1">
        <f t="shared" ca="1" si="726"/>
        <v>4</v>
      </c>
      <c r="H6647" s="1">
        <f t="shared" ca="1" si="727"/>
        <v>0</v>
      </c>
    </row>
    <row r="6648" spans="1:8" hidden="1" x14ac:dyDescent="0.2">
      <c r="A6648" s="1">
        <v>6645</v>
      </c>
      <c r="B6648" s="1">
        <f t="shared" ca="1" si="724"/>
        <v>650653.14267850202</v>
      </c>
      <c r="C6648" s="1">
        <f t="shared" ca="1" si="721"/>
        <v>100</v>
      </c>
      <c r="D6648" s="1">
        <f t="shared" ca="1" si="722"/>
        <v>58.639357099169693</v>
      </c>
      <c r="E6648" s="1">
        <f t="shared" ca="1" si="723"/>
        <v>0</v>
      </c>
      <c r="F6648" s="1">
        <f t="shared" ca="1" si="725"/>
        <v>1</v>
      </c>
      <c r="G6648" s="1">
        <f t="shared" ca="1" si="726"/>
        <v>0</v>
      </c>
      <c r="H6648" s="1">
        <f t="shared" ca="1" si="727"/>
        <v>1</v>
      </c>
    </row>
    <row r="6649" spans="1:8" hidden="1" x14ac:dyDescent="0.2">
      <c r="A6649" s="1">
        <v>6646</v>
      </c>
      <c r="B6649" s="1">
        <f t="shared" ca="1" si="724"/>
        <v>656517.078388419</v>
      </c>
      <c r="C6649" s="1">
        <f t="shared" ca="1" si="721"/>
        <v>100</v>
      </c>
      <c r="D6649" s="1">
        <f t="shared" ca="1" si="722"/>
        <v>58.639357099169693</v>
      </c>
      <c r="E6649" s="1">
        <f t="shared" ca="1" si="723"/>
        <v>0</v>
      </c>
      <c r="F6649" s="1">
        <f t="shared" ca="1" si="725"/>
        <v>1</v>
      </c>
      <c r="G6649" s="1">
        <f t="shared" ca="1" si="726"/>
        <v>0</v>
      </c>
      <c r="H6649" s="1">
        <f t="shared" ca="1" si="727"/>
        <v>2</v>
      </c>
    </row>
    <row r="6650" spans="1:8" hidden="1" x14ac:dyDescent="0.2">
      <c r="A6650" s="1">
        <v>6647</v>
      </c>
      <c r="B6650" s="1">
        <f t="shared" ca="1" si="724"/>
        <v>662381.01409833599</v>
      </c>
      <c r="C6650" s="1">
        <f t="shared" ca="1" si="721"/>
        <v>100</v>
      </c>
      <c r="D6650" s="1">
        <f t="shared" ca="1" si="722"/>
        <v>-42.077013244733351</v>
      </c>
      <c r="E6650" s="1">
        <f t="shared" ca="1" si="723"/>
        <v>0</v>
      </c>
      <c r="F6650" s="1">
        <f t="shared" ca="1" si="725"/>
        <v>1</v>
      </c>
      <c r="G6650" s="1">
        <f t="shared" ca="1" si="726"/>
        <v>0</v>
      </c>
      <c r="H6650" s="1">
        <f t="shared" ca="1" si="727"/>
        <v>3</v>
      </c>
    </row>
    <row r="6651" spans="1:8" hidden="1" x14ac:dyDescent="0.2">
      <c r="A6651" s="1">
        <v>6648</v>
      </c>
      <c r="B6651" s="1">
        <f t="shared" ca="1" si="724"/>
        <v>658173.31277386262</v>
      </c>
      <c r="C6651" s="1">
        <f t="shared" ca="1" si="721"/>
        <v>100</v>
      </c>
      <c r="D6651" s="1">
        <f t="shared" ca="1" si="722"/>
        <v>-42.077013244733351</v>
      </c>
      <c r="E6651" s="1">
        <f t="shared" ca="1" si="723"/>
        <v>-1</v>
      </c>
      <c r="F6651" s="1">
        <f t="shared" ca="1" si="725"/>
        <v>1</v>
      </c>
      <c r="G6651" s="1">
        <f t="shared" ca="1" si="726"/>
        <v>1</v>
      </c>
      <c r="H6651" s="1">
        <f t="shared" ca="1" si="727"/>
        <v>0</v>
      </c>
    </row>
    <row r="6652" spans="1:8" hidden="1" x14ac:dyDescent="0.2">
      <c r="A6652" s="1">
        <v>6649</v>
      </c>
      <c r="B6652" s="1">
        <f t="shared" ca="1" si="724"/>
        <v>653965.61144938925</v>
      </c>
      <c r="C6652" s="1">
        <f t="shared" ca="1" si="721"/>
        <v>100</v>
      </c>
      <c r="D6652" s="1">
        <f t="shared" ca="1" si="722"/>
        <v>-42.077013244733351</v>
      </c>
      <c r="E6652" s="1">
        <f t="shared" ca="1" si="723"/>
        <v>-2</v>
      </c>
      <c r="F6652" s="1">
        <f t="shared" ca="1" si="725"/>
        <v>1</v>
      </c>
      <c r="G6652" s="1">
        <f t="shared" ca="1" si="726"/>
        <v>2</v>
      </c>
      <c r="H6652" s="1">
        <f t="shared" ca="1" si="727"/>
        <v>0</v>
      </c>
    </row>
    <row r="6653" spans="1:8" hidden="1" x14ac:dyDescent="0.2">
      <c r="A6653" s="1">
        <v>6650</v>
      </c>
      <c r="B6653" s="1">
        <f t="shared" ca="1" si="724"/>
        <v>649757.91012491588</v>
      </c>
      <c r="C6653" s="1">
        <f t="shared" ca="1" si="721"/>
        <v>100</v>
      </c>
      <c r="D6653" s="1">
        <f t="shared" ca="1" si="722"/>
        <v>-42.077013244733351</v>
      </c>
      <c r="E6653" s="1">
        <f t="shared" ca="1" si="723"/>
        <v>-3</v>
      </c>
      <c r="F6653" s="1">
        <f t="shared" ca="1" si="725"/>
        <v>1</v>
      </c>
      <c r="G6653" s="1">
        <f t="shared" ca="1" si="726"/>
        <v>3</v>
      </c>
      <c r="H6653" s="1">
        <f t="shared" ca="1" si="727"/>
        <v>0</v>
      </c>
    </row>
    <row r="6654" spans="1:8" hidden="1" x14ac:dyDescent="0.2">
      <c r="A6654" s="1">
        <v>6651</v>
      </c>
      <c r="B6654" s="1">
        <f t="shared" ca="1" si="724"/>
        <v>645550.20880044252</v>
      </c>
      <c r="C6654" s="1">
        <f t="shared" ca="1" si="721"/>
        <v>100</v>
      </c>
      <c r="D6654" s="1">
        <f t="shared" ca="1" si="722"/>
        <v>58.639357099169693</v>
      </c>
      <c r="E6654" s="1">
        <f t="shared" ca="1" si="723"/>
        <v>-4</v>
      </c>
      <c r="F6654" s="1">
        <f t="shared" ca="1" si="725"/>
        <v>1</v>
      </c>
      <c r="G6654" s="1">
        <f t="shared" ca="1" si="726"/>
        <v>4</v>
      </c>
      <c r="H6654" s="1">
        <f t="shared" ca="1" si="727"/>
        <v>0</v>
      </c>
    </row>
    <row r="6655" spans="1:8" hidden="1" x14ac:dyDescent="0.2">
      <c r="A6655" s="1">
        <v>6652</v>
      </c>
      <c r="B6655" s="1">
        <f t="shared" ca="1" si="724"/>
        <v>651414.1445103595</v>
      </c>
      <c r="C6655" s="1">
        <f t="shared" ca="1" si="721"/>
        <v>100</v>
      </c>
      <c r="D6655" s="1">
        <f t="shared" ca="1" si="722"/>
        <v>-42.077013244733351</v>
      </c>
      <c r="E6655" s="1">
        <f t="shared" ca="1" si="723"/>
        <v>-3</v>
      </c>
      <c r="F6655" s="1">
        <f t="shared" ca="1" si="725"/>
        <v>1</v>
      </c>
      <c r="G6655" s="1">
        <f t="shared" ca="1" si="726"/>
        <v>0</v>
      </c>
      <c r="H6655" s="1">
        <f t="shared" ca="1" si="727"/>
        <v>1</v>
      </c>
    </row>
    <row r="6656" spans="1:8" hidden="1" x14ac:dyDescent="0.2">
      <c r="A6656" s="1">
        <v>6653</v>
      </c>
      <c r="B6656" s="1">
        <f t="shared" ca="1" si="724"/>
        <v>647206.44318588614</v>
      </c>
      <c r="C6656" s="1">
        <f t="shared" ca="1" si="721"/>
        <v>100</v>
      </c>
      <c r="D6656" s="1">
        <f t="shared" ca="1" si="722"/>
        <v>-42.077013244733351</v>
      </c>
      <c r="E6656" s="1">
        <f t="shared" ca="1" si="723"/>
        <v>-4</v>
      </c>
      <c r="F6656" s="1">
        <f t="shared" ca="1" si="725"/>
        <v>1</v>
      </c>
      <c r="G6656" s="1">
        <f t="shared" ca="1" si="726"/>
        <v>1</v>
      </c>
      <c r="H6656" s="1">
        <f t="shared" ca="1" si="727"/>
        <v>0</v>
      </c>
    </row>
    <row r="6657" spans="1:8" hidden="1" x14ac:dyDescent="0.2">
      <c r="A6657" s="1">
        <v>6654</v>
      </c>
      <c r="B6657" s="1">
        <f t="shared" ca="1" si="724"/>
        <v>642998.74186141277</v>
      </c>
      <c r="C6657" s="1">
        <f t="shared" ca="1" si="721"/>
        <v>500</v>
      </c>
      <c r="D6657" s="1">
        <f t="shared" ca="1" si="722"/>
        <v>58.639357099169693</v>
      </c>
      <c r="E6657" s="1">
        <f t="shared" ca="1" si="723"/>
        <v>0</v>
      </c>
      <c r="F6657" s="1">
        <f t="shared" ca="1" si="725"/>
        <v>2</v>
      </c>
      <c r="G6657" s="1">
        <f t="shared" ca="1" si="726"/>
        <v>2</v>
      </c>
      <c r="H6657" s="1">
        <f t="shared" ca="1" si="727"/>
        <v>0</v>
      </c>
    </row>
    <row r="6658" spans="1:8" hidden="1" x14ac:dyDescent="0.2">
      <c r="A6658" s="1">
        <v>6655</v>
      </c>
      <c r="B6658" s="1">
        <f t="shared" ca="1" si="724"/>
        <v>672318.42041099758</v>
      </c>
      <c r="C6658" s="1">
        <f t="shared" ca="1" si="721"/>
        <v>100</v>
      </c>
      <c r="D6658" s="1">
        <f t="shared" ca="1" si="722"/>
        <v>58.639357099169693</v>
      </c>
      <c r="E6658" s="1">
        <f t="shared" ca="1" si="723"/>
        <v>0</v>
      </c>
      <c r="F6658" s="1">
        <f t="shared" ca="1" si="725"/>
        <v>1</v>
      </c>
      <c r="G6658" s="1">
        <f t="shared" ca="1" si="726"/>
        <v>0</v>
      </c>
      <c r="H6658" s="1">
        <f t="shared" ca="1" si="727"/>
        <v>1</v>
      </c>
    </row>
    <row r="6659" spans="1:8" hidden="1" x14ac:dyDescent="0.2">
      <c r="A6659" s="1">
        <v>6656</v>
      </c>
      <c r="B6659" s="1">
        <f t="shared" ca="1" si="724"/>
        <v>678182.35612091457</v>
      </c>
      <c r="C6659" s="1">
        <f t="shared" ca="1" si="721"/>
        <v>100</v>
      </c>
      <c r="D6659" s="1">
        <f t="shared" ca="1" si="722"/>
        <v>58.639357099169693</v>
      </c>
      <c r="E6659" s="1">
        <f t="shared" ca="1" si="723"/>
        <v>0</v>
      </c>
      <c r="F6659" s="1">
        <f t="shared" ca="1" si="725"/>
        <v>1</v>
      </c>
      <c r="G6659" s="1">
        <f t="shared" ca="1" si="726"/>
        <v>0</v>
      </c>
      <c r="H6659" s="1">
        <f t="shared" ca="1" si="727"/>
        <v>2</v>
      </c>
    </row>
    <row r="6660" spans="1:8" hidden="1" x14ac:dyDescent="0.2">
      <c r="A6660" s="1">
        <v>6657</v>
      </c>
      <c r="B6660" s="1">
        <f t="shared" ca="1" si="724"/>
        <v>684046.29183083156</v>
      </c>
      <c r="C6660" s="1">
        <f t="shared" ca="1" si="721"/>
        <v>100</v>
      </c>
      <c r="D6660" s="1">
        <f t="shared" ca="1" si="722"/>
        <v>58.639357099169693</v>
      </c>
      <c r="E6660" s="1">
        <f t="shared" ca="1" si="723"/>
        <v>0</v>
      </c>
      <c r="F6660" s="1">
        <f t="shared" ca="1" si="725"/>
        <v>1</v>
      </c>
      <c r="G6660" s="1">
        <f t="shared" ca="1" si="726"/>
        <v>0</v>
      </c>
      <c r="H6660" s="1">
        <f t="shared" ca="1" si="727"/>
        <v>3</v>
      </c>
    </row>
    <row r="6661" spans="1:8" hidden="1" x14ac:dyDescent="0.2">
      <c r="A6661" s="1">
        <v>6658</v>
      </c>
      <c r="B6661" s="1">
        <f t="shared" ca="1" si="724"/>
        <v>689910.22754074854</v>
      </c>
      <c r="C6661" s="1">
        <f t="shared" ref="C6661:C6724" ca="1" si="728">$C$4*POWER($L$2,F6661-1)</f>
        <v>100</v>
      </c>
      <c r="D6661" s="1">
        <f t="shared" ref="D6661:D6724" ca="1" si="729">IF(RAND()&lt;$B$1,$F$1,$H$1)</f>
        <v>58.639357099169693</v>
      </c>
      <c r="E6661" s="1">
        <f t="shared" ref="E6661:E6724" ca="1" si="730">IF(D6660&lt;0,IF(E6660-1=-$D$2,0,E6660-1),IF(E6660+1=$F$2,0,E6660+1))</f>
        <v>0</v>
      </c>
      <c r="F6661" s="1">
        <f t="shared" ca="1" si="725"/>
        <v>1</v>
      </c>
      <c r="G6661" s="1">
        <f t="shared" ca="1" si="726"/>
        <v>0</v>
      </c>
      <c r="H6661" s="1">
        <f t="shared" ca="1" si="727"/>
        <v>4</v>
      </c>
    </row>
    <row r="6662" spans="1:8" hidden="1" x14ac:dyDescent="0.2">
      <c r="A6662" s="1">
        <v>6659</v>
      </c>
      <c r="B6662" s="1">
        <f t="shared" ref="B6662:B6725" ca="1" si="731">B6661+D6661*C6661</f>
        <v>695774.16325066553</v>
      </c>
      <c r="C6662" s="1">
        <f t="shared" ca="1" si="728"/>
        <v>100</v>
      </c>
      <c r="D6662" s="1">
        <f t="shared" ca="1" si="729"/>
        <v>-42.077013244733351</v>
      </c>
      <c r="E6662" s="1">
        <f t="shared" ca="1" si="730"/>
        <v>0</v>
      </c>
      <c r="F6662" s="1">
        <f t="shared" ref="F6662:F6725" ca="1" si="732">IF(AND(D6661&gt;0,E6662=0),IF(F6661-1&lt;1,1,F6661-1),IF(AND(D6661&lt;0,E6662=0),IF(F6661+1&gt;$H$2,1,F6661+1),F6661))</f>
        <v>1</v>
      </c>
      <c r="G6662" s="1">
        <f t="shared" ref="G6662:G6725" ca="1" si="733">IF(D6661&gt;0,0,G6661+1)</f>
        <v>0</v>
      </c>
      <c r="H6662" s="1">
        <f t="shared" ref="H6662:H6725" ca="1" si="734">IF(D6661&lt;0,0,H6661+1)</f>
        <v>5</v>
      </c>
    </row>
    <row r="6663" spans="1:8" hidden="1" x14ac:dyDescent="0.2">
      <c r="A6663" s="1">
        <v>6660</v>
      </c>
      <c r="B6663" s="1">
        <f t="shared" ca="1" si="731"/>
        <v>691566.46192619216</v>
      </c>
      <c r="C6663" s="1">
        <f t="shared" ca="1" si="728"/>
        <v>100</v>
      </c>
      <c r="D6663" s="1">
        <f t="shared" ca="1" si="729"/>
        <v>-42.077013244733351</v>
      </c>
      <c r="E6663" s="1">
        <f t="shared" ca="1" si="730"/>
        <v>-1</v>
      </c>
      <c r="F6663" s="1">
        <f t="shared" ca="1" si="732"/>
        <v>1</v>
      </c>
      <c r="G6663" s="1">
        <f t="shared" ca="1" si="733"/>
        <v>1</v>
      </c>
      <c r="H6663" s="1">
        <f t="shared" ca="1" si="734"/>
        <v>0</v>
      </c>
    </row>
    <row r="6664" spans="1:8" hidden="1" x14ac:dyDescent="0.2">
      <c r="A6664" s="1">
        <v>6661</v>
      </c>
      <c r="B6664" s="1">
        <f t="shared" ca="1" si="731"/>
        <v>687358.76060171879</v>
      </c>
      <c r="C6664" s="1">
        <f t="shared" ca="1" si="728"/>
        <v>100</v>
      </c>
      <c r="D6664" s="1">
        <f t="shared" ca="1" si="729"/>
        <v>-42.077013244733351</v>
      </c>
      <c r="E6664" s="1">
        <f t="shared" ca="1" si="730"/>
        <v>-2</v>
      </c>
      <c r="F6664" s="1">
        <f t="shared" ca="1" si="732"/>
        <v>1</v>
      </c>
      <c r="G6664" s="1">
        <f t="shared" ca="1" si="733"/>
        <v>2</v>
      </c>
      <c r="H6664" s="1">
        <f t="shared" ca="1" si="734"/>
        <v>0</v>
      </c>
    </row>
    <row r="6665" spans="1:8" hidden="1" x14ac:dyDescent="0.2">
      <c r="A6665" s="1">
        <v>6662</v>
      </c>
      <c r="B6665" s="1">
        <f t="shared" ca="1" si="731"/>
        <v>683151.05927724543</v>
      </c>
      <c r="C6665" s="1">
        <f t="shared" ca="1" si="728"/>
        <v>100</v>
      </c>
      <c r="D6665" s="1">
        <f t="shared" ca="1" si="729"/>
        <v>-42.077013244733351</v>
      </c>
      <c r="E6665" s="1">
        <f t="shared" ca="1" si="730"/>
        <v>-3</v>
      </c>
      <c r="F6665" s="1">
        <f t="shared" ca="1" si="732"/>
        <v>1</v>
      </c>
      <c r="G6665" s="1">
        <f t="shared" ca="1" si="733"/>
        <v>3</v>
      </c>
      <c r="H6665" s="1">
        <f t="shared" ca="1" si="734"/>
        <v>0</v>
      </c>
    </row>
    <row r="6666" spans="1:8" hidden="1" x14ac:dyDescent="0.2">
      <c r="A6666" s="1">
        <v>6663</v>
      </c>
      <c r="B6666" s="1">
        <f t="shared" ca="1" si="731"/>
        <v>678943.35795277206</v>
      </c>
      <c r="C6666" s="1">
        <f t="shared" ca="1" si="728"/>
        <v>100</v>
      </c>
      <c r="D6666" s="1">
        <f t="shared" ca="1" si="729"/>
        <v>58.639357099169693</v>
      </c>
      <c r="E6666" s="1">
        <f t="shared" ca="1" si="730"/>
        <v>-4</v>
      </c>
      <c r="F6666" s="1">
        <f t="shared" ca="1" si="732"/>
        <v>1</v>
      </c>
      <c r="G6666" s="1">
        <f t="shared" ca="1" si="733"/>
        <v>4</v>
      </c>
      <c r="H6666" s="1">
        <f t="shared" ca="1" si="734"/>
        <v>0</v>
      </c>
    </row>
    <row r="6667" spans="1:8" hidden="1" x14ac:dyDescent="0.2">
      <c r="A6667" s="1">
        <v>6664</v>
      </c>
      <c r="B6667" s="1">
        <f t="shared" ca="1" si="731"/>
        <v>684807.29366268904</v>
      </c>
      <c r="C6667" s="1">
        <f t="shared" ca="1" si="728"/>
        <v>100</v>
      </c>
      <c r="D6667" s="1">
        <f t="shared" ca="1" si="729"/>
        <v>-42.077013244733351</v>
      </c>
      <c r="E6667" s="1">
        <f t="shared" ca="1" si="730"/>
        <v>-3</v>
      </c>
      <c r="F6667" s="1">
        <f t="shared" ca="1" si="732"/>
        <v>1</v>
      </c>
      <c r="G6667" s="1">
        <f t="shared" ca="1" si="733"/>
        <v>0</v>
      </c>
      <c r="H6667" s="1">
        <f t="shared" ca="1" si="734"/>
        <v>1</v>
      </c>
    </row>
    <row r="6668" spans="1:8" hidden="1" x14ac:dyDescent="0.2">
      <c r="A6668" s="1">
        <v>6665</v>
      </c>
      <c r="B6668" s="1">
        <f t="shared" ca="1" si="731"/>
        <v>680599.59233821568</v>
      </c>
      <c r="C6668" s="1">
        <f t="shared" ca="1" si="728"/>
        <v>100</v>
      </c>
      <c r="D6668" s="1">
        <f t="shared" ca="1" si="729"/>
        <v>-42.077013244733351</v>
      </c>
      <c r="E6668" s="1">
        <f t="shared" ca="1" si="730"/>
        <v>-4</v>
      </c>
      <c r="F6668" s="1">
        <f t="shared" ca="1" si="732"/>
        <v>1</v>
      </c>
      <c r="G6668" s="1">
        <f t="shared" ca="1" si="733"/>
        <v>1</v>
      </c>
      <c r="H6668" s="1">
        <f t="shared" ca="1" si="734"/>
        <v>0</v>
      </c>
    </row>
    <row r="6669" spans="1:8" hidden="1" x14ac:dyDescent="0.2">
      <c r="A6669" s="1">
        <v>6666</v>
      </c>
      <c r="B6669" s="1">
        <f t="shared" ca="1" si="731"/>
        <v>676391.89101374231</v>
      </c>
      <c r="C6669" s="1">
        <f t="shared" ca="1" si="728"/>
        <v>500</v>
      </c>
      <c r="D6669" s="1">
        <f t="shared" ca="1" si="729"/>
        <v>58.639357099169693</v>
      </c>
      <c r="E6669" s="1">
        <f t="shared" ca="1" si="730"/>
        <v>0</v>
      </c>
      <c r="F6669" s="1">
        <f t="shared" ca="1" si="732"/>
        <v>2</v>
      </c>
      <c r="G6669" s="1">
        <f t="shared" ca="1" si="733"/>
        <v>2</v>
      </c>
      <c r="H6669" s="1">
        <f t="shared" ca="1" si="734"/>
        <v>0</v>
      </c>
    </row>
    <row r="6670" spans="1:8" hidden="1" x14ac:dyDescent="0.2">
      <c r="A6670" s="1">
        <v>6667</v>
      </c>
      <c r="B6670" s="1">
        <f t="shared" ca="1" si="731"/>
        <v>705711.56956332712</v>
      </c>
      <c r="C6670" s="1">
        <f t="shared" ca="1" si="728"/>
        <v>100</v>
      </c>
      <c r="D6670" s="1">
        <f t="shared" ca="1" si="729"/>
        <v>-42.077013244733351</v>
      </c>
      <c r="E6670" s="1">
        <f t="shared" ca="1" si="730"/>
        <v>0</v>
      </c>
      <c r="F6670" s="1">
        <f t="shared" ca="1" si="732"/>
        <v>1</v>
      </c>
      <c r="G6670" s="1">
        <f t="shared" ca="1" si="733"/>
        <v>0</v>
      </c>
      <c r="H6670" s="1">
        <f t="shared" ca="1" si="734"/>
        <v>1</v>
      </c>
    </row>
    <row r="6671" spans="1:8" hidden="1" x14ac:dyDescent="0.2">
      <c r="A6671" s="1">
        <v>6668</v>
      </c>
      <c r="B6671" s="1">
        <f t="shared" ca="1" si="731"/>
        <v>701503.86823885376</v>
      </c>
      <c r="C6671" s="1">
        <f t="shared" ca="1" si="728"/>
        <v>100</v>
      </c>
      <c r="D6671" s="1">
        <f t="shared" ca="1" si="729"/>
        <v>58.639357099169693</v>
      </c>
      <c r="E6671" s="1">
        <f t="shared" ca="1" si="730"/>
        <v>-1</v>
      </c>
      <c r="F6671" s="1">
        <f t="shared" ca="1" si="732"/>
        <v>1</v>
      </c>
      <c r="G6671" s="1">
        <f t="shared" ca="1" si="733"/>
        <v>1</v>
      </c>
      <c r="H6671" s="1">
        <f t="shared" ca="1" si="734"/>
        <v>0</v>
      </c>
    </row>
    <row r="6672" spans="1:8" hidden="1" x14ac:dyDescent="0.2">
      <c r="A6672" s="1">
        <v>6669</v>
      </c>
      <c r="B6672" s="1">
        <f t="shared" ca="1" si="731"/>
        <v>707367.80394877074</v>
      </c>
      <c r="C6672" s="1">
        <f t="shared" ca="1" si="728"/>
        <v>100</v>
      </c>
      <c r="D6672" s="1">
        <f t="shared" ca="1" si="729"/>
        <v>-42.077013244733351</v>
      </c>
      <c r="E6672" s="1">
        <f t="shared" ca="1" si="730"/>
        <v>0</v>
      </c>
      <c r="F6672" s="1">
        <f t="shared" ca="1" si="732"/>
        <v>1</v>
      </c>
      <c r="G6672" s="1">
        <f t="shared" ca="1" si="733"/>
        <v>0</v>
      </c>
      <c r="H6672" s="1">
        <f t="shared" ca="1" si="734"/>
        <v>1</v>
      </c>
    </row>
    <row r="6673" spans="1:8" hidden="1" x14ac:dyDescent="0.2">
      <c r="A6673" s="1">
        <v>6670</v>
      </c>
      <c r="B6673" s="1">
        <f t="shared" ca="1" si="731"/>
        <v>703160.10262429737</v>
      </c>
      <c r="C6673" s="1">
        <f t="shared" ca="1" si="728"/>
        <v>100</v>
      </c>
      <c r="D6673" s="1">
        <f t="shared" ca="1" si="729"/>
        <v>58.639357099169693</v>
      </c>
      <c r="E6673" s="1">
        <f t="shared" ca="1" si="730"/>
        <v>-1</v>
      </c>
      <c r="F6673" s="1">
        <f t="shared" ca="1" si="732"/>
        <v>1</v>
      </c>
      <c r="G6673" s="1">
        <f t="shared" ca="1" si="733"/>
        <v>1</v>
      </c>
      <c r="H6673" s="1">
        <f t="shared" ca="1" si="734"/>
        <v>0</v>
      </c>
    </row>
    <row r="6674" spans="1:8" hidden="1" x14ac:dyDescent="0.2">
      <c r="A6674" s="1">
        <v>6671</v>
      </c>
      <c r="B6674" s="1">
        <f t="shared" ca="1" si="731"/>
        <v>709024.03833421436</v>
      </c>
      <c r="C6674" s="1">
        <f t="shared" ca="1" si="728"/>
        <v>100</v>
      </c>
      <c r="D6674" s="1">
        <f t="shared" ca="1" si="729"/>
        <v>-42.077013244733351</v>
      </c>
      <c r="E6674" s="1">
        <f t="shared" ca="1" si="730"/>
        <v>0</v>
      </c>
      <c r="F6674" s="1">
        <f t="shared" ca="1" si="732"/>
        <v>1</v>
      </c>
      <c r="G6674" s="1">
        <f t="shared" ca="1" si="733"/>
        <v>0</v>
      </c>
      <c r="H6674" s="1">
        <f t="shared" ca="1" si="734"/>
        <v>1</v>
      </c>
    </row>
    <row r="6675" spans="1:8" hidden="1" x14ac:dyDescent="0.2">
      <c r="A6675" s="1">
        <v>6672</v>
      </c>
      <c r="B6675" s="1">
        <f t="shared" ca="1" si="731"/>
        <v>704816.33700974099</v>
      </c>
      <c r="C6675" s="1">
        <f t="shared" ca="1" si="728"/>
        <v>100</v>
      </c>
      <c r="D6675" s="1">
        <f t="shared" ca="1" si="729"/>
        <v>-42.077013244733351</v>
      </c>
      <c r="E6675" s="1">
        <f t="shared" ca="1" si="730"/>
        <v>-1</v>
      </c>
      <c r="F6675" s="1">
        <f t="shared" ca="1" si="732"/>
        <v>1</v>
      </c>
      <c r="G6675" s="1">
        <f t="shared" ca="1" si="733"/>
        <v>1</v>
      </c>
      <c r="H6675" s="1">
        <f t="shared" ca="1" si="734"/>
        <v>0</v>
      </c>
    </row>
    <row r="6676" spans="1:8" hidden="1" x14ac:dyDescent="0.2">
      <c r="A6676" s="1">
        <v>6673</v>
      </c>
      <c r="B6676" s="1">
        <f t="shared" ca="1" si="731"/>
        <v>700608.63568526763</v>
      </c>
      <c r="C6676" s="1">
        <f t="shared" ca="1" si="728"/>
        <v>100</v>
      </c>
      <c r="D6676" s="1">
        <f t="shared" ca="1" si="729"/>
        <v>58.639357099169693</v>
      </c>
      <c r="E6676" s="1">
        <f t="shared" ca="1" si="730"/>
        <v>-2</v>
      </c>
      <c r="F6676" s="1">
        <f t="shared" ca="1" si="732"/>
        <v>1</v>
      </c>
      <c r="G6676" s="1">
        <f t="shared" ca="1" si="733"/>
        <v>2</v>
      </c>
      <c r="H6676" s="1">
        <f t="shared" ca="1" si="734"/>
        <v>0</v>
      </c>
    </row>
    <row r="6677" spans="1:8" hidden="1" x14ac:dyDescent="0.2">
      <c r="A6677" s="1">
        <v>6674</v>
      </c>
      <c r="B6677" s="1">
        <f t="shared" ca="1" si="731"/>
        <v>706472.57139518461</v>
      </c>
      <c r="C6677" s="1">
        <f t="shared" ca="1" si="728"/>
        <v>100</v>
      </c>
      <c r="D6677" s="1">
        <f t="shared" ca="1" si="729"/>
        <v>-42.077013244733351</v>
      </c>
      <c r="E6677" s="1">
        <f t="shared" ca="1" si="730"/>
        <v>-1</v>
      </c>
      <c r="F6677" s="1">
        <f t="shared" ca="1" si="732"/>
        <v>1</v>
      </c>
      <c r="G6677" s="1">
        <f t="shared" ca="1" si="733"/>
        <v>0</v>
      </c>
      <c r="H6677" s="1">
        <f t="shared" ca="1" si="734"/>
        <v>1</v>
      </c>
    </row>
    <row r="6678" spans="1:8" hidden="1" x14ac:dyDescent="0.2">
      <c r="A6678" s="1">
        <v>6675</v>
      </c>
      <c r="B6678" s="1">
        <f t="shared" ca="1" si="731"/>
        <v>702264.87007071124</v>
      </c>
      <c r="C6678" s="1">
        <f t="shared" ca="1" si="728"/>
        <v>100</v>
      </c>
      <c r="D6678" s="1">
        <f t="shared" ca="1" si="729"/>
        <v>58.639357099169693</v>
      </c>
      <c r="E6678" s="1">
        <f t="shared" ca="1" si="730"/>
        <v>-2</v>
      </c>
      <c r="F6678" s="1">
        <f t="shared" ca="1" si="732"/>
        <v>1</v>
      </c>
      <c r="G6678" s="1">
        <f t="shared" ca="1" si="733"/>
        <v>1</v>
      </c>
      <c r="H6678" s="1">
        <f t="shared" ca="1" si="734"/>
        <v>0</v>
      </c>
    </row>
    <row r="6679" spans="1:8" hidden="1" x14ac:dyDescent="0.2">
      <c r="A6679" s="1">
        <v>6676</v>
      </c>
      <c r="B6679" s="1">
        <f t="shared" ca="1" si="731"/>
        <v>708128.80578062823</v>
      </c>
      <c r="C6679" s="1">
        <f t="shared" ca="1" si="728"/>
        <v>100</v>
      </c>
      <c r="D6679" s="1">
        <f t="shared" ca="1" si="729"/>
        <v>-42.077013244733351</v>
      </c>
      <c r="E6679" s="1">
        <f t="shared" ca="1" si="730"/>
        <v>-1</v>
      </c>
      <c r="F6679" s="1">
        <f t="shared" ca="1" si="732"/>
        <v>1</v>
      </c>
      <c r="G6679" s="1">
        <f t="shared" ca="1" si="733"/>
        <v>0</v>
      </c>
      <c r="H6679" s="1">
        <f t="shared" ca="1" si="734"/>
        <v>1</v>
      </c>
    </row>
    <row r="6680" spans="1:8" hidden="1" x14ac:dyDescent="0.2">
      <c r="A6680" s="1">
        <v>6677</v>
      </c>
      <c r="B6680" s="1">
        <f t="shared" ca="1" si="731"/>
        <v>703921.10445615486</v>
      </c>
      <c r="C6680" s="1">
        <f t="shared" ca="1" si="728"/>
        <v>100</v>
      </c>
      <c r="D6680" s="1">
        <f t="shared" ca="1" si="729"/>
        <v>-42.077013244733351</v>
      </c>
      <c r="E6680" s="1">
        <f t="shared" ca="1" si="730"/>
        <v>-2</v>
      </c>
      <c r="F6680" s="1">
        <f t="shared" ca="1" si="732"/>
        <v>1</v>
      </c>
      <c r="G6680" s="1">
        <f t="shared" ca="1" si="733"/>
        <v>1</v>
      </c>
      <c r="H6680" s="1">
        <f t="shared" ca="1" si="734"/>
        <v>0</v>
      </c>
    </row>
    <row r="6681" spans="1:8" hidden="1" x14ac:dyDescent="0.2">
      <c r="A6681" s="1">
        <v>6678</v>
      </c>
      <c r="B6681" s="1">
        <f t="shared" ca="1" si="731"/>
        <v>699713.40313168149</v>
      </c>
      <c r="C6681" s="1">
        <f t="shared" ca="1" si="728"/>
        <v>100</v>
      </c>
      <c r="D6681" s="1">
        <f t="shared" ca="1" si="729"/>
        <v>-42.077013244733351</v>
      </c>
      <c r="E6681" s="1">
        <f t="shared" ca="1" si="730"/>
        <v>-3</v>
      </c>
      <c r="F6681" s="1">
        <f t="shared" ca="1" si="732"/>
        <v>1</v>
      </c>
      <c r="G6681" s="1">
        <f t="shared" ca="1" si="733"/>
        <v>2</v>
      </c>
      <c r="H6681" s="1">
        <f t="shared" ca="1" si="734"/>
        <v>0</v>
      </c>
    </row>
    <row r="6682" spans="1:8" hidden="1" x14ac:dyDescent="0.2">
      <c r="A6682" s="1">
        <v>6679</v>
      </c>
      <c r="B6682" s="1">
        <f t="shared" ca="1" si="731"/>
        <v>695505.70180720813</v>
      </c>
      <c r="C6682" s="1">
        <f t="shared" ca="1" si="728"/>
        <v>100</v>
      </c>
      <c r="D6682" s="1">
        <f t="shared" ca="1" si="729"/>
        <v>-42.077013244733351</v>
      </c>
      <c r="E6682" s="1">
        <f t="shared" ca="1" si="730"/>
        <v>-4</v>
      </c>
      <c r="F6682" s="1">
        <f t="shared" ca="1" si="732"/>
        <v>1</v>
      </c>
      <c r="G6682" s="1">
        <f t="shared" ca="1" si="733"/>
        <v>3</v>
      </c>
      <c r="H6682" s="1">
        <f t="shared" ca="1" si="734"/>
        <v>0</v>
      </c>
    </row>
    <row r="6683" spans="1:8" hidden="1" x14ac:dyDescent="0.2">
      <c r="A6683" s="1">
        <v>6680</v>
      </c>
      <c r="B6683" s="1">
        <f t="shared" ca="1" si="731"/>
        <v>691298.00048273476</v>
      </c>
      <c r="C6683" s="1">
        <f t="shared" ca="1" si="728"/>
        <v>500</v>
      </c>
      <c r="D6683" s="1">
        <f t="shared" ca="1" si="729"/>
        <v>58.639357099169693</v>
      </c>
      <c r="E6683" s="1">
        <f t="shared" ca="1" si="730"/>
        <v>0</v>
      </c>
      <c r="F6683" s="1">
        <f t="shared" ca="1" si="732"/>
        <v>2</v>
      </c>
      <c r="G6683" s="1">
        <f t="shared" ca="1" si="733"/>
        <v>4</v>
      </c>
      <c r="H6683" s="1">
        <f t="shared" ca="1" si="734"/>
        <v>0</v>
      </c>
    </row>
    <row r="6684" spans="1:8" hidden="1" x14ac:dyDescent="0.2">
      <c r="A6684" s="1">
        <v>6681</v>
      </c>
      <c r="B6684" s="1">
        <f t="shared" ca="1" si="731"/>
        <v>720617.67903231957</v>
      </c>
      <c r="C6684" s="1">
        <f t="shared" ca="1" si="728"/>
        <v>100</v>
      </c>
      <c r="D6684" s="1">
        <f t="shared" ca="1" si="729"/>
        <v>-42.077013244733351</v>
      </c>
      <c r="E6684" s="1">
        <f t="shared" ca="1" si="730"/>
        <v>0</v>
      </c>
      <c r="F6684" s="1">
        <f t="shared" ca="1" si="732"/>
        <v>1</v>
      </c>
      <c r="G6684" s="1">
        <f t="shared" ca="1" si="733"/>
        <v>0</v>
      </c>
      <c r="H6684" s="1">
        <f t="shared" ca="1" si="734"/>
        <v>1</v>
      </c>
    </row>
    <row r="6685" spans="1:8" hidden="1" x14ac:dyDescent="0.2">
      <c r="A6685" s="1">
        <v>6682</v>
      </c>
      <c r="B6685" s="1">
        <f t="shared" ca="1" si="731"/>
        <v>716409.97770784621</v>
      </c>
      <c r="C6685" s="1">
        <f t="shared" ca="1" si="728"/>
        <v>100</v>
      </c>
      <c r="D6685" s="1">
        <f t="shared" ca="1" si="729"/>
        <v>58.639357099169693</v>
      </c>
      <c r="E6685" s="1">
        <f t="shared" ca="1" si="730"/>
        <v>-1</v>
      </c>
      <c r="F6685" s="1">
        <f t="shared" ca="1" si="732"/>
        <v>1</v>
      </c>
      <c r="G6685" s="1">
        <f t="shared" ca="1" si="733"/>
        <v>1</v>
      </c>
      <c r="H6685" s="1">
        <f t="shared" ca="1" si="734"/>
        <v>0</v>
      </c>
    </row>
    <row r="6686" spans="1:8" hidden="1" x14ac:dyDescent="0.2">
      <c r="A6686" s="1">
        <v>6683</v>
      </c>
      <c r="B6686" s="1">
        <f t="shared" ca="1" si="731"/>
        <v>722273.91341776319</v>
      </c>
      <c r="C6686" s="1">
        <f t="shared" ca="1" si="728"/>
        <v>100</v>
      </c>
      <c r="D6686" s="1">
        <f t="shared" ca="1" si="729"/>
        <v>-42.077013244733351</v>
      </c>
      <c r="E6686" s="1">
        <f t="shared" ca="1" si="730"/>
        <v>0</v>
      </c>
      <c r="F6686" s="1">
        <f t="shared" ca="1" si="732"/>
        <v>1</v>
      </c>
      <c r="G6686" s="1">
        <f t="shared" ca="1" si="733"/>
        <v>0</v>
      </c>
      <c r="H6686" s="1">
        <f t="shared" ca="1" si="734"/>
        <v>1</v>
      </c>
    </row>
    <row r="6687" spans="1:8" hidden="1" x14ac:dyDescent="0.2">
      <c r="A6687" s="1">
        <v>6684</v>
      </c>
      <c r="B6687" s="1">
        <f t="shared" ca="1" si="731"/>
        <v>718066.21209328983</v>
      </c>
      <c r="C6687" s="1">
        <f t="shared" ca="1" si="728"/>
        <v>100</v>
      </c>
      <c r="D6687" s="1">
        <f t="shared" ca="1" si="729"/>
        <v>-42.077013244733351</v>
      </c>
      <c r="E6687" s="1">
        <f t="shared" ca="1" si="730"/>
        <v>-1</v>
      </c>
      <c r="F6687" s="1">
        <f t="shared" ca="1" si="732"/>
        <v>1</v>
      </c>
      <c r="G6687" s="1">
        <f t="shared" ca="1" si="733"/>
        <v>1</v>
      </c>
      <c r="H6687" s="1">
        <f t="shared" ca="1" si="734"/>
        <v>0</v>
      </c>
    </row>
    <row r="6688" spans="1:8" hidden="1" x14ac:dyDescent="0.2">
      <c r="A6688" s="1">
        <v>6685</v>
      </c>
      <c r="B6688" s="1">
        <f t="shared" ca="1" si="731"/>
        <v>713858.51076881646</v>
      </c>
      <c r="C6688" s="1">
        <f t="shared" ca="1" si="728"/>
        <v>100</v>
      </c>
      <c r="D6688" s="1">
        <f t="shared" ca="1" si="729"/>
        <v>-42.077013244733351</v>
      </c>
      <c r="E6688" s="1">
        <f t="shared" ca="1" si="730"/>
        <v>-2</v>
      </c>
      <c r="F6688" s="1">
        <f t="shared" ca="1" si="732"/>
        <v>1</v>
      </c>
      <c r="G6688" s="1">
        <f t="shared" ca="1" si="733"/>
        <v>2</v>
      </c>
      <c r="H6688" s="1">
        <f t="shared" ca="1" si="734"/>
        <v>0</v>
      </c>
    </row>
    <row r="6689" spans="1:8" hidden="1" x14ac:dyDescent="0.2">
      <c r="A6689" s="1">
        <v>6686</v>
      </c>
      <c r="B6689" s="1">
        <f t="shared" ca="1" si="731"/>
        <v>709650.80944434309</v>
      </c>
      <c r="C6689" s="1">
        <f t="shared" ca="1" si="728"/>
        <v>100</v>
      </c>
      <c r="D6689" s="1">
        <f t="shared" ca="1" si="729"/>
        <v>-42.077013244733351</v>
      </c>
      <c r="E6689" s="1">
        <f t="shared" ca="1" si="730"/>
        <v>-3</v>
      </c>
      <c r="F6689" s="1">
        <f t="shared" ca="1" si="732"/>
        <v>1</v>
      </c>
      <c r="G6689" s="1">
        <f t="shared" ca="1" si="733"/>
        <v>3</v>
      </c>
      <c r="H6689" s="1">
        <f t="shared" ca="1" si="734"/>
        <v>0</v>
      </c>
    </row>
    <row r="6690" spans="1:8" hidden="1" x14ac:dyDescent="0.2">
      <c r="A6690" s="1">
        <v>6687</v>
      </c>
      <c r="B6690" s="1">
        <f t="shared" ca="1" si="731"/>
        <v>705443.10811986972</v>
      </c>
      <c r="C6690" s="1">
        <f t="shared" ca="1" si="728"/>
        <v>100</v>
      </c>
      <c r="D6690" s="1">
        <f t="shared" ca="1" si="729"/>
        <v>-42.077013244733351</v>
      </c>
      <c r="E6690" s="1">
        <f t="shared" ca="1" si="730"/>
        <v>-4</v>
      </c>
      <c r="F6690" s="1">
        <f t="shared" ca="1" si="732"/>
        <v>1</v>
      </c>
      <c r="G6690" s="1">
        <f t="shared" ca="1" si="733"/>
        <v>4</v>
      </c>
      <c r="H6690" s="1">
        <f t="shared" ca="1" si="734"/>
        <v>0</v>
      </c>
    </row>
    <row r="6691" spans="1:8" hidden="1" x14ac:dyDescent="0.2">
      <c r="A6691" s="1">
        <v>6688</v>
      </c>
      <c r="B6691" s="1">
        <f t="shared" ca="1" si="731"/>
        <v>701235.40679539635</v>
      </c>
      <c r="C6691" s="1">
        <f t="shared" ca="1" si="728"/>
        <v>500</v>
      </c>
      <c r="D6691" s="1">
        <f t="shared" ca="1" si="729"/>
        <v>-42.077013244733351</v>
      </c>
      <c r="E6691" s="1">
        <f t="shared" ca="1" si="730"/>
        <v>0</v>
      </c>
      <c r="F6691" s="1">
        <f t="shared" ca="1" si="732"/>
        <v>2</v>
      </c>
      <c r="G6691" s="1">
        <f t="shared" ca="1" si="733"/>
        <v>5</v>
      </c>
      <c r="H6691" s="1">
        <f t="shared" ca="1" si="734"/>
        <v>0</v>
      </c>
    </row>
    <row r="6692" spans="1:8" hidden="1" x14ac:dyDescent="0.2">
      <c r="A6692" s="1">
        <v>6689</v>
      </c>
      <c r="B6692" s="1">
        <f t="shared" ca="1" si="731"/>
        <v>680196.90017302963</v>
      </c>
      <c r="C6692" s="1">
        <f t="shared" ca="1" si="728"/>
        <v>500</v>
      </c>
      <c r="D6692" s="1">
        <f t="shared" ca="1" si="729"/>
        <v>58.639357099169693</v>
      </c>
      <c r="E6692" s="1">
        <f t="shared" ca="1" si="730"/>
        <v>-1</v>
      </c>
      <c r="F6692" s="1">
        <f t="shared" ca="1" si="732"/>
        <v>2</v>
      </c>
      <c r="G6692" s="1">
        <f t="shared" ca="1" si="733"/>
        <v>6</v>
      </c>
      <c r="H6692" s="1">
        <f t="shared" ca="1" si="734"/>
        <v>0</v>
      </c>
    </row>
    <row r="6693" spans="1:8" hidden="1" x14ac:dyDescent="0.2">
      <c r="A6693" s="1">
        <v>6690</v>
      </c>
      <c r="B6693" s="1">
        <f t="shared" ca="1" si="731"/>
        <v>709516.57872261445</v>
      </c>
      <c r="C6693" s="1">
        <f t="shared" ca="1" si="728"/>
        <v>100</v>
      </c>
      <c r="D6693" s="1">
        <f t="shared" ca="1" si="729"/>
        <v>58.639357099169693</v>
      </c>
      <c r="E6693" s="1">
        <f t="shared" ca="1" si="730"/>
        <v>0</v>
      </c>
      <c r="F6693" s="1">
        <f t="shared" ca="1" si="732"/>
        <v>1</v>
      </c>
      <c r="G6693" s="1">
        <f t="shared" ca="1" si="733"/>
        <v>0</v>
      </c>
      <c r="H6693" s="1">
        <f t="shared" ca="1" si="734"/>
        <v>1</v>
      </c>
    </row>
    <row r="6694" spans="1:8" hidden="1" x14ac:dyDescent="0.2">
      <c r="A6694" s="1">
        <v>6691</v>
      </c>
      <c r="B6694" s="1">
        <f t="shared" ca="1" si="731"/>
        <v>715380.51443253143</v>
      </c>
      <c r="C6694" s="1">
        <f t="shared" ca="1" si="728"/>
        <v>100</v>
      </c>
      <c r="D6694" s="1">
        <f t="shared" ca="1" si="729"/>
        <v>-42.077013244733351</v>
      </c>
      <c r="E6694" s="1">
        <f t="shared" ca="1" si="730"/>
        <v>0</v>
      </c>
      <c r="F6694" s="1">
        <f t="shared" ca="1" si="732"/>
        <v>1</v>
      </c>
      <c r="G6694" s="1">
        <f t="shared" ca="1" si="733"/>
        <v>0</v>
      </c>
      <c r="H6694" s="1">
        <f t="shared" ca="1" si="734"/>
        <v>2</v>
      </c>
    </row>
    <row r="6695" spans="1:8" hidden="1" x14ac:dyDescent="0.2">
      <c r="A6695" s="1">
        <v>6692</v>
      </c>
      <c r="B6695" s="1">
        <f t="shared" ca="1" si="731"/>
        <v>711172.81310805806</v>
      </c>
      <c r="C6695" s="1">
        <f t="shared" ca="1" si="728"/>
        <v>100</v>
      </c>
      <c r="D6695" s="1">
        <f t="shared" ca="1" si="729"/>
        <v>-42.077013244733351</v>
      </c>
      <c r="E6695" s="1">
        <f t="shared" ca="1" si="730"/>
        <v>-1</v>
      </c>
      <c r="F6695" s="1">
        <f t="shared" ca="1" si="732"/>
        <v>1</v>
      </c>
      <c r="G6695" s="1">
        <f t="shared" ca="1" si="733"/>
        <v>1</v>
      </c>
      <c r="H6695" s="1">
        <f t="shared" ca="1" si="734"/>
        <v>0</v>
      </c>
    </row>
    <row r="6696" spans="1:8" hidden="1" x14ac:dyDescent="0.2">
      <c r="A6696" s="1">
        <v>6693</v>
      </c>
      <c r="B6696" s="1">
        <f t="shared" ca="1" si="731"/>
        <v>706965.1117835847</v>
      </c>
      <c r="C6696" s="1">
        <f t="shared" ca="1" si="728"/>
        <v>100</v>
      </c>
      <c r="D6696" s="1">
        <f t="shared" ca="1" si="729"/>
        <v>58.639357099169693</v>
      </c>
      <c r="E6696" s="1">
        <f t="shared" ca="1" si="730"/>
        <v>-2</v>
      </c>
      <c r="F6696" s="1">
        <f t="shared" ca="1" si="732"/>
        <v>1</v>
      </c>
      <c r="G6696" s="1">
        <f t="shared" ca="1" si="733"/>
        <v>2</v>
      </c>
      <c r="H6696" s="1">
        <f t="shared" ca="1" si="734"/>
        <v>0</v>
      </c>
    </row>
    <row r="6697" spans="1:8" hidden="1" x14ac:dyDescent="0.2">
      <c r="A6697" s="1">
        <v>6694</v>
      </c>
      <c r="B6697" s="1">
        <f t="shared" ca="1" si="731"/>
        <v>712829.04749350168</v>
      </c>
      <c r="C6697" s="1">
        <f t="shared" ca="1" si="728"/>
        <v>100</v>
      </c>
      <c r="D6697" s="1">
        <f t="shared" ca="1" si="729"/>
        <v>-42.077013244733351</v>
      </c>
      <c r="E6697" s="1">
        <f t="shared" ca="1" si="730"/>
        <v>-1</v>
      </c>
      <c r="F6697" s="1">
        <f t="shared" ca="1" si="732"/>
        <v>1</v>
      </c>
      <c r="G6697" s="1">
        <f t="shared" ca="1" si="733"/>
        <v>0</v>
      </c>
      <c r="H6697" s="1">
        <f t="shared" ca="1" si="734"/>
        <v>1</v>
      </c>
    </row>
    <row r="6698" spans="1:8" hidden="1" x14ac:dyDescent="0.2">
      <c r="A6698" s="1">
        <v>6695</v>
      </c>
      <c r="B6698" s="1">
        <f t="shared" ca="1" si="731"/>
        <v>708621.34616902831</v>
      </c>
      <c r="C6698" s="1">
        <f t="shared" ca="1" si="728"/>
        <v>100</v>
      </c>
      <c r="D6698" s="1">
        <f t="shared" ca="1" si="729"/>
        <v>58.639357099169693</v>
      </c>
      <c r="E6698" s="1">
        <f t="shared" ca="1" si="730"/>
        <v>-2</v>
      </c>
      <c r="F6698" s="1">
        <f t="shared" ca="1" si="732"/>
        <v>1</v>
      </c>
      <c r="G6698" s="1">
        <f t="shared" ca="1" si="733"/>
        <v>1</v>
      </c>
      <c r="H6698" s="1">
        <f t="shared" ca="1" si="734"/>
        <v>0</v>
      </c>
    </row>
    <row r="6699" spans="1:8" hidden="1" x14ac:dyDescent="0.2">
      <c r="A6699" s="1">
        <v>6696</v>
      </c>
      <c r="B6699" s="1">
        <f t="shared" ca="1" si="731"/>
        <v>714485.2818789453</v>
      </c>
      <c r="C6699" s="1">
        <f t="shared" ca="1" si="728"/>
        <v>100</v>
      </c>
      <c r="D6699" s="1">
        <f t="shared" ca="1" si="729"/>
        <v>-42.077013244733351</v>
      </c>
      <c r="E6699" s="1">
        <f t="shared" ca="1" si="730"/>
        <v>-1</v>
      </c>
      <c r="F6699" s="1">
        <f t="shared" ca="1" si="732"/>
        <v>1</v>
      </c>
      <c r="G6699" s="1">
        <f t="shared" ca="1" si="733"/>
        <v>0</v>
      </c>
      <c r="H6699" s="1">
        <f t="shared" ca="1" si="734"/>
        <v>1</v>
      </c>
    </row>
    <row r="6700" spans="1:8" hidden="1" x14ac:dyDescent="0.2">
      <c r="A6700" s="1">
        <v>6697</v>
      </c>
      <c r="B6700" s="1">
        <f t="shared" ca="1" si="731"/>
        <v>710277.58055447193</v>
      </c>
      <c r="C6700" s="1">
        <f t="shared" ca="1" si="728"/>
        <v>100</v>
      </c>
      <c r="D6700" s="1">
        <f t="shared" ca="1" si="729"/>
        <v>58.639357099169693</v>
      </c>
      <c r="E6700" s="1">
        <f t="shared" ca="1" si="730"/>
        <v>-2</v>
      </c>
      <c r="F6700" s="1">
        <f t="shared" ca="1" si="732"/>
        <v>1</v>
      </c>
      <c r="G6700" s="1">
        <f t="shared" ca="1" si="733"/>
        <v>1</v>
      </c>
      <c r="H6700" s="1">
        <f t="shared" ca="1" si="734"/>
        <v>0</v>
      </c>
    </row>
    <row r="6701" spans="1:8" hidden="1" x14ac:dyDescent="0.2">
      <c r="A6701" s="1">
        <v>6698</v>
      </c>
      <c r="B6701" s="1">
        <f t="shared" ca="1" si="731"/>
        <v>716141.51626438892</v>
      </c>
      <c r="C6701" s="1">
        <f t="shared" ca="1" si="728"/>
        <v>100</v>
      </c>
      <c r="D6701" s="1">
        <f t="shared" ca="1" si="729"/>
        <v>-42.077013244733351</v>
      </c>
      <c r="E6701" s="1">
        <f t="shared" ca="1" si="730"/>
        <v>-1</v>
      </c>
      <c r="F6701" s="1">
        <f t="shared" ca="1" si="732"/>
        <v>1</v>
      </c>
      <c r="G6701" s="1">
        <f t="shared" ca="1" si="733"/>
        <v>0</v>
      </c>
      <c r="H6701" s="1">
        <f t="shared" ca="1" si="734"/>
        <v>1</v>
      </c>
    </row>
    <row r="6702" spans="1:8" hidden="1" x14ac:dyDescent="0.2">
      <c r="A6702" s="1">
        <v>6699</v>
      </c>
      <c r="B6702" s="1">
        <f t="shared" ca="1" si="731"/>
        <v>711933.81493991555</v>
      </c>
      <c r="C6702" s="1">
        <f t="shared" ca="1" si="728"/>
        <v>100</v>
      </c>
      <c r="D6702" s="1">
        <f t="shared" ca="1" si="729"/>
        <v>58.639357099169693</v>
      </c>
      <c r="E6702" s="1">
        <f t="shared" ca="1" si="730"/>
        <v>-2</v>
      </c>
      <c r="F6702" s="1">
        <f t="shared" ca="1" si="732"/>
        <v>1</v>
      </c>
      <c r="G6702" s="1">
        <f t="shared" ca="1" si="733"/>
        <v>1</v>
      </c>
      <c r="H6702" s="1">
        <f t="shared" ca="1" si="734"/>
        <v>0</v>
      </c>
    </row>
    <row r="6703" spans="1:8" hidden="1" x14ac:dyDescent="0.2">
      <c r="A6703" s="1">
        <v>6700</v>
      </c>
      <c r="B6703" s="1">
        <f t="shared" ca="1" si="731"/>
        <v>717797.75064983254</v>
      </c>
      <c r="C6703" s="1">
        <f t="shared" ca="1" si="728"/>
        <v>100</v>
      </c>
      <c r="D6703" s="1">
        <f t="shared" ca="1" si="729"/>
        <v>-42.077013244733351</v>
      </c>
      <c r="E6703" s="1">
        <f t="shared" ca="1" si="730"/>
        <v>-1</v>
      </c>
      <c r="F6703" s="1">
        <f t="shared" ca="1" si="732"/>
        <v>1</v>
      </c>
      <c r="G6703" s="1">
        <f t="shared" ca="1" si="733"/>
        <v>0</v>
      </c>
      <c r="H6703" s="1">
        <f t="shared" ca="1" si="734"/>
        <v>1</v>
      </c>
    </row>
    <row r="6704" spans="1:8" hidden="1" x14ac:dyDescent="0.2">
      <c r="A6704" s="1">
        <v>6701</v>
      </c>
      <c r="B6704" s="1">
        <f t="shared" ca="1" si="731"/>
        <v>713590.04932535917</v>
      </c>
      <c r="C6704" s="1">
        <f t="shared" ca="1" si="728"/>
        <v>100</v>
      </c>
      <c r="D6704" s="1">
        <f t="shared" ca="1" si="729"/>
        <v>-42.077013244733351</v>
      </c>
      <c r="E6704" s="1">
        <f t="shared" ca="1" si="730"/>
        <v>-2</v>
      </c>
      <c r="F6704" s="1">
        <f t="shared" ca="1" si="732"/>
        <v>1</v>
      </c>
      <c r="G6704" s="1">
        <f t="shared" ca="1" si="733"/>
        <v>1</v>
      </c>
      <c r="H6704" s="1">
        <f t="shared" ca="1" si="734"/>
        <v>0</v>
      </c>
    </row>
    <row r="6705" spans="1:8" hidden="1" x14ac:dyDescent="0.2">
      <c r="A6705" s="1">
        <v>6702</v>
      </c>
      <c r="B6705" s="1">
        <f t="shared" ca="1" si="731"/>
        <v>709382.3480008858</v>
      </c>
      <c r="C6705" s="1">
        <f t="shared" ca="1" si="728"/>
        <v>100</v>
      </c>
      <c r="D6705" s="1">
        <f t="shared" ca="1" si="729"/>
        <v>58.639357099169693</v>
      </c>
      <c r="E6705" s="1">
        <f t="shared" ca="1" si="730"/>
        <v>-3</v>
      </c>
      <c r="F6705" s="1">
        <f t="shared" ca="1" si="732"/>
        <v>1</v>
      </c>
      <c r="G6705" s="1">
        <f t="shared" ca="1" si="733"/>
        <v>2</v>
      </c>
      <c r="H6705" s="1">
        <f t="shared" ca="1" si="734"/>
        <v>0</v>
      </c>
    </row>
    <row r="6706" spans="1:8" hidden="1" x14ac:dyDescent="0.2">
      <c r="A6706" s="1">
        <v>6703</v>
      </c>
      <c r="B6706" s="1">
        <f t="shared" ca="1" si="731"/>
        <v>715246.28371080279</v>
      </c>
      <c r="C6706" s="1">
        <f t="shared" ca="1" si="728"/>
        <v>100</v>
      </c>
      <c r="D6706" s="1">
        <f t="shared" ca="1" si="729"/>
        <v>-42.077013244733351</v>
      </c>
      <c r="E6706" s="1">
        <f t="shared" ca="1" si="730"/>
        <v>-2</v>
      </c>
      <c r="F6706" s="1">
        <f t="shared" ca="1" si="732"/>
        <v>1</v>
      </c>
      <c r="G6706" s="1">
        <f t="shared" ca="1" si="733"/>
        <v>0</v>
      </c>
      <c r="H6706" s="1">
        <f t="shared" ca="1" si="734"/>
        <v>1</v>
      </c>
    </row>
    <row r="6707" spans="1:8" hidden="1" x14ac:dyDescent="0.2">
      <c r="A6707" s="1">
        <v>6704</v>
      </c>
      <c r="B6707" s="1">
        <f t="shared" ca="1" si="731"/>
        <v>711038.58238632942</v>
      </c>
      <c r="C6707" s="1">
        <f t="shared" ca="1" si="728"/>
        <v>100</v>
      </c>
      <c r="D6707" s="1">
        <f t="shared" ca="1" si="729"/>
        <v>58.639357099169693</v>
      </c>
      <c r="E6707" s="1">
        <f t="shared" ca="1" si="730"/>
        <v>-3</v>
      </c>
      <c r="F6707" s="1">
        <f t="shared" ca="1" si="732"/>
        <v>1</v>
      </c>
      <c r="G6707" s="1">
        <f t="shared" ca="1" si="733"/>
        <v>1</v>
      </c>
      <c r="H6707" s="1">
        <f t="shared" ca="1" si="734"/>
        <v>0</v>
      </c>
    </row>
    <row r="6708" spans="1:8" hidden="1" x14ac:dyDescent="0.2">
      <c r="A6708" s="1">
        <v>6705</v>
      </c>
      <c r="B6708" s="1">
        <f t="shared" ca="1" si="731"/>
        <v>716902.51809624641</v>
      </c>
      <c r="C6708" s="1">
        <f t="shared" ca="1" si="728"/>
        <v>100</v>
      </c>
      <c r="D6708" s="1">
        <f t="shared" ca="1" si="729"/>
        <v>-42.077013244733351</v>
      </c>
      <c r="E6708" s="1">
        <f t="shared" ca="1" si="730"/>
        <v>-2</v>
      </c>
      <c r="F6708" s="1">
        <f t="shared" ca="1" si="732"/>
        <v>1</v>
      </c>
      <c r="G6708" s="1">
        <f t="shared" ca="1" si="733"/>
        <v>0</v>
      </c>
      <c r="H6708" s="1">
        <f t="shared" ca="1" si="734"/>
        <v>1</v>
      </c>
    </row>
    <row r="6709" spans="1:8" hidden="1" x14ac:dyDescent="0.2">
      <c r="A6709" s="1">
        <v>6706</v>
      </c>
      <c r="B6709" s="1">
        <f t="shared" ca="1" si="731"/>
        <v>712694.81677177304</v>
      </c>
      <c r="C6709" s="1">
        <f t="shared" ca="1" si="728"/>
        <v>100</v>
      </c>
      <c r="D6709" s="1">
        <f t="shared" ca="1" si="729"/>
        <v>58.639357099169693</v>
      </c>
      <c r="E6709" s="1">
        <f t="shared" ca="1" si="730"/>
        <v>-3</v>
      </c>
      <c r="F6709" s="1">
        <f t="shared" ca="1" si="732"/>
        <v>1</v>
      </c>
      <c r="G6709" s="1">
        <f t="shared" ca="1" si="733"/>
        <v>1</v>
      </c>
      <c r="H6709" s="1">
        <f t="shared" ca="1" si="734"/>
        <v>0</v>
      </c>
    </row>
    <row r="6710" spans="1:8" hidden="1" x14ac:dyDescent="0.2">
      <c r="A6710" s="1">
        <v>6707</v>
      </c>
      <c r="B6710" s="1">
        <f t="shared" ca="1" si="731"/>
        <v>718558.75248169003</v>
      </c>
      <c r="C6710" s="1">
        <f t="shared" ca="1" si="728"/>
        <v>100</v>
      </c>
      <c r="D6710" s="1">
        <f t="shared" ca="1" si="729"/>
        <v>58.639357099169693</v>
      </c>
      <c r="E6710" s="1">
        <f t="shared" ca="1" si="730"/>
        <v>-2</v>
      </c>
      <c r="F6710" s="1">
        <f t="shared" ca="1" si="732"/>
        <v>1</v>
      </c>
      <c r="G6710" s="1">
        <f t="shared" ca="1" si="733"/>
        <v>0</v>
      </c>
      <c r="H6710" s="1">
        <f t="shared" ca="1" si="734"/>
        <v>1</v>
      </c>
    </row>
    <row r="6711" spans="1:8" hidden="1" x14ac:dyDescent="0.2">
      <c r="A6711" s="1">
        <v>6708</v>
      </c>
      <c r="B6711" s="1">
        <f t="shared" ca="1" si="731"/>
        <v>724422.68819160701</v>
      </c>
      <c r="C6711" s="1">
        <f t="shared" ca="1" si="728"/>
        <v>100</v>
      </c>
      <c r="D6711" s="1">
        <f t="shared" ca="1" si="729"/>
        <v>58.639357099169693</v>
      </c>
      <c r="E6711" s="1">
        <f t="shared" ca="1" si="730"/>
        <v>-1</v>
      </c>
      <c r="F6711" s="1">
        <f t="shared" ca="1" si="732"/>
        <v>1</v>
      </c>
      <c r="G6711" s="1">
        <f t="shared" ca="1" si="733"/>
        <v>0</v>
      </c>
      <c r="H6711" s="1">
        <f t="shared" ca="1" si="734"/>
        <v>2</v>
      </c>
    </row>
    <row r="6712" spans="1:8" hidden="1" x14ac:dyDescent="0.2">
      <c r="A6712" s="1">
        <v>6709</v>
      </c>
      <c r="B6712" s="1">
        <f t="shared" ca="1" si="731"/>
        <v>730286.623901524</v>
      </c>
      <c r="C6712" s="1">
        <f t="shared" ca="1" si="728"/>
        <v>100</v>
      </c>
      <c r="D6712" s="1">
        <f t="shared" ca="1" si="729"/>
        <v>-42.077013244733351</v>
      </c>
      <c r="E6712" s="1">
        <f t="shared" ca="1" si="730"/>
        <v>0</v>
      </c>
      <c r="F6712" s="1">
        <f t="shared" ca="1" si="732"/>
        <v>1</v>
      </c>
      <c r="G6712" s="1">
        <f t="shared" ca="1" si="733"/>
        <v>0</v>
      </c>
      <c r="H6712" s="1">
        <f t="shared" ca="1" si="734"/>
        <v>3</v>
      </c>
    </row>
    <row r="6713" spans="1:8" hidden="1" x14ac:dyDescent="0.2">
      <c r="A6713" s="1">
        <v>6710</v>
      </c>
      <c r="B6713" s="1">
        <f t="shared" ca="1" si="731"/>
        <v>726078.92257705063</v>
      </c>
      <c r="C6713" s="1">
        <f t="shared" ca="1" si="728"/>
        <v>100</v>
      </c>
      <c r="D6713" s="1">
        <f t="shared" ca="1" si="729"/>
        <v>58.639357099169693</v>
      </c>
      <c r="E6713" s="1">
        <f t="shared" ca="1" si="730"/>
        <v>-1</v>
      </c>
      <c r="F6713" s="1">
        <f t="shared" ca="1" si="732"/>
        <v>1</v>
      </c>
      <c r="G6713" s="1">
        <f t="shared" ca="1" si="733"/>
        <v>1</v>
      </c>
      <c r="H6713" s="1">
        <f t="shared" ca="1" si="734"/>
        <v>0</v>
      </c>
    </row>
    <row r="6714" spans="1:8" hidden="1" x14ac:dyDescent="0.2">
      <c r="A6714" s="1">
        <v>6711</v>
      </c>
      <c r="B6714" s="1">
        <f t="shared" ca="1" si="731"/>
        <v>731942.85828696762</v>
      </c>
      <c r="C6714" s="1">
        <f t="shared" ca="1" si="728"/>
        <v>100</v>
      </c>
      <c r="D6714" s="1">
        <f t="shared" ca="1" si="729"/>
        <v>-42.077013244733351</v>
      </c>
      <c r="E6714" s="1">
        <f t="shared" ca="1" si="730"/>
        <v>0</v>
      </c>
      <c r="F6714" s="1">
        <f t="shared" ca="1" si="732"/>
        <v>1</v>
      </c>
      <c r="G6714" s="1">
        <f t="shared" ca="1" si="733"/>
        <v>0</v>
      </c>
      <c r="H6714" s="1">
        <f t="shared" ca="1" si="734"/>
        <v>1</v>
      </c>
    </row>
    <row r="6715" spans="1:8" hidden="1" x14ac:dyDescent="0.2">
      <c r="A6715" s="1">
        <v>6712</v>
      </c>
      <c r="B6715" s="1">
        <f t="shared" ca="1" si="731"/>
        <v>727735.15696249425</v>
      </c>
      <c r="C6715" s="1">
        <f t="shared" ca="1" si="728"/>
        <v>100</v>
      </c>
      <c r="D6715" s="1">
        <f t="shared" ca="1" si="729"/>
        <v>-42.077013244733351</v>
      </c>
      <c r="E6715" s="1">
        <f t="shared" ca="1" si="730"/>
        <v>-1</v>
      </c>
      <c r="F6715" s="1">
        <f t="shared" ca="1" si="732"/>
        <v>1</v>
      </c>
      <c r="G6715" s="1">
        <f t="shared" ca="1" si="733"/>
        <v>1</v>
      </c>
      <c r="H6715" s="1">
        <f t="shared" ca="1" si="734"/>
        <v>0</v>
      </c>
    </row>
    <row r="6716" spans="1:8" hidden="1" x14ac:dyDescent="0.2">
      <c r="A6716" s="1">
        <v>6713</v>
      </c>
      <c r="B6716" s="1">
        <f t="shared" ca="1" si="731"/>
        <v>723527.45563802088</v>
      </c>
      <c r="C6716" s="1">
        <f t="shared" ca="1" si="728"/>
        <v>100</v>
      </c>
      <c r="D6716" s="1">
        <f t="shared" ca="1" si="729"/>
        <v>-42.077013244733351</v>
      </c>
      <c r="E6716" s="1">
        <f t="shared" ca="1" si="730"/>
        <v>-2</v>
      </c>
      <c r="F6716" s="1">
        <f t="shared" ca="1" si="732"/>
        <v>1</v>
      </c>
      <c r="G6716" s="1">
        <f t="shared" ca="1" si="733"/>
        <v>2</v>
      </c>
      <c r="H6716" s="1">
        <f t="shared" ca="1" si="734"/>
        <v>0</v>
      </c>
    </row>
    <row r="6717" spans="1:8" hidden="1" x14ac:dyDescent="0.2">
      <c r="A6717" s="1">
        <v>6714</v>
      </c>
      <c r="B6717" s="1">
        <f t="shared" ca="1" si="731"/>
        <v>719319.75431354751</v>
      </c>
      <c r="C6717" s="1">
        <f t="shared" ca="1" si="728"/>
        <v>100</v>
      </c>
      <c r="D6717" s="1">
        <f t="shared" ca="1" si="729"/>
        <v>-42.077013244733351</v>
      </c>
      <c r="E6717" s="1">
        <f t="shared" ca="1" si="730"/>
        <v>-3</v>
      </c>
      <c r="F6717" s="1">
        <f t="shared" ca="1" si="732"/>
        <v>1</v>
      </c>
      <c r="G6717" s="1">
        <f t="shared" ca="1" si="733"/>
        <v>3</v>
      </c>
      <c r="H6717" s="1">
        <f t="shared" ca="1" si="734"/>
        <v>0</v>
      </c>
    </row>
    <row r="6718" spans="1:8" hidden="1" x14ac:dyDescent="0.2">
      <c r="A6718" s="1">
        <v>6715</v>
      </c>
      <c r="B6718" s="1">
        <f t="shared" ca="1" si="731"/>
        <v>715112.05298907415</v>
      </c>
      <c r="C6718" s="1">
        <f t="shared" ca="1" si="728"/>
        <v>100</v>
      </c>
      <c r="D6718" s="1">
        <f t="shared" ca="1" si="729"/>
        <v>-42.077013244733351</v>
      </c>
      <c r="E6718" s="1">
        <f t="shared" ca="1" si="730"/>
        <v>-4</v>
      </c>
      <c r="F6718" s="1">
        <f t="shared" ca="1" si="732"/>
        <v>1</v>
      </c>
      <c r="G6718" s="1">
        <f t="shared" ca="1" si="733"/>
        <v>4</v>
      </c>
      <c r="H6718" s="1">
        <f t="shared" ca="1" si="734"/>
        <v>0</v>
      </c>
    </row>
    <row r="6719" spans="1:8" hidden="1" x14ac:dyDescent="0.2">
      <c r="A6719" s="1">
        <v>6716</v>
      </c>
      <c r="B6719" s="1">
        <f t="shared" ca="1" si="731"/>
        <v>710904.35166460078</v>
      </c>
      <c r="C6719" s="1">
        <f t="shared" ca="1" si="728"/>
        <v>500</v>
      </c>
      <c r="D6719" s="1">
        <f t="shared" ca="1" si="729"/>
        <v>-42.077013244733351</v>
      </c>
      <c r="E6719" s="1">
        <f t="shared" ca="1" si="730"/>
        <v>0</v>
      </c>
      <c r="F6719" s="1">
        <f t="shared" ca="1" si="732"/>
        <v>2</v>
      </c>
      <c r="G6719" s="1">
        <f t="shared" ca="1" si="733"/>
        <v>5</v>
      </c>
      <c r="H6719" s="1">
        <f t="shared" ca="1" si="734"/>
        <v>0</v>
      </c>
    </row>
    <row r="6720" spans="1:8" hidden="1" x14ac:dyDescent="0.2">
      <c r="A6720" s="1">
        <v>6717</v>
      </c>
      <c r="B6720" s="1">
        <f t="shared" ca="1" si="731"/>
        <v>689865.84504223405</v>
      </c>
      <c r="C6720" s="1">
        <f t="shared" ca="1" si="728"/>
        <v>500</v>
      </c>
      <c r="D6720" s="1">
        <f t="shared" ca="1" si="729"/>
        <v>-42.077013244733351</v>
      </c>
      <c r="E6720" s="1">
        <f t="shared" ca="1" si="730"/>
        <v>-1</v>
      </c>
      <c r="F6720" s="1">
        <f t="shared" ca="1" si="732"/>
        <v>2</v>
      </c>
      <c r="G6720" s="1">
        <f t="shared" ca="1" si="733"/>
        <v>6</v>
      </c>
      <c r="H6720" s="1">
        <f t="shared" ca="1" si="734"/>
        <v>0</v>
      </c>
    </row>
    <row r="6721" spans="1:8" hidden="1" x14ac:dyDescent="0.2">
      <c r="A6721" s="1">
        <v>6718</v>
      </c>
      <c r="B6721" s="1">
        <f t="shared" ca="1" si="731"/>
        <v>668827.33841986733</v>
      </c>
      <c r="C6721" s="1">
        <f t="shared" ca="1" si="728"/>
        <v>500</v>
      </c>
      <c r="D6721" s="1">
        <f t="shared" ca="1" si="729"/>
        <v>-42.077013244733351</v>
      </c>
      <c r="E6721" s="1">
        <f t="shared" ca="1" si="730"/>
        <v>-2</v>
      </c>
      <c r="F6721" s="1">
        <f t="shared" ca="1" si="732"/>
        <v>2</v>
      </c>
      <c r="G6721" s="1">
        <f t="shared" ca="1" si="733"/>
        <v>7</v>
      </c>
      <c r="H6721" s="1">
        <f t="shared" ca="1" si="734"/>
        <v>0</v>
      </c>
    </row>
    <row r="6722" spans="1:8" hidden="1" x14ac:dyDescent="0.2">
      <c r="A6722" s="1">
        <v>6719</v>
      </c>
      <c r="B6722" s="1">
        <f t="shared" ca="1" si="731"/>
        <v>647788.83179750061</v>
      </c>
      <c r="C6722" s="1">
        <f t="shared" ca="1" si="728"/>
        <v>500</v>
      </c>
      <c r="D6722" s="1">
        <f t="shared" ca="1" si="729"/>
        <v>-42.077013244733351</v>
      </c>
      <c r="E6722" s="1">
        <f t="shared" ca="1" si="730"/>
        <v>-3</v>
      </c>
      <c r="F6722" s="1">
        <f t="shared" ca="1" si="732"/>
        <v>2</v>
      </c>
      <c r="G6722" s="1">
        <f t="shared" ca="1" si="733"/>
        <v>8</v>
      </c>
      <c r="H6722" s="1">
        <f t="shared" ca="1" si="734"/>
        <v>0</v>
      </c>
    </row>
    <row r="6723" spans="1:8" hidden="1" x14ac:dyDescent="0.2">
      <c r="A6723" s="1">
        <v>6720</v>
      </c>
      <c r="B6723" s="1">
        <f t="shared" ca="1" si="731"/>
        <v>626750.32517513388</v>
      </c>
      <c r="C6723" s="1">
        <f t="shared" ca="1" si="728"/>
        <v>500</v>
      </c>
      <c r="D6723" s="1">
        <f t="shared" ca="1" si="729"/>
        <v>58.639357099169693</v>
      </c>
      <c r="E6723" s="1">
        <f t="shared" ca="1" si="730"/>
        <v>-4</v>
      </c>
      <c r="F6723" s="1">
        <f t="shared" ca="1" si="732"/>
        <v>2</v>
      </c>
      <c r="G6723" s="1">
        <f t="shared" ca="1" si="733"/>
        <v>9</v>
      </c>
      <c r="H6723" s="1">
        <f t="shared" ca="1" si="734"/>
        <v>0</v>
      </c>
    </row>
    <row r="6724" spans="1:8" hidden="1" x14ac:dyDescent="0.2">
      <c r="A6724" s="1">
        <v>6721</v>
      </c>
      <c r="B6724" s="1">
        <f t="shared" ca="1" si="731"/>
        <v>656070.0037247187</v>
      </c>
      <c r="C6724" s="1">
        <f t="shared" ca="1" si="728"/>
        <v>500</v>
      </c>
      <c r="D6724" s="1">
        <f t="shared" ca="1" si="729"/>
        <v>-42.077013244733351</v>
      </c>
      <c r="E6724" s="1">
        <f t="shared" ca="1" si="730"/>
        <v>-3</v>
      </c>
      <c r="F6724" s="1">
        <f t="shared" ca="1" si="732"/>
        <v>2</v>
      </c>
      <c r="G6724" s="1">
        <f t="shared" ca="1" si="733"/>
        <v>0</v>
      </c>
      <c r="H6724" s="1">
        <f t="shared" ca="1" si="734"/>
        <v>1</v>
      </c>
    </row>
    <row r="6725" spans="1:8" hidden="1" x14ac:dyDescent="0.2">
      <c r="A6725" s="1">
        <v>6722</v>
      </c>
      <c r="B6725" s="1">
        <f t="shared" ca="1" si="731"/>
        <v>635031.49710235198</v>
      </c>
      <c r="C6725" s="1">
        <f t="shared" ref="C6725:C6788" ca="1" si="735">$C$4*POWER($L$2,F6725-1)</f>
        <v>500</v>
      </c>
      <c r="D6725" s="1">
        <f t="shared" ref="D6725:D6788" ca="1" si="736">IF(RAND()&lt;$B$1,$F$1,$H$1)</f>
        <v>58.639357099169693</v>
      </c>
      <c r="E6725" s="1">
        <f t="shared" ref="E6725:E6788" ca="1" si="737">IF(D6724&lt;0,IF(E6724-1=-$D$2,0,E6724-1),IF(E6724+1=$F$2,0,E6724+1))</f>
        <v>-4</v>
      </c>
      <c r="F6725" s="1">
        <f t="shared" ca="1" si="732"/>
        <v>2</v>
      </c>
      <c r="G6725" s="1">
        <f t="shared" ca="1" si="733"/>
        <v>1</v>
      </c>
      <c r="H6725" s="1">
        <f t="shared" ca="1" si="734"/>
        <v>0</v>
      </c>
    </row>
    <row r="6726" spans="1:8" hidden="1" x14ac:dyDescent="0.2">
      <c r="A6726" s="1">
        <v>6723</v>
      </c>
      <c r="B6726" s="1">
        <f t="shared" ref="B6726:B6789" ca="1" si="738">B6725+D6725*C6725</f>
        <v>664351.17565193679</v>
      </c>
      <c r="C6726" s="1">
        <f t="shared" ca="1" si="735"/>
        <v>500</v>
      </c>
      <c r="D6726" s="1">
        <f t="shared" ca="1" si="736"/>
        <v>-42.077013244733351</v>
      </c>
      <c r="E6726" s="1">
        <f t="shared" ca="1" si="737"/>
        <v>-3</v>
      </c>
      <c r="F6726" s="1">
        <f t="shared" ref="F6726:F6789" ca="1" si="739">IF(AND(D6725&gt;0,E6726=0),IF(F6725-1&lt;1,1,F6725-1),IF(AND(D6725&lt;0,E6726=0),IF(F6725+1&gt;$H$2,1,F6725+1),F6725))</f>
        <v>2</v>
      </c>
      <c r="G6726" s="1">
        <f t="shared" ref="G6726:G6789" ca="1" si="740">IF(D6725&gt;0,0,G6725+1)</f>
        <v>0</v>
      </c>
      <c r="H6726" s="1">
        <f t="shared" ref="H6726:H6789" ca="1" si="741">IF(D6725&lt;0,0,H6725+1)</f>
        <v>1</v>
      </c>
    </row>
    <row r="6727" spans="1:8" hidden="1" x14ac:dyDescent="0.2">
      <c r="A6727" s="1">
        <v>6724</v>
      </c>
      <c r="B6727" s="1">
        <f t="shared" ca="1" si="738"/>
        <v>643312.66902957007</v>
      </c>
      <c r="C6727" s="1">
        <f t="shared" ca="1" si="735"/>
        <v>500</v>
      </c>
      <c r="D6727" s="1">
        <f t="shared" ca="1" si="736"/>
        <v>-42.077013244733351</v>
      </c>
      <c r="E6727" s="1">
        <f t="shared" ca="1" si="737"/>
        <v>-4</v>
      </c>
      <c r="F6727" s="1">
        <f t="shared" ca="1" si="739"/>
        <v>2</v>
      </c>
      <c r="G6727" s="1">
        <f t="shared" ca="1" si="740"/>
        <v>1</v>
      </c>
      <c r="H6727" s="1">
        <f t="shared" ca="1" si="741"/>
        <v>0</v>
      </c>
    </row>
    <row r="6728" spans="1:8" hidden="1" x14ac:dyDescent="0.2">
      <c r="A6728" s="1">
        <v>6725</v>
      </c>
      <c r="B6728" s="1">
        <f t="shared" ca="1" si="738"/>
        <v>622274.16240720334</v>
      </c>
      <c r="C6728" s="1">
        <f t="shared" ca="1" si="735"/>
        <v>100</v>
      </c>
      <c r="D6728" s="1">
        <f t="shared" ca="1" si="736"/>
        <v>58.639357099169693</v>
      </c>
      <c r="E6728" s="1">
        <f t="shared" ca="1" si="737"/>
        <v>0</v>
      </c>
      <c r="F6728" s="1">
        <f t="shared" ca="1" si="739"/>
        <v>1</v>
      </c>
      <c r="G6728" s="1">
        <f t="shared" ca="1" si="740"/>
        <v>2</v>
      </c>
      <c r="H6728" s="1">
        <f t="shared" ca="1" si="741"/>
        <v>0</v>
      </c>
    </row>
    <row r="6729" spans="1:8" hidden="1" x14ac:dyDescent="0.2">
      <c r="A6729" s="1">
        <v>6726</v>
      </c>
      <c r="B6729" s="1">
        <f t="shared" ca="1" si="738"/>
        <v>628138.09811712033</v>
      </c>
      <c r="C6729" s="1">
        <f t="shared" ca="1" si="735"/>
        <v>100</v>
      </c>
      <c r="D6729" s="1">
        <f t="shared" ca="1" si="736"/>
        <v>-42.077013244733351</v>
      </c>
      <c r="E6729" s="1">
        <f t="shared" ca="1" si="737"/>
        <v>0</v>
      </c>
      <c r="F6729" s="1">
        <f t="shared" ca="1" si="739"/>
        <v>1</v>
      </c>
      <c r="G6729" s="1">
        <f t="shared" ca="1" si="740"/>
        <v>0</v>
      </c>
      <c r="H6729" s="1">
        <f t="shared" ca="1" si="741"/>
        <v>1</v>
      </c>
    </row>
    <row r="6730" spans="1:8" hidden="1" x14ac:dyDescent="0.2">
      <c r="A6730" s="1">
        <v>6727</v>
      </c>
      <c r="B6730" s="1">
        <f t="shared" ca="1" si="738"/>
        <v>623930.39679264696</v>
      </c>
      <c r="C6730" s="1">
        <f t="shared" ca="1" si="735"/>
        <v>100</v>
      </c>
      <c r="D6730" s="1">
        <f t="shared" ca="1" si="736"/>
        <v>-42.077013244733351</v>
      </c>
      <c r="E6730" s="1">
        <f t="shared" ca="1" si="737"/>
        <v>-1</v>
      </c>
      <c r="F6730" s="1">
        <f t="shared" ca="1" si="739"/>
        <v>1</v>
      </c>
      <c r="G6730" s="1">
        <f t="shared" ca="1" si="740"/>
        <v>1</v>
      </c>
      <c r="H6730" s="1">
        <f t="shared" ca="1" si="741"/>
        <v>0</v>
      </c>
    </row>
    <row r="6731" spans="1:8" hidden="1" x14ac:dyDescent="0.2">
      <c r="A6731" s="1">
        <v>6728</v>
      </c>
      <c r="B6731" s="1">
        <f t="shared" ca="1" si="738"/>
        <v>619722.6954681736</v>
      </c>
      <c r="C6731" s="1">
        <f t="shared" ca="1" si="735"/>
        <v>100</v>
      </c>
      <c r="D6731" s="1">
        <f t="shared" ca="1" si="736"/>
        <v>-42.077013244733351</v>
      </c>
      <c r="E6731" s="1">
        <f t="shared" ca="1" si="737"/>
        <v>-2</v>
      </c>
      <c r="F6731" s="1">
        <f t="shared" ca="1" si="739"/>
        <v>1</v>
      </c>
      <c r="G6731" s="1">
        <f t="shared" ca="1" si="740"/>
        <v>2</v>
      </c>
      <c r="H6731" s="1">
        <f t="shared" ca="1" si="741"/>
        <v>0</v>
      </c>
    </row>
    <row r="6732" spans="1:8" hidden="1" x14ac:dyDescent="0.2">
      <c r="A6732" s="1">
        <v>6729</v>
      </c>
      <c r="B6732" s="1">
        <f t="shared" ca="1" si="738"/>
        <v>615514.99414370023</v>
      </c>
      <c r="C6732" s="1">
        <f t="shared" ca="1" si="735"/>
        <v>100</v>
      </c>
      <c r="D6732" s="1">
        <f t="shared" ca="1" si="736"/>
        <v>58.639357099169693</v>
      </c>
      <c r="E6732" s="1">
        <f t="shared" ca="1" si="737"/>
        <v>-3</v>
      </c>
      <c r="F6732" s="1">
        <f t="shared" ca="1" si="739"/>
        <v>1</v>
      </c>
      <c r="G6732" s="1">
        <f t="shared" ca="1" si="740"/>
        <v>3</v>
      </c>
      <c r="H6732" s="1">
        <f t="shared" ca="1" si="741"/>
        <v>0</v>
      </c>
    </row>
    <row r="6733" spans="1:8" hidden="1" x14ac:dyDescent="0.2">
      <c r="A6733" s="1">
        <v>6730</v>
      </c>
      <c r="B6733" s="1">
        <f t="shared" ca="1" si="738"/>
        <v>621378.92985361721</v>
      </c>
      <c r="C6733" s="1">
        <f t="shared" ca="1" si="735"/>
        <v>100</v>
      </c>
      <c r="D6733" s="1">
        <f t="shared" ca="1" si="736"/>
        <v>-42.077013244733351</v>
      </c>
      <c r="E6733" s="1">
        <f t="shared" ca="1" si="737"/>
        <v>-2</v>
      </c>
      <c r="F6733" s="1">
        <f t="shared" ca="1" si="739"/>
        <v>1</v>
      </c>
      <c r="G6733" s="1">
        <f t="shared" ca="1" si="740"/>
        <v>0</v>
      </c>
      <c r="H6733" s="1">
        <f t="shared" ca="1" si="741"/>
        <v>1</v>
      </c>
    </row>
    <row r="6734" spans="1:8" hidden="1" x14ac:dyDescent="0.2">
      <c r="A6734" s="1">
        <v>6731</v>
      </c>
      <c r="B6734" s="1">
        <f t="shared" ca="1" si="738"/>
        <v>617171.22852914385</v>
      </c>
      <c r="C6734" s="1">
        <f t="shared" ca="1" si="735"/>
        <v>100</v>
      </c>
      <c r="D6734" s="1">
        <f t="shared" ca="1" si="736"/>
        <v>58.639357099169693</v>
      </c>
      <c r="E6734" s="1">
        <f t="shared" ca="1" si="737"/>
        <v>-3</v>
      </c>
      <c r="F6734" s="1">
        <f t="shared" ca="1" si="739"/>
        <v>1</v>
      </c>
      <c r="G6734" s="1">
        <f t="shared" ca="1" si="740"/>
        <v>1</v>
      </c>
      <c r="H6734" s="1">
        <f t="shared" ca="1" si="741"/>
        <v>0</v>
      </c>
    </row>
    <row r="6735" spans="1:8" hidden="1" x14ac:dyDescent="0.2">
      <c r="A6735" s="1">
        <v>6732</v>
      </c>
      <c r="B6735" s="1">
        <f t="shared" ca="1" si="738"/>
        <v>623035.16423906083</v>
      </c>
      <c r="C6735" s="1">
        <f t="shared" ca="1" si="735"/>
        <v>100</v>
      </c>
      <c r="D6735" s="1">
        <f t="shared" ca="1" si="736"/>
        <v>-42.077013244733351</v>
      </c>
      <c r="E6735" s="1">
        <f t="shared" ca="1" si="737"/>
        <v>-2</v>
      </c>
      <c r="F6735" s="1">
        <f t="shared" ca="1" si="739"/>
        <v>1</v>
      </c>
      <c r="G6735" s="1">
        <f t="shared" ca="1" si="740"/>
        <v>0</v>
      </c>
      <c r="H6735" s="1">
        <f t="shared" ca="1" si="741"/>
        <v>1</v>
      </c>
    </row>
    <row r="6736" spans="1:8" hidden="1" x14ac:dyDescent="0.2">
      <c r="A6736" s="1">
        <v>6733</v>
      </c>
      <c r="B6736" s="1">
        <f t="shared" ca="1" si="738"/>
        <v>618827.46291458746</v>
      </c>
      <c r="C6736" s="1">
        <f t="shared" ca="1" si="735"/>
        <v>100</v>
      </c>
      <c r="D6736" s="1">
        <f t="shared" ca="1" si="736"/>
        <v>-42.077013244733351</v>
      </c>
      <c r="E6736" s="1">
        <f t="shared" ca="1" si="737"/>
        <v>-3</v>
      </c>
      <c r="F6736" s="1">
        <f t="shared" ca="1" si="739"/>
        <v>1</v>
      </c>
      <c r="G6736" s="1">
        <f t="shared" ca="1" si="740"/>
        <v>1</v>
      </c>
      <c r="H6736" s="1">
        <f t="shared" ca="1" si="741"/>
        <v>0</v>
      </c>
    </row>
    <row r="6737" spans="1:8" hidden="1" x14ac:dyDescent="0.2">
      <c r="A6737" s="1">
        <v>6734</v>
      </c>
      <c r="B6737" s="1">
        <f t="shared" ca="1" si="738"/>
        <v>614619.7615901141</v>
      </c>
      <c r="C6737" s="1">
        <f t="shared" ca="1" si="735"/>
        <v>100</v>
      </c>
      <c r="D6737" s="1">
        <f t="shared" ca="1" si="736"/>
        <v>-42.077013244733351</v>
      </c>
      <c r="E6737" s="1">
        <f t="shared" ca="1" si="737"/>
        <v>-4</v>
      </c>
      <c r="F6737" s="1">
        <f t="shared" ca="1" si="739"/>
        <v>1</v>
      </c>
      <c r="G6737" s="1">
        <f t="shared" ca="1" si="740"/>
        <v>2</v>
      </c>
      <c r="H6737" s="1">
        <f t="shared" ca="1" si="741"/>
        <v>0</v>
      </c>
    </row>
    <row r="6738" spans="1:8" hidden="1" x14ac:dyDescent="0.2">
      <c r="A6738" s="1">
        <v>6735</v>
      </c>
      <c r="B6738" s="1">
        <f t="shared" ca="1" si="738"/>
        <v>610412.06026564073</v>
      </c>
      <c r="C6738" s="1">
        <f t="shared" ca="1" si="735"/>
        <v>500</v>
      </c>
      <c r="D6738" s="1">
        <f t="shared" ca="1" si="736"/>
        <v>-42.077013244733351</v>
      </c>
      <c r="E6738" s="1">
        <f t="shared" ca="1" si="737"/>
        <v>0</v>
      </c>
      <c r="F6738" s="1">
        <f t="shared" ca="1" si="739"/>
        <v>2</v>
      </c>
      <c r="G6738" s="1">
        <f t="shared" ca="1" si="740"/>
        <v>3</v>
      </c>
      <c r="H6738" s="1">
        <f t="shared" ca="1" si="741"/>
        <v>0</v>
      </c>
    </row>
    <row r="6739" spans="1:8" hidden="1" x14ac:dyDescent="0.2">
      <c r="A6739" s="1">
        <v>6736</v>
      </c>
      <c r="B6739" s="1">
        <f t="shared" ca="1" si="738"/>
        <v>589373.553643274</v>
      </c>
      <c r="C6739" s="1">
        <f t="shared" ca="1" si="735"/>
        <v>500</v>
      </c>
      <c r="D6739" s="1">
        <f t="shared" ca="1" si="736"/>
        <v>-42.077013244733351</v>
      </c>
      <c r="E6739" s="1">
        <f t="shared" ca="1" si="737"/>
        <v>-1</v>
      </c>
      <c r="F6739" s="1">
        <f t="shared" ca="1" si="739"/>
        <v>2</v>
      </c>
      <c r="G6739" s="1">
        <f t="shared" ca="1" si="740"/>
        <v>4</v>
      </c>
      <c r="H6739" s="1">
        <f t="shared" ca="1" si="741"/>
        <v>0</v>
      </c>
    </row>
    <row r="6740" spans="1:8" hidden="1" x14ac:dyDescent="0.2">
      <c r="A6740" s="1">
        <v>6737</v>
      </c>
      <c r="B6740" s="1">
        <f t="shared" ca="1" si="738"/>
        <v>568335.04702090728</v>
      </c>
      <c r="C6740" s="1">
        <f t="shared" ca="1" si="735"/>
        <v>500</v>
      </c>
      <c r="D6740" s="1">
        <f t="shared" ca="1" si="736"/>
        <v>58.639357099169693</v>
      </c>
      <c r="E6740" s="1">
        <f t="shared" ca="1" si="737"/>
        <v>-2</v>
      </c>
      <c r="F6740" s="1">
        <f t="shared" ca="1" si="739"/>
        <v>2</v>
      </c>
      <c r="G6740" s="1">
        <f t="shared" ca="1" si="740"/>
        <v>5</v>
      </c>
      <c r="H6740" s="1">
        <f t="shared" ca="1" si="741"/>
        <v>0</v>
      </c>
    </row>
    <row r="6741" spans="1:8" hidden="1" x14ac:dyDescent="0.2">
      <c r="A6741" s="1">
        <v>6738</v>
      </c>
      <c r="B6741" s="1">
        <f t="shared" ca="1" si="738"/>
        <v>597654.7255704921</v>
      </c>
      <c r="C6741" s="1">
        <f t="shared" ca="1" si="735"/>
        <v>500</v>
      </c>
      <c r="D6741" s="1">
        <f t="shared" ca="1" si="736"/>
        <v>-42.077013244733351</v>
      </c>
      <c r="E6741" s="1">
        <f t="shared" ca="1" si="737"/>
        <v>-1</v>
      </c>
      <c r="F6741" s="1">
        <f t="shared" ca="1" si="739"/>
        <v>2</v>
      </c>
      <c r="G6741" s="1">
        <f t="shared" ca="1" si="740"/>
        <v>0</v>
      </c>
      <c r="H6741" s="1">
        <f t="shared" ca="1" si="741"/>
        <v>1</v>
      </c>
    </row>
    <row r="6742" spans="1:8" hidden="1" x14ac:dyDescent="0.2">
      <c r="A6742" s="1">
        <v>6739</v>
      </c>
      <c r="B6742" s="1">
        <f t="shared" ca="1" si="738"/>
        <v>576616.21894812537</v>
      </c>
      <c r="C6742" s="1">
        <f t="shared" ca="1" si="735"/>
        <v>500</v>
      </c>
      <c r="D6742" s="1">
        <f t="shared" ca="1" si="736"/>
        <v>-42.077013244733351</v>
      </c>
      <c r="E6742" s="1">
        <f t="shared" ca="1" si="737"/>
        <v>-2</v>
      </c>
      <c r="F6742" s="1">
        <f t="shared" ca="1" si="739"/>
        <v>2</v>
      </c>
      <c r="G6742" s="1">
        <f t="shared" ca="1" si="740"/>
        <v>1</v>
      </c>
      <c r="H6742" s="1">
        <f t="shared" ca="1" si="741"/>
        <v>0</v>
      </c>
    </row>
    <row r="6743" spans="1:8" hidden="1" x14ac:dyDescent="0.2">
      <c r="A6743" s="1">
        <v>6740</v>
      </c>
      <c r="B6743" s="1">
        <f t="shared" ca="1" si="738"/>
        <v>555577.71232575865</v>
      </c>
      <c r="C6743" s="1">
        <f t="shared" ca="1" si="735"/>
        <v>500</v>
      </c>
      <c r="D6743" s="1">
        <f t="shared" ca="1" si="736"/>
        <v>58.639357099169693</v>
      </c>
      <c r="E6743" s="1">
        <f t="shared" ca="1" si="737"/>
        <v>-3</v>
      </c>
      <c r="F6743" s="1">
        <f t="shared" ca="1" si="739"/>
        <v>2</v>
      </c>
      <c r="G6743" s="1">
        <f t="shared" ca="1" si="740"/>
        <v>2</v>
      </c>
      <c r="H6743" s="1">
        <f t="shared" ca="1" si="741"/>
        <v>0</v>
      </c>
    </row>
    <row r="6744" spans="1:8" hidden="1" x14ac:dyDescent="0.2">
      <c r="A6744" s="1">
        <v>6741</v>
      </c>
      <c r="B6744" s="1">
        <f t="shared" ca="1" si="738"/>
        <v>584897.39087534347</v>
      </c>
      <c r="C6744" s="1">
        <f t="shared" ca="1" si="735"/>
        <v>500</v>
      </c>
      <c r="D6744" s="1">
        <f t="shared" ca="1" si="736"/>
        <v>-42.077013244733351</v>
      </c>
      <c r="E6744" s="1">
        <f t="shared" ca="1" si="737"/>
        <v>-2</v>
      </c>
      <c r="F6744" s="1">
        <f t="shared" ca="1" si="739"/>
        <v>2</v>
      </c>
      <c r="G6744" s="1">
        <f t="shared" ca="1" si="740"/>
        <v>0</v>
      </c>
      <c r="H6744" s="1">
        <f t="shared" ca="1" si="741"/>
        <v>1</v>
      </c>
    </row>
    <row r="6745" spans="1:8" hidden="1" x14ac:dyDescent="0.2">
      <c r="A6745" s="1">
        <v>6742</v>
      </c>
      <c r="B6745" s="1">
        <f t="shared" ca="1" si="738"/>
        <v>563858.88425297674</v>
      </c>
      <c r="C6745" s="1">
        <f t="shared" ca="1" si="735"/>
        <v>500</v>
      </c>
      <c r="D6745" s="1">
        <f t="shared" ca="1" si="736"/>
        <v>58.639357099169693</v>
      </c>
      <c r="E6745" s="1">
        <f t="shared" ca="1" si="737"/>
        <v>-3</v>
      </c>
      <c r="F6745" s="1">
        <f t="shared" ca="1" si="739"/>
        <v>2</v>
      </c>
      <c r="G6745" s="1">
        <f t="shared" ca="1" si="740"/>
        <v>1</v>
      </c>
      <c r="H6745" s="1">
        <f t="shared" ca="1" si="741"/>
        <v>0</v>
      </c>
    </row>
    <row r="6746" spans="1:8" hidden="1" x14ac:dyDescent="0.2">
      <c r="A6746" s="1">
        <v>6743</v>
      </c>
      <c r="B6746" s="1">
        <f t="shared" ca="1" si="738"/>
        <v>593178.56280256156</v>
      </c>
      <c r="C6746" s="1">
        <f t="shared" ca="1" si="735"/>
        <v>500</v>
      </c>
      <c r="D6746" s="1">
        <f t="shared" ca="1" si="736"/>
        <v>-42.077013244733351</v>
      </c>
      <c r="E6746" s="1">
        <f t="shared" ca="1" si="737"/>
        <v>-2</v>
      </c>
      <c r="F6746" s="1">
        <f t="shared" ca="1" si="739"/>
        <v>2</v>
      </c>
      <c r="G6746" s="1">
        <f t="shared" ca="1" si="740"/>
        <v>0</v>
      </c>
      <c r="H6746" s="1">
        <f t="shared" ca="1" si="741"/>
        <v>1</v>
      </c>
    </row>
    <row r="6747" spans="1:8" hidden="1" x14ac:dyDescent="0.2">
      <c r="A6747" s="1">
        <v>6744</v>
      </c>
      <c r="B6747" s="1">
        <f t="shared" ca="1" si="738"/>
        <v>572140.05618019484</v>
      </c>
      <c r="C6747" s="1">
        <f t="shared" ca="1" si="735"/>
        <v>500</v>
      </c>
      <c r="D6747" s="1">
        <f t="shared" ca="1" si="736"/>
        <v>58.639357099169693</v>
      </c>
      <c r="E6747" s="1">
        <f t="shared" ca="1" si="737"/>
        <v>-3</v>
      </c>
      <c r="F6747" s="1">
        <f t="shared" ca="1" si="739"/>
        <v>2</v>
      </c>
      <c r="G6747" s="1">
        <f t="shared" ca="1" si="740"/>
        <v>1</v>
      </c>
      <c r="H6747" s="1">
        <f t="shared" ca="1" si="741"/>
        <v>0</v>
      </c>
    </row>
    <row r="6748" spans="1:8" hidden="1" x14ac:dyDescent="0.2">
      <c r="A6748" s="1">
        <v>6745</v>
      </c>
      <c r="B6748" s="1">
        <f t="shared" ca="1" si="738"/>
        <v>601459.73472977965</v>
      </c>
      <c r="C6748" s="1">
        <f t="shared" ca="1" si="735"/>
        <v>500</v>
      </c>
      <c r="D6748" s="1">
        <f t="shared" ca="1" si="736"/>
        <v>58.639357099169693</v>
      </c>
      <c r="E6748" s="1">
        <f t="shared" ca="1" si="737"/>
        <v>-2</v>
      </c>
      <c r="F6748" s="1">
        <f t="shared" ca="1" si="739"/>
        <v>2</v>
      </c>
      <c r="G6748" s="1">
        <f t="shared" ca="1" si="740"/>
        <v>0</v>
      </c>
      <c r="H6748" s="1">
        <f t="shared" ca="1" si="741"/>
        <v>1</v>
      </c>
    </row>
    <row r="6749" spans="1:8" hidden="1" x14ac:dyDescent="0.2">
      <c r="A6749" s="1">
        <v>6746</v>
      </c>
      <c r="B6749" s="1">
        <f t="shared" ca="1" si="738"/>
        <v>630779.41327936447</v>
      </c>
      <c r="C6749" s="1">
        <f t="shared" ca="1" si="735"/>
        <v>500</v>
      </c>
      <c r="D6749" s="1">
        <f t="shared" ca="1" si="736"/>
        <v>58.639357099169693</v>
      </c>
      <c r="E6749" s="1">
        <f t="shared" ca="1" si="737"/>
        <v>-1</v>
      </c>
      <c r="F6749" s="1">
        <f t="shared" ca="1" si="739"/>
        <v>2</v>
      </c>
      <c r="G6749" s="1">
        <f t="shared" ca="1" si="740"/>
        <v>0</v>
      </c>
      <c r="H6749" s="1">
        <f t="shared" ca="1" si="741"/>
        <v>2</v>
      </c>
    </row>
    <row r="6750" spans="1:8" hidden="1" x14ac:dyDescent="0.2">
      <c r="A6750" s="1">
        <v>6747</v>
      </c>
      <c r="B6750" s="1">
        <f t="shared" ca="1" si="738"/>
        <v>660099.09182894928</v>
      </c>
      <c r="C6750" s="1">
        <f t="shared" ca="1" si="735"/>
        <v>100</v>
      </c>
      <c r="D6750" s="1">
        <f t="shared" ca="1" si="736"/>
        <v>58.639357099169693</v>
      </c>
      <c r="E6750" s="1">
        <f t="shared" ca="1" si="737"/>
        <v>0</v>
      </c>
      <c r="F6750" s="1">
        <f t="shared" ca="1" si="739"/>
        <v>1</v>
      </c>
      <c r="G6750" s="1">
        <f t="shared" ca="1" si="740"/>
        <v>0</v>
      </c>
      <c r="H6750" s="1">
        <f t="shared" ca="1" si="741"/>
        <v>3</v>
      </c>
    </row>
    <row r="6751" spans="1:8" hidden="1" x14ac:dyDescent="0.2">
      <c r="A6751" s="1">
        <v>6748</v>
      </c>
      <c r="B6751" s="1">
        <f t="shared" ca="1" si="738"/>
        <v>665963.02753886627</v>
      </c>
      <c r="C6751" s="1">
        <f t="shared" ca="1" si="735"/>
        <v>100</v>
      </c>
      <c r="D6751" s="1">
        <f t="shared" ca="1" si="736"/>
        <v>58.639357099169693</v>
      </c>
      <c r="E6751" s="1">
        <f t="shared" ca="1" si="737"/>
        <v>0</v>
      </c>
      <c r="F6751" s="1">
        <f t="shared" ca="1" si="739"/>
        <v>1</v>
      </c>
      <c r="G6751" s="1">
        <f t="shared" ca="1" si="740"/>
        <v>0</v>
      </c>
      <c r="H6751" s="1">
        <f t="shared" ca="1" si="741"/>
        <v>4</v>
      </c>
    </row>
    <row r="6752" spans="1:8" hidden="1" x14ac:dyDescent="0.2">
      <c r="A6752" s="1">
        <v>6749</v>
      </c>
      <c r="B6752" s="1">
        <f t="shared" ca="1" si="738"/>
        <v>671826.96324878326</v>
      </c>
      <c r="C6752" s="1">
        <f t="shared" ca="1" si="735"/>
        <v>100</v>
      </c>
      <c r="D6752" s="1">
        <f t="shared" ca="1" si="736"/>
        <v>58.639357099169693</v>
      </c>
      <c r="E6752" s="1">
        <f t="shared" ca="1" si="737"/>
        <v>0</v>
      </c>
      <c r="F6752" s="1">
        <f t="shared" ca="1" si="739"/>
        <v>1</v>
      </c>
      <c r="G6752" s="1">
        <f t="shared" ca="1" si="740"/>
        <v>0</v>
      </c>
      <c r="H6752" s="1">
        <f t="shared" ca="1" si="741"/>
        <v>5</v>
      </c>
    </row>
    <row r="6753" spans="1:8" hidden="1" x14ac:dyDescent="0.2">
      <c r="A6753" s="1">
        <v>6750</v>
      </c>
      <c r="B6753" s="1">
        <f t="shared" ca="1" si="738"/>
        <v>677690.89895870024</v>
      </c>
      <c r="C6753" s="1">
        <f t="shared" ca="1" si="735"/>
        <v>100</v>
      </c>
      <c r="D6753" s="1">
        <f t="shared" ca="1" si="736"/>
        <v>-42.077013244733351</v>
      </c>
      <c r="E6753" s="1">
        <f t="shared" ca="1" si="737"/>
        <v>0</v>
      </c>
      <c r="F6753" s="1">
        <f t="shared" ca="1" si="739"/>
        <v>1</v>
      </c>
      <c r="G6753" s="1">
        <f t="shared" ca="1" si="740"/>
        <v>0</v>
      </c>
      <c r="H6753" s="1">
        <f t="shared" ca="1" si="741"/>
        <v>6</v>
      </c>
    </row>
    <row r="6754" spans="1:8" hidden="1" x14ac:dyDescent="0.2">
      <c r="A6754" s="1">
        <v>6751</v>
      </c>
      <c r="B6754" s="1">
        <f t="shared" ca="1" si="738"/>
        <v>673483.19763422688</v>
      </c>
      <c r="C6754" s="1">
        <f t="shared" ca="1" si="735"/>
        <v>100</v>
      </c>
      <c r="D6754" s="1">
        <f t="shared" ca="1" si="736"/>
        <v>58.639357099169693</v>
      </c>
      <c r="E6754" s="1">
        <f t="shared" ca="1" si="737"/>
        <v>-1</v>
      </c>
      <c r="F6754" s="1">
        <f t="shared" ca="1" si="739"/>
        <v>1</v>
      </c>
      <c r="G6754" s="1">
        <f t="shared" ca="1" si="740"/>
        <v>1</v>
      </c>
      <c r="H6754" s="1">
        <f t="shared" ca="1" si="741"/>
        <v>0</v>
      </c>
    </row>
    <row r="6755" spans="1:8" hidden="1" x14ac:dyDescent="0.2">
      <c r="A6755" s="1">
        <v>6752</v>
      </c>
      <c r="B6755" s="1">
        <f t="shared" ca="1" si="738"/>
        <v>679347.13334414386</v>
      </c>
      <c r="C6755" s="1">
        <f t="shared" ca="1" si="735"/>
        <v>100</v>
      </c>
      <c r="D6755" s="1">
        <f t="shared" ca="1" si="736"/>
        <v>58.639357099169693</v>
      </c>
      <c r="E6755" s="1">
        <f t="shared" ca="1" si="737"/>
        <v>0</v>
      </c>
      <c r="F6755" s="1">
        <f t="shared" ca="1" si="739"/>
        <v>1</v>
      </c>
      <c r="G6755" s="1">
        <f t="shared" ca="1" si="740"/>
        <v>0</v>
      </c>
      <c r="H6755" s="1">
        <f t="shared" ca="1" si="741"/>
        <v>1</v>
      </c>
    </row>
    <row r="6756" spans="1:8" hidden="1" x14ac:dyDescent="0.2">
      <c r="A6756" s="1">
        <v>6753</v>
      </c>
      <c r="B6756" s="1">
        <f t="shared" ca="1" si="738"/>
        <v>685211.06905406085</v>
      </c>
      <c r="C6756" s="1">
        <f t="shared" ca="1" si="735"/>
        <v>100</v>
      </c>
      <c r="D6756" s="1">
        <f t="shared" ca="1" si="736"/>
        <v>-42.077013244733351</v>
      </c>
      <c r="E6756" s="1">
        <f t="shared" ca="1" si="737"/>
        <v>0</v>
      </c>
      <c r="F6756" s="1">
        <f t="shared" ca="1" si="739"/>
        <v>1</v>
      </c>
      <c r="G6756" s="1">
        <f t="shared" ca="1" si="740"/>
        <v>0</v>
      </c>
      <c r="H6756" s="1">
        <f t="shared" ca="1" si="741"/>
        <v>2</v>
      </c>
    </row>
    <row r="6757" spans="1:8" hidden="1" x14ac:dyDescent="0.2">
      <c r="A6757" s="1">
        <v>6754</v>
      </c>
      <c r="B6757" s="1">
        <f t="shared" ca="1" si="738"/>
        <v>681003.36772958748</v>
      </c>
      <c r="C6757" s="1">
        <f t="shared" ca="1" si="735"/>
        <v>100</v>
      </c>
      <c r="D6757" s="1">
        <f t="shared" ca="1" si="736"/>
        <v>58.639357099169693</v>
      </c>
      <c r="E6757" s="1">
        <f t="shared" ca="1" si="737"/>
        <v>-1</v>
      </c>
      <c r="F6757" s="1">
        <f t="shared" ca="1" si="739"/>
        <v>1</v>
      </c>
      <c r="G6757" s="1">
        <f t="shared" ca="1" si="740"/>
        <v>1</v>
      </c>
      <c r="H6757" s="1">
        <f t="shared" ca="1" si="741"/>
        <v>0</v>
      </c>
    </row>
    <row r="6758" spans="1:8" hidden="1" x14ac:dyDescent="0.2">
      <c r="A6758" s="1">
        <v>6755</v>
      </c>
      <c r="B6758" s="1">
        <f t="shared" ca="1" si="738"/>
        <v>686867.30343950447</v>
      </c>
      <c r="C6758" s="1">
        <f t="shared" ca="1" si="735"/>
        <v>100</v>
      </c>
      <c r="D6758" s="1">
        <f t="shared" ca="1" si="736"/>
        <v>58.639357099169693</v>
      </c>
      <c r="E6758" s="1">
        <f t="shared" ca="1" si="737"/>
        <v>0</v>
      </c>
      <c r="F6758" s="1">
        <f t="shared" ca="1" si="739"/>
        <v>1</v>
      </c>
      <c r="G6758" s="1">
        <f t="shared" ca="1" si="740"/>
        <v>0</v>
      </c>
      <c r="H6758" s="1">
        <f t="shared" ca="1" si="741"/>
        <v>1</v>
      </c>
    </row>
    <row r="6759" spans="1:8" hidden="1" x14ac:dyDescent="0.2">
      <c r="A6759" s="1">
        <v>6756</v>
      </c>
      <c r="B6759" s="1">
        <f t="shared" ca="1" si="738"/>
        <v>692731.23914942145</v>
      </c>
      <c r="C6759" s="1">
        <f t="shared" ca="1" si="735"/>
        <v>100</v>
      </c>
      <c r="D6759" s="1">
        <f t="shared" ca="1" si="736"/>
        <v>58.639357099169693</v>
      </c>
      <c r="E6759" s="1">
        <f t="shared" ca="1" si="737"/>
        <v>0</v>
      </c>
      <c r="F6759" s="1">
        <f t="shared" ca="1" si="739"/>
        <v>1</v>
      </c>
      <c r="G6759" s="1">
        <f t="shared" ca="1" si="740"/>
        <v>0</v>
      </c>
      <c r="H6759" s="1">
        <f t="shared" ca="1" si="741"/>
        <v>2</v>
      </c>
    </row>
    <row r="6760" spans="1:8" hidden="1" x14ac:dyDescent="0.2">
      <c r="A6760" s="1">
        <v>6757</v>
      </c>
      <c r="B6760" s="1">
        <f t="shared" ca="1" si="738"/>
        <v>698595.17485933844</v>
      </c>
      <c r="C6760" s="1">
        <f t="shared" ca="1" si="735"/>
        <v>100</v>
      </c>
      <c r="D6760" s="1">
        <f t="shared" ca="1" si="736"/>
        <v>-42.077013244733351</v>
      </c>
      <c r="E6760" s="1">
        <f t="shared" ca="1" si="737"/>
        <v>0</v>
      </c>
      <c r="F6760" s="1">
        <f t="shared" ca="1" si="739"/>
        <v>1</v>
      </c>
      <c r="G6760" s="1">
        <f t="shared" ca="1" si="740"/>
        <v>0</v>
      </c>
      <c r="H6760" s="1">
        <f t="shared" ca="1" si="741"/>
        <v>3</v>
      </c>
    </row>
    <row r="6761" spans="1:8" hidden="1" x14ac:dyDescent="0.2">
      <c r="A6761" s="1">
        <v>6758</v>
      </c>
      <c r="B6761" s="1">
        <f t="shared" ca="1" si="738"/>
        <v>694387.47353486507</v>
      </c>
      <c r="C6761" s="1">
        <f t="shared" ca="1" si="735"/>
        <v>100</v>
      </c>
      <c r="D6761" s="1">
        <f t="shared" ca="1" si="736"/>
        <v>58.639357099169693</v>
      </c>
      <c r="E6761" s="1">
        <f t="shared" ca="1" si="737"/>
        <v>-1</v>
      </c>
      <c r="F6761" s="1">
        <f t="shared" ca="1" si="739"/>
        <v>1</v>
      </c>
      <c r="G6761" s="1">
        <f t="shared" ca="1" si="740"/>
        <v>1</v>
      </c>
      <c r="H6761" s="1">
        <f t="shared" ca="1" si="741"/>
        <v>0</v>
      </c>
    </row>
    <row r="6762" spans="1:8" hidden="1" x14ac:dyDescent="0.2">
      <c r="A6762" s="1">
        <v>6759</v>
      </c>
      <c r="B6762" s="1">
        <f t="shared" ca="1" si="738"/>
        <v>700251.40924478206</v>
      </c>
      <c r="C6762" s="1">
        <f t="shared" ca="1" si="735"/>
        <v>100</v>
      </c>
      <c r="D6762" s="1">
        <f t="shared" ca="1" si="736"/>
        <v>-42.077013244733351</v>
      </c>
      <c r="E6762" s="1">
        <f t="shared" ca="1" si="737"/>
        <v>0</v>
      </c>
      <c r="F6762" s="1">
        <f t="shared" ca="1" si="739"/>
        <v>1</v>
      </c>
      <c r="G6762" s="1">
        <f t="shared" ca="1" si="740"/>
        <v>0</v>
      </c>
      <c r="H6762" s="1">
        <f t="shared" ca="1" si="741"/>
        <v>1</v>
      </c>
    </row>
    <row r="6763" spans="1:8" hidden="1" x14ac:dyDescent="0.2">
      <c r="A6763" s="1">
        <v>6760</v>
      </c>
      <c r="B6763" s="1">
        <f t="shared" ca="1" si="738"/>
        <v>696043.70792030869</v>
      </c>
      <c r="C6763" s="1">
        <f t="shared" ca="1" si="735"/>
        <v>100</v>
      </c>
      <c r="D6763" s="1">
        <f t="shared" ca="1" si="736"/>
        <v>58.639357099169693</v>
      </c>
      <c r="E6763" s="1">
        <f t="shared" ca="1" si="737"/>
        <v>-1</v>
      </c>
      <c r="F6763" s="1">
        <f t="shared" ca="1" si="739"/>
        <v>1</v>
      </c>
      <c r="G6763" s="1">
        <f t="shared" ca="1" si="740"/>
        <v>1</v>
      </c>
      <c r="H6763" s="1">
        <f t="shared" ca="1" si="741"/>
        <v>0</v>
      </c>
    </row>
    <row r="6764" spans="1:8" hidden="1" x14ac:dyDescent="0.2">
      <c r="A6764" s="1">
        <v>6761</v>
      </c>
      <c r="B6764" s="1">
        <f t="shared" ca="1" si="738"/>
        <v>701907.64363022568</v>
      </c>
      <c r="C6764" s="1">
        <f t="shared" ca="1" si="735"/>
        <v>100</v>
      </c>
      <c r="D6764" s="1">
        <f t="shared" ca="1" si="736"/>
        <v>58.639357099169693</v>
      </c>
      <c r="E6764" s="1">
        <f t="shared" ca="1" si="737"/>
        <v>0</v>
      </c>
      <c r="F6764" s="1">
        <f t="shared" ca="1" si="739"/>
        <v>1</v>
      </c>
      <c r="G6764" s="1">
        <f t="shared" ca="1" si="740"/>
        <v>0</v>
      </c>
      <c r="H6764" s="1">
        <f t="shared" ca="1" si="741"/>
        <v>1</v>
      </c>
    </row>
    <row r="6765" spans="1:8" hidden="1" x14ac:dyDescent="0.2">
      <c r="A6765" s="1">
        <v>6762</v>
      </c>
      <c r="B6765" s="1">
        <f t="shared" ca="1" si="738"/>
        <v>707771.57934014266</v>
      </c>
      <c r="C6765" s="1">
        <f t="shared" ca="1" si="735"/>
        <v>100</v>
      </c>
      <c r="D6765" s="1">
        <f t="shared" ca="1" si="736"/>
        <v>58.639357099169693</v>
      </c>
      <c r="E6765" s="1">
        <f t="shared" ca="1" si="737"/>
        <v>0</v>
      </c>
      <c r="F6765" s="1">
        <f t="shared" ca="1" si="739"/>
        <v>1</v>
      </c>
      <c r="G6765" s="1">
        <f t="shared" ca="1" si="740"/>
        <v>0</v>
      </c>
      <c r="H6765" s="1">
        <f t="shared" ca="1" si="741"/>
        <v>2</v>
      </c>
    </row>
    <row r="6766" spans="1:8" hidden="1" x14ac:dyDescent="0.2">
      <c r="A6766" s="1">
        <v>6763</v>
      </c>
      <c r="B6766" s="1">
        <f t="shared" ca="1" si="738"/>
        <v>713635.51505005965</v>
      </c>
      <c r="C6766" s="1">
        <f t="shared" ca="1" si="735"/>
        <v>100</v>
      </c>
      <c r="D6766" s="1">
        <f t="shared" ca="1" si="736"/>
        <v>-42.077013244733351</v>
      </c>
      <c r="E6766" s="1">
        <f t="shared" ca="1" si="737"/>
        <v>0</v>
      </c>
      <c r="F6766" s="1">
        <f t="shared" ca="1" si="739"/>
        <v>1</v>
      </c>
      <c r="G6766" s="1">
        <f t="shared" ca="1" si="740"/>
        <v>0</v>
      </c>
      <c r="H6766" s="1">
        <f t="shared" ca="1" si="741"/>
        <v>3</v>
      </c>
    </row>
    <row r="6767" spans="1:8" hidden="1" x14ac:dyDescent="0.2">
      <c r="A6767" s="1">
        <v>6764</v>
      </c>
      <c r="B6767" s="1">
        <f t="shared" ca="1" si="738"/>
        <v>709427.81372558628</v>
      </c>
      <c r="C6767" s="1">
        <f t="shared" ca="1" si="735"/>
        <v>100</v>
      </c>
      <c r="D6767" s="1">
        <f t="shared" ca="1" si="736"/>
        <v>58.639357099169693</v>
      </c>
      <c r="E6767" s="1">
        <f t="shared" ca="1" si="737"/>
        <v>-1</v>
      </c>
      <c r="F6767" s="1">
        <f t="shared" ca="1" si="739"/>
        <v>1</v>
      </c>
      <c r="G6767" s="1">
        <f t="shared" ca="1" si="740"/>
        <v>1</v>
      </c>
      <c r="H6767" s="1">
        <f t="shared" ca="1" si="741"/>
        <v>0</v>
      </c>
    </row>
    <row r="6768" spans="1:8" hidden="1" x14ac:dyDescent="0.2">
      <c r="A6768" s="1">
        <v>6765</v>
      </c>
      <c r="B6768" s="1">
        <f t="shared" ca="1" si="738"/>
        <v>715291.74943550327</v>
      </c>
      <c r="C6768" s="1">
        <f t="shared" ca="1" si="735"/>
        <v>100</v>
      </c>
      <c r="D6768" s="1">
        <f t="shared" ca="1" si="736"/>
        <v>-42.077013244733351</v>
      </c>
      <c r="E6768" s="1">
        <f t="shared" ca="1" si="737"/>
        <v>0</v>
      </c>
      <c r="F6768" s="1">
        <f t="shared" ca="1" si="739"/>
        <v>1</v>
      </c>
      <c r="G6768" s="1">
        <f t="shared" ca="1" si="740"/>
        <v>0</v>
      </c>
      <c r="H6768" s="1">
        <f t="shared" ca="1" si="741"/>
        <v>1</v>
      </c>
    </row>
    <row r="6769" spans="1:8" hidden="1" x14ac:dyDescent="0.2">
      <c r="A6769" s="1">
        <v>6766</v>
      </c>
      <c r="B6769" s="1">
        <f t="shared" ca="1" si="738"/>
        <v>711084.0481110299</v>
      </c>
      <c r="C6769" s="1">
        <f t="shared" ca="1" si="735"/>
        <v>100</v>
      </c>
      <c r="D6769" s="1">
        <f t="shared" ca="1" si="736"/>
        <v>58.639357099169693</v>
      </c>
      <c r="E6769" s="1">
        <f t="shared" ca="1" si="737"/>
        <v>-1</v>
      </c>
      <c r="F6769" s="1">
        <f t="shared" ca="1" si="739"/>
        <v>1</v>
      </c>
      <c r="G6769" s="1">
        <f t="shared" ca="1" si="740"/>
        <v>1</v>
      </c>
      <c r="H6769" s="1">
        <f t="shared" ca="1" si="741"/>
        <v>0</v>
      </c>
    </row>
    <row r="6770" spans="1:8" hidden="1" x14ac:dyDescent="0.2">
      <c r="A6770" s="1">
        <v>6767</v>
      </c>
      <c r="B6770" s="1">
        <f t="shared" ca="1" si="738"/>
        <v>716947.98382094689</v>
      </c>
      <c r="C6770" s="1">
        <f t="shared" ca="1" si="735"/>
        <v>100</v>
      </c>
      <c r="D6770" s="1">
        <f t="shared" ca="1" si="736"/>
        <v>58.639357099169693</v>
      </c>
      <c r="E6770" s="1">
        <f t="shared" ca="1" si="737"/>
        <v>0</v>
      </c>
      <c r="F6770" s="1">
        <f t="shared" ca="1" si="739"/>
        <v>1</v>
      </c>
      <c r="G6770" s="1">
        <f t="shared" ca="1" si="740"/>
        <v>0</v>
      </c>
      <c r="H6770" s="1">
        <f t="shared" ca="1" si="741"/>
        <v>1</v>
      </c>
    </row>
    <row r="6771" spans="1:8" hidden="1" x14ac:dyDescent="0.2">
      <c r="A6771" s="1">
        <v>6768</v>
      </c>
      <c r="B6771" s="1">
        <f t="shared" ca="1" si="738"/>
        <v>722811.91953086387</v>
      </c>
      <c r="C6771" s="1">
        <f t="shared" ca="1" si="735"/>
        <v>100</v>
      </c>
      <c r="D6771" s="1">
        <f t="shared" ca="1" si="736"/>
        <v>-42.077013244733351</v>
      </c>
      <c r="E6771" s="1">
        <f t="shared" ca="1" si="737"/>
        <v>0</v>
      </c>
      <c r="F6771" s="1">
        <f t="shared" ca="1" si="739"/>
        <v>1</v>
      </c>
      <c r="G6771" s="1">
        <f t="shared" ca="1" si="740"/>
        <v>0</v>
      </c>
      <c r="H6771" s="1">
        <f t="shared" ca="1" si="741"/>
        <v>2</v>
      </c>
    </row>
    <row r="6772" spans="1:8" hidden="1" x14ac:dyDescent="0.2">
      <c r="A6772" s="1">
        <v>6769</v>
      </c>
      <c r="B6772" s="1">
        <f t="shared" ca="1" si="738"/>
        <v>718604.21820639051</v>
      </c>
      <c r="C6772" s="1">
        <f t="shared" ca="1" si="735"/>
        <v>100</v>
      </c>
      <c r="D6772" s="1">
        <f t="shared" ca="1" si="736"/>
        <v>58.639357099169693</v>
      </c>
      <c r="E6772" s="1">
        <f t="shared" ca="1" si="737"/>
        <v>-1</v>
      </c>
      <c r="F6772" s="1">
        <f t="shared" ca="1" si="739"/>
        <v>1</v>
      </c>
      <c r="G6772" s="1">
        <f t="shared" ca="1" si="740"/>
        <v>1</v>
      </c>
      <c r="H6772" s="1">
        <f t="shared" ca="1" si="741"/>
        <v>0</v>
      </c>
    </row>
    <row r="6773" spans="1:8" hidden="1" x14ac:dyDescent="0.2">
      <c r="A6773" s="1">
        <v>6770</v>
      </c>
      <c r="B6773" s="1">
        <f t="shared" ca="1" si="738"/>
        <v>724468.15391630749</v>
      </c>
      <c r="C6773" s="1">
        <f t="shared" ca="1" si="735"/>
        <v>100</v>
      </c>
      <c r="D6773" s="1">
        <f t="shared" ca="1" si="736"/>
        <v>-42.077013244733351</v>
      </c>
      <c r="E6773" s="1">
        <f t="shared" ca="1" si="737"/>
        <v>0</v>
      </c>
      <c r="F6773" s="1">
        <f t="shared" ca="1" si="739"/>
        <v>1</v>
      </c>
      <c r="G6773" s="1">
        <f t="shared" ca="1" si="740"/>
        <v>0</v>
      </c>
      <c r="H6773" s="1">
        <f t="shared" ca="1" si="741"/>
        <v>1</v>
      </c>
    </row>
    <row r="6774" spans="1:8" hidden="1" x14ac:dyDescent="0.2">
      <c r="A6774" s="1">
        <v>6771</v>
      </c>
      <c r="B6774" s="1">
        <f t="shared" ca="1" si="738"/>
        <v>720260.45259183412</v>
      </c>
      <c r="C6774" s="1">
        <f t="shared" ca="1" si="735"/>
        <v>100</v>
      </c>
      <c r="D6774" s="1">
        <f t="shared" ca="1" si="736"/>
        <v>-42.077013244733351</v>
      </c>
      <c r="E6774" s="1">
        <f t="shared" ca="1" si="737"/>
        <v>-1</v>
      </c>
      <c r="F6774" s="1">
        <f t="shared" ca="1" si="739"/>
        <v>1</v>
      </c>
      <c r="G6774" s="1">
        <f t="shared" ca="1" si="740"/>
        <v>1</v>
      </c>
      <c r="H6774" s="1">
        <f t="shared" ca="1" si="741"/>
        <v>0</v>
      </c>
    </row>
    <row r="6775" spans="1:8" hidden="1" x14ac:dyDescent="0.2">
      <c r="A6775" s="1">
        <v>6772</v>
      </c>
      <c r="B6775" s="1">
        <f t="shared" ca="1" si="738"/>
        <v>716052.75126736076</v>
      </c>
      <c r="C6775" s="1">
        <f t="shared" ca="1" si="735"/>
        <v>100</v>
      </c>
      <c r="D6775" s="1">
        <f t="shared" ca="1" si="736"/>
        <v>58.639357099169693</v>
      </c>
      <c r="E6775" s="1">
        <f t="shared" ca="1" si="737"/>
        <v>-2</v>
      </c>
      <c r="F6775" s="1">
        <f t="shared" ca="1" si="739"/>
        <v>1</v>
      </c>
      <c r="G6775" s="1">
        <f t="shared" ca="1" si="740"/>
        <v>2</v>
      </c>
      <c r="H6775" s="1">
        <f t="shared" ca="1" si="741"/>
        <v>0</v>
      </c>
    </row>
    <row r="6776" spans="1:8" hidden="1" x14ac:dyDescent="0.2">
      <c r="A6776" s="1">
        <v>6773</v>
      </c>
      <c r="B6776" s="1">
        <f t="shared" ca="1" si="738"/>
        <v>721916.68697727774</v>
      </c>
      <c r="C6776" s="1">
        <f t="shared" ca="1" si="735"/>
        <v>100</v>
      </c>
      <c r="D6776" s="1">
        <f t="shared" ca="1" si="736"/>
        <v>-42.077013244733351</v>
      </c>
      <c r="E6776" s="1">
        <f t="shared" ca="1" si="737"/>
        <v>-1</v>
      </c>
      <c r="F6776" s="1">
        <f t="shared" ca="1" si="739"/>
        <v>1</v>
      </c>
      <c r="G6776" s="1">
        <f t="shared" ca="1" si="740"/>
        <v>0</v>
      </c>
      <c r="H6776" s="1">
        <f t="shared" ca="1" si="741"/>
        <v>1</v>
      </c>
    </row>
    <row r="6777" spans="1:8" hidden="1" x14ac:dyDescent="0.2">
      <c r="A6777" s="1">
        <v>6774</v>
      </c>
      <c r="B6777" s="1">
        <f t="shared" ca="1" si="738"/>
        <v>717708.98565280437</v>
      </c>
      <c r="C6777" s="1">
        <f t="shared" ca="1" si="735"/>
        <v>100</v>
      </c>
      <c r="D6777" s="1">
        <f t="shared" ca="1" si="736"/>
        <v>-42.077013244733351</v>
      </c>
      <c r="E6777" s="1">
        <f t="shared" ca="1" si="737"/>
        <v>-2</v>
      </c>
      <c r="F6777" s="1">
        <f t="shared" ca="1" si="739"/>
        <v>1</v>
      </c>
      <c r="G6777" s="1">
        <f t="shared" ca="1" si="740"/>
        <v>1</v>
      </c>
      <c r="H6777" s="1">
        <f t="shared" ca="1" si="741"/>
        <v>0</v>
      </c>
    </row>
    <row r="6778" spans="1:8" hidden="1" x14ac:dyDescent="0.2">
      <c r="A6778" s="1">
        <v>6775</v>
      </c>
      <c r="B6778" s="1">
        <f t="shared" ca="1" si="738"/>
        <v>713501.28432833101</v>
      </c>
      <c r="C6778" s="1">
        <f t="shared" ca="1" si="735"/>
        <v>100</v>
      </c>
      <c r="D6778" s="1">
        <f t="shared" ca="1" si="736"/>
        <v>-42.077013244733351</v>
      </c>
      <c r="E6778" s="1">
        <f t="shared" ca="1" si="737"/>
        <v>-3</v>
      </c>
      <c r="F6778" s="1">
        <f t="shared" ca="1" si="739"/>
        <v>1</v>
      </c>
      <c r="G6778" s="1">
        <f t="shared" ca="1" si="740"/>
        <v>2</v>
      </c>
      <c r="H6778" s="1">
        <f t="shared" ca="1" si="741"/>
        <v>0</v>
      </c>
    </row>
    <row r="6779" spans="1:8" hidden="1" x14ac:dyDescent="0.2">
      <c r="A6779" s="1">
        <v>6776</v>
      </c>
      <c r="B6779" s="1">
        <f t="shared" ca="1" si="738"/>
        <v>709293.58300385764</v>
      </c>
      <c r="C6779" s="1">
        <f t="shared" ca="1" si="735"/>
        <v>100</v>
      </c>
      <c r="D6779" s="1">
        <f t="shared" ca="1" si="736"/>
        <v>-42.077013244733351</v>
      </c>
      <c r="E6779" s="1">
        <f t="shared" ca="1" si="737"/>
        <v>-4</v>
      </c>
      <c r="F6779" s="1">
        <f t="shared" ca="1" si="739"/>
        <v>1</v>
      </c>
      <c r="G6779" s="1">
        <f t="shared" ca="1" si="740"/>
        <v>3</v>
      </c>
      <c r="H6779" s="1">
        <f t="shared" ca="1" si="741"/>
        <v>0</v>
      </c>
    </row>
    <row r="6780" spans="1:8" hidden="1" x14ac:dyDescent="0.2">
      <c r="A6780" s="1">
        <v>6777</v>
      </c>
      <c r="B6780" s="1">
        <f t="shared" ca="1" si="738"/>
        <v>705085.88167938427</v>
      </c>
      <c r="C6780" s="1">
        <f t="shared" ca="1" si="735"/>
        <v>500</v>
      </c>
      <c r="D6780" s="1">
        <f t="shared" ca="1" si="736"/>
        <v>-42.077013244733351</v>
      </c>
      <c r="E6780" s="1">
        <f t="shared" ca="1" si="737"/>
        <v>0</v>
      </c>
      <c r="F6780" s="1">
        <f t="shared" ca="1" si="739"/>
        <v>2</v>
      </c>
      <c r="G6780" s="1">
        <f t="shared" ca="1" si="740"/>
        <v>4</v>
      </c>
      <c r="H6780" s="1">
        <f t="shared" ca="1" si="741"/>
        <v>0</v>
      </c>
    </row>
    <row r="6781" spans="1:8" hidden="1" x14ac:dyDescent="0.2">
      <c r="A6781" s="1">
        <v>6778</v>
      </c>
      <c r="B6781" s="1">
        <f t="shared" ca="1" si="738"/>
        <v>684047.37505701755</v>
      </c>
      <c r="C6781" s="1">
        <f t="shared" ca="1" si="735"/>
        <v>500</v>
      </c>
      <c r="D6781" s="1">
        <f t="shared" ca="1" si="736"/>
        <v>-42.077013244733351</v>
      </c>
      <c r="E6781" s="1">
        <f t="shared" ca="1" si="737"/>
        <v>-1</v>
      </c>
      <c r="F6781" s="1">
        <f t="shared" ca="1" si="739"/>
        <v>2</v>
      </c>
      <c r="G6781" s="1">
        <f t="shared" ca="1" si="740"/>
        <v>5</v>
      </c>
      <c r="H6781" s="1">
        <f t="shared" ca="1" si="741"/>
        <v>0</v>
      </c>
    </row>
    <row r="6782" spans="1:8" hidden="1" x14ac:dyDescent="0.2">
      <c r="A6782" s="1">
        <v>6779</v>
      </c>
      <c r="B6782" s="1">
        <f t="shared" ca="1" si="738"/>
        <v>663008.86843465082</v>
      </c>
      <c r="C6782" s="1">
        <f t="shared" ca="1" si="735"/>
        <v>500</v>
      </c>
      <c r="D6782" s="1">
        <f t="shared" ca="1" si="736"/>
        <v>58.639357099169693</v>
      </c>
      <c r="E6782" s="1">
        <f t="shared" ca="1" si="737"/>
        <v>-2</v>
      </c>
      <c r="F6782" s="1">
        <f t="shared" ca="1" si="739"/>
        <v>2</v>
      </c>
      <c r="G6782" s="1">
        <f t="shared" ca="1" si="740"/>
        <v>6</v>
      </c>
      <c r="H6782" s="1">
        <f t="shared" ca="1" si="741"/>
        <v>0</v>
      </c>
    </row>
    <row r="6783" spans="1:8" hidden="1" x14ac:dyDescent="0.2">
      <c r="A6783" s="1">
        <v>6780</v>
      </c>
      <c r="B6783" s="1">
        <f t="shared" ca="1" si="738"/>
        <v>692328.54698423564</v>
      </c>
      <c r="C6783" s="1">
        <f t="shared" ca="1" si="735"/>
        <v>500</v>
      </c>
      <c r="D6783" s="1">
        <f t="shared" ca="1" si="736"/>
        <v>-42.077013244733351</v>
      </c>
      <c r="E6783" s="1">
        <f t="shared" ca="1" si="737"/>
        <v>-1</v>
      </c>
      <c r="F6783" s="1">
        <f t="shared" ca="1" si="739"/>
        <v>2</v>
      </c>
      <c r="G6783" s="1">
        <f t="shared" ca="1" si="740"/>
        <v>0</v>
      </c>
      <c r="H6783" s="1">
        <f t="shared" ca="1" si="741"/>
        <v>1</v>
      </c>
    </row>
    <row r="6784" spans="1:8" hidden="1" x14ac:dyDescent="0.2">
      <c r="A6784" s="1">
        <v>6781</v>
      </c>
      <c r="B6784" s="1">
        <f t="shared" ca="1" si="738"/>
        <v>671290.04036186892</v>
      </c>
      <c r="C6784" s="1">
        <f t="shared" ca="1" si="735"/>
        <v>500</v>
      </c>
      <c r="D6784" s="1">
        <f t="shared" ca="1" si="736"/>
        <v>58.639357099169693</v>
      </c>
      <c r="E6784" s="1">
        <f t="shared" ca="1" si="737"/>
        <v>-2</v>
      </c>
      <c r="F6784" s="1">
        <f t="shared" ca="1" si="739"/>
        <v>2</v>
      </c>
      <c r="G6784" s="1">
        <f t="shared" ca="1" si="740"/>
        <v>1</v>
      </c>
      <c r="H6784" s="1">
        <f t="shared" ca="1" si="741"/>
        <v>0</v>
      </c>
    </row>
    <row r="6785" spans="1:8" hidden="1" x14ac:dyDescent="0.2">
      <c r="A6785" s="1">
        <v>6782</v>
      </c>
      <c r="B6785" s="1">
        <f t="shared" ca="1" si="738"/>
        <v>700609.71891145373</v>
      </c>
      <c r="C6785" s="1">
        <f t="shared" ca="1" si="735"/>
        <v>500</v>
      </c>
      <c r="D6785" s="1">
        <f t="shared" ca="1" si="736"/>
        <v>-42.077013244733351</v>
      </c>
      <c r="E6785" s="1">
        <f t="shared" ca="1" si="737"/>
        <v>-1</v>
      </c>
      <c r="F6785" s="1">
        <f t="shared" ca="1" si="739"/>
        <v>2</v>
      </c>
      <c r="G6785" s="1">
        <f t="shared" ca="1" si="740"/>
        <v>0</v>
      </c>
      <c r="H6785" s="1">
        <f t="shared" ca="1" si="741"/>
        <v>1</v>
      </c>
    </row>
    <row r="6786" spans="1:8" hidden="1" x14ac:dyDescent="0.2">
      <c r="A6786" s="1">
        <v>6783</v>
      </c>
      <c r="B6786" s="1">
        <f t="shared" ca="1" si="738"/>
        <v>679571.21228908701</v>
      </c>
      <c r="C6786" s="1">
        <f t="shared" ca="1" si="735"/>
        <v>500</v>
      </c>
      <c r="D6786" s="1">
        <f t="shared" ca="1" si="736"/>
        <v>-42.077013244733351</v>
      </c>
      <c r="E6786" s="1">
        <f t="shared" ca="1" si="737"/>
        <v>-2</v>
      </c>
      <c r="F6786" s="1">
        <f t="shared" ca="1" si="739"/>
        <v>2</v>
      </c>
      <c r="G6786" s="1">
        <f t="shared" ca="1" si="740"/>
        <v>1</v>
      </c>
      <c r="H6786" s="1">
        <f t="shared" ca="1" si="741"/>
        <v>0</v>
      </c>
    </row>
    <row r="6787" spans="1:8" hidden="1" x14ac:dyDescent="0.2">
      <c r="A6787" s="1">
        <v>6784</v>
      </c>
      <c r="B6787" s="1">
        <f t="shared" ca="1" si="738"/>
        <v>658532.70566672029</v>
      </c>
      <c r="C6787" s="1">
        <f t="shared" ca="1" si="735"/>
        <v>500</v>
      </c>
      <c r="D6787" s="1">
        <f t="shared" ca="1" si="736"/>
        <v>-42.077013244733351</v>
      </c>
      <c r="E6787" s="1">
        <f t="shared" ca="1" si="737"/>
        <v>-3</v>
      </c>
      <c r="F6787" s="1">
        <f t="shared" ca="1" si="739"/>
        <v>2</v>
      </c>
      <c r="G6787" s="1">
        <f t="shared" ca="1" si="740"/>
        <v>2</v>
      </c>
      <c r="H6787" s="1">
        <f t="shared" ca="1" si="741"/>
        <v>0</v>
      </c>
    </row>
    <row r="6788" spans="1:8" hidden="1" x14ac:dyDescent="0.2">
      <c r="A6788" s="1">
        <v>6785</v>
      </c>
      <c r="B6788" s="1">
        <f t="shared" ca="1" si="738"/>
        <v>637494.19904435356</v>
      </c>
      <c r="C6788" s="1">
        <f t="shared" ca="1" si="735"/>
        <v>500</v>
      </c>
      <c r="D6788" s="1">
        <f t="shared" ca="1" si="736"/>
        <v>-42.077013244733351</v>
      </c>
      <c r="E6788" s="1">
        <f t="shared" ca="1" si="737"/>
        <v>-4</v>
      </c>
      <c r="F6788" s="1">
        <f t="shared" ca="1" si="739"/>
        <v>2</v>
      </c>
      <c r="G6788" s="1">
        <f t="shared" ca="1" si="740"/>
        <v>3</v>
      </c>
      <c r="H6788" s="1">
        <f t="shared" ca="1" si="741"/>
        <v>0</v>
      </c>
    </row>
    <row r="6789" spans="1:8" hidden="1" x14ac:dyDescent="0.2">
      <c r="A6789" s="1">
        <v>6786</v>
      </c>
      <c r="B6789" s="1">
        <f t="shared" ca="1" si="738"/>
        <v>616455.69242198684</v>
      </c>
      <c r="C6789" s="1">
        <f t="shared" ref="C6789:C6852" ca="1" si="742">$C$4*POWER($L$2,F6789-1)</f>
        <v>100</v>
      </c>
      <c r="D6789" s="1">
        <f t="shared" ref="D6789:D6852" ca="1" si="743">IF(RAND()&lt;$B$1,$F$1,$H$1)</f>
        <v>-42.077013244733351</v>
      </c>
      <c r="E6789" s="1">
        <f t="shared" ref="E6789:E6852" ca="1" si="744">IF(D6788&lt;0,IF(E6788-1=-$D$2,0,E6788-1),IF(E6788+1=$F$2,0,E6788+1))</f>
        <v>0</v>
      </c>
      <c r="F6789" s="1">
        <f t="shared" ca="1" si="739"/>
        <v>1</v>
      </c>
      <c r="G6789" s="1">
        <f t="shared" ca="1" si="740"/>
        <v>4</v>
      </c>
      <c r="H6789" s="1">
        <f t="shared" ca="1" si="741"/>
        <v>0</v>
      </c>
    </row>
    <row r="6790" spans="1:8" hidden="1" x14ac:dyDescent="0.2">
      <c r="A6790" s="1">
        <v>6787</v>
      </c>
      <c r="B6790" s="1">
        <f t="shared" ref="B6790:B6853" ca="1" si="745">B6789+D6789*C6789</f>
        <v>612247.99109751347</v>
      </c>
      <c r="C6790" s="1">
        <f t="shared" ca="1" si="742"/>
        <v>100</v>
      </c>
      <c r="D6790" s="1">
        <f t="shared" ca="1" si="743"/>
        <v>-42.077013244733351</v>
      </c>
      <c r="E6790" s="1">
        <f t="shared" ca="1" si="744"/>
        <v>-1</v>
      </c>
      <c r="F6790" s="1">
        <f t="shared" ref="F6790:F6853" ca="1" si="746">IF(AND(D6789&gt;0,E6790=0),IF(F6789-1&lt;1,1,F6789-1),IF(AND(D6789&lt;0,E6790=0),IF(F6789+1&gt;$H$2,1,F6789+1),F6789))</f>
        <v>1</v>
      </c>
      <c r="G6790" s="1">
        <f t="shared" ref="G6790:G6853" ca="1" si="747">IF(D6789&gt;0,0,G6789+1)</f>
        <v>5</v>
      </c>
      <c r="H6790" s="1">
        <f t="shared" ref="H6790:H6853" ca="1" si="748">IF(D6789&lt;0,0,H6789+1)</f>
        <v>0</v>
      </c>
    </row>
    <row r="6791" spans="1:8" hidden="1" x14ac:dyDescent="0.2">
      <c r="A6791" s="1">
        <v>6788</v>
      </c>
      <c r="B6791" s="1">
        <f t="shared" ca="1" si="745"/>
        <v>608040.2897730401</v>
      </c>
      <c r="C6791" s="1">
        <f t="shared" ca="1" si="742"/>
        <v>100</v>
      </c>
      <c r="D6791" s="1">
        <f t="shared" ca="1" si="743"/>
        <v>-42.077013244733351</v>
      </c>
      <c r="E6791" s="1">
        <f t="shared" ca="1" si="744"/>
        <v>-2</v>
      </c>
      <c r="F6791" s="1">
        <f t="shared" ca="1" si="746"/>
        <v>1</v>
      </c>
      <c r="G6791" s="1">
        <f t="shared" ca="1" si="747"/>
        <v>6</v>
      </c>
      <c r="H6791" s="1">
        <f t="shared" ca="1" si="748"/>
        <v>0</v>
      </c>
    </row>
    <row r="6792" spans="1:8" hidden="1" x14ac:dyDescent="0.2">
      <c r="A6792" s="1">
        <v>6789</v>
      </c>
      <c r="B6792" s="1">
        <f t="shared" ca="1" si="745"/>
        <v>603832.58844856673</v>
      </c>
      <c r="C6792" s="1">
        <f t="shared" ca="1" si="742"/>
        <v>100</v>
      </c>
      <c r="D6792" s="1">
        <f t="shared" ca="1" si="743"/>
        <v>-42.077013244733351</v>
      </c>
      <c r="E6792" s="1">
        <f t="shared" ca="1" si="744"/>
        <v>-3</v>
      </c>
      <c r="F6792" s="1">
        <f t="shared" ca="1" si="746"/>
        <v>1</v>
      </c>
      <c r="G6792" s="1">
        <f t="shared" ca="1" si="747"/>
        <v>7</v>
      </c>
      <c r="H6792" s="1">
        <f t="shared" ca="1" si="748"/>
        <v>0</v>
      </c>
    </row>
    <row r="6793" spans="1:8" hidden="1" x14ac:dyDescent="0.2">
      <c r="A6793" s="1">
        <v>6790</v>
      </c>
      <c r="B6793" s="1">
        <f t="shared" ca="1" si="745"/>
        <v>599624.88712409337</v>
      </c>
      <c r="C6793" s="1">
        <f t="shared" ca="1" si="742"/>
        <v>100</v>
      </c>
      <c r="D6793" s="1">
        <f t="shared" ca="1" si="743"/>
        <v>-42.077013244733351</v>
      </c>
      <c r="E6793" s="1">
        <f t="shared" ca="1" si="744"/>
        <v>-4</v>
      </c>
      <c r="F6793" s="1">
        <f t="shared" ca="1" si="746"/>
        <v>1</v>
      </c>
      <c r="G6793" s="1">
        <f t="shared" ca="1" si="747"/>
        <v>8</v>
      </c>
      <c r="H6793" s="1">
        <f t="shared" ca="1" si="748"/>
        <v>0</v>
      </c>
    </row>
    <row r="6794" spans="1:8" hidden="1" x14ac:dyDescent="0.2">
      <c r="A6794" s="1">
        <v>6791</v>
      </c>
      <c r="B6794" s="1">
        <f t="shared" ca="1" si="745"/>
        <v>595417.18579962</v>
      </c>
      <c r="C6794" s="1">
        <f t="shared" ca="1" si="742"/>
        <v>500</v>
      </c>
      <c r="D6794" s="1">
        <f t="shared" ca="1" si="743"/>
        <v>58.639357099169693</v>
      </c>
      <c r="E6794" s="1">
        <f t="shared" ca="1" si="744"/>
        <v>0</v>
      </c>
      <c r="F6794" s="1">
        <f t="shared" ca="1" si="746"/>
        <v>2</v>
      </c>
      <c r="G6794" s="1">
        <f t="shared" ca="1" si="747"/>
        <v>9</v>
      </c>
      <c r="H6794" s="1">
        <f t="shared" ca="1" si="748"/>
        <v>0</v>
      </c>
    </row>
    <row r="6795" spans="1:8" hidden="1" x14ac:dyDescent="0.2">
      <c r="A6795" s="1">
        <v>6792</v>
      </c>
      <c r="B6795" s="1">
        <f t="shared" ca="1" si="745"/>
        <v>624736.86434920481</v>
      </c>
      <c r="C6795" s="1">
        <f t="shared" ca="1" si="742"/>
        <v>100</v>
      </c>
      <c r="D6795" s="1">
        <f t="shared" ca="1" si="743"/>
        <v>-42.077013244733351</v>
      </c>
      <c r="E6795" s="1">
        <f t="shared" ca="1" si="744"/>
        <v>0</v>
      </c>
      <c r="F6795" s="1">
        <f t="shared" ca="1" si="746"/>
        <v>1</v>
      </c>
      <c r="G6795" s="1">
        <f t="shared" ca="1" si="747"/>
        <v>0</v>
      </c>
      <c r="H6795" s="1">
        <f t="shared" ca="1" si="748"/>
        <v>1</v>
      </c>
    </row>
    <row r="6796" spans="1:8" hidden="1" x14ac:dyDescent="0.2">
      <c r="A6796" s="1">
        <v>6793</v>
      </c>
      <c r="B6796" s="1">
        <f t="shared" ca="1" si="745"/>
        <v>620529.16302473145</v>
      </c>
      <c r="C6796" s="1">
        <f t="shared" ca="1" si="742"/>
        <v>100</v>
      </c>
      <c r="D6796" s="1">
        <f t="shared" ca="1" si="743"/>
        <v>58.639357099169693</v>
      </c>
      <c r="E6796" s="1">
        <f t="shared" ca="1" si="744"/>
        <v>-1</v>
      </c>
      <c r="F6796" s="1">
        <f t="shared" ca="1" si="746"/>
        <v>1</v>
      </c>
      <c r="G6796" s="1">
        <f t="shared" ca="1" si="747"/>
        <v>1</v>
      </c>
      <c r="H6796" s="1">
        <f t="shared" ca="1" si="748"/>
        <v>0</v>
      </c>
    </row>
    <row r="6797" spans="1:8" hidden="1" x14ac:dyDescent="0.2">
      <c r="A6797" s="1">
        <v>6794</v>
      </c>
      <c r="B6797" s="1">
        <f t="shared" ca="1" si="745"/>
        <v>626393.09873464843</v>
      </c>
      <c r="C6797" s="1">
        <f t="shared" ca="1" si="742"/>
        <v>100</v>
      </c>
      <c r="D6797" s="1">
        <f t="shared" ca="1" si="743"/>
        <v>-42.077013244733351</v>
      </c>
      <c r="E6797" s="1">
        <f t="shared" ca="1" si="744"/>
        <v>0</v>
      </c>
      <c r="F6797" s="1">
        <f t="shared" ca="1" si="746"/>
        <v>1</v>
      </c>
      <c r="G6797" s="1">
        <f t="shared" ca="1" si="747"/>
        <v>0</v>
      </c>
      <c r="H6797" s="1">
        <f t="shared" ca="1" si="748"/>
        <v>1</v>
      </c>
    </row>
    <row r="6798" spans="1:8" hidden="1" x14ac:dyDescent="0.2">
      <c r="A6798" s="1">
        <v>6795</v>
      </c>
      <c r="B6798" s="1">
        <f t="shared" ca="1" si="745"/>
        <v>622185.39741017506</v>
      </c>
      <c r="C6798" s="1">
        <f t="shared" ca="1" si="742"/>
        <v>100</v>
      </c>
      <c r="D6798" s="1">
        <f t="shared" ca="1" si="743"/>
        <v>-42.077013244733351</v>
      </c>
      <c r="E6798" s="1">
        <f t="shared" ca="1" si="744"/>
        <v>-1</v>
      </c>
      <c r="F6798" s="1">
        <f t="shared" ca="1" si="746"/>
        <v>1</v>
      </c>
      <c r="G6798" s="1">
        <f t="shared" ca="1" si="747"/>
        <v>1</v>
      </c>
      <c r="H6798" s="1">
        <f t="shared" ca="1" si="748"/>
        <v>0</v>
      </c>
    </row>
    <row r="6799" spans="1:8" hidden="1" x14ac:dyDescent="0.2">
      <c r="A6799" s="1">
        <v>6796</v>
      </c>
      <c r="B6799" s="1">
        <f t="shared" ca="1" si="745"/>
        <v>617977.6960857017</v>
      </c>
      <c r="C6799" s="1">
        <f t="shared" ca="1" si="742"/>
        <v>100</v>
      </c>
      <c r="D6799" s="1">
        <f t="shared" ca="1" si="743"/>
        <v>-42.077013244733351</v>
      </c>
      <c r="E6799" s="1">
        <f t="shared" ca="1" si="744"/>
        <v>-2</v>
      </c>
      <c r="F6799" s="1">
        <f t="shared" ca="1" si="746"/>
        <v>1</v>
      </c>
      <c r="G6799" s="1">
        <f t="shared" ca="1" si="747"/>
        <v>2</v>
      </c>
      <c r="H6799" s="1">
        <f t="shared" ca="1" si="748"/>
        <v>0</v>
      </c>
    </row>
    <row r="6800" spans="1:8" hidden="1" x14ac:dyDescent="0.2">
      <c r="A6800" s="1">
        <v>6797</v>
      </c>
      <c r="B6800" s="1">
        <f t="shared" ca="1" si="745"/>
        <v>613769.99476122833</v>
      </c>
      <c r="C6800" s="1">
        <f t="shared" ca="1" si="742"/>
        <v>100</v>
      </c>
      <c r="D6800" s="1">
        <f t="shared" ca="1" si="743"/>
        <v>58.639357099169693</v>
      </c>
      <c r="E6800" s="1">
        <f t="shared" ca="1" si="744"/>
        <v>-3</v>
      </c>
      <c r="F6800" s="1">
        <f t="shared" ca="1" si="746"/>
        <v>1</v>
      </c>
      <c r="G6800" s="1">
        <f t="shared" ca="1" si="747"/>
        <v>3</v>
      </c>
      <c r="H6800" s="1">
        <f t="shared" ca="1" si="748"/>
        <v>0</v>
      </c>
    </row>
    <row r="6801" spans="1:8" hidden="1" x14ac:dyDescent="0.2">
      <c r="A6801" s="1">
        <v>6798</v>
      </c>
      <c r="B6801" s="1">
        <f t="shared" ca="1" si="745"/>
        <v>619633.93047114532</v>
      </c>
      <c r="C6801" s="1">
        <f t="shared" ca="1" si="742"/>
        <v>100</v>
      </c>
      <c r="D6801" s="1">
        <f t="shared" ca="1" si="743"/>
        <v>-42.077013244733351</v>
      </c>
      <c r="E6801" s="1">
        <f t="shared" ca="1" si="744"/>
        <v>-2</v>
      </c>
      <c r="F6801" s="1">
        <f t="shared" ca="1" si="746"/>
        <v>1</v>
      </c>
      <c r="G6801" s="1">
        <f t="shared" ca="1" si="747"/>
        <v>0</v>
      </c>
      <c r="H6801" s="1">
        <f t="shared" ca="1" si="748"/>
        <v>1</v>
      </c>
    </row>
    <row r="6802" spans="1:8" hidden="1" x14ac:dyDescent="0.2">
      <c r="A6802" s="1">
        <v>6799</v>
      </c>
      <c r="B6802" s="1">
        <f t="shared" ca="1" si="745"/>
        <v>615426.22914667195</v>
      </c>
      <c r="C6802" s="1">
        <f t="shared" ca="1" si="742"/>
        <v>100</v>
      </c>
      <c r="D6802" s="1">
        <f t="shared" ca="1" si="743"/>
        <v>-42.077013244733351</v>
      </c>
      <c r="E6802" s="1">
        <f t="shared" ca="1" si="744"/>
        <v>-3</v>
      </c>
      <c r="F6802" s="1">
        <f t="shared" ca="1" si="746"/>
        <v>1</v>
      </c>
      <c r="G6802" s="1">
        <f t="shared" ca="1" si="747"/>
        <v>1</v>
      </c>
      <c r="H6802" s="1">
        <f t="shared" ca="1" si="748"/>
        <v>0</v>
      </c>
    </row>
    <row r="6803" spans="1:8" hidden="1" x14ac:dyDescent="0.2">
      <c r="A6803" s="1">
        <v>6800</v>
      </c>
      <c r="B6803" s="1">
        <f t="shared" ca="1" si="745"/>
        <v>611218.52782219858</v>
      </c>
      <c r="C6803" s="1">
        <f t="shared" ca="1" si="742"/>
        <v>100</v>
      </c>
      <c r="D6803" s="1">
        <f t="shared" ca="1" si="743"/>
        <v>-42.077013244733351</v>
      </c>
      <c r="E6803" s="1">
        <f t="shared" ca="1" si="744"/>
        <v>-4</v>
      </c>
      <c r="F6803" s="1">
        <f t="shared" ca="1" si="746"/>
        <v>1</v>
      </c>
      <c r="G6803" s="1">
        <f t="shared" ca="1" si="747"/>
        <v>2</v>
      </c>
      <c r="H6803" s="1">
        <f t="shared" ca="1" si="748"/>
        <v>0</v>
      </c>
    </row>
    <row r="6804" spans="1:8" hidden="1" x14ac:dyDescent="0.2">
      <c r="A6804" s="1">
        <v>6801</v>
      </c>
      <c r="B6804" s="1">
        <f t="shared" ca="1" si="745"/>
        <v>607010.82649772521</v>
      </c>
      <c r="C6804" s="1">
        <f t="shared" ca="1" si="742"/>
        <v>500</v>
      </c>
      <c r="D6804" s="1">
        <f t="shared" ca="1" si="743"/>
        <v>58.639357099169693</v>
      </c>
      <c r="E6804" s="1">
        <f t="shared" ca="1" si="744"/>
        <v>0</v>
      </c>
      <c r="F6804" s="1">
        <f t="shared" ca="1" si="746"/>
        <v>2</v>
      </c>
      <c r="G6804" s="1">
        <f t="shared" ca="1" si="747"/>
        <v>3</v>
      </c>
      <c r="H6804" s="1">
        <f t="shared" ca="1" si="748"/>
        <v>0</v>
      </c>
    </row>
    <row r="6805" spans="1:8" hidden="1" x14ac:dyDescent="0.2">
      <c r="A6805" s="1">
        <v>6802</v>
      </c>
      <c r="B6805" s="1">
        <f t="shared" ca="1" si="745"/>
        <v>636330.50504731003</v>
      </c>
      <c r="C6805" s="1">
        <f t="shared" ca="1" si="742"/>
        <v>100</v>
      </c>
      <c r="D6805" s="1">
        <f t="shared" ca="1" si="743"/>
        <v>58.639357099169693</v>
      </c>
      <c r="E6805" s="1">
        <f t="shared" ca="1" si="744"/>
        <v>0</v>
      </c>
      <c r="F6805" s="1">
        <f t="shared" ca="1" si="746"/>
        <v>1</v>
      </c>
      <c r="G6805" s="1">
        <f t="shared" ca="1" si="747"/>
        <v>0</v>
      </c>
      <c r="H6805" s="1">
        <f t="shared" ca="1" si="748"/>
        <v>1</v>
      </c>
    </row>
    <row r="6806" spans="1:8" hidden="1" x14ac:dyDescent="0.2">
      <c r="A6806" s="1">
        <v>6803</v>
      </c>
      <c r="B6806" s="1">
        <f t="shared" ca="1" si="745"/>
        <v>642194.44075722701</v>
      </c>
      <c r="C6806" s="1">
        <f t="shared" ca="1" si="742"/>
        <v>100</v>
      </c>
      <c r="D6806" s="1">
        <f t="shared" ca="1" si="743"/>
        <v>-42.077013244733351</v>
      </c>
      <c r="E6806" s="1">
        <f t="shared" ca="1" si="744"/>
        <v>0</v>
      </c>
      <c r="F6806" s="1">
        <f t="shared" ca="1" si="746"/>
        <v>1</v>
      </c>
      <c r="G6806" s="1">
        <f t="shared" ca="1" si="747"/>
        <v>0</v>
      </c>
      <c r="H6806" s="1">
        <f t="shared" ca="1" si="748"/>
        <v>2</v>
      </c>
    </row>
    <row r="6807" spans="1:8" hidden="1" x14ac:dyDescent="0.2">
      <c r="A6807" s="1">
        <v>6804</v>
      </c>
      <c r="B6807" s="1">
        <f t="shared" ca="1" si="745"/>
        <v>637986.73943275365</v>
      </c>
      <c r="C6807" s="1">
        <f t="shared" ca="1" si="742"/>
        <v>100</v>
      </c>
      <c r="D6807" s="1">
        <f t="shared" ca="1" si="743"/>
        <v>58.639357099169693</v>
      </c>
      <c r="E6807" s="1">
        <f t="shared" ca="1" si="744"/>
        <v>-1</v>
      </c>
      <c r="F6807" s="1">
        <f t="shared" ca="1" si="746"/>
        <v>1</v>
      </c>
      <c r="G6807" s="1">
        <f t="shared" ca="1" si="747"/>
        <v>1</v>
      </c>
      <c r="H6807" s="1">
        <f t="shared" ca="1" si="748"/>
        <v>0</v>
      </c>
    </row>
    <row r="6808" spans="1:8" hidden="1" x14ac:dyDescent="0.2">
      <c r="A6808" s="1">
        <v>6805</v>
      </c>
      <c r="B6808" s="1">
        <f t="shared" ca="1" si="745"/>
        <v>643850.67514267063</v>
      </c>
      <c r="C6808" s="1">
        <f t="shared" ca="1" si="742"/>
        <v>100</v>
      </c>
      <c r="D6808" s="1">
        <f t="shared" ca="1" si="743"/>
        <v>-42.077013244733351</v>
      </c>
      <c r="E6808" s="1">
        <f t="shared" ca="1" si="744"/>
        <v>0</v>
      </c>
      <c r="F6808" s="1">
        <f t="shared" ca="1" si="746"/>
        <v>1</v>
      </c>
      <c r="G6808" s="1">
        <f t="shared" ca="1" si="747"/>
        <v>0</v>
      </c>
      <c r="H6808" s="1">
        <f t="shared" ca="1" si="748"/>
        <v>1</v>
      </c>
    </row>
    <row r="6809" spans="1:8" hidden="1" x14ac:dyDescent="0.2">
      <c r="A6809" s="1">
        <v>6806</v>
      </c>
      <c r="B6809" s="1">
        <f t="shared" ca="1" si="745"/>
        <v>639642.97381819726</v>
      </c>
      <c r="C6809" s="1">
        <f t="shared" ca="1" si="742"/>
        <v>100</v>
      </c>
      <c r="D6809" s="1">
        <f t="shared" ca="1" si="743"/>
        <v>-42.077013244733351</v>
      </c>
      <c r="E6809" s="1">
        <f t="shared" ca="1" si="744"/>
        <v>-1</v>
      </c>
      <c r="F6809" s="1">
        <f t="shared" ca="1" si="746"/>
        <v>1</v>
      </c>
      <c r="G6809" s="1">
        <f t="shared" ca="1" si="747"/>
        <v>1</v>
      </c>
      <c r="H6809" s="1">
        <f t="shared" ca="1" si="748"/>
        <v>0</v>
      </c>
    </row>
    <row r="6810" spans="1:8" hidden="1" x14ac:dyDescent="0.2">
      <c r="A6810" s="1">
        <v>6807</v>
      </c>
      <c r="B6810" s="1">
        <f t="shared" ca="1" si="745"/>
        <v>635435.2724937239</v>
      </c>
      <c r="C6810" s="1">
        <f t="shared" ca="1" si="742"/>
        <v>100</v>
      </c>
      <c r="D6810" s="1">
        <f t="shared" ca="1" si="743"/>
        <v>58.639357099169693</v>
      </c>
      <c r="E6810" s="1">
        <f t="shared" ca="1" si="744"/>
        <v>-2</v>
      </c>
      <c r="F6810" s="1">
        <f t="shared" ca="1" si="746"/>
        <v>1</v>
      </c>
      <c r="G6810" s="1">
        <f t="shared" ca="1" si="747"/>
        <v>2</v>
      </c>
      <c r="H6810" s="1">
        <f t="shared" ca="1" si="748"/>
        <v>0</v>
      </c>
    </row>
    <row r="6811" spans="1:8" hidden="1" x14ac:dyDescent="0.2">
      <c r="A6811" s="1">
        <v>6808</v>
      </c>
      <c r="B6811" s="1">
        <f t="shared" ca="1" si="745"/>
        <v>641299.20820364088</v>
      </c>
      <c r="C6811" s="1">
        <f t="shared" ca="1" si="742"/>
        <v>100</v>
      </c>
      <c r="D6811" s="1">
        <f t="shared" ca="1" si="743"/>
        <v>-42.077013244733351</v>
      </c>
      <c r="E6811" s="1">
        <f t="shared" ca="1" si="744"/>
        <v>-1</v>
      </c>
      <c r="F6811" s="1">
        <f t="shared" ca="1" si="746"/>
        <v>1</v>
      </c>
      <c r="G6811" s="1">
        <f t="shared" ca="1" si="747"/>
        <v>0</v>
      </c>
      <c r="H6811" s="1">
        <f t="shared" ca="1" si="748"/>
        <v>1</v>
      </c>
    </row>
    <row r="6812" spans="1:8" hidden="1" x14ac:dyDescent="0.2">
      <c r="A6812" s="1">
        <v>6809</v>
      </c>
      <c r="B6812" s="1">
        <f t="shared" ca="1" si="745"/>
        <v>637091.50687916751</v>
      </c>
      <c r="C6812" s="1">
        <f t="shared" ca="1" si="742"/>
        <v>100</v>
      </c>
      <c r="D6812" s="1">
        <f t="shared" ca="1" si="743"/>
        <v>58.639357099169693</v>
      </c>
      <c r="E6812" s="1">
        <f t="shared" ca="1" si="744"/>
        <v>-2</v>
      </c>
      <c r="F6812" s="1">
        <f t="shared" ca="1" si="746"/>
        <v>1</v>
      </c>
      <c r="G6812" s="1">
        <f t="shared" ca="1" si="747"/>
        <v>1</v>
      </c>
      <c r="H6812" s="1">
        <f t="shared" ca="1" si="748"/>
        <v>0</v>
      </c>
    </row>
    <row r="6813" spans="1:8" hidden="1" x14ac:dyDescent="0.2">
      <c r="A6813" s="1">
        <v>6810</v>
      </c>
      <c r="B6813" s="1">
        <f t="shared" ca="1" si="745"/>
        <v>642955.4425890845</v>
      </c>
      <c r="C6813" s="1">
        <f t="shared" ca="1" si="742"/>
        <v>100</v>
      </c>
      <c r="D6813" s="1">
        <f t="shared" ca="1" si="743"/>
        <v>-42.077013244733351</v>
      </c>
      <c r="E6813" s="1">
        <f t="shared" ca="1" si="744"/>
        <v>-1</v>
      </c>
      <c r="F6813" s="1">
        <f t="shared" ca="1" si="746"/>
        <v>1</v>
      </c>
      <c r="G6813" s="1">
        <f t="shared" ca="1" si="747"/>
        <v>0</v>
      </c>
      <c r="H6813" s="1">
        <f t="shared" ca="1" si="748"/>
        <v>1</v>
      </c>
    </row>
    <row r="6814" spans="1:8" hidden="1" x14ac:dyDescent="0.2">
      <c r="A6814" s="1">
        <v>6811</v>
      </c>
      <c r="B6814" s="1">
        <f t="shared" ca="1" si="745"/>
        <v>638747.74126461113</v>
      </c>
      <c r="C6814" s="1">
        <f t="shared" ca="1" si="742"/>
        <v>100</v>
      </c>
      <c r="D6814" s="1">
        <f t="shared" ca="1" si="743"/>
        <v>-42.077013244733351</v>
      </c>
      <c r="E6814" s="1">
        <f t="shared" ca="1" si="744"/>
        <v>-2</v>
      </c>
      <c r="F6814" s="1">
        <f t="shared" ca="1" si="746"/>
        <v>1</v>
      </c>
      <c r="G6814" s="1">
        <f t="shared" ca="1" si="747"/>
        <v>1</v>
      </c>
      <c r="H6814" s="1">
        <f t="shared" ca="1" si="748"/>
        <v>0</v>
      </c>
    </row>
    <row r="6815" spans="1:8" hidden="1" x14ac:dyDescent="0.2">
      <c r="A6815" s="1">
        <v>6812</v>
      </c>
      <c r="B6815" s="1">
        <f t="shared" ca="1" si="745"/>
        <v>634540.03994013777</v>
      </c>
      <c r="C6815" s="1">
        <f t="shared" ca="1" si="742"/>
        <v>100</v>
      </c>
      <c r="D6815" s="1">
        <f t="shared" ca="1" si="743"/>
        <v>-42.077013244733351</v>
      </c>
      <c r="E6815" s="1">
        <f t="shared" ca="1" si="744"/>
        <v>-3</v>
      </c>
      <c r="F6815" s="1">
        <f t="shared" ca="1" si="746"/>
        <v>1</v>
      </c>
      <c r="G6815" s="1">
        <f t="shared" ca="1" si="747"/>
        <v>2</v>
      </c>
      <c r="H6815" s="1">
        <f t="shared" ca="1" si="748"/>
        <v>0</v>
      </c>
    </row>
    <row r="6816" spans="1:8" hidden="1" x14ac:dyDescent="0.2">
      <c r="A6816" s="1">
        <v>6813</v>
      </c>
      <c r="B6816" s="1">
        <f t="shared" ca="1" si="745"/>
        <v>630332.3386156644</v>
      </c>
      <c r="C6816" s="1">
        <f t="shared" ca="1" si="742"/>
        <v>100</v>
      </c>
      <c r="D6816" s="1">
        <f t="shared" ca="1" si="743"/>
        <v>58.639357099169693</v>
      </c>
      <c r="E6816" s="1">
        <f t="shared" ca="1" si="744"/>
        <v>-4</v>
      </c>
      <c r="F6816" s="1">
        <f t="shared" ca="1" si="746"/>
        <v>1</v>
      </c>
      <c r="G6816" s="1">
        <f t="shared" ca="1" si="747"/>
        <v>3</v>
      </c>
      <c r="H6816" s="1">
        <f t="shared" ca="1" si="748"/>
        <v>0</v>
      </c>
    </row>
    <row r="6817" spans="1:8" hidden="1" x14ac:dyDescent="0.2">
      <c r="A6817" s="1">
        <v>6814</v>
      </c>
      <c r="B6817" s="1">
        <f t="shared" ca="1" si="745"/>
        <v>636196.27432558138</v>
      </c>
      <c r="C6817" s="1">
        <f t="shared" ca="1" si="742"/>
        <v>100</v>
      </c>
      <c r="D6817" s="1">
        <f t="shared" ca="1" si="743"/>
        <v>58.639357099169693</v>
      </c>
      <c r="E6817" s="1">
        <f t="shared" ca="1" si="744"/>
        <v>-3</v>
      </c>
      <c r="F6817" s="1">
        <f t="shared" ca="1" si="746"/>
        <v>1</v>
      </c>
      <c r="G6817" s="1">
        <f t="shared" ca="1" si="747"/>
        <v>0</v>
      </c>
      <c r="H6817" s="1">
        <f t="shared" ca="1" si="748"/>
        <v>1</v>
      </c>
    </row>
    <row r="6818" spans="1:8" hidden="1" x14ac:dyDescent="0.2">
      <c r="A6818" s="1">
        <v>6815</v>
      </c>
      <c r="B6818" s="1">
        <f t="shared" ca="1" si="745"/>
        <v>642060.21003549837</v>
      </c>
      <c r="C6818" s="1">
        <f t="shared" ca="1" si="742"/>
        <v>100</v>
      </c>
      <c r="D6818" s="1">
        <f t="shared" ca="1" si="743"/>
        <v>-42.077013244733351</v>
      </c>
      <c r="E6818" s="1">
        <f t="shared" ca="1" si="744"/>
        <v>-2</v>
      </c>
      <c r="F6818" s="1">
        <f t="shared" ca="1" si="746"/>
        <v>1</v>
      </c>
      <c r="G6818" s="1">
        <f t="shared" ca="1" si="747"/>
        <v>0</v>
      </c>
      <c r="H6818" s="1">
        <f t="shared" ca="1" si="748"/>
        <v>2</v>
      </c>
    </row>
    <row r="6819" spans="1:8" hidden="1" x14ac:dyDescent="0.2">
      <c r="A6819" s="1">
        <v>6816</v>
      </c>
      <c r="B6819" s="1">
        <f t="shared" ca="1" si="745"/>
        <v>637852.508711025</v>
      </c>
      <c r="C6819" s="1">
        <f t="shared" ca="1" si="742"/>
        <v>100</v>
      </c>
      <c r="D6819" s="1">
        <f t="shared" ca="1" si="743"/>
        <v>-42.077013244733351</v>
      </c>
      <c r="E6819" s="1">
        <f t="shared" ca="1" si="744"/>
        <v>-3</v>
      </c>
      <c r="F6819" s="1">
        <f t="shared" ca="1" si="746"/>
        <v>1</v>
      </c>
      <c r="G6819" s="1">
        <f t="shared" ca="1" si="747"/>
        <v>1</v>
      </c>
      <c r="H6819" s="1">
        <f t="shared" ca="1" si="748"/>
        <v>0</v>
      </c>
    </row>
    <row r="6820" spans="1:8" hidden="1" x14ac:dyDescent="0.2">
      <c r="A6820" s="1">
        <v>6817</v>
      </c>
      <c r="B6820" s="1">
        <f t="shared" ca="1" si="745"/>
        <v>633644.80738655163</v>
      </c>
      <c r="C6820" s="1">
        <f t="shared" ca="1" si="742"/>
        <v>100</v>
      </c>
      <c r="D6820" s="1">
        <f t="shared" ca="1" si="743"/>
        <v>-42.077013244733351</v>
      </c>
      <c r="E6820" s="1">
        <f t="shared" ca="1" si="744"/>
        <v>-4</v>
      </c>
      <c r="F6820" s="1">
        <f t="shared" ca="1" si="746"/>
        <v>1</v>
      </c>
      <c r="G6820" s="1">
        <f t="shared" ca="1" si="747"/>
        <v>2</v>
      </c>
      <c r="H6820" s="1">
        <f t="shared" ca="1" si="748"/>
        <v>0</v>
      </c>
    </row>
    <row r="6821" spans="1:8" hidden="1" x14ac:dyDescent="0.2">
      <c r="A6821" s="1">
        <v>6818</v>
      </c>
      <c r="B6821" s="1">
        <f t="shared" ca="1" si="745"/>
        <v>629437.10606207827</v>
      </c>
      <c r="C6821" s="1">
        <f t="shared" ca="1" si="742"/>
        <v>500</v>
      </c>
      <c r="D6821" s="1">
        <f t="shared" ca="1" si="743"/>
        <v>-42.077013244733351</v>
      </c>
      <c r="E6821" s="1">
        <f t="shared" ca="1" si="744"/>
        <v>0</v>
      </c>
      <c r="F6821" s="1">
        <f t="shared" ca="1" si="746"/>
        <v>2</v>
      </c>
      <c r="G6821" s="1">
        <f t="shared" ca="1" si="747"/>
        <v>3</v>
      </c>
      <c r="H6821" s="1">
        <f t="shared" ca="1" si="748"/>
        <v>0</v>
      </c>
    </row>
    <row r="6822" spans="1:8" hidden="1" x14ac:dyDescent="0.2">
      <c r="A6822" s="1">
        <v>6819</v>
      </c>
      <c r="B6822" s="1">
        <f t="shared" ca="1" si="745"/>
        <v>608398.59943971154</v>
      </c>
      <c r="C6822" s="1">
        <f t="shared" ca="1" si="742"/>
        <v>500</v>
      </c>
      <c r="D6822" s="1">
        <f t="shared" ca="1" si="743"/>
        <v>-42.077013244733351</v>
      </c>
      <c r="E6822" s="1">
        <f t="shared" ca="1" si="744"/>
        <v>-1</v>
      </c>
      <c r="F6822" s="1">
        <f t="shared" ca="1" si="746"/>
        <v>2</v>
      </c>
      <c r="G6822" s="1">
        <f t="shared" ca="1" si="747"/>
        <v>4</v>
      </c>
      <c r="H6822" s="1">
        <f t="shared" ca="1" si="748"/>
        <v>0</v>
      </c>
    </row>
    <row r="6823" spans="1:8" hidden="1" x14ac:dyDescent="0.2">
      <c r="A6823" s="1">
        <v>6820</v>
      </c>
      <c r="B6823" s="1">
        <f t="shared" ca="1" si="745"/>
        <v>587360.09281734482</v>
      </c>
      <c r="C6823" s="1">
        <f t="shared" ca="1" si="742"/>
        <v>500</v>
      </c>
      <c r="D6823" s="1">
        <f t="shared" ca="1" si="743"/>
        <v>58.639357099169693</v>
      </c>
      <c r="E6823" s="1">
        <f t="shared" ca="1" si="744"/>
        <v>-2</v>
      </c>
      <c r="F6823" s="1">
        <f t="shared" ca="1" si="746"/>
        <v>2</v>
      </c>
      <c r="G6823" s="1">
        <f t="shared" ca="1" si="747"/>
        <v>5</v>
      </c>
      <c r="H6823" s="1">
        <f t="shared" ca="1" si="748"/>
        <v>0</v>
      </c>
    </row>
    <row r="6824" spans="1:8" hidden="1" x14ac:dyDescent="0.2">
      <c r="A6824" s="1">
        <v>6821</v>
      </c>
      <c r="B6824" s="1">
        <f t="shared" ca="1" si="745"/>
        <v>616679.77136692964</v>
      </c>
      <c r="C6824" s="1">
        <f t="shared" ca="1" si="742"/>
        <v>500</v>
      </c>
      <c r="D6824" s="1">
        <f t="shared" ca="1" si="743"/>
        <v>-42.077013244733351</v>
      </c>
      <c r="E6824" s="1">
        <f t="shared" ca="1" si="744"/>
        <v>-1</v>
      </c>
      <c r="F6824" s="1">
        <f t="shared" ca="1" si="746"/>
        <v>2</v>
      </c>
      <c r="G6824" s="1">
        <f t="shared" ca="1" si="747"/>
        <v>0</v>
      </c>
      <c r="H6824" s="1">
        <f t="shared" ca="1" si="748"/>
        <v>1</v>
      </c>
    </row>
    <row r="6825" spans="1:8" hidden="1" x14ac:dyDescent="0.2">
      <c r="A6825" s="1">
        <v>6822</v>
      </c>
      <c r="B6825" s="1">
        <f t="shared" ca="1" si="745"/>
        <v>595641.26474456291</v>
      </c>
      <c r="C6825" s="1">
        <f t="shared" ca="1" si="742"/>
        <v>500</v>
      </c>
      <c r="D6825" s="1">
        <f t="shared" ca="1" si="743"/>
        <v>58.639357099169693</v>
      </c>
      <c r="E6825" s="1">
        <f t="shared" ca="1" si="744"/>
        <v>-2</v>
      </c>
      <c r="F6825" s="1">
        <f t="shared" ca="1" si="746"/>
        <v>2</v>
      </c>
      <c r="G6825" s="1">
        <f t="shared" ca="1" si="747"/>
        <v>1</v>
      </c>
      <c r="H6825" s="1">
        <f t="shared" ca="1" si="748"/>
        <v>0</v>
      </c>
    </row>
    <row r="6826" spans="1:8" hidden="1" x14ac:dyDescent="0.2">
      <c r="A6826" s="1">
        <v>6823</v>
      </c>
      <c r="B6826" s="1">
        <f t="shared" ca="1" si="745"/>
        <v>624960.94329414773</v>
      </c>
      <c r="C6826" s="1">
        <f t="shared" ca="1" si="742"/>
        <v>500</v>
      </c>
      <c r="D6826" s="1">
        <f t="shared" ca="1" si="743"/>
        <v>-42.077013244733351</v>
      </c>
      <c r="E6826" s="1">
        <f t="shared" ca="1" si="744"/>
        <v>-1</v>
      </c>
      <c r="F6826" s="1">
        <f t="shared" ca="1" si="746"/>
        <v>2</v>
      </c>
      <c r="G6826" s="1">
        <f t="shared" ca="1" si="747"/>
        <v>0</v>
      </c>
      <c r="H6826" s="1">
        <f t="shared" ca="1" si="748"/>
        <v>1</v>
      </c>
    </row>
    <row r="6827" spans="1:8" hidden="1" x14ac:dyDescent="0.2">
      <c r="A6827" s="1">
        <v>6824</v>
      </c>
      <c r="B6827" s="1">
        <f t="shared" ca="1" si="745"/>
        <v>603922.436671781</v>
      </c>
      <c r="C6827" s="1">
        <f t="shared" ca="1" si="742"/>
        <v>500</v>
      </c>
      <c r="D6827" s="1">
        <f t="shared" ca="1" si="743"/>
        <v>-42.077013244733351</v>
      </c>
      <c r="E6827" s="1">
        <f t="shared" ca="1" si="744"/>
        <v>-2</v>
      </c>
      <c r="F6827" s="1">
        <f t="shared" ca="1" si="746"/>
        <v>2</v>
      </c>
      <c r="G6827" s="1">
        <f t="shared" ca="1" si="747"/>
        <v>1</v>
      </c>
      <c r="H6827" s="1">
        <f t="shared" ca="1" si="748"/>
        <v>0</v>
      </c>
    </row>
    <row r="6828" spans="1:8" hidden="1" x14ac:dyDescent="0.2">
      <c r="A6828" s="1">
        <v>6825</v>
      </c>
      <c r="B6828" s="1">
        <f t="shared" ca="1" si="745"/>
        <v>582883.93004941428</v>
      </c>
      <c r="C6828" s="1">
        <f t="shared" ca="1" si="742"/>
        <v>500</v>
      </c>
      <c r="D6828" s="1">
        <f t="shared" ca="1" si="743"/>
        <v>-42.077013244733351</v>
      </c>
      <c r="E6828" s="1">
        <f t="shared" ca="1" si="744"/>
        <v>-3</v>
      </c>
      <c r="F6828" s="1">
        <f t="shared" ca="1" si="746"/>
        <v>2</v>
      </c>
      <c r="G6828" s="1">
        <f t="shared" ca="1" si="747"/>
        <v>2</v>
      </c>
      <c r="H6828" s="1">
        <f t="shared" ca="1" si="748"/>
        <v>0</v>
      </c>
    </row>
    <row r="6829" spans="1:8" hidden="1" x14ac:dyDescent="0.2">
      <c r="A6829" s="1">
        <v>6826</v>
      </c>
      <c r="B6829" s="1">
        <f t="shared" ca="1" si="745"/>
        <v>561845.42342704756</v>
      </c>
      <c r="C6829" s="1">
        <f t="shared" ca="1" si="742"/>
        <v>500</v>
      </c>
      <c r="D6829" s="1">
        <f t="shared" ca="1" si="743"/>
        <v>-42.077013244733351</v>
      </c>
      <c r="E6829" s="1">
        <f t="shared" ca="1" si="744"/>
        <v>-4</v>
      </c>
      <c r="F6829" s="1">
        <f t="shared" ca="1" si="746"/>
        <v>2</v>
      </c>
      <c r="G6829" s="1">
        <f t="shared" ca="1" si="747"/>
        <v>3</v>
      </c>
      <c r="H6829" s="1">
        <f t="shared" ca="1" si="748"/>
        <v>0</v>
      </c>
    </row>
    <row r="6830" spans="1:8" hidden="1" x14ac:dyDescent="0.2">
      <c r="A6830" s="1">
        <v>6827</v>
      </c>
      <c r="B6830" s="1">
        <f t="shared" ca="1" si="745"/>
        <v>540806.91680468083</v>
      </c>
      <c r="C6830" s="1">
        <f t="shared" ca="1" si="742"/>
        <v>100</v>
      </c>
      <c r="D6830" s="1">
        <f t="shared" ca="1" si="743"/>
        <v>-42.077013244733351</v>
      </c>
      <c r="E6830" s="1">
        <f t="shared" ca="1" si="744"/>
        <v>0</v>
      </c>
      <c r="F6830" s="1">
        <f t="shared" ca="1" si="746"/>
        <v>1</v>
      </c>
      <c r="G6830" s="1">
        <f t="shared" ca="1" si="747"/>
        <v>4</v>
      </c>
      <c r="H6830" s="1">
        <f t="shared" ca="1" si="748"/>
        <v>0</v>
      </c>
    </row>
    <row r="6831" spans="1:8" hidden="1" x14ac:dyDescent="0.2">
      <c r="A6831" s="1">
        <v>6828</v>
      </c>
      <c r="B6831" s="1">
        <f t="shared" ca="1" si="745"/>
        <v>536599.21548020747</v>
      </c>
      <c r="C6831" s="1">
        <f t="shared" ca="1" si="742"/>
        <v>100</v>
      </c>
      <c r="D6831" s="1">
        <f t="shared" ca="1" si="743"/>
        <v>58.639357099169693</v>
      </c>
      <c r="E6831" s="1">
        <f t="shared" ca="1" si="744"/>
        <v>-1</v>
      </c>
      <c r="F6831" s="1">
        <f t="shared" ca="1" si="746"/>
        <v>1</v>
      </c>
      <c r="G6831" s="1">
        <f t="shared" ca="1" si="747"/>
        <v>5</v>
      </c>
      <c r="H6831" s="1">
        <f t="shared" ca="1" si="748"/>
        <v>0</v>
      </c>
    </row>
    <row r="6832" spans="1:8" hidden="1" x14ac:dyDescent="0.2">
      <c r="A6832" s="1">
        <v>6829</v>
      </c>
      <c r="B6832" s="1">
        <f t="shared" ca="1" si="745"/>
        <v>542463.15119012445</v>
      </c>
      <c r="C6832" s="1">
        <f t="shared" ca="1" si="742"/>
        <v>100</v>
      </c>
      <c r="D6832" s="1">
        <f t="shared" ca="1" si="743"/>
        <v>58.639357099169693</v>
      </c>
      <c r="E6832" s="1">
        <f t="shared" ca="1" si="744"/>
        <v>0</v>
      </c>
      <c r="F6832" s="1">
        <f t="shared" ca="1" si="746"/>
        <v>1</v>
      </c>
      <c r="G6832" s="1">
        <f t="shared" ca="1" si="747"/>
        <v>0</v>
      </c>
      <c r="H6832" s="1">
        <f t="shared" ca="1" si="748"/>
        <v>1</v>
      </c>
    </row>
    <row r="6833" spans="1:8" hidden="1" x14ac:dyDescent="0.2">
      <c r="A6833" s="1">
        <v>6830</v>
      </c>
      <c r="B6833" s="1">
        <f t="shared" ca="1" si="745"/>
        <v>548327.08690004144</v>
      </c>
      <c r="C6833" s="1">
        <f t="shared" ca="1" si="742"/>
        <v>100</v>
      </c>
      <c r="D6833" s="1">
        <f t="shared" ca="1" si="743"/>
        <v>58.639357099169693</v>
      </c>
      <c r="E6833" s="1">
        <f t="shared" ca="1" si="744"/>
        <v>0</v>
      </c>
      <c r="F6833" s="1">
        <f t="shared" ca="1" si="746"/>
        <v>1</v>
      </c>
      <c r="G6833" s="1">
        <f t="shared" ca="1" si="747"/>
        <v>0</v>
      </c>
      <c r="H6833" s="1">
        <f t="shared" ca="1" si="748"/>
        <v>2</v>
      </c>
    </row>
    <row r="6834" spans="1:8" hidden="1" x14ac:dyDescent="0.2">
      <c r="A6834" s="1">
        <v>6831</v>
      </c>
      <c r="B6834" s="1">
        <f t="shared" ca="1" si="745"/>
        <v>554191.02260995843</v>
      </c>
      <c r="C6834" s="1">
        <f t="shared" ca="1" si="742"/>
        <v>100</v>
      </c>
      <c r="D6834" s="1">
        <f t="shared" ca="1" si="743"/>
        <v>58.639357099169693</v>
      </c>
      <c r="E6834" s="1">
        <f t="shared" ca="1" si="744"/>
        <v>0</v>
      </c>
      <c r="F6834" s="1">
        <f t="shared" ca="1" si="746"/>
        <v>1</v>
      </c>
      <c r="G6834" s="1">
        <f t="shared" ca="1" si="747"/>
        <v>0</v>
      </c>
      <c r="H6834" s="1">
        <f t="shared" ca="1" si="748"/>
        <v>3</v>
      </c>
    </row>
    <row r="6835" spans="1:8" hidden="1" x14ac:dyDescent="0.2">
      <c r="A6835" s="1">
        <v>6832</v>
      </c>
      <c r="B6835" s="1">
        <f t="shared" ca="1" si="745"/>
        <v>560054.95831987541</v>
      </c>
      <c r="C6835" s="1">
        <f t="shared" ca="1" si="742"/>
        <v>100</v>
      </c>
      <c r="D6835" s="1">
        <f t="shared" ca="1" si="743"/>
        <v>-42.077013244733351</v>
      </c>
      <c r="E6835" s="1">
        <f t="shared" ca="1" si="744"/>
        <v>0</v>
      </c>
      <c r="F6835" s="1">
        <f t="shared" ca="1" si="746"/>
        <v>1</v>
      </c>
      <c r="G6835" s="1">
        <f t="shared" ca="1" si="747"/>
        <v>0</v>
      </c>
      <c r="H6835" s="1">
        <f t="shared" ca="1" si="748"/>
        <v>4</v>
      </c>
    </row>
    <row r="6836" spans="1:8" hidden="1" x14ac:dyDescent="0.2">
      <c r="A6836" s="1">
        <v>6833</v>
      </c>
      <c r="B6836" s="1">
        <f t="shared" ca="1" si="745"/>
        <v>555847.25699540204</v>
      </c>
      <c r="C6836" s="1">
        <f t="shared" ca="1" si="742"/>
        <v>100</v>
      </c>
      <c r="D6836" s="1">
        <f t="shared" ca="1" si="743"/>
        <v>-42.077013244733351</v>
      </c>
      <c r="E6836" s="1">
        <f t="shared" ca="1" si="744"/>
        <v>-1</v>
      </c>
      <c r="F6836" s="1">
        <f t="shared" ca="1" si="746"/>
        <v>1</v>
      </c>
      <c r="G6836" s="1">
        <f t="shared" ca="1" si="747"/>
        <v>1</v>
      </c>
      <c r="H6836" s="1">
        <f t="shared" ca="1" si="748"/>
        <v>0</v>
      </c>
    </row>
    <row r="6837" spans="1:8" hidden="1" x14ac:dyDescent="0.2">
      <c r="A6837" s="1">
        <v>6834</v>
      </c>
      <c r="B6837" s="1">
        <f t="shared" ca="1" si="745"/>
        <v>551639.55567092868</v>
      </c>
      <c r="C6837" s="1">
        <f t="shared" ca="1" si="742"/>
        <v>100</v>
      </c>
      <c r="D6837" s="1">
        <f t="shared" ca="1" si="743"/>
        <v>-42.077013244733351</v>
      </c>
      <c r="E6837" s="1">
        <f t="shared" ca="1" si="744"/>
        <v>-2</v>
      </c>
      <c r="F6837" s="1">
        <f t="shared" ca="1" si="746"/>
        <v>1</v>
      </c>
      <c r="G6837" s="1">
        <f t="shared" ca="1" si="747"/>
        <v>2</v>
      </c>
      <c r="H6837" s="1">
        <f t="shared" ca="1" si="748"/>
        <v>0</v>
      </c>
    </row>
    <row r="6838" spans="1:8" hidden="1" x14ac:dyDescent="0.2">
      <c r="A6838" s="1">
        <v>6835</v>
      </c>
      <c r="B6838" s="1">
        <f t="shared" ca="1" si="745"/>
        <v>547431.85434645531</v>
      </c>
      <c r="C6838" s="1">
        <f t="shared" ca="1" si="742"/>
        <v>100</v>
      </c>
      <c r="D6838" s="1">
        <f t="shared" ca="1" si="743"/>
        <v>-42.077013244733351</v>
      </c>
      <c r="E6838" s="1">
        <f t="shared" ca="1" si="744"/>
        <v>-3</v>
      </c>
      <c r="F6838" s="1">
        <f t="shared" ca="1" si="746"/>
        <v>1</v>
      </c>
      <c r="G6838" s="1">
        <f t="shared" ca="1" si="747"/>
        <v>3</v>
      </c>
      <c r="H6838" s="1">
        <f t="shared" ca="1" si="748"/>
        <v>0</v>
      </c>
    </row>
    <row r="6839" spans="1:8" hidden="1" x14ac:dyDescent="0.2">
      <c r="A6839" s="1">
        <v>6836</v>
      </c>
      <c r="B6839" s="1">
        <f t="shared" ca="1" si="745"/>
        <v>543224.15302198194</v>
      </c>
      <c r="C6839" s="1">
        <f t="shared" ca="1" si="742"/>
        <v>100</v>
      </c>
      <c r="D6839" s="1">
        <f t="shared" ca="1" si="743"/>
        <v>58.639357099169693</v>
      </c>
      <c r="E6839" s="1">
        <f t="shared" ca="1" si="744"/>
        <v>-4</v>
      </c>
      <c r="F6839" s="1">
        <f t="shared" ca="1" si="746"/>
        <v>1</v>
      </c>
      <c r="G6839" s="1">
        <f t="shared" ca="1" si="747"/>
        <v>4</v>
      </c>
      <c r="H6839" s="1">
        <f t="shared" ca="1" si="748"/>
        <v>0</v>
      </c>
    </row>
    <row r="6840" spans="1:8" hidden="1" x14ac:dyDescent="0.2">
      <c r="A6840" s="1">
        <v>6837</v>
      </c>
      <c r="B6840" s="1">
        <f t="shared" ca="1" si="745"/>
        <v>549088.08873189893</v>
      </c>
      <c r="C6840" s="1">
        <f t="shared" ca="1" si="742"/>
        <v>100</v>
      </c>
      <c r="D6840" s="1">
        <f t="shared" ca="1" si="743"/>
        <v>-42.077013244733351</v>
      </c>
      <c r="E6840" s="1">
        <f t="shared" ca="1" si="744"/>
        <v>-3</v>
      </c>
      <c r="F6840" s="1">
        <f t="shared" ca="1" si="746"/>
        <v>1</v>
      </c>
      <c r="G6840" s="1">
        <f t="shared" ca="1" si="747"/>
        <v>0</v>
      </c>
      <c r="H6840" s="1">
        <f t="shared" ca="1" si="748"/>
        <v>1</v>
      </c>
    </row>
    <row r="6841" spans="1:8" hidden="1" x14ac:dyDescent="0.2">
      <c r="A6841" s="1">
        <v>6838</v>
      </c>
      <c r="B6841" s="1">
        <f t="shared" ca="1" si="745"/>
        <v>544880.38740742556</v>
      </c>
      <c r="C6841" s="1">
        <f t="shared" ca="1" si="742"/>
        <v>100</v>
      </c>
      <c r="D6841" s="1">
        <f t="shared" ca="1" si="743"/>
        <v>58.639357099169693</v>
      </c>
      <c r="E6841" s="1">
        <f t="shared" ca="1" si="744"/>
        <v>-4</v>
      </c>
      <c r="F6841" s="1">
        <f t="shared" ca="1" si="746"/>
        <v>1</v>
      </c>
      <c r="G6841" s="1">
        <f t="shared" ca="1" si="747"/>
        <v>1</v>
      </c>
      <c r="H6841" s="1">
        <f t="shared" ca="1" si="748"/>
        <v>0</v>
      </c>
    </row>
    <row r="6842" spans="1:8" hidden="1" x14ac:dyDescent="0.2">
      <c r="A6842" s="1">
        <v>6839</v>
      </c>
      <c r="B6842" s="1">
        <f t="shared" ca="1" si="745"/>
        <v>550744.32311734254</v>
      </c>
      <c r="C6842" s="1">
        <f t="shared" ca="1" si="742"/>
        <v>100</v>
      </c>
      <c r="D6842" s="1">
        <f t="shared" ca="1" si="743"/>
        <v>-42.077013244733351</v>
      </c>
      <c r="E6842" s="1">
        <f t="shared" ca="1" si="744"/>
        <v>-3</v>
      </c>
      <c r="F6842" s="1">
        <f t="shared" ca="1" si="746"/>
        <v>1</v>
      </c>
      <c r="G6842" s="1">
        <f t="shared" ca="1" si="747"/>
        <v>0</v>
      </c>
      <c r="H6842" s="1">
        <f t="shared" ca="1" si="748"/>
        <v>1</v>
      </c>
    </row>
    <row r="6843" spans="1:8" hidden="1" x14ac:dyDescent="0.2">
      <c r="A6843" s="1">
        <v>6840</v>
      </c>
      <c r="B6843" s="1">
        <f t="shared" ca="1" si="745"/>
        <v>546536.62179286918</v>
      </c>
      <c r="C6843" s="1">
        <f t="shared" ca="1" si="742"/>
        <v>100</v>
      </c>
      <c r="D6843" s="1">
        <f t="shared" ca="1" si="743"/>
        <v>58.639357099169693</v>
      </c>
      <c r="E6843" s="1">
        <f t="shared" ca="1" si="744"/>
        <v>-4</v>
      </c>
      <c r="F6843" s="1">
        <f t="shared" ca="1" si="746"/>
        <v>1</v>
      </c>
      <c r="G6843" s="1">
        <f t="shared" ca="1" si="747"/>
        <v>1</v>
      </c>
      <c r="H6843" s="1">
        <f t="shared" ca="1" si="748"/>
        <v>0</v>
      </c>
    </row>
    <row r="6844" spans="1:8" hidden="1" x14ac:dyDescent="0.2">
      <c r="A6844" s="1">
        <v>6841</v>
      </c>
      <c r="B6844" s="1">
        <f t="shared" ca="1" si="745"/>
        <v>552400.55750278616</v>
      </c>
      <c r="C6844" s="1">
        <f t="shared" ca="1" si="742"/>
        <v>100</v>
      </c>
      <c r="D6844" s="1">
        <f t="shared" ca="1" si="743"/>
        <v>-42.077013244733351</v>
      </c>
      <c r="E6844" s="1">
        <f t="shared" ca="1" si="744"/>
        <v>-3</v>
      </c>
      <c r="F6844" s="1">
        <f t="shared" ca="1" si="746"/>
        <v>1</v>
      </c>
      <c r="G6844" s="1">
        <f t="shared" ca="1" si="747"/>
        <v>0</v>
      </c>
      <c r="H6844" s="1">
        <f t="shared" ca="1" si="748"/>
        <v>1</v>
      </c>
    </row>
    <row r="6845" spans="1:8" hidden="1" x14ac:dyDescent="0.2">
      <c r="A6845" s="1">
        <v>6842</v>
      </c>
      <c r="B6845" s="1">
        <f t="shared" ca="1" si="745"/>
        <v>548192.8561783128</v>
      </c>
      <c r="C6845" s="1">
        <f t="shared" ca="1" si="742"/>
        <v>100</v>
      </c>
      <c r="D6845" s="1">
        <f t="shared" ca="1" si="743"/>
        <v>-42.077013244733351</v>
      </c>
      <c r="E6845" s="1">
        <f t="shared" ca="1" si="744"/>
        <v>-4</v>
      </c>
      <c r="F6845" s="1">
        <f t="shared" ca="1" si="746"/>
        <v>1</v>
      </c>
      <c r="G6845" s="1">
        <f t="shared" ca="1" si="747"/>
        <v>1</v>
      </c>
      <c r="H6845" s="1">
        <f t="shared" ca="1" si="748"/>
        <v>0</v>
      </c>
    </row>
    <row r="6846" spans="1:8" hidden="1" x14ac:dyDescent="0.2">
      <c r="A6846" s="1">
        <v>6843</v>
      </c>
      <c r="B6846" s="1">
        <f t="shared" ca="1" si="745"/>
        <v>543985.15485383943</v>
      </c>
      <c r="C6846" s="1">
        <f t="shared" ca="1" si="742"/>
        <v>500</v>
      </c>
      <c r="D6846" s="1">
        <f t="shared" ca="1" si="743"/>
        <v>58.639357099169693</v>
      </c>
      <c r="E6846" s="1">
        <f t="shared" ca="1" si="744"/>
        <v>0</v>
      </c>
      <c r="F6846" s="1">
        <f t="shared" ca="1" si="746"/>
        <v>2</v>
      </c>
      <c r="G6846" s="1">
        <f t="shared" ca="1" si="747"/>
        <v>2</v>
      </c>
      <c r="H6846" s="1">
        <f t="shared" ca="1" si="748"/>
        <v>0</v>
      </c>
    </row>
    <row r="6847" spans="1:8" hidden="1" x14ac:dyDescent="0.2">
      <c r="A6847" s="1">
        <v>6844</v>
      </c>
      <c r="B6847" s="1">
        <f t="shared" ca="1" si="745"/>
        <v>573304.83340342424</v>
      </c>
      <c r="C6847" s="1">
        <f t="shared" ca="1" si="742"/>
        <v>100</v>
      </c>
      <c r="D6847" s="1">
        <f t="shared" ca="1" si="743"/>
        <v>58.639357099169693</v>
      </c>
      <c r="E6847" s="1">
        <f t="shared" ca="1" si="744"/>
        <v>0</v>
      </c>
      <c r="F6847" s="1">
        <f t="shared" ca="1" si="746"/>
        <v>1</v>
      </c>
      <c r="G6847" s="1">
        <f t="shared" ca="1" si="747"/>
        <v>0</v>
      </c>
      <c r="H6847" s="1">
        <f t="shared" ca="1" si="748"/>
        <v>1</v>
      </c>
    </row>
    <row r="6848" spans="1:8" hidden="1" x14ac:dyDescent="0.2">
      <c r="A6848" s="1">
        <v>6845</v>
      </c>
      <c r="B6848" s="1">
        <f t="shared" ca="1" si="745"/>
        <v>579168.76911334123</v>
      </c>
      <c r="C6848" s="1">
        <f t="shared" ca="1" si="742"/>
        <v>100</v>
      </c>
      <c r="D6848" s="1">
        <f t="shared" ca="1" si="743"/>
        <v>-42.077013244733351</v>
      </c>
      <c r="E6848" s="1">
        <f t="shared" ca="1" si="744"/>
        <v>0</v>
      </c>
      <c r="F6848" s="1">
        <f t="shared" ca="1" si="746"/>
        <v>1</v>
      </c>
      <c r="G6848" s="1">
        <f t="shared" ca="1" si="747"/>
        <v>0</v>
      </c>
      <c r="H6848" s="1">
        <f t="shared" ca="1" si="748"/>
        <v>2</v>
      </c>
    </row>
    <row r="6849" spans="1:8" hidden="1" x14ac:dyDescent="0.2">
      <c r="A6849" s="1">
        <v>6846</v>
      </c>
      <c r="B6849" s="1">
        <f t="shared" ca="1" si="745"/>
        <v>574961.06778886786</v>
      </c>
      <c r="C6849" s="1">
        <f t="shared" ca="1" si="742"/>
        <v>100</v>
      </c>
      <c r="D6849" s="1">
        <f t="shared" ca="1" si="743"/>
        <v>-42.077013244733351</v>
      </c>
      <c r="E6849" s="1">
        <f t="shared" ca="1" si="744"/>
        <v>-1</v>
      </c>
      <c r="F6849" s="1">
        <f t="shared" ca="1" si="746"/>
        <v>1</v>
      </c>
      <c r="G6849" s="1">
        <f t="shared" ca="1" si="747"/>
        <v>1</v>
      </c>
      <c r="H6849" s="1">
        <f t="shared" ca="1" si="748"/>
        <v>0</v>
      </c>
    </row>
    <row r="6850" spans="1:8" hidden="1" x14ac:dyDescent="0.2">
      <c r="A6850" s="1">
        <v>6847</v>
      </c>
      <c r="B6850" s="1">
        <f t="shared" ca="1" si="745"/>
        <v>570753.36646439449</v>
      </c>
      <c r="C6850" s="1">
        <f t="shared" ca="1" si="742"/>
        <v>100</v>
      </c>
      <c r="D6850" s="1">
        <f t="shared" ca="1" si="743"/>
        <v>-42.077013244733351</v>
      </c>
      <c r="E6850" s="1">
        <f t="shared" ca="1" si="744"/>
        <v>-2</v>
      </c>
      <c r="F6850" s="1">
        <f t="shared" ca="1" si="746"/>
        <v>1</v>
      </c>
      <c r="G6850" s="1">
        <f t="shared" ca="1" si="747"/>
        <v>2</v>
      </c>
      <c r="H6850" s="1">
        <f t="shared" ca="1" si="748"/>
        <v>0</v>
      </c>
    </row>
    <row r="6851" spans="1:8" hidden="1" x14ac:dyDescent="0.2">
      <c r="A6851" s="1">
        <v>6848</v>
      </c>
      <c r="B6851" s="1">
        <f t="shared" ca="1" si="745"/>
        <v>566545.66513992113</v>
      </c>
      <c r="C6851" s="1">
        <f t="shared" ca="1" si="742"/>
        <v>100</v>
      </c>
      <c r="D6851" s="1">
        <f t="shared" ca="1" si="743"/>
        <v>58.639357099169693</v>
      </c>
      <c r="E6851" s="1">
        <f t="shared" ca="1" si="744"/>
        <v>-3</v>
      </c>
      <c r="F6851" s="1">
        <f t="shared" ca="1" si="746"/>
        <v>1</v>
      </c>
      <c r="G6851" s="1">
        <f t="shared" ca="1" si="747"/>
        <v>3</v>
      </c>
      <c r="H6851" s="1">
        <f t="shared" ca="1" si="748"/>
        <v>0</v>
      </c>
    </row>
    <row r="6852" spans="1:8" hidden="1" x14ac:dyDescent="0.2">
      <c r="A6852" s="1">
        <v>6849</v>
      </c>
      <c r="B6852" s="1">
        <f t="shared" ca="1" si="745"/>
        <v>572409.60084983811</v>
      </c>
      <c r="C6852" s="1">
        <f t="shared" ca="1" si="742"/>
        <v>100</v>
      </c>
      <c r="D6852" s="1">
        <f t="shared" ca="1" si="743"/>
        <v>58.639357099169693</v>
      </c>
      <c r="E6852" s="1">
        <f t="shared" ca="1" si="744"/>
        <v>-2</v>
      </c>
      <c r="F6852" s="1">
        <f t="shared" ca="1" si="746"/>
        <v>1</v>
      </c>
      <c r="G6852" s="1">
        <f t="shared" ca="1" si="747"/>
        <v>0</v>
      </c>
      <c r="H6852" s="1">
        <f t="shared" ca="1" si="748"/>
        <v>1</v>
      </c>
    </row>
    <row r="6853" spans="1:8" hidden="1" x14ac:dyDescent="0.2">
      <c r="A6853" s="1">
        <v>6850</v>
      </c>
      <c r="B6853" s="1">
        <f t="shared" ca="1" si="745"/>
        <v>578273.5365597551</v>
      </c>
      <c r="C6853" s="1">
        <f t="shared" ref="C6853:C6916" ca="1" si="749">$C$4*POWER($L$2,F6853-1)</f>
        <v>100</v>
      </c>
      <c r="D6853" s="1">
        <f t="shared" ref="D6853:D6916" ca="1" si="750">IF(RAND()&lt;$B$1,$F$1,$H$1)</f>
        <v>58.639357099169693</v>
      </c>
      <c r="E6853" s="1">
        <f t="shared" ref="E6853:E6916" ca="1" si="751">IF(D6852&lt;0,IF(E6852-1=-$D$2,0,E6852-1),IF(E6852+1=$F$2,0,E6852+1))</f>
        <v>-1</v>
      </c>
      <c r="F6853" s="1">
        <f t="shared" ca="1" si="746"/>
        <v>1</v>
      </c>
      <c r="G6853" s="1">
        <f t="shared" ca="1" si="747"/>
        <v>0</v>
      </c>
      <c r="H6853" s="1">
        <f t="shared" ca="1" si="748"/>
        <v>2</v>
      </c>
    </row>
    <row r="6854" spans="1:8" hidden="1" x14ac:dyDescent="0.2">
      <c r="A6854" s="1">
        <v>6851</v>
      </c>
      <c r="B6854" s="1">
        <f t="shared" ref="B6854:B6917" ca="1" si="752">B6853+D6853*C6853</f>
        <v>584137.47226967209</v>
      </c>
      <c r="C6854" s="1">
        <f t="shared" ca="1" si="749"/>
        <v>100</v>
      </c>
      <c r="D6854" s="1">
        <f t="shared" ca="1" si="750"/>
        <v>58.639357099169693</v>
      </c>
      <c r="E6854" s="1">
        <f t="shared" ca="1" si="751"/>
        <v>0</v>
      </c>
      <c r="F6854" s="1">
        <f t="shared" ref="F6854:F6917" ca="1" si="753">IF(AND(D6853&gt;0,E6854=0),IF(F6853-1&lt;1,1,F6853-1),IF(AND(D6853&lt;0,E6854=0),IF(F6853+1&gt;$H$2,1,F6853+1),F6853))</f>
        <v>1</v>
      </c>
      <c r="G6854" s="1">
        <f t="shared" ref="G6854:G6917" ca="1" si="754">IF(D6853&gt;0,0,G6853+1)</f>
        <v>0</v>
      </c>
      <c r="H6854" s="1">
        <f t="shared" ref="H6854:H6917" ca="1" si="755">IF(D6853&lt;0,0,H6853+1)</f>
        <v>3</v>
      </c>
    </row>
    <row r="6855" spans="1:8" hidden="1" x14ac:dyDescent="0.2">
      <c r="A6855" s="1">
        <v>6852</v>
      </c>
      <c r="B6855" s="1">
        <f t="shared" ca="1" si="752"/>
        <v>590001.40797958907</v>
      </c>
      <c r="C6855" s="1">
        <f t="shared" ca="1" si="749"/>
        <v>100</v>
      </c>
      <c r="D6855" s="1">
        <f t="shared" ca="1" si="750"/>
        <v>-42.077013244733351</v>
      </c>
      <c r="E6855" s="1">
        <f t="shared" ca="1" si="751"/>
        <v>0</v>
      </c>
      <c r="F6855" s="1">
        <f t="shared" ca="1" si="753"/>
        <v>1</v>
      </c>
      <c r="G6855" s="1">
        <f t="shared" ca="1" si="754"/>
        <v>0</v>
      </c>
      <c r="H6855" s="1">
        <f t="shared" ca="1" si="755"/>
        <v>4</v>
      </c>
    </row>
    <row r="6856" spans="1:8" hidden="1" x14ac:dyDescent="0.2">
      <c r="A6856" s="1">
        <v>6853</v>
      </c>
      <c r="B6856" s="1">
        <f t="shared" ca="1" si="752"/>
        <v>585793.7066551157</v>
      </c>
      <c r="C6856" s="1">
        <f t="shared" ca="1" si="749"/>
        <v>100</v>
      </c>
      <c r="D6856" s="1">
        <f t="shared" ca="1" si="750"/>
        <v>58.639357099169693</v>
      </c>
      <c r="E6856" s="1">
        <f t="shared" ca="1" si="751"/>
        <v>-1</v>
      </c>
      <c r="F6856" s="1">
        <f t="shared" ca="1" si="753"/>
        <v>1</v>
      </c>
      <c r="G6856" s="1">
        <f t="shared" ca="1" si="754"/>
        <v>1</v>
      </c>
      <c r="H6856" s="1">
        <f t="shared" ca="1" si="755"/>
        <v>0</v>
      </c>
    </row>
    <row r="6857" spans="1:8" hidden="1" x14ac:dyDescent="0.2">
      <c r="A6857" s="1">
        <v>6854</v>
      </c>
      <c r="B6857" s="1">
        <f t="shared" ca="1" si="752"/>
        <v>591657.64236503269</v>
      </c>
      <c r="C6857" s="1">
        <f t="shared" ca="1" si="749"/>
        <v>100</v>
      </c>
      <c r="D6857" s="1">
        <f t="shared" ca="1" si="750"/>
        <v>-42.077013244733351</v>
      </c>
      <c r="E6857" s="1">
        <f t="shared" ca="1" si="751"/>
        <v>0</v>
      </c>
      <c r="F6857" s="1">
        <f t="shared" ca="1" si="753"/>
        <v>1</v>
      </c>
      <c r="G6857" s="1">
        <f t="shared" ca="1" si="754"/>
        <v>0</v>
      </c>
      <c r="H6857" s="1">
        <f t="shared" ca="1" si="755"/>
        <v>1</v>
      </c>
    </row>
    <row r="6858" spans="1:8" hidden="1" x14ac:dyDescent="0.2">
      <c r="A6858" s="1">
        <v>6855</v>
      </c>
      <c r="B6858" s="1">
        <f t="shared" ca="1" si="752"/>
        <v>587449.94104055932</v>
      </c>
      <c r="C6858" s="1">
        <f t="shared" ca="1" si="749"/>
        <v>100</v>
      </c>
      <c r="D6858" s="1">
        <f t="shared" ca="1" si="750"/>
        <v>-42.077013244733351</v>
      </c>
      <c r="E6858" s="1">
        <f t="shared" ca="1" si="751"/>
        <v>-1</v>
      </c>
      <c r="F6858" s="1">
        <f t="shared" ca="1" si="753"/>
        <v>1</v>
      </c>
      <c r="G6858" s="1">
        <f t="shared" ca="1" si="754"/>
        <v>1</v>
      </c>
      <c r="H6858" s="1">
        <f t="shared" ca="1" si="755"/>
        <v>0</v>
      </c>
    </row>
    <row r="6859" spans="1:8" hidden="1" x14ac:dyDescent="0.2">
      <c r="A6859" s="1">
        <v>6856</v>
      </c>
      <c r="B6859" s="1">
        <f t="shared" ca="1" si="752"/>
        <v>583242.23971608595</v>
      </c>
      <c r="C6859" s="1">
        <f t="shared" ca="1" si="749"/>
        <v>100</v>
      </c>
      <c r="D6859" s="1">
        <f t="shared" ca="1" si="750"/>
        <v>-42.077013244733351</v>
      </c>
      <c r="E6859" s="1">
        <f t="shared" ca="1" si="751"/>
        <v>-2</v>
      </c>
      <c r="F6859" s="1">
        <f t="shared" ca="1" si="753"/>
        <v>1</v>
      </c>
      <c r="G6859" s="1">
        <f t="shared" ca="1" si="754"/>
        <v>2</v>
      </c>
      <c r="H6859" s="1">
        <f t="shared" ca="1" si="755"/>
        <v>0</v>
      </c>
    </row>
    <row r="6860" spans="1:8" hidden="1" x14ac:dyDescent="0.2">
      <c r="A6860" s="1">
        <v>6857</v>
      </c>
      <c r="B6860" s="1">
        <f t="shared" ca="1" si="752"/>
        <v>579034.53839161259</v>
      </c>
      <c r="C6860" s="1">
        <f t="shared" ca="1" si="749"/>
        <v>100</v>
      </c>
      <c r="D6860" s="1">
        <f t="shared" ca="1" si="750"/>
        <v>-42.077013244733351</v>
      </c>
      <c r="E6860" s="1">
        <f t="shared" ca="1" si="751"/>
        <v>-3</v>
      </c>
      <c r="F6860" s="1">
        <f t="shared" ca="1" si="753"/>
        <v>1</v>
      </c>
      <c r="G6860" s="1">
        <f t="shared" ca="1" si="754"/>
        <v>3</v>
      </c>
      <c r="H6860" s="1">
        <f t="shared" ca="1" si="755"/>
        <v>0</v>
      </c>
    </row>
    <row r="6861" spans="1:8" hidden="1" x14ac:dyDescent="0.2">
      <c r="A6861" s="1">
        <v>6858</v>
      </c>
      <c r="B6861" s="1">
        <f t="shared" ca="1" si="752"/>
        <v>574826.83706713922</v>
      </c>
      <c r="C6861" s="1">
        <f t="shared" ca="1" si="749"/>
        <v>100</v>
      </c>
      <c r="D6861" s="1">
        <f t="shared" ca="1" si="750"/>
        <v>-42.077013244733351</v>
      </c>
      <c r="E6861" s="1">
        <f t="shared" ca="1" si="751"/>
        <v>-4</v>
      </c>
      <c r="F6861" s="1">
        <f t="shared" ca="1" si="753"/>
        <v>1</v>
      </c>
      <c r="G6861" s="1">
        <f t="shared" ca="1" si="754"/>
        <v>4</v>
      </c>
      <c r="H6861" s="1">
        <f t="shared" ca="1" si="755"/>
        <v>0</v>
      </c>
    </row>
    <row r="6862" spans="1:8" hidden="1" x14ac:dyDescent="0.2">
      <c r="A6862" s="1">
        <v>6859</v>
      </c>
      <c r="B6862" s="1">
        <f t="shared" ca="1" si="752"/>
        <v>570619.13574266585</v>
      </c>
      <c r="C6862" s="1">
        <f t="shared" ca="1" si="749"/>
        <v>500</v>
      </c>
      <c r="D6862" s="1">
        <f t="shared" ca="1" si="750"/>
        <v>58.639357099169693</v>
      </c>
      <c r="E6862" s="1">
        <f t="shared" ca="1" si="751"/>
        <v>0</v>
      </c>
      <c r="F6862" s="1">
        <f t="shared" ca="1" si="753"/>
        <v>2</v>
      </c>
      <c r="G6862" s="1">
        <f t="shared" ca="1" si="754"/>
        <v>5</v>
      </c>
      <c r="H6862" s="1">
        <f t="shared" ca="1" si="755"/>
        <v>0</v>
      </c>
    </row>
    <row r="6863" spans="1:8" hidden="1" x14ac:dyDescent="0.2">
      <c r="A6863" s="1">
        <v>6860</v>
      </c>
      <c r="B6863" s="1">
        <f t="shared" ca="1" si="752"/>
        <v>599938.81429225067</v>
      </c>
      <c r="C6863" s="1">
        <f t="shared" ca="1" si="749"/>
        <v>100</v>
      </c>
      <c r="D6863" s="1">
        <f t="shared" ca="1" si="750"/>
        <v>58.639357099169693</v>
      </c>
      <c r="E6863" s="1">
        <f t="shared" ca="1" si="751"/>
        <v>0</v>
      </c>
      <c r="F6863" s="1">
        <f t="shared" ca="1" si="753"/>
        <v>1</v>
      </c>
      <c r="G6863" s="1">
        <f t="shared" ca="1" si="754"/>
        <v>0</v>
      </c>
      <c r="H6863" s="1">
        <f t="shared" ca="1" si="755"/>
        <v>1</v>
      </c>
    </row>
    <row r="6864" spans="1:8" hidden="1" x14ac:dyDescent="0.2">
      <c r="A6864" s="1">
        <v>6861</v>
      </c>
      <c r="B6864" s="1">
        <f t="shared" ca="1" si="752"/>
        <v>605802.75000216765</v>
      </c>
      <c r="C6864" s="1">
        <f t="shared" ca="1" si="749"/>
        <v>100</v>
      </c>
      <c r="D6864" s="1">
        <f t="shared" ca="1" si="750"/>
        <v>-42.077013244733351</v>
      </c>
      <c r="E6864" s="1">
        <f t="shared" ca="1" si="751"/>
        <v>0</v>
      </c>
      <c r="F6864" s="1">
        <f t="shared" ca="1" si="753"/>
        <v>1</v>
      </c>
      <c r="G6864" s="1">
        <f t="shared" ca="1" si="754"/>
        <v>0</v>
      </c>
      <c r="H6864" s="1">
        <f t="shared" ca="1" si="755"/>
        <v>2</v>
      </c>
    </row>
    <row r="6865" spans="1:8" hidden="1" x14ac:dyDescent="0.2">
      <c r="A6865" s="1">
        <v>6862</v>
      </c>
      <c r="B6865" s="1">
        <f t="shared" ca="1" si="752"/>
        <v>601595.04867769429</v>
      </c>
      <c r="C6865" s="1">
        <f t="shared" ca="1" si="749"/>
        <v>100</v>
      </c>
      <c r="D6865" s="1">
        <f t="shared" ca="1" si="750"/>
        <v>58.639357099169693</v>
      </c>
      <c r="E6865" s="1">
        <f t="shared" ca="1" si="751"/>
        <v>-1</v>
      </c>
      <c r="F6865" s="1">
        <f t="shared" ca="1" si="753"/>
        <v>1</v>
      </c>
      <c r="G6865" s="1">
        <f t="shared" ca="1" si="754"/>
        <v>1</v>
      </c>
      <c r="H6865" s="1">
        <f t="shared" ca="1" si="755"/>
        <v>0</v>
      </c>
    </row>
    <row r="6866" spans="1:8" hidden="1" x14ac:dyDescent="0.2">
      <c r="A6866" s="1">
        <v>6863</v>
      </c>
      <c r="B6866" s="1">
        <f t="shared" ca="1" si="752"/>
        <v>607458.98438761127</v>
      </c>
      <c r="C6866" s="1">
        <f t="shared" ca="1" si="749"/>
        <v>100</v>
      </c>
      <c r="D6866" s="1">
        <f t="shared" ca="1" si="750"/>
        <v>58.639357099169693</v>
      </c>
      <c r="E6866" s="1">
        <f t="shared" ca="1" si="751"/>
        <v>0</v>
      </c>
      <c r="F6866" s="1">
        <f t="shared" ca="1" si="753"/>
        <v>1</v>
      </c>
      <c r="G6866" s="1">
        <f t="shared" ca="1" si="754"/>
        <v>0</v>
      </c>
      <c r="H6866" s="1">
        <f t="shared" ca="1" si="755"/>
        <v>1</v>
      </c>
    </row>
    <row r="6867" spans="1:8" hidden="1" x14ac:dyDescent="0.2">
      <c r="A6867" s="1">
        <v>6864</v>
      </c>
      <c r="B6867" s="1">
        <f t="shared" ca="1" si="752"/>
        <v>613322.92009752826</v>
      </c>
      <c r="C6867" s="1">
        <f t="shared" ca="1" si="749"/>
        <v>100</v>
      </c>
      <c r="D6867" s="1">
        <f t="shared" ca="1" si="750"/>
        <v>58.639357099169693</v>
      </c>
      <c r="E6867" s="1">
        <f t="shared" ca="1" si="751"/>
        <v>0</v>
      </c>
      <c r="F6867" s="1">
        <f t="shared" ca="1" si="753"/>
        <v>1</v>
      </c>
      <c r="G6867" s="1">
        <f t="shared" ca="1" si="754"/>
        <v>0</v>
      </c>
      <c r="H6867" s="1">
        <f t="shared" ca="1" si="755"/>
        <v>2</v>
      </c>
    </row>
    <row r="6868" spans="1:8" hidden="1" x14ac:dyDescent="0.2">
      <c r="A6868" s="1">
        <v>6865</v>
      </c>
      <c r="B6868" s="1">
        <f t="shared" ca="1" si="752"/>
        <v>619186.85580744524</v>
      </c>
      <c r="C6868" s="1">
        <f t="shared" ca="1" si="749"/>
        <v>100</v>
      </c>
      <c r="D6868" s="1">
        <f t="shared" ca="1" si="750"/>
        <v>-42.077013244733351</v>
      </c>
      <c r="E6868" s="1">
        <f t="shared" ca="1" si="751"/>
        <v>0</v>
      </c>
      <c r="F6868" s="1">
        <f t="shared" ca="1" si="753"/>
        <v>1</v>
      </c>
      <c r="G6868" s="1">
        <f t="shared" ca="1" si="754"/>
        <v>0</v>
      </c>
      <c r="H6868" s="1">
        <f t="shared" ca="1" si="755"/>
        <v>3</v>
      </c>
    </row>
    <row r="6869" spans="1:8" hidden="1" x14ac:dyDescent="0.2">
      <c r="A6869" s="1">
        <v>6866</v>
      </c>
      <c r="B6869" s="1">
        <f t="shared" ca="1" si="752"/>
        <v>614979.15448297188</v>
      </c>
      <c r="C6869" s="1">
        <f t="shared" ca="1" si="749"/>
        <v>100</v>
      </c>
      <c r="D6869" s="1">
        <f t="shared" ca="1" si="750"/>
        <v>-42.077013244733351</v>
      </c>
      <c r="E6869" s="1">
        <f t="shared" ca="1" si="751"/>
        <v>-1</v>
      </c>
      <c r="F6869" s="1">
        <f t="shared" ca="1" si="753"/>
        <v>1</v>
      </c>
      <c r="G6869" s="1">
        <f t="shared" ca="1" si="754"/>
        <v>1</v>
      </c>
      <c r="H6869" s="1">
        <f t="shared" ca="1" si="755"/>
        <v>0</v>
      </c>
    </row>
    <row r="6870" spans="1:8" hidden="1" x14ac:dyDescent="0.2">
      <c r="A6870" s="1">
        <v>6867</v>
      </c>
      <c r="B6870" s="1">
        <f t="shared" ca="1" si="752"/>
        <v>610771.45315849851</v>
      </c>
      <c r="C6870" s="1">
        <f t="shared" ca="1" si="749"/>
        <v>100</v>
      </c>
      <c r="D6870" s="1">
        <f t="shared" ca="1" si="750"/>
        <v>-42.077013244733351</v>
      </c>
      <c r="E6870" s="1">
        <f t="shared" ca="1" si="751"/>
        <v>-2</v>
      </c>
      <c r="F6870" s="1">
        <f t="shared" ca="1" si="753"/>
        <v>1</v>
      </c>
      <c r="G6870" s="1">
        <f t="shared" ca="1" si="754"/>
        <v>2</v>
      </c>
      <c r="H6870" s="1">
        <f t="shared" ca="1" si="755"/>
        <v>0</v>
      </c>
    </row>
    <row r="6871" spans="1:8" hidden="1" x14ac:dyDescent="0.2">
      <c r="A6871" s="1">
        <v>6868</v>
      </c>
      <c r="B6871" s="1">
        <f t="shared" ca="1" si="752"/>
        <v>606563.75183402514</v>
      </c>
      <c r="C6871" s="1">
        <f t="shared" ca="1" si="749"/>
        <v>100</v>
      </c>
      <c r="D6871" s="1">
        <f t="shared" ca="1" si="750"/>
        <v>58.639357099169693</v>
      </c>
      <c r="E6871" s="1">
        <f t="shared" ca="1" si="751"/>
        <v>-3</v>
      </c>
      <c r="F6871" s="1">
        <f t="shared" ca="1" si="753"/>
        <v>1</v>
      </c>
      <c r="G6871" s="1">
        <f t="shared" ca="1" si="754"/>
        <v>3</v>
      </c>
      <c r="H6871" s="1">
        <f t="shared" ca="1" si="755"/>
        <v>0</v>
      </c>
    </row>
    <row r="6872" spans="1:8" hidden="1" x14ac:dyDescent="0.2">
      <c r="A6872" s="1">
        <v>6869</v>
      </c>
      <c r="B6872" s="1">
        <f t="shared" ca="1" si="752"/>
        <v>612427.68754394213</v>
      </c>
      <c r="C6872" s="1">
        <f t="shared" ca="1" si="749"/>
        <v>100</v>
      </c>
      <c r="D6872" s="1">
        <f t="shared" ca="1" si="750"/>
        <v>58.639357099169693</v>
      </c>
      <c r="E6872" s="1">
        <f t="shared" ca="1" si="751"/>
        <v>-2</v>
      </c>
      <c r="F6872" s="1">
        <f t="shared" ca="1" si="753"/>
        <v>1</v>
      </c>
      <c r="G6872" s="1">
        <f t="shared" ca="1" si="754"/>
        <v>0</v>
      </c>
      <c r="H6872" s="1">
        <f t="shared" ca="1" si="755"/>
        <v>1</v>
      </c>
    </row>
    <row r="6873" spans="1:8" hidden="1" x14ac:dyDescent="0.2">
      <c r="A6873" s="1">
        <v>6870</v>
      </c>
      <c r="B6873" s="1">
        <f t="shared" ca="1" si="752"/>
        <v>618291.62325385911</v>
      </c>
      <c r="C6873" s="1">
        <f t="shared" ca="1" si="749"/>
        <v>100</v>
      </c>
      <c r="D6873" s="1">
        <f t="shared" ca="1" si="750"/>
        <v>58.639357099169693</v>
      </c>
      <c r="E6873" s="1">
        <f t="shared" ca="1" si="751"/>
        <v>-1</v>
      </c>
      <c r="F6873" s="1">
        <f t="shared" ca="1" si="753"/>
        <v>1</v>
      </c>
      <c r="G6873" s="1">
        <f t="shared" ca="1" si="754"/>
        <v>0</v>
      </c>
      <c r="H6873" s="1">
        <f t="shared" ca="1" si="755"/>
        <v>2</v>
      </c>
    </row>
    <row r="6874" spans="1:8" hidden="1" x14ac:dyDescent="0.2">
      <c r="A6874" s="1">
        <v>6871</v>
      </c>
      <c r="B6874" s="1">
        <f t="shared" ca="1" si="752"/>
        <v>624155.5589637761</v>
      </c>
      <c r="C6874" s="1">
        <f t="shared" ca="1" si="749"/>
        <v>100</v>
      </c>
      <c r="D6874" s="1">
        <f t="shared" ca="1" si="750"/>
        <v>-42.077013244733351</v>
      </c>
      <c r="E6874" s="1">
        <f t="shared" ca="1" si="751"/>
        <v>0</v>
      </c>
      <c r="F6874" s="1">
        <f t="shared" ca="1" si="753"/>
        <v>1</v>
      </c>
      <c r="G6874" s="1">
        <f t="shared" ca="1" si="754"/>
        <v>0</v>
      </c>
      <c r="H6874" s="1">
        <f t="shared" ca="1" si="755"/>
        <v>3</v>
      </c>
    </row>
    <row r="6875" spans="1:8" hidden="1" x14ac:dyDescent="0.2">
      <c r="A6875" s="1">
        <v>6872</v>
      </c>
      <c r="B6875" s="1">
        <f t="shared" ca="1" si="752"/>
        <v>619947.85763930273</v>
      </c>
      <c r="C6875" s="1">
        <f t="shared" ca="1" si="749"/>
        <v>100</v>
      </c>
      <c r="D6875" s="1">
        <f t="shared" ca="1" si="750"/>
        <v>-42.077013244733351</v>
      </c>
      <c r="E6875" s="1">
        <f t="shared" ca="1" si="751"/>
        <v>-1</v>
      </c>
      <c r="F6875" s="1">
        <f t="shared" ca="1" si="753"/>
        <v>1</v>
      </c>
      <c r="G6875" s="1">
        <f t="shared" ca="1" si="754"/>
        <v>1</v>
      </c>
      <c r="H6875" s="1">
        <f t="shared" ca="1" si="755"/>
        <v>0</v>
      </c>
    </row>
    <row r="6876" spans="1:8" hidden="1" x14ac:dyDescent="0.2">
      <c r="A6876" s="1">
        <v>6873</v>
      </c>
      <c r="B6876" s="1">
        <f t="shared" ca="1" si="752"/>
        <v>615740.15631482936</v>
      </c>
      <c r="C6876" s="1">
        <f t="shared" ca="1" si="749"/>
        <v>100</v>
      </c>
      <c r="D6876" s="1">
        <f t="shared" ca="1" si="750"/>
        <v>58.639357099169693</v>
      </c>
      <c r="E6876" s="1">
        <f t="shared" ca="1" si="751"/>
        <v>-2</v>
      </c>
      <c r="F6876" s="1">
        <f t="shared" ca="1" si="753"/>
        <v>1</v>
      </c>
      <c r="G6876" s="1">
        <f t="shared" ca="1" si="754"/>
        <v>2</v>
      </c>
      <c r="H6876" s="1">
        <f t="shared" ca="1" si="755"/>
        <v>0</v>
      </c>
    </row>
    <row r="6877" spans="1:8" hidden="1" x14ac:dyDescent="0.2">
      <c r="A6877" s="1">
        <v>6874</v>
      </c>
      <c r="B6877" s="1">
        <f t="shared" ca="1" si="752"/>
        <v>621604.09202474635</v>
      </c>
      <c r="C6877" s="1">
        <f t="shared" ca="1" si="749"/>
        <v>100</v>
      </c>
      <c r="D6877" s="1">
        <f t="shared" ca="1" si="750"/>
        <v>-42.077013244733351</v>
      </c>
      <c r="E6877" s="1">
        <f t="shared" ca="1" si="751"/>
        <v>-1</v>
      </c>
      <c r="F6877" s="1">
        <f t="shared" ca="1" si="753"/>
        <v>1</v>
      </c>
      <c r="G6877" s="1">
        <f t="shared" ca="1" si="754"/>
        <v>0</v>
      </c>
      <c r="H6877" s="1">
        <f t="shared" ca="1" si="755"/>
        <v>1</v>
      </c>
    </row>
    <row r="6878" spans="1:8" hidden="1" x14ac:dyDescent="0.2">
      <c r="A6878" s="1">
        <v>6875</v>
      </c>
      <c r="B6878" s="1">
        <f t="shared" ca="1" si="752"/>
        <v>617396.39070027298</v>
      </c>
      <c r="C6878" s="1">
        <f t="shared" ca="1" si="749"/>
        <v>100</v>
      </c>
      <c r="D6878" s="1">
        <f t="shared" ca="1" si="750"/>
        <v>-42.077013244733351</v>
      </c>
      <c r="E6878" s="1">
        <f t="shared" ca="1" si="751"/>
        <v>-2</v>
      </c>
      <c r="F6878" s="1">
        <f t="shared" ca="1" si="753"/>
        <v>1</v>
      </c>
      <c r="G6878" s="1">
        <f t="shared" ca="1" si="754"/>
        <v>1</v>
      </c>
      <c r="H6878" s="1">
        <f t="shared" ca="1" si="755"/>
        <v>0</v>
      </c>
    </row>
    <row r="6879" spans="1:8" hidden="1" x14ac:dyDescent="0.2">
      <c r="A6879" s="1">
        <v>6876</v>
      </c>
      <c r="B6879" s="1">
        <f t="shared" ca="1" si="752"/>
        <v>613188.68937579961</v>
      </c>
      <c r="C6879" s="1">
        <f t="shared" ca="1" si="749"/>
        <v>100</v>
      </c>
      <c r="D6879" s="1">
        <f t="shared" ca="1" si="750"/>
        <v>-42.077013244733351</v>
      </c>
      <c r="E6879" s="1">
        <f t="shared" ca="1" si="751"/>
        <v>-3</v>
      </c>
      <c r="F6879" s="1">
        <f t="shared" ca="1" si="753"/>
        <v>1</v>
      </c>
      <c r="G6879" s="1">
        <f t="shared" ca="1" si="754"/>
        <v>2</v>
      </c>
      <c r="H6879" s="1">
        <f t="shared" ca="1" si="755"/>
        <v>0</v>
      </c>
    </row>
    <row r="6880" spans="1:8" hidden="1" x14ac:dyDescent="0.2">
      <c r="A6880" s="1">
        <v>6877</v>
      </c>
      <c r="B6880" s="1">
        <f t="shared" ca="1" si="752"/>
        <v>608980.98805132625</v>
      </c>
      <c r="C6880" s="1">
        <f t="shared" ca="1" si="749"/>
        <v>100</v>
      </c>
      <c r="D6880" s="1">
        <f t="shared" ca="1" si="750"/>
        <v>-42.077013244733351</v>
      </c>
      <c r="E6880" s="1">
        <f t="shared" ca="1" si="751"/>
        <v>-4</v>
      </c>
      <c r="F6880" s="1">
        <f t="shared" ca="1" si="753"/>
        <v>1</v>
      </c>
      <c r="G6880" s="1">
        <f t="shared" ca="1" si="754"/>
        <v>3</v>
      </c>
      <c r="H6880" s="1">
        <f t="shared" ca="1" si="755"/>
        <v>0</v>
      </c>
    </row>
    <row r="6881" spans="1:8" hidden="1" x14ac:dyDescent="0.2">
      <c r="A6881" s="1">
        <v>6878</v>
      </c>
      <c r="B6881" s="1">
        <f t="shared" ca="1" si="752"/>
        <v>604773.28672685288</v>
      </c>
      <c r="C6881" s="1">
        <f t="shared" ca="1" si="749"/>
        <v>500</v>
      </c>
      <c r="D6881" s="1">
        <f t="shared" ca="1" si="750"/>
        <v>-42.077013244733351</v>
      </c>
      <c r="E6881" s="1">
        <f t="shared" ca="1" si="751"/>
        <v>0</v>
      </c>
      <c r="F6881" s="1">
        <f t="shared" ca="1" si="753"/>
        <v>2</v>
      </c>
      <c r="G6881" s="1">
        <f t="shared" ca="1" si="754"/>
        <v>4</v>
      </c>
      <c r="H6881" s="1">
        <f t="shared" ca="1" si="755"/>
        <v>0</v>
      </c>
    </row>
    <row r="6882" spans="1:8" hidden="1" x14ac:dyDescent="0.2">
      <c r="A6882" s="1">
        <v>6879</v>
      </c>
      <c r="B6882" s="1">
        <f t="shared" ca="1" si="752"/>
        <v>583734.78010448616</v>
      </c>
      <c r="C6882" s="1">
        <f t="shared" ca="1" si="749"/>
        <v>500</v>
      </c>
      <c r="D6882" s="1">
        <f t="shared" ca="1" si="750"/>
        <v>58.639357099169693</v>
      </c>
      <c r="E6882" s="1">
        <f t="shared" ca="1" si="751"/>
        <v>-1</v>
      </c>
      <c r="F6882" s="1">
        <f t="shared" ca="1" si="753"/>
        <v>2</v>
      </c>
      <c r="G6882" s="1">
        <f t="shared" ca="1" si="754"/>
        <v>5</v>
      </c>
      <c r="H6882" s="1">
        <f t="shared" ca="1" si="755"/>
        <v>0</v>
      </c>
    </row>
    <row r="6883" spans="1:8" hidden="1" x14ac:dyDescent="0.2">
      <c r="A6883" s="1">
        <v>6880</v>
      </c>
      <c r="B6883" s="1">
        <f t="shared" ca="1" si="752"/>
        <v>613054.45865407097</v>
      </c>
      <c r="C6883" s="1">
        <f t="shared" ca="1" si="749"/>
        <v>100</v>
      </c>
      <c r="D6883" s="1">
        <f t="shared" ca="1" si="750"/>
        <v>-42.077013244733351</v>
      </c>
      <c r="E6883" s="1">
        <f t="shared" ca="1" si="751"/>
        <v>0</v>
      </c>
      <c r="F6883" s="1">
        <f t="shared" ca="1" si="753"/>
        <v>1</v>
      </c>
      <c r="G6883" s="1">
        <f t="shared" ca="1" si="754"/>
        <v>0</v>
      </c>
      <c r="H6883" s="1">
        <f t="shared" ca="1" si="755"/>
        <v>1</v>
      </c>
    </row>
    <row r="6884" spans="1:8" hidden="1" x14ac:dyDescent="0.2">
      <c r="A6884" s="1">
        <v>6881</v>
      </c>
      <c r="B6884" s="1">
        <f t="shared" ca="1" si="752"/>
        <v>608846.7573295976</v>
      </c>
      <c r="C6884" s="1">
        <f t="shared" ca="1" si="749"/>
        <v>100</v>
      </c>
      <c r="D6884" s="1">
        <f t="shared" ca="1" si="750"/>
        <v>-42.077013244733351</v>
      </c>
      <c r="E6884" s="1">
        <f t="shared" ca="1" si="751"/>
        <v>-1</v>
      </c>
      <c r="F6884" s="1">
        <f t="shared" ca="1" si="753"/>
        <v>1</v>
      </c>
      <c r="G6884" s="1">
        <f t="shared" ca="1" si="754"/>
        <v>1</v>
      </c>
      <c r="H6884" s="1">
        <f t="shared" ca="1" si="755"/>
        <v>0</v>
      </c>
    </row>
    <row r="6885" spans="1:8" hidden="1" x14ac:dyDescent="0.2">
      <c r="A6885" s="1">
        <v>6882</v>
      </c>
      <c r="B6885" s="1">
        <f t="shared" ca="1" si="752"/>
        <v>604639.05600512424</v>
      </c>
      <c r="C6885" s="1">
        <f t="shared" ca="1" si="749"/>
        <v>100</v>
      </c>
      <c r="D6885" s="1">
        <f t="shared" ca="1" si="750"/>
        <v>-42.077013244733351</v>
      </c>
      <c r="E6885" s="1">
        <f t="shared" ca="1" si="751"/>
        <v>-2</v>
      </c>
      <c r="F6885" s="1">
        <f t="shared" ca="1" si="753"/>
        <v>1</v>
      </c>
      <c r="G6885" s="1">
        <f t="shared" ca="1" si="754"/>
        <v>2</v>
      </c>
      <c r="H6885" s="1">
        <f t="shared" ca="1" si="755"/>
        <v>0</v>
      </c>
    </row>
    <row r="6886" spans="1:8" hidden="1" x14ac:dyDescent="0.2">
      <c r="A6886" s="1">
        <v>6883</v>
      </c>
      <c r="B6886" s="1">
        <f t="shared" ca="1" si="752"/>
        <v>600431.35468065087</v>
      </c>
      <c r="C6886" s="1">
        <f t="shared" ca="1" si="749"/>
        <v>100</v>
      </c>
      <c r="D6886" s="1">
        <f t="shared" ca="1" si="750"/>
        <v>-42.077013244733351</v>
      </c>
      <c r="E6886" s="1">
        <f t="shared" ca="1" si="751"/>
        <v>-3</v>
      </c>
      <c r="F6886" s="1">
        <f t="shared" ca="1" si="753"/>
        <v>1</v>
      </c>
      <c r="G6886" s="1">
        <f t="shared" ca="1" si="754"/>
        <v>3</v>
      </c>
      <c r="H6886" s="1">
        <f t="shared" ca="1" si="755"/>
        <v>0</v>
      </c>
    </row>
    <row r="6887" spans="1:8" hidden="1" x14ac:dyDescent="0.2">
      <c r="A6887" s="1">
        <v>6884</v>
      </c>
      <c r="B6887" s="1">
        <f t="shared" ca="1" si="752"/>
        <v>596223.6533561775</v>
      </c>
      <c r="C6887" s="1">
        <f t="shared" ca="1" si="749"/>
        <v>100</v>
      </c>
      <c r="D6887" s="1">
        <f t="shared" ca="1" si="750"/>
        <v>-42.077013244733351</v>
      </c>
      <c r="E6887" s="1">
        <f t="shared" ca="1" si="751"/>
        <v>-4</v>
      </c>
      <c r="F6887" s="1">
        <f t="shared" ca="1" si="753"/>
        <v>1</v>
      </c>
      <c r="G6887" s="1">
        <f t="shared" ca="1" si="754"/>
        <v>4</v>
      </c>
      <c r="H6887" s="1">
        <f t="shared" ca="1" si="755"/>
        <v>0</v>
      </c>
    </row>
    <row r="6888" spans="1:8" hidden="1" x14ac:dyDescent="0.2">
      <c r="A6888" s="1">
        <v>6885</v>
      </c>
      <c r="B6888" s="1">
        <f t="shared" ca="1" si="752"/>
        <v>592015.95203170413</v>
      </c>
      <c r="C6888" s="1">
        <f t="shared" ca="1" si="749"/>
        <v>500</v>
      </c>
      <c r="D6888" s="1">
        <f t="shared" ca="1" si="750"/>
        <v>58.639357099169693</v>
      </c>
      <c r="E6888" s="1">
        <f t="shared" ca="1" si="751"/>
        <v>0</v>
      </c>
      <c r="F6888" s="1">
        <f t="shared" ca="1" si="753"/>
        <v>2</v>
      </c>
      <c r="G6888" s="1">
        <f t="shared" ca="1" si="754"/>
        <v>5</v>
      </c>
      <c r="H6888" s="1">
        <f t="shared" ca="1" si="755"/>
        <v>0</v>
      </c>
    </row>
    <row r="6889" spans="1:8" hidden="1" x14ac:dyDescent="0.2">
      <c r="A6889" s="1">
        <v>6886</v>
      </c>
      <c r="B6889" s="1">
        <f t="shared" ca="1" si="752"/>
        <v>621335.63058128895</v>
      </c>
      <c r="C6889" s="1">
        <f t="shared" ca="1" si="749"/>
        <v>100</v>
      </c>
      <c r="D6889" s="1">
        <f t="shared" ca="1" si="750"/>
        <v>-42.077013244733351</v>
      </c>
      <c r="E6889" s="1">
        <f t="shared" ca="1" si="751"/>
        <v>0</v>
      </c>
      <c r="F6889" s="1">
        <f t="shared" ca="1" si="753"/>
        <v>1</v>
      </c>
      <c r="G6889" s="1">
        <f t="shared" ca="1" si="754"/>
        <v>0</v>
      </c>
      <c r="H6889" s="1">
        <f t="shared" ca="1" si="755"/>
        <v>1</v>
      </c>
    </row>
    <row r="6890" spans="1:8" hidden="1" x14ac:dyDescent="0.2">
      <c r="A6890" s="1">
        <v>6887</v>
      </c>
      <c r="B6890" s="1">
        <f t="shared" ca="1" si="752"/>
        <v>617127.92925681558</v>
      </c>
      <c r="C6890" s="1">
        <f t="shared" ca="1" si="749"/>
        <v>100</v>
      </c>
      <c r="D6890" s="1">
        <f t="shared" ca="1" si="750"/>
        <v>-42.077013244733351</v>
      </c>
      <c r="E6890" s="1">
        <f t="shared" ca="1" si="751"/>
        <v>-1</v>
      </c>
      <c r="F6890" s="1">
        <f t="shared" ca="1" si="753"/>
        <v>1</v>
      </c>
      <c r="G6890" s="1">
        <f t="shared" ca="1" si="754"/>
        <v>1</v>
      </c>
      <c r="H6890" s="1">
        <f t="shared" ca="1" si="755"/>
        <v>0</v>
      </c>
    </row>
    <row r="6891" spans="1:8" hidden="1" x14ac:dyDescent="0.2">
      <c r="A6891" s="1">
        <v>6888</v>
      </c>
      <c r="B6891" s="1">
        <f t="shared" ca="1" si="752"/>
        <v>612920.22793234221</v>
      </c>
      <c r="C6891" s="1">
        <f t="shared" ca="1" si="749"/>
        <v>100</v>
      </c>
      <c r="D6891" s="1">
        <f t="shared" ca="1" si="750"/>
        <v>-42.077013244733351</v>
      </c>
      <c r="E6891" s="1">
        <f t="shared" ca="1" si="751"/>
        <v>-2</v>
      </c>
      <c r="F6891" s="1">
        <f t="shared" ca="1" si="753"/>
        <v>1</v>
      </c>
      <c r="G6891" s="1">
        <f t="shared" ca="1" si="754"/>
        <v>2</v>
      </c>
      <c r="H6891" s="1">
        <f t="shared" ca="1" si="755"/>
        <v>0</v>
      </c>
    </row>
    <row r="6892" spans="1:8" hidden="1" x14ac:dyDescent="0.2">
      <c r="A6892" s="1">
        <v>6889</v>
      </c>
      <c r="B6892" s="1">
        <f t="shared" ca="1" si="752"/>
        <v>608712.52660786884</v>
      </c>
      <c r="C6892" s="1">
        <f t="shared" ca="1" si="749"/>
        <v>100</v>
      </c>
      <c r="D6892" s="1">
        <f t="shared" ca="1" si="750"/>
        <v>-42.077013244733351</v>
      </c>
      <c r="E6892" s="1">
        <f t="shared" ca="1" si="751"/>
        <v>-3</v>
      </c>
      <c r="F6892" s="1">
        <f t="shared" ca="1" si="753"/>
        <v>1</v>
      </c>
      <c r="G6892" s="1">
        <f t="shared" ca="1" si="754"/>
        <v>3</v>
      </c>
      <c r="H6892" s="1">
        <f t="shared" ca="1" si="755"/>
        <v>0</v>
      </c>
    </row>
    <row r="6893" spans="1:8" hidden="1" x14ac:dyDescent="0.2">
      <c r="A6893" s="1">
        <v>6890</v>
      </c>
      <c r="B6893" s="1">
        <f t="shared" ca="1" si="752"/>
        <v>604504.82528339548</v>
      </c>
      <c r="C6893" s="1">
        <f t="shared" ca="1" si="749"/>
        <v>100</v>
      </c>
      <c r="D6893" s="1">
        <f t="shared" ca="1" si="750"/>
        <v>-42.077013244733351</v>
      </c>
      <c r="E6893" s="1">
        <f t="shared" ca="1" si="751"/>
        <v>-4</v>
      </c>
      <c r="F6893" s="1">
        <f t="shared" ca="1" si="753"/>
        <v>1</v>
      </c>
      <c r="G6893" s="1">
        <f t="shared" ca="1" si="754"/>
        <v>4</v>
      </c>
      <c r="H6893" s="1">
        <f t="shared" ca="1" si="755"/>
        <v>0</v>
      </c>
    </row>
    <row r="6894" spans="1:8" hidden="1" x14ac:dyDescent="0.2">
      <c r="A6894" s="1">
        <v>6891</v>
      </c>
      <c r="B6894" s="1">
        <f t="shared" ca="1" si="752"/>
        <v>600297.12395892211</v>
      </c>
      <c r="C6894" s="1">
        <f t="shared" ca="1" si="749"/>
        <v>500</v>
      </c>
      <c r="D6894" s="1">
        <f t="shared" ca="1" si="750"/>
        <v>58.639357099169693</v>
      </c>
      <c r="E6894" s="1">
        <f t="shared" ca="1" si="751"/>
        <v>0</v>
      </c>
      <c r="F6894" s="1">
        <f t="shared" ca="1" si="753"/>
        <v>2</v>
      </c>
      <c r="G6894" s="1">
        <f t="shared" ca="1" si="754"/>
        <v>5</v>
      </c>
      <c r="H6894" s="1">
        <f t="shared" ca="1" si="755"/>
        <v>0</v>
      </c>
    </row>
    <row r="6895" spans="1:8" hidden="1" x14ac:dyDescent="0.2">
      <c r="A6895" s="1">
        <v>6892</v>
      </c>
      <c r="B6895" s="1">
        <f t="shared" ca="1" si="752"/>
        <v>629616.80250850692</v>
      </c>
      <c r="C6895" s="1">
        <f t="shared" ca="1" si="749"/>
        <v>100</v>
      </c>
      <c r="D6895" s="1">
        <f t="shared" ca="1" si="750"/>
        <v>58.639357099169693</v>
      </c>
      <c r="E6895" s="1">
        <f t="shared" ca="1" si="751"/>
        <v>0</v>
      </c>
      <c r="F6895" s="1">
        <f t="shared" ca="1" si="753"/>
        <v>1</v>
      </c>
      <c r="G6895" s="1">
        <f t="shared" ca="1" si="754"/>
        <v>0</v>
      </c>
      <c r="H6895" s="1">
        <f t="shared" ca="1" si="755"/>
        <v>1</v>
      </c>
    </row>
    <row r="6896" spans="1:8" hidden="1" x14ac:dyDescent="0.2">
      <c r="A6896" s="1">
        <v>6893</v>
      </c>
      <c r="B6896" s="1">
        <f t="shared" ca="1" si="752"/>
        <v>635480.73821842391</v>
      </c>
      <c r="C6896" s="1">
        <f t="shared" ca="1" si="749"/>
        <v>100</v>
      </c>
      <c r="D6896" s="1">
        <f t="shared" ca="1" si="750"/>
        <v>58.639357099169693</v>
      </c>
      <c r="E6896" s="1">
        <f t="shared" ca="1" si="751"/>
        <v>0</v>
      </c>
      <c r="F6896" s="1">
        <f t="shared" ca="1" si="753"/>
        <v>1</v>
      </c>
      <c r="G6896" s="1">
        <f t="shared" ca="1" si="754"/>
        <v>0</v>
      </c>
      <c r="H6896" s="1">
        <f t="shared" ca="1" si="755"/>
        <v>2</v>
      </c>
    </row>
    <row r="6897" spans="1:8" hidden="1" x14ac:dyDescent="0.2">
      <c r="A6897" s="1">
        <v>6894</v>
      </c>
      <c r="B6897" s="1">
        <f t="shared" ca="1" si="752"/>
        <v>641344.6739283409</v>
      </c>
      <c r="C6897" s="1">
        <f t="shared" ca="1" si="749"/>
        <v>100</v>
      </c>
      <c r="D6897" s="1">
        <f t="shared" ca="1" si="750"/>
        <v>-42.077013244733351</v>
      </c>
      <c r="E6897" s="1">
        <f t="shared" ca="1" si="751"/>
        <v>0</v>
      </c>
      <c r="F6897" s="1">
        <f t="shared" ca="1" si="753"/>
        <v>1</v>
      </c>
      <c r="G6897" s="1">
        <f t="shared" ca="1" si="754"/>
        <v>0</v>
      </c>
      <c r="H6897" s="1">
        <f t="shared" ca="1" si="755"/>
        <v>3</v>
      </c>
    </row>
    <row r="6898" spans="1:8" hidden="1" x14ac:dyDescent="0.2">
      <c r="A6898" s="1">
        <v>6895</v>
      </c>
      <c r="B6898" s="1">
        <f t="shared" ca="1" si="752"/>
        <v>637136.97260386753</v>
      </c>
      <c r="C6898" s="1">
        <f t="shared" ca="1" si="749"/>
        <v>100</v>
      </c>
      <c r="D6898" s="1">
        <f t="shared" ca="1" si="750"/>
        <v>-42.077013244733351</v>
      </c>
      <c r="E6898" s="1">
        <f t="shared" ca="1" si="751"/>
        <v>-1</v>
      </c>
      <c r="F6898" s="1">
        <f t="shared" ca="1" si="753"/>
        <v>1</v>
      </c>
      <c r="G6898" s="1">
        <f t="shared" ca="1" si="754"/>
        <v>1</v>
      </c>
      <c r="H6898" s="1">
        <f t="shared" ca="1" si="755"/>
        <v>0</v>
      </c>
    </row>
    <row r="6899" spans="1:8" hidden="1" x14ac:dyDescent="0.2">
      <c r="A6899" s="1">
        <v>6896</v>
      </c>
      <c r="B6899" s="1">
        <f t="shared" ca="1" si="752"/>
        <v>632929.27127939416</v>
      </c>
      <c r="C6899" s="1">
        <f t="shared" ca="1" si="749"/>
        <v>100</v>
      </c>
      <c r="D6899" s="1">
        <f t="shared" ca="1" si="750"/>
        <v>58.639357099169693</v>
      </c>
      <c r="E6899" s="1">
        <f t="shared" ca="1" si="751"/>
        <v>-2</v>
      </c>
      <c r="F6899" s="1">
        <f t="shared" ca="1" si="753"/>
        <v>1</v>
      </c>
      <c r="G6899" s="1">
        <f t="shared" ca="1" si="754"/>
        <v>2</v>
      </c>
      <c r="H6899" s="1">
        <f t="shared" ca="1" si="755"/>
        <v>0</v>
      </c>
    </row>
    <row r="6900" spans="1:8" hidden="1" x14ac:dyDescent="0.2">
      <c r="A6900" s="1">
        <v>6897</v>
      </c>
      <c r="B6900" s="1">
        <f t="shared" ca="1" si="752"/>
        <v>638793.20698931115</v>
      </c>
      <c r="C6900" s="1">
        <f t="shared" ca="1" si="749"/>
        <v>100</v>
      </c>
      <c r="D6900" s="1">
        <f t="shared" ca="1" si="750"/>
        <v>58.639357099169693</v>
      </c>
      <c r="E6900" s="1">
        <f t="shared" ca="1" si="751"/>
        <v>-1</v>
      </c>
      <c r="F6900" s="1">
        <f t="shared" ca="1" si="753"/>
        <v>1</v>
      </c>
      <c r="G6900" s="1">
        <f t="shared" ca="1" si="754"/>
        <v>0</v>
      </c>
      <c r="H6900" s="1">
        <f t="shared" ca="1" si="755"/>
        <v>1</v>
      </c>
    </row>
    <row r="6901" spans="1:8" hidden="1" x14ac:dyDescent="0.2">
      <c r="A6901" s="1">
        <v>6898</v>
      </c>
      <c r="B6901" s="1">
        <f t="shared" ca="1" si="752"/>
        <v>644657.14269922813</v>
      </c>
      <c r="C6901" s="1">
        <f t="shared" ca="1" si="749"/>
        <v>100</v>
      </c>
      <c r="D6901" s="1">
        <f t="shared" ca="1" si="750"/>
        <v>-42.077013244733351</v>
      </c>
      <c r="E6901" s="1">
        <f t="shared" ca="1" si="751"/>
        <v>0</v>
      </c>
      <c r="F6901" s="1">
        <f t="shared" ca="1" si="753"/>
        <v>1</v>
      </c>
      <c r="G6901" s="1">
        <f t="shared" ca="1" si="754"/>
        <v>0</v>
      </c>
      <c r="H6901" s="1">
        <f t="shared" ca="1" si="755"/>
        <v>2</v>
      </c>
    </row>
    <row r="6902" spans="1:8" hidden="1" x14ac:dyDescent="0.2">
      <c r="A6902" s="1">
        <v>6899</v>
      </c>
      <c r="B6902" s="1">
        <f t="shared" ca="1" si="752"/>
        <v>640449.44137475477</v>
      </c>
      <c r="C6902" s="1">
        <f t="shared" ca="1" si="749"/>
        <v>100</v>
      </c>
      <c r="D6902" s="1">
        <f t="shared" ca="1" si="750"/>
        <v>-42.077013244733351</v>
      </c>
      <c r="E6902" s="1">
        <f t="shared" ca="1" si="751"/>
        <v>-1</v>
      </c>
      <c r="F6902" s="1">
        <f t="shared" ca="1" si="753"/>
        <v>1</v>
      </c>
      <c r="G6902" s="1">
        <f t="shared" ca="1" si="754"/>
        <v>1</v>
      </c>
      <c r="H6902" s="1">
        <f t="shared" ca="1" si="755"/>
        <v>0</v>
      </c>
    </row>
    <row r="6903" spans="1:8" hidden="1" x14ac:dyDescent="0.2">
      <c r="A6903" s="1">
        <v>6900</v>
      </c>
      <c r="B6903" s="1">
        <f t="shared" ca="1" si="752"/>
        <v>636241.7400502814</v>
      </c>
      <c r="C6903" s="1">
        <f t="shared" ca="1" si="749"/>
        <v>100</v>
      </c>
      <c r="D6903" s="1">
        <f t="shared" ca="1" si="750"/>
        <v>58.639357099169693</v>
      </c>
      <c r="E6903" s="1">
        <f t="shared" ca="1" si="751"/>
        <v>-2</v>
      </c>
      <c r="F6903" s="1">
        <f t="shared" ca="1" si="753"/>
        <v>1</v>
      </c>
      <c r="G6903" s="1">
        <f t="shared" ca="1" si="754"/>
        <v>2</v>
      </c>
      <c r="H6903" s="1">
        <f t="shared" ca="1" si="755"/>
        <v>0</v>
      </c>
    </row>
    <row r="6904" spans="1:8" hidden="1" x14ac:dyDescent="0.2">
      <c r="A6904" s="1">
        <v>6901</v>
      </c>
      <c r="B6904" s="1">
        <f t="shared" ca="1" si="752"/>
        <v>642105.67576019838</v>
      </c>
      <c r="C6904" s="1">
        <f t="shared" ca="1" si="749"/>
        <v>100</v>
      </c>
      <c r="D6904" s="1">
        <f t="shared" ca="1" si="750"/>
        <v>-42.077013244733351</v>
      </c>
      <c r="E6904" s="1">
        <f t="shared" ca="1" si="751"/>
        <v>-1</v>
      </c>
      <c r="F6904" s="1">
        <f t="shared" ca="1" si="753"/>
        <v>1</v>
      </c>
      <c r="G6904" s="1">
        <f t="shared" ca="1" si="754"/>
        <v>0</v>
      </c>
      <c r="H6904" s="1">
        <f t="shared" ca="1" si="755"/>
        <v>1</v>
      </c>
    </row>
    <row r="6905" spans="1:8" hidden="1" x14ac:dyDescent="0.2">
      <c r="A6905" s="1">
        <v>6902</v>
      </c>
      <c r="B6905" s="1">
        <f t="shared" ca="1" si="752"/>
        <v>637897.97443572502</v>
      </c>
      <c r="C6905" s="1">
        <f t="shared" ca="1" si="749"/>
        <v>100</v>
      </c>
      <c r="D6905" s="1">
        <f t="shared" ca="1" si="750"/>
        <v>-42.077013244733351</v>
      </c>
      <c r="E6905" s="1">
        <f t="shared" ca="1" si="751"/>
        <v>-2</v>
      </c>
      <c r="F6905" s="1">
        <f t="shared" ca="1" si="753"/>
        <v>1</v>
      </c>
      <c r="G6905" s="1">
        <f t="shared" ca="1" si="754"/>
        <v>1</v>
      </c>
      <c r="H6905" s="1">
        <f t="shared" ca="1" si="755"/>
        <v>0</v>
      </c>
    </row>
    <row r="6906" spans="1:8" hidden="1" x14ac:dyDescent="0.2">
      <c r="A6906" s="1">
        <v>6903</v>
      </c>
      <c r="B6906" s="1">
        <f t="shared" ca="1" si="752"/>
        <v>633690.27311125165</v>
      </c>
      <c r="C6906" s="1">
        <f t="shared" ca="1" si="749"/>
        <v>100</v>
      </c>
      <c r="D6906" s="1">
        <f t="shared" ca="1" si="750"/>
        <v>58.639357099169693</v>
      </c>
      <c r="E6906" s="1">
        <f t="shared" ca="1" si="751"/>
        <v>-3</v>
      </c>
      <c r="F6906" s="1">
        <f t="shared" ca="1" si="753"/>
        <v>1</v>
      </c>
      <c r="G6906" s="1">
        <f t="shared" ca="1" si="754"/>
        <v>2</v>
      </c>
      <c r="H6906" s="1">
        <f t="shared" ca="1" si="755"/>
        <v>0</v>
      </c>
    </row>
    <row r="6907" spans="1:8" hidden="1" x14ac:dyDescent="0.2">
      <c r="A6907" s="1">
        <v>6904</v>
      </c>
      <c r="B6907" s="1">
        <f t="shared" ca="1" si="752"/>
        <v>639554.20882116864</v>
      </c>
      <c r="C6907" s="1">
        <f t="shared" ca="1" si="749"/>
        <v>100</v>
      </c>
      <c r="D6907" s="1">
        <f t="shared" ca="1" si="750"/>
        <v>-42.077013244733351</v>
      </c>
      <c r="E6907" s="1">
        <f t="shared" ca="1" si="751"/>
        <v>-2</v>
      </c>
      <c r="F6907" s="1">
        <f t="shared" ca="1" si="753"/>
        <v>1</v>
      </c>
      <c r="G6907" s="1">
        <f t="shared" ca="1" si="754"/>
        <v>0</v>
      </c>
      <c r="H6907" s="1">
        <f t="shared" ca="1" si="755"/>
        <v>1</v>
      </c>
    </row>
    <row r="6908" spans="1:8" hidden="1" x14ac:dyDescent="0.2">
      <c r="A6908" s="1">
        <v>6905</v>
      </c>
      <c r="B6908" s="1">
        <f t="shared" ca="1" si="752"/>
        <v>635346.50749669527</v>
      </c>
      <c r="C6908" s="1">
        <f t="shared" ca="1" si="749"/>
        <v>100</v>
      </c>
      <c r="D6908" s="1">
        <f t="shared" ca="1" si="750"/>
        <v>58.639357099169693</v>
      </c>
      <c r="E6908" s="1">
        <f t="shared" ca="1" si="751"/>
        <v>-3</v>
      </c>
      <c r="F6908" s="1">
        <f t="shared" ca="1" si="753"/>
        <v>1</v>
      </c>
      <c r="G6908" s="1">
        <f t="shared" ca="1" si="754"/>
        <v>1</v>
      </c>
      <c r="H6908" s="1">
        <f t="shared" ca="1" si="755"/>
        <v>0</v>
      </c>
    </row>
    <row r="6909" spans="1:8" hidden="1" x14ac:dyDescent="0.2">
      <c r="A6909" s="1">
        <v>6906</v>
      </c>
      <c r="B6909" s="1">
        <f t="shared" ca="1" si="752"/>
        <v>641210.44320661225</v>
      </c>
      <c r="C6909" s="1">
        <f t="shared" ca="1" si="749"/>
        <v>100</v>
      </c>
      <c r="D6909" s="1">
        <f t="shared" ca="1" si="750"/>
        <v>-42.077013244733351</v>
      </c>
      <c r="E6909" s="1">
        <f t="shared" ca="1" si="751"/>
        <v>-2</v>
      </c>
      <c r="F6909" s="1">
        <f t="shared" ca="1" si="753"/>
        <v>1</v>
      </c>
      <c r="G6909" s="1">
        <f t="shared" ca="1" si="754"/>
        <v>0</v>
      </c>
      <c r="H6909" s="1">
        <f t="shared" ca="1" si="755"/>
        <v>1</v>
      </c>
    </row>
    <row r="6910" spans="1:8" hidden="1" x14ac:dyDescent="0.2">
      <c r="A6910" s="1">
        <v>6907</v>
      </c>
      <c r="B6910" s="1">
        <f t="shared" ca="1" si="752"/>
        <v>637002.74188213889</v>
      </c>
      <c r="C6910" s="1">
        <f t="shared" ca="1" si="749"/>
        <v>100</v>
      </c>
      <c r="D6910" s="1">
        <f t="shared" ca="1" si="750"/>
        <v>-42.077013244733351</v>
      </c>
      <c r="E6910" s="1">
        <f t="shared" ca="1" si="751"/>
        <v>-3</v>
      </c>
      <c r="F6910" s="1">
        <f t="shared" ca="1" si="753"/>
        <v>1</v>
      </c>
      <c r="G6910" s="1">
        <f t="shared" ca="1" si="754"/>
        <v>1</v>
      </c>
      <c r="H6910" s="1">
        <f t="shared" ca="1" si="755"/>
        <v>0</v>
      </c>
    </row>
    <row r="6911" spans="1:8" hidden="1" x14ac:dyDescent="0.2">
      <c r="A6911" s="1">
        <v>6908</v>
      </c>
      <c r="B6911" s="1">
        <f t="shared" ca="1" si="752"/>
        <v>632795.04055766552</v>
      </c>
      <c r="C6911" s="1">
        <f t="shared" ca="1" si="749"/>
        <v>100</v>
      </c>
      <c r="D6911" s="1">
        <f t="shared" ca="1" si="750"/>
        <v>-42.077013244733351</v>
      </c>
      <c r="E6911" s="1">
        <f t="shared" ca="1" si="751"/>
        <v>-4</v>
      </c>
      <c r="F6911" s="1">
        <f t="shared" ca="1" si="753"/>
        <v>1</v>
      </c>
      <c r="G6911" s="1">
        <f t="shared" ca="1" si="754"/>
        <v>2</v>
      </c>
      <c r="H6911" s="1">
        <f t="shared" ca="1" si="755"/>
        <v>0</v>
      </c>
    </row>
    <row r="6912" spans="1:8" hidden="1" x14ac:dyDescent="0.2">
      <c r="A6912" s="1">
        <v>6909</v>
      </c>
      <c r="B6912" s="1">
        <f t="shared" ca="1" si="752"/>
        <v>628587.33923319215</v>
      </c>
      <c r="C6912" s="1">
        <f t="shared" ca="1" si="749"/>
        <v>500</v>
      </c>
      <c r="D6912" s="1">
        <f t="shared" ca="1" si="750"/>
        <v>-42.077013244733351</v>
      </c>
      <c r="E6912" s="1">
        <f t="shared" ca="1" si="751"/>
        <v>0</v>
      </c>
      <c r="F6912" s="1">
        <f t="shared" ca="1" si="753"/>
        <v>2</v>
      </c>
      <c r="G6912" s="1">
        <f t="shared" ca="1" si="754"/>
        <v>3</v>
      </c>
      <c r="H6912" s="1">
        <f t="shared" ca="1" si="755"/>
        <v>0</v>
      </c>
    </row>
    <row r="6913" spans="1:8" hidden="1" x14ac:dyDescent="0.2">
      <c r="A6913" s="1">
        <v>6910</v>
      </c>
      <c r="B6913" s="1">
        <f t="shared" ca="1" si="752"/>
        <v>607548.83261082543</v>
      </c>
      <c r="C6913" s="1">
        <f t="shared" ca="1" si="749"/>
        <v>500</v>
      </c>
      <c r="D6913" s="1">
        <f t="shared" ca="1" si="750"/>
        <v>-42.077013244733351</v>
      </c>
      <c r="E6913" s="1">
        <f t="shared" ca="1" si="751"/>
        <v>-1</v>
      </c>
      <c r="F6913" s="1">
        <f t="shared" ca="1" si="753"/>
        <v>2</v>
      </c>
      <c r="G6913" s="1">
        <f t="shared" ca="1" si="754"/>
        <v>4</v>
      </c>
      <c r="H6913" s="1">
        <f t="shared" ca="1" si="755"/>
        <v>0</v>
      </c>
    </row>
    <row r="6914" spans="1:8" hidden="1" x14ac:dyDescent="0.2">
      <c r="A6914" s="1">
        <v>6911</v>
      </c>
      <c r="B6914" s="1">
        <f t="shared" ca="1" si="752"/>
        <v>586510.3259884587</v>
      </c>
      <c r="C6914" s="1">
        <f t="shared" ca="1" si="749"/>
        <v>500</v>
      </c>
      <c r="D6914" s="1">
        <f t="shared" ca="1" si="750"/>
        <v>-42.077013244733351</v>
      </c>
      <c r="E6914" s="1">
        <f t="shared" ca="1" si="751"/>
        <v>-2</v>
      </c>
      <c r="F6914" s="1">
        <f t="shared" ca="1" si="753"/>
        <v>2</v>
      </c>
      <c r="G6914" s="1">
        <f t="shared" ca="1" si="754"/>
        <v>5</v>
      </c>
      <c r="H6914" s="1">
        <f t="shared" ca="1" si="755"/>
        <v>0</v>
      </c>
    </row>
    <row r="6915" spans="1:8" hidden="1" x14ac:dyDescent="0.2">
      <c r="A6915" s="1">
        <v>6912</v>
      </c>
      <c r="B6915" s="1">
        <f t="shared" ca="1" si="752"/>
        <v>565471.81936609198</v>
      </c>
      <c r="C6915" s="1">
        <f t="shared" ca="1" si="749"/>
        <v>500</v>
      </c>
      <c r="D6915" s="1">
        <f t="shared" ca="1" si="750"/>
        <v>-42.077013244733351</v>
      </c>
      <c r="E6915" s="1">
        <f t="shared" ca="1" si="751"/>
        <v>-3</v>
      </c>
      <c r="F6915" s="1">
        <f t="shared" ca="1" si="753"/>
        <v>2</v>
      </c>
      <c r="G6915" s="1">
        <f t="shared" ca="1" si="754"/>
        <v>6</v>
      </c>
      <c r="H6915" s="1">
        <f t="shared" ca="1" si="755"/>
        <v>0</v>
      </c>
    </row>
    <row r="6916" spans="1:8" hidden="1" x14ac:dyDescent="0.2">
      <c r="A6916" s="1">
        <v>6913</v>
      </c>
      <c r="B6916" s="1">
        <f t="shared" ca="1" si="752"/>
        <v>544433.31274372526</v>
      </c>
      <c r="C6916" s="1">
        <f t="shared" ca="1" si="749"/>
        <v>500</v>
      </c>
      <c r="D6916" s="1">
        <f t="shared" ca="1" si="750"/>
        <v>-42.077013244733351</v>
      </c>
      <c r="E6916" s="1">
        <f t="shared" ca="1" si="751"/>
        <v>-4</v>
      </c>
      <c r="F6916" s="1">
        <f t="shared" ca="1" si="753"/>
        <v>2</v>
      </c>
      <c r="G6916" s="1">
        <f t="shared" ca="1" si="754"/>
        <v>7</v>
      </c>
      <c r="H6916" s="1">
        <f t="shared" ca="1" si="755"/>
        <v>0</v>
      </c>
    </row>
    <row r="6917" spans="1:8" hidden="1" x14ac:dyDescent="0.2">
      <c r="A6917" s="1">
        <v>6914</v>
      </c>
      <c r="B6917" s="1">
        <f t="shared" ca="1" si="752"/>
        <v>523394.80612135859</v>
      </c>
      <c r="C6917" s="1">
        <f t="shared" ref="C6917:C6980" ca="1" si="756">$C$4*POWER($L$2,F6917-1)</f>
        <v>100</v>
      </c>
      <c r="D6917" s="1">
        <f t="shared" ref="D6917:D6980" ca="1" si="757">IF(RAND()&lt;$B$1,$F$1,$H$1)</f>
        <v>58.639357099169693</v>
      </c>
      <c r="E6917" s="1">
        <f t="shared" ref="E6917:E6980" ca="1" si="758">IF(D6916&lt;0,IF(E6916-1=-$D$2,0,E6916-1),IF(E6916+1=$F$2,0,E6916+1))</f>
        <v>0</v>
      </c>
      <c r="F6917" s="1">
        <f t="shared" ca="1" si="753"/>
        <v>1</v>
      </c>
      <c r="G6917" s="1">
        <f t="shared" ca="1" si="754"/>
        <v>8</v>
      </c>
      <c r="H6917" s="1">
        <f t="shared" ca="1" si="755"/>
        <v>0</v>
      </c>
    </row>
    <row r="6918" spans="1:8" hidden="1" x14ac:dyDescent="0.2">
      <c r="A6918" s="1">
        <v>6915</v>
      </c>
      <c r="B6918" s="1">
        <f t="shared" ref="B6918:B6981" ca="1" si="759">B6917+D6917*C6917</f>
        <v>529258.74183127552</v>
      </c>
      <c r="C6918" s="1">
        <f t="shared" ca="1" si="756"/>
        <v>100</v>
      </c>
      <c r="D6918" s="1">
        <f t="shared" ca="1" si="757"/>
        <v>58.639357099169693</v>
      </c>
      <c r="E6918" s="1">
        <f t="shared" ca="1" si="758"/>
        <v>0</v>
      </c>
      <c r="F6918" s="1">
        <f t="shared" ref="F6918:F6981" ca="1" si="760">IF(AND(D6917&gt;0,E6918=0),IF(F6917-1&lt;1,1,F6917-1),IF(AND(D6917&lt;0,E6918=0),IF(F6917+1&gt;$H$2,1,F6917+1),F6917))</f>
        <v>1</v>
      </c>
      <c r="G6918" s="1">
        <f t="shared" ref="G6918:G6981" ca="1" si="761">IF(D6917&gt;0,0,G6917+1)</f>
        <v>0</v>
      </c>
      <c r="H6918" s="1">
        <f t="shared" ref="H6918:H6981" ca="1" si="762">IF(D6917&lt;0,0,H6917+1)</f>
        <v>1</v>
      </c>
    </row>
    <row r="6919" spans="1:8" hidden="1" x14ac:dyDescent="0.2">
      <c r="A6919" s="1">
        <v>6916</v>
      </c>
      <c r="B6919" s="1">
        <f t="shared" ca="1" si="759"/>
        <v>535122.6775411925</v>
      </c>
      <c r="C6919" s="1">
        <f t="shared" ca="1" si="756"/>
        <v>100</v>
      </c>
      <c r="D6919" s="1">
        <f t="shared" ca="1" si="757"/>
        <v>58.639357099169693</v>
      </c>
      <c r="E6919" s="1">
        <f t="shared" ca="1" si="758"/>
        <v>0</v>
      </c>
      <c r="F6919" s="1">
        <f t="shared" ca="1" si="760"/>
        <v>1</v>
      </c>
      <c r="G6919" s="1">
        <f t="shared" ca="1" si="761"/>
        <v>0</v>
      </c>
      <c r="H6919" s="1">
        <f t="shared" ca="1" si="762"/>
        <v>2</v>
      </c>
    </row>
    <row r="6920" spans="1:8" hidden="1" x14ac:dyDescent="0.2">
      <c r="A6920" s="1">
        <v>6917</v>
      </c>
      <c r="B6920" s="1">
        <f t="shared" ca="1" si="759"/>
        <v>540986.61325110949</v>
      </c>
      <c r="C6920" s="1">
        <f t="shared" ca="1" si="756"/>
        <v>100</v>
      </c>
      <c r="D6920" s="1">
        <f t="shared" ca="1" si="757"/>
        <v>58.639357099169693</v>
      </c>
      <c r="E6920" s="1">
        <f t="shared" ca="1" si="758"/>
        <v>0</v>
      </c>
      <c r="F6920" s="1">
        <f t="shared" ca="1" si="760"/>
        <v>1</v>
      </c>
      <c r="G6920" s="1">
        <f t="shared" ca="1" si="761"/>
        <v>0</v>
      </c>
      <c r="H6920" s="1">
        <f t="shared" ca="1" si="762"/>
        <v>3</v>
      </c>
    </row>
    <row r="6921" spans="1:8" hidden="1" x14ac:dyDescent="0.2">
      <c r="A6921" s="1">
        <v>6918</v>
      </c>
      <c r="B6921" s="1">
        <f t="shared" ca="1" si="759"/>
        <v>546850.54896102648</v>
      </c>
      <c r="C6921" s="1">
        <f t="shared" ca="1" si="756"/>
        <v>100</v>
      </c>
      <c r="D6921" s="1">
        <f t="shared" ca="1" si="757"/>
        <v>58.639357099169693</v>
      </c>
      <c r="E6921" s="1">
        <f t="shared" ca="1" si="758"/>
        <v>0</v>
      </c>
      <c r="F6921" s="1">
        <f t="shared" ca="1" si="760"/>
        <v>1</v>
      </c>
      <c r="G6921" s="1">
        <f t="shared" ca="1" si="761"/>
        <v>0</v>
      </c>
      <c r="H6921" s="1">
        <f t="shared" ca="1" si="762"/>
        <v>4</v>
      </c>
    </row>
    <row r="6922" spans="1:8" hidden="1" x14ac:dyDescent="0.2">
      <c r="A6922" s="1">
        <v>6919</v>
      </c>
      <c r="B6922" s="1">
        <f t="shared" ca="1" si="759"/>
        <v>552714.48467094346</v>
      </c>
      <c r="C6922" s="1">
        <f t="shared" ca="1" si="756"/>
        <v>100</v>
      </c>
      <c r="D6922" s="1">
        <f t="shared" ca="1" si="757"/>
        <v>-42.077013244733351</v>
      </c>
      <c r="E6922" s="1">
        <f t="shared" ca="1" si="758"/>
        <v>0</v>
      </c>
      <c r="F6922" s="1">
        <f t="shared" ca="1" si="760"/>
        <v>1</v>
      </c>
      <c r="G6922" s="1">
        <f t="shared" ca="1" si="761"/>
        <v>0</v>
      </c>
      <c r="H6922" s="1">
        <f t="shared" ca="1" si="762"/>
        <v>5</v>
      </c>
    </row>
    <row r="6923" spans="1:8" hidden="1" x14ac:dyDescent="0.2">
      <c r="A6923" s="1">
        <v>6920</v>
      </c>
      <c r="B6923" s="1">
        <f t="shared" ca="1" si="759"/>
        <v>548506.7833464701</v>
      </c>
      <c r="C6923" s="1">
        <f t="shared" ca="1" si="756"/>
        <v>100</v>
      </c>
      <c r="D6923" s="1">
        <f t="shared" ca="1" si="757"/>
        <v>58.639357099169693</v>
      </c>
      <c r="E6923" s="1">
        <f t="shared" ca="1" si="758"/>
        <v>-1</v>
      </c>
      <c r="F6923" s="1">
        <f t="shared" ca="1" si="760"/>
        <v>1</v>
      </c>
      <c r="G6923" s="1">
        <f t="shared" ca="1" si="761"/>
        <v>1</v>
      </c>
      <c r="H6923" s="1">
        <f t="shared" ca="1" si="762"/>
        <v>0</v>
      </c>
    </row>
    <row r="6924" spans="1:8" hidden="1" x14ac:dyDescent="0.2">
      <c r="A6924" s="1">
        <v>6921</v>
      </c>
      <c r="B6924" s="1">
        <f t="shared" ca="1" si="759"/>
        <v>554370.71905638708</v>
      </c>
      <c r="C6924" s="1">
        <f t="shared" ca="1" si="756"/>
        <v>100</v>
      </c>
      <c r="D6924" s="1">
        <f t="shared" ca="1" si="757"/>
        <v>58.639357099169693</v>
      </c>
      <c r="E6924" s="1">
        <f t="shared" ca="1" si="758"/>
        <v>0</v>
      </c>
      <c r="F6924" s="1">
        <f t="shared" ca="1" si="760"/>
        <v>1</v>
      </c>
      <c r="G6924" s="1">
        <f t="shared" ca="1" si="761"/>
        <v>0</v>
      </c>
      <c r="H6924" s="1">
        <f t="shared" ca="1" si="762"/>
        <v>1</v>
      </c>
    </row>
    <row r="6925" spans="1:8" hidden="1" x14ac:dyDescent="0.2">
      <c r="A6925" s="1">
        <v>6922</v>
      </c>
      <c r="B6925" s="1">
        <f t="shared" ca="1" si="759"/>
        <v>560234.65476630407</v>
      </c>
      <c r="C6925" s="1">
        <f t="shared" ca="1" si="756"/>
        <v>100</v>
      </c>
      <c r="D6925" s="1">
        <f t="shared" ca="1" si="757"/>
        <v>58.639357099169693</v>
      </c>
      <c r="E6925" s="1">
        <f t="shared" ca="1" si="758"/>
        <v>0</v>
      </c>
      <c r="F6925" s="1">
        <f t="shared" ca="1" si="760"/>
        <v>1</v>
      </c>
      <c r="G6925" s="1">
        <f t="shared" ca="1" si="761"/>
        <v>0</v>
      </c>
      <c r="H6925" s="1">
        <f t="shared" ca="1" si="762"/>
        <v>2</v>
      </c>
    </row>
    <row r="6926" spans="1:8" hidden="1" x14ac:dyDescent="0.2">
      <c r="A6926" s="1">
        <v>6923</v>
      </c>
      <c r="B6926" s="1">
        <f t="shared" ca="1" si="759"/>
        <v>566098.59047622106</v>
      </c>
      <c r="C6926" s="1">
        <f t="shared" ca="1" si="756"/>
        <v>100</v>
      </c>
      <c r="D6926" s="1">
        <f t="shared" ca="1" si="757"/>
        <v>-42.077013244733351</v>
      </c>
      <c r="E6926" s="1">
        <f t="shared" ca="1" si="758"/>
        <v>0</v>
      </c>
      <c r="F6926" s="1">
        <f t="shared" ca="1" si="760"/>
        <v>1</v>
      </c>
      <c r="G6926" s="1">
        <f t="shared" ca="1" si="761"/>
        <v>0</v>
      </c>
      <c r="H6926" s="1">
        <f t="shared" ca="1" si="762"/>
        <v>3</v>
      </c>
    </row>
    <row r="6927" spans="1:8" hidden="1" x14ac:dyDescent="0.2">
      <c r="A6927" s="1">
        <v>6924</v>
      </c>
      <c r="B6927" s="1">
        <f t="shared" ca="1" si="759"/>
        <v>561890.88915174769</v>
      </c>
      <c r="C6927" s="1">
        <f t="shared" ca="1" si="756"/>
        <v>100</v>
      </c>
      <c r="D6927" s="1">
        <f t="shared" ca="1" si="757"/>
        <v>58.639357099169693</v>
      </c>
      <c r="E6927" s="1">
        <f t="shared" ca="1" si="758"/>
        <v>-1</v>
      </c>
      <c r="F6927" s="1">
        <f t="shared" ca="1" si="760"/>
        <v>1</v>
      </c>
      <c r="G6927" s="1">
        <f t="shared" ca="1" si="761"/>
        <v>1</v>
      </c>
      <c r="H6927" s="1">
        <f t="shared" ca="1" si="762"/>
        <v>0</v>
      </c>
    </row>
    <row r="6928" spans="1:8" hidden="1" x14ac:dyDescent="0.2">
      <c r="A6928" s="1">
        <v>6925</v>
      </c>
      <c r="B6928" s="1">
        <f t="shared" ca="1" si="759"/>
        <v>567754.82486166467</v>
      </c>
      <c r="C6928" s="1">
        <f t="shared" ca="1" si="756"/>
        <v>100</v>
      </c>
      <c r="D6928" s="1">
        <f t="shared" ca="1" si="757"/>
        <v>58.639357099169693</v>
      </c>
      <c r="E6928" s="1">
        <f t="shared" ca="1" si="758"/>
        <v>0</v>
      </c>
      <c r="F6928" s="1">
        <f t="shared" ca="1" si="760"/>
        <v>1</v>
      </c>
      <c r="G6928" s="1">
        <f t="shared" ca="1" si="761"/>
        <v>0</v>
      </c>
      <c r="H6928" s="1">
        <f t="shared" ca="1" si="762"/>
        <v>1</v>
      </c>
    </row>
    <row r="6929" spans="1:8" hidden="1" x14ac:dyDescent="0.2">
      <c r="A6929" s="1">
        <v>6926</v>
      </c>
      <c r="B6929" s="1">
        <f t="shared" ca="1" si="759"/>
        <v>573618.76057158166</v>
      </c>
      <c r="C6929" s="1">
        <f t="shared" ca="1" si="756"/>
        <v>100</v>
      </c>
      <c r="D6929" s="1">
        <f t="shared" ca="1" si="757"/>
        <v>-42.077013244733351</v>
      </c>
      <c r="E6929" s="1">
        <f t="shared" ca="1" si="758"/>
        <v>0</v>
      </c>
      <c r="F6929" s="1">
        <f t="shared" ca="1" si="760"/>
        <v>1</v>
      </c>
      <c r="G6929" s="1">
        <f t="shared" ca="1" si="761"/>
        <v>0</v>
      </c>
      <c r="H6929" s="1">
        <f t="shared" ca="1" si="762"/>
        <v>2</v>
      </c>
    </row>
    <row r="6930" spans="1:8" hidden="1" x14ac:dyDescent="0.2">
      <c r="A6930" s="1">
        <v>6927</v>
      </c>
      <c r="B6930" s="1">
        <f t="shared" ca="1" si="759"/>
        <v>569411.05924710829</v>
      </c>
      <c r="C6930" s="1">
        <f t="shared" ca="1" si="756"/>
        <v>100</v>
      </c>
      <c r="D6930" s="1">
        <f t="shared" ca="1" si="757"/>
        <v>-42.077013244733351</v>
      </c>
      <c r="E6930" s="1">
        <f t="shared" ca="1" si="758"/>
        <v>-1</v>
      </c>
      <c r="F6930" s="1">
        <f t="shared" ca="1" si="760"/>
        <v>1</v>
      </c>
      <c r="G6930" s="1">
        <f t="shared" ca="1" si="761"/>
        <v>1</v>
      </c>
      <c r="H6930" s="1">
        <f t="shared" ca="1" si="762"/>
        <v>0</v>
      </c>
    </row>
    <row r="6931" spans="1:8" hidden="1" x14ac:dyDescent="0.2">
      <c r="A6931" s="1">
        <v>6928</v>
      </c>
      <c r="B6931" s="1">
        <f t="shared" ca="1" si="759"/>
        <v>565203.35792263492</v>
      </c>
      <c r="C6931" s="1">
        <f t="shared" ca="1" si="756"/>
        <v>100</v>
      </c>
      <c r="D6931" s="1">
        <f t="shared" ca="1" si="757"/>
        <v>-42.077013244733351</v>
      </c>
      <c r="E6931" s="1">
        <f t="shared" ca="1" si="758"/>
        <v>-2</v>
      </c>
      <c r="F6931" s="1">
        <f t="shared" ca="1" si="760"/>
        <v>1</v>
      </c>
      <c r="G6931" s="1">
        <f t="shared" ca="1" si="761"/>
        <v>2</v>
      </c>
      <c r="H6931" s="1">
        <f t="shared" ca="1" si="762"/>
        <v>0</v>
      </c>
    </row>
    <row r="6932" spans="1:8" hidden="1" x14ac:dyDescent="0.2">
      <c r="A6932" s="1">
        <v>6929</v>
      </c>
      <c r="B6932" s="1">
        <f t="shared" ca="1" si="759"/>
        <v>560995.65659816156</v>
      </c>
      <c r="C6932" s="1">
        <f t="shared" ca="1" si="756"/>
        <v>100</v>
      </c>
      <c r="D6932" s="1">
        <f t="shared" ca="1" si="757"/>
        <v>-42.077013244733351</v>
      </c>
      <c r="E6932" s="1">
        <f t="shared" ca="1" si="758"/>
        <v>-3</v>
      </c>
      <c r="F6932" s="1">
        <f t="shared" ca="1" si="760"/>
        <v>1</v>
      </c>
      <c r="G6932" s="1">
        <f t="shared" ca="1" si="761"/>
        <v>3</v>
      </c>
      <c r="H6932" s="1">
        <f t="shared" ca="1" si="762"/>
        <v>0</v>
      </c>
    </row>
    <row r="6933" spans="1:8" hidden="1" x14ac:dyDescent="0.2">
      <c r="A6933" s="1">
        <v>6930</v>
      </c>
      <c r="B6933" s="1">
        <f t="shared" ca="1" si="759"/>
        <v>556787.95527368819</v>
      </c>
      <c r="C6933" s="1">
        <f t="shared" ca="1" si="756"/>
        <v>100</v>
      </c>
      <c r="D6933" s="1">
        <f t="shared" ca="1" si="757"/>
        <v>58.639357099169693</v>
      </c>
      <c r="E6933" s="1">
        <f t="shared" ca="1" si="758"/>
        <v>-4</v>
      </c>
      <c r="F6933" s="1">
        <f t="shared" ca="1" si="760"/>
        <v>1</v>
      </c>
      <c r="G6933" s="1">
        <f t="shared" ca="1" si="761"/>
        <v>4</v>
      </c>
      <c r="H6933" s="1">
        <f t="shared" ca="1" si="762"/>
        <v>0</v>
      </c>
    </row>
    <row r="6934" spans="1:8" hidden="1" x14ac:dyDescent="0.2">
      <c r="A6934" s="1">
        <v>6931</v>
      </c>
      <c r="B6934" s="1">
        <f t="shared" ca="1" si="759"/>
        <v>562651.89098360518</v>
      </c>
      <c r="C6934" s="1">
        <f t="shared" ca="1" si="756"/>
        <v>100</v>
      </c>
      <c r="D6934" s="1">
        <f t="shared" ca="1" si="757"/>
        <v>58.639357099169693</v>
      </c>
      <c r="E6934" s="1">
        <f t="shared" ca="1" si="758"/>
        <v>-3</v>
      </c>
      <c r="F6934" s="1">
        <f t="shared" ca="1" si="760"/>
        <v>1</v>
      </c>
      <c r="G6934" s="1">
        <f t="shared" ca="1" si="761"/>
        <v>0</v>
      </c>
      <c r="H6934" s="1">
        <f t="shared" ca="1" si="762"/>
        <v>1</v>
      </c>
    </row>
    <row r="6935" spans="1:8" hidden="1" x14ac:dyDescent="0.2">
      <c r="A6935" s="1">
        <v>6932</v>
      </c>
      <c r="B6935" s="1">
        <f t="shared" ca="1" si="759"/>
        <v>568515.82669352216</v>
      </c>
      <c r="C6935" s="1">
        <f t="shared" ca="1" si="756"/>
        <v>100</v>
      </c>
      <c r="D6935" s="1">
        <f t="shared" ca="1" si="757"/>
        <v>58.639357099169693</v>
      </c>
      <c r="E6935" s="1">
        <f t="shared" ca="1" si="758"/>
        <v>-2</v>
      </c>
      <c r="F6935" s="1">
        <f t="shared" ca="1" si="760"/>
        <v>1</v>
      </c>
      <c r="G6935" s="1">
        <f t="shared" ca="1" si="761"/>
        <v>0</v>
      </c>
      <c r="H6935" s="1">
        <f t="shared" ca="1" si="762"/>
        <v>2</v>
      </c>
    </row>
    <row r="6936" spans="1:8" hidden="1" x14ac:dyDescent="0.2">
      <c r="A6936" s="1">
        <v>6933</v>
      </c>
      <c r="B6936" s="1">
        <f t="shared" ca="1" si="759"/>
        <v>574379.76240343915</v>
      </c>
      <c r="C6936" s="1">
        <f t="shared" ca="1" si="756"/>
        <v>100</v>
      </c>
      <c r="D6936" s="1">
        <f t="shared" ca="1" si="757"/>
        <v>-42.077013244733351</v>
      </c>
      <c r="E6936" s="1">
        <f t="shared" ca="1" si="758"/>
        <v>-1</v>
      </c>
      <c r="F6936" s="1">
        <f t="shared" ca="1" si="760"/>
        <v>1</v>
      </c>
      <c r="G6936" s="1">
        <f t="shared" ca="1" si="761"/>
        <v>0</v>
      </c>
      <c r="H6936" s="1">
        <f t="shared" ca="1" si="762"/>
        <v>3</v>
      </c>
    </row>
    <row r="6937" spans="1:8" hidden="1" x14ac:dyDescent="0.2">
      <c r="A6937" s="1">
        <v>6934</v>
      </c>
      <c r="B6937" s="1">
        <f t="shared" ca="1" si="759"/>
        <v>570172.06107896578</v>
      </c>
      <c r="C6937" s="1">
        <f t="shared" ca="1" si="756"/>
        <v>100</v>
      </c>
      <c r="D6937" s="1">
        <f t="shared" ca="1" si="757"/>
        <v>58.639357099169693</v>
      </c>
      <c r="E6937" s="1">
        <f t="shared" ca="1" si="758"/>
        <v>-2</v>
      </c>
      <c r="F6937" s="1">
        <f t="shared" ca="1" si="760"/>
        <v>1</v>
      </c>
      <c r="G6937" s="1">
        <f t="shared" ca="1" si="761"/>
        <v>1</v>
      </c>
      <c r="H6937" s="1">
        <f t="shared" ca="1" si="762"/>
        <v>0</v>
      </c>
    </row>
    <row r="6938" spans="1:8" hidden="1" x14ac:dyDescent="0.2">
      <c r="A6938" s="1">
        <v>6935</v>
      </c>
      <c r="B6938" s="1">
        <f t="shared" ca="1" si="759"/>
        <v>576035.99678888277</v>
      </c>
      <c r="C6938" s="1">
        <f t="shared" ca="1" si="756"/>
        <v>100</v>
      </c>
      <c r="D6938" s="1">
        <f t="shared" ca="1" si="757"/>
        <v>-42.077013244733351</v>
      </c>
      <c r="E6938" s="1">
        <f t="shared" ca="1" si="758"/>
        <v>-1</v>
      </c>
      <c r="F6938" s="1">
        <f t="shared" ca="1" si="760"/>
        <v>1</v>
      </c>
      <c r="G6938" s="1">
        <f t="shared" ca="1" si="761"/>
        <v>0</v>
      </c>
      <c r="H6938" s="1">
        <f t="shared" ca="1" si="762"/>
        <v>1</v>
      </c>
    </row>
    <row r="6939" spans="1:8" hidden="1" x14ac:dyDescent="0.2">
      <c r="A6939" s="1">
        <v>6936</v>
      </c>
      <c r="B6939" s="1">
        <f t="shared" ca="1" si="759"/>
        <v>571828.2954644094</v>
      </c>
      <c r="C6939" s="1">
        <f t="shared" ca="1" si="756"/>
        <v>100</v>
      </c>
      <c r="D6939" s="1">
        <f t="shared" ca="1" si="757"/>
        <v>-42.077013244733351</v>
      </c>
      <c r="E6939" s="1">
        <f t="shared" ca="1" si="758"/>
        <v>-2</v>
      </c>
      <c r="F6939" s="1">
        <f t="shared" ca="1" si="760"/>
        <v>1</v>
      </c>
      <c r="G6939" s="1">
        <f t="shared" ca="1" si="761"/>
        <v>1</v>
      </c>
      <c r="H6939" s="1">
        <f t="shared" ca="1" si="762"/>
        <v>0</v>
      </c>
    </row>
    <row r="6940" spans="1:8" hidden="1" x14ac:dyDescent="0.2">
      <c r="A6940" s="1">
        <v>6937</v>
      </c>
      <c r="B6940" s="1">
        <f t="shared" ca="1" si="759"/>
        <v>567620.59413993603</v>
      </c>
      <c r="C6940" s="1">
        <f t="shared" ca="1" si="756"/>
        <v>100</v>
      </c>
      <c r="D6940" s="1">
        <f t="shared" ca="1" si="757"/>
        <v>-42.077013244733351</v>
      </c>
      <c r="E6940" s="1">
        <f t="shared" ca="1" si="758"/>
        <v>-3</v>
      </c>
      <c r="F6940" s="1">
        <f t="shared" ca="1" si="760"/>
        <v>1</v>
      </c>
      <c r="G6940" s="1">
        <f t="shared" ca="1" si="761"/>
        <v>2</v>
      </c>
      <c r="H6940" s="1">
        <f t="shared" ca="1" si="762"/>
        <v>0</v>
      </c>
    </row>
    <row r="6941" spans="1:8" hidden="1" x14ac:dyDescent="0.2">
      <c r="A6941" s="1">
        <v>6938</v>
      </c>
      <c r="B6941" s="1">
        <f t="shared" ca="1" si="759"/>
        <v>563412.89281546266</v>
      </c>
      <c r="C6941" s="1">
        <f t="shared" ca="1" si="756"/>
        <v>100</v>
      </c>
      <c r="D6941" s="1">
        <f t="shared" ca="1" si="757"/>
        <v>-42.077013244733351</v>
      </c>
      <c r="E6941" s="1">
        <f t="shared" ca="1" si="758"/>
        <v>-4</v>
      </c>
      <c r="F6941" s="1">
        <f t="shared" ca="1" si="760"/>
        <v>1</v>
      </c>
      <c r="G6941" s="1">
        <f t="shared" ca="1" si="761"/>
        <v>3</v>
      </c>
      <c r="H6941" s="1">
        <f t="shared" ca="1" si="762"/>
        <v>0</v>
      </c>
    </row>
    <row r="6942" spans="1:8" hidden="1" x14ac:dyDescent="0.2">
      <c r="A6942" s="1">
        <v>6939</v>
      </c>
      <c r="B6942" s="1">
        <f t="shared" ca="1" si="759"/>
        <v>559205.19149098929</v>
      </c>
      <c r="C6942" s="1">
        <f t="shared" ca="1" si="756"/>
        <v>500</v>
      </c>
      <c r="D6942" s="1">
        <f t="shared" ca="1" si="757"/>
        <v>-42.077013244733351</v>
      </c>
      <c r="E6942" s="1">
        <f t="shared" ca="1" si="758"/>
        <v>0</v>
      </c>
      <c r="F6942" s="1">
        <f t="shared" ca="1" si="760"/>
        <v>2</v>
      </c>
      <c r="G6942" s="1">
        <f t="shared" ca="1" si="761"/>
        <v>4</v>
      </c>
      <c r="H6942" s="1">
        <f t="shared" ca="1" si="762"/>
        <v>0</v>
      </c>
    </row>
    <row r="6943" spans="1:8" hidden="1" x14ac:dyDescent="0.2">
      <c r="A6943" s="1">
        <v>6940</v>
      </c>
      <c r="B6943" s="1">
        <f t="shared" ca="1" si="759"/>
        <v>538166.68486862257</v>
      </c>
      <c r="C6943" s="1">
        <f t="shared" ca="1" si="756"/>
        <v>500</v>
      </c>
      <c r="D6943" s="1">
        <f t="shared" ca="1" si="757"/>
        <v>58.639357099169693</v>
      </c>
      <c r="E6943" s="1">
        <f t="shared" ca="1" si="758"/>
        <v>-1</v>
      </c>
      <c r="F6943" s="1">
        <f t="shared" ca="1" si="760"/>
        <v>2</v>
      </c>
      <c r="G6943" s="1">
        <f t="shared" ca="1" si="761"/>
        <v>5</v>
      </c>
      <c r="H6943" s="1">
        <f t="shared" ca="1" si="762"/>
        <v>0</v>
      </c>
    </row>
    <row r="6944" spans="1:8" hidden="1" x14ac:dyDescent="0.2">
      <c r="A6944" s="1">
        <v>6941</v>
      </c>
      <c r="B6944" s="1">
        <f t="shared" ca="1" si="759"/>
        <v>567486.36341820739</v>
      </c>
      <c r="C6944" s="1">
        <f t="shared" ca="1" si="756"/>
        <v>100</v>
      </c>
      <c r="D6944" s="1">
        <f t="shared" ca="1" si="757"/>
        <v>58.639357099169693</v>
      </c>
      <c r="E6944" s="1">
        <f t="shared" ca="1" si="758"/>
        <v>0</v>
      </c>
      <c r="F6944" s="1">
        <f t="shared" ca="1" si="760"/>
        <v>1</v>
      </c>
      <c r="G6944" s="1">
        <f t="shared" ca="1" si="761"/>
        <v>0</v>
      </c>
      <c r="H6944" s="1">
        <f t="shared" ca="1" si="762"/>
        <v>1</v>
      </c>
    </row>
    <row r="6945" spans="1:8" hidden="1" x14ac:dyDescent="0.2">
      <c r="A6945" s="1">
        <v>6942</v>
      </c>
      <c r="B6945" s="1">
        <f t="shared" ca="1" si="759"/>
        <v>573350.29912812437</v>
      </c>
      <c r="C6945" s="1">
        <f t="shared" ca="1" si="756"/>
        <v>100</v>
      </c>
      <c r="D6945" s="1">
        <f t="shared" ca="1" si="757"/>
        <v>58.639357099169693</v>
      </c>
      <c r="E6945" s="1">
        <f t="shared" ca="1" si="758"/>
        <v>0</v>
      </c>
      <c r="F6945" s="1">
        <f t="shared" ca="1" si="760"/>
        <v>1</v>
      </c>
      <c r="G6945" s="1">
        <f t="shared" ca="1" si="761"/>
        <v>0</v>
      </c>
      <c r="H6945" s="1">
        <f t="shared" ca="1" si="762"/>
        <v>2</v>
      </c>
    </row>
    <row r="6946" spans="1:8" hidden="1" x14ac:dyDescent="0.2">
      <c r="A6946" s="1">
        <v>6943</v>
      </c>
      <c r="B6946" s="1">
        <f t="shared" ca="1" si="759"/>
        <v>579214.23483804136</v>
      </c>
      <c r="C6946" s="1">
        <f t="shared" ca="1" si="756"/>
        <v>100</v>
      </c>
      <c r="D6946" s="1">
        <f t="shared" ca="1" si="757"/>
        <v>58.639357099169693</v>
      </c>
      <c r="E6946" s="1">
        <f t="shared" ca="1" si="758"/>
        <v>0</v>
      </c>
      <c r="F6946" s="1">
        <f t="shared" ca="1" si="760"/>
        <v>1</v>
      </c>
      <c r="G6946" s="1">
        <f t="shared" ca="1" si="761"/>
        <v>0</v>
      </c>
      <c r="H6946" s="1">
        <f t="shared" ca="1" si="762"/>
        <v>3</v>
      </c>
    </row>
    <row r="6947" spans="1:8" hidden="1" x14ac:dyDescent="0.2">
      <c r="A6947" s="1">
        <v>6944</v>
      </c>
      <c r="B6947" s="1">
        <f t="shared" ca="1" si="759"/>
        <v>585078.17054795835</v>
      </c>
      <c r="C6947" s="1">
        <f t="shared" ca="1" si="756"/>
        <v>100</v>
      </c>
      <c r="D6947" s="1">
        <f t="shared" ca="1" si="757"/>
        <v>-42.077013244733351</v>
      </c>
      <c r="E6947" s="1">
        <f t="shared" ca="1" si="758"/>
        <v>0</v>
      </c>
      <c r="F6947" s="1">
        <f t="shared" ca="1" si="760"/>
        <v>1</v>
      </c>
      <c r="G6947" s="1">
        <f t="shared" ca="1" si="761"/>
        <v>0</v>
      </c>
      <c r="H6947" s="1">
        <f t="shared" ca="1" si="762"/>
        <v>4</v>
      </c>
    </row>
    <row r="6948" spans="1:8" hidden="1" x14ac:dyDescent="0.2">
      <c r="A6948" s="1">
        <v>6945</v>
      </c>
      <c r="B6948" s="1">
        <f t="shared" ca="1" si="759"/>
        <v>580870.46922348498</v>
      </c>
      <c r="C6948" s="1">
        <f t="shared" ca="1" si="756"/>
        <v>100</v>
      </c>
      <c r="D6948" s="1">
        <f t="shared" ca="1" si="757"/>
        <v>58.639357099169693</v>
      </c>
      <c r="E6948" s="1">
        <f t="shared" ca="1" si="758"/>
        <v>-1</v>
      </c>
      <c r="F6948" s="1">
        <f t="shared" ca="1" si="760"/>
        <v>1</v>
      </c>
      <c r="G6948" s="1">
        <f t="shared" ca="1" si="761"/>
        <v>1</v>
      </c>
      <c r="H6948" s="1">
        <f t="shared" ca="1" si="762"/>
        <v>0</v>
      </c>
    </row>
    <row r="6949" spans="1:8" hidden="1" x14ac:dyDescent="0.2">
      <c r="A6949" s="1">
        <v>6946</v>
      </c>
      <c r="B6949" s="1">
        <f t="shared" ca="1" si="759"/>
        <v>586734.40493340197</v>
      </c>
      <c r="C6949" s="1">
        <f t="shared" ca="1" si="756"/>
        <v>100</v>
      </c>
      <c r="D6949" s="1">
        <f t="shared" ca="1" si="757"/>
        <v>58.639357099169693</v>
      </c>
      <c r="E6949" s="1">
        <f t="shared" ca="1" si="758"/>
        <v>0</v>
      </c>
      <c r="F6949" s="1">
        <f t="shared" ca="1" si="760"/>
        <v>1</v>
      </c>
      <c r="G6949" s="1">
        <f t="shared" ca="1" si="761"/>
        <v>0</v>
      </c>
      <c r="H6949" s="1">
        <f t="shared" ca="1" si="762"/>
        <v>1</v>
      </c>
    </row>
    <row r="6950" spans="1:8" hidden="1" x14ac:dyDescent="0.2">
      <c r="A6950" s="1">
        <v>6947</v>
      </c>
      <c r="B6950" s="1">
        <f t="shared" ca="1" si="759"/>
        <v>592598.34064331895</v>
      </c>
      <c r="C6950" s="1">
        <f t="shared" ca="1" si="756"/>
        <v>100</v>
      </c>
      <c r="D6950" s="1">
        <f t="shared" ca="1" si="757"/>
        <v>-42.077013244733351</v>
      </c>
      <c r="E6950" s="1">
        <f t="shared" ca="1" si="758"/>
        <v>0</v>
      </c>
      <c r="F6950" s="1">
        <f t="shared" ca="1" si="760"/>
        <v>1</v>
      </c>
      <c r="G6950" s="1">
        <f t="shared" ca="1" si="761"/>
        <v>0</v>
      </c>
      <c r="H6950" s="1">
        <f t="shared" ca="1" si="762"/>
        <v>2</v>
      </c>
    </row>
    <row r="6951" spans="1:8" hidden="1" x14ac:dyDescent="0.2">
      <c r="A6951" s="1">
        <v>6948</v>
      </c>
      <c r="B6951" s="1">
        <f t="shared" ca="1" si="759"/>
        <v>588390.63931884558</v>
      </c>
      <c r="C6951" s="1">
        <f t="shared" ca="1" si="756"/>
        <v>100</v>
      </c>
      <c r="D6951" s="1">
        <f t="shared" ca="1" si="757"/>
        <v>-42.077013244733351</v>
      </c>
      <c r="E6951" s="1">
        <f t="shared" ca="1" si="758"/>
        <v>-1</v>
      </c>
      <c r="F6951" s="1">
        <f t="shared" ca="1" si="760"/>
        <v>1</v>
      </c>
      <c r="G6951" s="1">
        <f t="shared" ca="1" si="761"/>
        <v>1</v>
      </c>
      <c r="H6951" s="1">
        <f t="shared" ca="1" si="762"/>
        <v>0</v>
      </c>
    </row>
    <row r="6952" spans="1:8" hidden="1" x14ac:dyDescent="0.2">
      <c r="A6952" s="1">
        <v>6949</v>
      </c>
      <c r="B6952" s="1">
        <f t="shared" ca="1" si="759"/>
        <v>584182.93799437222</v>
      </c>
      <c r="C6952" s="1">
        <f t="shared" ca="1" si="756"/>
        <v>100</v>
      </c>
      <c r="D6952" s="1">
        <f t="shared" ca="1" si="757"/>
        <v>-42.077013244733351</v>
      </c>
      <c r="E6952" s="1">
        <f t="shared" ca="1" si="758"/>
        <v>-2</v>
      </c>
      <c r="F6952" s="1">
        <f t="shared" ca="1" si="760"/>
        <v>1</v>
      </c>
      <c r="G6952" s="1">
        <f t="shared" ca="1" si="761"/>
        <v>2</v>
      </c>
      <c r="H6952" s="1">
        <f t="shared" ca="1" si="762"/>
        <v>0</v>
      </c>
    </row>
    <row r="6953" spans="1:8" hidden="1" x14ac:dyDescent="0.2">
      <c r="A6953" s="1">
        <v>6950</v>
      </c>
      <c r="B6953" s="1">
        <f t="shared" ca="1" si="759"/>
        <v>579975.23666989885</v>
      </c>
      <c r="C6953" s="1">
        <f t="shared" ca="1" si="756"/>
        <v>100</v>
      </c>
      <c r="D6953" s="1">
        <f t="shared" ca="1" si="757"/>
        <v>-42.077013244733351</v>
      </c>
      <c r="E6953" s="1">
        <f t="shared" ca="1" si="758"/>
        <v>-3</v>
      </c>
      <c r="F6953" s="1">
        <f t="shared" ca="1" si="760"/>
        <v>1</v>
      </c>
      <c r="G6953" s="1">
        <f t="shared" ca="1" si="761"/>
        <v>3</v>
      </c>
      <c r="H6953" s="1">
        <f t="shared" ca="1" si="762"/>
        <v>0</v>
      </c>
    </row>
    <row r="6954" spans="1:8" hidden="1" x14ac:dyDescent="0.2">
      <c r="A6954" s="1">
        <v>6951</v>
      </c>
      <c r="B6954" s="1">
        <f t="shared" ca="1" si="759"/>
        <v>575767.53534542548</v>
      </c>
      <c r="C6954" s="1">
        <f t="shared" ca="1" si="756"/>
        <v>100</v>
      </c>
      <c r="D6954" s="1">
        <f t="shared" ca="1" si="757"/>
        <v>58.639357099169693</v>
      </c>
      <c r="E6954" s="1">
        <f t="shared" ca="1" si="758"/>
        <v>-4</v>
      </c>
      <c r="F6954" s="1">
        <f t="shared" ca="1" si="760"/>
        <v>1</v>
      </c>
      <c r="G6954" s="1">
        <f t="shared" ca="1" si="761"/>
        <v>4</v>
      </c>
      <c r="H6954" s="1">
        <f t="shared" ca="1" si="762"/>
        <v>0</v>
      </c>
    </row>
    <row r="6955" spans="1:8" hidden="1" x14ac:dyDescent="0.2">
      <c r="A6955" s="1">
        <v>6952</v>
      </c>
      <c r="B6955" s="1">
        <f t="shared" ca="1" si="759"/>
        <v>581631.47105534247</v>
      </c>
      <c r="C6955" s="1">
        <f t="shared" ca="1" si="756"/>
        <v>100</v>
      </c>
      <c r="D6955" s="1">
        <f t="shared" ca="1" si="757"/>
        <v>58.639357099169693</v>
      </c>
      <c r="E6955" s="1">
        <f t="shared" ca="1" si="758"/>
        <v>-3</v>
      </c>
      <c r="F6955" s="1">
        <f t="shared" ca="1" si="760"/>
        <v>1</v>
      </c>
      <c r="G6955" s="1">
        <f t="shared" ca="1" si="761"/>
        <v>0</v>
      </c>
      <c r="H6955" s="1">
        <f t="shared" ca="1" si="762"/>
        <v>1</v>
      </c>
    </row>
    <row r="6956" spans="1:8" hidden="1" x14ac:dyDescent="0.2">
      <c r="A6956" s="1">
        <v>6953</v>
      </c>
      <c r="B6956" s="1">
        <f t="shared" ca="1" si="759"/>
        <v>587495.40676525945</v>
      </c>
      <c r="C6956" s="1">
        <f t="shared" ca="1" si="756"/>
        <v>100</v>
      </c>
      <c r="D6956" s="1">
        <f t="shared" ca="1" si="757"/>
        <v>-42.077013244733351</v>
      </c>
      <c r="E6956" s="1">
        <f t="shared" ca="1" si="758"/>
        <v>-2</v>
      </c>
      <c r="F6956" s="1">
        <f t="shared" ca="1" si="760"/>
        <v>1</v>
      </c>
      <c r="G6956" s="1">
        <f t="shared" ca="1" si="761"/>
        <v>0</v>
      </c>
      <c r="H6956" s="1">
        <f t="shared" ca="1" si="762"/>
        <v>2</v>
      </c>
    </row>
    <row r="6957" spans="1:8" hidden="1" x14ac:dyDescent="0.2">
      <c r="A6957" s="1">
        <v>6954</v>
      </c>
      <c r="B6957" s="1">
        <f t="shared" ca="1" si="759"/>
        <v>583287.70544078609</v>
      </c>
      <c r="C6957" s="1">
        <f t="shared" ca="1" si="756"/>
        <v>100</v>
      </c>
      <c r="D6957" s="1">
        <f t="shared" ca="1" si="757"/>
        <v>-42.077013244733351</v>
      </c>
      <c r="E6957" s="1">
        <f t="shared" ca="1" si="758"/>
        <v>-3</v>
      </c>
      <c r="F6957" s="1">
        <f t="shared" ca="1" si="760"/>
        <v>1</v>
      </c>
      <c r="G6957" s="1">
        <f t="shared" ca="1" si="761"/>
        <v>1</v>
      </c>
      <c r="H6957" s="1">
        <f t="shared" ca="1" si="762"/>
        <v>0</v>
      </c>
    </row>
    <row r="6958" spans="1:8" hidden="1" x14ac:dyDescent="0.2">
      <c r="A6958" s="1">
        <v>6955</v>
      </c>
      <c r="B6958" s="1">
        <f t="shared" ca="1" si="759"/>
        <v>579080.00411631272</v>
      </c>
      <c r="C6958" s="1">
        <f t="shared" ca="1" si="756"/>
        <v>100</v>
      </c>
      <c r="D6958" s="1">
        <f t="shared" ca="1" si="757"/>
        <v>58.639357099169693</v>
      </c>
      <c r="E6958" s="1">
        <f t="shared" ca="1" si="758"/>
        <v>-4</v>
      </c>
      <c r="F6958" s="1">
        <f t="shared" ca="1" si="760"/>
        <v>1</v>
      </c>
      <c r="G6958" s="1">
        <f t="shared" ca="1" si="761"/>
        <v>2</v>
      </c>
      <c r="H6958" s="1">
        <f t="shared" ca="1" si="762"/>
        <v>0</v>
      </c>
    </row>
    <row r="6959" spans="1:8" hidden="1" x14ac:dyDescent="0.2">
      <c r="A6959" s="1">
        <v>6956</v>
      </c>
      <c r="B6959" s="1">
        <f t="shared" ca="1" si="759"/>
        <v>584943.9398262297</v>
      </c>
      <c r="C6959" s="1">
        <f t="shared" ca="1" si="756"/>
        <v>100</v>
      </c>
      <c r="D6959" s="1">
        <f t="shared" ca="1" si="757"/>
        <v>58.639357099169693</v>
      </c>
      <c r="E6959" s="1">
        <f t="shared" ca="1" si="758"/>
        <v>-3</v>
      </c>
      <c r="F6959" s="1">
        <f t="shared" ca="1" si="760"/>
        <v>1</v>
      </c>
      <c r="G6959" s="1">
        <f t="shared" ca="1" si="761"/>
        <v>0</v>
      </c>
      <c r="H6959" s="1">
        <f t="shared" ca="1" si="762"/>
        <v>1</v>
      </c>
    </row>
    <row r="6960" spans="1:8" hidden="1" x14ac:dyDescent="0.2">
      <c r="A6960" s="1">
        <v>6957</v>
      </c>
      <c r="B6960" s="1">
        <f t="shared" ca="1" si="759"/>
        <v>590807.87553614669</v>
      </c>
      <c r="C6960" s="1">
        <f t="shared" ca="1" si="756"/>
        <v>100</v>
      </c>
      <c r="D6960" s="1">
        <f t="shared" ca="1" si="757"/>
        <v>58.639357099169693</v>
      </c>
      <c r="E6960" s="1">
        <f t="shared" ca="1" si="758"/>
        <v>-2</v>
      </c>
      <c r="F6960" s="1">
        <f t="shared" ca="1" si="760"/>
        <v>1</v>
      </c>
      <c r="G6960" s="1">
        <f t="shared" ca="1" si="761"/>
        <v>0</v>
      </c>
      <c r="H6960" s="1">
        <f t="shared" ca="1" si="762"/>
        <v>2</v>
      </c>
    </row>
    <row r="6961" spans="1:8" hidden="1" x14ac:dyDescent="0.2">
      <c r="A6961" s="1">
        <v>6958</v>
      </c>
      <c r="B6961" s="1">
        <f t="shared" ca="1" si="759"/>
        <v>596671.81124606368</v>
      </c>
      <c r="C6961" s="1">
        <f t="shared" ca="1" si="756"/>
        <v>100</v>
      </c>
      <c r="D6961" s="1">
        <f t="shared" ca="1" si="757"/>
        <v>-42.077013244733351</v>
      </c>
      <c r="E6961" s="1">
        <f t="shared" ca="1" si="758"/>
        <v>-1</v>
      </c>
      <c r="F6961" s="1">
        <f t="shared" ca="1" si="760"/>
        <v>1</v>
      </c>
      <c r="G6961" s="1">
        <f t="shared" ca="1" si="761"/>
        <v>0</v>
      </c>
      <c r="H6961" s="1">
        <f t="shared" ca="1" si="762"/>
        <v>3</v>
      </c>
    </row>
    <row r="6962" spans="1:8" hidden="1" x14ac:dyDescent="0.2">
      <c r="A6962" s="1">
        <v>6959</v>
      </c>
      <c r="B6962" s="1">
        <f t="shared" ca="1" si="759"/>
        <v>592464.10992159031</v>
      </c>
      <c r="C6962" s="1">
        <f t="shared" ca="1" si="756"/>
        <v>100</v>
      </c>
      <c r="D6962" s="1">
        <f t="shared" ca="1" si="757"/>
        <v>-42.077013244733351</v>
      </c>
      <c r="E6962" s="1">
        <f t="shared" ca="1" si="758"/>
        <v>-2</v>
      </c>
      <c r="F6962" s="1">
        <f t="shared" ca="1" si="760"/>
        <v>1</v>
      </c>
      <c r="G6962" s="1">
        <f t="shared" ca="1" si="761"/>
        <v>1</v>
      </c>
      <c r="H6962" s="1">
        <f t="shared" ca="1" si="762"/>
        <v>0</v>
      </c>
    </row>
    <row r="6963" spans="1:8" hidden="1" x14ac:dyDescent="0.2">
      <c r="A6963" s="1">
        <v>6960</v>
      </c>
      <c r="B6963" s="1">
        <f t="shared" ca="1" si="759"/>
        <v>588256.40859711694</v>
      </c>
      <c r="C6963" s="1">
        <f t="shared" ca="1" si="756"/>
        <v>100</v>
      </c>
      <c r="D6963" s="1">
        <f t="shared" ca="1" si="757"/>
        <v>-42.077013244733351</v>
      </c>
      <c r="E6963" s="1">
        <f t="shared" ca="1" si="758"/>
        <v>-3</v>
      </c>
      <c r="F6963" s="1">
        <f t="shared" ca="1" si="760"/>
        <v>1</v>
      </c>
      <c r="G6963" s="1">
        <f t="shared" ca="1" si="761"/>
        <v>2</v>
      </c>
      <c r="H6963" s="1">
        <f t="shared" ca="1" si="762"/>
        <v>0</v>
      </c>
    </row>
    <row r="6964" spans="1:8" hidden="1" x14ac:dyDescent="0.2">
      <c r="A6964" s="1">
        <v>6961</v>
      </c>
      <c r="B6964" s="1">
        <f t="shared" ca="1" si="759"/>
        <v>584048.70727264357</v>
      </c>
      <c r="C6964" s="1">
        <f t="shared" ca="1" si="756"/>
        <v>100</v>
      </c>
      <c r="D6964" s="1">
        <f t="shared" ca="1" si="757"/>
        <v>-42.077013244733351</v>
      </c>
      <c r="E6964" s="1">
        <f t="shared" ca="1" si="758"/>
        <v>-4</v>
      </c>
      <c r="F6964" s="1">
        <f t="shared" ca="1" si="760"/>
        <v>1</v>
      </c>
      <c r="G6964" s="1">
        <f t="shared" ca="1" si="761"/>
        <v>3</v>
      </c>
      <c r="H6964" s="1">
        <f t="shared" ca="1" si="762"/>
        <v>0</v>
      </c>
    </row>
    <row r="6965" spans="1:8" hidden="1" x14ac:dyDescent="0.2">
      <c r="A6965" s="1">
        <v>6962</v>
      </c>
      <c r="B6965" s="1">
        <f t="shared" ca="1" si="759"/>
        <v>579841.0059481702</v>
      </c>
      <c r="C6965" s="1">
        <f t="shared" ca="1" si="756"/>
        <v>500</v>
      </c>
      <c r="D6965" s="1">
        <f t="shared" ca="1" si="757"/>
        <v>-42.077013244733351</v>
      </c>
      <c r="E6965" s="1">
        <f t="shared" ca="1" si="758"/>
        <v>0</v>
      </c>
      <c r="F6965" s="1">
        <f t="shared" ca="1" si="760"/>
        <v>2</v>
      </c>
      <c r="G6965" s="1">
        <f t="shared" ca="1" si="761"/>
        <v>4</v>
      </c>
      <c r="H6965" s="1">
        <f t="shared" ca="1" si="762"/>
        <v>0</v>
      </c>
    </row>
    <row r="6966" spans="1:8" hidden="1" x14ac:dyDescent="0.2">
      <c r="A6966" s="1">
        <v>6963</v>
      </c>
      <c r="B6966" s="1">
        <f t="shared" ca="1" si="759"/>
        <v>558802.49932580348</v>
      </c>
      <c r="C6966" s="1">
        <f t="shared" ca="1" si="756"/>
        <v>500</v>
      </c>
      <c r="D6966" s="1">
        <f t="shared" ca="1" si="757"/>
        <v>-42.077013244733351</v>
      </c>
      <c r="E6966" s="1">
        <f t="shared" ca="1" si="758"/>
        <v>-1</v>
      </c>
      <c r="F6966" s="1">
        <f t="shared" ca="1" si="760"/>
        <v>2</v>
      </c>
      <c r="G6966" s="1">
        <f t="shared" ca="1" si="761"/>
        <v>5</v>
      </c>
      <c r="H6966" s="1">
        <f t="shared" ca="1" si="762"/>
        <v>0</v>
      </c>
    </row>
    <row r="6967" spans="1:8" hidden="1" x14ac:dyDescent="0.2">
      <c r="A6967" s="1">
        <v>6964</v>
      </c>
      <c r="B6967" s="1">
        <f t="shared" ca="1" si="759"/>
        <v>537763.99270343676</v>
      </c>
      <c r="C6967" s="1">
        <f t="shared" ca="1" si="756"/>
        <v>500</v>
      </c>
      <c r="D6967" s="1">
        <f t="shared" ca="1" si="757"/>
        <v>-42.077013244733351</v>
      </c>
      <c r="E6967" s="1">
        <f t="shared" ca="1" si="758"/>
        <v>-2</v>
      </c>
      <c r="F6967" s="1">
        <f t="shared" ca="1" si="760"/>
        <v>2</v>
      </c>
      <c r="G6967" s="1">
        <f t="shared" ca="1" si="761"/>
        <v>6</v>
      </c>
      <c r="H6967" s="1">
        <f t="shared" ca="1" si="762"/>
        <v>0</v>
      </c>
    </row>
    <row r="6968" spans="1:8" hidden="1" x14ac:dyDescent="0.2">
      <c r="A6968" s="1">
        <v>6965</v>
      </c>
      <c r="B6968" s="1">
        <f t="shared" ca="1" si="759"/>
        <v>516725.48608107009</v>
      </c>
      <c r="C6968" s="1">
        <f t="shared" ca="1" si="756"/>
        <v>500</v>
      </c>
      <c r="D6968" s="1">
        <f t="shared" ca="1" si="757"/>
        <v>-42.077013244733351</v>
      </c>
      <c r="E6968" s="1">
        <f t="shared" ca="1" si="758"/>
        <v>-3</v>
      </c>
      <c r="F6968" s="1">
        <f t="shared" ca="1" si="760"/>
        <v>2</v>
      </c>
      <c r="G6968" s="1">
        <f t="shared" ca="1" si="761"/>
        <v>7</v>
      </c>
      <c r="H6968" s="1">
        <f t="shared" ca="1" si="762"/>
        <v>0</v>
      </c>
    </row>
    <row r="6969" spans="1:8" hidden="1" x14ac:dyDescent="0.2">
      <c r="A6969" s="1">
        <v>6966</v>
      </c>
      <c r="B6969" s="1">
        <f t="shared" ca="1" si="759"/>
        <v>495686.97945870343</v>
      </c>
      <c r="C6969" s="1">
        <f t="shared" ca="1" si="756"/>
        <v>500</v>
      </c>
      <c r="D6969" s="1">
        <f t="shared" ca="1" si="757"/>
        <v>58.639357099169693</v>
      </c>
      <c r="E6969" s="1">
        <f t="shared" ca="1" si="758"/>
        <v>-4</v>
      </c>
      <c r="F6969" s="1">
        <f t="shared" ca="1" si="760"/>
        <v>2</v>
      </c>
      <c r="G6969" s="1">
        <f t="shared" ca="1" si="761"/>
        <v>8</v>
      </c>
      <c r="H6969" s="1">
        <f t="shared" ca="1" si="762"/>
        <v>0</v>
      </c>
    </row>
    <row r="6970" spans="1:8" hidden="1" x14ac:dyDescent="0.2">
      <c r="A6970" s="1">
        <v>6967</v>
      </c>
      <c r="B6970" s="1">
        <f t="shared" ca="1" si="759"/>
        <v>525006.65800828824</v>
      </c>
      <c r="C6970" s="1">
        <f t="shared" ca="1" si="756"/>
        <v>500</v>
      </c>
      <c r="D6970" s="1">
        <f t="shared" ca="1" si="757"/>
        <v>58.639357099169693</v>
      </c>
      <c r="E6970" s="1">
        <f t="shared" ca="1" si="758"/>
        <v>-3</v>
      </c>
      <c r="F6970" s="1">
        <f t="shared" ca="1" si="760"/>
        <v>2</v>
      </c>
      <c r="G6970" s="1">
        <f t="shared" ca="1" si="761"/>
        <v>0</v>
      </c>
      <c r="H6970" s="1">
        <f t="shared" ca="1" si="762"/>
        <v>1</v>
      </c>
    </row>
    <row r="6971" spans="1:8" hidden="1" x14ac:dyDescent="0.2">
      <c r="A6971" s="1">
        <v>6968</v>
      </c>
      <c r="B6971" s="1">
        <f t="shared" ca="1" si="759"/>
        <v>554326.33655787306</v>
      </c>
      <c r="C6971" s="1">
        <f t="shared" ca="1" si="756"/>
        <v>500</v>
      </c>
      <c r="D6971" s="1">
        <f t="shared" ca="1" si="757"/>
        <v>-42.077013244733351</v>
      </c>
      <c r="E6971" s="1">
        <f t="shared" ca="1" si="758"/>
        <v>-2</v>
      </c>
      <c r="F6971" s="1">
        <f t="shared" ca="1" si="760"/>
        <v>2</v>
      </c>
      <c r="G6971" s="1">
        <f t="shared" ca="1" si="761"/>
        <v>0</v>
      </c>
      <c r="H6971" s="1">
        <f t="shared" ca="1" si="762"/>
        <v>2</v>
      </c>
    </row>
    <row r="6972" spans="1:8" hidden="1" x14ac:dyDescent="0.2">
      <c r="A6972" s="1">
        <v>6969</v>
      </c>
      <c r="B6972" s="1">
        <f t="shared" ca="1" si="759"/>
        <v>533287.82993550634</v>
      </c>
      <c r="C6972" s="1">
        <f t="shared" ca="1" si="756"/>
        <v>500</v>
      </c>
      <c r="D6972" s="1">
        <f t="shared" ca="1" si="757"/>
        <v>-42.077013244733351</v>
      </c>
      <c r="E6972" s="1">
        <f t="shared" ca="1" si="758"/>
        <v>-3</v>
      </c>
      <c r="F6972" s="1">
        <f t="shared" ca="1" si="760"/>
        <v>2</v>
      </c>
      <c r="G6972" s="1">
        <f t="shared" ca="1" si="761"/>
        <v>1</v>
      </c>
      <c r="H6972" s="1">
        <f t="shared" ca="1" si="762"/>
        <v>0</v>
      </c>
    </row>
    <row r="6973" spans="1:8" hidden="1" x14ac:dyDescent="0.2">
      <c r="A6973" s="1">
        <v>6970</v>
      </c>
      <c r="B6973" s="1">
        <f t="shared" ca="1" si="759"/>
        <v>512249.32331313967</v>
      </c>
      <c r="C6973" s="1">
        <f t="shared" ca="1" si="756"/>
        <v>500</v>
      </c>
      <c r="D6973" s="1">
        <f t="shared" ca="1" si="757"/>
        <v>58.639357099169693</v>
      </c>
      <c r="E6973" s="1">
        <f t="shared" ca="1" si="758"/>
        <v>-4</v>
      </c>
      <c r="F6973" s="1">
        <f t="shared" ca="1" si="760"/>
        <v>2</v>
      </c>
      <c r="G6973" s="1">
        <f t="shared" ca="1" si="761"/>
        <v>2</v>
      </c>
      <c r="H6973" s="1">
        <f t="shared" ca="1" si="762"/>
        <v>0</v>
      </c>
    </row>
    <row r="6974" spans="1:8" hidden="1" x14ac:dyDescent="0.2">
      <c r="A6974" s="1">
        <v>6971</v>
      </c>
      <c r="B6974" s="1">
        <f t="shared" ca="1" si="759"/>
        <v>541569.00186272454</v>
      </c>
      <c r="C6974" s="1">
        <f t="shared" ca="1" si="756"/>
        <v>500</v>
      </c>
      <c r="D6974" s="1">
        <f t="shared" ca="1" si="757"/>
        <v>-42.077013244733351</v>
      </c>
      <c r="E6974" s="1">
        <f t="shared" ca="1" si="758"/>
        <v>-3</v>
      </c>
      <c r="F6974" s="1">
        <f t="shared" ca="1" si="760"/>
        <v>2</v>
      </c>
      <c r="G6974" s="1">
        <f t="shared" ca="1" si="761"/>
        <v>0</v>
      </c>
      <c r="H6974" s="1">
        <f t="shared" ca="1" si="762"/>
        <v>1</v>
      </c>
    </row>
    <row r="6975" spans="1:8" hidden="1" x14ac:dyDescent="0.2">
      <c r="A6975" s="1">
        <v>6972</v>
      </c>
      <c r="B6975" s="1">
        <f t="shared" ca="1" si="759"/>
        <v>520530.49524035788</v>
      </c>
      <c r="C6975" s="1">
        <f t="shared" ca="1" si="756"/>
        <v>500</v>
      </c>
      <c r="D6975" s="1">
        <f t="shared" ca="1" si="757"/>
        <v>-42.077013244733351</v>
      </c>
      <c r="E6975" s="1">
        <f t="shared" ca="1" si="758"/>
        <v>-4</v>
      </c>
      <c r="F6975" s="1">
        <f t="shared" ca="1" si="760"/>
        <v>2</v>
      </c>
      <c r="G6975" s="1">
        <f t="shared" ca="1" si="761"/>
        <v>1</v>
      </c>
      <c r="H6975" s="1">
        <f t="shared" ca="1" si="762"/>
        <v>0</v>
      </c>
    </row>
    <row r="6976" spans="1:8" hidden="1" x14ac:dyDescent="0.2">
      <c r="A6976" s="1">
        <v>6973</v>
      </c>
      <c r="B6976" s="1">
        <f t="shared" ca="1" si="759"/>
        <v>499491.98861799121</v>
      </c>
      <c r="C6976" s="1">
        <f t="shared" ca="1" si="756"/>
        <v>100</v>
      </c>
      <c r="D6976" s="1">
        <f t="shared" ca="1" si="757"/>
        <v>-42.077013244733351</v>
      </c>
      <c r="E6976" s="1">
        <f t="shared" ca="1" si="758"/>
        <v>0</v>
      </c>
      <c r="F6976" s="1">
        <f t="shared" ca="1" si="760"/>
        <v>1</v>
      </c>
      <c r="G6976" s="1">
        <f t="shared" ca="1" si="761"/>
        <v>2</v>
      </c>
      <c r="H6976" s="1">
        <f t="shared" ca="1" si="762"/>
        <v>0</v>
      </c>
    </row>
    <row r="6977" spans="1:8" hidden="1" x14ac:dyDescent="0.2">
      <c r="A6977" s="1">
        <v>6974</v>
      </c>
      <c r="B6977" s="1">
        <f t="shared" ca="1" si="759"/>
        <v>495284.2872935179</v>
      </c>
      <c r="C6977" s="1">
        <f t="shared" ca="1" si="756"/>
        <v>100</v>
      </c>
      <c r="D6977" s="1">
        <f t="shared" ca="1" si="757"/>
        <v>58.639357099169693</v>
      </c>
      <c r="E6977" s="1">
        <f t="shared" ca="1" si="758"/>
        <v>-1</v>
      </c>
      <c r="F6977" s="1">
        <f t="shared" ca="1" si="760"/>
        <v>1</v>
      </c>
      <c r="G6977" s="1">
        <f t="shared" ca="1" si="761"/>
        <v>3</v>
      </c>
      <c r="H6977" s="1">
        <f t="shared" ca="1" si="762"/>
        <v>0</v>
      </c>
    </row>
    <row r="6978" spans="1:8" hidden="1" x14ac:dyDescent="0.2">
      <c r="A6978" s="1">
        <v>6975</v>
      </c>
      <c r="B6978" s="1">
        <f t="shared" ca="1" si="759"/>
        <v>501148.22300343489</v>
      </c>
      <c r="C6978" s="1">
        <f t="shared" ca="1" si="756"/>
        <v>100</v>
      </c>
      <c r="D6978" s="1">
        <f t="shared" ca="1" si="757"/>
        <v>-42.077013244733351</v>
      </c>
      <c r="E6978" s="1">
        <f t="shared" ca="1" si="758"/>
        <v>0</v>
      </c>
      <c r="F6978" s="1">
        <f t="shared" ca="1" si="760"/>
        <v>1</v>
      </c>
      <c r="G6978" s="1">
        <f t="shared" ca="1" si="761"/>
        <v>0</v>
      </c>
      <c r="H6978" s="1">
        <f t="shared" ca="1" si="762"/>
        <v>1</v>
      </c>
    </row>
    <row r="6979" spans="1:8" hidden="1" x14ac:dyDescent="0.2">
      <c r="A6979" s="1">
        <v>6976</v>
      </c>
      <c r="B6979" s="1">
        <f t="shared" ca="1" si="759"/>
        <v>496940.52167896158</v>
      </c>
      <c r="C6979" s="1">
        <f t="shared" ca="1" si="756"/>
        <v>100</v>
      </c>
      <c r="D6979" s="1">
        <f t="shared" ca="1" si="757"/>
        <v>58.639357099169693</v>
      </c>
      <c r="E6979" s="1">
        <f t="shared" ca="1" si="758"/>
        <v>-1</v>
      </c>
      <c r="F6979" s="1">
        <f t="shared" ca="1" si="760"/>
        <v>1</v>
      </c>
      <c r="G6979" s="1">
        <f t="shared" ca="1" si="761"/>
        <v>1</v>
      </c>
      <c r="H6979" s="1">
        <f t="shared" ca="1" si="762"/>
        <v>0</v>
      </c>
    </row>
    <row r="6980" spans="1:8" hidden="1" x14ac:dyDescent="0.2">
      <c r="A6980" s="1">
        <v>6977</v>
      </c>
      <c r="B6980" s="1">
        <f t="shared" ca="1" si="759"/>
        <v>502804.45738887857</v>
      </c>
      <c r="C6980" s="1">
        <f t="shared" ca="1" si="756"/>
        <v>100</v>
      </c>
      <c r="D6980" s="1">
        <f t="shared" ca="1" si="757"/>
        <v>-42.077013244733351</v>
      </c>
      <c r="E6980" s="1">
        <f t="shared" ca="1" si="758"/>
        <v>0</v>
      </c>
      <c r="F6980" s="1">
        <f t="shared" ca="1" si="760"/>
        <v>1</v>
      </c>
      <c r="G6980" s="1">
        <f t="shared" ca="1" si="761"/>
        <v>0</v>
      </c>
      <c r="H6980" s="1">
        <f t="shared" ca="1" si="762"/>
        <v>1</v>
      </c>
    </row>
    <row r="6981" spans="1:8" hidden="1" x14ac:dyDescent="0.2">
      <c r="A6981" s="1">
        <v>6978</v>
      </c>
      <c r="B6981" s="1">
        <f t="shared" ca="1" si="759"/>
        <v>498596.75606440526</v>
      </c>
      <c r="C6981" s="1">
        <f t="shared" ref="C6981:C7044" ca="1" si="763">$C$4*POWER($L$2,F6981-1)</f>
        <v>100</v>
      </c>
      <c r="D6981" s="1">
        <f t="shared" ref="D6981:D7044" ca="1" si="764">IF(RAND()&lt;$B$1,$F$1,$H$1)</f>
        <v>58.639357099169693</v>
      </c>
      <c r="E6981" s="1">
        <f t="shared" ref="E6981:E7044" ca="1" si="765">IF(D6980&lt;0,IF(E6980-1=-$D$2,0,E6980-1),IF(E6980+1=$F$2,0,E6980+1))</f>
        <v>-1</v>
      </c>
      <c r="F6981" s="1">
        <f t="shared" ca="1" si="760"/>
        <v>1</v>
      </c>
      <c r="G6981" s="1">
        <f t="shared" ca="1" si="761"/>
        <v>1</v>
      </c>
      <c r="H6981" s="1">
        <f t="shared" ca="1" si="762"/>
        <v>0</v>
      </c>
    </row>
    <row r="6982" spans="1:8" hidden="1" x14ac:dyDescent="0.2">
      <c r="A6982" s="1">
        <v>6979</v>
      </c>
      <c r="B6982" s="1">
        <f t="shared" ref="B6982:B7045" ca="1" si="766">B6981+D6981*C6981</f>
        <v>504460.69177432224</v>
      </c>
      <c r="C6982" s="1">
        <f t="shared" ca="1" si="763"/>
        <v>100</v>
      </c>
      <c r="D6982" s="1">
        <f t="shared" ca="1" si="764"/>
        <v>-42.077013244733351</v>
      </c>
      <c r="E6982" s="1">
        <f t="shared" ca="1" si="765"/>
        <v>0</v>
      </c>
      <c r="F6982" s="1">
        <f t="shared" ref="F6982:F7045" ca="1" si="767">IF(AND(D6981&gt;0,E6982=0),IF(F6981-1&lt;1,1,F6981-1),IF(AND(D6981&lt;0,E6982=0),IF(F6981+1&gt;$H$2,1,F6981+1),F6981))</f>
        <v>1</v>
      </c>
      <c r="G6982" s="1">
        <f t="shared" ref="G6982:G7045" ca="1" si="768">IF(D6981&gt;0,0,G6981+1)</f>
        <v>0</v>
      </c>
      <c r="H6982" s="1">
        <f t="shared" ref="H6982:H7045" ca="1" si="769">IF(D6981&lt;0,0,H6981+1)</f>
        <v>1</v>
      </c>
    </row>
    <row r="6983" spans="1:8" hidden="1" x14ac:dyDescent="0.2">
      <c r="A6983" s="1">
        <v>6980</v>
      </c>
      <c r="B6983" s="1">
        <f t="shared" ca="1" si="766"/>
        <v>500252.99044984893</v>
      </c>
      <c r="C6983" s="1">
        <f t="shared" ca="1" si="763"/>
        <v>100</v>
      </c>
      <c r="D6983" s="1">
        <f t="shared" ca="1" si="764"/>
        <v>-42.077013244733351</v>
      </c>
      <c r="E6983" s="1">
        <f t="shared" ca="1" si="765"/>
        <v>-1</v>
      </c>
      <c r="F6983" s="1">
        <f t="shared" ca="1" si="767"/>
        <v>1</v>
      </c>
      <c r="G6983" s="1">
        <f t="shared" ca="1" si="768"/>
        <v>1</v>
      </c>
      <c r="H6983" s="1">
        <f t="shared" ca="1" si="769"/>
        <v>0</v>
      </c>
    </row>
    <row r="6984" spans="1:8" hidden="1" x14ac:dyDescent="0.2">
      <c r="A6984" s="1">
        <v>6981</v>
      </c>
      <c r="B6984" s="1">
        <f t="shared" ca="1" si="766"/>
        <v>496045.28912537562</v>
      </c>
      <c r="C6984" s="1">
        <f t="shared" ca="1" si="763"/>
        <v>100</v>
      </c>
      <c r="D6984" s="1">
        <f t="shared" ca="1" si="764"/>
        <v>-42.077013244733351</v>
      </c>
      <c r="E6984" s="1">
        <f t="shared" ca="1" si="765"/>
        <v>-2</v>
      </c>
      <c r="F6984" s="1">
        <f t="shared" ca="1" si="767"/>
        <v>1</v>
      </c>
      <c r="G6984" s="1">
        <f t="shared" ca="1" si="768"/>
        <v>2</v>
      </c>
      <c r="H6984" s="1">
        <f t="shared" ca="1" si="769"/>
        <v>0</v>
      </c>
    </row>
    <row r="6985" spans="1:8" hidden="1" x14ac:dyDescent="0.2">
      <c r="A6985" s="1">
        <v>6982</v>
      </c>
      <c r="B6985" s="1">
        <f t="shared" ca="1" si="766"/>
        <v>491837.58780090231</v>
      </c>
      <c r="C6985" s="1">
        <f t="shared" ca="1" si="763"/>
        <v>100</v>
      </c>
      <c r="D6985" s="1">
        <f t="shared" ca="1" si="764"/>
        <v>-42.077013244733351</v>
      </c>
      <c r="E6985" s="1">
        <f t="shared" ca="1" si="765"/>
        <v>-3</v>
      </c>
      <c r="F6985" s="1">
        <f t="shared" ca="1" si="767"/>
        <v>1</v>
      </c>
      <c r="G6985" s="1">
        <f t="shared" ca="1" si="768"/>
        <v>3</v>
      </c>
      <c r="H6985" s="1">
        <f t="shared" ca="1" si="769"/>
        <v>0</v>
      </c>
    </row>
    <row r="6986" spans="1:8" hidden="1" x14ac:dyDescent="0.2">
      <c r="A6986" s="1">
        <v>6983</v>
      </c>
      <c r="B6986" s="1">
        <f t="shared" ca="1" si="766"/>
        <v>487629.886476429</v>
      </c>
      <c r="C6986" s="1">
        <f t="shared" ca="1" si="763"/>
        <v>100</v>
      </c>
      <c r="D6986" s="1">
        <f t="shared" ca="1" si="764"/>
        <v>-42.077013244733351</v>
      </c>
      <c r="E6986" s="1">
        <f t="shared" ca="1" si="765"/>
        <v>-4</v>
      </c>
      <c r="F6986" s="1">
        <f t="shared" ca="1" si="767"/>
        <v>1</v>
      </c>
      <c r="G6986" s="1">
        <f t="shared" ca="1" si="768"/>
        <v>4</v>
      </c>
      <c r="H6986" s="1">
        <f t="shared" ca="1" si="769"/>
        <v>0</v>
      </c>
    </row>
    <row r="6987" spans="1:8" hidden="1" x14ac:dyDescent="0.2">
      <c r="A6987" s="1">
        <v>6984</v>
      </c>
      <c r="B6987" s="1">
        <f t="shared" ca="1" si="766"/>
        <v>483422.18515195569</v>
      </c>
      <c r="C6987" s="1">
        <f t="shared" ca="1" si="763"/>
        <v>500</v>
      </c>
      <c r="D6987" s="1">
        <f t="shared" ca="1" si="764"/>
        <v>58.639357099169693</v>
      </c>
      <c r="E6987" s="1">
        <f t="shared" ca="1" si="765"/>
        <v>0</v>
      </c>
      <c r="F6987" s="1">
        <f t="shared" ca="1" si="767"/>
        <v>2</v>
      </c>
      <c r="G6987" s="1">
        <f t="shared" ca="1" si="768"/>
        <v>5</v>
      </c>
      <c r="H6987" s="1">
        <f t="shared" ca="1" si="769"/>
        <v>0</v>
      </c>
    </row>
    <row r="6988" spans="1:8" hidden="1" x14ac:dyDescent="0.2">
      <c r="A6988" s="1">
        <v>6985</v>
      </c>
      <c r="B6988" s="1">
        <f t="shared" ca="1" si="766"/>
        <v>512741.86370154051</v>
      </c>
      <c r="C6988" s="1">
        <f t="shared" ca="1" si="763"/>
        <v>100</v>
      </c>
      <c r="D6988" s="1">
        <f t="shared" ca="1" si="764"/>
        <v>-42.077013244733351</v>
      </c>
      <c r="E6988" s="1">
        <f t="shared" ca="1" si="765"/>
        <v>0</v>
      </c>
      <c r="F6988" s="1">
        <f t="shared" ca="1" si="767"/>
        <v>1</v>
      </c>
      <c r="G6988" s="1">
        <f t="shared" ca="1" si="768"/>
        <v>0</v>
      </c>
      <c r="H6988" s="1">
        <f t="shared" ca="1" si="769"/>
        <v>1</v>
      </c>
    </row>
    <row r="6989" spans="1:8" hidden="1" x14ac:dyDescent="0.2">
      <c r="A6989" s="1">
        <v>6986</v>
      </c>
      <c r="B6989" s="1">
        <f t="shared" ca="1" si="766"/>
        <v>508534.1623770672</v>
      </c>
      <c r="C6989" s="1">
        <f t="shared" ca="1" si="763"/>
        <v>100</v>
      </c>
      <c r="D6989" s="1">
        <f t="shared" ca="1" si="764"/>
        <v>58.639357099169693</v>
      </c>
      <c r="E6989" s="1">
        <f t="shared" ca="1" si="765"/>
        <v>-1</v>
      </c>
      <c r="F6989" s="1">
        <f t="shared" ca="1" si="767"/>
        <v>1</v>
      </c>
      <c r="G6989" s="1">
        <f t="shared" ca="1" si="768"/>
        <v>1</v>
      </c>
      <c r="H6989" s="1">
        <f t="shared" ca="1" si="769"/>
        <v>0</v>
      </c>
    </row>
    <row r="6990" spans="1:8" hidden="1" x14ac:dyDescent="0.2">
      <c r="A6990" s="1">
        <v>6987</v>
      </c>
      <c r="B6990" s="1">
        <f t="shared" ca="1" si="766"/>
        <v>514398.09808698419</v>
      </c>
      <c r="C6990" s="1">
        <f t="shared" ca="1" si="763"/>
        <v>100</v>
      </c>
      <c r="D6990" s="1">
        <f t="shared" ca="1" si="764"/>
        <v>58.639357099169693</v>
      </c>
      <c r="E6990" s="1">
        <f t="shared" ca="1" si="765"/>
        <v>0</v>
      </c>
      <c r="F6990" s="1">
        <f t="shared" ca="1" si="767"/>
        <v>1</v>
      </c>
      <c r="G6990" s="1">
        <f t="shared" ca="1" si="768"/>
        <v>0</v>
      </c>
      <c r="H6990" s="1">
        <f t="shared" ca="1" si="769"/>
        <v>1</v>
      </c>
    </row>
    <row r="6991" spans="1:8" hidden="1" x14ac:dyDescent="0.2">
      <c r="A6991" s="1">
        <v>6988</v>
      </c>
      <c r="B6991" s="1">
        <f t="shared" ca="1" si="766"/>
        <v>520262.03379690117</v>
      </c>
      <c r="C6991" s="1">
        <f t="shared" ca="1" si="763"/>
        <v>100</v>
      </c>
      <c r="D6991" s="1">
        <f t="shared" ca="1" si="764"/>
        <v>-42.077013244733351</v>
      </c>
      <c r="E6991" s="1">
        <f t="shared" ca="1" si="765"/>
        <v>0</v>
      </c>
      <c r="F6991" s="1">
        <f t="shared" ca="1" si="767"/>
        <v>1</v>
      </c>
      <c r="G6991" s="1">
        <f t="shared" ca="1" si="768"/>
        <v>0</v>
      </c>
      <c r="H6991" s="1">
        <f t="shared" ca="1" si="769"/>
        <v>2</v>
      </c>
    </row>
    <row r="6992" spans="1:8" hidden="1" x14ac:dyDescent="0.2">
      <c r="A6992" s="1">
        <v>6989</v>
      </c>
      <c r="B6992" s="1">
        <f t="shared" ca="1" si="766"/>
        <v>516054.33247242786</v>
      </c>
      <c r="C6992" s="1">
        <f t="shared" ca="1" si="763"/>
        <v>100</v>
      </c>
      <c r="D6992" s="1">
        <f t="shared" ca="1" si="764"/>
        <v>58.639357099169693</v>
      </c>
      <c r="E6992" s="1">
        <f t="shared" ca="1" si="765"/>
        <v>-1</v>
      </c>
      <c r="F6992" s="1">
        <f t="shared" ca="1" si="767"/>
        <v>1</v>
      </c>
      <c r="G6992" s="1">
        <f t="shared" ca="1" si="768"/>
        <v>1</v>
      </c>
      <c r="H6992" s="1">
        <f t="shared" ca="1" si="769"/>
        <v>0</v>
      </c>
    </row>
    <row r="6993" spans="1:8" hidden="1" x14ac:dyDescent="0.2">
      <c r="A6993" s="1">
        <v>6990</v>
      </c>
      <c r="B6993" s="1">
        <f t="shared" ca="1" si="766"/>
        <v>521918.26818234485</v>
      </c>
      <c r="C6993" s="1">
        <f t="shared" ca="1" si="763"/>
        <v>100</v>
      </c>
      <c r="D6993" s="1">
        <f t="shared" ca="1" si="764"/>
        <v>-42.077013244733351</v>
      </c>
      <c r="E6993" s="1">
        <f t="shared" ca="1" si="765"/>
        <v>0</v>
      </c>
      <c r="F6993" s="1">
        <f t="shared" ca="1" si="767"/>
        <v>1</v>
      </c>
      <c r="G6993" s="1">
        <f t="shared" ca="1" si="768"/>
        <v>0</v>
      </c>
      <c r="H6993" s="1">
        <f t="shared" ca="1" si="769"/>
        <v>1</v>
      </c>
    </row>
    <row r="6994" spans="1:8" hidden="1" x14ac:dyDescent="0.2">
      <c r="A6994" s="1">
        <v>6991</v>
      </c>
      <c r="B6994" s="1">
        <f t="shared" ca="1" si="766"/>
        <v>517710.56685787154</v>
      </c>
      <c r="C6994" s="1">
        <f t="shared" ca="1" si="763"/>
        <v>100</v>
      </c>
      <c r="D6994" s="1">
        <f t="shared" ca="1" si="764"/>
        <v>-42.077013244733351</v>
      </c>
      <c r="E6994" s="1">
        <f t="shared" ca="1" si="765"/>
        <v>-1</v>
      </c>
      <c r="F6994" s="1">
        <f t="shared" ca="1" si="767"/>
        <v>1</v>
      </c>
      <c r="G6994" s="1">
        <f t="shared" ca="1" si="768"/>
        <v>1</v>
      </c>
      <c r="H6994" s="1">
        <f t="shared" ca="1" si="769"/>
        <v>0</v>
      </c>
    </row>
    <row r="6995" spans="1:8" hidden="1" x14ac:dyDescent="0.2">
      <c r="A6995" s="1">
        <v>6992</v>
      </c>
      <c r="B6995" s="1">
        <f t="shared" ca="1" si="766"/>
        <v>513502.86553339823</v>
      </c>
      <c r="C6995" s="1">
        <f t="shared" ca="1" si="763"/>
        <v>100</v>
      </c>
      <c r="D6995" s="1">
        <f t="shared" ca="1" si="764"/>
        <v>-42.077013244733351</v>
      </c>
      <c r="E6995" s="1">
        <f t="shared" ca="1" si="765"/>
        <v>-2</v>
      </c>
      <c r="F6995" s="1">
        <f t="shared" ca="1" si="767"/>
        <v>1</v>
      </c>
      <c r="G6995" s="1">
        <f t="shared" ca="1" si="768"/>
        <v>2</v>
      </c>
      <c r="H6995" s="1">
        <f t="shared" ca="1" si="769"/>
        <v>0</v>
      </c>
    </row>
    <row r="6996" spans="1:8" hidden="1" x14ac:dyDescent="0.2">
      <c r="A6996" s="1">
        <v>6993</v>
      </c>
      <c r="B6996" s="1">
        <f t="shared" ca="1" si="766"/>
        <v>509295.16420892492</v>
      </c>
      <c r="C6996" s="1">
        <f t="shared" ca="1" si="763"/>
        <v>100</v>
      </c>
      <c r="D6996" s="1">
        <f t="shared" ca="1" si="764"/>
        <v>58.639357099169693</v>
      </c>
      <c r="E6996" s="1">
        <f t="shared" ca="1" si="765"/>
        <v>-3</v>
      </c>
      <c r="F6996" s="1">
        <f t="shared" ca="1" si="767"/>
        <v>1</v>
      </c>
      <c r="G6996" s="1">
        <f t="shared" ca="1" si="768"/>
        <v>3</v>
      </c>
      <c r="H6996" s="1">
        <f t="shared" ca="1" si="769"/>
        <v>0</v>
      </c>
    </row>
    <row r="6997" spans="1:8" hidden="1" x14ac:dyDescent="0.2">
      <c r="A6997" s="1">
        <v>6994</v>
      </c>
      <c r="B6997" s="1">
        <f t="shared" ca="1" si="766"/>
        <v>515159.09991884191</v>
      </c>
      <c r="C6997" s="1">
        <f t="shared" ca="1" si="763"/>
        <v>100</v>
      </c>
      <c r="D6997" s="1">
        <f t="shared" ca="1" si="764"/>
        <v>-42.077013244733351</v>
      </c>
      <c r="E6997" s="1">
        <f t="shared" ca="1" si="765"/>
        <v>-2</v>
      </c>
      <c r="F6997" s="1">
        <f t="shared" ca="1" si="767"/>
        <v>1</v>
      </c>
      <c r="G6997" s="1">
        <f t="shared" ca="1" si="768"/>
        <v>0</v>
      </c>
      <c r="H6997" s="1">
        <f t="shared" ca="1" si="769"/>
        <v>1</v>
      </c>
    </row>
    <row r="6998" spans="1:8" hidden="1" x14ac:dyDescent="0.2">
      <c r="A6998" s="1">
        <v>6995</v>
      </c>
      <c r="B6998" s="1">
        <f t="shared" ca="1" si="766"/>
        <v>510951.3985943686</v>
      </c>
      <c r="C6998" s="1">
        <f t="shared" ca="1" si="763"/>
        <v>100</v>
      </c>
      <c r="D6998" s="1">
        <f t="shared" ca="1" si="764"/>
        <v>-42.077013244733351</v>
      </c>
      <c r="E6998" s="1">
        <f t="shared" ca="1" si="765"/>
        <v>-3</v>
      </c>
      <c r="F6998" s="1">
        <f t="shared" ca="1" si="767"/>
        <v>1</v>
      </c>
      <c r="G6998" s="1">
        <f t="shared" ca="1" si="768"/>
        <v>1</v>
      </c>
      <c r="H6998" s="1">
        <f t="shared" ca="1" si="769"/>
        <v>0</v>
      </c>
    </row>
    <row r="6999" spans="1:8" hidden="1" x14ac:dyDescent="0.2">
      <c r="A6999" s="1">
        <v>6996</v>
      </c>
      <c r="B6999" s="1">
        <f t="shared" ca="1" si="766"/>
        <v>506743.69726989529</v>
      </c>
      <c r="C6999" s="1">
        <f t="shared" ca="1" si="763"/>
        <v>100</v>
      </c>
      <c r="D6999" s="1">
        <f t="shared" ca="1" si="764"/>
        <v>-42.077013244733351</v>
      </c>
      <c r="E6999" s="1">
        <f t="shared" ca="1" si="765"/>
        <v>-4</v>
      </c>
      <c r="F6999" s="1">
        <f t="shared" ca="1" si="767"/>
        <v>1</v>
      </c>
      <c r="G6999" s="1">
        <f t="shared" ca="1" si="768"/>
        <v>2</v>
      </c>
      <c r="H6999" s="1">
        <f t="shared" ca="1" si="769"/>
        <v>0</v>
      </c>
    </row>
    <row r="7000" spans="1:8" hidden="1" x14ac:dyDescent="0.2">
      <c r="A7000" s="1">
        <v>6997</v>
      </c>
      <c r="B7000" s="1">
        <f t="shared" ca="1" si="766"/>
        <v>502535.99594542198</v>
      </c>
      <c r="C7000" s="1">
        <f t="shared" ca="1" si="763"/>
        <v>500</v>
      </c>
      <c r="D7000" s="1">
        <f t="shared" ca="1" si="764"/>
        <v>58.639357099169693</v>
      </c>
      <c r="E7000" s="1">
        <f t="shared" ca="1" si="765"/>
        <v>0</v>
      </c>
      <c r="F7000" s="1">
        <f t="shared" ca="1" si="767"/>
        <v>2</v>
      </c>
      <c r="G7000" s="1">
        <f t="shared" ca="1" si="768"/>
        <v>3</v>
      </c>
      <c r="H7000" s="1">
        <f t="shared" ca="1" si="769"/>
        <v>0</v>
      </c>
    </row>
    <row r="7001" spans="1:8" hidden="1" x14ac:dyDescent="0.2">
      <c r="A7001" s="1">
        <v>6998</v>
      </c>
      <c r="B7001" s="1">
        <f t="shared" ca="1" si="766"/>
        <v>531855.6744950068</v>
      </c>
      <c r="C7001" s="1">
        <f t="shared" ca="1" si="763"/>
        <v>100</v>
      </c>
      <c r="D7001" s="1">
        <f t="shared" ca="1" si="764"/>
        <v>-42.077013244733351</v>
      </c>
      <c r="E7001" s="1">
        <f t="shared" ca="1" si="765"/>
        <v>0</v>
      </c>
      <c r="F7001" s="1">
        <f t="shared" ca="1" si="767"/>
        <v>1</v>
      </c>
      <c r="G7001" s="1">
        <f t="shared" ca="1" si="768"/>
        <v>0</v>
      </c>
      <c r="H7001" s="1">
        <f t="shared" ca="1" si="769"/>
        <v>1</v>
      </c>
    </row>
    <row r="7002" spans="1:8" hidden="1" x14ac:dyDescent="0.2">
      <c r="A7002" s="1">
        <v>6999</v>
      </c>
      <c r="B7002" s="1">
        <f t="shared" ca="1" si="766"/>
        <v>527647.97317053343</v>
      </c>
      <c r="C7002" s="1">
        <f t="shared" ca="1" si="763"/>
        <v>100</v>
      </c>
      <c r="D7002" s="1">
        <f t="shared" ca="1" si="764"/>
        <v>58.639357099169693</v>
      </c>
      <c r="E7002" s="1">
        <f t="shared" ca="1" si="765"/>
        <v>-1</v>
      </c>
      <c r="F7002" s="1">
        <f t="shared" ca="1" si="767"/>
        <v>1</v>
      </c>
      <c r="G7002" s="1">
        <f t="shared" ca="1" si="768"/>
        <v>1</v>
      </c>
      <c r="H7002" s="1">
        <f t="shared" ca="1" si="769"/>
        <v>0</v>
      </c>
    </row>
    <row r="7003" spans="1:8" hidden="1" x14ac:dyDescent="0.2">
      <c r="A7003" s="1">
        <v>7000</v>
      </c>
      <c r="B7003" s="1">
        <f t="shared" ca="1" si="766"/>
        <v>533511.90888045041</v>
      </c>
      <c r="C7003" s="1">
        <f t="shared" ca="1" si="763"/>
        <v>100</v>
      </c>
      <c r="D7003" s="1">
        <f t="shared" ca="1" si="764"/>
        <v>58.639357099169693</v>
      </c>
      <c r="E7003" s="1">
        <f t="shared" ca="1" si="765"/>
        <v>0</v>
      </c>
      <c r="F7003" s="1">
        <f t="shared" ca="1" si="767"/>
        <v>1</v>
      </c>
      <c r="G7003" s="1">
        <f t="shared" ca="1" si="768"/>
        <v>0</v>
      </c>
      <c r="H7003" s="1">
        <f t="shared" ca="1" si="769"/>
        <v>1</v>
      </c>
    </row>
    <row r="7004" spans="1:8" hidden="1" x14ac:dyDescent="0.2">
      <c r="A7004" s="1">
        <v>7001</v>
      </c>
      <c r="B7004" s="1">
        <f t="shared" ca="1" si="766"/>
        <v>539375.8445903674</v>
      </c>
      <c r="C7004" s="1">
        <f t="shared" ca="1" si="763"/>
        <v>100</v>
      </c>
      <c r="D7004" s="1">
        <f t="shared" ca="1" si="764"/>
        <v>-42.077013244733351</v>
      </c>
      <c r="E7004" s="1">
        <f t="shared" ca="1" si="765"/>
        <v>0</v>
      </c>
      <c r="F7004" s="1">
        <f t="shared" ca="1" si="767"/>
        <v>1</v>
      </c>
      <c r="G7004" s="1">
        <f t="shared" ca="1" si="768"/>
        <v>0</v>
      </c>
      <c r="H7004" s="1">
        <f t="shared" ca="1" si="769"/>
        <v>2</v>
      </c>
    </row>
    <row r="7005" spans="1:8" hidden="1" x14ac:dyDescent="0.2">
      <c r="A7005" s="1">
        <v>7002</v>
      </c>
      <c r="B7005" s="1">
        <f t="shared" ca="1" si="766"/>
        <v>535168.14326589403</v>
      </c>
      <c r="C7005" s="1">
        <f t="shared" ca="1" si="763"/>
        <v>100</v>
      </c>
      <c r="D7005" s="1">
        <f t="shared" ca="1" si="764"/>
        <v>-42.077013244733351</v>
      </c>
      <c r="E7005" s="1">
        <f t="shared" ca="1" si="765"/>
        <v>-1</v>
      </c>
      <c r="F7005" s="1">
        <f t="shared" ca="1" si="767"/>
        <v>1</v>
      </c>
      <c r="G7005" s="1">
        <f t="shared" ca="1" si="768"/>
        <v>1</v>
      </c>
      <c r="H7005" s="1">
        <f t="shared" ca="1" si="769"/>
        <v>0</v>
      </c>
    </row>
    <row r="7006" spans="1:8" hidden="1" x14ac:dyDescent="0.2">
      <c r="A7006" s="1">
        <v>7003</v>
      </c>
      <c r="B7006" s="1">
        <f t="shared" ca="1" si="766"/>
        <v>530960.44194142066</v>
      </c>
      <c r="C7006" s="1">
        <f t="shared" ca="1" si="763"/>
        <v>100</v>
      </c>
      <c r="D7006" s="1">
        <f t="shared" ca="1" si="764"/>
        <v>-42.077013244733351</v>
      </c>
      <c r="E7006" s="1">
        <f t="shared" ca="1" si="765"/>
        <v>-2</v>
      </c>
      <c r="F7006" s="1">
        <f t="shared" ca="1" si="767"/>
        <v>1</v>
      </c>
      <c r="G7006" s="1">
        <f t="shared" ca="1" si="768"/>
        <v>2</v>
      </c>
      <c r="H7006" s="1">
        <f t="shared" ca="1" si="769"/>
        <v>0</v>
      </c>
    </row>
    <row r="7007" spans="1:8" hidden="1" x14ac:dyDescent="0.2">
      <c r="A7007" s="1">
        <v>7004</v>
      </c>
      <c r="B7007" s="1">
        <f t="shared" ca="1" si="766"/>
        <v>526752.7406169473</v>
      </c>
      <c r="C7007" s="1">
        <f t="shared" ca="1" si="763"/>
        <v>100</v>
      </c>
      <c r="D7007" s="1">
        <f t="shared" ca="1" si="764"/>
        <v>-42.077013244733351</v>
      </c>
      <c r="E7007" s="1">
        <f t="shared" ca="1" si="765"/>
        <v>-3</v>
      </c>
      <c r="F7007" s="1">
        <f t="shared" ca="1" si="767"/>
        <v>1</v>
      </c>
      <c r="G7007" s="1">
        <f t="shared" ca="1" si="768"/>
        <v>3</v>
      </c>
      <c r="H7007" s="1">
        <f t="shared" ca="1" si="769"/>
        <v>0</v>
      </c>
    </row>
    <row r="7008" spans="1:8" hidden="1" x14ac:dyDescent="0.2">
      <c r="A7008" s="1">
        <v>7005</v>
      </c>
      <c r="B7008" s="1">
        <f t="shared" ca="1" si="766"/>
        <v>522545.03929247399</v>
      </c>
      <c r="C7008" s="1">
        <f t="shared" ca="1" si="763"/>
        <v>100</v>
      </c>
      <c r="D7008" s="1">
        <f t="shared" ca="1" si="764"/>
        <v>-42.077013244733351</v>
      </c>
      <c r="E7008" s="1">
        <f t="shared" ca="1" si="765"/>
        <v>-4</v>
      </c>
      <c r="F7008" s="1">
        <f t="shared" ca="1" si="767"/>
        <v>1</v>
      </c>
      <c r="G7008" s="1">
        <f t="shared" ca="1" si="768"/>
        <v>4</v>
      </c>
      <c r="H7008" s="1">
        <f t="shared" ca="1" si="769"/>
        <v>0</v>
      </c>
    </row>
    <row r="7009" spans="1:8" hidden="1" x14ac:dyDescent="0.2">
      <c r="A7009" s="1">
        <v>7006</v>
      </c>
      <c r="B7009" s="1">
        <f t="shared" ca="1" si="766"/>
        <v>518337.33796800068</v>
      </c>
      <c r="C7009" s="1">
        <f t="shared" ca="1" si="763"/>
        <v>500</v>
      </c>
      <c r="D7009" s="1">
        <f t="shared" ca="1" si="764"/>
        <v>-42.077013244733351</v>
      </c>
      <c r="E7009" s="1">
        <f t="shared" ca="1" si="765"/>
        <v>0</v>
      </c>
      <c r="F7009" s="1">
        <f t="shared" ca="1" si="767"/>
        <v>2</v>
      </c>
      <c r="G7009" s="1">
        <f t="shared" ca="1" si="768"/>
        <v>5</v>
      </c>
      <c r="H7009" s="1">
        <f t="shared" ca="1" si="769"/>
        <v>0</v>
      </c>
    </row>
    <row r="7010" spans="1:8" hidden="1" x14ac:dyDescent="0.2">
      <c r="A7010" s="1">
        <v>7007</v>
      </c>
      <c r="B7010" s="1">
        <f t="shared" ca="1" si="766"/>
        <v>497298.83134563401</v>
      </c>
      <c r="C7010" s="1">
        <f t="shared" ca="1" si="763"/>
        <v>500</v>
      </c>
      <c r="D7010" s="1">
        <f t="shared" ca="1" si="764"/>
        <v>-42.077013244733351</v>
      </c>
      <c r="E7010" s="1">
        <f t="shared" ca="1" si="765"/>
        <v>-1</v>
      </c>
      <c r="F7010" s="1">
        <f t="shared" ca="1" si="767"/>
        <v>2</v>
      </c>
      <c r="G7010" s="1">
        <f t="shared" ca="1" si="768"/>
        <v>6</v>
      </c>
      <c r="H7010" s="1">
        <f t="shared" ca="1" si="769"/>
        <v>0</v>
      </c>
    </row>
    <row r="7011" spans="1:8" hidden="1" x14ac:dyDescent="0.2">
      <c r="A7011" s="1">
        <v>7008</v>
      </c>
      <c r="B7011" s="1">
        <f t="shared" ca="1" si="766"/>
        <v>476260.32472326735</v>
      </c>
      <c r="C7011" s="1">
        <f t="shared" ca="1" si="763"/>
        <v>500</v>
      </c>
      <c r="D7011" s="1">
        <f t="shared" ca="1" si="764"/>
        <v>-42.077013244733351</v>
      </c>
      <c r="E7011" s="1">
        <f t="shared" ca="1" si="765"/>
        <v>-2</v>
      </c>
      <c r="F7011" s="1">
        <f t="shared" ca="1" si="767"/>
        <v>2</v>
      </c>
      <c r="G7011" s="1">
        <f t="shared" ca="1" si="768"/>
        <v>7</v>
      </c>
      <c r="H7011" s="1">
        <f t="shared" ca="1" si="769"/>
        <v>0</v>
      </c>
    </row>
    <row r="7012" spans="1:8" hidden="1" x14ac:dyDescent="0.2">
      <c r="A7012" s="1">
        <v>7009</v>
      </c>
      <c r="B7012" s="1">
        <f t="shared" ca="1" si="766"/>
        <v>455221.81810090068</v>
      </c>
      <c r="C7012" s="1">
        <f t="shared" ca="1" si="763"/>
        <v>500</v>
      </c>
      <c r="D7012" s="1">
        <f t="shared" ca="1" si="764"/>
        <v>-42.077013244733351</v>
      </c>
      <c r="E7012" s="1">
        <f t="shared" ca="1" si="765"/>
        <v>-3</v>
      </c>
      <c r="F7012" s="1">
        <f t="shared" ca="1" si="767"/>
        <v>2</v>
      </c>
      <c r="G7012" s="1">
        <f t="shared" ca="1" si="768"/>
        <v>8</v>
      </c>
      <c r="H7012" s="1">
        <f t="shared" ca="1" si="769"/>
        <v>0</v>
      </c>
    </row>
    <row r="7013" spans="1:8" hidden="1" x14ac:dyDescent="0.2">
      <c r="A7013" s="1">
        <v>7010</v>
      </c>
      <c r="B7013" s="1">
        <f t="shared" ca="1" si="766"/>
        <v>434183.31147853401</v>
      </c>
      <c r="C7013" s="1">
        <f t="shared" ca="1" si="763"/>
        <v>500</v>
      </c>
      <c r="D7013" s="1">
        <f t="shared" ca="1" si="764"/>
        <v>-42.077013244733351</v>
      </c>
      <c r="E7013" s="1">
        <f t="shared" ca="1" si="765"/>
        <v>-4</v>
      </c>
      <c r="F7013" s="1">
        <f t="shared" ca="1" si="767"/>
        <v>2</v>
      </c>
      <c r="G7013" s="1">
        <f t="shared" ca="1" si="768"/>
        <v>9</v>
      </c>
      <c r="H7013" s="1">
        <f t="shared" ca="1" si="769"/>
        <v>0</v>
      </c>
    </row>
    <row r="7014" spans="1:8" hidden="1" x14ac:dyDescent="0.2">
      <c r="A7014" s="1">
        <v>7011</v>
      </c>
      <c r="B7014" s="1">
        <f t="shared" ca="1" si="766"/>
        <v>413144.80485616735</v>
      </c>
      <c r="C7014" s="1">
        <f t="shared" ca="1" si="763"/>
        <v>100</v>
      </c>
      <c r="D7014" s="1">
        <f t="shared" ca="1" si="764"/>
        <v>-42.077013244733351</v>
      </c>
      <c r="E7014" s="1">
        <f t="shared" ca="1" si="765"/>
        <v>0</v>
      </c>
      <c r="F7014" s="1">
        <f t="shared" ca="1" si="767"/>
        <v>1</v>
      </c>
      <c r="G7014" s="1">
        <f t="shared" ca="1" si="768"/>
        <v>10</v>
      </c>
      <c r="H7014" s="1">
        <f t="shared" ca="1" si="769"/>
        <v>0</v>
      </c>
    </row>
    <row r="7015" spans="1:8" hidden="1" x14ac:dyDescent="0.2">
      <c r="A7015" s="1">
        <v>7012</v>
      </c>
      <c r="B7015" s="1">
        <f t="shared" ca="1" si="766"/>
        <v>408937.10353169404</v>
      </c>
      <c r="C7015" s="1">
        <f t="shared" ca="1" si="763"/>
        <v>100</v>
      </c>
      <c r="D7015" s="1">
        <f t="shared" ca="1" si="764"/>
        <v>58.639357099169693</v>
      </c>
      <c r="E7015" s="1">
        <f t="shared" ca="1" si="765"/>
        <v>-1</v>
      </c>
      <c r="F7015" s="1">
        <f t="shared" ca="1" si="767"/>
        <v>1</v>
      </c>
      <c r="G7015" s="1">
        <f t="shared" ca="1" si="768"/>
        <v>11</v>
      </c>
      <c r="H7015" s="1">
        <f t="shared" ca="1" si="769"/>
        <v>0</v>
      </c>
    </row>
    <row r="7016" spans="1:8" hidden="1" x14ac:dyDescent="0.2">
      <c r="A7016" s="1">
        <v>7013</v>
      </c>
      <c r="B7016" s="1">
        <f t="shared" ca="1" si="766"/>
        <v>414801.03924161103</v>
      </c>
      <c r="C7016" s="1">
        <f t="shared" ca="1" si="763"/>
        <v>100</v>
      </c>
      <c r="D7016" s="1">
        <f t="shared" ca="1" si="764"/>
        <v>-42.077013244733351</v>
      </c>
      <c r="E7016" s="1">
        <f t="shared" ca="1" si="765"/>
        <v>0</v>
      </c>
      <c r="F7016" s="1">
        <f t="shared" ca="1" si="767"/>
        <v>1</v>
      </c>
      <c r="G7016" s="1">
        <f t="shared" ca="1" si="768"/>
        <v>0</v>
      </c>
      <c r="H7016" s="1">
        <f t="shared" ca="1" si="769"/>
        <v>1</v>
      </c>
    </row>
    <row r="7017" spans="1:8" hidden="1" x14ac:dyDescent="0.2">
      <c r="A7017" s="1">
        <v>7014</v>
      </c>
      <c r="B7017" s="1">
        <f t="shared" ca="1" si="766"/>
        <v>410593.33791713772</v>
      </c>
      <c r="C7017" s="1">
        <f t="shared" ca="1" si="763"/>
        <v>100</v>
      </c>
      <c r="D7017" s="1">
        <f t="shared" ca="1" si="764"/>
        <v>58.639357099169693</v>
      </c>
      <c r="E7017" s="1">
        <f t="shared" ca="1" si="765"/>
        <v>-1</v>
      </c>
      <c r="F7017" s="1">
        <f t="shared" ca="1" si="767"/>
        <v>1</v>
      </c>
      <c r="G7017" s="1">
        <f t="shared" ca="1" si="768"/>
        <v>1</v>
      </c>
      <c r="H7017" s="1">
        <f t="shared" ca="1" si="769"/>
        <v>0</v>
      </c>
    </row>
    <row r="7018" spans="1:8" hidden="1" x14ac:dyDescent="0.2">
      <c r="A7018" s="1">
        <v>7015</v>
      </c>
      <c r="B7018" s="1">
        <f t="shared" ca="1" si="766"/>
        <v>416457.2736270547</v>
      </c>
      <c r="C7018" s="1">
        <f t="shared" ca="1" si="763"/>
        <v>100</v>
      </c>
      <c r="D7018" s="1">
        <f t="shared" ca="1" si="764"/>
        <v>-42.077013244733351</v>
      </c>
      <c r="E7018" s="1">
        <f t="shared" ca="1" si="765"/>
        <v>0</v>
      </c>
      <c r="F7018" s="1">
        <f t="shared" ca="1" si="767"/>
        <v>1</v>
      </c>
      <c r="G7018" s="1">
        <f t="shared" ca="1" si="768"/>
        <v>0</v>
      </c>
      <c r="H7018" s="1">
        <f t="shared" ca="1" si="769"/>
        <v>1</v>
      </c>
    </row>
    <row r="7019" spans="1:8" hidden="1" x14ac:dyDescent="0.2">
      <c r="A7019" s="1">
        <v>7016</v>
      </c>
      <c r="B7019" s="1">
        <f t="shared" ca="1" si="766"/>
        <v>412249.57230258139</v>
      </c>
      <c r="C7019" s="1">
        <f t="shared" ca="1" si="763"/>
        <v>100</v>
      </c>
      <c r="D7019" s="1">
        <f t="shared" ca="1" si="764"/>
        <v>-42.077013244733351</v>
      </c>
      <c r="E7019" s="1">
        <f t="shared" ca="1" si="765"/>
        <v>-1</v>
      </c>
      <c r="F7019" s="1">
        <f t="shared" ca="1" si="767"/>
        <v>1</v>
      </c>
      <c r="G7019" s="1">
        <f t="shared" ca="1" si="768"/>
        <v>1</v>
      </c>
      <c r="H7019" s="1">
        <f t="shared" ca="1" si="769"/>
        <v>0</v>
      </c>
    </row>
    <row r="7020" spans="1:8" hidden="1" x14ac:dyDescent="0.2">
      <c r="A7020" s="1">
        <v>7017</v>
      </c>
      <c r="B7020" s="1">
        <f t="shared" ca="1" si="766"/>
        <v>408041.87097810808</v>
      </c>
      <c r="C7020" s="1">
        <f t="shared" ca="1" si="763"/>
        <v>100</v>
      </c>
      <c r="D7020" s="1">
        <f t="shared" ca="1" si="764"/>
        <v>58.639357099169693</v>
      </c>
      <c r="E7020" s="1">
        <f t="shared" ca="1" si="765"/>
        <v>-2</v>
      </c>
      <c r="F7020" s="1">
        <f t="shared" ca="1" si="767"/>
        <v>1</v>
      </c>
      <c r="G7020" s="1">
        <f t="shared" ca="1" si="768"/>
        <v>2</v>
      </c>
      <c r="H7020" s="1">
        <f t="shared" ca="1" si="769"/>
        <v>0</v>
      </c>
    </row>
    <row r="7021" spans="1:8" hidden="1" x14ac:dyDescent="0.2">
      <c r="A7021" s="1">
        <v>7018</v>
      </c>
      <c r="B7021" s="1">
        <f t="shared" ca="1" si="766"/>
        <v>413905.80668802507</v>
      </c>
      <c r="C7021" s="1">
        <f t="shared" ca="1" si="763"/>
        <v>100</v>
      </c>
      <c r="D7021" s="1">
        <f t="shared" ca="1" si="764"/>
        <v>-42.077013244733351</v>
      </c>
      <c r="E7021" s="1">
        <f t="shared" ca="1" si="765"/>
        <v>-1</v>
      </c>
      <c r="F7021" s="1">
        <f t="shared" ca="1" si="767"/>
        <v>1</v>
      </c>
      <c r="G7021" s="1">
        <f t="shared" ca="1" si="768"/>
        <v>0</v>
      </c>
      <c r="H7021" s="1">
        <f t="shared" ca="1" si="769"/>
        <v>1</v>
      </c>
    </row>
    <row r="7022" spans="1:8" hidden="1" x14ac:dyDescent="0.2">
      <c r="A7022" s="1">
        <v>7019</v>
      </c>
      <c r="B7022" s="1">
        <f t="shared" ca="1" si="766"/>
        <v>409698.10536355176</v>
      </c>
      <c r="C7022" s="1">
        <f t="shared" ca="1" si="763"/>
        <v>100</v>
      </c>
      <c r="D7022" s="1">
        <f t="shared" ca="1" si="764"/>
        <v>58.639357099169693</v>
      </c>
      <c r="E7022" s="1">
        <f t="shared" ca="1" si="765"/>
        <v>-2</v>
      </c>
      <c r="F7022" s="1">
        <f t="shared" ca="1" si="767"/>
        <v>1</v>
      </c>
      <c r="G7022" s="1">
        <f t="shared" ca="1" si="768"/>
        <v>1</v>
      </c>
      <c r="H7022" s="1">
        <f t="shared" ca="1" si="769"/>
        <v>0</v>
      </c>
    </row>
    <row r="7023" spans="1:8" hidden="1" x14ac:dyDescent="0.2">
      <c r="A7023" s="1">
        <v>7020</v>
      </c>
      <c r="B7023" s="1">
        <f t="shared" ca="1" si="766"/>
        <v>415562.04107346875</v>
      </c>
      <c r="C7023" s="1">
        <f t="shared" ca="1" si="763"/>
        <v>100</v>
      </c>
      <c r="D7023" s="1">
        <f t="shared" ca="1" si="764"/>
        <v>-42.077013244733351</v>
      </c>
      <c r="E7023" s="1">
        <f t="shared" ca="1" si="765"/>
        <v>-1</v>
      </c>
      <c r="F7023" s="1">
        <f t="shared" ca="1" si="767"/>
        <v>1</v>
      </c>
      <c r="G7023" s="1">
        <f t="shared" ca="1" si="768"/>
        <v>0</v>
      </c>
      <c r="H7023" s="1">
        <f t="shared" ca="1" si="769"/>
        <v>1</v>
      </c>
    </row>
    <row r="7024" spans="1:8" hidden="1" x14ac:dyDescent="0.2">
      <c r="A7024" s="1">
        <v>7021</v>
      </c>
      <c r="B7024" s="1">
        <f t="shared" ca="1" si="766"/>
        <v>411354.33974899544</v>
      </c>
      <c r="C7024" s="1">
        <f t="shared" ca="1" si="763"/>
        <v>100</v>
      </c>
      <c r="D7024" s="1">
        <f t="shared" ca="1" si="764"/>
        <v>58.639357099169693</v>
      </c>
      <c r="E7024" s="1">
        <f t="shared" ca="1" si="765"/>
        <v>-2</v>
      </c>
      <c r="F7024" s="1">
        <f t="shared" ca="1" si="767"/>
        <v>1</v>
      </c>
      <c r="G7024" s="1">
        <f t="shared" ca="1" si="768"/>
        <v>1</v>
      </c>
      <c r="H7024" s="1">
        <f t="shared" ca="1" si="769"/>
        <v>0</v>
      </c>
    </row>
    <row r="7025" spans="1:8" hidden="1" x14ac:dyDescent="0.2">
      <c r="A7025" s="1">
        <v>7022</v>
      </c>
      <c r="B7025" s="1">
        <f t="shared" ca="1" si="766"/>
        <v>417218.27545891242</v>
      </c>
      <c r="C7025" s="1">
        <f t="shared" ca="1" si="763"/>
        <v>100</v>
      </c>
      <c r="D7025" s="1">
        <f t="shared" ca="1" si="764"/>
        <v>58.639357099169693</v>
      </c>
      <c r="E7025" s="1">
        <f t="shared" ca="1" si="765"/>
        <v>-1</v>
      </c>
      <c r="F7025" s="1">
        <f t="shared" ca="1" si="767"/>
        <v>1</v>
      </c>
      <c r="G7025" s="1">
        <f t="shared" ca="1" si="768"/>
        <v>0</v>
      </c>
      <c r="H7025" s="1">
        <f t="shared" ca="1" si="769"/>
        <v>1</v>
      </c>
    </row>
    <row r="7026" spans="1:8" hidden="1" x14ac:dyDescent="0.2">
      <c r="A7026" s="1">
        <v>7023</v>
      </c>
      <c r="B7026" s="1">
        <f t="shared" ca="1" si="766"/>
        <v>423082.21116882941</v>
      </c>
      <c r="C7026" s="1">
        <f t="shared" ca="1" si="763"/>
        <v>100</v>
      </c>
      <c r="D7026" s="1">
        <f t="shared" ca="1" si="764"/>
        <v>-42.077013244733351</v>
      </c>
      <c r="E7026" s="1">
        <f t="shared" ca="1" si="765"/>
        <v>0</v>
      </c>
      <c r="F7026" s="1">
        <f t="shared" ca="1" si="767"/>
        <v>1</v>
      </c>
      <c r="G7026" s="1">
        <f t="shared" ca="1" si="768"/>
        <v>0</v>
      </c>
      <c r="H7026" s="1">
        <f t="shared" ca="1" si="769"/>
        <v>2</v>
      </c>
    </row>
    <row r="7027" spans="1:8" hidden="1" x14ac:dyDescent="0.2">
      <c r="A7027" s="1">
        <v>7024</v>
      </c>
      <c r="B7027" s="1">
        <f t="shared" ca="1" si="766"/>
        <v>418874.5098443561</v>
      </c>
      <c r="C7027" s="1">
        <f t="shared" ca="1" si="763"/>
        <v>100</v>
      </c>
      <c r="D7027" s="1">
        <f t="shared" ca="1" si="764"/>
        <v>58.639357099169693</v>
      </c>
      <c r="E7027" s="1">
        <f t="shared" ca="1" si="765"/>
        <v>-1</v>
      </c>
      <c r="F7027" s="1">
        <f t="shared" ca="1" si="767"/>
        <v>1</v>
      </c>
      <c r="G7027" s="1">
        <f t="shared" ca="1" si="768"/>
        <v>1</v>
      </c>
      <c r="H7027" s="1">
        <f t="shared" ca="1" si="769"/>
        <v>0</v>
      </c>
    </row>
    <row r="7028" spans="1:8" hidden="1" x14ac:dyDescent="0.2">
      <c r="A7028" s="1">
        <v>7025</v>
      </c>
      <c r="B7028" s="1">
        <f t="shared" ca="1" si="766"/>
        <v>424738.44555427309</v>
      </c>
      <c r="C7028" s="1">
        <f t="shared" ca="1" si="763"/>
        <v>100</v>
      </c>
      <c r="D7028" s="1">
        <f t="shared" ca="1" si="764"/>
        <v>-42.077013244733351</v>
      </c>
      <c r="E7028" s="1">
        <f t="shared" ca="1" si="765"/>
        <v>0</v>
      </c>
      <c r="F7028" s="1">
        <f t="shared" ca="1" si="767"/>
        <v>1</v>
      </c>
      <c r="G7028" s="1">
        <f t="shared" ca="1" si="768"/>
        <v>0</v>
      </c>
      <c r="H7028" s="1">
        <f t="shared" ca="1" si="769"/>
        <v>1</v>
      </c>
    </row>
    <row r="7029" spans="1:8" hidden="1" x14ac:dyDescent="0.2">
      <c r="A7029" s="1">
        <v>7026</v>
      </c>
      <c r="B7029" s="1">
        <f t="shared" ca="1" si="766"/>
        <v>420530.74422979978</v>
      </c>
      <c r="C7029" s="1">
        <f t="shared" ca="1" si="763"/>
        <v>100</v>
      </c>
      <c r="D7029" s="1">
        <f t="shared" ca="1" si="764"/>
        <v>-42.077013244733351</v>
      </c>
      <c r="E7029" s="1">
        <f t="shared" ca="1" si="765"/>
        <v>-1</v>
      </c>
      <c r="F7029" s="1">
        <f t="shared" ca="1" si="767"/>
        <v>1</v>
      </c>
      <c r="G7029" s="1">
        <f t="shared" ca="1" si="768"/>
        <v>1</v>
      </c>
      <c r="H7029" s="1">
        <f t="shared" ca="1" si="769"/>
        <v>0</v>
      </c>
    </row>
    <row r="7030" spans="1:8" hidden="1" x14ac:dyDescent="0.2">
      <c r="A7030" s="1">
        <v>7027</v>
      </c>
      <c r="B7030" s="1">
        <f t="shared" ca="1" si="766"/>
        <v>416323.04290532647</v>
      </c>
      <c r="C7030" s="1">
        <f t="shared" ca="1" si="763"/>
        <v>100</v>
      </c>
      <c r="D7030" s="1">
        <f t="shared" ca="1" si="764"/>
        <v>58.639357099169693</v>
      </c>
      <c r="E7030" s="1">
        <f t="shared" ca="1" si="765"/>
        <v>-2</v>
      </c>
      <c r="F7030" s="1">
        <f t="shared" ca="1" si="767"/>
        <v>1</v>
      </c>
      <c r="G7030" s="1">
        <f t="shared" ca="1" si="768"/>
        <v>2</v>
      </c>
      <c r="H7030" s="1">
        <f t="shared" ca="1" si="769"/>
        <v>0</v>
      </c>
    </row>
    <row r="7031" spans="1:8" hidden="1" x14ac:dyDescent="0.2">
      <c r="A7031" s="1">
        <v>7028</v>
      </c>
      <c r="B7031" s="1">
        <f t="shared" ca="1" si="766"/>
        <v>422186.97861524345</v>
      </c>
      <c r="C7031" s="1">
        <f t="shared" ca="1" si="763"/>
        <v>100</v>
      </c>
      <c r="D7031" s="1">
        <f t="shared" ca="1" si="764"/>
        <v>-42.077013244733351</v>
      </c>
      <c r="E7031" s="1">
        <f t="shared" ca="1" si="765"/>
        <v>-1</v>
      </c>
      <c r="F7031" s="1">
        <f t="shared" ca="1" si="767"/>
        <v>1</v>
      </c>
      <c r="G7031" s="1">
        <f t="shared" ca="1" si="768"/>
        <v>0</v>
      </c>
      <c r="H7031" s="1">
        <f t="shared" ca="1" si="769"/>
        <v>1</v>
      </c>
    </row>
    <row r="7032" spans="1:8" hidden="1" x14ac:dyDescent="0.2">
      <c r="A7032" s="1">
        <v>7029</v>
      </c>
      <c r="B7032" s="1">
        <f t="shared" ca="1" si="766"/>
        <v>417979.27729077014</v>
      </c>
      <c r="C7032" s="1">
        <f t="shared" ca="1" si="763"/>
        <v>100</v>
      </c>
      <c r="D7032" s="1">
        <f t="shared" ca="1" si="764"/>
        <v>58.639357099169693</v>
      </c>
      <c r="E7032" s="1">
        <f t="shared" ca="1" si="765"/>
        <v>-2</v>
      </c>
      <c r="F7032" s="1">
        <f t="shared" ca="1" si="767"/>
        <v>1</v>
      </c>
      <c r="G7032" s="1">
        <f t="shared" ca="1" si="768"/>
        <v>1</v>
      </c>
      <c r="H7032" s="1">
        <f t="shared" ca="1" si="769"/>
        <v>0</v>
      </c>
    </row>
    <row r="7033" spans="1:8" hidden="1" x14ac:dyDescent="0.2">
      <c r="A7033" s="1">
        <v>7030</v>
      </c>
      <c r="B7033" s="1">
        <f t="shared" ca="1" si="766"/>
        <v>423843.21300068713</v>
      </c>
      <c r="C7033" s="1">
        <f t="shared" ca="1" si="763"/>
        <v>100</v>
      </c>
      <c r="D7033" s="1">
        <f t="shared" ca="1" si="764"/>
        <v>58.639357099169693</v>
      </c>
      <c r="E7033" s="1">
        <f t="shared" ca="1" si="765"/>
        <v>-1</v>
      </c>
      <c r="F7033" s="1">
        <f t="shared" ca="1" si="767"/>
        <v>1</v>
      </c>
      <c r="G7033" s="1">
        <f t="shared" ca="1" si="768"/>
        <v>0</v>
      </c>
      <c r="H7033" s="1">
        <f t="shared" ca="1" si="769"/>
        <v>1</v>
      </c>
    </row>
    <row r="7034" spans="1:8" hidden="1" x14ac:dyDescent="0.2">
      <c r="A7034" s="1">
        <v>7031</v>
      </c>
      <c r="B7034" s="1">
        <f t="shared" ca="1" si="766"/>
        <v>429707.14871060412</v>
      </c>
      <c r="C7034" s="1">
        <f t="shared" ca="1" si="763"/>
        <v>100</v>
      </c>
      <c r="D7034" s="1">
        <f t="shared" ca="1" si="764"/>
        <v>58.639357099169693</v>
      </c>
      <c r="E7034" s="1">
        <f t="shared" ca="1" si="765"/>
        <v>0</v>
      </c>
      <c r="F7034" s="1">
        <f t="shared" ca="1" si="767"/>
        <v>1</v>
      </c>
      <c r="G7034" s="1">
        <f t="shared" ca="1" si="768"/>
        <v>0</v>
      </c>
      <c r="H7034" s="1">
        <f t="shared" ca="1" si="769"/>
        <v>2</v>
      </c>
    </row>
    <row r="7035" spans="1:8" hidden="1" x14ac:dyDescent="0.2">
      <c r="A7035" s="1">
        <v>7032</v>
      </c>
      <c r="B7035" s="1">
        <f t="shared" ca="1" si="766"/>
        <v>435571.0844205211</v>
      </c>
      <c r="C7035" s="1">
        <f t="shared" ca="1" si="763"/>
        <v>100</v>
      </c>
      <c r="D7035" s="1">
        <f t="shared" ca="1" si="764"/>
        <v>-42.077013244733351</v>
      </c>
      <c r="E7035" s="1">
        <f t="shared" ca="1" si="765"/>
        <v>0</v>
      </c>
      <c r="F7035" s="1">
        <f t="shared" ca="1" si="767"/>
        <v>1</v>
      </c>
      <c r="G7035" s="1">
        <f t="shared" ca="1" si="768"/>
        <v>0</v>
      </c>
      <c r="H7035" s="1">
        <f t="shared" ca="1" si="769"/>
        <v>3</v>
      </c>
    </row>
    <row r="7036" spans="1:8" hidden="1" x14ac:dyDescent="0.2">
      <c r="A7036" s="1">
        <v>7033</v>
      </c>
      <c r="B7036" s="1">
        <f t="shared" ca="1" si="766"/>
        <v>431363.38309604779</v>
      </c>
      <c r="C7036" s="1">
        <f t="shared" ca="1" si="763"/>
        <v>100</v>
      </c>
      <c r="D7036" s="1">
        <f t="shared" ca="1" si="764"/>
        <v>-42.077013244733351</v>
      </c>
      <c r="E7036" s="1">
        <f t="shared" ca="1" si="765"/>
        <v>-1</v>
      </c>
      <c r="F7036" s="1">
        <f t="shared" ca="1" si="767"/>
        <v>1</v>
      </c>
      <c r="G7036" s="1">
        <f t="shared" ca="1" si="768"/>
        <v>1</v>
      </c>
      <c r="H7036" s="1">
        <f t="shared" ca="1" si="769"/>
        <v>0</v>
      </c>
    </row>
    <row r="7037" spans="1:8" hidden="1" x14ac:dyDescent="0.2">
      <c r="A7037" s="1">
        <v>7034</v>
      </c>
      <c r="B7037" s="1">
        <f t="shared" ca="1" si="766"/>
        <v>427155.68177157448</v>
      </c>
      <c r="C7037" s="1">
        <f t="shared" ca="1" si="763"/>
        <v>100</v>
      </c>
      <c r="D7037" s="1">
        <f t="shared" ca="1" si="764"/>
        <v>58.639357099169693</v>
      </c>
      <c r="E7037" s="1">
        <f t="shared" ca="1" si="765"/>
        <v>-2</v>
      </c>
      <c r="F7037" s="1">
        <f t="shared" ca="1" si="767"/>
        <v>1</v>
      </c>
      <c r="G7037" s="1">
        <f t="shared" ca="1" si="768"/>
        <v>2</v>
      </c>
      <c r="H7037" s="1">
        <f t="shared" ca="1" si="769"/>
        <v>0</v>
      </c>
    </row>
    <row r="7038" spans="1:8" hidden="1" x14ac:dyDescent="0.2">
      <c r="A7038" s="1">
        <v>7035</v>
      </c>
      <c r="B7038" s="1">
        <f t="shared" ca="1" si="766"/>
        <v>433019.61748149147</v>
      </c>
      <c r="C7038" s="1">
        <f t="shared" ca="1" si="763"/>
        <v>100</v>
      </c>
      <c r="D7038" s="1">
        <f t="shared" ca="1" si="764"/>
        <v>-42.077013244733351</v>
      </c>
      <c r="E7038" s="1">
        <f t="shared" ca="1" si="765"/>
        <v>-1</v>
      </c>
      <c r="F7038" s="1">
        <f t="shared" ca="1" si="767"/>
        <v>1</v>
      </c>
      <c r="G7038" s="1">
        <f t="shared" ca="1" si="768"/>
        <v>0</v>
      </c>
      <c r="H7038" s="1">
        <f t="shared" ca="1" si="769"/>
        <v>1</v>
      </c>
    </row>
    <row r="7039" spans="1:8" hidden="1" x14ac:dyDescent="0.2">
      <c r="A7039" s="1">
        <v>7036</v>
      </c>
      <c r="B7039" s="1">
        <f t="shared" ca="1" si="766"/>
        <v>428811.91615701816</v>
      </c>
      <c r="C7039" s="1">
        <f t="shared" ca="1" si="763"/>
        <v>100</v>
      </c>
      <c r="D7039" s="1">
        <f t="shared" ca="1" si="764"/>
        <v>-42.077013244733351</v>
      </c>
      <c r="E7039" s="1">
        <f t="shared" ca="1" si="765"/>
        <v>-2</v>
      </c>
      <c r="F7039" s="1">
        <f t="shared" ca="1" si="767"/>
        <v>1</v>
      </c>
      <c r="G7039" s="1">
        <f t="shared" ca="1" si="768"/>
        <v>1</v>
      </c>
      <c r="H7039" s="1">
        <f t="shared" ca="1" si="769"/>
        <v>0</v>
      </c>
    </row>
    <row r="7040" spans="1:8" hidden="1" x14ac:dyDescent="0.2">
      <c r="A7040" s="1">
        <v>7037</v>
      </c>
      <c r="B7040" s="1">
        <f t="shared" ca="1" si="766"/>
        <v>424604.21483254485</v>
      </c>
      <c r="C7040" s="1">
        <f t="shared" ca="1" si="763"/>
        <v>100</v>
      </c>
      <c r="D7040" s="1">
        <f t="shared" ca="1" si="764"/>
        <v>-42.077013244733351</v>
      </c>
      <c r="E7040" s="1">
        <f t="shared" ca="1" si="765"/>
        <v>-3</v>
      </c>
      <c r="F7040" s="1">
        <f t="shared" ca="1" si="767"/>
        <v>1</v>
      </c>
      <c r="G7040" s="1">
        <f t="shared" ca="1" si="768"/>
        <v>2</v>
      </c>
      <c r="H7040" s="1">
        <f t="shared" ca="1" si="769"/>
        <v>0</v>
      </c>
    </row>
    <row r="7041" spans="1:8" hidden="1" x14ac:dyDescent="0.2">
      <c r="A7041" s="1">
        <v>7038</v>
      </c>
      <c r="B7041" s="1">
        <f t="shared" ca="1" si="766"/>
        <v>420396.51350807154</v>
      </c>
      <c r="C7041" s="1">
        <f t="shared" ca="1" si="763"/>
        <v>100</v>
      </c>
      <c r="D7041" s="1">
        <f t="shared" ca="1" si="764"/>
        <v>58.639357099169693</v>
      </c>
      <c r="E7041" s="1">
        <f t="shared" ca="1" si="765"/>
        <v>-4</v>
      </c>
      <c r="F7041" s="1">
        <f t="shared" ca="1" si="767"/>
        <v>1</v>
      </c>
      <c r="G7041" s="1">
        <f t="shared" ca="1" si="768"/>
        <v>3</v>
      </c>
      <c r="H7041" s="1">
        <f t="shared" ca="1" si="769"/>
        <v>0</v>
      </c>
    </row>
    <row r="7042" spans="1:8" hidden="1" x14ac:dyDescent="0.2">
      <c r="A7042" s="1">
        <v>7039</v>
      </c>
      <c r="B7042" s="1">
        <f t="shared" ca="1" si="766"/>
        <v>426260.44921798853</v>
      </c>
      <c r="C7042" s="1">
        <f t="shared" ca="1" si="763"/>
        <v>100</v>
      </c>
      <c r="D7042" s="1">
        <f t="shared" ca="1" si="764"/>
        <v>58.639357099169693</v>
      </c>
      <c r="E7042" s="1">
        <f t="shared" ca="1" si="765"/>
        <v>-3</v>
      </c>
      <c r="F7042" s="1">
        <f t="shared" ca="1" si="767"/>
        <v>1</v>
      </c>
      <c r="G7042" s="1">
        <f t="shared" ca="1" si="768"/>
        <v>0</v>
      </c>
      <c r="H7042" s="1">
        <f t="shared" ca="1" si="769"/>
        <v>1</v>
      </c>
    </row>
    <row r="7043" spans="1:8" hidden="1" x14ac:dyDescent="0.2">
      <c r="A7043" s="1">
        <v>7040</v>
      </c>
      <c r="B7043" s="1">
        <f t="shared" ca="1" si="766"/>
        <v>432124.38492790551</v>
      </c>
      <c r="C7043" s="1">
        <f t="shared" ca="1" si="763"/>
        <v>100</v>
      </c>
      <c r="D7043" s="1">
        <f t="shared" ca="1" si="764"/>
        <v>58.639357099169693</v>
      </c>
      <c r="E7043" s="1">
        <f t="shared" ca="1" si="765"/>
        <v>-2</v>
      </c>
      <c r="F7043" s="1">
        <f t="shared" ca="1" si="767"/>
        <v>1</v>
      </c>
      <c r="G7043" s="1">
        <f t="shared" ca="1" si="768"/>
        <v>0</v>
      </c>
      <c r="H7043" s="1">
        <f t="shared" ca="1" si="769"/>
        <v>2</v>
      </c>
    </row>
    <row r="7044" spans="1:8" hidden="1" x14ac:dyDescent="0.2">
      <c r="A7044" s="1">
        <v>7041</v>
      </c>
      <c r="B7044" s="1">
        <f t="shared" ca="1" si="766"/>
        <v>437988.3206378225</v>
      </c>
      <c r="C7044" s="1">
        <f t="shared" ca="1" si="763"/>
        <v>100</v>
      </c>
      <c r="D7044" s="1">
        <f t="shared" ca="1" si="764"/>
        <v>-42.077013244733351</v>
      </c>
      <c r="E7044" s="1">
        <f t="shared" ca="1" si="765"/>
        <v>-1</v>
      </c>
      <c r="F7044" s="1">
        <f t="shared" ca="1" si="767"/>
        <v>1</v>
      </c>
      <c r="G7044" s="1">
        <f t="shared" ca="1" si="768"/>
        <v>0</v>
      </c>
      <c r="H7044" s="1">
        <f t="shared" ca="1" si="769"/>
        <v>3</v>
      </c>
    </row>
    <row r="7045" spans="1:8" hidden="1" x14ac:dyDescent="0.2">
      <c r="A7045" s="1">
        <v>7042</v>
      </c>
      <c r="B7045" s="1">
        <f t="shared" ca="1" si="766"/>
        <v>433780.61931334919</v>
      </c>
      <c r="C7045" s="1">
        <f t="shared" ref="C7045:C7108" ca="1" si="770">$C$4*POWER($L$2,F7045-1)</f>
        <v>100</v>
      </c>
      <c r="D7045" s="1">
        <f t="shared" ref="D7045:D7108" ca="1" si="771">IF(RAND()&lt;$B$1,$F$1,$H$1)</f>
        <v>58.639357099169693</v>
      </c>
      <c r="E7045" s="1">
        <f t="shared" ref="E7045:E7108" ca="1" si="772">IF(D7044&lt;0,IF(E7044-1=-$D$2,0,E7044-1),IF(E7044+1=$F$2,0,E7044+1))</f>
        <v>-2</v>
      </c>
      <c r="F7045" s="1">
        <f t="shared" ca="1" si="767"/>
        <v>1</v>
      </c>
      <c r="G7045" s="1">
        <f t="shared" ca="1" si="768"/>
        <v>1</v>
      </c>
      <c r="H7045" s="1">
        <f t="shared" ca="1" si="769"/>
        <v>0</v>
      </c>
    </row>
    <row r="7046" spans="1:8" hidden="1" x14ac:dyDescent="0.2">
      <c r="A7046" s="1">
        <v>7043</v>
      </c>
      <c r="B7046" s="1">
        <f t="shared" ref="B7046:B7109" ca="1" si="773">B7045+D7045*C7045</f>
        <v>439644.55502326618</v>
      </c>
      <c r="C7046" s="1">
        <f t="shared" ca="1" si="770"/>
        <v>100</v>
      </c>
      <c r="D7046" s="1">
        <f t="shared" ca="1" si="771"/>
        <v>-42.077013244733351</v>
      </c>
      <c r="E7046" s="1">
        <f t="shared" ca="1" si="772"/>
        <v>-1</v>
      </c>
      <c r="F7046" s="1">
        <f t="shared" ref="F7046:F7109" ca="1" si="774">IF(AND(D7045&gt;0,E7046=0),IF(F7045-1&lt;1,1,F7045-1),IF(AND(D7045&lt;0,E7046=0),IF(F7045+1&gt;$H$2,1,F7045+1),F7045))</f>
        <v>1</v>
      </c>
      <c r="G7046" s="1">
        <f t="shared" ref="G7046:G7109" ca="1" si="775">IF(D7045&gt;0,0,G7045+1)</f>
        <v>0</v>
      </c>
      <c r="H7046" s="1">
        <f t="shared" ref="H7046:H7109" ca="1" si="776">IF(D7045&lt;0,0,H7045+1)</f>
        <v>1</v>
      </c>
    </row>
    <row r="7047" spans="1:8" hidden="1" x14ac:dyDescent="0.2">
      <c r="A7047" s="1">
        <v>7044</v>
      </c>
      <c r="B7047" s="1">
        <f t="shared" ca="1" si="773"/>
        <v>435436.85369879287</v>
      </c>
      <c r="C7047" s="1">
        <f t="shared" ca="1" si="770"/>
        <v>100</v>
      </c>
      <c r="D7047" s="1">
        <f t="shared" ca="1" si="771"/>
        <v>-42.077013244733351</v>
      </c>
      <c r="E7047" s="1">
        <f t="shared" ca="1" si="772"/>
        <v>-2</v>
      </c>
      <c r="F7047" s="1">
        <f t="shared" ca="1" si="774"/>
        <v>1</v>
      </c>
      <c r="G7047" s="1">
        <f t="shared" ca="1" si="775"/>
        <v>1</v>
      </c>
      <c r="H7047" s="1">
        <f t="shared" ca="1" si="776"/>
        <v>0</v>
      </c>
    </row>
    <row r="7048" spans="1:8" hidden="1" x14ac:dyDescent="0.2">
      <c r="A7048" s="1">
        <v>7045</v>
      </c>
      <c r="B7048" s="1">
        <f t="shared" ca="1" si="773"/>
        <v>431229.15237431956</v>
      </c>
      <c r="C7048" s="1">
        <f t="shared" ca="1" si="770"/>
        <v>100</v>
      </c>
      <c r="D7048" s="1">
        <f t="shared" ca="1" si="771"/>
        <v>-42.077013244733351</v>
      </c>
      <c r="E7048" s="1">
        <f t="shared" ca="1" si="772"/>
        <v>-3</v>
      </c>
      <c r="F7048" s="1">
        <f t="shared" ca="1" si="774"/>
        <v>1</v>
      </c>
      <c r="G7048" s="1">
        <f t="shared" ca="1" si="775"/>
        <v>2</v>
      </c>
      <c r="H7048" s="1">
        <f t="shared" ca="1" si="776"/>
        <v>0</v>
      </c>
    </row>
    <row r="7049" spans="1:8" hidden="1" x14ac:dyDescent="0.2">
      <c r="A7049" s="1">
        <v>7046</v>
      </c>
      <c r="B7049" s="1">
        <f t="shared" ca="1" si="773"/>
        <v>427021.45104984625</v>
      </c>
      <c r="C7049" s="1">
        <f t="shared" ca="1" si="770"/>
        <v>100</v>
      </c>
      <c r="D7049" s="1">
        <f t="shared" ca="1" si="771"/>
        <v>-42.077013244733351</v>
      </c>
      <c r="E7049" s="1">
        <f t="shared" ca="1" si="772"/>
        <v>-4</v>
      </c>
      <c r="F7049" s="1">
        <f t="shared" ca="1" si="774"/>
        <v>1</v>
      </c>
      <c r="G7049" s="1">
        <f t="shared" ca="1" si="775"/>
        <v>3</v>
      </c>
      <c r="H7049" s="1">
        <f t="shared" ca="1" si="776"/>
        <v>0</v>
      </c>
    </row>
    <row r="7050" spans="1:8" hidden="1" x14ac:dyDescent="0.2">
      <c r="A7050" s="1">
        <v>7047</v>
      </c>
      <c r="B7050" s="1">
        <f t="shared" ca="1" si="773"/>
        <v>422813.74972537294</v>
      </c>
      <c r="C7050" s="1">
        <f t="shared" ca="1" si="770"/>
        <v>500</v>
      </c>
      <c r="D7050" s="1">
        <f t="shared" ca="1" si="771"/>
        <v>-42.077013244733351</v>
      </c>
      <c r="E7050" s="1">
        <f t="shared" ca="1" si="772"/>
        <v>0</v>
      </c>
      <c r="F7050" s="1">
        <f t="shared" ca="1" si="774"/>
        <v>2</v>
      </c>
      <c r="G7050" s="1">
        <f t="shared" ca="1" si="775"/>
        <v>4</v>
      </c>
      <c r="H7050" s="1">
        <f t="shared" ca="1" si="776"/>
        <v>0</v>
      </c>
    </row>
    <row r="7051" spans="1:8" hidden="1" x14ac:dyDescent="0.2">
      <c r="A7051" s="1">
        <v>7048</v>
      </c>
      <c r="B7051" s="1">
        <f t="shared" ca="1" si="773"/>
        <v>401775.24310300627</v>
      </c>
      <c r="C7051" s="1">
        <f t="shared" ca="1" si="770"/>
        <v>500</v>
      </c>
      <c r="D7051" s="1">
        <f t="shared" ca="1" si="771"/>
        <v>-42.077013244733351</v>
      </c>
      <c r="E7051" s="1">
        <f t="shared" ca="1" si="772"/>
        <v>-1</v>
      </c>
      <c r="F7051" s="1">
        <f t="shared" ca="1" si="774"/>
        <v>2</v>
      </c>
      <c r="G7051" s="1">
        <f t="shared" ca="1" si="775"/>
        <v>5</v>
      </c>
      <c r="H7051" s="1">
        <f t="shared" ca="1" si="776"/>
        <v>0</v>
      </c>
    </row>
    <row r="7052" spans="1:8" hidden="1" x14ac:dyDescent="0.2">
      <c r="A7052" s="1">
        <v>7049</v>
      </c>
      <c r="B7052" s="1">
        <f t="shared" ca="1" si="773"/>
        <v>380736.73648063961</v>
      </c>
      <c r="C7052" s="1">
        <f t="shared" ca="1" si="770"/>
        <v>500</v>
      </c>
      <c r="D7052" s="1">
        <f t="shared" ca="1" si="771"/>
        <v>58.639357099169693</v>
      </c>
      <c r="E7052" s="1">
        <f t="shared" ca="1" si="772"/>
        <v>-2</v>
      </c>
      <c r="F7052" s="1">
        <f t="shared" ca="1" si="774"/>
        <v>2</v>
      </c>
      <c r="G7052" s="1">
        <f t="shared" ca="1" si="775"/>
        <v>6</v>
      </c>
      <c r="H7052" s="1">
        <f t="shared" ca="1" si="776"/>
        <v>0</v>
      </c>
    </row>
    <row r="7053" spans="1:8" hidden="1" x14ac:dyDescent="0.2">
      <c r="A7053" s="1">
        <v>7050</v>
      </c>
      <c r="B7053" s="1">
        <f t="shared" ca="1" si="773"/>
        <v>410056.41503022448</v>
      </c>
      <c r="C7053" s="1">
        <f t="shared" ca="1" si="770"/>
        <v>500</v>
      </c>
      <c r="D7053" s="1">
        <f t="shared" ca="1" si="771"/>
        <v>58.639357099169693</v>
      </c>
      <c r="E7053" s="1">
        <f t="shared" ca="1" si="772"/>
        <v>-1</v>
      </c>
      <c r="F7053" s="1">
        <f t="shared" ca="1" si="774"/>
        <v>2</v>
      </c>
      <c r="G7053" s="1">
        <f t="shared" ca="1" si="775"/>
        <v>0</v>
      </c>
      <c r="H7053" s="1">
        <f t="shared" ca="1" si="776"/>
        <v>1</v>
      </c>
    </row>
    <row r="7054" spans="1:8" hidden="1" x14ac:dyDescent="0.2">
      <c r="A7054" s="1">
        <v>7051</v>
      </c>
      <c r="B7054" s="1">
        <f t="shared" ca="1" si="773"/>
        <v>439376.0935798093</v>
      </c>
      <c r="C7054" s="1">
        <f t="shared" ca="1" si="770"/>
        <v>100</v>
      </c>
      <c r="D7054" s="1">
        <f t="shared" ca="1" si="771"/>
        <v>-42.077013244733351</v>
      </c>
      <c r="E7054" s="1">
        <f t="shared" ca="1" si="772"/>
        <v>0</v>
      </c>
      <c r="F7054" s="1">
        <f t="shared" ca="1" si="774"/>
        <v>1</v>
      </c>
      <c r="G7054" s="1">
        <f t="shared" ca="1" si="775"/>
        <v>0</v>
      </c>
      <c r="H7054" s="1">
        <f t="shared" ca="1" si="776"/>
        <v>2</v>
      </c>
    </row>
    <row r="7055" spans="1:8" hidden="1" x14ac:dyDescent="0.2">
      <c r="A7055" s="1">
        <v>7052</v>
      </c>
      <c r="B7055" s="1">
        <f t="shared" ca="1" si="773"/>
        <v>435168.39225533599</v>
      </c>
      <c r="C7055" s="1">
        <f t="shared" ca="1" si="770"/>
        <v>100</v>
      </c>
      <c r="D7055" s="1">
        <f t="shared" ca="1" si="771"/>
        <v>-42.077013244733351</v>
      </c>
      <c r="E7055" s="1">
        <f t="shared" ca="1" si="772"/>
        <v>-1</v>
      </c>
      <c r="F7055" s="1">
        <f t="shared" ca="1" si="774"/>
        <v>1</v>
      </c>
      <c r="G7055" s="1">
        <f t="shared" ca="1" si="775"/>
        <v>1</v>
      </c>
      <c r="H7055" s="1">
        <f t="shared" ca="1" si="776"/>
        <v>0</v>
      </c>
    </row>
    <row r="7056" spans="1:8" hidden="1" x14ac:dyDescent="0.2">
      <c r="A7056" s="1">
        <v>7053</v>
      </c>
      <c r="B7056" s="1">
        <f t="shared" ca="1" si="773"/>
        <v>430960.69093086268</v>
      </c>
      <c r="C7056" s="1">
        <f t="shared" ca="1" si="770"/>
        <v>100</v>
      </c>
      <c r="D7056" s="1">
        <f t="shared" ca="1" si="771"/>
        <v>58.639357099169693</v>
      </c>
      <c r="E7056" s="1">
        <f t="shared" ca="1" si="772"/>
        <v>-2</v>
      </c>
      <c r="F7056" s="1">
        <f t="shared" ca="1" si="774"/>
        <v>1</v>
      </c>
      <c r="G7056" s="1">
        <f t="shared" ca="1" si="775"/>
        <v>2</v>
      </c>
      <c r="H7056" s="1">
        <f t="shared" ca="1" si="776"/>
        <v>0</v>
      </c>
    </row>
    <row r="7057" spans="1:8" hidden="1" x14ac:dyDescent="0.2">
      <c r="A7057" s="1">
        <v>7054</v>
      </c>
      <c r="B7057" s="1">
        <f t="shared" ca="1" si="773"/>
        <v>436824.62664077966</v>
      </c>
      <c r="C7057" s="1">
        <f t="shared" ca="1" si="770"/>
        <v>100</v>
      </c>
      <c r="D7057" s="1">
        <f t="shared" ca="1" si="771"/>
        <v>-42.077013244733351</v>
      </c>
      <c r="E7057" s="1">
        <f t="shared" ca="1" si="772"/>
        <v>-1</v>
      </c>
      <c r="F7057" s="1">
        <f t="shared" ca="1" si="774"/>
        <v>1</v>
      </c>
      <c r="G7057" s="1">
        <f t="shared" ca="1" si="775"/>
        <v>0</v>
      </c>
      <c r="H7057" s="1">
        <f t="shared" ca="1" si="776"/>
        <v>1</v>
      </c>
    </row>
    <row r="7058" spans="1:8" hidden="1" x14ac:dyDescent="0.2">
      <c r="A7058" s="1">
        <v>7055</v>
      </c>
      <c r="B7058" s="1">
        <f t="shared" ca="1" si="773"/>
        <v>432616.92531630635</v>
      </c>
      <c r="C7058" s="1">
        <f t="shared" ca="1" si="770"/>
        <v>100</v>
      </c>
      <c r="D7058" s="1">
        <f t="shared" ca="1" si="771"/>
        <v>-42.077013244733351</v>
      </c>
      <c r="E7058" s="1">
        <f t="shared" ca="1" si="772"/>
        <v>-2</v>
      </c>
      <c r="F7058" s="1">
        <f t="shared" ca="1" si="774"/>
        <v>1</v>
      </c>
      <c r="G7058" s="1">
        <f t="shared" ca="1" si="775"/>
        <v>1</v>
      </c>
      <c r="H7058" s="1">
        <f t="shared" ca="1" si="776"/>
        <v>0</v>
      </c>
    </row>
    <row r="7059" spans="1:8" hidden="1" x14ac:dyDescent="0.2">
      <c r="A7059" s="1">
        <v>7056</v>
      </c>
      <c r="B7059" s="1">
        <f t="shared" ca="1" si="773"/>
        <v>428409.22399183305</v>
      </c>
      <c r="C7059" s="1">
        <f t="shared" ca="1" si="770"/>
        <v>100</v>
      </c>
      <c r="D7059" s="1">
        <f t="shared" ca="1" si="771"/>
        <v>-42.077013244733351</v>
      </c>
      <c r="E7059" s="1">
        <f t="shared" ca="1" si="772"/>
        <v>-3</v>
      </c>
      <c r="F7059" s="1">
        <f t="shared" ca="1" si="774"/>
        <v>1</v>
      </c>
      <c r="G7059" s="1">
        <f t="shared" ca="1" si="775"/>
        <v>2</v>
      </c>
      <c r="H7059" s="1">
        <f t="shared" ca="1" si="776"/>
        <v>0</v>
      </c>
    </row>
    <row r="7060" spans="1:8" hidden="1" x14ac:dyDescent="0.2">
      <c r="A7060" s="1">
        <v>7057</v>
      </c>
      <c r="B7060" s="1">
        <f t="shared" ca="1" si="773"/>
        <v>424201.52266735974</v>
      </c>
      <c r="C7060" s="1">
        <f t="shared" ca="1" si="770"/>
        <v>100</v>
      </c>
      <c r="D7060" s="1">
        <f t="shared" ca="1" si="771"/>
        <v>58.639357099169693</v>
      </c>
      <c r="E7060" s="1">
        <f t="shared" ca="1" si="772"/>
        <v>-4</v>
      </c>
      <c r="F7060" s="1">
        <f t="shared" ca="1" si="774"/>
        <v>1</v>
      </c>
      <c r="G7060" s="1">
        <f t="shared" ca="1" si="775"/>
        <v>3</v>
      </c>
      <c r="H7060" s="1">
        <f t="shared" ca="1" si="776"/>
        <v>0</v>
      </c>
    </row>
    <row r="7061" spans="1:8" hidden="1" x14ac:dyDescent="0.2">
      <c r="A7061" s="1">
        <v>7058</v>
      </c>
      <c r="B7061" s="1">
        <f t="shared" ca="1" si="773"/>
        <v>430065.45837727672</v>
      </c>
      <c r="C7061" s="1">
        <f t="shared" ca="1" si="770"/>
        <v>100</v>
      </c>
      <c r="D7061" s="1">
        <f t="shared" ca="1" si="771"/>
        <v>-42.077013244733351</v>
      </c>
      <c r="E7061" s="1">
        <f t="shared" ca="1" si="772"/>
        <v>-3</v>
      </c>
      <c r="F7061" s="1">
        <f t="shared" ca="1" si="774"/>
        <v>1</v>
      </c>
      <c r="G7061" s="1">
        <f t="shared" ca="1" si="775"/>
        <v>0</v>
      </c>
      <c r="H7061" s="1">
        <f t="shared" ca="1" si="776"/>
        <v>1</v>
      </c>
    </row>
    <row r="7062" spans="1:8" hidden="1" x14ac:dyDescent="0.2">
      <c r="A7062" s="1">
        <v>7059</v>
      </c>
      <c r="B7062" s="1">
        <f t="shared" ca="1" si="773"/>
        <v>425857.75705280341</v>
      </c>
      <c r="C7062" s="1">
        <f t="shared" ca="1" si="770"/>
        <v>100</v>
      </c>
      <c r="D7062" s="1">
        <f t="shared" ca="1" si="771"/>
        <v>-42.077013244733351</v>
      </c>
      <c r="E7062" s="1">
        <f t="shared" ca="1" si="772"/>
        <v>-4</v>
      </c>
      <c r="F7062" s="1">
        <f t="shared" ca="1" si="774"/>
        <v>1</v>
      </c>
      <c r="G7062" s="1">
        <f t="shared" ca="1" si="775"/>
        <v>1</v>
      </c>
      <c r="H7062" s="1">
        <f t="shared" ca="1" si="776"/>
        <v>0</v>
      </c>
    </row>
    <row r="7063" spans="1:8" hidden="1" x14ac:dyDescent="0.2">
      <c r="A7063" s="1">
        <v>7060</v>
      </c>
      <c r="B7063" s="1">
        <f t="shared" ca="1" si="773"/>
        <v>421650.0557283301</v>
      </c>
      <c r="C7063" s="1">
        <f t="shared" ca="1" si="770"/>
        <v>500</v>
      </c>
      <c r="D7063" s="1">
        <f t="shared" ca="1" si="771"/>
        <v>-42.077013244733351</v>
      </c>
      <c r="E7063" s="1">
        <f t="shared" ca="1" si="772"/>
        <v>0</v>
      </c>
      <c r="F7063" s="1">
        <f t="shared" ca="1" si="774"/>
        <v>2</v>
      </c>
      <c r="G7063" s="1">
        <f t="shared" ca="1" si="775"/>
        <v>2</v>
      </c>
      <c r="H7063" s="1">
        <f t="shared" ca="1" si="776"/>
        <v>0</v>
      </c>
    </row>
    <row r="7064" spans="1:8" hidden="1" x14ac:dyDescent="0.2">
      <c r="A7064" s="1">
        <v>7061</v>
      </c>
      <c r="B7064" s="1">
        <f t="shared" ca="1" si="773"/>
        <v>400611.54910596344</v>
      </c>
      <c r="C7064" s="1">
        <f t="shared" ca="1" si="770"/>
        <v>500</v>
      </c>
      <c r="D7064" s="1">
        <f t="shared" ca="1" si="771"/>
        <v>-42.077013244733351</v>
      </c>
      <c r="E7064" s="1">
        <f t="shared" ca="1" si="772"/>
        <v>-1</v>
      </c>
      <c r="F7064" s="1">
        <f t="shared" ca="1" si="774"/>
        <v>2</v>
      </c>
      <c r="G7064" s="1">
        <f t="shared" ca="1" si="775"/>
        <v>3</v>
      </c>
      <c r="H7064" s="1">
        <f t="shared" ca="1" si="776"/>
        <v>0</v>
      </c>
    </row>
    <row r="7065" spans="1:8" hidden="1" x14ac:dyDescent="0.2">
      <c r="A7065" s="1">
        <v>7062</v>
      </c>
      <c r="B7065" s="1">
        <f t="shared" ca="1" si="773"/>
        <v>379573.04248359677</v>
      </c>
      <c r="C7065" s="1">
        <f t="shared" ca="1" si="770"/>
        <v>500</v>
      </c>
      <c r="D7065" s="1">
        <f t="shared" ca="1" si="771"/>
        <v>-42.077013244733351</v>
      </c>
      <c r="E7065" s="1">
        <f t="shared" ca="1" si="772"/>
        <v>-2</v>
      </c>
      <c r="F7065" s="1">
        <f t="shared" ca="1" si="774"/>
        <v>2</v>
      </c>
      <c r="G7065" s="1">
        <f t="shared" ca="1" si="775"/>
        <v>4</v>
      </c>
      <c r="H7065" s="1">
        <f t="shared" ca="1" si="776"/>
        <v>0</v>
      </c>
    </row>
    <row r="7066" spans="1:8" hidden="1" x14ac:dyDescent="0.2">
      <c r="A7066" s="1">
        <v>7063</v>
      </c>
      <c r="B7066" s="1">
        <f t="shared" ca="1" si="773"/>
        <v>358534.53586123011</v>
      </c>
      <c r="C7066" s="1">
        <f t="shared" ca="1" si="770"/>
        <v>500</v>
      </c>
      <c r="D7066" s="1">
        <f t="shared" ca="1" si="771"/>
        <v>58.639357099169693</v>
      </c>
      <c r="E7066" s="1">
        <f t="shared" ca="1" si="772"/>
        <v>-3</v>
      </c>
      <c r="F7066" s="1">
        <f t="shared" ca="1" si="774"/>
        <v>2</v>
      </c>
      <c r="G7066" s="1">
        <f t="shared" ca="1" si="775"/>
        <v>5</v>
      </c>
      <c r="H7066" s="1">
        <f t="shared" ca="1" si="776"/>
        <v>0</v>
      </c>
    </row>
    <row r="7067" spans="1:8" hidden="1" x14ac:dyDescent="0.2">
      <c r="A7067" s="1">
        <v>7064</v>
      </c>
      <c r="B7067" s="1">
        <f t="shared" ca="1" si="773"/>
        <v>387854.21441081492</v>
      </c>
      <c r="C7067" s="1">
        <f t="shared" ca="1" si="770"/>
        <v>500</v>
      </c>
      <c r="D7067" s="1">
        <f t="shared" ca="1" si="771"/>
        <v>58.639357099169693</v>
      </c>
      <c r="E7067" s="1">
        <f t="shared" ca="1" si="772"/>
        <v>-2</v>
      </c>
      <c r="F7067" s="1">
        <f t="shared" ca="1" si="774"/>
        <v>2</v>
      </c>
      <c r="G7067" s="1">
        <f t="shared" ca="1" si="775"/>
        <v>0</v>
      </c>
      <c r="H7067" s="1">
        <f t="shared" ca="1" si="776"/>
        <v>1</v>
      </c>
    </row>
    <row r="7068" spans="1:8" hidden="1" x14ac:dyDescent="0.2">
      <c r="A7068" s="1">
        <v>7065</v>
      </c>
      <c r="B7068" s="1">
        <f t="shared" ca="1" si="773"/>
        <v>417173.89296039974</v>
      </c>
      <c r="C7068" s="1">
        <f t="shared" ca="1" si="770"/>
        <v>500</v>
      </c>
      <c r="D7068" s="1">
        <f t="shared" ca="1" si="771"/>
        <v>58.639357099169693</v>
      </c>
      <c r="E7068" s="1">
        <f t="shared" ca="1" si="772"/>
        <v>-1</v>
      </c>
      <c r="F7068" s="1">
        <f t="shared" ca="1" si="774"/>
        <v>2</v>
      </c>
      <c r="G7068" s="1">
        <f t="shared" ca="1" si="775"/>
        <v>0</v>
      </c>
      <c r="H7068" s="1">
        <f t="shared" ca="1" si="776"/>
        <v>2</v>
      </c>
    </row>
    <row r="7069" spans="1:8" hidden="1" x14ac:dyDescent="0.2">
      <c r="A7069" s="1">
        <v>7066</v>
      </c>
      <c r="B7069" s="1">
        <f t="shared" ca="1" si="773"/>
        <v>446493.57150998455</v>
      </c>
      <c r="C7069" s="1">
        <f t="shared" ca="1" si="770"/>
        <v>100</v>
      </c>
      <c r="D7069" s="1">
        <f t="shared" ca="1" si="771"/>
        <v>-42.077013244733351</v>
      </c>
      <c r="E7069" s="1">
        <f t="shared" ca="1" si="772"/>
        <v>0</v>
      </c>
      <c r="F7069" s="1">
        <f t="shared" ca="1" si="774"/>
        <v>1</v>
      </c>
      <c r="G7069" s="1">
        <f t="shared" ca="1" si="775"/>
        <v>0</v>
      </c>
      <c r="H7069" s="1">
        <f t="shared" ca="1" si="776"/>
        <v>3</v>
      </c>
    </row>
    <row r="7070" spans="1:8" hidden="1" x14ac:dyDescent="0.2">
      <c r="A7070" s="1">
        <v>7067</v>
      </c>
      <c r="B7070" s="1">
        <f t="shared" ca="1" si="773"/>
        <v>442285.87018551124</v>
      </c>
      <c r="C7070" s="1">
        <f t="shared" ca="1" si="770"/>
        <v>100</v>
      </c>
      <c r="D7070" s="1">
        <f t="shared" ca="1" si="771"/>
        <v>58.639357099169693</v>
      </c>
      <c r="E7070" s="1">
        <f t="shared" ca="1" si="772"/>
        <v>-1</v>
      </c>
      <c r="F7070" s="1">
        <f t="shared" ca="1" si="774"/>
        <v>1</v>
      </c>
      <c r="G7070" s="1">
        <f t="shared" ca="1" si="775"/>
        <v>1</v>
      </c>
      <c r="H7070" s="1">
        <f t="shared" ca="1" si="776"/>
        <v>0</v>
      </c>
    </row>
    <row r="7071" spans="1:8" hidden="1" x14ac:dyDescent="0.2">
      <c r="A7071" s="1">
        <v>7068</v>
      </c>
      <c r="B7071" s="1">
        <f t="shared" ca="1" si="773"/>
        <v>448149.80589542823</v>
      </c>
      <c r="C7071" s="1">
        <f t="shared" ca="1" si="770"/>
        <v>100</v>
      </c>
      <c r="D7071" s="1">
        <f t="shared" ca="1" si="771"/>
        <v>-42.077013244733351</v>
      </c>
      <c r="E7071" s="1">
        <f t="shared" ca="1" si="772"/>
        <v>0</v>
      </c>
      <c r="F7071" s="1">
        <f t="shared" ca="1" si="774"/>
        <v>1</v>
      </c>
      <c r="G7071" s="1">
        <f t="shared" ca="1" si="775"/>
        <v>0</v>
      </c>
      <c r="H7071" s="1">
        <f t="shared" ca="1" si="776"/>
        <v>1</v>
      </c>
    </row>
    <row r="7072" spans="1:8" hidden="1" x14ac:dyDescent="0.2">
      <c r="A7072" s="1">
        <v>7069</v>
      </c>
      <c r="B7072" s="1">
        <f t="shared" ca="1" si="773"/>
        <v>443942.10457095492</v>
      </c>
      <c r="C7072" s="1">
        <f t="shared" ca="1" si="770"/>
        <v>100</v>
      </c>
      <c r="D7072" s="1">
        <f t="shared" ca="1" si="771"/>
        <v>-42.077013244733351</v>
      </c>
      <c r="E7072" s="1">
        <f t="shared" ca="1" si="772"/>
        <v>-1</v>
      </c>
      <c r="F7072" s="1">
        <f t="shared" ca="1" si="774"/>
        <v>1</v>
      </c>
      <c r="G7072" s="1">
        <f t="shared" ca="1" si="775"/>
        <v>1</v>
      </c>
      <c r="H7072" s="1">
        <f t="shared" ca="1" si="776"/>
        <v>0</v>
      </c>
    </row>
    <row r="7073" spans="1:8" hidden="1" x14ac:dyDescent="0.2">
      <c r="A7073" s="1">
        <v>7070</v>
      </c>
      <c r="B7073" s="1">
        <f t="shared" ca="1" si="773"/>
        <v>439734.40324648161</v>
      </c>
      <c r="C7073" s="1">
        <f t="shared" ca="1" si="770"/>
        <v>100</v>
      </c>
      <c r="D7073" s="1">
        <f t="shared" ca="1" si="771"/>
        <v>-42.077013244733351</v>
      </c>
      <c r="E7073" s="1">
        <f t="shared" ca="1" si="772"/>
        <v>-2</v>
      </c>
      <c r="F7073" s="1">
        <f t="shared" ca="1" si="774"/>
        <v>1</v>
      </c>
      <c r="G7073" s="1">
        <f t="shared" ca="1" si="775"/>
        <v>2</v>
      </c>
      <c r="H7073" s="1">
        <f t="shared" ca="1" si="776"/>
        <v>0</v>
      </c>
    </row>
    <row r="7074" spans="1:8" hidden="1" x14ac:dyDescent="0.2">
      <c r="A7074" s="1">
        <v>7071</v>
      </c>
      <c r="B7074" s="1">
        <f t="shared" ca="1" si="773"/>
        <v>435526.7019220083</v>
      </c>
      <c r="C7074" s="1">
        <f t="shared" ca="1" si="770"/>
        <v>100</v>
      </c>
      <c r="D7074" s="1">
        <f t="shared" ca="1" si="771"/>
        <v>-42.077013244733351</v>
      </c>
      <c r="E7074" s="1">
        <f t="shared" ca="1" si="772"/>
        <v>-3</v>
      </c>
      <c r="F7074" s="1">
        <f t="shared" ca="1" si="774"/>
        <v>1</v>
      </c>
      <c r="G7074" s="1">
        <f t="shared" ca="1" si="775"/>
        <v>3</v>
      </c>
      <c r="H7074" s="1">
        <f t="shared" ca="1" si="776"/>
        <v>0</v>
      </c>
    </row>
    <row r="7075" spans="1:8" hidden="1" x14ac:dyDescent="0.2">
      <c r="A7075" s="1">
        <v>7072</v>
      </c>
      <c r="B7075" s="1">
        <f t="shared" ca="1" si="773"/>
        <v>431319.00059753499</v>
      </c>
      <c r="C7075" s="1">
        <f t="shared" ca="1" si="770"/>
        <v>100</v>
      </c>
      <c r="D7075" s="1">
        <f t="shared" ca="1" si="771"/>
        <v>-42.077013244733351</v>
      </c>
      <c r="E7075" s="1">
        <f t="shared" ca="1" si="772"/>
        <v>-4</v>
      </c>
      <c r="F7075" s="1">
        <f t="shared" ca="1" si="774"/>
        <v>1</v>
      </c>
      <c r="G7075" s="1">
        <f t="shared" ca="1" si="775"/>
        <v>4</v>
      </c>
      <c r="H7075" s="1">
        <f t="shared" ca="1" si="776"/>
        <v>0</v>
      </c>
    </row>
    <row r="7076" spans="1:8" hidden="1" x14ac:dyDescent="0.2">
      <c r="A7076" s="1">
        <v>7073</v>
      </c>
      <c r="B7076" s="1">
        <f t="shared" ca="1" si="773"/>
        <v>427111.29927306168</v>
      </c>
      <c r="C7076" s="1">
        <f t="shared" ca="1" si="770"/>
        <v>500</v>
      </c>
      <c r="D7076" s="1">
        <f t="shared" ca="1" si="771"/>
        <v>-42.077013244733351</v>
      </c>
      <c r="E7076" s="1">
        <f t="shared" ca="1" si="772"/>
        <v>0</v>
      </c>
      <c r="F7076" s="1">
        <f t="shared" ca="1" si="774"/>
        <v>2</v>
      </c>
      <c r="G7076" s="1">
        <f t="shared" ca="1" si="775"/>
        <v>5</v>
      </c>
      <c r="H7076" s="1">
        <f t="shared" ca="1" si="776"/>
        <v>0</v>
      </c>
    </row>
    <row r="7077" spans="1:8" hidden="1" x14ac:dyDescent="0.2">
      <c r="A7077" s="1">
        <v>7074</v>
      </c>
      <c r="B7077" s="1">
        <f t="shared" ca="1" si="773"/>
        <v>406072.79265069502</v>
      </c>
      <c r="C7077" s="1">
        <f t="shared" ca="1" si="770"/>
        <v>500</v>
      </c>
      <c r="D7077" s="1">
        <f t="shared" ca="1" si="771"/>
        <v>58.639357099169693</v>
      </c>
      <c r="E7077" s="1">
        <f t="shared" ca="1" si="772"/>
        <v>-1</v>
      </c>
      <c r="F7077" s="1">
        <f t="shared" ca="1" si="774"/>
        <v>2</v>
      </c>
      <c r="G7077" s="1">
        <f t="shared" ca="1" si="775"/>
        <v>6</v>
      </c>
      <c r="H7077" s="1">
        <f t="shared" ca="1" si="776"/>
        <v>0</v>
      </c>
    </row>
    <row r="7078" spans="1:8" hidden="1" x14ac:dyDescent="0.2">
      <c r="A7078" s="1">
        <v>7075</v>
      </c>
      <c r="B7078" s="1">
        <f t="shared" ca="1" si="773"/>
        <v>435392.47120027989</v>
      </c>
      <c r="C7078" s="1">
        <f t="shared" ca="1" si="770"/>
        <v>100</v>
      </c>
      <c r="D7078" s="1">
        <f t="shared" ca="1" si="771"/>
        <v>58.639357099169693</v>
      </c>
      <c r="E7078" s="1">
        <f t="shared" ca="1" si="772"/>
        <v>0</v>
      </c>
      <c r="F7078" s="1">
        <f t="shared" ca="1" si="774"/>
        <v>1</v>
      </c>
      <c r="G7078" s="1">
        <f t="shared" ca="1" si="775"/>
        <v>0</v>
      </c>
      <c r="H7078" s="1">
        <f t="shared" ca="1" si="776"/>
        <v>1</v>
      </c>
    </row>
    <row r="7079" spans="1:8" hidden="1" x14ac:dyDescent="0.2">
      <c r="A7079" s="1">
        <v>7076</v>
      </c>
      <c r="B7079" s="1">
        <f t="shared" ca="1" si="773"/>
        <v>441256.40691019688</v>
      </c>
      <c r="C7079" s="1">
        <f t="shared" ca="1" si="770"/>
        <v>100</v>
      </c>
      <c r="D7079" s="1">
        <f t="shared" ca="1" si="771"/>
        <v>-42.077013244733351</v>
      </c>
      <c r="E7079" s="1">
        <f t="shared" ca="1" si="772"/>
        <v>0</v>
      </c>
      <c r="F7079" s="1">
        <f t="shared" ca="1" si="774"/>
        <v>1</v>
      </c>
      <c r="G7079" s="1">
        <f t="shared" ca="1" si="775"/>
        <v>0</v>
      </c>
      <c r="H7079" s="1">
        <f t="shared" ca="1" si="776"/>
        <v>2</v>
      </c>
    </row>
    <row r="7080" spans="1:8" hidden="1" x14ac:dyDescent="0.2">
      <c r="A7080" s="1">
        <v>7077</v>
      </c>
      <c r="B7080" s="1">
        <f t="shared" ca="1" si="773"/>
        <v>437048.70558572357</v>
      </c>
      <c r="C7080" s="1">
        <f t="shared" ca="1" si="770"/>
        <v>100</v>
      </c>
      <c r="D7080" s="1">
        <f t="shared" ca="1" si="771"/>
        <v>-42.077013244733351</v>
      </c>
      <c r="E7080" s="1">
        <f t="shared" ca="1" si="772"/>
        <v>-1</v>
      </c>
      <c r="F7080" s="1">
        <f t="shared" ca="1" si="774"/>
        <v>1</v>
      </c>
      <c r="G7080" s="1">
        <f t="shared" ca="1" si="775"/>
        <v>1</v>
      </c>
      <c r="H7080" s="1">
        <f t="shared" ca="1" si="776"/>
        <v>0</v>
      </c>
    </row>
    <row r="7081" spans="1:8" hidden="1" x14ac:dyDescent="0.2">
      <c r="A7081" s="1">
        <v>7078</v>
      </c>
      <c r="B7081" s="1">
        <f t="shared" ca="1" si="773"/>
        <v>432841.00426125026</v>
      </c>
      <c r="C7081" s="1">
        <f t="shared" ca="1" si="770"/>
        <v>100</v>
      </c>
      <c r="D7081" s="1">
        <f t="shared" ca="1" si="771"/>
        <v>-42.077013244733351</v>
      </c>
      <c r="E7081" s="1">
        <f t="shared" ca="1" si="772"/>
        <v>-2</v>
      </c>
      <c r="F7081" s="1">
        <f t="shared" ca="1" si="774"/>
        <v>1</v>
      </c>
      <c r="G7081" s="1">
        <f t="shared" ca="1" si="775"/>
        <v>2</v>
      </c>
      <c r="H7081" s="1">
        <f t="shared" ca="1" si="776"/>
        <v>0</v>
      </c>
    </row>
    <row r="7082" spans="1:8" hidden="1" x14ac:dyDescent="0.2">
      <c r="A7082" s="1">
        <v>7079</v>
      </c>
      <c r="B7082" s="1">
        <f t="shared" ca="1" si="773"/>
        <v>428633.30293677695</v>
      </c>
      <c r="C7082" s="1">
        <f t="shared" ca="1" si="770"/>
        <v>100</v>
      </c>
      <c r="D7082" s="1">
        <f t="shared" ca="1" si="771"/>
        <v>-42.077013244733351</v>
      </c>
      <c r="E7082" s="1">
        <f t="shared" ca="1" si="772"/>
        <v>-3</v>
      </c>
      <c r="F7082" s="1">
        <f t="shared" ca="1" si="774"/>
        <v>1</v>
      </c>
      <c r="G7082" s="1">
        <f t="shared" ca="1" si="775"/>
        <v>3</v>
      </c>
      <c r="H7082" s="1">
        <f t="shared" ca="1" si="776"/>
        <v>0</v>
      </c>
    </row>
    <row r="7083" spans="1:8" hidden="1" x14ac:dyDescent="0.2">
      <c r="A7083" s="1">
        <v>7080</v>
      </c>
      <c r="B7083" s="1">
        <f t="shared" ca="1" si="773"/>
        <v>424425.60161230364</v>
      </c>
      <c r="C7083" s="1">
        <f t="shared" ca="1" si="770"/>
        <v>100</v>
      </c>
      <c r="D7083" s="1">
        <f t="shared" ca="1" si="771"/>
        <v>58.639357099169693</v>
      </c>
      <c r="E7083" s="1">
        <f t="shared" ca="1" si="772"/>
        <v>-4</v>
      </c>
      <c r="F7083" s="1">
        <f t="shared" ca="1" si="774"/>
        <v>1</v>
      </c>
      <c r="G7083" s="1">
        <f t="shared" ca="1" si="775"/>
        <v>4</v>
      </c>
      <c r="H7083" s="1">
        <f t="shared" ca="1" si="776"/>
        <v>0</v>
      </c>
    </row>
    <row r="7084" spans="1:8" hidden="1" x14ac:dyDescent="0.2">
      <c r="A7084" s="1">
        <v>7081</v>
      </c>
      <c r="B7084" s="1">
        <f t="shared" ca="1" si="773"/>
        <v>430289.53732222063</v>
      </c>
      <c r="C7084" s="1">
        <f t="shared" ca="1" si="770"/>
        <v>100</v>
      </c>
      <c r="D7084" s="1">
        <f t="shared" ca="1" si="771"/>
        <v>58.639357099169693</v>
      </c>
      <c r="E7084" s="1">
        <f t="shared" ca="1" si="772"/>
        <v>-3</v>
      </c>
      <c r="F7084" s="1">
        <f t="shared" ca="1" si="774"/>
        <v>1</v>
      </c>
      <c r="G7084" s="1">
        <f t="shared" ca="1" si="775"/>
        <v>0</v>
      </c>
      <c r="H7084" s="1">
        <f t="shared" ca="1" si="776"/>
        <v>1</v>
      </c>
    </row>
    <row r="7085" spans="1:8" hidden="1" x14ac:dyDescent="0.2">
      <c r="A7085" s="1">
        <v>7082</v>
      </c>
      <c r="B7085" s="1">
        <f t="shared" ca="1" si="773"/>
        <v>436153.47303213761</v>
      </c>
      <c r="C7085" s="1">
        <f t="shared" ca="1" si="770"/>
        <v>100</v>
      </c>
      <c r="D7085" s="1">
        <f t="shared" ca="1" si="771"/>
        <v>58.639357099169693</v>
      </c>
      <c r="E7085" s="1">
        <f t="shared" ca="1" si="772"/>
        <v>-2</v>
      </c>
      <c r="F7085" s="1">
        <f t="shared" ca="1" si="774"/>
        <v>1</v>
      </c>
      <c r="G7085" s="1">
        <f t="shared" ca="1" si="775"/>
        <v>0</v>
      </c>
      <c r="H7085" s="1">
        <f t="shared" ca="1" si="776"/>
        <v>2</v>
      </c>
    </row>
    <row r="7086" spans="1:8" hidden="1" x14ac:dyDescent="0.2">
      <c r="A7086" s="1">
        <v>7083</v>
      </c>
      <c r="B7086" s="1">
        <f t="shared" ca="1" si="773"/>
        <v>442017.4087420546</v>
      </c>
      <c r="C7086" s="1">
        <f t="shared" ca="1" si="770"/>
        <v>100</v>
      </c>
      <c r="D7086" s="1">
        <f t="shared" ca="1" si="771"/>
        <v>58.639357099169693</v>
      </c>
      <c r="E7086" s="1">
        <f t="shared" ca="1" si="772"/>
        <v>-1</v>
      </c>
      <c r="F7086" s="1">
        <f t="shared" ca="1" si="774"/>
        <v>1</v>
      </c>
      <c r="G7086" s="1">
        <f t="shared" ca="1" si="775"/>
        <v>0</v>
      </c>
      <c r="H7086" s="1">
        <f t="shared" ca="1" si="776"/>
        <v>3</v>
      </c>
    </row>
    <row r="7087" spans="1:8" hidden="1" x14ac:dyDescent="0.2">
      <c r="A7087" s="1">
        <v>7084</v>
      </c>
      <c r="B7087" s="1">
        <f t="shared" ca="1" si="773"/>
        <v>447881.34445197158</v>
      </c>
      <c r="C7087" s="1">
        <f t="shared" ca="1" si="770"/>
        <v>100</v>
      </c>
      <c r="D7087" s="1">
        <f t="shared" ca="1" si="771"/>
        <v>-42.077013244733351</v>
      </c>
      <c r="E7087" s="1">
        <f t="shared" ca="1" si="772"/>
        <v>0</v>
      </c>
      <c r="F7087" s="1">
        <f t="shared" ca="1" si="774"/>
        <v>1</v>
      </c>
      <c r="G7087" s="1">
        <f t="shared" ca="1" si="775"/>
        <v>0</v>
      </c>
      <c r="H7087" s="1">
        <f t="shared" ca="1" si="776"/>
        <v>4</v>
      </c>
    </row>
    <row r="7088" spans="1:8" hidden="1" x14ac:dyDescent="0.2">
      <c r="A7088" s="1">
        <v>7085</v>
      </c>
      <c r="B7088" s="1">
        <f t="shared" ca="1" si="773"/>
        <v>443673.64312749828</v>
      </c>
      <c r="C7088" s="1">
        <f t="shared" ca="1" si="770"/>
        <v>100</v>
      </c>
      <c r="D7088" s="1">
        <f t="shared" ca="1" si="771"/>
        <v>-42.077013244733351</v>
      </c>
      <c r="E7088" s="1">
        <f t="shared" ca="1" si="772"/>
        <v>-1</v>
      </c>
      <c r="F7088" s="1">
        <f t="shared" ca="1" si="774"/>
        <v>1</v>
      </c>
      <c r="G7088" s="1">
        <f t="shared" ca="1" si="775"/>
        <v>1</v>
      </c>
      <c r="H7088" s="1">
        <f t="shared" ca="1" si="776"/>
        <v>0</v>
      </c>
    </row>
    <row r="7089" spans="1:8" hidden="1" x14ac:dyDescent="0.2">
      <c r="A7089" s="1">
        <v>7086</v>
      </c>
      <c r="B7089" s="1">
        <f t="shared" ca="1" si="773"/>
        <v>439465.94180302497</v>
      </c>
      <c r="C7089" s="1">
        <f t="shared" ca="1" si="770"/>
        <v>100</v>
      </c>
      <c r="D7089" s="1">
        <f t="shared" ca="1" si="771"/>
        <v>-42.077013244733351</v>
      </c>
      <c r="E7089" s="1">
        <f t="shared" ca="1" si="772"/>
        <v>-2</v>
      </c>
      <c r="F7089" s="1">
        <f t="shared" ca="1" si="774"/>
        <v>1</v>
      </c>
      <c r="G7089" s="1">
        <f t="shared" ca="1" si="775"/>
        <v>2</v>
      </c>
      <c r="H7089" s="1">
        <f t="shared" ca="1" si="776"/>
        <v>0</v>
      </c>
    </row>
    <row r="7090" spans="1:8" hidden="1" x14ac:dyDescent="0.2">
      <c r="A7090" s="1">
        <v>7087</v>
      </c>
      <c r="B7090" s="1">
        <f t="shared" ca="1" si="773"/>
        <v>435258.24047855166</v>
      </c>
      <c r="C7090" s="1">
        <f t="shared" ca="1" si="770"/>
        <v>100</v>
      </c>
      <c r="D7090" s="1">
        <f t="shared" ca="1" si="771"/>
        <v>58.639357099169693</v>
      </c>
      <c r="E7090" s="1">
        <f t="shared" ca="1" si="772"/>
        <v>-3</v>
      </c>
      <c r="F7090" s="1">
        <f t="shared" ca="1" si="774"/>
        <v>1</v>
      </c>
      <c r="G7090" s="1">
        <f t="shared" ca="1" si="775"/>
        <v>3</v>
      </c>
      <c r="H7090" s="1">
        <f t="shared" ca="1" si="776"/>
        <v>0</v>
      </c>
    </row>
    <row r="7091" spans="1:8" hidden="1" x14ac:dyDescent="0.2">
      <c r="A7091" s="1">
        <v>7088</v>
      </c>
      <c r="B7091" s="1">
        <f t="shared" ca="1" si="773"/>
        <v>441122.17618846864</v>
      </c>
      <c r="C7091" s="1">
        <f t="shared" ca="1" si="770"/>
        <v>100</v>
      </c>
      <c r="D7091" s="1">
        <f t="shared" ca="1" si="771"/>
        <v>58.639357099169693</v>
      </c>
      <c r="E7091" s="1">
        <f t="shared" ca="1" si="772"/>
        <v>-2</v>
      </c>
      <c r="F7091" s="1">
        <f t="shared" ca="1" si="774"/>
        <v>1</v>
      </c>
      <c r="G7091" s="1">
        <f t="shared" ca="1" si="775"/>
        <v>0</v>
      </c>
      <c r="H7091" s="1">
        <f t="shared" ca="1" si="776"/>
        <v>1</v>
      </c>
    </row>
    <row r="7092" spans="1:8" hidden="1" x14ac:dyDescent="0.2">
      <c r="A7092" s="1">
        <v>7089</v>
      </c>
      <c r="B7092" s="1">
        <f t="shared" ca="1" si="773"/>
        <v>446986.11189838563</v>
      </c>
      <c r="C7092" s="1">
        <f t="shared" ca="1" si="770"/>
        <v>100</v>
      </c>
      <c r="D7092" s="1">
        <f t="shared" ca="1" si="771"/>
        <v>-42.077013244733351</v>
      </c>
      <c r="E7092" s="1">
        <f t="shared" ca="1" si="772"/>
        <v>-1</v>
      </c>
      <c r="F7092" s="1">
        <f t="shared" ca="1" si="774"/>
        <v>1</v>
      </c>
      <c r="G7092" s="1">
        <f t="shared" ca="1" si="775"/>
        <v>0</v>
      </c>
      <c r="H7092" s="1">
        <f t="shared" ca="1" si="776"/>
        <v>2</v>
      </c>
    </row>
    <row r="7093" spans="1:8" hidden="1" x14ac:dyDescent="0.2">
      <c r="A7093" s="1">
        <v>7090</v>
      </c>
      <c r="B7093" s="1">
        <f t="shared" ca="1" si="773"/>
        <v>442778.41057391232</v>
      </c>
      <c r="C7093" s="1">
        <f t="shared" ca="1" si="770"/>
        <v>100</v>
      </c>
      <c r="D7093" s="1">
        <f t="shared" ca="1" si="771"/>
        <v>58.639357099169693</v>
      </c>
      <c r="E7093" s="1">
        <f t="shared" ca="1" si="772"/>
        <v>-2</v>
      </c>
      <c r="F7093" s="1">
        <f t="shared" ca="1" si="774"/>
        <v>1</v>
      </c>
      <c r="G7093" s="1">
        <f t="shared" ca="1" si="775"/>
        <v>1</v>
      </c>
      <c r="H7093" s="1">
        <f t="shared" ca="1" si="776"/>
        <v>0</v>
      </c>
    </row>
    <row r="7094" spans="1:8" hidden="1" x14ac:dyDescent="0.2">
      <c r="A7094" s="1">
        <v>7091</v>
      </c>
      <c r="B7094" s="1">
        <f t="shared" ca="1" si="773"/>
        <v>448642.34628382931</v>
      </c>
      <c r="C7094" s="1">
        <f t="shared" ca="1" si="770"/>
        <v>100</v>
      </c>
      <c r="D7094" s="1">
        <f t="shared" ca="1" si="771"/>
        <v>58.639357099169693</v>
      </c>
      <c r="E7094" s="1">
        <f t="shared" ca="1" si="772"/>
        <v>-1</v>
      </c>
      <c r="F7094" s="1">
        <f t="shared" ca="1" si="774"/>
        <v>1</v>
      </c>
      <c r="G7094" s="1">
        <f t="shared" ca="1" si="775"/>
        <v>0</v>
      </c>
      <c r="H7094" s="1">
        <f t="shared" ca="1" si="776"/>
        <v>1</v>
      </c>
    </row>
    <row r="7095" spans="1:8" hidden="1" x14ac:dyDescent="0.2">
      <c r="A7095" s="1">
        <v>7092</v>
      </c>
      <c r="B7095" s="1">
        <f t="shared" ca="1" si="773"/>
        <v>454506.28199374629</v>
      </c>
      <c r="C7095" s="1">
        <f t="shared" ca="1" si="770"/>
        <v>100</v>
      </c>
      <c r="D7095" s="1">
        <f t="shared" ca="1" si="771"/>
        <v>-42.077013244733351</v>
      </c>
      <c r="E7095" s="1">
        <f t="shared" ca="1" si="772"/>
        <v>0</v>
      </c>
      <c r="F7095" s="1">
        <f t="shared" ca="1" si="774"/>
        <v>1</v>
      </c>
      <c r="G7095" s="1">
        <f t="shared" ca="1" si="775"/>
        <v>0</v>
      </c>
      <c r="H7095" s="1">
        <f t="shared" ca="1" si="776"/>
        <v>2</v>
      </c>
    </row>
    <row r="7096" spans="1:8" hidden="1" x14ac:dyDescent="0.2">
      <c r="A7096" s="1">
        <v>7093</v>
      </c>
      <c r="B7096" s="1">
        <f t="shared" ca="1" si="773"/>
        <v>450298.58066927298</v>
      </c>
      <c r="C7096" s="1">
        <f t="shared" ca="1" si="770"/>
        <v>100</v>
      </c>
      <c r="D7096" s="1">
        <f t="shared" ca="1" si="771"/>
        <v>-42.077013244733351</v>
      </c>
      <c r="E7096" s="1">
        <f t="shared" ca="1" si="772"/>
        <v>-1</v>
      </c>
      <c r="F7096" s="1">
        <f t="shared" ca="1" si="774"/>
        <v>1</v>
      </c>
      <c r="G7096" s="1">
        <f t="shared" ca="1" si="775"/>
        <v>1</v>
      </c>
      <c r="H7096" s="1">
        <f t="shared" ca="1" si="776"/>
        <v>0</v>
      </c>
    </row>
    <row r="7097" spans="1:8" hidden="1" x14ac:dyDescent="0.2">
      <c r="A7097" s="1">
        <v>7094</v>
      </c>
      <c r="B7097" s="1">
        <f t="shared" ca="1" si="773"/>
        <v>446090.87934479967</v>
      </c>
      <c r="C7097" s="1">
        <f t="shared" ca="1" si="770"/>
        <v>100</v>
      </c>
      <c r="D7097" s="1">
        <f t="shared" ca="1" si="771"/>
        <v>-42.077013244733351</v>
      </c>
      <c r="E7097" s="1">
        <f t="shared" ca="1" si="772"/>
        <v>-2</v>
      </c>
      <c r="F7097" s="1">
        <f t="shared" ca="1" si="774"/>
        <v>1</v>
      </c>
      <c r="G7097" s="1">
        <f t="shared" ca="1" si="775"/>
        <v>2</v>
      </c>
      <c r="H7097" s="1">
        <f t="shared" ca="1" si="776"/>
        <v>0</v>
      </c>
    </row>
    <row r="7098" spans="1:8" hidden="1" x14ac:dyDescent="0.2">
      <c r="A7098" s="1">
        <v>7095</v>
      </c>
      <c r="B7098" s="1">
        <f t="shared" ca="1" si="773"/>
        <v>441883.17802032636</v>
      </c>
      <c r="C7098" s="1">
        <f t="shared" ca="1" si="770"/>
        <v>100</v>
      </c>
      <c r="D7098" s="1">
        <f t="shared" ca="1" si="771"/>
        <v>-42.077013244733351</v>
      </c>
      <c r="E7098" s="1">
        <f t="shared" ca="1" si="772"/>
        <v>-3</v>
      </c>
      <c r="F7098" s="1">
        <f t="shared" ca="1" si="774"/>
        <v>1</v>
      </c>
      <c r="G7098" s="1">
        <f t="shared" ca="1" si="775"/>
        <v>3</v>
      </c>
      <c r="H7098" s="1">
        <f t="shared" ca="1" si="776"/>
        <v>0</v>
      </c>
    </row>
    <row r="7099" spans="1:8" hidden="1" x14ac:dyDescent="0.2">
      <c r="A7099" s="1">
        <v>7096</v>
      </c>
      <c r="B7099" s="1">
        <f t="shared" ca="1" si="773"/>
        <v>437675.47669585305</v>
      </c>
      <c r="C7099" s="1">
        <f t="shared" ca="1" si="770"/>
        <v>100</v>
      </c>
      <c r="D7099" s="1">
        <f t="shared" ca="1" si="771"/>
        <v>58.639357099169693</v>
      </c>
      <c r="E7099" s="1">
        <f t="shared" ca="1" si="772"/>
        <v>-4</v>
      </c>
      <c r="F7099" s="1">
        <f t="shared" ca="1" si="774"/>
        <v>1</v>
      </c>
      <c r="G7099" s="1">
        <f t="shared" ca="1" si="775"/>
        <v>4</v>
      </c>
      <c r="H7099" s="1">
        <f t="shared" ca="1" si="776"/>
        <v>0</v>
      </c>
    </row>
    <row r="7100" spans="1:8" hidden="1" x14ac:dyDescent="0.2">
      <c r="A7100" s="1">
        <v>7097</v>
      </c>
      <c r="B7100" s="1">
        <f t="shared" ca="1" si="773"/>
        <v>443539.41240577004</v>
      </c>
      <c r="C7100" s="1">
        <f t="shared" ca="1" si="770"/>
        <v>100</v>
      </c>
      <c r="D7100" s="1">
        <f t="shared" ca="1" si="771"/>
        <v>-42.077013244733351</v>
      </c>
      <c r="E7100" s="1">
        <f t="shared" ca="1" si="772"/>
        <v>-3</v>
      </c>
      <c r="F7100" s="1">
        <f t="shared" ca="1" si="774"/>
        <v>1</v>
      </c>
      <c r="G7100" s="1">
        <f t="shared" ca="1" si="775"/>
        <v>0</v>
      </c>
      <c r="H7100" s="1">
        <f t="shared" ca="1" si="776"/>
        <v>1</v>
      </c>
    </row>
    <row r="7101" spans="1:8" hidden="1" x14ac:dyDescent="0.2">
      <c r="A7101" s="1">
        <v>7098</v>
      </c>
      <c r="B7101" s="1">
        <f t="shared" ca="1" si="773"/>
        <v>439331.71108129673</v>
      </c>
      <c r="C7101" s="1">
        <f t="shared" ca="1" si="770"/>
        <v>100</v>
      </c>
      <c r="D7101" s="1">
        <f t="shared" ca="1" si="771"/>
        <v>58.639357099169693</v>
      </c>
      <c r="E7101" s="1">
        <f t="shared" ca="1" si="772"/>
        <v>-4</v>
      </c>
      <c r="F7101" s="1">
        <f t="shared" ca="1" si="774"/>
        <v>1</v>
      </c>
      <c r="G7101" s="1">
        <f t="shared" ca="1" si="775"/>
        <v>1</v>
      </c>
      <c r="H7101" s="1">
        <f t="shared" ca="1" si="776"/>
        <v>0</v>
      </c>
    </row>
    <row r="7102" spans="1:8" hidden="1" x14ac:dyDescent="0.2">
      <c r="A7102" s="1">
        <v>7099</v>
      </c>
      <c r="B7102" s="1">
        <f t="shared" ca="1" si="773"/>
        <v>445195.64679121372</v>
      </c>
      <c r="C7102" s="1">
        <f t="shared" ca="1" si="770"/>
        <v>100</v>
      </c>
      <c r="D7102" s="1">
        <f t="shared" ca="1" si="771"/>
        <v>-42.077013244733351</v>
      </c>
      <c r="E7102" s="1">
        <f t="shared" ca="1" si="772"/>
        <v>-3</v>
      </c>
      <c r="F7102" s="1">
        <f t="shared" ca="1" si="774"/>
        <v>1</v>
      </c>
      <c r="G7102" s="1">
        <f t="shared" ca="1" si="775"/>
        <v>0</v>
      </c>
      <c r="H7102" s="1">
        <f t="shared" ca="1" si="776"/>
        <v>1</v>
      </c>
    </row>
    <row r="7103" spans="1:8" hidden="1" x14ac:dyDescent="0.2">
      <c r="A7103" s="1">
        <v>7100</v>
      </c>
      <c r="B7103" s="1">
        <f t="shared" ca="1" si="773"/>
        <v>440987.94546674041</v>
      </c>
      <c r="C7103" s="1">
        <f t="shared" ca="1" si="770"/>
        <v>100</v>
      </c>
      <c r="D7103" s="1">
        <f t="shared" ca="1" si="771"/>
        <v>58.639357099169693</v>
      </c>
      <c r="E7103" s="1">
        <f t="shared" ca="1" si="772"/>
        <v>-4</v>
      </c>
      <c r="F7103" s="1">
        <f t="shared" ca="1" si="774"/>
        <v>1</v>
      </c>
      <c r="G7103" s="1">
        <f t="shared" ca="1" si="775"/>
        <v>1</v>
      </c>
      <c r="H7103" s="1">
        <f t="shared" ca="1" si="776"/>
        <v>0</v>
      </c>
    </row>
    <row r="7104" spans="1:8" hidden="1" x14ac:dyDescent="0.2">
      <c r="A7104" s="1">
        <v>7101</v>
      </c>
      <c r="B7104" s="1">
        <f t="shared" ca="1" si="773"/>
        <v>446851.88117665739</v>
      </c>
      <c r="C7104" s="1">
        <f t="shared" ca="1" si="770"/>
        <v>100</v>
      </c>
      <c r="D7104" s="1">
        <f t="shared" ca="1" si="771"/>
        <v>-42.077013244733351</v>
      </c>
      <c r="E7104" s="1">
        <f t="shared" ca="1" si="772"/>
        <v>-3</v>
      </c>
      <c r="F7104" s="1">
        <f t="shared" ca="1" si="774"/>
        <v>1</v>
      </c>
      <c r="G7104" s="1">
        <f t="shared" ca="1" si="775"/>
        <v>0</v>
      </c>
      <c r="H7104" s="1">
        <f t="shared" ca="1" si="776"/>
        <v>1</v>
      </c>
    </row>
    <row r="7105" spans="1:8" hidden="1" x14ac:dyDescent="0.2">
      <c r="A7105" s="1">
        <v>7102</v>
      </c>
      <c r="B7105" s="1">
        <f t="shared" ca="1" si="773"/>
        <v>442644.17985218408</v>
      </c>
      <c r="C7105" s="1">
        <f t="shared" ca="1" si="770"/>
        <v>100</v>
      </c>
      <c r="D7105" s="1">
        <f t="shared" ca="1" si="771"/>
        <v>58.639357099169693</v>
      </c>
      <c r="E7105" s="1">
        <f t="shared" ca="1" si="772"/>
        <v>-4</v>
      </c>
      <c r="F7105" s="1">
        <f t="shared" ca="1" si="774"/>
        <v>1</v>
      </c>
      <c r="G7105" s="1">
        <f t="shared" ca="1" si="775"/>
        <v>1</v>
      </c>
      <c r="H7105" s="1">
        <f t="shared" ca="1" si="776"/>
        <v>0</v>
      </c>
    </row>
    <row r="7106" spans="1:8" hidden="1" x14ac:dyDescent="0.2">
      <c r="A7106" s="1">
        <v>7103</v>
      </c>
      <c r="B7106" s="1">
        <f t="shared" ca="1" si="773"/>
        <v>448508.11556210107</v>
      </c>
      <c r="C7106" s="1">
        <f t="shared" ca="1" si="770"/>
        <v>100</v>
      </c>
      <c r="D7106" s="1">
        <f t="shared" ca="1" si="771"/>
        <v>-42.077013244733351</v>
      </c>
      <c r="E7106" s="1">
        <f t="shared" ca="1" si="772"/>
        <v>-3</v>
      </c>
      <c r="F7106" s="1">
        <f t="shared" ca="1" si="774"/>
        <v>1</v>
      </c>
      <c r="G7106" s="1">
        <f t="shared" ca="1" si="775"/>
        <v>0</v>
      </c>
      <c r="H7106" s="1">
        <f t="shared" ca="1" si="776"/>
        <v>1</v>
      </c>
    </row>
    <row r="7107" spans="1:8" hidden="1" x14ac:dyDescent="0.2">
      <c r="A7107" s="1">
        <v>7104</v>
      </c>
      <c r="B7107" s="1">
        <f t="shared" ca="1" si="773"/>
        <v>444300.41423762776</v>
      </c>
      <c r="C7107" s="1">
        <f t="shared" ca="1" si="770"/>
        <v>100</v>
      </c>
      <c r="D7107" s="1">
        <f t="shared" ca="1" si="771"/>
        <v>58.639357099169693</v>
      </c>
      <c r="E7107" s="1">
        <f t="shared" ca="1" si="772"/>
        <v>-4</v>
      </c>
      <c r="F7107" s="1">
        <f t="shared" ca="1" si="774"/>
        <v>1</v>
      </c>
      <c r="G7107" s="1">
        <f t="shared" ca="1" si="775"/>
        <v>1</v>
      </c>
      <c r="H7107" s="1">
        <f t="shared" ca="1" si="776"/>
        <v>0</v>
      </c>
    </row>
    <row r="7108" spans="1:8" hidden="1" x14ac:dyDescent="0.2">
      <c r="A7108" s="1">
        <v>7105</v>
      </c>
      <c r="B7108" s="1">
        <f t="shared" ca="1" si="773"/>
        <v>450164.34994754475</v>
      </c>
      <c r="C7108" s="1">
        <f t="shared" ca="1" si="770"/>
        <v>100</v>
      </c>
      <c r="D7108" s="1">
        <f t="shared" ca="1" si="771"/>
        <v>-42.077013244733351</v>
      </c>
      <c r="E7108" s="1">
        <f t="shared" ca="1" si="772"/>
        <v>-3</v>
      </c>
      <c r="F7108" s="1">
        <f t="shared" ca="1" si="774"/>
        <v>1</v>
      </c>
      <c r="G7108" s="1">
        <f t="shared" ca="1" si="775"/>
        <v>0</v>
      </c>
      <c r="H7108" s="1">
        <f t="shared" ca="1" si="776"/>
        <v>1</v>
      </c>
    </row>
    <row r="7109" spans="1:8" hidden="1" x14ac:dyDescent="0.2">
      <c r="A7109" s="1">
        <v>7106</v>
      </c>
      <c r="B7109" s="1">
        <f t="shared" ca="1" si="773"/>
        <v>445956.64862307144</v>
      </c>
      <c r="C7109" s="1">
        <f t="shared" ref="C7109:C7172" ca="1" si="777">$C$4*POWER($L$2,F7109-1)</f>
        <v>100</v>
      </c>
      <c r="D7109" s="1">
        <f t="shared" ref="D7109:D7172" ca="1" si="778">IF(RAND()&lt;$B$1,$F$1,$H$1)</f>
        <v>58.639357099169693</v>
      </c>
      <c r="E7109" s="1">
        <f t="shared" ref="E7109:E7172" ca="1" si="779">IF(D7108&lt;0,IF(E7108-1=-$D$2,0,E7108-1),IF(E7108+1=$F$2,0,E7108+1))</f>
        <v>-4</v>
      </c>
      <c r="F7109" s="1">
        <f t="shared" ca="1" si="774"/>
        <v>1</v>
      </c>
      <c r="G7109" s="1">
        <f t="shared" ca="1" si="775"/>
        <v>1</v>
      </c>
      <c r="H7109" s="1">
        <f t="shared" ca="1" si="776"/>
        <v>0</v>
      </c>
    </row>
    <row r="7110" spans="1:8" hidden="1" x14ac:dyDescent="0.2">
      <c r="A7110" s="1">
        <v>7107</v>
      </c>
      <c r="B7110" s="1">
        <f t="shared" ref="B7110:B7173" ca="1" si="780">B7109+D7109*C7109</f>
        <v>451820.58433298842</v>
      </c>
      <c r="C7110" s="1">
        <f t="shared" ca="1" si="777"/>
        <v>100</v>
      </c>
      <c r="D7110" s="1">
        <f t="shared" ca="1" si="778"/>
        <v>58.639357099169693</v>
      </c>
      <c r="E7110" s="1">
        <f t="shared" ca="1" si="779"/>
        <v>-3</v>
      </c>
      <c r="F7110" s="1">
        <f t="shared" ref="F7110:F7173" ca="1" si="781">IF(AND(D7109&gt;0,E7110=0),IF(F7109-1&lt;1,1,F7109-1),IF(AND(D7109&lt;0,E7110=0),IF(F7109+1&gt;$H$2,1,F7109+1),F7109))</f>
        <v>1</v>
      </c>
      <c r="G7110" s="1">
        <f t="shared" ref="G7110:G7173" ca="1" si="782">IF(D7109&gt;0,0,G7109+1)</f>
        <v>0</v>
      </c>
      <c r="H7110" s="1">
        <f t="shared" ref="H7110:H7173" ca="1" si="783">IF(D7109&lt;0,0,H7109+1)</f>
        <v>1</v>
      </c>
    </row>
    <row r="7111" spans="1:8" hidden="1" x14ac:dyDescent="0.2">
      <c r="A7111" s="1">
        <v>7108</v>
      </c>
      <c r="B7111" s="1">
        <f t="shared" ca="1" si="780"/>
        <v>457684.52004290541</v>
      </c>
      <c r="C7111" s="1">
        <f t="shared" ca="1" si="777"/>
        <v>100</v>
      </c>
      <c r="D7111" s="1">
        <f t="shared" ca="1" si="778"/>
        <v>-42.077013244733351</v>
      </c>
      <c r="E7111" s="1">
        <f t="shared" ca="1" si="779"/>
        <v>-2</v>
      </c>
      <c r="F7111" s="1">
        <f t="shared" ca="1" si="781"/>
        <v>1</v>
      </c>
      <c r="G7111" s="1">
        <f t="shared" ca="1" si="782"/>
        <v>0</v>
      </c>
      <c r="H7111" s="1">
        <f t="shared" ca="1" si="783"/>
        <v>2</v>
      </c>
    </row>
    <row r="7112" spans="1:8" hidden="1" x14ac:dyDescent="0.2">
      <c r="A7112" s="1">
        <v>7109</v>
      </c>
      <c r="B7112" s="1">
        <f t="shared" ca="1" si="780"/>
        <v>453476.8187184321</v>
      </c>
      <c r="C7112" s="1">
        <f t="shared" ca="1" si="777"/>
        <v>100</v>
      </c>
      <c r="D7112" s="1">
        <f t="shared" ca="1" si="778"/>
        <v>-42.077013244733351</v>
      </c>
      <c r="E7112" s="1">
        <f t="shared" ca="1" si="779"/>
        <v>-3</v>
      </c>
      <c r="F7112" s="1">
        <f t="shared" ca="1" si="781"/>
        <v>1</v>
      </c>
      <c r="G7112" s="1">
        <f t="shared" ca="1" si="782"/>
        <v>1</v>
      </c>
      <c r="H7112" s="1">
        <f t="shared" ca="1" si="783"/>
        <v>0</v>
      </c>
    </row>
    <row r="7113" spans="1:8" hidden="1" x14ac:dyDescent="0.2">
      <c r="A7113" s="1">
        <v>7110</v>
      </c>
      <c r="B7113" s="1">
        <f t="shared" ca="1" si="780"/>
        <v>449269.11739395879</v>
      </c>
      <c r="C7113" s="1">
        <f t="shared" ca="1" si="777"/>
        <v>100</v>
      </c>
      <c r="D7113" s="1">
        <f t="shared" ca="1" si="778"/>
        <v>-42.077013244733351</v>
      </c>
      <c r="E7113" s="1">
        <f t="shared" ca="1" si="779"/>
        <v>-4</v>
      </c>
      <c r="F7113" s="1">
        <f t="shared" ca="1" si="781"/>
        <v>1</v>
      </c>
      <c r="G7113" s="1">
        <f t="shared" ca="1" si="782"/>
        <v>2</v>
      </c>
      <c r="H7113" s="1">
        <f t="shared" ca="1" si="783"/>
        <v>0</v>
      </c>
    </row>
    <row r="7114" spans="1:8" hidden="1" x14ac:dyDescent="0.2">
      <c r="A7114" s="1">
        <v>7111</v>
      </c>
      <c r="B7114" s="1">
        <f t="shared" ca="1" si="780"/>
        <v>445061.41606948548</v>
      </c>
      <c r="C7114" s="1">
        <f t="shared" ca="1" si="777"/>
        <v>500</v>
      </c>
      <c r="D7114" s="1">
        <f t="shared" ca="1" si="778"/>
        <v>58.639357099169693</v>
      </c>
      <c r="E7114" s="1">
        <f t="shared" ca="1" si="779"/>
        <v>0</v>
      </c>
      <c r="F7114" s="1">
        <f t="shared" ca="1" si="781"/>
        <v>2</v>
      </c>
      <c r="G7114" s="1">
        <f t="shared" ca="1" si="782"/>
        <v>3</v>
      </c>
      <c r="H7114" s="1">
        <f t="shared" ca="1" si="783"/>
        <v>0</v>
      </c>
    </row>
    <row r="7115" spans="1:8" hidden="1" x14ac:dyDescent="0.2">
      <c r="A7115" s="1">
        <v>7112</v>
      </c>
      <c r="B7115" s="1">
        <f t="shared" ca="1" si="780"/>
        <v>474381.0946190703</v>
      </c>
      <c r="C7115" s="1">
        <f t="shared" ca="1" si="777"/>
        <v>100</v>
      </c>
      <c r="D7115" s="1">
        <f t="shared" ca="1" si="778"/>
        <v>58.639357099169693</v>
      </c>
      <c r="E7115" s="1">
        <f t="shared" ca="1" si="779"/>
        <v>0</v>
      </c>
      <c r="F7115" s="1">
        <f t="shared" ca="1" si="781"/>
        <v>1</v>
      </c>
      <c r="G7115" s="1">
        <f t="shared" ca="1" si="782"/>
        <v>0</v>
      </c>
      <c r="H7115" s="1">
        <f t="shared" ca="1" si="783"/>
        <v>1</v>
      </c>
    </row>
    <row r="7116" spans="1:8" hidden="1" x14ac:dyDescent="0.2">
      <c r="A7116" s="1">
        <v>7113</v>
      </c>
      <c r="B7116" s="1">
        <f t="shared" ca="1" si="780"/>
        <v>480245.03032898728</v>
      </c>
      <c r="C7116" s="1">
        <f t="shared" ca="1" si="777"/>
        <v>100</v>
      </c>
      <c r="D7116" s="1">
        <f t="shared" ca="1" si="778"/>
        <v>58.639357099169693</v>
      </c>
      <c r="E7116" s="1">
        <f t="shared" ca="1" si="779"/>
        <v>0</v>
      </c>
      <c r="F7116" s="1">
        <f t="shared" ca="1" si="781"/>
        <v>1</v>
      </c>
      <c r="G7116" s="1">
        <f t="shared" ca="1" si="782"/>
        <v>0</v>
      </c>
      <c r="H7116" s="1">
        <f t="shared" ca="1" si="783"/>
        <v>2</v>
      </c>
    </row>
    <row r="7117" spans="1:8" hidden="1" x14ac:dyDescent="0.2">
      <c r="A7117" s="1">
        <v>7114</v>
      </c>
      <c r="B7117" s="1">
        <f t="shared" ca="1" si="780"/>
        <v>486108.96603890427</v>
      </c>
      <c r="C7117" s="1">
        <f t="shared" ca="1" si="777"/>
        <v>100</v>
      </c>
      <c r="D7117" s="1">
        <f t="shared" ca="1" si="778"/>
        <v>58.639357099169693</v>
      </c>
      <c r="E7117" s="1">
        <f t="shared" ca="1" si="779"/>
        <v>0</v>
      </c>
      <c r="F7117" s="1">
        <f t="shared" ca="1" si="781"/>
        <v>1</v>
      </c>
      <c r="G7117" s="1">
        <f t="shared" ca="1" si="782"/>
        <v>0</v>
      </c>
      <c r="H7117" s="1">
        <f t="shared" ca="1" si="783"/>
        <v>3</v>
      </c>
    </row>
    <row r="7118" spans="1:8" hidden="1" x14ac:dyDescent="0.2">
      <c r="A7118" s="1">
        <v>7115</v>
      </c>
      <c r="B7118" s="1">
        <f t="shared" ca="1" si="780"/>
        <v>491972.90174882126</v>
      </c>
      <c r="C7118" s="1">
        <f t="shared" ca="1" si="777"/>
        <v>100</v>
      </c>
      <c r="D7118" s="1">
        <f t="shared" ca="1" si="778"/>
        <v>-42.077013244733351</v>
      </c>
      <c r="E7118" s="1">
        <f t="shared" ca="1" si="779"/>
        <v>0</v>
      </c>
      <c r="F7118" s="1">
        <f t="shared" ca="1" si="781"/>
        <v>1</v>
      </c>
      <c r="G7118" s="1">
        <f t="shared" ca="1" si="782"/>
        <v>0</v>
      </c>
      <c r="H7118" s="1">
        <f t="shared" ca="1" si="783"/>
        <v>4</v>
      </c>
    </row>
    <row r="7119" spans="1:8" hidden="1" x14ac:dyDescent="0.2">
      <c r="A7119" s="1">
        <v>7116</v>
      </c>
      <c r="B7119" s="1">
        <f t="shared" ca="1" si="780"/>
        <v>487765.20042434795</v>
      </c>
      <c r="C7119" s="1">
        <f t="shared" ca="1" si="777"/>
        <v>100</v>
      </c>
      <c r="D7119" s="1">
        <f t="shared" ca="1" si="778"/>
        <v>-42.077013244733351</v>
      </c>
      <c r="E7119" s="1">
        <f t="shared" ca="1" si="779"/>
        <v>-1</v>
      </c>
      <c r="F7119" s="1">
        <f t="shared" ca="1" si="781"/>
        <v>1</v>
      </c>
      <c r="G7119" s="1">
        <f t="shared" ca="1" si="782"/>
        <v>1</v>
      </c>
      <c r="H7119" s="1">
        <f t="shared" ca="1" si="783"/>
        <v>0</v>
      </c>
    </row>
    <row r="7120" spans="1:8" hidden="1" x14ac:dyDescent="0.2">
      <c r="A7120" s="1">
        <v>7117</v>
      </c>
      <c r="B7120" s="1">
        <f t="shared" ca="1" si="780"/>
        <v>483557.49909987464</v>
      </c>
      <c r="C7120" s="1">
        <f t="shared" ca="1" si="777"/>
        <v>100</v>
      </c>
      <c r="D7120" s="1">
        <f t="shared" ca="1" si="778"/>
        <v>58.639357099169693</v>
      </c>
      <c r="E7120" s="1">
        <f t="shared" ca="1" si="779"/>
        <v>-2</v>
      </c>
      <c r="F7120" s="1">
        <f t="shared" ca="1" si="781"/>
        <v>1</v>
      </c>
      <c r="G7120" s="1">
        <f t="shared" ca="1" si="782"/>
        <v>2</v>
      </c>
      <c r="H7120" s="1">
        <f t="shared" ca="1" si="783"/>
        <v>0</v>
      </c>
    </row>
    <row r="7121" spans="1:8" hidden="1" x14ac:dyDescent="0.2">
      <c r="A7121" s="1">
        <v>7118</v>
      </c>
      <c r="B7121" s="1">
        <f t="shared" ca="1" si="780"/>
        <v>489421.43480979162</v>
      </c>
      <c r="C7121" s="1">
        <f t="shared" ca="1" si="777"/>
        <v>100</v>
      </c>
      <c r="D7121" s="1">
        <f t="shared" ca="1" si="778"/>
        <v>58.639357099169693</v>
      </c>
      <c r="E7121" s="1">
        <f t="shared" ca="1" si="779"/>
        <v>-1</v>
      </c>
      <c r="F7121" s="1">
        <f t="shared" ca="1" si="781"/>
        <v>1</v>
      </c>
      <c r="G7121" s="1">
        <f t="shared" ca="1" si="782"/>
        <v>0</v>
      </c>
      <c r="H7121" s="1">
        <f t="shared" ca="1" si="783"/>
        <v>1</v>
      </c>
    </row>
    <row r="7122" spans="1:8" hidden="1" x14ac:dyDescent="0.2">
      <c r="A7122" s="1">
        <v>7119</v>
      </c>
      <c r="B7122" s="1">
        <f t="shared" ca="1" si="780"/>
        <v>495285.37051970861</v>
      </c>
      <c r="C7122" s="1">
        <f t="shared" ca="1" si="777"/>
        <v>100</v>
      </c>
      <c r="D7122" s="1">
        <f t="shared" ca="1" si="778"/>
        <v>58.639357099169693</v>
      </c>
      <c r="E7122" s="1">
        <f t="shared" ca="1" si="779"/>
        <v>0</v>
      </c>
      <c r="F7122" s="1">
        <f t="shared" ca="1" si="781"/>
        <v>1</v>
      </c>
      <c r="G7122" s="1">
        <f t="shared" ca="1" si="782"/>
        <v>0</v>
      </c>
      <c r="H7122" s="1">
        <f t="shared" ca="1" si="783"/>
        <v>2</v>
      </c>
    </row>
    <row r="7123" spans="1:8" hidden="1" x14ac:dyDescent="0.2">
      <c r="A7123" s="1">
        <v>7120</v>
      </c>
      <c r="B7123" s="1">
        <f t="shared" ca="1" si="780"/>
        <v>501149.3062296256</v>
      </c>
      <c r="C7123" s="1">
        <f t="shared" ca="1" si="777"/>
        <v>100</v>
      </c>
      <c r="D7123" s="1">
        <f t="shared" ca="1" si="778"/>
        <v>58.639357099169693</v>
      </c>
      <c r="E7123" s="1">
        <f t="shared" ca="1" si="779"/>
        <v>0</v>
      </c>
      <c r="F7123" s="1">
        <f t="shared" ca="1" si="781"/>
        <v>1</v>
      </c>
      <c r="G7123" s="1">
        <f t="shared" ca="1" si="782"/>
        <v>0</v>
      </c>
      <c r="H7123" s="1">
        <f t="shared" ca="1" si="783"/>
        <v>3</v>
      </c>
    </row>
    <row r="7124" spans="1:8" hidden="1" x14ac:dyDescent="0.2">
      <c r="A7124" s="1">
        <v>7121</v>
      </c>
      <c r="B7124" s="1">
        <f t="shared" ca="1" si="780"/>
        <v>507013.24193954258</v>
      </c>
      <c r="C7124" s="1">
        <f t="shared" ca="1" si="777"/>
        <v>100</v>
      </c>
      <c r="D7124" s="1">
        <f t="shared" ca="1" si="778"/>
        <v>58.639357099169693</v>
      </c>
      <c r="E7124" s="1">
        <f t="shared" ca="1" si="779"/>
        <v>0</v>
      </c>
      <c r="F7124" s="1">
        <f t="shared" ca="1" si="781"/>
        <v>1</v>
      </c>
      <c r="G7124" s="1">
        <f t="shared" ca="1" si="782"/>
        <v>0</v>
      </c>
      <c r="H7124" s="1">
        <f t="shared" ca="1" si="783"/>
        <v>4</v>
      </c>
    </row>
    <row r="7125" spans="1:8" hidden="1" x14ac:dyDescent="0.2">
      <c r="A7125" s="1">
        <v>7122</v>
      </c>
      <c r="B7125" s="1">
        <f t="shared" ca="1" si="780"/>
        <v>512877.17764945957</v>
      </c>
      <c r="C7125" s="1">
        <f t="shared" ca="1" si="777"/>
        <v>100</v>
      </c>
      <c r="D7125" s="1">
        <f t="shared" ca="1" si="778"/>
        <v>58.639357099169693</v>
      </c>
      <c r="E7125" s="1">
        <f t="shared" ca="1" si="779"/>
        <v>0</v>
      </c>
      <c r="F7125" s="1">
        <f t="shared" ca="1" si="781"/>
        <v>1</v>
      </c>
      <c r="G7125" s="1">
        <f t="shared" ca="1" si="782"/>
        <v>0</v>
      </c>
      <c r="H7125" s="1">
        <f t="shared" ca="1" si="783"/>
        <v>5</v>
      </c>
    </row>
    <row r="7126" spans="1:8" hidden="1" x14ac:dyDescent="0.2">
      <c r="A7126" s="1">
        <v>7123</v>
      </c>
      <c r="B7126" s="1">
        <f t="shared" ca="1" si="780"/>
        <v>518741.11335937656</v>
      </c>
      <c r="C7126" s="1">
        <f t="shared" ca="1" si="777"/>
        <v>100</v>
      </c>
      <c r="D7126" s="1">
        <f t="shared" ca="1" si="778"/>
        <v>-42.077013244733351</v>
      </c>
      <c r="E7126" s="1">
        <f t="shared" ca="1" si="779"/>
        <v>0</v>
      </c>
      <c r="F7126" s="1">
        <f t="shared" ca="1" si="781"/>
        <v>1</v>
      </c>
      <c r="G7126" s="1">
        <f t="shared" ca="1" si="782"/>
        <v>0</v>
      </c>
      <c r="H7126" s="1">
        <f t="shared" ca="1" si="783"/>
        <v>6</v>
      </c>
    </row>
    <row r="7127" spans="1:8" hidden="1" x14ac:dyDescent="0.2">
      <c r="A7127" s="1">
        <v>7124</v>
      </c>
      <c r="B7127" s="1">
        <f t="shared" ca="1" si="780"/>
        <v>514533.41203490325</v>
      </c>
      <c r="C7127" s="1">
        <f t="shared" ca="1" si="777"/>
        <v>100</v>
      </c>
      <c r="D7127" s="1">
        <f t="shared" ca="1" si="778"/>
        <v>-42.077013244733351</v>
      </c>
      <c r="E7127" s="1">
        <f t="shared" ca="1" si="779"/>
        <v>-1</v>
      </c>
      <c r="F7127" s="1">
        <f t="shared" ca="1" si="781"/>
        <v>1</v>
      </c>
      <c r="G7127" s="1">
        <f t="shared" ca="1" si="782"/>
        <v>1</v>
      </c>
      <c r="H7127" s="1">
        <f t="shared" ca="1" si="783"/>
        <v>0</v>
      </c>
    </row>
    <row r="7128" spans="1:8" hidden="1" x14ac:dyDescent="0.2">
      <c r="A7128" s="1">
        <v>7125</v>
      </c>
      <c r="B7128" s="1">
        <f t="shared" ca="1" si="780"/>
        <v>510325.71071042994</v>
      </c>
      <c r="C7128" s="1">
        <f t="shared" ca="1" si="777"/>
        <v>100</v>
      </c>
      <c r="D7128" s="1">
        <f t="shared" ca="1" si="778"/>
        <v>58.639357099169693</v>
      </c>
      <c r="E7128" s="1">
        <f t="shared" ca="1" si="779"/>
        <v>-2</v>
      </c>
      <c r="F7128" s="1">
        <f t="shared" ca="1" si="781"/>
        <v>1</v>
      </c>
      <c r="G7128" s="1">
        <f t="shared" ca="1" si="782"/>
        <v>2</v>
      </c>
      <c r="H7128" s="1">
        <f t="shared" ca="1" si="783"/>
        <v>0</v>
      </c>
    </row>
    <row r="7129" spans="1:8" hidden="1" x14ac:dyDescent="0.2">
      <c r="A7129" s="1">
        <v>7126</v>
      </c>
      <c r="B7129" s="1">
        <f t="shared" ca="1" si="780"/>
        <v>516189.64642034692</v>
      </c>
      <c r="C7129" s="1">
        <f t="shared" ca="1" si="777"/>
        <v>100</v>
      </c>
      <c r="D7129" s="1">
        <f t="shared" ca="1" si="778"/>
        <v>58.639357099169693</v>
      </c>
      <c r="E7129" s="1">
        <f t="shared" ca="1" si="779"/>
        <v>-1</v>
      </c>
      <c r="F7129" s="1">
        <f t="shared" ca="1" si="781"/>
        <v>1</v>
      </c>
      <c r="G7129" s="1">
        <f t="shared" ca="1" si="782"/>
        <v>0</v>
      </c>
      <c r="H7129" s="1">
        <f t="shared" ca="1" si="783"/>
        <v>1</v>
      </c>
    </row>
    <row r="7130" spans="1:8" hidden="1" x14ac:dyDescent="0.2">
      <c r="A7130" s="1">
        <v>7127</v>
      </c>
      <c r="B7130" s="1">
        <f t="shared" ca="1" si="780"/>
        <v>522053.58213026391</v>
      </c>
      <c r="C7130" s="1">
        <f t="shared" ca="1" si="777"/>
        <v>100</v>
      </c>
      <c r="D7130" s="1">
        <f t="shared" ca="1" si="778"/>
        <v>58.639357099169693</v>
      </c>
      <c r="E7130" s="1">
        <f t="shared" ca="1" si="779"/>
        <v>0</v>
      </c>
      <c r="F7130" s="1">
        <f t="shared" ca="1" si="781"/>
        <v>1</v>
      </c>
      <c r="G7130" s="1">
        <f t="shared" ca="1" si="782"/>
        <v>0</v>
      </c>
      <c r="H7130" s="1">
        <f t="shared" ca="1" si="783"/>
        <v>2</v>
      </c>
    </row>
    <row r="7131" spans="1:8" hidden="1" x14ac:dyDescent="0.2">
      <c r="A7131" s="1">
        <v>7128</v>
      </c>
      <c r="B7131" s="1">
        <f t="shared" ca="1" si="780"/>
        <v>527917.5178401809</v>
      </c>
      <c r="C7131" s="1">
        <f t="shared" ca="1" si="777"/>
        <v>100</v>
      </c>
      <c r="D7131" s="1">
        <f t="shared" ca="1" si="778"/>
        <v>-42.077013244733351</v>
      </c>
      <c r="E7131" s="1">
        <f t="shared" ca="1" si="779"/>
        <v>0</v>
      </c>
      <c r="F7131" s="1">
        <f t="shared" ca="1" si="781"/>
        <v>1</v>
      </c>
      <c r="G7131" s="1">
        <f t="shared" ca="1" si="782"/>
        <v>0</v>
      </c>
      <c r="H7131" s="1">
        <f t="shared" ca="1" si="783"/>
        <v>3</v>
      </c>
    </row>
    <row r="7132" spans="1:8" hidden="1" x14ac:dyDescent="0.2">
      <c r="A7132" s="1">
        <v>7129</v>
      </c>
      <c r="B7132" s="1">
        <f t="shared" ca="1" si="780"/>
        <v>523709.81651570759</v>
      </c>
      <c r="C7132" s="1">
        <f t="shared" ca="1" si="777"/>
        <v>100</v>
      </c>
      <c r="D7132" s="1">
        <f t="shared" ca="1" si="778"/>
        <v>-42.077013244733351</v>
      </c>
      <c r="E7132" s="1">
        <f t="shared" ca="1" si="779"/>
        <v>-1</v>
      </c>
      <c r="F7132" s="1">
        <f t="shared" ca="1" si="781"/>
        <v>1</v>
      </c>
      <c r="G7132" s="1">
        <f t="shared" ca="1" si="782"/>
        <v>1</v>
      </c>
      <c r="H7132" s="1">
        <f t="shared" ca="1" si="783"/>
        <v>0</v>
      </c>
    </row>
    <row r="7133" spans="1:8" hidden="1" x14ac:dyDescent="0.2">
      <c r="A7133" s="1">
        <v>7130</v>
      </c>
      <c r="B7133" s="1">
        <f t="shared" ca="1" si="780"/>
        <v>519502.11519123428</v>
      </c>
      <c r="C7133" s="1">
        <f t="shared" ca="1" si="777"/>
        <v>100</v>
      </c>
      <c r="D7133" s="1">
        <f t="shared" ca="1" si="778"/>
        <v>58.639357099169693</v>
      </c>
      <c r="E7133" s="1">
        <f t="shared" ca="1" si="779"/>
        <v>-2</v>
      </c>
      <c r="F7133" s="1">
        <f t="shared" ca="1" si="781"/>
        <v>1</v>
      </c>
      <c r="G7133" s="1">
        <f t="shared" ca="1" si="782"/>
        <v>2</v>
      </c>
      <c r="H7133" s="1">
        <f t="shared" ca="1" si="783"/>
        <v>0</v>
      </c>
    </row>
    <row r="7134" spans="1:8" hidden="1" x14ac:dyDescent="0.2">
      <c r="A7134" s="1">
        <v>7131</v>
      </c>
      <c r="B7134" s="1">
        <f t="shared" ca="1" si="780"/>
        <v>525366.05090115126</v>
      </c>
      <c r="C7134" s="1">
        <f t="shared" ca="1" si="777"/>
        <v>100</v>
      </c>
      <c r="D7134" s="1">
        <f t="shared" ca="1" si="778"/>
        <v>-42.077013244733351</v>
      </c>
      <c r="E7134" s="1">
        <f t="shared" ca="1" si="779"/>
        <v>-1</v>
      </c>
      <c r="F7134" s="1">
        <f t="shared" ca="1" si="781"/>
        <v>1</v>
      </c>
      <c r="G7134" s="1">
        <f t="shared" ca="1" si="782"/>
        <v>0</v>
      </c>
      <c r="H7134" s="1">
        <f t="shared" ca="1" si="783"/>
        <v>1</v>
      </c>
    </row>
    <row r="7135" spans="1:8" hidden="1" x14ac:dyDescent="0.2">
      <c r="A7135" s="1">
        <v>7132</v>
      </c>
      <c r="B7135" s="1">
        <f t="shared" ca="1" si="780"/>
        <v>521158.34957667795</v>
      </c>
      <c r="C7135" s="1">
        <f t="shared" ca="1" si="777"/>
        <v>100</v>
      </c>
      <c r="D7135" s="1">
        <f t="shared" ca="1" si="778"/>
        <v>58.639357099169693</v>
      </c>
      <c r="E7135" s="1">
        <f t="shared" ca="1" si="779"/>
        <v>-2</v>
      </c>
      <c r="F7135" s="1">
        <f t="shared" ca="1" si="781"/>
        <v>1</v>
      </c>
      <c r="G7135" s="1">
        <f t="shared" ca="1" si="782"/>
        <v>1</v>
      </c>
      <c r="H7135" s="1">
        <f t="shared" ca="1" si="783"/>
        <v>0</v>
      </c>
    </row>
    <row r="7136" spans="1:8" hidden="1" x14ac:dyDescent="0.2">
      <c r="A7136" s="1">
        <v>7133</v>
      </c>
      <c r="B7136" s="1">
        <f t="shared" ca="1" si="780"/>
        <v>527022.28528659488</v>
      </c>
      <c r="C7136" s="1">
        <f t="shared" ca="1" si="777"/>
        <v>100</v>
      </c>
      <c r="D7136" s="1">
        <f t="shared" ca="1" si="778"/>
        <v>-42.077013244733351</v>
      </c>
      <c r="E7136" s="1">
        <f t="shared" ca="1" si="779"/>
        <v>-1</v>
      </c>
      <c r="F7136" s="1">
        <f t="shared" ca="1" si="781"/>
        <v>1</v>
      </c>
      <c r="G7136" s="1">
        <f t="shared" ca="1" si="782"/>
        <v>0</v>
      </c>
      <c r="H7136" s="1">
        <f t="shared" ca="1" si="783"/>
        <v>1</v>
      </c>
    </row>
    <row r="7137" spans="1:8" hidden="1" x14ac:dyDescent="0.2">
      <c r="A7137" s="1">
        <v>7134</v>
      </c>
      <c r="B7137" s="1">
        <f t="shared" ca="1" si="780"/>
        <v>522814.58396212157</v>
      </c>
      <c r="C7137" s="1">
        <f t="shared" ca="1" si="777"/>
        <v>100</v>
      </c>
      <c r="D7137" s="1">
        <f t="shared" ca="1" si="778"/>
        <v>-42.077013244733351</v>
      </c>
      <c r="E7137" s="1">
        <f t="shared" ca="1" si="779"/>
        <v>-2</v>
      </c>
      <c r="F7137" s="1">
        <f t="shared" ca="1" si="781"/>
        <v>1</v>
      </c>
      <c r="G7137" s="1">
        <f t="shared" ca="1" si="782"/>
        <v>1</v>
      </c>
      <c r="H7137" s="1">
        <f t="shared" ca="1" si="783"/>
        <v>0</v>
      </c>
    </row>
    <row r="7138" spans="1:8" hidden="1" x14ac:dyDescent="0.2">
      <c r="A7138" s="1">
        <v>7135</v>
      </c>
      <c r="B7138" s="1">
        <f t="shared" ca="1" si="780"/>
        <v>518606.88263764826</v>
      </c>
      <c r="C7138" s="1">
        <f t="shared" ca="1" si="777"/>
        <v>100</v>
      </c>
      <c r="D7138" s="1">
        <f t="shared" ca="1" si="778"/>
        <v>-42.077013244733351</v>
      </c>
      <c r="E7138" s="1">
        <f t="shared" ca="1" si="779"/>
        <v>-3</v>
      </c>
      <c r="F7138" s="1">
        <f t="shared" ca="1" si="781"/>
        <v>1</v>
      </c>
      <c r="G7138" s="1">
        <f t="shared" ca="1" si="782"/>
        <v>2</v>
      </c>
      <c r="H7138" s="1">
        <f t="shared" ca="1" si="783"/>
        <v>0</v>
      </c>
    </row>
    <row r="7139" spans="1:8" hidden="1" x14ac:dyDescent="0.2">
      <c r="A7139" s="1">
        <v>7136</v>
      </c>
      <c r="B7139" s="1">
        <f t="shared" ca="1" si="780"/>
        <v>514399.18131317495</v>
      </c>
      <c r="C7139" s="1">
        <f t="shared" ca="1" si="777"/>
        <v>100</v>
      </c>
      <c r="D7139" s="1">
        <f t="shared" ca="1" si="778"/>
        <v>58.639357099169693</v>
      </c>
      <c r="E7139" s="1">
        <f t="shared" ca="1" si="779"/>
        <v>-4</v>
      </c>
      <c r="F7139" s="1">
        <f t="shared" ca="1" si="781"/>
        <v>1</v>
      </c>
      <c r="G7139" s="1">
        <f t="shared" ca="1" si="782"/>
        <v>3</v>
      </c>
      <c r="H7139" s="1">
        <f t="shared" ca="1" si="783"/>
        <v>0</v>
      </c>
    </row>
    <row r="7140" spans="1:8" hidden="1" x14ac:dyDescent="0.2">
      <c r="A7140" s="1">
        <v>7137</v>
      </c>
      <c r="B7140" s="1">
        <f t="shared" ca="1" si="780"/>
        <v>520263.11702309194</v>
      </c>
      <c r="C7140" s="1">
        <f t="shared" ca="1" si="777"/>
        <v>100</v>
      </c>
      <c r="D7140" s="1">
        <f t="shared" ca="1" si="778"/>
        <v>-42.077013244733351</v>
      </c>
      <c r="E7140" s="1">
        <f t="shared" ca="1" si="779"/>
        <v>-3</v>
      </c>
      <c r="F7140" s="1">
        <f t="shared" ca="1" si="781"/>
        <v>1</v>
      </c>
      <c r="G7140" s="1">
        <f t="shared" ca="1" si="782"/>
        <v>0</v>
      </c>
      <c r="H7140" s="1">
        <f t="shared" ca="1" si="783"/>
        <v>1</v>
      </c>
    </row>
    <row r="7141" spans="1:8" hidden="1" x14ac:dyDescent="0.2">
      <c r="A7141" s="1">
        <v>7138</v>
      </c>
      <c r="B7141" s="1">
        <f t="shared" ca="1" si="780"/>
        <v>516055.41569861863</v>
      </c>
      <c r="C7141" s="1">
        <f t="shared" ca="1" si="777"/>
        <v>100</v>
      </c>
      <c r="D7141" s="1">
        <f t="shared" ca="1" si="778"/>
        <v>-42.077013244733351</v>
      </c>
      <c r="E7141" s="1">
        <f t="shared" ca="1" si="779"/>
        <v>-4</v>
      </c>
      <c r="F7141" s="1">
        <f t="shared" ca="1" si="781"/>
        <v>1</v>
      </c>
      <c r="G7141" s="1">
        <f t="shared" ca="1" si="782"/>
        <v>1</v>
      </c>
      <c r="H7141" s="1">
        <f t="shared" ca="1" si="783"/>
        <v>0</v>
      </c>
    </row>
    <row r="7142" spans="1:8" hidden="1" x14ac:dyDescent="0.2">
      <c r="A7142" s="1">
        <v>7139</v>
      </c>
      <c r="B7142" s="1">
        <f t="shared" ca="1" si="780"/>
        <v>511847.71437414532</v>
      </c>
      <c r="C7142" s="1">
        <f t="shared" ca="1" si="777"/>
        <v>500</v>
      </c>
      <c r="D7142" s="1">
        <f t="shared" ca="1" si="778"/>
        <v>58.639357099169693</v>
      </c>
      <c r="E7142" s="1">
        <f t="shared" ca="1" si="779"/>
        <v>0</v>
      </c>
      <c r="F7142" s="1">
        <f t="shared" ca="1" si="781"/>
        <v>2</v>
      </c>
      <c r="G7142" s="1">
        <f t="shared" ca="1" si="782"/>
        <v>2</v>
      </c>
      <c r="H7142" s="1">
        <f t="shared" ca="1" si="783"/>
        <v>0</v>
      </c>
    </row>
    <row r="7143" spans="1:8" hidden="1" x14ac:dyDescent="0.2">
      <c r="A7143" s="1">
        <v>7140</v>
      </c>
      <c r="B7143" s="1">
        <f t="shared" ca="1" si="780"/>
        <v>541167.39292373019</v>
      </c>
      <c r="C7143" s="1">
        <f t="shared" ca="1" si="777"/>
        <v>100</v>
      </c>
      <c r="D7143" s="1">
        <f t="shared" ca="1" si="778"/>
        <v>58.639357099169693</v>
      </c>
      <c r="E7143" s="1">
        <f t="shared" ca="1" si="779"/>
        <v>0</v>
      </c>
      <c r="F7143" s="1">
        <f t="shared" ca="1" si="781"/>
        <v>1</v>
      </c>
      <c r="G7143" s="1">
        <f t="shared" ca="1" si="782"/>
        <v>0</v>
      </c>
      <c r="H7143" s="1">
        <f t="shared" ca="1" si="783"/>
        <v>1</v>
      </c>
    </row>
    <row r="7144" spans="1:8" hidden="1" x14ac:dyDescent="0.2">
      <c r="A7144" s="1">
        <v>7141</v>
      </c>
      <c r="B7144" s="1">
        <f t="shared" ca="1" si="780"/>
        <v>547031.32863364718</v>
      </c>
      <c r="C7144" s="1">
        <f t="shared" ca="1" si="777"/>
        <v>100</v>
      </c>
      <c r="D7144" s="1">
        <f t="shared" ca="1" si="778"/>
        <v>-42.077013244733351</v>
      </c>
      <c r="E7144" s="1">
        <f t="shared" ca="1" si="779"/>
        <v>0</v>
      </c>
      <c r="F7144" s="1">
        <f t="shared" ca="1" si="781"/>
        <v>1</v>
      </c>
      <c r="G7144" s="1">
        <f t="shared" ca="1" si="782"/>
        <v>0</v>
      </c>
      <c r="H7144" s="1">
        <f t="shared" ca="1" si="783"/>
        <v>2</v>
      </c>
    </row>
    <row r="7145" spans="1:8" hidden="1" x14ac:dyDescent="0.2">
      <c r="A7145" s="1">
        <v>7142</v>
      </c>
      <c r="B7145" s="1">
        <f t="shared" ca="1" si="780"/>
        <v>542823.62730917381</v>
      </c>
      <c r="C7145" s="1">
        <f t="shared" ca="1" si="777"/>
        <v>100</v>
      </c>
      <c r="D7145" s="1">
        <f t="shared" ca="1" si="778"/>
        <v>58.639357099169693</v>
      </c>
      <c r="E7145" s="1">
        <f t="shared" ca="1" si="779"/>
        <v>-1</v>
      </c>
      <c r="F7145" s="1">
        <f t="shared" ca="1" si="781"/>
        <v>1</v>
      </c>
      <c r="G7145" s="1">
        <f t="shared" ca="1" si="782"/>
        <v>1</v>
      </c>
      <c r="H7145" s="1">
        <f t="shared" ca="1" si="783"/>
        <v>0</v>
      </c>
    </row>
    <row r="7146" spans="1:8" hidden="1" x14ac:dyDescent="0.2">
      <c r="A7146" s="1">
        <v>7143</v>
      </c>
      <c r="B7146" s="1">
        <f t="shared" ca="1" si="780"/>
        <v>548687.5630190908</v>
      </c>
      <c r="C7146" s="1">
        <f t="shared" ca="1" si="777"/>
        <v>100</v>
      </c>
      <c r="D7146" s="1">
        <f t="shared" ca="1" si="778"/>
        <v>-42.077013244733351</v>
      </c>
      <c r="E7146" s="1">
        <f t="shared" ca="1" si="779"/>
        <v>0</v>
      </c>
      <c r="F7146" s="1">
        <f t="shared" ca="1" si="781"/>
        <v>1</v>
      </c>
      <c r="G7146" s="1">
        <f t="shared" ca="1" si="782"/>
        <v>0</v>
      </c>
      <c r="H7146" s="1">
        <f t="shared" ca="1" si="783"/>
        <v>1</v>
      </c>
    </row>
    <row r="7147" spans="1:8" hidden="1" x14ac:dyDescent="0.2">
      <c r="A7147" s="1">
        <v>7144</v>
      </c>
      <c r="B7147" s="1">
        <f t="shared" ca="1" si="780"/>
        <v>544479.86169461743</v>
      </c>
      <c r="C7147" s="1">
        <f t="shared" ca="1" si="777"/>
        <v>100</v>
      </c>
      <c r="D7147" s="1">
        <f t="shared" ca="1" si="778"/>
        <v>-42.077013244733351</v>
      </c>
      <c r="E7147" s="1">
        <f t="shared" ca="1" si="779"/>
        <v>-1</v>
      </c>
      <c r="F7147" s="1">
        <f t="shared" ca="1" si="781"/>
        <v>1</v>
      </c>
      <c r="G7147" s="1">
        <f t="shared" ca="1" si="782"/>
        <v>1</v>
      </c>
      <c r="H7147" s="1">
        <f t="shared" ca="1" si="783"/>
        <v>0</v>
      </c>
    </row>
    <row r="7148" spans="1:8" hidden="1" x14ac:dyDescent="0.2">
      <c r="A7148" s="1">
        <v>7145</v>
      </c>
      <c r="B7148" s="1">
        <f t="shared" ca="1" si="780"/>
        <v>540272.16037014406</v>
      </c>
      <c r="C7148" s="1">
        <f t="shared" ca="1" si="777"/>
        <v>100</v>
      </c>
      <c r="D7148" s="1">
        <f t="shared" ca="1" si="778"/>
        <v>58.639357099169693</v>
      </c>
      <c r="E7148" s="1">
        <f t="shared" ca="1" si="779"/>
        <v>-2</v>
      </c>
      <c r="F7148" s="1">
        <f t="shared" ca="1" si="781"/>
        <v>1</v>
      </c>
      <c r="G7148" s="1">
        <f t="shared" ca="1" si="782"/>
        <v>2</v>
      </c>
      <c r="H7148" s="1">
        <f t="shared" ca="1" si="783"/>
        <v>0</v>
      </c>
    </row>
    <row r="7149" spans="1:8" hidden="1" x14ac:dyDescent="0.2">
      <c r="A7149" s="1">
        <v>7146</v>
      </c>
      <c r="B7149" s="1">
        <f t="shared" ca="1" si="780"/>
        <v>546136.09608006105</v>
      </c>
      <c r="C7149" s="1">
        <f t="shared" ca="1" si="777"/>
        <v>100</v>
      </c>
      <c r="D7149" s="1">
        <f t="shared" ca="1" si="778"/>
        <v>58.639357099169693</v>
      </c>
      <c r="E7149" s="1">
        <f t="shared" ca="1" si="779"/>
        <v>-1</v>
      </c>
      <c r="F7149" s="1">
        <f t="shared" ca="1" si="781"/>
        <v>1</v>
      </c>
      <c r="G7149" s="1">
        <f t="shared" ca="1" si="782"/>
        <v>0</v>
      </c>
      <c r="H7149" s="1">
        <f t="shared" ca="1" si="783"/>
        <v>1</v>
      </c>
    </row>
    <row r="7150" spans="1:8" hidden="1" x14ac:dyDescent="0.2">
      <c r="A7150" s="1">
        <v>7147</v>
      </c>
      <c r="B7150" s="1">
        <f t="shared" ca="1" si="780"/>
        <v>552000.03178997803</v>
      </c>
      <c r="C7150" s="1">
        <f t="shared" ca="1" si="777"/>
        <v>100</v>
      </c>
      <c r="D7150" s="1">
        <f t="shared" ca="1" si="778"/>
        <v>-42.077013244733351</v>
      </c>
      <c r="E7150" s="1">
        <f t="shared" ca="1" si="779"/>
        <v>0</v>
      </c>
      <c r="F7150" s="1">
        <f t="shared" ca="1" si="781"/>
        <v>1</v>
      </c>
      <c r="G7150" s="1">
        <f t="shared" ca="1" si="782"/>
        <v>0</v>
      </c>
      <c r="H7150" s="1">
        <f t="shared" ca="1" si="783"/>
        <v>2</v>
      </c>
    </row>
    <row r="7151" spans="1:8" hidden="1" x14ac:dyDescent="0.2">
      <c r="A7151" s="1">
        <v>7148</v>
      </c>
      <c r="B7151" s="1">
        <f t="shared" ca="1" si="780"/>
        <v>547792.33046550467</v>
      </c>
      <c r="C7151" s="1">
        <f t="shared" ca="1" si="777"/>
        <v>100</v>
      </c>
      <c r="D7151" s="1">
        <f t="shared" ca="1" si="778"/>
        <v>58.639357099169693</v>
      </c>
      <c r="E7151" s="1">
        <f t="shared" ca="1" si="779"/>
        <v>-1</v>
      </c>
      <c r="F7151" s="1">
        <f t="shared" ca="1" si="781"/>
        <v>1</v>
      </c>
      <c r="G7151" s="1">
        <f t="shared" ca="1" si="782"/>
        <v>1</v>
      </c>
      <c r="H7151" s="1">
        <f t="shared" ca="1" si="783"/>
        <v>0</v>
      </c>
    </row>
    <row r="7152" spans="1:8" hidden="1" x14ac:dyDescent="0.2">
      <c r="A7152" s="1">
        <v>7149</v>
      </c>
      <c r="B7152" s="1">
        <f t="shared" ca="1" si="780"/>
        <v>553656.26617542165</v>
      </c>
      <c r="C7152" s="1">
        <f t="shared" ca="1" si="777"/>
        <v>100</v>
      </c>
      <c r="D7152" s="1">
        <f t="shared" ca="1" si="778"/>
        <v>-42.077013244733351</v>
      </c>
      <c r="E7152" s="1">
        <f t="shared" ca="1" si="779"/>
        <v>0</v>
      </c>
      <c r="F7152" s="1">
        <f t="shared" ca="1" si="781"/>
        <v>1</v>
      </c>
      <c r="G7152" s="1">
        <f t="shared" ca="1" si="782"/>
        <v>0</v>
      </c>
      <c r="H7152" s="1">
        <f t="shared" ca="1" si="783"/>
        <v>1</v>
      </c>
    </row>
    <row r="7153" spans="1:8" hidden="1" x14ac:dyDescent="0.2">
      <c r="A7153" s="1">
        <v>7150</v>
      </c>
      <c r="B7153" s="1">
        <f t="shared" ca="1" si="780"/>
        <v>549448.56485094829</v>
      </c>
      <c r="C7153" s="1">
        <f t="shared" ca="1" si="777"/>
        <v>100</v>
      </c>
      <c r="D7153" s="1">
        <f t="shared" ca="1" si="778"/>
        <v>58.639357099169693</v>
      </c>
      <c r="E7153" s="1">
        <f t="shared" ca="1" si="779"/>
        <v>-1</v>
      </c>
      <c r="F7153" s="1">
        <f t="shared" ca="1" si="781"/>
        <v>1</v>
      </c>
      <c r="G7153" s="1">
        <f t="shared" ca="1" si="782"/>
        <v>1</v>
      </c>
      <c r="H7153" s="1">
        <f t="shared" ca="1" si="783"/>
        <v>0</v>
      </c>
    </row>
    <row r="7154" spans="1:8" hidden="1" x14ac:dyDescent="0.2">
      <c r="A7154" s="1">
        <v>7151</v>
      </c>
      <c r="B7154" s="1">
        <f t="shared" ca="1" si="780"/>
        <v>555312.50056086527</v>
      </c>
      <c r="C7154" s="1">
        <f t="shared" ca="1" si="777"/>
        <v>100</v>
      </c>
      <c r="D7154" s="1">
        <f t="shared" ca="1" si="778"/>
        <v>-42.077013244733351</v>
      </c>
      <c r="E7154" s="1">
        <f t="shared" ca="1" si="779"/>
        <v>0</v>
      </c>
      <c r="F7154" s="1">
        <f t="shared" ca="1" si="781"/>
        <v>1</v>
      </c>
      <c r="G7154" s="1">
        <f t="shared" ca="1" si="782"/>
        <v>0</v>
      </c>
      <c r="H7154" s="1">
        <f t="shared" ca="1" si="783"/>
        <v>1</v>
      </c>
    </row>
    <row r="7155" spans="1:8" hidden="1" x14ac:dyDescent="0.2">
      <c r="A7155" s="1">
        <v>7152</v>
      </c>
      <c r="B7155" s="1">
        <f t="shared" ca="1" si="780"/>
        <v>551104.7992363919</v>
      </c>
      <c r="C7155" s="1">
        <f t="shared" ca="1" si="777"/>
        <v>100</v>
      </c>
      <c r="D7155" s="1">
        <f t="shared" ca="1" si="778"/>
        <v>-42.077013244733351</v>
      </c>
      <c r="E7155" s="1">
        <f t="shared" ca="1" si="779"/>
        <v>-1</v>
      </c>
      <c r="F7155" s="1">
        <f t="shared" ca="1" si="781"/>
        <v>1</v>
      </c>
      <c r="G7155" s="1">
        <f t="shared" ca="1" si="782"/>
        <v>1</v>
      </c>
      <c r="H7155" s="1">
        <f t="shared" ca="1" si="783"/>
        <v>0</v>
      </c>
    </row>
    <row r="7156" spans="1:8" hidden="1" x14ac:dyDescent="0.2">
      <c r="A7156" s="1">
        <v>7153</v>
      </c>
      <c r="B7156" s="1">
        <f t="shared" ca="1" si="780"/>
        <v>546897.09791191854</v>
      </c>
      <c r="C7156" s="1">
        <f t="shared" ca="1" si="777"/>
        <v>100</v>
      </c>
      <c r="D7156" s="1">
        <f t="shared" ca="1" si="778"/>
        <v>58.639357099169693</v>
      </c>
      <c r="E7156" s="1">
        <f t="shared" ca="1" si="779"/>
        <v>-2</v>
      </c>
      <c r="F7156" s="1">
        <f t="shared" ca="1" si="781"/>
        <v>1</v>
      </c>
      <c r="G7156" s="1">
        <f t="shared" ca="1" si="782"/>
        <v>2</v>
      </c>
      <c r="H7156" s="1">
        <f t="shared" ca="1" si="783"/>
        <v>0</v>
      </c>
    </row>
    <row r="7157" spans="1:8" hidden="1" x14ac:dyDescent="0.2">
      <c r="A7157" s="1">
        <v>7154</v>
      </c>
      <c r="B7157" s="1">
        <f t="shared" ca="1" si="780"/>
        <v>552761.03362183552</v>
      </c>
      <c r="C7157" s="1">
        <f t="shared" ca="1" si="777"/>
        <v>100</v>
      </c>
      <c r="D7157" s="1">
        <f t="shared" ca="1" si="778"/>
        <v>-42.077013244733351</v>
      </c>
      <c r="E7157" s="1">
        <f t="shared" ca="1" si="779"/>
        <v>-1</v>
      </c>
      <c r="F7157" s="1">
        <f t="shared" ca="1" si="781"/>
        <v>1</v>
      </c>
      <c r="G7157" s="1">
        <f t="shared" ca="1" si="782"/>
        <v>0</v>
      </c>
      <c r="H7157" s="1">
        <f t="shared" ca="1" si="783"/>
        <v>1</v>
      </c>
    </row>
    <row r="7158" spans="1:8" hidden="1" x14ac:dyDescent="0.2">
      <c r="A7158" s="1">
        <v>7155</v>
      </c>
      <c r="B7158" s="1">
        <f t="shared" ca="1" si="780"/>
        <v>548553.33229736215</v>
      </c>
      <c r="C7158" s="1">
        <f t="shared" ca="1" si="777"/>
        <v>100</v>
      </c>
      <c r="D7158" s="1">
        <f t="shared" ca="1" si="778"/>
        <v>-42.077013244733351</v>
      </c>
      <c r="E7158" s="1">
        <f t="shared" ca="1" si="779"/>
        <v>-2</v>
      </c>
      <c r="F7158" s="1">
        <f t="shared" ca="1" si="781"/>
        <v>1</v>
      </c>
      <c r="G7158" s="1">
        <f t="shared" ca="1" si="782"/>
        <v>1</v>
      </c>
      <c r="H7158" s="1">
        <f t="shared" ca="1" si="783"/>
        <v>0</v>
      </c>
    </row>
    <row r="7159" spans="1:8" hidden="1" x14ac:dyDescent="0.2">
      <c r="A7159" s="1">
        <v>7156</v>
      </c>
      <c r="B7159" s="1">
        <f t="shared" ca="1" si="780"/>
        <v>544345.63097288879</v>
      </c>
      <c r="C7159" s="1">
        <f t="shared" ca="1" si="777"/>
        <v>100</v>
      </c>
      <c r="D7159" s="1">
        <f t="shared" ca="1" si="778"/>
        <v>58.639357099169693</v>
      </c>
      <c r="E7159" s="1">
        <f t="shared" ca="1" si="779"/>
        <v>-3</v>
      </c>
      <c r="F7159" s="1">
        <f t="shared" ca="1" si="781"/>
        <v>1</v>
      </c>
      <c r="G7159" s="1">
        <f t="shared" ca="1" si="782"/>
        <v>2</v>
      </c>
      <c r="H7159" s="1">
        <f t="shared" ca="1" si="783"/>
        <v>0</v>
      </c>
    </row>
    <row r="7160" spans="1:8" hidden="1" x14ac:dyDescent="0.2">
      <c r="A7160" s="1">
        <v>7157</v>
      </c>
      <c r="B7160" s="1">
        <f t="shared" ca="1" si="780"/>
        <v>550209.56668280577</v>
      </c>
      <c r="C7160" s="1">
        <f t="shared" ca="1" si="777"/>
        <v>100</v>
      </c>
      <c r="D7160" s="1">
        <f t="shared" ca="1" si="778"/>
        <v>-42.077013244733351</v>
      </c>
      <c r="E7160" s="1">
        <f t="shared" ca="1" si="779"/>
        <v>-2</v>
      </c>
      <c r="F7160" s="1">
        <f t="shared" ca="1" si="781"/>
        <v>1</v>
      </c>
      <c r="G7160" s="1">
        <f t="shared" ca="1" si="782"/>
        <v>0</v>
      </c>
      <c r="H7160" s="1">
        <f t="shared" ca="1" si="783"/>
        <v>1</v>
      </c>
    </row>
    <row r="7161" spans="1:8" hidden="1" x14ac:dyDescent="0.2">
      <c r="A7161" s="1">
        <v>7158</v>
      </c>
      <c r="B7161" s="1">
        <f t="shared" ca="1" si="780"/>
        <v>546001.8653583324</v>
      </c>
      <c r="C7161" s="1">
        <f t="shared" ca="1" si="777"/>
        <v>100</v>
      </c>
      <c r="D7161" s="1">
        <f t="shared" ca="1" si="778"/>
        <v>-42.077013244733351</v>
      </c>
      <c r="E7161" s="1">
        <f t="shared" ca="1" si="779"/>
        <v>-3</v>
      </c>
      <c r="F7161" s="1">
        <f t="shared" ca="1" si="781"/>
        <v>1</v>
      </c>
      <c r="G7161" s="1">
        <f t="shared" ca="1" si="782"/>
        <v>1</v>
      </c>
      <c r="H7161" s="1">
        <f t="shared" ca="1" si="783"/>
        <v>0</v>
      </c>
    </row>
    <row r="7162" spans="1:8" hidden="1" x14ac:dyDescent="0.2">
      <c r="A7162" s="1">
        <v>7159</v>
      </c>
      <c r="B7162" s="1">
        <f t="shared" ca="1" si="780"/>
        <v>541794.16403385904</v>
      </c>
      <c r="C7162" s="1">
        <f t="shared" ca="1" si="777"/>
        <v>100</v>
      </c>
      <c r="D7162" s="1">
        <f t="shared" ca="1" si="778"/>
        <v>58.639357099169693</v>
      </c>
      <c r="E7162" s="1">
        <f t="shared" ca="1" si="779"/>
        <v>-4</v>
      </c>
      <c r="F7162" s="1">
        <f t="shared" ca="1" si="781"/>
        <v>1</v>
      </c>
      <c r="G7162" s="1">
        <f t="shared" ca="1" si="782"/>
        <v>2</v>
      </c>
      <c r="H7162" s="1">
        <f t="shared" ca="1" si="783"/>
        <v>0</v>
      </c>
    </row>
    <row r="7163" spans="1:8" hidden="1" x14ac:dyDescent="0.2">
      <c r="A7163" s="1">
        <v>7160</v>
      </c>
      <c r="B7163" s="1">
        <f t="shared" ca="1" si="780"/>
        <v>547658.09974377602</v>
      </c>
      <c r="C7163" s="1">
        <f t="shared" ca="1" si="777"/>
        <v>100</v>
      </c>
      <c r="D7163" s="1">
        <f t="shared" ca="1" si="778"/>
        <v>58.639357099169693</v>
      </c>
      <c r="E7163" s="1">
        <f t="shared" ca="1" si="779"/>
        <v>-3</v>
      </c>
      <c r="F7163" s="1">
        <f t="shared" ca="1" si="781"/>
        <v>1</v>
      </c>
      <c r="G7163" s="1">
        <f t="shared" ca="1" si="782"/>
        <v>0</v>
      </c>
      <c r="H7163" s="1">
        <f t="shared" ca="1" si="783"/>
        <v>1</v>
      </c>
    </row>
    <row r="7164" spans="1:8" hidden="1" x14ac:dyDescent="0.2">
      <c r="A7164" s="1">
        <v>7161</v>
      </c>
      <c r="B7164" s="1">
        <f t="shared" ca="1" si="780"/>
        <v>553522.03545369301</v>
      </c>
      <c r="C7164" s="1">
        <f t="shared" ca="1" si="777"/>
        <v>100</v>
      </c>
      <c r="D7164" s="1">
        <f t="shared" ca="1" si="778"/>
        <v>-42.077013244733351</v>
      </c>
      <c r="E7164" s="1">
        <f t="shared" ca="1" si="779"/>
        <v>-2</v>
      </c>
      <c r="F7164" s="1">
        <f t="shared" ca="1" si="781"/>
        <v>1</v>
      </c>
      <c r="G7164" s="1">
        <f t="shared" ca="1" si="782"/>
        <v>0</v>
      </c>
      <c r="H7164" s="1">
        <f t="shared" ca="1" si="783"/>
        <v>2</v>
      </c>
    </row>
    <row r="7165" spans="1:8" hidden="1" x14ac:dyDescent="0.2">
      <c r="A7165" s="1">
        <v>7162</v>
      </c>
      <c r="B7165" s="1">
        <f t="shared" ca="1" si="780"/>
        <v>549314.33412921964</v>
      </c>
      <c r="C7165" s="1">
        <f t="shared" ca="1" si="777"/>
        <v>100</v>
      </c>
      <c r="D7165" s="1">
        <f t="shared" ca="1" si="778"/>
        <v>58.639357099169693</v>
      </c>
      <c r="E7165" s="1">
        <f t="shared" ca="1" si="779"/>
        <v>-3</v>
      </c>
      <c r="F7165" s="1">
        <f t="shared" ca="1" si="781"/>
        <v>1</v>
      </c>
      <c r="G7165" s="1">
        <f t="shared" ca="1" si="782"/>
        <v>1</v>
      </c>
      <c r="H7165" s="1">
        <f t="shared" ca="1" si="783"/>
        <v>0</v>
      </c>
    </row>
    <row r="7166" spans="1:8" hidden="1" x14ac:dyDescent="0.2">
      <c r="A7166" s="1">
        <v>7163</v>
      </c>
      <c r="B7166" s="1">
        <f t="shared" ca="1" si="780"/>
        <v>555178.26983913663</v>
      </c>
      <c r="C7166" s="1">
        <f t="shared" ca="1" si="777"/>
        <v>100</v>
      </c>
      <c r="D7166" s="1">
        <f t="shared" ca="1" si="778"/>
        <v>-42.077013244733351</v>
      </c>
      <c r="E7166" s="1">
        <f t="shared" ca="1" si="779"/>
        <v>-2</v>
      </c>
      <c r="F7166" s="1">
        <f t="shared" ca="1" si="781"/>
        <v>1</v>
      </c>
      <c r="G7166" s="1">
        <f t="shared" ca="1" si="782"/>
        <v>0</v>
      </c>
      <c r="H7166" s="1">
        <f t="shared" ca="1" si="783"/>
        <v>1</v>
      </c>
    </row>
    <row r="7167" spans="1:8" hidden="1" x14ac:dyDescent="0.2">
      <c r="A7167" s="1">
        <v>7164</v>
      </c>
      <c r="B7167" s="1">
        <f t="shared" ca="1" si="780"/>
        <v>550970.56851466326</v>
      </c>
      <c r="C7167" s="1">
        <f t="shared" ca="1" si="777"/>
        <v>100</v>
      </c>
      <c r="D7167" s="1">
        <f t="shared" ca="1" si="778"/>
        <v>58.639357099169693</v>
      </c>
      <c r="E7167" s="1">
        <f t="shared" ca="1" si="779"/>
        <v>-3</v>
      </c>
      <c r="F7167" s="1">
        <f t="shared" ca="1" si="781"/>
        <v>1</v>
      </c>
      <c r="G7167" s="1">
        <f t="shared" ca="1" si="782"/>
        <v>1</v>
      </c>
      <c r="H7167" s="1">
        <f t="shared" ca="1" si="783"/>
        <v>0</v>
      </c>
    </row>
    <row r="7168" spans="1:8" hidden="1" x14ac:dyDescent="0.2">
      <c r="A7168" s="1">
        <v>7165</v>
      </c>
      <c r="B7168" s="1">
        <f t="shared" ca="1" si="780"/>
        <v>556834.50422458025</v>
      </c>
      <c r="C7168" s="1">
        <f t="shared" ca="1" si="777"/>
        <v>100</v>
      </c>
      <c r="D7168" s="1">
        <f t="shared" ca="1" si="778"/>
        <v>-42.077013244733351</v>
      </c>
      <c r="E7168" s="1">
        <f t="shared" ca="1" si="779"/>
        <v>-2</v>
      </c>
      <c r="F7168" s="1">
        <f t="shared" ca="1" si="781"/>
        <v>1</v>
      </c>
      <c r="G7168" s="1">
        <f t="shared" ca="1" si="782"/>
        <v>0</v>
      </c>
      <c r="H7168" s="1">
        <f t="shared" ca="1" si="783"/>
        <v>1</v>
      </c>
    </row>
    <row r="7169" spans="1:8" hidden="1" x14ac:dyDescent="0.2">
      <c r="A7169" s="1">
        <v>7166</v>
      </c>
      <c r="B7169" s="1">
        <f t="shared" ca="1" si="780"/>
        <v>552626.80290010688</v>
      </c>
      <c r="C7169" s="1">
        <f t="shared" ca="1" si="777"/>
        <v>100</v>
      </c>
      <c r="D7169" s="1">
        <f t="shared" ca="1" si="778"/>
        <v>-42.077013244733351</v>
      </c>
      <c r="E7169" s="1">
        <f t="shared" ca="1" si="779"/>
        <v>-3</v>
      </c>
      <c r="F7169" s="1">
        <f t="shared" ca="1" si="781"/>
        <v>1</v>
      </c>
      <c r="G7169" s="1">
        <f t="shared" ca="1" si="782"/>
        <v>1</v>
      </c>
      <c r="H7169" s="1">
        <f t="shared" ca="1" si="783"/>
        <v>0</v>
      </c>
    </row>
    <row r="7170" spans="1:8" hidden="1" x14ac:dyDescent="0.2">
      <c r="A7170" s="1">
        <v>7167</v>
      </c>
      <c r="B7170" s="1">
        <f t="shared" ca="1" si="780"/>
        <v>548419.10157563351</v>
      </c>
      <c r="C7170" s="1">
        <f t="shared" ca="1" si="777"/>
        <v>100</v>
      </c>
      <c r="D7170" s="1">
        <f t="shared" ca="1" si="778"/>
        <v>-42.077013244733351</v>
      </c>
      <c r="E7170" s="1">
        <f t="shared" ca="1" si="779"/>
        <v>-4</v>
      </c>
      <c r="F7170" s="1">
        <f t="shared" ca="1" si="781"/>
        <v>1</v>
      </c>
      <c r="G7170" s="1">
        <f t="shared" ca="1" si="782"/>
        <v>2</v>
      </c>
      <c r="H7170" s="1">
        <f t="shared" ca="1" si="783"/>
        <v>0</v>
      </c>
    </row>
    <row r="7171" spans="1:8" hidden="1" x14ac:dyDescent="0.2">
      <c r="A7171" s="1">
        <v>7168</v>
      </c>
      <c r="B7171" s="1">
        <f t="shared" ca="1" si="780"/>
        <v>544211.40025116014</v>
      </c>
      <c r="C7171" s="1">
        <f t="shared" ca="1" si="777"/>
        <v>500</v>
      </c>
      <c r="D7171" s="1">
        <f t="shared" ca="1" si="778"/>
        <v>-42.077013244733351</v>
      </c>
      <c r="E7171" s="1">
        <f t="shared" ca="1" si="779"/>
        <v>0</v>
      </c>
      <c r="F7171" s="1">
        <f t="shared" ca="1" si="781"/>
        <v>2</v>
      </c>
      <c r="G7171" s="1">
        <f t="shared" ca="1" si="782"/>
        <v>3</v>
      </c>
      <c r="H7171" s="1">
        <f t="shared" ca="1" si="783"/>
        <v>0</v>
      </c>
    </row>
    <row r="7172" spans="1:8" hidden="1" x14ac:dyDescent="0.2">
      <c r="A7172" s="1">
        <v>7169</v>
      </c>
      <c r="B7172" s="1">
        <f t="shared" ca="1" si="780"/>
        <v>523172.89362879348</v>
      </c>
      <c r="C7172" s="1">
        <f t="shared" ca="1" si="777"/>
        <v>500</v>
      </c>
      <c r="D7172" s="1">
        <f t="shared" ca="1" si="778"/>
        <v>-42.077013244733351</v>
      </c>
      <c r="E7172" s="1">
        <f t="shared" ca="1" si="779"/>
        <v>-1</v>
      </c>
      <c r="F7172" s="1">
        <f t="shared" ca="1" si="781"/>
        <v>2</v>
      </c>
      <c r="G7172" s="1">
        <f t="shared" ca="1" si="782"/>
        <v>4</v>
      </c>
      <c r="H7172" s="1">
        <f t="shared" ca="1" si="783"/>
        <v>0</v>
      </c>
    </row>
    <row r="7173" spans="1:8" hidden="1" x14ac:dyDescent="0.2">
      <c r="A7173" s="1">
        <v>7170</v>
      </c>
      <c r="B7173" s="1">
        <f t="shared" ca="1" si="780"/>
        <v>502134.38700642681</v>
      </c>
      <c r="C7173" s="1">
        <f t="shared" ref="C7173:C7236" ca="1" si="784">$C$4*POWER($L$2,F7173-1)</f>
        <v>500</v>
      </c>
      <c r="D7173" s="1">
        <f t="shared" ref="D7173:D7236" ca="1" si="785">IF(RAND()&lt;$B$1,$F$1,$H$1)</f>
        <v>58.639357099169693</v>
      </c>
      <c r="E7173" s="1">
        <f t="shared" ref="E7173:E7236" ca="1" si="786">IF(D7172&lt;0,IF(E7172-1=-$D$2,0,E7172-1),IF(E7172+1=$F$2,0,E7172+1))</f>
        <v>-2</v>
      </c>
      <c r="F7173" s="1">
        <f t="shared" ca="1" si="781"/>
        <v>2</v>
      </c>
      <c r="G7173" s="1">
        <f t="shared" ca="1" si="782"/>
        <v>5</v>
      </c>
      <c r="H7173" s="1">
        <f t="shared" ca="1" si="783"/>
        <v>0</v>
      </c>
    </row>
    <row r="7174" spans="1:8" hidden="1" x14ac:dyDescent="0.2">
      <c r="A7174" s="1">
        <v>7171</v>
      </c>
      <c r="B7174" s="1">
        <f t="shared" ref="B7174:B7237" ca="1" si="787">B7173+D7173*C7173</f>
        <v>531454.06555601163</v>
      </c>
      <c r="C7174" s="1">
        <f t="shared" ca="1" si="784"/>
        <v>500</v>
      </c>
      <c r="D7174" s="1">
        <f t="shared" ca="1" si="785"/>
        <v>-42.077013244733351</v>
      </c>
      <c r="E7174" s="1">
        <f t="shared" ca="1" si="786"/>
        <v>-1</v>
      </c>
      <c r="F7174" s="1">
        <f t="shared" ref="F7174:F7237" ca="1" si="788">IF(AND(D7173&gt;0,E7174=0),IF(F7173-1&lt;1,1,F7173-1),IF(AND(D7173&lt;0,E7174=0),IF(F7173+1&gt;$H$2,1,F7173+1),F7173))</f>
        <v>2</v>
      </c>
      <c r="G7174" s="1">
        <f t="shared" ref="G7174:G7237" ca="1" si="789">IF(D7173&gt;0,0,G7173+1)</f>
        <v>0</v>
      </c>
      <c r="H7174" s="1">
        <f t="shared" ref="H7174:H7237" ca="1" si="790">IF(D7173&lt;0,0,H7173+1)</f>
        <v>1</v>
      </c>
    </row>
    <row r="7175" spans="1:8" hidden="1" x14ac:dyDescent="0.2">
      <c r="A7175" s="1">
        <v>7172</v>
      </c>
      <c r="B7175" s="1">
        <f t="shared" ca="1" si="787"/>
        <v>510415.55893364496</v>
      </c>
      <c r="C7175" s="1">
        <f t="shared" ca="1" si="784"/>
        <v>500</v>
      </c>
      <c r="D7175" s="1">
        <f t="shared" ca="1" si="785"/>
        <v>-42.077013244733351</v>
      </c>
      <c r="E7175" s="1">
        <f t="shared" ca="1" si="786"/>
        <v>-2</v>
      </c>
      <c r="F7175" s="1">
        <f t="shared" ca="1" si="788"/>
        <v>2</v>
      </c>
      <c r="G7175" s="1">
        <f t="shared" ca="1" si="789"/>
        <v>1</v>
      </c>
      <c r="H7175" s="1">
        <f t="shared" ca="1" si="790"/>
        <v>0</v>
      </c>
    </row>
    <row r="7176" spans="1:8" hidden="1" x14ac:dyDescent="0.2">
      <c r="A7176" s="1">
        <v>7173</v>
      </c>
      <c r="B7176" s="1">
        <f t="shared" ca="1" si="787"/>
        <v>489377.0523112783</v>
      </c>
      <c r="C7176" s="1">
        <f t="shared" ca="1" si="784"/>
        <v>500</v>
      </c>
      <c r="D7176" s="1">
        <f t="shared" ca="1" si="785"/>
        <v>58.639357099169693</v>
      </c>
      <c r="E7176" s="1">
        <f t="shared" ca="1" si="786"/>
        <v>-3</v>
      </c>
      <c r="F7176" s="1">
        <f t="shared" ca="1" si="788"/>
        <v>2</v>
      </c>
      <c r="G7176" s="1">
        <f t="shared" ca="1" si="789"/>
        <v>2</v>
      </c>
      <c r="H7176" s="1">
        <f t="shared" ca="1" si="790"/>
        <v>0</v>
      </c>
    </row>
    <row r="7177" spans="1:8" hidden="1" x14ac:dyDescent="0.2">
      <c r="A7177" s="1">
        <v>7174</v>
      </c>
      <c r="B7177" s="1">
        <f t="shared" ca="1" si="787"/>
        <v>518696.73086086311</v>
      </c>
      <c r="C7177" s="1">
        <f t="shared" ca="1" si="784"/>
        <v>500</v>
      </c>
      <c r="D7177" s="1">
        <f t="shared" ca="1" si="785"/>
        <v>58.639357099169693</v>
      </c>
      <c r="E7177" s="1">
        <f t="shared" ca="1" si="786"/>
        <v>-2</v>
      </c>
      <c r="F7177" s="1">
        <f t="shared" ca="1" si="788"/>
        <v>2</v>
      </c>
      <c r="G7177" s="1">
        <f t="shared" ca="1" si="789"/>
        <v>0</v>
      </c>
      <c r="H7177" s="1">
        <f t="shared" ca="1" si="790"/>
        <v>1</v>
      </c>
    </row>
    <row r="7178" spans="1:8" hidden="1" x14ac:dyDescent="0.2">
      <c r="A7178" s="1">
        <v>7175</v>
      </c>
      <c r="B7178" s="1">
        <f t="shared" ca="1" si="787"/>
        <v>548016.40941044793</v>
      </c>
      <c r="C7178" s="1">
        <f t="shared" ca="1" si="784"/>
        <v>500</v>
      </c>
      <c r="D7178" s="1">
        <f t="shared" ca="1" si="785"/>
        <v>-42.077013244733351</v>
      </c>
      <c r="E7178" s="1">
        <f t="shared" ca="1" si="786"/>
        <v>-1</v>
      </c>
      <c r="F7178" s="1">
        <f t="shared" ca="1" si="788"/>
        <v>2</v>
      </c>
      <c r="G7178" s="1">
        <f t="shared" ca="1" si="789"/>
        <v>0</v>
      </c>
      <c r="H7178" s="1">
        <f t="shared" ca="1" si="790"/>
        <v>2</v>
      </c>
    </row>
    <row r="7179" spans="1:8" hidden="1" x14ac:dyDescent="0.2">
      <c r="A7179" s="1">
        <v>7176</v>
      </c>
      <c r="B7179" s="1">
        <f t="shared" ca="1" si="787"/>
        <v>526977.90278808121</v>
      </c>
      <c r="C7179" s="1">
        <f t="shared" ca="1" si="784"/>
        <v>500</v>
      </c>
      <c r="D7179" s="1">
        <f t="shared" ca="1" si="785"/>
        <v>-42.077013244733351</v>
      </c>
      <c r="E7179" s="1">
        <f t="shared" ca="1" si="786"/>
        <v>-2</v>
      </c>
      <c r="F7179" s="1">
        <f t="shared" ca="1" si="788"/>
        <v>2</v>
      </c>
      <c r="G7179" s="1">
        <f t="shared" ca="1" si="789"/>
        <v>1</v>
      </c>
      <c r="H7179" s="1">
        <f t="shared" ca="1" si="790"/>
        <v>0</v>
      </c>
    </row>
    <row r="7180" spans="1:8" hidden="1" x14ac:dyDescent="0.2">
      <c r="A7180" s="1">
        <v>7177</v>
      </c>
      <c r="B7180" s="1">
        <f t="shared" ca="1" si="787"/>
        <v>505939.39616571454</v>
      </c>
      <c r="C7180" s="1">
        <f t="shared" ca="1" si="784"/>
        <v>500</v>
      </c>
      <c r="D7180" s="1">
        <f t="shared" ca="1" si="785"/>
        <v>58.639357099169693</v>
      </c>
      <c r="E7180" s="1">
        <f t="shared" ca="1" si="786"/>
        <v>-3</v>
      </c>
      <c r="F7180" s="1">
        <f t="shared" ca="1" si="788"/>
        <v>2</v>
      </c>
      <c r="G7180" s="1">
        <f t="shared" ca="1" si="789"/>
        <v>2</v>
      </c>
      <c r="H7180" s="1">
        <f t="shared" ca="1" si="790"/>
        <v>0</v>
      </c>
    </row>
    <row r="7181" spans="1:8" hidden="1" x14ac:dyDescent="0.2">
      <c r="A7181" s="1">
        <v>7178</v>
      </c>
      <c r="B7181" s="1">
        <f t="shared" ca="1" si="787"/>
        <v>535259.07471529942</v>
      </c>
      <c r="C7181" s="1">
        <f t="shared" ca="1" si="784"/>
        <v>500</v>
      </c>
      <c r="D7181" s="1">
        <f t="shared" ca="1" si="785"/>
        <v>-42.077013244733351</v>
      </c>
      <c r="E7181" s="1">
        <f t="shared" ca="1" si="786"/>
        <v>-2</v>
      </c>
      <c r="F7181" s="1">
        <f t="shared" ca="1" si="788"/>
        <v>2</v>
      </c>
      <c r="G7181" s="1">
        <f t="shared" ca="1" si="789"/>
        <v>0</v>
      </c>
      <c r="H7181" s="1">
        <f t="shared" ca="1" si="790"/>
        <v>1</v>
      </c>
    </row>
    <row r="7182" spans="1:8" hidden="1" x14ac:dyDescent="0.2">
      <c r="A7182" s="1">
        <v>7179</v>
      </c>
      <c r="B7182" s="1">
        <f t="shared" ca="1" si="787"/>
        <v>514220.56809293275</v>
      </c>
      <c r="C7182" s="1">
        <f t="shared" ca="1" si="784"/>
        <v>500</v>
      </c>
      <c r="D7182" s="1">
        <f t="shared" ca="1" si="785"/>
        <v>58.639357099169693</v>
      </c>
      <c r="E7182" s="1">
        <f t="shared" ca="1" si="786"/>
        <v>-3</v>
      </c>
      <c r="F7182" s="1">
        <f t="shared" ca="1" si="788"/>
        <v>2</v>
      </c>
      <c r="G7182" s="1">
        <f t="shared" ca="1" si="789"/>
        <v>1</v>
      </c>
      <c r="H7182" s="1">
        <f t="shared" ca="1" si="790"/>
        <v>0</v>
      </c>
    </row>
    <row r="7183" spans="1:8" hidden="1" x14ac:dyDescent="0.2">
      <c r="A7183" s="1">
        <v>7180</v>
      </c>
      <c r="B7183" s="1">
        <f t="shared" ca="1" si="787"/>
        <v>543540.24664251762</v>
      </c>
      <c r="C7183" s="1">
        <f t="shared" ca="1" si="784"/>
        <v>500</v>
      </c>
      <c r="D7183" s="1">
        <f t="shared" ca="1" si="785"/>
        <v>58.639357099169693</v>
      </c>
      <c r="E7183" s="1">
        <f t="shared" ca="1" si="786"/>
        <v>-2</v>
      </c>
      <c r="F7183" s="1">
        <f t="shared" ca="1" si="788"/>
        <v>2</v>
      </c>
      <c r="G7183" s="1">
        <f t="shared" ca="1" si="789"/>
        <v>0</v>
      </c>
      <c r="H7183" s="1">
        <f t="shared" ca="1" si="790"/>
        <v>1</v>
      </c>
    </row>
    <row r="7184" spans="1:8" hidden="1" x14ac:dyDescent="0.2">
      <c r="A7184" s="1">
        <v>7181</v>
      </c>
      <c r="B7184" s="1">
        <f t="shared" ca="1" si="787"/>
        <v>572859.92519210244</v>
      </c>
      <c r="C7184" s="1">
        <f t="shared" ca="1" si="784"/>
        <v>500</v>
      </c>
      <c r="D7184" s="1">
        <f t="shared" ca="1" si="785"/>
        <v>58.639357099169693</v>
      </c>
      <c r="E7184" s="1">
        <f t="shared" ca="1" si="786"/>
        <v>-1</v>
      </c>
      <c r="F7184" s="1">
        <f t="shared" ca="1" si="788"/>
        <v>2</v>
      </c>
      <c r="G7184" s="1">
        <f t="shared" ca="1" si="789"/>
        <v>0</v>
      </c>
      <c r="H7184" s="1">
        <f t="shared" ca="1" si="790"/>
        <v>2</v>
      </c>
    </row>
    <row r="7185" spans="1:8" hidden="1" x14ac:dyDescent="0.2">
      <c r="A7185" s="1">
        <v>7182</v>
      </c>
      <c r="B7185" s="1">
        <f t="shared" ca="1" si="787"/>
        <v>602179.60374168726</v>
      </c>
      <c r="C7185" s="1">
        <f t="shared" ca="1" si="784"/>
        <v>100</v>
      </c>
      <c r="D7185" s="1">
        <f t="shared" ca="1" si="785"/>
        <v>58.639357099169693</v>
      </c>
      <c r="E7185" s="1">
        <f t="shared" ca="1" si="786"/>
        <v>0</v>
      </c>
      <c r="F7185" s="1">
        <f t="shared" ca="1" si="788"/>
        <v>1</v>
      </c>
      <c r="G7185" s="1">
        <f t="shared" ca="1" si="789"/>
        <v>0</v>
      </c>
      <c r="H7185" s="1">
        <f t="shared" ca="1" si="790"/>
        <v>3</v>
      </c>
    </row>
    <row r="7186" spans="1:8" hidden="1" x14ac:dyDescent="0.2">
      <c r="A7186" s="1">
        <v>7183</v>
      </c>
      <c r="B7186" s="1">
        <f t="shared" ca="1" si="787"/>
        <v>608043.53945160424</v>
      </c>
      <c r="C7186" s="1">
        <f t="shared" ca="1" si="784"/>
        <v>100</v>
      </c>
      <c r="D7186" s="1">
        <f t="shared" ca="1" si="785"/>
        <v>-42.077013244733351</v>
      </c>
      <c r="E7186" s="1">
        <f t="shared" ca="1" si="786"/>
        <v>0</v>
      </c>
      <c r="F7186" s="1">
        <f t="shared" ca="1" si="788"/>
        <v>1</v>
      </c>
      <c r="G7186" s="1">
        <f t="shared" ca="1" si="789"/>
        <v>0</v>
      </c>
      <c r="H7186" s="1">
        <f t="shared" ca="1" si="790"/>
        <v>4</v>
      </c>
    </row>
    <row r="7187" spans="1:8" hidden="1" x14ac:dyDescent="0.2">
      <c r="A7187" s="1">
        <v>7184</v>
      </c>
      <c r="B7187" s="1">
        <f t="shared" ca="1" si="787"/>
        <v>603835.83812713088</v>
      </c>
      <c r="C7187" s="1">
        <f t="shared" ca="1" si="784"/>
        <v>100</v>
      </c>
      <c r="D7187" s="1">
        <f t="shared" ca="1" si="785"/>
        <v>-42.077013244733351</v>
      </c>
      <c r="E7187" s="1">
        <f t="shared" ca="1" si="786"/>
        <v>-1</v>
      </c>
      <c r="F7187" s="1">
        <f t="shared" ca="1" si="788"/>
        <v>1</v>
      </c>
      <c r="G7187" s="1">
        <f t="shared" ca="1" si="789"/>
        <v>1</v>
      </c>
      <c r="H7187" s="1">
        <f t="shared" ca="1" si="790"/>
        <v>0</v>
      </c>
    </row>
    <row r="7188" spans="1:8" hidden="1" x14ac:dyDescent="0.2">
      <c r="A7188" s="1">
        <v>7185</v>
      </c>
      <c r="B7188" s="1">
        <f t="shared" ca="1" si="787"/>
        <v>599628.13680265751</v>
      </c>
      <c r="C7188" s="1">
        <f t="shared" ca="1" si="784"/>
        <v>100</v>
      </c>
      <c r="D7188" s="1">
        <f t="shared" ca="1" si="785"/>
        <v>-42.077013244733351</v>
      </c>
      <c r="E7188" s="1">
        <f t="shared" ca="1" si="786"/>
        <v>-2</v>
      </c>
      <c r="F7188" s="1">
        <f t="shared" ca="1" si="788"/>
        <v>1</v>
      </c>
      <c r="G7188" s="1">
        <f t="shared" ca="1" si="789"/>
        <v>2</v>
      </c>
      <c r="H7188" s="1">
        <f t="shared" ca="1" si="790"/>
        <v>0</v>
      </c>
    </row>
    <row r="7189" spans="1:8" hidden="1" x14ac:dyDescent="0.2">
      <c r="A7189" s="1">
        <v>7186</v>
      </c>
      <c r="B7189" s="1">
        <f t="shared" ca="1" si="787"/>
        <v>595420.43547818414</v>
      </c>
      <c r="C7189" s="1">
        <f t="shared" ca="1" si="784"/>
        <v>100</v>
      </c>
      <c r="D7189" s="1">
        <f t="shared" ca="1" si="785"/>
        <v>-42.077013244733351</v>
      </c>
      <c r="E7189" s="1">
        <f t="shared" ca="1" si="786"/>
        <v>-3</v>
      </c>
      <c r="F7189" s="1">
        <f t="shared" ca="1" si="788"/>
        <v>1</v>
      </c>
      <c r="G7189" s="1">
        <f t="shared" ca="1" si="789"/>
        <v>3</v>
      </c>
      <c r="H7189" s="1">
        <f t="shared" ca="1" si="790"/>
        <v>0</v>
      </c>
    </row>
    <row r="7190" spans="1:8" hidden="1" x14ac:dyDescent="0.2">
      <c r="A7190" s="1">
        <v>7187</v>
      </c>
      <c r="B7190" s="1">
        <f t="shared" ca="1" si="787"/>
        <v>591212.73415371077</v>
      </c>
      <c r="C7190" s="1">
        <f t="shared" ca="1" si="784"/>
        <v>100</v>
      </c>
      <c r="D7190" s="1">
        <f t="shared" ca="1" si="785"/>
        <v>-42.077013244733351</v>
      </c>
      <c r="E7190" s="1">
        <f t="shared" ca="1" si="786"/>
        <v>-4</v>
      </c>
      <c r="F7190" s="1">
        <f t="shared" ca="1" si="788"/>
        <v>1</v>
      </c>
      <c r="G7190" s="1">
        <f t="shared" ca="1" si="789"/>
        <v>4</v>
      </c>
      <c r="H7190" s="1">
        <f t="shared" ca="1" si="790"/>
        <v>0</v>
      </c>
    </row>
    <row r="7191" spans="1:8" hidden="1" x14ac:dyDescent="0.2">
      <c r="A7191" s="1">
        <v>7188</v>
      </c>
      <c r="B7191" s="1">
        <f t="shared" ca="1" si="787"/>
        <v>587005.0328292374</v>
      </c>
      <c r="C7191" s="1">
        <f t="shared" ca="1" si="784"/>
        <v>500</v>
      </c>
      <c r="D7191" s="1">
        <f t="shared" ca="1" si="785"/>
        <v>-42.077013244733351</v>
      </c>
      <c r="E7191" s="1">
        <f t="shared" ca="1" si="786"/>
        <v>0</v>
      </c>
      <c r="F7191" s="1">
        <f t="shared" ca="1" si="788"/>
        <v>2</v>
      </c>
      <c r="G7191" s="1">
        <f t="shared" ca="1" si="789"/>
        <v>5</v>
      </c>
      <c r="H7191" s="1">
        <f t="shared" ca="1" si="790"/>
        <v>0</v>
      </c>
    </row>
    <row r="7192" spans="1:8" hidden="1" x14ac:dyDescent="0.2">
      <c r="A7192" s="1">
        <v>7189</v>
      </c>
      <c r="B7192" s="1">
        <f t="shared" ca="1" si="787"/>
        <v>565966.52620687068</v>
      </c>
      <c r="C7192" s="1">
        <f t="shared" ca="1" si="784"/>
        <v>500</v>
      </c>
      <c r="D7192" s="1">
        <f t="shared" ca="1" si="785"/>
        <v>58.639357099169693</v>
      </c>
      <c r="E7192" s="1">
        <f t="shared" ca="1" si="786"/>
        <v>-1</v>
      </c>
      <c r="F7192" s="1">
        <f t="shared" ca="1" si="788"/>
        <v>2</v>
      </c>
      <c r="G7192" s="1">
        <f t="shared" ca="1" si="789"/>
        <v>6</v>
      </c>
      <c r="H7192" s="1">
        <f t="shared" ca="1" si="790"/>
        <v>0</v>
      </c>
    </row>
    <row r="7193" spans="1:8" hidden="1" x14ac:dyDescent="0.2">
      <c r="A7193" s="1">
        <v>7190</v>
      </c>
      <c r="B7193" s="1">
        <f t="shared" ca="1" si="787"/>
        <v>595286.2047564555</v>
      </c>
      <c r="C7193" s="1">
        <f t="shared" ca="1" si="784"/>
        <v>100</v>
      </c>
      <c r="D7193" s="1">
        <f t="shared" ca="1" si="785"/>
        <v>58.639357099169693</v>
      </c>
      <c r="E7193" s="1">
        <f t="shared" ca="1" si="786"/>
        <v>0</v>
      </c>
      <c r="F7193" s="1">
        <f t="shared" ca="1" si="788"/>
        <v>1</v>
      </c>
      <c r="G7193" s="1">
        <f t="shared" ca="1" si="789"/>
        <v>0</v>
      </c>
      <c r="H7193" s="1">
        <f t="shared" ca="1" si="790"/>
        <v>1</v>
      </c>
    </row>
    <row r="7194" spans="1:8" hidden="1" x14ac:dyDescent="0.2">
      <c r="A7194" s="1">
        <v>7191</v>
      </c>
      <c r="B7194" s="1">
        <f t="shared" ca="1" si="787"/>
        <v>601150.14046637248</v>
      </c>
      <c r="C7194" s="1">
        <f t="shared" ca="1" si="784"/>
        <v>100</v>
      </c>
      <c r="D7194" s="1">
        <f t="shared" ca="1" si="785"/>
        <v>58.639357099169693</v>
      </c>
      <c r="E7194" s="1">
        <f t="shared" ca="1" si="786"/>
        <v>0</v>
      </c>
      <c r="F7194" s="1">
        <f t="shared" ca="1" si="788"/>
        <v>1</v>
      </c>
      <c r="G7194" s="1">
        <f t="shared" ca="1" si="789"/>
        <v>0</v>
      </c>
      <c r="H7194" s="1">
        <f t="shared" ca="1" si="790"/>
        <v>2</v>
      </c>
    </row>
    <row r="7195" spans="1:8" hidden="1" x14ac:dyDescent="0.2">
      <c r="A7195" s="1">
        <v>7192</v>
      </c>
      <c r="B7195" s="1">
        <f t="shared" ca="1" si="787"/>
        <v>607014.07617628947</v>
      </c>
      <c r="C7195" s="1">
        <f t="shared" ca="1" si="784"/>
        <v>100</v>
      </c>
      <c r="D7195" s="1">
        <f t="shared" ca="1" si="785"/>
        <v>-42.077013244733351</v>
      </c>
      <c r="E7195" s="1">
        <f t="shared" ca="1" si="786"/>
        <v>0</v>
      </c>
      <c r="F7195" s="1">
        <f t="shared" ca="1" si="788"/>
        <v>1</v>
      </c>
      <c r="G7195" s="1">
        <f t="shared" ca="1" si="789"/>
        <v>0</v>
      </c>
      <c r="H7195" s="1">
        <f t="shared" ca="1" si="790"/>
        <v>3</v>
      </c>
    </row>
    <row r="7196" spans="1:8" hidden="1" x14ac:dyDescent="0.2">
      <c r="A7196" s="1">
        <v>7193</v>
      </c>
      <c r="B7196" s="1">
        <f t="shared" ca="1" si="787"/>
        <v>602806.3748518161</v>
      </c>
      <c r="C7196" s="1">
        <f t="shared" ca="1" si="784"/>
        <v>100</v>
      </c>
      <c r="D7196" s="1">
        <f t="shared" ca="1" si="785"/>
        <v>-42.077013244733351</v>
      </c>
      <c r="E7196" s="1">
        <f t="shared" ca="1" si="786"/>
        <v>-1</v>
      </c>
      <c r="F7196" s="1">
        <f t="shared" ca="1" si="788"/>
        <v>1</v>
      </c>
      <c r="G7196" s="1">
        <f t="shared" ca="1" si="789"/>
        <v>1</v>
      </c>
      <c r="H7196" s="1">
        <f t="shared" ca="1" si="790"/>
        <v>0</v>
      </c>
    </row>
    <row r="7197" spans="1:8" hidden="1" x14ac:dyDescent="0.2">
      <c r="A7197" s="1">
        <v>7194</v>
      </c>
      <c r="B7197" s="1">
        <f t="shared" ca="1" si="787"/>
        <v>598598.67352734273</v>
      </c>
      <c r="C7197" s="1">
        <f t="shared" ca="1" si="784"/>
        <v>100</v>
      </c>
      <c r="D7197" s="1">
        <f t="shared" ca="1" si="785"/>
        <v>58.639357099169693</v>
      </c>
      <c r="E7197" s="1">
        <f t="shared" ca="1" si="786"/>
        <v>-2</v>
      </c>
      <c r="F7197" s="1">
        <f t="shared" ca="1" si="788"/>
        <v>1</v>
      </c>
      <c r="G7197" s="1">
        <f t="shared" ca="1" si="789"/>
        <v>2</v>
      </c>
      <c r="H7197" s="1">
        <f t="shared" ca="1" si="790"/>
        <v>0</v>
      </c>
    </row>
    <row r="7198" spans="1:8" hidden="1" x14ac:dyDescent="0.2">
      <c r="A7198" s="1">
        <v>7195</v>
      </c>
      <c r="B7198" s="1">
        <f t="shared" ca="1" si="787"/>
        <v>604462.60923725972</v>
      </c>
      <c r="C7198" s="1">
        <f t="shared" ca="1" si="784"/>
        <v>100</v>
      </c>
      <c r="D7198" s="1">
        <f t="shared" ca="1" si="785"/>
        <v>-42.077013244733351</v>
      </c>
      <c r="E7198" s="1">
        <f t="shared" ca="1" si="786"/>
        <v>-1</v>
      </c>
      <c r="F7198" s="1">
        <f t="shared" ca="1" si="788"/>
        <v>1</v>
      </c>
      <c r="G7198" s="1">
        <f t="shared" ca="1" si="789"/>
        <v>0</v>
      </c>
      <c r="H7198" s="1">
        <f t="shared" ca="1" si="790"/>
        <v>1</v>
      </c>
    </row>
    <row r="7199" spans="1:8" hidden="1" x14ac:dyDescent="0.2">
      <c r="A7199" s="1">
        <v>7196</v>
      </c>
      <c r="B7199" s="1">
        <f t="shared" ca="1" si="787"/>
        <v>600254.90791278635</v>
      </c>
      <c r="C7199" s="1">
        <f t="shared" ca="1" si="784"/>
        <v>100</v>
      </c>
      <c r="D7199" s="1">
        <f t="shared" ca="1" si="785"/>
        <v>-42.077013244733351</v>
      </c>
      <c r="E7199" s="1">
        <f t="shared" ca="1" si="786"/>
        <v>-2</v>
      </c>
      <c r="F7199" s="1">
        <f t="shared" ca="1" si="788"/>
        <v>1</v>
      </c>
      <c r="G7199" s="1">
        <f t="shared" ca="1" si="789"/>
        <v>1</v>
      </c>
      <c r="H7199" s="1">
        <f t="shared" ca="1" si="790"/>
        <v>0</v>
      </c>
    </row>
    <row r="7200" spans="1:8" hidden="1" x14ac:dyDescent="0.2">
      <c r="A7200" s="1">
        <v>7197</v>
      </c>
      <c r="B7200" s="1">
        <f t="shared" ca="1" si="787"/>
        <v>596047.20658831298</v>
      </c>
      <c r="C7200" s="1">
        <f t="shared" ca="1" si="784"/>
        <v>100</v>
      </c>
      <c r="D7200" s="1">
        <f t="shared" ca="1" si="785"/>
        <v>-42.077013244733351</v>
      </c>
      <c r="E7200" s="1">
        <f t="shared" ca="1" si="786"/>
        <v>-3</v>
      </c>
      <c r="F7200" s="1">
        <f t="shared" ca="1" si="788"/>
        <v>1</v>
      </c>
      <c r="G7200" s="1">
        <f t="shared" ca="1" si="789"/>
        <v>2</v>
      </c>
      <c r="H7200" s="1">
        <f t="shared" ca="1" si="790"/>
        <v>0</v>
      </c>
    </row>
    <row r="7201" spans="1:8" hidden="1" x14ac:dyDescent="0.2">
      <c r="A7201" s="1">
        <v>7198</v>
      </c>
      <c r="B7201" s="1">
        <f t="shared" ca="1" si="787"/>
        <v>591839.50526383962</v>
      </c>
      <c r="C7201" s="1">
        <f t="shared" ca="1" si="784"/>
        <v>100</v>
      </c>
      <c r="D7201" s="1">
        <f t="shared" ca="1" si="785"/>
        <v>58.639357099169693</v>
      </c>
      <c r="E7201" s="1">
        <f t="shared" ca="1" si="786"/>
        <v>-4</v>
      </c>
      <c r="F7201" s="1">
        <f t="shared" ca="1" si="788"/>
        <v>1</v>
      </c>
      <c r="G7201" s="1">
        <f t="shared" ca="1" si="789"/>
        <v>3</v>
      </c>
      <c r="H7201" s="1">
        <f t="shared" ca="1" si="790"/>
        <v>0</v>
      </c>
    </row>
    <row r="7202" spans="1:8" hidden="1" x14ac:dyDescent="0.2">
      <c r="A7202" s="1">
        <v>7199</v>
      </c>
      <c r="B7202" s="1">
        <f t="shared" ca="1" si="787"/>
        <v>597703.4409737566</v>
      </c>
      <c r="C7202" s="1">
        <f t="shared" ca="1" si="784"/>
        <v>100</v>
      </c>
      <c r="D7202" s="1">
        <f t="shared" ca="1" si="785"/>
        <v>-42.077013244733351</v>
      </c>
      <c r="E7202" s="1">
        <f t="shared" ca="1" si="786"/>
        <v>-3</v>
      </c>
      <c r="F7202" s="1">
        <f t="shared" ca="1" si="788"/>
        <v>1</v>
      </c>
      <c r="G7202" s="1">
        <f t="shared" ca="1" si="789"/>
        <v>0</v>
      </c>
      <c r="H7202" s="1">
        <f t="shared" ca="1" si="790"/>
        <v>1</v>
      </c>
    </row>
    <row r="7203" spans="1:8" hidden="1" x14ac:dyDescent="0.2">
      <c r="A7203" s="1">
        <v>7200</v>
      </c>
      <c r="B7203" s="1">
        <f t="shared" ca="1" si="787"/>
        <v>593495.73964928323</v>
      </c>
      <c r="C7203" s="1">
        <f t="shared" ca="1" si="784"/>
        <v>100</v>
      </c>
      <c r="D7203" s="1">
        <f t="shared" ca="1" si="785"/>
        <v>58.639357099169693</v>
      </c>
      <c r="E7203" s="1">
        <f t="shared" ca="1" si="786"/>
        <v>-4</v>
      </c>
      <c r="F7203" s="1">
        <f t="shared" ca="1" si="788"/>
        <v>1</v>
      </c>
      <c r="G7203" s="1">
        <f t="shared" ca="1" si="789"/>
        <v>1</v>
      </c>
      <c r="H7203" s="1">
        <f t="shared" ca="1" si="790"/>
        <v>0</v>
      </c>
    </row>
    <row r="7204" spans="1:8" hidden="1" x14ac:dyDescent="0.2">
      <c r="A7204" s="1">
        <v>7201</v>
      </c>
      <c r="B7204" s="1">
        <f t="shared" ca="1" si="787"/>
        <v>599359.67535920022</v>
      </c>
      <c r="C7204" s="1">
        <f t="shared" ca="1" si="784"/>
        <v>100</v>
      </c>
      <c r="D7204" s="1">
        <f t="shared" ca="1" si="785"/>
        <v>58.639357099169693</v>
      </c>
      <c r="E7204" s="1">
        <f t="shared" ca="1" si="786"/>
        <v>-3</v>
      </c>
      <c r="F7204" s="1">
        <f t="shared" ca="1" si="788"/>
        <v>1</v>
      </c>
      <c r="G7204" s="1">
        <f t="shared" ca="1" si="789"/>
        <v>0</v>
      </c>
      <c r="H7204" s="1">
        <f t="shared" ca="1" si="790"/>
        <v>1</v>
      </c>
    </row>
    <row r="7205" spans="1:8" hidden="1" x14ac:dyDescent="0.2">
      <c r="A7205" s="1">
        <v>7202</v>
      </c>
      <c r="B7205" s="1">
        <f t="shared" ca="1" si="787"/>
        <v>605223.61106911721</v>
      </c>
      <c r="C7205" s="1">
        <f t="shared" ca="1" si="784"/>
        <v>100</v>
      </c>
      <c r="D7205" s="1">
        <f t="shared" ca="1" si="785"/>
        <v>58.639357099169693</v>
      </c>
      <c r="E7205" s="1">
        <f t="shared" ca="1" si="786"/>
        <v>-2</v>
      </c>
      <c r="F7205" s="1">
        <f t="shared" ca="1" si="788"/>
        <v>1</v>
      </c>
      <c r="G7205" s="1">
        <f t="shared" ca="1" si="789"/>
        <v>0</v>
      </c>
      <c r="H7205" s="1">
        <f t="shared" ca="1" si="790"/>
        <v>2</v>
      </c>
    </row>
    <row r="7206" spans="1:8" hidden="1" x14ac:dyDescent="0.2">
      <c r="A7206" s="1">
        <v>7203</v>
      </c>
      <c r="B7206" s="1">
        <f t="shared" ca="1" si="787"/>
        <v>611087.54677903419</v>
      </c>
      <c r="C7206" s="1">
        <f t="shared" ca="1" si="784"/>
        <v>100</v>
      </c>
      <c r="D7206" s="1">
        <f t="shared" ca="1" si="785"/>
        <v>58.639357099169693</v>
      </c>
      <c r="E7206" s="1">
        <f t="shared" ca="1" si="786"/>
        <v>-1</v>
      </c>
      <c r="F7206" s="1">
        <f t="shared" ca="1" si="788"/>
        <v>1</v>
      </c>
      <c r="G7206" s="1">
        <f t="shared" ca="1" si="789"/>
        <v>0</v>
      </c>
      <c r="H7206" s="1">
        <f t="shared" ca="1" si="790"/>
        <v>3</v>
      </c>
    </row>
    <row r="7207" spans="1:8" hidden="1" x14ac:dyDescent="0.2">
      <c r="A7207" s="1">
        <v>7204</v>
      </c>
      <c r="B7207" s="1">
        <f t="shared" ca="1" si="787"/>
        <v>616951.48248895118</v>
      </c>
      <c r="C7207" s="1">
        <f t="shared" ca="1" si="784"/>
        <v>100</v>
      </c>
      <c r="D7207" s="1">
        <f t="shared" ca="1" si="785"/>
        <v>-42.077013244733351</v>
      </c>
      <c r="E7207" s="1">
        <f t="shared" ca="1" si="786"/>
        <v>0</v>
      </c>
      <c r="F7207" s="1">
        <f t="shared" ca="1" si="788"/>
        <v>1</v>
      </c>
      <c r="G7207" s="1">
        <f t="shared" ca="1" si="789"/>
        <v>0</v>
      </c>
      <c r="H7207" s="1">
        <f t="shared" ca="1" si="790"/>
        <v>4</v>
      </c>
    </row>
    <row r="7208" spans="1:8" hidden="1" x14ac:dyDescent="0.2">
      <c r="A7208" s="1">
        <v>7205</v>
      </c>
      <c r="B7208" s="1">
        <f t="shared" ca="1" si="787"/>
        <v>612743.78116447781</v>
      </c>
      <c r="C7208" s="1">
        <f t="shared" ca="1" si="784"/>
        <v>100</v>
      </c>
      <c r="D7208" s="1">
        <f t="shared" ca="1" si="785"/>
        <v>-42.077013244733351</v>
      </c>
      <c r="E7208" s="1">
        <f t="shared" ca="1" si="786"/>
        <v>-1</v>
      </c>
      <c r="F7208" s="1">
        <f t="shared" ca="1" si="788"/>
        <v>1</v>
      </c>
      <c r="G7208" s="1">
        <f t="shared" ca="1" si="789"/>
        <v>1</v>
      </c>
      <c r="H7208" s="1">
        <f t="shared" ca="1" si="790"/>
        <v>0</v>
      </c>
    </row>
    <row r="7209" spans="1:8" hidden="1" x14ac:dyDescent="0.2">
      <c r="A7209" s="1">
        <v>7206</v>
      </c>
      <c r="B7209" s="1">
        <f t="shared" ca="1" si="787"/>
        <v>608536.07984000444</v>
      </c>
      <c r="C7209" s="1">
        <f t="shared" ca="1" si="784"/>
        <v>100</v>
      </c>
      <c r="D7209" s="1">
        <f t="shared" ca="1" si="785"/>
        <v>-42.077013244733351</v>
      </c>
      <c r="E7209" s="1">
        <f t="shared" ca="1" si="786"/>
        <v>-2</v>
      </c>
      <c r="F7209" s="1">
        <f t="shared" ca="1" si="788"/>
        <v>1</v>
      </c>
      <c r="G7209" s="1">
        <f t="shared" ca="1" si="789"/>
        <v>2</v>
      </c>
      <c r="H7209" s="1">
        <f t="shared" ca="1" si="790"/>
        <v>0</v>
      </c>
    </row>
    <row r="7210" spans="1:8" hidden="1" x14ac:dyDescent="0.2">
      <c r="A7210" s="1">
        <v>7207</v>
      </c>
      <c r="B7210" s="1">
        <f t="shared" ca="1" si="787"/>
        <v>604328.37851553108</v>
      </c>
      <c r="C7210" s="1">
        <f t="shared" ca="1" si="784"/>
        <v>100</v>
      </c>
      <c r="D7210" s="1">
        <f t="shared" ca="1" si="785"/>
        <v>-42.077013244733351</v>
      </c>
      <c r="E7210" s="1">
        <f t="shared" ca="1" si="786"/>
        <v>-3</v>
      </c>
      <c r="F7210" s="1">
        <f t="shared" ca="1" si="788"/>
        <v>1</v>
      </c>
      <c r="G7210" s="1">
        <f t="shared" ca="1" si="789"/>
        <v>3</v>
      </c>
      <c r="H7210" s="1">
        <f t="shared" ca="1" si="790"/>
        <v>0</v>
      </c>
    </row>
    <row r="7211" spans="1:8" hidden="1" x14ac:dyDescent="0.2">
      <c r="A7211" s="1">
        <v>7208</v>
      </c>
      <c r="B7211" s="1">
        <f t="shared" ca="1" si="787"/>
        <v>600120.67719105771</v>
      </c>
      <c r="C7211" s="1">
        <f t="shared" ca="1" si="784"/>
        <v>100</v>
      </c>
      <c r="D7211" s="1">
        <f t="shared" ca="1" si="785"/>
        <v>58.639357099169693</v>
      </c>
      <c r="E7211" s="1">
        <f t="shared" ca="1" si="786"/>
        <v>-4</v>
      </c>
      <c r="F7211" s="1">
        <f t="shared" ca="1" si="788"/>
        <v>1</v>
      </c>
      <c r="G7211" s="1">
        <f t="shared" ca="1" si="789"/>
        <v>4</v>
      </c>
      <c r="H7211" s="1">
        <f t="shared" ca="1" si="790"/>
        <v>0</v>
      </c>
    </row>
    <row r="7212" spans="1:8" hidden="1" x14ac:dyDescent="0.2">
      <c r="A7212" s="1">
        <v>7209</v>
      </c>
      <c r="B7212" s="1">
        <f t="shared" ca="1" si="787"/>
        <v>605984.61290097469</v>
      </c>
      <c r="C7212" s="1">
        <f t="shared" ca="1" si="784"/>
        <v>100</v>
      </c>
      <c r="D7212" s="1">
        <f t="shared" ca="1" si="785"/>
        <v>-42.077013244733351</v>
      </c>
      <c r="E7212" s="1">
        <f t="shared" ca="1" si="786"/>
        <v>-3</v>
      </c>
      <c r="F7212" s="1">
        <f t="shared" ca="1" si="788"/>
        <v>1</v>
      </c>
      <c r="G7212" s="1">
        <f t="shared" ca="1" si="789"/>
        <v>0</v>
      </c>
      <c r="H7212" s="1">
        <f t="shared" ca="1" si="790"/>
        <v>1</v>
      </c>
    </row>
    <row r="7213" spans="1:8" hidden="1" x14ac:dyDescent="0.2">
      <c r="A7213" s="1">
        <v>7210</v>
      </c>
      <c r="B7213" s="1">
        <f t="shared" ca="1" si="787"/>
        <v>601776.91157650133</v>
      </c>
      <c r="C7213" s="1">
        <f t="shared" ca="1" si="784"/>
        <v>100</v>
      </c>
      <c r="D7213" s="1">
        <f t="shared" ca="1" si="785"/>
        <v>-42.077013244733351</v>
      </c>
      <c r="E7213" s="1">
        <f t="shared" ca="1" si="786"/>
        <v>-4</v>
      </c>
      <c r="F7213" s="1">
        <f t="shared" ca="1" si="788"/>
        <v>1</v>
      </c>
      <c r="G7213" s="1">
        <f t="shared" ca="1" si="789"/>
        <v>1</v>
      </c>
      <c r="H7213" s="1">
        <f t="shared" ca="1" si="790"/>
        <v>0</v>
      </c>
    </row>
    <row r="7214" spans="1:8" hidden="1" x14ac:dyDescent="0.2">
      <c r="A7214" s="1">
        <v>7211</v>
      </c>
      <c r="B7214" s="1">
        <f t="shared" ca="1" si="787"/>
        <v>597569.21025202796</v>
      </c>
      <c r="C7214" s="1">
        <f t="shared" ca="1" si="784"/>
        <v>500</v>
      </c>
      <c r="D7214" s="1">
        <f t="shared" ca="1" si="785"/>
        <v>58.639357099169693</v>
      </c>
      <c r="E7214" s="1">
        <f t="shared" ca="1" si="786"/>
        <v>0</v>
      </c>
      <c r="F7214" s="1">
        <f t="shared" ca="1" si="788"/>
        <v>2</v>
      </c>
      <c r="G7214" s="1">
        <f t="shared" ca="1" si="789"/>
        <v>2</v>
      </c>
      <c r="H7214" s="1">
        <f t="shared" ca="1" si="790"/>
        <v>0</v>
      </c>
    </row>
    <row r="7215" spans="1:8" hidden="1" x14ac:dyDescent="0.2">
      <c r="A7215" s="1">
        <v>7212</v>
      </c>
      <c r="B7215" s="1">
        <f t="shared" ca="1" si="787"/>
        <v>626888.88880161277</v>
      </c>
      <c r="C7215" s="1">
        <f t="shared" ca="1" si="784"/>
        <v>100</v>
      </c>
      <c r="D7215" s="1">
        <f t="shared" ca="1" si="785"/>
        <v>-42.077013244733351</v>
      </c>
      <c r="E7215" s="1">
        <f t="shared" ca="1" si="786"/>
        <v>0</v>
      </c>
      <c r="F7215" s="1">
        <f t="shared" ca="1" si="788"/>
        <v>1</v>
      </c>
      <c r="G7215" s="1">
        <f t="shared" ca="1" si="789"/>
        <v>0</v>
      </c>
      <c r="H7215" s="1">
        <f t="shared" ca="1" si="790"/>
        <v>1</v>
      </c>
    </row>
    <row r="7216" spans="1:8" hidden="1" x14ac:dyDescent="0.2">
      <c r="A7216" s="1">
        <v>7213</v>
      </c>
      <c r="B7216" s="1">
        <f t="shared" ca="1" si="787"/>
        <v>622681.18747713941</v>
      </c>
      <c r="C7216" s="1">
        <f t="shared" ca="1" si="784"/>
        <v>100</v>
      </c>
      <c r="D7216" s="1">
        <f t="shared" ca="1" si="785"/>
        <v>-42.077013244733351</v>
      </c>
      <c r="E7216" s="1">
        <f t="shared" ca="1" si="786"/>
        <v>-1</v>
      </c>
      <c r="F7216" s="1">
        <f t="shared" ca="1" si="788"/>
        <v>1</v>
      </c>
      <c r="G7216" s="1">
        <f t="shared" ca="1" si="789"/>
        <v>1</v>
      </c>
      <c r="H7216" s="1">
        <f t="shared" ca="1" si="790"/>
        <v>0</v>
      </c>
    </row>
    <row r="7217" spans="1:8" hidden="1" x14ac:dyDescent="0.2">
      <c r="A7217" s="1">
        <v>7214</v>
      </c>
      <c r="B7217" s="1">
        <f t="shared" ca="1" si="787"/>
        <v>618473.48615266604</v>
      </c>
      <c r="C7217" s="1">
        <f t="shared" ca="1" si="784"/>
        <v>100</v>
      </c>
      <c r="D7217" s="1">
        <f t="shared" ca="1" si="785"/>
        <v>-42.077013244733351</v>
      </c>
      <c r="E7217" s="1">
        <f t="shared" ca="1" si="786"/>
        <v>-2</v>
      </c>
      <c r="F7217" s="1">
        <f t="shared" ca="1" si="788"/>
        <v>1</v>
      </c>
      <c r="G7217" s="1">
        <f t="shared" ca="1" si="789"/>
        <v>2</v>
      </c>
      <c r="H7217" s="1">
        <f t="shared" ca="1" si="790"/>
        <v>0</v>
      </c>
    </row>
    <row r="7218" spans="1:8" hidden="1" x14ac:dyDescent="0.2">
      <c r="A7218" s="1">
        <v>7215</v>
      </c>
      <c r="B7218" s="1">
        <f t="shared" ca="1" si="787"/>
        <v>614265.78482819267</v>
      </c>
      <c r="C7218" s="1">
        <f t="shared" ca="1" si="784"/>
        <v>100</v>
      </c>
      <c r="D7218" s="1">
        <f t="shared" ca="1" si="785"/>
        <v>-42.077013244733351</v>
      </c>
      <c r="E7218" s="1">
        <f t="shared" ca="1" si="786"/>
        <v>-3</v>
      </c>
      <c r="F7218" s="1">
        <f t="shared" ca="1" si="788"/>
        <v>1</v>
      </c>
      <c r="G7218" s="1">
        <f t="shared" ca="1" si="789"/>
        <v>3</v>
      </c>
      <c r="H7218" s="1">
        <f t="shared" ca="1" si="790"/>
        <v>0</v>
      </c>
    </row>
    <row r="7219" spans="1:8" hidden="1" x14ac:dyDescent="0.2">
      <c r="A7219" s="1">
        <v>7216</v>
      </c>
      <c r="B7219" s="1">
        <f t="shared" ca="1" si="787"/>
        <v>610058.0835037193</v>
      </c>
      <c r="C7219" s="1">
        <f t="shared" ca="1" si="784"/>
        <v>100</v>
      </c>
      <c r="D7219" s="1">
        <f t="shared" ca="1" si="785"/>
        <v>58.639357099169693</v>
      </c>
      <c r="E7219" s="1">
        <f t="shared" ca="1" si="786"/>
        <v>-4</v>
      </c>
      <c r="F7219" s="1">
        <f t="shared" ca="1" si="788"/>
        <v>1</v>
      </c>
      <c r="G7219" s="1">
        <f t="shared" ca="1" si="789"/>
        <v>4</v>
      </c>
      <c r="H7219" s="1">
        <f t="shared" ca="1" si="790"/>
        <v>0</v>
      </c>
    </row>
    <row r="7220" spans="1:8" hidden="1" x14ac:dyDescent="0.2">
      <c r="A7220" s="1">
        <v>7217</v>
      </c>
      <c r="B7220" s="1">
        <f t="shared" ca="1" si="787"/>
        <v>615922.01921363629</v>
      </c>
      <c r="C7220" s="1">
        <f t="shared" ca="1" si="784"/>
        <v>100</v>
      </c>
      <c r="D7220" s="1">
        <f t="shared" ca="1" si="785"/>
        <v>58.639357099169693</v>
      </c>
      <c r="E7220" s="1">
        <f t="shared" ca="1" si="786"/>
        <v>-3</v>
      </c>
      <c r="F7220" s="1">
        <f t="shared" ca="1" si="788"/>
        <v>1</v>
      </c>
      <c r="G7220" s="1">
        <f t="shared" ca="1" si="789"/>
        <v>0</v>
      </c>
      <c r="H7220" s="1">
        <f t="shared" ca="1" si="790"/>
        <v>1</v>
      </c>
    </row>
    <row r="7221" spans="1:8" hidden="1" x14ac:dyDescent="0.2">
      <c r="A7221" s="1">
        <v>7218</v>
      </c>
      <c r="B7221" s="1">
        <f t="shared" ca="1" si="787"/>
        <v>621785.95492355328</v>
      </c>
      <c r="C7221" s="1">
        <f t="shared" ca="1" si="784"/>
        <v>100</v>
      </c>
      <c r="D7221" s="1">
        <f t="shared" ca="1" si="785"/>
        <v>-42.077013244733351</v>
      </c>
      <c r="E7221" s="1">
        <f t="shared" ca="1" si="786"/>
        <v>-2</v>
      </c>
      <c r="F7221" s="1">
        <f t="shared" ca="1" si="788"/>
        <v>1</v>
      </c>
      <c r="G7221" s="1">
        <f t="shared" ca="1" si="789"/>
        <v>0</v>
      </c>
      <c r="H7221" s="1">
        <f t="shared" ca="1" si="790"/>
        <v>2</v>
      </c>
    </row>
    <row r="7222" spans="1:8" hidden="1" x14ac:dyDescent="0.2">
      <c r="A7222" s="1">
        <v>7219</v>
      </c>
      <c r="B7222" s="1">
        <f t="shared" ca="1" si="787"/>
        <v>617578.25359907991</v>
      </c>
      <c r="C7222" s="1">
        <f t="shared" ca="1" si="784"/>
        <v>100</v>
      </c>
      <c r="D7222" s="1">
        <f t="shared" ca="1" si="785"/>
        <v>58.639357099169693</v>
      </c>
      <c r="E7222" s="1">
        <f t="shared" ca="1" si="786"/>
        <v>-3</v>
      </c>
      <c r="F7222" s="1">
        <f t="shared" ca="1" si="788"/>
        <v>1</v>
      </c>
      <c r="G7222" s="1">
        <f t="shared" ca="1" si="789"/>
        <v>1</v>
      </c>
      <c r="H7222" s="1">
        <f t="shared" ca="1" si="790"/>
        <v>0</v>
      </c>
    </row>
    <row r="7223" spans="1:8" hidden="1" x14ac:dyDescent="0.2">
      <c r="A7223" s="1">
        <v>7220</v>
      </c>
      <c r="B7223" s="1">
        <f t="shared" ca="1" si="787"/>
        <v>623442.18930899689</v>
      </c>
      <c r="C7223" s="1">
        <f t="shared" ca="1" si="784"/>
        <v>100</v>
      </c>
      <c r="D7223" s="1">
        <f t="shared" ca="1" si="785"/>
        <v>58.639357099169693</v>
      </c>
      <c r="E7223" s="1">
        <f t="shared" ca="1" si="786"/>
        <v>-2</v>
      </c>
      <c r="F7223" s="1">
        <f t="shared" ca="1" si="788"/>
        <v>1</v>
      </c>
      <c r="G7223" s="1">
        <f t="shared" ca="1" si="789"/>
        <v>0</v>
      </c>
      <c r="H7223" s="1">
        <f t="shared" ca="1" si="790"/>
        <v>1</v>
      </c>
    </row>
    <row r="7224" spans="1:8" hidden="1" x14ac:dyDescent="0.2">
      <c r="A7224" s="1">
        <v>7221</v>
      </c>
      <c r="B7224" s="1">
        <f t="shared" ca="1" si="787"/>
        <v>629306.12501891388</v>
      </c>
      <c r="C7224" s="1">
        <f t="shared" ca="1" si="784"/>
        <v>100</v>
      </c>
      <c r="D7224" s="1">
        <f t="shared" ca="1" si="785"/>
        <v>-42.077013244733351</v>
      </c>
      <c r="E7224" s="1">
        <f t="shared" ca="1" si="786"/>
        <v>-1</v>
      </c>
      <c r="F7224" s="1">
        <f t="shared" ca="1" si="788"/>
        <v>1</v>
      </c>
      <c r="G7224" s="1">
        <f t="shared" ca="1" si="789"/>
        <v>0</v>
      </c>
      <c r="H7224" s="1">
        <f t="shared" ca="1" si="790"/>
        <v>2</v>
      </c>
    </row>
    <row r="7225" spans="1:8" hidden="1" x14ac:dyDescent="0.2">
      <c r="A7225" s="1">
        <v>7222</v>
      </c>
      <c r="B7225" s="1">
        <f t="shared" ca="1" si="787"/>
        <v>625098.42369444051</v>
      </c>
      <c r="C7225" s="1">
        <f t="shared" ca="1" si="784"/>
        <v>100</v>
      </c>
      <c r="D7225" s="1">
        <f t="shared" ca="1" si="785"/>
        <v>-42.077013244733351</v>
      </c>
      <c r="E7225" s="1">
        <f t="shared" ca="1" si="786"/>
        <v>-2</v>
      </c>
      <c r="F7225" s="1">
        <f t="shared" ca="1" si="788"/>
        <v>1</v>
      </c>
      <c r="G7225" s="1">
        <f t="shared" ca="1" si="789"/>
        <v>1</v>
      </c>
      <c r="H7225" s="1">
        <f t="shared" ca="1" si="790"/>
        <v>0</v>
      </c>
    </row>
    <row r="7226" spans="1:8" hidden="1" x14ac:dyDescent="0.2">
      <c r="A7226" s="1">
        <v>7223</v>
      </c>
      <c r="B7226" s="1">
        <f t="shared" ca="1" si="787"/>
        <v>620890.72236996714</v>
      </c>
      <c r="C7226" s="1">
        <f t="shared" ca="1" si="784"/>
        <v>100</v>
      </c>
      <c r="D7226" s="1">
        <f t="shared" ca="1" si="785"/>
        <v>58.639357099169693</v>
      </c>
      <c r="E7226" s="1">
        <f t="shared" ca="1" si="786"/>
        <v>-3</v>
      </c>
      <c r="F7226" s="1">
        <f t="shared" ca="1" si="788"/>
        <v>1</v>
      </c>
      <c r="G7226" s="1">
        <f t="shared" ca="1" si="789"/>
        <v>2</v>
      </c>
      <c r="H7226" s="1">
        <f t="shared" ca="1" si="790"/>
        <v>0</v>
      </c>
    </row>
    <row r="7227" spans="1:8" hidden="1" x14ac:dyDescent="0.2">
      <c r="A7227" s="1">
        <v>7224</v>
      </c>
      <c r="B7227" s="1">
        <f t="shared" ca="1" si="787"/>
        <v>626754.65807988413</v>
      </c>
      <c r="C7227" s="1">
        <f t="shared" ca="1" si="784"/>
        <v>100</v>
      </c>
      <c r="D7227" s="1">
        <f t="shared" ca="1" si="785"/>
        <v>-42.077013244733351</v>
      </c>
      <c r="E7227" s="1">
        <f t="shared" ca="1" si="786"/>
        <v>-2</v>
      </c>
      <c r="F7227" s="1">
        <f t="shared" ca="1" si="788"/>
        <v>1</v>
      </c>
      <c r="G7227" s="1">
        <f t="shared" ca="1" si="789"/>
        <v>0</v>
      </c>
      <c r="H7227" s="1">
        <f t="shared" ca="1" si="790"/>
        <v>1</v>
      </c>
    </row>
    <row r="7228" spans="1:8" hidden="1" x14ac:dyDescent="0.2">
      <c r="A7228" s="1">
        <v>7225</v>
      </c>
      <c r="B7228" s="1">
        <f t="shared" ca="1" si="787"/>
        <v>622546.95675541076</v>
      </c>
      <c r="C7228" s="1">
        <f t="shared" ca="1" si="784"/>
        <v>100</v>
      </c>
      <c r="D7228" s="1">
        <f t="shared" ca="1" si="785"/>
        <v>58.639357099169693</v>
      </c>
      <c r="E7228" s="1">
        <f t="shared" ca="1" si="786"/>
        <v>-3</v>
      </c>
      <c r="F7228" s="1">
        <f t="shared" ca="1" si="788"/>
        <v>1</v>
      </c>
      <c r="G7228" s="1">
        <f t="shared" ca="1" si="789"/>
        <v>1</v>
      </c>
      <c r="H7228" s="1">
        <f t="shared" ca="1" si="790"/>
        <v>0</v>
      </c>
    </row>
    <row r="7229" spans="1:8" hidden="1" x14ac:dyDescent="0.2">
      <c r="A7229" s="1">
        <v>7226</v>
      </c>
      <c r="B7229" s="1">
        <f t="shared" ca="1" si="787"/>
        <v>628410.89246532775</v>
      </c>
      <c r="C7229" s="1">
        <f t="shared" ca="1" si="784"/>
        <v>100</v>
      </c>
      <c r="D7229" s="1">
        <f t="shared" ca="1" si="785"/>
        <v>58.639357099169693</v>
      </c>
      <c r="E7229" s="1">
        <f t="shared" ca="1" si="786"/>
        <v>-2</v>
      </c>
      <c r="F7229" s="1">
        <f t="shared" ca="1" si="788"/>
        <v>1</v>
      </c>
      <c r="G7229" s="1">
        <f t="shared" ca="1" si="789"/>
        <v>0</v>
      </c>
      <c r="H7229" s="1">
        <f t="shared" ca="1" si="790"/>
        <v>1</v>
      </c>
    </row>
    <row r="7230" spans="1:8" hidden="1" x14ac:dyDescent="0.2">
      <c r="A7230" s="1">
        <v>7227</v>
      </c>
      <c r="B7230" s="1">
        <f t="shared" ca="1" si="787"/>
        <v>634274.82817524474</v>
      </c>
      <c r="C7230" s="1">
        <f t="shared" ca="1" si="784"/>
        <v>100</v>
      </c>
      <c r="D7230" s="1">
        <f t="shared" ca="1" si="785"/>
        <v>-42.077013244733351</v>
      </c>
      <c r="E7230" s="1">
        <f t="shared" ca="1" si="786"/>
        <v>-1</v>
      </c>
      <c r="F7230" s="1">
        <f t="shared" ca="1" si="788"/>
        <v>1</v>
      </c>
      <c r="G7230" s="1">
        <f t="shared" ca="1" si="789"/>
        <v>0</v>
      </c>
      <c r="H7230" s="1">
        <f t="shared" ca="1" si="790"/>
        <v>2</v>
      </c>
    </row>
    <row r="7231" spans="1:8" hidden="1" x14ac:dyDescent="0.2">
      <c r="A7231" s="1">
        <v>7228</v>
      </c>
      <c r="B7231" s="1">
        <f t="shared" ca="1" si="787"/>
        <v>630067.12685077137</v>
      </c>
      <c r="C7231" s="1">
        <f t="shared" ca="1" si="784"/>
        <v>100</v>
      </c>
      <c r="D7231" s="1">
        <f t="shared" ca="1" si="785"/>
        <v>58.639357099169693</v>
      </c>
      <c r="E7231" s="1">
        <f t="shared" ca="1" si="786"/>
        <v>-2</v>
      </c>
      <c r="F7231" s="1">
        <f t="shared" ca="1" si="788"/>
        <v>1</v>
      </c>
      <c r="G7231" s="1">
        <f t="shared" ca="1" si="789"/>
        <v>1</v>
      </c>
      <c r="H7231" s="1">
        <f t="shared" ca="1" si="790"/>
        <v>0</v>
      </c>
    </row>
    <row r="7232" spans="1:8" hidden="1" x14ac:dyDescent="0.2">
      <c r="A7232" s="1">
        <v>7229</v>
      </c>
      <c r="B7232" s="1">
        <f t="shared" ca="1" si="787"/>
        <v>635931.06256068836</v>
      </c>
      <c r="C7232" s="1">
        <f t="shared" ca="1" si="784"/>
        <v>100</v>
      </c>
      <c r="D7232" s="1">
        <f t="shared" ca="1" si="785"/>
        <v>58.639357099169693</v>
      </c>
      <c r="E7232" s="1">
        <f t="shared" ca="1" si="786"/>
        <v>-1</v>
      </c>
      <c r="F7232" s="1">
        <f t="shared" ca="1" si="788"/>
        <v>1</v>
      </c>
      <c r="G7232" s="1">
        <f t="shared" ca="1" si="789"/>
        <v>0</v>
      </c>
      <c r="H7232" s="1">
        <f t="shared" ca="1" si="790"/>
        <v>1</v>
      </c>
    </row>
    <row r="7233" spans="1:8" hidden="1" x14ac:dyDescent="0.2">
      <c r="A7233" s="1">
        <v>7230</v>
      </c>
      <c r="B7233" s="1">
        <f t="shared" ca="1" si="787"/>
        <v>641794.99827060534</v>
      </c>
      <c r="C7233" s="1">
        <f t="shared" ca="1" si="784"/>
        <v>100</v>
      </c>
      <c r="D7233" s="1">
        <f t="shared" ca="1" si="785"/>
        <v>58.639357099169693</v>
      </c>
      <c r="E7233" s="1">
        <f t="shared" ca="1" si="786"/>
        <v>0</v>
      </c>
      <c r="F7233" s="1">
        <f t="shared" ca="1" si="788"/>
        <v>1</v>
      </c>
      <c r="G7233" s="1">
        <f t="shared" ca="1" si="789"/>
        <v>0</v>
      </c>
      <c r="H7233" s="1">
        <f t="shared" ca="1" si="790"/>
        <v>2</v>
      </c>
    </row>
    <row r="7234" spans="1:8" hidden="1" x14ac:dyDescent="0.2">
      <c r="A7234" s="1">
        <v>7231</v>
      </c>
      <c r="B7234" s="1">
        <f t="shared" ca="1" si="787"/>
        <v>647658.93398052233</v>
      </c>
      <c r="C7234" s="1">
        <f t="shared" ca="1" si="784"/>
        <v>100</v>
      </c>
      <c r="D7234" s="1">
        <f t="shared" ca="1" si="785"/>
        <v>-42.077013244733351</v>
      </c>
      <c r="E7234" s="1">
        <f t="shared" ca="1" si="786"/>
        <v>0</v>
      </c>
      <c r="F7234" s="1">
        <f t="shared" ca="1" si="788"/>
        <v>1</v>
      </c>
      <c r="G7234" s="1">
        <f t="shared" ca="1" si="789"/>
        <v>0</v>
      </c>
      <c r="H7234" s="1">
        <f t="shared" ca="1" si="790"/>
        <v>3</v>
      </c>
    </row>
    <row r="7235" spans="1:8" hidden="1" x14ac:dyDescent="0.2">
      <c r="A7235" s="1">
        <v>7232</v>
      </c>
      <c r="B7235" s="1">
        <f t="shared" ca="1" si="787"/>
        <v>643451.23265604896</v>
      </c>
      <c r="C7235" s="1">
        <f t="shared" ca="1" si="784"/>
        <v>100</v>
      </c>
      <c r="D7235" s="1">
        <f t="shared" ca="1" si="785"/>
        <v>-42.077013244733351</v>
      </c>
      <c r="E7235" s="1">
        <f t="shared" ca="1" si="786"/>
        <v>-1</v>
      </c>
      <c r="F7235" s="1">
        <f t="shared" ca="1" si="788"/>
        <v>1</v>
      </c>
      <c r="G7235" s="1">
        <f t="shared" ca="1" si="789"/>
        <v>1</v>
      </c>
      <c r="H7235" s="1">
        <f t="shared" ca="1" si="790"/>
        <v>0</v>
      </c>
    </row>
    <row r="7236" spans="1:8" hidden="1" x14ac:dyDescent="0.2">
      <c r="A7236" s="1">
        <v>7233</v>
      </c>
      <c r="B7236" s="1">
        <f t="shared" ca="1" si="787"/>
        <v>639243.53133157559</v>
      </c>
      <c r="C7236" s="1">
        <f t="shared" ca="1" si="784"/>
        <v>100</v>
      </c>
      <c r="D7236" s="1">
        <f t="shared" ca="1" si="785"/>
        <v>-42.077013244733351</v>
      </c>
      <c r="E7236" s="1">
        <f t="shared" ca="1" si="786"/>
        <v>-2</v>
      </c>
      <c r="F7236" s="1">
        <f t="shared" ca="1" si="788"/>
        <v>1</v>
      </c>
      <c r="G7236" s="1">
        <f t="shared" ca="1" si="789"/>
        <v>2</v>
      </c>
      <c r="H7236" s="1">
        <f t="shared" ca="1" si="790"/>
        <v>0</v>
      </c>
    </row>
    <row r="7237" spans="1:8" hidden="1" x14ac:dyDescent="0.2">
      <c r="A7237" s="1">
        <v>7234</v>
      </c>
      <c r="B7237" s="1">
        <f t="shared" ca="1" si="787"/>
        <v>635035.83000710222</v>
      </c>
      <c r="C7237" s="1">
        <f t="shared" ref="C7237:C7300" ca="1" si="791">$C$4*POWER($L$2,F7237-1)</f>
        <v>100</v>
      </c>
      <c r="D7237" s="1">
        <f t="shared" ref="D7237:D7300" ca="1" si="792">IF(RAND()&lt;$B$1,$F$1,$H$1)</f>
        <v>-42.077013244733351</v>
      </c>
      <c r="E7237" s="1">
        <f t="shared" ref="E7237:E7300" ca="1" si="793">IF(D7236&lt;0,IF(E7236-1=-$D$2,0,E7236-1),IF(E7236+1=$F$2,0,E7236+1))</f>
        <v>-3</v>
      </c>
      <c r="F7237" s="1">
        <f t="shared" ca="1" si="788"/>
        <v>1</v>
      </c>
      <c r="G7237" s="1">
        <f t="shared" ca="1" si="789"/>
        <v>3</v>
      </c>
      <c r="H7237" s="1">
        <f t="shared" ca="1" si="790"/>
        <v>0</v>
      </c>
    </row>
    <row r="7238" spans="1:8" hidden="1" x14ac:dyDescent="0.2">
      <c r="A7238" s="1">
        <v>7235</v>
      </c>
      <c r="B7238" s="1">
        <f t="shared" ref="B7238:B7301" ca="1" si="794">B7237+D7237*C7237</f>
        <v>630828.12868262886</v>
      </c>
      <c r="C7238" s="1">
        <f t="shared" ca="1" si="791"/>
        <v>100</v>
      </c>
      <c r="D7238" s="1">
        <f t="shared" ca="1" si="792"/>
        <v>58.639357099169693</v>
      </c>
      <c r="E7238" s="1">
        <f t="shared" ca="1" si="793"/>
        <v>-4</v>
      </c>
      <c r="F7238" s="1">
        <f t="shared" ref="F7238:F7301" ca="1" si="795">IF(AND(D7237&gt;0,E7238=0),IF(F7237-1&lt;1,1,F7237-1),IF(AND(D7237&lt;0,E7238=0),IF(F7237+1&gt;$H$2,1,F7237+1),F7237))</f>
        <v>1</v>
      </c>
      <c r="G7238" s="1">
        <f t="shared" ref="G7238:G7301" ca="1" si="796">IF(D7237&gt;0,0,G7237+1)</f>
        <v>4</v>
      </c>
      <c r="H7238" s="1">
        <f t="shared" ref="H7238:H7301" ca="1" si="797">IF(D7237&lt;0,0,H7237+1)</f>
        <v>0</v>
      </c>
    </row>
    <row r="7239" spans="1:8" hidden="1" x14ac:dyDescent="0.2">
      <c r="A7239" s="1">
        <v>7236</v>
      </c>
      <c r="B7239" s="1">
        <f t="shared" ca="1" si="794"/>
        <v>636692.06439254584</v>
      </c>
      <c r="C7239" s="1">
        <f t="shared" ca="1" si="791"/>
        <v>100</v>
      </c>
      <c r="D7239" s="1">
        <f t="shared" ca="1" si="792"/>
        <v>-42.077013244733351</v>
      </c>
      <c r="E7239" s="1">
        <f t="shared" ca="1" si="793"/>
        <v>-3</v>
      </c>
      <c r="F7239" s="1">
        <f t="shared" ca="1" si="795"/>
        <v>1</v>
      </c>
      <c r="G7239" s="1">
        <f t="shared" ca="1" si="796"/>
        <v>0</v>
      </c>
      <c r="H7239" s="1">
        <f t="shared" ca="1" si="797"/>
        <v>1</v>
      </c>
    </row>
    <row r="7240" spans="1:8" hidden="1" x14ac:dyDescent="0.2">
      <c r="A7240" s="1">
        <v>7237</v>
      </c>
      <c r="B7240" s="1">
        <f t="shared" ca="1" si="794"/>
        <v>632484.36306807247</v>
      </c>
      <c r="C7240" s="1">
        <f t="shared" ca="1" si="791"/>
        <v>100</v>
      </c>
      <c r="D7240" s="1">
        <f t="shared" ca="1" si="792"/>
        <v>-42.077013244733351</v>
      </c>
      <c r="E7240" s="1">
        <f t="shared" ca="1" si="793"/>
        <v>-4</v>
      </c>
      <c r="F7240" s="1">
        <f t="shared" ca="1" si="795"/>
        <v>1</v>
      </c>
      <c r="G7240" s="1">
        <f t="shared" ca="1" si="796"/>
        <v>1</v>
      </c>
      <c r="H7240" s="1">
        <f t="shared" ca="1" si="797"/>
        <v>0</v>
      </c>
    </row>
    <row r="7241" spans="1:8" hidden="1" x14ac:dyDescent="0.2">
      <c r="A7241" s="1">
        <v>7238</v>
      </c>
      <c r="B7241" s="1">
        <f t="shared" ca="1" si="794"/>
        <v>628276.66174359911</v>
      </c>
      <c r="C7241" s="1">
        <f t="shared" ca="1" si="791"/>
        <v>500</v>
      </c>
      <c r="D7241" s="1">
        <f t="shared" ca="1" si="792"/>
        <v>58.639357099169693</v>
      </c>
      <c r="E7241" s="1">
        <f t="shared" ca="1" si="793"/>
        <v>0</v>
      </c>
      <c r="F7241" s="1">
        <f t="shared" ca="1" si="795"/>
        <v>2</v>
      </c>
      <c r="G7241" s="1">
        <f t="shared" ca="1" si="796"/>
        <v>2</v>
      </c>
      <c r="H7241" s="1">
        <f t="shared" ca="1" si="797"/>
        <v>0</v>
      </c>
    </row>
    <row r="7242" spans="1:8" hidden="1" x14ac:dyDescent="0.2">
      <c r="A7242" s="1">
        <v>7239</v>
      </c>
      <c r="B7242" s="1">
        <f t="shared" ca="1" si="794"/>
        <v>657596.34029318392</v>
      </c>
      <c r="C7242" s="1">
        <f t="shared" ca="1" si="791"/>
        <v>100</v>
      </c>
      <c r="D7242" s="1">
        <f t="shared" ca="1" si="792"/>
        <v>-42.077013244733351</v>
      </c>
      <c r="E7242" s="1">
        <f t="shared" ca="1" si="793"/>
        <v>0</v>
      </c>
      <c r="F7242" s="1">
        <f t="shared" ca="1" si="795"/>
        <v>1</v>
      </c>
      <c r="G7242" s="1">
        <f t="shared" ca="1" si="796"/>
        <v>0</v>
      </c>
      <c r="H7242" s="1">
        <f t="shared" ca="1" si="797"/>
        <v>1</v>
      </c>
    </row>
    <row r="7243" spans="1:8" hidden="1" x14ac:dyDescent="0.2">
      <c r="A7243" s="1">
        <v>7240</v>
      </c>
      <c r="B7243" s="1">
        <f t="shared" ca="1" si="794"/>
        <v>653388.63896871055</v>
      </c>
      <c r="C7243" s="1">
        <f t="shared" ca="1" si="791"/>
        <v>100</v>
      </c>
      <c r="D7243" s="1">
        <f t="shared" ca="1" si="792"/>
        <v>58.639357099169693</v>
      </c>
      <c r="E7243" s="1">
        <f t="shared" ca="1" si="793"/>
        <v>-1</v>
      </c>
      <c r="F7243" s="1">
        <f t="shared" ca="1" si="795"/>
        <v>1</v>
      </c>
      <c r="G7243" s="1">
        <f t="shared" ca="1" si="796"/>
        <v>1</v>
      </c>
      <c r="H7243" s="1">
        <f t="shared" ca="1" si="797"/>
        <v>0</v>
      </c>
    </row>
    <row r="7244" spans="1:8" hidden="1" x14ac:dyDescent="0.2">
      <c r="A7244" s="1">
        <v>7241</v>
      </c>
      <c r="B7244" s="1">
        <f t="shared" ca="1" si="794"/>
        <v>659252.57467862754</v>
      </c>
      <c r="C7244" s="1">
        <f t="shared" ca="1" si="791"/>
        <v>100</v>
      </c>
      <c r="D7244" s="1">
        <f t="shared" ca="1" si="792"/>
        <v>-42.077013244733351</v>
      </c>
      <c r="E7244" s="1">
        <f t="shared" ca="1" si="793"/>
        <v>0</v>
      </c>
      <c r="F7244" s="1">
        <f t="shared" ca="1" si="795"/>
        <v>1</v>
      </c>
      <c r="G7244" s="1">
        <f t="shared" ca="1" si="796"/>
        <v>0</v>
      </c>
      <c r="H7244" s="1">
        <f t="shared" ca="1" si="797"/>
        <v>1</v>
      </c>
    </row>
    <row r="7245" spans="1:8" hidden="1" x14ac:dyDescent="0.2">
      <c r="A7245" s="1">
        <v>7242</v>
      </c>
      <c r="B7245" s="1">
        <f t="shared" ca="1" si="794"/>
        <v>655044.87335415417</v>
      </c>
      <c r="C7245" s="1">
        <f t="shared" ca="1" si="791"/>
        <v>100</v>
      </c>
      <c r="D7245" s="1">
        <f t="shared" ca="1" si="792"/>
        <v>-42.077013244733351</v>
      </c>
      <c r="E7245" s="1">
        <f t="shared" ca="1" si="793"/>
        <v>-1</v>
      </c>
      <c r="F7245" s="1">
        <f t="shared" ca="1" si="795"/>
        <v>1</v>
      </c>
      <c r="G7245" s="1">
        <f t="shared" ca="1" si="796"/>
        <v>1</v>
      </c>
      <c r="H7245" s="1">
        <f t="shared" ca="1" si="797"/>
        <v>0</v>
      </c>
    </row>
    <row r="7246" spans="1:8" hidden="1" x14ac:dyDescent="0.2">
      <c r="A7246" s="1">
        <v>7243</v>
      </c>
      <c r="B7246" s="1">
        <f t="shared" ca="1" si="794"/>
        <v>650837.17202968081</v>
      </c>
      <c r="C7246" s="1">
        <f t="shared" ca="1" si="791"/>
        <v>100</v>
      </c>
      <c r="D7246" s="1">
        <f t="shared" ca="1" si="792"/>
        <v>-42.077013244733351</v>
      </c>
      <c r="E7246" s="1">
        <f t="shared" ca="1" si="793"/>
        <v>-2</v>
      </c>
      <c r="F7246" s="1">
        <f t="shared" ca="1" si="795"/>
        <v>1</v>
      </c>
      <c r="G7246" s="1">
        <f t="shared" ca="1" si="796"/>
        <v>2</v>
      </c>
      <c r="H7246" s="1">
        <f t="shared" ca="1" si="797"/>
        <v>0</v>
      </c>
    </row>
    <row r="7247" spans="1:8" hidden="1" x14ac:dyDescent="0.2">
      <c r="A7247" s="1">
        <v>7244</v>
      </c>
      <c r="B7247" s="1">
        <f t="shared" ca="1" si="794"/>
        <v>646629.47070520744</v>
      </c>
      <c r="C7247" s="1">
        <f t="shared" ca="1" si="791"/>
        <v>100</v>
      </c>
      <c r="D7247" s="1">
        <f t="shared" ca="1" si="792"/>
        <v>-42.077013244733351</v>
      </c>
      <c r="E7247" s="1">
        <f t="shared" ca="1" si="793"/>
        <v>-3</v>
      </c>
      <c r="F7247" s="1">
        <f t="shared" ca="1" si="795"/>
        <v>1</v>
      </c>
      <c r="G7247" s="1">
        <f t="shared" ca="1" si="796"/>
        <v>3</v>
      </c>
      <c r="H7247" s="1">
        <f t="shared" ca="1" si="797"/>
        <v>0</v>
      </c>
    </row>
    <row r="7248" spans="1:8" hidden="1" x14ac:dyDescent="0.2">
      <c r="A7248" s="1">
        <v>7245</v>
      </c>
      <c r="B7248" s="1">
        <f t="shared" ca="1" si="794"/>
        <v>642421.76938073407</v>
      </c>
      <c r="C7248" s="1">
        <f t="shared" ca="1" si="791"/>
        <v>100</v>
      </c>
      <c r="D7248" s="1">
        <f t="shared" ca="1" si="792"/>
        <v>-42.077013244733351</v>
      </c>
      <c r="E7248" s="1">
        <f t="shared" ca="1" si="793"/>
        <v>-4</v>
      </c>
      <c r="F7248" s="1">
        <f t="shared" ca="1" si="795"/>
        <v>1</v>
      </c>
      <c r="G7248" s="1">
        <f t="shared" ca="1" si="796"/>
        <v>4</v>
      </c>
      <c r="H7248" s="1">
        <f t="shared" ca="1" si="797"/>
        <v>0</v>
      </c>
    </row>
    <row r="7249" spans="1:8" hidden="1" x14ac:dyDescent="0.2">
      <c r="A7249" s="1">
        <v>7246</v>
      </c>
      <c r="B7249" s="1">
        <f t="shared" ca="1" si="794"/>
        <v>638214.0680562607</v>
      </c>
      <c r="C7249" s="1">
        <f t="shared" ca="1" si="791"/>
        <v>500</v>
      </c>
      <c r="D7249" s="1">
        <f t="shared" ca="1" si="792"/>
        <v>-42.077013244733351</v>
      </c>
      <c r="E7249" s="1">
        <f t="shared" ca="1" si="793"/>
        <v>0</v>
      </c>
      <c r="F7249" s="1">
        <f t="shared" ca="1" si="795"/>
        <v>2</v>
      </c>
      <c r="G7249" s="1">
        <f t="shared" ca="1" si="796"/>
        <v>5</v>
      </c>
      <c r="H7249" s="1">
        <f t="shared" ca="1" si="797"/>
        <v>0</v>
      </c>
    </row>
    <row r="7250" spans="1:8" hidden="1" x14ac:dyDescent="0.2">
      <c r="A7250" s="1">
        <v>7247</v>
      </c>
      <c r="B7250" s="1">
        <f t="shared" ca="1" si="794"/>
        <v>617175.56143389398</v>
      </c>
      <c r="C7250" s="1">
        <f t="shared" ca="1" si="791"/>
        <v>500</v>
      </c>
      <c r="D7250" s="1">
        <f t="shared" ca="1" si="792"/>
        <v>58.639357099169693</v>
      </c>
      <c r="E7250" s="1">
        <f t="shared" ca="1" si="793"/>
        <v>-1</v>
      </c>
      <c r="F7250" s="1">
        <f t="shared" ca="1" si="795"/>
        <v>2</v>
      </c>
      <c r="G7250" s="1">
        <f t="shared" ca="1" si="796"/>
        <v>6</v>
      </c>
      <c r="H7250" s="1">
        <f t="shared" ca="1" si="797"/>
        <v>0</v>
      </c>
    </row>
    <row r="7251" spans="1:8" hidden="1" x14ac:dyDescent="0.2">
      <c r="A7251" s="1">
        <v>7248</v>
      </c>
      <c r="B7251" s="1">
        <f t="shared" ca="1" si="794"/>
        <v>646495.23998347879</v>
      </c>
      <c r="C7251" s="1">
        <f t="shared" ca="1" si="791"/>
        <v>100</v>
      </c>
      <c r="D7251" s="1">
        <f t="shared" ca="1" si="792"/>
        <v>58.639357099169693</v>
      </c>
      <c r="E7251" s="1">
        <f t="shared" ca="1" si="793"/>
        <v>0</v>
      </c>
      <c r="F7251" s="1">
        <f t="shared" ca="1" si="795"/>
        <v>1</v>
      </c>
      <c r="G7251" s="1">
        <f t="shared" ca="1" si="796"/>
        <v>0</v>
      </c>
      <c r="H7251" s="1">
        <f t="shared" ca="1" si="797"/>
        <v>1</v>
      </c>
    </row>
    <row r="7252" spans="1:8" hidden="1" x14ac:dyDescent="0.2">
      <c r="A7252" s="1">
        <v>7249</v>
      </c>
      <c r="B7252" s="1">
        <f t="shared" ca="1" si="794"/>
        <v>652359.17569339578</v>
      </c>
      <c r="C7252" s="1">
        <f t="shared" ca="1" si="791"/>
        <v>100</v>
      </c>
      <c r="D7252" s="1">
        <f t="shared" ca="1" si="792"/>
        <v>-42.077013244733351</v>
      </c>
      <c r="E7252" s="1">
        <f t="shared" ca="1" si="793"/>
        <v>0</v>
      </c>
      <c r="F7252" s="1">
        <f t="shared" ca="1" si="795"/>
        <v>1</v>
      </c>
      <c r="G7252" s="1">
        <f t="shared" ca="1" si="796"/>
        <v>0</v>
      </c>
      <c r="H7252" s="1">
        <f t="shared" ca="1" si="797"/>
        <v>2</v>
      </c>
    </row>
    <row r="7253" spans="1:8" hidden="1" x14ac:dyDescent="0.2">
      <c r="A7253" s="1">
        <v>7250</v>
      </c>
      <c r="B7253" s="1">
        <f t="shared" ca="1" si="794"/>
        <v>648151.47436892241</v>
      </c>
      <c r="C7253" s="1">
        <f t="shared" ca="1" si="791"/>
        <v>100</v>
      </c>
      <c r="D7253" s="1">
        <f t="shared" ca="1" si="792"/>
        <v>58.639357099169693</v>
      </c>
      <c r="E7253" s="1">
        <f t="shared" ca="1" si="793"/>
        <v>-1</v>
      </c>
      <c r="F7253" s="1">
        <f t="shared" ca="1" si="795"/>
        <v>1</v>
      </c>
      <c r="G7253" s="1">
        <f t="shared" ca="1" si="796"/>
        <v>1</v>
      </c>
      <c r="H7253" s="1">
        <f t="shared" ca="1" si="797"/>
        <v>0</v>
      </c>
    </row>
    <row r="7254" spans="1:8" hidden="1" x14ac:dyDescent="0.2">
      <c r="A7254" s="1">
        <v>7251</v>
      </c>
      <c r="B7254" s="1">
        <f t="shared" ca="1" si="794"/>
        <v>654015.4100788394</v>
      </c>
      <c r="C7254" s="1">
        <f t="shared" ca="1" si="791"/>
        <v>100</v>
      </c>
      <c r="D7254" s="1">
        <f t="shared" ca="1" si="792"/>
        <v>58.639357099169693</v>
      </c>
      <c r="E7254" s="1">
        <f t="shared" ca="1" si="793"/>
        <v>0</v>
      </c>
      <c r="F7254" s="1">
        <f t="shared" ca="1" si="795"/>
        <v>1</v>
      </c>
      <c r="G7254" s="1">
        <f t="shared" ca="1" si="796"/>
        <v>0</v>
      </c>
      <c r="H7254" s="1">
        <f t="shared" ca="1" si="797"/>
        <v>1</v>
      </c>
    </row>
    <row r="7255" spans="1:8" hidden="1" x14ac:dyDescent="0.2">
      <c r="A7255" s="1">
        <v>7252</v>
      </c>
      <c r="B7255" s="1">
        <f t="shared" ca="1" si="794"/>
        <v>659879.34578875639</v>
      </c>
      <c r="C7255" s="1">
        <f t="shared" ca="1" si="791"/>
        <v>100</v>
      </c>
      <c r="D7255" s="1">
        <f t="shared" ca="1" si="792"/>
        <v>-42.077013244733351</v>
      </c>
      <c r="E7255" s="1">
        <f t="shared" ca="1" si="793"/>
        <v>0</v>
      </c>
      <c r="F7255" s="1">
        <f t="shared" ca="1" si="795"/>
        <v>1</v>
      </c>
      <c r="G7255" s="1">
        <f t="shared" ca="1" si="796"/>
        <v>0</v>
      </c>
      <c r="H7255" s="1">
        <f t="shared" ca="1" si="797"/>
        <v>2</v>
      </c>
    </row>
    <row r="7256" spans="1:8" hidden="1" x14ac:dyDescent="0.2">
      <c r="A7256" s="1">
        <v>7253</v>
      </c>
      <c r="B7256" s="1">
        <f t="shared" ca="1" si="794"/>
        <v>655671.64446428302</v>
      </c>
      <c r="C7256" s="1">
        <f t="shared" ca="1" si="791"/>
        <v>100</v>
      </c>
      <c r="D7256" s="1">
        <f t="shared" ca="1" si="792"/>
        <v>-42.077013244733351</v>
      </c>
      <c r="E7256" s="1">
        <f t="shared" ca="1" si="793"/>
        <v>-1</v>
      </c>
      <c r="F7256" s="1">
        <f t="shared" ca="1" si="795"/>
        <v>1</v>
      </c>
      <c r="G7256" s="1">
        <f t="shared" ca="1" si="796"/>
        <v>1</v>
      </c>
      <c r="H7256" s="1">
        <f t="shared" ca="1" si="797"/>
        <v>0</v>
      </c>
    </row>
    <row r="7257" spans="1:8" hidden="1" x14ac:dyDescent="0.2">
      <c r="A7257" s="1">
        <v>7254</v>
      </c>
      <c r="B7257" s="1">
        <f t="shared" ca="1" si="794"/>
        <v>651463.94313980965</v>
      </c>
      <c r="C7257" s="1">
        <f t="shared" ca="1" si="791"/>
        <v>100</v>
      </c>
      <c r="D7257" s="1">
        <f t="shared" ca="1" si="792"/>
        <v>-42.077013244733351</v>
      </c>
      <c r="E7257" s="1">
        <f t="shared" ca="1" si="793"/>
        <v>-2</v>
      </c>
      <c r="F7257" s="1">
        <f t="shared" ca="1" si="795"/>
        <v>1</v>
      </c>
      <c r="G7257" s="1">
        <f t="shared" ca="1" si="796"/>
        <v>2</v>
      </c>
      <c r="H7257" s="1">
        <f t="shared" ca="1" si="797"/>
        <v>0</v>
      </c>
    </row>
    <row r="7258" spans="1:8" hidden="1" x14ac:dyDescent="0.2">
      <c r="A7258" s="1">
        <v>7255</v>
      </c>
      <c r="B7258" s="1">
        <f t="shared" ca="1" si="794"/>
        <v>647256.24181533628</v>
      </c>
      <c r="C7258" s="1">
        <f t="shared" ca="1" si="791"/>
        <v>100</v>
      </c>
      <c r="D7258" s="1">
        <f t="shared" ca="1" si="792"/>
        <v>-42.077013244733351</v>
      </c>
      <c r="E7258" s="1">
        <f t="shared" ca="1" si="793"/>
        <v>-3</v>
      </c>
      <c r="F7258" s="1">
        <f t="shared" ca="1" si="795"/>
        <v>1</v>
      </c>
      <c r="G7258" s="1">
        <f t="shared" ca="1" si="796"/>
        <v>3</v>
      </c>
      <c r="H7258" s="1">
        <f t="shared" ca="1" si="797"/>
        <v>0</v>
      </c>
    </row>
    <row r="7259" spans="1:8" hidden="1" x14ac:dyDescent="0.2">
      <c r="A7259" s="1">
        <v>7256</v>
      </c>
      <c r="B7259" s="1">
        <f t="shared" ca="1" si="794"/>
        <v>643048.54049086291</v>
      </c>
      <c r="C7259" s="1">
        <f t="shared" ca="1" si="791"/>
        <v>100</v>
      </c>
      <c r="D7259" s="1">
        <f t="shared" ca="1" si="792"/>
        <v>58.639357099169693</v>
      </c>
      <c r="E7259" s="1">
        <f t="shared" ca="1" si="793"/>
        <v>-4</v>
      </c>
      <c r="F7259" s="1">
        <f t="shared" ca="1" si="795"/>
        <v>1</v>
      </c>
      <c r="G7259" s="1">
        <f t="shared" ca="1" si="796"/>
        <v>4</v>
      </c>
      <c r="H7259" s="1">
        <f t="shared" ca="1" si="797"/>
        <v>0</v>
      </c>
    </row>
    <row r="7260" spans="1:8" hidden="1" x14ac:dyDescent="0.2">
      <c r="A7260" s="1">
        <v>7257</v>
      </c>
      <c r="B7260" s="1">
        <f t="shared" ca="1" si="794"/>
        <v>648912.4762007799</v>
      </c>
      <c r="C7260" s="1">
        <f t="shared" ca="1" si="791"/>
        <v>100</v>
      </c>
      <c r="D7260" s="1">
        <f t="shared" ca="1" si="792"/>
        <v>58.639357099169693</v>
      </c>
      <c r="E7260" s="1">
        <f t="shared" ca="1" si="793"/>
        <v>-3</v>
      </c>
      <c r="F7260" s="1">
        <f t="shared" ca="1" si="795"/>
        <v>1</v>
      </c>
      <c r="G7260" s="1">
        <f t="shared" ca="1" si="796"/>
        <v>0</v>
      </c>
      <c r="H7260" s="1">
        <f t="shared" ca="1" si="797"/>
        <v>1</v>
      </c>
    </row>
    <row r="7261" spans="1:8" hidden="1" x14ac:dyDescent="0.2">
      <c r="A7261" s="1">
        <v>7258</v>
      </c>
      <c r="B7261" s="1">
        <f t="shared" ca="1" si="794"/>
        <v>654776.41191069689</v>
      </c>
      <c r="C7261" s="1">
        <f t="shared" ca="1" si="791"/>
        <v>100</v>
      </c>
      <c r="D7261" s="1">
        <f t="shared" ca="1" si="792"/>
        <v>-42.077013244733351</v>
      </c>
      <c r="E7261" s="1">
        <f t="shared" ca="1" si="793"/>
        <v>-2</v>
      </c>
      <c r="F7261" s="1">
        <f t="shared" ca="1" si="795"/>
        <v>1</v>
      </c>
      <c r="G7261" s="1">
        <f t="shared" ca="1" si="796"/>
        <v>0</v>
      </c>
      <c r="H7261" s="1">
        <f t="shared" ca="1" si="797"/>
        <v>2</v>
      </c>
    </row>
    <row r="7262" spans="1:8" hidden="1" x14ac:dyDescent="0.2">
      <c r="A7262" s="1">
        <v>7259</v>
      </c>
      <c r="B7262" s="1">
        <f t="shared" ca="1" si="794"/>
        <v>650568.71058622352</v>
      </c>
      <c r="C7262" s="1">
        <f t="shared" ca="1" si="791"/>
        <v>100</v>
      </c>
      <c r="D7262" s="1">
        <f t="shared" ca="1" si="792"/>
        <v>58.639357099169693</v>
      </c>
      <c r="E7262" s="1">
        <f t="shared" ca="1" si="793"/>
        <v>-3</v>
      </c>
      <c r="F7262" s="1">
        <f t="shared" ca="1" si="795"/>
        <v>1</v>
      </c>
      <c r="G7262" s="1">
        <f t="shared" ca="1" si="796"/>
        <v>1</v>
      </c>
      <c r="H7262" s="1">
        <f t="shared" ca="1" si="797"/>
        <v>0</v>
      </c>
    </row>
    <row r="7263" spans="1:8" hidden="1" x14ac:dyDescent="0.2">
      <c r="A7263" s="1">
        <v>7260</v>
      </c>
      <c r="B7263" s="1">
        <f t="shared" ca="1" si="794"/>
        <v>656432.64629614051</v>
      </c>
      <c r="C7263" s="1">
        <f t="shared" ca="1" si="791"/>
        <v>100</v>
      </c>
      <c r="D7263" s="1">
        <f t="shared" ca="1" si="792"/>
        <v>-42.077013244733351</v>
      </c>
      <c r="E7263" s="1">
        <f t="shared" ca="1" si="793"/>
        <v>-2</v>
      </c>
      <c r="F7263" s="1">
        <f t="shared" ca="1" si="795"/>
        <v>1</v>
      </c>
      <c r="G7263" s="1">
        <f t="shared" ca="1" si="796"/>
        <v>0</v>
      </c>
      <c r="H7263" s="1">
        <f t="shared" ca="1" si="797"/>
        <v>1</v>
      </c>
    </row>
    <row r="7264" spans="1:8" hidden="1" x14ac:dyDescent="0.2">
      <c r="A7264" s="1">
        <v>7261</v>
      </c>
      <c r="B7264" s="1">
        <f t="shared" ca="1" si="794"/>
        <v>652224.94497166714</v>
      </c>
      <c r="C7264" s="1">
        <f t="shared" ca="1" si="791"/>
        <v>100</v>
      </c>
      <c r="D7264" s="1">
        <f t="shared" ca="1" si="792"/>
        <v>-42.077013244733351</v>
      </c>
      <c r="E7264" s="1">
        <f t="shared" ca="1" si="793"/>
        <v>-3</v>
      </c>
      <c r="F7264" s="1">
        <f t="shared" ca="1" si="795"/>
        <v>1</v>
      </c>
      <c r="G7264" s="1">
        <f t="shared" ca="1" si="796"/>
        <v>1</v>
      </c>
      <c r="H7264" s="1">
        <f t="shared" ca="1" si="797"/>
        <v>0</v>
      </c>
    </row>
    <row r="7265" spans="1:8" hidden="1" x14ac:dyDescent="0.2">
      <c r="A7265" s="1">
        <v>7262</v>
      </c>
      <c r="B7265" s="1">
        <f t="shared" ca="1" si="794"/>
        <v>648017.24364719377</v>
      </c>
      <c r="C7265" s="1">
        <f t="shared" ca="1" si="791"/>
        <v>100</v>
      </c>
      <c r="D7265" s="1">
        <f t="shared" ca="1" si="792"/>
        <v>-42.077013244733351</v>
      </c>
      <c r="E7265" s="1">
        <f t="shared" ca="1" si="793"/>
        <v>-4</v>
      </c>
      <c r="F7265" s="1">
        <f t="shared" ca="1" si="795"/>
        <v>1</v>
      </c>
      <c r="G7265" s="1">
        <f t="shared" ca="1" si="796"/>
        <v>2</v>
      </c>
      <c r="H7265" s="1">
        <f t="shared" ca="1" si="797"/>
        <v>0</v>
      </c>
    </row>
    <row r="7266" spans="1:8" hidden="1" x14ac:dyDescent="0.2">
      <c r="A7266" s="1">
        <v>7263</v>
      </c>
      <c r="B7266" s="1">
        <f t="shared" ca="1" si="794"/>
        <v>643809.5423227204</v>
      </c>
      <c r="C7266" s="1">
        <f t="shared" ca="1" si="791"/>
        <v>500</v>
      </c>
      <c r="D7266" s="1">
        <f t="shared" ca="1" si="792"/>
        <v>-42.077013244733351</v>
      </c>
      <c r="E7266" s="1">
        <f t="shared" ca="1" si="793"/>
        <v>0</v>
      </c>
      <c r="F7266" s="1">
        <f t="shared" ca="1" si="795"/>
        <v>2</v>
      </c>
      <c r="G7266" s="1">
        <f t="shared" ca="1" si="796"/>
        <v>3</v>
      </c>
      <c r="H7266" s="1">
        <f t="shared" ca="1" si="797"/>
        <v>0</v>
      </c>
    </row>
    <row r="7267" spans="1:8" hidden="1" x14ac:dyDescent="0.2">
      <c r="A7267" s="1">
        <v>7264</v>
      </c>
      <c r="B7267" s="1">
        <f t="shared" ca="1" si="794"/>
        <v>622771.03570035368</v>
      </c>
      <c r="C7267" s="1">
        <f t="shared" ca="1" si="791"/>
        <v>500</v>
      </c>
      <c r="D7267" s="1">
        <f t="shared" ca="1" si="792"/>
        <v>-42.077013244733351</v>
      </c>
      <c r="E7267" s="1">
        <f t="shared" ca="1" si="793"/>
        <v>-1</v>
      </c>
      <c r="F7267" s="1">
        <f t="shared" ca="1" si="795"/>
        <v>2</v>
      </c>
      <c r="G7267" s="1">
        <f t="shared" ca="1" si="796"/>
        <v>4</v>
      </c>
      <c r="H7267" s="1">
        <f t="shared" ca="1" si="797"/>
        <v>0</v>
      </c>
    </row>
    <row r="7268" spans="1:8" hidden="1" x14ac:dyDescent="0.2">
      <c r="A7268" s="1">
        <v>7265</v>
      </c>
      <c r="B7268" s="1">
        <f t="shared" ca="1" si="794"/>
        <v>601732.52907798695</v>
      </c>
      <c r="C7268" s="1">
        <f t="shared" ca="1" si="791"/>
        <v>500</v>
      </c>
      <c r="D7268" s="1">
        <f t="shared" ca="1" si="792"/>
        <v>-42.077013244733351</v>
      </c>
      <c r="E7268" s="1">
        <f t="shared" ca="1" si="793"/>
        <v>-2</v>
      </c>
      <c r="F7268" s="1">
        <f t="shared" ca="1" si="795"/>
        <v>2</v>
      </c>
      <c r="G7268" s="1">
        <f t="shared" ca="1" si="796"/>
        <v>5</v>
      </c>
      <c r="H7268" s="1">
        <f t="shared" ca="1" si="797"/>
        <v>0</v>
      </c>
    </row>
    <row r="7269" spans="1:8" hidden="1" x14ac:dyDescent="0.2">
      <c r="A7269" s="1">
        <v>7266</v>
      </c>
      <c r="B7269" s="1">
        <f t="shared" ca="1" si="794"/>
        <v>580694.02245562023</v>
      </c>
      <c r="C7269" s="1">
        <f t="shared" ca="1" si="791"/>
        <v>500</v>
      </c>
      <c r="D7269" s="1">
        <f t="shared" ca="1" si="792"/>
        <v>58.639357099169693</v>
      </c>
      <c r="E7269" s="1">
        <f t="shared" ca="1" si="793"/>
        <v>-3</v>
      </c>
      <c r="F7269" s="1">
        <f t="shared" ca="1" si="795"/>
        <v>2</v>
      </c>
      <c r="G7269" s="1">
        <f t="shared" ca="1" si="796"/>
        <v>6</v>
      </c>
      <c r="H7269" s="1">
        <f t="shared" ca="1" si="797"/>
        <v>0</v>
      </c>
    </row>
    <row r="7270" spans="1:8" hidden="1" x14ac:dyDescent="0.2">
      <c r="A7270" s="1">
        <v>7267</v>
      </c>
      <c r="B7270" s="1">
        <f t="shared" ca="1" si="794"/>
        <v>610013.70100520505</v>
      </c>
      <c r="C7270" s="1">
        <f t="shared" ca="1" si="791"/>
        <v>500</v>
      </c>
      <c r="D7270" s="1">
        <f t="shared" ca="1" si="792"/>
        <v>-42.077013244733351</v>
      </c>
      <c r="E7270" s="1">
        <f t="shared" ca="1" si="793"/>
        <v>-2</v>
      </c>
      <c r="F7270" s="1">
        <f t="shared" ca="1" si="795"/>
        <v>2</v>
      </c>
      <c r="G7270" s="1">
        <f t="shared" ca="1" si="796"/>
        <v>0</v>
      </c>
      <c r="H7270" s="1">
        <f t="shared" ca="1" si="797"/>
        <v>1</v>
      </c>
    </row>
    <row r="7271" spans="1:8" hidden="1" x14ac:dyDescent="0.2">
      <c r="A7271" s="1">
        <v>7268</v>
      </c>
      <c r="B7271" s="1">
        <f t="shared" ca="1" si="794"/>
        <v>588975.19438283832</v>
      </c>
      <c r="C7271" s="1">
        <f t="shared" ca="1" si="791"/>
        <v>500</v>
      </c>
      <c r="D7271" s="1">
        <f t="shared" ca="1" si="792"/>
        <v>-42.077013244733351</v>
      </c>
      <c r="E7271" s="1">
        <f t="shared" ca="1" si="793"/>
        <v>-3</v>
      </c>
      <c r="F7271" s="1">
        <f t="shared" ca="1" si="795"/>
        <v>2</v>
      </c>
      <c r="G7271" s="1">
        <f t="shared" ca="1" si="796"/>
        <v>1</v>
      </c>
      <c r="H7271" s="1">
        <f t="shared" ca="1" si="797"/>
        <v>0</v>
      </c>
    </row>
    <row r="7272" spans="1:8" hidden="1" x14ac:dyDescent="0.2">
      <c r="A7272" s="1">
        <v>7269</v>
      </c>
      <c r="B7272" s="1">
        <f t="shared" ca="1" si="794"/>
        <v>567936.6877604716</v>
      </c>
      <c r="C7272" s="1">
        <f t="shared" ca="1" si="791"/>
        <v>500</v>
      </c>
      <c r="D7272" s="1">
        <f t="shared" ca="1" si="792"/>
        <v>58.639357099169693</v>
      </c>
      <c r="E7272" s="1">
        <f t="shared" ca="1" si="793"/>
        <v>-4</v>
      </c>
      <c r="F7272" s="1">
        <f t="shared" ca="1" si="795"/>
        <v>2</v>
      </c>
      <c r="G7272" s="1">
        <f t="shared" ca="1" si="796"/>
        <v>2</v>
      </c>
      <c r="H7272" s="1">
        <f t="shared" ca="1" si="797"/>
        <v>0</v>
      </c>
    </row>
    <row r="7273" spans="1:8" hidden="1" x14ac:dyDescent="0.2">
      <c r="A7273" s="1">
        <v>7270</v>
      </c>
      <c r="B7273" s="1">
        <f t="shared" ca="1" si="794"/>
        <v>597256.36631005642</v>
      </c>
      <c r="C7273" s="1">
        <f t="shared" ca="1" si="791"/>
        <v>500</v>
      </c>
      <c r="D7273" s="1">
        <f t="shared" ca="1" si="792"/>
        <v>-42.077013244733351</v>
      </c>
      <c r="E7273" s="1">
        <f t="shared" ca="1" si="793"/>
        <v>-3</v>
      </c>
      <c r="F7273" s="1">
        <f t="shared" ca="1" si="795"/>
        <v>2</v>
      </c>
      <c r="G7273" s="1">
        <f t="shared" ca="1" si="796"/>
        <v>0</v>
      </c>
      <c r="H7273" s="1">
        <f t="shared" ca="1" si="797"/>
        <v>1</v>
      </c>
    </row>
    <row r="7274" spans="1:8" hidden="1" x14ac:dyDescent="0.2">
      <c r="A7274" s="1">
        <v>7271</v>
      </c>
      <c r="B7274" s="1">
        <f t="shared" ca="1" si="794"/>
        <v>576217.85968768969</v>
      </c>
      <c r="C7274" s="1">
        <f t="shared" ca="1" si="791"/>
        <v>500</v>
      </c>
      <c r="D7274" s="1">
        <f t="shared" ca="1" si="792"/>
        <v>-42.077013244733351</v>
      </c>
      <c r="E7274" s="1">
        <f t="shared" ca="1" si="793"/>
        <v>-4</v>
      </c>
      <c r="F7274" s="1">
        <f t="shared" ca="1" si="795"/>
        <v>2</v>
      </c>
      <c r="G7274" s="1">
        <f t="shared" ca="1" si="796"/>
        <v>1</v>
      </c>
      <c r="H7274" s="1">
        <f t="shared" ca="1" si="797"/>
        <v>0</v>
      </c>
    </row>
    <row r="7275" spans="1:8" hidden="1" x14ac:dyDescent="0.2">
      <c r="A7275" s="1">
        <v>7272</v>
      </c>
      <c r="B7275" s="1">
        <f t="shared" ca="1" si="794"/>
        <v>555179.35306532297</v>
      </c>
      <c r="C7275" s="1">
        <f t="shared" ca="1" si="791"/>
        <v>100</v>
      </c>
      <c r="D7275" s="1">
        <f t="shared" ca="1" si="792"/>
        <v>58.639357099169693</v>
      </c>
      <c r="E7275" s="1">
        <f t="shared" ca="1" si="793"/>
        <v>0</v>
      </c>
      <c r="F7275" s="1">
        <f t="shared" ca="1" si="795"/>
        <v>1</v>
      </c>
      <c r="G7275" s="1">
        <f t="shared" ca="1" si="796"/>
        <v>2</v>
      </c>
      <c r="H7275" s="1">
        <f t="shared" ca="1" si="797"/>
        <v>0</v>
      </c>
    </row>
    <row r="7276" spans="1:8" hidden="1" x14ac:dyDescent="0.2">
      <c r="A7276" s="1">
        <v>7273</v>
      </c>
      <c r="B7276" s="1">
        <f t="shared" ca="1" si="794"/>
        <v>561043.28877523995</v>
      </c>
      <c r="C7276" s="1">
        <f t="shared" ca="1" si="791"/>
        <v>100</v>
      </c>
      <c r="D7276" s="1">
        <f t="shared" ca="1" si="792"/>
        <v>58.639357099169693</v>
      </c>
      <c r="E7276" s="1">
        <f t="shared" ca="1" si="793"/>
        <v>0</v>
      </c>
      <c r="F7276" s="1">
        <f t="shared" ca="1" si="795"/>
        <v>1</v>
      </c>
      <c r="G7276" s="1">
        <f t="shared" ca="1" si="796"/>
        <v>0</v>
      </c>
      <c r="H7276" s="1">
        <f t="shared" ca="1" si="797"/>
        <v>1</v>
      </c>
    </row>
    <row r="7277" spans="1:8" hidden="1" x14ac:dyDescent="0.2">
      <c r="A7277" s="1">
        <v>7274</v>
      </c>
      <c r="B7277" s="1">
        <f t="shared" ca="1" si="794"/>
        <v>566907.22448515694</v>
      </c>
      <c r="C7277" s="1">
        <f t="shared" ca="1" si="791"/>
        <v>100</v>
      </c>
      <c r="D7277" s="1">
        <f t="shared" ca="1" si="792"/>
        <v>-42.077013244733351</v>
      </c>
      <c r="E7277" s="1">
        <f t="shared" ca="1" si="793"/>
        <v>0</v>
      </c>
      <c r="F7277" s="1">
        <f t="shared" ca="1" si="795"/>
        <v>1</v>
      </c>
      <c r="G7277" s="1">
        <f t="shared" ca="1" si="796"/>
        <v>0</v>
      </c>
      <c r="H7277" s="1">
        <f t="shared" ca="1" si="797"/>
        <v>2</v>
      </c>
    </row>
    <row r="7278" spans="1:8" hidden="1" x14ac:dyDescent="0.2">
      <c r="A7278" s="1">
        <v>7275</v>
      </c>
      <c r="B7278" s="1">
        <f t="shared" ca="1" si="794"/>
        <v>562699.52316068357</v>
      </c>
      <c r="C7278" s="1">
        <f t="shared" ca="1" si="791"/>
        <v>100</v>
      </c>
      <c r="D7278" s="1">
        <f t="shared" ca="1" si="792"/>
        <v>58.639357099169693</v>
      </c>
      <c r="E7278" s="1">
        <f t="shared" ca="1" si="793"/>
        <v>-1</v>
      </c>
      <c r="F7278" s="1">
        <f t="shared" ca="1" si="795"/>
        <v>1</v>
      </c>
      <c r="G7278" s="1">
        <f t="shared" ca="1" si="796"/>
        <v>1</v>
      </c>
      <c r="H7278" s="1">
        <f t="shared" ca="1" si="797"/>
        <v>0</v>
      </c>
    </row>
    <row r="7279" spans="1:8" hidden="1" x14ac:dyDescent="0.2">
      <c r="A7279" s="1">
        <v>7276</v>
      </c>
      <c r="B7279" s="1">
        <f t="shared" ca="1" si="794"/>
        <v>568563.45887060056</v>
      </c>
      <c r="C7279" s="1">
        <f t="shared" ca="1" si="791"/>
        <v>100</v>
      </c>
      <c r="D7279" s="1">
        <f t="shared" ca="1" si="792"/>
        <v>-42.077013244733351</v>
      </c>
      <c r="E7279" s="1">
        <f t="shared" ca="1" si="793"/>
        <v>0</v>
      </c>
      <c r="F7279" s="1">
        <f t="shared" ca="1" si="795"/>
        <v>1</v>
      </c>
      <c r="G7279" s="1">
        <f t="shared" ca="1" si="796"/>
        <v>0</v>
      </c>
      <c r="H7279" s="1">
        <f t="shared" ca="1" si="797"/>
        <v>1</v>
      </c>
    </row>
    <row r="7280" spans="1:8" hidden="1" x14ac:dyDescent="0.2">
      <c r="A7280" s="1">
        <v>7277</v>
      </c>
      <c r="B7280" s="1">
        <f t="shared" ca="1" si="794"/>
        <v>564355.75754612719</v>
      </c>
      <c r="C7280" s="1">
        <f t="shared" ca="1" si="791"/>
        <v>100</v>
      </c>
      <c r="D7280" s="1">
        <f t="shared" ca="1" si="792"/>
        <v>-42.077013244733351</v>
      </c>
      <c r="E7280" s="1">
        <f t="shared" ca="1" si="793"/>
        <v>-1</v>
      </c>
      <c r="F7280" s="1">
        <f t="shared" ca="1" si="795"/>
        <v>1</v>
      </c>
      <c r="G7280" s="1">
        <f t="shared" ca="1" si="796"/>
        <v>1</v>
      </c>
      <c r="H7280" s="1">
        <f t="shared" ca="1" si="797"/>
        <v>0</v>
      </c>
    </row>
    <row r="7281" spans="1:8" hidden="1" x14ac:dyDescent="0.2">
      <c r="A7281" s="1">
        <v>7278</v>
      </c>
      <c r="B7281" s="1">
        <f t="shared" ca="1" si="794"/>
        <v>560148.05622165382</v>
      </c>
      <c r="C7281" s="1">
        <f t="shared" ca="1" si="791"/>
        <v>100</v>
      </c>
      <c r="D7281" s="1">
        <f t="shared" ca="1" si="792"/>
        <v>58.639357099169693</v>
      </c>
      <c r="E7281" s="1">
        <f t="shared" ca="1" si="793"/>
        <v>-2</v>
      </c>
      <c r="F7281" s="1">
        <f t="shared" ca="1" si="795"/>
        <v>1</v>
      </c>
      <c r="G7281" s="1">
        <f t="shared" ca="1" si="796"/>
        <v>2</v>
      </c>
      <c r="H7281" s="1">
        <f t="shared" ca="1" si="797"/>
        <v>0</v>
      </c>
    </row>
    <row r="7282" spans="1:8" hidden="1" x14ac:dyDescent="0.2">
      <c r="A7282" s="1">
        <v>7279</v>
      </c>
      <c r="B7282" s="1">
        <f t="shared" ca="1" si="794"/>
        <v>566011.99193157081</v>
      </c>
      <c r="C7282" s="1">
        <f t="shared" ca="1" si="791"/>
        <v>100</v>
      </c>
      <c r="D7282" s="1">
        <f t="shared" ca="1" si="792"/>
        <v>58.639357099169693</v>
      </c>
      <c r="E7282" s="1">
        <f t="shared" ca="1" si="793"/>
        <v>-1</v>
      </c>
      <c r="F7282" s="1">
        <f t="shared" ca="1" si="795"/>
        <v>1</v>
      </c>
      <c r="G7282" s="1">
        <f t="shared" ca="1" si="796"/>
        <v>0</v>
      </c>
      <c r="H7282" s="1">
        <f t="shared" ca="1" si="797"/>
        <v>1</v>
      </c>
    </row>
    <row r="7283" spans="1:8" hidden="1" x14ac:dyDescent="0.2">
      <c r="A7283" s="1">
        <v>7280</v>
      </c>
      <c r="B7283" s="1">
        <f t="shared" ca="1" si="794"/>
        <v>571875.9276414878</v>
      </c>
      <c r="C7283" s="1">
        <f t="shared" ca="1" si="791"/>
        <v>100</v>
      </c>
      <c r="D7283" s="1">
        <f t="shared" ca="1" si="792"/>
        <v>-42.077013244733351</v>
      </c>
      <c r="E7283" s="1">
        <f t="shared" ca="1" si="793"/>
        <v>0</v>
      </c>
      <c r="F7283" s="1">
        <f t="shared" ca="1" si="795"/>
        <v>1</v>
      </c>
      <c r="G7283" s="1">
        <f t="shared" ca="1" si="796"/>
        <v>0</v>
      </c>
      <c r="H7283" s="1">
        <f t="shared" ca="1" si="797"/>
        <v>2</v>
      </c>
    </row>
    <row r="7284" spans="1:8" hidden="1" x14ac:dyDescent="0.2">
      <c r="A7284" s="1">
        <v>7281</v>
      </c>
      <c r="B7284" s="1">
        <f t="shared" ca="1" si="794"/>
        <v>567668.22631701443</v>
      </c>
      <c r="C7284" s="1">
        <f t="shared" ca="1" si="791"/>
        <v>100</v>
      </c>
      <c r="D7284" s="1">
        <f t="shared" ca="1" si="792"/>
        <v>-42.077013244733351</v>
      </c>
      <c r="E7284" s="1">
        <f t="shared" ca="1" si="793"/>
        <v>-1</v>
      </c>
      <c r="F7284" s="1">
        <f t="shared" ca="1" si="795"/>
        <v>1</v>
      </c>
      <c r="G7284" s="1">
        <f t="shared" ca="1" si="796"/>
        <v>1</v>
      </c>
      <c r="H7284" s="1">
        <f t="shared" ca="1" si="797"/>
        <v>0</v>
      </c>
    </row>
    <row r="7285" spans="1:8" hidden="1" x14ac:dyDescent="0.2">
      <c r="A7285" s="1">
        <v>7282</v>
      </c>
      <c r="B7285" s="1">
        <f t="shared" ca="1" si="794"/>
        <v>563460.52499254106</v>
      </c>
      <c r="C7285" s="1">
        <f t="shared" ca="1" si="791"/>
        <v>100</v>
      </c>
      <c r="D7285" s="1">
        <f t="shared" ca="1" si="792"/>
        <v>58.639357099169693</v>
      </c>
      <c r="E7285" s="1">
        <f t="shared" ca="1" si="793"/>
        <v>-2</v>
      </c>
      <c r="F7285" s="1">
        <f t="shared" ca="1" si="795"/>
        <v>1</v>
      </c>
      <c r="G7285" s="1">
        <f t="shared" ca="1" si="796"/>
        <v>2</v>
      </c>
      <c r="H7285" s="1">
        <f t="shared" ca="1" si="797"/>
        <v>0</v>
      </c>
    </row>
    <row r="7286" spans="1:8" hidden="1" x14ac:dyDescent="0.2">
      <c r="A7286" s="1">
        <v>7283</v>
      </c>
      <c r="B7286" s="1">
        <f t="shared" ca="1" si="794"/>
        <v>569324.46070245805</v>
      </c>
      <c r="C7286" s="1">
        <f t="shared" ca="1" si="791"/>
        <v>100</v>
      </c>
      <c r="D7286" s="1">
        <f t="shared" ca="1" si="792"/>
        <v>-42.077013244733351</v>
      </c>
      <c r="E7286" s="1">
        <f t="shared" ca="1" si="793"/>
        <v>-1</v>
      </c>
      <c r="F7286" s="1">
        <f t="shared" ca="1" si="795"/>
        <v>1</v>
      </c>
      <c r="G7286" s="1">
        <f t="shared" ca="1" si="796"/>
        <v>0</v>
      </c>
      <c r="H7286" s="1">
        <f t="shared" ca="1" si="797"/>
        <v>1</v>
      </c>
    </row>
    <row r="7287" spans="1:8" hidden="1" x14ac:dyDescent="0.2">
      <c r="A7287" s="1">
        <v>7284</v>
      </c>
      <c r="B7287" s="1">
        <f t="shared" ca="1" si="794"/>
        <v>565116.75937798468</v>
      </c>
      <c r="C7287" s="1">
        <f t="shared" ca="1" si="791"/>
        <v>100</v>
      </c>
      <c r="D7287" s="1">
        <f t="shared" ca="1" si="792"/>
        <v>58.639357099169693</v>
      </c>
      <c r="E7287" s="1">
        <f t="shared" ca="1" si="793"/>
        <v>-2</v>
      </c>
      <c r="F7287" s="1">
        <f t="shared" ca="1" si="795"/>
        <v>1</v>
      </c>
      <c r="G7287" s="1">
        <f t="shared" ca="1" si="796"/>
        <v>1</v>
      </c>
      <c r="H7287" s="1">
        <f t="shared" ca="1" si="797"/>
        <v>0</v>
      </c>
    </row>
    <row r="7288" spans="1:8" hidden="1" x14ac:dyDescent="0.2">
      <c r="A7288" s="1">
        <v>7285</v>
      </c>
      <c r="B7288" s="1">
        <f t="shared" ca="1" si="794"/>
        <v>570980.69508790167</v>
      </c>
      <c r="C7288" s="1">
        <f t="shared" ca="1" si="791"/>
        <v>100</v>
      </c>
      <c r="D7288" s="1">
        <f t="shared" ca="1" si="792"/>
        <v>-42.077013244733351</v>
      </c>
      <c r="E7288" s="1">
        <f t="shared" ca="1" si="793"/>
        <v>-1</v>
      </c>
      <c r="F7288" s="1">
        <f t="shared" ca="1" si="795"/>
        <v>1</v>
      </c>
      <c r="G7288" s="1">
        <f t="shared" ca="1" si="796"/>
        <v>0</v>
      </c>
      <c r="H7288" s="1">
        <f t="shared" ca="1" si="797"/>
        <v>1</v>
      </c>
    </row>
    <row r="7289" spans="1:8" hidden="1" x14ac:dyDescent="0.2">
      <c r="A7289" s="1">
        <v>7286</v>
      </c>
      <c r="B7289" s="1">
        <f t="shared" ca="1" si="794"/>
        <v>566772.9937634283</v>
      </c>
      <c r="C7289" s="1">
        <f t="shared" ca="1" si="791"/>
        <v>100</v>
      </c>
      <c r="D7289" s="1">
        <f t="shared" ca="1" si="792"/>
        <v>-42.077013244733351</v>
      </c>
      <c r="E7289" s="1">
        <f t="shared" ca="1" si="793"/>
        <v>-2</v>
      </c>
      <c r="F7289" s="1">
        <f t="shared" ca="1" si="795"/>
        <v>1</v>
      </c>
      <c r="G7289" s="1">
        <f t="shared" ca="1" si="796"/>
        <v>1</v>
      </c>
      <c r="H7289" s="1">
        <f t="shared" ca="1" si="797"/>
        <v>0</v>
      </c>
    </row>
    <row r="7290" spans="1:8" hidden="1" x14ac:dyDescent="0.2">
      <c r="A7290" s="1">
        <v>7287</v>
      </c>
      <c r="B7290" s="1">
        <f t="shared" ca="1" si="794"/>
        <v>562565.29243895493</v>
      </c>
      <c r="C7290" s="1">
        <f t="shared" ca="1" si="791"/>
        <v>100</v>
      </c>
      <c r="D7290" s="1">
        <f t="shared" ca="1" si="792"/>
        <v>-42.077013244733351</v>
      </c>
      <c r="E7290" s="1">
        <f t="shared" ca="1" si="793"/>
        <v>-3</v>
      </c>
      <c r="F7290" s="1">
        <f t="shared" ca="1" si="795"/>
        <v>1</v>
      </c>
      <c r="G7290" s="1">
        <f t="shared" ca="1" si="796"/>
        <v>2</v>
      </c>
      <c r="H7290" s="1">
        <f t="shared" ca="1" si="797"/>
        <v>0</v>
      </c>
    </row>
    <row r="7291" spans="1:8" hidden="1" x14ac:dyDescent="0.2">
      <c r="A7291" s="1">
        <v>7288</v>
      </c>
      <c r="B7291" s="1">
        <f t="shared" ca="1" si="794"/>
        <v>558357.59111448156</v>
      </c>
      <c r="C7291" s="1">
        <f t="shared" ca="1" si="791"/>
        <v>100</v>
      </c>
      <c r="D7291" s="1">
        <f t="shared" ca="1" si="792"/>
        <v>-42.077013244733351</v>
      </c>
      <c r="E7291" s="1">
        <f t="shared" ca="1" si="793"/>
        <v>-4</v>
      </c>
      <c r="F7291" s="1">
        <f t="shared" ca="1" si="795"/>
        <v>1</v>
      </c>
      <c r="G7291" s="1">
        <f t="shared" ca="1" si="796"/>
        <v>3</v>
      </c>
      <c r="H7291" s="1">
        <f t="shared" ca="1" si="797"/>
        <v>0</v>
      </c>
    </row>
    <row r="7292" spans="1:8" hidden="1" x14ac:dyDescent="0.2">
      <c r="A7292" s="1">
        <v>7289</v>
      </c>
      <c r="B7292" s="1">
        <f t="shared" ca="1" si="794"/>
        <v>554149.88979000819</v>
      </c>
      <c r="C7292" s="1">
        <f t="shared" ca="1" si="791"/>
        <v>500</v>
      </c>
      <c r="D7292" s="1">
        <f t="shared" ca="1" si="792"/>
        <v>-42.077013244733351</v>
      </c>
      <c r="E7292" s="1">
        <f t="shared" ca="1" si="793"/>
        <v>0</v>
      </c>
      <c r="F7292" s="1">
        <f t="shared" ca="1" si="795"/>
        <v>2</v>
      </c>
      <c r="G7292" s="1">
        <f t="shared" ca="1" si="796"/>
        <v>4</v>
      </c>
      <c r="H7292" s="1">
        <f t="shared" ca="1" si="797"/>
        <v>0</v>
      </c>
    </row>
    <row r="7293" spans="1:8" hidden="1" x14ac:dyDescent="0.2">
      <c r="A7293" s="1">
        <v>7290</v>
      </c>
      <c r="B7293" s="1">
        <f t="shared" ca="1" si="794"/>
        <v>533111.38316764147</v>
      </c>
      <c r="C7293" s="1">
        <f t="shared" ca="1" si="791"/>
        <v>500</v>
      </c>
      <c r="D7293" s="1">
        <f t="shared" ca="1" si="792"/>
        <v>-42.077013244733351</v>
      </c>
      <c r="E7293" s="1">
        <f t="shared" ca="1" si="793"/>
        <v>-1</v>
      </c>
      <c r="F7293" s="1">
        <f t="shared" ca="1" si="795"/>
        <v>2</v>
      </c>
      <c r="G7293" s="1">
        <f t="shared" ca="1" si="796"/>
        <v>5</v>
      </c>
      <c r="H7293" s="1">
        <f t="shared" ca="1" si="797"/>
        <v>0</v>
      </c>
    </row>
    <row r="7294" spans="1:8" hidden="1" x14ac:dyDescent="0.2">
      <c r="A7294" s="1">
        <v>7291</v>
      </c>
      <c r="B7294" s="1">
        <f t="shared" ca="1" si="794"/>
        <v>512072.8765452748</v>
      </c>
      <c r="C7294" s="1">
        <f t="shared" ca="1" si="791"/>
        <v>500</v>
      </c>
      <c r="D7294" s="1">
        <f t="shared" ca="1" si="792"/>
        <v>58.639357099169693</v>
      </c>
      <c r="E7294" s="1">
        <f t="shared" ca="1" si="793"/>
        <v>-2</v>
      </c>
      <c r="F7294" s="1">
        <f t="shared" ca="1" si="795"/>
        <v>2</v>
      </c>
      <c r="G7294" s="1">
        <f t="shared" ca="1" si="796"/>
        <v>6</v>
      </c>
      <c r="H7294" s="1">
        <f t="shared" ca="1" si="797"/>
        <v>0</v>
      </c>
    </row>
    <row r="7295" spans="1:8" hidden="1" x14ac:dyDescent="0.2">
      <c r="A7295" s="1">
        <v>7292</v>
      </c>
      <c r="B7295" s="1">
        <f t="shared" ca="1" si="794"/>
        <v>541392.55509485968</v>
      </c>
      <c r="C7295" s="1">
        <f t="shared" ca="1" si="791"/>
        <v>500</v>
      </c>
      <c r="D7295" s="1">
        <f t="shared" ca="1" si="792"/>
        <v>58.639357099169693</v>
      </c>
      <c r="E7295" s="1">
        <f t="shared" ca="1" si="793"/>
        <v>-1</v>
      </c>
      <c r="F7295" s="1">
        <f t="shared" ca="1" si="795"/>
        <v>2</v>
      </c>
      <c r="G7295" s="1">
        <f t="shared" ca="1" si="796"/>
        <v>0</v>
      </c>
      <c r="H7295" s="1">
        <f t="shared" ca="1" si="797"/>
        <v>1</v>
      </c>
    </row>
    <row r="7296" spans="1:8" hidden="1" x14ac:dyDescent="0.2">
      <c r="A7296" s="1">
        <v>7293</v>
      </c>
      <c r="B7296" s="1">
        <f t="shared" ca="1" si="794"/>
        <v>570712.2336444445</v>
      </c>
      <c r="C7296" s="1">
        <f t="shared" ca="1" si="791"/>
        <v>100</v>
      </c>
      <c r="D7296" s="1">
        <f t="shared" ca="1" si="792"/>
        <v>58.639357099169693</v>
      </c>
      <c r="E7296" s="1">
        <f t="shared" ca="1" si="793"/>
        <v>0</v>
      </c>
      <c r="F7296" s="1">
        <f t="shared" ca="1" si="795"/>
        <v>1</v>
      </c>
      <c r="G7296" s="1">
        <f t="shared" ca="1" si="796"/>
        <v>0</v>
      </c>
      <c r="H7296" s="1">
        <f t="shared" ca="1" si="797"/>
        <v>2</v>
      </c>
    </row>
    <row r="7297" spans="1:8" hidden="1" x14ac:dyDescent="0.2">
      <c r="A7297" s="1">
        <v>7294</v>
      </c>
      <c r="B7297" s="1">
        <f t="shared" ca="1" si="794"/>
        <v>576576.16935436148</v>
      </c>
      <c r="C7297" s="1">
        <f t="shared" ca="1" si="791"/>
        <v>100</v>
      </c>
      <c r="D7297" s="1">
        <f t="shared" ca="1" si="792"/>
        <v>-42.077013244733351</v>
      </c>
      <c r="E7297" s="1">
        <f t="shared" ca="1" si="793"/>
        <v>0</v>
      </c>
      <c r="F7297" s="1">
        <f t="shared" ca="1" si="795"/>
        <v>1</v>
      </c>
      <c r="G7297" s="1">
        <f t="shared" ca="1" si="796"/>
        <v>0</v>
      </c>
      <c r="H7297" s="1">
        <f t="shared" ca="1" si="797"/>
        <v>3</v>
      </c>
    </row>
    <row r="7298" spans="1:8" hidden="1" x14ac:dyDescent="0.2">
      <c r="A7298" s="1">
        <v>7295</v>
      </c>
      <c r="B7298" s="1">
        <f t="shared" ca="1" si="794"/>
        <v>572368.46802988811</v>
      </c>
      <c r="C7298" s="1">
        <f t="shared" ca="1" si="791"/>
        <v>100</v>
      </c>
      <c r="D7298" s="1">
        <f t="shared" ca="1" si="792"/>
        <v>58.639357099169693</v>
      </c>
      <c r="E7298" s="1">
        <f t="shared" ca="1" si="793"/>
        <v>-1</v>
      </c>
      <c r="F7298" s="1">
        <f t="shared" ca="1" si="795"/>
        <v>1</v>
      </c>
      <c r="G7298" s="1">
        <f t="shared" ca="1" si="796"/>
        <v>1</v>
      </c>
      <c r="H7298" s="1">
        <f t="shared" ca="1" si="797"/>
        <v>0</v>
      </c>
    </row>
    <row r="7299" spans="1:8" hidden="1" x14ac:dyDescent="0.2">
      <c r="A7299" s="1">
        <v>7296</v>
      </c>
      <c r="B7299" s="1">
        <f t="shared" ca="1" si="794"/>
        <v>578232.4037398051</v>
      </c>
      <c r="C7299" s="1">
        <f t="shared" ca="1" si="791"/>
        <v>100</v>
      </c>
      <c r="D7299" s="1">
        <f t="shared" ca="1" si="792"/>
        <v>-42.077013244733351</v>
      </c>
      <c r="E7299" s="1">
        <f t="shared" ca="1" si="793"/>
        <v>0</v>
      </c>
      <c r="F7299" s="1">
        <f t="shared" ca="1" si="795"/>
        <v>1</v>
      </c>
      <c r="G7299" s="1">
        <f t="shared" ca="1" si="796"/>
        <v>0</v>
      </c>
      <c r="H7299" s="1">
        <f t="shared" ca="1" si="797"/>
        <v>1</v>
      </c>
    </row>
    <row r="7300" spans="1:8" hidden="1" x14ac:dyDescent="0.2">
      <c r="A7300" s="1">
        <v>7297</v>
      </c>
      <c r="B7300" s="1">
        <f t="shared" ca="1" si="794"/>
        <v>574024.70241533173</v>
      </c>
      <c r="C7300" s="1">
        <f t="shared" ca="1" si="791"/>
        <v>100</v>
      </c>
      <c r="D7300" s="1">
        <f t="shared" ca="1" si="792"/>
        <v>-42.077013244733351</v>
      </c>
      <c r="E7300" s="1">
        <f t="shared" ca="1" si="793"/>
        <v>-1</v>
      </c>
      <c r="F7300" s="1">
        <f t="shared" ca="1" si="795"/>
        <v>1</v>
      </c>
      <c r="G7300" s="1">
        <f t="shared" ca="1" si="796"/>
        <v>1</v>
      </c>
      <c r="H7300" s="1">
        <f t="shared" ca="1" si="797"/>
        <v>0</v>
      </c>
    </row>
    <row r="7301" spans="1:8" hidden="1" x14ac:dyDescent="0.2">
      <c r="A7301" s="1">
        <v>7298</v>
      </c>
      <c r="B7301" s="1">
        <f t="shared" ca="1" si="794"/>
        <v>569817.00109085836</v>
      </c>
      <c r="C7301" s="1">
        <f t="shared" ref="C7301:C7364" ca="1" si="798">$C$4*POWER($L$2,F7301-1)</f>
        <v>100</v>
      </c>
      <c r="D7301" s="1">
        <f t="shared" ref="D7301:D7364" ca="1" si="799">IF(RAND()&lt;$B$1,$F$1,$H$1)</f>
        <v>58.639357099169693</v>
      </c>
      <c r="E7301" s="1">
        <f t="shared" ref="E7301:E7364" ca="1" si="800">IF(D7300&lt;0,IF(E7300-1=-$D$2,0,E7300-1),IF(E7300+1=$F$2,0,E7300+1))</f>
        <v>-2</v>
      </c>
      <c r="F7301" s="1">
        <f t="shared" ca="1" si="795"/>
        <v>1</v>
      </c>
      <c r="G7301" s="1">
        <f t="shared" ca="1" si="796"/>
        <v>2</v>
      </c>
      <c r="H7301" s="1">
        <f t="shared" ca="1" si="797"/>
        <v>0</v>
      </c>
    </row>
    <row r="7302" spans="1:8" hidden="1" x14ac:dyDescent="0.2">
      <c r="A7302" s="1">
        <v>7299</v>
      </c>
      <c r="B7302" s="1">
        <f t="shared" ref="B7302:B7365" ca="1" si="801">B7301+D7301*C7301</f>
        <v>575680.93680077535</v>
      </c>
      <c r="C7302" s="1">
        <f t="shared" ca="1" si="798"/>
        <v>100</v>
      </c>
      <c r="D7302" s="1">
        <f t="shared" ca="1" si="799"/>
        <v>58.639357099169693</v>
      </c>
      <c r="E7302" s="1">
        <f t="shared" ca="1" si="800"/>
        <v>-1</v>
      </c>
      <c r="F7302" s="1">
        <f t="shared" ref="F7302:F7365" ca="1" si="802">IF(AND(D7301&gt;0,E7302=0),IF(F7301-1&lt;1,1,F7301-1),IF(AND(D7301&lt;0,E7302=0),IF(F7301+1&gt;$H$2,1,F7301+1),F7301))</f>
        <v>1</v>
      </c>
      <c r="G7302" s="1">
        <f t="shared" ref="G7302:G7365" ca="1" si="803">IF(D7301&gt;0,0,G7301+1)</f>
        <v>0</v>
      </c>
      <c r="H7302" s="1">
        <f t="shared" ref="H7302:H7365" ca="1" si="804">IF(D7301&lt;0,0,H7301+1)</f>
        <v>1</v>
      </c>
    </row>
    <row r="7303" spans="1:8" hidden="1" x14ac:dyDescent="0.2">
      <c r="A7303" s="1">
        <v>7300</v>
      </c>
      <c r="B7303" s="1">
        <f t="shared" ca="1" si="801"/>
        <v>581544.87251069234</v>
      </c>
      <c r="C7303" s="1">
        <f t="shared" ca="1" si="798"/>
        <v>100</v>
      </c>
      <c r="D7303" s="1">
        <f t="shared" ca="1" si="799"/>
        <v>58.639357099169693</v>
      </c>
      <c r="E7303" s="1">
        <f t="shared" ca="1" si="800"/>
        <v>0</v>
      </c>
      <c r="F7303" s="1">
        <f t="shared" ca="1" si="802"/>
        <v>1</v>
      </c>
      <c r="G7303" s="1">
        <f t="shared" ca="1" si="803"/>
        <v>0</v>
      </c>
      <c r="H7303" s="1">
        <f t="shared" ca="1" si="804"/>
        <v>2</v>
      </c>
    </row>
    <row r="7304" spans="1:8" hidden="1" x14ac:dyDescent="0.2">
      <c r="A7304" s="1">
        <v>7301</v>
      </c>
      <c r="B7304" s="1">
        <f t="shared" ca="1" si="801"/>
        <v>587408.80822060932</v>
      </c>
      <c r="C7304" s="1">
        <f t="shared" ca="1" si="798"/>
        <v>100</v>
      </c>
      <c r="D7304" s="1">
        <f t="shared" ca="1" si="799"/>
        <v>58.639357099169693</v>
      </c>
      <c r="E7304" s="1">
        <f t="shared" ca="1" si="800"/>
        <v>0</v>
      </c>
      <c r="F7304" s="1">
        <f t="shared" ca="1" si="802"/>
        <v>1</v>
      </c>
      <c r="G7304" s="1">
        <f t="shared" ca="1" si="803"/>
        <v>0</v>
      </c>
      <c r="H7304" s="1">
        <f t="shared" ca="1" si="804"/>
        <v>3</v>
      </c>
    </row>
    <row r="7305" spans="1:8" hidden="1" x14ac:dyDescent="0.2">
      <c r="A7305" s="1">
        <v>7302</v>
      </c>
      <c r="B7305" s="1">
        <f t="shared" ca="1" si="801"/>
        <v>593272.74393052631</v>
      </c>
      <c r="C7305" s="1">
        <f t="shared" ca="1" si="798"/>
        <v>100</v>
      </c>
      <c r="D7305" s="1">
        <f t="shared" ca="1" si="799"/>
        <v>58.639357099169693</v>
      </c>
      <c r="E7305" s="1">
        <f t="shared" ca="1" si="800"/>
        <v>0</v>
      </c>
      <c r="F7305" s="1">
        <f t="shared" ca="1" si="802"/>
        <v>1</v>
      </c>
      <c r="G7305" s="1">
        <f t="shared" ca="1" si="803"/>
        <v>0</v>
      </c>
      <c r="H7305" s="1">
        <f t="shared" ca="1" si="804"/>
        <v>4</v>
      </c>
    </row>
    <row r="7306" spans="1:8" hidden="1" x14ac:dyDescent="0.2">
      <c r="A7306" s="1">
        <v>7303</v>
      </c>
      <c r="B7306" s="1">
        <f t="shared" ca="1" si="801"/>
        <v>599136.6796404433</v>
      </c>
      <c r="C7306" s="1">
        <f t="shared" ca="1" si="798"/>
        <v>100</v>
      </c>
      <c r="D7306" s="1">
        <f t="shared" ca="1" si="799"/>
        <v>58.639357099169693</v>
      </c>
      <c r="E7306" s="1">
        <f t="shared" ca="1" si="800"/>
        <v>0</v>
      </c>
      <c r="F7306" s="1">
        <f t="shared" ca="1" si="802"/>
        <v>1</v>
      </c>
      <c r="G7306" s="1">
        <f t="shared" ca="1" si="803"/>
        <v>0</v>
      </c>
      <c r="H7306" s="1">
        <f t="shared" ca="1" si="804"/>
        <v>5</v>
      </c>
    </row>
    <row r="7307" spans="1:8" hidden="1" x14ac:dyDescent="0.2">
      <c r="A7307" s="1">
        <v>7304</v>
      </c>
      <c r="B7307" s="1">
        <f t="shared" ca="1" si="801"/>
        <v>605000.61535036028</v>
      </c>
      <c r="C7307" s="1">
        <f t="shared" ca="1" si="798"/>
        <v>100</v>
      </c>
      <c r="D7307" s="1">
        <f t="shared" ca="1" si="799"/>
        <v>58.639357099169693</v>
      </c>
      <c r="E7307" s="1">
        <f t="shared" ca="1" si="800"/>
        <v>0</v>
      </c>
      <c r="F7307" s="1">
        <f t="shared" ca="1" si="802"/>
        <v>1</v>
      </c>
      <c r="G7307" s="1">
        <f t="shared" ca="1" si="803"/>
        <v>0</v>
      </c>
      <c r="H7307" s="1">
        <f t="shared" ca="1" si="804"/>
        <v>6</v>
      </c>
    </row>
    <row r="7308" spans="1:8" hidden="1" x14ac:dyDescent="0.2">
      <c r="A7308" s="1">
        <v>7305</v>
      </c>
      <c r="B7308" s="1">
        <f t="shared" ca="1" si="801"/>
        <v>610864.55106027727</v>
      </c>
      <c r="C7308" s="1">
        <f t="shared" ca="1" si="798"/>
        <v>100</v>
      </c>
      <c r="D7308" s="1">
        <f t="shared" ca="1" si="799"/>
        <v>58.639357099169693</v>
      </c>
      <c r="E7308" s="1">
        <f t="shared" ca="1" si="800"/>
        <v>0</v>
      </c>
      <c r="F7308" s="1">
        <f t="shared" ca="1" si="802"/>
        <v>1</v>
      </c>
      <c r="G7308" s="1">
        <f t="shared" ca="1" si="803"/>
        <v>0</v>
      </c>
      <c r="H7308" s="1">
        <f t="shared" ca="1" si="804"/>
        <v>7</v>
      </c>
    </row>
    <row r="7309" spans="1:8" hidden="1" x14ac:dyDescent="0.2">
      <c r="A7309" s="1">
        <v>7306</v>
      </c>
      <c r="B7309" s="1">
        <f t="shared" ca="1" si="801"/>
        <v>616728.48677019426</v>
      </c>
      <c r="C7309" s="1">
        <f t="shared" ca="1" si="798"/>
        <v>100</v>
      </c>
      <c r="D7309" s="1">
        <f t="shared" ca="1" si="799"/>
        <v>-42.077013244733351</v>
      </c>
      <c r="E7309" s="1">
        <f t="shared" ca="1" si="800"/>
        <v>0</v>
      </c>
      <c r="F7309" s="1">
        <f t="shared" ca="1" si="802"/>
        <v>1</v>
      </c>
      <c r="G7309" s="1">
        <f t="shared" ca="1" si="803"/>
        <v>0</v>
      </c>
      <c r="H7309" s="1">
        <f t="shared" ca="1" si="804"/>
        <v>8</v>
      </c>
    </row>
    <row r="7310" spans="1:8" hidden="1" x14ac:dyDescent="0.2">
      <c r="A7310" s="1">
        <v>7307</v>
      </c>
      <c r="B7310" s="1">
        <f t="shared" ca="1" si="801"/>
        <v>612520.78544572089</v>
      </c>
      <c r="C7310" s="1">
        <f t="shared" ca="1" si="798"/>
        <v>100</v>
      </c>
      <c r="D7310" s="1">
        <f t="shared" ca="1" si="799"/>
        <v>58.639357099169693</v>
      </c>
      <c r="E7310" s="1">
        <f t="shared" ca="1" si="800"/>
        <v>-1</v>
      </c>
      <c r="F7310" s="1">
        <f t="shared" ca="1" si="802"/>
        <v>1</v>
      </c>
      <c r="G7310" s="1">
        <f t="shared" ca="1" si="803"/>
        <v>1</v>
      </c>
      <c r="H7310" s="1">
        <f t="shared" ca="1" si="804"/>
        <v>0</v>
      </c>
    </row>
    <row r="7311" spans="1:8" hidden="1" x14ac:dyDescent="0.2">
      <c r="A7311" s="1">
        <v>7308</v>
      </c>
      <c r="B7311" s="1">
        <f t="shared" ca="1" si="801"/>
        <v>618384.72115563788</v>
      </c>
      <c r="C7311" s="1">
        <f t="shared" ca="1" si="798"/>
        <v>100</v>
      </c>
      <c r="D7311" s="1">
        <f t="shared" ca="1" si="799"/>
        <v>58.639357099169693</v>
      </c>
      <c r="E7311" s="1">
        <f t="shared" ca="1" si="800"/>
        <v>0</v>
      </c>
      <c r="F7311" s="1">
        <f t="shared" ca="1" si="802"/>
        <v>1</v>
      </c>
      <c r="G7311" s="1">
        <f t="shared" ca="1" si="803"/>
        <v>0</v>
      </c>
      <c r="H7311" s="1">
        <f t="shared" ca="1" si="804"/>
        <v>1</v>
      </c>
    </row>
    <row r="7312" spans="1:8" hidden="1" x14ac:dyDescent="0.2">
      <c r="A7312" s="1">
        <v>7309</v>
      </c>
      <c r="B7312" s="1">
        <f t="shared" ca="1" si="801"/>
        <v>624248.65686555486</v>
      </c>
      <c r="C7312" s="1">
        <f t="shared" ca="1" si="798"/>
        <v>100</v>
      </c>
      <c r="D7312" s="1">
        <f t="shared" ca="1" si="799"/>
        <v>-42.077013244733351</v>
      </c>
      <c r="E7312" s="1">
        <f t="shared" ca="1" si="800"/>
        <v>0</v>
      </c>
      <c r="F7312" s="1">
        <f t="shared" ca="1" si="802"/>
        <v>1</v>
      </c>
      <c r="G7312" s="1">
        <f t="shared" ca="1" si="803"/>
        <v>0</v>
      </c>
      <c r="H7312" s="1">
        <f t="shared" ca="1" si="804"/>
        <v>2</v>
      </c>
    </row>
    <row r="7313" spans="1:8" hidden="1" x14ac:dyDescent="0.2">
      <c r="A7313" s="1">
        <v>7310</v>
      </c>
      <c r="B7313" s="1">
        <f t="shared" ca="1" si="801"/>
        <v>620040.95554108149</v>
      </c>
      <c r="C7313" s="1">
        <f t="shared" ca="1" si="798"/>
        <v>100</v>
      </c>
      <c r="D7313" s="1">
        <f t="shared" ca="1" si="799"/>
        <v>58.639357099169693</v>
      </c>
      <c r="E7313" s="1">
        <f t="shared" ca="1" si="800"/>
        <v>-1</v>
      </c>
      <c r="F7313" s="1">
        <f t="shared" ca="1" si="802"/>
        <v>1</v>
      </c>
      <c r="G7313" s="1">
        <f t="shared" ca="1" si="803"/>
        <v>1</v>
      </c>
      <c r="H7313" s="1">
        <f t="shared" ca="1" si="804"/>
        <v>0</v>
      </c>
    </row>
    <row r="7314" spans="1:8" hidden="1" x14ac:dyDescent="0.2">
      <c r="A7314" s="1">
        <v>7311</v>
      </c>
      <c r="B7314" s="1">
        <f t="shared" ca="1" si="801"/>
        <v>625904.89125099848</v>
      </c>
      <c r="C7314" s="1">
        <f t="shared" ca="1" si="798"/>
        <v>100</v>
      </c>
      <c r="D7314" s="1">
        <f t="shared" ca="1" si="799"/>
        <v>58.639357099169693</v>
      </c>
      <c r="E7314" s="1">
        <f t="shared" ca="1" si="800"/>
        <v>0</v>
      </c>
      <c r="F7314" s="1">
        <f t="shared" ca="1" si="802"/>
        <v>1</v>
      </c>
      <c r="G7314" s="1">
        <f t="shared" ca="1" si="803"/>
        <v>0</v>
      </c>
      <c r="H7314" s="1">
        <f t="shared" ca="1" si="804"/>
        <v>1</v>
      </c>
    </row>
    <row r="7315" spans="1:8" hidden="1" x14ac:dyDescent="0.2">
      <c r="A7315" s="1">
        <v>7312</v>
      </c>
      <c r="B7315" s="1">
        <f t="shared" ca="1" si="801"/>
        <v>631768.82696091547</v>
      </c>
      <c r="C7315" s="1">
        <f t="shared" ca="1" si="798"/>
        <v>100</v>
      </c>
      <c r="D7315" s="1">
        <f t="shared" ca="1" si="799"/>
        <v>58.639357099169693</v>
      </c>
      <c r="E7315" s="1">
        <f t="shared" ca="1" si="800"/>
        <v>0</v>
      </c>
      <c r="F7315" s="1">
        <f t="shared" ca="1" si="802"/>
        <v>1</v>
      </c>
      <c r="G7315" s="1">
        <f t="shared" ca="1" si="803"/>
        <v>0</v>
      </c>
      <c r="H7315" s="1">
        <f t="shared" ca="1" si="804"/>
        <v>2</v>
      </c>
    </row>
    <row r="7316" spans="1:8" hidden="1" x14ac:dyDescent="0.2">
      <c r="A7316" s="1">
        <v>7313</v>
      </c>
      <c r="B7316" s="1">
        <f t="shared" ca="1" si="801"/>
        <v>637632.76267083245</v>
      </c>
      <c r="C7316" s="1">
        <f t="shared" ca="1" si="798"/>
        <v>100</v>
      </c>
      <c r="D7316" s="1">
        <f t="shared" ca="1" si="799"/>
        <v>58.639357099169693</v>
      </c>
      <c r="E7316" s="1">
        <f t="shared" ca="1" si="800"/>
        <v>0</v>
      </c>
      <c r="F7316" s="1">
        <f t="shared" ca="1" si="802"/>
        <v>1</v>
      </c>
      <c r="G7316" s="1">
        <f t="shared" ca="1" si="803"/>
        <v>0</v>
      </c>
      <c r="H7316" s="1">
        <f t="shared" ca="1" si="804"/>
        <v>3</v>
      </c>
    </row>
    <row r="7317" spans="1:8" hidden="1" x14ac:dyDescent="0.2">
      <c r="A7317" s="1">
        <v>7314</v>
      </c>
      <c r="B7317" s="1">
        <f t="shared" ca="1" si="801"/>
        <v>643496.69838074944</v>
      </c>
      <c r="C7317" s="1">
        <f t="shared" ca="1" si="798"/>
        <v>100</v>
      </c>
      <c r="D7317" s="1">
        <f t="shared" ca="1" si="799"/>
        <v>58.639357099169693</v>
      </c>
      <c r="E7317" s="1">
        <f t="shared" ca="1" si="800"/>
        <v>0</v>
      </c>
      <c r="F7317" s="1">
        <f t="shared" ca="1" si="802"/>
        <v>1</v>
      </c>
      <c r="G7317" s="1">
        <f t="shared" ca="1" si="803"/>
        <v>0</v>
      </c>
      <c r="H7317" s="1">
        <f t="shared" ca="1" si="804"/>
        <v>4</v>
      </c>
    </row>
    <row r="7318" spans="1:8" hidden="1" x14ac:dyDescent="0.2">
      <c r="A7318" s="1">
        <v>7315</v>
      </c>
      <c r="B7318" s="1">
        <f t="shared" ca="1" si="801"/>
        <v>649360.63409066643</v>
      </c>
      <c r="C7318" s="1">
        <f t="shared" ca="1" si="798"/>
        <v>100</v>
      </c>
      <c r="D7318" s="1">
        <f t="shared" ca="1" si="799"/>
        <v>58.639357099169693</v>
      </c>
      <c r="E7318" s="1">
        <f t="shared" ca="1" si="800"/>
        <v>0</v>
      </c>
      <c r="F7318" s="1">
        <f t="shared" ca="1" si="802"/>
        <v>1</v>
      </c>
      <c r="G7318" s="1">
        <f t="shared" ca="1" si="803"/>
        <v>0</v>
      </c>
      <c r="H7318" s="1">
        <f t="shared" ca="1" si="804"/>
        <v>5</v>
      </c>
    </row>
    <row r="7319" spans="1:8" hidden="1" x14ac:dyDescent="0.2">
      <c r="A7319" s="1">
        <v>7316</v>
      </c>
      <c r="B7319" s="1">
        <f t="shared" ca="1" si="801"/>
        <v>655224.56980058341</v>
      </c>
      <c r="C7319" s="1">
        <f t="shared" ca="1" si="798"/>
        <v>100</v>
      </c>
      <c r="D7319" s="1">
        <f t="shared" ca="1" si="799"/>
        <v>58.639357099169693</v>
      </c>
      <c r="E7319" s="1">
        <f t="shared" ca="1" si="800"/>
        <v>0</v>
      </c>
      <c r="F7319" s="1">
        <f t="shared" ca="1" si="802"/>
        <v>1</v>
      </c>
      <c r="G7319" s="1">
        <f t="shared" ca="1" si="803"/>
        <v>0</v>
      </c>
      <c r="H7319" s="1">
        <f t="shared" ca="1" si="804"/>
        <v>6</v>
      </c>
    </row>
    <row r="7320" spans="1:8" hidden="1" x14ac:dyDescent="0.2">
      <c r="A7320" s="1">
        <v>7317</v>
      </c>
      <c r="B7320" s="1">
        <f t="shared" ca="1" si="801"/>
        <v>661088.5055105004</v>
      </c>
      <c r="C7320" s="1">
        <f t="shared" ca="1" si="798"/>
        <v>100</v>
      </c>
      <c r="D7320" s="1">
        <f t="shared" ca="1" si="799"/>
        <v>58.639357099169693</v>
      </c>
      <c r="E7320" s="1">
        <f t="shared" ca="1" si="800"/>
        <v>0</v>
      </c>
      <c r="F7320" s="1">
        <f t="shared" ca="1" si="802"/>
        <v>1</v>
      </c>
      <c r="G7320" s="1">
        <f t="shared" ca="1" si="803"/>
        <v>0</v>
      </c>
      <c r="H7320" s="1">
        <f t="shared" ca="1" si="804"/>
        <v>7</v>
      </c>
    </row>
    <row r="7321" spans="1:8" hidden="1" x14ac:dyDescent="0.2">
      <c r="A7321" s="1">
        <v>7318</v>
      </c>
      <c r="B7321" s="1">
        <f t="shared" ca="1" si="801"/>
        <v>666952.44122041739</v>
      </c>
      <c r="C7321" s="1">
        <f t="shared" ca="1" si="798"/>
        <v>100</v>
      </c>
      <c r="D7321" s="1">
        <f t="shared" ca="1" si="799"/>
        <v>-42.077013244733351</v>
      </c>
      <c r="E7321" s="1">
        <f t="shared" ca="1" si="800"/>
        <v>0</v>
      </c>
      <c r="F7321" s="1">
        <f t="shared" ca="1" si="802"/>
        <v>1</v>
      </c>
      <c r="G7321" s="1">
        <f t="shared" ca="1" si="803"/>
        <v>0</v>
      </c>
      <c r="H7321" s="1">
        <f t="shared" ca="1" si="804"/>
        <v>8</v>
      </c>
    </row>
    <row r="7322" spans="1:8" hidden="1" x14ac:dyDescent="0.2">
      <c r="A7322" s="1">
        <v>7319</v>
      </c>
      <c r="B7322" s="1">
        <f t="shared" ca="1" si="801"/>
        <v>662744.73989594402</v>
      </c>
      <c r="C7322" s="1">
        <f t="shared" ca="1" si="798"/>
        <v>100</v>
      </c>
      <c r="D7322" s="1">
        <f t="shared" ca="1" si="799"/>
        <v>-42.077013244733351</v>
      </c>
      <c r="E7322" s="1">
        <f t="shared" ca="1" si="800"/>
        <v>-1</v>
      </c>
      <c r="F7322" s="1">
        <f t="shared" ca="1" si="802"/>
        <v>1</v>
      </c>
      <c r="G7322" s="1">
        <f t="shared" ca="1" si="803"/>
        <v>1</v>
      </c>
      <c r="H7322" s="1">
        <f t="shared" ca="1" si="804"/>
        <v>0</v>
      </c>
    </row>
    <row r="7323" spans="1:8" hidden="1" x14ac:dyDescent="0.2">
      <c r="A7323" s="1">
        <v>7320</v>
      </c>
      <c r="B7323" s="1">
        <f t="shared" ca="1" si="801"/>
        <v>658537.03857147065</v>
      </c>
      <c r="C7323" s="1">
        <f t="shared" ca="1" si="798"/>
        <v>100</v>
      </c>
      <c r="D7323" s="1">
        <f t="shared" ca="1" si="799"/>
        <v>-42.077013244733351</v>
      </c>
      <c r="E7323" s="1">
        <f t="shared" ca="1" si="800"/>
        <v>-2</v>
      </c>
      <c r="F7323" s="1">
        <f t="shared" ca="1" si="802"/>
        <v>1</v>
      </c>
      <c r="G7323" s="1">
        <f t="shared" ca="1" si="803"/>
        <v>2</v>
      </c>
      <c r="H7323" s="1">
        <f t="shared" ca="1" si="804"/>
        <v>0</v>
      </c>
    </row>
    <row r="7324" spans="1:8" hidden="1" x14ac:dyDescent="0.2">
      <c r="A7324" s="1">
        <v>7321</v>
      </c>
      <c r="B7324" s="1">
        <f t="shared" ca="1" si="801"/>
        <v>654329.33724699728</v>
      </c>
      <c r="C7324" s="1">
        <f t="shared" ca="1" si="798"/>
        <v>100</v>
      </c>
      <c r="D7324" s="1">
        <f t="shared" ca="1" si="799"/>
        <v>-42.077013244733351</v>
      </c>
      <c r="E7324" s="1">
        <f t="shared" ca="1" si="800"/>
        <v>-3</v>
      </c>
      <c r="F7324" s="1">
        <f t="shared" ca="1" si="802"/>
        <v>1</v>
      </c>
      <c r="G7324" s="1">
        <f t="shared" ca="1" si="803"/>
        <v>3</v>
      </c>
      <c r="H7324" s="1">
        <f t="shared" ca="1" si="804"/>
        <v>0</v>
      </c>
    </row>
    <row r="7325" spans="1:8" hidden="1" x14ac:dyDescent="0.2">
      <c r="A7325" s="1">
        <v>7322</v>
      </c>
      <c r="B7325" s="1">
        <f t="shared" ca="1" si="801"/>
        <v>650121.63592252391</v>
      </c>
      <c r="C7325" s="1">
        <f t="shared" ca="1" si="798"/>
        <v>100</v>
      </c>
      <c r="D7325" s="1">
        <f t="shared" ca="1" si="799"/>
        <v>58.639357099169693</v>
      </c>
      <c r="E7325" s="1">
        <f t="shared" ca="1" si="800"/>
        <v>-4</v>
      </c>
      <c r="F7325" s="1">
        <f t="shared" ca="1" si="802"/>
        <v>1</v>
      </c>
      <c r="G7325" s="1">
        <f t="shared" ca="1" si="803"/>
        <v>4</v>
      </c>
      <c r="H7325" s="1">
        <f t="shared" ca="1" si="804"/>
        <v>0</v>
      </c>
    </row>
    <row r="7326" spans="1:8" hidden="1" x14ac:dyDescent="0.2">
      <c r="A7326" s="1">
        <v>7323</v>
      </c>
      <c r="B7326" s="1">
        <f t="shared" ca="1" si="801"/>
        <v>655985.5716324409</v>
      </c>
      <c r="C7326" s="1">
        <f t="shared" ca="1" si="798"/>
        <v>100</v>
      </c>
      <c r="D7326" s="1">
        <f t="shared" ca="1" si="799"/>
        <v>-42.077013244733351</v>
      </c>
      <c r="E7326" s="1">
        <f t="shared" ca="1" si="800"/>
        <v>-3</v>
      </c>
      <c r="F7326" s="1">
        <f t="shared" ca="1" si="802"/>
        <v>1</v>
      </c>
      <c r="G7326" s="1">
        <f t="shared" ca="1" si="803"/>
        <v>0</v>
      </c>
      <c r="H7326" s="1">
        <f t="shared" ca="1" si="804"/>
        <v>1</v>
      </c>
    </row>
    <row r="7327" spans="1:8" hidden="1" x14ac:dyDescent="0.2">
      <c r="A7327" s="1">
        <v>7324</v>
      </c>
      <c r="B7327" s="1">
        <f t="shared" ca="1" si="801"/>
        <v>651777.87030796753</v>
      </c>
      <c r="C7327" s="1">
        <f t="shared" ca="1" si="798"/>
        <v>100</v>
      </c>
      <c r="D7327" s="1">
        <f t="shared" ca="1" si="799"/>
        <v>58.639357099169693</v>
      </c>
      <c r="E7327" s="1">
        <f t="shared" ca="1" si="800"/>
        <v>-4</v>
      </c>
      <c r="F7327" s="1">
        <f t="shared" ca="1" si="802"/>
        <v>1</v>
      </c>
      <c r="G7327" s="1">
        <f t="shared" ca="1" si="803"/>
        <v>1</v>
      </c>
      <c r="H7327" s="1">
        <f t="shared" ca="1" si="804"/>
        <v>0</v>
      </c>
    </row>
    <row r="7328" spans="1:8" hidden="1" x14ac:dyDescent="0.2">
      <c r="A7328" s="1">
        <v>7325</v>
      </c>
      <c r="B7328" s="1">
        <f t="shared" ca="1" si="801"/>
        <v>657641.80601788452</v>
      </c>
      <c r="C7328" s="1">
        <f t="shared" ca="1" si="798"/>
        <v>100</v>
      </c>
      <c r="D7328" s="1">
        <f t="shared" ca="1" si="799"/>
        <v>58.639357099169693</v>
      </c>
      <c r="E7328" s="1">
        <f t="shared" ca="1" si="800"/>
        <v>-3</v>
      </c>
      <c r="F7328" s="1">
        <f t="shared" ca="1" si="802"/>
        <v>1</v>
      </c>
      <c r="G7328" s="1">
        <f t="shared" ca="1" si="803"/>
        <v>0</v>
      </c>
      <c r="H7328" s="1">
        <f t="shared" ca="1" si="804"/>
        <v>1</v>
      </c>
    </row>
    <row r="7329" spans="1:8" hidden="1" x14ac:dyDescent="0.2">
      <c r="A7329" s="1">
        <v>7326</v>
      </c>
      <c r="B7329" s="1">
        <f t="shared" ca="1" si="801"/>
        <v>663505.74172780151</v>
      </c>
      <c r="C7329" s="1">
        <f t="shared" ca="1" si="798"/>
        <v>100</v>
      </c>
      <c r="D7329" s="1">
        <f t="shared" ca="1" si="799"/>
        <v>58.639357099169693</v>
      </c>
      <c r="E7329" s="1">
        <f t="shared" ca="1" si="800"/>
        <v>-2</v>
      </c>
      <c r="F7329" s="1">
        <f t="shared" ca="1" si="802"/>
        <v>1</v>
      </c>
      <c r="G7329" s="1">
        <f t="shared" ca="1" si="803"/>
        <v>0</v>
      </c>
      <c r="H7329" s="1">
        <f t="shared" ca="1" si="804"/>
        <v>2</v>
      </c>
    </row>
    <row r="7330" spans="1:8" hidden="1" x14ac:dyDescent="0.2">
      <c r="A7330" s="1">
        <v>7327</v>
      </c>
      <c r="B7330" s="1">
        <f t="shared" ca="1" si="801"/>
        <v>669369.67743771849</v>
      </c>
      <c r="C7330" s="1">
        <f t="shared" ca="1" si="798"/>
        <v>100</v>
      </c>
      <c r="D7330" s="1">
        <f t="shared" ca="1" si="799"/>
        <v>-42.077013244733351</v>
      </c>
      <c r="E7330" s="1">
        <f t="shared" ca="1" si="800"/>
        <v>-1</v>
      </c>
      <c r="F7330" s="1">
        <f t="shared" ca="1" si="802"/>
        <v>1</v>
      </c>
      <c r="G7330" s="1">
        <f t="shared" ca="1" si="803"/>
        <v>0</v>
      </c>
      <c r="H7330" s="1">
        <f t="shared" ca="1" si="804"/>
        <v>3</v>
      </c>
    </row>
    <row r="7331" spans="1:8" hidden="1" x14ac:dyDescent="0.2">
      <c r="A7331" s="1">
        <v>7328</v>
      </c>
      <c r="B7331" s="1">
        <f t="shared" ca="1" si="801"/>
        <v>665161.97611324512</v>
      </c>
      <c r="C7331" s="1">
        <f t="shared" ca="1" si="798"/>
        <v>100</v>
      </c>
      <c r="D7331" s="1">
        <f t="shared" ca="1" si="799"/>
        <v>58.639357099169693</v>
      </c>
      <c r="E7331" s="1">
        <f t="shared" ca="1" si="800"/>
        <v>-2</v>
      </c>
      <c r="F7331" s="1">
        <f t="shared" ca="1" si="802"/>
        <v>1</v>
      </c>
      <c r="G7331" s="1">
        <f t="shared" ca="1" si="803"/>
        <v>1</v>
      </c>
      <c r="H7331" s="1">
        <f t="shared" ca="1" si="804"/>
        <v>0</v>
      </c>
    </row>
    <row r="7332" spans="1:8" hidden="1" x14ac:dyDescent="0.2">
      <c r="A7332" s="1">
        <v>7329</v>
      </c>
      <c r="B7332" s="1">
        <f t="shared" ca="1" si="801"/>
        <v>671025.91182316211</v>
      </c>
      <c r="C7332" s="1">
        <f t="shared" ca="1" si="798"/>
        <v>100</v>
      </c>
      <c r="D7332" s="1">
        <f t="shared" ca="1" si="799"/>
        <v>-42.077013244733351</v>
      </c>
      <c r="E7332" s="1">
        <f t="shared" ca="1" si="800"/>
        <v>-1</v>
      </c>
      <c r="F7332" s="1">
        <f t="shared" ca="1" si="802"/>
        <v>1</v>
      </c>
      <c r="G7332" s="1">
        <f t="shared" ca="1" si="803"/>
        <v>0</v>
      </c>
      <c r="H7332" s="1">
        <f t="shared" ca="1" si="804"/>
        <v>1</v>
      </c>
    </row>
    <row r="7333" spans="1:8" hidden="1" x14ac:dyDescent="0.2">
      <c r="A7333" s="1">
        <v>7330</v>
      </c>
      <c r="B7333" s="1">
        <f t="shared" ca="1" si="801"/>
        <v>666818.21049868874</v>
      </c>
      <c r="C7333" s="1">
        <f t="shared" ca="1" si="798"/>
        <v>100</v>
      </c>
      <c r="D7333" s="1">
        <f t="shared" ca="1" si="799"/>
        <v>-42.077013244733351</v>
      </c>
      <c r="E7333" s="1">
        <f t="shared" ca="1" si="800"/>
        <v>-2</v>
      </c>
      <c r="F7333" s="1">
        <f t="shared" ca="1" si="802"/>
        <v>1</v>
      </c>
      <c r="G7333" s="1">
        <f t="shared" ca="1" si="803"/>
        <v>1</v>
      </c>
      <c r="H7333" s="1">
        <f t="shared" ca="1" si="804"/>
        <v>0</v>
      </c>
    </row>
    <row r="7334" spans="1:8" hidden="1" x14ac:dyDescent="0.2">
      <c r="A7334" s="1">
        <v>7331</v>
      </c>
      <c r="B7334" s="1">
        <f t="shared" ca="1" si="801"/>
        <v>662610.50917421537</v>
      </c>
      <c r="C7334" s="1">
        <f t="shared" ca="1" si="798"/>
        <v>100</v>
      </c>
      <c r="D7334" s="1">
        <f t="shared" ca="1" si="799"/>
        <v>-42.077013244733351</v>
      </c>
      <c r="E7334" s="1">
        <f t="shared" ca="1" si="800"/>
        <v>-3</v>
      </c>
      <c r="F7334" s="1">
        <f t="shared" ca="1" si="802"/>
        <v>1</v>
      </c>
      <c r="G7334" s="1">
        <f t="shared" ca="1" si="803"/>
        <v>2</v>
      </c>
      <c r="H7334" s="1">
        <f t="shared" ca="1" si="804"/>
        <v>0</v>
      </c>
    </row>
    <row r="7335" spans="1:8" hidden="1" x14ac:dyDescent="0.2">
      <c r="A7335" s="1">
        <v>7332</v>
      </c>
      <c r="B7335" s="1">
        <f t="shared" ca="1" si="801"/>
        <v>658402.80784974201</v>
      </c>
      <c r="C7335" s="1">
        <f t="shared" ca="1" si="798"/>
        <v>100</v>
      </c>
      <c r="D7335" s="1">
        <f t="shared" ca="1" si="799"/>
        <v>-42.077013244733351</v>
      </c>
      <c r="E7335" s="1">
        <f t="shared" ca="1" si="800"/>
        <v>-4</v>
      </c>
      <c r="F7335" s="1">
        <f t="shared" ca="1" si="802"/>
        <v>1</v>
      </c>
      <c r="G7335" s="1">
        <f t="shared" ca="1" si="803"/>
        <v>3</v>
      </c>
      <c r="H7335" s="1">
        <f t="shared" ca="1" si="804"/>
        <v>0</v>
      </c>
    </row>
    <row r="7336" spans="1:8" hidden="1" x14ac:dyDescent="0.2">
      <c r="A7336" s="1">
        <v>7333</v>
      </c>
      <c r="B7336" s="1">
        <f t="shared" ca="1" si="801"/>
        <v>654195.10652526864</v>
      </c>
      <c r="C7336" s="1">
        <f t="shared" ca="1" si="798"/>
        <v>500</v>
      </c>
      <c r="D7336" s="1">
        <f t="shared" ca="1" si="799"/>
        <v>-42.077013244733351</v>
      </c>
      <c r="E7336" s="1">
        <f t="shared" ca="1" si="800"/>
        <v>0</v>
      </c>
      <c r="F7336" s="1">
        <f t="shared" ca="1" si="802"/>
        <v>2</v>
      </c>
      <c r="G7336" s="1">
        <f t="shared" ca="1" si="803"/>
        <v>4</v>
      </c>
      <c r="H7336" s="1">
        <f t="shared" ca="1" si="804"/>
        <v>0</v>
      </c>
    </row>
    <row r="7337" spans="1:8" hidden="1" x14ac:dyDescent="0.2">
      <c r="A7337" s="1">
        <v>7334</v>
      </c>
      <c r="B7337" s="1">
        <f t="shared" ca="1" si="801"/>
        <v>633156.59990290191</v>
      </c>
      <c r="C7337" s="1">
        <f t="shared" ca="1" si="798"/>
        <v>500</v>
      </c>
      <c r="D7337" s="1">
        <f t="shared" ca="1" si="799"/>
        <v>-42.077013244733351</v>
      </c>
      <c r="E7337" s="1">
        <f t="shared" ca="1" si="800"/>
        <v>-1</v>
      </c>
      <c r="F7337" s="1">
        <f t="shared" ca="1" si="802"/>
        <v>2</v>
      </c>
      <c r="G7337" s="1">
        <f t="shared" ca="1" si="803"/>
        <v>5</v>
      </c>
      <c r="H7337" s="1">
        <f t="shared" ca="1" si="804"/>
        <v>0</v>
      </c>
    </row>
    <row r="7338" spans="1:8" hidden="1" x14ac:dyDescent="0.2">
      <c r="A7338" s="1">
        <v>7335</v>
      </c>
      <c r="B7338" s="1">
        <f t="shared" ca="1" si="801"/>
        <v>612118.09328053519</v>
      </c>
      <c r="C7338" s="1">
        <f t="shared" ca="1" si="798"/>
        <v>500</v>
      </c>
      <c r="D7338" s="1">
        <f t="shared" ca="1" si="799"/>
        <v>-42.077013244733351</v>
      </c>
      <c r="E7338" s="1">
        <f t="shared" ca="1" si="800"/>
        <v>-2</v>
      </c>
      <c r="F7338" s="1">
        <f t="shared" ca="1" si="802"/>
        <v>2</v>
      </c>
      <c r="G7338" s="1">
        <f t="shared" ca="1" si="803"/>
        <v>6</v>
      </c>
      <c r="H7338" s="1">
        <f t="shared" ca="1" si="804"/>
        <v>0</v>
      </c>
    </row>
    <row r="7339" spans="1:8" hidden="1" x14ac:dyDescent="0.2">
      <c r="A7339" s="1">
        <v>7336</v>
      </c>
      <c r="B7339" s="1">
        <f t="shared" ca="1" si="801"/>
        <v>591079.58665816847</v>
      </c>
      <c r="C7339" s="1">
        <f t="shared" ca="1" si="798"/>
        <v>500</v>
      </c>
      <c r="D7339" s="1">
        <f t="shared" ca="1" si="799"/>
        <v>-42.077013244733351</v>
      </c>
      <c r="E7339" s="1">
        <f t="shared" ca="1" si="800"/>
        <v>-3</v>
      </c>
      <c r="F7339" s="1">
        <f t="shared" ca="1" si="802"/>
        <v>2</v>
      </c>
      <c r="G7339" s="1">
        <f t="shared" ca="1" si="803"/>
        <v>7</v>
      </c>
      <c r="H7339" s="1">
        <f t="shared" ca="1" si="804"/>
        <v>0</v>
      </c>
    </row>
    <row r="7340" spans="1:8" hidden="1" x14ac:dyDescent="0.2">
      <c r="A7340" s="1">
        <v>7337</v>
      </c>
      <c r="B7340" s="1">
        <f t="shared" ca="1" si="801"/>
        <v>570041.08003580174</v>
      </c>
      <c r="C7340" s="1">
        <f t="shared" ca="1" si="798"/>
        <v>500</v>
      </c>
      <c r="D7340" s="1">
        <f t="shared" ca="1" si="799"/>
        <v>58.639357099169693</v>
      </c>
      <c r="E7340" s="1">
        <f t="shared" ca="1" si="800"/>
        <v>-4</v>
      </c>
      <c r="F7340" s="1">
        <f t="shared" ca="1" si="802"/>
        <v>2</v>
      </c>
      <c r="G7340" s="1">
        <f t="shared" ca="1" si="803"/>
        <v>8</v>
      </c>
      <c r="H7340" s="1">
        <f t="shared" ca="1" si="804"/>
        <v>0</v>
      </c>
    </row>
    <row r="7341" spans="1:8" hidden="1" x14ac:dyDescent="0.2">
      <c r="A7341" s="1">
        <v>7338</v>
      </c>
      <c r="B7341" s="1">
        <f t="shared" ca="1" si="801"/>
        <v>599360.75858538656</v>
      </c>
      <c r="C7341" s="1">
        <f t="shared" ca="1" si="798"/>
        <v>500</v>
      </c>
      <c r="D7341" s="1">
        <f t="shared" ca="1" si="799"/>
        <v>-42.077013244733351</v>
      </c>
      <c r="E7341" s="1">
        <f t="shared" ca="1" si="800"/>
        <v>-3</v>
      </c>
      <c r="F7341" s="1">
        <f t="shared" ca="1" si="802"/>
        <v>2</v>
      </c>
      <c r="G7341" s="1">
        <f t="shared" ca="1" si="803"/>
        <v>0</v>
      </c>
      <c r="H7341" s="1">
        <f t="shared" ca="1" si="804"/>
        <v>1</v>
      </c>
    </row>
    <row r="7342" spans="1:8" hidden="1" x14ac:dyDescent="0.2">
      <c r="A7342" s="1">
        <v>7339</v>
      </c>
      <c r="B7342" s="1">
        <f t="shared" ca="1" si="801"/>
        <v>578322.25196301984</v>
      </c>
      <c r="C7342" s="1">
        <f t="shared" ca="1" si="798"/>
        <v>500</v>
      </c>
      <c r="D7342" s="1">
        <f t="shared" ca="1" si="799"/>
        <v>58.639357099169693</v>
      </c>
      <c r="E7342" s="1">
        <f t="shared" ca="1" si="800"/>
        <v>-4</v>
      </c>
      <c r="F7342" s="1">
        <f t="shared" ca="1" si="802"/>
        <v>2</v>
      </c>
      <c r="G7342" s="1">
        <f t="shared" ca="1" si="803"/>
        <v>1</v>
      </c>
      <c r="H7342" s="1">
        <f t="shared" ca="1" si="804"/>
        <v>0</v>
      </c>
    </row>
    <row r="7343" spans="1:8" hidden="1" x14ac:dyDescent="0.2">
      <c r="A7343" s="1">
        <v>7340</v>
      </c>
      <c r="B7343" s="1">
        <f t="shared" ca="1" si="801"/>
        <v>607641.93051260465</v>
      </c>
      <c r="C7343" s="1">
        <f t="shared" ca="1" si="798"/>
        <v>500</v>
      </c>
      <c r="D7343" s="1">
        <f t="shared" ca="1" si="799"/>
        <v>-42.077013244733351</v>
      </c>
      <c r="E7343" s="1">
        <f t="shared" ca="1" si="800"/>
        <v>-3</v>
      </c>
      <c r="F7343" s="1">
        <f t="shared" ca="1" si="802"/>
        <v>2</v>
      </c>
      <c r="G7343" s="1">
        <f t="shared" ca="1" si="803"/>
        <v>0</v>
      </c>
      <c r="H7343" s="1">
        <f t="shared" ca="1" si="804"/>
        <v>1</v>
      </c>
    </row>
    <row r="7344" spans="1:8" hidden="1" x14ac:dyDescent="0.2">
      <c r="A7344" s="1">
        <v>7341</v>
      </c>
      <c r="B7344" s="1">
        <f t="shared" ca="1" si="801"/>
        <v>586603.42389023793</v>
      </c>
      <c r="C7344" s="1">
        <f t="shared" ca="1" si="798"/>
        <v>500</v>
      </c>
      <c r="D7344" s="1">
        <f t="shared" ca="1" si="799"/>
        <v>-42.077013244733351</v>
      </c>
      <c r="E7344" s="1">
        <f t="shared" ca="1" si="800"/>
        <v>-4</v>
      </c>
      <c r="F7344" s="1">
        <f t="shared" ca="1" si="802"/>
        <v>2</v>
      </c>
      <c r="G7344" s="1">
        <f t="shared" ca="1" si="803"/>
        <v>1</v>
      </c>
      <c r="H7344" s="1">
        <f t="shared" ca="1" si="804"/>
        <v>0</v>
      </c>
    </row>
    <row r="7345" spans="1:8" hidden="1" x14ac:dyDescent="0.2">
      <c r="A7345" s="1">
        <v>7342</v>
      </c>
      <c r="B7345" s="1">
        <f t="shared" ca="1" si="801"/>
        <v>565564.91726787121</v>
      </c>
      <c r="C7345" s="1">
        <f t="shared" ca="1" si="798"/>
        <v>100</v>
      </c>
      <c r="D7345" s="1">
        <f t="shared" ca="1" si="799"/>
        <v>-42.077013244733351</v>
      </c>
      <c r="E7345" s="1">
        <f t="shared" ca="1" si="800"/>
        <v>0</v>
      </c>
      <c r="F7345" s="1">
        <f t="shared" ca="1" si="802"/>
        <v>1</v>
      </c>
      <c r="G7345" s="1">
        <f t="shared" ca="1" si="803"/>
        <v>2</v>
      </c>
      <c r="H7345" s="1">
        <f t="shared" ca="1" si="804"/>
        <v>0</v>
      </c>
    </row>
    <row r="7346" spans="1:8" hidden="1" x14ac:dyDescent="0.2">
      <c r="A7346" s="1">
        <v>7343</v>
      </c>
      <c r="B7346" s="1">
        <f t="shared" ca="1" si="801"/>
        <v>561357.21594339784</v>
      </c>
      <c r="C7346" s="1">
        <f t="shared" ca="1" si="798"/>
        <v>100</v>
      </c>
      <c r="D7346" s="1">
        <f t="shared" ca="1" si="799"/>
        <v>-42.077013244733351</v>
      </c>
      <c r="E7346" s="1">
        <f t="shared" ca="1" si="800"/>
        <v>-1</v>
      </c>
      <c r="F7346" s="1">
        <f t="shared" ca="1" si="802"/>
        <v>1</v>
      </c>
      <c r="G7346" s="1">
        <f t="shared" ca="1" si="803"/>
        <v>3</v>
      </c>
      <c r="H7346" s="1">
        <f t="shared" ca="1" si="804"/>
        <v>0</v>
      </c>
    </row>
    <row r="7347" spans="1:8" hidden="1" x14ac:dyDescent="0.2">
      <c r="A7347" s="1">
        <v>7344</v>
      </c>
      <c r="B7347" s="1">
        <f t="shared" ca="1" si="801"/>
        <v>557149.51461892447</v>
      </c>
      <c r="C7347" s="1">
        <f t="shared" ca="1" si="798"/>
        <v>100</v>
      </c>
      <c r="D7347" s="1">
        <f t="shared" ca="1" si="799"/>
        <v>-42.077013244733351</v>
      </c>
      <c r="E7347" s="1">
        <f t="shared" ca="1" si="800"/>
        <v>-2</v>
      </c>
      <c r="F7347" s="1">
        <f t="shared" ca="1" si="802"/>
        <v>1</v>
      </c>
      <c r="G7347" s="1">
        <f t="shared" ca="1" si="803"/>
        <v>4</v>
      </c>
      <c r="H7347" s="1">
        <f t="shared" ca="1" si="804"/>
        <v>0</v>
      </c>
    </row>
    <row r="7348" spans="1:8" hidden="1" x14ac:dyDescent="0.2">
      <c r="A7348" s="1">
        <v>7345</v>
      </c>
      <c r="B7348" s="1">
        <f t="shared" ca="1" si="801"/>
        <v>552941.8132944511</v>
      </c>
      <c r="C7348" s="1">
        <f t="shared" ca="1" si="798"/>
        <v>100</v>
      </c>
      <c r="D7348" s="1">
        <f t="shared" ca="1" si="799"/>
        <v>58.639357099169693</v>
      </c>
      <c r="E7348" s="1">
        <f t="shared" ca="1" si="800"/>
        <v>-3</v>
      </c>
      <c r="F7348" s="1">
        <f t="shared" ca="1" si="802"/>
        <v>1</v>
      </c>
      <c r="G7348" s="1">
        <f t="shared" ca="1" si="803"/>
        <v>5</v>
      </c>
      <c r="H7348" s="1">
        <f t="shared" ca="1" si="804"/>
        <v>0</v>
      </c>
    </row>
    <row r="7349" spans="1:8" hidden="1" x14ac:dyDescent="0.2">
      <c r="A7349" s="1">
        <v>7346</v>
      </c>
      <c r="B7349" s="1">
        <f t="shared" ca="1" si="801"/>
        <v>558805.74900436809</v>
      </c>
      <c r="C7349" s="1">
        <f t="shared" ca="1" si="798"/>
        <v>100</v>
      </c>
      <c r="D7349" s="1">
        <f t="shared" ca="1" si="799"/>
        <v>58.639357099169693</v>
      </c>
      <c r="E7349" s="1">
        <f t="shared" ca="1" si="800"/>
        <v>-2</v>
      </c>
      <c r="F7349" s="1">
        <f t="shared" ca="1" si="802"/>
        <v>1</v>
      </c>
      <c r="G7349" s="1">
        <f t="shared" ca="1" si="803"/>
        <v>0</v>
      </c>
      <c r="H7349" s="1">
        <f t="shared" ca="1" si="804"/>
        <v>1</v>
      </c>
    </row>
    <row r="7350" spans="1:8" hidden="1" x14ac:dyDescent="0.2">
      <c r="A7350" s="1">
        <v>7347</v>
      </c>
      <c r="B7350" s="1">
        <f t="shared" ca="1" si="801"/>
        <v>564669.68471428507</v>
      </c>
      <c r="C7350" s="1">
        <f t="shared" ca="1" si="798"/>
        <v>100</v>
      </c>
      <c r="D7350" s="1">
        <f t="shared" ca="1" si="799"/>
        <v>-42.077013244733351</v>
      </c>
      <c r="E7350" s="1">
        <f t="shared" ca="1" si="800"/>
        <v>-1</v>
      </c>
      <c r="F7350" s="1">
        <f t="shared" ca="1" si="802"/>
        <v>1</v>
      </c>
      <c r="G7350" s="1">
        <f t="shared" ca="1" si="803"/>
        <v>0</v>
      </c>
      <c r="H7350" s="1">
        <f t="shared" ca="1" si="804"/>
        <v>2</v>
      </c>
    </row>
    <row r="7351" spans="1:8" hidden="1" x14ac:dyDescent="0.2">
      <c r="A7351" s="1">
        <v>7348</v>
      </c>
      <c r="B7351" s="1">
        <f t="shared" ca="1" si="801"/>
        <v>560461.98338981171</v>
      </c>
      <c r="C7351" s="1">
        <f t="shared" ca="1" si="798"/>
        <v>100</v>
      </c>
      <c r="D7351" s="1">
        <f t="shared" ca="1" si="799"/>
        <v>-42.077013244733351</v>
      </c>
      <c r="E7351" s="1">
        <f t="shared" ca="1" si="800"/>
        <v>-2</v>
      </c>
      <c r="F7351" s="1">
        <f t="shared" ca="1" si="802"/>
        <v>1</v>
      </c>
      <c r="G7351" s="1">
        <f t="shared" ca="1" si="803"/>
        <v>1</v>
      </c>
      <c r="H7351" s="1">
        <f t="shared" ca="1" si="804"/>
        <v>0</v>
      </c>
    </row>
    <row r="7352" spans="1:8" hidden="1" x14ac:dyDescent="0.2">
      <c r="A7352" s="1">
        <v>7349</v>
      </c>
      <c r="B7352" s="1">
        <f t="shared" ca="1" si="801"/>
        <v>556254.28206533834</v>
      </c>
      <c r="C7352" s="1">
        <f t="shared" ca="1" si="798"/>
        <v>100</v>
      </c>
      <c r="D7352" s="1">
        <f t="shared" ca="1" si="799"/>
        <v>-42.077013244733351</v>
      </c>
      <c r="E7352" s="1">
        <f t="shared" ca="1" si="800"/>
        <v>-3</v>
      </c>
      <c r="F7352" s="1">
        <f t="shared" ca="1" si="802"/>
        <v>1</v>
      </c>
      <c r="G7352" s="1">
        <f t="shared" ca="1" si="803"/>
        <v>2</v>
      </c>
      <c r="H7352" s="1">
        <f t="shared" ca="1" si="804"/>
        <v>0</v>
      </c>
    </row>
    <row r="7353" spans="1:8" hidden="1" x14ac:dyDescent="0.2">
      <c r="A7353" s="1">
        <v>7350</v>
      </c>
      <c r="B7353" s="1">
        <f t="shared" ca="1" si="801"/>
        <v>552046.58074086497</v>
      </c>
      <c r="C7353" s="1">
        <f t="shared" ca="1" si="798"/>
        <v>100</v>
      </c>
      <c r="D7353" s="1">
        <f t="shared" ca="1" si="799"/>
        <v>-42.077013244733351</v>
      </c>
      <c r="E7353" s="1">
        <f t="shared" ca="1" si="800"/>
        <v>-4</v>
      </c>
      <c r="F7353" s="1">
        <f t="shared" ca="1" si="802"/>
        <v>1</v>
      </c>
      <c r="G7353" s="1">
        <f t="shared" ca="1" si="803"/>
        <v>3</v>
      </c>
      <c r="H7353" s="1">
        <f t="shared" ca="1" si="804"/>
        <v>0</v>
      </c>
    </row>
    <row r="7354" spans="1:8" hidden="1" x14ac:dyDescent="0.2">
      <c r="A7354" s="1">
        <v>7351</v>
      </c>
      <c r="B7354" s="1">
        <f t="shared" ca="1" si="801"/>
        <v>547838.8794163916</v>
      </c>
      <c r="C7354" s="1">
        <f t="shared" ca="1" si="798"/>
        <v>500</v>
      </c>
      <c r="D7354" s="1">
        <f t="shared" ca="1" si="799"/>
        <v>58.639357099169693</v>
      </c>
      <c r="E7354" s="1">
        <f t="shared" ca="1" si="800"/>
        <v>0</v>
      </c>
      <c r="F7354" s="1">
        <f t="shared" ca="1" si="802"/>
        <v>2</v>
      </c>
      <c r="G7354" s="1">
        <f t="shared" ca="1" si="803"/>
        <v>4</v>
      </c>
      <c r="H7354" s="1">
        <f t="shared" ca="1" si="804"/>
        <v>0</v>
      </c>
    </row>
    <row r="7355" spans="1:8" hidden="1" x14ac:dyDescent="0.2">
      <c r="A7355" s="1">
        <v>7352</v>
      </c>
      <c r="B7355" s="1">
        <f t="shared" ca="1" si="801"/>
        <v>577158.55796597642</v>
      </c>
      <c r="C7355" s="1">
        <f t="shared" ca="1" si="798"/>
        <v>100</v>
      </c>
      <c r="D7355" s="1">
        <f t="shared" ca="1" si="799"/>
        <v>58.639357099169693</v>
      </c>
      <c r="E7355" s="1">
        <f t="shared" ca="1" si="800"/>
        <v>0</v>
      </c>
      <c r="F7355" s="1">
        <f t="shared" ca="1" si="802"/>
        <v>1</v>
      </c>
      <c r="G7355" s="1">
        <f t="shared" ca="1" si="803"/>
        <v>0</v>
      </c>
      <c r="H7355" s="1">
        <f t="shared" ca="1" si="804"/>
        <v>1</v>
      </c>
    </row>
    <row r="7356" spans="1:8" hidden="1" x14ac:dyDescent="0.2">
      <c r="A7356" s="1">
        <v>7353</v>
      </c>
      <c r="B7356" s="1">
        <f t="shared" ca="1" si="801"/>
        <v>583022.49367589341</v>
      </c>
      <c r="C7356" s="1">
        <f t="shared" ca="1" si="798"/>
        <v>100</v>
      </c>
      <c r="D7356" s="1">
        <f t="shared" ca="1" si="799"/>
        <v>58.639357099169693</v>
      </c>
      <c r="E7356" s="1">
        <f t="shared" ca="1" si="800"/>
        <v>0</v>
      </c>
      <c r="F7356" s="1">
        <f t="shared" ca="1" si="802"/>
        <v>1</v>
      </c>
      <c r="G7356" s="1">
        <f t="shared" ca="1" si="803"/>
        <v>0</v>
      </c>
      <c r="H7356" s="1">
        <f t="shared" ca="1" si="804"/>
        <v>2</v>
      </c>
    </row>
    <row r="7357" spans="1:8" hidden="1" x14ac:dyDescent="0.2">
      <c r="A7357" s="1">
        <v>7354</v>
      </c>
      <c r="B7357" s="1">
        <f t="shared" ca="1" si="801"/>
        <v>588886.42938581039</v>
      </c>
      <c r="C7357" s="1">
        <f t="shared" ca="1" si="798"/>
        <v>100</v>
      </c>
      <c r="D7357" s="1">
        <f t="shared" ca="1" si="799"/>
        <v>-42.077013244733351</v>
      </c>
      <c r="E7357" s="1">
        <f t="shared" ca="1" si="800"/>
        <v>0</v>
      </c>
      <c r="F7357" s="1">
        <f t="shared" ca="1" si="802"/>
        <v>1</v>
      </c>
      <c r="G7357" s="1">
        <f t="shared" ca="1" si="803"/>
        <v>0</v>
      </c>
      <c r="H7357" s="1">
        <f t="shared" ca="1" si="804"/>
        <v>3</v>
      </c>
    </row>
    <row r="7358" spans="1:8" hidden="1" x14ac:dyDescent="0.2">
      <c r="A7358" s="1">
        <v>7355</v>
      </c>
      <c r="B7358" s="1">
        <f t="shared" ca="1" si="801"/>
        <v>584678.72806133702</v>
      </c>
      <c r="C7358" s="1">
        <f t="shared" ca="1" si="798"/>
        <v>100</v>
      </c>
      <c r="D7358" s="1">
        <f t="shared" ca="1" si="799"/>
        <v>58.639357099169693</v>
      </c>
      <c r="E7358" s="1">
        <f t="shared" ca="1" si="800"/>
        <v>-1</v>
      </c>
      <c r="F7358" s="1">
        <f t="shared" ca="1" si="802"/>
        <v>1</v>
      </c>
      <c r="G7358" s="1">
        <f t="shared" ca="1" si="803"/>
        <v>1</v>
      </c>
      <c r="H7358" s="1">
        <f t="shared" ca="1" si="804"/>
        <v>0</v>
      </c>
    </row>
    <row r="7359" spans="1:8" hidden="1" x14ac:dyDescent="0.2">
      <c r="A7359" s="1">
        <v>7356</v>
      </c>
      <c r="B7359" s="1">
        <f t="shared" ca="1" si="801"/>
        <v>590542.66377125401</v>
      </c>
      <c r="C7359" s="1">
        <f t="shared" ca="1" si="798"/>
        <v>100</v>
      </c>
      <c r="D7359" s="1">
        <f t="shared" ca="1" si="799"/>
        <v>58.639357099169693</v>
      </c>
      <c r="E7359" s="1">
        <f t="shared" ca="1" si="800"/>
        <v>0</v>
      </c>
      <c r="F7359" s="1">
        <f t="shared" ca="1" si="802"/>
        <v>1</v>
      </c>
      <c r="G7359" s="1">
        <f t="shared" ca="1" si="803"/>
        <v>0</v>
      </c>
      <c r="H7359" s="1">
        <f t="shared" ca="1" si="804"/>
        <v>1</v>
      </c>
    </row>
    <row r="7360" spans="1:8" hidden="1" x14ac:dyDescent="0.2">
      <c r="A7360" s="1">
        <v>7357</v>
      </c>
      <c r="B7360" s="1">
        <f t="shared" ca="1" si="801"/>
        <v>596406.599481171</v>
      </c>
      <c r="C7360" s="1">
        <f t="shared" ca="1" si="798"/>
        <v>100</v>
      </c>
      <c r="D7360" s="1">
        <f t="shared" ca="1" si="799"/>
        <v>-42.077013244733351</v>
      </c>
      <c r="E7360" s="1">
        <f t="shared" ca="1" si="800"/>
        <v>0</v>
      </c>
      <c r="F7360" s="1">
        <f t="shared" ca="1" si="802"/>
        <v>1</v>
      </c>
      <c r="G7360" s="1">
        <f t="shared" ca="1" si="803"/>
        <v>0</v>
      </c>
      <c r="H7360" s="1">
        <f t="shared" ca="1" si="804"/>
        <v>2</v>
      </c>
    </row>
    <row r="7361" spans="1:8" hidden="1" x14ac:dyDescent="0.2">
      <c r="A7361" s="1">
        <v>7358</v>
      </c>
      <c r="B7361" s="1">
        <f t="shared" ca="1" si="801"/>
        <v>592198.89815669763</v>
      </c>
      <c r="C7361" s="1">
        <f t="shared" ca="1" si="798"/>
        <v>100</v>
      </c>
      <c r="D7361" s="1">
        <f t="shared" ca="1" si="799"/>
        <v>-42.077013244733351</v>
      </c>
      <c r="E7361" s="1">
        <f t="shared" ca="1" si="800"/>
        <v>-1</v>
      </c>
      <c r="F7361" s="1">
        <f t="shared" ca="1" si="802"/>
        <v>1</v>
      </c>
      <c r="G7361" s="1">
        <f t="shared" ca="1" si="803"/>
        <v>1</v>
      </c>
      <c r="H7361" s="1">
        <f t="shared" ca="1" si="804"/>
        <v>0</v>
      </c>
    </row>
    <row r="7362" spans="1:8" hidden="1" x14ac:dyDescent="0.2">
      <c r="A7362" s="1">
        <v>7359</v>
      </c>
      <c r="B7362" s="1">
        <f t="shared" ca="1" si="801"/>
        <v>587991.19683222426</v>
      </c>
      <c r="C7362" s="1">
        <f t="shared" ca="1" si="798"/>
        <v>100</v>
      </c>
      <c r="D7362" s="1">
        <f t="shared" ca="1" si="799"/>
        <v>58.639357099169693</v>
      </c>
      <c r="E7362" s="1">
        <f t="shared" ca="1" si="800"/>
        <v>-2</v>
      </c>
      <c r="F7362" s="1">
        <f t="shared" ca="1" si="802"/>
        <v>1</v>
      </c>
      <c r="G7362" s="1">
        <f t="shared" ca="1" si="803"/>
        <v>2</v>
      </c>
      <c r="H7362" s="1">
        <f t="shared" ca="1" si="804"/>
        <v>0</v>
      </c>
    </row>
    <row r="7363" spans="1:8" hidden="1" x14ac:dyDescent="0.2">
      <c r="A7363" s="1">
        <v>7360</v>
      </c>
      <c r="B7363" s="1">
        <f t="shared" ca="1" si="801"/>
        <v>593855.13254214125</v>
      </c>
      <c r="C7363" s="1">
        <f t="shared" ca="1" si="798"/>
        <v>100</v>
      </c>
      <c r="D7363" s="1">
        <f t="shared" ca="1" si="799"/>
        <v>58.639357099169693</v>
      </c>
      <c r="E7363" s="1">
        <f t="shared" ca="1" si="800"/>
        <v>-1</v>
      </c>
      <c r="F7363" s="1">
        <f t="shared" ca="1" si="802"/>
        <v>1</v>
      </c>
      <c r="G7363" s="1">
        <f t="shared" ca="1" si="803"/>
        <v>0</v>
      </c>
      <c r="H7363" s="1">
        <f t="shared" ca="1" si="804"/>
        <v>1</v>
      </c>
    </row>
    <row r="7364" spans="1:8" hidden="1" x14ac:dyDescent="0.2">
      <c r="A7364" s="1">
        <v>7361</v>
      </c>
      <c r="B7364" s="1">
        <f t="shared" ca="1" si="801"/>
        <v>599719.06825205823</v>
      </c>
      <c r="C7364" s="1">
        <f t="shared" ca="1" si="798"/>
        <v>100</v>
      </c>
      <c r="D7364" s="1">
        <f t="shared" ca="1" si="799"/>
        <v>-42.077013244733351</v>
      </c>
      <c r="E7364" s="1">
        <f t="shared" ca="1" si="800"/>
        <v>0</v>
      </c>
      <c r="F7364" s="1">
        <f t="shared" ca="1" si="802"/>
        <v>1</v>
      </c>
      <c r="G7364" s="1">
        <f t="shared" ca="1" si="803"/>
        <v>0</v>
      </c>
      <c r="H7364" s="1">
        <f t="shared" ca="1" si="804"/>
        <v>2</v>
      </c>
    </row>
    <row r="7365" spans="1:8" hidden="1" x14ac:dyDescent="0.2">
      <c r="A7365" s="1">
        <v>7362</v>
      </c>
      <c r="B7365" s="1">
        <f t="shared" ca="1" si="801"/>
        <v>595511.36692758487</v>
      </c>
      <c r="C7365" s="1">
        <f t="shared" ref="C7365:C7428" ca="1" si="805">$C$4*POWER($L$2,F7365-1)</f>
        <v>100</v>
      </c>
      <c r="D7365" s="1">
        <f t="shared" ref="D7365:D7428" ca="1" si="806">IF(RAND()&lt;$B$1,$F$1,$H$1)</f>
        <v>58.639357099169693</v>
      </c>
      <c r="E7365" s="1">
        <f t="shared" ref="E7365:E7428" ca="1" si="807">IF(D7364&lt;0,IF(E7364-1=-$D$2,0,E7364-1),IF(E7364+1=$F$2,0,E7364+1))</f>
        <v>-1</v>
      </c>
      <c r="F7365" s="1">
        <f t="shared" ca="1" si="802"/>
        <v>1</v>
      </c>
      <c r="G7365" s="1">
        <f t="shared" ca="1" si="803"/>
        <v>1</v>
      </c>
      <c r="H7365" s="1">
        <f t="shared" ca="1" si="804"/>
        <v>0</v>
      </c>
    </row>
    <row r="7366" spans="1:8" hidden="1" x14ac:dyDescent="0.2">
      <c r="A7366" s="1">
        <v>7363</v>
      </c>
      <c r="B7366" s="1">
        <f t="shared" ref="B7366:B7429" ca="1" si="808">B7365+D7365*C7365</f>
        <v>601375.30263750185</v>
      </c>
      <c r="C7366" s="1">
        <f t="shared" ca="1" si="805"/>
        <v>100</v>
      </c>
      <c r="D7366" s="1">
        <f t="shared" ca="1" si="806"/>
        <v>58.639357099169693</v>
      </c>
      <c r="E7366" s="1">
        <f t="shared" ca="1" si="807"/>
        <v>0</v>
      </c>
      <c r="F7366" s="1">
        <f t="shared" ref="F7366:F7429" ca="1" si="809">IF(AND(D7365&gt;0,E7366=0),IF(F7365-1&lt;1,1,F7365-1),IF(AND(D7365&lt;0,E7366=0),IF(F7365+1&gt;$H$2,1,F7365+1),F7365))</f>
        <v>1</v>
      </c>
      <c r="G7366" s="1">
        <f t="shared" ref="G7366:G7429" ca="1" si="810">IF(D7365&gt;0,0,G7365+1)</f>
        <v>0</v>
      </c>
      <c r="H7366" s="1">
        <f t="shared" ref="H7366:H7429" ca="1" si="811">IF(D7365&lt;0,0,H7365+1)</f>
        <v>1</v>
      </c>
    </row>
    <row r="7367" spans="1:8" hidden="1" x14ac:dyDescent="0.2">
      <c r="A7367" s="1">
        <v>7364</v>
      </c>
      <c r="B7367" s="1">
        <f t="shared" ca="1" si="808"/>
        <v>607239.23834741884</v>
      </c>
      <c r="C7367" s="1">
        <f t="shared" ca="1" si="805"/>
        <v>100</v>
      </c>
      <c r="D7367" s="1">
        <f t="shared" ca="1" si="806"/>
        <v>58.639357099169693</v>
      </c>
      <c r="E7367" s="1">
        <f t="shared" ca="1" si="807"/>
        <v>0</v>
      </c>
      <c r="F7367" s="1">
        <f t="shared" ca="1" si="809"/>
        <v>1</v>
      </c>
      <c r="G7367" s="1">
        <f t="shared" ca="1" si="810"/>
        <v>0</v>
      </c>
      <c r="H7367" s="1">
        <f t="shared" ca="1" si="811"/>
        <v>2</v>
      </c>
    </row>
    <row r="7368" spans="1:8" hidden="1" x14ac:dyDescent="0.2">
      <c r="A7368" s="1">
        <v>7365</v>
      </c>
      <c r="B7368" s="1">
        <f t="shared" ca="1" si="808"/>
        <v>613103.17405733583</v>
      </c>
      <c r="C7368" s="1">
        <f t="shared" ca="1" si="805"/>
        <v>100</v>
      </c>
      <c r="D7368" s="1">
        <f t="shared" ca="1" si="806"/>
        <v>-42.077013244733351</v>
      </c>
      <c r="E7368" s="1">
        <f t="shared" ca="1" si="807"/>
        <v>0</v>
      </c>
      <c r="F7368" s="1">
        <f t="shared" ca="1" si="809"/>
        <v>1</v>
      </c>
      <c r="G7368" s="1">
        <f t="shared" ca="1" si="810"/>
        <v>0</v>
      </c>
      <c r="H7368" s="1">
        <f t="shared" ca="1" si="811"/>
        <v>3</v>
      </c>
    </row>
    <row r="7369" spans="1:8" hidden="1" x14ac:dyDescent="0.2">
      <c r="A7369" s="1">
        <v>7366</v>
      </c>
      <c r="B7369" s="1">
        <f t="shared" ca="1" si="808"/>
        <v>608895.47273286246</v>
      </c>
      <c r="C7369" s="1">
        <f t="shared" ca="1" si="805"/>
        <v>100</v>
      </c>
      <c r="D7369" s="1">
        <f t="shared" ca="1" si="806"/>
        <v>-42.077013244733351</v>
      </c>
      <c r="E7369" s="1">
        <f t="shared" ca="1" si="807"/>
        <v>-1</v>
      </c>
      <c r="F7369" s="1">
        <f t="shared" ca="1" si="809"/>
        <v>1</v>
      </c>
      <c r="G7369" s="1">
        <f t="shared" ca="1" si="810"/>
        <v>1</v>
      </c>
      <c r="H7369" s="1">
        <f t="shared" ca="1" si="811"/>
        <v>0</v>
      </c>
    </row>
    <row r="7370" spans="1:8" hidden="1" x14ac:dyDescent="0.2">
      <c r="A7370" s="1">
        <v>7367</v>
      </c>
      <c r="B7370" s="1">
        <f t="shared" ca="1" si="808"/>
        <v>604687.77140838909</v>
      </c>
      <c r="C7370" s="1">
        <f t="shared" ca="1" si="805"/>
        <v>100</v>
      </c>
      <c r="D7370" s="1">
        <f t="shared" ca="1" si="806"/>
        <v>-42.077013244733351</v>
      </c>
      <c r="E7370" s="1">
        <f t="shared" ca="1" si="807"/>
        <v>-2</v>
      </c>
      <c r="F7370" s="1">
        <f t="shared" ca="1" si="809"/>
        <v>1</v>
      </c>
      <c r="G7370" s="1">
        <f t="shared" ca="1" si="810"/>
        <v>2</v>
      </c>
      <c r="H7370" s="1">
        <f t="shared" ca="1" si="811"/>
        <v>0</v>
      </c>
    </row>
    <row r="7371" spans="1:8" hidden="1" x14ac:dyDescent="0.2">
      <c r="A7371" s="1">
        <v>7368</v>
      </c>
      <c r="B7371" s="1">
        <f t="shared" ca="1" si="808"/>
        <v>600480.07008391572</v>
      </c>
      <c r="C7371" s="1">
        <f t="shared" ca="1" si="805"/>
        <v>100</v>
      </c>
      <c r="D7371" s="1">
        <f t="shared" ca="1" si="806"/>
        <v>-42.077013244733351</v>
      </c>
      <c r="E7371" s="1">
        <f t="shared" ca="1" si="807"/>
        <v>-3</v>
      </c>
      <c r="F7371" s="1">
        <f t="shared" ca="1" si="809"/>
        <v>1</v>
      </c>
      <c r="G7371" s="1">
        <f t="shared" ca="1" si="810"/>
        <v>3</v>
      </c>
      <c r="H7371" s="1">
        <f t="shared" ca="1" si="811"/>
        <v>0</v>
      </c>
    </row>
    <row r="7372" spans="1:8" hidden="1" x14ac:dyDescent="0.2">
      <c r="A7372" s="1">
        <v>7369</v>
      </c>
      <c r="B7372" s="1">
        <f t="shared" ca="1" si="808"/>
        <v>596272.36875944235</v>
      </c>
      <c r="C7372" s="1">
        <f t="shared" ca="1" si="805"/>
        <v>100</v>
      </c>
      <c r="D7372" s="1">
        <f t="shared" ca="1" si="806"/>
        <v>58.639357099169693</v>
      </c>
      <c r="E7372" s="1">
        <f t="shared" ca="1" si="807"/>
        <v>-4</v>
      </c>
      <c r="F7372" s="1">
        <f t="shared" ca="1" si="809"/>
        <v>1</v>
      </c>
      <c r="G7372" s="1">
        <f t="shared" ca="1" si="810"/>
        <v>4</v>
      </c>
      <c r="H7372" s="1">
        <f t="shared" ca="1" si="811"/>
        <v>0</v>
      </c>
    </row>
    <row r="7373" spans="1:8" hidden="1" x14ac:dyDescent="0.2">
      <c r="A7373" s="1">
        <v>7370</v>
      </c>
      <c r="B7373" s="1">
        <f t="shared" ca="1" si="808"/>
        <v>602136.30446935934</v>
      </c>
      <c r="C7373" s="1">
        <f t="shared" ca="1" si="805"/>
        <v>100</v>
      </c>
      <c r="D7373" s="1">
        <f t="shared" ca="1" si="806"/>
        <v>58.639357099169693</v>
      </c>
      <c r="E7373" s="1">
        <f t="shared" ca="1" si="807"/>
        <v>-3</v>
      </c>
      <c r="F7373" s="1">
        <f t="shared" ca="1" si="809"/>
        <v>1</v>
      </c>
      <c r="G7373" s="1">
        <f t="shared" ca="1" si="810"/>
        <v>0</v>
      </c>
      <c r="H7373" s="1">
        <f t="shared" ca="1" si="811"/>
        <v>1</v>
      </c>
    </row>
    <row r="7374" spans="1:8" hidden="1" x14ac:dyDescent="0.2">
      <c r="A7374" s="1">
        <v>7371</v>
      </c>
      <c r="B7374" s="1">
        <f t="shared" ca="1" si="808"/>
        <v>608000.24017927633</v>
      </c>
      <c r="C7374" s="1">
        <f t="shared" ca="1" si="805"/>
        <v>100</v>
      </c>
      <c r="D7374" s="1">
        <f t="shared" ca="1" si="806"/>
        <v>-42.077013244733351</v>
      </c>
      <c r="E7374" s="1">
        <f t="shared" ca="1" si="807"/>
        <v>-2</v>
      </c>
      <c r="F7374" s="1">
        <f t="shared" ca="1" si="809"/>
        <v>1</v>
      </c>
      <c r="G7374" s="1">
        <f t="shared" ca="1" si="810"/>
        <v>0</v>
      </c>
      <c r="H7374" s="1">
        <f t="shared" ca="1" si="811"/>
        <v>2</v>
      </c>
    </row>
    <row r="7375" spans="1:8" hidden="1" x14ac:dyDescent="0.2">
      <c r="A7375" s="1">
        <v>7372</v>
      </c>
      <c r="B7375" s="1">
        <f t="shared" ca="1" si="808"/>
        <v>603792.53885480296</v>
      </c>
      <c r="C7375" s="1">
        <f t="shared" ca="1" si="805"/>
        <v>100</v>
      </c>
      <c r="D7375" s="1">
        <f t="shared" ca="1" si="806"/>
        <v>-42.077013244733351</v>
      </c>
      <c r="E7375" s="1">
        <f t="shared" ca="1" si="807"/>
        <v>-3</v>
      </c>
      <c r="F7375" s="1">
        <f t="shared" ca="1" si="809"/>
        <v>1</v>
      </c>
      <c r="G7375" s="1">
        <f t="shared" ca="1" si="810"/>
        <v>1</v>
      </c>
      <c r="H7375" s="1">
        <f t="shared" ca="1" si="811"/>
        <v>0</v>
      </c>
    </row>
    <row r="7376" spans="1:8" hidden="1" x14ac:dyDescent="0.2">
      <c r="A7376" s="1">
        <v>7373</v>
      </c>
      <c r="B7376" s="1">
        <f t="shared" ca="1" si="808"/>
        <v>599584.83753032959</v>
      </c>
      <c r="C7376" s="1">
        <f t="shared" ca="1" si="805"/>
        <v>100</v>
      </c>
      <c r="D7376" s="1">
        <f t="shared" ca="1" si="806"/>
        <v>-42.077013244733351</v>
      </c>
      <c r="E7376" s="1">
        <f t="shared" ca="1" si="807"/>
        <v>-4</v>
      </c>
      <c r="F7376" s="1">
        <f t="shared" ca="1" si="809"/>
        <v>1</v>
      </c>
      <c r="G7376" s="1">
        <f t="shared" ca="1" si="810"/>
        <v>2</v>
      </c>
      <c r="H7376" s="1">
        <f t="shared" ca="1" si="811"/>
        <v>0</v>
      </c>
    </row>
    <row r="7377" spans="1:8" hidden="1" x14ac:dyDescent="0.2">
      <c r="A7377" s="1">
        <v>7374</v>
      </c>
      <c r="B7377" s="1">
        <f t="shared" ca="1" si="808"/>
        <v>595377.13620585622</v>
      </c>
      <c r="C7377" s="1">
        <f t="shared" ca="1" si="805"/>
        <v>500</v>
      </c>
      <c r="D7377" s="1">
        <f t="shared" ca="1" si="806"/>
        <v>-42.077013244733351</v>
      </c>
      <c r="E7377" s="1">
        <f t="shared" ca="1" si="807"/>
        <v>0</v>
      </c>
      <c r="F7377" s="1">
        <f t="shared" ca="1" si="809"/>
        <v>2</v>
      </c>
      <c r="G7377" s="1">
        <f t="shared" ca="1" si="810"/>
        <v>3</v>
      </c>
      <c r="H7377" s="1">
        <f t="shared" ca="1" si="811"/>
        <v>0</v>
      </c>
    </row>
    <row r="7378" spans="1:8" hidden="1" x14ac:dyDescent="0.2">
      <c r="A7378" s="1">
        <v>7375</v>
      </c>
      <c r="B7378" s="1">
        <f t="shared" ca="1" si="808"/>
        <v>574338.6295834895</v>
      </c>
      <c r="C7378" s="1">
        <f t="shared" ca="1" si="805"/>
        <v>500</v>
      </c>
      <c r="D7378" s="1">
        <f t="shared" ca="1" si="806"/>
        <v>-42.077013244733351</v>
      </c>
      <c r="E7378" s="1">
        <f t="shared" ca="1" si="807"/>
        <v>-1</v>
      </c>
      <c r="F7378" s="1">
        <f t="shared" ca="1" si="809"/>
        <v>2</v>
      </c>
      <c r="G7378" s="1">
        <f t="shared" ca="1" si="810"/>
        <v>4</v>
      </c>
      <c r="H7378" s="1">
        <f t="shared" ca="1" si="811"/>
        <v>0</v>
      </c>
    </row>
    <row r="7379" spans="1:8" hidden="1" x14ac:dyDescent="0.2">
      <c r="A7379" s="1">
        <v>7376</v>
      </c>
      <c r="B7379" s="1">
        <f t="shared" ca="1" si="808"/>
        <v>553300.12296112278</v>
      </c>
      <c r="C7379" s="1">
        <f t="shared" ca="1" si="805"/>
        <v>500</v>
      </c>
      <c r="D7379" s="1">
        <f t="shared" ca="1" si="806"/>
        <v>58.639357099169693</v>
      </c>
      <c r="E7379" s="1">
        <f t="shared" ca="1" si="807"/>
        <v>-2</v>
      </c>
      <c r="F7379" s="1">
        <f t="shared" ca="1" si="809"/>
        <v>2</v>
      </c>
      <c r="G7379" s="1">
        <f t="shared" ca="1" si="810"/>
        <v>5</v>
      </c>
      <c r="H7379" s="1">
        <f t="shared" ca="1" si="811"/>
        <v>0</v>
      </c>
    </row>
    <row r="7380" spans="1:8" hidden="1" x14ac:dyDescent="0.2">
      <c r="A7380" s="1">
        <v>7377</v>
      </c>
      <c r="B7380" s="1">
        <f t="shared" ca="1" si="808"/>
        <v>582619.80151070759</v>
      </c>
      <c r="C7380" s="1">
        <f t="shared" ca="1" si="805"/>
        <v>500</v>
      </c>
      <c r="D7380" s="1">
        <f t="shared" ca="1" si="806"/>
        <v>58.639357099169693</v>
      </c>
      <c r="E7380" s="1">
        <f t="shared" ca="1" si="807"/>
        <v>-1</v>
      </c>
      <c r="F7380" s="1">
        <f t="shared" ca="1" si="809"/>
        <v>2</v>
      </c>
      <c r="G7380" s="1">
        <f t="shared" ca="1" si="810"/>
        <v>0</v>
      </c>
      <c r="H7380" s="1">
        <f t="shared" ca="1" si="811"/>
        <v>1</v>
      </c>
    </row>
    <row r="7381" spans="1:8" hidden="1" x14ac:dyDescent="0.2">
      <c r="A7381" s="1">
        <v>7378</v>
      </c>
      <c r="B7381" s="1">
        <f t="shared" ca="1" si="808"/>
        <v>611939.48006029241</v>
      </c>
      <c r="C7381" s="1">
        <f t="shared" ca="1" si="805"/>
        <v>100</v>
      </c>
      <c r="D7381" s="1">
        <f t="shared" ca="1" si="806"/>
        <v>-42.077013244733351</v>
      </c>
      <c r="E7381" s="1">
        <f t="shared" ca="1" si="807"/>
        <v>0</v>
      </c>
      <c r="F7381" s="1">
        <f t="shared" ca="1" si="809"/>
        <v>1</v>
      </c>
      <c r="G7381" s="1">
        <f t="shared" ca="1" si="810"/>
        <v>0</v>
      </c>
      <c r="H7381" s="1">
        <f t="shared" ca="1" si="811"/>
        <v>2</v>
      </c>
    </row>
    <row r="7382" spans="1:8" hidden="1" x14ac:dyDescent="0.2">
      <c r="A7382" s="1">
        <v>7379</v>
      </c>
      <c r="B7382" s="1">
        <f t="shared" ca="1" si="808"/>
        <v>607731.77873581904</v>
      </c>
      <c r="C7382" s="1">
        <f t="shared" ca="1" si="805"/>
        <v>100</v>
      </c>
      <c r="D7382" s="1">
        <f t="shared" ca="1" si="806"/>
        <v>-42.077013244733351</v>
      </c>
      <c r="E7382" s="1">
        <f t="shared" ca="1" si="807"/>
        <v>-1</v>
      </c>
      <c r="F7382" s="1">
        <f t="shared" ca="1" si="809"/>
        <v>1</v>
      </c>
      <c r="G7382" s="1">
        <f t="shared" ca="1" si="810"/>
        <v>1</v>
      </c>
      <c r="H7382" s="1">
        <f t="shared" ca="1" si="811"/>
        <v>0</v>
      </c>
    </row>
    <row r="7383" spans="1:8" hidden="1" x14ac:dyDescent="0.2">
      <c r="A7383" s="1">
        <v>7380</v>
      </c>
      <c r="B7383" s="1">
        <f t="shared" ca="1" si="808"/>
        <v>603524.07741134567</v>
      </c>
      <c r="C7383" s="1">
        <f t="shared" ca="1" si="805"/>
        <v>100</v>
      </c>
      <c r="D7383" s="1">
        <f t="shared" ca="1" si="806"/>
        <v>58.639357099169693</v>
      </c>
      <c r="E7383" s="1">
        <f t="shared" ca="1" si="807"/>
        <v>-2</v>
      </c>
      <c r="F7383" s="1">
        <f t="shared" ca="1" si="809"/>
        <v>1</v>
      </c>
      <c r="G7383" s="1">
        <f t="shared" ca="1" si="810"/>
        <v>2</v>
      </c>
      <c r="H7383" s="1">
        <f t="shared" ca="1" si="811"/>
        <v>0</v>
      </c>
    </row>
    <row r="7384" spans="1:8" hidden="1" x14ac:dyDescent="0.2">
      <c r="A7384" s="1">
        <v>7381</v>
      </c>
      <c r="B7384" s="1">
        <f t="shared" ca="1" si="808"/>
        <v>609388.01312126266</v>
      </c>
      <c r="C7384" s="1">
        <f t="shared" ca="1" si="805"/>
        <v>100</v>
      </c>
      <c r="D7384" s="1">
        <f t="shared" ca="1" si="806"/>
        <v>-42.077013244733351</v>
      </c>
      <c r="E7384" s="1">
        <f t="shared" ca="1" si="807"/>
        <v>-1</v>
      </c>
      <c r="F7384" s="1">
        <f t="shared" ca="1" si="809"/>
        <v>1</v>
      </c>
      <c r="G7384" s="1">
        <f t="shared" ca="1" si="810"/>
        <v>0</v>
      </c>
      <c r="H7384" s="1">
        <f t="shared" ca="1" si="811"/>
        <v>1</v>
      </c>
    </row>
    <row r="7385" spans="1:8" hidden="1" x14ac:dyDescent="0.2">
      <c r="A7385" s="1">
        <v>7382</v>
      </c>
      <c r="B7385" s="1">
        <f t="shared" ca="1" si="808"/>
        <v>605180.31179678929</v>
      </c>
      <c r="C7385" s="1">
        <f t="shared" ca="1" si="805"/>
        <v>100</v>
      </c>
      <c r="D7385" s="1">
        <f t="shared" ca="1" si="806"/>
        <v>-42.077013244733351</v>
      </c>
      <c r="E7385" s="1">
        <f t="shared" ca="1" si="807"/>
        <v>-2</v>
      </c>
      <c r="F7385" s="1">
        <f t="shared" ca="1" si="809"/>
        <v>1</v>
      </c>
      <c r="G7385" s="1">
        <f t="shared" ca="1" si="810"/>
        <v>1</v>
      </c>
      <c r="H7385" s="1">
        <f t="shared" ca="1" si="811"/>
        <v>0</v>
      </c>
    </row>
    <row r="7386" spans="1:8" hidden="1" x14ac:dyDescent="0.2">
      <c r="A7386" s="1">
        <v>7383</v>
      </c>
      <c r="B7386" s="1">
        <f t="shared" ca="1" si="808"/>
        <v>600972.61047231592</v>
      </c>
      <c r="C7386" s="1">
        <f t="shared" ca="1" si="805"/>
        <v>100</v>
      </c>
      <c r="D7386" s="1">
        <f t="shared" ca="1" si="806"/>
        <v>58.639357099169693</v>
      </c>
      <c r="E7386" s="1">
        <f t="shared" ca="1" si="807"/>
        <v>-3</v>
      </c>
      <c r="F7386" s="1">
        <f t="shared" ca="1" si="809"/>
        <v>1</v>
      </c>
      <c r="G7386" s="1">
        <f t="shared" ca="1" si="810"/>
        <v>2</v>
      </c>
      <c r="H7386" s="1">
        <f t="shared" ca="1" si="811"/>
        <v>0</v>
      </c>
    </row>
    <row r="7387" spans="1:8" hidden="1" x14ac:dyDescent="0.2">
      <c r="A7387" s="1">
        <v>7384</v>
      </c>
      <c r="B7387" s="1">
        <f t="shared" ca="1" si="808"/>
        <v>606836.54618223291</v>
      </c>
      <c r="C7387" s="1">
        <f t="shared" ca="1" si="805"/>
        <v>100</v>
      </c>
      <c r="D7387" s="1">
        <f t="shared" ca="1" si="806"/>
        <v>-42.077013244733351</v>
      </c>
      <c r="E7387" s="1">
        <f t="shared" ca="1" si="807"/>
        <v>-2</v>
      </c>
      <c r="F7387" s="1">
        <f t="shared" ca="1" si="809"/>
        <v>1</v>
      </c>
      <c r="G7387" s="1">
        <f t="shared" ca="1" si="810"/>
        <v>0</v>
      </c>
      <c r="H7387" s="1">
        <f t="shared" ca="1" si="811"/>
        <v>1</v>
      </c>
    </row>
    <row r="7388" spans="1:8" hidden="1" x14ac:dyDescent="0.2">
      <c r="A7388" s="1">
        <v>7385</v>
      </c>
      <c r="B7388" s="1">
        <f t="shared" ca="1" si="808"/>
        <v>602628.84485775954</v>
      </c>
      <c r="C7388" s="1">
        <f t="shared" ca="1" si="805"/>
        <v>100</v>
      </c>
      <c r="D7388" s="1">
        <f t="shared" ca="1" si="806"/>
        <v>-42.077013244733351</v>
      </c>
      <c r="E7388" s="1">
        <f t="shared" ca="1" si="807"/>
        <v>-3</v>
      </c>
      <c r="F7388" s="1">
        <f t="shared" ca="1" si="809"/>
        <v>1</v>
      </c>
      <c r="G7388" s="1">
        <f t="shared" ca="1" si="810"/>
        <v>1</v>
      </c>
      <c r="H7388" s="1">
        <f t="shared" ca="1" si="811"/>
        <v>0</v>
      </c>
    </row>
    <row r="7389" spans="1:8" hidden="1" x14ac:dyDescent="0.2">
      <c r="A7389" s="1">
        <v>7386</v>
      </c>
      <c r="B7389" s="1">
        <f t="shared" ca="1" si="808"/>
        <v>598421.14353328617</v>
      </c>
      <c r="C7389" s="1">
        <f t="shared" ca="1" si="805"/>
        <v>100</v>
      </c>
      <c r="D7389" s="1">
        <f t="shared" ca="1" si="806"/>
        <v>-42.077013244733351</v>
      </c>
      <c r="E7389" s="1">
        <f t="shared" ca="1" si="807"/>
        <v>-4</v>
      </c>
      <c r="F7389" s="1">
        <f t="shared" ca="1" si="809"/>
        <v>1</v>
      </c>
      <c r="G7389" s="1">
        <f t="shared" ca="1" si="810"/>
        <v>2</v>
      </c>
      <c r="H7389" s="1">
        <f t="shared" ca="1" si="811"/>
        <v>0</v>
      </c>
    </row>
    <row r="7390" spans="1:8" hidden="1" x14ac:dyDescent="0.2">
      <c r="A7390" s="1">
        <v>7387</v>
      </c>
      <c r="B7390" s="1">
        <f t="shared" ca="1" si="808"/>
        <v>594213.4422088128</v>
      </c>
      <c r="C7390" s="1">
        <f t="shared" ca="1" si="805"/>
        <v>500</v>
      </c>
      <c r="D7390" s="1">
        <f t="shared" ca="1" si="806"/>
        <v>-42.077013244733351</v>
      </c>
      <c r="E7390" s="1">
        <f t="shared" ca="1" si="807"/>
        <v>0</v>
      </c>
      <c r="F7390" s="1">
        <f t="shared" ca="1" si="809"/>
        <v>2</v>
      </c>
      <c r="G7390" s="1">
        <f t="shared" ca="1" si="810"/>
        <v>3</v>
      </c>
      <c r="H7390" s="1">
        <f t="shared" ca="1" si="811"/>
        <v>0</v>
      </c>
    </row>
    <row r="7391" spans="1:8" hidden="1" x14ac:dyDescent="0.2">
      <c r="A7391" s="1">
        <v>7388</v>
      </c>
      <c r="B7391" s="1">
        <f t="shared" ca="1" si="808"/>
        <v>573174.93558644608</v>
      </c>
      <c r="C7391" s="1">
        <f t="shared" ca="1" si="805"/>
        <v>500</v>
      </c>
      <c r="D7391" s="1">
        <f t="shared" ca="1" si="806"/>
        <v>58.639357099169693</v>
      </c>
      <c r="E7391" s="1">
        <f t="shared" ca="1" si="807"/>
        <v>-1</v>
      </c>
      <c r="F7391" s="1">
        <f t="shared" ca="1" si="809"/>
        <v>2</v>
      </c>
      <c r="G7391" s="1">
        <f t="shared" ca="1" si="810"/>
        <v>4</v>
      </c>
      <c r="H7391" s="1">
        <f t="shared" ca="1" si="811"/>
        <v>0</v>
      </c>
    </row>
    <row r="7392" spans="1:8" hidden="1" x14ac:dyDescent="0.2">
      <c r="A7392" s="1">
        <v>7389</v>
      </c>
      <c r="B7392" s="1">
        <f t="shared" ca="1" si="808"/>
        <v>602494.6141360309</v>
      </c>
      <c r="C7392" s="1">
        <f t="shared" ca="1" si="805"/>
        <v>100</v>
      </c>
      <c r="D7392" s="1">
        <f t="shared" ca="1" si="806"/>
        <v>-42.077013244733351</v>
      </c>
      <c r="E7392" s="1">
        <f t="shared" ca="1" si="807"/>
        <v>0</v>
      </c>
      <c r="F7392" s="1">
        <f t="shared" ca="1" si="809"/>
        <v>1</v>
      </c>
      <c r="G7392" s="1">
        <f t="shared" ca="1" si="810"/>
        <v>0</v>
      </c>
      <c r="H7392" s="1">
        <f t="shared" ca="1" si="811"/>
        <v>1</v>
      </c>
    </row>
    <row r="7393" spans="1:8" hidden="1" x14ac:dyDescent="0.2">
      <c r="A7393" s="1">
        <v>7390</v>
      </c>
      <c r="B7393" s="1">
        <f t="shared" ca="1" si="808"/>
        <v>598286.91281155753</v>
      </c>
      <c r="C7393" s="1">
        <f t="shared" ca="1" si="805"/>
        <v>100</v>
      </c>
      <c r="D7393" s="1">
        <f t="shared" ca="1" si="806"/>
        <v>58.639357099169693</v>
      </c>
      <c r="E7393" s="1">
        <f t="shared" ca="1" si="807"/>
        <v>-1</v>
      </c>
      <c r="F7393" s="1">
        <f t="shared" ca="1" si="809"/>
        <v>1</v>
      </c>
      <c r="G7393" s="1">
        <f t="shared" ca="1" si="810"/>
        <v>1</v>
      </c>
      <c r="H7393" s="1">
        <f t="shared" ca="1" si="811"/>
        <v>0</v>
      </c>
    </row>
    <row r="7394" spans="1:8" hidden="1" x14ac:dyDescent="0.2">
      <c r="A7394" s="1">
        <v>7391</v>
      </c>
      <c r="B7394" s="1">
        <f t="shared" ca="1" si="808"/>
        <v>604150.84852147452</v>
      </c>
      <c r="C7394" s="1">
        <f t="shared" ca="1" si="805"/>
        <v>100</v>
      </c>
      <c r="D7394" s="1">
        <f t="shared" ca="1" si="806"/>
        <v>-42.077013244733351</v>
      </c>
      <c r="E7394" s="1">
        <f t="shared" ca="1" si="807"/>
        <v>0</v>
      </c>
      <c r="F7394" s="1">
        <f t="shared" ca="1" si="809"/>
        <v>1</v>
      </c>
      <c r="G7394" s="1">
        <f t="shared" ca="1" si="810"/>
        <v>0</v>
      </c>
      <c r="H7394" s="1">
        <f t="shared" ca="1" si="811"/>
        <v>1</v>
      </c>
    </row>
    <row r="7395" spans="1:8" hidden="1" x14ac:dyDescent="0.2">
      <c r="A7395" s="1">
        <v>7392</v>
      </c>
      <c r="B7395" s="1">
        <f t="shared" ca="1" si="808"/>
        <v>599943.14719700115</v>
      </c>
      <c r="C7395" s="1">
        <f t="shared" ca="1" si="805"/>
        <v>100</v>
      </c>
      <c r="D7395" s="1">
        <f t="shared" ca="1" si="806"/>
        <v>-42.077013244733351</v>
      </c>
      <c r="E7395" s="1">
        <f t="shared" ca="1" si="807"/>
        <v>-1</v>
      </c>
      <c r="F7395" s="1">
        <f t="shared" ca="1" si="809"/>
        <v>1</v>
      </c>
      <c r="G7395" s="1">
        <f t="shared" ca="1" si="810"/>
        <v>1</v>
      </c>
      <c r="H7395" s="1">
        <f t="shared" ca="1" si="811"/>
        <v>0</v>
      </c>
    </row>
    <row r="7396" spans="1:8" hidden="1" x14ac:dyDescent="0.2">
      <c r="A7396" s="1">
        <v>7393</v>
      </c>
      <c r="B7396" s="1">
        <f t="shared" ca="1" si="808"/>
        <v>595735.44587252778</v>
      </c>
      <c r="C7396" s="1">
        <f t="shared" ca="1" si="805"/>
        <v>100</v>
      </c>
      <c r="D7396" s="1">
        <f t="shared" ca="1" si="806"/>
        <v>58.639357099169693</v>
      </c>
      <c r="E7396" s="1">
        <f t="shared" ca="1" si="807"/>
        <v>-2</v>
      </c>
      <c r="F7396" s="1">
        <f t="shared" ca="1" si="809"/>
        <v>1</v>
      </c>
      <c r="G7396" s="1">
        <f t="shared" ca="1" si="810"/>
        <v>2</v>
      </c>
      <c r="H7396" s="1">
        <f t="shared" ca="1" si="811"/>
        <v>0</v>
      </c>
    </row>
    <row r="7397" spans="1:8" hidden="1" x14ac:dyDescent="0.2">
      <c r="A7397" s="1">
        <v>7394</v>
      </c>
      <c r="B7397" s="1">
        <f t="shared" ca="1" si="808"/>
        <v>601599.38158244477</v>
      </c>
      <c r="C7397" s="1">
        <f t="shared" ca="1" si="805"/>
        <v>100</v>
      </c>
      <c r="D7397" s="1">
        <f t="shared" ca="1" si="806"/>
        <v>-42.077013244733351</v>
      </c>
      <c r="E7397" s="1">
        <f t="shared" ca="1" si="807"/>
        <v>-1</v>
      </c>
      <c r="F7397" s="1">
        <f t="shared" ca="1" si="809"/>
        <v>1</v>
      </c>
      <c r="G7397" s="1">
        <f t="shared" ca="1" si="810"/>
        <v>0</v>
      </c>
      <c r="H7397" s="1">
        <f t="shared" ca="1" si="811"/>
        <v>1</v>
      </c>
    </row>
    <row r="7398" spans="1:8" hidden="1" x14ac:dyDescent="0.2">
      <c r="A7398" s="1">
        <v>7395</v>
      </c>
      <c r="B7398" s="1">
        <f t="shared" ca="1" si="808"/>
        <v>597391.6802579714</v>
      </c>
      <c r="C7398" s="1">
        <f t="shared" ca="1" si="805"/>
        <v>100</v>
      </c>
      <c r="D7398" s="1">
        <f t="shared" ca="1" si="806"/>
        <v>58.639357099169693</v>
      </c>
      <c r="E7398" s="1">
        <f t="shared" ca="1" si="807"/>
        <v>-2</v>
      </c>
      <c r="F7398" s="1">
        <f t="shared" ca="1" si="809"/>
        <v>1</v>
      </c>
      <c r="G7398" s="1">
        <f t="shared" ca="1" si="810"/>
        <v>1</v>
      </c>
      <c r="H7398" s="1">
        <f t="shared" ca="1" si="811"/>
        <v>0</v>
      </c>
    </row>
    <row r="7399" spans="1:8" hidden="1" x14ac:dyDescent="0.2">
      <c r="A7399" s="1">
        <v>7396</v>
      </c>
      <c r="B7399" s="1">
        <f t="shared" ca="1" si="808"/>
        <v>603255.61596788839</v>
      </c>
      <c r="C7399" s="1">
        <f t="shared" ca="1" si="805"/>
        <v>100</v>
      </c>
      <c r="D7399" s="1">
        <f t="shared" ca="1" si="806"/>
        <v>-42.077013244733351</v>
      </c>
      <c r="E7399" s="1">
        <f t="shared" ca="1" si="807"/>
        <v>-1</v>
      </c>
      <c r="F7399" s="1">
        <f t="shared" ca="1" si="809"/>
        <v>1</v>
      </c>
      <c r="G7399" s="1">
        <f t="shared" ca="1" si="810"/>
        <v>0</v>
      </c>
      <c r="H7399" s="1">
        <f t="shared" ca="1" si="811"/>
        <v>1</v>
      </c>
    </row>
    <row r="7400" spans="1:8" hidden="1" x14ac:dyDescent="0.2">
      <c r="A7400" s="1">
        <v>7397</v>
      </c>
      <c r="B7400" s="1">
        <f t="shared" ca="1" si="808"/>
        <v>599047.91464341502</v>
      </c>
      <c r="C7400" s="1">
        <f t="shared" ca="1" si="805"/>
        <v>100</v>
      </c>
      <c r="D7400" s="1">
        <f t="shared" ca="1" si="806"/>
        <v>-42.077013244733351</v>
      </c>
      <c r="E7400" s="1">
        <f t="shared" ca="1" si="807"/>
        <v>-2</v>
      </c>
      <c r="F7400" s="1">
        <f t="shared" ca="1" si="809"/>
        <v>1</v>
      </c>
      <c r="G7400" s="1">
        <f t="shared" ca="1" si="810"/>
        <v>1</v>
      </c>
      <c r="H7400" s="1">
        <f t="shared" ca="1" si="811"/>
        <v>0</v>
      </c>
    </row>
    <row r="7401" spans="1:8" hidden="1" x14ac:dyDescent="0.2">
      <c r="A7401" s="1">
        <v>7398</v>
      </c>
      <c r="B7401" s="1">
        <f t="shared" ca="1" si="808"/>
        <v>594840.21331894165</v>
      </c>
      <c r="C7401" s="1">
        <f t="shared" ca="1" si="805"/>
        <v>100</v>
      </c>
      <c r="D7401" s="1">
        <f t="shared" ca="1" si="806"/>
        <v>-42.077013244733351</v>
      </c>
      <c r="E7401" s="1">
        <f t="shared" ca="1" si="807"/>
        <v>-3</v>
      </c>
      <c r="F7401" s="1">
        <f t="shared" ca="1" si="809"/>
        <v>1</v>
      </c>
      <c r="G7401" s="1">
        <f t="shared" ca="1" si="810"/>
        <v>2</v>
      </c>
      <c r="H7401" s="1">
        <f t="shared" ca="1" si="811"/>
        <v>0</v>
      </c>
    </row>
    <row r="7402" spans="1:8" hidden="1" x14ac:dyDescent="0.2">
      <c r="A7402" s="1">
        <v>7399</v>
      </c>
      <c r="B7402" s="1">
        <f t="shared" ca="1" si="808"/>
        <v>590632.51199446828</v>
      </c>
      <c r="C7402" s="1">
        <f t="shared" ca="1" si="805"/>
        <v>100</v>
      </c>
      <c r="D7402" s="1">
        <f t="shared" ca="1" si="806"/>
        <v>-42.077013244733351</v>
      </c>
      <c r="E7402" s="1">
        <f t="shared" ca="1" si="807"/>
        <v>-4</v>
      </c>
      <c r="F7402" s="1">
        <f t="shared" ca="1" si="809"/>
        <v>1</v>
      </c>
      <c r="G7402" s="1">
        <f t="shared" ca="1" si="810"/>
        <v>3</v>
      </c>
      <c r="H7402" s="1">
        <f t="shared" ca="1" si="811"/>
        <v>0</v>
      </c>
    </row>
    <row r="7403" spans="1:8" hidden="1" x14ac:dyDescent="0.2">
      <c r="A7403" s="1">
        <v>7400</v>
      </c>
      <c r="B7403" s="1">
        <f t="shared" ca="1" si="808"/>
        <v>586424.81066999491</v>
      </c>
      <c r="C7403" s="1">
        <f t="shared" ca="1" si="805"/>
        <v>500</v>
      </c>
      <c r="D7403" s="1">
        <f t="shared" ca="1" si="806"/>
        <v>58.639357099169693</v>
      </c>
      <c r="E7403" s="1">
        <f t="shared" ca="1" si="807"/>
        <v>0</v>
      </c>
      <c r="F7403" s="1">
        <f t="shared" ca="1" si="809"/>
        <v>2</v>
      </c>
      <c r="G7403" s="1">
        <f t="shared" ca="1" si="810"/>
        <v>4</v>
      </c>
      <c r="H7403" s="1">
        <f t="shared" ca="1" si="811"/>
        <v>0</v>
      </c>
    </row>
    <row r="7404" spans="1:8" hidden="1" x14ac:dyDescent="0.2">
      <c r="A7404" s="1">
        <v>7401</v>
      </c>
      <c r="B7404" s="1">
        <f t="shared" ca="1" si="808"/>
        <v>615744.48921957973</v>
      </c>
      <c r="C7404" s="1">
        <f t="shared" ca="1" si="805"/>
        <v>100</v>
      </c>
      <c r="D7404" s="1">
        <f t="shared" ca="1" si="806"/>
        <v>58.639357099169693</v>
      </c>
      <c r="E7404" s="1">
        <f t="shared" ca="1" si="807"/>
        <v>0</v>
      </c>
      <c r="F7404" s="1">
        <f t="shared" ca="1" si="809"/>
        <v>1</v>
      </c>
      <c r="G7404" s="1">
        <f t="shared" ca="1" si="810"/>
        <v>0</v>
      </c>
      <c r="H7404" s="1">
        <f t="shared" ca="1" si="811"/>
        <v>1</v>
      </c>
    </row>
    <row r="7405" spans="1:8" hidden="1" x14ac:dyDescent="0.2">
      <c r="A7405" s="1">
        <v>7402</v>
      </c>
      <c r="B7405" s="1">
        <f t="shared" ca="1" si="808"/>
        <v>621608.42492949672</v>
      </c>
      <c r="C7405" s="1">
        <f t="shared" ca="1" si="805"/>
        <v>100</v>
      </c>
      <c r="D7405" s="1">
        <f t="shared" ca="1" si="806"/>
        <v>-42.077013244733351</v>
      </c>
      <c r="E7405" s="1">
        <f t="shared" ca="1" si="807"/>
        <v>0</v>
      </c>
      <c r="F7405" s="1">
        <f t="shared" ca="1" si="809"/>
        <v>1</v>
      </c>
      <c r="G7405" s="1">
        <f t="shared" ca="1" si="810"/>
        <v>0</v>
      </c>
      <c r="H7405" s="1">
        <f t="shared" ca="1" si="811"/>
        <v>2</v>
      </c>
    </row>
    <row r="7406" spans="1:8" hidden="1" x14ac:dyDescent="0.2">
      <c r="A7406" s="1">
        <v>7403</v>
      </c>
      <c r="B7406" s="1">
        <f t="shared" ca="1" si="808"/>
        <v>617400.72360502335</v>
      </c>
      <c r="C7406" s="1">
        <f t="shared" ca="1" si="805"/>
        <v>100</v>
      </c>
      <c r="D7406" s="1">
        <f t="shared" ca="1" si="806"/>
        <v>58.639357099169693</v>
      </c>
      <c r="E7406" s="1">
        <f t="shared" ca="1" si="807"/>
        <v>-1</v>
      </c>
      <c r="F7406" s="1">
        <f t="shared" ca="1" si="809"/>
        <v>1</v>
      </c>
      <c r="G7406" s="1">
        <f t="shared" ca="1" si="810"/>
        <v>1</v>
      </c>
      <c r="H7406" s="1">
        <f t="shared" ca="1" si="811"/>
        <v>0</v>
      </c>
    </row>
    <row r="7407" spans="1:8" hidden="1" x14ac:dyDescent="0.2">
      <c r="A7407" s="1">
        <v>7404</v>
      </c>
      <c r="B7407" s="1">
        <f t="shared" ca="1" si="808"/>
        <v>623264.65931494033</v>
      </c>
      <c r="C7407" s="1">
        <f t="shared" ca="1" si="805"/>
        <v>100</v>
      </c>
      <c r="D7407" s="1">
        <f t="shared" ca="1" si="806"/>
        <v>-42.077013244733351</v>
      </c>
      <c r="E7407" s="1">
        <f t="shared" ca="1" si="807"/>
        <v>0</v>
      </c>
      <c r="F7407" s="1">
        <f t="shared" ca="1" si="809"/>
        <v>1</v>
      </c>
      <c r="G7407" s="1">
        <f t="shared" ca="1" si="810"/>
        <v>0</v>
      </c>
      <c r="H7407" s="1">
        <f t="shared" ca="1" si="811"/>
        <v>1</v>
      </c>
    </row>
    <row r="7408" spans="1:8" hidden="1" x14ac:dyDescent="0.2">
      <c r="A7408" s="1">
        <v>7405</v>
      </c>
      <c r="B7408" s="1">
        <f t="shared" ca="1" si="808"/>
        <v>619056.95799046697</v>
      </c>
      <c r="C7408" s="1">
        <f t="shared" ca="1" si="805"/>
        <v>100</v>
      </c>
      <c r="D7408" s="1">
        <f t="shared" ca="1" si="806"/>
        <v>58.639357099169693</v>
      </c>
      <c r="E7408" s="1">
        <f t="shared" ca="1" si="807"/>
        <v>-1</v>
      </c>
      <c r="F7408" s="1">
        <f t="shared" ca="1" si="809"/>
        <v>1</v>
      </c>
      <c r="G7408" s="1">
        <f t="shared" ca="1" si="810"/>
        <v>1</v>
      </c>
      <c r="H7408" s="1">
        <f t="shared" ca="1" si="811"/>
        <v>0</v>
      </c>
    </row>
    <row r="7409" spans="1:8" hidden="1" x14ac:dyDescent="0.2">
      <c r="A7409" s="1">
        <v>7406</v>
      </c>
      <c r="B7409" s="1">
        <f t="shared" ca="1" si="808"/>
        <v>624920.89370038395</v>
      </c>
      <c r="C7409" s="1">
        <f t="shared" ca="1" si="805"/>
        <v>100</v>
      </c>
      <c r="D7409" s="1">
        <f t="shared" ca="1" si="806"/>
        <v>-42.077013244733351</v>
      </c>
      <c r="E7409" s="1">
        <f t="shared" ca="1" si="807"/>
        <v>0</v>
      </c>
      <c r="F7409" s="1">
        <f t="shared" ca="1" si="809"/>
        <v>1</v>
      </c>
      <c r="G7409" s="1">
        <f t="shared" ca="1" si="810"/>
        <v>0</v>
      </c>
      <c r="H7409" s="1">
        <f t="shared" ca="1" si="811"/>
        <v>1</v>
      </c>
    </row>
    <row r="7410" spans="1:8" hidden="1" x14ac:dyDescent="0.2">
      <c r="A7410" s="1">
        <v>7407</v>
      </c>
      <c r="B7410" s="1">
        <f t="shared" ca="1" si="808"/>
        <v>620713.19237591058</v>
      </c>
      <c r="C7410" s="1">
        <f t="shared" ca="1" si="805"/>
        <v>100</v>
      </c>
      <c r="D7410" s="1">
        <f t="shared" ca="1" si="806"/>
        <v>-42.077013244733351</v>
      </c>
      <c r="E7410" s="1">
        <f t="shared" ca="1" si="807"/>
        <v>-1</v>
      </c>
      <c r="F7410" s="1">
        <f t="shared" ca="1" si="809"/>
        <v>1</v>
      </c>
      <c r="G7410" s="1">
        <f t="shared" ca="1" si="810"/>
        <v>1</v>
      </c>
      <c r="H7410" s="1">
        <f t="shared" ca="1" si="811"/>
        <v>0</v>
      </c>
    </row>
    <row r="7411" spans="1:8" hidden="1" x14ac:dyDescent="0.2">
      <c r="A7411" s="1">
        <v>7408</v>
      </c>
      <c r="B7411" s="1">
        <f t="shared" ca="1" si="808"/>
        <v>616505.49105143722</v>
      </c>
      <c r="C7411" s="1">
        <f t="shared" ca="1" si="805"/>
        <v>100</v>
      </c>
      <c r="D7411" s="1">
        <f t="shared" ca="1" si="806"/>
        <v>-42.077013244733351</v>
      </c>
      <c r="E7411" s="1">
        <f t="shared" ca="1" si="807"/>
        <v>-2</v>
      </c>
      <c r="F7411" s="1">
        <f t="shared" ca="1" si="809"/>
        <v>1</v>
      </c>
      <c r="G7411" s="1">
        <f t="shared" ca="1" si="810"/>
        <v>2</v>
      </c>
      <c r="H7411" s="1">
        <f t="shared" ca="1" si="811"/>
        <v>0</v>
      </c>
    </row>
    <row r="7412" spans="1:8" hidden="1" x14ac:dyDescent="0.2">
      <c r="A7412" s="1">
        <v>7409</v>
      </c>
      <c r="B7412" s="1">
        <f t="shared" ca="1" si="808"/>
        <v>612297.78972696385</v>
      </c>
      <c r="C7412" s="1">
        <f t="shared" ca="1" si="805"/>
        <v>100</v>
      </c>
      <c r="D7412" s="1">
        <f t="shared" ca="1" si="806"/>
        <v>-42.077013244733351</v>
      </c>
      <c r="E7412" s="1">
        <f t="shared" ca="1" si="807"/>
        <v>-3</v>
      </c>
      <c r="F7412" s="1">
        <f t="shared" ca="1" si="809"/>
        <v>1</v>
      </c>
      <c r="G7412" s="1">
        <f t="shared" ca="1" si="810"/>
        <v>3</v>
      </c>
      <c r="H7412" s="1">
        <f t="shared" ca="1" si="811"/>
        <v>0</v>
      </c>
    </row>
    <row r="7413" spans="1:8" hidden="1" x14ac:dyDescent="0.2">
      <c r="A7413" s="1">
        <v>7410</v>
      </c>
      <c r="B7413" s="1">
        <f t="shared" ca="1" si="808"/>
        <v>608090.08840249048</v>
      </c>
      <c r="C7413" s="1">
        <f t="shared" ca="1" si="805"/>
        <v>100</v>
      </c>
      <c r="D7413" s="1">
        <f t="shared" ca="1" si="806"/>
        <v>-42.077013244733351</v>
      </c>
      <c r="E7413" s="1">
        <f t="shared" ca="1" si="807"/>
        <v>-4</v>
      </c>
      <c r="F7413" s="1">
        <f t="shared" ca="1" si="809"/>
        <v>1</v>
      </c>
      <c r="G7413" s="1">
        <f t="shared" ca="1" si="810"/>
        <v>4</v>
      </c>
      <c r="H7413" s="1">
        <f t="shared" ca="1" si="811"/>
        <v>0</v>
      </c>
    </row>
    <row r="7414" spans="1:8" hidden="1" x14ac:dyDescent="0.2">
      <c r="A7414" s="1">
        <v>7411</v>
      </c>
      <c r="B7414" s="1">
        <f t="shared" ca="1" si="808"/>
        <v>603882.38707801711</v>
      </c>
      <c r="C7414" s="1">
        <f t="shared" ca="1" si="805"/>
        <v>500</v>
      </c>
      <c r="D7414" s="1">
        <f t="shared" ca="1" si="806"/>
        <v>-42.077013244733351</v>
      </c>
      <c r="E7414" s="1">
        <f t="shared" ca="1" si="807"/>
        <v>0</v>
      </c>
      <c r="F7414" s="1">
        <f t="shared" ca="1" si="809"/>
        <v>2</v>
      </c>
      <c r="G7414" s="1">
        <f t="shared" ca="1" si="810"/>
        <v>5</v>
      </c>
      <c r="H7414" s="1">
        <f t="shared" ca="1" si="811"/>
        <v>0</v>
      </c>
    </row>
    <row r="7415" spans="1:8" hidden="1" x14ac:dyDescent="0.2">
      <c r="A7415" s="1">
        <v>7412</v>
      </c>
      <c r="B7415" s="1">
        <f t="shared" ca="1" si="808"/>
        <v>582843.88045565039</v>
      </c>
      <c r="C7415" s="1">
        <f t="shared" ca="1" si="805"/>
        <v>500</v>
      </c>
      <c r="D7415" s="1">
        <f t="shared" ca="1" si="806"/>
        <v>-42.077013244733351</v>
      </c>
      <c r="E7415" s="1">
        <f t="shared" ca="1" si="807"/>
        <v>-1</v>
      </c>
      <c r="F7415" s="1">
        <f t="shared" ca="1" si="809"/>
        <v>2</v>
      </c>
      <c r="G7415" s="1">
        <f t="shared" ca="1" si="810"/>
        <v>6</v>
      </c>
      <c r="H7415" s="1">
        <f t="shared" ca="1" si="811"/>
        <v>0</v>
      </c>
    </row>
    <row r="7416" spans="1:8" hidden="1" x14ac:dyDescent="0.2">
      <c r="A7416" s="1">
        <v>7413</v>
      </c>
      <c r="B7416" s="1">
        <f t="shared" ca="1" si="808"/>
        <v>561805.37383328367</v>
      </c>
      <c r="C7416" s="1">
        <f t="shared" ca="1" si="805"/>
        <v>500</v>
      </c>
      <c r="D7416" s="1">
        <f t="shared" ca="1" si="806"/>
        <v>-42.077013244733351</v>
      </c>
      <c r="E7416" s="1">
        <f t="shared" ca="1" si="807"/>
        <v>-2</v>
      </c>
      <c r="F7416" s="1">
        <f t="shared" ca="1" si="809"/>
        <v>2</v>
      </c>
      <c r="G7416" s="1">
        <f t="shared" ca="1" si="810"/>
        <v>7</v>
      </c>
      <c r="H7416" s="1">
        <f t="shared" ca="1" si="811"/>
        <v>0</v>
      </c>
    </row>
    <row r="7417" spans="1:8" hidden="1" x14ac:dyDescent="0.2">
      <c r="A7417" s="1">
        <v>7414</v>
      </c>
      <c r="B7417" s="1">
        <f t="shared" ca="1" si="808"/>
        <v>540766.86721091694</v>
      </c>
      <c r="C7417" s="1">
        <f t="shared" ca="1" si="805"/>
        <v>500</v>
      </c>
      <c r="D7417" s="1">
        <f t="shared" ca="1" si="806"/>
        <v>-42.077013244733351</v>
      </c>
      <c r="E7417" s="1">
        <f t="shared" ca="1" si="807"/>
        <v>-3</v>
      </c>
      <c r="F7417" s="1">
        <f t="shared" ca="1" si="809"/>
        <v>2</v>
      </c>
      <c r="G7417" s="1">
        <f t="shared" ca="1" si="810"/>
        <v>8</v>
      </c>
      <c r="H7417" s="1">
        <f t="shared" ca="1" si="811"/>
        <v>0</v>
      </c>
    </row>
    <row r="7418" spans="1:8" hidden="1" x14ac:dyDescent="0.2">
      <c r="A7418" s="1">
        <v>7415</v>
      </c>
      <c r="B7418" s="1">
        <f t="shared" ca="1" si="808"/>
        <v>519728.36058855028</v>
      </c>
      <c r="C7418" s="1">
        <f t="shared" ca="1" si="805"/>
        <v>500</v>
      </c>
      <c r="D7418" s="1">
        <f t="shared" ca="1" si="806"/>
        <v>58.639357099169693</v>
      </c>
      <c r="E7418" s="1">
        <f t="shared" ca="1" si="807"/>
        <v>-4</v>
      </c>
      <c r="F7418" s="1">
        <f t="shared" ca="1" si="809"/>
        <v>2</v>
      </c>
      <c r="G7418" s="1">
        <f t="shared" ca="1" si="810"/>
        <v>9</v>
      </c>
      <c r="H7418" s="1">
        <f t="shared" ca="1" si="811"/>
        <v>0</v>
      </c>
    </row>
    <row r="7419" spans="1:8" hidden="1" x14ac:dyDescent="0.2">
      <c r="A7419" s="1">
        <v>7416</v>
      </c>
      <c r="B7419" s="1">
        <f t="shared" ca="1" si="808"/>
        <v>549048.03913813515</v>
      </c>
      <c r="C7419" s="1">
        <f t="shared" ca="1" si="805"/>
        <v>500</v>
      </c>
      <c r="D7419" s="1">
        <f t="shared" ca="1" si="806"/>
        <v>58.639357099169693</v>
      </c>
      <c r="E7419" s="1">
        <f t="shared" ca="1" si="807"/>
        <v>-3</v>
      </c>
      <c r="F7419" s="1">
        <f t="shared" ca="1" si="809"/>
        <v>2</v>
      </c>
      <c r="G7419" s="1">
        <f t="shared" ca="1" si="810"/>
        <v>0</v>
      </c>
      <c r="H7419" s="1">
        <f t="shared" ca="1" si="811"/>
        <v>1</v>
      </c>
    </row>
    <row r="7420" spans="1:8" hidden="1" x14ac:dyDescent="0.2">
      <c r="A7420" s="1">
        <v>7417</v>
      </c>
      <c r="B7420" s="1">
        <f t="shared" ca="1" si="808"/>
        <v>578367.71768771997</v>
      </c>
      <c r="C7420" s="1">
        <f t="shared" ca="1" si="805"/>
        <v>500</v>
      </c>
      <c r="D7420" s="1">
        <f t="shared" ca="1" si="806"/>
        <v>-42.077013244733351</v>
      </c>
      <c r="E7420" s="1">
        <f t="shared" ca="1" si="807"/>
        <v>-2</v>
      </c>
      <c r="F7420" s="1">
        <f t="shared" ca="1" si="809"/>
        <v>2</v>
      </c>
      <c r="G7420" s="1">
        <f t="shared" ca="1" si="810"/>
        <v>0</v>
      </c>
      <c r="H7420" s="1">
        <f t="shared" ca="1" si="811"/>
        <v>2</v>
      </c>
    </row>
    <row r="7421" spans="1:8" hidden="1" x14ac:dyDescent="0.2">
      <c r="A7421" s="1">
        <v>7418</v>
      </c>
      <c r="B7421" s="1">
        <f t="shared" ca="1" si="808"/>
        <v>557329.21106535324</v>
      </c>
      <c r="C7421" s="1">
        <f t="shared" ca="1" si="805"/>
        <v>500</v>
      </c>
      <c r="D7421" s="1">
        <f t="shared" ca="1" si="806"/>
        <v>-42.077013244733351</v>
      </c>
      <c r="E7421" s="1">
        <f t="shared" ca="1" si="807"/>
        <v>-3</v>
      </c>
      <c r="F7421" s="1">
        <f t="shared" ca="1" si="809"/>
        <v>2</v>
      </c>
      <c r="G7421" s="1">
        <f t="shared" ca="1" si="810"/>
        <v>1</v>
      </c>
      <c r="H7421" s="1">
        <f t="shared" ca="1" si="811"/>
        <v>0</v>
      </c>
    </row>
    <row r="7422" spans="1:8" hidden="1" x14ac:dyDescent="0.2">
      <c r="A7422" s="1">
        <v>7419</v>
      </c>
      <c r="B7422" s="1">
        <f t="shared" ca="1" si="808"/>
        <v>536290.70444298652</v>
      </c>
      <c r="C7422" s="1">
        <f t="shared" ca="1" si="805"/>
        <v>500</v>
      </c>
      <c r="D7422" s="1">
        <f t="shared" ca="1" si="806"/>
        <v>-42.077013244733351</v>
      </c>
      <c r="E7422" s="1">
        <f t="shared" ca="1" si="807"/>
        <v>-4</v>
      </c>
      <c r="F7422" s="1">
        <f t="shared" ca="1" si="809"/>
        <v>2</v>
      </c>
      <c r="G7422" s="1">
        <f t="shared" ca="1" si="810"/>
        <v>2</v>
      </c>
      <c r="H7422" s="1">
        <f t="shared" ca="1" si="811"/>
        <v>0</v>
      </c>
    </row>
    <row r="7423" spans="1:8" hidden="1" x14ac:dyDescent="0.2">
      <c r="A7423" s="1">
        <v>7420</v>
      </c>
      <c r="B7423" s="1">
        <f t="shared" ca="1" si="808"/>
        <v>515252.19782061985</v>
      </c>
      <c r="C7423" s="1">
        <f t="shared" ca="1" si="805"/>
        <v>100</v>
      </c>
      <c r="D7423" s="1">
        <f t="shared" ca="1" si="806"/>
        <v>-42.077013244733351</v>
      </c>
      <c r="E7423" s="1">
        <f t="shared" ca="1" si="807"/>
        <v>0</v>
      </c>
      <c r="F7423" s="1">
        <f t="shared" ca="1" si="809"/>
        <v>1</v>
      </c>
      <c r="G7423" s="1">
        <f t="shared" ca="1" si="810"/>
        <v>3</v>
      </c>
      <c r="H7423" s="1">
        <f t="shared" ca="1" si="811"/>
        <v>0</v>
      </c>
    </row>
    <row r="7424" spans="1:8" hidden="1" x14ac:dyDescent="0.2">
      <c r="A7424" s="1">
        <v>7421</v>
      </c>
      <c r="B7424" s="1">
        <f t="shared" ca="1" si="808"/>
        <v>511044.49649614654</v>
      </c>
      <c r="C7424" s="1">
        <f t="shared" ca="1" si="805"/>
        <v>100</v>
      </c>
      <c r="D7424" s="1">
        <f t="shared" ca="1" si="806"/>
        <v>-42.077013244733351</v>
      </c>
      <c r="E7424" s="1">
        <f t="shared" ca="1" si="807"/>
        <v>-1</v>
      </c>
      <c r="F7424" s="1">
        <f t="shared" ca="1" si="809"/>
        <v>1</v>
      </c>
      <c r="G7424" s="1">
        <f t="shared" ca="1" si="810"/>
        <v>4</v>
      </c>
      <c r="H7424" s="1">
        <f t="shared" ca="1" si="811"/>
        <v>0</v>
      </c>
    </row>
    <row r="7425" spans="1:8" hidden="1" x14ac:dyDescent="0.2">
      <c r="A7425" s="1">
        <v>7422</v>
      </c>
      <c r="B7425" s="1">
        <f t="shared" ca="1" si="808"/>
        <v>506836.79517167324</v>
      </c>
      <c r="C7425" s="1">
        <f t="shared" ca="1" si="805"/>
        <v>100</v>
      </c>
      <c r="D7425" s="1">
        <f t="shared" ca="1" si="806"/>
        <v>-42.077013244733351</v>
      </c>
      <c r="E7425" s="1">
        <f t="shared" ca="1" si="807"/>
        <v>-2</v>
      </c>
      <c r="F7425" s="1">
        <f t="shared" ca="1" si="809"/>
        <v>1</v>
      </c>
      <c r="G7425" s="1">
        <f t="shared" ca="1" si="810"/>
        <v>5</v>
      </c>
      <c r="H7425" s="1">
        <f t="shared" ca="1" si="811"/>
        <v>0</v>
      </c>
    </row>
    <row r="7426" spans="1:8" hidden="1" x14ac:dyDescent="0.2">
      <c r="A7426" s="1">
        <v>7423</v>
      </c>
      <c r="B7426" s="1">
        <f t="shared" ca="1" si="808"/>
        <v>502629.09384719993</v>
      </c>
      <c r="C7426" s="1">
        <f t="shared" ca="1" si="805"/>
        <v>100</v>
      </c>
      <c r="D7426" s="1">
        <f t="shared" ca="1" si="806"/>
        <v>-42.077013244733351</v>
      </c>
      <c r="E7426" s="1">
        <f t="shared" ca="1" si="807"/>
        <v>-3</v>
      </c>
      <c r="F7426" s="1">
        <f t="shared" ca="1" si="809"/>
        <v>1</v>
      </c>
      <c r="G7426" s="1">
        <f t="shared" ca="1" si="810"/>
        <v>6</v>
      </c>
      <c r="H7426" s="1">
        <f t="shared" ca="1" si="811"/>
        <v>0</v>
      </c>
    </row>
    <row r="7427" spans="1:8" hidden="1" x14ac:dyDescent="0.2">
      <c r="A7427" s="1">
        <v>7424</v>
      </c>
      <c r="B7427" s="1">
        <f t="shared" ca="1" si="808"/>
        <v>498421.39252272662</v>
      </c>
      <c r="C7427" s="1">
        <f t="shared" ca="1" si="805"/>
        <v>100</v>
      </c>
      <c r="D7427" s="1">
        <f t="shared" ca="1" si="806"/>
        <v>-42.077013244733351</v>
      </c>
      <c r="E7427" s="1">
        <f t="shared" ca="1" si="807"/>
        <v>-4</v>
      </c>
      <c r="F7427" s="1">
        <f t="shared" ca="1" si="809"/>
        <v>1</v>
      </c>
      <c r="G7427" s="1">
        <f t="shared" ca="1" si="810"/>
        <v>7</v>
      </c>
      <c r="H7427" s="1">
        <f t="shared" ca="1" si="811"/>
        <v>0</v>
      </c>
    </row>
    <row r="7428" spans="1:8" hidden="1" x14ac:dyDescent="0.2">
      <c r="A7428" s="1">
        <v>7425</v>
      </c>
      <c r="B7428" s="1">
        <f t="shared" ca="1" si="808"/>
        <v>494213.69119825331</v>
      </c>
      <c r="C7428" s="1">
        <f t="shared" ca="1" si="805"/>
        <v>500</v>
      </c>
      <c r="D7428" s="1">
        <f t="shared" ca="1" si="806"/>
        <v>-42.077013244733351</v>
      </c>
      <c r="E7428" s="1">
        <f t="shared" ca="1" si="807"/>
        <v>0</v>
      </c>
      <c r="F7428" s="1">
        <f t="shared" ca="1" si="809"/>
        <v>2</v>
      </c>
      <c r="G7428" s="1">
        <f t="shared" ca="1" si="810"/>
        <v>8</v>
      </c>
      <c r="H7428" s="1">
        <f t="shared" ca="1" si="811"/>
        <v>0</v>
      </c>
    </row>
    <row r="7429" spans="1:8" hidden="1" x14ac:dyDescent="0.2">
      <c r="A7429" s="1">
        <v>7426</v>
      </c>
      <c r="B7429" s="1">
        <f t="shared" ca="1" si="808"/>
        <v>473175.18457588664</v>
      </c>
      <c r="C7429" s="1">
        <f t="shared" ref="C7429:C7492" ca="1" si="812">$C$4*POWER($L$2,F7429-1)</f>
        <v>500</v>
      </c>
      <c r="D7429" s="1">
        <f t="shared" ref="D7429:D7492" ca="1" si="813">IF(RAND()&lt;$B$1,$F$1,$H$1)</f>
        <v>58.639357099169693</v>
      </c>
      <c r="E7429" s="1">
        <f t="shared" ref="E7429:E7492" ca="1" si="814">IF(D7428&lt;0,IF(E7428-1=-$D$2,0,E7428-1),IF(E7428+1=$F$2,0,E7428+1))</f>
        <v>-1</v>
      </c>
      <c r="F7429" s="1">
        <f t="shared" ca="1" si="809"/>
        <v>2</v>
      </c>
      <c r="G7429" s="1">
        <f t="shared" ca="1" si="810"/>
        <v>9</v>
      </c>
      <c r="H7429" s="1">
        <f t="shared" ca="1" si="811"/>
        <v>0</v>
      </c>
    </row>
    <row r="7430" spans="1:8" hidden="1" x14ac:dyDescent="0.2">
      <c r="A7430" s="1">
        <v>7427</v>
      </c>
      <c r="B7430" s="1">
        <f t="shared" ref="B7430:B7493" ca="1" si="815">B7429+D7429*C7429</f>
        <v>502494.86312547151</v>
      </c>
      <c r="C7430" s="1">
        <f t="shared" ca="1" si="812"/>
        <v>100</v>
      </c>
      <c r="D7430" s="1">
        <f t="shared" ca="1" si="813"/>
        <v>-42.077013244733351</v>
      </c>
      <c r="E7430" s="1">
        <f t="shared" ca="1" si="814"/>
        <v>0</v>
      </c>
      <c r="F7430" s="1">
        <f t="shared" ref="F7430:F7493" ca="1" si="816">IF(AND(D7429&gt;0,E7430=0),IF(F7429-1&lt;1,1,F7429-1),IF(AND(D7429&lt;0,E7430=0),IF(F7429+1&gt;$H$2,1,F7429+1),F7429))</f>
        <v>1</v>
      </c>
      <c r="G7430" s="1">
        <f t="shared" ref="G7430:G7493" ca="1" si="817">IF(D7429&gt;0,0,G7429+1)</f>
        <v>0</v>
      </c>
      <c r="H7430" s="1">
        <f t="shared" ref="H7430:H7493" ca="1" si="818">IF(D7429&lt;0,0,H7429+1)</f>
        <v>1</v>
      </c>
    </row>
    <row r="7431" spans="1:8" hidden="1" x14ac:dyDescent="0.2">
      <c r="A7431" s="1">
        <v>7428</v>
      </c>
      <c r="B7431" s="1">
        <f t="shared" ca="1" si="815"/>
        <v>498287.1618009982</v>
      </c>
      <c r="C7431" s="1">
        <f t="shared" ca="1" si="812"/>
        <v>100</v>
      </c>
      <c r="D7431" s="1">
        <f t="shared" ca="1" si="813"/>
        <v>-42.077013244733351</v>
      </c>
      <c r="E7431" s="1">
        <f t="shared" ca="1" si="814"/>
        <v>-1</v>
      </c>
      <c r="F7431" s="1">
        <f t="shared" ca="1" si="816"/>
        <v>1</v>
      </c>
      <c r="G7431" s="1">
        <f t="shared" ca="1" si="817"/>
        <v>1</v>
      </c>
      <c r="H7431" s="1">
        <f t="shared" ca="1" si="818"/>
        <v>0</v>
      </c>
    </row>
    <row r="7432" spans="1:8" hidden="1" x14ac:dyDescent="0.2">
      <c r="A7432" s="1">
        <v>7429</v>
      </c>
      <c r="B7432" s="1">
        <f t="shared" ca="1" si="815"/>
        <v>494079.4604765249</v>
      </c>
      <c r="C7432" s="1">
        <f t="shared" ca="1" si="812"/>
        <v>100</v>
      </c>
      <c r="D7432" s="1">
        <f t="shared" ca="1" si="813"/>
        <v>58.639357099169693</v>
      </c>
      <c r="E7432" s="1">
        <f t="shared" ca="1" si="814"/>
        <v>-2</v>
      </c>
      <c r="F7432" s="1">
        <f t="shared" ca="1" si="816"/>
        <v>1</v>
      </c>
      <c r="G7432" s="1">
        <f t="shared" ca="1" si="817"/>
        <v>2</v>
      </c>
      <c r="H7432" s="1">
        <f t="shared" ca="1" si="818"/>
        <v>0</v>
      </c>
    </row>
    <row r="7433" spans="1:8" hidden="1" x14ac:dyDescent="0.2">
      <c r="A7433" s="1">
        <v>7430</v>
      </c>
      <c r="B7433" s="1">
        <f t="shared" ca="1" si="815"/>
        <v>499943.39618644188</v>
      </c>
      <c r="C7433" s="1">
        <f t="shared" ca="1" si="812"/>
        <v>100</v>
      </c>
      <c r="D7433" s="1">
        <f t="shared" ca="1" si="813"/>
        <v>-42.077013244733351</v>
      </c>
      <c r="E7433" s="1">
        <f t="shared" ca="1" si="814"/>
        <v>-1</v>
      </c>
      <c r="F7433" s="1">
        <f t="shared" ca="1" si="816"/>
        <v>1</v>
      </c>
      <c r="G7433" s="1">
        <f t="shared" ca="1" si="817"/>
        <v>0</v>
      </c>
      <c r="H7433" s="1">
        <f t="shared" ca="1" si="818"/>
        <v>1</v>
      </c>
    </row>
    <row r="7434" spans="1:8" hidden="1" x14ac:dyDescent="0.2">
      <c r="A7434" s="1">
        <v>7431</v>
      </c>
      <c r="B7434" s="1">
        <f t="shared" ca="1" si="815"/>
        <v>495735.69486196857</v>
      </c>
      <c r="C7434" s="1">
        <f t="shared" ca="1" si="812"/>
        <v>100</v>
      </c>
      <c r="D7434" s="1">
        <f t="shared" ca="1" si="813"/>
        <v>58.639357099169693</v>
      </c>
      <c r="E7434" s="1">
        <f t="shared" ca="1" si="814"/>
        <v>-2</v>
      </c>
      <c r="F7434" s="1">
        <f t="shared" ca="1" si="816"/>
        <v>1</v>
      </c>
      <c r="G7434" s="1">
        <f t="shared" ca="1" si="817"/>
        <v>1</v>
      </c>
      <c r="H7434" s="1">
        <f t="shared" ca="1" si="818"/>
        <v>0</v>
      </c>
    </row>
    <row r="7435" spans="1:8" hidden="1" x14ac:dyDescent="0.2">
      <c r="A7435" s="1">
        <v>7432</v>
      </c>
      <c r="B7435" s="1">
        <f t="shared" ca="1" si="815"/>
        <v>501599.63057188556</v>
      </c>
      <c r="C7435" s="1">
        <f t="shared" ca="1" si="812"/>
        <v>100</v>
      </c>
      <c r="D7435" s="1">
        <f t="shared" ca="1" si="813"/>
        <v>58.639357099169693</v>
      </c>
      <c r="E7435" s="1">
        <f t="shared" ca="1" si="814"/>
        <v>-1</v>
      </c>
      <c r="F7435" s="1">
        <f t="shared" ca="1" si="816"/>
        <v>1</v>
      </c>
      <c r="G7435" s="1">
        <f t="shared" ca="1" si="817"/>
        <v>0</v>
      </c>
      <c r="H7435" s="1">
        <f t="shared" ca="1" si="818"/>
        <v>1</v>
      </c>
    </row>
    <row r="7436" spans="1:8" hidden="1" x14ac:dyDescent="0.2">
      <c r="A7436" s="1">
        <v>7433</v>
      </c>
      <c r="B7436" s="1">
        <f t="shared" ca="1" si="815"/>
        <v>507463.56628180254</v>
      </c>
      <c r="C7436" s="1">
        <f t="shared" ca="1" si="812"/>
        <v>100</v>
      </c>
      <c r="D7436" s="1">
        <f t="shared" ca="1" si="813"/>
        <v>58.639357099169693</v>
      </c>
      <c r="E7436" s="1">
        <f t="shared" ca="1" si="814"/>
        <v>0</v>
      </c>
      <c r="F7436" s="1">
        <f t="shared" ca="1" si="816"/>
        <v>1</v>
      </c>
      <c r="G7436" s="1">
        <f t="shared" ca="1" si="817"/>
        <v>0</v>
      </c>
      <c r="H7436" s="1">
        <f t="shared" ca="1" si="818"/>
        <v>2</v>
      </c>
    </row>
    <row r="7437" spans="1:8" hidden="1" x14ac:dyDescent="0.2">
      <c r="A7437" s="1">
        <v>7434</v>
      </c>
      <c r="B7437" s="1">
        <f t="shared" ca="1" si="815"/>
        <v>513327.50199171953</v>
      </c>
      <c r="C7437" s="1">
        <f t="shared" ca="1" si="812"/>
        <v>100</v>
      </c>
      <c r="D7437" s="1">
        <f t="shared" ca="1" si="813"/>
        <v>-42.077013244733351</v>
      </c>
      <c r="E7437" s="1">
        <f t="shared" ca="1" si="814"/>
        <v>0</v>
      </c>
      <c r="F7437" s="1">
        <f t="shared" ca="1" si="816"/>
        <v>1</v>
      </c>
      <c r="G7437" s="1">
        <f t="shared" ca="1" si="817"/>
        <v>0</v>
      </c>
      <c r="H7437" s="1">
        <f t="shared" ca="1" si="818"/>
        <v>3</v>
      </c>
    </row>
    <row r="7438" spans="1:8" hidden="1" x14ac:dyDescent="0.2">
      <c r="A7438" s="1">
        <v>7435</v>
      </c>
      <c r="B7438" s="1">
        <f t="shared" ca="1" si="815"/>
        <v>509119.80066724622</v>
      </c>
      <c r="C7438" s="1">
        <f t="shared" ca="1" si="812"/>
        <v>100</v>
      </c>
      <c r="D7438" s="1">
        <f t="shared" ca="1" si="813"/>
        <v>58.639357099169693</v>
      </c>
      <c r="E7438" s="1">
        <f t="shared" ca="1" si="814"/>
        <v>-1</v>
      </c>
      <c r="F7438" s="1">
        <f t="shared" ca="1" si="816"/>
        <v>1</v>
      </c>
      <c r="G7438" s="1">
        <f t="shared" ca="1" si="817"/>
        <v>1</v>
      </c>
      <c r="H7438" s="1">
        <f t="shared" ca="1" si="818"/>
        <v>0</v>
      </c>
    </row>
    <row r="7439" spans="1:8" hidden="1" x14ac:dyDescent="0.2">
      <c r="A7439" s="1">
        <v>7436</v>
      </c>
      <c r="B7439" s="1">
        <f t="shared" ca="1" si="815"/>
        <v>514983.73637716321</v>
      </c>
      <c r="C7439" s="1">
        <f t="shared" ca="1" si="812"/>
        <v>100</v>
      </c>
      <c r="D7439" s="1">
        <f t="shared" ca="1" si="813"/>
        <v>58.639357099169693</v>
      </c>
      <c r="E7439" s="1">
        <f t="shared" ca="1" si="814"/>
        <v>0</v>
      </c>
      <c r="F7439" s="1">
        <f t="shared" ca="1" si="816"/>
        <v>1</v>
      </c>
      <c r="G7439" s="1">
        <f t="shared" ca="1" si="817"/>
        <v>0</v>
      </c>
      <c r="H7439" s="1">
        <f t="shared" ca="1" si="818"/>
        <v>1</v>
      </c>
    </row>
    <row r="7440" spans="1:8" hidden="1" x14ac:dyDescent="0.2">
      <c r="A7440" s="1">
        <v>7437</v>
      </c>
      <c r="B7440" s="1">
        <f t="shared" ca="1" si="815"/>
        <v>520847.67208708019</v>
      </c>
      <c r="C7440" s="1">
        <f t="shared" ca="1" si="812"/>
        <v>100</v>
      </c>
      <c r="D7440" s="1">
        <f t="shared" ca="1" si="813"/>
        <v>58.639357099169693</v>
      </c>
      <c r="E7440" s="1">
        <f t="shared" ca="1" si="814"/>
        <v>0</v>
      </c>
      <c r="F7440" s="1">
        <f t="shared" ca="1" si="816"/>
        <v>1</v>
      </c>
      <c r="G7440" s="1">
        <f t="shared" ca="1" si="817"/>
        <v>0</v>
      </c>
      <c r="H7440" s="1">
        <f t="shared" ca="1" si="818"/>
        <v>2</v>
      </c>
    </row>
    <row r="7441" spans="1:8" hidden="1" x14ac:dyDescent="0.2">
      <c r="A7441" s="1">
        <v>7438</v>
      </c>
      <c r="B7441" s="1">
        <f t="shared" ca="1" si="815"/>
        <v>526711.60779699718</v>
      </c>
      <c r="C7441" s="1">
        <f t="shared" ca="1" si="812"/>
        <v>100</v>
      </c>
      <c r="D7441" s="1">
        <f t="shared" ca="1" si="813"/>
        <v>-42.077013244733351</v>
      </c>
      <c r="E7441" s="1">
        <f t="shared" ca="1" si="814"/>
        <v>0</v>
      </c>
      <c r="F7441" s="1">
        <f t="shared" ca="1" si="816"/>
        <v>1</v>
      </c>
      <c r="G7441" s="1">
        <f t="shared" ca="1" si="817"/>
        <v>0</v>
      </c>
      <c r="H7441" s="1">
        <f t="shared" ca="1" si="818"/>
        <v>3</v>
      </c>
    </row>
    <row r="7442" spans="1:8" hidden="1" x14ac:dyDescent="0.2">
      <c r="A7442" s="1">
        <v>7439</v>
      </c>
      <c r="B7442" s="1">
        <f t="shared" ca="1" si="815"/>
        <v>522503.90647252387</v>
      </c>
      <c r="C7442" s="1">
        <f t="shared" ca="1" si="812"/>
        <v>100</v>
      </c>
      <c r="D7442" s="1">
        <f t="shared" ca="1" si="813"/>
        <v>58.639357099169693</v>
      </c>
      <c r="E7442" s="1">
        <f t="shared" ca="1" si="814"/>
        <v>-1</v>
      </c>
      <c r="F7442" s="1">
        <f t="shared" ca="1" si="816"/>
        <v>1</v>
      </c>
      <c r="G7442" s="1">
        <f t="shared" ca="1" si="817"/>
        <v>1</v>
      </c>
      <c r="H7442" s="1">
        <f t="shared" ca="1" si="818"/>
        <v>0</v>
      </c>
    </row>
    <row r="7443" spans="1:8" hidden="1" x14ac:dyDescent="0.2">
      <c r="A7443" s="1">
        <v>7440</v>
      </c>
      <c r="B7443" s="1">
        <f t="shared" ca="1" si="815"/>
        <v>528367.8421824408</v>
      </c>
      <c r="C7443" s="1">
        <f t="shared" ca="1" si="812"/>
        <v>100</v>
      </c>
      <c r="D7443" s="1">
        <f t="shared" ca="1" si="813"/>
        <v>58.639357099169693</v>
      </c>
      <c r="E7443" s="1">
        <f t="shared" ca="1" si="814"/>
        <v>0</v>
      </c>
      <c r="F7443" s="1">
        <f t="shared" ca="1" si="816"/>
        <v>1</v>
      </c>
      <c r="G7443" s="1">
        <f t="shared" ca="1" si="817"/>
        <v>0</v>
      </c>
      <c r="H7443" s="1">
        <f t="shared" ca="1" si="818"/>
        <v>1</v>
      </c>
    </row>
    <row r="7444" spans="1:8" hidden="1" x14ac:dyDescent="0.2">
      <c r="A7444" s="1">
        <v>7441</v>
      </c>
      <c r="B7444" s="1">
        <f t="shared" ca="1" si="815"/>
        <v>534231.77789235779</v>
      </c>
      <c r="C7444" s="1">
        <f t="shared" ca="1" si="812"/>
        <v>100</v>
      </c>
      <c r="D7444" s="1">
        <f t="shared" ca="1" si="813"/>
        <v>-42.077013244733351</v>
      </c>
      <c r="E7444" s="1">
        <f t="shared" ca="1" si="814"/>
        <v>0</v>
      </c>
      <c r="F7444" s="1">
        <f t="shared" ca="1" si="816"/>
        <v>1</v>
      </c>
      <c r="G7444" s="1">
        <f t="shared" ca="1" si="817"/>
        <v>0</v>
      </c>
      <c r="H7444" s="1">
        <f t="shared" ca="1" si="818"/>
        <v>2</v>
      </c>
    </row>
    <row r="7445" spans="1:8" hidden="1" x14ac:dyDescent="0.2">
      <c r="A7445" s="1">
        <v>7442</v>
      </c>
      <c r="B7445" s="1">
        <f t="shared" ca="1" si="815"/>
        <v>530024.07656788442</v>
      </c>
      <c r="C7445" s="1">
        <f t="shared" ca="1" si="812"/>
        <v>100</v>
      </c>
      <c r="D7445" s="1">
        <f t="shared" ca="1" si="813"/>
        <v>-42.077013244733351</v>
      </c>
      <c r="E7445" s="1">
        <f t="shared" ca="1" si="814"/>
        <v>-1</v>
      </c>
      <c r="F7445" s="1">
        <f t="shared" ca="1" si="816"/>
        <v>1</v>
      </c>
      <c r="G7445" s="1">
        <f t="shared" ca="1" si="817"/>
        <v>1</v>
      </c>
      <c r="H7445" s="1">
        <f t="shared" ca="1" si="818"/>
        <v>0</v>
      </c>
    </row>
    <row r="7446" spans="1:8" hidden="1" x14ac:dyDescent="0.2">
      <c r="A7446" s="1">
        <v>7443</v>
      </c>
      <c r="B7446" s="1">
        <f t="shared" ca="1" si="815"/>
        <v>525816.37524341105</v>
      </c>
      <c r="C7446" s="1">
        <f t="shared" ca="1" si="812"/>
        <v>100</v>
      </c>
      <c r="D7446" s="1">
        <f t="shared" ca="1" si="813"/>
        <v>-42.077013244733351</v>
      </c>
      <c r="E7446" s="1">
        <f t="shared" ca="1" si="814"/>
        <v>-2</v>
      </c>
      <c r="F7446" s="1">
        <f t="shared" ca="1" si="816"/>
        <v>1</v>
      </c>
      <c r="G7446" s="1">
        <f t="shared" ca="1" si="817"/>
        <v>2</v>
      </c>
      <c r="H7446" s="1">
        <f t="shared" ca="1" si="818"/>
        <v>0</v>
      </c>
    </row>
    <row r="7447" spans="1:8" hidden="1" x14ac:dyDescent="0.2">
      <c r="A7447" s="1">
        <v>7444</v>
      </c>
      <c r="B7447" s="1">
        <f t="shared" ca="1" si="815"/>
        <v>521608.67391893774</v>
      </c>
      <c r="C7447" s="1">
        <f t="shared" ca="1" si="812"/>
        <v>100</v>
      </c>
      <c r="D7447" s="1">
        <f t="shared" ca="1" si="813"/>
        <v>-42.077013244733351</v>
      </c>
      <c r="E7447" s="1">
        <f t="shared" ca="1" si="814"/>
        <v>-3</v>
      </c>
      <c r="F7447" s="1">
        <f t="shared" ca="1" si="816"/>
        <v>1</v>
      </c>
      <c r="G7447" s="1">
        <f t="shared" ca="1" si="817"/>
        <v>3</v>
      </c>
      <c r="H7447" s="1">
        <f t="shared" ca="1" si="818"/>
        <v>0</v>
      </c>
    </row>
    <row r="7448" spans="1:8" hidden="1" x14ac:dyDescent="0.2">
      <c r="A7448" s="1">
        <v>7445</v>
      </c>
      <c r="B7448" s="1">
        <f t="shared" ca="1" si="815"/>
        <v>517400.97259446443</v>
      </c>
      <c r="C7448" s="1">
        <f t="shared" ca="1" si="812"/>
        <v>100</v>
      </c>
      <c r="D7448" s="1">
        <f t="shared" ca="1" si="813"/>
        <v>58.639357099169693</v>
      </c>
      <c r="E7448" s="1">
        <f t="shared" ca="1" si="814"/>
        <v>-4</v>
      </c>
      <c r="F7448" s="1">
        <f t="shared" ca="1" si="816"/>
        <v>1</v>
      </c>
      <c r="G7448" s="1">
        <f t="shared" ca="1" si="817"/>
        <v>4</v>
      </c>
      <c r="H7448" s="1">
        <f t="shared" ca="1" si="818"/>
        <v>0</v>
      </c>
    </row>
    <row r="7449" spans="1:8" hidden="1" x14ac:dyDescent="0.2">
      <c r="A7449" s="1">
        <v>7446</v>
      </c>
      <c r="B7449" s="1">
        <f t="shared" ca="1" si="815"/>
        <v>523264.90830438142</v>
      </c>
      <c r="C7449" s="1">
        <f t="shared" ca="1" si="812"/>
        <v>100</v>
      </c>
      <c r="D7449" s="1">
        <f t="shared" ca="1" si="813"/>
        <v>-42.077013244733351</v>
      </c>
      <c r="E7449" s="1">
        <f t="shared" ca="1" si="814"/>
        <v>-3</v>
      </c>
      <c r="F7449" s="1">
        <f t="shared" ca="1" si="816"/>
        <v>1</v>
      </c>
      <c r="G7449" s="1">
        <f t="shared" ca="1" si="817"/>
        <v>0</v>
      </c>
      <c r="H7449" s="1">
        <f t="shared" ca="1" si="818"/>
        <v>1</v>
      </c>
    </row>
    <row r="7450" spans="1:8" hidden="1" x14ac:dyDescent="0.2">
      <c r="A7450" s="1">
        <v>7447</v>
      </c>
      <c r="B7450" s="1">
        <f t="shared" ca="1" si="815"/>
        <v>519057.20697990811</v>
      </c>
      <c r="C7450" s="1">
        <f t="shared" ca="1" si="812"/>
        <v>100</v>
      </c>
      <c r="D7450" s="1">
        <f t="shared" ca="1" si="813"/>
        <v>-42.077013244733351</v>
      </c>
      <c r="E7450" s="1">
        <f t="shared" ca="1" si="814"/>
        <v>-4</v>
      </c>
      <c r="F7450" s="1">
        <f t="shared" ca="1" si="816"/>
        <v>1</v>
      </c>
      <c r="G7450" s="1">
        <f t="shared" ca="1" si="817"/>
        <v>1</v>
      </c>
      <c r="H7450" s="1">
        <f t="shared" ca="1" si="818"/>
        <v>0</v>
      </c>
    </row>
    <row r="7451" spans="1:8" hidden="1" x14ac:dyDescent="0.2">
      <c r="A7451" s="1">
        <v>7448</v>
      </c>
      <c r="B7451" s="1">
        <f t="shared" ca="1" si="815"/>
        <v>514849.5056554348</v>
      </c>
      <c r="C7451" s="1">
        <f t="shared" ca="1" si="812"/>
        <v>500</v>
      </c>
      <c r="D7451" s="1">
        <f t="shared" ca="1" si="813"/>
        <v>58.639357099169693</v>
      </c>
      <c r="E7451" s="1">
        <f t="shared" ca="1" si="814"/>
        <v>0</v>
      </c>
      <c r="F7451" s="1">
        <f t="shared" ca="1" si="816"/>
        <v>2</v>
      </c>
      <c r="G7451" s="1">
        <f t="shared" ca="1" si="817"/>
        <v>2</v>
      </c>
      <c r="H7451" s="1">
        <f t="shared" ca="1" si="818"/>
        <v>0</v>
      </c>
    </row>
    <row r="7452" spans="1:8" hidden="1" x14ac:dyDescent="0.2">
      <c r="A7452" s="1">
        <v>7449</v>
      </c>
      <c r="B7452" s="1">
        <f t="shared" ca="1" si="815"/>
        <v>544169.18420501961</v>
      </c>
      <c r="C7452" s="1">
        <f t="shared" ca="1" si="812"/>
        <v>100</v>
      </c>
      <c r="D7452" s="1">
        <f t="shared" ca="1" si="813"/>
        <v>58.639357099169693</v>
      </c>
      <c r="E7452" s="1">
        <f t="shared" ca="1" si="814"/>
        <v>0</v>
      </c>
      <c r="F7452" s="1">
        <f t="shared" ca="1" si="816"/>
        <v>1</v>
      </c>
      <c r="G7452" s="1">
        <f t="shared" ca="1" si="817"/>
        <v>0</v>
      </c>
      <c r="H7452" s="1">
        <f t="shared" ca="1" si="818"/>
        <v>1</v>
      </c>
    </row>
    <row r="7453" spans="1:8" hidden="1" x14ac:dyDescent="0.2">
      <c r="A7453" s="1">
        <v>7450</v>
      </c>
      <c r="B7453" s="1">
        <f t="shared" ca="1" si="815"/>
        <v>550033.1199149366</v>
      </c>
      <c r="C7453" s="1">
        <f t="shared" ca="1" si="812"/>
        <v>100</v>
      </c>
      <c r="D7453" s="1">
        <f t="shared" ca="1" si="813"/>
        <v>58.639357099169693</v>
      </c>
      <c r="E7453" s="1">
        <f t="shared" ca="1" si="814"/>
        <v>0</v>
      </c>
      <c r="F7453" s="1">
        <f t="shared" ca="1" si="816"/>
        <v>1</v>
      </c>
      <c r="G7453" s="1">
        <f t="shared" ca="1" si="817"/>
        <v>0</v>
      </c>
      <c r="H7453" s="1">
        <f t="shared" ca="1" si="818"/>
        <v>2</v>
      </c>
    </row>
    <row r="7454" spans="1:8" hidden="1" x14ac:dyDescent="0.2">
      <c r="A7454" s="1">
        <v>7451</v>
      </c>
      <c r="B7454" s="1">
        <f t="shared" ca="1" si="815"/>
        <v>555897.05562485359</v>
      </c>
      <c r="C7454" s="1">
        <f t="shared" ca="1" si="812"/>
        <v>100</v>
      </c>
      <c r="D7454" s="1">
        <f t="shared" ca="1" si="813"/>
        <v>-42.077013244733351</v>
      </c>
      <c r="E7454" s="1">
        <f t="shared" ca="1" si="814"/>
        <v>0</v>
      </c>
      <c r="F7454" s="1">
        <f t="shared" ca="1" si="816"/>
        <v>1</v>
      </c>
      <c r="G7454" s="1">
        <f t="shared" ca="1" si="817"/>
        <v>0</v>
      </c>
      <c r="H7454" s="1">
        <f t="shared" ca="1" si="818"/>
        <v>3</v>
      </c>
    </row>
    <row r="7455" spans="1:8" hidden="1" x14ac:dyDescent="0.2">
      <c r="A7455" s="1">
        <v>7452</v>
      </c>
      <c r="B7455" s="1">
        <f t="shared" ca="1" si="815"/>
        <v>551689.35430038022</v>
      </c>
      <c r="C7455" s="1">
        <f t="shared" ca="1" si="812"/>
        <v>100</v>
      </c>
      <c r="D7455" s="1">
        <f t="shared" ca="1" si="813"/>
        <v>-42.077013244733351</v>
      </c>
      <c r="E7455" s="1">
        <f t="shared" ca="1" si="814"/>
        <v>-1</v>
      </c>
      <c r="F7455" s="1">
        <f t="shared" ca="1" si="816"/>
        <v>1</v>
      </c>
      <c r="G7455" s="1">
        <f t="shared" ca="1" si="817"/>
        <v>1</v>
      </c>
      <c r="H7455" s="1">
        <f t="shared" ca="1" si="818"/>
        <v>0</v>
      </c>
    </row>
    <row r="7456" spans="1:8" hidden="1" x14ac:dyDescent="0.2">
      <c r="A7456" s="1">
        <v>7453</v>
      </c>
      <c r="B7456" s="1">
        <f t="shared" ca="1" si="815"/>
        <v>547481.65297590685</v>
      </c>
      <c r="C7456" s="1">
        <f t="shared" ca="1" si="812"/>
        <v>100</v>
      </c>
      <c r="D7456" s="1">
        <f t="shared" ca="1" si="813"/>
        <v>-42.077013244733351</v>
      </c>
      <c r="E7456" s="1">
        <f t="shared" ca="1" si="814"/>
        <v>-2</v>
      </c>
      <c r="F7456" s="1">
        <f t="shared" ca="1" si="816"/>
        <v>1</v>
      </c>
      <c r="G7456" s="1">
        <f t="shared" ca="1" si="817"/>
        <v>2</v>
      </c>
      <c r="H7456" s="1">
        <f t="shared" ca="1" si="818"/>
        <v>0</v>
      </c>
    </row>
    <row r="7457" spans="1:8" hidden="1" x14ac:dyDescent="0.2">
      <c r="A7457" s="1">
        <v>7454</v>
      </c>
      <c r="B7457" s="1">
        <f t="shared" ca="1" si="815"/>
        <v>543273.95165143348</v>
      </c>
      <c r="C7457" s="1">
        <f t="shared" ca="1" si="812"/>
        <v>100</v>
      </c>
      <c r="D7457" s="1">
        <f t="shared" ca="1" si="813"/>
        <v>58.639357099169693</v>
      </c>
      <c r="E7457" s="1">
        <f t="shared" ca="1" si="814"/>
        <v>-3</v>
      </c>
      <c r="F7457" s="1">
        <f t="shared" ca="1" si="816"/>
        <v>1</v>
      </c>
      <c r="G7457" s="1">
        <f t="shared" ca="1" si="817"/>
        <v>3</v>
      </c>
      <c r="H7457" s="1">
        <f t="shared" ca="1" si="818"/>
        <v>0</v>
      </c>
    </row>
    <row r="7458" spans="1:8" hidden="1" x14ac:dyDescent="0.2">
      <c r="A7458" s="1">
        <v>7455</v>
      </c>
      <c r="B7458" s="1">
        <f t="shared" ca="1" si="815"/>
        <v>549137.88736135047</v>
      </c>
      <c r="C7458" s="1">
        <f t="shared" ca="1" si="812"/>
        <v>100</v>
      </c>
      <c r="D7458" s="1">
        <f t="shared" ca="1" si="813"/>
        <v>58.639357099169693</v>
      </c>
      <c r="E7458" s="1">
        <f t="shared" ca="1" si="814"/>
        <v>-2</v>
      </c>
      <c r="F7458" s="1">
        <f t="shared" ca="1" si="816"/>
        <v>1</v>
      </c>
      <c r="G7458" s="1">
        <f t="shared" ca="1" si="817"/>
        <v>0</v>
      </c>
      <c r="H7458" s="1">
        <f t="shared" ca="1" si="818"/>
        <v>1</v>
      </c>
    </row>
    <row r="7459" spans="1:8" hidden="1" x14ac:dyDescent="0.2">
      <c r="A7459" s="1">
        <v>7456</v>
      </c>
      <c r="B7459" s="1">
        <f t="shared" ca="1" si="815"/>
        <v>555001.82307126746</v>
      </c>
      <c r="C7459" s="1">
        <f t="shared" ca="1" si="812"/>
        <v>100</v>
      </c>
      <c r="D7459" s="1">
        <f t="shared" ca="1" si="813"/>
        <v>58.639357099169693</v>
      </c>
      <c r="E7459" s="1">
        <f t="shared" ca="1" si="814"/>
        <v>-1</v>
      </c>
      <c r="F7459" s="1">
        <f t="shared" ca="1" si="816"/>
        <v>1</v>
      </c>
      <c r="G7459" s="1">
        <f t="shared" ca="1" si="817"/>
        <v>0</v>
      </c>
      <c r="H7459" s="1">
        <f t="shared" ca="1" si="818"/>
        <v>2</v>
      </c>
    </row>
    <row r="7460" spans="1:8" hidden="1" x14ac:dyDescent="0.2">
      <c r="A7460" s="1">
        <v>7457</v>
      </c>
      <c r="B7460" s="1">
        <f t="shared" ca="1" si="815"/>
        <v>560865.75878118444</v>
      </c>
      <c r="C7460" s="1">
        <f t="shared" ca="1" si="812"/>
        <v>100</v>
      </c>
      <c r="D7460" s="1">
        <f t="shared" ca="1" si="813"/>
        <v>-42.077013244733351</v>
      </c>
      <c r="E7460" s="1">
        <f t="shared" ca="1" si="814"/>
        <v>0</v>
      </c>
      <c r="F7460" s="1">
        <f t="shared" ca="1" si="816"/>
        <v>1</v>
      </c>
      <c r="G7460" s="1">
        <f t="shared" ca="1" si="817"/>
        <v>0</v>
      </c>
      <c r="H7460" s="1">
        <f t="shared" ca="1" si="818"/>
        <v>3</v>
      </c>
    </row>
    <row r="7461" spans="1:8" hidden="1" x14ac:dyDescent="0.2">
      <c r="A7461" s="1">
        <v>7458</v>
      </c>
      <c r="B7461" s="1">
        <f t="shared" ca="1" si="815"/>
        <v>556658.05745671107</v>
      </c>
      <c r="C7461" s="1">
        <f t="shared" ca="1" si="812"/>
        <v>100</v>
      </c>
      <c r="D7461" s="1">
        <f t="shared" ca="1" si="813"/>
        <v>58.639357099169693</v>
      </c>
      <c r="E7461" s="1">
        <f t="shared" ca="1" si="814"/>
        <v>-1</v>
      </c>
      <c r="F7461" s="1">
        <f t="shared" ca="1" si="816"/>
        <v>1</v>
      </c>
      <c r="G7461" s="1">
        <f t="shared" ca="1" si="817"/>
        <v>1</v>
      </c>
      <c r="H7461" s="1">
        <f t="shared" ca="1" si="818"/>
        <v>0</v>
      </c>
    </row>
    <row r="7462" spans="1:8" hidden="1" x14ac:dyDescent="0.2">
      <c r="A7462" s="1">
        <v>7459</v>
      </c>
      <c r="B7462" s="1">
        <f t="shared" ca="1" si="815"/>
        <v>562521.99316662806</v>
      </c>
      <c r="C7462" s="1">
        <f t="shared" ca="1" si="812"/>
        <v>100</v>
      </c>
      <c r="D7462" s="1">
        <f t="shared" ca="1" si="813"/>
        <v>-42.077013244733351</v>
      </c>
      <c r="E7462" s="1">
        <f t="shared" ca="1" si="814"/>
        <v>0</v>
      </c>
      <c r="F7462" s="1">
        <f t="shared" ca="1" si="816"/>
        <v>1</v>
      </c>
      <c r="G7462" s="1">
        <f t="shared" ca="1" si="817"/>
        <v>0</v>
      </c>
      <c r="H7462" s="1">
        <f t="shared" ca="1" si="818"/>
        <v>1</v>
      </c>
    </row>
    <row r="7463" spans="1:8" hidden="1" x14ac:dyDescent="0.2">
      <c r="A7463" s="1">
        <v>7460</v>
      </c>
      <c r="B7463" s="1">
        <f t="shared" ca="1" si="815"/>
        <v>558314.29184215469</v>
      </c>
      <c r="C7463" s="1">
        <f t="shared" ca="1" si="812"/>
        <v>100</v>
      </c>
      <c r="D7463" s="1">
        <f t="shared" ca="1" si="813"/>
        <v>58.639357099169693</v>
      </c>
      <c r="E7463" s="1">
        <f t="shared" ca="1" si="814"/>
        <v>-1</v>
      </c>
      <c r="F7463" s="1">
        <f t="shared" ca="1" si="816"/>
        <v>1</v>
      </c>
      <c r="G7463" s="1">
        <f t="shared" ca="1" si="817"/>
        <v>1</v>
      </c>
      <c r="H7463" s="1">
        <f t="shared" ca="1" si="818"/>
        <v>0</v>
      </c>
    </row>
    <row r="7464" spans="1:8" hidden="1" x14ac:dyDescent="0.2">
      <c r="A7464" s="1">
        <v>7461</v>
      </c>
      <c r="B7464" s="1">
        <f t="shared" ca="1" si="815"/>
        <v>564178.22755207168</v>
      </c>
      <c r="C7464" s="1">
        <f t="shared" ca="1" si="812"/>
        <v>100</v>
      </c>
      <c r="D7464" s="1">
        <f t="shared" ca="1" si="813"/>
        <v>-42.077013244733351</v>
      </c>
      <c r="E7464" s="1">
        <f t="shared" ca="1" si="814"/>
        <v>0</v>
      </c>
      <c r="F7464" s="1">
        <f t="shared" ca="1" si="816"/>
        <v>1</v>
      </c>
      <c r="G7464" s="1">
        <f t="shared" ca="1" si="817"/>
        <v>0</v>
      </c>
      <c r="H7464" s="1">
        <f t="shared" ca="1" si="818"/>
        <v>1</v>
      </c>
    </row>
    <row r="7465" spans="1:8" hidden="1" x14ac:dyDescent="0.2">
      <c r="A7465" s="1">
        <v>7462</v>
      </c>
      <c r="B7465" s="1">
        <f t="shared" ca="1" si="815"/>
        <v>559970.52622759831</v>
      </c>
      <c r="C7465" s="1">
        <f t="shared" ca="1" si="812"/>
        <v>100</v>
      </c>
      <c r="D7465" s="1">
        <f t="shared" ca="1" si="813"/>
        <v>-42.077013244733351</v>
      </c>
      <c r="E7465" s="1">
        <f t="shared" ca="1" si="814"/>
        <v>-1</v>
      </c>
      <c r="F7465" s="1">
        <f t="shared" ca="1" si="816"/>
        <v>1</v>
      </c>
      <c r="G7465" s="1">
        <f t="shared" ca="1" si="817"/>
        <v>1</v>
      </c>
      <c r="H7465" s="1">
        <f t="shared" ca="1" si="818"/>
        <v>0</v>
      </c>
    </row>
    <row r="7466" spans="1:8" hidden="1" x14ac:dyDescent="0.2">
      <c r="A7466" s="1">
        <v>7463</v>
      </c>
      <c r="B7466" s="1">
        <f t="shared" ca="1" si="815"/>
        <v>555762.82490312494</v>
      </c>
      <c r="C7466" s="1">
        <f t="shared" ca="1" si="812"/>
        <v>100</v>
      </c>
      <c r="D7466" s="1">
        <f t="shared" ca="1" si="813"/>
        <v>-42.077013244733351</v>
      </c>
      <c r="E7466" s="1">
        <f t="shared" ca="1" si="814"/>
        <v>-2</v>
      </c>
      <c r="F7466" s="1">
        <f t="shared" ca="1" si="816"/>
        <v>1</v>
      </c>
      <c r="G7466" s="1">
        <f t="shared" ca="1" si="817"/>
        <v>2</v>
      </c>
      <c r="H7466" s="1">
        <f t="shared" ca="1" si="818"/>
        <v>0</v>
      </c>
    </row>
    <row r="7467" spans="1:8" hidden="1" x14ac:dyDescent="0.2">
      <c r="A7467" s="1">
        <v>7464</v>
      </c>
      <c r="B7467" s="1">
        <f t="shared" ca="1" si="815"/>
        <v>551555.12357865158</v>
      </c>
      <c r="C7467" s="1">
        <f t="shared" ca="1" si="812"/>
        <v>100</v>
      </c>
      <c r="D7467" s="1">
        <f t="shared" ca="1" si="813"/>
        <v>58.639357099169693</v>
      </c>
      <c r="E7467" s="1">
        <f t="shared" ca="1" si="814"/>
        <v>-3</v>
      </c>
      <c r="F7467" s="1">
        <f t="shared" ca="1" si="816"/>
        <v>1</v>
      </c>
      <c r="G7467" s="1">
        <f t="shared" ca="1" si="817"/>
        <v>3</v>
      </c>
      <c r="H7467" s="1">
        <f t="shared" ca="1" si="818"/>
        <v>0</v>
      </c>
    </row>
    <row r="7468" spans="1:8" hidden="1" x14ac:dyDescent="0.2">
      <c r="A7468" s="1">
        <v>7465</v>
      </c>
      <c r="B7468" s="1">
        <f t="shared" ca="1" si="815"/>
        <v>557419.05928856856</v>
      </c>
      <c r="C7468" s="1">
        <f t="shared" ca="1" si="812"/>
        <v>100</v>
      </c>
      <c r="D7468" s="1">
        <f t="shared" ca="1" si="813"/>
        <v>58.639357099169693</v>
      </c>
      <c r="E7468" s="1">
        <f t="shared" ca="1" si="814"/>
        <v>-2</v>
      </c>
      <c r="F7468" s="1">
        <f t="shared" ca="1" si="816"/>
        <v>1</v>
      </c>
      <c r="G7468" s="1">
        <f t="shared" ca="1" si="817"/>
        <v>0</v>
      </c>
      <c r="H7468" s="1">
        <f t="shared" ca="1" si="818"/>
        <v>1</v>
      </c>
    </row>
    <row r="7469" spans="1:8" hidden="1" x14ac:dyDescent="0.2">
      <c r="A7469" s="1">
        <v>7466</v>
      </c>
      <c r="B7469" s="1">
        <f t="shared" ca="1" si="815"/>
        <v>563282.99499848555</v>
      </c>
      <c r="C7469" s="1">
        <f t="shared" ca="1" si="812"/>
        <v>100</v>
      </c>
      <c r="D7469" s="1">
        <f t="shared" ca="1" si="813"/>
        <v>-42.077013244733351</v>
      </c>
      <c r="E7469" s="1">
        <f t="shared" ca="1" si="814"/>
        <v>-1</v>
      </c>
      <c r="F7469" s="1">
        <f t="shared" ca="1" si="816"/>
        <v>1</v>
      </c>
      <c r="G7469" s="1">
        <f t="shared" ca="1" si="817"/>
        <v>0</v>
      </c>
      <c r="H7469" s="1">
        <f t="shared" ca="1" si="818"/>
        <v>2</v>
      </c>
    </row>
    <row r="7470" spans="1:8" hidden="1" x14ac:dyDescent="0.2">
      <c r="A7470" s="1">
        <v>7467</v>
      </c>
      <c r="B7470" s="1">
        <f t="shared" ca="1" si="815"/>
        <v>559075.29367401218</v>
      </c>
      <c r="C7470" s="1">
        <f t="shared" ca="1" si="812"/>
        <v>100</v>
      </c>
      <c r="D7470" s="1">
        <f t="shared" ca="1" si="813"/>
        <v>-42.077013244733351</v>
      </c>
      <c r="E7470" s="1">
        <f t="shared" ca="1" si="814"/>
        <v>-2</v>
      </c>
      <c r="F7470" s="1">
        <f t="shared" ca="1" si="816"/>
        <v>1</v>
      </c>
      <c r="G7470" s="1">
        <f t="shared" ca="1" si="817"/>
        <v>1</v>
      </c>
      <c r="H7470" s="1">
        <f t="shared" ca="1" si="818"/>
        <v>0</v>
      </c>
    </row>
    <row r="7471" spans="1:8" hidden="1" x14ac:dyDescent="0.2">
      <c r="A7471" s="1">
        <v>7468</v>
      </c>
      <c r="B7471" s="1">
        <f t="shared" ca="1" si="815"/>
        <v>554867.59234953881</v>
      </c>
      <c r="C7471" s="1">
        <f t="shared" ca="1" si="812"/>
        <v>100</v>
      </c>
      <c r="D7471" s="1">
        <f t="shared" ca="1" si="813"/>
        <v>-42.077013244733351</v>
      </c>
      <c r="E7471" s="1">
        <f t="shared" ca="1" si="814"/>
        <v>-3</v>
      </c>
      <c r="F7471" s="1">
        <f t="shared" ca="1" si="816"/>
        <v>1</v>
      </c>
      <c r="G7471" s="1">
        <f t="shared" ca="1" si="817"/>
        <v>2</v>
      </c>
      <c r="H7471" s="1">
        <f t="shared" ca="1" si="818"/>
        <v>0</v>
      </c>
    </row>
    <row r="7472" spans="1:8" hidden="1" x14ac:dyDescent="0.2">
      <c r="A7472" s="1">
        <v>7469</v>
      </c>
      <c r="B7472" s="1">
        <f t="shared" ca="1" si="815"/>
        <v>550659.89102506544</v>
      </c>
      <c r="C7472" s="1">
        <f t="shared" ca="1" si="812"/>
        <v>100</v>
      </c>
      <c r="D7472" s="1">
        <f t="shared" ca="1" si="813"/>
        <v>58.639357099169693</v>
      </c>
      <c r="E7472" s="1">
        <f t="shared" ca="1" si="814"/>
        <v>-4</v>
      </c>
      <c r="F7472" s="1">
        <f t="shared" ca="1" si="816"/>
        <v>1</v>
      </c>
      <c r="G7472" s="1">
        <f t="shared" ca="1" si="817"/>
        <v>3</v>
      </c>
      <c r="H7472" s="1">
        <f t="shared" ca="1" si="818"/>
        <v>0</v>
      </c>
    </row>
    <row r="7473" spans="1:8" hidden="1" x14ac:dyDescent="0.2">
      <c r="A7473" s="1">
        <v>7470</v>
      </c>
      <c r="B7473" s="1">
        <f t="shared" ca="1" si="815"/>
        <v>556523.82673498243</v>
      </c>
      <c r="C7473" s="1">
        <f t="shared" ca="1" si="812"/>
        <v>100</v>
      </c>
      <c r="D7473" s="1">
        <f t="shared" ca="1" si="813"/>
        <v>-42.077013244733351</v>
      </c>
      <c r="E7473" s="1">
        <f t="shared" ca="1" si="814"/>
        <v>-3</v>
      </c>
      <c r="F7473" s="1">
        <f t="shared" ca="1" si="816"/>
        <v>1</v>
      </c>
      <c r="G7473" s="1">
        <f t="shared" ca="1" si="817"/>
        <v>0</v>
      </c>
      <c r="H7473" s="1">
        <f t="shared" ca="1" si="818"/>
        <v>1</v>
      </c>
    </row>
    <row r="7474" spans="1:8" hidden="1" x14ac:dyDescent="0.2">
      <c r="A7474" s="1">
        <v>7471</v>
      </c>
      <c r="B7474" s="1">
        <f t="shared" ca="1" si="815"/>
        <v>552316.12541050906</v>
      </c>
      <c r="C7474" s="1">
        <f t="shared" ca="1" si="812"/>
        <v>100</v>
      </c>
      <c r="D7474" s="1">
        <f t="shared" ca="1" si="813"/>
        <v>-42.077013244733351</v>
      </c>
      <c r="E7474" s="1">
        <f t="shared" ca="1" si="814"/>
        <v>-4</v>
      </c>
      <c r="F7474" s="1">
        <f t="shared" ca="1" si="816"/>
        <v>1</v>
      </c>
      <c r="G7474" s="1">
        <f t="shared" ca="1" si="817"/>
        <v>1</v>
      </c>
      <c r="H7474" s="1">
        <f t="shared" ca="1" si="818"/>
        <v>0</v>
      </c>
    </row>
    <row r="7475" spans="1:8" hidden="1" x14ac:dyDescent="0.2">
      <c r="A7475" s="1">
        <v>7472</v>
      </c>
      <c r="B7475" s="1">
        <f t="shared" ca="1" si="815"/>
        <v>548108.42408603569</v>
      </c>
      <c r="C7475" s="1">
        <f t="shared" ca="1" si="812"/>
        <v>500</v>
      </c>
      <c r="D7475" s="1">
        <f t="shared" ca="1" si="813"/>
        <v>58.639357099169693</v>
      </c>
      <c r="E7475" s="1">
        <f t="shared" ca="1" si="814"/>
        <v>0</v>
      </c>
      <c r="F7475" s="1">
        <f t="shared" ca="1" si="816"/>
        <v>2</v>
      </c>
      <c r="G7475" s="1">
        <f t="shared" ca="1" si="817"/>
        <v>2</v>
      </c>
      <c r="H7475" s="1">
        <f t="shared" ca="1" si="818"/>
        <v>0</v>
      </c>
    </row>
    <row r="7476" spans="1:8" hidden="1" x14ac:dyDescent="0.2">
      <c r="A7476" s="1">
        <v>7473</v>
      </c>
      <c r="B7476" s="1">
        <f t="shared" ca="1" si="815"/>
        <v>577428.10263562051</v>
      </c>
      <c r="C7476" s="1">
        <f t="shared" ca="1" si="812"/>
        <v>100</v>
      </c>
      <c r="D7476" s="1">
        <f t="shared" ca="1" si="813"/>
        <v>-42.077013244733351</v>
      </c>
      <c r="E7476" s="1">
        <f t="shared" ca="1" si="814"/>
        <v>0</v>
      </c>
      <c r="F7476" s="1">
        <f t="shared" ca="1" si="816"/>
        <v>1</v>
      </c>
      <c r="G7476" s="1">
        <f t="shared" ca="1" si="817"/>
        <v>0</v>
      </c>
      <c r="H7476" s="1">
        <f t="shared" ca="1" si="818"/>
        <v>1</v>
      </c>
    </row>
    <row r="7477" spans="1:8" hidden="1" x14ac:dyDescent="0.2">
      <c r="A7477" s="1">
        <v>7474</v>
      </c>
      <c r="B7477" s="1">
        <f t="shared" ca="1" si="815"/>
        <v>573220.40131114714</v>
      </c>
      <c r="C7477" s="1">
        <f t="shared" ca="1" si="812"/>
        <v>100</v>
      </c>
      <c r="D7477" s="1">
        <f t="shared" ca="1" si="813"/>
        <v>58.639357099169693</v>
      </c>
      <c r="E7477" s="1">
        <f t="shared" ca="1" si="814"/>
        <v>-1</v>
      </c>
      <c r="F7477" s="1">
        <f t="shared" ca="1" si="816"/>
        <v>1</v>
      </c>
      <c r="G7477" s="1">
        <f t="shared" ca="1" si="817"/>
        <v>1</v>
      </c>
      <c r="H7477" s="1">
        <f t="shared" ca="1" si="818"/>
        <v>0</v>
      </c>
    </row>
    <row r="7478" spans="1:8" hidden="1" x14ac:dyDescent="0.2">
      <c r="A7478" s="1">
        <v>7475</v>
      </c>
      <c r="B7478" s="1">
        <f t="shared" ca="1" si="815"/>
        <v>579084.33702106413</v>
      </c>
      <c r="C7478" s="1">
        <f t="shared" ca="1" si="812"/>
        <v>100</v>
      </c>
      <c r="D7478" s="1">
        <f t="shared" ca="1" si="813"/>
        <v>58.639357099169693</v>
      </c>
      <c r="E7478" s="1">
        <f t="shared" ca="1" si="814"/>
        <v>0</v>
      </c>
      <c r="F7478" s="1">
        <f t="shared" ca="1" si="816"/>
        <v>1</v>
      </c>
      <c r="G7478" s="1">
        <f t="shared" ca="1" si="817"/>
        <v>0</v>
      </c>
      <c r="H7478" s="1">
        <f t="shared" ca="1" si="818"/>
        <v>1</v>
      </c>
    </row>
    <row r="7479" spans="1:8" hidden="1" x14ac:dyDescent="0.2">
      <c r="A7479" s="1">
        <v>7476</v>
      </c>
      <c r="B7479" s="1">
        <f t="shared" ca="1" si="815"/>
        <v>584948.27273098112</v>
      </c>
      <c r="C7479" s="1">
        <f t="shared" ca="1" si="812"/>
        <v>100</v>
      </c>
      <c r="D7479" s="1">
        <f t="shared" ca="1" si="813"/>
        <v>58.639357099169693</v>
      </c>
      <c r="E7479" s="1">
        <f t="shared" ca="1" si="814"/>
        <v>0</v>
      </c>
      <c r="F7479" s="1">
        <f t="shared" ca="1" si="816"/>
        <v>1</v>
      </c>
      <c r="G7479" s="1">
        <f t="shared" ca="1" si="817"/>
        <v>0</v>
      </c>
      <c r="H7479" s="1">
        <f t="shared" ca="1" si="818"/>
        <v>2</v>
      </c>
    </row>
    <row r="7480" spans="1:8" hidden="1" x14ac:dyDescent="0.2">
      <c r="A7480" s="1">
        <v>7477</v>
      </c>
      <c r="B7480" s="1">
        <f t="shared" ca="1" si="815"/>
        <v>590812.2084408981</v>
      </c>
      <c r="C7480" s="1">
        <f t="shared" ca="1" si="812"/>
        <v>100</v>
      </c>
      <c r="D7480" s="1">
        <f t="shared" ca="1" si="813"/>
        <v>-42.077013244733351</v>
      </c>
      <c r="E7480" s="1">
        <f t="shared" ca="1" si="814"/>
        <v>0</v>
      </c>
      <c r="F7480" s="1">
        <f t="shared" ca="1" si="816"/>
        <v>1</v>
      </c>
      <c r="G7480" s="1">
        <f t="shared" ca="1" si="817"/>
        <v>0</v>
      </c>
      <c r="H7480" s="1">
        <f t="shared" ca="1" si="818"/>
        <v>3</v>
      </c>
    </row>
    <row r="7481" spans="1:8" hidden="1" x14ac:dyDescent="0.2">
      <c r="A7481" s="1">
        <v>7478</v>
      </c>
      <c r="B7481" s="1">
        <f t="shared" ca="1" si="815"/>
        <v>586604.50711642473</v>
      </c>
      <c r="C7481" s="1">
        <f t="shared" ca="1" si="812"/>
        <v>100</v>
      </c>
      <c r="D7481" s="1">
        <f t="shared" ca="1" si="813"/>
        <v>-42.077013244733351</v>
      </c>
      <c r="E7481" s="1">
        <f t="shared" ca="1" si="814"/>
        <v>-1</v>
      </c>
      <c r="F7481" s="1">
        <f t="shared" ca="1" si="816"/>
        <v>1</v>
      </c>
      <c r="G7481" s="1">
        <f t="shared" ca="1" si="817"/>
        <v>1</v>
      </c>
      <c r="H7481" s="1">
        <f t="shared" ca="1" si="818"/>
        <v>0</v>
      </c>
    </row>
    <row r="7482" spans="1:8" hidden="1" x14ac:dyDescent="0.2">
      <c r="A7482" s="1">
        <v>7479</v>
      </c>
      <c r="B7482" s="1">
        <f t="shared" ca="1" si="815"/>
        <v>582396.80579195137</v>
      </c>
      <c r="C7482" s="1">
        <f t="shared" ca="1" si="812"/>
        <v>100</v>
      </c>
      <c r="D7482" s="1">
        <f t="shared" ca="1" si="813"/>
        <v>-42.077013244733351</v>
      </c>
      <c r="E7482" s="1">
        <f t="shared" ca="1" si="814"/>
        <v>-2</v>
      </c>
      <c r="F7482" s="1">
        <f t="shared" ca="1" si="816"/>
        <v>1</v>
      </c>
      <c r="G7482" s="1">
        <f t="shared" ca="1" si="817"/>
        <v>2</v>
      </c>
      <c r="H7482" s="1">
        <f t="shared" ca="1" si="818"/>
        <v>0</v>
      </c>
    </row>
    <row r="7483" spans="1:8" hidden="1" x14ac:dyDescent="0.2">
      <c r="A7483" s="1">
        <v>7480</v>
      </c>
      <c r="B7483" s="1">
        <f t="shared" ca="1" si="815"/>
        <v>578189.104467478</v>
      </c>
      <c r="C7483" s="1">
        <f t="shared" ca="1" si="812"/>
        <v>100</v>
      </c>
      <c r="D7483" s="1">
        <f t="shared" ca="1" si="813"/>
        <v>-42.077013244733351</v>
      </c>
      <c r="E7483" s="1">
        <f t="shared" ca="1" si="814"/>
        <v>-3</v>
      </c>
      <c r="F7483" s="1">
        <f t="shared" ca="1" si="816"/>
        <v>1</v>
      </c>
      <c r="G7483" s="1">
        <f t="shared" ca="1" si="817"/>
        <v>3</v>
      </c>
      <c r="H7483" s="1">
        <f t="shared" ca="1" si="818"/>
        <v>0</v>
      </c>
    </row>
    <row r="7484" spans="1:8" hidden="1" x14ac:dyDescent="0.2">
      <c r="A7484" s="1">
        <v>7481</v>
      </c>
      <c r="B7484" s="1">
        <f t="shared" ca="1" si="815"/>
        <v>573981.40314300463</v>
      </c>
      <c r="C7484" s="1">
        <f t="shared" ca="1" si="812"/>
        <v>100</v>
      </c>
      <c r="D7484" s="1">
        <f t="shared" ca="1" si="813"/>
        <v>58.639357099169693</v>
      </c>
      <c r="E7484" s="1">
        <f t="shared" ca="1" si="814"/>
        <v>-4</v>
      </c>
      <c r="F7484" s="1">
        <f t="shared" ca="1" si="816"/>
        <v>1</v>
      </c>
      <c r="G7484" s="1">
        <f t="shared" ca="1" si="817"/>
        <v>4</v>
      </c>
      <c r="H7484" s="1">
        <f t="shared" ca="1" si="818"/>
        <v>0</v>
      </c>
    </row>
    <row r="7485" spans="1:8" hidden="1" x14ac:dyDescent="0.2">
      <c r="A7485" s="1">
        <v>7482</v>
      </c>
      <c r="B7485" s="1">
        <f t="shared" ca="1" si="815"/>
        <v>579845.33885292162</v>
      </c>
      <c r="C7485" s="1">
        <f t="shared" ca="1" si="812"/>
        <v>100</v>
      </c>
      <c r="D7485" s="1">
        <f t="shared" ca="1" si="813"/>
        <v>58.639357099169693</v>
      </c>
      <c r="E7485" s="1">
        <f t="shared" ca="1" si="814"/>
        <v>-3</v>
      </c>
      <c r="F7485" s="1">
        <f t="shared" ca="1" si="816"/>
        <v>1</v>
      </c>
      <c r="G7485" s="1">
        <f t="shared" ca="1" si="817"/>
        <v>0</v>
      </c>
      <c r="H7485" s="1">
        <f t="shared" ca="1" si="818"/>
        <v>1</v>
      </c>
    </row>
    <row r="7486" spans="1:8" hidden="1" x14ac:dyDescent="0.2">
      <c r="A7486" s="1">
        <v>7483</v>
      </c>
      <c r="B7486" s="1">
        <f t="shared" ca="1" si="815"/>
        <v>585709.2745628386</v>
      </c>
      <c r="C7486" s="1">
        <f t="shared" ca="1" si="812"/>
        <v>100</v>
      </c>
      <c r="D7486" s="1">
        <f t="shared" ca="1" si="813"/>
        <v>58.639357099169693</v>
      </c>
      <c r="E7486" s="1">
        <f t="shared" ca="1" si="814"/>
        <v>-2</v>
      </c>
      <c r="F7486" s="1">
        <f t="shared" ca="1" si="816"/>
        <v>1</v>
      </c>
      <c r="G7486" s="1">
        <f t="shared" ca="1" si="817"/>
        <v>0</v>
      </c>
      <c r="H7486" s="1">
        <f t="shared" ca="1" si="818"/>
        <v>2</v>
      </c>
    </row>
    <row r="7487" spans="1:8" hidden="1" x14ac:dyDescent="0.2">
      <c r="A7487" s="1">
        <v>7484</v>
      </c>
      <c r="B7487" s="1">
        <f t="shared" ca="1" si="815"/>
        <v>591573.21027275559</v>
      </c>
      <c r="C7487" s="1">
        <f t="shared" ca="1" si="812"/>
        <v>100</v>
      </c>
      <c r="D7487" s="1">
        <f t="shared" ca="1" si="813"/>
        <v>-42.077013244733351</v>
      </c>
      <c r="E7487" s="1">
        <f t="shared" ca="1" si="814"/>
        <v>-1</v>
      </c>
      <c r="F7487" s="1">
        <f t="shared" ca="1" si="816"/>
        <v>1</v>
      </c>
      <c r="G7487" s="1">
        <f t="shared" ca="1" si="817"/>
        <v>0</v>
      </c>
      <c r="H7487" s="1">
        <f t="shared" ca="1" si="818"/>
        <v>3</v>
      </c>
    </row>
    <row r="7488" spans="1:8" hidden="1" x14ac:dyDescent="0.2">
      <c r="A7488" s="1">
        <v>7485</v>
      </c>
      <c r="B7488" s="1">
        <f t="shared" ca="1" si="815"/>
        <v>587365.50894828222</v>
      </c>
      <c r="C7488" s="1">
        <f t="shared" ca="1" si="812"/>
        <v>100</v>
      </c>
      <c r="D7488" s="1">
        <f t="shared" ca="1" si="813"/>
        <v>-42.077013244733351</v>
      </c>
      <c r="E7488" s="1">
        <f t="shared" ca="1" si="814"/>
        <v>-2</v>
      </c>
      <c r="F7488" s="1">
        <f t="shared" ca="1" si="816"/>
        <v>1</v>
      </c>
      <c r="G7488" s="1">
        <f t="shared" ca="1" si="817"/>
        <v>1</v>
      </c>
      <c r="H7488" s="1">
        <f t="shared" ca="1" si="818"/>
        <v>0</v>
      </c>
    </row>
    <row r="7489" spans="1:8" hidden="1" x14ac:dyDescent="0.2">
      <c r="A7489" s="1">
        <v>7486</v>
      </c>
      <c r="B7489" s="1">
        <f t="shared" ca="1" si="815"/>
        <v>583157.80762380885</v>
      </c>
      <c r="C7489" s="1">
        <f t="shared" ca="1" si="812"/>
        <v>100</v>
      </c>
      <c r="D7489" s="1">
        <f t="shared" ca="1" si="813"/>
        <v>58.639357099169693</v>
      </c>
      <c r="E7489" s="1">
        <f t="shared" ca="1" si="814"/>
        <v>-3</v>
      </c>
      <c r="F7489" s="1">
        <f t="shared" ca="1" si="816"/>
        <v>1</v>
      </c>
      <c r="G7489" s="1">
        <f t="shared" ca="1" si="817"/>
        <v>2</v>
      </c>
      <c r="H7489" s="1">
        <f t="shared" ca="1" si="818"/>
        <v>0</v>
      </c>
    </row>
    <row r="7490" spans="1:8" hidden="1" x14ac:dyDescent="0.2">
      <c r="A7490" s="1">
        <v>7487</v>
      </c>
      <c r="B7490" s="1">
        <f t="shared" ca="1" si="815"/>
        <v>589021.74333372584</v>
      </c>
      <c r="C7490" s="1">
        <f t="shared" ca="1" si="812"/>
        <v>100</v>
      </c>
      <c r="D7490" s="1">
        <f t="shared" ca="1" si="813"/>
        <v>-42.077013244733351</v>
      </c>
      <c r="E7490" s="1">
        <f t="shared" ca="1" si="814"/>
        <v>-2</v>
      </c>
      <c r="F7490" s="1">
        <f t="shared" ca="1" si="816"/>
        <v>1</v>
      </c>
      <c r="G7490" s="1">
        <f t="shared" ca="1" si="817"/>
        <v>0</v>
      </c>
      <c r="H7490" s="1">
        <f t="shared" ca="1" si="818"/>
        <v>1</v>
      </c>
    </row>
    <row r="7491" spans="1:8" hidden="1" x14ac:dyDescent="0.2">
      <c r="A7491" s="1">
        <v>7488</v>
      </c>
      <c r="B7491" s="1">
        <f t="shared" ca="1" si="815"/>
        <v>584814.04200925247</v>
      </c>
      <c r="C7491" s="1">
        <f t="shared" ca="1" si="812"/>
        <v>100</v>
      </c>
      <c r="D7491" s="1">
        <f t="shared" ca="1" si="813"/>
        <v>-42.077013244733351</v>
      </c>
      <c r="E7491" s="1">
        <f t="shared" ca="1" si="814"/>
        <v>-3</v>
      </c>
      <c r="F7491" s="1">
        <f t="shared" ca="1" si="816"/>
        <v>1</v>
      </c>
      <c r="G7491" s="1">
        <f t="shared" ca="1" si="817"/>
        <v>1</v>
      </c>
      <c r="H7491" s="1">
        <f t="shared" ca="1" si="818"/>
        <v>0</v>
      </c>
    </row>
    <row r="7492" spans="1:8" hidden="1" x14ac:dyDescent="0.2">
      <c r="A7492" s="1">
        <v>7489</v>
      </c>
      <c r="B7492" s="1">
        <f t="shared" ca="1" si="815"/>
        <v>580606.3406847791</v>
      </c>
      <c r="C7492" s="1">
        <f t="shared" ca="1" si="812"/>
        <v>100</v>
      </c>
      <c r="D7492" s="1">
        <f t="shared" ca="1" si="813"/>
        <v>58.639357099169693</v>
      </c>
      <c r="E7492" s="1">
        <f t="shared" ca="1" si="814"/>
        <v>-4</v>
      </c>
      <c r="F7492" s="1">
        <f t="shared" ca="1" si="816"/>
        <v>1</v>
      </c>
      <c r="G7492" s="1">
        <f t="shared" ca="1" si="817"/>
        <v>2</v>
      </c>
      <c r="H7492" s="1">
        <f t="shared" ca="1" si="818"/>
        <v>0</v>
      </c>
    </row>
    <row r="7493" spans="1:8" hidden="1" x14ac:dyDescent="0.2">
      <c r="A7493" s="1">
        <v>7490</v>
      </c>
      <c r="B7493" s="1">
        <f t="shared" ca="1" si="815"/>
        <v>586470.27639469609</v>
      </c>
      <c r="C7493" s="1">
        <f t="shared" ref="C7493:C7556" ca="1" si="819">$C$4*POWER($L$2,F7493-1)</f>
        <v>100</v>
      </c>
      <c r="D7493" s="1">
        <f t="shared" ref="D7493:D7556" ca="1" si="820">IF(RAND()&lt;$B$1,$F$1,$H$1)</f>
        <v>-42.077013244733351</v>
      </c>
      <c r="E7493" s="1">
        <f t="shared" ref="E7493:E7556" ca="1" si="821">IF(D7492&lt;0,IF(E7492-1=-$D$2,0,E7492-1),IF(E7492+1=$F$2,0,E7492+1))</f>
        <v>-3</v>
      </c>
      <c r="F7493" s="1">
        <f t="shared" ca="1" si="816"/>
        <v>1</v>
      </c>
      <c r="G7493" s="1">
        <f t="shared" ca="1" si="817"/>
        <v>0</v>
      </c>
      <c r="H7493" s="1">
        <f t="shared" ca="1" si="818"/>
        <v>1</v>
      </c>
    </row>
    <row r="7494" spans="1:8" hidden="1" x14ac:dyDescent="0.2">
      <c r="A7494" s="1">
        <v>7491</v>
      </c>
      <c r="B7494" s="1">
        <f t="shared" ref="B7494:B7557" ca="1" si="822">B7493+D7493*C7493</f>
        <v>582262.57507022272</v>
      </c>
      <c r="C7494" s="1">
        <f t="shared" ca="1" si="819"/>
        <v>100</v>
      </c>
      <c r="D7494" s="1">
        <f t="shared" ca="1" si="820"/>
        <v>58.639357099169693</v>
      </c>
      <c r="E7494" s="1">
        <f t="shared" ca="1" si="821"/>
        <v>-4</v>
      </c>
      <c r="F7494" s="1">
        <f t="shared" ref="F7494:F7557" ca="1" si="823">IF(AND(D7493&gt;0,E7494=0),IF(F7493-1&lt;1,1,F7493-1),IF(AND(D7493&lt;0,E7494=0),IF(F7493+1&gt;$H$2,1,F7493+1),F7493))</f>
        <v>1</v>
      </c>
      <c r="G7494" s="1">
        <f t="shared" ref="G7494:G7557" ca="1" si="824">IF(D7493&gt;0,0,G7493+1)</f>
        <v>1</v>
      </c>
      <c r="H7494" s="1">
        <f t="shared" ref="H7494:H7557" ca="1" si="825">IF(D7493&lt;0,0,H7493+1)</f>
        <v>0</v>
      </c>
    </row>
    <row r="7495" spans="1:8" hidden="1" x14ac:dyDescent="0.2">
      <c r="A7495" s="1">
        <v>7492</v>
      </c>
      <c r="B7495" s="1">
        <f t="shared" ca="1" si="822"/>
        <v>588126.51078013971</v>
      </c>
      <c r="C7495" s="1">
        <f t="shared" ca="1" si="819"/>
        <v>100</v>
      </c>
      <c r="D7495" s="1">
        <f t="shared" ca="1" si="820"/>
        <v>-42.077013244733351</v>
      </c>
      <c r="E7495" s="1">
        <f t="shared" ca="1" si="821"/>
        <v>-3</v>
      </c>
      <c r="F7495" s="1">
        <f t="shared" ca="1" si="823"/>
        <v>1</v>
      </c>
      <c r="G7495" s="1">
        <f t="shared" ca="1" si="824"/>
        <v>0</v>
      </c>
      <c r="H7495" s="1">
        <f t="shared" ca="1" si="825"/>
        <v>1</v>
      </c>
    </row>
    <row r="7496" spans="1:8" hidden="1" x14ac:dyDescent="0.2">
      <c r="A7496" s="1">
        <v>7493</v>
      </c>
      <c r="B7496" s="1">
        <f t="shared" ca="1" si="822"/>
        <v>583918.80945566634</v>
      </c>
      <c r="C7496" s="1">
        <f t="shared" ca="1" si="819"/>
        <v>100</v>
      </c>
      <c r="D7496" s="1">
        <f t="shared" ca="1" si="820"/>
        <v>-42.077013244733351</v>
      </c>
      <c r="E7496" s="1">
        <f t="shared" ca="1" si="821"/>
        <v>-4</v>
      </c>
      <c r="F7496" s="1">
        <f t="shared" ca="1" si="823"/>
        <v>1</v>
      </c>
      <c r="G7496" s="1">
        <f t="shared" ca="1" si="824"/>
        <v>1</v>
      </c>
      <c r="H7496" s="1">
        <f t="shared" ca="1" si="825"/>
        <v>0</v>
      </c>
    </row>
    <row r="7497" spans="1:8" hidden="1" x14ac:dyDescent="0.2">
      <c r="A7497" s="1">
        <v>7494</v>
      </c>
      <c r="B7497" s="1">
        <f t="shared" ca="1" si="822"/>
        <v>579711.10813119297</v>
      </c>
      <c r="C7497" s="1">
        <f t="shared" ca="1" si="819"/>
        <v>500</v>
      </c>
      <c r="D7497" s="1">
        <f t="shared" ca="1" si="820"/>
        <v>58.639357099169693</v>
      </c>
      <c r="E7497" s="1">
        <f t="shared" ca="1" si="821"/>
        <v>0</v>
      </c>
      <c r="F7497" s="1">
        <f t="shared" ca="1" si="823"/>
        <v>2</v>
      </c>
      <c r="G7497" s="1">
        <f t="shared" ca="1" si="824"/>
        <v>2</v>
      </c>
      <c r="H7497" s="1">
        <f t="shared" ca="1" si="825"/>
        <v>0</v>
      </c>
    </row>
    <row r="7498" spans="1:8" hidden="1" x14ac:dyDescent="0.2">
      <c r="A7498" s="1">
        <v>7495</v>
      </c>
      <c r="B7498" s="1">
        <f t="shared" ca="1" si="822"/>
        <v>609030.78668077779</v>
      </c>
      <c r="C7498" s="1">
        <f t="shared" ca="1" si="819"/>
        <v>100</v>
      </c>
      <c r="D7498" s="1">
        <f t="shared" ca="1" si="820"/>
        <v>58.639357099169693</v>
      </c>
      <c r="E7498" s="1">
        <f t="shared" ca="1" si="821"/>
        <v>0</v>
      </c>
      <c r="F7498" s="1">
        <f t="shared" ca="1" si="823"/>
        <v>1</v>
      </c>
      <c r="G7498" s="1">
        <f t="shared" ca="1" si="824"/>
        <v>0</v>
      </c>
      <c r="H7498" s="1">
        <f t="shared" ca="1" si="825"/>
        <v>1</v>
      </c>
    </row>
    <row r="7499" spans="1:8" hidden="1" x14ac:dyDescent="0.2">
      <c r="A7499" s="1">
        <v>7496</v>
      </c>
      <c r="B7499" s="1">
        <f t="shared" ca="1" si="822"/>
        <v>614894.72239069478</v>
      </c>
      <c r="C7499" s="1">
        <f t="shared" ca="1" si="819"/>
        <v>100</v>
      </c>
      <c r="D7499" s="1">
        <f t="shared" ca="1" si="820"/>
        <v>-42.077013244733351</v>
      </c>
      <c r="E7499" s="1">
        <f t="shared" ca="1" si="821"/>
        <v>0</v>
      </c>
      <c r="F7499" s="1">
        <f t="shared" ca="1" si="823"/>
        <v>1</v>
      </c>
      <c r="G7499" s="1">
        <f t="shared" ca="1" si="824"/>
        <v>0</v>
      </c>
      <c r="H7499" s="1">
        <f t="shared" ca="1" si="825"/>
        <v>2</v>
      </c>
    </row>
    <row r="7500" spans="1:8" hidden="1" x14ac:dyDescent="0.2">
      <c r="A7500" s="1">
        <v>7497</v>
      </c>
      <c r="B7500" s="1">
        <f t="shared" ca="1" si="822"/>
        <v>610687.02106622141</v>
      </c>
      <c r="C7500" s="1">
        <f t="shared" ca="1" si="819"/>
        <v>100</v>
      </c>
      <c r="D7500" s="1">
        <f t="shared" ca="1" si="820"/>
        <v>-42.077013244733351</v>
      </c>
      <c r="E7500" s="1">
        <f t="shared" ca="1" si="821"/>
        <v>-1</v>
      </c>
      <c r="F7500" s="1">
        <f t="shared" ca="1" si="823"/>
        <v>1</v>
      </c>
      <c r="G7500" s="1">
        <f t="shared" ca="1" si="824"/>
        <v>1</v>
      </c>
      <c r="H7500" s="1">
        <f t="shared" ca="1" si="825"/>
        <v>0</v>
      </c>
    </row>
    <row r="7501" spans="1:8" hidden="1" x14ac:dyDescent="0.2">
      <c r="A7501" s="1">
        <v>7498</v>
      </c>
      <c r="B7501" s="1">
        <f t="shared" ca="1" si="822"/>
        <v>606479.31974174804</v>
      </c>
      <c r="C7501" s="1">
        <f t="shared" ca="1" si="819"/>
        <v>100</v>
      </c>
      <c r="D7501" s="1">
        <f t="shared" ca="1" si="820"/>
        <v>-42.077013244733351</v>
      </c>
      <c r="E7501" s="1">
        <f t="shared" ca="1" si="821"/>
        <v>-2</v>
      </c>
      <c r="F7501" s="1">
        <f t="shared" ca="1" si="823"/>
        <v>1</v>
      </c>
      <c r="G7501" s="1">
        <f t="shared" ca="1" si="824"/>
        <v>2</v>
      </c>
      <c r="H7501" s="1">
        <f t="shared" ca="1" si="825"/>
        <v>0</v>
      </c>
    </row>
    <row r="7502" spans="1:8" hidden="1" x14ac:dyDescent="0.2">
      <c r="A7502" s="1">
        <v>7499</v>
      </c>
      <c r="B7502" s="1">
        <f t="shared" ca="1" si="822"/>
        <v>602271.61841727467</v>
      </c>
      <c r="C7502" s="1">
        <f t="shared" ca="1" si="819"/>
        <v>100</v>
      </c>
      <c r="D7502" s="1">
        <f t="shared" ca="1" si="820"/>
        <v>-42.077013244733351</v>
      </c>
      <c r="E7502" s="1">
        <f t="shared" ca="1" si="821"/>
        <v>-3</v>
      </c>
      <c r="F7502" s="1">
        <f t="shared" ca="1" si="823"/>
        <v>1</v>
      </c>
      <c r="G7502" s="1">
        <f t="shared" ca="1" si="824"/>
        <v>3</v>
      </c>
      <c r="H7502" s="1">
        <f t="shared" ca="1" si="825"/>
        <v>0</v>
      </c>
    </row>
    <row r="7503" spans="1:8" hidden="1" x14ac:dyDescent="0.2">
      <c r="A7503" s="1">
        <v>7500</v>
      </c>
      <c r="B7503" s="1">
        <f t="shared" ca="1" si="822"/>
        <v>598063.9170928013</v>
      </c>
      <c r="C7503" s="1">
        <f t="shared" ca="1" si="819"/>
        <v>100</v>
      </c>
      <c r="D7503" s="1">
        <f t="shared" ca="1" si="820"/>
        <v>-42.077013244733351</v>
      </c>
      <c r="E7503" s="1">
        <f t="shared" ca="1" si="821"/>
        <v>-4</v>
      </c>
      <c r="F7503" s="1">
        <f t="shared" ca="1" si="823"/>
        <v>1</v>
      </c>
      <c r="G7503" s="1">
        <f t="shared" ca="1" si="824"/>
        <v>4</v>
      </c>
      <c r="H7503" s="1">
        <f t="shared" ca="1" si="825"/>
        <v>0</v>
      </c>
    </row>
    <row r="7504" spans="1:8" hidden="1" x14ac:dyDescent="0.2">
      <c r="A7504" s="1">
        <v>7501</v>
      </c>
      <c r="B7504" s="1">
        <f t="shared" ca="1" si="822"/>
        <v>593856.21576832794</v>
      </c>
      <c r="C7504" s="1">
        <f t="shared" ca="1" si="819"/>
        <v>500</v>
      </c>
      <c r="D7504" s="1">
        <f t="shared" ca="1" si="820"/>
        <v>58.639357099169693</v>
      </c>
      <c r="E7504" s="1">
        <f t="shared" ca="1" si="821"/>
        <v>0</v>
      </c>
      <c r="F7504" s="1">
        <f t="shared" ca="1" si="823"/>
        <v>2</v>
      </c>
      <c r="G7504" s="1">
        <f t="shared" ca="1" si="824"/>
        <v>5</v>
      </c>
      <c r="H7504" s="1">
        <f t="shared" ca="1" si="825"/>
        <v>0</v>
      </c>
    </row>
    <row r="7505" spans="1:8" hidden="1" x14ac:dyDescent="0.2">
      <c r="A7505" s="1">
        <v>7502</v>
      </c>
      <c r="B7505" s="1">
        <f t="shared" ca="1" si="822"/>
        <v>623175.89431791275</v>
      </c>
      <c r="C7505" s="1">
        <f t="shared" ca="1" si="819"/>
        <v>100</v>
      </c>
      <c r="D7505" s="1">
        <f t="shared" ca="1" si="820"/>
        <v>-42.077013244733351</v>
      </c>
      <c r="E7505" s="1">
        <f t="shared" ca="1" si="821"/>
        <v>0</v>
      </c>
      <c r="F7505" s="1">
        <f t="shared" ca="1" si="823"/>
        <v>1</v>
      </c>
      <c r="G7505" s="1">
        <f t="shared" ca="1" si="824"/>
        <v>0</v>
      </c>
      <c r="H7505" s="1">
        <f t="shared" ca="1" si="825"/>
        <v>1</v>
      </c>
    </row>
    <row r="7506" spans="1:8" hidden="1" x14ac:dyDescent="0.2">
      <c r="A7506" s="1">
        <v>7503</v>
      </c>
      <c r="B7506" s="1">
        <f t="shared" ca="1" si="822"/>
        <v>618968.19299343938</v>
      </c>
      <c r="C7506" s="1">
        <f t="shared" ca="1" si="819"/>
        <v>100</v>
      </c>
      <c r="D7506" s="1">
        <f t="shared" ca="1" si="820"/>
        <v>-42.077013244733351</v>
      </c>
      <c r="E7506" s="1">
        <f t="shared" ca="1" si="821"/>
        <v>-1</v>
      </c>
      <c r="F7506" s="1">
        <f t="shared" ca="1" si="823"/>
        <v>1</v>
      </c>
      <c r="G7506" s="1">
        <f t="shared" ca="1" si="824"/>
        <v>1</v>
      </c>
      <c r="H7506" s="1">
        <f t="shared" ca="1" si="825"/>
        <v>0</v>
      </c>
    </row>
    <row r="7507" spans="1:8" hidden="1" x14ac:dyDescent="0.2">
      <c r="A7507" s="1">
        <v>7504</v>
      </c>
      <c r="B7507" s="1">
        <f t="shared" ca="1" si="822"/>
        <v>614760.49166896602</v>
      </c>
      <c r="C7507" s="1">
        <f t="shared" ca="1" si="819"/>
        <v>100</v>
      </c>
      <c r="D7507" s="1">
        <f t="shared" ca="1" si="820"/>
        <v>58.639357099169693</v>
      </c>
      <c r="E7507" s="1">
        <f t="shared" ca="1" si="821"/>
        <v>-2</v>
      </c>
      <c r="F7507" s="1">
        <f t="shared" ca="1" si="823"/>
        <v>1</v>
      </c>
      <c r="G7507" s="1">
        <f t="shared" ca="1" si="824"/>
        <v>2</v>
      </c>
      <c r="H7507" s="1">
        <f t="shared" ca="1" si="825"/>
        <v>0</v>
      </c>
    </row>
    <row r="7508" spans="1:8" hidden="1" x14ac:dyDescent="0.2">
      <c r="A7508" s="1">
        <v>7505</v>
      </c>
      <c r="B7508" s="1">
        <f t="shared" ca="1" si="822"/>
        <v>620624.427378883</v>
      </c>
      <c r="C7508" s="1">
        <f t="shared" ca="1" si="819"/>
        <v>100</v>
      </c>
      <c r="D7508" s="1">
        <f t="shared" ca="1" si="820"/>
        <v>58.639357099169693</v>
      </c>
      <c r="E7508" s="1">
        <f t="shared" ca="1" si="821"/>
        <v>-1</v>
      </c>
      <c r="F7508" s="1">
        <f t="shared" ca="1" si="823"/>
        <v>1</v>
      </c>
      <c r="G7508" s="1">
        <f t="shared" ca="1" si="824"/>
        <v>0</v>
      </c>
      <c r="H7508" s="1">
        <f t="shared" ca="1" si="825"/>
        <v>1</v>
      </c>
    </row>
    <row r="7509" spans="1:8" hidden="1" x14ac:dyDescent="0.2">
      <c r="A7509" s="1">
        <v>7506</v>
      </c>
      <c r="B7509" s="1">
        <f t="shared" ca="1" si="822"/>
        <v>626488.36308879999</v>
      </c>
      <c r="C7509" s="1">
        <f t="shared" ca="1" si="819"/>
        <v>100</v>
      </c>
      <c r="D7509" s="1">
        <f t="shared" ca="1" si="820"/>
        <v>58.639357099169693</v>
      </c>
      <c r="E7509" s="1">
        <f t="shared" ca="1" si="821"/>
        <v>0</v>
      </c>
      <c r="F7509" s="1">
        <f t="shared" ca="1" si="823"/>
        <v>1</v>
      </c>
      <c r="G7509" s="1">
        <f t="shared" ca="1" si="824"/>
        <v>0</v>
      </c>
      <c r="H7509" s="1">
        <f t="shared" ca="1" si="825"/>
        <v>2</v>
      </c>
    </row>
    <row r="7510" spans="1:8" hidden="1" x14ac:dyDescent="0.2">
      <c r="A7510" s="1">
        <v>7507</v>
      </c>
      <c r="B7510" s="1">
        <f t="shared" ca="1" si="822"/>
        <v>632352.29879871698</v>
      </c>
      <c r="C7510" s="1">
        <f t="shared" ca="1" si="819"/>
        <v>100</v>
      </c>
      <c r="D7510" s="1">
        <f t="shared" ca="1" si="820"/>
        <v>-42.077013244733351</v>
      </c>
      <c r="E7510" s="1">
        <f t="shared" ca="1" si="821"/>
        <v>0</v>
      </c>
      <c r="F7510" s="1">
        <f t="shared" ca="1" si="823"/>
        <v>1</v>
      </c>
      <c r="G7510" s="1">
        <f t="shared" ca="1" si="824"/>
        <v>0</v>
      </c>
      <c r="H7510" s="1">
        <f t="shared" ca="1" si="825"/>
        <v>3</v>
      </c>
    </row>
    <row r="7511" spans="1:8" hidden="1" x14ac:dyDescent="0.2">
      <c r="A7511" s="1">
        <v>7508</v>
      </c>
      <c r="B7511" s="1">
        <f t="shared" ca="1" si="822"/>
        <v>628144.59747424361</v>
      </c>
      <c r="C7511" s="1">
        <f t="shared" ca="1" si="819"/>
        <v>100</v>
      </c>
      <c r="D7511" s="1">
        <f t="shared" ca="1" si="820"/>
        <v>-42.077013244733351</v>
      </c>
      <c r="E7511" s="1">
        <f t="shared" ca="1" si="821"/>
        <v>-1</v>
      </c>
      <c r="F7511" s="1">
        <f t="shared" ca="1" si="823"/>
        <v>1</v>
      </c>
      <c r="G7511" s="1">
        <f t="shared" ca="1" si="824"/>
        <v>1</v>
      </c>
      <c r="H7511" s="1">
        <f t="shared" ca="1" si="825"/>
        <v>0</v>
      </c>
    </row>
    <row r="7512" spans="1:8" hidden="1" x14ac:dyDescent="0.2">
      <c r="A7512" s="1">
        <v>7509</v>
      </c>
      <c r="B7512" s="1">
        <f t="shared" ca="1" si="822"/>
        <v>623936.89614977024</v>
      </c>
      <c r="C7512" s="1">
        <f t="shared" ca="1" si="819"/>
        <v>100</v>
      </c>
      <c r="D7512" s="1">
        <f t="shared" ca="1" si="820"/>
        <v>-42.077013244733351</v>
      </c>
      <c r="E7512" s="1">
        <f t="shared" ca="1" si="821"/>
        <v>-2</v>
      </c>
      <c r="F7512" s="1">
        <f t="shared" ca="1" si="823"/>
        <v>1</v>
      </c>
      <c r="G7512" s="1">
        <f t="shared" ca="1" si="824"/>
        <v>2</v>
      </c>
      <c r="H7512" s="1">
        <f t="shared" ca="1" si="825"/>
        <v>0</v>
      </c>
    </row>
    <row r="7513" spans="1:8" hidden="1" x14ac:dyDescent="0.2">
      <c r="A7513" s="1">
        <v>7510</v>
      </c>
      <c r="B7513" s="1">
        <f t="shared" ca="1" si="822"/>
        <v>619729.19482529687</v>
      </c>
      <c r="C7513" s="1">
        <f t="shared" ca="1" si="819"/>
        <v>100</v>
      </c>
      <c r="D7513" s="1">
        <f t="shared" ca="1" si="820"/>
        <v>58.639357099169693</v>
      </c>
      <c r="E7513" s="1">
        <f t="shared" ca="1" si="821"/>
        <v>-3</v>
      </c>
      <c r="F7513" s="1">
        <f t="shared" ca="1" si="823"/>
        <v>1</v>
      </c>
      <c r="G7513" s="1">
        <f t="shared" ca="1" si="824"/>
        <v>3</v>
      </c>
      <c r="H7513" s="1">
        <f t="shared" ca="1" si="825"/>
        <v>0</v>
      </c>
    </row>
    <row r="7514" spans="1:8" hidden="1" x14ac:dyDescent="0.2">
      <c r="A7514" s="1">
        <v>7511</v>
      </c>
      <c r="B7514" s="1">
        <f t="shared" ca="1" si="822"/>
        <v>625593.13053521386</v>
      </c>
      <c r="C7514" s="1">
        <f t="shared" ca="1" si="819"/>
        <v>100</v>
      </c>
      <c r="D7514" s="1">
        <f t="shared" ca="1" si="820"/>
        <v>-42.077013244733351</v>
      </c>
      <c r="E7514" s="1">
        <f t="shared" ca="1" si="821"/>
        <v>-2</v>
      </c>
      <c r="F7514" s="1">
        <f t="shared" ca="1" si="823"/>
        <v>1</v>
      </c>
      <c r="G7514" s="1">
        <f t="shared" ca="1" si="824"/>
        <v>0</v>
      </c>
      <c r="H7514" s="1">
        <f t="shared" ca="1" si="825"/>
        <v>1</v>
      </c>
    </row>
    <row r="7515" spans="1:8" hidden="1" x14ac:dyDescent="0.2">
      <c r="A7515" s="1">
        <v>7512</v>
      </c>
      <c r="B7515" s="1">
        <f t="shared" ca="1" si="822"/>
        <v>621385.42921074049</v>
      </c>
      <c r="C7515" s="1">
        <f t="shared" ca="1" si="819"/>
        <v>100</v>
      </c>
      <c r="D7515" s="1">
        <f t="shared" ca="1" si="820"/>
        <v>58.639357099169693</v>
      </c>
      <c r="E7515" s="1">
        <f t="shared" ca="1" si="821"/>
        <v>-3</v>
      </c>
      <c r="F7515" s="1">
        <f t="shared" ca="1" si="823"/>
        <v>1</v>
      </c>
      <c r="G7515" s="1">
        <f t="shared" ca="1" si="824"/>
        <v>1</v>
      </c>
      <c r="H7515" s="1">
        <f t="shared" ca="1" si="825"/>
        <v>0</v>
      </c>
    </row>
    <row r="7516" spans="1:8" hidden="1" x14ac:dyDescent="0.2">
      <c r="A7516" s="1">
        <v>7513</v>
      </c>
      <c r="B7516" s="1">
        <f t="shared" ca="1" si="822"/>
        <v>627249.36492065748</v>
      </c>
      <c r="C7516" s="1">
        <f t="shared" ca="1" si="819"/>
        <v>100</v>
      </c>
      <c r="D7516" s="1">
        <f t="shared" ca="1" si="820"/>
        <v>-42.077013244733351</v>
      </c>
      <c r="E7516" s="1">
        <f t="shared" ca="1" si="821"/>
        <v>-2</v>
      </c>
      <c r="F7516" s="1">
        <f t="shared" ca="1" si="823"/>
        <v>1</v>
      </c>
      <c r="G7516" s="1">
        <f t="shared" ca="1" si="824"/>
        <v>0</v>
      </c>
      <c r="H7516" s="1">
        <f t="shared" ca="1" si="825"/>
        <v>1</v>
      </c>
    </row>
    <row r="7517" spans="1:8" hidden="1" x14ac:dyDescent="0.2">
      <c r="A7517" s="1">
        <v>7514</v>
      </c>
      <c r="B7517" s="1">
        <f t="shared" ca="1" si="822"/>
        <v>623041.66359618411</v>
      </c>
      <c r="C7517" s="1">
        <f t="shared" ca="1" si="819"/>
        <v>100</v>
      </c>
      <c r="D7517" s="1">
        <f t="shared" ca="1" si="820"/>
        <v>-42.077013244733351</v>
      </c>
      <c r="E7517" s="1">
        <f t="shared" ca="1" si="821"/>
        <v>-3</v>
      </c>
      <c r="F7517" s="1">
        <f t="shared" ca="1" si="823"/>
        <v>1</v>
      </c>
      <c r="G7517" s="1">
        <f t="shared" ca="1" si="824"/>
        <v>1</v>
      </c>
      <c r="H7517" s="1">
        <f t="shared" ca="1" si="825"/>
        <v>0</v>
      </c>
    </row>
    <row r="7518" spans="1:8" hidden="1" x14ac:dyDescent="0.2">
      <c r="A7518" s="1">
        <v>7515</v>
      </c>
      <c r="B7518" s="1">
        <f t="shared" ca="1" si="822"/>
        <v>618833.96227171074</v>
      </c>
      <c r="C7518" s="1">
        <f t="shared" ca="1" si="819"/>
        <v>100</v>
      </c>
      <c r="D7518" s="1">
        <f t="shared" ca="1" si="820"/>
        <v>58.639357099169693</v>
      </c>
      <c r="E7518" s="1">
        <f t="shared" ca="1" si="821"/>
        <v>-4</v>
      </c>
      <c r="F7518" s="1">
        <f t="shared" ca="1" si="823"/>
        <v>1</v>
      </c>
      <c r="G7518" s="1">
        <f t="shared" ca="1" si="824"/>
        <v>2</v>
      </c>
      <c r="H7518" s="1">
        <f t="shared" ca="1" si="825"/>
        <v>0</v>
      </c>
    </row>
    <row r="7519" spans="1:8" hidden="1" x14ac:dyDescent="0.2">
      <c r="A7519" s="1">
        <v>7516</v>
      </c>
      <c r="B7519" s="1">
        <f t="shared" ca="1" si="822"/>
        <v>624697.89798162773</v>
      </c>
      <c r="C7519" s="1">
        <f t="shared" ca="1" si="819"/>
        <v>100</v>
      </c>
      <c r="D7519" s="1">
        <f t="shared" ca="1" si="820"/>
        <v>-42.077013244733351</v>
      </c>
      <c r="E7519" s="1">
        <f t="shared" ca="1" si="821"/>
        <v>-3</v>
      </c>
      <c r="F7519" s="1">
        <f t="shared" ca="1" si="823"/>
        <v>1</v>
      </c>
      <c r="G7519" s="1">
        <f t="shared" ca="1" si="824"/>
        <v>0</v>
      </c>
      <c r="H7519" s="1">
        <f t="shared" ca="1" si="825"/>
        <v>1</v>
      </c>
    </row>
    <row r="7520" spans="1:8" hidden="1" x14ac:dyDescent="0.2">
      <c r="A7520" s="1">
        <v>7517</v>
      </c>
      <c r="B7520" s="1">
        <f t="shared" ca="1" si="822"/>
        <v>620490.19665715436</v>
      </c>
      <c r="C7520" s="1">
        <f t="shared" ca="1" si="819"/>
        <v>100</v>
      </c>
      <c r="D7520" s="1">
        <f t="shared" ca="1" si="820"/>
        <v>58.639357099169693</v>
      </c>
      <c r="E7520" s="1">
        <f t="shared" ca="1" si="821"/>
        <v>-4</v>
      </c>
      <c r="F7520" s="1">
        <f t="shared" ca="1" si="823"/>
        <v>1</v>
      </c>
      <c r="G7520" s="1">
        <f t="shared" ca="1" si="824"/>
        <v>1</v>
      </c>
      <c r="H7520" s="1">
        <f t="shared" ca="1" si="825"/>
        <v>0</v>
      </c>
    </row>
    <row r="7521" spans="1:8" hidden="1" x14ac:dyDescent="0.2">
      <c r="A7521" s="1">
        <v>7518</v>
      </c>
      <c r="B7521" s="1">
        <f t="shared" ca="1" si="822"/>
        <v>626354.13236707135</v>
      </c>
      <c r="C7521" s="1">
        <f t="shared" ca="1" si="819"/>
        <v>100</v>
      </c>
      <c r="D7521" s="1">
        <f t="shared" ca="1" si="820"/>
        <v>-42.077013244733351</v>
      </c>
      <c r="E7521" s="1">
        <f t="shared" ca="1" si="821"/>
        <v>-3</v>
      </c>
      <c r="F7521" s="1">
        <f t="shared" ca="1" si="823"/>
        <v>1</v>
      </c>
      <c r="G7521" s="1">
        <f t="shared" ca="1" si="824"/>
        <v>0</v>
      </c>
      <c r="H7521" s="1">
        <f t="shared" ca="1" si="825"/>
        <v>1</v>
      </c>
    </row>
    <row r="7522" spans="1:8" hidden="1" x14ac:dyDescent="0.2">
      <c r="A7522" s="1">
        <v>7519</v>
      </c>
      <c r="B7522" s="1">
        <f t="shared" ca="1" si="822"/>
        <v>622146.43104259798</v>
      </c>
      <c r="C7522" s="1">
        <f t="shared" ca="1" si="819"/>
        <v>100</v>
      </c>
      <c r="D7522" s="1">
        <f t="shared" ca="1" si="820"/>
        <v>58.639357099169693</v>
      </c>
      <c r="E7522" s="1">
        <f t="shared" ca="1" si="821"/>
        <v>-4</v>
      </c>
      <c r="F7522" s="1">
        <f t="shared" ca="1" si="823"/>
        <v>1</v>
      </c>
      <c r="G7522" s="1">
        <f t="shared" ca="1" si="824"/>
        <v>1</v>
      </c>
      <c r="H7522" s="1">
        <f t="shared" ca="1" si="825"/>
        <v>0</v>
      </c>
    </row>
    <row r="7523" spans="1:8" hidden="1" x14ac:dyDescent="0.2">
      <c r="A7523" s="1">
        <v>7520</v>
      </c>
      <c r="B7523" s="1">
        <f t="shared" ca="1" si="822"/>
        <v>628010.36675251496</v>
      </c>
      <c r="C7523" s="1">
        <f t="shared" ca="1" si="819"/>
        <v>100</v>
      </c>
      <c r="D7523" s="1">
        <f t="shared" ca="1" si="820"/>
        <v>58.639357099169693</v>
      </c>
      <c r="E7523" s="1">
        <f t="shared" ca="1" si="821"/>
        <v>-3</v>
      </c>
      <c r="F7523" s="1">
        <f t="shared" ca="1" si="823"/>
        <v>1</v>
      </c>
      <c r="G7523" s="1">
        <f t="shared" ca="1" si="824"/>
        <v>0</v>
      </c>
      <c r="H7523" s="1">
        <f t="shared" ca="1" si="825"/>
        <v>1</v>
      </c>
    </row>
    <row r="7524" spans="1:8" hidden="1" x14ac:dyDescent="0.2">
      <c r="A7524" s="1">
        <v>7521</v>
      </c>
      <c r="B7524" s="1">
        <f t="shared" ca="1" si="822"/>
        <v>633874.30246243195</v>
      </c>
      <c r="C7524" s="1">
        <f t="shared" ca="1" si="819"/>
        <v>100</v>
      </c>
      <c r="D7524" s="1">
        <f t="shared" ca="1" si="820"/>
        <v>-42.077013244733351</v>
      </c>
      <c r="E7524" s="1">
        <f t="shared" ca="1" si="821"/>
        <v>-2</v>
      </c>
      <c r="F7524" s="1">
        <f t="shared" ca="1" si="823"/>
        <v>1</v>
      </c>
      <c r="G7524" s="1">
        <f t="shared" ca="1" si="824"/>
        <v>0</v>
      </c>
      <c r="H7524" s="1">
        <f t="shared" ca="1" si="825"/>
        <v>2</v>
      </c>
    </row>
    <row r="7525" spans="1:8" hidden="1" x14ac:dyDescent="0.2">
      <c r="A7525" s="1">
        <v>7522</v>
      </c>
      <c r="B7525" s="1">
        <f t="shared" ca="1" si="822"/>
        <v>629666.60113795858</v>
      </c>
      <c r="C7525" s="1">
        <f t="shared" ca="1" si="819"/>
        <v>100</v>
      </c>
      <c r="D7525" s="1">
        <f t="shared" ca="1" si="820"/>
        <v>-42.077013244733351</v>
      </c>
      <c r="E7525" s="1">
        <f t="shared" ca="1" si="821"/>
        <v>-3</v>
      </c>
      <c r="F7525" s="1">
        <f t="shared" ca="1" si="823"/>
        <v>1</v>
      </c>
      <c r="G7525" s="1">
        <f t="shared" ca="1" si="824"/>
        <v>1</v>
      </c>
      <c r="H7525" s="1">
        <f t="shared" ca="1" si="825"/>
        <v>0</v>
      </c>
    </row>
    <row r="7526" spans="1:8" hidden="1" x14ac:dyDescent="0.2">
      <c r="A7526" s="1">
        <v>7523</v>
      </c>
      <c r="B7526" s="1">
        <f t="shared" ca="1" si="822"/>
        <v>625458.89981348522</v>
      </c>
      <c r="C7526" s="1">
        <f t="shared" ca="1" si="819"/>
        <v>100</v>
      </c>
      <c r="D7526" s="1">
        <f t="shared" ca="1" si="820"/>
        <v>-42.077013244733351</v>
      </c>
      <c r="E7526" s="1">
        <f t="shared" ca="1" si="821"/>
        <v>-4</v>
      </c>
      <c r="F7526" s="1">
        <f t="shared" ca="1" si="823"/>
        <v>1</v>
      </c>
      <c r="G7526" s="1">
        <f t="shared" ca="1" si="824"/>
        <v>2</v>
      </c>
      <c r="H7526" s="1">
        <f t="shared" ca="1" si="825"/>
        <v>0</v>
      </c>
    </row>
    <row r="7527" spans="1:8" hidden="1" x14ac:dyDescent="0.2">
      <c r="A7527" s="1">
        <v>7524</v>
      </c>
      <c r="B7527" s="1">
        <f t="shared" ca="1" si="822"/>
        <v>621251.19848901185</v>
      </c>
      <c r="C7527" s="1">
        <f t="shared" ca="1" si="819"/>
        <v>500</v>
      </c>
      <c r="D7527" s="1">
        <f t="shared" ca="1" si="820"/>
        <v>-42.077013244733351</v>
      </c>
      <c r="E7527" s="1">
        <f t="shared" ca="1" si="821"/>
        <v>0</v>
      </c>
      <c r="F7527" s="1">
        <f t="shared" ca="1" si="823"/>
        <v>2</v>
      </c>
      <c r="G7527" s="1">
        <f t="shared" ca="1" si="824"/>
        <v>3</v>
      </c>
      <c r="H7527" s="1">
        <f t="shared" ca="1" si="825"/>
        <v>0</v>
      </c>
    </row>
    <row r="7528" spans="1:8" hidden="1" x14ac:dyDescent="0.2">
      <c r="A7528" s="1">
        <v>7525</v>
      </c>
      <c r="B7528" s="1">
        <f t="shared" ca="1" si="822"/>
        <v>600212.69186664512</v>
      </c>
      <c r="C7528" s="1">
        <f t="shared" ca="1" si="819"/>
        <v>500</v>
      </c>
      <c r="D7528" s="1">
        <f t="shared" ca="1" si="820"/>
        <v>-42.077013244733351</v>
      </c>
      <c r="E7528" s="1">
        <f t="shared" ca="1" si="821"/>
        <v>-1</v>
      </c>
      <c r="F7528" s="1">
        <f t="shared" ca="1" si="823"/>
        <v>2</v>
      </c>
      <c r="G7528" s="1">
        <f t="shared" ca="1" si="824"/>
        <v>4</v>
      </c>
      <c r="H7528" s="1">
        <f t="shared" ca="1" si="825"/>
        <v>0</v>
      </c>
    </row>
    <row r="7529" spans="1:8" hidden="1" x14ac:dyDescent="0.2">
      <c r="A7529" s="1">
        <v>7526</v>
      </c>
      <c r="B7529" s="1">
        <f t="shared" ca="1" si="822"/>
        <v>579174.1852442784</v>
      </c>
      <c r="C7529" s="1">
        <f t="shared" ca="1" si="819"/>
        <v>500</v>
      </c>
      <c r="D7529" s="1">
        <f t="shared" ca="1" si="820"/>
        <v>-42.077013244733351</v>
      </c>
      <c r="E7529" s="1">
        <f t="shared" ca="1" si="821"/>
        <v>-2</v>
      </c>
      <c r="F7529" s="1">
        <f t="shared" ca="1" si="823"/>
        <v>2</v>
      </c>
      <c r="G7529" s="1">
        <f t="shared" ca="1" si="824"/>
        <v>5</v>
      </c>
      <c r="H7529" s="1">
        <f t="shared" ca="1" si="825"/>
        <v>0</v>
      </c>
    </row>
    <row r="7530" spans="1:8" hidden="1" x14ac:dyDescent="0.2">
      <c r="A7530" s="1">
        <v>7527</v>
      </c>
      <c r="B7530" s="1">
        <f t="shared" ca="1" si="822"/>
        <v>558135.67862191168</v>
      </c>
      <c r="C7530" s="1">
        <f t="shared" ca="1" si="819"/>
        <v>500</v>
      </c>
      <c r="D7530" s="1">
        <f t="shared" ca="1" si="820"/>
        <v>-42.077013244733351</v>
      </c>
      <c r="E7530" s="1">
        <f t="shared" ca="1" si="821"/>
        <v>-3</v>
      </c>
      <c r="F7530" s="1">
        <f t="shared" ca="1" si="823"/>
        <v>2</v>
      </c>
      <c r="G7530" s="1">
        <f t="shared" ca="1" si="824"/>
        <v>6</v>
      </c>
      <c r="H7530" s="1">
        <f t="shared" ca="1" si="825"/>
        <v>0</v>
      </c>
    </row>
    <row r="7531" spans="1:8" hidden="1" x14ac:dyDescent="0.2">
      <c r="A7531" s="1">
        <v>7528</v>
      </c>
      <c r="B7531" s="1">
        <f t="shared" ca="1" si="822"/>
        <v>537097.17199954495</v>
      </c>
      <c r="C7531" s="1">
        <f t="shared" ca="1" si="819"/>
        <v>500</v>
      </c>
      <c r="D7531" s="1">
        <f t="shared" ca="1" si="820"/>
        <v>-42.077013244733351</v>
      </c>
      <c r="E7531" s="1">
        <f t="shared" ca="1" si="821"/>
        <v>-4</v>
      </c>
      <c r="F7531" s="1">
        <f t="shared" ca="1" si="823"/>
        <v>2</v>
      </c>
      <c r="G7531" s="1">
        <f t="shared" ca="1" si="824"/>
        <v>7</v>
      </c>
      <c r="H7531" s="1">
        <f t="shared" ca="1" si="825"/>
        <v>0</v>
      </c>
    </row>
    <row r="7532" spans="1:8" hidden="1" x14ac:dyDescent="0.2">
      <c r="A7532" s="1">
        <v>7529</v>
      </c>
      <c r="B7532" s="1">
        <f t="shared" ca="1" si="822"/>
        <v>516058.66537717829</v>
      </c>
      <c r="C7532" s="1">
        <f t="shared" ca="1" si="819"/>
        <v>100</v>
      </c>
      <c r="D7532" s="1">
        <f t="shared" ca="1" si="820"/>
        <v>58.639357099169693</v>
      </c>
      <c r="E7532" s="1">
        <f t="shared" ca="1" si="821"/>
        <v>0</v>
      </c>
      <c r="F7532" s="1">
        <f t="shared" ca="1" si="823"/>
        <v>1</v>
      </c>
      <c r="G7532" s="1">
        <f t="shared" ca="1" si="824"/>
        <v>8</v>
      </c>
      <c r="H7532" s="1">
        <f t="shared" ca="1" si="825"/>
        <v>0</v>
      </c>
    </row>
    <row r="7533" spans="1:8" hidden="1" x14ac:dyDescent="0.2">
      <c r="A7533" s="1">
        <v>7530</v>
      </c>
      <c r="B7533" s="1">
        <f t="shared" ca="1" si="822"/>
        <v>521922.60108709527</v>
      </c>
      <c r="C7533" s="1">
        <f t="shared" ca="1" si="819"/>
        <v>100</v>
      </c>
      <c r="D7533" s="1">
        <f t="shared" ca="1" si="820"/>
        <v>-42.077013244733351</v>
      </c>
      <c r="E7533" s="1">
        <f t="shared" ca="1" si="821"/>
        <v>0</v>
      </c>
      <c r="F7533" s="1">
        <f t="shared" ca="1" si="823"/>
        <v>1</v>
      </c>
      <c r="G7533" s="1">
        <f t="shared" ca="1" si="824"/>
        <v>0</v>
      </c>
      <c r="H7533" s="1">
        <f t="shared" ca="1" si="825"/>
        <v>1</v>
      </c>
    </row>
    <row r="7534" spans="1:8" hidden="1" x14ac:dyDescent="0.2">
      <c r="A7534" s="1">
        <v>7531</v>
      </c>
      <c r="B7534" s="1">
        <f t="shared" ca="1" si="822"/>
        <v>517714.89976262196</v>
      </c>
      <c r="C7534" s="1">
        <f t="shared" ca="1" si="819"/>
        <v>100</v>
      </c>
      <c r="D7534" s="1">
        <f t="shared" ca="1" si="820"/>
        <v>-42.077013244733351</v>
      </c>
      <c r="E7534" s="1">
        <f t="shared" ca="1" si="821"/>
        <v>-1</v>
      </c>
      <c r="F7534" s="1">
        <f t="shared" ca="1" si="823"/>
        <v>1</v>
      </c>
      <c r="G7534" s="1">
        <f t="shared" ca="1" si="824"/>
        <v>1</v>
      </c>
      <c r="H7534" s="1">
        <f t="shared" ca="1" si="825"/>
        <v>0</v>
      </c>
    </row>
    <row r="7535" spans="1:8" hidden="1" x14ac:dyDescent="0.2">
      <c r="A7535" s="1">
        <v>7532</v>
      </c>
      <c r="B7535" s="1">
        <f t="shared" ca="1" si="822"/>
        <v>513507.19843814865</v>
      </c>
      <c r="C7535" s="1">
        <f t="shared" ca="1" si="819"/>
        <v>100</v>
      </c>
      <c r="D7535" s="1">
        <f t="shared" ca="1" si="820"/>
        <v>58.639357099169693</v>
      </c>
      <c r="E7535" s="1">
        <f t="shared" ca="1" si="821"/>
        <v>-2</v>
      </c>
      <c r="F7535" s="1">
        <f t="shared" ca="1" si="823"/>
        <v>1</v>
      </c>
      <c r="G7535" s="1">
        <f t="shared" ca="1" si="824"/>
        <v>2</v>
      </c>
      <c r="H7535" s="1">
        <f t="shared" ca="1" si="825"/>
        <v>0</v>
      </c>
    </row>
    <row r="7536" spans="1:8" hidden="1" x14ac:dyDescent="0.2">
      <c r="A7536" s="1">
        <v>7533</v>
      </c>
      <c r="B7536" s="1">
        <f t="shared" ca="1" si="822"/>
        <v>519371.13414806564</v>
      </c>
      <c r="C7536" s="1">
        <f t="shared" ca="1" si="819"/>
        <v>100</v>
      </c>
      <c r="D7536" s="1">
        <f t="shared" ca="1" si="820"/>
        <v>58.639357099169693</v>
      </c>
      <c r="E7536" s="1">
        <f t="shared" ca="1" si="821"/>
        <v>-1</v>
      </c>
      <c r="F7536" s="1">
        <f t="shared" ca="1" si="823"/>
        <v>1</v>
      </c>
      <c r="G7536" s="1">
        <f t="shared" ca="1" si="824"/>
        <v>0</v>
      </c>
      <c r="H7536" s="1">
        <f t="shared" ca="1" si="825"/>
        <v>1</v>
      </c>
    </row>
    <row r="7537" spans="1:8" hidden="1" x14ac:dyDescent="0.2">
      <c r="A7537" s="1">
        <v>7534</v>
      </c>
      <c r="B7537" s="1">
        <f t="shared" ca="1" si="822"/>
        <v>525235.06985798257</v>
      </c>
      <c r="C7537" s="1">
        <f t="shared" ca="1" si="819"/>
        <v>100</v>
      </c>
      <c r="D7537" s="1">
        <f t="shared" ca="1" si="820"/>
        <v>-42.077013244733351</v>
      </c>
      <c r="E7537" s="1">
        <f t="shared" ca="1" si="821"/>
        <v>0</v>
      </c>
      <c r="F7537" s="1">
        <f t="shared" ca="1" si="823"/>
        <v>1</v>
      </c>
      <c r="G7537" s="1">
        <f t="shared" ca="1" si="824"/>
        <v>0</v>
      </c>
      <c r="H7537" s="1">
        <f t="shared" ca="1" si="825"/>
        <v>2</v>
      </c>
    </row>
    <row r="7538" spans="1:8" hidden="1" x14ac:dyDescent="0.2">
      <c r="A7538" s="1">
        <v>7535</v>
      </c>
      <c r="B7538" s="1">
        <f t="shared" ca="1" si="822"/>
        <v>521027.36853350926</v>
      </c>
      <c r="C7538" s="1">
        <f t="shared" ca="1" si="819"/>
        <v>100</v>
      </c>
      <c r="D7538" s="1">
        <f t="shared" ca="1" si="820"/>
        <v>58.639357099169693</v>
      </c>
      <c r="E7538" s="1">
        <f t="shared" ca="1" si="821"/>
        <v>-1</v>
      </c>
      <c r="F7538" s="1">
        <f t="shared" ca="1" si="823"/>
        <v>1</v>
      </c>
      <c r="G7538" s="1">
        <f t="shared" ca="1" si="824"/>
        <v>1</v>
      </c>
      <c r="H7538" s="1">
        <f t="shared" ca="1" si="825"/>
        <v>0</v>
      </c>
    </row>
    <row r="7539" spans="1:8" hidden="1" x14ac:dyDescent="0.2">
      <c r="A7539" s="1">
        <v>7536</v>
      </c>
      <c r="B7539" s="1">
        <f t="shared" ca="1" si="822"/>
        <v>526891.30424342619</v>
      </c>
      <c r="C7539" s="1">
        <f t="shared" ca="1" si="819"/>
        <v>100</v>
      </c>
      <c r="D7539" s="1">
        <f t="shared" ca="1" si="820"/>
        <v>-42.077013244733351</v>
      </c>
      <c r="E7539" s="1">
        <f t="shared" ca="1" si="821"/>
        <v>0</v>
      </c>
      <c r="F7539" s="1">
        <f t="shared" ca="1" si="823"/>
        <v>1</v>
      </c>
      <c r="G7539" s="1">
        <f t="shared" ca="1" si="824"/>
        <v>0</v>
      </c>
      <c r="H7539" s="1">
        <f t="shared" ca="1" si="825"/>
        <v>1</v>
      </c>
    </row>
    <row r="7540" spans="1:8" hidden="1" x14ac:dyDescent="0.2">
      <c r="A7540" s="1">
        <v>7537</v>
      </c>
      <c r="B7540" s="1">
        <f t="shared" ca="1" si="822"/>
        <v>522683.60291895288</v>
      </c>
      <c r="C7540" s="1">
        <f t="shared" ca="1" si="819"/>
        <v>100</v>
      </c>
      <c r="D7540" s="1">
        <f t="shared" ca="1" si="820"/>
        <v>58.639357099169693</v>
      </c>
      <c r="E7540" s="1">
        <f t="shared" ca="1" si="821"/>
        <v>-1</v>
      </c>
      <c r="F7540" s="1">
        <f t="shared" ca="1" si="823"/>
        <v>1</v>
      </c>
      <c r="G7540" s="1">
        <f t="shared" ca="1" si="824"/>
        <v>1</v>
      </c>
      <c r="H7540" s="1">
        <f t="shared" ca="1" si="825"/>
        <v>0</v>
      </c>
    </row>
    <row r="7541" spans="1:8" hidden="1" x14ac:dyDescent="0.2">
      <c r="A7541" s="1">
        <v>7538</v>
      </c>
      <c r="B7541" s="1">
        <f t="shared" ca="1" si="822"/>
        <v>528547.53862886981</v>
      </c>
      <c r="C7541" s="1">
        <f t="shared" ca="1" si="819"/>
        <v>100</v>
      </c>
      <c r="D7541" s="1">
        <f t="shared" ca="1" si="820"/>
        <v>-42.077013244733351</v>
      </c>
      <c r="E7541" s="1">
        <f t="shared" ca="1" si="821"/>
        <v>0</v>
      </c>
      <c r="F7541" s="1">
        <f t="shared" ca="1" si="823"/>
        <v>1</v>
      </c>
      <c r="G7541" s="1">
        <f t="shared" ca="1" si="824"/>
        <v>0</v>
      </c>
      <c r="H7541" s="1">
        <f t="shared" ca="1" si="825"/>
        <v>1</v>
      </c>
    </row>
    <row r="7542" spans="1:8" hidden="1" x14ac:dyDescent="0.2">
      <c r="A7542" s="1">
        <v>7539</v>
      </c>
      <c r="B7542" s="1">
        <f t="shared" ca="1" si="822"/>
        <v>524339.83730439644</v>
      </c>
      <c r="C7542" s="1">
        <f t="shared" ca="1" si="819"/>
        <v>100</v>
      </c>
      <c r="D7542" s="1">
        <f t="shared" ca="1" si="820"/>
        <v>-42.077013244733351</v>
      </c>
      <c r="E7542" s="1">
        <f t="shared" ca="1" si="821"/>
        <v>-1</v>
      </c>
      <c r="F7542" s="1">
        <f t="shared" ca="1" si="823"/>
        <v>1</v>
      </c>
      <c r="G7542" s="1">
        <f t="shared" ca="1" si="824"/>
        <v>1</v>
      </c>
      <c r="H7542" s="1">
        <f t="shared" ca="1" si="825"/>
        <v>0</v>
      </c>
    </row>
    <row r="7543" spans="1:8" hidden="1" x14ac:dyDescent="0.2">
      <c r="A7543" s="1">
        <v>7540</v>
      </c>
      <c r="B7543" s="1">
        <f t="shared" ca="1" si="822"/>
        <v>520132.13597992313</v>
      </c>
      <c r="C7543" s="1">
        <f t="shared" ca="1" si="819"/>
        <v>100</v>
      </c>
      <c r="D7543" s="1">
        <f t="shared" ca="1" si="820"/>
        <v>58.639357099169693</v>
      </c>
      <c r="E7543" s="1">
        <f t="shared" ca="1" si="821"/>
        <v>-2</v>
      </c>
      <c r="F7543" s="1">
        <f t="shared" ca="1" si="823"/>
        <v>1</v>
      </c>
      <c r="G7543" s="1">
        <f t="shared" ca="1" si="824"/>
        <v>2</v>
      </c>
      <c r="H7543" s="1">
        <f t="shared" ca="1" si="825"/>
        <v>0</v>
      </c>
    </row>
    <row r="7544" spans="1:8" hidden="1" x14ac:dyDescent="0.2">
      <c r="A7544" s="1">
        <v>7541</v>
      </c>
      <c r="B7544" s="1">
        <f t="shared" ca="1" si="822"/>
        <v>525996.07168984006</v>
      </c>
      <c r="C7544" s="1">
        <f t="shared" ca="1" si="819"/>
        <v>100</v>
      </c>
      <c r="D7544" s="1">
        <f t="shared" ca="1" si="820"/>
        <v>-42.077013244733351</v>
      </c>
      <c r="E7544" s="1">
        <f t="shared" ca="1" si="821"/>
        <v>-1</v>
      </c>
      <c r="F7544" s="1">
        <f t="shared" ca="1" si="823"/>
        <v>1</v>
      </c>
      <c r="G7544" s="1">
        <f t="shared" ca="1" si="824"/>
        <v>0</v>
      </c>
      <c r="H7544" s="1">
        <f t="shared" ca="1" si="825"/>
        <v>1</v>
      </c>
    </row>
    <row r="7545" spans="1:8" hidden="1" x14ac:dyDescent="0.2">
      <c r="A7545" s="1">
        <v>7542</v>
      </c>
      <c r="B7545" s="1">
        <f t="shared" ca="1" si="822"/>
        <v>521788.37036536675</v>
      </c>
      <c r="C7545" s="1">
        <f t="shared" ca="1" si="819"/>
        <v>100</v>
      </c>
      <c r="D7545" s="1">
        <f t="shared" ca="1" si="820"/>
        <v>-42.077013244733351</v>
      </c>
      <c r="E7545" s="1">
        <f t="shared" ca="1" si="821"/>
        <v>-2</v>
      </c>
      <c r="F7545" s="1">
        <f t="shared" ca="1" si="823"/>
        <v>1</v>
      </c>
      <c r="G7545" s="1">
        <f t="shared" ca="1" si="824"/>
        <v>1</v>
      </c>
      <c r="H7545" s="1">
        <f t="shared" ca="1" si="825"/>
        <v>0</v>
      </c>
    </row>
    <row r="7546" spans="1:8" hidden="1" x14ac:dyDescent="0.2">
      <c r="A7546" s="1">
        <v>7543</v>
      </c>
      <c r="B7546" s="1">
        <f t="shared" ca="1" si="822"/>
        <v>517580.66904089344</v>
      </c>
      <c r="C7546" s="1">
        <f t="shared" ca="1" si="819"/>
        <v>100</v>
      </c>
      <c r="D7546" s="1">
        <f t="shared" ca="1" si="820"/>
        <v>-42.077013244733351</v>
      </c>
      <c r="E7546" s="1">
        <f t="shared" ca="1" si="821"/>
        <v>-3</v>
      </c>
      <c r="F7546" s="1">
        <f t="shared" ca="1" si="823"/>
        <v>1</v>
      </c>
      <c r="G7546" s="1">
        <f t="shared" ca="1" si="824"/>
        <v>2</v>
      </c>
      <c r="H7546" s="1">
        <f t="shared" ca="1" si="825"/>
        <v>0</v>
      </c>
    </row>
    <row r="7547" spans="1:8" hidden="1" x14ac:dyDescent="0.2">
      <c r="A7547" s="1">
        <v>7544</v>
      </c>
      <c r="B7547" s="1">
        <f t="shared" ca="1" si="822"/>
        <v>513372.96771642013</v>
      </c>
      <c r="C7547" s="1">
        <f t="shared" ca="1" si="819"/>
        <v>100</v>
      </c>
      <c r="D7547" s="1">
        <f t="shared" ca="1" si="820"/>
        <v>-42.077013244733351</v>
      </c>
      <c r="E7547" s="1">
        <f t="shared" ca="1" si="821"/>
        <v>-4</v>
      </c>
      <c r="F7547" s="1">
        <f t="shared" ca="1" si="823"/>
        <v>1</v>
      </c>
      <c r="G7547" s="1">
        <f t="shared" ca="1" si="824"/>
        <v>3</v>
      </c>
      <c r="H7547" s="1">
        <f t="shared" ca="1" si="825"/>
        <v>0</v>
      </c>
    </row>
    <row r="7548" spans="1:8" hidden="1" x14ac:dyDescent="0.2">
      <c r="A7548" s="1">
        <v>7545</v>
      </c>
      <c r="B7548" s="1">
        <f t="shared" ca="1" si="822"/>
        <v>509165.26639194682</v>
      </c>
      <c r="C7548" s="1">
        <f t="shared" ca="1" si="819"/>
        <v>500</v>
      </c>
      <c r="D7548" s="1">
        <f t="shared" ca="1" si="820"/>
        <v>-42.077013244733351</v>
      </c>
      <c r="E7548" s="1">
        <f t="shared" ca="1" si="821"/>
        <v>0</v>
      </c>
      <c r="F7548" s="1">
        <f t="shared" ca="1" si="823"/>
        <v>2</v>
      </c>
      <c r="G7548" s="1">
        <f t="shared" ca="1" si="824"/>
        <v>4</v>
      </c>
      <c r="H7548" s="1">
        <f t="shared" ca="1" si="825"/>
        <v>0</v>
      </c>
    </row>
    <row r="7549" spans="1:8" hidden="1" x14ac:dyDescent="0.2">
      <c r="A7549" s="1">
        <v>7546</v>
      </c>
      <c r="B7549" s="1">
        <f t="shared" ca="1" si="822"/>
        <v>488126.75976958015</v>
      </c>
      <c r="C7549" s="1">
        <f t="shared" ca="1" si="819"/>
        <v>500</v>
      </c>
      <c r="D7549" s="1">
        <f t="shared" ca="1" si="820"/>
        <v>58.639357099169693</v>
      </c>
      <c r="E7549" s="1">
        <f t="shared" ca="1" si="821"/>
        <v>-1</v>
      </c>
      <c r="F7549" s="1">
        <f t="shared" ca="1" si="823"/>
        <v>2</v>
      </c>
      <c r="G7549" s="1">
        <f t="shared" ca="1" si="824"/>
        <v>5</v>
      </c>
      <c r="H7549" s="1">
        <f t="shared" ca="1" si="825"/>
        <v>0</v>
      </c>
    </row>
    <row r="7550" spans="1:8" hidden="1" x14ac:dyDescent="0.2">
      <c r="A7550" s="1">
        <v>7547</v>
      </c>
      <c r="B7550" s="1">
        <f t="shared" ca="1" si="822"/>
        <v>517446.43831916503</v>
      </c>
      <c r="C7550" s="1">
        <f t="shared" ca="1" si="819"/>
        <v>100</v>
      </c>
      <c r="D7550" s="1">
        <f t="shared" ca="1" si="820"/>
        <v>-42.077013244733351</v>
      </c>
      <c r="E7550" s="1">
        <f t="shared" ca="1" si="821"/>
        <v>0</v>
      </c>
      <c r="F7550" s="1">
        <f t="shared" ca="1" si="823"/>
        <v>1</v>
      </c>
      <c r="G7550" s="1">
        <f t="shared" ca="1" si="824"/>
        <v>0</v>
      </c>
      <c r="H7550" s="1">
        <f t="shared" ca="1" si="825"/>
        <v>1</v>
      </c>
    </row>
    <row r="7551" spans="1:8" hidden="1" x14ac:dyDescent="0.2">
      <c r="A7551" s="1">
        <v>7548</v>
      </c>
      <c r="B7551" s="1">
        <f t="shared" ca="1" si="822"/>
        <v>513238.73699469172</v>
      </c>
      <c r="C7551" s="1">
        <f t="shared" ca="1" si="819"/>
        <v>100</v>
      </c>
      <c r="D7551" s="1">
        <f t="shared" ca="1" si="820"/>
        <v>-42.077013244733351</v>
      </c>
      <c r="E7551" s="1">
        <f t="shared" ca="1" si="821"/>
        <v>-1</v>
      </c>
      <c r="F7551" s="1">
        <f t="shared" ca="1" si="823"/>
        <v>1</v>
      </c>
      <c r="G7551" s="1">
        <f t="shared" ca="1" si="824"/>
        <v>1</v>
      </c>
      <c r="H7551" s="1">
        <f t="shared" ca="1" si="825"/>
        <v>0</v>
      </c>
    </row>
    <row r="7552" spans="1:8" hidden="1" x14ac:dyDescent="0.2">
      <c r="A7552" s="1">
        <v>7549</v>
      </c>
      <c r="B7552" s="1">
        <f t="shared" ca="1" si="822"/>
        <v>509031.03567021841</v>
      </c>
      <c r="C7552" s="1">
        <f t="shared" ca="1" si="819"/>
        <v>100</v>
      </c>
      <c r="D7552" s="1">
        <f t="shared" ca="1" si="820"/>
        <v>-42.077013244733351</v>
      </c>
      <c r="E7552" s="1">
        <f t="shared" ca="1" si="821"/>
        <v>-2</v>
      </c>
      <c r="F7552" s="1">
        <f t="shared" ca="1" si="823"/>
        <v>1</v>
      </c>
      <c r="G7552" s="1">
        <f t="shared" ca="1" si="824"/>
        <v>2</v>
      </c>
      <c r="H7552" s="1">
        <f t="shared" ca="1" si="825"/>
        <v>0</v>
      </c>
    </row>
    <row r="7553" spans="1:8" hidden="1" x14ac:dyDescent="0.2">
      <c r="A7553" s="1">
        <v>7550</v>
      </c>
      <c r="B7553" s="1">
        <f t="shared" ca="1" si="822"/>
        <v>504823.3343457451</v>
      </c>
      <c r="C7553" s="1">
        <f t="shared" ca="1" si="819"/>
        <v>100</v>
      </c>
      <c r="D7553" s="1">
        <f t="shared" ca="1" si="820"/>
        <v>58.639357099169693</v>
      </c>
      <c r="E7553" s="1">
        <f t="shared" ca="1" si="821"/>
        <v>-3</v>
      </c>
      <c r="F7553" s="1">
        <f t="shared" ca="1" si="823"/>
        <v>1</v>
      </c>
      <c r="G7553" s="1">
        <f t="shared" ca="1" si="824"/>
        <v>3</v>
      </c>
      <c r="H7553" s="1">
        <f t="shared" ca="1" si="825"/>
        <v>0</v>
      </c>
    </row>
    <row r="7554" spans="1:8" hidden="1" x14ac:dyDescent="0.2">
      <c r="A7554" s="1">
        <v>7551</v>
      </c>
      <c r="B7554" s="1">
        <f t="shared" ca="1" si="822"/>
        <v>510687.27005566208</v>
      </c>
      <c r="C7554" s="1">
        <f t="shared" ca="1" si="819"/>
        <v>100</v>
      </c>
      <c r="D7554" s="1">
        <f t="shared" ca="1" si="820"/>
        <v>58.639357099169693</v>
      </c>
      <c r="E7554" s="1">
        <f t="shared" ca="1" si="821"/>
        <v>-2</v>
      </c>
      <c r="F7554" s="1">
        <f t="shared" ca="1" si="823"/>
        <v>1</v>
      </c>
      <c r="G7554" s="1">
        <f t="shared" ca="1" si="824"/>
        <v>0</v>
      </c>
      <c r="H7554" s="1">
        <f t="shared" ca="1" si="825"/>
        <v>1</v>
      </c>
    </row>
    <row r="7555" spans="1:8" hidden="1" x14ac:dyDescent="0.2">
      <c r="A7555" s="1">
        <v>7552</v>
      </c>
      <c r="B7555" s="1">
        <f t="shared" ca="1" si="822"/>
        <v>516551.20576557907</v>
      </c>
      <c r="C7555" s="1">
        <f t="shared" ca="1" si="819"/>
        <v>100</v>
      </c>
      <c r="D7555" s="1">
        <f t="shared" ca="1" si="820"/>
        <v>-42.077013244733351</v>
      </c>
      <c r="E7555" s="1">
        <f t="shared" ca="1" si="821"/>
        <v>-1</v>
      </c>
      <c r="F7555" s="1">
        <f t="shared" ca="1" si="823"/>
        <v>1</v>
      </c>
      <c r="G7555" s="1">
        <f t="shared" ca="1" si="824"/>
        <v>0</v>
      </c>
      <c r="H7555" s="1">
        <f t="shared" ca="1" si="825"/>
        <v>2</v>
      </c>
    </row>
    <row r="7556" spans="1:8" hidden="1" x14ac:dyDescent="0.2">
      <c r="A7556" s="1">
        <v>7553</v>
      </c>
      <c r="B7556" s="1">
        <f t="shared" ca="1" si="822"/>
        <v>512343.50444110576</v>
      </c>
      <c r="C7556" s="1">
        <f t="shared" ca="1" si="819"/>
        <v>100</v>
      </c>
      <c r="D7556" s="1">
        <f t="shared" ca="1" si="820"/>
        <v>-42.077013244733351</v>
      </c>
      <c r="E7556" s="1">
        <f t="shared" ca="1" si="821"/>
        <v>-2</v>
      </c>
      <c r="F7556" s="1">
        <f t="shared" ca="1" si="823"/>
        <v>1</v>
      </c>
      <c r="G7556" s="1">
        <f t="shared" ca="1" si="824"/>
        <v>1</v>
      </c>
      <c r="H7556" s="1">
        <f t="shared" ca="1" si="825"/>
        <v>0</v>
      </c>
    </row>
    <row r="7557" spans="1:8" hidden="1" x14ac:dyDescent="0.2">
      <c r="A7557" s="1">
        <v>7554</v>
      </c>
      <c r="B7557" s="1">
        <f t="shared" ca="1" si="822"/>
        <v>508135.80311663245</v>
      </c>
      <c r="C7557" s="1">
        <f t="shared" ref="C7557:C7620" ca="1" si="826">$C$4*POWER($L$2,F7557-1)</f>
        <v>100</v>
      </c>
      <c r="D7557" s="1">
        <f t="shared" ref="D7557:D7620" ca="1" si="827">IF(RAND()&lt;$B$1,$F$1,$H$1)</f>
        <v>-42.077013244733351</v>
      </c>
      <c r="E7557" s="1">
        <f t="shared" ref="E7557:E7620" ca="1" si="828">IF(D7556&lt;0,IF(E7556-1=-$D$2,0,E7556-1),IF(E7556+1=$F$2,0,E7556+1))</f>
        <v>-3</v>
      </c>
      <c r="F7557" s="1">
        <f t="shared" ca="1" si="823"/>
        <v>1</v>
      </c>
      <c r="G7557" s="1">
        <f t="shared" ca="1" si="824"/>
        <v>2</v>
      </c>
      <c r="H7557" s="1">
        <f t="shared" ca="1" si="825"/>
        <v>0</v>
      </c>
    </row>
    <row r="7558" spans="1:8" hidden="1" x14ac:dyDescent="0.2">
      <c r="A7558" s="1">
        <v>7555</v>
      </c>
      <c r="B7558" s="1">
        <f t="shared" ref="B7558:B7621" ca="1" si="829">B7557+D7557*C7557</f>
        <v>503928.10179215914</v>
      </c>
      <c r="C7558" s="1">
        <f t="shared" ca="1" si="826"/>
        <v>100</v>
      </c>
      <c r="D7558" s="1">
        <f t="shared" ca="1" si="827"/>
        <v>-42.077013244733351</v>
      </c>
      <c r="E7558" s="1">
        <f t="shared" ca="1" si="828"/>
        <v>-4</v>
      </c>
      <c r="F7558" s="1">
        <f t="shared" ref="F7558:F7621" ca="1" si="830">IF(AND(D7557&gt;0,E7558=0),IF(F7557-1&lt;1,1,F7557-1),IF(AND(D7557&lt;0,E7558=0),IF(F7557+1&gt;$H$2,1,F7557+1),F7557))</f>
        <v>1</v>
      </c>
      <c r="G7558" s="1">
        <f t="shared" ref="G7558:G7621" ca="1" si="831">IF(D7557&gt;0,0,G7557+1)</f>
        <v>3</v>
      </c>
      <c r="H7558" s="1">
        <f t="shared" ref="H7558:H7621" ca="1" si="832">IF(D7557&lt;0,0,H7557+1)</f>
        <v>0</v>
      </c>
    </row>
    <row r="7559" spans="1:8" hidden="1" x14ac:dyDescent="0.2">
      <c r="A7559" s="1">
        <v>7556</v>
      </c>
      <c r="B7559" s="1">
        <f t="shared" ca="1" si="829"/>
        <v>499720.40046768583</v>
      </c>
      <c r="C7559" s="1">
        <f t="shared" ca="1" si="826"/>
        <v>500</v>
      </c>
      <c r="D7559" s="1">
        <f t="shared" ca="1" si="827"/>
        <v>58.639357099169693</v>
      </c>
      <c r="E7559" s="1">
        <f t="shared" ca="1" si="828"/>
        <v>0</v>
      </c>
      <c r="F7559" s="1">
        <f t="shared" ca="1" si="830"/>
        <v>2</v>
      </c>
      <c r="G7559" s="1">
        <f t="shared" ca="1" si="831"/>
        <v>4</v>
      </c>
      <c r="H7559" s="1">
        <f t="shared" ca="1" si="832"/>
        <v>0</v>
      </c>
    </row>
    <row r="7560" spans="1:8" hidden="1" x14ac:dyDescent="0.2">
      <c r="A7560" s="1">
        <v>7557</v>
      </c>
      <c r="B7560" s="1">
        <f t="shared" ca="1" si="829"/>
        <v>529040.07901727071</v>
      </c>
      <c r="C7560" s="1">
        <f t="shared" ca="1" si="826"/>
        <v>100</v>
      </c>
      <c r="D7560" s="1">
        <f t="shared" ca="1" si="827"/>
        <v>58.639357099169693</v>
      </c>
      <c r="E7560" s="1">
        <f t="shared" ca="1" si="828"/>
        <v>0</v>
      </c>
      <c r="F7560" s="1">
        <f t="shared" ca="1" si="830"/>
        <v>1</v>
      </c>
      <c r="G7560" s="1">
        <f t="shared" ca="1" si="831"/>
        <v>0</v>
      </c>
      <c r="H7560" s="1">
        <f t="shared" ca="1" si="832"/>
        <v>1</v>
      </c>
    </row>
    <row r="7561" spans="1:8" hidden="1" x14ac:dyDescent="0.2">
      <c r="A7561" s="1">
        <v>7558</v>
      </c>
      <c r="B7561" s="1">
        <f t="shared" ca="1" si="829"/>
        <v>534904.01472718769</v>
      </c>
      <c r="C7561" s="1">
        <f t="shared" ca="1" si="826"/>
        <v>100</v>
      </c>
      <c r="D7561" s="1">
        <f t="shared" ca="1" si="827"/>
        <v>-42.077013244733351</v>
      </c>
      <c r="E7561" s="1">
        <f t="shared" ca="1" si="828"/>
        <v>0</v>
      </c>
      <c r="F7561" s="1">
        <f t="shared" ca="1" si="830"/>
        <v>1</v>
      </c>
      <c r="G7561" s="1">
        <f t="shared" ca="1" si="831"/>
        <v>0</v>
      </c>
      <c r="H7561" s="1">
        <f t="shared" ca="1" si="832"/>
        <v>2</v>
      </c>
    </row>
    <row r="7562" spans="1:8" hidden="1" x14ac:dyDescent="0.2">
      <c r="A7562" s="1">
        <v>7559</v>
      </c>
      <c r="B7562" s="1">
        <f t="shared" ca="1" si="829"/>
        <v>530696.31340271432</v>
      </c>
      <c r="C7562" s="1">
        <f t="shared" ca="1" si="826"/>
        <v>100</v>
      </c>
      <c r="D7562" s="1">
        <f t="shared" ca="1" si="827"/>
        <v>-42.077013244733351</v>
      </c>
      <c r="E7562" s="1">
        <f t="shared" ca="1" si="828"/>
        <v>-1</v>
      </c>
      <c r="F7562" s="1">
        <f t="shared" ca="1" si="830"/>
        <v>1</v>
      </c>
      <c r="G7562" s="1">
        <f t="shared" ca="1" si="831"/>
        <v>1</v>
      </c>
      <c r="H7562" s="1">
        <f t="shared" ca="1" si="832"/>
        <v>0</v>
      </c>
    </row>
    <row r="7563" spans="1:8" hidden="1" x14ac:dyDescent="0.2">
      <c r="A7563" s="1">
        <v>7560</v>
      </c>
      <c r="B7563" s="1">
        <f t="shared" ca="1" si="829"/>
        <v>526488.61207824096</v>
      </c>
      <c r="C7563" s="1">
        <f t="shared" ca="1" si="826"/>
        <v>100</v>
      </c>
      <c r="D7563" s="1">
        <f t="shared" ca="1" si="827"/>
        <v>-42.077013244733351</v>
      </c>
      <c r="E7563" s="1">
        <f t="shared" ca="1" si="828"/>
        <v>-2</v>
      </c>
      <c r="F7563" s="1">
        <f t="shared" ca="1" si="830"/>
        <v>1</v>
      </c>
      <c r="G7563" s="1">
        <f t="shared" ca="1" si="831"/>
        <v>2</v>
      </c>
      <c r="H7563" s="1">
        <f t="shared" ca="1" si="832"/>
        <v>0</v>
      </c>
    </row>
    <row r="7564" spans="1:8" hidden="1" x14ac:dyDescent="0.2">
      <c r="A7564" s="1">
        <v>7561</v>
      </c>
      <c r="B7564" s="1">
        <f t="shared" ca="1" si="829"/>
        <v>522280.91075376765</v>
      </c>
      <c r="C7564" s="1">
        <f t="shared" ca="1" si="826"/>
        <v>100</v>
      </c>
      <c r="D7564" s="1">
        <f t="shared" ca="1" si="827"/>
        <v>-42.077013244733351</v>
      </c>
      <c r="E7564" s="1">
        <f t="shared" ca="1" si="828"/>
        <v>-3</v>
      </c>
      <c r="F7564" s="1">
        <f t="shared" ca="1" si="830"/>
        <v>1</v>
      </c>
      <c r="G7564" s="1">
        <f t="shared" ca="1" si="831"/>
        <v>3</v>
      </c>
      <c r="H7564" s="1">
        <f t="shared" ca="1" si="832"/>
        <v>0</v>
      </c>
    </row>
    <row r="7565" spans="1:8" hidden="1" x14ac:dyDescent="0.2">
      <c r="A7565" s="1">
        <v>7562</v>
      </c>
      <c r="B7565" s="1">
        <f t="shared" ca="1" si="829"/>
        <v>518073.20942929434</v>
      </c>
      <c r="C7565" s="1">
        <f t="shared" ca="1" si="826"/>
        <v>100</v>
      </c>
      <c r="D7565" s="1">
        <f t="shared" ca="1" si="827"/>
        <v>-42.077013244733351</v>
      </c>
      <c r="E7565" s="1">
        <f t="shared" ca="1" si="828"/>
        <v>-4</v>
      </c>
      <c r="F7565" s="1">
        <f t="shared" ca="1" si="830"/>
        <v>1</v>
      </c>
      <c r="G7565" s="1">
        <f t="shared" ca="1" si="831"/>
        <v>4</v>
      </c>
      <c r="H7565" s="1">
        <f t="shared" ca="1" si="832"/>
        <v>0</v>
      </c>
    </row>
    <row r="7566" spans="1:8" hidden="1" x14ac:dyDescent="0.2">
      <c r="A7566" s="1">
        <v>7563</v>
      </c>
      <c r="B7566" s="1">
        <f t="shared" ca="1" si="829"/>
        <v>513865.50810482103</v>
      </c>
      <c r="C7566" s="1">
        <f t="shared" ca="1" si="826"/>
        <v>500</v>
      </c>
      <c r="D7566" s="1">
        <f t="shared" ca="1" si="827"/>
        <v>-42.077013244733351</v>
      </c>
      <c r="E7566" s="1">
        <f t="shared" ca="1" si="828"/>
        <v>0</v>
      </c>
      <c r="F7566" s="1">
        <f t="shared" ca="1" si="830"/>
        <v>2</v>
      </c>
      <c r="G7566" s="1">
        <f t="shared" ca="1" si="831"/>
        <v>5</v>
      </c>
      <c r="H7566" s="1">
        <f t="shared" ca="1" si="832"/>
        <v>0</v>
      </c>
    </row>
    <row r="7567" spans="1:8" hidden="1" x14ac:dyDescent="0.2">
      <c r="A7567" s="1">
        <v>7564</v>
      </c>
      <c r="B7567" s="1">
        <f t="shared" ca="1" si="829"/>
        <v>492827.00148245436</v>
      </c>
      <c r="C7567" s="1">
        <f t="shared" ca="1" si="826"/>
        <v>500</v>
      </c>
      <c r="D7567" s="1">
        <f t="shared" ca="1" si="827"/>
        <v>-42.077013244733351</v>
      </c>
      <c r="E7567" s="1">
        <f t="shared" ca="1" si="828"/>
        <v>-1</v>
      </c>
      <c r="F7567" s="1">
        <f t="shared" ca="1" si="830"/>
        <v>2</v>
      </c>
      <c r="G7567" s="1">
        <f t="shared" ca="1" si="831"/>
        <v>6</v>
      </c>
      <c r="H7567" s="1">
        <f t="shared" ca="1" si="832"/>
        <v>0</v>
      </c>
    </row>
    <row r="7568" spans="1:8" hidden="1" x14ac:dyDescent="0.2">
      <c r="A7568" s="1">
        <v>7565</v>
      </c>
      <c r="B7568" s="1">
        <f t="shared" ca="1" si="829"/>
        <v>471788.4948600877</v>
      </c>
      <c r="C7568" s="1">
        <f t="shared" ca="1" si="826"/>
        <v>500</v>
      </c>
      <c r="D7568" s="1">
        <f t="shared" ca="1" si="827"/>
        <v>58.639357099169693</v>
      </c>
      <c r="E7568" s="1">
        <f t="shared" ca="1" si="828"/>
        <v>-2</v>
      </c>
      <c r="F7568" s="1">
        <f t="shared" ca="1" si="830"/>
        <v>2</v>
      </c>
      <c r="G7568" s="1">
        <f t="shared" ca="1" si="831"/>
        <v>7</v>
      </c>
      <c r="H7568" s="1">
        <f t="shared" ca="1" si="832"/>
        <v>0</v>
      </c>
    </row>
    <row r="7569" spans="1:8" hidden="1" x14ac:dyDescent="0.2">
      <c r="A7569" s="1">
        <v>7566</v>
      </c>
      <c r="B7569" s="1">
        <f t="shared" ca="1" si="829"/>
        <v>501108.17340967257</v>
      </c>
      <c r="C7569" s="1">
        <f t="shared" ca="1" si="826"/>
        <v>500</v>
      </c>
      <c r="D7569" s="1">
        <f t="shared" ca="1" si="827"/>
        <v>58.639357099169693</v>
      </c>
      <c r="E7569" s="1">
        <f t="shared" ca="1" si="828"/>
        <v>-1</v>
      </c>
      <c r="F7569" s="1">
        <f t="shared" ca="1" si="830"/>
        <v>2</v>
      </c>
      <c r="G7569" s="1">
        <f t="shared" ca="1" si="831"/>
        <v>0</v>
      </c>
      <c r="H7569" s="1">
        <f t="shared" ca="1" si="832"/>
        <v>1</v>
      </c>
    </row>
    <row r="7570" spans="1:8" hidden="1" x14ac:dyDescent="0.2">
      <c r="A7570" s="1">
        <v>7567</v>
      </c>
      <c r="B7570" s="1">
        <f t="shared" ca="1" si="829"/>
        <v>530427.85195925739</v>
      </c>
      <c r="C7570" s="1">
        <f t="shared" ca="1" si="826"/>
        <v>100</v>
      </c>
      <c r="D7570" s="1">
        <f t="shared" ca="1" si="827"/>
        <v>-42.077013244733351</v>
      </c>
      <c r="E7570" s="1">
        <f t="shared" ca="1" si="828"/>
        <v>0</v>
      </c>
      <c r="F7570" s="1">
        <f t="shared" ca="1" si="830"/>
        <v>1</v>
      </c>
      <c r="G7570" s="1">
        <f t="shared" ca="1" si="831"/>
        <v>0</v>
      </c>
      <c r="H7570" s="1">
        <f t="shared" ca="1" si="832"/>
        <v>2</v>
      </c>
    </row>
    <row r="7571" spans="1:8" hidden="1" x14ac:dyDescent="0.2">
      <c r="A7571" s="1">
        <v>7568</v>
      </c>
      <c r="B7571" s="1">
        <f t="shared" ca="1" si="829"/>
        <v>526220.15063478402</v>
      </c>
      <c r="C7571" s="1">
        <f t="shared" ca="1" si="826"/>
        <v>100</v>
      </c>
      <c r="D7571" s="1">
        <f t="shared" ca="1" si="827"/>
        <v>-42.077013244733351</v>
      </c>
      <c r="E7571" s="1">
        <f t="shared" ca="1" si="828"/>
        <v>-1</v>
      </c>
      <c r="F7571" s="1">
        <f t="shared" ca="1" si="830"/>
        <v>1</v>
      </c>
      <c r="G7571" s="1">
        <f t="shared" ca="1" si="831"/>
        <v>1</v>
      </c>
      <c r="H7571" s="1">
        <f t="shared" ca="1" si="832"/>
        <v>0</v>
      </c>
    </row>
    <row r="7572" spans="1:8" hidden="1" x14ac:dyDescent="0.2">
      <c r="A7572" s="1">
        <v>7569</v>
      </c>
      <c r="B7572" s="1">
        <f t="shared" ca="1" si="829"/>
        <v>522012.44931031071</v>
      </c>
      <c r="C7572" s="1">
        <f t="shared" ca="1" si="826"/>
        <v>100</v>
      </c>
      <c r="D7572" s="1">
        <f t="shared" ca="1" si="827"/>
        <v>-42.077013244733351</v>
      </c>
      <c r="E7572" s="1">
        <f t="shared" ca="1" si="828"/>
        <v>-2</v>
      </c>
      <c r="F7572" s="1">
        <f t="shared" ca="1" si="830"/>
        <v>1</v>
      </c>
      <c r="G7572" s="1">
        <f t="shared" ca="1" si="831"/>
        <v>2</v>
      </c>
      <c r="H7572" s="1">
        <f t="shared" ca="1" si="832"/>
        <v>0</v>
      </c>
    </row>
    <row r="7573" spans="1:8" hidden="1" x14ac:dyDescent="0.2">
      <c r="A7573" s="1">
        <v>7570</v>
      </c>
      <c r="B7573" s="1">
        <f t="shared" ca="1" si="829"/>
        <v>517804.7479858374</v>
      </c>
      <c r="C7573" s="1">
        <f t="shared" ca="1" si="826"/>
        <v>100</v>
      </c>
      <c r="D7573" s="1">
        <f t="shared" ca="1" si="827"/>
        <v>58.639357099169693</v>
      </c>
      <c r="E7573" s="1">
        <f t="shared" ca="1" si="828"/>
        <v>-3</v>
      </c>
      <c r="F7573" s="1">
        <f t="shared" ca="1" si="830"/>
        <v>1</v>
      </c>
      <c r="G7573" s="1">
        <f t="shared" ca="1" si="831"/>
        <v>3</v>
      </c>
      <c r="H7573" s="1">
        <f t="shared" ca="1" si="832"/>
        <v>0</v>
      </c>
    </row>
    <row r="7574" spans="1:8" hidden="1" x14ac:dyDescent="0.2">
      <c r="A7574" s="1">
        <v>7571</v>
      </c>
      <c r="B7574" s="1">
        <f t="shared" ca="1" si="829"/>
        <v>523668.68369575439</v>
      </c>
      <c r="C7574" s="1">
        <f t="shared" ca="1" si="826"/>
        <v>100</v>
      </c>
      <c r="D7574" s="1">
        <f t="shared" ca="1" si="827"/>
        <v>58.639357099169693</v>
      </c>
      <c r="E7574" s="1">
        <f t="shared" ca="1" si="828"/>
        <v>-2</v>
      </c>
      <c r="F7574" s="1">
        <f t="shared" ca="1" si="830"/>
        <v>1</v>
      </c>
      <c r="G7574" s="1">
        <f t="shared" ca="1" si="831"/>
        <v>0</v>
      </c>
      <c r="H7574" s="1">
        <f t="shared" ca="1" si="832"/>
        <v>1</v>
      </c>
    </row>
    <row r="7575" spans="1:8" hidden="1" x14ac:dyDescent="0.2">
      <c r="A7575" s="1">
        <v>7572</v>
      </c>
      <c r="B7575" s="1">
        <f t="shared" ca="1" si="829"/>
        <v>529532.61940567137</v>
      </c>
      <c r="C7575" s="1">
        <f t="shared" ca="1" si="826"/>
        <v>100</v>
      </c>
      <c r="D7575" s="1">
        <f t="shared" ca="1" si="827"/>
        <v>-42.077013244733351</v>
      </c>
      <c r="E7575" s="1">
        <f t="shared" ca="1" si="828"/>
        <v>-1</v>
      </c>
      <c r="F7575" s="1">
        <f t="shared" ca="1" si="830"/>
        <v>1</v>
      </c>
      <c r="G7575" s="1">
        <f t="shared" ca="1" si="831"/>
        <v>0</v>
      </c>
      <c r="H7575" s="1">
        <f t="shared" ca="1" si="832"/>
        <v>2</v>
      </c>
    </row>
    <row r="7576" spans="1:8" hidden="1" x14ac:dyDescent="0.2">
      <c r="A7576" s="1">
        <v>7573</v>
      </c>
      <c r="B7576" s="1">
        <f t="shared" ca="1" si="829"/>
        <v>525324.918081198</v>
      </c>
      <c r="C7576" s="1">
        <f t="shared" ca="1" si="826"/>
        <v>100</v>
      </c>
      <c r="D7576" s="1">
        <f t="shared" ca="1" si="827"/>
        <v>58.639357099169693</v>
      </c>
      <c r="E7576" s="1">
        <f t="shared" ca="1" si="828"/>
        <v>-2</v>
      </c>
      <c r="F7576" s="1">
        <f t="shared" ca="1" si="830"/>
        <v>1</v>
      </c>
      <c r="G7576" s="1">
        <f t="shared" ca="1" si="831"/>
        <v>1</v>
      </c>
      <c r="H7576" s="1">
        <f t="shared" ca="1" si="832"/>
        <v>0</v>
      </c>
    </row>
    <row r="7577" spans="1:8" hidden="1" x14ac:dyDescent="0.2">
      <c r="A7577" s="1">
        <v>7574</v>
      </c>
      <c r="B7577" s="1">
        <f t="shared" ca="1" si="829"/>
        <v>531188.85379111499</v>
      </c>
      <c r="C7577" s="1">
        <f t="shared" ca="1" si="826"/>
        <v>100</v>
      </c>
      <c r="D7577" s="1">
        <f t="shared" ca="1" si="827"/>
        <v>-42.077013244733351</v>
      </c>
      <c r="E7577" s="1">
        <f t="shared" ca="1" si="828"/>
        <v>-1</v>
      </c>
      <c r="F7577" s="1">
        <f t="shared" ca="1" si="830"/>
        <v>1</v>
      </c>
      <c r="G7577" s="1">
        <f t="shared" ca="1" si="831"/>
        <v>0</v>
      </c>
      <c r="H7577" s="1">
        <f t="shared" ca="1" si="832"/>
        <v>1</v>
      </c>
    </row>
    <row r="7578" spans="1:8" hidden="1" x14ac:dyDescent="0.2">
      <c r="A7578" s="1">
        <v>7575</v>
      </c>
      <c r="B7578" s="1">
        <f t="shared" ca="1" si="829"/>
        <v>526981.15246664162</v>
      </c>
      <c r="C7578" s="1">
        <f t="shared" ca="1" si="826"/>
        <v>100</v>
      </c>
      <c r="D7578" s="1">
        <f t="shared" ca="1" si="827"/>
        <v>-42.077013244733351</v>
      </c>
      <c r="E7578" s="1">
        <f t="shared" ca="1" si="828"/>
        <v>-2</v>
      </c>
      <c r="F7578" s="1">
        <f t="shared" ca="1" si="830"/>
        <v>1</v>
      </c>
      <c r="G7578" s="1">
        <f t="shared" ca="1" si="831"/>
        <v>1</v>
      </c>
      <c r="H7578" s="1">
        <f t="shared" ca="1" si="832"/>
        <v>0</v>
      </c>
    </row>
    <row r="7579" spans="1:8" hidden="1" x14ac:dyDescent="0.2">
      <c r="A7579" s="1">
        <v>7576</v>
      </c>
      <c r="B7579" s="1">
        <f t="shared" ca="1" si="829"/>
        <v>522773.45114216831</v>
      </c>
      <c r="C7579" s="1">
        <f t="shared" ca="1" si="826"/>
        <v>100</v>
      </c>
      <c r="D7579" s="1">
        <f t="shared" ca="1" si="827"/>
        <v>58.639357099169693</v>
      </c>
      <c r="E7579" s="1">
        <f t="shared" ca="1" si="828"/>
        <v>-3</v>
      </c>
      <c r="F7579" s="1">
        <f t="shared" ca="1" si="830"/>
        <v>1</v>
      </c>
      <c r="G7579" s="1">
        <f t="shared" ca="1" si="831"/>
        <v>2</v>
      </c>
      <c r="H7579" s="1">
        <f t="shared" ca="1" si="832"/>
        <v>0</v>
      </c>
    </row>
    <row r="7580" spans="1:8" hidden="1" x14ac:dyDescent="0.2">
      <c r="A7580" s="1">
        <v>7577</v>
      </c>
      <c r="B7580" s="1">
        <f t="shared" ca="1" si="829"/>
        <v>528637.38685208524</v>
      </c>
      <c r="C7580" s="1">
        <f t="shared" ca="1" si="826"/>
        <v>100</v>
      </c>
      <c r="D7580" s="1">
        <f t="shared" ca="1" si="827"/>
        <v>-42.077013244733351</v>
      </c>
      <c r="E7580" s="1">
        <f t="shared" ca="1" si="828"/>
        <v>-2</v>
      </c>
      <c r="F7580" s="1">
        <f t="shared" ca="1" si="830"/>
        <v>1</v>
      </c>
      <c r="G7580" s="1">
        <f t="shared" ca="1" si="831"/>
        <v>0</v>
      </c>
      <c r="H7580" s="1">
        <f t="shared" ca="1" si="832"/>
        <v>1</v>
      </c>
    </row>
    <row r="7581" spans="1:8" hidden="1" x14ac:dyDescent="0.2">
      <c r="A7581" s="1">
        <v>7578</v>
      </c>
      <c r="B7581" s="1">
        <f t="shared" ca="1" si="829"/>
        <v>524429.68552761187</v>
      </c>
      <c r="C7581" s="1">
        <f t="shared" ca="1" si="826"/>
        <v>100</v>
      </c>
      <c r="D7581" s="1">
        <f t="shared" ca="1" si="827"/>
        <v>-42.077013244733351</v>
      </c>
      <c r="E7581" s="1">
        <f t="shared" ca="1" si="828"/>
        <v>-3</v>
      </c>
      <c r="F7581" s="1">
        <f t="shared" ca="1" si="830"/>
        <v>1</v>
      </c>
      <c r="G7581" s="1">
        <f t="shared" ca="1" si="831"/>
        <v>1</v>
      </c>
      <c r="H7581" s="1">
        <f t="shared" ca="1" si="832"/>
        <v>0</v>
      </c>
    </row>
    <row r="7582" spans="1:8" hidden="1" x14ac:dyDescent="0.2">
      <c r="A7582" s="1">
        <v>7579</v>
      </c>
      <c r="B7582" s="1">
        <f t="shared" ca="1" si="829"/>
        <v>520221.98420313856</v>
      </c>
      <c r="C7582" s="1">
        <f t="shared" ca="1" si="826"/>
        <v>100</v>
      </c>
      <c r="D7582" s="1">
        <f t="shared" ca="1" si="827"/>
        <v>58.639357099169693</v>
      </c>
      <c r="E7582" s="1">
        <f t="shared" ca="1" si="828"/>
        <v>-4</v>
      </c>
      <c r="F7582" s="1">
        <f t="shared" ca="1" si="830"/>
        <v>1</v>
      </c>
      <c r="G7582" s="1">
        <f t="shared" ca="1" si="831"/>
        <v>2</v>
      </c>
      <c r="H7582" s="1">
        <f t="shared" ca="1" si="832"/>
        <v>0</v>
      </c>
    </row>
    <row r="7583" spans="1:8" hidden="1" x14ac:dyDescent="0.2">
      <c r="A7583" s="1">
        <v>7580</v>
      </c>
      <c r="B7583" s="1">
        <f t="shared" ca="1" si="829"/>
        <v>526085.91991305549</v>
      </c>
      <c r="C7583" s="1">
        <f t="shared" ca="1" si="826"/>
        <v>100</v>
      </c>
      <c r="D7583" s="1">
        <f t="shared" ca="1" si="827"/>
        <v>58.639357099169693</v>
      </c>
      <c r="E7583" s="1">
        <f t="shared" ca="1" si="828"/>
        <v>-3</v>
      </c>
      <c r="F7583" s="1">
        <f t="shared" ca="1" si="830"/>
        <v>1</v>
      </c>
      <c r="G7583" s="1">
        <f t="shared" ca="1" si="831"/>
        <v>0</v>
      </c>
      <c r="H7583" s="1">
        <f t="shared" ca="1" si="832"/>
        <v>1</v>
      </c>
    </row>
    <row r="7584" spans="1:8" hidden="1" x14ac:dyDescent="0.2">
      <c r="A7584" s="1">
        <v>7581</v>
      </c>
      <c r="B7584" s="1">
        <f t="shared" ca="1" si="829"/>
        <v>531949.85562297248</v>
      </c>
      <c r="C7584" s="1">
        <f t="shared" ca="1" si="826"/>
        <v>100</v>
      </c>
      <c r="D7584" s="1">
        <f t="shared" ca="1" si="827"/>
        <v>58.639357099169693</v>
      </c>
      <c r="E7584" s="1">
        <f t="shared" ca="1" si="828"/>
        <v>-2</v>
      </c>
      <c r="F7584" s="1">
        <f t="shared" ca="1" si="830"/>
        <v>1</v>
      </c>
      <c r="G7584" s="1">
        <f t="shared" ca="1" si="831"/>
        <v>0</v>
      </c>
      <c r="H7584" s="1">
        <f t="shared" ca="1" si="832"/>
        <v>2</v>
      </c>
    </row>
    <row r="7585" spans="1:8" hidden="1" x14ac:dyDescent="0.2">
      <c r="A7585" s="1">
        <v>7582</v>
      </c>
      <c r="B7585" s="1">
        <f t="shared" ca="1" si="829"/>
        <v>537813.79133288946</v>
      </c>
      <c r="C7585" s="1">
        <f t="shared" ca="1" si="826"/>
        <v>100</v>
      </c>
      <c r="D7585" s="1">
        <f t="shared" ca="1" si="827"/>
        <v>-42.077013244733351</v>
      </c>
      <c r="E7585" s="1">
        <f t="shared" ca="1" si="828"/>
        <v>-1</v>
      </c>
      <c r="F7585" s="1">
        <f t="shared" ca="1" si="830"/>
        <v>1</v>
      </c>
      <c r="G7585" s="1">
        <f t="shared" ca="1" si="831"/>
        <v>0</v>
      </c>
      <c r="H7585" s="1">
        <f t="shared" ca="1" si="832"/>
        <v>3</v>
      </c>
    </row>
    <row r="7586" spans="1:8" hidden="1" x14ac:dyDescent="0.2">
      <c r="A7586" s="1">
        <v>7583</v>
      </c>
      <c r="B7586" s="1">
        <f t="shared" ca="1" si="829"/>
        <v>533606.0900084161</v>
      </c>
      <c r="C7586" s="1">
        <f t="shared" ca="1" si="826"/>
        <v>100</v>
      </c>
      <c r="D7586" s="1">
        <f t="shared" ca="1" si="827"/>
        <v>-42.077013244733351</v>
      </c>
      <c r="E7586" s="1">
        <f t="shared" ca="1" si="828"/>
        <v>-2</v>
      </c>
      <c r="F7586" s="1">
        <f t="shared" ca="1" si="830"/>
        <v>1</v>
      </c>
      <c r="G7586" s="1">
        <f t="shared" ca="1" si="831"/>
        <v>1</v>
      </c>
      <c r="H7586" s="1">
        <f t="shared" ca="1" si="832"/>
        <v>0</v>
      </c>
    </row>
    <row r="7587" spans="1:8" hidden="1" x14ac:dyDescent="0.2">
      <c r="A7587" s="1">
        <v>7584</v>
      </c>
      <c r="B7587" s="1">
        <f t="shared" ca="1" si="829"/>
        <v>529398.38868394273</v>
      </c>
      <c r="C7587" s="1">
        <f t="shared" ca="1" si="826"/>
        <v>100</v>
      </c>
      <c r="D7587" s="1">
        <f t="shared" ca="1" si="827"/>
        <v>-42.077013244733351</v>
      </c>
      <c r="E7587" s="1">
        <f t="shared" ca="1" si="828"/>
        <v>-3</v>
      </c>
      <c r="F7587" s="1">
        <f t="shared" ca="1" si="830"/>
        <v>1</v>
      </c>
      <c r="G7587" s="1">
        <f t="shared" ca="1" si="831"/>
        <v>2</v>
      </c>
      <c r="H7587" s="1">
        <f t="shared" ca="1" si="832"/>
        <v>0</v>
      </c>
    </row>
    <row r="7588" spans="1:8" hidden="1" x14ac:dyDescent="0.2">
      <c r="A7588" s="1">
        <v>7585</v>
      </c>
      <c r="B7588" s="1">
        <f t="shared" ca="1" si="829"/>
        <v>525190.68735946936</v>
      </c>
      <c r="C7588" s="1">
        <f t="shared" ca="1" si="826"/>
        <v>100</v>
      </c>
      <c r="D7588" s="1">
        <f t="shared" ca="1" si="827"/>
        <v>-42.077013244733351</v>
      </c>
      <c r="E7588" s="1">
        <f t="shared" ca="1" si="828"/>
        <v>-4</v>
      </c>
      <c r="F7588" s="1">
        <f t="shared" ca="1" si="830"/>
        <v>1</v>
      </c>
      <c r="G7588" s="1">
        <f t="shared" ca="1" si="831"/>
        <v>3</v>
      </c>
      <c r="H7588" s="1">
        <f t="shared" ca="1" si="832"/>
        <v>0</v>
      </c>
    </row>
    <row r="7589" spans="1:8" hidden="1" x14ac:dyDescent="0.2">
      <c r="A7589" s="1">
        <v>7586</v>
      </c>
      <c r="B7589" s="1">
        <f t="shared" ca="1" si="829"/>
        <v>520982.98603499605</v>
      </c>
      <c r="C7589" s="1">
        <f t="shared" ca="1" si="826"/>
        <v>500</v>
      </c>
      <c r="D7589" s="1">
        <f t="shared" ca="1" si="827"/>
        <v>-42.077013244733351</v>
      </c>
      <c r="E7589" s="1">
        <f t="shared" ca="1" si="828"/>
        <v>0</v>
      </c>
      <c r="F7589" s="1">
        <f t="shared" ca="1" si="830"/>
        <v>2</v>
      </c>
      <c r="G7589" s="1">
        <f t="shared" ca="1" si="831"/>
        <v>4</v>
      </c>
      <c r="H7589" s="1">
        <f t="shared" ca="1" si="832"/>
        <v>0</v>
      </c>
    </row>
    <row r="7590" spans="1:8" hidden="1" x14ac:dyDescent="0.2">
      <c r="A7590" s="1">
        <v>7587</v>
      </c>
      <c r="B7590" s="1">
        <f t="shared" ca="1" si="829"/>
        <v>499944.47941262939</v>
      </c>
      <c r="C7590" s="1">
        <f t="shared" ca="1" si="826"/>
        <v>500</v>
      </c>
      <c r="D7590" s="1">
        <f t="shared" ca="1" si="827"/>
        <v>-42.077013244733351</v>
      </c>
      <c r="E7590" s="1">
        <f t="shared" ca="1" si="828"/>
        <v>-1</v>
      </c>
      <c r="F7590" s="1">
        <f t="shared" ca="1" si="830"/>
        <v>2</v>
      </c>
      <c r="G7590" s="1">
        <f t="shared" ca="1" si="831"/>
        <v>5</v>
      </c>
      <c r="H7590" s="1">
        <f t="shared" ca="1" si="832"/>
        <v>0</v>
      </c>
    </row>
    <row r="7591" spans="1:8" hidden="1" x14ac:dyDescent="0.2">
      <c r="A7591" s="1">
        <v>7588</v>
      </c>
      <c r="B7591" s="1">
        <f t="shared" ca="1" si="829"/>
        <v>478905.97279026272</v>
      </c>
      <c r="C7591" s="1">
        <f t="shared" ca="1" si="826"/>
        <v>500</v>
      </c>
      <c r="D7591" s="1">
        <f t="shared" ca="1" si="827"/>
        <v>-42.077013244733351</v>
      </c>
      <c r="E7591" s="1">
        <f t="shared" ca="1" si="828"/>
        <v>-2</v>
      </c>
      <c r="F7591" s="1">
        <f t="shared" ca="1" si="830"/>
        <v>2</v>
      </c>
      <c r="G7591" s="1">
        <f t="shared" ca="1" si="831"/>
        <v>6</v>
      </c>
      <c r="H7591" s="1">
        <f t="shared" ca="1" si="832"/>
        <v>0</v>
      </c>
    </row>
    <row r="7592" spans="1:8" hidden="1" x14ac:dyDescent="0.2">
      <c r="A7592" s="1">
        <v>7589</v>
      </c>
      <c r="B7592" s="1">
        <f t="shared" ca="1" si="829"/>
        <v>457867.46616789605</v>
      </c>
      <c r="C7592" s="1">
        <f t="shared" ca="1" si="826"/>
        <v>500</v>
      </c>
      <c r="D7592" s="1">
        <f t="shared" ca="1" si="827"/>
        <v>58.639357099169693</v>
      </c>
      <c r="E7592" s="1">
        <f t="shared" ca="1" si="828"/>
        <v>-3</v>
      </c>
      <c r="F7592" s="1">
        <f t="shared" ca="1" si="830"/>
        <v>2</v>
      </c>
      <c r="G7592" s="1">
        <f t="shared" ca="1" si="831"/>
        <v>7</v>
      </c>
      <c r="H7592" s="1">
        <f t="shared" ca="1" si="832"/>
        <v>0</v>
      </c>
    </row>
    <row r="7593" spans="1:8" hidden="1" x14ac:dyDescent="0.2">
      <c r="A7593" s="1">
        <v>7590</v>
      </c>
      <c r="B7593" s="1">
        <f t="shared" ca="1" si="829"/>
        <v>487187.14471748087</v>
      </c>
      <c r="C7593" s="1">
        <f t="shared" ca="1" si="826"/>
        <v>500</v>
      </c>
      <c r="D7593" s="1">
        <f t="shared" ca="1" si="827"/>
        <v>58.639357099169693</v>
      </c>
      <c r="E7593" s="1">
        <f t="shared" ca="1" si="828"/>
        <v>-2</v>
      </c>
      <c r="F7593" s="1">
        <f t="shared" ca="1" si="830"/>
        <v>2</v>
      </c>
      <c r="G7593" s="1">
        <f t="shared" ca="1" si="831"/>
        <v>0</v>
      </c>
      <c r="H7593" s="1">
        <f t="shared" ca="1" si="832"/>
        <v>1</v>
      </c>
    </row>
    <row r="7594" spans="1:8" hidden="1" x14ac:dyDescent="0.2">
      <c r="A7594" s="1">
        <v>7591</v>
      </c>
      <c r="B7594" s="1">
        <f t="shared" ca="1" si="829"/>
        <v>516506.82326706569</v>
      </c>
      <c r="C7594" s="1">
        <f t="shared" ca="1" si="826"/>
        <v>500</v>
      </c>
      <c r="D7594" s="1">
        <f t="shared" ca="1" si="827"/>
        <v>58.639357099169693</v>
      </c>
      <c r="E7594" s="1">
        <f t="shared" ca="1" si="828"/>
        <v>-1</v>
      </c>
      <c r="F7594" s="1">
        <f t="shared" ca="1" si="830"/>
        <v>2</v>
      </c>
      <c r="G7594" s="1">
        <f t="shared" ca="1" si="831"/>
        <v>0</v>
      </c>
      <c r="H7594" s="1">
        <f t="shared" ca="1" si="832"/>
        <v>2</v>
      </c>
    </row>
    <row r="7595" spans="1:8" hidden="1" x14ac:dyDescent="0.2">
      <c r="A7595" s="1">
        <v>7592</v>
      </c>
      <c r="B7595" s="1">
        <f t="shared" ca="1" si="829"/>
        <v>545826.5018166505</v>
      </c>
      <c r="C7595" s="1">
        <f t="shared" ca="1" si="826"/>
        <v>100</v>
      </c>
      <c r="D7595" s="1">
        <f t="shared" ca="1" si="827"/>
        <v>-42.077013244733351</v>
      </c>
      <c r="E7595" s="1">
        <f t="shared" ca="1" si="828"/>
        <v>0</v>
      </c>
      <c r="F7595" s="1">
        <f t="shared" ca="1" si="830"/>
        <v>1</v>
      </c>
      <c r="G7595" s="1">
        <f t="shared" ca="1" si="831"/>
        <v>0</v>
      </c>
      <c r="H7595" s="1">
        <f t="shared" ca="1" si="832"/>
        <v>3</v>
      </c>
    </row>
    <row r="7596" spans="1:8" hidden="1" x14ac:dyDescent="0.2">
      <c r="A7596" s="1">
        <v>7593</v>
      </c>
      <c r="B7596" s="1">
        <f t="shared" ca="1" si="829"/>
        <v>541618.80049217714</v>
      </c>
      <c r="C7596" s="1">
        <f t="shared" ca="1" si="826"/>
        <v>100</v>
      </c>
      <c r="D7596" s="1">
        <f t="shared" ca="1" si="827"/>
        <v>-42.077013244733351</v>
      </c>
      <c r="E7596" s="1">
        <f t="shared" ca="1" si="828"/>
        <v>-1</v>
      </c>
      <c r="F7596" s="1">
        <f t="shared" ca="1" si="830"/>
        <v>1</v>
      </c>
      <c r="G7596" s="1">
        <f t="shared" ca="1" si="831"/>
        <v>1</v>
      </c>
      <c r="H7596" s="1">
        <f t="shared" ca="1" si="832"/>
        <v>0</v>
      </c>
    </row>
    <row r="7597" spans="1:8" hidden="1" x14ac:dyDescent="0.2">
      <c r="A7597" s="1">
        <v>7594</v>
      </c>
      <c r="B7597" s="1">
        <f t="shared" ca="1" si="829"/>
        <v>537411.09916770377</v>
      </c>
      <c r="C7597" s="1">
        <f t="shared" ca="1" si="826"/>
        <v>100</v>
      </c>
      <c r="D7597" s="1">
        <f t="shared" ca="1" si="827"/>
        <v>-42.077013244733351</v>
      </c>
      <c r="E7597" s="1">
        <f t="shared" ca="1" si="828"/>
        <v>-2</v>
      </c>
      <c r="F7597" s="1">
        <f t="shared" ca="1" si="830"/>
        <v>1</v>
      </c>
      <c r="G7597" s="1">
        <f t="shared" ca="1" si="831"/>
        <v>2</v>
      </c>
      <c r="H7597" s="1">
        <f t="shared" ca="1" si="832"/>
        <v>0</v>
      </c>
    </row>
    <row r="7598" spans="1:8" hidden="1" x14ac:dyDescent="0.2">
      <c r="A7598" s="1">
        <v>7595</v>
      </c>
      <c r="B7598" s="1">
        <f t="shared" ca="1" si="829"/>
        <v>533203.3978432304</v>
      </c>
      <c r="C7598" s="1">
        <f t="shared" ca="1" si="826"/>
        <v>100</v>
      </c>
      <c r="D7598" s="1">
        <f t="shared" ca="1" si="827"/>
        <v>-42.077013244733351</v>
      </c>
      <c r="E7598" s="1">
        <f t="shared" ca="1" si="828"/>
        <v>-3</v>
      </c>
      <c r="F7598" s="1">
        <f t="shared" ca="1" si="830"/>
        <v>1</v>
      </c>
      <c r="G7598" s="1">
        <f t="shared" ca="1" si="831"/>
        <v>3</v>
      </c>
      <c r="H7598" s="1">
        <f t="shared" ca="1" si="832"/>
        <v>0</v>
      </c>
    </row>
    <row r="7599" spans="1:8" hidden="1" x14ac:dyDescent="0.2">
      <c r="A7599" s="1">
        <v>7596</v>
      </c>
      <c r="B7599" s="1">
        <f t="shared" ca="1" si="829"/>
        <v>528995.69651875703</v>
      </c>
      <c r="C7599" s="1">
        <f t="shared" ca="1" si="826"/>
        <v>100</v>
      </c>
      <c r="D7599" s="1">
        <f t="shared" ca="1" si="827"/>
        <v>58.639357099169693</v>
      </c>
      <c r="E7599" s="1">
        <f t="shared" ca="1" si="828"/>
        <v>-4</v>
      </c>
      <c r="F7599" s="1">
        <f t="shared" ca="1" si="830"/>
        <v>1</v>
      </c>
      <c r="G7599" s="1">
        <f t="shared" ca="1" si="831"/>
        <v>4</v>
      </c>
      <c r="H7599" s="1">
        <f t="shared" ca="1" si="832"/>
        <v>0</v>
      </c>
    </row>
    <row r="7600" spans="1:8" hidden="1" x14ac:dyDescent="0.2">
      <c r="A7600" s="1">
        <v>7597</v>
      </c>
      <c r="B7600" s="1">
        <f t="shared" ca="1" si="829"/>
        <v>534859.63222867402</v>
      </c>
      <c r="C7600" s="1">
        <f t="shared" ca="1" si="826"/>
        <v>100</v>
      </c>
      <c r="D7600" s="1">
        <f t="shared" ca="1" si="827"/>
        <v>58.639357099169693</v>
      </c>
      <c r="E7600" s="1">
        <f t="shared" ca="1" si="828"/>
        <v>-3</v>
      </c>
      <c r="F7600" s="1">
        <f t="shared" ca="1" si="830"/>
        <v>1</v>
      </c>
      <c r="G7600" s="1">
        <f t="shared" ca="1" si="831"/>
        <v>0</v>
      </c>
      <c r="H7600" s="1">
        <f t="shared" ca="1" si="832"/>
        <v>1</v>
      </c>
    </row>
    <row r="7601" spans="1:8" hidden="1" x14ac:dyDescent="0.2">
      <c r="A7601" s="1">
        <v>7598</v>
      </c>
      <c r="B7601" s="1">
        <f t="shared" ca="1" si="829"/>
        <v>540723.567938591</v>
      </c>
      <c r="C7601" s="1">
        <f t="shared" ca="1" si="826"/>
        <v>100</v>
      </c>
      <c r="D7601" s="1">
        <f t="shared" ca="1" si="827"/>
        <v>58.639357099169693</v>
      </c>
      <c r="E7601" s="1">
        <f t="shared" ca="1" si="828"/>
        <v>-2</v>
      </c>
      <c r="F7601" s="1">
        <f t="shared" ca="1" si="830"/>
        <v>1</v>
      </c>
      <c r="G7601" s="1">
        <f t="shared" ca="1" si="831"/>
        <v>0</v>
      </c>
      <c r="H7601" s="1">
        <f t="shared" ca="1" si="832"/>
        <v>2</v>
      </c>
    </row>
    <row r="7602" spans="1:8" hidden="1" x14ac:dyDescent="0.2">
      <c r="A7602" s="1">
        <v>7599</v>
      </c>
      <c r="B7602" s="1">
        <f t="shared" ca="1" si="829"/>
        <v>546587.50364850799</v>
      </c>
      <c r="C7602" s="1">
        <f t="shared" ca="1" si="826"/>
        <v>100</v>
      </c>
      <c r="D7602" s="1">
        <f t="shared" ca="1" si="827"/>
        <v>-42.077013244733351</v>
      </c>
      <c r="E7602" s="1">
        <f t="shared" ca="1" si="828"/>
        <v>-1</v>
      </c>
      <c r="F7602" s="1">
        <f t="shared" ca="1" si="830"/>
        <v>1</v>
      </c>
      <c r="G7602" s="1">
        <f t="shared" ca="1" si="831"/>
        <v>0</v>
      </c>
      <c r="H7602" s="1">
        <f t="shared" ca="1" si="832"/>
        <v>3</v>
      </c>
    </row>
    <row r="7603" spans="1:8" hidden="1" x14ac:dyDescent="0.2">
      <c r="A7603" s="1">
        <v>7600</v>
      </c>
      <c r="B7603" s="1">
        <f t="shared" ca="1" si="829"/>
        <v>542379.80232403462</v>
      </c>
      <c r="C7603" s="1">
        <f t="shared" ca="1" si="826"/>
        <v>100</v>
      </c>
      <c r="D7603" s="1">
        <f t="shared" ca="1" si="827"/>
        <v>58.639357099169693</v>
      </c>
      <c r="E7603" s="1">
        <f t="shared" ca="1" si="828"/>
        <v>-2</v>
      </c>
      <c r="F7603" s="1">
        <f t="shared" ca="1" si="830"/>
        <v>1</v>
      </c>
      <c r="G7603" s="1">
        <f t="shared" ca="1" si="831"/>
        <v>1</v>
      </c>
      <c r="H7603" s="1">
        <f t="shared" ca="1" si="832"/>
        <v>0</v>
      </c>
    </row>
    <row r="7604" spans="1:8" hidden="1" x14ac:dyDescent="0.2">
      <c r="A7604" s="1">
        <v>7601</v>
      </c>
      <c r="B7604" s="1">
        <f t="shared" ca="1" si="829"/>
        <v>548243.73803395161</v>
      </c>
      <c r="C7604" s="1">
        <f t="shared" ca="1" si="826"/>
        <v>100</v>
      </c>
      <c r="D7604" s="1">
        <f t="shared" ca="1" si="827"/>
        <v>-42.077013244733351</v>
      </c>
      <c r="E7604" s="1">
        <f t="shared" ca="1" si="828"/>
        <v>-1</v>
      </c>
      <c r="F7604" s="1">
        <f t="shared" ca="1" si="830"/>
        <v>1</v>
      </c>
      <c r="G7604" s="1">
        <f t="shared" ca="1" si="831"/>
        <v>0</v>
      </c>
      <c r="H7604" s="1">
        <f t="shared" ca="1" si="832"/>
        <v>1</v>
      </c>
    </row>
    <row r="7605" spans="1:8" hidden="1" x14ac:dyDescent="0.2">
      <c r="A7605" s="1">
        <v>7602</v>
      </c>
      <c r="B7605" s="1">
        <f t="shared" ca="1" si="829"/>
        <v>544036.03670947824</v>
      </c>
      <c r="C7605" s="1">
        <f t="shared" ca="1" si="826"/>
        <v>100</v>
      </c>
      <c r="D7605" s="1">
        <f t="shared" ca="1" si="827"/>
        <v>58.639357099169693</v>
      </c>
      <c r="E7605" s="1">
        <f t="shared" ca="1" si="828"/>
        <v>-2</v>
      </c>
      <c r="F7605" s="1">
        <f t="shared" ca="1" si="830"/>
        <v>1</v>
      </c>
      <c r="G7605" s="1">
        <f t="shared" ca="1" si="831"/>
        <v>1</v>
      </c>
      <c r="H7605" s="1">
        <f t="shared" ca="1" si="832"/>
        <v>0</v>
      </c>
    </row>
    <row r="7606" spans="1:8" hidden="1" x14ac:dyDescent="0.2">
      <c r="A7606" s="1">
        <v>7603</v>
      </c>
      <c r="B7606" s="1">
        <f t="shared" ca="1" si="829"/>
        <v>549899.97241939523</v>
      </c>
      <c r="C7606" s="1">
        <f t="shared" ca="1" si="826"/>
        <v>100</v>
      </c>
      <c r="D7606" s="1">
        <f t="shared" ca="1" si="827"/>
        <v>-42.077013244733351</v>
      </c>
      <c r="E7606" s="1">
        <f t="shared" ca="1" si="828"/>
        <v>-1</v>
      </c>
      <c r="F7606" s="1">
        <f t="shared" ca="1" si="830"/>
        <v>1</v>
      </c>
      <c r="G7606" s="1">
        <f t="shared" ca="1" si="831"/>
        <v>0</v>
      </c>
      <c r="H7606" s="1">
        <f t="shared" ca="1" si="832"/>
        <v>1</v>
      </c>
    </row>
    <row r="7607" spans="1:8" hidden="1" x14ac:dyDescent="0.2">
      <c r="A7607" s="1">
        <v>7604</v>
      </c>
      <c r="B7607" s="1">
        <f t="shared" ca="1" si="829"/>
        <v>545692.27109492186</v>
      </c>
      <c r="C7607" s="1">
        <f t="shared" ca="1" si="826"/>
        <v>100</v>
      </c>
      <c r="D7607" s="1">
        <f t="shared" ca="1" si="827"/>
        <v>-42.077013244733351</v>
      </c>
      <c r="E7607" s="1">
        <f t="shared" ca="1" si="828"/>
        <v>-2</v>
      </c>
      <c r="F7607" s="1">
        <f t="shared" ca="1" si="830"/>
        <v>1</v>
      </c>
      <c r="G7607" s="1">
        <f t="shared" ca="1" si="831"/>
        <v>1</v>
      </c>
      <c r="H7607" s="1">
        <f t="shared" ca="1" si="832"/>
        <v>0</v>
      </c>
    </row>
    <row r="7608" spans="1:8" hidden="1" x14ac:dyDescent="0.2">
      <c r="A7608" s="1">
        <v>7605</v>
      </c>
      <c r="B7608" s="1">
        <f t="shared" ca="1" si="829"/>
        <v>541484.56977044849</v>
      </c>
      <c r="C7608" s="1">
        <f t="shared" ca="1" si="826"/>
        <v>100</v>
      </c>
      <c r="D7608" s="1">
        <f t="shared" ca="1" si="827"/>
        <v>58.639357099169693</v>
      </c>
      <c r="E7608" s="1">
        <f t="shared" ca="1" si="828"/>
        <v>-3</v>
      </c>
      <c r="F7608" s="1">
        <f t="shared" ca="1" si="830"/>
        <v>1</v>
      </c>
      <c r="G7608" s="1">
        <f t="shared" ca="1" si="831"/>
        <v>2</v>
      </c>
      <c r="H7608" s="1">
        <f t="shared" ca="1" si="832"/>
        <v>0</v>
      </c>
    </row>
    <row r="7609" spans="1:8" hidden="1" x14ac:dyDescent="0.2">
      <c r="A7609" s="1">
        <v>7606</v>
      </c>
      <c r="B7609" s="1">
        <f t="shared" ca="1" si="829"/>
        <v>547348.50548036548</v>
      </c>
      <c r="C7609" s="1">
        <f t="shared" ca="1" si="826"/>
        <v>100</v>
      </c>
      <c r="D7609" s="1">
        <f t="shared" ca="1" si="827"/>
        <v>58.639357099169693</v>
      </c>
      <c r="E7609" s="1">
        <f t="shared" ca="1" si="828"/>
        <v>-2</v>
      </c>
      <c r="F7609" s="1">
        <f t="shared" ca="1" si="830"/>
        <v>1</v>
      </c>
      <c r="G7609" s="1">
        <f t="shared" ca="1" si="831"/>
        <v>0</v>
      </c>
      <c r="H7609" s="1">
        <f t="shared" ca="1" si="832"/>
        <v>1</v>
      </c>
    </row>
    <row r="7610" spans="1:8" hidden="1" x14ac:dyDescent="0.2">
      <c r="A7610" s="1">
        <v>7607</v>
      </c>
      <c r="B7610" s="1">
        <f t="shared" ca="1" si="829"/>
        <v>553212.44119028246</v>
      </c>
      <c r="C7610" s="1">
        <f t="shared" ca="1" si="826"/>
        <v>100</v>
      </c>
      <c r="D7610" s="1">
        <f t="shared" ca="1" si="827"/>
        <v>-42.077013244733351</v>
      </c>
      <c r="E7610" s="1">
        <f t="shared" ca="1" si="828"/>
        <v>-1</v>
      </c>
      <c r="F7610" s="1">
        <f t="shared" ca="1" si="830"/>
        <v>1</v>
      </c>
      <c r="G7610" s="1">
        <f t="shared" ca="1" si="831"/>
        <v>0</v>
      </c>
      <c r="H7610" s="1">
        <f t="shared" ca="1" si="832"/>
        <v>2</v>
      </c>
    </row>
    <row r="7611" spans="1:8" hidden="1" x14ac:dyDescent="0.2">
      <c r="A7611" s="1">
        <v>7608</v>
      </c>
      <c r="B7611" s="1">
        <f t="shared" ca="1" si="829"/>
        <v>549004.7398658091</v>
      </c>
      <c r="C7611" s="1">
        <f t="shared" ca="1" si="826"/>
        <v>100</v>
      </c>
      <c r="D7611" s="1">
        <f t="shared" ca="1" si="827"/>
        <v>-42.077013244733351</v>
      </c>
      <c r="E7611" s="1">
        <f t="shared" ca="1" si="828"/>
        <v>-2</v>
      </c>
      <c r="F7611" s="1">
        <f t="shared" ca="1" si="830"/>
        <v>1</v>
      </c>
      <c r="G7611" s="1">
        <f t="shared" ca="1" si="831"/>
        <v>1</v>
      </c>
      <c r="H7611" s="1">
        <f t="shared" ca="1" si="832"/>
        <v>0</v>
      </c>
    </row>
    <row r="7612" spans="1:8" hidden="1" x14ac:dyDescent="0.2">
      <c r="A7612" s="1">
        <v>7609</v>
      </c>
      <c r="B7612" s="1">
        <f t="shared" ca="1" si="829"/>
        <v>544797.03854133573</v>
      </c>
      <c r="C7612" s="1">
        <f t="shared" ca="1" si="826"/>
        <v>100</v>
      </c>
      <c r="D7612" s="1">
        <f t="shared" ca="1" si="827"/>
        <v>58.639357099169693</v>
      </c>
      <c r="E7612" s="1">
        <f t="shared" ca="1" si="828"/>
        <v>-3</v>
      </c>
      <c r="F7612" s="1">
        <f t="shared" ca="1" si="830"/>
        <v>1</v>
      </c>
      <c r="G7612" s="1">
        <f t="shared" ca="1" si="831"/>
        <v>2</v>
      </c>
      <c r="H7612" s="1">
        <f t="shared" ca="1" si="832"/>
        <v>0</v>
      </c>
    </row>
    <row r="7613" spans="1:8" hidden="1" x14ac:dyDescent="0.2">
      <c r="A7613" s="1">
        <v>7610</v>
      </c>
      <c r="B7613" s="1">
        <f t="shared" ca="1" si="829"/>
        <v>550660.97425125272</v>
      </c>
      <c r="C7613" s="1">
        <f t="shared" ca="1" si="826"/>
        <v>100</v>
      </c>
      <c r="D7613" s="1">
        <f t="shared" ca="1" si="827"/>
        <v>-42.077013244733351</v>
      </c>
      <c r="E7613" s="1">
        <f t="shared" ca="1" si="828"/>
        <v>-2</v>
      </c>
      <c r="F7613" s="1">
        <f t="shared" ca="1" si="830"/>
        <v>1</v>
      </c>
      <c r="G7613" s="1">
        <f t="shared" ca="1" si="831"/>
        <v>0</v>
      </c>
      <c r="H7613" s="1">
        <f t="shared" ca="1" si="832"/>
        <v>1</v>
      </c>
    </row>
    <row r="7614" spans="1:8" hidden="1" x14ac:dyDescent="0.2">
      <c r="A7614" s="1">
        <v>7611</v>
      </c>
      <c r="B7614" s="1">
        <f t="shared" ca="1" si="829"/>
        <v>546453.27292677935</v>
      </c>
      <c r="C7614" s="1">
        <f t="shared" ca="1" si="826"/>
        <v>100</v>
      </c>
      <c r="D7614" s="1">
        <f t="shared" ca="1" si="827"/>
        <v>-42.077013244733351</v>
      </c>
      <c r="E7614" s="1">
        <f t="shared" ca="1" si="828"/>
        <v>-3</v>
      </c>
      <c r="F7614" s="1">
        <f t="shared" ca="1" si="830"/>
        <v>1</v>
      </c>
      <c r="G7614" s="1">
        <f t="shared" ca="1" si="831"/>
        <v>1</v>
      </c>
      <c r="H7614" s="1">
        <f t="shared" ca="1" si="832"/>
        <v>0</v>
      </c>
    </row>
    <row r="7615" spans="1:8" hidden="1" x14ac:dyDescent="0.2">
      <c r="A7615" s="1">
        <v>7612</v>
      </c>
      <c r="B7615" s="1">
        <f t="shared" ca="1" si="829"/>
        <v>542245.57160230598</v>
      </c>
      <c r="C7615" s="1">
        <f t="shared" ca="1" si="826"/>
        <v>100</v>
      </c>
      <c r="D7615" s="1">
        <f t="shared" ca="1" si="827"/>
        <v>-42.077013244733351</v>
      </c>
      <c r="E7615" s="1">
        <f t="shared" ca="1" si="828"/>
        <v>-4</v>
      </c>
      <c r="F7615" s="1">
        <f t="shared" ca="1" si="830"/>
        <v>1</v>
      </c>
      <c r="G7615" s="1">
        <f t="shared" ca="1" si="831"/>
        <v>2</v>
      </c>
      <c r="H7615" s="1">
        <f t="shared" ca="1" si="832"/>
        <v>0</v>
      </c>
    </row>
    <row r="7616" spans="1:8" hidden="1" x14ac:dyDescent="0.2">
      <c r="A7616" s="1">
        <v>7613</v>
      </c>
      <c r="B7616" s="1">
        <f t="shared" ca="1" si="829"/>
        <v>538037.87027783261</v>
      </c>
      <c r="C7616" s="1">
        <f t="shared" ca="1" si="826"/>
        <v>500</v>
      </c>
      <c r="D7616" s="1">
        <f t="shared" ca="1" si="827"/>
        <v>-42.077013244733351</v>
      </c>
      <c r="E7616" s="1">
        <f t="shared" ca="1" si="828"/>
        <v>0</v>
      </c>
      <c r="F7616" s="1">
        <f t="shared" ca="1" si="830"/>
        <v>2</v>
      </c>
      <c r="G7616" s="1">
        <f t="shared" ca="1" si="831"/>
        <v>3</v>
      </c>
      <c r="H7616" s="1">
        <f t="shared" ca="1" si="832"/>
        <v>0</v>
      </c>
    </row>
    <row r="7617" spans="1:8" hidden="1" x14ac:dyDescent="0.2">
      <c r="A7617" s="1">
        <v>7614</v>
      </c>
      <c r="B7617" s="1">
        <f t="shared" ca="1" si="829"/>
        <v>516999.36365546595</v>
      </c>
      <c r="C7617" s="1">
        <f t="shared" ca="1" si="826"/>
        <v>500</v>
      </c>
      <c r="D7617" s="1">
        <f t="shared" ca="1" si="827"/>
        <v>-42.077013244733351</v>
      </c>
      <c r="E7617" s="1">
        <f t="shared" ca="1" si="828"/>
        <v>-1</v>
      </c>
      <c r="F7617" s="1">
        <f t="shared" ca="1" si="830"/>
        <v>2</v>
      </c>
      <c r="G7617" s="1">
        <f t="shared" ca="1" si="831"/>
        <v>4</v>
      </c>
      <c r="H7617" s="1">
        <f t="shared" ca="1" si="832"/>
        <v>0</v>
      </c>
    </row>
    <row r="7618" spans="1:8" hidden="1" x14ac:dyDescent="0.2">
      <c r="A7618" s="1">
        <v>7615</v>
      </c>
      <c r="B7618" s="1">
        <f t="shared" ca="1" si="829"/>
        <v>495960.85703309928</v>
      </c>
      <c r="C7618" s="1">
        <f t="shared" ca="1" si="826"/>
        <v>500</v>
      </c>
      <c r="D7618" s="1">
        <f t="shared" ca="1" si="827"/>
        <v>-42.077013244733351</v>
      </c>
      <c r="E7618" s="1">
        <f t="shared" ca="1" si="828"/>
        <v>-2</v>
      </c>
      <c r="F7618" s="1">
        <f t="shared" ca="1" si="830"/>
        <v>2</v>
      </c>
      <c r="G7618" s="1">
        <f t="shared" ca="1" si="831"/>
        <v>5</v>
      </c>
      <c r="H7618" s="1">
        <f t="shared" ca="1" si="832"/>
        <v>0</v>
      </c>
    </row>
    <row r="7619" spans="1:8" hidden="1" x14ac:dyDescent="0.2">
      <c r="A7619" s="1">
        <v>7616</v>
      </c>
      <c r="B7619" s="1">
        <f t="shared" ca="1" si="829"/>
        <v>474922.35041073262</v>
      </c>
      <c r="C7619" s="1">
        <f t="shared" ca="1" si="826"/>
        <v>500</v>
      </c>
      <c r="D7619" s="1">
        <f t="shared" ca="1" si="827"/>
        <v>-42.077013244733351</v>
      </c>
      <c r="E7619" s="1">
        <f t="shared" ca="1" si="828"/>
        <v>-3</v>
      </c>
      <c r="F7619" s="1">
        <f t="shared" ca="1" si="830"/>
        <v>2</v>
      </c>
      <c r="G7619" s="1">
        <f t="shared" ca="1" si="831"/>
        <v>6</v>
      </c>
      <c r="H7619" s="1">
        <f t="shared" ca="1" si="832"/>
        <v>0</v>
      </c>
    </row>
    <row r="7620" spans="1:8" hidden="1" x14ac:dyDescent="0.2">
      <c r="A7620" s="1">
        <v>7617</v>
      </c>
      <c r="B7620" s="1">
        <f t="shared" ca="1" si="829"/>
        <v>453883.84378836595</v>
      </c>
      <c r="C7620" s="1">
        <f t="shared" ca="1" si="826"/>
        <v>500</v>
      </c>
      <c r="D7620" s="1">
        <f t="shared" ca="1" si="827"/>
        <v>-42.077013244733351</v>
      </c>
      <c r="E7620" s="1">
        <f t="shared" ca="1" si="828"/>
        <v>-4</v>
      </c>
      <c r="F7620" s="1">
        <f t="shared" ca="1" si="830"/>
        <v>2</v>
      </c>
      <c r="G7620" s="1">
        <f t="shared" ca="1" si="831"/>
        <v>7</v>
      </c>
      <c r="H7620" s="1">
        <f t="shared" ca="1" si="832"/>
        <v>0</v>
      </c>
    </row>
    <row r="7621" spans="1:8" hidden="1" x14ac:dyDescent="0.2">
      <c r="A7621" s="1">
        <v>7618</v>
      </c>
      <c r="B7621" s="1">
        <f t="shared" ca="1" si="829"/>
        <v>432845.33716599928</v>
      </c>
      <c r="C7621" s="1">
        <f t="shared" ref="C7621:C7684" ca="1" si="833">$C$4*POWER($L$2,F7621-1)</f>
        <v>100</v>
      </c>
      <c r="D7621" s="1">
        <f t="shared" ref="D7621:D7684" ca="1" si="834">IF(RAND()&lt;$B$1,$F$1,$H$1)</f>
        <v>58.639357099169693</v>
      </c>
      <c r="E7621" s="1">
        <f t="shared" ref="E7621:E7684" ca="1" si="835">IF(D7620&lt;0,IF(E7620-1=-$D$2,0,E7620-1),IF(E7620+1=$F$2,0,E7620+1))</f>
        <v>0</v>
      </c>
      <c r="F7621" s="1">
        <f t="shared" ca="1" si="830"/>
        <v>1</v>
      </c>
      <c r="G7621" s="1">
        <f t="shared" ca="1" si="831"/>
        <v>8</v>
      </c>
      <c r="H7621" s="1">
        <f t="shared" ca="1" si="832"/>
        <v>0</v>
      </c>
    </row>
    <row r="7622" spans="1:8" hidden="1" x14ac:dyDescent="0.2">
      <c r="A7622" s="1">
        <v>7619</v>
      </c>
      <c r="B7622" s="1">
        <f t="shared" ref="B7622:B7685" ca="1" si="836">B7621+D7621*C7621</f>
        <v>438709.27287591627</v>
      </c>
      <c r="C7622" s="1">
        <f t="shared" ca="1" si="833"/>
        <v>100</v>
      </c>
      <c r="D7622" s="1">
        <f t="shared" ca="1" si="834"/>
        <v>-42.077013244733351</v>
      </c>
      <c r="E7622" s="1">
        <f t="shared" ca="1" si="835"/>
        <v>0</v>
      </c>
      <c r="F7622" s="1">
        <f t="shared" ref="F7622:F7685" ca="1" si="837">IF(AND(D7621&gt;0,E7622=0),IF(F7621-1&lt;1,1,F7621-1),IF(AND(D7621&lt;0,E7622=0),IF(F7621+1&gt;$H$2,1,F7621+1),F7621))</f>
        <v>1</v>
      </c>
      <c r="G7622" s="1">
        <f t="shared" ref="G7622:G7685" ca="1" si="838">IF(D7621&gt;0,0,G7621+1)</f>
        <v>0</v>
      </c>
      <c r="H7622" s="1">
        <f t="shared" ref="H7622:H7685" ca="1" si="839">IF(D7621&lt;0,0,H7621+1)</f>
        <v>1</v>
      </c>
    </row>
    <row r="7623" spans="1:8" hidden="1" x14ac:dyDescent="0.2">
      <c r="A7623" s="1">
        <v>7620</v>
      </c>
      <c r="B7623" s="1">
        <f t="shared" ca="1" si="836"/>
        <v>434501.57155144296</v>
      </c>
      <c r="C7623" s="1">
        <f t="shared" ca="1" si="833"/>
        <v>100</v>
      </c>
      <c r="D7623" s="1">
        <f t="shared" ca="1" si="834"/>
        <v>58.639357099169693</v>
      </c>
      <c r="E7623" s="1">
        <f t="shared" ca="1" si="835"/>
        <v>-1</v>
      </c>
      <c r="F7623" s="1">
        <f t="shared" ca="1" si="837"/>
        <v>1</v>
      </c>
      <c r="G7623" s="1">
        <f t="shared" ca="1" si="838"/>
        <v>1</v>
      </c>
      <c r="H7623" s="1">
        <f t="shared" ca="1" si="839"/>
        <v>0</v>
      </c>
    </row>
    <row r="7624" spans="1:8" hidden="1" x14ac:dyDescent="0.2">
      <c r="A7624" s="1">
        <v>7621</v>
      </c>
      <c r="B7624" s="1">
        <f t="shared" ca="1" si="836"/>
        <v>440365.50726135995</v>
      </c>
      <c r="C7624" s="1">
        <f t="shared" ca="1" si="833"/>
        <v>100</v>
      </c>
      <c r="D7624" s="1">
        <f t="shared" ca="1" si="834"/>
        <v>-42.077013244733351</v>
      </c>
      <c r="E7624" s="1">
        <f t="shared" ca="1" si="835"/>
        <v>0</v>
      </c>
      <c r="F7624" s="1">
        <f t="shared" ca="1" si="837"/>
        <v>1</v>
      </c>
      <c r="G7624" s="1">
        <f t="shared" ca="1" si="838"/>
        <v>0</v>
      </c>
      <c r="H7624" s="1">
        <f t="shared" ca="1" si="839"/>
        <v>1</v>
      </c>
    </row>
    <row r="7625" spans="1:8" hidden="1" x14ac:dyDescent="0.2">
      <c r="A7625" s="1">
        <v>7622</v>
      </c>
      <c r="B7625" s="1">
        <f t="shared" ca="1" si="836"/>
        <v>436157.80593688664</v>
      </c>
      <c r="C7625" s="1">
        <f t="shared" ca="1" si="833"/>
        <v>100</v>
      </c>
      <c r="D7625" s="1">
        <f t="shared" ca="1" si="834"/>
        <v>58.639357099169693</v>
      </c>
      <c r="E7625" s="1">
        <f t="shared" ca="1" si="835"/>
        <v>-1</v>
      </c>
      <c r="F7625" s="1">
        <f t="shared" ca="1" si="837"/>
        <v>1</v>
      </c>
      <c r="G7625" s="1">
        <f t="shared" ca="1" si="838"/>
        <v>1</v>
      </c>
      <c r="H7625" s="1">
        <f t="shared" ca="1" si="839"/>
        <v>0</v>
      </c>
    </row>
    <row r="7626" spans="1:8" hidden="1" x14ac:dyDescent="0.2">
      <c r="A7626" s="1">
        <v>7623</v>
      </c>
      <c r="B7626" s="1">
        <f t="shared" ca="1" si="836"/>
        <v>442021.74164680362</v>
      </c>
      <c r="C7626" s="1">
        <f t="shared" ca="1" si="833"/>
        <v>100</v>
      </c>
      <c r="D7626" s="1">
        <f t="shared" ca="1" si="834"/>
        <v>58.639357099169693</v>
      </c>
      <c r="E7626" s="1">
        <f t="shared" ca="1" si="835"/>
        <v>0</v>
      </c>
      <c r="F7626" s="1">
        <f t="shared" ca="1" si="837"/>
        <v>1</v>
      </c>
      <c r="G7626" s="1">
        <f t="shared" ca="1" si="838"/>
        <v>0</v>
      </c>
      <c r="H7626" s="1">
        <f t="shared" ca="1" si="839"/>
        <v>1</v>
      </c>
    </row>
    <row r="7627" spans="1:8" hidden="1" x14ac:dyDescent="0.2">
      <c r="A7627" s="1">
        <v>7624</v>
      </c>
      <c r="B7627" s="1">
        <f t="shared" ca="1" si="836"/>
        <v>447885.67735672061</v>
      </c>
      <c r="C7627" s="1">
        <f t="shared" ca="1" si="833"/>
        <v>100</v>
      </c>
      <c r="D7627" s="1">
        <f t="shared" ca="1" si="834"/>
        <v>58.639357099169693</v>
      </c>
      <c r="E7627" s="1">
        <f t="shared" ca="1" si="835"/>
        <v>0</v>
      </c>
      <c r="F7627" s="1">
        <f t="shared" ca="1" si="837"/>
        <v>1</v>
      </c>
      <c r="G7627" s="1">
        <f t="shared" ca="1" si="838"/>
        <v>0</v>
      </c>
      <c r="H7627" s="1">
        <f t="shared" ca="1" si="839"/>
        <v>2</v>
      </c>
    </row>
    <row r="7628" spans="1:8" hidden="1" x14ac:dyDescent="0.2">
      <c r="A7628" s="1">
        <v>7625</v>
      </c>
      <c r="B7628" s="1">
        <f t="shared" ca="1" si="836"/>
        <v>453749.6130666376</v>
      </c>
      <c r="C7628" s="1">
        <f t="shared" ca="1" si="833"/>
        <v>100</v>
      </c>
      <c r="D7628" s="1">
        <f t="shared" ca="1" si="834"/>
        <v>58.639357099169693</v>
      </c>
      <c r="E7628" s="1">
        <f t="shared" ca="1" si="835"/>
        <v>0</v>
      </c>
      <c r="F7628" s="1">
        <f t="shared" ca="1" si="837"/>
        <v>1</v>
      </c>
      <c r="G7628" s="1">
        <f t="shared" ca="1" si="838"/>
        <v>0</v>
      </c>
      <c r="H7628" s="1">
        <f t="shared" ca="1" si="839"/>
        <v>3</v>
      </c>
    </row>
    <row r="7629" spans="1:8" hidden="1" x14ac:dyDescent="0.2">
      <c r="A7629" s="1">
        <v>7626</v>
      </c>
      <c r="B7629" s="1">
        <f t="shared" ca="1" si="836"/>
        <v>459613.54877655458</v>
      </c>
      <c r="C7629" s="1">
        <f t="shared" ca="1" si="833"/>
        <v>100</v>
      </c>
      <c r="D7629" s="1">
        <f t="shared" ca="1" si="834"/>
        <v>-42.077013244733351</v>
      </c>
      <c r="E7629" s="1">
        <f t="shared" ca="1" si="835"/>
        <v>0</v>
      </c>
      <c r="F7629" s="1">
        <f t="shared" ca="1" si="837"/>
        <v>1</v>
      </c>
      <c r="G7629" s="1">
        <f t="shared" ca="1" si="838"/>
        <v>0</v>
      </c>
      <c r="H7629" s="1">
        <f t="shared" ca="1" si="839"/>
        <v>4</v>
      </c>
    </row>
    <row r="7630" spans="1:8" hidden="1" x14ac:dyDescent="0.2">
      <c r="A7630" s="1">
        <v>7627</v>
      </c>
      <c r="B7630" s="1">
        <f t="shared" ca="1" si="836"/>
        <v>455405.84745208127</v>
      </c>
      <c r="C7630" s="1">
        <f t="shared" ca="1" si="833"/>
        <v>100</v>
      </c>
      <c r="D7630" s="1">
        <f t="shared" ca="1" si="834"/>
        <v>58.639357099169693</v>
      </c>
      <c r="E7630" s="1">
        <f t="shared" ca="1" si="835"/>
        <v>-1</v>
      </c>
      <c r="F7630" s="1">
        <f t="shared" ca="1" si="837"/>
        <v>1</v>
      </c>
      <c r="G7630" s="1">
        <f t="shared" ca="1" si="838"/>
        <v>1</v>
      </c>
      <c r="H7630" s="1">
        <f t="shared" ca="1" si="839"/>
        <v>0</v>
      </c>
    </row>
    <row r="7631" spans="1:8" hidden="1" x14ac:dyDescent="0.2">
      <c r="A7631" s="1">
        <v>7628</v>
      </c>
      <c r="B7631" s="1">
        <f t="shared" ca="1" si="836"/>
        <v>461269.78316199826</v>
      </c>
      <c r="C7631" s="1">
        <f t="shared" ca="1" si="833"/>
        <v>100</v>
      </c>
      <c r="D7631" s="1">
        <f t="shared" ca="1" si="834"/>
        <v>-42.077013244733351</v>
      </c>
      <c r="E7631" s="1">
        <f t="shared" ca="1" si="835"/>
        <v>0</v>
      </c>
      <c r="F7631" s="1">
        <f t="shared" ca="1" si="837"/>
        <v>1</v>
      </c>
      <c r="G7631" s="1">
        <f t="shared" ca="1" si="838"/>
        <v>0</v>
      </c>
      <c r="H7631" s="1">
        <f t="shared" ca="1" si="839"/>
        <v>1</v>
      </c>
    </row>
    <row r="7632" spans="1:8" hidden="1" x14ac:dyDescent="0.2">
      <c r="A7632" s="1">
        <v>7629</v>
      </c>
      <c r="B7632" s="1">
        <f t="shared" ca="1" si="836"/>
        <v>457062.08183752495</v>
      </c>
      <c r="C7632" s="1">
        <f t="shared" ca="1" si="833"/>
        <v>100</v>
      </c>
      <c r="D7632" s="1">
        <f t="shared" ca="1" si="834"/>
        <v>-42.077013244733351</v>
      </c>
      <c r="E7632" s="1">
        <f t="shared" ca="1" si="835"/>
        <v>-1</v>
      </c>
      <c r="F7632" s="1">
        <f t="shared" ca="1" si="837"/>
        <v>1</v>
      </c>
      <c r="G7632" s="1">
        <f t="shared" ca="1" si="838"/>
        <v>1</v>
      </c>
      <c r="H7632" s="1">
        <f t="shared" ca="1" si="839"/>
        <v>0</v>
      </c>
    </row>
    <row r="7633" spans="1:8" hidden="1" x14ac:dyDescent="0.2">
      <c r="A7633" s="1">
        <v>7630</v>
      </c>
      <c r="B7633" s="1">
        <f t="shared" ca="1" si="836"/>
        <v>452854.38051305164</v>
      </c>
      <c r="C7633" s="1">
        <f t="shared" ca="1" si="833"/>
        <v>100</v>
      </c>
      <c r="D7633" s="1">
        <f t="shared" ca="1" si="834"/>
        <v>-42.077013244733351</v>
      </c>
      <c r="E7633" s="1">
        <f t="shared" ca="1" si="835"/>
        <v>-2</v>
      </c>
      <c r="F7633" s="1">
        <f t="shared" ca="1" si="837"/>
        <v>1</v>
      </c>
      <c r="G7633" s="1">
        <f t="shared" ca="1" si="838"/>
        <v>2</v>
      </c>
      <c r="H7633" s="1">
        <f t="shared" ca="1" si="839"/>
        <v>0</v>
      </c>
    </row>
    <row r="7634" spans="1:8" hidden="1" x14ac:dyDescent="0.2">
      <c r="A7634" s="1">
        <v>7631</v>
      </c>
      <c r="B7634" s="1">
        <f t="shared" ca="1" si="836"/>
        <v>448646.67918857833</v>
      </c>
      <c r="C7634" s="1">
        <f t="shared" ca="1" si="833"/>
        <v>100</v>
      </c>
      <c r="D7634" s="1">
        <f t="shared" ca="1" si="834"/>
        <v>-42.077013244733351</v>
      </c>
      <c r="E7634" s="1">
        <f t="shared" ca="1" si="835"/>
        <v>-3</v>
      </c>
      <c r="F7634" s="1">
        <f t="shared" ca="1" si="837"/>
        <v>1</v>
      </c>
      <c r="G7634" s="1">
        <f t="shared" ca="1" si="838"/>
        <v>3</v>
      </c>
      <c r="H7634" s="1">
        <f t="shared" ca="1" si="839"/>
        <v>0</v>
      </c>
    </row>
    <row r="7635" spans="1:8" hidden="1" x14ac:dyDescent="0.2">
      <c r="A7635" s="1">
        <v>7632</v>
      </c>
      <c r="B7635" s="1">
        <f t="shared" ca="1" si="836"/>
        <v>444438.97786410502</v>
      </c>
      <c r="C7635" s="1">
        <f t="shared" ca="1" si="833"/>
        <v>100</v>
      </c>
      <c r="D7635" s="1">
        <f t="shared" ca="1" si="834"/>
        <v>-42.077013244733351</v>
      </c>
      <c r="E7635" s="1">
        <f t="shared" ca="1" si="835"/>
        <v>-4</v>
      </c>
      <c r="F7635" s="1">
        <f t="shared" ca="1" si="837"/>
        <v>1</v>
      </c>
      <c r="G7635" s="1">
        <f t="shared" ca="1" si="838"/>
        <v>4</v>
      </c>
      <c r="H7635" s="1">
        <f t="shared" ca="1" si="839"/>
        <v>0</v>
      </c>
    </row>
    <row r="7636" spans="1:8" hidden="1" x14ac:dyDescent="0.2">
      <c r="A7636" s="1">
        <v>7633</v>
      </c>
      <c r="B7636" s="1">
        <f t="shared" ca="1" si="836"/>
        <v>440231.27653963171</v>
      </c>
      <c r="C7636" s="1">
        <f t="shared" ca="1" si="833"/>
        <v>500</v>
      </c>
      <c r="D7636" s="1">
        <f t="shared" ca="1" si="834"/>
        <v>58.639357099169693</v>
      </c>
      <c r="E7636" s="1">
        <f t="shared" ca="1" si="835"/>
        <v>0</v>
      </c>
      <c r="F7636" s="1">
        <f t="shared" ca="1" si="837"/>
        <v>2</v>
      </c>
      <c r="G7636" s="1">
        <f t="shared" ca="1" si="838"/>
        <v>5</v>
      </c>
      <c r="H7636" s="1">
        <f t="shared" ca="1" si="839"/>
        <v>0</v>
      </c>
    </row>
    <row r="7637" spans="1:8" hidden="1" x14ac:dyDescent="0.2">
      <c r="A7637" s="1">
        <v>7634</v>
      </c>
      <c r="B7637" s="1">
        <f t="shared" ca="1" si="836"/>
        <v>469550.95508921659</v>
      </c>
      <c r="C7637" s="1">
        <f t="shared" ca="1" si="833"/>
        <v>100</v>
      </c>
      <c r="D7637" s="1">
        <f t="shared" ca="1" si="834"/>
        <v>-42.077013244733351</v>
      </c>
      <c r="E7637" s="1">
        <f t="shared" ca="1" si="835"/>
        <v>0</v>
      </c>
      <c r="F7637" s="1">
        <f t="shared" ca="1" si="837"/>
        <v>1</v>
      </c>
      <c r="G7637" s="1">
        <f t="shared" ca="1" si="838"/>
        <v>0</v>
      </c>
      <c r="H7637" s="1">
        <f t="shared" ca="1" si="839"/>
        <v>1</v>
      </c>
    </row>
    <row r="7638" spans="1:8" hidden="1" x14ac:dyDescent="0.2">
      <c r="A7638" s="1">
        <v>7635</v>
      </c>
      <c r="B7638" s="1">
        <f t="shared" ca="1" si="836"/>
        <v>465343.25376474328</v>
      </c>
      <c r="C7638" s="1">
        <f t="shared" ca="1" si="833"/>
        <v>100</v>
      </c>
      <c r="D7638" s="1">
        <f t="shared" ca="1" si="834"/>
        <v>-42.077013244733351</v>
      </c>
      <c r="E7638" s="1">
        <f t="shared" ca="1" si="835"/>
        <v>-1</v>
      </c>
      <c r="F7638" s="1">
        <f t="shared" ca="1" si="837"/>
        <v>1</v>
      </c>
      <c r="G7638" s="1">
        <f t="shared" ca="1" si="838"/>
        <v>1</v>
      </c>
      <c r="H7638" s="1">
        <f t="shared" ca="1" si="839"/>
        <v>0</v>
      </c>
    </row>
    <row r="7639" spans="1:8" hidden="1" x14ac:dyDescent="0.2">
      <c r="A7639" s="1">
        <v>7636</v>
      </c>
      <c r="B7639" s="1">
        <f t="shared" ca="1" si="836"/>
        <v>461135.55244026997</v>
      </c>
      <c r="C7639" s="1">
        <f t="shared" ca="1" si="833"/>
        <v>100</v>
      </c>
      <c r="D7639" s="1">
        <f t="shared" ca="1" si="834"/>
        <v>-42.077013244733351</v>
      </c>
      <c r="E7639" s="1">
        <f t="shared" ca="1" si="835"/>
        <v>-2</v>
      </c>
      <c r="F7639" s="1">
        <f t="shared" ca="1" si="837"/>
        <v>1</v>
      </c>
      <c r="G7639" s="1">
        <f t="shared" ca="1" si="838"/>
        <v>2</v>
      </c>
      <c r="H7639" s="1">
        <f t="shared" ca="1" si="839"/>
        <v>0</v>
      </c>
    </row>
    <row r="7640" spans="1:8" hidden="1" x14ac:dyDescent="0.2">
      <c r="A7640" s="1">
        <v>7637</v>
      </c>
      <c r="B7640" s="1">
        <f t="shared" ca="1" si="836"/>
        <v>456927.85111579666</v>
      </c>
      <c r="C7640" s="1">
        <f t="shared" ca="1" si="833"/>
        <v>100</v>
      </c>
      <c r="D7640" s="1">
        <f t="shared" ca="1" si="834"/>
        <v>-42.077013244733351</v>
      </c>
      <c r="E7640" s="1">
        <f t="shared" ca="1" si="835"/>
        <v>-3</v>
      </c>
      <c r="F7640" s="1">
        <f t="shared" ca="1" si="837"/>
        <v>1</v>
      </c>
      <c r="G7640" s="1">
        <f t="shared" ca="1" si="838"/>
        <v>3</v>
      </c>
      <c r="H7640" s="1">
        <f t="shared" ca="1" si="839"/>
        <v>0</v>
      </c>
    </row>
    <row r="7641" spans="1:8" hidden="1" x14ac:dyDescent="0.2">
      <c r="A7641" s="1">
        <v>7638</v>
      </c>
      <c r="B7641" s="1">
        <f t="shared" ca="1" si="836"/>
        <v>452720.14979132335</v>
      </c>
      <c r="C7641" s="1">
        <f t="shared" ca="1" si="833"/>
        <v>100</v>
      </c>
      <c r="D7641" s="1">
        <f t="shared" ca="1" si="834"/>
        <v>-42.077013244733351</v>
      </c>
      <c r="E7641" s="1">
        <f t="shared" ca="1" si="835"/>
        <v>-4</v>
      </c>
      <c r="F7641" s="1">
        <f t="shared" ca="1" si="837"/>
        <v>1</v>
      </c>
      <c r="G7641" s="1">
        <f t="shared" ca="1" si="838"/>
        <v>4</v>
      </c>
      <c r="H7641" s="1">
        <f t="shared" ca="1" si="839"/>
        <v>0</v>
      </c>
    </row>
    <row r="7642" spans="1:8" hidden="1" x14ac:dyDescent="0.2">
      <c r="A7642" s="1">
        <v>7639</v>
      </c>
      <c r="B7642" s="1">
        <f t="shared" ca="1" si="836"/>
        <v>448512.44846685004</v>
      </c>
      <c r="C7642" s="1">
        <f t="shared" ca="1" si="833"/>
        <v>500</v>
      </c>
      <c r="D7642" s="1">
        <f t="shared" ca="1" si="834"/>
        <v>58.639357099169693</v>
      </c>
      <c r="E7642" s="1">
        <f t="shared" ca="1" si="835"/>
        <v>0</v>
      </c>
      <c r="F7642" s="1">
        <f t="shared" ca="1" si="837"/>
        <v>2</v>
      </c>
      <c r="G7642" s="1">
        <f t="shared" ca="1" si="838"/>
        <v>5</v>
      </c>
      <c r="H7642" s="1">
        <f t="shared" ca="1" si="839"/>
        <v>0</v>
      </c>
    </row>
    <row r="7643" spans="1:8" hidden="1" x14ac:dyDescent="0.2">
      <c r="A7643" s="1">
        <v>7640</v>
      </c>
      <c r="B7643" s="1">
        <f t="shared" ca="1" si="836"/>
        <v>477832.12701643491</v>
      </c>
      <c r="C7643" s="1">
        <f t="shared" ca="1" si="833"/>
        <v>100</v>
      </c>
      <c r="D7643" s="1">
        <f t="shared" ca="1" si="834"/>
        <v>58.639357099169693</v>
      </c>
      <c r="E7643" s="1">
        <f t="shared" ca="1" si="835"/>
        <v>0</v>
      </c>
      <c r="F7643" s="1">
        <f t="shared" ca="1" si="837"/>
        <v>1</v>
      </c>
      <c r="G7643" s="1">
        <f t="shared" ca="1" si="838"/>
        <v>0</v>
      </c>
      <c r="H7643" s="1">
        <f t="shared" ca="1" si="839"/>
        <v>1</v>
      </c>
    </row>
    <row r="7644" spans="1:8" hidden="1" x14ac:dyDescent="0.2">
      <c r="A7644" s="1">
        <v>7641</v>
      </c>
      <c r="B7644" s="1">
        <f t="shared" ca="1" si="836"/>
        <v>483696.0627263519</v>
      </c>
      <c r="C7644" s="1">
        <f t="shared" ca="1" si="833"/>
        <v>100</v>
      </c>
      <c r="D7644" s="1">
        <f t="shared" ca="1" si="834"/>
        <v>58.639357099169693</v>
      </c>
      <c r="E7644" s="1">
        <f t="shared" ca="1" si="835"/>
        <v>0</v>
      </c>
      <c r="F7644" s="1">
        <f t="shared" ca="1" si="837"/>
        <v>1</v>
      </c>
      <c r="G7644" s="1">
        <f t="shared" ca="1" si="838"/>
        <v>0</v>
      </c>
      <c r="H7644" s="1">
        <f t="shared" ca="1" si="839"/>
        <v>2</v>
      </c>
    </row>
    <row r="7645" spans="1:8" hidden="1" x14ac:dyDescent="0.2">
      <c r="A7645" s="1">
        <v>7642</v>
      </c>
      <c r="B7645" s="1">
        <f t="shared" ca="1" si="836"/>
        <v>489559.99843626888</v>
      </c>
      <c r="C7645" s="1">
        <f t="shared" ca="1" si="833"/>
        <v>100</v>
      </c>
      <c r="D7645" s="1">
        <f t="shared" ca="1" si="834"/>
        <v>58.639357099169693</v>
      </c>
      <c r="E7645" s="1">
        <f t="shared" ca="1" si="835"/>
        <v>0</v>
      </c>
      <c r="F7645" s="1">
        <f t="shared" ca="1" si="837"/>
        <v>1</v>
      </c>
      <c r="G7645" s="1">
        <f t="shared" ca="1" si="838"/>
        <v>0</v>
      </c>
      <c r="H7645" s="1">
        <f t="shared" ca="1" si="839"/>
        <v>3</v>
      </c>
    </row>
    <row r="7646" spans="1:8" hidden="1" x14ac:dyDescent="0.2">
      <c r="A7646" s="1">
        <v>7643</v>
      </c>
      <c r="B7646" s="1">
        <f t="shared" ca="1" si="836"/>
        <v>495423.93414618587</v>
      </c>
      <c r="C7646" s="1">
        <f t="shared" ca="1" si="833"/>
        <v>100</v>
      </c>
      <c r="D7646" s="1">
        <f t="shared" ca="1" si="834"/>
        <v>-42.077013244733351</v>
      </c>
      <c r="E7646" s="1">
        <f t="shared" ca="1" si="835"/>
        <v>0</v>
      </c>
      <c r="F7646" s="1">
        <f t="shared" ca="1" si="837"/>
        <v>1</v>
      </c>
      <c r="G7646" s="1">
        <f t="shared" ca="1" si="838"/>
        <v>0</v>
      </c>
      <c r="H7646" s="1">
        <f t="shared" ca="1" si="839"/>
        <v>4</v>
      </c>
    </row>
    <row r="7647" spans="1:8" hidden="1" x14ac:dyDescent="0.2">
      <c r="A7647" s="1">
        <v>7644</v>
      </c>
      <c r="B7647" s="1">
        <f t="shared" ca="1" si="836"/>
        <v>491216.23282171256</v>
      </c>
      <c r="C7647" s="1">
        <f t="shared" ca="1" si="833"/>
        <v>100</v>
      </c>
      <c r="D7647" s="1">
        <f t="shared" ca="1" si="834"/>
        <v>58.639357099169693</v>
      </c>
      <c r="E7647" s="1">
        <f t="shared" ca="1" si="835"/>
        <v>-1</v>
      </c>
      <c r="F7647" s="1">
        <f t="shared" ca="1" si="837"/>
        <v>1</v>
      </c>
      <c r="G7647" s="1">
        <f t="shared" ca="1" si="838"/>
        <v>1</v>
      </c>
      <c r="H7647" s="1">
        <f t="shared" ca="1" si="839"/>
        <v>0</v>
      </c>
    </row>
    <row r="7648" spans="1:8" hidden="1" x14ac:dyDescent="0.2">
      <c r="A7648" s="1">
        <v>7645</v>
      </c>
      <c r="B7648" s="1">
        <f t="shared" ca="1" si="836"/>
        <v>497080.16853162955</v>
      </c>
      <c r="C7648" s="1">
        <f t="shared" ca="1" si="833"/>
        <v>100</v>
      </c>
      <c r="D7648" s="1">
        <f t="shared" ca="1" si="834"/>
        <v>-42.077013244733351</v>
      </c>
      <c r="E7648" s="1">
        <f t="shared" ca="1" si="835"/>
        <v>0</v>
      </c>
      <c r="F7648" s="1">
        <f t="shared" ca="1" si="837"/>
        <v>1</v>
      </c>
      <c r="G7648" s="1">
        <f t="shared" ca="1" si="838"/>
        <v>0</v>
      </c>
      <c r="H7648" s="1">
        <f t="shared" ca="1" si="839"/>
        <v>1</v>
      </c>
    </row>
    <row r="7649" spans="1:8" hidden="1" x14ac:dyDescent="0.2">
      <c r="A7649" s="1">
        <v>7646</v>
      </c>
      <c r="B7649" s="1">
        <f t="shared" ca="1" si="836"/>
        <v>492872.46720715624</v>
      </c>
      <c r="C7649" s="1">
        <f t="shared" ca="1" si="833"/>
        <v>100</v>
      </c>
      <c r="D7649" s="1">
        <f t="shared" ca="1" si="834"/>
        <v>58.639357099169693</v>
      </c>
      <c r="E7649" s="1">
        <f t="shared" ca="1" si="835"/>
        <v>-1</v>
      </c>
      <c r="F7649" s="1">
        <f t="shared" ca="1" si="837"/>
        <v>1</v>
      </c>
      <c r="G7649" s="1">
        <f t="shared" ca="1" si="838"/>
        <v>1</v>
      </c>
      <c r="H7649" s="1">
        <f t="shared" ca="1" si="839"/>
        <v>0</v>
      </c>
    </row>
    <row r="7650" spans="1:8" hidden="1" x14ac:dyDescent="0.2">
      <c r="A7650" s="1">
        <v>7647</v>
      </c>
      <c r="B7650" s="1">
        <f t="shared" ca="1" si="836"/>
        <v>498736.40291707322</v>
      </c>
      <c r="C7650" s="1">
        <f t="shared" ca="1" si="833"/>
        <v>100</v>
      </c>
      <c r="D7650" s="1">
        <f t="shared" ca="1" si="834"/>
        <v>-42.077013244733351</v>
      </c>
      <c r="E7650" s="1">
        <f t="shared" ca="1" si="835"/>
        <v>0</v>
      </c>
      <c r="F7650" s="1">
        <f t="shared" ca="1" si="837"/>
        <v>1</v>
      </c>
      <c r="G7650" s="1">
        <f t="shared" ca="1" si="838"/>
        <v>0</v>
      </c>
      <c r="H7650" s="1">
        <f t="shared" ca="1" si="839"/>
        <v>1</v>
      </c>
    </row>
    <row r="7651" spans="1:8" hidden="1" x14ac:dyDescent="0.2">
      <c r="A7651" s="1">
        <v>7648</v>
      </c>
      <c r="B7651" s="1">
        <f t="shared" ca="1" si="836"/>
        <v>494528.70159259991</v>
      </c>
      <c r="C7651" s="1">
        <f t="shared" ca="1" si="833"/>
        <v>100</v>
      </c>
      <c r="D7651" s="1">
        <f t="shared" ca="1" si="834"/>
        <v>-42.077013244733351</v>
      </c>
      <c r="E7651" s="1">
        <f t="shared" ca="1" si="835"/>
        <v>-1</v>
      </c>
      <c r="F7651" s="1">
        <f t="shared" ca="1" si="837"/>
        <v>1</v>
      </c>
      <c r="G7651" s="1">
        <f t="shared" ca="1" si="838"/>
        <v>1</v>
      </c>
      <c r="H7651" s="1">
        <f t="shared" ca="1" si="839"/>
        <v>0</v>
      </c>
    </row>
    <row r="7652" spans="1:8" hidden="1" x14ac:dyDescent="0.2">
      <c r="A7652" s="1">
        <v>7649</v>
      </c>
      <c r="B7652" s="1">
        <f t="shared" ca="1" si="836"/>
        <v>490321.00026812661</v>
      </c>
      <c r="C7652" s="1">
        <f t="shared" ca="1" si="833"/>
        <v>100</v>
      </c>
      <c r="D7652" s="1">
        <f t="shared" ca="1" si="834"/>
        <v>-42.077013244733351</v>
      </c>
      <c r="E7652" s="1">
        <f t="shared" ca="1" si="835"/>
        <v>-2</v>
      </c>
      <c r="F7652" s="1">
        <f t="shared" ca="1" si="837"/>
        <v>1</v>
      </c>
      <c r="G7652" s="1">
        <f t="shared" ca="1" si="838"/>
        <v>2</v>
      </c>
      <c r="H7652" s="1">
        <f t="shared" ca="1" si="839"/>
        <v>0</v>
      </c>
    </row>
    <row r="7653" spans="1:8" hidden="1" x14ac:dyDescent="0.2">
      <c r="A7653" s="1">
        <v>7650</v>
      </c>
      <c r="B7653" s="1">
        <f t="shared" ca="1" si="836"/>
        <v>486113.2989436533</v>
      </c>
      <c r="C7653" s="1">
        <f t="shared" ca="1" si="833"/>
        <v>100</v>
      </c>
      <c r="D7653" s="1">
        <f t="shared" ca="1" si="834"/>
        <v>58.639357099169693</v>
      </c>
      <c r="E7653" s="1">
        <f t="shared" ca="1" si="835"/>
        <v>-3</v>
      </c>
      <c r="F7653" s="1">
        <f t="shared" ca="1" si="837"/>
        <v>1</v>
      </c>
      <c r="G7653" s="1">
        <f t="shared" ca="1" si="838"/>
        <v>3</v>
      </c>
      <c r="H7653" s="1">
        <f t="shared" ca="1" si="839"/>
        <v>0</v>
      </c>
    </row>
    <row r="7654" spans="1:8" hidden="1" x14ac:dyDescent="0.2">
      <c r="A7654" s="1">
        <v>7651</v>
      </c>
      <c r="B7654" s="1">
        <f t="shared" ca="1" si="836"/>
        <v>491977.23465357028</v>
      </c>
      <c r="C7654" s="1">
        <f t="shared" ca="1" si="833"/>
        <v>100</v>
      </c>
      <c r="D7654" s="1">
        <f t="shared" ca="1" si="834"/>
        <v>-42.077013244733351</v>
      </c>
      <c r="E7654" s="1">
        <f t="shared" ca="1" si="835"/>
        <v>-2</v>
      </c>
      <c r="F7654" s="1">
        <f t="shared" ca="1" si="837"/>
        <v>1</v>
      </c>
      <c r="G7654" s="1">
        <f t="shared" ca="1" si="838"/>
        <v>0</v>
      </c>
      <c r="H7654" s="1">
        <f t="shared" ca="1" si="839"/>
        <v>1</v>
      </c>
    </row>
    <row r="7655" spans="1:8" hidden="1" x14ac:dyDescent="0.2">
      <c r="A7655" s="1">
        <v>7652</v>
      </c>
      <c r="B7655" s="1">
        <f t="shared" ca="1" si="836"/>
        <v>487769.53332909697</v>
      </c>
      <c r="C7655" s="1">
        <f t="shared" ca="1" si="833"/>
        <v>100</v>
      </c>
      <c r="D7655" s="1">
        <f t="shared" ca="1" si="834"/>
        <v>58.639357099169693</v>
      </c>
      <c r="E7655" s="1">
        <f t="shared" ca="1" si="835"/>
        <v>-3</v>
      </c>
      <c r="F7655" s="1">
        <f t="shared" ca="1" si="837"/>
        <v>1</v>
      </c>
      <c r="G7655" s="1">
        <f t="shared" ca="1" si="838"/>
        <v>1</v>
      </c>
      <c r="H7655" s="1">
        <f t="shared" ca="1" si="839"/>
        <v>0</v>
      </c>
    </row>
    <row r="7656" spans="1:8" hidden="1" x14ac:dyDescent="0.2">
      <c r="A7656" s="1">
        <v>7653</v>
      </c>
      <c r="B7656" s="1">
        <f t="shared" ca="1" si="836"/>
        <v>493633.46903901396</v>
      </c>
      <c r="C7656" s="1">
        <f t="shared" ca="1" si="833"/>
        <v>100</v>
      </c>
      <c r="D7656" s="1">
        <f t="shared" ca="1" si="834"/>
        <v>-42.077013244733351</v>
      </c>
      <c r="E7656" s="1">
        <f t="shared" ca="1" si="835"/>
        <v>-2</v>
      </c>
      <c r="F7656" s="1">
        <f t="shared" ca="1" si="837"/>
        <v>1</v>
      </c>
      <c r="G7656" s="1">
        <f t="shared" ca="1" si="838"/>
        <v>0</v>
      </c>
      <c r="H7656" s="1">
        <f t="shared" ca="1" si="839"/>
        <v>1</v>
      </c>
    </row>
    <row r="7657" spans="1:8" hidden="1" x14ac:dyDescent="0.2">
      <c r="A7657" s="1">
        <v>7654</v>
      </c>
      <c r="B7657" s="1">
        <f t="shared" ca="1" si="836"/>
        <v>489425.76771454065</v>
      </c>
      <c r="C7657" s="1">
        <f t="shared" ca="1" si="833"/>
        <v>100</v>
      </c>
      <c r="D7657" s="1">
        <f t="shared" ca="1" si="834"/>
        <v>58.639357099169693</v>
      </c>
      <c r="E7657" s="1">
        <f t="shared" ca="1" si="835"/>
        <v>-3</v>
      </c>
      <c r="F7657" s="1">
        <f t="shared" ca="1" si="837"/>
        <v>1</v>
      </c>
      <c r="G7657" s="1">
        <f t="shared" ca="1" si="838"/>
        <v>1</v>
      </c>
      <c r="H7657" s="1">
        <f t="shared" ca="1" si="839"/>
        <v>0</v>
      </c>
    </row>
    <row r="7658" spans="1:8" hidden="1" x14ac:dyDescent="0.2">
      <c r="A7658" s="1">
        <v>7655</v>
      </c>
      <c r="B7658" s="1">
        <f t="shared" ca="1" si="836"/>
        <v>495289.70342445764</v>
      </c>
      <c r="C7658" s="1">
        <f t="shared" ca="1" si="833"/>
        <v>100</v>
      </c>
      <c r="D7658" s="1">
        <f t="shared" ca="1" si="834"/>
        <v>-42.077013244733351</v>
      </c>
      <c r="E7658" s="1">
        <f t="shared" ca="1" si="835"/>
        <v>-2</v>
      </c>
      <c r="F7658" s="1">
        <f t="shared" ca="1" si="837"/>
        <v>1</v>
      </c>
      <c r="G7658" s="1">
        <f t="shared" ca="1" si="838"/>
        <v>0</v>
      </c>
      <c r="H7658" s="1">
        <f t="shared" ca="1" si="839"/>
        <v>1</v>
      </c>
    </row>
    <row r="7659" spans="1:8" hidden="1" x14ac:dyDescent="0.2">
      <c r="A7659" s="1">
        <v>7656</v>
      </c>
      <c r="B7659" s="1">
        <f t="shared" ca="1" si="836"/>
        <v>491082.00209998433</v>
      </c>
      <c r="C7659" s="1">
        <f t="shared" ca="1" si="833"/>
        <v>100</v>
      </c>
      <c r="D7659" s="1">
        <f t="shared" ca="1" si="834"/>
        <v>-42.077013244733351</v>
      </c>
      <c r="E7659" s="1">
        <f t="shared" ca="1" si="835"/>
        <v>-3</v>
      </c>
      <c r="F7659" s="1">
        <f t="shared" ca="1" si="837"/>
        <v>1</v>
      </c>
      <c r="G7659" s="1">
        <f t="shared" ca="1" si="838"/>
        <v>1</v>
      </c>
      <c r="H7659" s="1">
        <f t="shared" ca="1" si="839"/>
        <v>0</v>
      </c>
    </row>
    <row r="7660" spans="1:8" hidden="1" x14ac:dyDescent="0.2">
      <c r="A7660" s="1">
        <v>7657</v>
      </c>
      <c r="B7660" s="1">
        <f t="shared" ca="1" si="836"/>
        <v>486874.30077551102</v>
      </c>
      <c r="C7660" s="1">
        <f t="shared" ca="1" si="833"/>
        <v>100</v>
      </c>
      <c r="D7660" s="1">
        <f t="shared" ca="1" si="834"/>
        <v>-42.077013244733351</v>
      </c>
      <c r="E7660" s="1">
        <f t="shared" ca="1" si="835"/>
        <v>-4</v>
      </c>
      <c r="F7660" s="1">
        <f t="shared" ca="1" si="837"/>
        <v>1</v>
      </c>
      <c r="G7660" s="1">
        <f t="shared" ca="1" si="838"/>
        <v>2</v>
      </c>
      <c r="H7660" s="1">
        <f t="shared" ca="1" si="839"/>
        <v>0</v>
      </c>
    </row>
    <row r="7661" spans="1:8" hidden="1" x14ac:dyDescent="0.2">
      <c r="A7661" s="1">
        <v>7658</v>
      </c>
      <c r="B7661" s="1">
        <f t="shared" ca="1" si="836"/>
        <v>482666.59945103771</v>
      </c>
      <c r="C7661" s="1">
        <f t="shared" ca="1" si="833"/>
        <v>500</v>
      </c>
      <c r="D7661" s="1">
        <f t="shared" ca="1" si="834"/>
        <v>58.639357099169693</v>
      </c>
      <c r="E7661" s="1">
        <f t="shared" ca="1" si="835"/>
        <v>0</v>
      </c>
      <c r="F7661" s="1">
        <f t="shared" ca="1" si="837"/>
        <v>2</v>
      </c>
      <c r="G7661" s="1">
        <f t="shared" ca="1" si="838"/>
        <v>3</v>
      </c>
      <c r="H7661" s="1">
        <f t="shared" ca="1" si="839"/>
        <v>0</v>
      </c>
    </row>
    <row r="7662" spans="1:8" hidden="1" x14ac:dyDescent="0.2">
      <c r="A7662" s="1">
        <v>7659</v>
      </c>
      <c r="B7662" s="1">
        <f t="shared" ca="1" si="836"/>
        <v>511986.27800062252</v>
      </c>
      <c r="C7662" s="1">
        <f t="shared" ca="1" si="833"/>
        <v>100</v>
      </c>
      <c r="D7662" s="1">
        <f t="shared" ca="1" si="834"/>
        <v>58.639357099169693</v>
      </c>
      <c r="E7662" s="1">
        <f t="shared" ca="1" si="835"/>
        <v>0</v>
      </c>
      <c r="F7662" s="1">
        <f t="shared" ca="1" si="837"/>
        <v>1</v>
      </c>
      <c r="G7662" s="1">
        <f t="shared" ca="1" si="838"/>
        <v>0</v>
      </c>
      <c r="H7662" s="1">
        <f t="shared" ca="1" si="839"/>
        <v>1</v>
      </c>
    </row>
    <row r="7663" spans="1:8" hidden="1" x14ac:dyDescent="0.2">
      <c r="A7663" s="1">
        <v>7660</v>
      </c>
      <c r="B7663" s="1">
        <f t="shared" ca="1" si="836"/>
        <v>517850.21371053951</v>
      </c>
      <c r="C7663" s="1">
        <f t="shared" ca="1" si="833"/>
        <v>100</v>
      </c>
      <c r="D7663" s="1">
        <f t="shared" ca="1" si="834"/>
        <v>58.639357099169693</v>
      </c>
      <c r="E7663" s="1">
        <f t="shared" ca="1" si="835"/>
        <v>0</v>
      </c>
      <c r="F7663" s="1">
        <f t="shared" ca="1" si="837"/>
        <v>1</v>
      </c>
      <c r="G7663" s="1">
        <f t="shared" ca="1" si="838"/>
        <v>0</v>
      </c>
      <c r="H7663" s="1">
        <f t="shared" ca="1" si="839"/>
        <v>2</v>
      </c>
    </row>
    <row r="7664" spans="1:8" hidden="1" x14ac:dyDescent="0.2">
      <c r="A7664" s="1">
        <v>7661</v>
      </c>
      <c r="B7664" s="1">
        <f t="shared" ca="1" si="836"/>
        <v>523714.1494204565</v>
      </c>
      <c r="C7664" s="1">
        <f t="shared" ca="1" si="833"/>
        <v>100</v>
      </c>
      <c r="D7664" s="1">
        <f t="shared" ca="1" si="834"/>
        <v>58.639357099169693</v>
      </c>
      <c r="E7664" s="1">
        <f t="shared" ca="1" si="835"/>
        <v>0</v>
      </c>
      <c r="F7664" s="1">
        <f t="shared" ca="1" si="837"/>
        <v>1</v>
      </c>
      <c r="G7664" s="1">
        <f t="shared" ca="1" si="838"/>
        <v>0</v>
      </c>
      <c r="H7664" s="1">
        <f t="shared" ca="1" si="839"/>
        <v>3</v>
      </c>
    </row>
    <row r="7665" spans="1:8" hidden="1" x14ac:dyDescent="0.2">
      <c r="A7665" s="1">
        <v>7662</v>
      </c>
      <c r="B7665" s="1">
        <f t="shared" ca="1" si="836"/>
        <v>529578.08513037348</v>
      </c>
      <c r="C7665" s="1">
        <f t="shared" ca="1" si="833"/>
        <v>100</v>
      </c>
      <c r="D7665" s="1">
        <f t="shared" ca="1" si="834"/>
        <v>58.639357099169693</v>
      </c>
      <c r="E7665" s="1">
        <f t="shared" ca="1" si="835"/>
        <v>0</v>
      </c>
      <c r="F7665" s="1">
        <f t="shared" ca="1" si="837"/>
        <v>1</v>
      </c>
      <c r="G7665" s="1">
        <f t="shared" ca="1" si="838"/>
        <v>0</v>
      </c>
      <c r="H7665" s="1">
        <f t="shared" ca="1" si="839"/>
        <v>4</v>
      </c>
    </row>
    <row r="7666" spans="1:8" hidden="1" x14ac:dyDescent="0.2">
      <c r="A7666" s="1">
        <v>7663</v>
      </c>
      <c r="B7666" s="1">
        <f t="shared" ca="1" si="836"/>
        <v>535442.02084029047</v>
      </c>
      <c r="C7666" s="1">
        <f t="shared" ca="1" si="833"/>
        <v>100</v>
      </c>
      <c r="D7666" s="1">
        <f t="shared" ca="1" si="834"/>
        <v>-42.077013244733351</v>
      </c>
      <c r="E7666" s="1">
        <f t="shared" ca="1" si="835"/>
        <v>0</v>
      </c>
      <c r="F7666" s="1">
        <f t="shared" ca="1" si="837"/>
        <v>1</v>
      </c>
      <c r="G7666" s="1">
        <f t="shared" ca="1" si="838"/>
        <v>0</v>
      </c>
      <c r="H7666" s="1">
        <f t="shared" ca="1" si="839"/>
        <v>5</v>
      </c>
    </row>
    <row r="7667" spans="1:8" hidden="1" x14ac:dyDescent="0.2">
      <c r="A7667" s="1">
        <v>7664</v>
      </c>
      <c r="B7667" s="1">
        <f t="shared" ca="1" si="836"/>
        <v>531234.3195158171</v>
      </c>
      <c r="C7667" s="1">
        <f t="shared" ca="1" si="833"/>
        <v>100</v>
      </c>
      <c r="D7667" s="1">
        <f t="shared" ca="1" si="834"/>
        <v>-42.077013244733351</v>
      </c>
      <c r="E7667" s="1">
        <f t="shared" ca="1" si="835"/>
        <v>-1</v>
      </c>
      <c r="F7667" s="1">
        <f t="shared" ca="1" si="837"/>
        <v>1</v>
      </c>
      <c r="G7667" s="1">
        <f t="shared" ca="1" si="838"/>
        <v>1</v>
      </c>
      <c r="H7667" s="1">
        <f t="shared" ca="1" si="839"/>
        <v>0</v>
      </c>
    </row>
    <row r="7668" spans="1:8" hidden="1" x14ac:dyDescent="0.2">
      <c r="A7668" s="1">
        <v>7665</v>
      </c>
      <c r="B7668" s="1">
        <f t="shared" ca="1" si="836"/>
        <v>527026.61819134373</v>
      </c>
      <c r="C7668" s="1">
        <f t="shared" ca="1" si="833"/>
        <v>100</v>
      </c>
      <c r="D7668" s="1">
        <f t="shared" ca="1" si="834"/>
        <v>-42.077013244733351</v>
      </c>
      <c r="E7668" s="1">
        <f t="shared" ca="1" si="835"/>
        <v>-2</v>
      </c>
      <c r="F7668" s="1">
        <f t="shared" ca="1" si="837"/>
        <v>1</v>
      </c>
      <c r="G7668" s="1">
        <f t="shared" ca="1" si="838"/>
        <v>2</v>
      </c>
      <c r="H7668" s="1">
        <f t="shared" ca="1" si="839"/>
        <v>0</v>
      </c>
    </row>
    <row r="7669" spans="1:8" hidden="1" x14ac:dyDescent="0.2">
      <c r="A7669" s="1">
        <v>7666</v>
      </c>
      <c r="B7669" s="1">
        <f t="shared" ca="1" si="836"/>
        <v>522818.91686687042</v>
      </c>
      <c r="C7669" s="1">
        <f t="shared" ca="1" si="833"/>
        <v>100</v>
      </c>
      <c r="D7669" s="1">
        <f t="shared" ca="1" si="834"/>
        <v>-42.077013244733351</v>
      </c>
      <c r="E7669" s="1">
        <f t="shared" ca="1" si="835"/>
        <v>-3</v>
      </c>
      <c r="F7669" s="1">
        <f t="shared" ca="1" si="837"/>
        <v>1</v>
      </c>
      <c r="G7669" s="1">
        <f t="shared" ca="1" si="838"/>
        <v>3</v>
      </c>
      <c r="H7669" s="1">
        <f t="shared" ca="1" si="839"/>
        <v>0</v>
      </c>
    </row>
    <row r="7670" spans="1:8" hidden="1" x14ac:dyDescent="0.2">
      <c r="A7670" s="1">
        <v>7667</v>
      </c>
      <c r="B7670" s="1">
        <f t="shared" ca="1" si="836"/>
        <v>518611.21554239711</v>
      </c>
      <c r="C7670" s="1">
        <f t="shared" ca="1" si="833"/>
        <v>100</v>
      </c>
      <c r="D7670" s="1">
        <f t="shared" ca="1" si="834"/>
        <v>-42.077013244733351</v>
      </c>
      <c r="E7670" s="1">
        <f t="shared" ca="1" si="835"/>
        <v>-4</v>
      </c>
      <c r="F7670" s="1">
        <f t="shared" ca="1" si="837"/>
        <v>1</v>
      </c>
      <c r="G7670" s="1">
        <f t="shared" ca="1" si="838"/>
        <v>4</v>
      </c>
      <c r="H7670" s="1">
        <f t="shared" ca="1" si="839"/>
        <v>0</v>
      </c>
    </row>
    <row r="7671" spans="1:8" hidden="1" x14ac:dyDescent="0.2">
      <c r="A7671" s="1">
        <v>7668</v>
      </c>
      <c r="B7671" s="1">
        <f t="shared" ca="1" si="836"/>
        <v>514403.5142179238</v>
      </c>
      <c r="C7671" s="1">
        <f t="shared" ca="1" si="833"/>
        <v>500</v>
      </c>
      <c r="D7671" s="1">
        <f t="shared" ca="1" si="834"/>
        <v>-42.077013244733351</v>
      </c>
      <c r="E7671" s="1">
        <f t="shared" ca="1" si="835"/>
        <v>0</v>
      </c>
      <c r="F7671" s="1">
        <f t="shared" ca="1" si="837"/>
        <v>2</v>
      </c>
      <c r="G7671" s="1">
        <f t="shared" ca="1" si="838"/>
        <v>5</v>
      </c>
      <c r="H7671" s="1">
        <f t="shared" ca="1" si="839"/>
        <v>0</v>
      </c>
    </row>
    <row r="7672" spans="1:8" hidden="1" x14ac:dyDescent="0.2">
      <c r="A7672" s="1">
        <v>7669</v>
      </c>
      <c r="B7672" s="1">
        <f t="shared" ca="1" si="836"/>
        <v>493365.00759555714</v>
      </c>
      <c r="C7672" s="1">
        <f t="shared" ca="1" si="833"/>
        <v>500</v>
      </c>
      <c r="D7672" s="1">
        <f t="shared" ca="1" si="834"/>
        <v>-42.077013244733351</v>
      </c>
      <c r="E7672" s="1">
        <f t="shared" ca="1" si="835"/>
        <v>-1</v>
      </c>
      <c r="F7672" s="1">
        <f t="shared" ca="1" si="837"/>
        <v>2</v>
      </c>
      <c r="G7672" s="1">
        <f t="shared" ca="1" si="838"/>
        <v>6</v>
      </c>
      <c r="H7672" s="1">
        <f t="shared" ca="1" si="839"/>
        <v>0</v>
      </c>
    </row>
    <row r="7673" spans="1:8" hidden="1" x14ac:dyDescent="0.2">
      <c r="A7673" s="1">
        <v>7670</v>
      </c>
      <c r="B7673" s="1">
        <f t="shared" ca="1" si="836"/>
        <v>472326.50097319047</v>
      </c>
      <c r="C7673" s="1">
        <f t="shared" ca="1" si="833"/>
        <v>500</v>
      </c>
      <c r="D7673" s="1">
        <f t="shared" ca="1" si="834"/>
        <v>-42.077013244733351</v>
      </c>
      <c r="E7673" s="1">
        <f t="shared" ca="1" si="835"/>
        <v>-2</v>
      </c>
      <c r="F7673" s="1">
        <f t="shared" ca="1" si="837"/>
        <v>2</v>
      </c>
      <c r="G7673" s="1">
        <f t="shared" ca="1" si="838"/>
        <v>7</v>
      </c>
      <c r="H7673" s="1">
        <f t="shared" ca="1" si="839"/>
        <v>0</v>
      </c>
    </row>
    <row r="7674" spans="1:8" hidden="1" x14ac:dyDescent="0.2">
      <c r="A7674" s="1">
        <v>7671</v>
      </c>
      <c r="B7674" s="1">
        <f t="shared" ca="1" si="836"/>
        <v>451287.99435082381</v>
      </c>
      <c r="C7674" s="1">
        <f t="shared" ca="1" si="833"/>
        <v>500</v>
      </c>
      <c r="D7674" s="1">
        <f t="shared" ca="1" si="834"/>
        <v>-42.077013244733351</v>
      </c>
      <c r="E7674" s="1">
        <f t="shared" ca="1" si="835"/>
        <v>-3</v>
      </c>
      <c r="F7674" s="1">
        <f t="shared" ca="1" si="837"/>
        <v>2</v>
      </c>
      <c r="G7674" s="1">
        <f t="shared" ca="1" si="838"/>
        <v>8</v>
      </c>
      <c r="H7674" s="1">
        <f t="shared" ca="1" si="839"/>
        <v>0</v>
      </c>
    </row>
    <row r="7675" spans="1:8" hidden="1" x14ac:dyDescent="0.2">
      <c r="A7675" s="1">
        <v>7672</v>
      </c>
      <c r="B7675" s="1">
        <f t="shared" ca="1" si="836"/>
        <v>430249.48772845714</v>
      </c>
      <c r="C7675" s="1">
        <f t="shared" ca="1" si="833"/>
        <v>500</v>
      </c>
      <c r="D7675" s="1">
        <f t="shared" ca="1" si="834"/>
        <v>-42.077013244733351</v>
      </c>
      <c r="E7675" s="1">
        <f t="shared" ca="1" si="835"/>
        <v>-4</v>
      </c>
      <c r="F7675" s="1">
        <f t="shared" ca="1" si="837"/>
        <v>2</v>
      </c>
      <c r="G7675" s="1">
        <f t="shared" ca="1" si="838"/>
        <v>9</v>
      </c>
      <c r="H7675" s="1">
        <f t="shared" ca="1" si="839"/>
        <v>0</v>
      </c>
    </row>
    <row r="7676" spans="1:8" hidden="1" x14ac:dyDescent="0.2">
      <c r="A7676" s="1">
        <v>7673</v>
      </c>
      <c r="B7676" s="1">
        <f t="shared" ca="1" si="836"/>
        <v>409210.98110609048</v>
      </c>
      <c r="C7676" s="1">
        <f t="shared" ca="1" si="833"/>
        <v>100</v>
      </c>
      <c r="D7676" s="1">
        <f t="shared" ca="1" si="834"/>
        <v>-42.077013244733351</v>
      </c>
      <c r="E7676" s="1">
        <f t="shared" ca="1" si="835"/>
        <v>0</v>
      </c>
      <c r="F7676" s="1">
        <f t="shared" ca="1" si="837"/>
        <v>1</v>
      </c>
      <c r="G7676" s="1">
        <f t="shared" ca="1" si="838"/>
        <v>10</v>
      </c>
      <c r="H7676" s="1">
        <f t="shared" ca="1" si="839"/>
        <v>0</v>
      </c>
    </row>
    <row r="7677" spans="1:8" hidden="1" x14ac:dyDescent="0.2">
      <c r="A7677" s="1">
        <v>7674</v>
      </c>
      <c r="B7677" s="1">
        <f t="shared" ca="1" si="836"/>
        <v>405003.27978161717</v>
      </c>
      <c r="C7677" s="1">
        <f t="shared" ca="1" si="833"/>
        <v>100</v>
      </c>
      <c r="D7677" s="1">
        <f t="shared" ca="1" si="834"/>
        <v>-42.077013244733351</v>
      </c>
      <c r="E7677" s="1">
        <f t="shared" ca="1" si="835"/>
        <v>-1</v>
      </c>
      <c r="F7677" s="1">
        <f t="shared" ca="1" si="837"/>
        <v>1</v>
      </c>
      <c r="G7677" s="1">
        <f t="shared" ca="1" si="838"/>
        <v>11</v>
      </c>
      <c r="H7677" s="1">
        <f t="shared" ca="1" si="839"/>
        <v>0</v>
      </c>
    </row>
    <row r="7678" spans="1:8" hidden="1" x14ac:dyDescent="0.2">
      <c r="A7678" s="1">
        <v>7675</v>
      </c>
      <c r="B7678" s="1">
        <f t="shared" ca="1" si="836"/>
        <v>400795.57845714386</v>
      </c>
      <c r="C7678" s="1">
        <f t="shared" ca="1" si="833"/>
        <v>100</v>
      </c>
      <c r="D7678" s="1">
        <f t="shared" ca="1" si="834"/>
        <v>-42.077013244733351</v>
      </c>
      <c r="E7678" s="1">
        <f t="shared" ca="1" si="835"/>
        <v>-2</v>
      </c>
      <c r="F7678" s="1">
        <f t="shared" ca="1" si="837"/>
        <v>1</v>
      </c>
      <c r="G7678" s="1">
        <f t="shared" ca="1" si="838"/>
        <v>12</v>
      </c>
      <c r="H7678" s="1">
        <f t="shared" ca="1" si="839"/>
        <v>0</v>
      </c>
    </row>
    <row r="7679" spans="1:8" hidden="1" x14ac:dyDescent="0.2">
      <c r="A7679" s="1">
        <v>7676</v>
      </c>
      <c r="B7679" s="1">
        <f t="shared" ca="1" si="836"/>
        <v>396587.87713267055</v>
      </c>
      <c r="C7679" s="1">
        <f t="shared" ca="1" si="833"/>
        <v>100</v>
      </c>
      <c r="D7679" s="1">
        <f t="shared" ca="1" si="834"/>
        <v>-42.077013244733351</v>
      </c>
      <c r="E7679" s="1">
        <f t="shared" ca="1" si="835"/>
        <v>-3</v>
      </c>
      <c r="F7679" s="1">
        <f t="shared" ca="1" si="837"/>
        <v>1</v>
      </c>
      <c r="G7679" s="1">
        <f t="shared" ca="1" si="838"/>
        <v>13</v>
      </c>
      <c r="H7679" s="1">
        <f t="shared" ca="1" si="839"/>
        <v>0</v>
      </c>
    </row>
    <row r="7680" spans="1:8" hidden="1" x14ac:dyDescent="0.2">
      <c r="A7680" s="1">
        <v>7677</v>
      </c>
      <c r="B7680" s="1">
        <f t="shared" ca="1" si="836"/>
        <v>392380.17580819724</v>
      </c>
      <c r="C7680" s="1">
        <f t="shared" ca="1" si="833"/>
        <v>100</v>
      </c>
      <c r="D7680" s="1">
        <f t="shared" ca="1" si="834"/>
        <v>-42.077013244733351</v>
      </c>
      <c r="E7680" s="1">
        <f t="shared" ca="1" si="835"/>
        <v>-4</v>
      </c>
      <c r="F7680" s="1">
        <f t="shared" ca="1" si="837"/>
        <v>1</v>
      </c>
      <c r="G7680" s="1">
        <f t="shared" ca="1" si="838"/>
        <v>14</v>
      </c>
      <c r="H7680" s="1">
        <f t="shared" ca="1" si="839"/>
        <v>0</v>
      </c>
    </row>
    <row r="7681" spans="1:8" hidden="1" x14ac:dyDescent="0.2">
      <c r="A7681" s="1">
        <v>7678</v>
      </c>
      <c r="B7681" s="1">
        <f t="shared" ca="1" si="836"/>
        <v>388172.47448372393</v>
      </c>
      <c r="C7681" s="1">
        <f t="shared" ca="1" si="833"/>
        <v>500</v>
      </c>
      <c r="D7681" s="1">
        <f t="shared" ca="1" si="834"/>
        <v>58.639357099169693</v>
      </c>
      <c r="E7681" s="1">
        <f t="shared" ca="1" si="835"/>
        <v>0</v>
      </c>
      <c r="F7681" s="1">
        <f t="shared" ca="1" si="837"/>
        <v>2</v>
      </c>
      <c r="G7681" s="1">
        <f t="shared" ca="1" si="838"/>
        <v>15</v>
      </c>
      <c r="H7681" s="1">
        <f t="shared" ca="1" si="839"/>
        <v>0</v>
      </c>
    </row>
    <row r="7682" spans="1:8" hidden="1" x14ac:dyDescent="0.2">
      <c r="A7682" s="1">
        <v>7679</v>
      </c>
      <c r="B7682" s="1">
        <f t="shared" ca="1" si="836"/>
        <v>417492.1530333088</v>
      </c>
      <c r="C7682" s="1">
        <f t="shared" ca="1" si="833"/>
        <v>100</v>
      </c>
      <c r="D7682" s="1">
        <f t="shared" ca="1" si="834"/>
        <v>-42.077013244733351</v>
      </c>
      <c r="E7682" s="1">
        <f t="shared" ca="1" si="835"/>
        <v>0</v>
      </c>
      <c r="F7682" s="1">
        <f t="shared" ca="1" si="837"/>
        <v>1</v>
      </c>
      <c r="G7682" s="1">
        <f t="shared" ca="1" si="838"/>
        <v>0</v>
      </c>
      <c r="H7682" s="1">
        <f t="shared" ca="1" si="839"/>
        <v>1</v>
      </c>
    </row>
    <row r="7683" spans="1:8" hidden="1" x14ac:dyDescent="0.2">
      <c r="A7683" s="1">
        <v>7680</v>
      </c>
      <c r="B7683" s="1">
        <f t="shared" ca="1" si="836"/>
        <v>413284.45170883549</v>
      </c>
      <c r="C7683" s="1">
        <f t="shared" ca="1" si="833"/>
        <v>100</v>
      </c>
      <c r="D7683" s="1">
        <f t="shared" ca="1" si="834"/>
        <v>58.639357099169693</v>
      </c>
      <c r="E7683" s="1">
        <f t="shared" ca="1" si="835"/>
        <v>-1</v>
      </c>
      <c r="F7683" s="1">
        <f t="shared" ca="1" si="837"/>
        <v>1</v>
      </c>
      <c r="G7683" s="1">
        <f t="shared" ca="1" si="838"/>
        <v>1</v>
      </c>
      <c r="H7683" s="1">
        <f t="shared" ca="1" si="839"/>
        <v>0</v>
      </c>
    </row>
    <row r="7684" spans="1:8" hidden="1" x14ac:dyDescent="0.2">
      <c r="A7684" s="1">
        <v>7681</v>
      </c>
      <c r="B7684" s="1">
        <f t="shared" ca="1" si="836"/>
        <v>419148.38741875248</v>
      </c>
      <c r="C7684" s="1">
        <f t="shared" ca="1" si="833"/>
        <v>100</v>
      </c>
      <c r="D7684" s="1">
        <f t="shared" ca="1" si="834"/>
        <v>-42.077013244733351</v>
      </c>
      <c r="E7684" s="1">
        <f t="shared" ca="1" si="835"/>
        <v>0</v>
      </c>
      <c r="F7684" s="1">
        <f t="shared" ca="1" si="837"/>
        <v>1</v>
      </c>
      <c r="G7684" s="1">
        <f t="shared" ca="1" si="838"/>
        <v>0</v>
      </c>
      <c r="H7684" s="1">
        <f t="shared" ca="1" si="839"/>
        <v>1</v>
      </c>
    </row>
    <row r="7685" spans="1:8" hidden="1" x14ac:dyDescent="0.2">
      <c r="A7685" s="1">
        <v>7682</v>
      </c>
      <c r="B7685" s="1">
        <f t="shared" ca="1" si="836"/>
        <v>414940.68609427917</v>
      </c>
      <c r="C7685" s="1">
        <f t="shared" ref="C7685:C7748" ca="1" si="840">$C$4*POWER($L$2,F7685-1)</f>
        <v>100</v>
      </c>
      <c r="D7685" s="1">
        <f t="shared" ref="D7685:D7748" ca="1" si="841">IF(RAND()&lt;$B$1,$F$1,$H$1)</f>
        <v>-42.077013244733351</v>
      </c>
      <c r="E7685" s="1">
        <f t="shared" ref="E7685:E7748" ca="1" si="842">IF(D7684&lt;0,IF(E7684-1=-$D$2,0,E7684-1),IF(E7684+1=$F$2,0,E7684+1))</f>
        <v>-1</v>
      </c>
      <c r="F7685" s="1">
        <f t="shared" ca="1" si="837"/>
        <v>1</v>
      </c>
      <c r="G7685" s="1">
        <f t="shared" ca="1" si="838"/>
        <v>1</v>
      </c>
      <c r="H7685" s="1">
        <f t="shared" ca="1" si="839"/>
        <v>0</v>
      </c>
    </row>
    <row r="7686" spans="1:8" hidden="1" x14ac:dyDescent="0.2">
      <c r="A7686" s="1">
        <v>7683</v>
      </c>
      <c r="B7686" s="1">
        <f t="shared" ref="B7686:B7749" ca="1" si="843">B7685+D7685*C7685</f>
        <v>410732.98476980586</v>
      </c>
      <c r="C7686" s="1">
        <f t="shared" ca="1" si="840"/>
        <v>100</v>
      </c>
      <c r="D7686" s="1">
        <f t="shared" ca="1" si="841"/>
        <v>-42.077013244733351</v>
      </c>
      <c r="E7686" s="1">
        <f t="shared" ca="1" si="842"/>
        <v>-2</v>
      </c>
      <c r="F7686" s="1">
        <f t="shared" ref="F7686:F7749" ca="1" si="844">IF(AND(D7685&gt;0,E7686=0),IF(F7685-1&lt;1,1,F7685-1),IF(AND(D7685&lt;0,E7686=0),IF(F7685+1&gt;$H$2,1,F7685+1),F7685))</f>
        <v>1</v>
      </c>
      <c r="G7686" s="1">
        <f t="shared" ref="G7686:G7749" ca="1" si="845">IF(D7685&gt;0,0,G7685+1)</f>
        <v>2</v>
      </c>
      <c r="H7686" s="1">
        <f t="shared" ref="H7686:H7749" ca="1" si="846">IF(D7685&lt;0,0,H7685+1)</f>
        <v>0</v>
      </c>
    </row>
    <row r="7687" spans="1:8" hidden="1" x14ac:dyDescent="0.2">
      <c r="A7687" s="1">
        <v>7684</v>
      </c>
      <c r="B7687" s="1">
        <f t="shared" ca="1" si="843"/>
        <v>406525.28344533255</v>
      </c>
      <c r="C7687" s="1">
        <f t="shared" ca="1" si="840"/>
        <v>100</v>
      </c>
      <c r="D7687" s="1">
        <f t="shared" ca="1" si="841"/>
        <v>-42.077013244733351</v>
      </c>
      <c r="E7687" s="1">
        <f t="shared" ca="1" si="842"/>
        <v>-3</v>
      </c>
      <c r="F7687" s="1">
        <f t="shared" ca="1" si="844"/>
        <v>1</v>
      </c>
      <c r="G7687" s="1">
        <f t="shared" ca="1" si="845"/>
        <v>3</v>
      </c>
      <c r="H7687" s="1">
        <f t="shared" ca="1" si="846"/>
        <v>0</v>
      </c>
    </row>
    <row r="7688" spans="1:8" hidden="1" x14ac:dyDescent="0.2">
      <c r="A7688" s="1">
        <v>7685</v>
      </c>
      <c r="B7688" s="1">
        <f t="shared" ca="1" si="843"/>
        <v>402317.58212085924</v>
      </c>
      <c r="C7688" s="1">
        <f t="shared" ca="1" si="840"/>
        <v>100</v>
      </c>
      <c r="D7688" s="1">
        <f t="shared" ca="1" si="841"/>
        <v>-42.077013244733351</v>
      </c>
      <c r="E7688" s="1">
        <f t="shared" ca="1" si="842"/>
        <v>-4</v>
      </c>
      <c r="F7688" s="1">
        <f t="shared" ca="1" si="844"/>
        <v>1</v>
      </c>
      <c r="G7688" s="1">
        <f t="shared" ca="1" si="845"/>
        <v>4</v>
      </c>
      <c r="H7688" s="1">
        <f t="shared" ca="1" si="846"/>
        <v>0</v>
      </c>
    </row>
    <row r="7689" spans="1:8" hidden="1" x14ac:dyDescent="0.2">
      <c r="A7689" s="1">
        <v>7686</v>
      </c>
      <c r="B7689" s="1">
        <f t="shared" ca="1" si="843"/>
        <v>398109.88079638593</v>
      </c>
      <c r="C7689" s="1">
        <f t="shared" ca="1" si="840"/>
        <v>500</v>
      </c>
      <c r="D7689" s="1">
        <f t="shared" ca="1" si="841"/>
        <v>-42.077013244733351</v>
      </c>
      <c r="E7689" s="1">
        <f t="shared" ca="1" si="842"/>
        <v>0</v>
      </c>
      <c r="F7689" s="1">
        <f t="shared" ca="1" si="844"/>
        <v>2</v>
      </c>
      <c r="G7689" s="1">
        <f t="shared" ca="1" si="845"/>
        <v>5</v>
      </c>
      <c r="H7689" s="1">
        <f t="shared" ca="1" si="846"/>
        <v>0</v>
      </c>
    </row>
    <row r="7690" spans="1:8" hidden="1" x14ac:dyDescent="0.2">
      <c r="A7690" s="1">
        <v>7687</v>
      </c>
      <c r="B7690" s="1">
        <f t="shared" ca="1" si="843"/>
        <v>377071.37417401926</v>
      </c>
      <c r="C7690" s="1">
        <f t="shared" ca="1" si="840"/>
        <v>500</v>
      </c>
      <c r="D7690" s="1">
        <f t="shared" ca="1" si="841"/>
        <v>58.639357099169693</v>
      </c>
      <c r="E7690" s="1">
        <f t="shared" ca="1" si="842"/>
        <v>-1</v>
      </c>
      <c r="F7690" s="1">
        <f t="shared" ca="1" si="844"/>
        <v>2</v>
      </c>
      <c r="G7690" s="1">
        <f t="shared" ca="1" si="845"/>
        <v>6</v>
      </c>
      <c r="H7690" s="1">
        <f t="shared" ca="1" si="846"/>
        <v>0</v>
      </c>
    </row>
    <row r="7691" spans="1:8" hidden="1" x14ac:dyDescent="0.2">
      <c r="A7691" s="1">
        <v>7688</v>
      </c>
      <c r="B7691" s="1">
        <f t="shared" ca="1" si="843"/>
        <v>406391.05272360414</v>
      </c>
      <c r="C7691" s="1">
        <f t="shared" ca="1" si="840"/>
        <v>100</v>
      </c>
      <c r="D7691" s="1">
        <f t="shared" ca="1" si="841"/>
        <v>-42.077013244733351</v>
      </c>
      <c r="E7691" s="1">
        <f t="shared" ca="1" si="842"/>
        <v>0</v>
      </c>
      <c r="F7691" s="1">
        <f t="shared" ca="1" si="844"/>
        <v>1</v>
      </c>
      <c r="G7691" s="1">
        <f t="shared" ca="1" si="845"/>
        <v>0</v>
      </c>
      <c r="H7691" s="1">
        <f t="shared" ca="1" si="846"/>
        <v>1</v>
      </c>
    </row>
    <row r="7692" spans="1:8" hidden="1" x14ac:dyDescent="0.2">
      <c r="A7692" s="1">
        <v>7689</v>
      </c>
      <c r="B7692" s="1">
        <f t="shared" ca="1" si="843"/>
        <v>402183.35139913083</v>
      </c>
      <c r="C7692" s="1">
        <f t="shared" ca="1" si="840"/>
        <v>100</v>
      </c>
      <c r="D7692" s="1">
        <f t="shared" ca="1" si="841"/>
        <v>-42.077013244733351</v>
      </c>
      <c r="E7692" s="1">
        <f t="shared" ca="1" si="842"/>
        <v>-1</v>
      </c>
      <c r="F7692" s="1">
        <f t="shared" ca="1" si="844"/>
        <v>1</v>
      </c>
      <c r="G7692" s="1">
        <f t="shared" ca="1" si="845"/>
        <v>1</v>
      </c>
      <c r="H7692" s="1">
        <f t="shared" ca="1" si="846"/>
        <v>0</v>
      </c>
    </row>
    <row r="7693" spans="1:8" hidden="1" x14ac:dyDescent="0.2">
      <c r="A7693" s="1">
        <v>7690</v>
      </c>
      <c r="B7693" s="1">
        <f t="shared" ca="1" si="843"/>
        <v>397975.65007465752</v>
      </c>
      <c r="C7693" s="1">
        <f t="shared" ca="1" si="840"/>
        <v>100</v>
      </c>
      <c r="D7693" s="1">
        <f t="shared" ca="1" si="841"/>
        <v>-42.077013244733351</v>
      </c>
      <c r="E7693" s="1">
        <f t="shared" ca="1" si="842"/>
        <v>-2</v>
      </c>
      <c r="F7693" s="1">
        <f t="shared" ca="1" si="844"/>
        <v>1</v>
      </c>
      <c r="G7693" s="1">
        <f t="shared" ca="1" si="845"/>
        <v>2</v>
      </c>
      <c r="H7693" s="1">
        <f t="shared" ca="1" si="846"/>
        <v>0</v>
      </c>
    </row>
    <row r="7694" spans="1:8" hidden="1" x14ac:dyDescent="0.2">
      <c r="A7694" s="1">
        <v>7691</v>
      </c>
      <c r="B7694" s="1">
        <f t="shared" ca="1" si="843"/>
        <v>393767.94875018421</v>
      </c>
      <c r="C7694" s="1">
        <f t="shared" ca="1" si="840"/>
        <v>100</v>
      </c>
      <c r="D7694" s="1">
        <f t="shared" ca="1" si="841"/>
        <v>58.639357099169693</v>
      </c>
      <c r="E7694" s="1">
        <f t="shared" ca="1" si="842"/>
        <v>-3</v>
      </c>
      <c r="F7694" s="1">
        <f t="shared" ca="1" si="844"/>
        <v>1</v>
      </c>
      <c r="G7694" s="1">
        <f t="shared" ca="1" si="845"/>
        <v>3</v>
      </c>
      <c r="H7694" s="1">
        <f t="shared" ca="1" si="846"/>
        <v>0</v>
      </c>
    </row>
    <row r="7695" spans="1:8" hidden="1" x14ac:dyDescent="0.2">
      <c r="A7695" s="1">
        <v>7692</v>
      </c>
      <c r="B7695" s="1">
        <f t="shared" ca="1" si="843"/>
        <v>399631.8844601012</v>
      </c>
      <c r="C7695" s="1">
        <f t="shared" ca="1" si="840"/>
        <v>100</v>
      </c>
      <c r="D7695" s="1">
        <f t="shared" ca="1" si="841"/>
        <v>-42.077013244733351</v>
      </c>
      <c r="E7695" s="1">
        <f t="shared" ca="1" si="842"/>
        <v>-2</v>
      </c>
      <c r="F7695" s="1">
        <f t="shared" ca="1" si="844"/>
        <v>1</v>
      </c>
      <c r="G7695" s="1">
        <f t="shared" ca="1" si="845"/>
        <v>0</v>
      </c>
      <c r="H7695" s="1">
        <f t="shared" ca="1" si="846"/>
        <v>1</v>
      </c>
    </row>
    <row r="7696" spans="1:8" hidden="1" x14ac:dyDescent="0.2">
      <c r="A7696" s="1">
        <v>7693</v>
      </c>
      <c r="B7696" s="1">
        <f t="shared" ca="1" si="843"/>
        <v>395424.18313562789</v>
      </c>
      <c r="C7696" s="1">
        <f t="shared" ca="1" si="840"/>
        <v>100</v>
      </c>
      <c r="D7696" s="1">
        <f t="shared" ca="1" si="841"/>
        <v>-42.077013244733351</v>
      </c>
      <c r="E7696" s="1">
        <f t="shared" ca="1" si="842"/>
        <v>-3</v>
      </c>
      <c r="F7696" s="1">
        <f t="shared" ca="1" si="844"/>
        <v>1</v>
      </c>
      <c r="G7696" s="1">
        <f t="shared" ca="1" si="845"/>
        <v>1</v>
      </c>
      <c r="H7696" s="1">
        <f t="shared" ca="1" si="846"/>
        <v>0</v>
      </c>
    </row>
    <row r="7697" spans="1:8" hidden="1" x14ac:dyDescent="0.2">
      <c r="A7697" s="1">
        <v>7694</v>
      </c>
      <c r="B7697" s="1">
        <f t="shared" ca="1" si="843"/>
        <v>391216.48181115458</v>
      </c>
      <c r="C7697" s="1">
        <f t="shared" ca="1" si="840"/>
        <v>100</v>
      </c>
      <c r="D7697" s="1">
        <f t="shared" ca="1" si="841"/>
        <v>-42.077013244733351</v>
      </c>
      <c r="E7697" s="1">
        <f t="shared" ca="1" si="842"/>
        <v>-4</v>
      </c>
      <c r="F7697" s="1">
        <f t="shared" ca="1" si="844"/>
        <v>1</v>
      </c>
      <c r="G7697" s="1">
        <f t="shared" ca="1" si="845"/>
        <v>2</v>
      </c>
      <c r="H7697" s="1">
        <f t="shared" ca="1" si="846"/>
        <v>0</v>
      </c>
    </row>
    <row r="7698" spans="1:8" hidden="1" x14ac:dyDescent="0.2">
      <c r="A7698" s="1">
        <v>7695</v>
      </c>
      <c r="B7698" s="1">
        <f t="shared" ca="1" si="843"/>
        <v>387008.78048668127</v>
      </c>
      <c r="C7698" s="1">
        <f t="shared" ca="1" si="840"/>
        <v>500</v>
      </c>
      <c r="D7698" s="1">
        <f t="shared" ca="1" si="841"/>
        <v>58.639357099169693</v>
      </c>
      <c r="E7698" s="1">
        <f t="shared" ca="1" si="842"/>
        <v>0</v>
      </c>
      <c r="F7698" s="1">
        <f t="shared" ca="1" si="844"/>
        <v>2</v>
      </c>
      <c r="G7698" s="1">
        <f t="shared" ca="1" si="845"/>
        <v>3</v>
      </c>
      <c r="H7698" s="1">
        <f t="shared" ca="1" si="846"/>
        <v>0</v>
      </c>
    </row>
    <row r="7699" spans="1:8" hidden="1" x14ac:dyDescent="0.2">
      <c r="A7699" s="1">
        <v>7696</v>
      </c>
      <c r="B7699" s="1">
        <f t="shared" ca="1" si="843"/>
        <v>416328.45903626608</v>
      </c>
      <c r="C7699" s="1">
        <f t="shared" ca="1" si="840"/>
        <v>100</v>
      </c>
      <c r="D7699" s="1">
        <f t="shared" ca="1" si="841"/>
        <v>58.639357099169693</v>
      </c>
      <c r="E7699" s="1">
        <f t="shared" ca="1" si="842"/>
        <v>0</v>
      </c>
      <c r="F7699" s="1">
        <f t="shared" ca="1" si="844"/>
        <v>1</v>
      </c>
      <c r="G7699" s="1">
        <f t="shared" ca="1" si="845"/>
        <v>0</v>
      </c>
      <c r="H7699" s="1">
        <f t="shared" ca="1" si="846"/>
        <v>1</v>
      </c>
    </row>
    <row r="7700" spans="1:8" hidden="1" x14ac:dyDescent="0.2">
      <c r="A7700" s="1">
        <v>7697</v>
      </c>
      <c r="B7700" s="1">
        <f t="shared" ca="1" si="843"/>
        <v>422192.39474618307</v>
      </c>
      <c r="C7700" s="1">
        <f t="shared" ca="1" si="840"/>
        <v>100</v>
      </c>
      <c r="D7700" s="1">
        <f t="shared" ca="1" si="841"/>
        <v>-42.077013244733351</v>
      </c>
      <c r="E7700" s="1">
        <f t="shared" ca="1" si="842"/>
        <v>0</v>
      </c>
      <c r="F7700" s="1">
        <f t="shared" ca="1" si="844"/>
        <v>1</v>
      </c>
      <c r="G7700" s="1">
        <f t="shared" ca="1" si="845"/>
        <v>0</v>
      </c>
      <c r="H7700" s="1">
        <f t="shared" ca="1" si="846"/>
        <v>2</v>
      </c>
    </row>
    <row r="7701" spans="1:8" hidden="1" x14ac:dyDescent="0.2">
      <c r="A7701" s="1">
        <v>7698</v>
      </c>
      <c r="B7701" s="1">
        <f t="shared" ca="1" si="843"/>
        <v>417984.69342170976</v>
      </c>
      <c r="C7701" s="1">
        <f t="shared" ca="1" si="840"/>
        <v>100</v>
      </c>
      <c r="D7701" s="1">
        <f t="shared" ca="1" si="841"/>
        <v>-42.077013244733351</v>
      </c>
      <c r="E7701" s="1">
        <f t="shared" ca="1" si="842"/>
        <v>-1</v>
      </c>
      <c r="F7701" s="1">
        <f t="shared" ca="1" si="844"/>
        <v>1</v>
      </c>
      <c r="G7701" s="1">
        <f t="shared" ca="1" si="845"/>
        <v>1</v>
      </c>
      <c r="H7701" s="1">
        <f t="shared" ca="1" si="846"/>
        <v>0</v>
      </c>
    </row>
    <row r="7702" spans="1:8" hidden="1" x14ac:dyDescent="0.2">
      <c r="A7702" s="1">
        <v>7699</v>
      </c>
      <c r="B7702" s="1">
        <f t="shared" ca="1" si="843"/>
        <v>413776.99209723645</v>
      </c>
      <c r="C7702" s="1">
        <f t="shared" ca="1" si="840"/>
        <v>100</v>
      </c>
      <c r="D7702" s="1">
        <f t="shared" ca="1" si="841"/>
        <v>58.639357099169693</v>
      </c>
      <c r="E7702" s="1">
        <f t="shared" ca="1" si="842"/>
        <v>-2</v>
      </c>
      <c r="F7702" s="1">
        <f t="shared" ca="1" si="844"/>
        <v>1</v>
      </c>
      <c r="G7702" s="1">
        <f t="shared" ca="1" si="845"/>
        <v>2</v>
      </c>
      <c r="H7702" s="1">
        <f t="shared" ca="1" si="846"/>
        <v>0</v>
      </c>
    </row>
    <row r="7703" spans="1:8" hidden="1" x14ac:dyDescent="0.2">
      <c r="A7703" s="1">
        <v>7700</v>
      </c>
      <c r="B7703" s="1">
        <f t="shared" ca="1" si="843"/>
        <v>419640.92780715344</v>
      </c>
      <c r="C7703" s="1">
        <f t="shared" ca="1" si="840"/>
        <v>100</v>
      </c>
      <c r="D7703" s="1">
        <f t="shared" ca="1" si="841"/>
        <v>58.639357099169693</v>
      </c>
      <c r="E7703" s="1">
        <f t="shared" ca="1" si="842"/>
        <v>-1</v>
      </c>
      <c r="F7703" s="1">
        <f t="shared" ca="1" si="844"/>
        <v>1</v>
      </c>
      <c r="G7703" s="1">
        <f t="shared" ca="1" si="845"/>
        <v>0</v>
      </c>
      <c r="H7703" s="1">
        <f t="shared" ca="1" si="846"/>
        <v>1</v>
      </c>
    </row>
    <row r="7704" spans="1:8" hidden="1" x14ac:dyDescent="0.2">
      <c r="A7704" s="1">
        <v>7701</v>
      </c>
      <c r="B7704" s="1">
        <f t="shared" ca="1" si="843"/>
        <v>425504.86351707042</v>
      </c>
      <c r="C7704" s="1">
        <f t="shared" ca="1" si="840"/>
        <v>100</v>
      </c>
      <c r="D7704" s="1">
        <f t="shared" ca="1" si="841"/>
        <v>-42.077013244733351</v>
      </c>
      <c r="E7704" s="1">
        <f t="shared" ca="1" si="842"/>
        <v>0</v>
      </c>
      <c r="F7704" s="1">
        <f t="shared" ca="1" si="844"/>
        <v>1</v>
      </c>
      <c r="G7704" s="1">
        <f t="shared" ca="1" si="845"/>
        <v>0</v>
      </c>
      <c r="H7704" s="1">
        <f t="shared" ca="1" si="846"/>
        <v>2</v>
      </c>
    </row>
    <row r="7705" spans="1:8" hidden="1" x14ac:dyDescent="0.2">
      <c r="A7705" s="1">
        <v>7702</v>
      </c>
      <c r="B7705" s="1">
        <f t="shared" ca="1" si="843"/>
        <v>421297.16219259711</v>
      </c>
      <c r="C7705" s="1">
        <f t="shared" ca="1" si="840"/>
        <v>100</v>
      </c>
      <c r="D7705" s="1">
        <f t="shared" ca="1" si="841"/>
        <v>-42.077013244733351</v>
      </c>
      <c r="E7705" s="1">
        <f t="shared" ca="1" si="842"/>
        <v>-1</v>
      </c>
      <c r="F7705" s="1">
        <f t="shared" ca="1" si="844"/>
        <v>1</v>
      </c>
      <c r="G7705" s="1">
        <f t="shared" ca="1" si="845"/>
        <v>1</v>
      </c>
      <c r="H7705" s="1">
        <f t="shared" ca="1" si="846"/>
        <v>0</v>
      </c>
    </row>
    <row r="7706" spans="1:8" hidden="1" x14ac:dyDescent="0.2">
      <c r="A7706" s="1">
        <v>7703</v>
      </c>
      <c r="B7706" s="1">
        <f t="shared" ca="1" si="843"/>
        <v>417089.4608681238</v>
      </c>
      <c r="C7706" s="1">
        <f t="shared" ca="1" si="840"/>
        <v>100</v>
      </c>
      <c r="D7706" s="1">
        <f t="shared" ca="1" si="841"/>
        <v>58.639357099169693</v>
      </c>
      <c r="E7706" s="1">
        <f t="shared" ca="1" si="842"/>
        <v>-2</v>
      </c>
      <c r="F7706" s="1">
        <f t="shared" ca="1" si="844"/>
        <v>1</v>
      </c>
      <c r="G7706" s="1">
        <f t="shared" ca="1" si="845"/>
        <v>2</v>
      </c>
      <c r="H7706" s="1">
        <f t="shared" ca="1" si="846"/>
        <v>0</v>
      </c>
    </row>
    <row r="7707" spans="1:8" hidden="1" x14ac:dyDescent="0.2">
      <c r="A7707" s="1">
        <v>7704</v>
      </c>
      <c r="B7707" s="1">
        <f t="shared" ca="1" si="843"/>
        <v>422953.39657804079</v>
      </c>
      <c r="C7707" s="1">
        <f t="shared" ca="1" si="840"/>
        <v>100</v>
      </c>
      <c r="D7707" s="1">
        <f t="shared" ca="1" si="841"/>
        <v>-42.077013244733351</v>
      </c>
      <c r="E7707" s="1">
        <f t="shared" ca="1" si="842"/>
        <v>-1</v>
      </c>
      <c r="F7707" s="1">
        <f t="shared" ca="1" si="844"/>
        <v>1</v>
      </c>
      <c r="G7707" s="1">
        <f t="shared" ca="1" si="845"/>
        <v>0</v>
      </c>
      <c r="H7707" s="1">
        <f t="shared" ca="1" si="846"/>
        <v>1</v>
      </c>
    </row>
    <row r="7708" spans="1:8" hidden="1" x14ac:dyDescent="0.2">
      <c r="A7708" s="1">
        <v>7705</v>
      </c>
      <c r="B7708" s="1">
        <f t="shared" ca="1" si="843"/>
        <v>418745.69525356748</v>
      </c>
      <c r="C7708" s="1">
        <f t="shared" ca="1" si="840"/>
        <v>100</v>
      </c>
      <c r="D7708" s="1">
        <f t="shared" ca="1" si="841"/>
        <v>58.639357099169693</v>
      </c>
      <c r="E7708" s="1">
        <f t="shared" ca="1" si="842"/>
        <v>-2</v>
      </c>
      <c r="F7708" s="1">
        <f t="shared" ca="1" si="844"/>
        <v>1</v>
      </c>
      <c r="G7708" s="1">
        <f t="shared" ca="1" si="845"/>
        <v>1</v>
      </c>
      <c r="H7708" s="1">
        <f t="shared" ca="1" si="846"/>
        <v>0</v>
      </c>
    </row>
    <row r="7709" spans="1:8" hidden="1" x14ac:dyDescent="0.2">
      <c r="A7709" s="1">
        <v>7706</v>
      </c>
      <c r="B7709" s="1">
        <f t="shared" ca="1" si="843"/>
        <v>424609.63096348447</v>
      </c>
      <c r="C7709" s="1">
        <f t="shared" ca="1" si="840"/>
        <v>100</v>
      </c>
      <c r="D7709" s="1">
        <f t="shared" ca="1" si="841"/>
        <v>-42.077013244733351</v>
      </c>
      <c r="E7709" s="1">
        <f t="shared" ca="1" si="842"/>
        <v>-1</v>
      </c>
      <c r="F7709" s="1">
        <f t="shared" ca="1" si="844"/>
        <v>1</v>
      </c>
      <c r="G7709" s="1">
        <f t="shared" ca="1" si="845"/>
        <v>0</v>
      </c>
      <c r="H7709" s="1">
        <f t="shared" ca="1" si="846"/>
        <v>1</v>
      </c>
    </row>
    <row r="7710" spans="1:8" hidden="1" x14ac:dyDescent="0.2">
      <c r="A7710" s="1">
        <v>7707</v>
      </c>
      <c r="B7710" s="1">
        <f t="shared" ca="1" si="843"/>
        <v>420401.92963901116</v>
      </c>
      <c r="C7710" s="1">
        <f t="shared" ca="1" si="840"/>
        <v>100</v>
      </c>
      <c r="D7710" s="1">
        <f t="shared" ca="1" si="841"/>
        <v>-42.077013244733351</v>
      </c>
      <c r="E7710" s="1">
        <f t="shared" ca="1" si="842"/>
        <v>-2</v>
      </c>
      <c r="F7710" s="1">
        <f t="shared" ca="1" si="844"/>
        <v>1</v>
      </c>
      <c r="G7710" s="1">
        <f t="shared" ca="1" si="845"/>
        <v>1</v>
      </c>
      <c r="H7710" s="1">
        <f t="shared" ca="1" si="846"/>
        <v>0</v>
      </c>
    </row>
    <row r="7711" spans="1:8" hidden="1" x14ac:dyDescent="0.2">
      <c r="A7711" s="1">
        <v>7708</v>
      </c>
      <c r="B7711" s="1">
        <f t="shared" ca="1" si="843"/>
        <v>416194.22831453785</v>
      </c>
      <c r="C7711" s="1">
        <f t="shared" ca="1" si="840"/>
        <v>100</v>
      </c>
      <c r="D7711" s="1">
        <f t="shared" ca="1" si="841"/>
        <v>-42.077013244733351</v>
      </c>
      <c r="E7711" s="1">
        <f t="shared" ca="1" si="842"/>
        <v>-3</v>
      </c>
      <c r="F7711" s="1">
        <f t="shared" ca="1" si="844"/>
        <v>1</v>
      </c>
      <c r="G7711" s="1">
        <f t="shared" ca="1" si="845"/>
        <v>2</v>
      </c>
      <c r="H7711" s="1">
        <f t="shared" ca="1" si="846"/>
        <v>0</v>
      </c>
    </row>
    <row r="7712" spans="1:8" hidden="1" x14ac:dyDescent="0.2">
      <c r="A7712" s="1">
        <v>7709</v>
      </c>
      <c r="B7712" s="1">
        <f t="shared" ca="1" si="843"/>
        <v>411986.52699006454</v>
      </c>
      <c r="C7712" s="1">
        <f t="shared" ca="1" si="840"/>
        <v>100</v>
      </c>
      <c r="D7712" s="1">
        <f t="shared" ca="1" si="841"/>
        <v>-42.077013244733351</v>
      </c>
      <c r="E7712" s="1">
        <f t="shared" ca="1" si="842"/>
        <v>-4</v>
      </c>
      <c r="F7712" s="1">
        <f t="shared" ca="1" si="844"/>
        <v>1</v>
      </c>
      <c r="G7712" s="1">
        <f t="shared" ca="1" si="845"/>
        <v>3</v>
      </c>
      <c r="H7712" s="1">
        <f t="shared" ca="1" si="846"/>
        <v>0</v>
      </c>
    </row>
    <row r="7713" spans="1:8" hidden="1" x14ac:dyDescent="0.2">
      <c r="A7713" s="1">
        <v>7710</v>
      </c>
      <c r="B7713" s="1">
        <f t="shared" ca="1" si="843"/>
        <v>407778.82566559123</v>
      </c>
      <c r="C7713" s="1">
        <f t="shared" ca="1" si="840"/>
        <v>500</v>
      </c>
      <c r="D7713" s="1">
        <f t="shared" ca="1" si="841"/>
        <v>-42.077013244733351</v>
      </c>
      <c r="E7713" s="1">
        <f t="shared" ca="1" si="842"/>
        <v>0</v>
      </c>
      <c r="F7713" s="1">
        <f t="shared" ca="1" si="844"/>
        <v>2</v>
      </c>
      <c r="G7713" s="1">
        <f t="shared" ca="1" si="845"/>
        <v>4</v>
      </c>
      <c r="H7713" s="1">
        <f t="shared" ca="1" si="846"/>
        <v>0</v>
      </c>
    </row>
    <row r="7714" spans="1:8" hidden="1" x14ac:dyDescent="0.2">
      <c r="A7714" s="1">
        <v>7711</v>
      </c>
      <c r="B7714" s="1">
        <f t="shared" ca="1" si="843"/>
        <v>386740.31904322456</v>
      </c>
      <c r="C7714" s="1">
        <f t="shared" ca="1" si="840"/>
        <v>500</v>
      </c>
      <c r="D7714" s="1">
        <f t="shared" ca="1" si="841"/>
        <v>-42.077013244733351</v>
      </c>
      <c r="E7714" s="1">
        <f t="shared" ca="1" si="842"/>
        <v>-1</v>
      </c>
      <c r="F7714" s="1">
        <f t="shared" ca="1" si="844"/>
        <v>2</v>
      </c>
      <c r="G7714" s="1">
        <f t="shared" ca="1" si="845"/>
        <v>5</v>
      </c>
      <c r="H7714" s="1">
        <f t="shared" ca="1" si="846"/>
        <v>0</v>
      </c>
    </row>
    <row r="7715" spans="1:8" hidden="1" x14ac:dyDescent="0.2">
      <c r="A7715" s="1">
        <v>7712</v>
      </c>
      <c r="B7715" s="1">
        <f t="shared" ca="1" si="843"/>
        <v>365701.8124208579</v>
      </c>
      <c r="C7715" s="1">
        <f t="shared" ca="1" si="840"/>
        <v>500</v>
      </c>
      <c r="D7715" s="1">
        <f t="shared" ca="1" si="841"/>
        <v>-42.077013244733351</v>
      </c>
      <c r="E7715" s="1">
        <f t="shared" ca="1" si="842"/>
        <v>-2</v>
      </c>
      <c r="F7715" s="1">
        <f t="shared" ca="1" si="844"/>
        <v>2</v>
      </c>
      <c r="G7715" s="1">
        <f t="shared" ca="1" si="845"/>
        <v>6</v>
      </c>
      <c r="H7715" s="1">
        <f t="shared" ca="1" si="846"/>
        <v>0</v>
      </c>
    </row>
    <row r="7716" spans="1:8" hidden="1" x14ac:dyDescent="0.2">
      <c r="A7716" s="1">
        <v>7713</v>
      </c>
      <c r="B7716" s="1">
        <f t="shared" ca="1" si="843"/>
        <v>344663.30579849123</v>
      </c>
      <c r="C7716" s="1">
        <f t="shared" ca="1" si="840"/>
        <v>500</v>
      </c>
      <c r="D7716" s="1">
        <f t="shared" ca="1" si="841"/>
        <v>-42.077013244733351</v>
      </c>
      <c r="E7716" s="1">
        <f t="shared" ca="1" si="842"/>
        <v>-3</v>
      </c>
      <c r="F7716" s="1">
        <f t="shared" ca="1" si="844"/>
        <v>2</v>
      </c>
      <c r="G7716" s="1">
        <f t="shared" ca="1" si="845"/>
        <v>7</v>
      </c>
      <c r="H7716" s="1">
        <f t="shared" ca="1" si="846"/>
        <v>0</v>
      </c>
    </row>
    <row r="7717" spans="1:8" hidden="1" x14ac:dyDescent="0.2">
      <c r="A7717" s="1">
        <v>7714</v>
      </c>
      <c r="B7717" s="1">
        <f t="shared" ca="1" si="843"/>
        <v>323624.79917612456</v>
      </c>
      <c r="C7717" s="1">
        <f t="shared" ca="1" si="840"/>
        <v>500</v>
      </c>
      <c r="D7717" s="1">
        <f t="shared" ca="1" si="841"/>
        <v>-42.077013244733351</v>
      </c>
      <c r="E7717" s="1">
        <f t="shared" ca="1" si="842"/>
        <v>-4</v>
      </c>
      <c r="F7717" s="1">
        <f t="shared" ca="1" si="844"/>
        <v>2</v>
      </c>
      <c r="G7717" s="1">
        <f t="shared" ca="1" si="845"/>
        <v>8</v>
      </c>
      <c r="H7717" s="1">
        <f t="shared" ca="1" si="846"/>
        <v>0</v>
      </c>
    </row>
    <row r="7718" spans="1:8" hidden="1" x14ac:dyDescent="0.2">
      <c r="A7718" s="1">
        <v>7715</v>
      </c>
      <c r="B7718" s="1">
        <f t="shared" ca="1" si="843"/>
        <v>302586.2925537579</v>
      </c>
      <c r="C7718" s="1">
        <f t="shared" ca="1" si="840"/>
        <v>100</v>
      </c>
      <c r="D7718" s="1">
        <f t="shared" ca="1" si="841"/>
        <v>58.639357099169693</v>
      </c>
      <c r="E7718" s="1">
        <f t="shared" ca="1" si="842"/>
        <v>0</v>
      </c>
      <c r="F7718" s="1">
        <f t="shared" ca="1" si="844"/>
        <v>1</v>
      </c>
      <c r="G7718" s="1">
        <f t="shared" ca="1" si="845"/>
        <v>9</v>
      </c>
      <c r="H7718" s="1">
        <f t="shared" ca="1" si="846"/>
        <v>0</v>
      </c>
    </row>
    <row r="7719" spans="1:8" hidden="1" x14ac:dyDescent="0.2">
      <c r="A7719" s="1">
        <v>7716</v>
      </c>
      <c r="B7719" s="1">
        <f t="shared" ca="1" si="843"/>
        <v>308450.22826367489</v>
      </c>
      <c r="C7719" s="1">
        <f t="shared" ca="1" si="840"/>
        <v>100</v>
      </c>
      <c r="D7719" s="1">
        <f t="shared" ca="1" si="841"/>
        <v>-42.077013244733351</v>
      </c>
      <c r="E7719" s="1">
        <f t="shared" ca="1" si="842"/>
        <v>0</v>
      </c>
      <c r="F7719" s="1">
        <f t="shared" ca="1" si="844"/>
        <v>1</v>
      </c>
      <c r="G7719" s="1">
        <f t="shared" ca="1" si="845"/>
        <v>0</v>
      </c>
      <c r="H7719" s="1">
        <f t="shared" ca="1" si="846"/>
        <v>1</v>
      </c>
    </row>
    <row r="7720" spans="1:8" hidden="1" x14ac:dyDescent="0.2">
      <c r="A7720" s="1">
        <v>7717</v>
      </c>
      <c r="B7720" s="1">
        <f t="shared" ca="1" si="843"/>
        <v>304242.52693920158</v>
      </c>
      <c r="C7720" s="1">
        <f t="shared" ca="1" si="840"/>
        <v>100</v>
      </c>
      <c r="D7720" s="1">
        <f t="shared" ca="1" si="841"/>
        <v>58.639357099169693</v>
      </c>
      <c r="E7720" s="1">
        <f t="shared" ca="1" si="842"/>
        <v>-1</v>
      </c>
      <c r="F7720" s="1">
        <f t="shared" ca="1" si="844"/>
        <v>1</v>
      </c>
      <c r="G7720" s="1">
        <f t="shared" ca="1" si="845"/>
        <v>1</v>
      </c>
      <c r="H7720" s="1">
        <f t="shared" ca="1" si="846"/>
        <v>0</v>
      </c>
    </row>
    <row r="7721" spans="1:8" hidden="1" x14ac:dyDescent="0.2">
      <c r="A7721" s="1">
        <v>7718</v>
      </c>
      <c r="B7721" s="1">
        <f t="shared" ca="1" si="843"/>
        <v>310106.46264911856</v>
      </c>
      <c r="C7721" s="1">
        <f t="shared" ca="1" si="840"/>
        <v>100</v>
      </c>
      <c r="D7721" s="1">
        <f t="shared" ca="1" si="841"/>
        <v>-42.077013244733351</v>
      </c>
      <c r="E7721" s="1">
        <f t="shared" ca="1" si="842"/>
        <v>0</v>
      </c>
      <c r="F7721" s="1">
        <f t="shared" ca="1" si="844"/>
        <v>1</v>
      </c>
      <c r="G7721" s="1">
        <f t="shared" ca="1" si="845"/>
        <v>0</v>
      </c>
      <c r="H7721" s="1">
        <f t="shared" ca="1" si="846"/>
        <v>1</v>
      </c>
    </row>
    <row r="7722" spans="1:8" hidden="1" x14ac:dyDescent="0.2">
      <c r="A7722" s="1">
        <v>7719</v>
      </c>
      <c r="B7722" s="1">
        <f t="shared" ca="1" si="843"/>
        <v>305898.76132464525</v>
      </c>
      <c r="C7722" s="1">
        <f t="shared" ca="1" si="840"/>
        <v>100</v>
      </c>
      <c r="D7722" s="1">
        <f t="shared" ca="1" si="841"/>
        <v>58.639357099169693</v>
      </c>
      <c r="E7722" s="1">
        <f t="shared" ca="1" si="842"/>
        <v>-1</v>
      </c>
      <c r="F7722" s="1">
        <f t="shared" ca="1" si="844"/>
        <v>1</v>
      </c>
      <c r="G7722" s="1">
        <f t="shared" ca="1" si="845"/>
        <v>1</v>
      </c>
      <c r="H7722" s="1">
        <f t="shared" ca="1" si="846"/>
        <v>0</v>
      </c>
    </row>
    <row r="7723" spans="1:8" hidden="1" x14ac:dyDescent="0.2">
      <c r="A7723" s="1">
        <v>7720</v>
      </c>
      <c r="B7723" s="1">
        <f t="shared" ca="1" si="843"/>
        <v>311762.69703456224</v>
      </c>
      <c r="C7723" s="1">
        <f t="shared" ca="1" si="840"/>
        <v>100</v>
      </c>
      <c r="D7723" s="1">
        <f t="shared" ca="1" si="841"/>
        <v>-42.077013244733351</v>
      </c>
      <c r="E7723" s="1">
        <f t="shared" ca="1" si="842"/>
        <v>0</v>
      </c>
      <c r="F7723" s="1">
        <f t="shared" ca="1" si="844"/>
        <v>1</v>
      </c>
      <c r="G7723" s="1">
        <f t="shared" ca="1" si="845"/>
        <v>0</v>
      </c>
      <c r="H7723" s="1">
        <f t="shared" ca="1" si="846"/>
        <v>1</v>
      </c>
    </row>
    <row r="7724" spans="1:8" hidden="1" x14ac:dyDescent="0.2">
      <c r="A7724" s="1">
        <v>7721</v>
      </c>
      <c r="B7724" s="1">
        <f t="shared" ca="1" si="843"/>
        <v>307554.99571008893</v>
      </c>
      <c r="C7724" s="1">
        <f t="shared" ca="1" si="840"/>
        <v>100</v>
      </c>
      <c r="D7724" s="1">
        <f t="shared" ca="1" si="841"/>
        <v>-42.077013244733351</v>
      </c>
      <c r="E7724" s="1">
        <f t="shared" ca="1" si="842"/>
        <v>-1</v>
      </c>
      <c r="F7724" s="1">
        <f t="shared" ca="1" si="844"/>
        <v>1</v>
      </c>
      <c r="G7724" s="1">
        <f t="shared" ca="1" si="845"/>
        <v>1</v>
      </c>
      <c r="H7724" s="1">
        <f t="shared" ca="1" si="846"/>
        <v>0</v>
      </c>
    </row>
    <row r="7725" spans="1:8" hidden="1" x14ac:dyDescent="0.2">
      <c r="A7725" s="1">
        <v>7722</v>
      </c>
      <c r="B7725" s="1">
        <f t="shared" ca="1" si="843"/>
        <v>303347.29438561562</v>
      </c>
      <c r="C7725" s="1">
        <f t="shared" ca="1" si="840"/>
        <v>100</v>
      </c>
      <c r="D7725" s="1">
        <f t="shared" ca="1" si="841"/>
        <v>-42.077013244733351</v>
      </c>
      <c r="E7725" s="1">
        <f t="shared" ca="1" si="842"/>
        <v>-2</v>
      </c>
      <c r="F7725" s="1">
        <f t="shared" ca="1" si="844"/>
        <v>1</v>
      </c>
      <c r="G7725" s="1">
        <f t="shared" ca="1" si="845"/>
        <v>2</v>
      </c>
      <c r="H7725" s="1">
        <f t="shared" ca="1" si="846"/>
        <v>0</v>
      </c>
    </row>
    <row r="7726" spans="1:8" hidden="1" x14ac:dyDescent="0.2">
      <c r="A7726" s="1">
        <v>7723</v>
      </c>
      <c r="B7726" s="1">
        <f t="shared" ca="1" si="843"/>
        <v>299139.59306114231</v>
      </c>
      <c r="C7726" s="1">
        <f t="shared" ca="1" si="840"/>
        <v>100</v>
      </c>
      <c r="D7726" s="1">
        <f t="shared" ca="1" si="841"/>
        <v>58.639357099169693</v>
      </c>
      <c r="E7726" s="1">
        <f t="shared" ca="1" si="842"/>
        <v>-3</v>
      </c>
      <c r="F7726" s="1">
        <f t="shared" ca="1" si="844"/>
        <v>1</v>
      </c>
      <c r="G7726" s="1">
        <f t="shared" ca="1" si="845"/>
        <v>3</v>
      </c>
      <c r="H7726" s="1">
        <f t="shared" ca="1" si="846"/>
        <v>0</v>
      </c>
    </row>
    <row r="7727" spans="1:8" hidden="1" x14ac:dyDescent="0.2">
      <c r="A7727" s="1">
        <v>7724</v>
      </c>
      <c r="B7727" s="1">
        <f t="shared" ca="1" si="843"/>
        <v>305003.5287710593</v>
      </c>
      <c r="C7727" s="1">
        <f t="shared" ca="1" si="840"/>
        <v>100</v>
      </c>
      <c r="D7727" s="1">
        <f t="shared" ca="1" si="841"/>
        <v>58.639357099169693</v>
      </c>
      <c r="E7727" s="1">
        <f t="shared" ca="1" si="842"/>
        <v>-2</v>
      </c>
      <c r="F7727" s="1">
        <f t="shared" ca="1" si="844"/>
        <v>1</v>
      </c>
      <c r="G7727" s="1">
        <f t="shared" ca="1" si="845"/>
        <v>0</v>
      </c>
      <c r="H7727" s="1">
        <f t="shared" ca="1" si="846"/>
        <v>1</v>
      </c>
    </row>
    <row r="7728" spans="1:8" hidden="1" x14ac:dyDescent="0.2">
      <c r="A7728" s="1">
        <v>7725</v>
      </c>
      <c r="B7728" s="1">
        <f t="shared" ca="1" si="843"/>
        <v>310867.46448097628</v>
      </c>
      <c r="C7728" s="1">
        <f t="shared" ca="1" si="840"/>
        <v>100</v>
      </c>
      <c r="D7728" s="1">
        <f t="shared" ca="1" si="841"/>
        <v>-42.077013244733351</v>
      </c>
      <c r="E7728" s="1">
        <f t="shared" ca="1" si="842"/>
        <v>-1</v>
      </c>
      <c r="F7728" s="1">
        <f t="shared" ca="1" si="844"/>
        <v>1</v>
      </c>
      <c r="G7728" s="1">
        <f t="shared" ca="1" si="845"/>
        <v>0</v>
      </c>
      <c r="H7728" s="1">
        <f t="shared" ca="1" si="846"/>
        <v>2</v>
      </c>
    </row>
    <row r="7729" spans="1:8" hidden="1" x14ac:dyDescent="0.2">
      <c r="A7729" s="1">
        <v>7726</v>
      </c>
      <c r="B7729" s="1">
        <f t="shared" ca="1" si="843"/>
        <v>306659.76315650297</v>
      </c>
      <c r="C7729" s="1">
        <f t="shared" ca="1" si="840"/>
        <v>100</v>
      </c>
      <c r="D7729" s="1">
        <f t="shared" ca="1" si="841"/>
        <v>58.639357099169693</v>
      </c>
      <c r="E7729" s="1">
        <f t="shared" ca="1" si="842"/>
        <v>-2</v>
      </c>
      <c r="F7729" s="1">
        <f t="shared" ca="1" si="844"/>
        <v>1</v>
      </c>
      <c r="G7729" s="1">
        <f t="shared" ca="1" si="845"/>
        <v>1</v>
      </c>
      <c r="H7729" s="1">
        <f t="shared" ca="1" si="846"/>
        <v>0</v>
      </c>
    </row>
    <row r="7730" spans="1:8" hidden="1" x14ac:dyDescent="0.2">
      <c r="A7730" s="1">
        <v>7727</v>
      </c>
      <c r="B7730" s="1">
        <f t="shared" ca="1" si="843"/>
        <v>312523.69886641996</v>
      </c>
      <c r="C7730" s="1">
        <f t="shared" ca="1" si="840"/>
        <v>100</v>
      </c>
      <c r="D7730" s="1">
        <f t="shared" ca="1" si="841"/>
        <v>-42.077013244733351</v>
      </c>
      <c r="E7730" s="1">
        <f t="shared" ca="1" si="842"/>
        <v>-1</v>
      </c>
      <c r="F7730" s="1">
        <f t="shared" ca="1" si="844"/>
        <v>1</v>
      </c>
      <c r="G7730" s="1">
        <f t="shared" ca="1" si="845"/>
        <v>0</v>
      </c>
      <c r="H7730" s="1">
        <f t="shared" ca="1" si="846"/>
        <v>1</v>
      </c>
    </row>
    <row r="7731" spans="1:8" hidden="1" x14ac:dyDescent="0.2">
      <c r="A7731" s="1">
        <v>7728</v>
      </c>
      <c r="B7731" s="1">
        <f t="shared" ca="1" si="843"/>
        <v>308315.99754194665</v>
      </c>
      <c r="C7731" s="1">
        <f t="shared" ca="1" si="840"/>
        <v>100</v>
      </c>
      <c r="D7731" s="1">
        <f t="shared" ca="1" si="841"/>
        <v>58.639357099169693</v>
      </c>
      <c r="E7731" s="1">
        <f t="shared" ca="1" si="842"/>
        <v>-2</v>
      </c>
      <c r="F7731" s="1">
        <f t="shared" ca="1" si="844"/>
        <v>1</v>
      </c>
      <c r="G7731" s="1">
        <f t="shared" ca="1" si="845"/>
        <v>1</v>
      </c>
      <c r="H7731" s="1">
        <f t="shared" ca="1" si="846"/>
        <v>0</v>
      </c>
    </row>
    <row r="7732" spans="1:8" hidden="1" x14ac:dyDescent="0.2">
      <c r="A7732" s="1">
        <v>7729</v>
      </c>
      <c r="B7732" s="1">
        <f t="shared" ca="1" si="843"/>
        <v>314179.93325186364</v>
      </c>
      <c r="C7732" s="1">
        <f t="shared" ca="1" si="840"/>
        <v>100</v>
      </c>
      <c r="D7732" s="1">
        <f t="shared" ca="1" si="841"/>
        <v>58.639357099169693</v>
      </c>
      <c r="E7732" s="1">
        <f t="shared" ca="1" si="842"/>
        <v>-1</v>
      </c>
      <c r="F7732" s="1">
        <f t="shared" ca="1" si="844"/>
        <v>1</v>
      </c>
      <c r="G7732" s="1">
        <f t="shared" ca="1" si="845"/>
        <v>0</v>
      </c>
      <c r="H7732" s="1">
        <f t="shared" ca="1" si="846"/>
        <v>1</v>
      </c>
    </row>
    <row r="7733" spans="1:8" hidden="1" x14ac:dyDescent="0.2">
      <c r="A7733" s="1">
        <v>7730</v>
      </c>
      <c r="B7733" s="1">
        <f t="shared" ca="1" si="843"/>
        <v>320043.86896178062</v>
      </c>
      <c r="C7733" s="1">
        <f t="shared" ca="1" si="840"/>
        <v>100</v>
      </c>
      <c r="D7733" s="1">
        <f t="shared" ca="1" si="841"/>
        <v>58.639357099169693</v>
      </c>
      <c r="E7733" s="1">
        <f t="shared" ca="1" si="842"/>
        <v>0</v>
      </c>
      <c r="F7733" s="1">
        <f t="shared" ca="1" si="844"/>
        <v>1</v>
      </c>
      <c r="G7733" s="1">
        <f t="shared" ca="1" si="845"/>
        <v>0</v>
      </c>
      <c r="H7733" s="1">
        <f t="shared" ca="1" si="846"/>
        <v>2</v>
      </c>
    </row>
    <row r="7734" spans="1:8" hidden="1" x14ac:dyDescent="0.2">
      <c r="A7734" s="1">
        <v>7731</v>
      </c>
      <c r="B7734" s="1">
        <f t="shared" ca="1" si="843"/>
        <v>325907.80467169761</v>
      </c>
      <c r="C7734" s="1">
        <f t="shared" ca="1" si="840"/>
        <v>100</v>
      </c>
      <c r="D7734" s="1">
        <f t="shared" ca="1" si="841"/>
        <v>-42.077013244733351</v>
      </c>
      <c r="E7734" s="1">
        <f t="shared" ca="1" si="842"/>
        <v>0</v>
      </c>
      <c r="F7734" s="1">
        <f t="shared" ca="1" si="844"/>
        <v>1</v>
      </c>
      <c r="G7734" s="1">
        <f t="shared" ca="1" si="845"/>
        <v>0</v>
      </c>
      <c r="H7734" s="1">
        <f t="shared" ca="1" si="846"/>
        <v>3</v>
      </c>
    </row>
    <row r="7735" spans="1:8" hidden="1" x14ac:dyDescent="0.2">
      <c r="A7735" s="1">
        <v>7732</v>
      </c>
      <c r="B7735" s="1">
        <f t="shared" ca="1" si="843"/>
        <v>321700.1033472243</v>
      </c>
      <c r="C7735" s="1">
        <f t="shared" ca="1" si="840"/>
        <v>100</v>
      </c>
      <c r="D7735" s="1">
        <f t="shared" ca="1" si="841"/>
        <v>-42.077013244733351</v>
      </c>
      <c r="E7735" s="1">
        <f t="shared" ca="1" si="842"/>
        <v>-1</v>
      </c>
      <c r="F7735" s="1">
        <f t="shared" ca="1" si="844"/>
        <v>1</v>
      </c>
      <c r="G7735" s="1">
        <f t="shared" ca="1" si="845"/>
        <v>1</v>
      </c>
      <c r="H7735" s="1">
        <f t="shared" ca="1" si="846"/>
        <v>0</v>
      </c>
    </row>
    <row r="7736" spans="1:8" hidden="1" x14ac:dyDescent="0.2">
      <c r="A7736" s="1">
        <v>7733</v>
      </c>
      <c r="B7736" s="1">
        <f t="shared" ca="1" si="843"/>
        <v>317492.40202275099</v>
      </c>
      <c r="C7736" s="1">
        <f t="shared" ca="1" si="840"/>
        <v>100</v>
      </c>
      <c r="D7736" s="1">
        <f t="shared" ca="1" si="841"/>
        <v>58.639357099169693</v>
      </c>
      <c r="E7736" s="1">
        <f t="shared" ca="1" si="842"/>
        <v>-2</v>
      </c>
      <c r="F7736" s="1">
        <f t="shared" ca="1" si="844"/>
        <v>1</v>
      </c>
      <c r="G7736" s="1">
        <f t="shared" ca="1" si="845"/>
        <v>2</v>
      </c>
      <c r="H7736" s="1">
        <f t="shared" ca="1" si="846"/>
        <v>0</v>
      </c>
    </row>
    <row r="7737" spans="1:8" hidden="1" x14ac:dyDescent="0.2">
      <c r="A7737" s="1">
        <v>7734</v>
      </c>
      <c r="B7737" s="1">
        <f t="shared" ca="1" si="843"/>
        <v>323356.33773266798</v>
      </c>
      <c r="C7737" s="1">
        <f t="shared" ca="1" si="840"/>
        <v>100</v>
      </c>
      <c r="D7737" s="1">
        <f t="shared" ca="1" si="841"/>
        <v>-42.077013244733351</v>
      </c>
      <c r="E7737" s="1">
        <f t="shared" ca="1" si="842"/>
        <v>-1</v>
      </c>
      <c r="F7737" s="1">
        <f t="shared" ca="1" si="844"/>
        <v>1</v>
      </c>
      <c r="G7737" s="1">
        <f t="shared" ca="1" si="845"/>
        <v>0</v>
      </c>
      <c r="H7737" s="1">
        <f t="shared" ca="1" si="846"/>
        <v>1</v>
      </c>
    </row>
    <row r="7738" spans="1:8" hidden="1" x14ac:dyDescent="0.2">
      <c r="A7738" s="1">
        <v>7735</v>
      </c>
      <c r="B7738" s="1">
        <f t="shared" ca="1" si="843"/>
        <v>319148.63640819467</v>
      </c>
      <c r="C7738" s="1">
        <f t="shared" ca="1" si="840"/>
        <v>100</v>
      </c>
      <c r="D7738" s="1">
        <f t="shared" ca="1" si="841"/>
        <v>-42.077013244733351</v>
      </c>
      <c r="E7738" s="1">
        <f t="shared" ca="1" si="842"/>
        <v>-2</v>
      </c>
      <c r="F7738" s="1">
        <f t="shared" ca="1" si="844"/>
        <v>1</v>
      </c>
      <c r="G7738" s="1">
        <f t="shared" ca="1" si="845"/>
        <v>1</v>
      </c>
      <c r="H7738" s="1">
        <f t="shared" ca="1" si="846"/>
        <v>0</v>
      </c>
    </row>
    <row r="7739" spans="1:8" hidden="1" x14ac:dyDescent="0.2">
      <c r="A7739" s="1">
        <v>7736</v>
      </c>
      <c r="B7739" s="1">
        <f t="shared" ca="1" si="843"/>
        <v>314940.93508372136</v>
      </c>
      <c r="C7739" s="1">
        <f t="shared" ca="1" si="840"/>
        <v>100</v>
      </c>
      <c r="D7739" s="1">
        <f t="shared" ca="1" si="841"/>
        <v>-42.077013244733351</v>
      </c>
      <c r="E7739" s="1">
        <f t="shared" ca="1" si="842"/>
        <v>-3</v>
      </c>
      <c r="F7739" s="1">
        <f t="shared" ca="1" si="844"/>
        <v>1</v>
      </c>
      <c r="G7739" s="1">
        <f t="shared" ca="1" si="845"/>
        <v>2</v>
      </c>
      <c r="H7739" s="1">
        <f t="shared" ca="1" si="846"/>
        <v>0</v>
      </c>
    </row>
    <row r="7740" spans="1:8" hidden="1" x14ac:dyDescent="0.2">
      <c r="A7740" s="1">
        <v>7737</v>
      </c>
      <c r="B7740" s="1">
        <f t="shared" ca="1" si="843"/>
        <v>310733.23375924805</v>
      </c>
      <c r="C7740" s="1">
        <f t="shared" ca="1" si="840"/>
        <v>100</v>
      </c>
      <c r="D7740" s="1">
        <f t="shared" ca="1" si="841"/>
        <v>-42.077013244733351</v>
      </c>
      <c r="E7740" s="1">
        <f t="shared" ca="1" si="842"/>
        <v>-4</v>
      </c>
      <c r="F7740" s="1">
        <f t="shared" ca="1" si="844"/>
        <v>1</v>
      </c>
      <c r="G7740" s="1">
        <f t="shared" ca="1" si="845"/>
        <v>3</v>
      </c>
      <c r="H7740" s="1">
        <f t="shared" ca="1" si="846"/>
        <v>0</v>
      </c>
    </row>
    <row r="7741" spans="1:8" hidden="1" x14ac:dyDescent="0.2">
      <c r="A7741" s="1">
        <v>7738</v>
      </c>
      <c r="B7741" s="1">
        <f t="shared" ca="1" si="843"/>
        <v>306525.53243477474</v>
      </c>
      <c r="C7741" s="1">
        <f t="shared" ca="1" si="840"/>
        <v>500</v>
      </c>
      <c r="D7741" s="1">
        <f t="shared" ca="1" si="841"/>
        <v>-42.077013244733351</v>
      </c>
      <c r="E7741" s="1">
        <f t="shared" ca="1" si="842"/>
        <v>0</v>
      </c>
      <c r="F7741" s="1">
        <f t="shared" ca="1" si="844"/>
        <v>2</v>
      </c>
      <c r="G7741" s="1">
        <f t="shared" ca="1" si="845"/>
        <v>4</v>
      </c>
      <c r="H7741" s="1">
        <f t="shared" ca="1" si="846"/>
        <v>0</v>
      </c>
    </row>
    <row r="7742" spans="1:8" hidden="1" x14ac:dyDescent="0.2">
      <c r="A7742" s="1">
        <v>7739</v>
      </c>
      <c r="B7742" s="1">
        <f t="shared" ca="1" si="843"/>
        <v>285487.02581240807</v>
      </c>
      <c r="C7742" s="1">
        <f t="shared" ca="1" si="840"/>
        <v>500</v>
      </c>
      <c r="D7742" s="1">
        <f t="shared" ca="1" si="841"/>
        <v>58.639357099169693</v>
      </c>
      <c r="E7742" s="1">
        <f t="shared" ca="1" si="842"/>
        <v>-1</v>
      </c>
      <c r="F7742" s="1">
        <f t="shared" ca="1" si="844"/>
        <v>2</v>
      </c>
      <c r="G7742" s="1">
        <f t="shared" ca="1" si="845"/>
        <v>5</v>
      </c>
      <c r="H7742" s="1">
        <f t="shared" ca="1" si="846"/>
        <v>0</v>
      </c>
    </row>
    <row r="7743" spans="1:8" hidden="1" x14ac:dyDescent="0.2">
      <c r="A7743" s="1">
        <v>7740</v>
      </c>
      <c r="B7743" s="1">
        <f t="shared" ca="1" si="843"/>
        <v>314806.70436199289</v>
      </c>
      <c r="C7743" s="1">
        <f t="shared" ca="1" si="840"/>
        <v>100</v>
      </c>
      <c r="D7743" s="1">
        <f t="shared" ca="1" si="841"/>
        <v>58.639357099169693</v>
      </c>
      <c r="E7743" s="1">
        <f t="shared" ca="1" si="842"/>
        <v>0</v>
      </c>
      <c r="F7743" s="1">
        <f t="shared" ca="1" si="844"/>
        <v>1</v>
      </c>
      <c r="G7743" s="1">
        <f t="shared" ca="1" si="845"/>
        <v>0</v>
      </c>
      <c r="H7743" s="1">
        <f t="shared" ca="1" si="846"/>
        <v>1</v>
      </c>
    </row>
    <row r="7744" spans="1:8" hidden="1" x14ac:dyDescent="0.2">
      <c r="A7744" s="1">
        <v>7741</v>
      </c>
      <c r="B7744" s="1">
        <f t="shared" ca="1" si="843"/>
        <v>320670.64007190987</v>
      </c>
      <c r="C7744" s="1">
        <f t="shared" ca="1" si="840"/>
        <v>100</v>
      </c>
      <c r="D7744" s="1">
        <f t="shared" ca="1" si="841"/>
        <v>-42.077013244733351</v>
      </c>
      <c r="E7744" s="1">
        <f t="shared" ca="1" si="842"/>
        <v>0</v>
      </c>
      <c r="F7744" s="1">
        <f t="shared" ca="1" si="844"/>
        <v>1</v>
      </c>
      <c r="G7744" s="1">
        <f t="shared" ca="1" si="845"/>
        <v>0</v>
      </c>
      <c r="H7744" s="1">
        <f t="shared" ca="1" si="846"/>
        <v>2</v>
      </c>
    </row>
    <row r="7745" spans="1:8" hidden="1" x14ac:dyDescent="0.2">
      <c r="A7745" s="1">
        <v>7742</v>
      </c>
      <c r="B7745" s="1">
        <f t="shared" ca="1" si="843"/>
        <v>316462.93874743656</v>
      </c>
      <c r="C7745" s="1">
        <f t="shared" ca="1" si="840"/>
        <v>100</v>
      </c>
      <c r="D7745" s="1">
        <f t="shared" ca="1" si="841"/>
        <v>-42.077013244733351</v>
      </c>
      <c r="E7745" s="1">
        <f t="shared" ca="1" si="842"/>
        <v>-1</v>
      </c>
      <c r="F7745" s="1">
        <f t="shared" ca="1" si="844"/>
        <v>1</v>
      </c>
      <c r="G7745" s="1">
        <f t="shared" ca="1" si="845"/>
        <v>1</v>
      </c>
      <c r="H7745" s="1">
        <f t="shared" ca="1" si="846"/>
        <v>0</v>
      </c>
    </row>
    <row r="7746" spans="1:8" hidden="1" x14ac:dyDescent="0.2">
      <c r="A7746" s="1">
        <v>7743</v>
      </c>
      <c r="B7746" s="1">
        <f t="shared" ca="1" si="843"/>
        <v>312255.23742296326</v>
      </c>
      <c r="C7746" s="1">
        <f t="shared" ca="1" si="840"/>
        <v>100</v>
      </c>
      <c r="D7746" s="1">
        <f t="shared" ca="1" si="841"/>
        <v>-42.077013244733351</v>
      </c>
      <c r="E7746" s="1">
        <f t="shared" ca="1" si="842"/>
        <v>-2</v>
      </c>
      <c r="F7746" s="1">
        <f t="shared" ca="1" si="844"/>
        <v>1</v>
      </c>
      <c r="G7746" s="1">
        <f t="shared" ca="1" si="845"/>
        <v>2</v>
      </c>
      <c r="H7746" s="1">
        <f t="shared" ca="1" si="846"/>
        <v>0</v>
      </c>
    </row>
    <row r="7747" spans="1:8" hidden="1" x14ac:dyDescent="0.2">
      <c r="A7747" s="1">
        <v>7744</v>
      </c>
      <c r="B7747" s="1">
        <f t="shared" ca="1" si="843"/>
        <v>308047.53609848995</v>
      </c>
      <c r="C7747" s="1">
        <f t="shared" ca="1" si="840"/>
        <v>100</v>
      </c>
      <c r="D7747" s="1">
        <f t="shared" ca="1" si="841"/>
        <v>58.639357099169693</v>
      </c>
      <c r="E7747" s="1">
        <f t="shared" ca="1" si="842"/>
        <v>-3</v>
      </c>
      <c r="F7747" s="1">
        <f t="shared" ca="1" si="844"/>
        <v>1</v>
      </c>
      <c r="G7747" s="1">
        <f t="shared" ca="1" si="845"/>
        <v>3</v>
      </c>
      <c r="H7747" s="1">
        <f t="shared" ca="1" si="846"/>
        <v>0</v>
      </c>
    </row>
    <row r="7748" spans="1:8" hidden="1" x14ac:dyDescent="0.2">
      <c r="A7748" s="1">
        <v>7745</v>
      </c>
      <c r="B7748" s="1">
        <f t="shared" ca="1" si="843"/>
        <v>313911.47180840693</v>
      </c>
      <c r="C7748" s="1">
        <f t="shared" ca="1" si="840"/>
        <v>100</v>
      </c>
      <c r="D7748" s="1">
        <f t="shared" ca="1" si="841"/>
        <v>-42.077013244733351</v>
      </c>
      <c r="E7748" s="1">
        <f t="shared" ca="1" si="842"/>
        <v>-2</v>
      </c>
      <c r="F7748" s="1">
        <f t="shared" ca="1" si="844"/>
        <v>1</v>
      </c>
      <c r="G7748" s="1">
        <f t="shared" ca="1" si="845"/>
        <v>0</v>
      </c>
      <c r="H7748" s="1">
        <f t="shared" ca="1" si="846"/>
        <v>1</v>
      </c>
    </row>
    <row r="7749" spans="1:8" hidden="1" x14ac:dyDescent="0.2">
      <c r="A7749" s="1">
        <v>7746</v>
      </c>
      <c r="B7749" s="1">
        <f t="shared" ca="1" si="843"/>
        <v>309703.77048393362</v>
      </c>
      <c r="C7749" s="1">
        <f t="shared" ref="C7749:C7812" ca="1" si="847">$C$4*POWER($L$2,F7749-1)</f>
        <v>100</v>
      </c>
      <c r="D7749" s="1">
        <f t="shared" ref="D7749:D7812" ca="1" si="848">IF(RAND()&lt;$B$1,$F$1,$H$1)</f>
        <v>-42.077013244733351</v>
      </c>
      <c r="E7749" s="1">
        <f t="shared" ref="E7749:E7812" ca="1" si="849">IF(D7748&lt;0,IF(E7748-1=-$D$2,0,E7748-1),IF(E7748+1=$F$2,0,E7748+1))</f>
        <v>-3</v>
      </c>
      <c r="F7749" s="1">
        <f t="shared" ca="1" si="844"/>
        <v>1</v>
      </c>
      <c r="G7749" s="1">
        <f t="shared" ca="1" si="845"/>
        <v>1</v>
      </c>
      <c r="H7749" s="1">
        <f t="shared" ca="1" si="846"/>
        <v>0</v>
      </c>
    </row>
    <row r="7750" spans="1:8" hidden="1" x14ac:dyDescent="0.2">
      <c r="A7750" s="1">
        <v>7747</v>
      </c>
      <c r="B7750" s="1">
        <f t="shared" ref="B7750:B7813" ca="1" si="850">B7749+D7749*C7749</f>
        <v>305496.06915946031</v>
      </c>
      <c r="C7750" s="1">
        <f t="shared" ca="1" si="847"/>
        <v>100</v>
      </c>
      <c r="D7750" s="1">
        <f t="shared" ca="1" si="848"/>
        <v>-42.077013244733351</v>
      </c>
      <c r="E7750" s="1">
        <f t="shared" ca="1" si="849"/>
        <v>-4</v>
      </c>
      <c r="F7750" s="1">
        <f t="shared" ref="F7750:F7813" ca="1" si="851">IF(AND(D7749&gt;0,E7750=0),IF(F7749-1&lt;1,1,F7749-1),IF(AND(D7749&lt;0,E7750=0),IF(F7749+1&gt;$H$2,1,F7749+1),F7749))</f>
        <v>1</v>
      </c>
      <c r="G7750" s="1">
        <f t="shared" ref="G7750:G7813" ca="1" si="852">IF(D7749&gt;0,0,G7749+1)</f>
        <v>2</v>
      </c>
      <c r="H7750" s="1">
        <f t="shared" ref="H7750:H7813" ca="1" si="853">IF(D7749&lt;0,0,H7749+1)</f>
        <v>0</v>
      </c>
    </row>
    <row r="7751" spans="1:8" hidden="1" x14ac:dyDescent="0.2">
      <c r="A7751" s="1">
        <v>7748</v>
      </c>
      <c r="B7751" s="1">
        <f t="shared" ca="1" si="850"/>
        <v>301288.367834987</v>
      </c>
      <c r="C7751" s="1">
        <f t="shared" ca="1" si="847"/>
        <v>500</v>
      </c>
      <c r="D7751" s="1">
        <f t="shared" ca="1" si="848"/>
        <v>58.639357099169693</v>
      </c>
      <c r="E7751" s="1">
        <f t="shared" ca="1" si="849"/>
        <v>0</v>
      </c>
      <c r="F7751" s="1">
        <f t="shared" ca="1" si="851"/>
        <v>2</v>
      </c>
      <c r="G7751" s="1">
        <f t="shared" ca="1" si="852"/>
        <v>3</v>
      </c>
      <c r="H7751" s="1">
        <f t="shared" ca="1" si="853"/>
        <v>0</v>
      </c>
    </row>
    <row r="7752" spans="1:8" hidden="1" x14ac:dyDescent="0.2">
      <c r="A7752" s="1">
        <v>7749</v>
      </c>
      <c r="B7752" s="1">
        <f t="shared" ca="1" si="850"/>
        <v>330608.04638457182</v>
      </c>
      <c r="C7752" s="1">
        <f t="shared" ca="1" si="847"/>
        <v>100</v>
      </c>
      <c r="D7752" s="1">
        <f t="shared" ca="1" si="848"/>
        <v>58.639357099169693</v>
      </c>
      <c r="E7752" s="1">
        <f t="shared" ca="1" si="849"/>
        <v>0</v>
      </c>
      <c r="F7752" s="1">
        <f t="shared" ca="1" si="851"/>
        <v>1</v>
      </c>
      <c r="G7752" s="1">
        <f t="shared" ca="1" si="852"/>
        <v>0</v>
      </c>
      <c r="H7752" s="1">
        <f t="shared" ca="1" si="853"/>
        <v>1</v>
      </c>
    </row>
    <row r="7753" spans="1:8" hidden="1" x14ac:dyDescent="0.2">
      <c r="A7753" s="1">
        <v>7750</v>
      </c>
      <c r="B7753" s="1">
        <f t="shared" ca="1" si="850"/>
        <v>336471.98209448881</v>
      </c>
      <c r="C7753" s="1">
        <f t="shared" ca="1" si="847"/>
        <v>100</v>
      </c>
      <c r="D7753" s="1">
        <f t="shared" ca="1" si="848"/>
        <v>-42.077013244733351</v>
      </c>
      <c r="E7753" s="1">
        <f t="shared" ca="1" si="849"/>
        <v>0</v>
      </c>
      <c r="F7753" s="1">
        <f t="shared" ca="1" si="851"/>
        <v>1</v>
      </c>
      <c r="G7753" s="1">
        <f t="shared" ca="1" si="852"/>
        <v>0</v>
      </c>
      <c r="H7753" s="1">
        <f t="shared" ca="1" si="853"/>
        <v>2</v>
      </c>
    </row>
    <row r="7754" spans="1:8" hidden="1" x14ac:dyDescent="0.2">
      <c r="A7754" s="1">
        <v>7751</v>
      </c>
      <c r="B7754" s="1">
        <f t="shared" ca="1" si="850"/>
        <v>332264.2807700155</v>
      </c>
      <c r="C7754" s="1">
        <f t="shared" ca="1" si="847"/>
        <v>100</v>
      </c>
      <c r="D7754" s="1">
        <f t="shared" ca="1" si="848"/>
        <v>58.639357099169693</v>
      </c>
      <c r="E7754" s="1">
        <f t="shared" ca="1" si="849"/>
        <v>-1</v>
      </c>
      <c r="F7754" s="1">
        <f t="shared" ca="1" si="851"/>
        <v>1</v>
      </c>
      <c r="G7754" s="1">
        <f t="shared" ca="1" si="852"/>
        <v>1</v>
      </c>
      <c r="H7754" s="1">
        <f t="shared" ca="1" si="853"/>
        <v>0</v>
      </c>
    </row>
    <row r="7755" spans="1:8" hidden="1" x14ac:dyDescent="0.2">
      <c r="A7755" s="1">
        <v>7752</v>
      </c>
      <c r="B7755" s="1">
        <f t="shared" ca="1" si="850"/>
        <v>338128.21647993248</v>
      </c>
      <c r="C7755" s="1">
        <f t="shared" ca="1" si="847"/>
        <v>100</v>
      </c>
      <c r="D7755" s="1">
        <f t="shared" ca="1" si="848"/>
        <v>58.639357099169693</v>
      </c>
      <c r="E7755" s="1">
        <f t="shared" ca="1" si="849"/>
        <v>0</v>
      </c>
      <c r="F7755" s="1">
        <f t="shared" ca="1" si="851"/>
        <v>1</v>
      </c>
      <c r="G7755" s="1">
        <f t="shared" ca="1" si="852"/>
        <v>0</v>
      </c>
      <c r="H7755" s="1">
        <f t="shared" ca="1" si="853"/>
        <v>1</v>
      </c>
    </row>
    <row r="7756" spans="1:8" hidden="1" x14ac:dyDescent="0.2">
      <c r="A7756" s="1">
        <v>7753</v>
      </c>
      <c r="B7756" s="1">
        <f t="shared" ca="1" si="850"/>
        <v>343992.15218984947</v>
      </c>
      <c r="C7756" s="1">
        <f t="shared" ca="1" si="847"/>
        <v>100</v>
      </c>
      <c r="D7756" s="1">
        <f t="shared" ca="1" si="848"/>
        <v>58.639357099169693</v>
      </c>
      <c r="E7756" s="1">
        <f t="shared" ca="1" si="849"/>
        <v>0</v>
      </c>
      <c r="F7756" s="1">
        <f t="shared" ca="1" si="851"/>
        <v>1</v>
      </c>
      <c r="G7756" s="1">
        <f t="shared" ca="1" si="852"/>
        <v>0</v>
      </c>
      <c r="H7756" s="1">
        <f t="shared" ca="1" si="853"/>
        <v>2</v>
      </c>
    </row>
    <row r="7757" spans="1:8" hidden="1" x14ac:dyDescent="0.2">
      <c r="A7757" s="1">
        <v>7754</v>
      </c>
      <c r="B7757" s="1">
        <f t="shared" ca="1" si="850"/>
        <v>349856.08789976645</v>
      </c>
      <c r="C7757" s="1">
        <f t="shared" ca="1" si="847"/>
        <v>100</v>
      </c>
      <c r="D7757" s="1">
        <f t="shared" ca="1" si="848"/>
        <v>58.639357099169693</v>
      </c>
      <c r="E7757" s="1">
        <f t="shared" ca="1" si="849"/>
        <v>0</v>
      </c>
      <c r="F7757" s="1">
        <f t="shared" ca="1" si="851"/>
        <v>1</v>
      </c>
      <c r="G7757" s="1">
        <f t="shared" ca="1" si="852"/>
        <v>0</v>
      </c>
      <c r="H7757" s="1">
        <f t="shared" ca="1" si="853"/>
        <v>3</v>
      </c>
    </row>
    <row r="7758" spans="1:8" hidden="1" x14ac:dyDescent="0.2">
      <c r="A7758" s="1">
        <v>7755</v>
      </c>
      <c r="B7758" s="1">
        <f t="shared" ca="1" si="850"/>
        <v>355720.02360968344</v>
      </c>
      <c r="C7758" s="1">
        <f t="shared" ca="1" si="847"/>
        <v>100</v>
      </c>
      <c r="D7758" s="1">
        <f t="shared" ca="1" si="848"/>
        <v>58.639357099169693</v>
      </c>
      <c r="E7758" s="1">
        <f t="shared" ca="1" si="849"/>
        <v>0</v>
      </c>
      <c r="F7758" s="1">
        <f t="shared" ca="1" si="851"/>
        <v>1</v>
      </c>
      <c r="G7758" s="1">
        <f t="shared" ca="1" si="852"/>
        <v>0</v>
      </c>
      <c r="H7758" s="1">
        <f t="shared" ca="1" si="853"/>
        <v>4</v>
      </c>
    </row>
    <row r="7759" spans="1:8" hidden="1" x14ac:dyDescent="0.2">
      <c r="A7759" s="1">
        <v>7756</v>
      </c>
      <c r="B7759" s="1">
        <f t="shared" ca="1" si="850"/>
        <v>361583.95931960043</v>
      </c>
      <c r="C7759" s="1">
        <f t="shared" ca="1" si="847"/>
        <v>100</v>
      </c>
      <c r="D7759" s="1">
        <f t="shared" ca="1" si="848"/>
        <v>58.639357099169693</v>
      </c>
      <c r="E7759" s="1">
        <f t="shared" ca="1" si="849"/>
        <v>0</v>
      </c>
      <c r="F7759" s="1">
        <f t="shared" ca="1" si="851"/>
        <v>1</v>
      </c>
      <c r="G7759" s="1">
        <f t="shared" ca="1" si="852"/>
        <v>0</v>
      </c>
      <c r="H7759" s="1">
        <f t="shared" ca="1" si="853"/>
        <v>5</v>
      </c>
    </row>
    <row r="7760" spans="1:8" hidden="1" x14ac:dyDescent="0.2">
      <c r="A7760" s="1">
        <v>7757</v>
      </c>
      <c r="B7760" s="1">
        <f t="shared" ca="1" si="850"/>
        <v>367447.89502951741</v>
      </c>
      <c r="C7760" s="1">
        <f t="shared" ca="1" si="847"/>
        <v>100</v>
      </c>
      <c r="D7760" s="1">
        <f t="shared" ca="1" si="848"/>
        <v>58.639357099169693</v>
      </c>
      <c r="E7760" s="1">
        <f t="shared" ca="1" si="849"/>
        <v>0</v>
      </c>
      <c r="F7760" s="1">
        <f t="shared" ca="1" si="851"/>
        <v>1</v>
      </c>
      <c r="G7760" s="1">
        <f t="shared" ca="1" si="852"/>
        <v>0</v>
      </c>
      <c r="H7760" s="1">
        <f t="shared" ca="1" si="853"/>
        <v>6</v>
      </c>
    </row>
    <row r="7761" spans="1:8" hidden="1" x14ac:dyDescent="0.2">
      <c r="A7761" s="1">
        <v>7758</v>
      </c>
      <c r="B7761" s="1">
        <f t="shared" ca="1" si="850"/>
        <v>373311.8307394344</v>
      </c>
      <c r="C7761" s="1">
        <f t="shared" ca="1" si="847"/>
        <v>100</v>
      </c>
      <c r="D7761" s="1">
        <f t="shared" ca="1" si="848"/>
        <v>58.639357099169693</v>
      </c>
      <c r="E7761" s="1">
        <f t="shared" ca="1" si="849"/>
        <v>0</v>
      </c>
      <c r="F7761" s="1">
        <f t="shared" ca="1" si="851"/>
        <v>1</v>
      </c>
      <c r="G7761" s="1">
        <f t="shared" ca="1" si="852"/>
        <v>0</v>
      </c>
      <c r="H7761" s="1">
        <f t="shared" ca="1" si="853"/>
        <v>7</v>
      </c>
    </row>
    <row r="7762" spans="1:8" hidden="1" x14ac:dyDescent="0.2">
      <c r="A7762" s="1">
        <v>7759</v>
      </c>
      <c r="B7762" s="1">
        <f t="shared" ca="1" si="850"/>
        <v>379175.76644935139</v>
      </c>
      <c r="C7762" s="1">
        <f t="shared" ca="1" si="847"/>
        <v>100</v>
      </c>
      <c r="D7762" s="1">
        <f t="shared" ca="1" si="848"/>
        <v>58.639357099169693</v>
      </c>
      <c r="E7762" s="1">
        <f t="shared" ca="1" si="849"/>
        <v>0</v>
      </c>
      <c r="F7762" s="1">
        <f t="shared" ca="1" si="851"/>
        <v>1</v>
      </c>
      <c r="G7762" s="1">
        <f t="shared" ca="1" si="852"/>
        <v>0</v>
      </c>
      <c r="H7762" s="1">
        <f t="shared" ca="1" si="853"/>
        <v>8</v>
      </c>
    </row>
    <row r="7763" spans="1:8" hidden="1" x14ac:dyDescent="0.2">
      <c r="A7763" s="1">
        <v>7760</v>
      </c>
      <c r="B7763" s="1">
        <f t="shared" ca="1" si="850"/>
        <v>385039.70215926837</v>
      </c>
      <c r="C7763" s="1">
        <f t="shared" ca="1" si="847"/>
        <v>100</v>
      </c>
      <c r="D7763" s="1">
        <f t="shared" ca="1" si="848"/>
        <v>58.639357099169693</v>
      </c>
      <c r="E7763" s="1">
        <f t="shared" ca="1" si="849"/>
        <v>0</v>
      </c>
      <c r="F7763" s="1">
        <f t="shared" ca="1" si="851"/>
        <v>1</v>
      </c>
      <c r="G7763" s="1">
        <f t="shared" ca="1" si="852"/>
        <v>0</v>
      </c>
      <c r="H7763" s="1">
        <f t="shared" ca="1" si="853"/>
        <v>9</v>
      </c>
    </row>
    <row r="7764" spans="1:8" hidden="1" x14ac:dyDescent="0.2">
      <c r="A7764" s="1">
        <v>7761</v>
      </c>
      <c r="B7764" s="1">
        <f t="shared" ca="1" si="850"/>
        <v>390903.63786918536</v>
      </c>
      <c r="C7764" s="1">
        <f t="shared" ca="1" si="847"/>
        <v>100</v>
      </c>
      <c r="D7764" s="1">
        <f t="shared" ca="1" si="848"/>
        <v>-42.077013244733351</v>
      </c>
      <c r="E7764" s="1">
        <f t="shared" ca="1" si="849"/>
        <v>0</v>
      </c>
      <c r="F7764" s="1">
        <f t="shared" ca="1" si="851"/>
        <v>1</v>
      </c>
      <c r="G7764" s="1">
        <f t="shared" ca="1" si="852"/>
        <v>0</v>
      </c>
      <c r="H7764" s="1">
        <f t="shared" ca="1" si="853"/>
        <v>10</v>
      </c>
    </row>
    <row r="7765" spans="1:8" hidden="1" x14ac:dyDescent="0.2">
      <c r="A7765" s="1">
        <v>7762</v>
      </c>
      <c r="B7765" s="1">
        <f t="shared" ca="1" si="850"/>
        <v>386695.93654471205</v>
      </c>
      <c r="C7765" s="1">
        <f t="shared" ca="1" si="847"/>
        <v>100</v>
      </c>
      <c r="D7765" s="1">
        <f t="shared" ca="1" si="848"/>
        <v>58.639357099169693</v>
      </c>
      <c r="E7765" s="1">
        <f t="shared" ca="1" si="849"/>
        <v>-1</v>
      </c>
      <c r="F7765" s="1">
        <f t="shared" ca="1" si="851"/>
        <v>1</v>
      </c>
      <c r="G7765" s="1">
        <f t="shared" ca="1" si="852"/>
        <v>1</v>
      </c>
      <c r="H7765" s="1">
        <f t="shared" ca="1" si="853"/>
        <v>0</v>
      </c>
    </row>
    <row r="7766" spans="1:8" hidden="1" x14ac:dyDescent="0.2">
      <c r="A7766" s="1">
        <v>7763</v>
      </c>
      <c r="B7766" s="1">
        <f t="shared" ca="1" si="850"/>
        <v>392559.87225462904</v>
      </c>
      <c r="C7766" s="1">
        <f t="shared" ca="1" si="847"/>
        <v>100</v>
      </c>
      <c r="D7766" s="1">
        <f t="shared" ca="1" si="848"/>
        <v>-42.077013244733351</v>
      </c>
      <c r="E7766" s="1">
        <f t="shared" ca="1" si="849"/>
        <v>0</v>
      </c>
      <c r="F7766" s="1">
        <f t="shared" ca="1" si="851"/>
        <v>1</v>
      </c>
      <c r="G7766" s="1">
        <f t="shared" ca="1" si="852"/>
        <v>0</v>
      </c>
      <c r="H7766" s="1">
        <f t="shared" ca="1" si="853"/>
        <v>1</v>
      </c>
    </row>
    <row r="7767" spans="1:8" hidden="1" x14ac:dyDescent="0.2">
      <c r="A7767" s="1">
        <v>7764</v>
      </c>
      <c r="B7767" s="1">
        <f t="shared" ca="1" si="850"/>
        <v>388352.17093015573</v>
      </c>
      <c r="C7767" s="1">
        <f t="shared" ca="1" si="847"/>
        <v>100</v>
      </c>
      <c r="D7767" s="1">
        <f t="shared" ca="1" si="848"/>
        <v>-42.077013244733351</v>
      </c>
      <c r="E7767" s="1">
        <f t="shared" ca="1" si="849"/>
        <v>-1</v>
      </c>
      <c r="F7767" s="1">
        <f t="shared" ca="1" si="851"/>
        <v>1</v>
      </c>
      <c r="G7767" s="1">
        <f t="shared" ca="1" si="852"/>
        <v>1</v>
      </c>
      <c r="H7767" s="1">
        <f t="shared" ca="1" si="853"/>
        <v>0</v>
      </c>
    </row>
    <row r="7768" spans="1:8" hidden="1" x14ac:dyDescent="0.2">
      <c r="A7768" s="1">
        <v>7765</v>
      </c>
      <c r="B7768" s="1">
        <f t="shared" ca="1" si="850"/>
        <v>384144.46960568242</v>
      </c>
      <c r="C7768" s="1">
        <f t="shared" ca="1" si="847"/>
        <v>100</v>
      </c>
      <c r="D7768" s="1">
        <f t="shared" ca="1" si="848"/>
        <v>58.639357099169693</v>
      </c>
      <c r="E7768" s="1">
        <f t="shared" ca="1" si="849"/>
        <v>-2</v>
      </c>
      <c r="F7768" s="1">
        <f t="shared" ca="1" si="851"/>
        <v>1</v>
      </c>
      <c r="G7768" s="1">
        <f t="shared" ca="1" si="852"/>
        <v>2</v>
      </c>
      <c r="H7768" s="1">
        <f t="shared" ca="1" si="853"/>
        <v>0</v>
      </c>
    </row>
    <row r="7769" spans="1:8" hidden="1" x14ac:dyDescent="0.2">
      <c r="A7769" s="1">
        <v>7766</v>
      </c>
      <c r="B7769" s="1">
        <f t="shared" ca="1" si="850"/>
        <v>390008.4053155994</v>
      </c>
      <c r="C7769" s="1">
        <f t="shared" ca="1" si="847"/>
        <v>100</v>
      </c>
      <c r="D7769" s="1">
        <f t="shared" ca="1" si="848"/>
        <v>-42.077013244733351</v>
      </c>
      <c r="E7769" s="1">
        <f t="shared" ca="1" si="849"/>
        <v>-1</v>
      </c>
      <c r="F7769" s="1">
        <f t="shared" ca="1" si="851"/>
        <v>1</v>
      </c>
      <c r="G7769" s="1">
        <f t="shared" ca="1" si="852"/>
        <v>0</v>
      </c>
      <c r="H7769" s="1">
        <f t="shared" ca="1" si="853"/>
        <v>1</v>
      </c>
    </row>
    <row r="7770" spans="1:8" hidden="1" x14ac:dyDescent="0.2">
      <c r="A7770" s="1">
        <v>7767</v>
      </c>
      <c r="B7770" s="1">
        <f t="shared" ca="1" si="850"/>
        <v>385800.70399112609</v>
      </c>
      <c r="C7770" s="1">
        <f t="shared" ca="1" si="847"/>
        <v>100</v>
      </c>
      <c r="D7770" s="1">
        <f t="shared" ca="1" si="848"/>
        <v>58.639357099169693</v>
      </c>
      <c r="E7770" s="1">
        <f t="shared" ca="1" si="849"/>
        <v>-2</v>
      </c>
      <c r="F7770" s="1">
        <f t="shared" ca="1" si="851"/>
        <v>1</v>
      </c>
      <c r="G7770" s="1">
        <f t="shared" ca="1" si="852"/>
        <v>1</v>
      </c>
      <c r="H7770" s="1">
        <f t="shared" ca="1" si="853"/>
        <v>0</v>
      </c>
    </row>
    <row r="7771" spans="1:8" hidden="1" x14ac:dyDescent="0.2">
      <c r="A7771" s="1">
        <v>7768</v>
      </c>
      <c r="B7771" s="1">
        <f t="shared" ca="1" si="850"/>
        <v>391664.63970104308</v>
      </c>
      <c r="C7771" s="1">
        <f t="shared" ca="1" si="847"/>
        <v>100</v>
      </c>
      <c r="D7771" s="1">
        <f t="shared" ca="1" si="848"/>
        <v>-42.077013244733351</v>
      </c>
      <c r="E7771" s="1">
        <f t="shared" ca="1" si="849"/>
        <v>-1</v>
      </c>
      <c r="F7771" s="1">
        <f t="shared" ca="1" si="851"/>
        <v>1</v>
      </c>
      <c r="G7771" s="1">
        <f t="shared" ca="1" si="852"/>
        <v>0</v>
      </c>
      <c r="H7771" s="1">
        <f t="shared" ca="1" si="853"/>
        <v>1</v>
      </c>
    </row>
    <row r="7772" spans="1:8" hidden="1" x14ac:dyDescent="0.2">
      <c r="A7772" s="1">
        <v>7769</v>
      </c>
      <c r="B7772" s="1">
        <f t="shared" ca="1" si="850"/>
        <v>387456.93837656977</v>
      </c>
      <c r="C7772" s="1">
        <f t="shared" ca="1" si="847"/>
        <v>100</v>
      </c>
      <c r="D7772" s="1">
        <f t="shared" ca="1" si="848"/>
        <v>-42.077013244733351</v>
      </c>
      <c r="E7772" s="1">
        <f t="shared" ca="1" si="849"/>
        <v>-2</v>
      </c>
      <c r="F7772" s="1">
        <f t="shared" ca="1" si="851"/>
        <v>1</v>
      </c>
      <c r="G7772" s="1">
        <f t="shared" ca="1" si="852"/>
        <v>1</v>
      </c>
      <c r="H7772" s="1">
        <f t="shared" ca="1" si="853"/>
        <v>0</v>
      </c>
    </row>
    <row r="7773" spans="1:8" hidden="1" x14ac:dyDescent="0.2">
      <c r="A7773" s="1">
        <v>7770</v>
      </c>
      <c r="B7773" s="1">
        <f t="shared" ca="1" si="850"/>
        <v>383249.23705209646</v>
      </c>
      <c r="C7773" s="1">
        <f t="shared" ca="1" si="847"/>
        <v>100</v>
      </c>
      <c r="D7773" s="1">
        <f t="shared" ca="1" si="848"/>
        <v>-42.077013244733351</v>
      </c>
      <c r="E7773" s="1">
        <f t="shared" ca="1" si="849"/>
        <v>-3</v>
      </c>
      <c r="F7773" s="1">
        <f t="shared" ca="1" si="851"/>
        <v>1</v>
      </c>
      <c r="G7773" s="1">
        <f t="shared" ca="1" si="852"/>
        <v>2</v>
      </c>
      <c r="H7773" s="1">
        <f t="shared" ca="1" si="853"/>
        <v>0</v>
      </c>
    </row>
    <row r="7774" spans="1:8" hidden="1" x14ac:dyDescent="0.2">
      <c r="A7774" s="1">
        <v>7771</v>
      </c>
      <c r="B7774" s="1">
        <f t="shared" ca="1" si="850"/>
        <v>379041.53572762315</v>
      </c>
      <c r="C7774" s="1">
        <f t="shared" ca="1" si="847"/>
        <v>100</v>
      </c>
      <c r="D7774" s="1">
        <f t="shared" ca="1" si="848"/>
        <v>-42.077013244733351</v>
      </c>
      <c r="E7774" s="1">
        <f t="shared" ca="1" si="849"/>
        <v>-4</v>
      </c>
      <c r="F7774" s="1">
        <f t="shared" ca="1" si="851"/>
        <v>1</v>
      </c>
      <c r="G7774" s="1">
        <f t="shared" ca="1" si="852"/>
        <v>3</v>
      </c>
      <c r="H7774" s="1">
        <f t="shared" ca="1" si="853"/>
        <v>0</v>
      </c>
    </row>
    <row r="7775" spans="1:8" hidden="1" x14ac:dyDescent="0.2">
      <c r="A7775" s="1">
        <v>7772</v>
      </c>
      <c r="B7775" s="1">
        <f t="shared" ca="1" si="850"/>
        <v>374833.83440314984</v>
      </c>
      <c r="C7775" s="1">
        <f t="shared" ca="1" si="847"/>
        <v>500</v>
      </c>
      <c r="D7775" s="1">
        <f t="shared" ca="1" si="848"/>
        <v>-42.077013244733351</v>
      </c>
      <c r="E7775" s="1">
        <f t="shared" ca="1" si="849"/>
        <v>0</v>
      </c>
      <c r="F7775" s="1">
        <f t="shared" ca="1" si="851"/>
        <v>2</v>
      </c>
      <c r="G7775" s="1">
        <f t="shared" ca="1" si="852"/>
        <v>4</v>
      </c>
      <c r="H7775" s="1">
        <f t="shared" ca="1" si="853"/>
        <v>0</v>
      </c>
    </row>
    <row r="7776" spans="1:8" hidden="1" x14ac:dyDescent="0.2">
      <c r="A7776" s="1">
        <v>7773</v>
      </c>
      <c r="B7776" s="1">
        <f t="shared" ca="1" si="850"/>
        <v>353795.32778078318</v>
      </c>
      <c r="C7776" s="1">
        <f t="shared" ca="1" si="847"/>
        <v>500</v>
      </c>
      <c r="D7776" s="1">
        <f t="shared" ca="1" si="848"/>
        <v>58.639357099169693</v>
      </c>
      <c r="E7776" s="1">
        <f t="shared" ca="1" si="849"/>
        <v>-1</v>
      </c>
      <c r="F7776" s="1">
        <f t="shared" ca="1" si="851"/>
        <v>2</v>
      </c>
      <c r="G7776" s="1">
        <f t="shared" ca="1" si="852"/>
        <v>5</v>
      </c>
      <c r="H7776" s="1">
        <f t="shared" ca="1" si="853"/>
        <v>0</v>
      </c>
    </row>
    <row r="7777" spans="1:8" hidden="1" x14ac:dyDescent="0.2">
      <c r="A7777" s="1">
        <v>7774</v>
      </c>
      <c r="B7777" s="1">
        <f t="shared" ca="1" si="850"/>
        <v>383115.00633036799</v>
      </c>
      <c r="C7777" s="1">
        <f t="shared" ca="1" si="847"/>
        <v>100</v>
      </c>
      <c r="D7777" s="1">
        <f t="shared" ca="1" si="848"/>
        <v>-42.077013244733351</v>
      </c>
      <c r="E7777" s="1">
        <f t="shared" ca="1" si="849"/>
        <v>0</v>
      </c>
      <c r="F7777" s="1">
        <f t="shared" ca="1" si="851"/>
        <v>1</v>
      </c>
      <c r="G7777" s="1">
        <f t="shared" ca="1" si="852"/>
        <v>0</v>
      </c>
      <c r="H7777" s="1">
        <f t="shared" ca="1" si="853"/>
        <v>1</v>
      </c>
    </row>
    <row r="7778" spans="1:8" hidden="1" x14ac:dyDescent="0.2">
      <c r="A7778" s="1">
        <v>7775</v>
      </c>
      <c r="B7778" s="1">
        <f t="shared" ca="1" si="850"/>
        <v>378907.30500589468</v>
      </c>
      <c r="C7778" s="1">
        <f t="shared" ca="1" si="847"/>
        <v>100</v>
      </c>
      <c r="D7778" s="1">
        <f t="shared" ca="1" si="848"/>
        <v>-42.077013244733351</v>
      </c>
      <c r="E7778" s="1">
        <f t="shared" ca="1" si="849"/>
        <v>-1</v>
      </c>
      <c r="F7778" s="1">
        <f t="shared" ca="1" si="851"/>
        <v>1</v>
      </c>
      <c r="G7778" s="1">
        <f t="shared" ca="1" si="852"/>
        <v>1</v>
      </c>
      <c r="H7778" s="1">
        <f t="shared" ca="1" si="853"/>
        <v>0</v>
      </c>
    </row>
    <row r="7779" spans="1:8" hidden="1" x14ac:dyDescent="0.2">
      <c r="A7779" s="1">
        <v>7776</v>
      </c>
      <c r="B7779" s="1">
        <f t="shared" ca="1" si="850"/>
        <v>374699.60368142137</v>
      </c>
      <c r="C7779" s="1">
        <f t="shared" ca="1" si="847"/>
        <v>100</v>
      </c>
      <c r="D7779" s="1">
        <f t="shared" ca="1" si="848"/>
        <v>58.639357099169693</v>
      </c>
      <c r="E7779" s="1">
        <f t="shared" ca="1" si="849"/>
        <v>-2</v>
      </c>
      <c r="F7779" s="1">
        <f t="shared" ca="1" si="851"/>
        <v>1</v>
      </c>
      <c r="G7779" s="1">
        <f t="shared" ca="1" si="852"/>
        <v>2</v>
      </c>
      <c r="H7779" s="1">
        <f t="shared" ca="1" si="853"/>
        <v>0</v>
      </c>
    </row>
    <row r="7780" spans="1:8" hidden="1" x14ac:dyDescent="0.2">
      <c r="A7780" s="1">
        <v>7777</v>
      </c>
      <c r="B7780" s="1">
        <f t="shared" ca="1" si="850"/>
        <v>380563.53939133836</v>
      </c>
      <c r="C7780" s="1">
        <f t="shared" ca="1" si="847"/>
        <v>100</v>
      </c>
      <c r="D7780" s="1">
        <f t="shared" ca="1" si="848"/>
        <v>58.639357099169693</v>
      </c>
      <c r="E7780" s="1">
        <f t="shared" ca="1" si="849"/>
        <v>-1</v>
      </c>
      <c r="F7780" s="1">
        <f t="shared" ca="1" si="851"/>
        <v>1</v>
      </c>
      <c r="G7780" s="1">
        <f t="shared" ca="1" si="852"/>
        <v>0</v>
      </c>
      <c r="H7780" s="1">
        <f t="shared" ca="1" si="853"/>
        <v>1</v>
      </c>
    </row>
    <row r="7781" spans="1:8" hidden="1" x14ac:dyDescent="0.2">
      <c r="A7781" s="1">
        <v>7778</v>
      </c>
      <c r="B7781" s="1">
        <f t="shared" ca="1" si="850"/>
        <v>386427.47510125535</v>
      </c>
      <c r="C7781" s="1">
        <f t="shared" ca="1" si="847"/>
        <v>100</v>
      </c>
      <c r="D7781" s="1">
        <f t="shared" ca="1" si="848"/>
        <v>-42.077013244733351</v>
      </c>
      <c r="E7781" s="1">
        <f t="shared" ca="1" si="849"/>
        <v>0</v>
      </c>
      <c r="F7781" s="1">
        <f t="shared" ca="1" si="851"/>
        <v>1</v>
      </c>
      <c r="G7781" s="1">
        <f t="shared" ca="1" si="852"/>
        <v>0</v>
      </c>
      <c r="H7781" s="1">
        <f t="shared" ca="1" si="853"/>
        <v>2</v>
      </c>
    </row>
    <row r="7782" spans="1:8" hidden="1" x14ac:dyDescent="0.2">
      <c r="A7782" s="1">
        <v>7779</v>
      </c>
      <c r="B7782" s="1">
        <f t="shared" ca="1" si="850"/>
        <v>382219.77377678204</v>
      </c>
      <c r="C7782" s="1">
        <f t="shared" ca="1" si="847"/>
        <v>100</v>
      </c>
      <c r="D7782" s="1">
        <f t="shared" ca="1" si="848"/>
        <v>58.639357099169693</v>
      </c>
      <c r="E7782" s="1">
        <f t="shared" ca="1" si="849"/>
        <v>-1</v>
      </c>
      <c r="F7782" s="1">
        <f t="shared" ca="1" si="851"/>
        <v>1</v>
      </c>
      <c r="G7782" s="1">
        <f t="shared" ca="1" si="852"/>
        <v>1</v>
      </c>
      <c r="H7782" s="1">
        <f t="shared" ca="1" si="853"/>
        <v>0</v>
      </c>
    </row>
    <row r="7783" spans="1:8" hidden="1" x14ac:dyDescent="0.2">
      <c r="A7783" s="1">
        <v>7780</v>
      </c>
      <c r="B7783" s="1">
        <f t="shared" ca="1" si="850"/>
        <v>388083.70948669902</v>
      </c>
      <c r="C7783" s="1">
        <f t="shared" ca="1" si="847"/>
        <v>100</v>
      </c>
      <c r="D7783" s="1">
        <f t="shared" ca="1" si="848"/>
        <v>58.639357099169693</v>
      </c>
      <c r="E7783" s="1">
        <f t="shared" ca="1" si="849"/>
        <v>0</v>
      </c>
      <c r="F7783" s="1">
        <f t="shared" ca="1" si="851"/>
        <v>1</v>
      </c>
      <c r="G7783" s="1">
        <f t="shared" ca="1" si="852"/>
        <v>0</v>
      </c>
      <c r="H7783" s="1">
        <f t="shared" ca="1" si="853"/>
        <v>1</v>
      </c>
    </row>
    <row r="7784" spans="1:8" hidden="1" x14ac:dyDescent="0.2">
      <c r="A7784" s="1">
        <v>7781</v>
      </c>
      <c r="B7784" s="1">
        <f t="shared" ca="1" si="850"/>
        <v>393947.64519661601</v>
      </c>
      <c r="C7784" s="1">
        <f t="shared" ca="1" si="847"/>
        <v>100</v>
      </c>
      <c r="D7784" s="1">
        <f t="shared" ca="1" si="848"/>
        <v>-42.077013244733351</v>
      </c>
      <c r="E7784" s="1">
        <f t="shared" ca="1" si="849"/>
        <v>0</v>
      </c>
      <c r="F7784" s="1">
        <f t="shared" ca="1" si="851"/>
        <v>1</v>
      </c>
      <c r="G7784" s="1">
        <f t="shared" ca="1" si="852"/>
        <v>0</v>
      </c>
      <c r="H7784" s="1">
        <f t="shared" ca="1" si="853"/>
        <v>2</v>
      </c>
    </row>
    <row r="7785" spans="1:8" hidden="1" x14ac:dyDescent="0.2">
      <c r="A7785" s="1">
        <v>7782</v>
      </c>
      <c r="B7785" s="1">
        <f t="shared" ca="1" si="850"/>
        <v>389739.9438721427</v>
      </c>
      <c r="C7785" s="1">
        <f t="shared" ca="1" si="847"/>
        <v>100</v>
      </c>
      <c r="D7785" s="1">
        <f t="shared" ca="1" si="848"/>
        <v>-42.077013244733351</v>
      </c>
      <c r="E7785" s="1">
        <f t="shared" ca="1" si="849"/>
        <v>-1</v>
      </c>
      <c r="F7785" s="1">
        <f t="shared" ca="1" si="851"/>
        <v>1</v>
      </c>
      <c r="G7785" s="1">
        <f t="shared" ca="1" si="852"/>
        <v>1</v>
      </c>
      <c r="H7785" s="1">
        <f t="shared" ca="1" si="853"/>
        <v>0</v>
      </c>
    </row>
    <row r="7786" spans="1:8" hidden="1" x14ac:dyDescent="0.2">
      <c r="A7786" s="1">
        <v>7783</v>
      </c>
      <c r="B7786" s="1">
        <f t="shared" ca="1" si="850"/>
        <v>385532.24254766939</v>
      </c>
      <c r="C7786" s="1">
        <f t="shared" ca="1" si="847"/>
        <v>100</v>
      </c>
      <c r="D7786" s="1">
        <f t="shared" ca="1" si="848"/>
        <v>-42.077013244733351</v>
      </c>
      <c r="E7786" s="1">
        <f t="shared" ca="1" si="849"/>
        <v>-2</v>
      </c>
      <c r="F7786" s="1">
        <f t="shared" ca="1" si="851"/>
        <v>1</v>
      </c>
      <c r="G7786" s="1">
        <f t="shared" ca="1" si="852"/>
        <v>2</v>
      </c>
      <c r="H7786" s="1">
        <f t="shared" ca="1" si="853"/>
        <v>0</v>
      </c>
    </row>
    <row r="7787" spans="1:8" hidden="1" x14ac:dyDescent="0.2">
      <c r="A7787" s="1">
        <v>7784</v>
      </c>
      <c r="B7787" s="1">
        <f t="shared" ca="1" si="850"/>
        <v>381324.54122319608</v>
      </c>
      <c r="C7787" s="1">
        <f t="shared" ca="1" si="847"/>
        <v>100</v>
      </c>
      <c r="D7787" s="1">
        <f t="shared" ca="1" si="848"/>
        <v>-42.077013244733351</v>
      </c>
      <c r="E7787" s="1">
        <f t="shared" ca="1" si="849"/>
        <v>-3</v>
      </c>
      <c r="F7787" s="1">
        <f t="shared" ca="1" si="851"/>
        <v>1</v>
      </c>
      <c r="G7787" s="1">
        <f t="shared" ca="1" si="852"/>
        <v>3</v>
      </c>
      <c r="H7787" s="1">
        <f t="shared" ca="1" si="853"/>
        <v>0</v>
      </c>
    </row>
    <row r="7788" spans="1:8" hidden="1" x14ac:dyDescent="0.2">
      <c r="A7788" s="1">
        <v>7785</v>
      </c>
      <c r="B7788" s="1">
        <f t="shared" ca="1" si="850"/>
        <v>377116.83989872277</v>
      </c>
      <c r="C7788" s="1">
        <f t="shared" ca="1" si="847"/>
        <v>100</v>
      </c>
      <c r="D7788" s="1">
        <f t="shared" ca="1" si="848"/>
        <v>-42.077013244733351</v>
      </c>
      <c r="E7788" s="1">
        <f t="shared" ca="1" si="849"/>
        <v>-4</v>
      </c>
      <c r="F7788" s="1">
        <f t="shared" ca="1" si="851"/>
        <v>1</v>
      </c>
      <c r="G7788" s="1">
        <f t="shared" ca="1" si="852"/>
        <v>4</v>
      </c>
      <c r="H7788" s="1">
        <f t="shared" ca="1" si="853"/>
        <v>0</v>
      </c>
    </row>
    <row r="7789" spans="1:8" hidden="1" x14ac:dyDescent="0.2">
      <c r="A7789" s="1">
        <v>7786</v>
      </c>
      <c r="B7789" s="1">
        <f t="shared" ca="1" si="850"/>
        <v>372909.13857424946</v>
      </c>
      <c r="C7789" s="1">
        <f t="shared" ca="1" si="847"/>
        <v>500</v>
      </c>
      <c r="D7789" s="1">
        <f t="shared" ca="1" si="848"/>
        <v>58.639357099169693</v>
      </c>
      <c r="E7789" s="1">
        <f t="shared" ca="1" si="849"/>
        <v>0</v>
      </c>
      <c r="F7789" s="1">
        <f t="shared" ca="1" si="851"/>
        <v>2</v>
      </c>
      <c r="G7789" s="1">
        <f t="shared" ca="1" si="852"/>
        <v>5</v>
      </c>
      <c r="H7789" s="1">
        <f t="shared" ca="1" si="853"/>
        <v>0</v>
      </c>
    </row>
    <row r="7790" spans="1:8" hidden="1" x14ac:dyDescent="0.2">
      <c r="A7790" s="1">
        <v>7787</v>
      </c>
      <c r="B7790" s="1">
        <f t="shared" ca="1" si="850"/>
        <v>402228.81712383428</v>
      </c>
      <c r="C7790" s="1">
        <f t="shared" ca="1" si="847"/>
        <v>100</v>
      </c>
      <c r="D7790" s="1">
        <f t="shared" ca="1" si="848"/>
        <v>58.639357099169693</v>
      </c>
      <c r="E7790" s="1">
        <f t="shared" ca="1" si="849"/>
        <v>0</v>
      </c>
      <c r="F7790" s="1">
        <f t="shared" ca="1" si="851"/>
        <v>1</v>
      </c>
      <c r="G7790" s="1">
        <f t="shared" ca="1" si="852"/>
        <v>0</v>
      </c>
      <c r="H7790" s="1">
        <f t="shared" ca="1" si="853"/>
        <v>1</v>
      </c>
    </row>
    <row r="7791" spans="1:8" hidden="1" x14ac:dyDescent="0.2">
      <c r="A7791" s="1">
        <v>7788</v>
      </c>
      <c r="B7791" s="1">
        <f t="shared" ca="1" si="850"/>
        <v>408092.75283375126</v>
      </c>
      <c r="C7791" s="1">
        <f t="shared" ca="1" si="847"/>
        <v>100</v>
      </c>
      <c r="D7791" s="1">
        <f t="shared" ca="1" si="848"/>
        <v>-42.077013244733351</v>
      </c>
      <c r="E7791" s="1">
        <f t="shared" ca="1" si="849"/>
        <v>0</v>
      </c>
      <c r="F7791" s="1">
        <f t="shared" ca="1" si="851"/>
        <v>1</v>
      </c>
      <c r="G7791" s="1">
        <f t="shared" ca="1" si="852"/>
        <v>0</v>
      </c>
      <c r="H7791" s="1">
        <f t="shared" ca="1" si="853"/>
        <v>2</v>
      </c>
    </row>
    <row r="7792" spans="1:8" hidden="1" x14ac:dyDescent="0.2">
      <c r="A7792" s="1">
        <v>7789</v>
      </c>
      <c r="B7792" s="1">
        <f t="shared" ca="1" si="850"/>
        <v>403885.05150927795</v>
      </c>
      <c r="C7792" s="1">
        <f t="shared" ca="1" si="847"/>
        <v>100</v>
      </c>
      <c r="D7792" s="1">
        <f t="shared" ca="1" si="848"/>
        <v>58.639357099169693</v>
      </c>
      <c r="E7792" s="1">
        <f t="shared" ca="1" si="849"/>
        <v>-1</v>
      </c>
      <c r="F7792" s="1">
        <f t="shared" ca="1" si="851"/>
        <v>1</v>
      </c>
      <c r="G7792" s="1">
        <f t="shared" ca="1" si="852"/>
        <v>1</v>
      </c>
      <c r="H7792" s="1">
        <f t="shared" ca="1" si="853"/>
        <v>0</v>
      </c>
    </row>
    <row r="7793" spans="1:8" hidden="1" x14ac:dyDescent="0.2">
      <c r="A7793" s="1">
        <v>7790</v>
      </c>
      <c r="B7793" s="1">
        <f t="shared" ca="1" si="850"/>
        <v>409748.98721919494</v>
      </c>
      <c r="C7793" s="1">
        <f t="shared" ca="1" si="847"/>
        <v>100</v>
      </c>
      <c r="D7793" s="1">
        <f t="shared" ca="1" si="848"/>
        <v>-42.077013244733351</v>
      </c>
      <c r="E7793" s="1">
        <f t="shared" ca="1" si="849"/>
        <v>0</v>
      </c>
      <c r="F7793" s="1">
        <f t="shared" ca="1" si="851"/>
        <v>1</v>
      </c>
      <c r="G7793" s="1">
        <f t="shared" ca="1" si="852"/>
        <v>0</v>
      </c>
      <c r="H7793" s="1">
        <f t="shared" ca="1" si="853"/>
        <v>1</v>
      </c>
    </row>
    <row r="7794" spans="1:8" hidden="1" x14ac:dyDescent="0.2">
      <c r="A7794" s="1">
        <v>7791</v>
      </c>
      <c r="B7794" s="1">
        <f t="shared" ca="1" si="850"/>
        <v>405541.28589472163</v>
      </c>
      <c r="C7794" s="1">
        <f t="shared" ca="1" si="847"/>
        <v>100</v>
      </c>
      <c r="D7794" s="1">
        <f t="shared" ca="1" si="848"/>
        <v>-42.077013244733351</v>
      </c>
      <c r="E7794" s="1">
        <f t="shared" ca="1" si="849"/>
        <v>-1</v>
      </c>
      <c r="F7794" s="1">
        <f t="shared" ca="1" si="851"/>
        <v>1</v>
      </c>
      <c r="G7794" s="1">
        <f t="shared" ca="1" si="852"/>
        <v>1</v>
      </c>
      <c r="H7794" s="1">
        <f t="shared" ca="1" si="853"/>
        <v>0</v>
      </c>
    </row>
    <row r="7795" spans="1:8" hidden="1" x14ac:dyDescent="0.2">
      <c r="A7795" s="1">
        <v>7792</v>
      </c>
      <c r="B7795" s="1">
        <f t="shared" ca="1" si="850"/>
        <v>401333.58457024832</v>
      </c>
      <c r="C7795" s="1">
        <f t="shared" ca="1" si="847"/>
        <v>100</v>
      </c>
      <c r="D7795" s="1">
        <f t="shared" ca="1" si="848"/>
        <v>-42.077013244733351</v>
      </c>
      <c r="E7795" s="1">
        <f t="shared" ca="1" si="849"/>
        <v>-2</v>
      </c>
      <c r="F7795" s="1">
        <f t="shared" ca="1" si="851"/>
        <v>1</v>
      </c>
      <c r="G7795" s="1">
        <f t="shared" ca="1" si="852"/>
        <v>2</v>
      </c>
      <c r="H7795" s="1">
        <f t="shared" ca="1" si="853"/>
        <v>0</v>
      </c>
    </row>
    <row r="7796" spans="1:8" hidden="1" x14ac:dyDescent="0.2">
      <c r="A7796" s="1">
        <v>7793</v>
      </c>
      <c r="B7796" s="1">
        <f t="shared" ca="1" si="850"/>
        <v>397125.88324577501</v>
      </c>
      <c r="C7796" s="1">
        <f t="shared" ca="1" si="847"/>
        <v>100</v>
      </c>
      <c r="D7796" s="1">
        <f t="shared" ca="1" si="848"/>
        <v>58.639357099169693</v>
      </c>
      <c r="E7796" s="1">
        <f t="shared" ca="1" si="849"/>
        <v>-3</v>
      </c>
      <c r="F7796" s="1">
        <f t="shared" ca="1" si="851"/>
        <v>1</v>
      </c>
      <c r="G7796" s="1">
        <f t="shared" ca="1" si="852"/>
        <v>3</v>
      </c>
      <c r="H7796" s="1">
        <f t="shared" ca="1" si="853"/>
        <v>0</v>
      </c>
    </row>
    <row r="7797" spans="1:8" hidden="1" x14ac:dyDescent="0.2">
      <c r="A7797" s="1">
        <v>7794</v>
      </c>
      <c r="B7797" s="1">
        <f t="shared" ca="1" si="850"/>
        <v>402989.818955692</v>
      </c>
      <c r="C7797" s="1">
        <f t="shared" ca="1" si="847"/>
        <v>100</v>
      </c>
      <c r="D7797" s="1">
        <f t="shared" ca="1" si="848"/>
        <v>-42.077013244733351</v>
      </c>
      <c r="E7797" s="1">
        <f t="shared" ca="1" si="849"/>
        <v>-2</v>
      </c>
      <c r="F7797" s="1">
        <f t="shared" ca="1" si="851"/>
        <v>1</v>
      </c>
      <c r="G7797" s="1">
        <f t="shared" ca="1" si="852"/>
        <v>0</v>
      </c>
      <c r="H7797" s="1">
        <f t="shared" ca="1" si="853"/>
        <v>1</v>
      </c>
    </row>
    <row r="7798" spans="1:8" hidden="1" x14ac:dyDescent="0.2">
      <c r="A7798" s="1">
        <v>7795</v>
      </c>
      <c r="B7798" s="1">
        <f t="shared" ca="1" si="850"/>
        <v>398782.11763121869</v>
      </c>
      <c r="C7798" s="1">
        <f t="shared" ca="1" si="847"/>
        <v>100</v>
      </c>
      <c r="D7798" s="1">
        <f t="shared" ca="1" si="848"/>
        <v>-42.077013244733351</v>
      </c>
      <c r="E7798" s="1">
        <f t="shared" ca="1" si="849"/>
        <v>-3</v>
      </c>
      <c r="F7798" s="1">
        <f t="shared" ca="1" si="851"/>
        <v>1</v>
      </c>
      <c r="G7798" s="1">
        <f t="shared" ca="1" si="852"/>
        <v>1</v>
      </c>
      <c r="H7798" s="1">
        <f t="shared" ca="1" si="853"/>
        <v>0</v>
      </c>
    </row>
    <row r="7799" spans="1:8" hidden="1" x14ac:dyDescent="0.2">
      <c r="A7799" s="1">
        <v>7796</v>
      </c>
      <c r="B7799" s="1">
        <f t="shared" ca="1" si="850"/>
        <v>394574.41630674538</v>
      </c>
      <c r="C7799" s="1">
        <f t="shared" ca="1" si="847"/>
        <v>100</v>
      </c>
      <c r="D7799" s="1">
        <f t="shared" ca="1" si="848"/>
        <v>-42.077013244733351</v>
      </c>
      <c r="E7799" s="1">
        <f t="shared" ca="1" si="849"/>
        <v>-4</v>
      </c>
      <c r="F7799" s="1">
        <f t="shared" ca="1" si="851"/>
        <v>1</v>
      </c>
      <c r="G7799" s="1">
        <f t="shared" ca="1" si="852"/>
        <v>2</v>
      </c>
      <c r="H7799" s="1">
        <f t="shared" ca="1" si="853"/>
        <v>0</v>
      </c>
    </row>
    <row r="7800" spans="1:8" hidden="1" x14ac:dyDescent="0.2">
      <c r="A7800" s="1">
        <v>7797</v>
      </c>
      <c r="B7800" s="1">
        <f t="shared" ca="1" si="850"/>
        <v>390366.71498227207</v>
      </c>
      <c r="C7800" s="1">
        <f t="shared" ca="1" si="847"/>
        <v>500</v>
      </c>
      <c r="D7800" s="1">
        <f t="shared" ca="1" si="848"/>
        <v>-42.077013244733351</v>
      </c>
      <c r="E7800" s="1">
        <f t="shared" ca="1" si="849"/>
        <v>0</v>
      </c>
      <c r="F7800" s="1">
        <f t="shared" ca="1" si="851"/>
        <v>2</v>
      </c>
      <c r="G7800" s="1">
        <f t="shared" ca="1" si="852"/>
        <v>3</v>
      </c>
      <c r="H7800" s="1">
        <f t="shared" ca="1" si="853"/>
        <v>0</v>
      </c>
    </row>
    <row r="7801" spans="1:8" hidden="1" x14ac:dyDescent="0.2">
      <c r="A7801" s="1">
        <v>7798</v>
      </c>
      <c r="B7801" s="1">
        <f t="shared" ca="1" si="850"/>
        <v>369328.2083599054</v>
      </c>
      <c r="C7801" s="1">
        <f t="shared" ca="1" si="847"/>
        <v>500</v>
      </c>
      <c r="D7801" s="1">
        <f t="shared" ca="1" si="848"/>
        <v>-42.077013244733351</v>
      </c>
      <c r="E7801" s="1">
        <f t="shared" ca="1" si="849"/>
        <v>-1</v>
      </c>
      <c r="F7801" s="1">
        <f t="shared" ca="1" si="851"/>
        <v>2</v>
      </c>
      <c r="G7801" s="1">
        <f t="shared" ca="1" si="852"/>
        <v>4</v>
      </c>
      <c r="H7801" s="1">
        <f t="shared" ca="1" si="853"/>
        <v>0</v>
      </c>
    </row>
    <row r="7802" spans="1:8" hidden="1" x14ac:dyDescent="0.2">
      <c r="A7802" s="1">
        <v>7799</v>
      </c>
      <c r="B7802" s="1">
        <f t="shared" ca="1" si="850"/>
        <v>348289.70173753874</v>
      </c>
      <c r="C7802" s="1">
        <f t="shared" ca="1" si="847"/>
        <v>500</v>
      </c>
      <c r="D7802" s="1">
        <f t="shared" ca="1" si="848"/>
        <v>58.639357099169693</v>
      </c>
      <c r="E7802" s="1">
        <f t="shared" ca="1" si="849"/>
        <v>-2</v>
      </c>
      <c r="F7802" s="1">
        <f t="shared" ca="1" si="851"/>
        <v>2</v>
      </c>
      <c r="G7802" s="1">
        <f t="shared" ca="1" si="852"/>
        <v>5</v>
      </c>
      <c r="H7802" s="1">
        <f t="shared" ca="1" si="853"/>
        <v>0</v>
      </c>
    </row>
    <row r="7803" spans="1:8" hidden="1" x14ac:dyDescent="0.2">
      <c r="A7803" s="1">
        <v>7800</v>
      </c>
      <c r="B7803" s="1">
        <f t="shared" ca="1" si="850"/>
        <v>377609.38028712361</v>
      </c>
      <c r="C7803" s="1">
        <f t="shared" ca="1" si="847"/>
        <v>500</v>
      </c>
      <c r="D7803" s="1">
        <f t="shared" ca="1" si="848"/>
        <v>58.639357099169693</v>
      </c>
      <c r="E7803" s="1">
        <f t="shared" ca="1" si="849"/>
        <v>-1</v>
      </c>
      <c r="F7803" s="1">
        <f t="shared" ca="1" si="851"/>
        <v>2</v>
      </c>
      <c r="G7803" s="1">
        <f t="shared" ca="1" si="852"/>
        <v>0</v>
      </c>
      <c r="H7803" s="1">
        <f t="shared" ca="1" si="853"/>
        <v>1</v>
      </c>
    </row>
    <row r="7804" spans="1:8" hidden="1" x14ac:dyDescent="0.2">
      <c r="A7804" s="1">
        <v>7801</v>
      </c>
      <c r="B7804" s="1">
        <f t="shared" ca="1" si="850"/>
        <v>406929.05883670843</v>
      </c>
      <c r="C7804" s="1">
        <f t="shared" ca="1" si="847"/>
        <v>100</v>
      </c>
      <c r="D7804" s="1">
        <f t="shared" ca="1" si="848"/>
        <v>58.639357099169693</v>
      </c>
      <c r="E7804" s="1">
        <f t="shared" ca="1" si="849"/>
        <v>0</v>
      </c>
      <c r="F7804" s="1">
        <f t="shared" ca="1" si="851"/>
        <v>1</v>
      </c>
      <c r="G7804" s="1">
        <f t="shared" ca="1" si="852"/>
        <v>0</v>
      </c>
      <c r="H7804" s="1">
        <f t="shared" ca="1" si="853"/>
        <v>2</v>
      </c>
    </row>
    <row r="7805" spans="1:8" hidden="1" x14ac:dyDescent="0.2">
      <c r="A7805" s="1">
        <v>7802</v>
      </c>
      <c r="B7805" s="1">
        <f t="shared" ca="1" si="850"/>
        <v>412792.99454662541</v>
      </c>
      <c r="C7805" s="1">
        <f t="shared" ca="1" si="847"/>
        <v>100</v>
      </c>
      <c r="D7805" s="1">
        <f t="shared" ca="1" si="848"/>
        <v>58.639357099169693</v>
      </c>
      <c r="E7805" s="1">
        <f t="shared" ca="1" si="849"/>
        <v>0</v>
      </c>
      <c r="F7805" s="1">
        <f t="shared" ca="1" si="851"/>
        <v>1</v>
      </c>
      <c r="G7805" s="1">
        <f t="shared" ca="1" si="852"/>
        <v>0</v>
      </c>
      <c r="H7805" s="1">
        <f t="shared" ca="1" si="853"/>
        <v>3</v>
      </c>
    </row>
    <row r="7806" spans="1:8" hidden="1" x14ac:dyDescent="0.2">
      <c r="A7806" s="1">
        <v>7803</v>
      </c>
      <c r="B7806" s="1">
        <f t="shared" ca="1" si="850"/>
        <v>418656.9302565424</v>
      </c>
      <c r="C7806" s="1">
        <f t="shared" ca="1" si="847"/>
        <v>100</v>
      </c>
      <c r="D7806" s="1">
        <f t="shared" ca="1" si="848"/>
        <v>58.639357099169693</v>
      </c>
      <c r="E7806" s="1">
        <f t="shared" ca="1" si="849"/>
        <v>0</v>
      </c>
      <c r="F7806" s="1">
        <f t="shared" ca="1" si="851"/>
        <v>1</v>
      </c>
      <c r="G7806" s="1">
        <f t="shared" ca="1" si="852"/>
        <v>0</v>
      </c>
      <c r="H7806" s="1">
        <f t="shared" ca="1" si="853"/>
        <v>4</v>
      </c>
    </row>
    <row r="7807" spans="1:8" hidden="1" x14ac:dyDescent="0.2">
      <c r="A7807" s="1">
        <v>7804</v>
      </c>
      <c r="B7807" s="1">
        <f t="shared" ca="1" si="850"/>
        <v>424520.86596645939</v>
      </c>
      <c r="C7807" s="1">
        <f t="shared" ca="1" si="847"/>
        <v>100</v>
      </c>
      <c r="D7807" s="1">
        <f t="shared" ca="1" si="848"/>
        <v>58.639357099169693</v>
      </c>
      <c r="E7807" s="1">
        <f t="shared" ca="1" si="849"/>
        <v>0</v>
      </c>
      <c r="F7807" s="1">
        <f t="shared" ca="1" si="851"/>
        <v>1</v>
      </c>
      <c r="G7807" s="1">
        <f t="shared" ca="1" si="852"/>
        <v>0</v>
      </c>
      <c r="H7807" s="1">
        <f t="shared" ca="1" si="853"/>
        <v>5</v>
      </c>
    </row>
    <row r="7808" spans="1:8" hidden="1" x14ac:dyDescent="0.2">
      <c r="A7808" s="1">
        <v>7805</v>
      </c>
      <c r="B7808" s="1">
        <f t="shared" ca="1" si="850"/>
        <v>430384.80167637637</v>
      </c>
      <c r="C7808" s="1">
        <f t="shared" ca="1" si="847"/>
        <v>100</v>
      </c>
      <c r="D7808" s="1">
        <f t="shared" ca="1" si="848"/>
        <v>58.639357099169693</v>
      </c>
      <c r="E7808" s="1">
        <f t="shared" ca="1" si="849"/>
        <v>0</v>
      </c>
      <c r="F7808" s="1">
        <f t="shared" ca="1" si="851"/>
        <v>1</v>
      </c>
      <c r="G7808" s="1">
        <f t="shared" ca="1" si="852"/>
        <v>0</v>
      </c>
      <c r="H7808" s="1">
        <f t="shared" ca="1" si="853"/>
        <v>6</v>
      </c>
    </row>
    <row r="7809" spans="1:8" hidden="1" x14ac:dyDescent="0.2">
      <c r="A7809" s="1">
        <v>7806</v>
      </c>
      <c r="B7809" s="1">
        <f t="shared" ca="1" si="850"/>
        <v>436248.73738629336</v>
      </c>
      <c r="C7809" s="1">
        <f t="shared" ca="1" si="847"/>
        <v>100</v>
      </c>
      <c r="D7809" s="1">
        <f t="shared" ca="1" si="848"/>
        <v>58.639357099169693</v>
      </c>
      <c r="E7809" s="1">
        <f t="shared" ca="1" si="849"/>
        <v>0</v>
      </c>
      <c r="F7809" s="1">
        <f t="shared" ca="1" si="851"/>
        <v>1</v>
      </c>
      <c r="G7809" s="1">
        <f t="shared" ca="1" si="852"/>
        <v>0</v>
      </c>
      <c r="H7809" s="1">
        <f t="shared" ca="1" si="853"/>
        <v>7</v>
      </c>
    </row>
    <row r="7810" spans="1:8" hidden="1" x14ac:dyDescent="0.2">
      <c r="A7810" s="1">
        <v>7807</v>
      </c>
      <c r="B7810" s="1">
        <f t="shared" ca="1" si="850"/>
        <v>442112.67309621035</v>
      </c>
      <c r="C7810" s="1">
        <f t="shared" ca="1" si="847"/>
        <v>100</v>
      </c>
      <c r="D7810" s="1">
        <f t="shared" ca="1" si="848"/>
        <v>-42.077013244733351</v>
      </c>
      <c r="E7810" s="1">
        <f t="shared" ca="1" si="849"/>
        <v>0</v>
      </c>
      <c r="F7810" s="1">
        <f t="shared" ca="1" si="851"/>
        <v>1</v>
      </c>
      <c r="G7810" s="1">
        <f t="shared" ca="1" si="852"/>
        <v>0</v>
      </c>
      <c r="H7810" s="1">
        <f t="shared" ca="1" si="853"/>
        <v>8</v>
      </c>
    </row>
    <row r="7811" spans="1:8" hidden="1" x14ac:dyDescent="0.2">
      <c r="A7811" s="1">
        <v>7808</v>
      </c>
      <c r="B7811" s="1">
        <f t="shared" ca="1" si="850"/>
        <v>437904.97177173704</v>
      </c>
      <c r="C7811" s="1">
        <f t="shared" ca="1" si="847"/>
        <v>100</v>
      </c>
      <c r="D7811" s="1">
        <f t="shared" ca="1" si="848"/>
        <v>58.639357099169693</v>
      </c>
      <c r="E7811" s="1">
        <f t="shared" ca="1" si="849"/>
        <v>-1</v>
      </c>
      <c r="F7811" s="1">
        <f t="shared" ca="1" si="851"/>
        <v>1</v>
      </c>
      <c r="G7811" s="1">
        <f t="shared" ca="1" si="852"/>
        <v>1</v>
      </c>
      <c r="H7811" s="1">
        <f t="shared" ca="1" si="853"/>
        <v>0</v>
      </c>
    </row>
    <row r="7812" spans="1:8" hidden="1" x14ac:dyDescent="0.2">
      <c r="A7812" s="1">
        <v>7809</v>
      </c>
      <c r="B7812" s="1">
        <f t="shared" ca="1" si="850"/>
        <v>443768.90748165402</v>
      </c>
      <c r="C7812" s="1">
        <f t="shared" ca="1" si="847"/>
        <v>100</v>
      </c>
      <c r="D7812" s="1">
        <f t="shared" ca="1" si="848"/>
        <v>58.639357099169693</v>
      </c>
      <c r="E7812" s="1">
        <f t="shared" ca="1" si="849"/>
        <v>0</v>
      </c>
      <c r="F7812" s="1">
        <f t="shared" ca="1" si="851"/>
        <v>1</v>
      </c>
      <c r="G7812" s="1">
        <f t="shared" ca="1" si="852"/>
        <v>0</v>
      </c>
      <c r="H7812" s="1">
        <f t="shared" ca="1" si="853"/>
        <v>1</v>
      </c>
    </row>
    <row r="7813" spans="1:8" hidden="1" x14ac:dyDescent="0.2">
      <c r="A7813" s="1">
        <v>7810</v>
      </c>
      <c r="B7813" s="1">
        <f t="shared" ca="1" si="850"/>
        <v>449632.84319157101</v>
      </c>
      <c r="C7813" s="1">
        <f t="shared" ref="C7813:C7876" ca="1" si="854">$C$4*POWER($L$2,F7813-1)</f>
        <v>100</v>
      </c>
      <c r="D7813" s="1">
        <f t="shared" ref="D7813:D7876" ca="1" si="855">IF(RAND()&lt;$B$1,$F$1,$H$1)</f>
        <v>-42.077013244733351</v>
      </c>
      <c r="E7813" s="1">
        <f t="shared" ref="E7813:E7876" ca="1" si="856">IF(D7812&lt;0,IF(E7812-1=-$D$2,0,E7812-1),IF(E7812+1=$F$2,0,E7812+1))</f>
        <v>0</v>
      </c>
      <c r="F7813" s="1">
        <f t="shared" ca="1" si="851"/>
        <v>1</v>
      </c>
      <c r="G7813" s="1">
        <f t="shared" ca="1" si="852"/>
        <v>0</v>
      </c>
      <c r="H7813" s="1">
        <f t="shared" ca="1" si="853"/>
        <v>2</v>
      </c>
    </row>
    <row r="7814" spans="1:8" hidden="1" x14ac:dyDescent="0.2">
      <c r="A7814" s="1">
        <v>7811</v>
      </c>
      <c r="B7814" s="1">
        <f t="shared" ref="B7814:B7877" ca="1" si="857">B7813+D7813*C7813</f>
        <v>445425.1418670977</v>
      </c>
      <c r="C7814" s="1">
        <f t="shared" ca="1" si="854"/>
        <v>100</v>
      </c>
      <c r="D7814" s="1">
        <f t="shared" ca="1" si="855"/>
        <v>58.639357099169693</v>
      </c>
      <c r="E7814" s="1">
        <f t="shared" ca="1" si="856"/>
        <v>-1</v>
      </c>
      <c r="F7814" s="1">
        <f t="shared" ref="F7814:F7877" ca="1" si="858">IF(AND(D7813&gt;0,E7814=0),IF(F7813-1&lt;1,1,F7813-1),IF(AND(D7813&lt;0,E7814=0),IF(F7813+1&gt;$H$2,1,F7813+1),F7813))</f>
        <v>1</v>
      </c>
      <c r="G7814" s="1">
        <f t="shared" ref="G7814:G7877" ca="1" si="859">IF(D7813&gt;0,0,G7813+1)</f>
        <v>1</v>
      </c>
      <c r="H7814" s="1">
        <f t="shared" ref="H7814:H7877" ca="1" si="860">IF(D7813&lt;0,0,H7813+1)</f>
        <v>0</v>
      </c>
    </row>
    <row r="7815" spans="1:8" hidden="1" x14ac:dyDescent="0.2">
      <c r="A7815" s="1">
        <v>7812</v>
      </c>
      <c r="B7815" s="1">
        <f t="shared" ca="1" si="857"/>
        <v>451289.07757701469</v>
      </c>
      <c r="C7815" s="1">
        <f t="shared" ca="1" si="854"/>
        <v>100</v>
      </c>
      <c r="D7815" s="1">
        <f t="shared" ca="1" si="855"/>
        <v>58.639357099169693</v>
      </c>
      <c r="E7815" s="1">
        <f t="shared" ca="1" si="856"/>
        <v>0</v>
      </c>
      <c r="F7815" s="1">
        <f t="shared" ca="1" si="858"/>
        <v>1</v>
      </c>
      <c r="G7815" s="1">
        <f t="shared" ca="1" si="859"/>
        <v>0</v>
      </c>
      <c r="H7815" s="1">
        <f t="shared" ca="1" si="860"/>
        <v>1</v>
      </c>
    </row>
    <row r="7816" spans="1:8" hidden="1" x14ac:dyDescent="0.2">
      <c r="A7816" s="1">
        <v>7813</v>
      </c>
      <c r="B7816" s="1">
        <f t="shared" ca="1" si="857"/>
        <v>457153.01328693167</v>
      </c>
      <c r="C7816" s="1">
        <f t="shared" ca="1" si="854"/>
        <v>100</v>
      </c>
      <c r="D7816" s="1">
        <f t="shared" ca="1" si="855"/>
        <v>-42.077013244733351</v>
      </c>
      <c r="E7816" s="1">
        <f t="shared" ca="1" si="856"/>
        <v>0</v>
      </c>
      <c r="F7816" s="1">
        <f t="shared" ca="1" si="858"/>
        <v>1</v>
      </c>
      <c r="G7816" s="1">
        <f t="shared" ca="1" si="859"/>
        <v>0</v>
      </c>
      <c r="H7816" s="1">
        <f t="shared" ca="1" si="860"/>
        <v>2</v>
      </c>
    </row>
    <row r="7817" spans="1:8" hidden="1" x14ac:dyDescent="0.2">
      <c r="A7817" s="1">
        <v>7814</v>
      </c>
      <c r="B7817" s="1">
        <f t="shared" ca="1" si="857"/>
        <v>452945.31196245836</v>
      </c>
      <c r="C7817" s="1">
        <f t="shared" ca="1" si="854"/>
        <v>100</v>
      </c>
      <c r="D7817" s="1">
        <f t="shared" ca="1" si="855"/>
        <v>-42.077013244733351</v>
      </c>
      <c r="E7817" s="1">
        <f t="shared" ca="1" si="856"/>
        <v>-1</v>
      </c>
      <c r="F7817" s="1">
        <f t="shared" ca="1" si="858"/>
        <v>1</v>
      </c>
      <c r="G7817" s="1">
        <f t="shared" ca="1" si="859"/>
        <v>1</v>
      </c>
      <c r="H7817" s="1">
        <f t="shared" ca="1" si="860"/>
        <v>0</v>
      </c>
    </row>
    <row r="7818" spans="1:8" hidden="1" x14ac:dyDescent="0.2">
      <c r="A7818" s="1">
        <v>7815</v>
      </c>
      <c r="B7818" s="1">
        <f t="shared" ca="1" si="857"/>
        <v>448737.61063798505</v>
      </c>
      <c r="C7818" s="1">
        <f t="shared" ca="1" si="854"/>
        <v>100</v>
      </c>
      <c r="D7818" s="1">
        <f t="shared" ca="1" si="855"/>
        <v>-42.077013244733351</v>
      </c>
      <c r="E7818" s="1">
        <f t="shared" ca="1" si="856"/>
        <v>-2</v>
      </c>
      <c r="F7818" s="1">
        <f t="shared" ca="1" si="858"/>
        <v>1</v>
      </c>
      <c r="G7818" s="1">
        <f t="shared" ca="1" si="859"/>
        <v>2</v>
      </c>
      <c r="H7818" s="1">
        <f t="shared" ca="1" si="860"/>
        <v>0</v>
      </c>
    </row>
    <row r="7819" spans="1:8" hidden="1" x14ac:dyDescent="0.2">
      <c r="A7819" s="1">
        <v>7816</v>
      </c>
      <c r="B7819" s="1">
        <f t="shared" ca="1" si="857"/>
        <v>444529.90931351174</v>
      </c>
      <c r="C7819" s="1">
        <f t="shared" ca="1" si="854"/>
        <v>100</v>
      </c>
      <c r="D7819" s="1">
        <f t="shared" ca="1" si="855"/>
        <v>-42.077013244733351</v>
      </c>
      <c r="E7819" s="1">
        <f t="shared" ca="1" si="856"/>
        <v>-3</v>
      </c>
      <c r="F7819" s="1">
        <f t="shared" ca="1" si="858"/>
        <v>1</v>
      </c>
      <c r="G7819" s="1">
        <f t="shared" ca="1" si="859"/>
        <v>3</v>
      </c>
      <c r="H7819" s="1">
        <f t="shared" ca="1" si="860"/>
        <v>0</v>
      </c>
    </row>
    <row r="7820" spans="1:8" hidden="1" x14ac:dyDescent="0.2">
      <c r="A7820" s="1">
        <v>7817</v>
      </c>
      <c r="B7820" s="1">
        <f t="shared" ca="1" si="857"/>
        <v>440322.20798903843</v>
      </c>
      <c r="C7820" s="1">
        <f t="shared" ca="1" si="854"/>
        <v>100</v>
      </c>
      <c r="D7820" s="1">
        <f t="shared" ca="1" si="855"/>
        <v>58.639357099169693</v>
      </c>
      <c r="E7820" s="1">
        <f t="shared" ca="1" si="856"/>
        <v>-4</v>
      </c>
      <c r="F7820" s="1">
        <f t="shared" ca="1" si="858"/>
        <v>1</v>
      </c>
      <c r="G7820" s="1">
        <f t="shared" ca="1" si="859"/>
        <v>4</v>
      </c>
      <c r="H7820" s="1">
        <f t="shared" ca="1" si="860"/>
        <v>0</v>
      </c>
    </row>
    <row r="7821" spans="1:8" hidden="1" x14ac:dyDescent="0.2">
      <c r="A7821" s="1">
        <v>7818</v>
      </c>
      <c r="B7821" s="1">
        <f t="shared" ca="1" si="857"/>
        <v>446186.14369895542</v>
      </c>
      <c r="C7821" s="1">
        <f t="shared" ca="1" si="854"/>
        <v>100</v>
      </c>
      <c r="D7821" s="1">
        <f t="shared" ca="1" si="855"/>
        <v>58.639357099169693</v>
      </c>
      <c r="E7821" s="1">
        <f t="shared" ca="1" si="856"/>
        <v>-3</v>
      </c>
      <c r="F7821" s="1">
        <f t="shared" ca="1" si="858"/>
        <v>1</v>
      </c>
      <c r="G7821" s="1">
        <f t="shared" ca="1" si="859"/>
        <v>0</v>
      </c>
      <c r="H7821" s="1">
        <f t="shared" ca="1" si="860"/>
        <v>1</v>
      </c>
    </row>
    <row r="7822" spans="1:8" hidden="1" x14ac:dyDescent="0.2">
      <c r="A7822" s="1">
        <v>7819</v>
      </c>
      <c r="B7822" s="1">
        <f t="shared" ca="1" si="857"/>
        <v>452050.07940887241</v>
      </c>
      <c r="C7822" s="1">
        <f t="shared" ca="1" si="854"/>
        <v>100</v>
      </c>
      <c r="D7822" s="1">
        <f t="shared" ca="1" si="855"/>
        <v>58.639357099169693</v>
      </c>
      <c r="E7822" s="1">
        <f t="shared" ca="1" si="856"/>
        <v>-2</v>
      </c>
      <c r="F7822" s="1">
        <f t="shared" ca="1" si="858"/>
        <v>1</v>
      </c>
      <c r="G7822" s="1">
        <f t="shared" ca="1" si="859"/>
        <v>0</v>
      </c>
      <c r="H7822" s="1">
        <f t="shared" ca="1" si="860"/>
        <v>2</v>
      </c>
    </row>
    <row r="7823" spans="1:8" hidden="1" x14ac:dyDescent="0.2">
      <c r="A7823" s="1">
        <v>7820</v>
      </c>
      <c r="B7823" s="1">
        <f t="shared" ca="1" si="857"/>
        <v>457914.01511878939</v>
      </c>
      <c r="C7823" s="1">
        <f t="shared" ca="1" si="854"/>
        <v>100</v>
      </c>
      <c r="D7823" s="1">
        <f t="shared" ca="1" si="855"/>
        <v>-42.077013244733351</v>
      </c>
      <c r="E7823" s="1">
        <f t="shared" ca="1" si="856"/>
        <v>-1</v>
      </c>
      <c r="F7823" s="1">
        <f t="shared" ca="1" si="858"/>
        <v>1</v>
      </c>
      <c r="G7823" s="1">
        <f t="shared" ca="1" si="859"/>
        <v>0</v>
      </c>
      <c r="H7823" s="1">
        <f t="shared" ca="1" si="860"/>
        <v>3</v>
      </c>
    </row>
    <row r="7824" spans="1:8" hidden="1" x14ac:dyDescent="0.2">
      <c r="A7824" s="1">
        <v>7821</v>
      </c>
      <c r="B7824" s="1">
        <f t="shared" ca="1" si="857"/>
        <v>453706.31379431608</v>
      </c>
      <c r="C7824" s="1">
        <f t="shared" ca="1" si="854"/>
        <v>100</v>
      </c>
      <c r="D7824" s="1">
        <f t="shared" ca="1" si="855"/>
        <v>-42.077013244733351</v>
      </c>
      <c r="E7824" s="1">
        <f t="shared" ca="1" si="856"/>
        <v>-2</v>
      </c>
      <c r="F7824" s="1">
        <f t="shared" ca="1" si="858"/>
        <v>1</v>
      </c>
      <c r="G7824" s="1">
        <f t="shared" ca="1" si="859"/>
        <v>1</v>
      </c>
      <c r="H7824" s="1">
        <f t="shared" ca="1" si="860"/>
        <v>0</v>
      </c>
    </row>
    <row r="7825" spans="1:8" hidden="1" x14ac:dyDescent="0.2">
      <c r="A7825" s="1">
        <v>7822</v>
      </c>
      <c r="B7825" s="1">
        <f t="shared" ca="1" si="857"/>
        <v>449498.61246984277</v>
      </c>
      <c r="C7825" s="1">
        <f t="shared" ca="1" si="854"/>
        <v>100</v>
      </c>
      <c r="D7825" s="1">
        <f t="shared" ca="1" si="855"/>
        <v>58.639357099169693</v>
      </c>
      <c r="E7825" s="1">
        <f t="shared" ca="1" si="856"/>
        <v>-3</v>
      </c>
      <c r="F7825" s="1">
        <f t="shared" ca="1" si="858"/>
        <v>1</v>
      </c>
      <c r="G7825" s="1">
        <f t="shared" ca="1" si="859"/>
        <v>2</v>
      </c>
      <c r="H7825" s="1">
        <f t="shared" ca="1" si="860"/>
        <v>0</v>
      </c>
    </row>
    <row r="7826" spans="1:8" hidden="1" x14ac:dyDescent="0.2">
      <c r="A7826" s="1">
        <v>7823</v>
      </c>
      <c r="B7826" s="1">
        <f t="shared" ca="1" si="857"/>
        <v>455362.54817975976</v>
      </c>
      <c r="C7826" s="1">
        <f t="shared" ca="1" si="854"/>
        <v>100</v>
      </c>
      <c r="D7826" s="1">
        <f t="shared" ca="1" si="855"/>
        <v>-42.077013244733351</v>
      </c>
      <c r="E7826" s="1">
        <f t="shared" ca="1" si="856"/>
        <v>-2</v>
      </c>
      <c r="F7826" s="1">
        <f t="shared" ca="1" si="858"/>
        <v>1</v>
      </c>
      <c r="G7826" s="1">
        <f t="shared" ca="1" si="859"/>
        <v>0</v>
      </c>
      <c r="H7826" s="1">
        <f t="shared" ca="1" si="860"/>
        <v>1</v>
      </c>
    </row>
    <row r="7827" spans="1:8" hidden="1" x14ac:dyDescent="0.2">
      <c r="A7827" s="1">
        <v>7824</v>
      </c>
      <c r="B7827" s="1">
        <f t="shared" ca="1" si="857"/>
        <v>451154.84685528645</v>
      </c>
      <c r="C7827" s="1">
        <f t="shared" ca="1" si="854"/>
        <v>100</v>
      </c>
      <c r="D7827" s="1">
        <f t="shared" ca="1" si="855"/>
        <v>58.639357099169693</v>
      </c>
      <c r="E7827" s="1">
        <f t="shared" ca="1" si="856"/>
        <v>-3</v>
      </c>
      <c r="F7827" s="1">
        <f t="shared" ca="1" si="858"/>
        <v>1</v>
      </c>
      <c r="G7827" s="1">
        <f t="shared" ca="1" si="859"/>
        <v>1</v>
      </c>
      <c r="H7827" s="1">
        <f t="shared" ca="1" si="860"/>
        <v>0</v>
      </c>
    </row>
    <row r="7828" spans="1:8" hidden="1" x14ac:dyDescent="0.2">
      <c r="A7828" s="1">
        <v>7825</v>
      </c>
      <c r="B7828" s="1">
        <f t="shared" ca="1" si="857"/>
        <v>457018.78256520344</v>
      </c>
      <c r="C7828" s="1">
        <f t="shared" ca="1" si="854"/>
        <v>100</v>
      </c>
      <c r="D7828" s="1">
        <f t="shared" ca="1" si="855"/>
        <v>-42.077013244733351</v>
      </c>
      <c r="E7828" s="1">
        <f t="shared" ca="1" si="856"/>
        <v>-2</v>
      </c>
      <c r="F7828" s="1">
        <f t="shared" ca="1" si="858"/>
        <v>1</v>
      </c>
      <c r="G7828" s="1">
        <f t="shared" ca="1" si="859"/>
        <v>0</v>
      </c>
      <c r="H7828" s="1">
        <f t="shared" ca="1" si="860"/>
        <v>1</v>
      </c>
    </row>
    <row r="7829" spans="1:8" hidden="1" x14ac:dyDescent="0.2">
      <c r="A7829" s="1">
        <v>7826</v>
      </c>
      <c r="B7829" s="1">
        <f t="shared" ca="1" si="857"/>
        <v>452811.08124073013</v>
      </c>
      <c r="C7829" s="1">
        <f t="shared" ca="1" si="854"/>
        <v>100</v>
      </c>
      <c r="D7829" s="1">
        <f t="shared" ca="1" si="855"/>
        <v>-42.077013244733351</v>
      </c>
      <c r="E7829" s="1">
        <f t="shared" ca="1" si="856"/>
        <v>-3</v>
      </c>
      <c r="F7829" s="1">
        <f t="shared" ca="1" si="858"/>
        <v>1</v>
      </c>
      <c r="G7829" s="1">
        <f t="shared" ca="1" si="859"/>
        <v>1</v>
      </c>
      <c r="H7829" s="1">
        <f t="shared" ca="1" si="860"/>
        <v>0</v>
      </c>
    </row>
    <row r="7830" spans="1:8" hidden="1" x14ac:dyDescent="0.2">
      <c r="A7830" s="1">
        <v>7827</v>
      </c>
      <c r="B7830" s="1">
        <f t="shared" ca="1" si="857"/>
        <v>448603.37991625682</v>
      </c>
      <c r="C7830" s="1">
        <f t="shared" ca="1" si="854"/>
        <v>100</v>
      </c>
      <c r="D7830" s="1">
        <f t="shared" ca="1" si="855"/>
        <v>-42.077013244733351</v>
      </c>
      <c r="E7830" s="1">
        <f t="shared" ca="1" si="856"/>
        <v>-4</v>
      </c>
      <c r="F7830" s="1">
        <f t="shared" ca="1" si="858"/>
        <v>1</v>
      </c>
      <c r="G7830" s="1">
        <f t="shared" ca="1" si="859"/>
        <v>2</v>
      </c>
      <c r="H7830" s="1">
        <f t="shared" ca="1" si="860"/>
        <v>0</v>
      </c>
    </row>
    <row r="7831" spans="1:8" hidden="1" x14ac:dyDescent="0.2">
      <c r="A7831" s="1">
        <v>7828</v>
      </c>
      <c r="B7831" s="1">
        <f t="shared" ca="1" si="857"/>
        <v>444395.67859178351</v>
      </c>
      <c r="C7831" s="1">
        <f t="shared" ca="1" si="854"/>
        <v>500</v>
      </c>
      <c r="D7831" s="1">
        <f t="shared" ca="1" si="855"/>
        <v>-42.077013244733351</v>
      </c>
      <c r="E7831" s="1">
        <f t="shared" ca="1" si="856"/>
        <v>0</v>
      </c>
      <c r="F7831" s="1">
        <f t="shared" ca="1" si="858"/>
        <v>2</v>
      </c>
      <c r="G7831" s="1">
        <f t="shared" ca="1" si="859"/>
        <v>3</v>
      </c>
      <c r="H7831" s="1">
        <f t="shared" ca="1" si="860"/>
        <v>0</v>
      </c>
    </row>
    <row r="7832" spans="1:8" hidden="1" x14ac:dyDescent="0.2">
      <c r="A7832" s="1">
        <v>7829</v>
      </c>
      <c r="B7832" s="1">
        <f t="shared" ca="1" si="857"/>
        <v>423357.17196941684</v>
      </c>
      <c r="C7832" s="1">
        <f t="shared" ca="1" si="854"/>
        <v>500</v>
      </c>
      <c r="D7832" s="1">
        <f t="shared" ca="1" si="855"/>
        <v>-42.077013244733351</v>
      </c>
      <c r="E7832" s="1">
        <f t="shared" ca="1" si="856"/>
        <v>-1</v>
      </c>
      <c r="F7832" s="1">
        <f t="shared" ca="1" si="858"/>
        <v>2</v>
      </c>
      <c r="G7832" s="1">
        <f t="shared" ca="1" si="859"/>
        <v>4</v>
      </c>
      <c r="H7832" s="1">
        <f t="shared" ca="1" si="860"/>
        <v>0</v>
      </c>
    </row>
    <row r="7833" spans="1:8" hidden="1" x14ac:dyDescent="0.2">
      <c r="A7833" s="1">
        <v>7830</v>
      </c>
      <c r="B7833" s="1">
        <f t="shared" ca="1" si="857"/>
        <v>402318.66534705018</v>
      </c>
      <c r="C7833" s="1">
        <f t="shared" ca="1" si="854"/>
        <v>500</v>
      </c>
      <c r="D7833" s="1">
        <f t="shared" ca="1" si="855"/>
        <v>-42.077013244733351</v>
      </c>
      <c r="E7833" s="1">
        <f t="shared" ca="1" si="856"/>
        <v>-2</v>
      </c>
      <c r="F7833" s="1">
        <f t="shared" ca="1" si="858"/>
        <v>2</v>
      </c>
      <c r="G7833" s="1">
        <f t="shared" ca="1" si="859"/>
        <v>5</v>
      </c>
      <c r="H7833" s="1">
        <f t="shared" ca="1" si="860"/>
        <v>0</v>
      </c>
    </row>
    <row r="7834" spans="1:8" hidden="1" x14ac:dyDescent="0.2">
      <c r="A7834" s="1">
        <v>7831</v>
      </c>
      <c r="B7834" s="1">
        <f t="shared" ca="1" si="857"/>
        <v>381280.15872468351</v>
      </c>
      <c r="C7834" s="1">
        <f t="shared" ca="1" si="854"/>
        <v>500</v>
      </c>
      <c r="D7834" s="1">
        <f t="shared" ca="1" si="855"/>
        <v>-42.077013244733351</v>
      </c>
      <c r="E7834" s="1">
        <f t="shared" ca="1" si="856"/>
        <v>-3</v>
      </c>
      <c r="F7834" s="1">
        <f t="shared" ca="1" si="858"/>
        <v>2</v>
      </c>
      <c r="G7834" s="1">
        <f t="shared" ca="1" si="859"/>
        <v>6</v>
      </c>
      <c r="H7834" s="1">
        <f t="shared" ca="1" si="860"/>
        <v>0</v>
      </c>
    </row>
    <row r="7835" spans="1:8" hidden="1" x14ac:dyDescent="0.2">
      <c r="A7835" s="1">
        <v>7832</v>
      </c>
      <c r="B7835" s="1">
        <f t="shared" ca="1" si="857"/>
        <v>360241.65210231685</v>
      </c>
      <c r="C7835" s="1">
        <f t="shared" ca="1" si="854"/>
        <v>500</v>
      </c>
      <c r="D7835" s="1">
        <f t="shared" ca="1" si="855"/>
        <v>-42.077013244733351</v>
      </c>
      <c r="E7835" s="1">
        <f t="shared" ca="1" si="856"/>
        <v>-4</v>
      </c>
      <c r="F7835" s="1">
        <f t="shared" ca="1" si="858"/>
        <v>2</v>
      </c>
      <c r="G7835" s="1">
        <f t="shared" ca="1" si="859"/>
        <v>7</v>
      </c>
      <c r="H7835" s="1">
        <f t="shared" ca="1" si="860"/>
        <v>0</v>
      </c>
    </row>
    <row r="7836" spans="1:8" hidden="1" x14ac:dyDescent="0.2">
      <c r="A7836" s="1">
        <v>7833</v>
      </c>
      <c r="B7836" s="1">
        <f t="shared" ca="1" si="857"/>
        <v>339203.14547995018</v>
      </c>
      <c r="C7836" s="1">
        <f t="shared" ca="1" si="854"/>
        <v>100</v>
      </c>
      <c r="D7836" s="1">
        <f t="shared" ca="1" si="855"/>
        <v>-42.077013244733351</v>
      </c>
      <c r="E7836" s="1">
        <f t="shared" ca="1" si="856"/>
        <v>0</v>
      </c>
      <c r="F7836" s="1">
        <f t="shared" ca="1" si="858"/>
        <v>1</v>
      </c>
      <c r="G7836" s="1">
        <f t="shared" ca="1" si="859"/>
        <v>8</v>
      </c>
      <c r="H7836" s="1">
        <f t="shared" ca="1" si="860"/>
        <v>0</v>
      </c>
    </row>
    <row r="7837" spans="1:8" hidden="1" x14ac:dyDescent="0.2">
      <c r="A7837" s="1">
        <v>7834</v>
      </c>
      <c r="B7837" s="1">
        <f t="shared" ca="1" si="857"/>
        <v>334995.44415547687</v>
      </c>
      <c r="C7837" s="1">
        <f t="shared" ca="1" si="854"/>
        <v>100</v>
      </c>
      <c r="D7837" s="1">
        <f t="shared" ca="1" si="855"/>
        <v>58.639357099169693</v>
      </c>
      <c r="E7837" s="1">
        <f t="shared" ca="1" si="856"/>
        <v>-1</v>
      </c>
      <c r="F7837" s="1">
        <f t="shared" ca="1" si="858"/>
        <v>1</v>
      </c>
      <c r="G7837" s="1">
        <f t="shared" ca="1" si="859"/>
        <v>9</v>
      </c>
      <c r="H7837" s="1">
        <f t="shared" ca="1" si="860"/>
        <v>0</v>
      </c>
    </row>
    <row r="7838" spans="1:8" hidden="1" x14ac:dyDescent="0.2">
      <c r="A7838" s="1">
        <v>7835</v>
      </c>
      <c r="B7838" s="1">
        <f t="shared" ca="1" si="857"/>
        <v>340859.37986539386</v>
      </c>
      <c r="C7838" s="1">
        <f t="shared" ca="1" si="854"/>
        <v>100</v>
      </c>
      <c r="D7838" s="1">
        <f t="shared" ca="1" si="855"/>
        <v>-42.077013244733351</v>
      </c>
      <c r="E7838" s="1">
        <f t="shared" ca="1" si="856"/>
        <v>0</v>
      </c>
      <c r="F7838" s="1">
        <f t="shared" ca="1" si="858"/>
        <v>1</v>
      </c>
      <c r="G7838" s="1">
        <f t="shared" ca="1" si="859"/>
        <v>0</v>
      </c>
      <c r="H7838" s="1">
        <f t="shared" ca="1" si="860"/>
        <v>1</v>
      </c>
    </row>
    <row r="7839" spans="1:8" hidden="1" x14ac:dyDescent="0.2">
      <c r="A7839" s="1">
        <v>7836</v>
      </c>
      <c r="B7839" s="1">
        <f t="shared" ca="1" si="857"/>
        <v>336651.67854092055</v>
      </c>
      <c r="C7839" s="1">
        <f t="shared" ca="1" si="854"/>
        <v>100</v>
      </c>
      <c r="D7839" s="1">
        <f t="shared" ca="1" si="855"/>
        <v>-42.077013244733351</v>
      </c>
      <c r="E7839" s="1">
        <f t="shared" ca="1" si="856"/>
        <v>-1</v>
      </c>
      <c r="F7839" s="1">
        <f t="shared" ca="1" si="858"/>
        <v>1</v>
      </c>
      <c r="G7839" s="1">
        <f t="shared" ca="1" si="859"/>
        <v>1</v>
      </c>
      <c r="H7839" s="1">
        <f t="shared" ca="1" si="860"/>
        <v>0</v>
      </c>
    </row>
    <row r="7840" spans="1:8" hidden="1" x14ac:dyDescent="0.2">
      <c r="A7840" s="1">
        <v>7837</v>
      </c>
      <c r="B7840" s="1">
        <f t="shared" ca="1" si="857"/>
        <v>332443.97721644724</v>
      </c>
      <c r="C7840" s="1">
        <f t="shared" ca="1" si="854"/>
        <v>100</v>
      </c>
      <c r="D7840" s="1">
        <f t="shared" ca="1" si="855"/>
        <v>-42.077013244733351</v>
      </c>
      <c r="E7840" s="1">
        <f t="shared" ca="1" si="856"/>
        <v>-2</v>
      </c>
      <c r="F7840" s="1">
        <f t="shared" ca="1" si="858"/>
        <v>1</v>
      </c>
      <c r="G7840" s="1">
        <f t="shared" ca="1" si="859"/>
        <v>2</v>
      </c>
      <c r="H7840" s="1">
        <f t="shared" ca="1" si="860"/>
        <v>0</v>
      </c>
    </row>
    <row r="7841" spans="1:8" hidden="1" x14ac:dyDescent="0.2">
      <c r="A7841" s="1">
        <v>7838</v>
      </c>
      <c r="B7841" s="1">
        <f t="shared" ca="1" si="857"/>
        <v>328236.27589197393</v>
      </c>
      <c r="C7841" s="1">
        <f t="shared" ca="1" si="854"/>
        <v>100</v>
      </c>
      <c r="D7841" s="1">
        <f t="shared" ca="1" si="855"/>
        <v>-42.077013244733351</v>
      </c>
      <c r="E7841" s="1">
        <f t="shared" ca="1" si="856"/>
        <v>-3</v>
      </c>
      <c r="F7841" s="1">
        <f t="shared" ca="1" si="858"/>
        <v>1</v>
      </c>
      <c r="G7841" s="1">
        <f t="shared" ca="1" si="859"/>
        <v>3</v>
      </c>
      <c r="H7841" s="1">
        <f t="shared" ca="1" si="860"/>
        <v>0</v>
      </c>
    </row>
    <row r="7842" spans="1:8" hidden="1" x14ac:dyDescent="0.2">
      <c r="A7842" s="1">
        <v>7839</v>
      </c>
      <c r="B7842" s="1">
        <f t="shared" ca="1" si="857"/>
        <v>324028.57456750062</v>
      </c>
      <c r="C7842" s="1">
        <f t="shared" ca="1" si="854"/>
        <v>100</v>
      </c>
      <c r="D7842" s="1">
        <f t="shared" ca="1" si="855"/>
        <v>58.639357099169693</v>
      </c>
      <c r="E7842" s="1">
        <f t="shared" ca="1" si="856"/>
        <v>-4</v>
      </c>
      <c r="F7842" s="1">
        <f t="shared" ca="1" si="858"/>
        <v>1</v>
      </c>
      <c r="G7842" s="1">
        <f t="shared" ca="1" si="859"/>
        <v>4</v>
      </c>
      <c r="H7842" s="1">
        <f t="shared" ca="1" si="860"/>
        <v>0</v>
      </c>
    </row>
    <row r="7843" spans="1:8" hidden="1" x14ac:dyDescent="0.2">
      <c r="A7843" s="1">
        <v>7840</v>
      </c>
      <c r="B7843" s="1">
        <f t="shared" ca="1" si="857"/>
        <v>329892.5102774176</v>
      </c>
      <c r="C7843" s="1">
        <f t="shared" ca="1" si="854"/>
        <v>100</v>
      </c>
      <c r="D7843" s="1">
        <f t="shared" ca="1" si="855"/>
        <v>58.639357099169693</v>
      </c>
      <c r="E7843" s="1">
        <f t="shared" ca="1" si="856"/>
        <v>-3</v>
      </c>
      <c r="F7843" s="1">
        <f t="shared" ca="1" si="858"/>
        <v>1</v>
      </c>
      <c r="G7843" s="1">
        <f t="shared" ca="1" si="859"/>
        <v>0</v>
      </c>
      <c r="H7843" s="1">
        <f t="shared" ca="1" si="860"/>
        <v>1</v>
      </c>
    </row>
    <row r="7844" spans="1:8" hidden="1" x14ac:dyDescent="0.2">
      <c r="A7844" s="1">
        <v>7841</v>
      </c>
      <c r="B7844" s="1">
        <f t="shared" ca="1" si="857"/>
        <v>335756.44598733459</v>
      </c>
      <c r="C7844" s="1">
        <f t="shared" ca="1" si="854"/>
        <v>100</v>
      </c>
      <c r="D7844" s="1">
        <f t="shared" ca="1" si="855"/>
        <v>-42.077013244733351</v>
      </c>
      <c r="E7844" s="1">
        <f t="shared" ca="1" si="856"/>
        <v>-2</v>
      </c>
      <c r="F7844" s="1">
        <f t="shared" ca="1" si="858"/>
        <v>1</v>
      </c>
      <c r="G7844" s="1">
        <f t="shared" ca="1" si="859"/>
        <v>0</v>
      </c>
      <c r="H7844" s="1">
        <f t="shared" ca="1" si="860"/>
        <v>2</v>
      </c>
    </row>
    <row r="7845" spans="1:8" hidden="1" x14ac:dyDescent="0.2">
      <c r="A7845" s="1">
        <v>7842</v>
      </c>
      <c r="B7845" s="1">
        <f t="shared" ca="1" si="857"/>
        <v>331548.74466286128</v>
      </c>
      <c r="C7845" s="1">
        <f t="shared" ca="1" si="854"/>
        <v>100</v>
      </c>
      <c r="D7845" s="1">
        <f t="shared" ca="1" si="855"/>
        <v>-42.077013244733351</v>
      </c>
      <c r="E7845" s="1">
        <f t="shared" ca="1" si="856"/>
        <v>-3</v>
      </c>
      <c r="F7845" s="1">
        <f t="shared" ca="1" si="858"/>
        <v>1</v>
      </c>
      <c r="G7845" s="1">
        <f t="shared" ca="1" si="859"/>
        <v>1</v>
      </c>
      <c r="H7845" s="1">
        <f t="shared" ca="1" si="860"/>
        <v>0</v>
      </c>
    </row>
    <row r="7846" spans="1:8" hidden="1" x14ac:dyDescent="0.2">
      <c r="A7846" s="1">
        <v>7843</v>
      </c>
      <c r="B7846" s="1">
        <f t="shared" ca="1" si="857"/>
        <v>327341.04333838797</v>
      </c>
      <c r="C7846" s="1">
        <f t="shared" ca="1" si="854"/>
        <v>100</v>
      </c>
      <c r="D7846" s="1">
        <f t="shared" ca="1" si="855"/>
        <v>-42.077013244733351</v>
      </c>
      <c r="E7846" s="1">
        <f t="shared" ca="1" si="856"/>
        <v>-4</v>
      </c>
      <c r="F7846" s="1">
        <f t="shared" ca="1" si="858"/>
        <v>1</v>
      </c>
      <c r="G7846" s="1">
        <f t="shared" ca="1" si="859"/>
        <v>2</v>
      </c>
      <c r="H7846" s="1">
        <f t="shared" ca="1" si="860"/>
        <v>0</v>
      </c>
    </row>
    <row r="7847" spans="1:8" hidden="1" x14ac:dyDescent="0.2">
      <c r="A7847" s="1">
        <v>7844</v>
      </c>
      <c r="B7847" s="1">
        <f t="shared" ca="1" si="857"/>
        <v>323133.34201391466</v>
      </c>
      <c r="C7847" s="1">
        <f t="shared" ca="1" si="854"/>
        <v>500</v>
      </c>
      <c r="D7847" s="1">
        <f t="shared" ca="1" si="855"/>
        <v>58.639357099169693</v>
      </c>
      <c r="E7847" s="1">
        <f t="shared" ca="1" si="856"/>
        <v>0</v>
      </c>
      <c r="F7847" s="1">
        <f t="shared" ca="1" si="858"/>
        <v>2</v>
      </c>
      <c r="G7847" s="1">
        <f t="shared" ca="1" si="859"/>
        <v>3</v>
      </c>
      <c r="H7847" s="1">
        <f t="shared" ca="1" si="860"/>
        <v>0</v>
      </c>
    </row>
    <row r="7848" spans="1:8" hidden="1" x14ac:dyDescent="0.2">
      <c r="A7848" s="1">
        <v>7845</v>
      </c>
      <c r="B7848" s="1">
        <f t="shared" ca="1" si="857"/>
        <v>352453.02056349954</v>
      </c>
      <c r="C7848" s="1">
        <f t="shared" ca="1" si="854"/>
        <v>100</v>
      </c>
      <c r="D7848" s="1">
        <f t="shared" ca="1" si="855"/>
        <v>-42.077013244733351</v>
      </c>
      <c r="E7848" s="1">
        <f t="shared" ca="1" si="856"/>
        <v>0</v>
      </c>
      <c r="F7848" s="1">
        <f t="shared" ca="1" si="858"/>
        <v>1</v>
      </c>
      <c r="G7848" s="1">
        <f t="shared" ca="1" si="859"/>
        <v>0</v>
      </c>
      <c r="H7848" s="1">
        <f t="shared" ca="1" si="860"/>
        <v>1</v>
      </c>
    </row>
    <row r="7849" spans="1:8" hidden="1" x14ac:dyDescent="0.2">
      <c r="A7849" s="1">
        <v>7846</v>
      </c>
      <c r="B7849" s="1">
        <f t="shared" ca="1" si="857"/>
        <v>348245.31923902623</v>
      </c>
      <c r="C7849" s="1">
        <f t="shared" ca="1" si="854"/>
        <v>100</v>
      </c>
      <c r="D7849" s="1">
        <f t="shared" ca="1" si="855"/>
        <v>58.639357099169693</v>
      </c>
      <c r="E7849" s="1">
        <f t="shared" ca="1" si="856"/>
        <v>-1</v>
      </c>
      <c r="F7849" s="1">
        <f t="shared" ca="1" si="858"/>
        <v>1</v>
      </c>
      <c r="G7849" s="1">
        <f t="shared" ca="1" si="859"/>
        <v>1</v>
      </c>
      <c r="H7849" s="1">
        <f t="shared" ca="1" si="860"/>
        <v>0</v>
      </c>
    </row>
    <row r="7850" spans="1:8" hidden="1" x14ac:dyDescent="0.2">
      <c r="A7850" s="1">
        <v>7847</v>
      </c>
      <c r="B7850" s="1">
        <f t="shared" ca="1" si="857"/>
        <v>354109.25494894321</v>
      </c>
      <c r="C7850" s="1">
        <f t="shared" ca="1" si="854"/>
        <v>100</v>
      </c>
      <c r="D7850" s="1">
        <f t="shared" ca="1" si="855"/>
        <v>58.639357099169693</v>
      </c>
      <c r="E7850" s="1">
        <f t="shared" ca="1" si="856"/>
        <v>0</v>
      </c>
      <c r="F7850" s="1">
        <f t="shared" ca="1" si="858"/>
        <v>1</v>
      </c>
      <c r="G7850" s="1">
        <f t="shared" ca="1" si="859"/>
        <v>0</v>
      </c>
      <c r="H7850" s="1">
        <f t="shared" ca="1" si="860"/>
        <v>1</v>
      </c>
    </row>
    <row r="7851" spans="1:8" hidden="1" x14ac:dyDescent="0.2">
      <c r="A7851" s="1">
        <v>7848</v>
      </c>
      <c r="B7851" s="1">
        <f t="shared" ca="1" si="857"/>
        <v>359973.1906588602</v>
      </c>
      <c r="C7851" s="1">
        <f t="shared" ca="1" si="854"/>
        <v>100</v>
      </c>
      <c r="D7851" s="1">
        <f t="shared" ca="1" si="855"/>
        <v>58.639357099169693</v>
      </c>
      <c r="E7851" s="1">
        <f t="shared" ca="1" si="856"/>
        <v>0</v>
      </c>
      <c r="F7851" s="1">
        <f t="shared" ca="1" si="858"/>
        <v>1</v>
      </c>
      <c r="G7851" s="1">
        <f t="shared" ca="1" si="859"/>
        <v>0</v>
      </c>
      <c r="H7851" s="1">
        <f t="shared" ca="1" si="860"/>
        <v>2</v>
      </c>
    </row>
    <row r="7852" spans="1:8" hidden="1" x14ac:dyDescent="0.2">
      <c r="A7852" s="1">
        <v>7849</v>
      </c>
      <c r="B7852" s="1">
        <f t="shared" ca="1" si="857"/>
        <v>365837.12636877719</v>
      </c>
      <c r="C7852" s="1">
        <f t="shared" ca="1" si="854"/>
        <v>100</v>
      </c>
      <c r="D7852" s="1">
        <f t="shared" ca="1" si="855"/>
        <v>-42.077013244733351</v>
      </c>
      <c r="E7852" s="1">
        <f t="shared" ca="1" si="856"/>
        <v>0</v>
      </c>
      <c r="F7852" s="1">
        <f t="shared" ca="1" si="858"/>
        <v>1</v>
      </c>
      <c r="G7852" s="1">
        <f t="shared" ca="1" si="859"/>
        <v>0</v>
      </c>
      <c r="H7852" s="1">
        <f t="shared" ca="1" si="860"/>
        <v>3</v>
      </c>
    </row>
    <row r="7853" spans="1:8" hidden="1" x14ac:dyDescent="0.2">
      <c r="A7853" s="1">
        <v>7850</v>
      </c>
      <c r="B7853" s="1">
        <f t="shared" ca="1" si="857"/>
        <v>361629.42504430388</v>
      </c>
      <c r="C7853" s="1">
        <f t="shared" ca="1" si="854"/>
        <v>100</v>
      </c>
      <c r="D7853" s="1">
        <f t="shared" ca="1" si="855"/>
        <v>58.639357099169693</v>
      </c>
      <c r="E7853" s="1">
        <f t="shared" ca="1" si="856"/>
        <v>-1</v>
      </c>
      <c r="F7853" s="1">
        <f t="shared" ca="1" si="858"/>
        <v>1</v>
      </c>
      <c r="G7853" s="1">
        <f t="shared" ca="1" si="859"/>
        <v>1</v>
      </c>
      <c r="H7853" s="1">
        <f t="shared" ca="1" si="860"/>
        <v>0</v>
      </c>
    </row>
    <row r="7854" spans="1:8" hidden="1" x14ac:dyDescent="0.2">
      <c r="A7854" s="1">
        <v>7851</v>
      </c>
      <c r="B7854" s="1">
        <f t="shared" ca="1" si="857"/>
        <v>367493.36075422086</v>
      </c>
      <c r="C7854" s="1">
        <f t="shared" ca="1" si="854"/>
        <v>100</v>
      </c>
      <c r="D7854" s="1">
        <f t="shared" ca="1" si="855"/>
        <v>58.639357099169693</v>
      </c>
      <c r="E7854" s="1">
        <f t="shared" ca="1" si="856"/>
        <v>0</v>
      </c>
      <c r="F7854" s="1">
        <f t="shared" ca="1" si="858"/>
        <v>1</v>
      </c>
      <c r="G7854" s="1">
        <f t="shared" ca="1" si="859"/>
        <v>0</v>
      </c>
      <c r="H7854" s="1">
        <f t="shared" ca="1" si="860"/>
        <v>1</v>
      </c>
    </row>
    <row r="7855" spans="1:8" hidden="1" x14ac:dyDescent="0.2">
      <c r="A7855" s="1">
        <v>7852</v>
      </c>
      <c r="B7855" s="1">
        <f t="shared" ca="1" si="857"/>
        <v>373357.29646413785</v>
      </c>
      <c r="C7855" s="1">
        <f t="shared" ca="1" si="854"/>
        <v>100</v>
      </c>
      <c r="D7855" s="1">
        <f t="shared" ca="1" si="855"/>
        <v>58.639357099169693</v>
      </c>
      <c r="E7855" s="1">
        <f t="shared" ca="1" si="856"/>
        <v>0</v>
      </c>
      <c r="F7855" s="1">
        <f t="shared" ca="1" si="858"/>
        <v>1</v>
      </c>
      <c r="G7855" s="1">
        <f t="shared" ca="1" si="859"/>
        <v>0</v>
      </c>
      <c r="H7855" s="1">
        <f t="shared" ca="1" si="860"/>
        <v>2</v>
      </c>
    </row>
    <row r="7856" spans="1:8" hidden="1" x14ac:dyDescent="0.2">
      <c r="A7856" s="1">
        <v>7853</v>
      </c>
      <c r="B7856" s="1">
        <f t="shared" ca="1" si="857"/>
        <v>379221.23217405484</v>
      </c>
      <c r="C7856" s="1">
        <f t="shared" ca="1" si="854"/>
        <v>100</v>
      </c>
      <c r="D7856" s="1">
        <f t="shared" ca="1" si="855"/>
        <v>58.639357099169693</v>
      </c>
      <c r="E7856" s="1">
        <f t="shared" ca="1" si="856"/>
        <v>0</v>
      </c>
      <c r="F7856" s="1">
        <f t="shared" ca="1" si="858"/>
        <v>1</v>
      </c>
      <c r="G7856" s="1">
        <f t="shared" ca="1" si="859"/>
        <v>0</v>
      </c>
      <c r="H7856" s="1">
        <f t="shared" ca="1" si="860"/>
        <v>3</v>
      </c>
    </row>
    <row r="7857" spans="1:8" hidden="1" x14ac:dyDescent="0.2">
      <c r="A7857" s="1">
        <v>7854</v>
      </c>
      <c r="B7857" s="1">
        <f t="shared" ca="1" si="857"/>
        <v>385085.16788397182</v>
      </c>
      <c r="C7857" s="1">
        <f t="shared" ca="1" si="854"/>
        <v>100</v>
      </c>
      <c r="D7857" s="1">
        <f t="shared" ca="1" si="855"/>
        <v>58.639357099169693</v>
      </c>
      <c r="E7857" s="1">
        <f t="shared" ca="1" si="856"/>
        <v>0</v>
      </c>
      <c r="F7857" s="1">
        <f t="shared" ca="1" si="858"/>
        <v>1</v>
      </c>
      <c r="G7857" s="1">
        <f t="shared" ca="1" si="859"/>
        <v>0</v>
      </c>
      <c r="H7857" s="1">
        <f t="shared" ca="1" si="860"/>
        <v>4</v>
      </c>
    </row>
    <row r="7858" spans="1:8" hidden="1" x14ac:dyDescent="0.2">
      <c r="A7858" s="1">
        <v>7855</v>
      </c>
      <c r="B7858" s="1">
        <f t="shared" ca="1" si="857"/>
        <v>390949.10359388881</v>
      </c>
      <c r="C7858" s="1">
        <f t="shared" ca="1" si="854"/>
        <v>100</v>
      </c>
      <c r="D7858" s="1">
        <f t="shared" ca="1" si="855"/>
        <v>-42.077013244733351</v>
      </c>
      <c r="E7858" s="1">
        <f t="shared" ca="1" si="856"/>
        <v>0</v>
      </c>
      <c r="F7858" s="1">
        <f t="shared" ca="1" si="858"/>
        <v>1</v>
      </c>
      <c r="G7858" s="1">
        <f t="shared" ca="1" si="859"/>
        <v>0</v>
      </c>
      <c r="H7858" s="1">
        <f t="shared" ca="1" si="860"/>
        <v>5</v>
      </c>
    </row>
    <row r="7859" spans="1:8" hidden="1" x14ac:dyDescent="0.2">
      <c r="A7859" s="1">
        <v>7856</v>
      </c>
      <c r="B7859" s="1">
        <f t="shared" ca="1" si="857"/>
        <v>386741.4022694155</v>
      </c>
      <c r="C7859" s="1">
        <f t="shared" ca="1" si="854"/>
        <v>100</v>
      </c>
      <c r="D7859" s="1">
        <f t="shared" ca="1" si="855"/>
        <v>58.639357099169693</v>
      </c>
      <c r="E7859" s="1">
        <f t="shared" ca="1" si="856"/>
        <v>-1</v>
      </c>
      <c r="F7859" s="1">
        <f t="shared" ca="1" si="858"/>
        <v>1</v>
      </c>
      <c r="G7859" s="1">
        <f t="shared" ca="1" si="859"/>
        <v>1</v>
      </c>
      <c r="H7859" s="1">
        <f t="shared" ca="1" si="860"/>
        <v>0</v>
      </c>
    </row>
    <row r="7860" spans="1:8" hidden="1" x14ac:dyDescent="0.2">
      <c r="A7860" s="1">
        <v>7857</v>
      </c>
      <c r="B7860" s="1">
        <f t="shared" ca="1" si="857"/>
        <v>392605.33797933249</v>
      </c>
      <c r="C7860" s="1">
        <f t="shared" ca="1" si="854"/>
        <v>100</v>
      </c>
      <c r="D7860" s="1">
        <f t="shared" ca="1" si="855"/>
        <v>-42.077013244733351</v>
      </c>
      <c r="E7860" s="1">
        <f t="shared" ca="1" si="856"/>
        <v>0</v>
      </c>
      <c r="F7860" s="1">
        <f t="shared" ca="1" si="858"/>
        <v>1</v>
      </c>
      <c r="G7860" s="1">
        <f t="shared" ca="1" si="859"/>
        <v>0</v>
      </c>
      <c r="H7860" s="1">
        <f t="shared" ca="1" si="860"/>
        <v>1</v>
      </c>
    </row>
    <row r="7861" spans="1:8" hidden="1" x14ac:dyDescent="0.2">
      <c r="A7861" s="1">
        <v>7858</v>
      </c>
      <c r="B7861" s="1">
        <f t="shared" ca="1" si="857"/>
        <v>388397.63665485918</v>
      </c>
      <c r="C7861" s="1">
        <f t="shared" ca="1" si="854"/>
        <v>100</v>
      </c>
      <c r="D7861" s="1">
        <f t="shared" ca="1" si="855"/>
        <v>58.639357099169693</v>
      </c>
      <c r="E7861" s="1">
        <f t="shared" ca="1" si="856"/>
        <v>-1</v>
      </c>
      <c r="F7861" s="1">
        <f t="shared" ca="1" si="858"/>
        <v>1</v>
      </c>
      <c r="G7861" s="1">
        <f t="shared" ca="1" si="859"/>
        <v>1</v>
      </c>
      <c r="H7861" s="1">
        <f t="shared" ca="1" si="860"/>
        <v>0</v>
      </c>
    </row>
    <row r="7862" spans="1:8" hidden="1" x14ac:dyDescent="0.2">
      <c r="A7862" s="1">
        <v>7859</v>
      </c>
      <c r="B7862" s="1">
        <f t="shared" ca="1" si="857"/>
        <v>394261.57236477616</v>
      </c>
      <c r="C7862" s="1">
        <f t="shared" ca="1" si="854"/>
        <v>100</v>
      </c>
      <c r="D7862" s="1">
        <f t="shared" ca="1" si="855"/>
        <v>-42.077013244733351</v>
      </c>
      <c r="E7862" s="1">
        <f t="shared" ca="1" si="856"/>
        <v>0</v>
      </c>
      <c r="F7862" s="1">
        <f t="shared" ca="1" si="858"/>
        <v>1</v>
      </c>
      <c r="G7862" s="1">
        <f t="shared" ca="1" si="859"/>
        <v>0</v>
      </c>
      <c r="H7862" s="1">
        <f t="shared" ca="1" si="860"/>
        <v>1</v>
      </c>
    </row>
    <row r="7863" spans="1:8" hidden="1" x14ac:dyDescent="0.2">
      <c r="A7863" s="1">
        <v>7860</v>
      </c>
      <c r="B7863" s="1">
        <f t="shared" ca="1" si="857"/>
        <v>390053.87104030285</v>
      </c>
      <c r="C7863" s="1">
        <f t="shared" ca="1" si="854"/>
        <v>100</v>
      </c>
      <c r="D7863" s="1">
        <f t="shared" ca="1" si="855"/>
        <v>-42.077013244733351</v>
      </c>
      <c r="E7863" s="1">
        <f t="shared" ca="1" si="856"/>
        <v>-1</v>
      </c>
      <c r="F7863" s="1">
        <f t="shared" ca="1" si="858"/>
        <v>1</v>
      </c>
      <c r="G7863" s="1">
        <f t="shared" ca="1" si="859"/>
        <v>1</v>
      </c>
      <c r="H7863" s="1">
        <f t="shared" ca="1" si="860"/>
        <v>0</v>
      </c>
    </row>
    <row r="7864" spans="1:8" hidden="1" x14ac:dyDescent="0.2">
      <c r="A7864" s="1">
        <v>7861</v>
      </c>
      <c r="B7864" s="1">
        <f t="shared" ca="1" si="857"/>
        <v>385846.16971582954</v>
      </c>
      <c r="C7864" s="1">
        <f t="shared" ca="1" si="854"/>
        <v>100</v>
      </c>
      <c r="D7864" s="1">
        <f t="shared" ca="1" si="855"/>
        <v>-42.077013244733351</v>
      </c>
      <c r="E7864" s="1">
        <f t="shared" ca="1" si="856"/>
        <v>-2</v>
      </c>
      <c r="F7864" s="1">
        <f t="shared" ca="1" si="858"/>
        <v>1</v>
      </c>
      <c r="G7864" s="1">
        <f t="shared" ca="1" si="859"/>
        <v>2</v>
      </c>
      <c r="H7864" s="1">
        <f t="shared" ca="1" si="860"/>
        <v>0</v>
      </c>
    </row>
    <row r="7865" spans="1:8" hidden="1" x14ac:dyDescent="0.2">
      <c r="A7865" s="1">
        <v>7862</v>
      </c>
      <c r="B7865" s="1">
        <f t="shared" ca="1" si="857"/>
        <v>381638.46839135623</v>
      </c>
      <c r="C7865" s="1">
        <f t="shared" ca="1" si="854"/>
        <v>100</v>
      </c>
      <c r="D7865" s="1">
        <f t="shared" ca="1" si="855"/>
        <v>-42.077013244733351</v>
      </c>
      <c r="E7865" s="1">
        <f t="shared" ca="1" si="856"/>
        <v>-3</v>
      </c>
      <c r="F7865" s="1">
        <f t="shared" ca="1" si="858"/>
        <v>1</v>
      </c>
      <c r="G7865" s="1">
        <f t="shared" ca="1" si="859"/>
        <v>3</v>
      </c>
      <c r="H7865" s="1">
        <f t="shared" ca="1" si="860"/>
        <v>0</v>
      </c>
    </row>
    <row r="7866" spans="1:8" hidden="1" x14ac:dyDescent="0.2">
      <c r="A7866" s="1">
        <v>7863</v>
      </c>
      <c r="B7866" s="1">
        <f t="shared" ca="1" si="857"/>
        <v>377430.76706688292</v>
      </c>
      <c r="C7866" s="1">
        <f t="shared" ca="1" si="854"/>
        <v>100</v>
      </c>
      <c r="D7866" s="1">
        <f t="shared" ca="1" si="855"/>
        <v>-42.077013244733351</v>
      </c>
      <c r="E7866" s="1">
        <f t="shared" ca="1" si="856"/>
        <v>-4</v>
      </c>
      <c r="F7866" s="1">
        <f t="shared" ca="1" si="858"/>
        <v>1</v>
      </c>
      <c r="G7866" s="1">
        <f t="shared" ca="1" si="859"/>
        <v>4</v>
      </c>
      <c r="H7866" s="1">
        <f t="shared" ca="1" si="860"/>
        <v>0</v>
      </c>
    </row>
    <row r="7867" spans="1:8" hidden="1" x14ac:dyDescent="0.2">
      <c r="A7867" s="1">
        <v>7864</v>
      </c>
      <c r="B7867" s="1">
        <f t="shared" ca="1" si="857"/>
        <v>373223.06574240961</v>
      </c>
      <c r="C7867" s="1">
        <f t="shared" ca="1" si="854"/>
        <v>500</v>
      </c>
      <c r="D7867" s="1">
        <f t="shared" ca="1" si="855"/>
        <v>-42.077013244733351</v>
      </c>
      <c r="E7867" s="1">
        <f t="shared" ca="1" si="856"/>
        <v>0</v>
      </c>
      <c r="F7867" s="1">
        <f t="shared" ca="1" si="858"/>
        <v>2</v>
      </c>
      <c r="G7867" s="1">
        <f t="shared" ca="1" si="859"/>
        <v>5</v>
      </c>
      <c r="H7867" s="1">
        <f t="shared" ca="1" si="860"/>
        <v>0</v>
      </c>
    </row>
    <row r="7868" spans="1:8" hidden="1" x14ac:dyDescent="0.2">
      <c r="A7868" s="1">
        <v>7865</v>
      </c>
      <c r="B7868" s="1">
        <f t="shared" ca="1" si="857"/>
        <v>352184.55912004295</v>
      </c>
      <c r="C7868" s="1">
        <f t="shared" ca="1" si="854"/>
        <v>500</v>
      </c>
      <c r="D7868" s="1">
        <f t="shared" ca="1" si="855"/>
        <v>-42.077013244733351</v>
      </c>
      <c r="E7868" s="1">
        <f t="shared" ca="1" si="856"/>
        <v>-1</v>
      </c>
      <c r="F7868" s="1">
        <f t="shared" ca="1" si="858"/>
        <v>2</v>
      </c>
      <c r="G7868" s="1">
        <f t="shared" ca="1" si="859"/>
        <v>6</v>
      </c>
      <c r="H7868" s="1">
        <f t="shared" ca="1" si="860"/>
        <v>0</v>
      </c>
    </row>
    <row r="7869" spans="1:8" hidden="1" x14ac:dyDescent="0.2">
      <c r="A7869" s="1">
        <v>7866</v>
      </c>
      <c r="B7869" s="1">
        <f t="shared" ca="1" si="857"/>
        <v>331146.05249767628</v>
      </c>
      <c r="C7869" s="1">
        <f t="shared" ca="1" si="854"/>
        <v>500</v>
      </c>
      <c r="D7869" s="1">
        <f t="shared" ca="1" si="855"/>
        <v>-42.077013244733351</v>
      </c>
      <c r="E7869" s="1">
        <f t="shared" ca="1" si="856"/>
        <v>-2</v>
      </c>
      <c r="F7869" s="1">
        <f t="shared" ca="1" si="858"/>
        <v>2</v>
      </c>
      <c r="G7869" s="1">
        <f t="shared" ca="1" si="859"/>
        <v>7</v>
      </c>
      <c r="H7869" s="1">
        <f t="shared" ca="1" si="860"/>
        <v>0</v>
      </c>
    </row>
    <row r="7870" spans="1:8" hidden="1" x14ac:dyDescent="0.2">
      <c r="A7870" s="1">
        <v>7867</v>
      </c>
      <c r="B7870" s="1">
        <f t="shared" ca="1" si="857"/>
        <v>310107.54587530962</v>
      </c>
      <c r="C7870" s="1">
        <f t="shared" ca="1" si="854"/>
        <v>500</v>
      </c>
      <c r="D7870" s="1">
        <f t="shared" ca="1" si="855"/>
        <v>-42.077013244733351</v>
      </c>
      <c r="E7870" s="1">
        <f t="shared" ca="1" si="856"/>
        <v>-3</v>
      </c>
      <c r="F7870" s="1">
        <f t="shared" ca="1" si="858"/>
        <v>2</v>
      </c>
      <c r="G7870" s="1">
        <f t="shared" ca="1" si="859"/>
        <v>8</v>
      </c>
      <c r="H7870" s="1">
        <f t="shared" ca="1" si="860"/>
        <v>0</v>
      </c>
    </row>
    <row r="7871" spans="1:8" hidden="1" x14ac:dyDescent="0.2">
      <c r="A7871" s="1">
        <v>7868</v>
      </c>
      <c r="B7871" s="1">
        <f t="shared" ca="1" si="857"/>
        <v>289069.03925294295</v>
      </c>
      <c r="C7871" s="1">
        <f t="shared" ca="1" si="854"/>
        <v>500</v>
      </c>
      <c r="D7871" s="1">
        <f t="shared" ca="1" si="855"/>
        <v>-42.077013244733351</v>
      </c>
      <c r="E7871" s="1">
        <f t="shared" ca="1" si="856"/>
        <v>-4</v>
      </c>
      <c r="F7871" s="1">
        <f t="shared" ca="1" si="858"/>
        <v>2</v>
      </c>
      <c r="G7871" s="1">
        <f t="shared" ca="1" si="859"/>
        <v>9</v>
      </c>
      <c r="H7871" s="1">
        <f t="shared" ca="1" si="860"/>
        <v>0</v>
      </c>
    </row>
    <row r="7872" spans="1:8" hidden="1" x14ac:dyDescent="0.2">
      <c r="A7872" s="1">
        <v>7869</v>
      </c>
      <c r="B7872" s="1">
        <f t="shared" ca="1" si="857"/>
        <v>268030.53263057629</v>
      </c>
      <c r="C7872" s="1">
        <f t="shared" ca="1" si="854"/>
        <v>100</v>
      </c>
      <c r="D7872" s="1">
        <f t="shared" ca="1" si="855"/>
        <v>58.639357099169693</v>
      </c>
      <c r="E7872" s="1">
        <f t="shared" ca="1" si="856"/>
        <v>0</v>
      </c>
      <c r="F7872" s="1">
        <f t="shared" ca="1" si="858"/>
        <v>1</v>
      </c>
      <c r="G7872" s="1">
        <f t="shared" ca="1" si="859"/>
        <v>10</v>
      </c>
      <c r="H7872" s="1">
        <f t="shared" ca="1" si="860"/>
        <v>0</v>
      </c>
    </row>
    <row r="7873" spans="1:8" hidden="1" x14ac:dyDescent="0.2">
      <c r="A7873" s="1">
        <v>7870</v>
      </c>
      <c r="B7873" s="1">
        <f t="shared" ca="1" si="857"/>
        <v>273894.46834049327</v>
      </c>
      <c r="C7873" s="1">
        <f t="shared" ca="1" si="854"/>
        <v>100</v>
      </c>
      <c r="D7873" s="1">
        <f t="shared" ca="1" si="855"/>
        <v>-42.077013244733351</v>
      </c>
      <c r="E7873" s="1">
        <f t="shared" ca="1" si="856"/>
        <v>0</v>
      </c>
      <c r="F7873" s="1">
        <f t="shared" ca="1" si="858"/>
        <v>1</v>
      </c>
      <c r="G7873" s="1">
        <f t="shared" ca="1" si="859"/>
        <v>0</v>
      </c>
      <c r="H7873" s="1">
        <f t="shared" ca="1" si="860"/>
        <v>1</v>
      </c>
    </row>
    <row r="7874" spans="1:8" hidden="1" x14ac:dyDescent="0.2">
      <c r="A7874" s="1">
        <v>7871</v>
      </c>
      <c r="B7874" s="1">
        <f t="shared" ca="1" si="857"/>
        <v>269686.76701601996</v>
      </c>
      <c r="C7874" s="1">
        <f t="shared" ca="1" si="854"/>
        <v>100</v>
      </c>
      <c r="D7874" s="1">
        <f t="shared" ca="1" si="855"/>
        <v>58.639357099169693</v>
      </c>
      <c r="E7874" s="1">
        <f t="shared" ca="1" si="856"/>
        <v>-1</v>
      </c>
      <c r="F7874" s="1">
        <f t="shared" ca="1" si="858"/>
        <v>1</v>
      </c>
      <c r="G7874" s="1">
        <f t="shared" ca="1" si="859"/>
        <v>1</v>
      </c>
      <c r="H7874" s="1">
        <f t="shared" ca="1" si="860"/>
        <v>0</v>
      </c>
    </row>
    <row r="7875" spans="1:8" hidden="1" x14ac:dyDescent="0.2">
      <c r="A7875" s="1">
        <v>7872</v>
      </c>
      <c r="B7875" s="1">
        <f t="shared" ca="1" si="857"/>
        <v>275550.70272593695</v>
      </c>
      <c r="C7875" s="1">
        <f t="shared" ca="1" si="854"/>
        <v>100</v>
      </c>
      <c r="D7875" s="1">
        <f t="shared" ca="1" si="855"/>
        <v>58.639357099169693</v>
      </c>
      <c r="E7875" s="1">
        <f t="shared" ca="1" si="856"/>
        <v>0</v>
      </c>
      <c r="F7875" s="1">
        <f t="shared" ca="1" si="858"/>
        <v>1</v>
      </c>
      <c r="G7875" s="1">
        <f t="shared" ca="1" si="859"/>
        <v>0</v>
      </c>
      <c r="H7875" s="1">
        <f t="shared" ca="1" si="860"/>
        <v>1</v>
      </c>
    </row>
    <row r="7876" spans="1:8" hidden="1" x14ac:dyDescent="0.2">
      <c r="A7876" s="1">
        <v>7873</v>
      </c>
      <c r="B7876" s="1">
        <f t="shared" ca="1" si="857"/>
        <v>281414.63843585394</v>
      </c>
      <c r="C7876" s="1">
        <f t="shared" ca="1" si="854"/>
        <v>100</v>
      </c>
      <c r="D7876" s="1">
        <f t="shared" ca="1" si="855"/>
        <v>-42.077013244733351</v>
      </c>
      <c r="E7876" s="1">
        <f t="shared" ca="1" si="856"/>
        <v>0</v>
      </c>
      <c r="F7876" s="1">
        <f t="shared" ca="1" si="858"/>
        <v>1</v>
      </c>
      <c r="G7876" s="1">
        <f t="shared" ca="1" si="859"/>
        <v>0</v>
      </c>
      <c r="H7876" s="1">
        <f t="shared" ca="1" si="860"/>
        <v>2</v>
      </c>
    </row>
    <row r="7877" spans="1:8" hidden="1" x14ac:dyDescent="0.2">
      <c r="A7877" s="1">
        <v>7874</v>
      </c>
      <c r="B7877" s="1">
        <f t="shared" ca="1" si="857"/>
        <v>277206.93711138063</v>
      </c>
      <c r="C7877" s="1">
        <f t="shared" ref="C7877:C7940" ca="1" si="861">$C$4*POWER($L$2,F7877-1)</f>
        <v>100</v>
      </c>
      <c r="D7877" s="1">
        <f t="shared" ref="D7877:D7940" ca="1" si="862">IF(RAND()&lt;$B$1,$F$1,$H$1)</f>
        <v>58.639357099169693</v>
      </c>
      <c r="E7877" s="1">
        <f t="shared" ref="E7877:E7940" ca="1" si="863">IF(D7876&lt;0,IF(E7876-1=-$D$2,0,E7876-1),IF(E7876+1=$F$2,0,E7876+1))</f>
        <v>-1</v>
      </c>
      <c r="F7877" s="1">
        <f t="shared" ca="1" si="858"/>
        <v>1</v>
      </c>
      <c r="G7877" s="1">
        <f t="shared" ca="1" si="859"/>
        <v>1</v>
      </c>
      <c r="H7877" s="1">
        <f t="shared" ca="1" si="860"/>
        <v>0</v>
      </c>
    </row>
    <row r="7878" spans="1:8" hidden="1" x14ac:dyDescent="0.2">
      <c r="A7878" s="1">
        <v>7875</v>
      </c>
      <c r="B7878" s="1">
        <f t="shared" ref="B7878:B7941" ca="1" si="864">B7877+D7877*C7877</f>
        <v>283070.87282129761</v>
      </c>
      <c r="C7878" s="1">
        <f t="shared" ca="1" si="861"/>
        <v>100</v>
      </c>
      <c r="D7878" s="1">
        <f t="shared" ca="1" si="862"/>
        <v>-42.077013244733351</v>
      </c>
      <c r="E7878" s="1">
        <f t="shared" ca="1" si="863"/>
        <v>0</v>
      </c>
      <c r="F7878" s="1">
        <f t="shared" ref="F7878:F7941" ca="1" si="865">IF(AND(D7877&gt;0,E7878=0),IF(F7877-1&lt;1,1,F7877-1),IF(AND(D7877&lt;0,E7878=0),IF(F7877+1&gt;$H$2,1,F7877+1),F7877))</f>
        <v>1</v>
      </c>
      <c r="G7878" s="1">
        <f t="shared" ref="G7878:G7941" ca="1" si="866">IF(D7877&gt;0,0,G7877+1)</f>
        <v>0</v>
      </c>
      <c r="H7878" s="1">
        <f t="shared" ref="H7878:H7941" ca="1" si="867">IF(D7877&lt;0,0,H7877+1)</f>
        <v>1</v>
      </c>
    </row>
    <row r="7879" spans="1:8" hidden="1" x14ac:dyDescent="0.2">
      <c r="A7879" s="1">
        <v>7876</v>
      </c>
      <c r="B7879" s="1">
        <f t="shared" ca="1" si="864"/>
        <v>278863.1714968243</v>
      </c>
      <c r="C7879" s="1">
        <f t="shared" ca="1" si="861"/>
        <v>100</v>
      </c>
      <c r="D7879" s="1">
        <f t="shared" ca="1" si="862"/>
        <v>-42.077013244733351</v>
      </c>
      <c r="E7879" s="1">
        <f t="shared" ca="1" si="863"/>
        <v>-1</v>
      </c>
      <c r="F7879" s="1">
        <f t="shared" ca="1" si="865"/>
        <v>1</v>
      </c>
      <c r="G7879" s="1">
        <f t="shared" ca="1" si="866"/>
        <v>1</v>
      </c>
      <c r="H7879" s="1">
        <f t="shared" ca="1" si="867"/>
        <v>0</v>
      </c>
    </row>
    <row r="7880" spans="1:8" hidden="1" x14ac:dyDescent="0.2">
      <c r="A7880" s="1">
        <v>7877</v>
      </c>
      <c r="B7880" s="1">
        <f t="shared" ca="1" si="864"/>
        <v>274655.47017235099</v>
      </c>
      <c r="C7880" s="1">
        <f t="shared" ca="1" si="861"/>
        <v>100</v>
      </c>
      <c r="D7880" s="1">
        <f t="shared" ca="1" si="862"/>
        <v>-42.077013244733351</v>
      </c>
      <c r="E7880" s="1">
        <f t="shared" ca="1" si="863"/>
        <v>-2</v>
      </c>
      <c r="F7880" s="1">
        <f t="shared" ca="1" si="865"/>
        <v>1</v>
      </c>
      <c r="G7880" s="1">
        <f t="shared" ca="1" si="866"/>
        <v>2</v>
      </c>
      <c r="H7880" s="1">
        <f t="shared" ca="1" si="867"/>
        <v>0</v>
      </c>
    </row>
    <row r="7881" spans="1:8" hidden="1" x14ac:dyDescent="0.2">
      <c r="A7881" s="1">
        <v>7878</v>
      </c>
      <c r="B7881" s="1">
        <f t="shared" ca="1" si="864"/>
        <v>270447.76884787768</v>
      </c>
      <c r="C7881" s="1">
        <f t="shared" ca="1" si="861"/>
        <v>100</v>
      </c>
      <c r="D7881" s="1">
        <f t="shared" ca="1" si="862"/>
        <v>-42.077013244733351</v>
      </c>
      <c r="E7881" s="1">
        <f t="shared" ca="1" si="863"/>
        <v>-3</v>
      </c>
      <c r="F7881" s="1">
        <f t="shared" ca="1" si="865"/>
        <v>1</v>
      </c>
      <c r="G7881" s="1">
        <f t="shared" ca="1" si="866"/>
        <v>3</v>
      </c>
      <c r="H7881" s="1">
        <f t="shared" ca="1" si="867"/>
        <v>0</v>
      </c>
    </row>
    <row r="7882" spans="1:8" hidden="1" x14ac:dyDescent="0.2">
      <c r="A7882" s="1">
        <v>7879</v>
      </c>
      <c r="B7882" s="1">
        <f t="shared" ca="1" si="864"/>
        <v>266240.06752340437</v>
      </c>
      <c r="C7882" s="1">
        <f t="shared" ca="1" si="861"/>
        <v>100</v>
      </c>
      <c r="D7882" s="1">
        <f t="shared" ca="1" si="862"/>
        <v>58.639357099169693</v>
      </c>
      <c r="E7882" s="1">
        <f t="shared" ca="1" si="863"/>
        <v>-4</v>
      </c>
      <c r="F7882" s="1">
        <f t="shared" ca="1" si="865"/>
        <v>1</v>
      </c>
      <c r="G7882" s="1">
        <f t="shared" ca="1" si="866"/>
        <v>4</v>
      </c>
      <c r="H7882" s="1">
        <f t="shared" ca="1" si="867"/>
        <v>0</v>
      </c>
    </row>
    <row r="7883" spans="1:8" hidden="1" x14ac:dyDescent="0.2">
      <c r="A7883" s="1">
        <v>7880</v>
      </c>
      <c r="B7883" s="1">
        <f t="shared" ca="1" si="864"/>
        <v>272104.00323332136</v>
      </c>
      <c r="C7883" s="1">
        <f t="shared" ca="1" si="861"/>
        <v>100</v>
      </c>
      <c r="D7883" s="1">
        <f t="shared" ca="1" si="862"/>
        <v>58.639357099169693</v>
      </c>
      <c r="E7883" s="1">
        <f t="shared" ca="1" si="863"/>
        <v>-3</v>
      </c>
      <c r="F7883" s="1">
        <f t="shared" ca="1" si="865"/>
        <v>1</v>
      </c>
      <c r="G7883" s="1">
        <f t="shared" ca="1" si="866"/>
        <v>0</v>
      </c>
      <c r="H7883" s="1">
        <f t="shared" ca="1" si="867"/>
        <v>1</v>
      </c>
    </row>
    <row r="7884" spans="1:8" hidden="1" x14ac:dyDescent="0.2">
      <c r="A7884" s="1">
        <v>7881</v>
      </c>
      <c r="B7884" s="1">
        <f t="shared" ca="1" si="864"/>
        <v>277967.93894323835</v>
      </c>
      <c r="C7884" s="1">
        <f t="shared" ca="1" si="861"/>
        <v>100</v>
      </c>
      <c r="D7884" s="1">
        <f t="shared" ca="1" si="862"/>
        <v>58.639357099169693</v>
      </c>
      <c r="E7884" s="1">
        <f t="shared" ca="1" si="863"/>
        <v>-2</v>
      </c>
      <c r="F7884" s="1">
        <f t="shared" ca="1" si="865"/>
        <v>1</v>
      </c>
      <c r="G7884" s="1">
        <f t="shared" ca="1" si="866"/>
        <v>0</v>
      </c>
      <c r="H7884" s="1">
        <f t="shared" ca="1" si="867"/>
        <v>2</v>
      </c>
    </row>
    <row r="7885" spans="1:8" hidden="1" x14ac:dyDescent="0.2">
      <c r="A7885" s="1">
        <v>7882</v>
      </c>
      <c r="B7885" s="1">
        <f t="shared" ca="1" si="864"/>
        <v>283831.87465315533</v>
      </c>
      <c r="C7885" s="1">
        <f t="shared" ca="1" si="861"/>
        <v>100</v>
      </c>
      <c r="D7885" s="1">
        <f t="shared" ca="1" si="862"/>
        <v>-42.077013244733351</v>
      </c>
      <c r="E7885" s="1">
        <f t="shared" ca="1" si="863"/>
        <v>-1</v>
      </c>
      <c r="F7885" s="1">
        <f t="shared" ca="1" si="865"/>
        <v>1</v>
      </c>
      <c r="G7885" s="1">
        <f t="shared" ca="1" si="866"/>
        <v>0</v>
      </c>
      <c r="H7885" s="1">
        <f t="shared" ca="1" si="867"/>
        <v>3</v>
      </c>
    </row>
    <row r="7886" spans="1:8" hidden="1" x14ac:dyDescent="0.2">
      <c r="A7886" s="1">
        <v>7883</v>
      </c>
      <c r="B7886" s="1">
        <f t="shared" ca="1" si="864"/>
        <v>279624.17332868202</v>
      </c>
      <c r="C7886" s="1">
        <f t="shared" ca="1" si="861"/>
        <v>100</v>
      </c>
      <c r="D7886" s="1">
        <f t="shared" ca="1" si="862"/>
        <v>-42.077013244733351</v>
      </c>
      <c r="E7886" s="1">
        <f t="shared" ca="1" si="863"/>
        <v>-2</v>
      </c>
      <c r="F7886" s="1">
        <f t="shared" ca="1" si="865"/>
        <v>1</v>
      </c>
      <c r="G7886" s="1">
        <f t="shared" ca="1" si="866"/>
        <v>1</v>
      </c>
      <c r="H7886" s="1">
        <f t="shared" ca="1" si="867"/>
        <v>0</v>
      </c>
    </row>
    <row r="7887" spans="1:8" hidden="1" x14ac:dyDescent="0.2">
      <c r="A7887" s="1">
        <v>7884</v>
      </c>
      <c r="B7887" s="1">
        <f t="shared" ca="1" si="864"/>
        <v>275416.47200420871</v>
      </c>
      <c r="C7887" s="1">
        <f t="shared" ca="1" si="861"/>
        <v>100</v>
      </c>
      <c r="D7887" s="1">
        <f t="shared" ca="1" si="862"/>
        <v>58.639357099169693</v>
      </c>
      <c r="E7887" s="1">
        <f t="shared" ca="1" si="863"/>
        <v>-3</v>
      </c>
      <c r="F7887" s="1">
        <f t="shared" ca="1" si="865"/>
        <v>1</v>
      </c>
      <c r="G7887" s="1">
        <f t="shared" ca="1" si="866"/>
        <v>2</v>
      </c>
      <c r="H7887" s="1">
        <f t="shared" ca="1" si="867"/>
        <v>0</v>
      </c>
    </row>
    <row r="7888" spans="1:8" hidden="1" x14ac:dyDescent="0.2">
      <c r="A7888" s="1">
        <v>7885</v>
      </c>
      <c r="B7888" s="1">
        <f t="shared" ca="1" si="864"/>
        <v>281280.4077141257</v>
      </c>
      <c r="C7888" s="1">
        <f t="shared" ca="1" si="861"/>
        <v>100</v>
      </c>
      <c r="D7888" s="1">
        <f t="shared" ca="1" si="862"/>
        <v>-42.077013244733351</v>
      </c>
      <c r="E7888" s="1">
        <f t="shared" ca="1" si="863"/>
        <v>-2</v>
      </c>
      <c r="F7888" s="1">
        <f t="shared" ca="1" si="865"/>
        <v>1</v>
      </c>
      <c r="G7888" s="1">
        <f t="shared" ca="1" si="866"/>
        <v>0</v>
      </c>
      <c r="H7888" s="1">
        <f t="shared" ca="1" si="867"/>
        <v>1</v>
      </c>
    </row>
    <row r="7889" spans="1:8" hidden="1" x14ac:dyDescent="0.2">
      <c r="A7889" s="1">
        <v>7886</v>
      </c>
      <c r="B7889" s="1">
        <f t="shared" ca="1" si="864"/>
        <v>277072.70638965239</v>
      </c>
      <c r="C7889" s="1">
        <f t="shared" ca="1" si="861"/>
        <v>100</v>
      </c>
      <c r="D7889" s="1">
        <f t="shared" ca="1" si="862"/>
        <v>58.639357099169693</v>
      </c>
      <c r="E7889" s="1">
        <f t="shared" ca="1" si="863"/>
        <v>-3</v>
      </c>
      <c r="F7889" s="1">
        <f t="shared" ca="1" si="865"/>
        <v>1</v>
      </c>
      <c r="G7889" s="1">
        <f t="shared" ca="1" si="866"/>
        <v>1</v>
      </c>
      <c r="H7889" s="1">
        <f t="shared" ca="1" si="867"/>
        <v>0</v>
      </c>
    </row>
    <row r="7890" spans="1:8" hidden="1" x14ac:dyDescent="0.2">
      <c r="A7890" s="1">
        <v>7887</v>
      </c>
      <c r="B7890" s="1">
        <f t="shared" ca="1" si="864"/>
        <v>282936.64209956938</v>
      </c>
      <c r="C7890" s="1">
        <f t="shared" ca="1" si="861"/>
        <v>100</v>
      </c>
      <c r="D7890" s="1">
        <f t="shared" ca="1" si="862"/>
        <v>58.639357099169693</v>
      </c>
      <c r="E7890" s="1">
        <f t="shared" ca="1" si="863"/>
        <v>-2</v>
      </c>
      <c r="F7890" s="1">
        <f t="shared" ca="1" si="865"/>
        <v>1</v>
      </c>
      <c r="G7890" s="1">
        <f t="shared" ca="1" si="866"/>
        <v>0</v>
      </c>
      <c r="H7890" s="1">
        <f t="shared" ca="1" si="867"/>
        <v>1</v>
      </c>
    </row>
    <row r="7891" spans="1:8" hidden="1" x14ac:dyDescent="0.2">
      <c r="A7891" s="1">
        <v>7888</v>
      </c>
      <c r="B7891" s="1">
        <f t="shared" ca="1" si="864"/>
        <v>288800.57780948636</v>
      </c>
      <c r="C7891" s="1">
        <f t="shared" ca="1" si="861"/>
        <v>100</v>
      </c>
      <c r="D7891" s="1">
        <f t="shared" ca="1" si="862"/>
        <v>-42.077013244733351</v>
      </c>
      <c r="E7891" s="1">
        <f t="shared" ca="1" si="863"/>
        <v>-1</v>
      </c>
      <c r="F7891" s="1">
        <f t="shared" ca="1" si="865"/>
        <v>1</v>
      </c>
      <c r="G7891" s="1">
        <f t="shared" ca="1" si="866"/>
        <v>0</v>
      </c>
      <c r="H7891" s="1">
        <f t="shared" ca="1" si="867"/>
        <v>2</v>
      </c>
    </row>
    <row r="7892" spans="1:8" hidden="1" x14ac:dyDescent="0.2">
      <c r="A7892" s="1">
        <v>7889</v>
      </c>
      <c r="B7892" s="1">
        <f t="shared" ca="1" si="864"/>
        <v>284592.87648501305</v>
      </c>
      <c r="C7892" s="1">
        <f t="shared" ca="1" si="861"/>
        <v>100</v>
      </c>
      <c r="D7892" s="1">
        <f t="shared" ca="1" si="862"/>
        <v>-42.077013244733351</v>
      </c>
      <c r="E7892" s="1">
        <f t="shared" ca="1" si="863"/>
        <v>-2</v>
      </c>
      <c r="F7892" s="1">
        <f t="shared" ca="1" si="865"/>
        <v>1</v>
      </c>
      <c r="G7892" s="1">
        <f t="shared" ca="1" si="866"/>
        <v>1</v>
      </c>
      <c r="H7892" s="1">
        <f t="shared" ca="1" si="867"/>
        <v>0</v>
      </c>
    </row>
    <row r="7893" spans="1:8" hidden="1" x14ac:dyDescent="0.2">
      <c r="A7893" s="1">
        <v>7890</v>
      </c>
      <c r="B7893" s="1">
        <f t="shared" ca="1" si="864"/>
        <v>280385.17516053974</v>
      </c>
      <c r="C7893" s="1">
        <f t="shared" ca="1" si="861"/>
        <v>100</v>
      </c>
      <c r="D7893" s="1">
        <f t="shared" ca="1" si="862"/>
        <v>-42.077013244733351</v>
      </c>
      <c r="E7893" s="1">
        <f t="shared" ca="1" si="863"/>
        <v>-3</v>
      </c>
      <c r="F7893" s="1">
        <f t="shared" ca="1" si="865"/>
        <v>1</v>
      </c>
      <c r="G7893" s="1">
        <f t="shared" ca="1" si="866"/>
        <v>2</v>
      </c>
      <c r="H7893" s="1">
        <f t="shared" ca="1" si="867"/>
        <v>0</v>
      </c>
    </row>
    <row r="7894" spans="1:8" hidden="1" x14ac:dyDescent="0.2">
      <c r="A7894" s="1">
        <v>7891</v>
      </c>
      <c r="B7894" s="1">
        <f t="shared" ca="1" si="864"/>
        <v>276177.47383606643</v>
      </c>
      <c r="C7894" s="1">
        <f t="shared" ca="1" si="861"/>
        <v>100</v>
      </c>
      <c r="D7894" s="1">
        <f t="shared" ca="1" si="862"/>
        <v>58.639357099169693</v>
      </c>
      <c r="E7894" s="1">
        <f t="shared" ca="1" si="863"/>
        <v>-4</v>
      </c>
      <c r="F7894" s="1">
        <f t="shared" ca="1" si="865"/>
        <v>1</v>
      </c>
      <c r="G7894" s="1">
        <f t="shared" ca="1" si="866"/>
        <v>3</v>
      </c>
      <c r="H7894" s="1">
        <f t="shared" ca="1" si="867"/>
        <v>0</v>
      </c>
    </row>
    <row r="7895" spans="1:8" hidden="1" x14ac:dyDescent="0.2">
      <c r="A7895" s="1">
        <v>7892</v>
      </c>
      <c r="B7895" s="1">
        <f t="shared" ca="1" si="864"/>
        <v>282041.40954598342</v>
      </c>
      <c r="C7895" s="1">
        <f t="shared" ca="1" si="861"/>
        <v>100</v>
      </c>
      <c r="D7895" s="1">
        <f t="shared" ca="1" si="862"/>
        <v>58.639357099169693</v>
      </c>
      <c r="E7895" s="1">
        <f t="shared" ca="1" si="863"/>
        <v>-3</v>
      </c>
      <c r="F7895" s="1">
        <f t="shared" ca="1" si="865"/>
        <v>1</v>
      </c>
      <c r="G7895" s="1">
        <f t="shared" ca="1" si="866"/>
        <v>0</v>
      </c>
      <c r="H7895" s="1">
        <f t="shared" ca="1" si="867"/>
        <v>1</v>
      </c>
    </row>
    <row r="7896" spans="1:8" hidden="1" x14ac:dyDescent="0.2">
      <c r="A7896" s="1">
        <v>7893</v>
      </c>
      <c r="B7896" s="1">
        <f t="shared" ca="1" si="864"/>
        <v>287905.34525590041</v>
      </c>
      <c r="C7896" s="1">
        <f t="shared" ca="1" si="861"/>
        <v>100</v>
      </c>
      <c r="D7896" s="1">
        <f t="shared" ca="1" si="862"/>
        <v>58.639357099169693</v>
      </c>
      <c r="E7896" s="1">
        <f t="shared" ca="1" si="863"/>
        <v>-2</v>
      </c>
      <c r="F7896" s="1">
        <f t="shared" ca="1" si="865"/>
        <v>1</v>
      </c>
      <c r="G7896" s="1">
        <f t="shared" ca="1" si="866"/>
        <v>0</v>
      </c>
      <c r="H7896" s="1">
        <f t="shared" ca="1" si="867"/>
        <v>2</v>
      </c>
    </row>
    <row r="7897" spans="1:8" hidden="1" x14ac:dyDescent="0.2">
      <c r="A7897" s="1">
        <v>7894</v>
      </c>
      <c r="B7897" s="1">
        <f t="shared" ca="1" si="864"/>
        <v>293769.28096581739</v>
      </c>
      <c r="C7897" s="1">
        <f t="shared" ca="1" si="861"/>
        <v>100</v>
      </c>
      <c r="D7897" s="1">
        <f t="shared" ca="1" si="862"/>
        <v>58.639357099169693</v>
      </c>
      <c r="E7897" s="1">
        <f t="shared" ca="1" si="863"/>
        <v>-1</v>
      </c>
      <c r="F7897" s="1">
        <f t="shared" ca="1" si="865"/>
        <v>1</v>
      </c>
      <c r="G7897" s="1">
        <f t="shared" ca="1" si="866"/>
        <v>0</v>
      </c>
      <c r="H7897" s="1">
        <f t="shared" ca="1" si="867"/>
        <v>3</v>
      </c>
    </row>
    <row r="7898" spans="1:8" hidden="1" x14ac:dyDescent="0.2">
      <c r="A7898" s="1">
        <v>7895</v>
      </c>
      <c r="B7898" s="1">
        <f t="shared" ca="1" si="864"/>
        <v>299633.21667573438</v>
      </c>
      <c r="C7898" s="1">
        <f t="shared" ca="1" si="861"/>
        <v>100</v>
      </c>
      <c r="D7898" s="1">
        <f t="shared" ca="1" si="862"/>
        <v>-42.077013244733351</v>
      </c>
      <c r="E7898" s="1">
        <f t="shared" ca="1" si="863"/>
        <v>0</v>
      </c>
      <c r="F7898" s="1">
        <f t="shared" ca="1" si="865"/>
        <v>1</v>
      </c>
      <c r="G7898" s="1">
        <f t="shared" ca="1" si="866"/>
        <v>0</v>
      </c>
      <c r="H7898" s="1">
        <f t="shared" ca="1" si="867"/>
        <v>4</v>
      </c>
    </row>
    <row r="7899" spans="1:8" hidden="1" x14ac:dyDescent="0.2">
      <c r="A7899" s="1">
        <v>7896</v>
      </c>
      <c r="B7899" s="1">
        <f t="shared" ca="1" si="864"/>
        <v>295425.51535126107</v>
      </c>
      <c r="C7899" s="1">
        <f t="shared" ca="1" si="861"/>
        <v>100</v>
      </c>
      <c r="D7899" s="1">
        <f t="shared" ca="1" si="862"/>
        <v>-42.077013244733351</v>
      </c>
      <c r="E7899" s="1">
        <f t="shared" ca="1" si="863"/>
        <v>-1</v>
      </c>
      <c r="F7899" s="1">
        <f t="shared" ca="1" si="865"/>
        <v>1</v>
      </c>
      <c r="G7899" s="1">
        <f t="shared" ca="1" si="866"/>
        <v>1</v>
      </c>
      <c r="H7899" s="1">
        <f t="shared" ca="1" si="867"/>
        <v>0</v>
      </c>
    </row>
    <row r="7900" spans="1:8" hidden="1" x14ac:dyDescent="0.2">
      <c r="A7900" s="1">
        <v>7897</v>
      </c>
      <c r="B7900" s="1">
        <f t="shared" ca="1" si="864"/>
        <v>291217.81402678776</v>
      </c>
      <c r="C7900" s="1">
        <f t="shared" ca="1" si="861"/>
        <v>100</v>
      </c>
      <c r="D7900" s="1">
        <f t="shared" ca="1" si="862"/>
        <v>-42.077013244733351</v>
      </c>
      <c r="E7900" s="1">
        <f t="shared" ca="1" si="863"/>
        <v>-2</v>
      </c>
      <c r="F7900" s="1">
        <f t="shared" ca="1" si="865"/>
        <v>1</v>
      </c>
      <c r="G7900" s="1">
        <f t="shared" ca="1" si="866"/>
        <v>2</v>
      </c>
      <c r="H7900" s="1">
        <f t="shared" ca="1" si="867"/>
        <v>0</v>
      </c>
    </row>
    <row r="7901" spans="1:8" hidden="1" x14ac:dyDescent="0.2">
      <c r="A7901" s="1">
        <v>7898</v>
      </c>
      <c r="B7901" s="1">
        <f t="shared" ca="1" si="864"/>
        <v>287010.11270231445</v>
      </c>
      <c r="C7901" s="1">
        <f t="shared" ca="1" si="861"/>
        <v>100</v>
      </c>
      <c r="D7901" s="1">
        <f t="shared" ca="1" si="862"/>
        <v>58.639357099169693</v>
      </c>
      <c r="E7901" s="1">
        <f t="shared" ca="1" si="863"/>
        <v>-3</v>
      </c>
      <c r="F7901" s="1">
        <f t="shared" ca="1" si="865"/>
        <v>1</v>
      </c>
      <c r="G7901" s="1">
        <f t="shared" ca="1" si="866"/>
        <v>3</v>
      </c>
      <c r="H7901" s="1">
        <f t="shared" ca="1" si="867"/>
        <v>0</v>
      </c>
    </row>
    <row r="7902" spans="1:8" hidden="1" x14ac:dyDescent="0.2">
      <c r="A7902" s="1">
        <v>7899</v>
      </c>
      <c r="B7902" s="1">
        <f t="shared" ca="1" si="864"/>
        <v>292874.04841223144</v>
      </c>
      <c r="C7902" s="1">
        <f t="shared" ca="1" si="861"/>
        <v>100</v>
      </c>
      <c r="D7902" s="1">
        <f t="shared" ca="1" si="862"/>
        <v>-42.077013244733351</v>
      </c>
      <c r="E7902" s="1">
        <f t="shared" ca="1" si="863"/>
        <v>-2</v>
      </c>
      <c r="F7902" s="1">
        <f t="shared" ca="1" si="865"/>
        <v>1</v>
      </c>
      <c r="G7902" s="1">
        <f t="shared" ca="1" si="866"/>
        <v>0</v>
      </c>
      <c r="H7902" s="1">
        <f t="shared" ca="1" si="867"/>
        <v>1</v>
      </c>
    </row>
    <row r="7903" spans="1:8" hidden="1" x14ac:dyDescent="0.2">
      <c r="A7903" s="1">
        <v>7900</v>
      </c>
      <c r="B7903" s="1">
        <f t="shared" ca="1" si="864"/>
        <v>288666.34708775813</v>
      </c>
      <c r="C7903" s="1">
        <f t="shared" ca="1" si="861"/>
        <v>100</v>
      </c>
      <c r="D7903" s="1">
        <f t="shared" ca="1" si="862"/>
        <v>-42.077013244733351</v>
      </c>
      <c r="E7903" s="1">
        <f t="shared" ca="1" si="863"/>
        <v>-3</v>
      </c>
      <c r="F7903" s="1">
        <f t="shared" ca="1" si="865"/>
        <v>1</v>
      </c>
      <c r="G7903" s="1">
        <f t="shared" ca="1" si="866"/>
        <v>1</v>
      </c>
      <c r="H7903" s="1">
        <f t="shared" ca="1" si="867"/>
        <v>0</v>
      </c>
    </row>
    <row r="7904" spans="1:8" hidden="1" x14ac:dyDescent="0.2">
      <c r="A7904" s="1">
        <v>7901</v>
      </c>
      <c r="B7904" s="1">
        <f t="shared" ca="1" si="864"/>
        <v>284458.64576328482</v>
      </c>
      <c r="C7904" s="1">
        <f t="shared" ca="1" si="861"/>
        <v>100</v>
      </c>
      <c r="D7904" s="1">
        <f t="shared" ca="1" si="862"/>
        <v>-42.077013244733351</v>
      </c>
      <c r="E7904" s="1">
        <f t="shared" ca="1" si="863"/>
        <v>-4</v>
      </c>
      <c r="F7904" s="1">
        <f t="shared" ca="1" si="865"/>
        <v>1</v>
      </c>
      <c r="G7904" s="1">
        <f t="shared" ca="1" si="866"/>
        <v>2</v>
      </c>
      <c r="H7904" s="1">
        <f t="shared" ca="1" si="867"/>
        <v>0</v>
      </c>
    </row>
    <row r="7905" spans="1:8" hidden="1" x14ac:dyDescent="0.2">
      <c r="A7905" s="1">
        <v>7902</v>
      </c>
      <c r="B7905" s="1">
        <f t="shared" ca="1" si="864"/>
        <v>280250.94443881151</v>
      </c>
      <c r="C7905" s="1">
        <f t="shared" ca="1" si="861"/>
        <v>500</v>
      </c>
      <c r="D7905" s="1">
        <f t="shared" ca="1" si="862"/>
        <v>-42.077013244733351</v>
      </c>
      <c r="E7905" s="1">
        <f t="shared" ca="1" si="863"/>
        <v>0</v>
      </c>
      <c r="F7905" s="1">
        <f t="shared" ca="1" si="865"/>
        <v>2</v>
      </c>
      <c r="G7905" s="1">
        <f t="shared" ca="1" si="866"/>
        <v>3</v>
      </c>
      <c r="H7905" s="1">
        <f t="shared" ca="1" si="867"/>
        <v>0</v>
      </c>
    </row>
    <row r="7906" spans="1:8" hidden="1" x14ac:dyDescent="0.2">
      <c r="A7906" s="1">
        <v>7903</v>
      </c>
      <c r="B7906" s="1">
        <f t="shared" ca="1" si="864"/>
        <v>259212.43781644484</v>
      </c>
      <c r="C7906" s="1">
        <f t="shared" ca="1" si="861"/>
        <v>500</v>
      </c>
      <c r="D7906" s="1">
        <f t="shared" ca="1" si="862"/>
        <v>-42.077013244733351</v>
      </c>
      <c r="E7906" s="1">
        <f t="shared" ca="1" si="863"/>
        <v>-1</v>
      </c>
      <c r="F7906" s="1">
        <f t="shared" ca="1" si="865"/>
        <v>2</v>
      </c>
      <c r="G7906" s="1">
        <f t="shared" ca="1" si="866"/>
        <v>4</v>
      </c>
      <c r="H7906" s="1">
        <f t="shared" ca="1" si="867"/>
        <v>0</v>
      </c>
    </row>
    <row r="7907" spans="1:8" hidden="1" x14ac:dyDescent="0.2">
      <c r="A7907" s="1">
        <v>7904</v>
      </c>
      <c r="B7907" s="1">
        <f t="shared" ca="1" si="864"/>
        <v>238173.93119407818</v>
      </c>
      <c r="C7907" s="1">
        <f t="shared" ca="1" si="861"/>
        <v>500</v>
      </c>
      <c r="D7907" s="1">
        <f t="shared" ca="1" si="862"/>
        <v>-42.077013244733351</v>
      </c>
      <c r="E7907" s="1">
        <f t="shared" ca="1" si="863"/>
        <v>-2</v>
      </c>
      <c r="F7907" s="1">
        <f t="shared" ca="1" si="865"/>
        <v>2</v>
      </c>
      <c r="G7907" s="1">
        <f t="shared" ca="1" si="866"/>
        <v>5</v>
      </c>
      <c r="H7907" s="1">
        <f t="shared" ca="1" si="867"/>
        <v>0</v>
      </c>
    </row>
    <row r="7908" spans="1:8" hidden="1" x14ac:dyDescent="0.2">
      <c r="A7908" s="1">
        <v>7905</v>
      </c>
      <c r="B7908" s="1">
        <f t="shared" ca="1" si="864"/>
        <v>217135.42457171151</v>
      </c>
      <c r="C7908" s="1">
        <f t="shared" ca="1" si="861"/>
        <v>500</v>
      </c>
      <c r="D7908" s="1">
        <f t="shared" ca="1" si="862"/>
        <v>58.639357099169693</v>
      </c>
      <c r="E7908" s="1">
        <f t="shared" ca="1" si="863"/>
        <v>-3</v>
      </c>
      <c r="F7908" s="1">
        <f t="shared" ca="1" si="865"/>
        <v>2</v>
      </c>
      <c r="G7908" s="1">
        <f t="shared" ca="1" si="866"/>
        <v>6</v>
      </c>
      <c r="H7908" s="1">
        <f t="shared" ca="1" si="867"/>
        <v>0</v>
      </c>
    </row>
    <row r="7909" spans="1:8" hidden="1" x14ac:dyDescent="0.2">
      <c r="A7909" s="1">
        <v>7906</v>
      </c>
      <c r="B7909" s="1">
        <f t="shared" ca="1" si="864"/>
        <v>246455.10312129636</v>
      </c>
      <c r="C7909" s="1">
        <f t="shared" ca="1" si="861"/>
        <v>500</v>
      </c>
      <c r="D7909" s="1">
        <f t="shared" ca="1" si="862"/>
        <v>58.639357099169693</v>
      </c>
      <c r="E7909" s="1">
        <f t="shared" ca="1" si="863"/>
        <v>-2</v>
      </c>
      <c r="F7909" s="1">
        <f t="shared" ca="1" si="865"/>
        <v>2</v>
      </c>
      <c r="G7909" s="1">
        <f t="shared" ca="1" si="866"/>
        <v>0</v>
      </c>
      <c r="H7909" s="1">
        <f t="shared" ca="1" si="867"/>
        <v>1</v>
      </c>
    </row>
    <row r="7910" spans="1:8" hidden="1" x14ac:dyDescent="0.2">
      <c r="A7910" s="1">
        <v>7907</v>
      </c>
      <c r="B7910" s="1">
        <f t="shared" ca="1" si="864"/>
        <v>275774.7816708812</v>
      </c>
      <c r="C7910" s="1">
        <f t="shared" ca="1" si="861"/>
        <v>500</v>
      </c>
      <c r="D7910" s="1">
        <f t="shared" ca="1" si="862"/>
        <v>-42.077013244733351</v>
      </c>
      <c r="E7910" s="1">
        <f t="shared" ca="1" si="863"/>
        <v>-1</v>
      </c>
      <c r="F7910" s="1">
        <f t="shared" ca="1" si="865"/>
        <v>2</v>
      </c>
      <c r="G7910" s="1">
        <f t="shared" ca="1" si="866"/>
        <v>0</v>
      </c>
      <c r="H7910" s="1">
        <f t="shared" ca="1" si="867"/>
        <v>2</v>
      </c>
    </row>
    <row r="7911" spans="1:8" hidden="1" x14ac:dyDescent="0.2">
      <c r="A7911" s="1">
        <v>7908</v>
      </c>
      <c r="B7911" s="1">
        <f t="shared" ca="1" si="864"/>
        <v>254736.27504851454</v>
      </c>
      <c r="C7911" s="1">
        <f t="shared" ca="1" si="861"/>
        <v>500</v>
      </c>
      <c r="D7911" s="1">
        <f t="shared" ca="1" si="862"/>
        <v>-42.077013244733351</v>
      </c>
      <c r="E7911" s="1">
        <f t="shared" ca="1" si="863"/>
        <v>-2</v>
      </c>
      <c r="F7911" s="1">
        <f t="shared" ca="1" si="865"/>
        <v>2</v>
      </c>
      <c r="G7911" s="1">
        <f t="shared" ca="1" si="866"/>
        <v>1</v>
      </c>
      <c r="H7911" s="1">
        <f t="shared" ca="1" si="867"/>
        <v>0</v>
      </c>
    </row>
    <row r="7912" spans="1:8" hidden="1" x14ac:dyDescent="0.2">
      <c r="A7912" s="1">
        <v>7909</v>
      </c>
      <c r="B7912" s="1">
        <f t="shared" ca="1" si="864"/>
        <v>233697.76842614787</v>
      </c>
      <c r="C7912" s="1">
        <f t="shared" ca="1" si="861"/>
        <v>500</v>
      </c>
      <c r="D7912" s="1">
        <f t="shared" ca="1" si="862"/>
        <v>58.639357099169693</v>
      </c>
      <c r="E7912" s="1">
        <f t="shared" ca="1" si="863"/>
        <v>-3</v>
      </c>
      <c r="F7912" s="1">
        <f t="shared" ca="1" si="865"/>
        <v>2</v>
      </c>
      <c r="G7912" s="1">
        <f t="shared" ca="1" si="866"/>
        <v>2</v>
      </c>
      <c r="H7912" s="1">
        <f t="shared" ca="1" si="867"/>
        <v>0</v>
      </c>
    </row>
    <row r="7913" spans="1:8" hidden="1" x14ac:dyDescent="0.2">
      <c r="A7913" s="1">
        <v>7910</v>
      </c>
      <c r="B7913" s="1">
        <f t="shared" ca="1" si="864"/>
        <v>263017.44697573269</v>
      </c>
      <c r="C7913" s="1">
        <f t="shared" ca="1" si="861"/>
        <v>500</v>
      </c>
      <c r="D7913" s="1">
        <f t="shared" ca="1" si="862"/>
        <v>-42.077013244733351</v>
      </c>
      <c r="E7913" s="1">
        <f t="shared" ca="1" si="863"/>
        <v>-2</v>
      </c>
      <c r="F7913" s="1">
        <f t="shared" ca="1" si="865"/>
        <v>2</v>
      </c>
      <c r="G7913" s="1">
        <f t="shared" ca="1" si="866"/>
        <v>0</v>
      </c>
      <c r="H7913" s="1">
        <f t="shared" ca="1" si="867"/>
        <v>1</v>
      </c>
    </row>
    <row r="7914" spans="1:8" hidden="1" x14ac:dyDescent="0.2">
      <c r="A7914" s="1">
        <v>7911</v>
      </c>
      <c r="B7914" s="1">
        <f t="shared" ca="1" si="864"/>
        <v>241978.94035336602</v>
      </c>
      <c r="C7914" s="1">
        <f t="shared" ca="1" si="861"/>
        <v>500</v>
      </c>
      <c r="D7914" s="1">
        <f t="shared" ca="1" si="862"/>
        <v>58.639357099169693</v>
      </c>
      <c r="E7914" s="1">
        <f t="shared" ca="1" si="863"/>
        <v>-3</v>
      </c>
      <c r="F7914" s="1">
        <f t="shared" ca="1" si="865"/>
        <v>2</v>
      </c>
      <c r="G7914" s="1">
        <f t="shared" ca="1" si="866"/>
        <v>1</v>
      </c>
      <c r="H7914" s="1">
        <f t="shared" ca="1" si="867"/>
        <v>0</v>
      </c>
    </row>
    <row r="7915" spans="1:8" hidden="1" x14ac:dyDescent="0.2">
      <c r="A7915" s="1">
        <v>7912</v>
      </c>
      <c r="B7915" s="1">
        <f t="shared" ca="1" si="864"/>
        <v>271298.6189029509</v>
      </c>
      <c r="C7915" s="1">
        <f t="shared" ca="1" si="861"/>
        <v>500</v>
      </c>
      <c r="D7915" s="1">
        <f t="shared" ca="1" si="862"/>
        <v>-42.077013244733351</v>
      </c>
      <c r="E7915" s="1">
        <f t="shared" ca="1" si="863"/>
        <v>-2</v>
      </c>
      <c r="F7915" s="1">
        <f t="shared" ca="1" si="865"/>
        <v>2</v>
      </c>
      <c r="G7915" s="1">
        <f t="shared" ca="1" si="866"/>
        <v>0</v>
      </c>
      <c r="H7915" s="1">
        <f t="shared" ca="1" si="867"/>
        <v>1</v>
      </c>
    </row>
    <row r="7916" spans="1:8" hidden="1" x14ac:dyDescent="0.2">
      <c r="A7916" s="1">
        <v>7913</v>
      </c>
      <c r="B7916" s="1">
        <f t="shared" ca="1" si="864"/>
        <v>250260.11228058423</v>
      </c>
      <c r="C7916" s="1">
        <f t="shared" ca="1" si="861"/>
        <v>500</v>
      </c>
      <c r="D7916" s="1">
        <f t="shared" ca="1" si="862"/>
        <v>-42.077013244733351</v>
      </c>
      <c r="E7916" s="1">
        <f t="shared" ca="1" si="863"/>
        <v>-3</v>
      </c>
      <c r="F7916" s="1">
        <f t="shared" ca="1" si="865"/>
        <v>2</v>
      </c>
      <c r="G7916" s="1">
        <f t="shared" ca="1" si="866"/>
        <v>1</v>
      </c>
      <c r="H7916" s="1">
        <f t="shared" ca="1" si="867"/>
        <v>0</v>
      </c>
    </row>
    <row r="7917" spans="1:8" hidden="1" x14ac:dyDescent="0.2">
      <c r="A7917" s="1">
        <v>7914</v>
      </c>
      <c r="B7917" s="1">
        <f t="shared" ca="1" si="864"/>
        <v>229221.60565821757</v>
      </c>
      <c r="C7917" s="1">
        <f t="shared" ca="1" si="861"/>
        <v>500</v>
      </c>
      <c r="D7917" s="1">
        <f t="shared" ca="1" si="862"/>
        <v>-42.077013244733351</v>
      </c>
      <c r="E7917" s="1">
        <f t="shared" ca="1" si="863"/>
        <v>-4</v>
      </c>
      <c r="F7917" s="1">
        <f t="shared" ca="1" si="865"/>
        <v>2</v>
      </c>
      <c r="G7917" s="1">
        <f t="shared" ca="1" si="866"/>
        <v>2</v>
      </c>
      <c r="H7917" s="1">
        <f t="shared" ca="1" si="867"/>
        <v>0</v>
      </c>
    </row>
    <row r="7918" spans="1:8" hidden="1" x14ac:dyDescent="0.2">
      <c r="A7918" s="1">
        <v>7915</v>
      </c>
      <c r="B7918" s="1">
        <f t="shared" ca="1" si="864"/>
        <v>208183.0990358509</v>
      </c>
      <c r="C7918" s="1">
        <f t="shared" ca="1" si="861"/>
        <v>100</v>
      </c>
      <c r="D7918" s="1">
        <f t="shared" ca="1" si="862"/>
        <v>58.639357099169693</v>
      </c>
      <c r="E7918" s="1">
        <f t="shared" ca="1" si="863"/>
        <v>0</v>
      </c>
      <c r="F7918" s="1">
        <f t="shared" ca="1" si="865"/>
        <v>1</v>
      </c>
      <c r="G7918" s="1">
        <f t="shared" ca="1" si="866"/>
        <v>3</v>
      </c>
      <c r="H7918" s="1">
        <f t="shared" ca="1" si="867"/>
        <v>0</v>
      </c>
    </row>
    <row r="7919" spans="1:8" hidden="1" x14ac:dyDescent="0.2">
      <c r="A7919" s="1">
        <v>7916</v>
      </c>
      <c r="B7919" s="1">
        <f t="shared" ca="1" si="864"/>
        <v>214047.03474576786</v>
      </c>
      <c r="C7919" s="1">
        <f t="shared" ca="1" si="861"/>
        <v>100</v>
      </c>
      <c r="D7919" s="1">
        <f t="shared" ca="1" si="862"/>
        <v>58.639357099169693</v>
      </c>
      <c r="E7919" s="1">
        <f t="shared" ca="1" si="863"/>
        <v>0</v>
      </c>
      <c r="F7919" s="1">
        <f t="shared" ca="1" si="865"/>
        <v>1</v>
      </c>
      <c r="G7919" s="1">
        <f t="shared" ca="1" si="866"/>
        <v>0</v>
      </c>
      <c r="H7919" s="1">
        <f t="shared" ca="1" si="867"/>
        <v>1</v>
      </c>
    </row>
    <row r="7920" spans="1:8" hidden="1" x14ac:dyDescent="0.2">
      <c r="A7920" s="1">
        <v>7917</v>
      </c>
      <c r="B7920" s="1">
        <f t="shared" ca="1" si="864"/>
        <v>219910.97045568482</v>
      </c>
      <c r="C7920" s="1">
        <f t="shared" ca="1" si="861"/>
        <v>100</v>
      </c>
      <c r="D7920" s="1">
        <f t="shared" ca="1" si="862"/>
        <v>-42.077013244733351</v>
      </c>
      <c r="E7920" s="1">
        <f t="shared" ca="1" si="863"/>
        <v>0</v>
      </c>
      <c r="F7920" s="1">
        <f t="shared" ca="1" si="865"/>
        <v>1</v>
      </c>
      <c r="G7920" s="1">
        <f t="shared" ca="1" si="866"/>
        <v>0</v>
      </c>
      <c r="H7920" s="1">
        <f t="shared" ca="1" si="867"/>
        <v>2</v>
      </c>
    </row>
    <row r="7921" spans="1:8" hidden="1" x14ac:dyDescent="0.2">
      <c r="A7921" s="1">
        <v>7918</v>
      </c>
      <c r="B7921" s="1">
        <f t="shared" ca="1" si="864"/>
        <v>215703.26913121148</v>
      </c>
      <c r="C7921" s="1">
        <f t="shared" ca="1" si="861"/>
        <v>100</v>
      </c>
      <c r="D7921" s="1">
        <f t="shared" ca="1" si="862"/>
        <v>58.639357099169693</v>
      </c>
      <c r="E7921" s="1">
        <f t="shared" ca="1" si="863"/>
        <v>-1</v>
      </c>
      <c r="F7921" s="1">
        <f t="shared" ca="1" si="865"/>
        <v>1</v>
      </c>
      <c r="G7921" s="1">
        <f t="shared" ca="1" si="866"/>
        <v>1</v>
      </c>
      <c r="H7921" s="1">
        <f t="shared" ca="1" si="867"/>
        <v>0</v>
      </c>
    </row>
    <row r="7922" spans="1:8" hidden="1" x14ac:dyDescent="0.2">
      <c r="A7922" s="1">
        <v>7919</v>
      </c>
      <c r="B7922" s="1">
        <f t="shared" ca="1" si="864"/>
        <v>221567.20484112843</v>
      </c>
      <c r="C7922" s="1">
        <f t="shared" ca="1" si="861"/>
        <v>100</v>
      </c>
      <c r="D7922" s="1">
        <f t="shared" ca="1" si="862"/>
        <v>-42.077013244733351</v>
      </c>
      <c r="E7922" s="1">
        <f t="shared" ca="1" si="863"/>
        <v>0</v>
      </c>
      <c r="F7922" s="1">
        <f t="shared" ca="1" si="865"/>
        <v>1</v>
      </c>
      <c r="G7922" s="1">
        <f t="shared" ca="1" si="866"/>
        <v>0</v>
      </c>
      <c r="H7922" s="1">
        <f t="shared" ca="1" si="867"/>
        <v>1</v>
      </c>
    </row>
    <row r="7923" spans="1:8" hidden="1" x14ac:dyDescent="0.2">
      <c r="A7923" s="1">
        <v>7920</v>
      </c>
      <c r="B7923" s="1">
        <f t="shared" ca="1" si="864"/>
        <v>217359.5035166551</v>
      </c>
      <c r="C7923" s="1">
        <f t="shared" ca="1" si="861"/>
        <v>100</v>
      </c>
      <c r="D7923" s="1">
        <f t="shared" ca="1" si="862"/>
        <v>-42.077013244733351</v>
      </c>
      <c r="E7923" s="1">
        <f t="shared" ca="1" si="863"/>
        <v>-1</v>
      </c>
      <c r="F7923" s="1">
        <f t="shared" ca="1" si="865"/>
        <v>1</v>
      </c>
      <c r="G7923" s="1">
        <f t="shared" ca="1" si="866"/>
        <v>1</v>
      </c>
      <c r="H7923" s="1">
        <f t="shared" ca="1" si="867"/>
        <v>0</v>
      </c>
    </row>
    <row r="7924" spans="1:8" hidden="1" x14ac:dyDescent="0.2">
      <c r="A7924" s="1">
        <v>7921</v>
      </c>
      <c r="B7924" s="1">
        <f t="shared" ca="1" si="864"/>
        <v>213151.80219218176</v>
      </c>
      <c r="C7924" s="1">
        <f t="shared" ca="1" si="861"/>
        <v>100</v>
      </c>
      <c r="D7924" s="1">
        <f t="shared" ca="1" si="862"/>
        <v>-42.077013244733351</v>
      </c>
      <c r="E7924" s="1">
        <f t="shared" ca="1" si="863"/>
        <v>-2</v>
      </c>
      <c r="F7924" s="1">
        <f t="shared" ca="1" si="865"/>
        <v>1</v>
      </c>
      <c r="G7924" s="1">
        <f t="shared" ca="1" si="866"/>
        <v>2</v>
      </c>
      <c r="H7924" s="1">
        <f t="shared" ca="1" si="867"/>
        <v>0</v>
      </c>
    </row>
    <row r="7925" spans="1:8" hidden="1" x14ac:dyDescent="0.2">
      <c r="A7925" s="1">
        <v>7922</v>
      </c>
      <c r="B7925" s="1">
        <f t="shared" ca="1" si="864"/>
        <v>208944.10086770842</v>
      </c>
      <c r="C7925" s="1">
        <f t="shared" ca="1" si="861"/>
        <v>100</v>
      </c>
      <c r="D7925" s="1">
        <f t="shared" ca="1" si="862"/>
        <v>-42.077013244733351</v>
      </c>
      <c r="E7925" s="1">
        <f t="shared" ca="1" si="863"/>
        <v>-3</v>
      </c>
      <c r="F7925" s="1">
        <f t="shared" ca="1" si="865"/>
        <v>1</v>
      </c>
      <c r="G7925" s="1">
        <f t="shared" ca="1" si="866"/>
        <v>3</v>
      </c>
      <c r="H7925" s="1">
        <f t="shared" ca="1" si="867"/>
        <v>0</v>
      </c>
    </row>
    <row r="7926" spans="1:8" hidden="1" x14ac:dyDescent="0.2">
      <c r="A7926" s="1">
        <v>7923</v>
      </c>
      <c r="B7926" s="1">
        <f t="shared" ca="1" si="864"/>
        <v>204736.39954323508</v>
      </c>
      <c r="C7926" s="1">
        <f t="shared" ca="1" si="861"/>
        <v>100</v>
      </c>
      <c r="D7926" s="1">
        <f t="shared" ca="1" si="862"/>
        <v>-42.077013244733351</v>
      </c>
      <c r="E7926" s="1">
        <f t="shared" ca="1" si="863"/>
        <v>-4</v>
      </c>
      <c r="F7926" s="1">
        <f t="shared" ca="1" si="865"/>
        <v>1</v>
      </c>
      <c r="G7926" s="1">
        <f t="shared" ca="1" si="866"/>
        <v>4</v>
      </c>
      <c r="H7926" s="1">
        <f t="shared" ca="1" si="867"/>
        <v>0</v>
      </c>
    </row>
    <row r="7927" spans="1:8" hidden="1" x14ac:dyDescent="0.2">
      <c r="A7927" s="1">
        <v>7924</v>
      </c>
      <c r="B7927" s="1">
        <f t="shared" ca="1" si="864"/>
        <v>200528.69821876174</v>
      </c>
      <c r="C7927" s="1">
        <f t="shared" ca="1" si="861"/>
        <v>500</v>
      </c>
      <c r="D7927" s="1">
        <f t="shared" ca="1" si="862"/>
        <v>58.639357099169693</v>
      </c>
      <c r="E7927" s="1">
        <f t="shared" ca="1" si="863"/>
        <v>0</v>
      </c>
      <c r="F7927" s="1">
        <f t="shared" ca="1" si="865"/>
        <v>2</v>
      </c>
      <c r="G7927" s="1">
        <f t="shared" ca="1" si="866"/>
        <v>5</v>
      </c>
      <c r="H7927" s="1">
        <f t="shared" ca="1" si="867"/>
        <v>0</v>
      </c>
    </row>
    <row r="7928" spans="1:8" hidden="1" x14ac:dyDescent="0.2">
      <c r="A7928" s="1">
        <v>7925</v>
      </c>
      <c r="B7928" s="1">
        <f t="shared" ca="1" si="864"/>
        <v>229848.37676834658</v>
      </c>
      <c r="C7928" s="1">
        <f t="shared" ca="1" si="861"/>
        <v>100</v>
      </c>
      <c r="D7928" s="1">
        <f t="shared" ca="1" si="862"/>
        <v>58.639357099169693</v>
      </c>
      <c r="E7928" s="1">
        <f t="shared" ca="1" si="863"/>
        <v>0</v>
      </c>
      <c r="F7928" s="1">
        <f t="shared" ca="1" si="865"/>
        <v>1</v>
      </c>
      <c r="G7928" s="1">
        <f t="shared" ca="1" si="866"/>
        <v>0</v>
      </c>
      <c r="H7928" s="1">
        <f t="shared" ca="1" si="867"/>
        <v>1</v>
      </c>
    </row>
    <row r="7929" spans="1:8" hidden="1" x14ac:dyDescent="0.2">
      <c r="A7929" s="1">
        <v>7926</v>
      </c>
      <c r="B7929" s="1">
        <f t="shared" ca="1" si="864"/>
        <v>235712.31247826354</v>
      </c>
      <c r="C7929" s="1">
        <f t="shared" ca="1" si="861"/>
        <v>100</v>
      </c>
      <c r="D7929" s="1">
        <f t="shared" ca="1" si="862"/>
        <v>-42.077013244733351</v>
      </c>
      <c r="E7929" s="1">
        <f t="shared" ca="1" si="863"/>
        <v>0</v>
      </c>
      <c r="F7929" s="1">
        <f t="shared" ca="1" si="865"/>
        <v>1</v>
      </c>
      <c r="G7929" s="1">
        <f t="shared" ca="1" si="866"/>
        <v>0</v>
      </c>
      <c r="H7929" s="1">
        <f t="shared" ca="1" si="867"/>
        <v>2</v>
      </c>
    </row>
    <row r="7930" spans="1:8" hidden="1" x14ac:dyDescent="0.2">
      <c r="A7930" s="1">
        <v>7927</v>
      </c>
      <c r="B7930" s="1">
        <f t="shared" ca="1" si="864"/>
        <v>231504.6111537902</v>
      </c>
      <c r="C7930" s="1">
        <f t="shared" ca="1" si="861"/>
        <v>100</v>
      </c>
      <c r="D7930" s="1">
        <f t="shared" ca="1" si="862"/>
        <v>58.639357099169693</v>
      </c>
      <c r="E7930" s="1">
        <f t="shared" ca="1" si="863"/>
        <v>-1</v>
      </c>
      <c r="F7930" s="1">
        <f t="shared" ca="1" si="865"/>
        <v>1</v>
      </c>
      <c r="G7930" s="1">
        <f t="shared" ca="1" si="866"/>
        <v>1</v>
      </c>
      <c r="H7930" s="1">
        <f t="shared" ca="1" si="867"/>
        <v>0</v>
      </c>
    </row>
    <row r="7931" spans="1:8" hidden="1" x14ac:dyDescent="0.2">
      <c r="A7931" s="1">
        <v>7928</v>
      </c>
      <c r="B7931" s="1">
        <f t="shared" ca="1" si="864"/>
        <v>237368.54686370716</v>
      </c>
      <c r="C7931" s="1">
        <f t="shared" ca="1" si="861"/>
        <v>100</v>
      </c>
      <c r="D7931" s="1">
        <f t="shared" ca="1" si="862"/>
        <v>58.639357099169693</v>
      </c>
      <c r="E7931" s="1">
        <f t="shared" ca="1" si="863"/>
        <v>0</v>
      </c>
      <c r="F7931" s="1">
        <f t="shared" ca="1" si="865"/>
        <v>1</v>
      </c>
      <c r="G7931" s="1">
        <f t="shared" ca="1" si="866"/>
        <v>0</v>
      </c>
      <c r="H7931" s="1">
        <f t="shared" ca="1" si="867"/>
        <v>1</v>
      </c>
    </row>
    <row r="7932" spans="1:8" hidden="1" x14ac:dyDescent="0.2">
      <c r="A7932" s="1">
        <v>7929</v>
      </c>
      <c r="B7932" s="1">
        <f t="shared" ca="1" si="864"/>
        <v>243232.48257362412</v>
      </c>
      <c r="C7932" s="1">
        <f t="shared" ca="1" si="861"/>
        <v>100</v>
      </c>
      <c r="D7932" s="1">
        <f t="shared" ca="1" si="862"/>
        <v>-42.077013244733351</v>
      </c>
      <c r="E7932" s="1">
        <f t="shared" ca="1" si="863"/>
        <v>0</v>
      </c>
      <c r="F7932" s="1">
        <f t="shared" ca="1" si="865"/>
        <v>1</v>
      </c>
      <c r="G7932" s="1">
        <f t="shared" ca="1" si="866"/>
        <v>0</v>
      </c>
      <c r="H7932" s="1">
        <f t="shared" ca="1" si="867"/>
        <v>2</v>
      </c>
    </row>
    <row r="7933" spans="1:8" hidden="1" x14ac:dyDescent="0.2">
      <c r="A7933" s="1">
        <v>7930</v>
      </c>
      <c r="B7933" s="1">
        <f t="shared" ca="1" si="864"/>
        <v>239024.78124915078</v>
      </c>
      <c r="C7933" s="1">
        <f t="shared" ca="1" si="861"/>
        <v>100</v>
      </c>
      <c r="D7933" s="1">
        <f t="shared" ca="1" si="862"/>
        <v>-42.077013244733351</v>
      </c>
      <c r="E7933" s="1">
        <f t="shared" ca="1" si="863"/>
        <v>-1</v>
      </c>
      <c r="F7933" s="1">
        <f t="shared" ca="1" si="865"/>
        <v>1</v>
      </c>
      <c r="G7933" s="1">
        <f t="shared" ca="1" si="866"/>
        <v>1</v>
      </c>
      <c r="H7933" s="1">
        <f t="shared" ca="1" si="867"/>
        <v>0</v>
      </c>
    </row>
    <row r="7934" spans="1:8" hidden="1" x14ac:dyDescent="0.2">
      <c r="A7934" s="1">
        <v>7931</v>
      </c>
      <c r="B7934" s="1">
        <f t="shared" ca="1" si="864"/>
        <v>234817.07992467744</v>
      </c>
      <c r="C7934" s="1">
        <f t="shared" ca="1" si="861"/>
        <v>100</v>
      </c>
      <c r="D7934" s="1">
        <f t="shared" ca="1" si="862"/>
        <v>-42.077013244733351</v>
      </c>
      <c r="E7934" s="1">
        <f t="shared" ca="1" si="863"/>
        <v>-2</v>
      </c>
      <c r="F7934" s="1">
        <f t="shared" ca="1" si="865"/>
        <v>1</v>
      </c>
      <c r="G7934" s="1">
        <f t="shared" ca="1" si="866"/>
        <v>2</v>
      </c>
      <c r="H7934" s="1">
        <f t="shared" ca="1" si="867"/>
        <v>0</v>
      </c>
    </row>
    <row r="7935" spans="1:8" hidden="1" x14ac:dyDescent="0.2">
      <c r="A7935" s="1">
        <v>7932</v>
      </c>
      <c r="B7935" s="1">
        <f t="shared" ca="1" si="864"/>
        <v>230609.3786002041</v>
      </c>
      <c r="C7935" s="1">
        <f t="shared" ca="1" si="861"/>
        <v>100</v>
      </c>
      <c r="D7935" s="1">
        <f t="shared" ca="1" si="862"/>
        <v>-42.077013244733351</v>
      </c>
      <c r="E7935" s="1">
        <f t="shared" ca="1" si="863"/>
        <v>-3</v>
      </c>
      <c r="F7935" s="1">
        <f t="shared" ca="1" si="865"/>
        <v>1</v>
      </c>
      <c r="G7935" s="1">
        <f t="shared" ca="1" si="866"/>
        <v>3</v>
      </c>
      <c r="H7935" s="1">
        <f t="shared" ca="1" si="867"/>
        <v>0</v>
      </c>
    </row>
    <row r="7936" spans="1:8" hidden="1" x14ac:dyDescent="0.2">
      <c r="A7936" s="1">
        <v>7933</v>
      </c>
      <c r="B7936" s="1">
        <f t="shared" ca="1" si="864"/>
        <v>226401.67727573076</v>
      </c>
      <c r="C7936" s="1">
        <f t="shared" ca="1" si="861"/>
        <v>100</v>
      </c>
      <c r="D7936" s="1">
        <f t="shared" ca="1" si="862"/>
        <v>-42.077013244733351</v>
      </c>
      <c r="E7936" s="1">
        <f t="shared" ca="1" si="863"/>
        <v>-4</v>
      </c>
      <c r="F7936" s="1">
        <f t="shared" ca="1" si="865"/>
        <v>1</v>
      </c>
      <c r="G7936" s="1">
        <f t="shared" ca="1" si="866"/>
        <v>4</v>
      </c>
      <c r="H7936" s="1">
        <f t="shared" ca="1" si="867"/>
        <v>0</v>
      </c>
    </row>
    <row r="7937" spans="1:8" hidden="1" x14ac:dyDescent="0.2">
      <c r="A7937" s="1">
        <v>7934</v>
      </c>
      <c r="B7937" s="1">
        <f t="shared" ca="1" si="864"/>
        <v>222193.97595125742</v>
      </c>
      <c r="C7937" s="1">
        <f t="shared" ca="1" si="861"/>
        <v>500</v>
      </c>
      <c r="D7937" s="1">
        <f t="shared" ca="1" si="862"/>
        <v>58.639357099169693</v>
      </c>
      <c r="E7937" s="1">
        <f t="shared" ca="1" si="863"/>
        <v>0</v>
      </c>
      <c r="F7937" s="1">
        <f t="shared" ca="1" si="865"/>
        <v>2</v>
      </c>
      <c r="G7937" s="1">
        <f t="shared" ca="1" si="866"/>
        <v>5</v>
      </c>
      <c r="H7937" s="1">
        <f t="shared" ca="1" si="867"/>
        <v>0</v>
      </c>
    </row>
    <row r="7938" spans="1:8" hidden="1" x14ac:dyDescent="0.2">
      <c r="A7938" s="1">
        <v>7935</v>
      </c>
      <c r="B7938" s="1">
        <f t="shared" ca="1" si="864"/>
        <v>251513.65450084227</v>
      </c>
      <c r="C7938" s="1">
        <f t="shared" ca="1" si="861"/>
        <v>100</v>
      </c>
      <c r="D7938" s="1">
        <f t="shared" ca="1" si="862"/>
        <v>-42.077013244733351</v>
      </c>
      <c r="E7938" s="1">
        <f t="shared" ca="1" si="863"/>
        <v>0</v>
      </c>
      <c r="F7938" s="1">
        <f t="shared" ca="1" si="865"/>
        <v>1</v>
      </c>
      <c r="G7938" s="1">
        <f t="shared" ca="1" si="866"/>
        <v>0</v>
      </c>
      <c r="H7938" s="1">
        <f t="shared" ca="1" si="867"/>
        <v>1</v>
      </c>
    </row>
    <row r="7939" spans="1:8" hidden="1" x14ac:dyDescent="0.2">
      <c r="A7939" s="1">
        <v>7936</v>
      </c>
      <c r="B7939" s="1">
        <f t="shared" ca="1" si="864"/>
        <v>247305.95317636893</v>
      </c>
      <c r="C7939" s="1">
        <f t="shared" ca="1" si="861"/>
        <v>100</v>
      </c>
      <c r="D7939" s="1">
        <f t="shared" ca="1" si="862"/>
        <v>-42.077013244733351</v>
      </c>
      <c r="E7939" s="1">
        <f t="shared" ca="1" si="863"/>
        <v>-1</v>
      </c>
      <c r="F7939" s="1">
        <f t="shared" ca="1" si="865"/>
        <v>1</v>
      </c>
      <c r="G7939" s="1">
        <f t="shared" ca="1" si="866"/>
        <v>1</v>
      </c>
      <c r="H7939" s="1">
        <f t="shared" ca="1" si="867"/>
        <v>0</v>
      </c>
    </row>
    <row r="7940" spans="1:8" hidden="1" x14ac:dyDescent="0.2">
      <c r="A7940" s="1">
        <v>7937</v>
      </c>
      <c r="B7940" s="1">
        <f t="shared" ca="1" si="864"/>
        <v>243098.25185189559</v>
      </c>
      <c r="C7940" s="1">
        <f t="shared" ca="1" si="861"/>
        <v>100</v>
      </c>
      <c r="D7940" s="1">
        <f t="shared" ca="1" si="862"/>
        <v>-42.077013244733351</v>
      </c>
      <c r="E7940" s="1">
        <f t="shared" ca="1" si="863"/>
        <v>-2</v>
      </c>
      <c r="F7940" s="1">
        <f t="shared" ca="1" si="865"/>
        <v>1</v>
      </c>
      <c r="G7940" s="1">
        <f t="shared" ca="1" si="866"/>
        <v>2</v>
      </c>
      <c r="H7940" s="1">
        <f t="shared" ca="1" si="867"/>
        <v>0</v>
      </c>
    </row>
    <row r="7941" spans="1:8" hidden="1" x14ac:dyDescent="0.2">
      <c r="A7941" s="1">
        <v>7938</v>
      </c>
      <c r="B7941" s="1">
        <f t="shared" ca="1" si="864"/>
        <v>238890.55052742225</v>
      </c>
      <c r="C7941" s="1">
        <f t="shared" ref="C7941:C8004" ca="1" si="868">$C$4*POWER($L$2,F7941-1)</f>
        <v>100</v>
      </c>
      <c r="D7941" s="1">
        <f t="shared" ref="D7941:D8004" ca="1" si="869">IF(RAND()&lt;$B$1,$F$1,$H$1)</f>
        <v>-42.077013244733351</v>
      </c>
      <c r="E7941" s="1">
        <f t="shared" ref="E7941:E8004" ca="1" si="870">IF(D7940&lt;0,IF(E7940-1=-$D$2,0,E7940-1),IF(E7940+1=$F$2,0,E7940+1))</f>
        <v>-3</v>
      </c>
      <c r="F7941" s="1">
        <f t="shared" ca="1" si="865"/>
        <v>1</v>
      </c>
      <c r="G7941" s="1">
        <f t="shared" ca="1" si="866"/>
        <v>3</v>
      </c>
      <c r="H7941" s="1">
        <f t="shared" ca="1" si="867"/>
        <v>0</v>
      </c>
    </row>
    <row r="7942" spans="1:8" hidden="1" x14ac:dyDescent="0.2">
      <c r="A7942" s="1">
        <v>7939</v>
      </c>
      <c r="B7942" s="1">
        <f t="shared" ref="B7942:B8005" ca="1" si="871">B7941+D7941*C7941</f>
        <v>234682.84920294891</v>
      </c>
      <c r="C7942" s="1">
        <f t="shared" ca="1" si="868"/>
        <v>100</v>
      </c>
      <c r="D7942" s="1">
        <f t="shared" ca="1" si="869"/>
        <v>-42.077013244733351</v>
      </c>
      <c r="E7942" s="1">
        <f t="shared" ca="1" si="870"/>
        <v>-4</v>
      </c>
      <c r="F7942" s="1">
        <f t="shared" ref="F7942:F8005" ca="1" si="872">IF(AND(D7941&gt;0,E7942=0),IF(F7941-1&lt;1,1,F7941-1),IF(AND(D7941&lt;0,E7942=0),IF(F7941+1&gt;$H$2,1,F7941+1),F7941))</f>
        <v>1</v>
      </c>
      <c r="G7942" s="1">
        <f t="shared" ref="G7942:G8005" ca="1" si="873">IF(D7941&gt;0,0,G7941+1)</f>
        <v>4</v>
      </c>
      <c r="H7942" s="1">
        <f t="shared" ref="H7942:H8005" ca="1" si="874">IF(D7941&lt;0,0,H7941+1)</f>
        <v>0</v>
      </c>
    </row>
    <row r="7943" spans="1:8" hidden="1" x14ac:dyDescent="0.2">
      <c r="A7943" s="1">
        <v>7940</v>
      </c>
      <c r="B7943" s="1">
        <f t="shared" ca="1" si="871"/>
        <v>230475.14787847557</v>
      </c>
      <c r="C7943" s="1">
        <f t="shared" ca="1" si="868"/>
        <v>500</v>
      </c>
      <c r="D7943" s="1">
        <f t="shared" ca="1" si="869"/>
        <v>-42.077013244733351</v>
      </c>
      <c r="E7943" s="1">
        <f t="shared" ca="1" si="870"/>
        <v>0</v>
      </c>
      <c r="F7943" s="1">
        <f t="shared" ca="1" si="872"/>
        <v>2</v>
      </c>
      <c r="G7943" s="1">
        <f t="shared" ca="1" si="873"/>
        <v>5</v>
      </c>
      <c r="H7943" s="1">
        <f t="shared" ca="1" si="874"/>
        <v>0</v>
      </c>
    </row>
    <row r="7944" spans="1:8" hidden="1" x14ac:dyDescent="0.2">
      <c r="A7944" s="1">
        <v>7941</v>
      </c>
      <c r="B7944" s="1">
        <f t="shared" ca="1" si="871"/>
        <v>209436.64125610891</v>
      </c>
      <c r="C7944" s="1">
        <f t="shared" ca="1" si="868"/>
        <v>500</v>
      </c>
      <c r="D7944" s="1">
        <f t="shared" ca="1" si="869"/>
        <v>58.639357099169693</v>
      </c>
      <c r="E7944" s="1">
        <f t="shared" ca="1" si="870"/>
        <v>-1</v>
      </c>
      <c r="F7944" s="1">
        <f t="shared" ca="1" si="872"/>
        <v>2</v>
      </c>
      <c r="G7944" s="1">
        <f t="shared" ca="1" si="873"/>
        <v>6</v>
      </c>
      <c r="H7944" s="1">
        <f t="shared" ca="1" si="874"/>
        <v>0</v>
      </c>
    </row>
    <row r="7945" spans="1:8" hidden="1" x14ac:dyDescent="0.2">
      <c r="A7945" s="1">
        <v>7942</v>
      </c>
      <c r="B7945" s="1">
        <f t="shared" ca="1" si="871"/>
        <v>238756.31980569375</v>
      </c>
      <c r="C7945" s="1">
        <f t="shared" ca="1" si="868"/>
        <v>100</v>
      </c>
      <c r="D7945" s="1">
        <f t="shared" ca="1" si="869"/>
        <v>-42.077013244733351</v>
      </c>
      <c r="E7945" s="1">
        <f t="shared" ca="1" si="870"/>
        <v>0</v>
      </c>
      <c r="F7945" s="1">
        <f t="shared" ca="1" si="872"/>
        <v>1</v>
      </c>
      <c r="G7945" s="1">
        <f t="shared" ca="1" si="873"/>
        <v>0</v>
      </c>
      <c r="H7945" s="1">
        <f t="shared" ca="1" si="874"/>
        <v>1</v>
      </c>
    </row>
    <row r="7946" spans="1:8" hidden="1" x14ac:dyDescent="0.2">
      <c r="A7946" s="1">
        <v>7943</v>
      </c>
      <c r="B7946" s="1">
        <f t="shared" ca="1" si="871"/>
        <v>234548.61848122042</v>
      </c>
      <c r="C7946" s="1">
        <f t="shared" ca="1" si="868"/>
        <v>100</v>
      </c>
      <c r="D7946" s="1">
        <f t="shared" ca="1" si="869"/>
        <v>58.639357099169693</v>
      </c>
      <c r="E7946" s="1">
        <f t="shared" ca="1" si="870"/>
        <v>-1</v>
      </c>
      <c r="F7946" s="1">
        <f t="shared" ca="1" si="872"/>
        <v>1</v>
      </c>
      <c r="G7946" s="1">
        <f t="shared" ca="1" si="873"/>
        <v>1</v>
      </c>
      <c r="H7946" s="1">
        <f t="shared" ca="1" si="874"/>
        <v>0</v>
      </c>
    </row>
    <row r="7947" spans="1:8" hidden="1" x14ac:dyDescent="0.2">
      <c r="A7947" s="1">
        <v>7944</v>
      </c>
      <c r="B7947" s="1">
        <f t="shared" ca="1" si="871"/>
        <v>240412.55419113737</v>
      </c>
      <c r="C7947" s="1">
        <f t="shared" ca="1" si="868"/>
        <v>100</v>
      </c>
      <c r="D7947" s="1">
        <f t="shared" ca="1" si="869"/>
        <v>-42.077013244733351</v>
      </c>
      <c r="E7947" s="1">
        <f t="shared" ca="1" si="870"/>
        <v>0</v>
      </c>
      <c r="F7947" s="1">
        <f t="shared" ca="1" si="872"/>
        <v>1</v>
      </c>
      <c r="G7947" s="1">
        <f t="shared" ca="1" si="873"/>
        <v>0</v>
      </c>
      <c r="H7947" s="1">
        <f t="shared" ca="1" si="874"/>
        <v>1</v>
      </c>
    </row>
    <row r="7948" spans="1:8" hidden="1" x14ac:dyDescent="0.2">
      <c r="A7948" s="1">
        <v>7945</v>
      </c>
      <c r="B7948" s="1">
        <f t="shared" ca="1" si="871"/>
        <v>236204.85286666403</v>
      </c>
      <c r="C7948" s="1">
        <f t="shared" ca="1" si="868"/>
        <v>100</v>
      </c>
      <c r="D7948" s="1">
        <f t="shared" ca="1" si="869"/>
        <v>-42.077013244733351</v>
      </c>
      <c r="E7948" s="1">
        <f t="shared" ca="1" si="870"/>
        <v>-1</v>
      </c>
      <c r="F7948" s="1">
        <f t="shared" ca="1" si="872"/>
        <v>1</v>
      </c>
      <c r="G7948" s="1">
        <f t="shared" ca="1" si="873"/>
        <v>1</v>
      </c>
      <c r="H7948" s="1">
        <f t="shared" ca="1" si="874"/>
        <v>0</v>
      </c>
    </row>
    <row r="7949" spans="1:8" hidden="1" x14ac:dyDescent="0.2">
      <c r="A7949" s="1">
        <v>7946</v>
      </c>
      <c r="B7949" s="1">
        <f t="shared" ca="1" si="871"/>
        <v>231997.1515421907</v>
      </c>
      <c r="C7949" s="1">
        <f t="shared" ca="1" si="868"/>
        <v>100</v>
      </c>
      <c r="D7949" s="1">
        <f t="shared" ca="1" si="869"/>
        <v>58.639357099169693</v>
      </c>
      <c r="E7949" s="1">
        <f t="shared" ca="1" si="870"/>
        <v>-2</v>
      </c>
      <c r="F7949" s="1">
        <f t="shared" ca="1" si="872"/>
        <v>1</v>
      </c>
      <c r="G7949" s="1">
        <f t="shared" ca="1" si="873"/>
        <v>2</v>
      </c>
      <c r="H7949" s="1">
        <f t="shared" ca="1" si="874"/>
        <v>0</v>
      </c>
    </row>
    <row r="7950" spans="1:8" hidden="1" x14ac:dyDescent="0.2">
      <c r="A7950" s="1">
        <v>7947</v>
      </c>
      <c r="B7950" s="1">
        <f t="shared" ca="1" si="871"/>
        <v>237861.08725210765</v>
      </c>
      <c r="C7950" s="1">
        <f t="shared" ca="1" si="868"/>
        <v>100</v>
      </c>
      <c r="D7950" s="1">
        <f t="shared" ca="1" si="869"/>
        <v>58.639357099169693</v>
      </c>
      <c r="E7950" s="1">
        <f t="shared" ca="1" si="870"/>
        <v>-1</v>
      </c>
      <c r="F7950" s="1">
        <f t="shared" ca="1" si="872"/>
        <v>1</v>
      </c>
      <c r="G7950" s="1">
        <f t="shared" ca="1" si="873"/>
        <v>0</v>
      </c>
      <c r="H7950" s="1">
        <f t="shared" ca="1" si="874"/>
        <v>1</v>
      </c>
    </row>
    <row r="7951" spans="1:8" hidden="1" x14ac:dyDescent="0.2">
      <c r="A7951" s="1">
        <v>7948</v>
      </c>
      <c r="B7951" s="1">
        <f t="shared" ca="1" si="871"/>
        <v>243725.02296202461</v>
      </c>
      <c r="C7951" s="1">
        <f t="shared" ca="1" si="868"/>
        <v>100</v>
      </c>
      <c r="D7951" s="1">
        <f t="shared" ca="1" si="869"/>
        <v>58.639357099169693</v>
      </c>
      <c r="E7951" s="1">
        <f t="shared" ca="1" si="870"/>
        <v>0</v>
      </c>
      <c r="F7951" s="1">
        <f t="shared" ca="1" si="872"/>
        <v>1</v>
      </c>
      <c r="G7951" s="1">
        <f t="shared" ca="1" si="873"/>
        <v>0</v>
      </c>
      <c r="H7951" s="1">
        <f t="shared" ca="1" si="874"/>
        <v>2</v>
      </c>
    </row>
    <row r="7952" spans="1:8" hidden="1" x14ac:dyDescent="0.2">
      <c r="A7952" s="1">
        <v>7949</v>
      </c>
      <c r="B7952" s="1">
        <f t="shared" ca="1" si="871"/>
        <v>249588.95867194157</v>
      </c>
      <c r="C7952" s="1">
        <f t="shared" ca="1" si="868"/>
        <v>100</v>
      </c>
      <c r="D7952" s="1">
        <f t="shared" ca="1" si="869"/>
        <v>58.639357099169693</v>
      </c>
      <c r="E7952" s="1">
        <f t="shared" ca="1" si="870"/>
        <v>0</v>
      </c>
      <c r="F7952" s="1">
        <f t="shared" ca="1" si="872"/>
        <v>1</v>
      </c>
      <c r="G7952" s="1">
        <f t="shared" ca="1" si="873"/>
        <v>0</v>
      </c>
      <c r="H7952" s="1">
        <f t="shared" ca="1" si="874"/>
        <v>3</v>
      </c>
    </row>
    <row r="7953" spans="1:8" hidden="1" x14ac:dyDescent="0.2">
      <c r="A7953" s="1">
        <v>7950</v>
      </c>
      <c r="B7953" s="1">
        <f t="shared" ca="1" si="871"/>
        <v>255452.89438185852</v>
      </c>
      <c r="C7953" s="1">
        <f t="shared" ca="1" si="868"/>
        <v>100</v>
      </c>
      <c r="D7953" s="1">
        <f t="shared" ca="1" si="869"/>
        <v>58.639357099169693</v>
      </c>
      <c r="E7953" s="1">
        <f t="shared" ca="1" si="870"/>
        <v>0</v>
      </c>
      <c r="F7953" s="1">
        <f t="shared" ca="1" si="872"/>
        <v>1</v>
      </c>
      <c r="G7953" s="1">
        <f t="shared" ca="1" si="873"/>
        <v>0</v>
      </c>
      <c r="H7953" s="1">
        <f t="shared" ca="1" si="874"/>
        <v>4</v>
      </c>
    </row>
    <row r="7954" spans="1:8" hidden="1" x14ac:dyDescent="0.2">
      <c r="A7954" s="1">
        <v>7951</v>
      </c>
      <c r="B7954" s="1">
        <f t="shared" ca="1" si="871"/>
        <v>261316.83009177548</v>
      </c>
      <c r="C7954" s="1">
        <f t="shared" ca="1" si="868"/>
        <v>100</v>
      </c>
      <c r="D7954" s="1">
        <f t="shared" ca="1" si="869"/>
        <v>58.639357099169693</v>
      </c>
      <c r="E7954" s="1">
        <f t="shared" ca="1" si="870"/>
        <v>0</v>
      </c>
      <c r="F7954" s="1">
        <f t="shared" ca="1" si="872"/>
        <v>1</v>
      </c>
      <c r="G7954" s="1">
        <f t="shared" ca="1" si="873"/>
        <v>0</v>
      </c>
      <c r="H7954" s="1">
        <f t="shared" ca="1" si="874"/>
        <v>5</v>
      </c>
    </row>
    <row r="7955" spans="1:8" hidden="1" x14ac:dyDescent="0.2">
      <c r="A7955" s="1">
        <v>7952</v>
      </c>
      <c r="B7955" s="1">
        <f t="shared" ca="1" si="871"/>
        <v>267180.76580169244</v>
      </c>
      <c r="C7955" s="1">
        <f t="shared" ca="1" si="868"/>
        <v>100</v>
      </c>
      <c r="D7955" s="1">
        <f t="shared" ca="1" si="869"/>
        <v>-42.077013244733351</v>
      </c>
      <c r="E7955" s="1">
        <f t="shared" ca="1" si="870"/>
        <v>0</v>
      </c>
      <c r="F7955" s="1">
        <f t="shared" ca="1" si="872"/>
        <v>1</v>
      </c>
      <c r="G7955" s="1">
        <f t="shared" ca="1" si="873"/>
        <v>0</v>
      </c>
      <c r="H7955" s="1">
        <f t="shared" ca="1" si="874"/>
        <v>6</v>
      </c>
    </row>
    <row r="7956" spans="1:8" hidden="1" x14ac:dyDescent="0.2">
      <c r="A7956" s="1">
        <v>7953</v>
      </c>
      <c r="B7956" s="1">
        <f t="shared" ca="1" si="871"/>
        <v>262973.06447721913</v>
      </c>
      <c r="C7956" s="1">
        <f t="shared" ca="1" si="868"/>
        <v>100</v>
      </c>
      <c r="D7956" s="1">
        <f t="shared" ca="1" si="869"/>
        <v>58.639357099169693</v>
      </c>
      <c r="E7956" s="1">
        <f t="shared" ca="1" si="870"/>
        <v>-1</v>
      </c>
      <c r="F7956" s="1">
        <f t="shared" ca="1" si="872"/>
        <v>1</v>
      </c>
      <c r="G7956" s="1">
        <f t="shared" ca="1" si="873"/>
        <v>1</v>
      </c>
      <c r="H7956" s="1">
        <f t="shared" ca="1" si="874"/>
        <v>0</v>
      </c>
    </row>
    <row r="7957" spans="1:8" hidden="1" x14ac:dyDescent="0.2">
      <c r="A7957" s="1">
        <v>7954</v>
      </c>
      <c r="B7957" s="1">
        <f t="shared" ca="1" si="871"/>
        <v>268837.00018713612</v>
      </c>
      <c r="C7957" s="1">
        <f t="shared" ca="1" si="868"/>
        <v>100</v>
      </c>
      <c r="D7957" s="1">
        <f t="shared" ca="1" si="869"/>
        <v>-42.077013244733351</v>
      </c>
      <c r="E7957" s="1">
        <f t="shared" ca="1" si="870"/>
        <v>0</v>
      </c>
      <c r="F7957" s="1">
        <f t="shared" ca="1" si="872"/>
        <v>1</v>
      </c>
      <c r="G7957" s="1">
        <f t="shared" ca="1" si="873"/>
        <v>0</v>
      </c>
      <c r="H7957" s="1">
        <f t="shared" ca="1" si="874"/>
        <v>1</v>
      </c>
    </row>
    <row r="7958" spans="1:8" hidden="1" x14ac:dyDescent="0.2">
      <c r="A7958" s="1">
        <v>7955</v>
      </c>
      <c r="B7958" s="1">
        <f t="shared" ca="1" si="871"/>
        <v>264629.29886266281</v>
      </c>
      <c r="C7958" s="1">
        <f t="shared" ca="1" si="868"/>
        <v>100</v>
      </c>
      <c r="D7958" s="1">
        <f t="shared" ca="1" si="869"/>
        <v>-42.077013244733351</v>
      </c>
      <c r="E7958" s="1">
        <f t="shared" ca="1" si="870"/>
        <v>-1</v>
      </c>
      <c r="F7958" s="1">
        <f t="shared" ca="1" si="872"/>
        <v>1</v>
      </c>
      <c r="G7958" s="1">
        <f t="shared" ca="1" si="873"/>
        <v>1</v>
      </c>
      <c r="H7958" s="1">
        <f t="shared" ca="1" si="874"/>
        <v>0</v>
      </c>
    </row>
    <row r="7959" spans="1:8" hidden="1" x14ac:dyDescent="0.2">
      <c r="A7959" s="1">
        <v>7956</v>
      </c>
      <c r="B7959" s="1">
        <f t="shared" ca="1" si="871"/>
        <v>260421.59753818947</v>
      </c>
      <c r="C7959" s="1">
        <f t="shared" ca="1" si="868"/>
        <v>100</v>
      </c>
      <c r="D7959" s="1">
        <f t="shared" ca="1" si="869"/>
        <v>58.639357099169693</v>
      </c>
      <c r="E7959" s="1">
        <f t="shared" ca="1" si="870"/>
        <v>-2</v>
      </c>
      <c r="F7959" s="1">
        <f t="shared" ca="1" si="872"/>
        <v>1</v>
      </c>
      <c r="G7959" s="1">
        <f t="shared" ca="1" si="873"/>
        <v>2</v>
      </c>
      <c r="H7959" s="1">
        <f t="shared" ca="1" si="874"/>
        <v>0</v>
      </c>
    </row>
    <row r="7960" spans="1:8" hidden="1" x14ac:dyDescent="0.2">
      <c r="A7960" s="1">
        <v>7957</v>
      </c>
      <c r="B7960" s="1">
        <f t="shared" ca="1" si="871"/>
        <v>266285.53324810643</v>
      </c>
      <c r="C7960" s="1">
        <f t="shared" ca="1" si="868"/>
        <v>100</v>
      </c>
      <c r="D7960" s="1">
        <f t="shared" ca="1" si="869"/>
        <v>58.639357099169693</v>
      </c>
      <c r="E7960" s="1">
        <f t="shared" ca="1" si="870"/>
        <v>-1</v>
      </c>
      <c r="F7960" s="1">
        <f t="shared" ca="1" si="872"/>
        <v>1</v>
      </c>
      <c r="G7960" s="1">
        <f t="shared" ca="1" si="873"/>
        <v>0</v>
      </c>
      <c r="H7960" s="1">
        <f t="shared" ca="1" si="874"/>
        <v>1</v>
      </c>
    </row>
    <row r="7961" spans="1:8" hidden="1" x14ac:dyDescent="0.2">
      <c r="A7961" s="1">
        <v>7958</v>
      </c>
      <c r="B7961" s="1">
        <f t="shared" ca="1" si="871"/>
        <v>272149.46895802341</v>
      </c>
      <c r="C7961" s="1">
        <f t="shared" ca="1" si="868"/>
        <v>100</v>
      </c>
      <c r="D7961" s="1">
        <f t="shared" ca="1" si="869"/>
        <v>-42.077013244733351</v>
      </c>
      <c r="E7961" s="1">
        <f t="shared" ca="1" si="870"/>
        <v>0</v>
      </c>
      <c r="F7961" s="1">
        <f t="shared" ca="1" si="872"/>
        <v>1</v>
      </c>
      <c r="G7961" s="1">
        <f t="shared" ca="1" si="873"/>
        <v>0</v>
      </c>
      <c r="H7961" s="1">
        <f t="shared" ca="1" si="874"/>
        <v>2</v>
      </c>
    </row>
    <row r="7962" spans="1:8" hidden="1" x14ac:dyDescent="0.2">
      <c r="A7962" s="1">
        <v>7959</v>
      </c>
      <c r="B7962" s="1">
        <f t="shared" ca="1" si="871"/>
        <v>267941.7676335501</v>
      </c>
      <c r="C7962" s="1">
        <f t="shared" ca="1" si="868"/>
        <v>100</v>
      </c>
      <c r="D7962" s="1">
        <f t="shared" ca="1" si="869"/>
        <v>-42.077013244733351</v>
      </c>
      <c r="E7962" s="1">
        <f t="shared" ca="1" si="870"/>
        <v>-1</v>
      </c>
      <c r="F7962" s="1">
        <f t="shared" ca="1" si="872"/>
        <v>1</v>
      </c>
      <c r="G7962" s="1">
        <f t="shared" ca="1" si="873"/>
        <v>1</v>
      </c>
      <c r="H7962" s="1">
        <f t="shared" ca="1" si="874"/>
        <v>0</v>
      </c>
    </row>
    <row r="7963" spans="1:8" hidden="1" x14ac:dyDescent="0.2">
      <c r="A7963" s="1">
        <v>7960</v>
      </c>
      <c r="B7963" s="1">
        <f t="shared" ca="1" si="871"/>
        <v>263734.06630907679</v>
      </c>
      <c r="C7963" s="1">
        <f t="shared" ca="1" si="868"/>
        <v>100</v>
      </c>
      <c r="D7963" s="1">
        <f t="shared" ca="1" si="869"/>
        <v>-42.077013244733351</v>
      </c>
      <c r="E7963" s="1">
        <f t="shared" ca="1" si="870"/>
        <v>-2</v>
      </c>
      <c r="F7963" s="1">
        <f t="shared" ca="1" si="872"/>
        <v>1</v>
      </c>
      <c r="G7963" s="1">
        <f t="shared" ca="1" si="873"/>
        <v>2</v>
      </c>
      <c r="H7963" s="1">
        <f t="shared" ca="1" si="874"/>
        <v>0</v>
      </c>
    </row>
    <row r="7964" spans="1:8" hidden="1" x14ac:dyDescent="0.2">
      <c r="A7964" s="1">
        <v>7961</v>
      </c>
      <c r="B7964" s="1">
        <f t="shared" ca="1" si="871"/>
        <v>259526.36498460345</v>
      </c>
      <c r="C7964" s="1">
        <f t="shared" ca="1" si="868"/>
        <v>100</v>
      </c>
      <c r="D7964" s="1">
        <f t="shared" ca="1" si="869"/>
        <v>-42.077013244733351</v>
      </c>
      <c r="E7964" s="1">
        <f t="shared" ca="1" si="870"/>
        <v>-3</v>
      </c>
      <c r="F7964" s="1">
        <f t="shared" ca="1" si="872"/>
        <v>1</v>
      </c>
      <c r="G7964" s="1">
        <f t="shared" ca="1" si="873"/>
        <v>3</v>
      </c>
      <c r="H7964" s="1">
        <f t="shared" ca="1" si="874"/>
        <v>0</v>
      </c>
    </row>
    <row r="7965" spans="1:8" hidden="1" x14ac:dyDescent="0.2">
      <c r="A7965" s="1">
        <v>7962</v>
      </c>
      <c r="B7965" s="1">
        <f t="shared" ca="1" si="871"/>
        <v>255318.66366013011</v>
      </c>
      <c r="C7965" s="1">
        <f t="shared" ca="1" si="868"/>
        <v>100</v>
      </c>
      <c r="D7965" s="1">
        <f t="shared" ca="1" si="869"/>
        <v>-42.077013244733351</v>
      </c>
      <c r="E7965" s="1">
        <f t="shared" ca="1" si="870"/>
        <v>-4</v>
      </c>
      <c r="F7965" s="1">
        <f t="shared" ca="1" si="872"/>
        <v>1</v>
      </c>
      <c r="G7965" s="1">
        <f t="shared" ca="1" si="873"/>
        <v>4</v>
      </c>
      <c r="H7965" s="1">
        <f t="shared" ca="1" si="874"/>
        <v>0</v>
      </c>
    </row>
    <row r="7966" spans="1:8" hidden="1" x14ac:dyDescent="0.2">
      <c r="A7966" s="1">
        <v>7963</v>
      </c>
      <c r="B7966" s="1">
        <f t="shared" ca="1" si="871"/>
        <v>251110.96233565678</v>
      </c>
      <c r="C7966" s="1">
        <f t="shared" ca="1" si="868"/>
        <v>500</v>
      </c>
      <c r="D7966" s="1">
        <f t="shared" ca="1" si="869"/>
        <v>-42.077013244733351</v>
      </c>
      <c r="E7966" s="1">
        <f t="shared" ca="1" si="870"/>
        <v>0</v>
      </c>
      <c r="F7966" s="1">
        <f t="shared" ca="1" si="872"/>
        <v>2</v>
      </c>
      <c r="G7966" s="1">
        <f t="shared" ca="1" si="873"/>
        <v>5</v>
      </c>
      <c r="H7966" s="1">
        <f t="shared" ca="1" si="874"/>
        <v>0</v>
      </c>
    </row>
    <row r="7967" spans="1:8" hidden="1" x14ac:dyDescent="0.2">
      <c r="A7967" s="1">
        <v>7964</v>
      </c>
      <c r="B7967" s="1">
        <f t="shared" ca="1" si="871"/>
        <v>230072.45571329011</v>
      </c>
      <c r="C7967" s="1">
        <f t="shared" ca="1" si="868"/>
        <v>500</v>
      </c>
      <c r="D7967" s="1">
        <f t="shared" ca="1" si="869"/>
        <v>-42.077013244733351</v>
      </c>
      <c r="E7967" s="1">
        <f t="shared" ca="1" si="870"/>
        <v>-1</v>
      </c>
      <c r="F7967" s="1">
        <f t="shared" ca="1" si="872"/>
        <v>2</v>
      </c>
      <c r="G7967" s="1">
        <f t="shared" ca="1" si="873"/>
        <v>6</v>
      </c>
      <c r="H7967" s="1">
        <f t="shared" ca="1" si="874"/>
        <v>0</v>
      </c>
    </row>
    <row r="7968" spans="1:8" hidden="1" x14ac:dyDescent="0.2">
      <c r="A7968" s="1">
        <v>7965</v>
      </c>
      <c r="B7968" s="1">
        <f t="shared" ca="1" si="871"/>
        <v>209033.94909092344</v>
      </c>
      <c r="C7968" s="1">
        <f t="shared" ca="1" si="868"/>
        <v>500</v>
      </c>
      <c r="D7968" s="1">
        <f t="shared" ca="1" si="869"/>
        <v>-42.077013244733351</v>
      </c>
      <c r="E7968" s="1">
        <f t="shared" ca="1" si="870"/>
        <v>-2</v>
      </c>
      <c r="F7968" s="1">
        <f t="shared" ca="1" si="872"/>
        <v>2</v>
      </c>
      <c r="G7968" s="1">
        <f t="shared" ca="1" si="873"/>
        <v>7</v>
      </c>
      <c r="H7968" s="1">
        <f t="shared" ca="1" si="874"/>
        <v>0</v>
      </c>
    </row>
    <row r="7969" spans="1:8" hidden="1" x14ac:dyDescent="0.2">
      <c r="A7969" s="1">
        <v>7966</v>
      </c>
      <c r="B7969" s="1">
        <f t="shared" ca="1" si="871"/>
        <v>187995.44246855678</v>
      </c>
      <c r="C7969" s="1">
        <f t="shared" ca="1" si="868"/>
        <v>500</v>
      </c>
      <c r="D7969" s="1">
        <f t="shared" ca="1" si="869"/>
        <v>58.639357099169693</v>
      </c>
      <c r="E7969" s="1">
        <f t="shared" ca="1" si="870"/>
        <v>-3</v>
      </c>
      <c r="F7969" s="1">
        <f t="shared" ca="1" si="872"/>
        <v>2</v>
      </c>
      <c r="G7969" s="1">
        <f t="shared" ca="1" si="873"/>
        <v>8</v>
      </c>
      <c r="H7969" s="1">
        <f t="shared" ca="1" si="874"/>
        <v>0</v>
      </c>
    </row>
    <row r="7970" spans="1:8" hidden="1" x14ac:dyDescent="0.2">
      <c r="A7970" s="1">
        <v>7967</v>
      </c>
      <c r="B7970" s="1">
        <f t="shared" ca="1" si="871"/>
        <v>217315.12101814162</v>
      </c>
      <c r="C7970" s="1">
        <f t="shared" ca="1" si="868"/>
        <v>500</v>
      </c>
      <c r="D7970" s="1">
        <f t="shared" ca="1" si="869"/>
        <v>-42.077013244733351</v>
      </c>
      <c r="E7970" s="1">
        <f t="shared" ca="1" si="870"/>
        <v>-2</v>
      </c>
      <c r="F7970" s="1">
        <f t="shared" ca="1" si="872"/>
        <v>2</v>
      </c>
      <c r="G7970" s="1">
        <f t="shared" ca="1" si="873"/>
        <v>0</v>
      </c>
      <c r="H7970" s="1">
        <f t="shared" ca="1" si="874"/>
        <v>1</v>
      </c>
    </row>
    <row r="7971" spans="1:8" hidden="1" x14ac:dyDescent="0.2">
      <c r="A7971" s="1">
        <v>7968</v>
      </c>
      <c r="B7971" s="1">
        <f t="shared" ca="1" si="871"/>
        <v>196276.61439577496</v>
      </c>
      <c r="C7971" s="1">
        <f t="shared" ca="1" si="868"/>
        <v>500</v>
      </c>
      <c r="D7971" s="1">
        <f t="shared" ca="1" si="869"/>
        <v>-42.077013244733351</v>
      </c>
      <c r="E7971" s="1">
        <f t="shared" ca="1" si="870"/>
        <v>-3</v>
      </c>
      <c r="F7971" s="1">
        <f t="shared" ca="1" si="872"/>
        <v>2</v>
      </c>
      <c r="G7971" s="1">
        <f t="shared" ca="1" si="873"/>
        <v>1</v>
      </c>
      <c r="H7971" s="1">
        <f t="shared" ca="1" si="874"/>
        <v>0</v>
      </c>
    </row>
    <row r="7972" spans="1:8" hidden="1" x14ac:dyDescent="0.2">
      <c r="A7972" s="1">
        <v>7969</v>
      </c>
      <c r="B7972" s="1">
        <f t="shared" ca="1" si="871"/>
        <v>175238.10777340829</v>
      </c>
      <c r="C7972" s="1">
        <f t="shared" ca="1" si="868"/>
        <v>500</v>
      </c>
      <c r="D7972" s="1">
        <f t="shared" ca="1" si="869"/>
        <v>58.639357099169693</v>
      </c>
      <c r="E7972" s="1">
        <f t="shared" ca="1" si="870"/>
        <v>-4</v>
      </c>
      <c r="F7972" s="1">
        <f t="shared" ca="1" si="872"/>
        <v>2</v>
      </c>
      <c r="G7972" s="1">
        <f t="shared" ca="1" si="873"/>
        <v>2</v>
      </c>
      <c r="H7972" s="1">
        <f t="shared" ca="1" si="874"/>
        <v>0</v>
      </c>
    </row>
    <row r="7973" spans="1:8" hidden="1" x14ac:dyDescent="0.2">
      <c r="A7973" s="1">
        <v>7970</v>
      </c>
      <c r="B7973" s="1">
        <f t="shared" ca="1" si="871"/>
        <v>204557.78632299314</v>
      </c>
      <c r="C7973" s="1">
        <f t="shared" ca="1" si="868"/>
        <v>500</v>
      </c>
      <c r="D7973" s="1">
        <f t="shared" ca="1" si="869"/>
        <v>58.639357099169693</v>
      </c>
      <c r="E7973" s="1">
        <f t="shared" ca="1" si="870"/>
        <v>-3</v>
      </c>
      <c r="F7973" s="1">
        <f t="shared" ca="1" si="872"/>
        <v>2</v>
      </c>
      <c r="G7973" s="1">
        <f t="shared" ca="1" si="873"/>
        <v>0</v>
      </c>
      <c r="H7973" s="1">
        <f t="shared" ca="1" si="874"/>
        <v>1</v>
      </c>
    </row>
    <row r="7974" spans="1:8" hidden="1" x14ac:dyDescent="0.2">
      <c r="A7974" s="1">
        <v>7971</v>
      </c>
      <c r="B7974" s="1">
        <f t="shared" ca="1" si="871"/>
        <v>233877.46487257798</v>
      </c>
      <c r="C7974" s="1">
        <f t="shared" ca="1" si="868"/>
        <v>500</v>
      </c>
      <c r="D7974" s="1">
        <f t="shared" ca="1" si="869"/>
        <v>58.639357099169693</v>
      </c>
      <c r="E7974" s="1">
        <f t="shared" ca="1" si="870"/>
        <v>-2</v>
      </c>
      <c r="F7974" s="1">
        <f t="shared" ca="1" si="872"/>
        <v>2</v>
      </c>
      <c r="G7974" s="1">
        <f t="shared" ca="1" si="873"/>
        <v>0</v>
      </c>
      <c r="H7974" s="1">
        <f t="shared" ca="1" si="874"/>
        <v>2</v>
      </c>
    </row>
    <row r="7975" spans="1:8" hidden="1" x14ac:dyDescent="0.2">
      <c r="A7975" s="1">
        <v>7972</v>
      </c>
      <c r="B7975" s="1">
        <f t="shared" ca="1" si="871"/>
        <v>263197.14342216286</v>
      </c>
      <c r="C7975" s="1">
        <f t="shared" ca="1" si="868"/>
        <v>500</v>
      </c>
      <c r="D7975" s="1">
        <f t="shared" ca="1" si="869"/>
        <v>58.639357099169693</v>
      </c>
      <c r="E7975" s="1">
        <f t="shared" ca="1" si="870"/>
        <v>-1</v>
      </c>
      <c r="F7975" s="1">
        <f t="shared" ca="1" si="872"/>
        <v>2</v>
      </c>
      <c r="G7975" s="1">
        <f t="shared" ca="1" si="873"/>
        <v>0</v>
      </c>
      <c r="H7975" s="1">
        <f t="shared" ca="1" si="874"/>
        <v>3</v>
      </c>
    </row>
    <row r="7976" spans="1:8" hidden="1" x14ac:dyDescent="0.2">
      <c r="A7976" s="1">
        <v>7973</v>
      </c>
      <c r="B7976" s="1">
        <f t="shared" ca="1" si="871"/>
        <v>292516.82197174767</v>
      </c>
      <c r="C7976" s="1">
        <f t="shared" ca="1" si="868"/>
        <v>100</v>
      </c>
      <c r="D7976" s="1">
        <f t="shared" ca="1" si="869"/>
        <v>58.639357099169693</v>
      </c>
      <c r="E7976" s="1">
        <f t="shared" ca="1" si="870"/>
        <v>0</v>
      </c>
      <c r="F7976" s="1">
        <f t="shared" ca="1" si="872"/>
        <v>1</v>
      </c>
      <c r="G7976" s="1">
        <f t="shared" ca="1" si="873"/>
        <v>0</v>
      </c>
      <c r="H7976" s="1">
        <f t="shared" ca="1" si="874"/>
        <v>4</v>
      </c>
    </row>
    <row r="7977" spans="1:8" hidden="1" x14ac:dyDescent="0.2">
      <c r="A7977" s="1">
        <v>7974</v>
      </c>
      <c r="B7977" s="1">
        <f t="shared" ca="1" si="871"/>
        <v>298380.75768166466</v>
      </c>
      <c r="C7977" s="1">
        <f t="shared" ca="1" si="868"/>
        <v>100</v>
      </c>
      <c r="D7977" s="1">
        <f t="shared" ca="1" si="869"/>
        <v>-42.077013244733351</v>
      </c>
      <c r="E7977" s="1">
        <f t="shared" ca="1" si="870"/>
        <v>0</v>
      </c>
      <c r="F7977" s="1">
        <f t="shared" ca="1" si="872"/>
        <v>1</v>
      </c>
      <c r="G7977" s="1">
        <f t="shared" ca="1" si="873"/>
        <v>0</v>
      </c>
      <c r="H7977" s="1">
        <f t="shared" ca="1" si="874"/>
        <v>5</v>
      </c>
    </row>
    <row r="7978" spans="1:8" hidden="1" x14ac:dyDescent="0.2">
      <c r="A7978" s="1">
        <v>7975</v>
      </c>
      <c r="B7978" s="1">
        <f t="shared" ca="1" si="871"/>
        <v>294173.05635719135</v>
      </c>
      <c r="C7978" s="1">
        <f t="shared" ca="1" si="868"/>
        <v>100</v>
      </c>
      <c r="D7978" s="1">
        <f t="shared" ca="1" si="869"/>
        <v>58.639357099169693</v>
      </c>
      <c r="E7978" s="1">
        <f t="shared" ca="1" si="870"/>
        <v>-1</v>
      </c>
      <c r="F7978" s="1">
        <f t="shared" ca="1" si="872"/>
        <v>1</v>
      </c>
      <c r="G7978" s="1">
        <f t="shared" ca="1" si="873"/>
        <v>1</v>
      </c>
      <c r="H7978" s="1">
        <f t="shared" ca="1" si="874"/>
        <v>0</v>
      </c>
    </row>
    <row r="7979" spans="1:8" hidden="1" x14ac:dyDescent="0.2">
      <c r="A7979" s="1">
        <v>7976</v>
      </c>
      <c r="B7979" s="1">
        <f t="shared" ca="1" si="871"/>
        <v>300036.99206710834</v>
      </c>
      <c r="C7979" s="1">
        <f t="shared" ca="1" si="868"/>
        <v>100</v>
      </c>
      <c r="D7979" s="1">
        <f t="shared" ca="1" si="869"/>
        <v>-42.077013244733351</v>
      </c>
      <c r="E7979" s="1">
        <f t="shared" ca="1" si="870"/>
        <v>0</v>
      </c>
      <c r="F7979" s="1">
        <f t="shared" ca="1" si="872"/>
        <v>1</v>
      </c>
      <c r="G7979" s="1">
        <f t="shared" ca="1" si="873"/>
        <v>0</v>
      </c>
      <c r="H7979" s="1">
        <f t="shared" ca="1" si="874"/>
        <v>1</v>
      </c>
    </row>
    <row r="7980" spans="1:8" hidden="1" x14ac:dyDescent="0.2">
      <c r="A7980" s="1">
        <v>7977</v>
      </c>
      <c r="B7980" s="1">
        <f t="shared" ca="1" si="871"/>
        <v>295829.29074263503</v>
      </c>
      <c r="C7980" s="1">
        <f t="shared" ca="1" si="868"/>
        <v>100</v>
      </c>
      <c r="D7980" s="1">
        <f t="shared" ca="1" si="869"/>
        <v>58.639357099169693</v>
      </c>
      <c r="E7980" s="1">
        <f t="shared" ca="1" si="870"/>
        <v>-1</v>
      </c>
      <c r="F7980" s="1">
        <f t="shared" ca="1" si="872"/>
        <v>1</v>
      </c>
      <c r="G7980" s="1">
        <f t="shared" ca="1" si="873"/>
        <v>1</v>
      </c>
      <c r="H7980" s="1">
        <f t="shared" ca="1" si="874"/>
        <v>0</v>
      </c>
    </row>
    <row r="7981" spans="1:8" hidden="1" x14ac:dyDescent="0.2">
      <c r="A7981" s="1">
        <v>7978</v>
      </c>
      <c r="B7981" s="1">
        <f t="shared" ca="1" si="871"/>
        <v>301693.22645255201</v>
      </c>
      <c r="C7981" s="1">
        <f t="shared" ca="1" si="868"/>
        <v>100</v>
      </c>
      <c r="D7981" s="1">
        <f t="shared" ca="1" si="869"/>
        <v>58.639357099169693</v>
      </c>
      <c r="E7981" s="1">
        <f t="shared" ca="1" si="870"/>
        <v>0</v>
      </c>
      <c r="F7981" s="1">
        <f t="shared" ca="1" si="872"/>
        <v>1</v>
      </c>
      <c r="G7981" s="1">
        <f t="shared" ca="1" si="873"/>
        <v>0</v>
      </c>
      <c r="H7981" s="1">
        <f t="shared" ca="1" si="874"/>
        <v>1</v>
      </c>
    </row>
    <row r="7982" spans="1:8" hidden="1" x14ac:dyDescent="0.2">
      <c r="A7982" s="1">
        <v>7979</v>
      </c>
      <c r="B7982" s="1">
        <f t="shared" ca="1" si="871"/>
        <v>307557.162162469</v>
      </c>
      <c r="C7982" s="1">
        <f t="shared" ca="1" si="868"/>
        <v>100</v>
      </c>
      <c r="D7982" s="1">
        <f t="shared" ca="1" si="869"/>
        <v>-42.077013244733351</v>
      </c>
      <c r="E7982" s="1">
        <f t="shared" ca="1" si="870"/>
        <v>0</v>
      </c>
      <c r="F7982" s="1">
        <f t="shared" ca="1" si="872"/>
        <v>1</v>
      </c>
      <c r="G7982" s="1">
        <f t="shared" ca="1" si="873"/>
        <v>0</v>
      </c>
      <c r="H7982" s="1">
        <f t="shared" ca="1" si="874"/>
        <v>2</v>
      </c>
    </row>
    <row r="7983" spans="1:8" hidden="1" x14ac:dyDescent="0.2">
      <c r="A7983" s="1">
        <v>7980</v>
      </c>
      <c r="B7983" s="1">
        <f t="shared" ca="1" si="871"/>
        <v>303349.46083799569</v>
      </c>
      <c r="C7983" s="1">
        <f t="shared" ca="1" si="868"/>
        <v>100</v>
      </c>
      <c r="D7983" s="1">
        <f t="shared" ca="1" si="869"/>
        <v>58.639357099169693</v>
      </c>
      <c r="E7983" s="1">
        <f t="shared" ca="1" si="870"/>
        <v>-1</v>
      </c>
      <c r="F7983" s="1">
        <f t="shared" ca="1" si="872"/>
        <v>1</v>
      </c>
      <c r="G7983" s="1">
        <f t="shared" ca="1" si="873"/>
        <v>1</v>
      </c>
      <c r="H7983" s="1">
        <f t="shared" ca="1" si="874"/>
        <v>0</v>
      </c>
    </row>
    <row r="7984" spans="1:8" hidden="1" x14ac:dyDescent="0.2">
      <c r="A7984" s="1">
        <v>7981</v>
      </c>
      <c r="B7984" s="1">
        <f t="shared" ca="1" si="871"/>
        <v>309213.39654791268</v>
      </c>
      <c r="C7984" s="1">
        <f t="shared" ca="1" si="868"/>
        <v>100</v>
      </c>
      <c r="D7984" s="1">
        <f t="shared" ca="1" si="869"/>
        <v>-42.077013244733351</v>
      </c>
      <c r="E7984" s="1">
        <f t="shared" ca="1" si="870"/>
        <v>0</v>
      </c>
      <c r="F7984" s="1">
        <f t="shared" ca="1" si="872"/>
        <v>1</v>
      </c>
      <c r="G7984" s="1">
        <f t="shared" ca="1" si="873"/>
        <v>0</v>
      </c>
      <c r="H7984" s="1">
        <f t="shared" ca="1" si="874"/>
        <v>1</v>
      </c>
    </row>
    <row r="7985" spans="1:8" hidden="1" x14ac:dyDescent="0.2">
      <c r="A7985" s="1">
        <v>7982</v>
      </c>
      <c r="B7985" s="1">
        <f t="shared" ca="1" si="871"/>
        <v>305005.69522343937</v>
      </c>
      <c r="C7985" s="1">
        <f t="shared" ca="1" si="868"/>
        <v>100</v>
      </c>
      <c r="D7985" s="1">
        <f t="shared" ca="1" si="869"/>
        <v>58.639357099169693</v>
      </c>
      <c r="E7985" s="1">
        <f t="shared" ca="1" si="870"/>
        <v>-1</v>
      </c>
      <c r="F7985" s="1">
        <f t="shared" ca="1" si="872"/>
        <v>1</v>
      </c>
      <c r="G7985" s="1">
        <f t="shared" ca="1" si="873"/>
        <v>1</v>
      </c>
      <c r="H7985" s="1">
        <f t="shared" ca="1" si="874"/>
        <v>0</v>
      </c>
    </row>
    <row r="7986" spans="1:8" hidden="1" x14ac:dyDescent="0.2">
      <c r="A7986" s="1">
        <v>7983</v>
      </c>
      <c r="B7986" s="1">
        <f t="shared" ca="1" si="871"/>
        <v>310869.63093335635</v>
      </c>
      <c r="C7986" s="1">
        <f t="shared" ca="1" si="868"/>
        <v>100</v>
      </c>
      <c r="D7986" s="1">
        <f t="shared" ca="1" si="869"/>
        <v>58.639357099169693</v>
      </c>
      <c r="E7986" s="1">
        <f t="shared" ca="1" si="870"/>
        <v>0</v>
      </c>
      <c r="F7986" s="1">
        <f t="shared" ca="1" si="872"/>
        <v>1</v>
      </c>
      <c r="G7986" s="1">
        <f t="shared" ca="1" si="873"/>
        <v>0</v>
      </c>
      <c r="H7986" s="1">
        <f t="shared" ca="1" si="874"/>
        <v>1</v>
      </c>
    </row>
    <row r="7987" spans="1:8" hidden="1" x14ac:dyDescent="0.2">
      <c r="A7987" s="1">
        <v>7984</v>
      </c>
      <c r="B7987" s="1">
        <f t="shared" ca="1" si="871"/>
        <v>316733.56664327334</v>
      </c>
      <c r="C7987" s="1">
        <f t="shared" ca="1" si="868"/>
        <v>100</v>
      </c>
      <c r="D7987" s="1">
        <f t="shared" ca="1" si="869"/>
        <v>58.639357099169693</v>
      </c>
      <c r="E7987" s="1">
        <f t="shared" ca="1" si="870"/>
        <v>0</v>
      </c>
      <c r="F7987" s="1">
        <f t="shared" ca="1" si="872"/>
        <v>1</v>
      </c>
      <c r="G7987" s="1">
        <f t="shared" ca="1" si="873"/>
        <v>0</v>
      </c>
      <c r="H7987" s="1">
        <f t="shared" ca="1" si="874"/>
        <v>2</v>
      </c>
    </row>
    <row r="7988" spans="1:8" hidden="1" x14ac:dyDescent="0.2">
      <c r="A7988" s="1">
        <v>7985</v>
      </c>
      <c r="B7988" s="1">
        <f t="shared" ca="1" si="871"/>
        <v>322597.50235319033</v>
      </c>
      <c r="C7988" s="1">
        <f t="shared" ca="1" si="868"/>
        <v>100</v>
      </c>
      <c r="D7988" s="1">
        <f t="shared" ca="1" si="869"/>
        <v>58.639357099169693</v>
      </c>
      <c r="E7988" s="1">
        <f t="shared" ca="1" si="870"/>
        <v>0</v>
      </c>
      <c r="F7988" s="1">
        <f t="shared" ca="1" si="872"/>
        <v>1</v>
      </c>
      <c r="G7988" s="1">
        <f t="shared" ca="1" si="873"/>
        <v>0</v>
      </c>
      <c r="H7988" s="1">
        <f t="shared" ca="1" si="874"/>
        <v>3</v>
      </c>
    </row>
    <row r="7989" spans="1:8" hidden="1" x14ac:dyDescent="0.2">
      <c r="A7989" s="1">
        <v>7986</v>
      </c>
      <c r="B7989" s="1">
        <f t="shared" ca="1" si="871"/>
        <v>328461.43806310731</v>
      </c>
      <c r="C7989" s="1">
        <f t="shared" ca="1" si="868"/>
        <v>100</v>
      </c>
      <c r="D7989" s="1">
        <f t="shared" ca="1" si="869"/>
        <v>58.639357099169693</v>
      </c>
      <c r="E7989" s="1">
        <f t="shared" ca="1" si="870"/>
        <v>0</v>
      </c>
      <c r="F7989" s="1">
        <f t="shared" ca="1" si="872"/>
        <v>1</v>
      </c>
      <c r="G7989" s="1">
        <f t="shared" ca="1" si="873"/>
        <v>0</v>
      </c>
      <c r="H7989" s="1">
        <f t="shared" ca="1" si="874"/>
        <v>4</v>
      </c>
    </row>
    <row r="7990" spans="1:8" hidden="1" x14ac:dyDescent="0.2">
      <c r="A7990" s="1">
        <v>7987</v>
      </c>
      <c r="B7990" s="1">
        <f t="shared" ca="1" si="871"/>
        <v>334325.3737730243</v>
      </c>
      <c r="C7990" s="1">
        <f t="shared" ca="1" si="868"/>
        <v>100</v>
      </c>
      <c r="D7990" s="1">
        <f t="shared" ca="1" si="869"/>
        <v>-42.077013244733351</v>
      </c>
      <c r="E7990" s="1">
        <f t="shared" ca="1" si="870"/>
        <v>0</v>
      </c>
      <c r="F7990" s="1">
        <f t="shared" ca="1" si="872"/>
        <v>1</v>
      </c>
      <c r="G7990" s="1">
        <f t="shared" ca="1" si="873"/>
        <v>0</v>
      </c>
      <c r="H7990" s="1">
        <f t="shared" ca="1" si="874"/>
        <v>5</v>
      </c>
    </row>
    <row r="7991" spans="1:8" hidden="1" x14ac:dyDescent="0.2">
      <c r="A7991" s="1">
        <v>7988</v>
      </c>
      <c r="B7991" s="1">
        <f t="shared" ca="1" si="871"/>
        <v>330117.67244855099</v>
      </c>
      <c r="C7991" s="1">
        <f t="shared" ca="1" si="868"/>
        <v>100</v>
      </c>
      <c r="D7991" s="1">
        <f t="shared" ca="1" si="869"/>
        <v>58.639357099169693</v>
      </c>
      <c r="E7991" s="1">
        <f t="shared" ca="1" si="870"/>
        <v>-1</v>
      </c>
      <c r="F7991" s="1">
        <f t="shared" ca="1" si="872"/>
        <v>1</v>
      </c>
      <c r="G7991" s="1">
        <f t="shared" ca="1" si="873"/>
        <v>1</v>
      </c>
      <c r="H7991" s="1">
        <f t="shared" ca="1" si="874"/>
        <v>0</v>
      </c>
    </row>
    <row r="7992" spans="1:8" hidden="1" x14ac:dyDescent="0.2">
      <c r="A7992" s="1">
        <v>7989</v>
      </c>
      <c r="B7992" s="1">
        <f t="shared" ca="1" si="871"/>
        <v>335981.60815846798</v>
      </c>
      <c r="C7992" s="1">
        <f t="shared" ca="1" si="868"/>
        <v>100</v>
      </c>
      <c r="D7992" s="1">
        <f t="shared" ca="1" si="869"/>
        <v>58.639357099169693</v>
      </c>
      <c r="E7992" s="1">
        <f t="shared" ca="1" si="870"/>
        <v>0</v>
      </c>
      <c r="F7992" s="1">
        <f t="shared" ca="1" si="872"/>
        <v>1</v>
      </c>
      <c r="G7992" s="1">
        <f t="shared" ca="1" si="873"/>
        <v>0</v>
      </c>
      <c r="H7992" s="1">
        <f t="shared" ca="1" si="874"/>
        <v>1</v>
      </c>
    </row>
    <row r="7993" spans="1:8" hidden="1" x14ac:dyDescent="0.2">
      <c r="A7993" s="1">
        <v>7990</v>
      </c>
      <c r="B7993" s="1">
        <f t="shared" ca="1" si="871"/>
        <v>341845.54386838496</v>
      </c>
      <c r="C7993" s="1">
        <f t="shared" ca="1" si="868"/>
        <v>100</v>
      </c>
      <c r="D7993" s="1">
        <f t="shared" ca="1" si="869"/>
        <v>-42.077013244733351</v>
      </c>
      <c r="E7993" s="1">
        <f t="shared" ca="1" si="870"/>
        <v>0</v>
      </c>
      <c r="F7993" s="1">
        <f t="shared" ca="1" si="872"/>
        <v>1</v>
      </c>
      <c r="G7993" s="1">
        <f t="shared" ca="1" si="873"/>
        <v>0</v>
      </c>
      <c r="H7993" s="1">
        <f t="shared" ca="1" si="874"/>
        <v>2</v>
      </c>
    </row>
    <row r="7994" spans="1:8" hidden="1" x14ac:dyDescent="0.2">
      <c r="A7994" s="1">
        <v>7991</v>
      </c>
      <c r="B7994" s="1">
        <f t="shared" ca="1" si="871"/>
        <v>337637.84254391165</v>
      </c>
      <c r="C7994" s="1">
        <f t="shared" ca="1" si="868"/>
        <v>100</v>
      </c>
      <c r="D7994" s="1">
        <f t="shared" ca="1" si="869"/>
        <v>58.639357099169693</v>
      </c>
      <c r="E7994" s="1">
        <f t="shared" ca="1" si="870"/>
        <v>-1</v>
      </c>
      <c r="F7994" s="1">
        <f t="shared" ca="1" si="872"/>
        <v>1</v>
      </c>
      <c r="G7994" s="1">
        <f t="shared" ca="1" si="873"/>
        <v>1</v>
      </c>
      <c r="H7994" s="1">
        <f t="shared" ca="1" si="874"/>
        <v>0</v>
      </c>
    </row>
    <row r="7995" spans="1:8" hidden="1" x14ac:dyDescent="0.2">
      <c r="A7995" s="1">
        <v>7992</v>
      </c>
      <c r="B7995" s="1">
        <f t="shared" ca="1" si="871"/>
        <v>343501.77825382864</v>
      </c>
      <c r="C7995" s="1">
        <f t="shared" ca="1" si="868"/>
        <v>100</v>
      </c>
      <c r="D7995" s="1">
        <f t="shared" ca="1" si="869"/>
        <v>-42.077013244733351</v>
      </c>
      <c r="E7995" s="1">
        <f t="shared" ca="1" si="870"/>
        <v>0</v>
      </c>
      <c r="F7995" s="1">
        <f t="shared" ca="1" si="872"/>
        <v>1</v>
      </c>
      <c r="G7995" s="1">
        <f t="shared" ca="1" si="873"/>
        <v>0</v>
      </c>
      <c r="H7995" s="1">
        <f t="shared" ca="1" si="874"/>
        <v>1</v>
      </c>
    </row>
    <row r="7996" spans="1:8" hidden="1" x14ac:dyDescent="0.2">
      <c r="A7996" s="1">
        <v>7993</v>
      </c>
      <c r="B7996" s="1">
        <f t="shared" ca="1" si="871"/>
        <v>339294.07692935533</v>
      </c>
      <c r="C7996" s="1">
        <f t="shared" ca="1" si="868"/>
        <v>100</v>
      </c>
      <c r="D7996" s="1">
        <f t="shared" ca="1" si="869"/>
        <v>-42.077013244733351</v>
      </c>
      <c r="E7996" s="1">
        <f t="shared" ca="1" si="870"/>
        <v>-1</v>
      </c>
      <c r="F7996" s="1">
        <f t="shared" ca="1" si="872"/>
        <v>1</v>
      </c>
      <c r="G7996" s="1">
        <f t="shared" ca="1" si="873"/>
        <v>1</v>
      </c>
      <c r="H7996" s="1">
        <f t="shared" ca="1" si="874"/>
        <v>0</v>
      </c>
    </row>
    <row r="7997" spans="1:8" hidden="1" x14ac:dyDescent="0.2">
      <c r="A7997" s="1">
        <v>7994</v>
      </c>
      <c r="B7997" s="1">
        <f t="shared" ca="1" si="871"/>
        <v>335086.37560488202</v>
      </c>
      <c r="C7997" s="1">
        <f t="shared" ca="1" si="868"/>
        <v>100</v>
      </c>
      <c r="D7997" s="1">
        <f t="shared" ca="1" si="869"/>
        <v>-42.077013244733351</v>
      </c>
      <c r="E7997" s="1">
        <f t="shared" ca="1" si="870"/>
        <v>-2</v>
      </c>
      <c r="F7997" s="1">
        <f t="shared" ca="1" si="872"/>
        <v>1</v>
      </c>
      <c r="G7997" s="1">
        <f t="shared" ca="1" si="873"/>
        <v>2</v>
      </c>
      <c r="H7997" s="1">
        <f t="shared" ca="1" si="874"/>
        <v>0</v>
      </c>
    </row>
    <row r="7998" spans="1:8" hidden="1" x14ac:dyDescent="0.2">
      <c r="A7998" s="1">
        <v>7995</v>
      </c>
      <c r="B7998" s="1">
        <f t="shared" ca="1" si="871"/>
        <v>330878.67428040871</v>
      </c>
      <c r="C7998" s="1">
        <f t="shared" ca="1" si="868"/>
        <v>100</v>
      </c>
      <c r="D7998" s="1">
        <f t="shared" ca="1" si="869"/>
        <v>-42.077013244733351</v>
      </c>
      <c r="E7998" s="1">
        <f t="shared" ca="1" si="870"/>
        <v>-3</v>
      </c>
      <c r="F7998" s="1">
        <f t="shared" ca="1" si="872"/>
        <v>1</v>
      </c>
      <c r="G7998" s="1">
        <f t="shared" ca="1" si="873"/>
        <v>3</v>
      </c>
      <c r="H7998" s="1">
        <f t="shared" ca="1" si="874"/>
        <v>0</v>
      </c>
    </row>
    <row r="7999" spans="1:8" hidden="1" x14ac:dyDescent="0.2">
      <c r="A7999" s="1">
        <v>7996</v>
      </c>
      <c r="B7999" s="1">
        <f t="shared" ca="1" si="871"/>
        <v>326670.9729559354</v>
      </c>
      <c r="C7999" s="1">
        <f t="shared" ca="1" si="868"/>
        <v>100</v>
      </c>
      <c r="D7999" s="1">
        <f t="shared" ca="1" si="869"/>
        <v>-42.077013244733351</v>
      </c>
      <c r="E7999" s="1">
        <f t="shared" ca="1" si="870"/>
        <v>-4</v>
      </c>
      <c r="F7999" s="1">
        <f t="shared" ca="1" si="872"/>
        <v>1</v>
      </c>
      <c r="G7999" s="1">
        <f t="shared" ca="1" si="873"/>
        <v>4</v>
      </c>
      <c r="H7999" s="1">
        <f t="shared" ca="1" si="874"/>
        <v>0</v>
      </c>
    </row>
    <row r="8000" spans="1:8" hidden="1" x14ac:dyDescent="0.2">
      <c r="A8000" s="1">
        <v>7997</v>
      </c>
      <c r="B8000" s="1">
        <f t="shared" ca="1" si="871"/>
        <v>322463.27163146209</v>
      </c>
      <c r="C8000" s="1">
        <f t="shared" ca="1" si="868"/>
        <v>500</v>
      </c>
      <c r="D8000" s="1">
        <f t="shared" ca="1" si="869"/>
        <v>58.639357099169693</v>
      </c>
      <c r="E8000" s="1">
        <f t="shared" ca="1" si="870"/>
        <v>0</v>
      </c>
      <c r="F8000" s="1">
        <f t="shared" ca="1" si="872"/>
        <v>2</v>
      </c>
      <c r="G8000" s="1">
        <f t="shared" ca="1" si="873"/>
        <v>5</v>
      </c>
      <c r="H8000" s="1">
        <f t="shared" ca="1" si="874"/>
        <v>0</v>
      </c>
    </row>
    <row r="8001" spans="1:8" hidden="1" x14ac:dyDescent="0.2">
      <c r="A8001" s="1">
        <v>7998</v>
      </c>
      <c r="B8001" s="1">
        <f t="shared" ca="1" si="871"/>
        <v>351782.95018104697</v>
      </c>
      <c r="C8001" s="1">
        <f t="shared" ca="1" si="868"/>
        <v>100</v>
      </c>
      <c r="D8001" s="1">
        <f t="shared" ca="1" si="869"/>
        <v>-42.077013244733351</v>
      </c>
      <c r="E8001" s="1">
        <f t="shared" ca="1" si="870"/>
        <v>0</v>
      </c>
      <c r="F8001" s="1">
        <f t="shared" ca="1" si="872"/>
        <v>1</v>
      </c>
      <c r="G8001" s="1">
        <f t="shared" ca="1" si="873"/>
        <v>0</v>
      </c>
      <c r="H8001" s="1">
        <f t="shared" ca="1" si="874"/>
        <v>1</v>
      </c>
    </row>
    <row r="8002" spans="1:8" hidden="1" x14ac:dyDescent="0.2">
      <c r="A8002" s="1">
        <v>7999</v>
      </c>
      <c r="B8002" s="1">
        <f t="shared" ca="1" si="871"/>
        <v>347575.24885657366</v>
      </c>
      <c r="C8002" s="1">
        <f t="shared" ca="1" si="868"/>
        <v>100</v>
      </c>
      <c r="D8002" s="1">
        <f t="shared" ca="1" si="869"/>
        <v>-42.077013244733351</v>
      </c>
      <c r="E8002" s="1">
        <f t="shared" ca="1" si="870"/>
        <v>-1</v>
      </c>
      <c r="F8002" s="1">
        <f t="shared" ca="1" si="872"/>
        <v>1</v>
      </c>
      <c r="G8002" s="1">
        <f t="shared" ca="1" si="873"/>
        <v>1</v>
      </c>
      <c r="H8002" s="1">
        <f t="shared" ca="1" si="874"/>
        <v>0</v>
      </c>
    </row>
    <row r="8003" spans="1:8" hidden="1" x14ac:dyDescent="0.2">
      <c r="A8003" s="1">
        <v>8000</v>
      </c>
      <c r="B8003" s="1">
        <f t="shared" ca="1" si="871"/>
        <v>343367.54753210035</v>
      </c>
      <c r="C8003" s="1">
        <f t="shared" ca="1" si="868"/>
        <v>100</v>
      </c>
      <c r="D8003" s="1">
        <f t="shared" ca="1" si="869"/>
        <v>-42.077013244733351</v>
      </c>
      <c r="E8003" s="1">
        <f t="shared" ca="1" si="870"/>
        <v>-2</v>
      </c>
      <c r="F8003" s="1">
        <f t="shared" ca="1" si="872"/>
        <v>1</v>
      </c>
      <c r="G8003" s="1">
        <f t="shared" ca="1" si="873"/>
        <v>2</v>
      </c>
      <c r="H8003" s="1">
        <f t="shared" ca="1" si="874"/>
        <v>0</v>
      </c>
    </row>
    <row r="8004" spans="1:8" hidden="1" x14ac:dyDescent="0.2">
      <c r="A8004" s="1">
        <v>8001</v>
      </c>
      <c r="B8004" s="1">
        <f t="shared" ca="1" si="871"/>
        <v>339159.84620762704</v>
      </c>
      <c r="C8004" s="1">
        <f t="shared" ca="1" si="868"/>
        <v>100</v>
      </c>
      <c r="D8004" s="1">
        <f t="shared" ca="1" si="869"/>
        <v>58.639357099169693</v>
      </c>
      <c r="E8004" s="1">
        <f t="shared" ca="1" si="870"/>
        <v>-3</v>
      </c>
      <c r="F8004" s="1">
        <f t="shared" ca="1" si="872"/>
        <v>1</v>
      </c>
      <c r="G8004" s="1">
        <f t="shared" ca="1" si="873"/>
        <v>3</v>
      </c>
      <c r="H8004" s="1">
        <f t="shared" ca="1" si="874"/>
        <v>0</v>
      </c>
    </row>
    <row r="8005" spans="1:8" hidden="1" x14ac:dyDescent="0.2">
      <c r="A8005" s="1">
        <v>8002</v>
      </c>
      <c r="B8005" s="1">
        <f t="shared" ca="1" si="871"/>
        <v>345023.78191754402</v>
      </c>
      <c r="C8005" s="1">
        <f t="shared" ref="C8005:C8068" ca="1" si="875">$C$4*POWER($L$2,F8005-1)</f>
        <v>100</v>
      </c>
      <c r="D8005" s="1">
        <f t="shared" ref="D8005:D8068" ca="1" si="876">IF(RAND()&lt;$B$1,$F$1,$H$1)</f>
        <v>58.639357099169693</v>
      </c>
      <c r="E8005" s="1">
        <f t="shared" ref="E8005:E8068" ca="1" si="877">IF(D8004&lt;0,IF(E8004-1=-$D$2,0,E8004-1),IF(E8004+1=$F$2,0,E8004+1))</f>
        <v>-2</v>
      </c>
      <c r="F8005" s="1">
        <f t="shared" ca="1" si="872"/>
        <v>1</v>
      </c>
      <c r="G8005" s="1">
        <f t="shared" ca="1" si="873"/>
        <v>0</v>
      </c>
      <c r="H8005" s="1">
        <f t="shared" ca="1" si="874"/>
        <v>1</v>
      </c>
    </row>
    <row r="8006" spans="1:8" hidden="1" x14ac:dyDescent="0.2">
      <c r="A8006" s="1">
        <v>8003</v>
      </c>
      <c r="B8006" s="1">
        <f t="shared" ref="B8006:B8069" ca="1" si="878">B8005+D8005*C8005</f>
        <v>350887.71762746101</v>
      </c>
      <c r="C8006" s="1">
        <f t="shared" ca="1" si="875"/>
        <v>100</v>
      </c>
      <c r="D8006" s="1">
        <f t="shared" ca="1" si="876"/>
        <v>-42.077013244733351</v>
      </c>
      <c r="E8006" s="1">
        <f t="shared" ca="1" si="877"/>
        <v>-1</v>
      </c>
      <c r="F8006" s="1">
        <f t="shared" ref="F8006:F8069" ca="1" si="879">IF(AND(D8005&gt;0,E8006=0),IF(F8005-1&lt;1,1,F8005-1),IF(AND(D8005&lt;0,E8006=0),IF(F8005+1&gt;$H$2,1,F8005+1),F8005))</f>
        <v>1</v>
      </c>
      <c r="G8006" s="1">
        <f t="shared" ref="G8006:G8069" ca="1" si="880">IF(D8005&gt;0,0,G8005+1)</f>
        <v>0</v>
      </c>
      <c r="H8006" s="1">
        <f t="shared" ref="H8006:H8069" ca="1" si="881">IF(D8005&lt;0,0,H8005+1)</f>
        <v>2</v>
      </c>
    </row>
    <row r="8007" spans="1:8" hidden="1" x14ac:dyDescent="0.2">
      <c r="A8007" s="1">
        <v>8004</v>
      </c>
      <c r="B8007" s="1">
        <f t="shared" ca="1" si="878"/>
        <v>346680.0163029877</v>
      </c>
      <c r="C8007" s="1">
        <f t="shared" ca="1" si="875"/>
        <v>100</v>
      </c>
      <c r="D8007" s="1">
        <f t="shared" ca="1" si="876"/>
        <v>-42.077013244733351</v>
      </c>
      <c r="E8007" s="1">
        <f t="shared" ca="1" si="877"/>
        <v>-2</v>
      </c>
      <c r="F8007" s="1">
        <f t="shared" ca="1" si="879"/>
        <v>1</v>
      </c>
      <c r="G8007" s="1">
        <f t="shared" ca="1" si="880"/>
        <v>1</v>
      </c>
      <c r="H8007" s="1">
        <f t="shared" ca="1" si="881"/>
        <v>0</v>
      </c>
    </row>
    <row r="8008" spans="1:8" hidden="1" x14ac:dyDescent="0.2">
      <c r="A8008" s="1">
        <v>8005</v>
      </c>
      <c r="B8008" s="1">
        <f t="shared" ca="1" si="878"/>
        <v>342472.31497851439</v>
      </c>
      <c r="C8008" s="1">
        <f t="shared" ca="1" si="875"/>
        <v>100</v>
      </c>
      <c r="D8008" s="1">
        <f t="shared" ca="1" si="876"/>
        <v>-42.077013244733351</v>
      </c>
      <c r="E8008" s="1">
        <f t="shared" ca="1" si="877"/>
        <v>-3</v>
      </c>
      <c r="F8008" s="1">
        <f t="shared" ca="1" si="879"/>
        <v>1</v>
      </c>
      <c r="G8008" s="1">
        <f t="shared" ca="1" si="880"/>
        <v>2</v>
      </c>
      <c r="H8008" s="1">
        <f t="shared" ca="1" si="881"/>
        <v>0</v>
      </c>
    </row>
    <row r="8009" spans="1:8" hidden="1" x14ac:dyDescent="0.2">
      <c r="A8009" s="1">
        <v>8006</v>
      </c>
      <c r="B8009" s="1">
        <f t="shared" ca="1" si="878"/>
        <v>338264.61365404108</v>
      </c>
      <c r="C8009" s="1">
        <f t="shared" ca="1" si="875"/>
        <v>100</v>
      </c>
      <c r="D8009" s="1">
        <f t="shared" ca="1" si="876"/>
        <v>-42.077013244733351</v>
      </c>
      <c r="E8009" s="1">
        <f t="shared" ca="1" si="877"/>
        <v>-4</v>
      </c>
      <c r="F8009" s="1">
        <f t="shared" ca="1" si="879"/>
        <v>1</v>
      </c>
      <c r="G8009" s="1">
        <f t="shared" ca="1" si="880"/>
        <v>3</v>
      </c>
      <c r="H8009" s="1">
        <f t="shared" ca="1" si="881"/>
        <v>0</v>
      </c>
    </row>
    <row r="8010" spans="1:8" hidden="1" x14ac:dyDescent="0.2">
      <c r="A8010" s="1">
        <v>8007</v>
      </c>
      <c r="B8010" s="1">
        <f t="shared" ca="1" si="878"/>
        <v>334056.91232956777</v>
      </c>
      <c r="C8010" s="1">
        <f t="shared" ca="1" si="875"/>
        <v>500</v>
      </c>
      <c r="D8010" s="1">
        <f t="shared" ca="1" si="876"/>
        <v>-42.077013244733351</v>
      </c>
      <c r="E8010" s="1">
        <f t="shared" ca="1" si="877"/>
        <v>0</v>
      </c>
      <c r="F8010" s="1">
        <f t="shared" ca="1" si="879"/>
        <v>2</v>
      </c>
      <c r="G8010" s="1">
        <f t="shared" ca="1" si="880"/>
        <v>4</v>
      </c>
      <c r="H8010" s="1">
        <f t="shared" ca="1" si="881"/>
        <v>0</v>
      </c>
    </row>
    <row r="8011" spans="1:8" hidden="1" x14ac:dyDescent="0.2">
      <c r="A8011" s="1">
        <v>8008</v>
      </c>
      <c r="B8011" s="1">
        <f t="shared" ca="1" si="878"/>
        <v>313018.40570720111</v>
      </c>
      <c r="C8011" s="1">
        <f t="shared" ca="1" si="875"/>
        <v>500</v>
      </c>
      <c r="D8011" s="1">
        <f t="shared" ca="1" si="876"/>
        <v>-42.077013244733351</v>
      </c>
      <c r="E8011" s="1">
        <f t="shared" ca="1" si="877"/>
        <v>-1</v>
      </c>
      <c r="F8011" s="1">
        <f t="shared" ca="1" si="879"/>
        <v>2</v>
      </c>
      <c r="G8011" s="1">
        <f t="shared" ca="1" si="880"/>
        <v>5</v>
      </c>
      <c r="H8011" s="1">
        <f t="shared" ca="1" si="881"/>
        <v>0</v>
      </c>
    </row>
    <row r="8012" spans="1:8" hidden="1" x14ac:dyDescent="0.2">
      <c r="A8012" s="1">
        <v>8009</v>
      </c>
      <c r="B8012" s="1">
        <f t="shared" ca="1" si="878"/>
        <v>291979.89908483444</v>
      </c>
      <c r="C8012" s="1">
        <f t="shared" ca="1" si="875"/>
        <v>500</v>
      </c>
      <c r="D8012" s="1">
        <f t="shared" ca="1" si="876"/>
        <v>-42.077013244733351</v>
      </c>
      <c r="E8012" s="1">
        <f t="shared" ca="1" si="877"/>
        <v>-2</v>
      </c>
      <c r="F8012" s="1">
        <f t="shared" ca="1" si="879"/>
        <v>2</v>
      </c>
      <c r="G8012" s="1">
        <f t="shared" ca="1" si="880"/>
        <v>6</v>
      </c>
      <c r="H8012" s="1">
        <f t="shared" ca="1" si="881"/>
        <v>0</v>
      </c>
    </row>
    <row r="8013" spans="1:8" hidden="1" x14ac:dyDescent="0.2">
      <c r="A8013" s="1">
        <v>8010</v>
      </c>
      <c r="B8013" s="1">
        <f t="shared" ca="1" si="878"/>
        <v>270941.39246246777</v>
      </c>
      <c r="C8013" s="1">
        <f t="shared" ca="1" si="875"/>
        <v>500</v>
      </c>
      <c r="D8013" s="1">
        <f t="shared" ca="1" si="876"/>
        <v>58.639357099169693</v>
      </c>
      <c r="E8013" s="1">
        <f t="shared" ca="1" si="877"/>
        <v>-3</v>
      </c>
      <c r="F8013" s="1">
        <f t="shared" ca="1" si="879"/>
        <v>2</v>
      </c>
      <c r="G8013" s="1">
        <f t="shared" ca="1" si="880"/>
        <v>7</v>
      </c>
      <c r="H8013" s="1">
        <f t="shared" ca="1" si="881"/>
        <v>0</v>
      </c>
    </row>
    <row r="8014" spans="1:8" hidden="1" x14ac:dyDescent="0.2">
      <c r="A8014" s="1">
        <v>8011</v>
      </c>
      <c r="B8014" s="1">
        <f t="shared" ca="1" si="878"/>
        <v>300261.07101205259</v>
      </c>
      <c r="C8014" s="1">
        <f t="shared" ca="1" si="875"/>
        <v>500</v>
      </c>
      <c r="D8014" s="1">
        <f t="shared" ca="1" si="876"/>
        <v>-42.077013244733351</v>
      </c>
      <c r="E8014" s="1">
        <f t="shared" ca="1" si="877"/>
        <v>-2</v>
      </c>
      <c r="F8014" s="1">
        <f t="shared" ca="1" si="879"/>
        <v>2</v>
      </c>
      <c r="G8014" s="1">
        <f t="shared" ca="1" si="880"/>
        <v>0</v>
      </c>
      <c r="H8014" s="1">
        <f t="shared" ca="1" si="881"/>
        <v>1</v>
      </c>
    </row>
    <row r="8015" spans="1:8" hidden="1" x14ac:dyDescent="0.2">
      <c r="A8015" s="1">
        <v>8012</v>
      </c>
      <c r="B8015" s="1">
        <f t="shared" ca="1" si="878"/>
        <v>279222.56438968593</v>
      </c>
      <c r="C8015" s="1">
        <f t="shared" ca="1" si="875"/>
        <v>500</v>
      </c>
      <c r="D8015" s="1">
        <f t="shared" ca="1" si="876"/>
        <v>-42.077013244733351</v>
      </c>
      <c r="E8015" s="1">
        <f t="shared" ca="1" si="877"/>
        <v>-3</v>
      </c>
      <c r="F8015" s="1">
        <f t="shared" ca="1" si="879"/>
        <v>2</v>
      </c>
      <c r="G8015" s="1">
        <f t="shared" ca="1" si="880"/>
        <v>1</v>
      </c>
      <c r="H8015" s="1">
        <f t="shared" ca="1" si="881"/>
        <v>0</v>
      </c>
    </row>
    <row r="8016" spans="1:8" hidden="1" x14ac:dyDescent="0.2">
      <c r="A8016" s="1">
        <v>8013</v>
      </c>
      <c r="B8016" s="1">
        <f t="shared" ca="1" si="878"/>
        <v>258184.05776731926</v>
      </c>
      <c r="C8016" s="1">
        <f t="shared" ca="1" si="875"/>
        <v>500</v>
      </c>
      <c r="D8016" s="1">
        <f t="shared" ca="1" si="876"/>
        <v>-42.077013244733351</v>
      </c>
      <c r="E8016" s="1">
        <f t="shared" ca="1" si="877"/>
        <v>-4</v>
      </c>
      <c r="F8016" s="1">
        <f t="shared" ca="1" si="879"/>
        <v>2</v>
      </c>
      <c r="G8016" s="1">
        <f t="shared" ca="1" si="880"/>
        <v>2</v>
      </c>
      <c r="H8016" s="1">
        <f t="shared" ca="1" si="881"/>
        <v>0</v>
      </c>
    </row>
    <row r="8017" spans="1:8" hidden="1" x14ac:dyDescent="0.2">
      <c r="A8017" s="1">
        <v>8014</v>
      </c>
      <c r="B8017" s="1">
        <f t="shared" ca="1" si="878"/>
        <v>237145.55114495259</v>
      </c>
      <c r="C8017" s="1">
        <f t="shared" ca="1" si="875"/>
        <v>100</v>
      </c>
      <c r="D8017" s="1">
        <f t="shared" ca="1" si="876"/>
        <v>58.639357099169693</v>
      </c>
      <c r="E8017" s="1">
        <f t="shared" ca="1" si="877"/>
        <v>0</v>
      </c>
      <c r="F8017" s="1">
        <f t="shared" ca="1" si="879"/>
        <v>1</v>
      </c>
      <c r="G8017" s="1">
        <f t="shared" ca="1" si="880"/>
        <v>3</v>
      </c>
      <c r="H8017" s="1">
        <f t="shared" ca="1" si="881"/>
        <v>0</v>
      </c>
    </row>
    <row r="8018" spans="1:8" hidden="1" x14ac:dyDescent="0.2">
      <c r="A8018" s="1">
        <v>8015</v>
      </c>
      <c r="B8018" s="1">
        <f t="shared" ca="1" si="878"/>
        <v>243009.48685486955</v>
      </c>
      <c r="C8018" s="1">
        <f t="shared" ca="1" si="875"/>
        <v>100</v>
      </c>
      <c r="D8018" s="1">
        <f t="shared" ca="1" si="876"/>
        <v>-42.077013244733351</v>
      </c>
      <c r="E8018" s="1">
        <f t="shared" ca="1" si="877"/>
        <v>0</v>
      </c>
      <c r="F8018" s="1">
        <f t="shared" ca="1" si="879"/>
        <v>1</v>
      </c>
      <c r="G8018" s="1">
        <f t="shared" ca="1" si="880"/>
        <v>0</v>
      </c>
      <c r="H8018" s="1">
        <f t="shared" ca="1" si="881"/>
        <v>1</v>
      </c>
    </row>
    <row r="8019" spans="1:8" hidden="1" x14ac:dyDescent="0.2">
      <c r="A8019" s="1">
        <v>8016</v>
      </c>
      <c r="B8019" s="1">
        <f t="shared" ca="1" si="878"/>
        <v>238801.78553039621</v>
      </c>
      <c r="C8019" s="1">
        <f t="shared" ca="1" si="875"/>
        <v>100</v>
      </c>
      <c r="D8019" s="1">
        <f t="shared" ca="1" si="876"/>
        <v>-42.077013244733351</v>
      </c>
      <c r="E8019" s="1">
        <f t="shared" ca="1" si="877"/>
        <v>-1</v>
      </c>
      <c r="F8019" s="1">
        <f t="shared" ca="1" si="879"/>
        <v>1</v>
      </c>
      <c r="G8019" s="1">
        <f t="shared" ca="1" si="880"/>
        <v>1</v>
      </c>
      <c r="H8019" s="1">
        <f t="shared" ca="1" si="881"/>
        <v>0</v>
      </c>
    </row>
    <row r="8020" spans="1:8" hidden="1" x14ac:dyDescent="0.2">
      <c r="A8020" s="1">
        <v>8017</v>
      </c>
      <c r="B8020" s="1">
        <f t="shared" ca="1" si="878"/>
        <v>234594.08420592287</v>
      </c>
      <c r="C8020" s="1">
        <f t="shared" ca="1" si="875"/>
        <v>100</v>
      </c>
      <c r="D8020" s="1">
        <f t="shared" ca="1" si="876"/>
        <v>58.639357099169693</v>
      </c>
      <c r="E8020" s="1">
        <f t="shared" ca="1" si="877"/>
        <v>-2</v>
      </c>
      <c r="F8020" s="1">
        <f t="shared" ca="1" si="879"/>
        <v>1</v>
      </c>
      <c r="G8020" s="1">
        <f t="shared" ca="1" si="880"/>
        <v>2</v>
      </c>
      <c r="H8020" s="1">
        <f t="shared" ca="1" si="881"/>
        <v>0</v>
      </c>
    </row>
    <row r="8021" spans="1:8" hidden="1" x14ac:dyDescent="0.2">
      <c r="A8021" s="1">
        <v>8018</v>
      </c>
      <c r="B8021" s="1">
        <f t="shared" ca="1" si="878"/>
        <v>240458.01991583983</v>
      </c>
      <c r="C8021" s="1">
        <f t="shared" ca="1" si="875"/>
        <v>100</v>
      </c>
      <c r="D8021" s="1">
        <f t="shared" ca="1" si="876"/>
        <v>-42.077013244733351</v>
      </c>
      <c r="E8021" s="1">
        <f t="shared" ca="1" si="877"/>
        <v>-1</v>
      </c>
      <c r="F8021" s="1">
        <f t="shared" ca="1" si="879"/>
        <v>1</v>
      </c>
      <c r="G8021" s="1">
        <f t="shared" ca="1" si="880"/>
        <v>0</v>
      </c>
      <c r="H8021" s="1">
        <f t="shared" ca="1" si="881"/>
        <v>1</v>
      </c>
    </row>
    <row r="8022" spans="1:8" hidden="1" x14ac:dyDescent="0.2">
      <c r="A8022" s="1">
        <v>8019</v>
      </c>
      <c r="B8022" s="1">
        <f t="shared" ca="1" si="878"/>
        <v>236250.31859136649</v>
      </c>
      <c r="C8022" s="1">
        <f t="shared" ca="1" si="875"/>
        <v>100</v>
      </c>
      <c r="D8022" s="1">
        <f t="shared" ca="1" si="876"/>
        <v>58.639357099169693</v>
      </c>
      <c r="E8022" s="1">
        <f t="shared" ca="1" si="877"/>
        <v>-2</v>
      </c>
      <c r="F8022" s="1">
        <f t="shared" ca="1" si="879"/>
        <v>1</v>
      </c>
      <c r="G8022" s="1">
        <f t="shared" ca="1" si="880"/>
        <v>1</v>
      </c>
      <c r="H8022" s="1">
        <f t="shared" ca="1" si="881"/>
        <v>0</v>
      </c>
    </row>
    <row r="8023" spans="1:8" hidden="1" x14ac:dyDescent="0.2">
      <c r="A8023" s="1">
        <v>8020</v>
      </c>
      <c r="B8023" s="1">
        <f t="shared" ca="1" si="878"/>
        <v>242114.25430128345</v>
      </c>
      <c r="C8023" s="1">
        <f t="shared" ca="1" si="875"/>
        <v>100</v>
      </c>
      <c r="D8023" s="1">
        <f t="shared" ca="1" si="876"/>
        <v>-42.077013244733351</v>
      </c>
      <c r="E8023" s="1">
        <f t="shared" ca="1" si="877"/>
        <v>-1</v>
      </c>
      <c r="F8023" s="1">
        <f t="shared" ca="1" si="879"/>
        <v>1</v>
      </c>
      <c r="G8023" s="1">
        <f t="shared" ca="1" si="880"/>
        <v>0</v>
      </c>
      <c r="H8023" s="1">
        <f t="shared" ca="1" si="881"/>
        <v>1</v>
      </c>
    </row>
    <row r="8024" spans="1:8" hidden="1" x14ac:dyDescent="0.2">
      <c r="A8024" s="1">
        <v>8021</v>
      </c>
      <c r="B8024" s="1">
        <f t="shared" ca="1" si="878"/>
        <v>237906.55297681011</v>
      </c>
      <c r="C8024" s="1">
        <f t="shared" ca="1" si="875"/>
        <v>100</v>
      </c>
      <c r="D8024" s="1">
        <f t="shared" ca="1" si="876"/>
        <v>-42.077013244733351</v>
      </c>
      <c r="E8024" s="1">
        <f t="shared" ca="1" si="877"/>
        <v>-2</v>
      </c>
      <c r="F8024" s="1">
        <f t="shared" ca="1" si="879"/>
        <v>1</v>
      </c>
      <c r="G8024" s="1">
        <f t="shared" ca="1" si="880"/>
        <v>1</v>
      </c>
      <c r="H8024" s="1">
        <f t="shared" ca="1" si="881"/>
        <v>0</v>
      </c>
    </row>
    <row r="8025" spans="1:8" hidden="1" x14ac:dyDescent="0.2">
      <c r="A8025" s="1">
        <v>8022</v>
      </c>
      <c r="B8025" s="1">
        <f t="shared" ca="1" si="878"/>
        <v>233698.85165233677</v>
      </c>
      <c r="C8025" s="1">
        <f t="shared" ca="1" si="875"/>
        <v>100</v>
      </c>
      <c r="D8025" s="1">
        <f t="shared" ca="1" si="876"/>
        <v>-42.077013244733351</v>
      </c>
      <c r="E8025" s="1">
        <f t="shared" ca="1" si="877"/>
        <v>-3</v>
      </c>
      <c r="F8025" s="1">
        <f t="shared" ca="1" si="879"/>
        <v>1</v>
      </c>
      <c r="G8025" s="1">
        <f t="shared" ca="1" si="880"/>
        <v>2</v>
      </c>
      <c r="H8025" s="1">
        <f t="shared" ca="1" si="881"/>
        <v>0</v>
      </c>
    </row>
    <row r="8026" spans="1:8" hidden="1" x14ac:dyDescent="0.2">
      <c r="A8026" s="1">
        <v>8023</v>
      </c>
      <c r="B8026" s="1">
        <f t="shared" ca="1" si="878"/>
        <v>229491.15032786343</v>
      </c>
      <c r="C8026" s="1">
        <f t="shared" ca="1" si="875"/>
        <v>100</v>
      </c>
      <c r="D8026" s="1">
        <f t="shared" ca="1" si="876"/>
        <v>58.639357099169693</v>
      </c>
      <c r="E8026" s="1">
        <f t="shared" ca="1" si="877"/>
        <v>-4</v>
      </c>
      <c r="F8026" s="1">
        <f t="shared" ca="1" si="879"/>
        <v>1</v>
      </c>
      <c r="G8026" s="1">
        <f t="shared" ca="1" si="880"/>
        <v>3</v>
      </c>
      <c r="H8026" s="1">
        <f t="shared" ca="1" si="881"/>
        <v>0</v>
      </c>
    </row>
    <row r="8027" spans="1:8" hidden="1" x14ac:dyDescent="0.2">
      <c r="A8027" s="1">
        <v>8024</v>
      </c>
      <c r="B8027" s="1">
        <f t="shared" ca="1" si="878"/>
        <v>235355.08603778039</v>
      </c>
      <c r="C8027" s="1">
        <f t="shared" ca="1" si="875"/>
        <v>100</v>
      </c>
      <c r="D8027" s="1">
        <f t="shared" ca="1" si="876"/>
        <v>58.639357099169693</v>
      </c>
      <c r="E8027" s="1">
        <f t="shared" ca="1" si="877"/>
        <v>-3</v>
      </c>
      <c r="F8027" s="1">
        <f t="shared" ca="1" si="879"/>
        <v>1</v>
      </c>
      <c r="G8027" s="1">
        <f t="shared" ca="1" si="880"/>
        <v>0</v>
      </c>
      <c r="H8027" s="1">
        <f t="shared" ca="1" si="881"/>
        <v>1</v>
      </c>
    </row>
    <row r="8028" spans="1:8" hidden="1" x14ac:dyDescent="0.2">
      <c r="A8028" s="1">
        <v>8025</v>
      </c>
      <c r="B8028" s="1">
        <f t="shared" ca="1" si="878"/>
        <v>241219.02174769735</v>
      </c>
      <c r="C8028" s="1">
        <f t="shared" ca="1" si="875"/>
        <v>100</v>
      </c>
      <c r="D8028" s="1">
        <f t="shared" ca="1" si="876"/>
        <v>-42.077013244733351</v>
      </c>
      <c r="E8028" s="1">
        <f t="shared" ca="1" si="877"/>
        <v>-2</v>
      </c>
      <c r="F8028" s="1">
        <f t="shared" ca="1" si="879"/>
        <v>1</v>
      </c>
      <c r="G8028" s="1">
        <f t="shared" ca="1" si="880"/>
        <v>0</v>
      </c>
      <c r="H8028" s="1">
        <f t="shared" ca="1" si="881"/>
        <v>2</v>
      </c>
    </row>
    <row r="8029" spans="1:8" hidden="1" x14ac:dyDescent="0.2">
      <c r="A8029" s="1">
        <v>8026</v>
      </c>
      <c r="B8029" s="1">
        <f t="shared" ca="1" si="878"/>
        <v>237011.32042322401</v>
      </c>
      <c r="C8029" s="1">
        <f t="shared" ca="1" si="875"/>
        <v>100</v>
      </c>
      <c r="D8029" s="1">
        <f t="shared" ca="1" si="876"/>
        <v>-42.077013244733351</v>
      </c>
      <c r="E8029" s="1">
        <f t="shared" ca="1" si="877"/>
        <v>-3</v>
      </c>
      <c r="F8029" s="1">
        <f t="shared" ca="1" si="879"/>
        <v>1</v>
      </c>
      <c r="G8029" s="1">
        <f t="shared" ca="1" si="880"/>
        <v>1</v>
      </c>
      <c r="H8029" s="1">
        <f t="shared" ca="1" si="881"/>
        <v>0</v>
      </c>
    </row>
    <row r="8030" spans="1:8" hidden="1" x14ac:dyDescent="0.2">
      <c r="A8030" s="1">
        <v>8027</v>
      </c>
      <c r="B8030" s="1">
        <f t="shared" ca="1" si="878"/>
        <v>232803.61909875067</v>
      </c>
      <c r="C8030" s="1">
        <f t="shared" ca="1" si="875"/>
        <v>100</v>
      </c>
      <c r="D8030" s="1">
        <f t="shared" ca="1" si="876"/>
        <v>-42.077013244733351</v>
      </c>
      <c r="E8030" s="1">
        <f t="shared" ca="1" si="877"/>
        <v>-4</v>
      </c>
      <c r="F8030" s="1">
        <f t="shared" ca="1" si="879"/>
        <v>1</v>
      </c>
      <c r="G8030" s="1">
        <f t="shared" ca="1" si="880"/>
        <v>2</v>
      </c>
      <c r="H8030" s="1">
        <f t="shared" ca="1" si="881"/>
        <v>0</v>
      </c>
    </row>
    <row r="8031" spans="1:8" hidden="1" x14ac:dyDescent="0.2">
      <c r="A8031" s="1">
        <v>8028</v>
      </c>
      <c r="B8031" s="1">
        <f t="shared" ca="1" si="878"/>
        <v>228595.91777427733</v>
      </c>
      <c r="C8031" s="1">
        <f t="shared" ca="1" si="875"/>
        <v>500</v>
      </c>
      <c r="D8031" s="1">
        <f t="shared" ca="1" si="876"/>
        <v>58.639357099169693</v>
      </c>
      <c r="E8031" s="1">
        <f t="shared" ca="1" si="877"/>
        <v>0</v>
      </c>
      <c r="F8031" s="1">
        <f t="shared" ca="1" si="879"/>
        <v>2</v>
      </c>
      <c r="G8031" s="1">
        <f t="shared" ca="1" si="880"/>
        <v>3</v>
      </c>
      <c r="H8031" s="1">
        <f t="shared" ca="1" si="881"/>
        <v>0</v>
      </c>
    </row>
    <row r="8032" spans="1:8" hidden="1" x14ac:dyDescent="0.2">
      <c r="A8032" s="1">
        <v>8029</v>
      </c>
      <c r="B8032" s="1">
        <f t="shared" ca="1" si="878"/>
        <v>257915.59632386218</v>
      </c>
      <c r="C8032" s="1">
        <f t="shared" ca="1" si="875"/>
        <v>100</v>
      </c>
      <c r="D8032" s="1">
        <f t="shared" ca="1" si="876"/>
        <v>58.639357099169693</v>
      </c>
      <c r="E8032" s="1">
        <f t="shared" ca="1" si="877"/>
        <v>0</v>
      </c>
      <c r="F8032" s="1">
        <f t="shared" ca="1" si="879"/>
        <v>1</v>
      </c>
      <c r="G8032" s="1">
        <f t="shared" ca="1" si="880"/>
        <v>0</v>
      </c>
      <c r="H8032" s="1">
        <f t="shared" ca="1" si="881"/>
        <v>1</v>
      </c>
    </row>
    <row r="8033" spans="1:8" hidden="1" x14ac:dyDescent="0.2">
      <c r="A8033" s="1">
        <v>8030</v>
      </c>
      <c r="B8033" s="1">
        <f t="shared" ca="1" si="878"/>
        <v>263779.53203377913</v>
      </c>
      <c r="C8033" s="1">
        <f t="shared" ca="1" si="875"/>
        <v>100</v>
      </c>
      <c r="D8033" s="1">
        <f t="shared" ca="1" si="876"/>
        <v>-42.077013244733351</v>
      </c>
      <c r="E8033" s="1">
        <f t="shared" ca="1" si="877"/>
        <v>0</v>
      </c>
      <c r="F8033" s="1">
        <f t="shared" ca="1" si="879"/>
        <v>1</v>
      </c>
      <c r="G8033" s="1">
        <f t="shared" ca="1" si="880"/>
        <v>0</v>
      </c>
      <c r="H8033" s="1">
        <f t="shared" ca="1" si="881"/>
        <v>2</v>
      </c>
    </row>
    <row r="8034" spans="1:8" hidden="1" x14ac:dyDescent="0.2">
      <c r="A8034" s="1">
        <v>8031</v>
      </c>
      <c r="B8034" s="1">
        <f t="shared" ca="1" si="878"/>
        <v>259571.8307093058</v>
      </c>
      <c r="C8034" s="1">
        <f t="shared" ca="1" si="875"/>
        <v>100</v>
      </c>
      <c r="D8034" s="1">
        <f t="shared" ca="1" si="876"/>
        <v>58.639357099169693</v>
      </c>
      <c r="E8034" s="1">
        <f t="shared" ca="1" si="877"/>
        <v>-1</v>
      </c>
      <c r="F8034" s="1">
        <f t="shared" ca="1" si="879"/>
        <v>1</v>
      </c>
      <c r="G8034" s="1">
        <f t="shared" ca="1" si="880"/>
        <v>1</v>
      </c>
      <c r="H8034" s="1">
        <f t="shared" ca="1" si="881"/>
        <v>0</v>
      </c>
    </row>
    <row r="8035" spans="1:8" hidden="1" x14ac:dyDescent="0.2">
      <c r="A8035" s="1">
        <v>8032</v>
      </c>
      <c r="B8035" s="1">
        <f t="shared" ca="1" si="878"/>
        <v>265435.76641922275</v>
      </c>
      <c r="C8035" s="1">
        <f t="shared" ca="1" si="875"/>
        <v>100</v>
      </c>
      <c r="D8035" s="1">
        <f t="shared" ca="1" si="876"/>
        <v>58.639357099169693</v>
      </c>
      <c r="E8035" s="1">
        <f t="shared" ca="1" si="877"/>
        <v>0</v>
      </c>
      <c r="F8035" s="1">
        <f t="shared" ca="1" si="879"/>
        <v>1</v>
      </c>
      <c r="G8035" s="1">
        <f t="shared" ca="1" si="880"/>
        <v>0</v>
      </c>
      <c r="H8035" s="1">
        <f t="shared" ca="1" si="881"/>
        <v>1</v>
      </c>
    </row>
    <row r="8036" spans="1:8" hidden="1" x14ac:dyDescent="0.2">
      <c r="A8036" s="1">
        <v>8033</v>
      </c>
      <c r="B8036" s="1">
        <f t="shared" ca="1" si="878"/>
        <v>271299.70212913974</v>
      </c>
      <c r="C8036" s="1">
        <f t="shared" ca="1" si="875"/>
        <v>100</v>
      </c>
      <c r="D8036" s="1">
        <f t="shared" ca="1" si="876"/>
        <v>58.639357099169693</v>
      </c>
      <c r="E8036" s="1">
        <f t="shared" ca="1" si="877"/>
        <v>0</v>
      </c>
      <c r="F8036" s="1">
        <f t="shared" ca="1" si="879"/>
        <v>1</v>
      </c>
      <c r="G8036" s="1">
        <f t="shared" ca="1" si="880"/>
        <v>0</v>
      </c>
      <c r="H8036" s="1">
        <f t="shared" ca="1" si="881"/>
        <v>2</v>
      </c>
    </row>
    <row r="8037" spans="1:8" hidden="1" x14ac:dyDescent="0.2">
      <c r="A8037" s="1">
        <v>8034</v>
      </c>
      <c r="B8037" s="1">
        <f t="shared" ca="1" si="878"/>
        <v>277163.63783905673</v>
      </c>
      <c r="C8037" s="1">
        <f t="shared" ca="1" si="875"/>
        <v>100</v>
      </c>
      <c r="D8037" s="1">
        <f t="shared" ca="1" si="876"/>
        <v>-42.077013244733351</v>
      </c>
      <c r="E8037" s="1">
        <f t="shared" ca="1" si="877"/>
        <v>0</v>
      </c>
      <c r="F8037" s="1">
        <f t="shared" ca="1" si="879"/>
        <v>1</v>
      </c>
      <c r="G8037" s="1">
        <f t="shared" ca="1" si="880"/>
        <v>0</v>
      </c>
      <c r="H8037" s="1">
        <f t="shared" ca="1" si="881"/>
        <v>3</v>
      </c>
    </row>
    <row r="8038" spans="1:8" hidden="1" x14ac:dyDescent="0.2">
      <c r="A8038" s="1">
        <v>8035</v>
      </c>
      <c r="B8038" s="1">
        <f t="shared" ca="1" si="878"/>
        <v>272955.93651458342</v>
      </c>
      <c r="C8038" s="1">
        <f t="shared" ca="1" si="875"/>
        <v>100</v>
      </c>
      <c r="D8038" s="1">
        <f t="shared" ca="1" si="876"/>
        <v>-42.077013244733351</v>
      </c>
      <c r="E8038" s="1">
        <f t="shared" ca="1" si="877"/>
        <v>-1</v>
      </c>
      <c r="F8038" s="1">
        <f t="shared" ca="1" si="879"/>
        <v>1</v>
      </c>
      <c r="G8038" s="1">
        <f t="shared" ca="1" si="880"/>
        <v>1</v>
      </c>
      <c r="H8038" s="1">
        <f t="shared" ca="1" si="881"/>
        <v>0</v>
      </c>
    </row>
    <row r="8039" spans="1:8" hidden="1" x14ac:dyDescent="0.2">
      <c r="A8039" s="1">
        <v>8036</v>
      </c>
      <c r="B8039" s="1">
        <f t="shared" ca="1" si="878"/>
        <v>268748.23519011011</v>
      </c>
      <c r="C8039" s="1">
        <f t="shared" ca="1" si="875"/>
        <v>100</v>
      </c>
      <c r="D8039" s="1">
        <f t="shared" ca="1" si="876"/>
        <v>58.639357099169693</v>
      </c>
      <c r="E8039" s="1">
        <f t="shared" ca="1" si="877"/>
        <v>-2</v>
      </c>
      <c r="F8039" s="1">
        <f t="shared" ca="1" si="879"/>
        <v>1</v>
      </c>
      <c r="G8039" s="1">
        <f t="shared" ca="1" si="880"/>
        <v>2</v>
      </c>
      <c r="H8039" s="1">
        <f t="shared" ca="1" si="881"/>
        <v>0</v>
      </c>
    </row>
    <row r="8040" spans="1:8" hidden="1" x14ac:dyDescent="0.2">
      <c r="A8040" s="1">
        <v>8037</v>
      </c>
      <c r="B8040" s="1">
        <f t="shared" ca="1" si="878"/>
        <v>274612.17090002709</v>
      </c>
      <c r="C8040" s="1">
        <f t="shared" ca="1" si="875"/>
        <v>100</v>
      </c>
      <c r="D8040" s="1">
        <f t="shared" ca="1" si="876"/>
        <v>58.639357099169693</v>
      </c>
      <c r="E8040" s="1">
        <f t="shared" ca="1" si="877"/>
        <v>-1</v>
      </c>
      <c r="F8040" s="1">
        <f t="shared" ca="1" si="879"/>
        <v>1</v>
      </c>
      <c r="G8040" s="1">
        <f t="shared" ca="1" si="880"/>
        <v>0</v>
      </c>
      <c r="H8040" s="1">
        <f t="shared" ca="1" si="881"/>
        <v>1</v>
      </c>
    </row>
    <row r="8041" spans="1:8" hidden="1" x14ac:dyDescent="0.2">
      <c r="A8041" s="1">
        <v>8038</v>
      </c>
      <c r="B8041" s="1">
        <f t="shared" ca="1" si="878"/>
        <v>280476.10660994408</v>
      </c>
      <c r="C8041" s="1">
        <f t="shared" ca="1" si="875"/>
        <v>100</v>
      </c>
      <c r="D8041" s="1">
        <f t="shared" ca="1" si="876"/>
        <v>58.639357099169693</v>
      </c>
      <c r="E8041" s="1">
        <f t="shared" ca="1" si="877"/>
        <v>0</v>
      </c>
      <c r="F8041" s="1">
        <f t="shared" ca="1" si="879"/>
        <v>1</v>
      </c>
      <c r="G8041" s="1">
        <f t="shared" ca="1" si="880"/>
        <v>0</v>
      </c>
      <c r="H8041" s="1">
        <f t="shared" ca="1" si="881"/>
        <v>2</v>
      </c>
    </row>
    <row r="8042" spans="1:8" hidden="1" x14ac:dyDescent="0.2">
      <c r="A8042" s="1">
        <v>8039</v>
      </c>
      <c r="B8042" s="1">
        <f t="shared" ca="1" si="878"/>
        <v>286340.04231986107</v>
      </c>
      <c r="C8042" s="1">
        <f t="shared" ca="1" si="875"/>
        <v>100</v>
      </c>
      <c r="D8042" s="1">
        <f t="shared" ca="1" si="876"/>
        <v>58.639357099169693</v>
      </c>
      <c r="E8042" s="1">
        <f t="shared" ca="1" si="877"/>
        <v>0</v>
      </c>
      <c r="F8042" s="1">
        <f t="shared" ca="1" si="879"/>
        <v>1</v>
      </c>
      <c r="G8042" s="1">
        <f t="shared" ca="1" si="880"/>
        <v>0</v>
      </c>
      <c r="H8042" s="1">
        <f t="shared" ca="1" si="881"/>
        <v>3</v>
      </c>
    </row>
    <row r="8043" spans="1:8" hidden="1" x14ac:dyDescent="0.2">
      <c r="A8043" s="1">
        <v>8040</v>
      </c>
      <c r="B8043" s="1">
        <f t="shared" ca="1" si="878"/>
        <v>292203.97802977805</v>
      </c>
      <c r="C8043" s="1">
        <f t="shared" ca="1" si="875"/>
        <v>100</v>
      </c>
      <c r="D8043" s="1">
        <f t="shared" ca="1" si="876"/>
        <v>-42.077013244733351</v>
      </c>
      <c r="E8043" s="1">
        <f t="shared" ca="1" si="877"/>
        <v>0</v>
      </c>
      <c r="F8043" s="1">
        <f t="shared" ca="1" si="879"/>
        <v>1</v>
      </c>
      <c r="G8043" s="1">
        <f t="shared" ca="1" si="880"/>
        <v>0</v>
      </c>
      <c r="H8043" s="1">
        <f t="shared" ca="1" si="881"/>
        <v>4</v>
      </c>
    </row>
    <row r="8044" spans="1:8" hidden="1" x14ac:dyDescent="0.2">
      <c r="A8044" s="1">
        <v>8041</v>
      </c>
      <c r="B8044" s="1">
        <f t="shared" ca="1" si="878"/>
        <v>287996.27670530474</v>
      </c>
      <c r="C8044" s="1">
        <f t="shared" ca="1" si="875"/>
        <v>100</v>
      </c>
      <c r="D8044" s="1">
        <f t="shared" ca="1" si="876"/>
        <v>-42.077013244733351</v>
      </c>
      <c r="E8044" s="1">
        <f t="shared" ca="1" si="877"/>
        <v>-1</v>
      </c>
      <c r="F8044" s="1">
        <f t="shared" ca="1" si="879"/>
        <v>1</v>
      </c>
      <c r="G8044" s="1">
        <f t="shared" ca="1" si="880"/>
        <v>1</v>
      </c>
      <c r="H8044" s="1">
        <f t="shared" ca="1" si="881"/>
        <v>0</v>
      </c>
    </row>
    <row r="8045" spans="1:8" hidden="1" x14ac:dyDescent="0.2">
      <c r="A8045" s="1">
        <v>8042</v>
      </c>
      <c r="B8045" s="1">
        <f t="shared" ca="1" si="878"/>
        <v>283788.57538083143</v>
      </c>
      <c r="C8045" s="1">
        <f t="shared" ca="1" si="875"/>
        <v>100</v>
      </c>
      <c r="D8045" s="1">
        <f t="shared" ca="1" si="876"/>
        <v>58.639357099169693</v>
      </c>
      <c r="E8045" s="1">
        <f t="shared" ca="1" si="877"/>
        <v>-2</v>
      </c>
      <c r="F8045" s="1">
        <f t="shared" ca="1" si="879"/>
        <v>1</v>
      </c>
      <c r="G8045" s="1">
        <f t="shared" ca="1" si="880"/>
        <v>2</v>
      </c>
      <c r="H8045" s="1">
        <f t="shared" ca="1" si="881"/>
        <v>0</v>
      </c>
    </row>
    <row r="8046" spans="1:8" hidden="1" x14ac:dyDescent="0.2">
      <c r="A8046" s="1">
        <v>8043</v>
      </c>
      <c r="B8046" s="1">
        <f t="shared" ca="1" si="878"/>
        <v>289652.51109074842</v>
      </c>
      <c r="C8046" s="1">
        <f t="shared" ca="1" si="875"/>
        <v>100</v>
      </c>
      <c r="D8046" s="1">
        <f t="shared" ca="1" si="876"/>
        <v>-42.077013244733351</v>
      </c>
      <c r="E8046" s="1">
        <f t="shared" ca="1" si="877"/>
        <v>-1</v>
      </c>
      <c r="F8046" s="1">
        <f t="shared" ca="1" si="879"/>
        <v>1</v>
      </c>
      <c r="G8046" s="1">
        <f t="shared" ca="1" si="880"/>
        <v>0</v>
      </c>
      <c r="H8046" s="1">
        <f t="shared" ca="1" si="881"/>
        <v>1</v>
      </c>
    </row>
    <row r="8047" spans="1:8" hidden="1" x14ac:dyDescent="0.2">
      <c r="A8047" s="1">
        <v>8044</v>
      </c>
      <c r="B8047" s="1">
        <f t="shared" ca="1" si="878"/>
        <v>285444.80976627511</v>
      </c>
      <c r="C8047" s="1">
        <f t="shared" ca="1" si="875"/>
        <v>100</v>
      </c>
      <c r="D8047" s="1">
        <f t="shared" ca="1" si="876"/>
        <v>-42.077013244733351</v>
      </c>
      <c r="E8047" s="1">
        <f t="shared" ca="1" si="877"/>
        <v>-2</v>
      </c>
      <c r="F8047" s="1">
        <f t="shared" ca="1" si="879"/>
        <v>1</v>
      </c>
      <c r="G8047" s="1">
        <f t="shared" ca="1" si="880"/>
        <v>1</v>
      </c>
      <c r="H8047" s="1">
        <f t="shared" ca="1" si="881"/>
        <v>0</v>
      </c>
    </row>
    <row r="8048" spans="1:8" hidden="1" x14ac:dyDescent="0.2">
      <c r="A8048" s="1">
        <v>8045</v>
      </c>
      <c r="B8048" s="1">
        <f t="shared" ca="1" si="878"/>
        <v>281237.1084418018</v>
      </c>
      <c r="C8048" s="1">
        <f t="shared" ca="1" si="875"/>
        <v>100</v>
      </c>
      <c r="D8048" s="1">
        <f t="shared" ca="1" si="876"/>
        <v>-42.077013244733351</v>
      </c>
      <c r="E8048" s="1">
        <f t="shared" ca="1" si="877"/>
        <v>-3</v>
      </c>
      <c r="F8048" s="1">
        <f t="shared" ca="1" si="879"/>
        <v>1</v>
      </c>
      <c r="G8048" s="1">
        <f t="shared" ca="1" si="880"/>
        <v>2</v>
      </c>
      <c r="H8048" s="1">
        <f t="shared" ca="1" si="881"/>
        <v>0</v>
      </c>
    </row>
    <row r="8049" spans="1:8" hidden="1" x14ac:dyDescent="0.2">
      <c r="A8049" s="1">
        <v>8046</v>
      </c>
      <c r="B8049" s="1">
        <f t="shared" ca="1" si="878"/>
        <v>277029.40711732849</v>
      </c>
      <c r="C8049" s="1">
        <f t="shared" ca="1" si="875"/>
        <v>100</v>
      </c>
      <c r="D8049" s="1">
        <f t="shared" ca="1" si="876"/>
        <v>-42.077013244733351</v>
      </c>
      <c r="E8049" s="1">
        <f t="shared" ca="1" si="877"/>
        <v>-4</v>
      </c>
      <c r="F8049" s="1">
        <f t="shared" ca="1" si="879"/>
        <v>1</v>
      </c>
      <c r="G8049" s="1">
        <f t="shared" ca="1" si="880"/>
        <v>3</v>
      </c>
      <c r="H8049" s="1">
        <f t="shared" ca="1" si="881"/>
        <v>0</v>
      </c>
    </row>
    <row r="8050" spans="1:8" hidden="1" x14ac:dyDescent="0.2">
      <c r="A8050" s="1">
        <v>8047</v>
      </c>
      <c r="B8050" s="1">
        <f t="shared" ca="1" si="878"/>
        <v>272821.70579285518</v>
      </c>
      <c r="C8050" s="1">
        <f t="shared" ca="1" si="875"/>
        <v>500</v>
      </c>
      <c r="D8050" s="1">
        <f t="shared" ca="1" si="876"/>
        <v>58.639357099169693</v>
      </c>
      <c r="E8050" s="1">
        <f t="shared" ca="1" si="877"/>
        <v>0</v>
      </c>
      <c r="F8050" s="1">
        <f t="shared" ca="1" si="879"/>
        <v>2</v>
      </c>
      <c r="G8050" s="1">
        <f t="shared" ca="1" si="880"/>
        <v>4</v>
      </c>
      <c r="H8050" s="1">
        <f t="shared" ca="1" si="881"/>
        <v>0</v>
      </c>
    </row>
    <row r="8051" spans="1:8" hidden="1" x14ac:dyDescent="0.2">
      <c r="A8051" s="1">
        <v>8048</v>
      </c>
      <c r="B8051" s="1">
        <f t="shared" ca="1" si="878"/>
        <v>302141.38434244005</v>
      </c>
      <c r="C8051" s="1">
        <f t="shared" ca="1" si="875"/>
        <v>100</v>
      </c>
      <c r="D8051" s="1">
        <f t="shared" ca="1" si="876"/>
        <v>-42.077013244733351</v>
      </c>
      <c r="E8051" s="1">
        <f t="shared" ca="1" si="877"/>
        <v>0</v>
      </c>
      <c r="F8051" s="1">
        <f t="shared" ca="1" si="879"/>
        <v>1</v>
      </c>
      <c r="G8051" s="1">
        <f t="shared" ca="1" si="880"/>
        <v>0</v>
      </c>
      <c r="H8051" s="1">
        <f t="shared" ca="1" si="881"/>
        <v>1</v>
      </c>
    </row>
    <row r="8052" spans="1:8" hidden="1" x14ac:dyDescent="0.2">
      <c r="A8052" s="1">
        <v>8049</v>
      </c>
      <c r="B8052" s="1">
        <f t="shared" ca="1" si="878"/>
        <v>297933.68301796674</v>
      </c>
      <c r="C8052" s="1">
        <f t="shared" ca="1" si="875"/>
        <v>100</v>
      </c>
      <c r="D8052" s="1">
        <f t="shared" ca="1" si="876"/>
        <v>58.639357099169693</v>
      </c>
      <c r="E8052" s="1">
        <f t="shared" ca="1" si="877"/>
        <v>-1</v>
      </c>
      <c r="F8052" s="1">
        <f t="shared" ca="1" si="879"/>
        <v>1</v>
      </c>
      <c r="G8052" s="1">
        <f t="shared" ca="1" si="880"/>
        <v>1</v>
      </c>
      <c r="H8052" s="1">
        <f t="shared" ca="1" si="881"/>
        <v>0</v>
      </c>
    </row>
    <row r="8053" spans="1:8" hidden="1" x14ac:dyDescent="0.2">
      <c r="A8053" s="1">
        <v>8050</v>
      </c>
      <c r="B8053" s="1">
        <f t="shared" ca="1" si="878"/>
        <v>303797.61872788373</v>
      </c>
      <c r="C8053" s="1">
        <f t="shared" ca="1" si="875"/>
        <v>100</v>
      </c>
      <c r="D8053" s="1">
        <f t="shared" ca="1" si="876"/>
        <v>58.639357099169693</v>
      </c>
      <c r="E8053" s="1">
        <f t="shared" ca="1" si="877"/>
        <v>0</v>
      </c>
      <c r="F8053" s="1">
        <f t="shared" ca="1" si="879"/>
        <v>1</v>
      </c>
      <c r="G8053" s="1">
        <f t="shared" ca="1" si="880"/>
        <v>0</v>
      </c>
      <c r="H8053" s="1">
        <f t="shared" ca="1" si="881"/>
        <v>1</v>
      </c>
    </row>
    <row r="8054" spans="1:8" hidden="1" x14ac:dyDescent="0.2">
      <c r="A8054" s="1">
        <v>8051</v>
      </c>
      <c r="B8054" s="1">
        <f t="shared" ca="1" si="878"/>
        <v>309661.55443780072</v>
      </c>
      <c r="C8054" s="1">
        <f t="shared" ca="1" si="875"/>
        <v>100</v>
      </c>
      <c r="D8054" s="1">
        <f t="shared" ca="1" si="876"/>
        <v>-42.077013244733351</v>
      </c>
      <c r="E8054" s="1">
        <f t="shared" ca="1" si="877"/>
        <v>0</v>
      </c>
      <c r="F8054" s="1">
        <f t="shared" ca="1" si="879"/>
        <v>1</v>
      </c>
      <c r="G8054" s="1">
        <f t="shared" ca="1" si="880"/>
        <v>0</v>
      </c>
      <c r="H8054" s="1">
        <f t="shared" ca="1" si="881"/>
        <v>2</v>
      </c>
    </row>
    <row r="8055" spans="1:8" hidden="1" x14ac:dyDescent="0.2">
      <c r="A8055" s="1">
        <v>8052</v>
      </c>
      <c r="B8055" s="1">
        <f t="shared" ca="1" si="878"/>
        <v>305453.85311332741</v>
      </c>
      <c r="C8055" s="1">
        <f t="shared" ca="1" si="875"/>
        <v>100</v>
      </c>
      <c r="D8055" s="1">
        <f t="shared" ca="1" si="876"/>
        <v>-42.077013244733351</v>
      </c>
      <c r="E8055" s="1">
        <f t="shared" ca="1" si="877"/>
        <v>-1</v>
      </c>
      <c r="F8055" s="1">
        <f t="shared" ca="1" si="879"/>
        <v>1</v>
      </c>
      <c r="G8055" s="1">
        <f t="shared" ca="1" si="880"/>
        <v>1</v>
      </c>
      <c r="H8055" s="1">
        <f t="shared" ca="1" si="881"/>
        <v>0</v>
      </c>
    </row>
    <row r="8056" spans="1:8" hidden="1" x14ac:dyDescent="0.2">
      <c r="A8056" s="1">
        <v>8053</v>
      </c>
      <c r="B8056" s="1">
        <f t="shared" ca="1" si="878"/>
        <v>301246.1517888541</v>
      </c>
      <c r="C8056" s="1">
        <f t="shared" ca="1" si="875"/>
        <v>100</v>
      </c>
      <c r="D8056" s="1">
        <f t="shared" ca="1" si="876"/>
        <v>58.639357099169693</v>
      </c>
      <c r="E8056" s="1">
        <f t="shared" ca="1" si="877"/>
        <v>-2</v>
      </c>
      <c r="F8056" s="1">
        <f t="shared" ca="1" si="879"/>
        <v>1</v>
      </c>
      <c r="G8056" s="1">
        <f t="shared" ca="1" si="880"/>
        <v>2</v>
      </c>
      <c r="H8056" s="1">
        <f t="shared" ca="1" si="881"/>
        <v>0</v>
      </c>
    </row>
    <row r="8057" spans="1:8" hidden="1" x14ac:dyDescent="0.2">
      <c r="A8057" s="1">
        <v>8054</v>
      </c>
      <c r="B8057" s="1">
        <f t="shared" ca="1" si="878"/>
        <v>307110.08749877108</v>
      </c>
      <c r="C8057" s="1">
        <f t="shared" ca="1" si="875"/>
        <v>100</v>
      </c>
      <c r="D8057" s="1">
        <f t="shared" ca="1" si="876"/>
        <v>58.639357099169693</v>
      </c>
      <c r="E8057" s="1">
        <f t="shared" ca="1" si="877"/>
        <v>-1</v>
      </c>
      <c r="F8057" s="1">
        <f t="shared" ca="1" si="879"/>
        <v>1</v>
      </c>
      <c r="G8057" s="1">
        <f t="shared" ca="1" si="880"/>
        <v>0</v>
      </c>
      <c r="H8057" s="1">
        <f t="shared" ca="1" si="881"/>
        <v>1</v>
      </c>
    </row>
    <row r="8058" spans="1:8" hidden="1" x14ac:dyDescent="0.2">
      <c r="A8058" s="1">
        <v>8055</v>
      </c>
      <c r="B8058" s="1">
        <f t="shared" ca="1" si="878"/>
        <v>312974.02320868807</v>
      </c>
      <c r="C8058" s="1">
        <f t="shared" ca="1" si="875"/>
        <v>100</v>
      </c>
      <c r="D8058" s="1">
        <f t="shared" ca="1" si="876"/>
        <v>58.639357099169693</v>
      </c>
      <c r="E8058" s="1">
        <f t="shared" ca="1" si="877"/>
        <v>0</v>
      </c>
      <c r="F8058" s="1">
        <f t="shared" ca="1" si="879"/>
        <v>1</v>
      </c>
      <c r="G8058" s="1">
        <f t="shared" ca="1" si="880"/>
        <v>0</v>
      </c>
      <c r="H8058" s="1">
        <f t="shared" ca="1" si="881"/>
        <v>2</v>
      </c>
    </row>
    <row r="8059" spans="1:8" hidden="1" x14ac:dyDescent="0.2">
      <c r="A8059" s="1">
        <v>8056</v>
      </c>
      <c r="B8059" s="1">
        <f t="shared" ca="1" si="878"/>
        <v>318837.95891860506</v>
      </c>
      <c r="C8059" s="1">
        <f t="shared" ca="1" si="875"/>
        <v>100</v>
      </c>
      <c r="D8059" s="1">
        <f t="shared" ca="1" si="876"/>
        <v>-42.077013244733351</v>
      </c>
      <c r="E8059" s="1">
        <f t="shared" ca="1" si="877"/>
        <v>0</v>
      </c>
      <c r="F8059" s="1">
        <f t="shared" ca="1" si="879"/>
        <v>1</v>
      </c>
      <c r="G8059" s="1">
        <f t="shared" ca="1" si="880"/>
        <v>0</v>
      </c>
      <c r="H8059" s="1">
        <f t="shared" ca="1" si="881"/>
        <v>3</v>
      </c>
    </row>
    <row r="8060" spans="1:8" hidden="1" x14ac:dyDescent="0.2">
      <c r="A8060" s="1">
        <v>8057</v>
      </c>
      <c r="B8060" s="1">
        <f t="shared" ca="1" si="878"/>
        <v>314630.25759413175</v>
      </c>
      <c r="C8060" s="1">
        <f t="shared" ca="1" si="875"/>
        <v>100</v>
      </c>
      <c r="D8060" s="1">
        <f t="shared" ca="1" si="876"/>
        <v>58.639357099169693</v>
      </c>
      <c r="E8060" s="1">
        <f t="shared" ca="1" si="877"/>
        <v>-1</v>
      </c>
      <c r="F8060" s="1">
        <f t="shared" ca="1" si="879"/>
        <v>1</v>
      </c>
      <c r="G8060" s="1">
        <f t="shared" ca="1" si="880"/>
        <v>1</v>
      </c>
      <c r="H8060" s="1">
        <f t="shared" ca="1" si="881"/>
        <v>0</v>
      </c>
    </row>
    <row r="8061" spans="1:8" hidden="1" x14ac:dyDescent="0.2">
      <c r="A8061" s="1">
        <v>8058</v>
      </c>
      <c r="B8061" s="1">
        <f t="shared" ca="1" si="878"/>
        <v>320494.19330404873</v>
      </c>
      <c r="C8061" s="1">
        <f t="shared" ca="1" si="875"/>
        <v>100</v>
      </c>
      <c r="D8061" s="1">
        <f t="shared" ca="1" si="876"/>
        <v>58.639357099169693</v>
      </c>
      <c r="E8061" s="1">
        <f t="shared" ca="1" si="877"/>
        <v>0</v>
      </c>
      <c r="F8061" s="1">
        <f t="shared" ca="1" si="879"/>
        <v>1</v>
      </c>
      <c r="G8061" s="1">
        <f t="shared" ca="1" si="880"/>
        <v>0</v>
      </c>
      <c r="H8061" s="1">
        <f t="shared" ca="1" si="881"/>
        <v>1</v>
      </c>
    </row>
    <row r="8062" spans="1:8" hidden="1" x14ac:dyDescent="0.2">
      <c r="A8062" s="1">
        <v>8059</v>
      </c>
      <c r="B8062" s="1">
        <f t="shared" ca="1" si="878"/>
        <v>326358.12901396572</v>
      </c>
      <c r="C8062" s="1">
        <f t="shared" ca="1" si="875"/>
        <v>100</v>
      </c>
      <c r="D8062" s="1">
        <f t="shared" ca="1" si="876"/>
        <v>58.639357099169693</v>
      </c>
      <c r="E8062" s="1">
        <f t="shared" ca="1" si="877"/>
        <v>0</v>
      </c>
      <c r="F8062" s="1">
        <f t="shared" ca="1" si="879"/>
        <v>1</v>
      </c>
      <c r="G8062" s="1">
        <f t="shared" ca="1" si="880"/>
        <v>0</v>
      </c>
      <c r="H8062" s="1">
        <f t="shared" ca="1" si="881"/>
        <v>2</v>
      </c>
    </row>
    <row r="8063" spans="1:8" hidden="1" x14ac:dyDescent="0.2">
      <c r="A8063" s="1">
        <v>8060</v>
      </c>
      <c r="B8063" s="1">
        <f t="shared" ca="1" si="878"/>
        <v>332222.06472388271</v>
      </c>
      <c r="C8063" s="1">
        <f t="shared" ca="1" si="875"/>
        <v>100</v>
      </c>
      <c r="D8063" s="1">
        <f t="shared" ca="1" si="876"/>
        <v>-42.077013244733351</v>
      </c>
      <c r="E8063" s="1">
        <f t="shared" ca="1" si="877"/>
        <v>0</v>
      </c>
      <c r="F8063" s="1">
        <f t="shared" ca="1" si="879"/>
        <v>1</v>
      </c>
      <c r="G8063" s="1">
        <f t="shared" ca="1" si="880"/>
        <v>0</v>
      </c>
      <c r="H8063" s="1">
        <f t="shared" ca="1" si="881"/>
        <v>3</v>
      </c>
    </row>
    <row r="8064" spans="1:8" hidden="1" x14ac:dyDescent="0.2">
      <c r="A8064" s="1">
        <v>8061</v>
      </c>
      <c r="B8064" s="1">
        <f t="shared" ca="1" si="878"/>
        <v>328014.3633994094</v>
      </c>
      <c r="C8064" s="1">
        <f t="shared" ca="1" si="875"/>
        <v>100</v>
      </c>
      <c r="D8064" s="1">
        <f t="shared" ca="1" si="876"/>
        <v>-42.077013244733351</v>
      </c>
      <c r="E8064" s="1">
        <f t="shared" ca="1" si="877"/>
        <v>-1</v>
      </c>
      <c r="F8064" s="1">
        <f t="shared" ca="1" si="879"/>
        <v>1</v>
      </c>
      <c r="G8064" s="1">
        <f t="shared" ca="1" si="880"/>
        <v>1</v>
      </c>
      <c r="H8064" s="1">
        <f t="shared" ca="1" si="881"/>
        <v>0</v>
      </c>
    </row>
    <row r="8065" spans="1:8" hidden="1" x14ac:dyDescent="0.2">
      <c r="A8065" s="1">
        <v>8062</v>
      </c>
      <c r="B8065" s="1">
        <f t="shared" ca="1" si="878"/>
        <v>323806.66207493609</v>
      </c>
      <c r="C8065" s="1">
        <f t="shared" ca="1" si="875"/>
        <v>100</v>
      </c>
      <c r="D8065" s="1">
        <f t="shared" ca="1" si="876"/>
        <v>58.639357099169693</v>
      </c>
      <c r="E8065" s="1">
        <f t="shared" ca="1" si="877"/>
        <v>-2</v>
      </c>
      <c r="F8065" s="1">
        <f t="shared" ca="1" si="879"/>
        <v>1</v>
      </c>
      <c r="G8065" s="1">
        <f t="shared" ca="1" si="880"/>
        <v>2</v>
      </c>
      <c r="H8065" s="1">
        <f t="shared" ca="1" si="881"/>
        <v>0</v>
      </c>
    </row>
    <row r="8066" spans="1:8" hidden="1" x14ac:dyDescent="0.2">
      <c r="A8066" s="1">
        <v>8063</v>
      </c>
      <c r="B8066" s="1">
        <f t="shared" ca="1" si="878"/>
        <v>329670.59778485307</v>
      </c>
      <c r="C8066" s="1">
        <f t="shared" ca="1" si="875"/>
        <v>100</v>
      </c>
      <c r="D8066" s="1">
        <f t="shared" ca="1" si="876"/>
        <v>58.639357099169693</v>
      </c>
      <c r="E8066" s="1">
        <f t="shared" ca="1" si="877"/>
        <v>-1</v>
      </c>
      <c r="F8066" s="1">
        <f t="shared" ca="1" si="879"/>
        <v>1</v>
      </c>
      <c r="G8066" s="1">
        <f t="shared" ca="1" si="880"/>
        <v>0</v>
      </c>
      <c r="H8066" s="1">
        <f t="shared" ca="1" si="881"/>
        <v>1</v>
      </c>
    </row>
    <row r="8067" spans="1:8" hidden="1" x14ac:dyDescent="0.2">
      <c r="A8067" s="1">
        <v>8064</v>
      </c>
      <c r="B8067" s="1">
        <f t="shared" ca="1" si="878"/>
        <v>335534.53349477006</v>
      </c>
      <c r="C8067" s="1">
        <f t="shared" ca="1" si="875"/>
        <v>100</v>
      </c>
      <c r="D8067" s="1">
        <f t="shared" ca="1" si="876"/>
        <v>58.639357099169693</v>
      </c>
      <c r="E8067" s="1">
        <f t="shared" ca="1" si="877"/>
        <v>0</v>
      </c>
      <c r="F8067" s="1">
        <f t="shared" ca="1" si="879"/>
        <v>1</v>
      </c>
      <c r="G8067" s="1">
        <f t="shared" ca="1" si="880"/>
        <v>0</v>
      </c>
      <c r="H8067" s="1">
        <f t="shared" ca="1" si="881"/>
        <v>2</v>
      </c>
    </row>
    <row r="8068" spans="1:8" hidden="1" x14ac:dyDescent="0.2">
      <c r="A8068" s="1">
        <v>8065</v>
      </c>
      <c r="B8068" s="1">
        <f t="shared" ca="1" si="878"/>
        <v>341398.46920468705</v>
      </c>
      <c r="C8068" s="1">
        <f t="shared" ca="1" si="875"/>
        <v>100</v>
      </c>
      <c r="D8068" s="1">
        <f t="shared" ca="1" si="876"/>
        <v>-42.077013244733351</v>
      </c>
      <c r="E8068" s="1">
        <f t="shared" ca="1" si="877"/>
        <v>0</v>
      </c>
      <c r="F8068" s="1">
        <f t="shared" ca="1" si="879"/>
        <v>1</v>
      </c>
      <c r="G8068" s="1">
        <f t="shared" ca="1" si="880"/>
        <v>0</v>
      </c>
      <c r="H8068" s="1">
        <f t="shared" ca="1" si="881"/>
        <v>3</v>
      </c>
    </row>
    <row r="8069" spans="1:8" hidden="1" x14ac:dyDescent="0.2">
      <c r="A8069" s="1">
        <v>8066</v>
      </c>
      <c r="B8069" s="1">
        <f t="shared" ca="1" si="878"/>
        <v>337190.76788021374</v>
      </c>
      <c r="C8069" s="1">
        <f t="shared" ref="C8069:C8132" ca="1" si="882">$C$4*POWER($L$2,F8069-1)</f>
        <v>100</v>
      </c>
      <c r="D8069" s="1">
        <f t="shared" ref="D8069:D8132" ca="1" si="883">IF(RAND()&lt;$B$1,$F$1,$H$1)</f>
        <v>58.639357099169693</v>
      </c>
      <c r="E8069" s="1">
        <f t="shared" ref="E8069:E8132" ca="1" si="884">IF(D8068&lt;0,IF(E8068-1=-$D$2,0,E8068-1),IF(E8068+1=$F$2,0,E8068+1))</f>
        <v>-1</v>
      </c>
      <c r="F8069" s="1">
        <f t="shared" ca="1" si="879"/>
        <v>1</v>
      </c>
      <c r="G8069" s="1">
        <f t="shared" ca="1" si="880"/>
        <v>1</v>
      </c>
      <c r="H8069" s="1">
        <f t="shared" ca="1" si="881"/>
        <v>0</v>
      </c>
    </row>
    <row r="8070" spans="1:8" hidden="1" x14ac:dyDescent="0.2">
      <c r="A8070" s="1">
        <v>8067</v>
      </c>
      <c r="B8070" s="1">
        <f t="shared" ref="B8070:B8133" ca="1" si="885">B8069+D8069*C8069</f>
        <v>343054.70359013072</v>
      </c>
      <c r="C8070" s="1">
        <f t="shared" ca="1" si="882"/>
        <v>100</v>
      </c>
      <c r="D8070" s="1">
        <f t="shared" ca="1" si="883"/>
        <v>-42.077013244733351</v>
      </c>
      <c r="E8070" s="1">
        <f t="shared" ca="1" si="884"/>
        <v>0</v>
      </c>
      <c r="F8070" s="1">
        <f t="shared" ref="F8070:F8133" ca="1" si="886">IF(AND(D8069&gt;0,E8070=0),IF(F8069-1&lt;1,1,F8069-1),IF(AND(D8069&lt;0,E8070=0),IF(F8069+1&gt;$H$2,1,F8069+1),F8069))</f>
        <v>1</v>
      </c>
      <c r="G8070" s="1">
        <f t="shared" ref="G8070:G8133" ca="1" si="887">IF(D8069&gt;0,0,G8069+1)</f>
        <v>0</v>
      </c>
      <c r="H8070" s="1">
        <f t="shared" ref="H8070:H8133" ca="1" si="888">IF(D8069&lt;0,0,H8069+1)</f>
        <v>1</v>
      </c>
    </row>
    <row r="8071" spans="1:8" hidden="1" x14ac:dyDescent="0.2">
      <c r="A8071" s="1">
        <v>8068</v>
      </c>
      <c r="B8071" s="1">
        <f t="shared" ca="1" si="885"/>
        <v>338847.00226565741</v>
      </c>
      <c r="C8071" s="1">
        <f t="shared" ca="1" si="882"/>
        <v>100</v>
      </c>
      <c r="D8071" s="1">
        <f t="shared" ca="1" si="883"/>
        <v>58.639357099169693</v>
      </c>
      <c r="E8071" s="1">
        <f t="shared" ca="1" si="884"/>
        <v>-1</v>
      </c>
      <c r="F8071" s="1">
        <f t="shared" ca="1" si="886"/>
        <v>1</v>
      </c>
      <c r="G8071" s="1">
        <f t="shared" ca="1" si="887"/>
        <v>1</v>
      </c>
      <c r="H8071" s="1">
        <f t="shared" ca="1" si="888"/>
        <v>0</v>
      </c>
    </row>
    <row r="8072" spans="1:8" hidden="1" x14ac:dyDescent="0.2">
      <c r="A8072" s="1">
        <v>8069</v>
      </c>
      <c r="B8072" s="1">
        <f t="shared" ca="1" si="885"/>
        <v>344710.9379755744</v>
      </c>
      <c r="C8072" s="1">
        <f t="shared" ca="1" si="882"/>
        <v>100</v>
      </c>
      <c r="D8072" s="1">
        <f t="shared" ca="1" si="883"/>
        <v>-42.077013244733351</v>
      </c>
      <c r="E8072" s="1">
        <f t="shared" ca="1" si="884"/>
        <v>0</v>
      </c>
      <c r="F8072" s="1">
        <f t="shared" ca="1" si="886"/>
        <v>1</v>
      </c>
      <c r="G8072" s="1">
        <f t="shared" ca="1" si="887"/>
        <v>0</v>
      </c>
      <c r="H8072" s="1">
        <f t="shared" ca="1" si="888"/>
        <v>1</v>
      </c>
    </row>
    <row r="8073" spans="1:8" hidden="1" x14ac:dyDescent="0.2">
      <c r="A8073" s="1">
        <v>8070</v>
      </c>
      <c r="B8073" s="1">
        <f t="shared" ca="1" si="885"/>
        <v>340503.23665110109</v>
      </c>
      <c r="C8073" s="1">
        <f t="shared" ca="1" si="882"/>
        <v>100</v>
      </c>
      <c r="D8073" s="1">
        <f t="shared" ca="1" si="883"/>
        <v>58.639357099169693</v>
      </c>
      <c r="E8073" s="1">
        <f t="shared" ca="1" si="884"/>
        <v>-1</v>
      </c>
      <c r="F8073" s="1">
        <f t="shared" ca="1" si="886"/>
        <v>1</v>
      </c>
      <c r="G8073" s="1">
        <f t="shared" ca="1" si="887"/>
        <v>1</v>
      </c>
      <c r="H8073" s="1">
        <f t="shared" ca="1" si="888"/>
        <v>0</v>
      </c>
    </row>
    <row r="8074" spans="1:8" hidden="1" x14ac:dyDescent="0.2">
      <c r="A8074" s="1">
        <v>8071</v>
      </c>
      <c r="B8074" s="1">
        <f t="shared" ca="1" si="885"/>
        <v>346367.17236101808</v>
      </c>
      <c r="C8074" s="1">
        <f t="shared" ca="1" si="882"/>
        <v>100</v>
      </c>
      <c r="D8074" s="1">
        <f t="shared" ca="1" si="883"/>
        <v>-42.077013244733351</v>
      </c>
      <c r="E8074" s="1">
        <f t="shared" ca="1" si="884"/>
        <v>0</v>
      </c>
      <c r="F8074" s="1">
        <f t="shared" ca="1" si="886"/>
        <v>1</v>
      </c>
      <c r="G8074" s="1">
        <f t="shared" ca="1" si="887"/>
        <v>0</v>
      </c>
      <c r="H8074" s="1">
        <f t="shared" ca="1" si="888"/>
        <v>1</v>
      </c>
    </row>
    <row r="8075" spans="1:8" hidden="1" x14ac:dyDescent="0.2">
      <c r="A8075" s="1">
        <v>8072</v>
      </c>
      <c r="B8075" s="1">
        <f t="shared" ca="1" si="885"/>
        <v>342159.47103654477</v>
      </c>
      <c r="C8075" s="1">
        <f t="shared" ca="1" si="882"/>
        <v>100</v>
      </c>
      <c r="D8075" s="1">
        <f t="shared" ca="1" si="883"/>
        <v>58.639357099169693</v>
      </c>
      <c r="E8075" s="1">
        <f t="shared" ca="1" si="884"/>
        <v>-1</v>
      </c>
      <c r="F8075" s="1">
        <f t="shared" ca="1" si="886"/>
        <v>1</v>
      </c>
      <c r="G8075" s="1">
        <f t="shared" ca="1" si="887"/>
        <v>1</v>
      </c>
      <c r="H8075" s="1">
        <f t="shared" ca="1" si="888"/>
        <v>0</v>
      </c>
    </row>
    <row r="8076" spans="1:8" hidden="1" x14ac:dyDescent="0.2">
      <c r="A8076" s="1">
        <v>8073</v>
      </c>
      <c r="B8076" s="1">
        <f t="shared" ca="1" si="885"/>
        <v>348023.40674646175</v>
      </c>
      <c r="C8076" s="1">
        <f t="shared" ca="1" si="882"/>
        <v>100</v>
      </c>
      <c r="D8076" s="1">
        <f t="shared" ca="1" si="883"/>
        <v>58.639357099169693</v>
      </c>
      <c r="E8076" s="1">
        <f t="shared" ca="1" si="884"/>
        <v>0</v>
      </c>
      <c r="F8076" s="1">
        <f t="shared" ca="1" si="886"/>
        <v>1</v>
      </c>
      <c r="G8076" s="1">
        <f t="shared" ca="1" si="887"/>
        <v>0</v>
      </c>
      <c r="H8076" s="1">
        <f t="shared" ca="1" si="888"/>
        <v>1</v>
      </c>
    </row>
    <row r="8077" spans="1:8" hidden="1" x14ac:dyDescent="0.2">
      <c r="A8077" s="1">
        <v>8074</v>
      </c>
      <c r="B8077" s="1">
        <f t="shared" ca="1" si="885"/>
        <v>353887.34245637874</v>
      </c>
      <c r="C8077" s="1">
        <f t="shared" ca="1" si="882"/>
        <v>100</v>
      </c>
      <c r="D8077" s="1">
        <f t="shared" ca="1" si="883"/>
        <v>-42.077013244733351</v>
      </c>
      <c r="E8077" s="1">
        <f t="shared" ca="1" si="884"/>
        <v>0</v>
      </c>
      <c r="F8077" s="1">
        <f t="shared" ca="1" si="886"/>
        <v>1</v>
      </c>
      <c r="G8077" s="1">
        <f t="shared" ca="1" si="887"/>
        <v>0</v>
      </c>
      <c r="H8077" s="1">
        <f t="shared" ca="1" si="888"/>
        <v>2</v>
      </c>
    </row>
    <row r="8078" spans="1:8" hidden="1" x14ac:dyDescent="0.2">
      <c r="A8078" s="1">
        <v>8075</v>
      </c>
      <c r="B8078" s="1">
        <f t="shared" ca="1" si="885"/>
        <v>349679.64113190543</v>
      </c>
      <c r="C8078" s="1">
        <f t="shared" ca="1" si="882"/>
        <v>100</v>
      </c>
      <c r="D8078" s="1">
        <f t="shared" ca="1" si="883"/>
        <v>-42.077013244733351</v>
      </c>
      <c r="E8078" s="1">
        <f t="shared" ca="1" si="884"/>
        <v>-1</v>
      </c>
      <c r="F8078" s="1">
        <f t="shared" ca="1" si="886"/>
        <v>1</v>
      </c>
      <c r="G8078" s="1">
        <f t="shared" ca="1" si="887"/>
        <v>1</v>
      </c>
      <c r="H8078" s="1">
        <f t="shared" ca="1" si="888"/>
        <v>0</v>
      </c>
    </row>
    <row r="8079" spans="1:8" hidden="1" x14ac:dyDescent="0.2">
      <c r="A8079" s="1">
        <v>8076</v>
      </c>
      <c r="B8079" s="1">
        <f t="shared" ca="1" si="885"/>
        <v>345471.93980743212</v>
      </c>
      <c r="C8079" s="1">
        <f t="shared" ca="1" si="882"/>
        <v>100</v>
      </c>
      <c r="D8079" s="1">
        <f t="shared" ca="1" si="883"/>
        <v>-42.077013244733351</v>
      </c>
      <c r="E8079" s="1">
        <f t="shared" ca="1" si="884"/>
        <v>-2</v>
      </c>
      <c r="F8079" s="1">
        <f t="shared" ca="1" si="886"/>
        <v>1</v>
      </c>
      <c r="G8079" s="1">
        <f t="shared" ca="1" si="887"/>
        <v>2</v>
      </c>
      <c r="H8079" s="1">
        <f t="shared" ca="1" si="888"/>
        <v>0</v>
      </c>
    </row>
    <row r="8080" spans="1:8" hidden="1" x14ac:dyDescent="0.2">
      <c r="A8080" s="1">
        <v>8077</v>
      </c>
      <c r="B8080" s="1">
        <f t="shared" ca="1" si="885"/>
        <v>341264.23848295881</v>
      </c>
      <c r="C8080" s="1">
        <f t="shared" ca="1" si="882"/>
        <v>100</v>
      </c>
      <c r="D8080" s="1">
        <f t="shared" ca="1" si="883"/>
        <v>-42.077013244733351</v>
      </c>
      <c r="E8080" s="1">
        <f t="shared" ca="1" si="884"/>
        <v>-3</v>
      </c>
      <c r="F8080" s="1">
        <f t="shared" ca="1" si="886"/>
        <v>1</v>
      </c>
      <c r="G8080" s="1">
        <f t="shared" ca="1" si="887"/>
        <v>3</v>
      </c>
      <c r="H8080" s="1">
        <f t="shared" ca="1" si="888"/>
        <v>0</v>
      </c>
    </row>
    <row r="8081" spans="1:8" hidden="1" x14ac:dyDescent="0.2">
      <c r="A8081" s="1">
        <v>8078</v>
      </c>
      <c r="B8081" s="1">
        <f t="shared" ca="1" si="885"/>
        <v>337056.5371584855</v>
      </c>
      <c r="C8081" s="1">
        <f t="shared" ca="1" si="882"/>
        <v>100</v>
      </c>
      <c r="D8081" s="1">
        <f t="shared" ca="1" si="883"/>
        <v>58.639357099169693</v>
      </c>
      <c r="E8081" s="1">
        <f t="shared" ca="1" si="884"/>
        <v>-4</v>
      </c>
      <c r="F8081" s="1">
        <f t="shared" ca="1" si="886"/>
        <v>1</v>
      </c>
      <c r="G8081" s="1">
        <f t="shared" ca="1" si="887"/>
        <v>4</v>
      </c>
      <c r="H8081" s="1">
        <f t="shared" ca="1" si="888"/>
        <v>0</v>
      </c>
    </row>
    <row r="8082" spans="1:8" hidden="1" x14ac:dyDescent="0.2">
      <c r="A8082" s="1">
        <v>8079</v>
      </c>
      <c r="B8082" s="1">
        <f t="shared" ca="1" si="885"/>
        <v>342920.47286840249</v>
      </c>
      <c r="C8082" s="1">
        <f t="shared" ca="1" si="882"/>
        <v>100</v>
      </c>
      <c r="D8082" s="1">
        <f t="shared" ca="1" si="883"/>
        <v>-42.077013244733351</v>
      </c>
      <c r="E8082" s="1">
        <f t="shared" ca="1" si="884"/>
        <v>-3</v>
      </c>
      <c r="F8082" s="1">
        <f t="shared" ca="1" si="886"/>
        <v>1</v>
      </c>
      <c r="G8082" s="1">
        <f t="shared" ca="1" si="887"/>
        <v>0</v>
      </c>
      <c r="H8082" s="1">
        <f t="shared" ca="1" si="888"/>
        <v>1</v>
      </c>
    </row>
    <row r="8083" spans="1:8" hidden="1" x14ac:dyDescent="0.2">
      <c r="A8083" s="1">
        <v>8080</v>
      </c>
      <c r="B8083" s="1">
        <f t="shared" ca="1" si="885"/>
        <v>338712.77154392918</v>
      </c>
      <c r="C8083" s="1">
        <f t="shared" ca="1" si="882"/>
        <v>100</v>
      </c>
      <c r="D8083" s="1">
        <f t="shared" ca="1" si="883"/>
        <v>58.639357099169693</v>
      </c>
      <c r="E8083" s="1">
        <f t="shared" ca="1" si="884"/>
        <v>-4</v>
      </c>
      <c r="F8083" s="1">
        <f t="shared" ca="1" si="886"/>
        <v>1</v>
      </c>
      <c r="G8083" s="1">
        <f t="shared" ca="1" si="887"/>
        <v>1</v>
      </c>
      <c r="H8083" s="1">
        <f t="shared" ca="1" si="888"/>
        <v>0</v>
      </c>
    </row>
    <row r="8084" spans="1:8" hidden="1" x14ac:dyDescent="0.2">
      <c r="A8084" s="1">
        <v>8081</v>
      </c>
      <c r="B8084" s="1">
        <f t="shared" ca="1" si="885"/>
        <v>344576.70725384617</v>
      </c>
      <c r="C8084" s="1">
        <f t="shared" ca="1" si="882"/>
        <v>100</v>
      </c>
      <c r="D8084" s="1">
        <f t="shared" ca="1" si="883"/>
        <v>-42.077013244733351</v>
      </c>
      <c r="E8084" s="1">
        <f t="shared" ca="1" si="884"/>
        <v>-3</v>
      </c>
      <c r="F8084" s="1">
        <f t="shared" ca="1" si="886"/>
        <v>1</v>
      </c>
      <c r="G8084" s="1">
        <f t="shared" ca="1" si="887"/>
        <v>0</v>
      </c>
      <c r="H8084" s="1">
        <f t="shared" ca="1" si="888"/>
        <v>1</v>
      </c>
    </row>
    <row r="8085" spans="1:8" hidden="1" x14ac:dyDescent="0.2">
      <c r="A8085" s="1">
        <v>8082</v>
      </c>
      <c r="B8085" s="1">
        <f t="shared" ca="1" si="885"/>
        <v>340369.00592937286</v>
      </c>
      <c r="C8085" s="1">
        <f t="shared" ca="1" si="882"/>
        <v>100</v>
      </c>
      <c r="D8085" s="1">
        <f t="shared" ca="1" si="883"/>
        <v>-42.077013244733351</v>
      </c>
      <c r="E8085" s="1">
        <f t="shared" ca="1" si="884"/>
        <v>-4</v>
      </c>
      <c r="F8085" s="1">
        <f t="shared" ca="1" si="886"/>
        <v>1</v>
      </c>
      <c r="G8085" s="1">
        <f t="shared" ca="1" si="887"/>
        <v>1</v>
      </c>
      <c r="H8085" s="1">
        <f t="shared" ca="1" si="888"/>
        <v>0</v>
      </c>
    </row>
    <row r="8086" spans="1:8" hidden="1" x14ac:dyDescent="0.2">
      <c r="A8086" s="1">
        <v>8083</v>
      </c>
      <c r="B8086" s="1">
        <f t="shared" ca="1" si="885"/>
        <v>336161.30460489955</v>
      </c>
      <c r="C8086" s="1">
        <f t="shared" ca="1" si="882"/>
        <v>500</v>
      </c>
      <c r="D8086" s="1">
        <f t="shared" ca="1" si="883"/>
        <v>-42.077013244733351</v>
      </c>
      <c r="E8086" s="1">
        <f t="shared" ca="1" si="884"/>
        <v>0</v>
      </c>
      <c r="F8086" s="1">
        <f t="shared" ca="1" si="886"/>
        <v>2</v>
      </c>
      <c r="G8086" s="1">
        <f t="shared" ca="1" si="887"/>
        <v>2</v>
      </c>
      <c r="H8086" s="1">
        <f t="shared" ca="1" si="888"/>
        <v>0</v>
      </c>
    </row>
    <row r="8087" spans="1:8" hidden="1" x14ac:dyDescent="0.2">
      <c r="A8087" s="1">
        <v>8084</v>
      </c>
      <c r="B8087" s="1">
        <f t="shared" ca="1" si="885"/>
        <v>315122.79798253288</v>
      </c>
      <c r="C8087" s="1">
        <f t="shared" ca="1" si="882"/>
        <v>500</v>
      </c>
      <c r="D8087" s="1">
        <f t="shared" ca="1" si="883"/>
        <v>58.639357099169693</v>
      </c>
      <c r="E8087" s="1">
        <f t="shared" ca="1" si="884"/>
        <v>-1</v>
      </c>
      <c r="F8087" s="1">
        <f t="shared" ca="1" si="886"/>
        <v>2</v>
      </c>
      <c r="G8087" s="1">
        <f t="shared" ca="1" si="887"/>
        <v>3</v>
      </c>
      <c r="H8087" s="1">
        <f t="shared" ca="1" si="888"/>
        <v>0</v>
      </c>
    </row>
    <row r="8088" spans="1:8" hidden="1" x14ac:dyDescent="0.2">
      <c r="A8088" s="1">
        <v>8085</v>
      </c>
      <c r="B8088" s="1">
        <f t="shared" ca="1" si="885"/>
        <v>344442.4765321177</v>
      </c>
      <c r="C8088" s="1">
        <f t="shared" ca="1" si="882"/>
        <v>100</v>
      </c>
      <c r="D8088" s="1">
        <f t="shared" ca="1" si="883"/>
        <v>-42.077013244733351</v>
      </c>
      <c r="E8088" s="1">
        <f t="shared" ca="1" si="884"/>
        <v>0</v>
      </c>
      <c r="F8088" s="1">
        <f t="shared" ca="1" si="886"/>
        <v>1</v>
      </c>
      <c r="G8088" s="1">
        <f t="shared" ca="1" si="887"/>
        <v>0</v>
      </c>
      <c r="H8088" s="1">
        <f t="shared" ca="1" si="888"/>
        <v>1</v>
      </c>
    </row>
    <row r="8089" spans="1:8" hidden="1" x14ac:dyDescent="0.2">
      <c r="A8089" s="1">
        <v>8086</v>
      </c>
      <c r="B8089" s="1">
        <f t="shared" ca="1" si="885"/>
        <v>340234.77520764439</v>
      </c>
      <c r="C8089" s="1">
        <f t="shared" ca="1" si="882"/>
        <v>100</v>
      </c>
      <c r="D8089" s="1">
        <f t="shared" ca="1" si="883"/>
        <v>58.639357099169693</v>
      </c>
      <c r="E8089" s="1">
        <f t="shared" ca="1" si="884"/>
        <v>-1</v>
      </c>
      <c r="F8089" s="1">
        <f t="shared" ca="1" si="886"/>
        <v>1</v>
      </c>
      <c r="G8089" s="1">
        <f t="shared" ca="1" si="887"/>
        <v>1</v>
      </c>
      <c r="H8089" s="1">
        <f t="shared" ca="1" si="888"/>
        <v>0</v>
      </c>
    </row>
    <row r="8090" spans="1:8" hidden="1" x14ac:dyDescent="0.2">
      <c r="A8090" s="1">
        <v>8087</v>
      </c>
      <c r="B8090" s="1">
        <f t="shared" ca="1" si="885"/>
        <v>346098.71091756137</v>
      </c>
      <c r="C8090" s="1">
        <f t="shared" ca="1" si="882"/>
        <v>100</v>
      </c>
      <c r="D8090" s="1">
        <f t="shared" ca="1" si="883"/>
        <v>58.639357099169693</v>
      </c>
      <c r="E8090" s="1">
        <f t="shared" ca="1" si="884"/>
        <v>0</v>
      </c>
      <c r="F8090" s="1">
        <f t="shared" ca="1" si="886"/>
        <v>1</v>
      </c>
      <c r="G8090" s="1">
        <f t="shared" ca="1" si="887"/>
        <v>0</v>
      </c>
      <c r="H8090" s="1">
        <f t="shared" ca="1" si="888"/>
        <v>1</v>
      </c>
    </row>
    <row r="8091" spans="1:8" hidden="1" x14ac:dyDescent="0.2">
      <c r="A8091" s="1">
        <v>8088</v>
      </c>
      <c r="B8091" s="1">
        <f t="shared" ca="1" si="885"/>
        <v>351962.64662747836</v>
      </c>
      <c r="C8091" s="1">
        <f t="shared" ca="1" si="882"/>
        <v>100</v>
      </c>
      <c r="D8091" s="1">
        <f t="shared" ca="1" si="883"/>
        <v>58.639357099169693</v>
      </c>
      <c r="E8091" s="1">
        <f t="shared" ca="1" si="884"/>
        <v>0</v>
      </c>
      <c r="F8091" s="1">
        <f t="shared" ca="1" si="886"/>
        <v>1</v>
      </c>
      <c r="G8091" s="1">
        <f t="shared" ca="1" si="887"/>
        <v>0</v>
      </c>
      <c r="H8091" s="1">
        <f t="shared" ca="1" si="888"/>
        <v>2</v>
      </c>
    </row>
    <row r="8092" spans="1:8" hidden="1" x14ac:dyDescent="0.2">
      <c r="A8092" s="1">
        <v>8089</v>
      </c>
      <c r="B8092" s="1">
        <f t="shared" ca="1" si="885"/>
        <v>357826.58233739535</v>
      </c>
      <c r="C8092" s="1">
        <f t="shared" ca="1" si="882"/>
        <v>100</v>
      </c>
      <c r="D8092" s="1">
        <f t="shared" ca="1" si="883"/>
        <v>-42.077013244733351</v>
      </c>
      <c r="E8092" s="1">
        <f t="shared" ca="1" si="884"/>
        <v>0</v>
      </c>
      <c r="F8092" s="1">
        <f t="shared" ca="1" si="886"/>
        <v>1</v>
      </c>
      <c r="G8092" s="1">
        <f t="shared" ca="1" si="887"/>
        <v>0</v>
      </c>
      <c r="H8092" s="1">
        <f t="shared" ca="1" si="888"/>
        <v>3</v>
      </c>
    </row>
    <row r="8093" spans="1:8" hidden="1" x14ac:dyDescent="0.2">
      <c r="A8093" s="1">
        <v>8090</v>
      </c>
      <c r="B8093" s="1">
        <f t="shared" ca="1" si="885"/>
        <v>353618.88101292204</v>
      </c>
      <c r="C8093" s="1">
        <f t="shared" ca="1" si="882"/>
        <v>100</v>
      </c>
      <c r="D8093" s="1">
        <f t="shared" ca="1" si="883"/>
        <v>-42.077013244733351</v>
      </c>
      <c r="E8093" s="1">
        <f t="shared" ca="1" si="884"/>
        <v>-1</v>
      </c>
      <c r="F8093" s="1">
        <f t="shared" ca="1" si="886"/>
        <v>1</v>
      </c>
      <c r="G8093" s="1">
        <f t="shared" ca="1" si="887"/>
        <v>1</v>
      </c>
      <c r="H8093" s="1">
        <f t="shared" ca="1" si="888"/>
        <v>0</v>
      </c>
    </row>
    <row r="8094" spans="1:8" hidden="1" x14ac:dyDescent="0.2">
      <c r="A8094" s="1">
        <v>8091</v>
      </c>
      <c r="B8094" s="1">
        <f t="shared" ca="1" si="885"/>
        <v>349411.17968844873</v>
      </c>
      <c r="C8094" s="1">
        <f t="shared" ca="1" si="882"/>
        <v>100</v>
      </c>
      <c r="D8094" s="1">
        <f t="shared" ca="1" si="883"/>
        <v>-42.077013244733351</v>
      </c>
      <c r="E8094" s="1">
        <f t="shared" ca="1" si="884"/>
        <v>-2</v>
      </c>
      <c r="F8094" s="1">
        <f t="shared" ca="1" si="886"/>
        <v>1</v>
      </c>
      <c r="G8094" s="1">
        <f t="shared" ca="1" si="887"/>
        <v>2</v>
      </c>
      <c r="H8094" s="1">
        <f t="shared" ca="1" si="888"/>
        <v>0</v>
      </c>
    </row>
    <row r="8095" spans="1:8" hidden="1" x14ac:dyDescent="0.2">
      <c r="A8095" s="1">
        <v>8092</v>
      </c>
      <c r="B8095" s="1">
        <f t="shared" ca="1" si="885"/>
        <v>345203.47836397542</v>
      </c>
      <c r="C8095" s="1">
        <f t="shared" ca="1" si="882"/>
        <v>100</v>
      </c>
      <c r="D8095" s="1">
        <f t="shared" ca="1" si="883"/>
        <v>-42.077013244733351</v>
      </c>
      <c r="E8095" s="1">
        <f t="shared" ca="1" si="884"/>
        <v>-3</v>
      </c>
      <c r="F8095" s="1">
        <f t="shared" ca="1" si="886"/>
        <v>1</v>
      </c>
      <c r="G8095" s="1">
        <f t="shared" ca="1" si="887"/>
        <v>3</v>
      </c>
      <c r="H8095" s="1">
        <f t="shared" ca="1" si="888"/>
        <v>0</v>
      </c>
    </row>
    <row r="8096" spans="1:8" hidden="1" x14ac:dyDescent="0.2">
      <c r="A8096" s="1">
        <v>8093</v>
      </c>
      <c r="B8096" s="1">
        <f t="shared" ca="1" si="885"/>
        <v>340995.77703950211</v>
      </c>
      <c r="C8096" s="1">
        <f t="shared" ca="1" si="882"/>
        <v>100</v>
      </c>
      <c r="D8096" s="1">
        <f t="shared" ca="1" si="883"/>
        <v>58.639357099169693</v>
      </c>
      <c r="E8096" s="1">
        <f t="shared" ca="1" si="884"/>
        <v>-4</v>
      </c>
      <c r="F8096" s="1">
        <f t="shared" ca="1" si="886"/>
        <v>1</v>
      </c>
      <c r="G8096" s="1">
        <f t="shared" ca="1" si="887"/>
        <v>4</v>
      </c>
      <c r="H8096" s="1">
        <f t="shared" ca="1" si="888"/>
        <v>0</v>
      </c>
    </row>
    <row r="8097" spans="1:8" hidden="1" x14ac:dyDescent="0.2">
      <c r="A8097" s="1">
        <v>8094</v>
      </c>
      <c r="B8097" s="1">
        <f t="shared" ca="1" si="885"/>
        <v>346859.71274941909</v>
      </c>
      <c r="C8097" s="1">
        <f t="shared" ca="1" si="882"/>
        <v>100</v>
      </c>
      <c r="D8097" s="1">
        <f t="shared" ca="1" si="883"/>
        <v>58.639357099169693</v>
      </c>
      <c r="E8097" s="1">
        <f t="shared" ca="1" si="884"/>
        <v>-3</v>
      </c>
      <c r="F8097" s="1">
        <f t="shared" ca="1" si="886"/>
        <v>1</v>
      </c>
      <c r="G8097" s="1">
        <f t="shared" ca="1" si="887"/>
        <v>0</v>
      </c>
      <c r="H8097" s="1">
        <f t="shared" ca="1" si="888"/>
        <v>1</v>
      </c>
    </row>
    <row r="8098" spans="1:8" hidden="1" x14ac:dyDescent="0.2">
      <c r="A8098" s="1">
        <v>8095</v>
      </c>
      <c r="B8098" s="1">
        <f t="shared" ca="1" si="885"/>
        <v>352723.64845933608</v>
      </c>
      <c r="C8098" s="1">
        <f t="shared" ca="1" si="882"/>
        <v>100</v>
      </c>
      <c r="D8098" s="1">
        <f t="shared" ca="1" si="883"/>
        <v>58.639357099169693</v>
      </c>
      <c r="E8098" s="1">
        <f t="shared" ca="1" si="884"/>
        <v>-2</v>
      </c>
      <c r="F8098" s="1">
        <f t="shared" ca="1" si="886"/>
        <v>1</v>
      </c>
      <c r="G8098" s="1">
        <f t="shared" ca="1" si="887"/>
        <v>0</v>
      </c>
      <c r="H8098" s="1">
        <f t="shared" ca="1" si="888"/>
        <v>2</v>
      </c>
    </row>
    <row r="8099" spans="1:8" hidden="1" x14ac:dyDescent="0.2">
      <c r="A8099" s="1">
        <v>8096</v>
      </c>
      <c r="B8099" s="1">
        <f t="shared" ca="1" si="885"/>
        <v>358587.58416925307</v>
      </c>
      <c r="C8099" s="1">
        <f t="shared" ca="1" si="882"/>
        <v>100</v>
      </c>
      <c r="D8099" s="1">
        <f t="shared" ca="1" si="883"/>
        <v>58.639357099169693</v>
      </c>
      <c r="E8099" s="1">
        <f t="shared" ca="1" si="884"/>
        <v>-1</v>
      </c>
      <c r="F8099" s="1">
        <f t="shared" ca="1" si="886"/>
        <v>1</v>
      </c>
      <c r="G8099" s="1">
        <f t="shared" ca="1" si="887"/>
        <v>0</v>
      </c>
      <c r="H8099" s="1">
        <f t="shared" ca="1" si="888"/>
        <v>3</v>
      </c>
    </row>
    <row r="8100" spans="1:8" hidden="1" x14ac:dyDescent="0.2">
      <c r="A8100" s="1">
        <v>8097</v>
      </c>
      <c r="B8100" s="1">
        <f t="shared" ca="1" si="885"/>
        <v>364451.51987917005</v>
      </c>
      <c r="C8100" s="1">
        <f t="shared" ca="1" si="882"/>
        <v>100</v>
      </c>
      <c r="D8100" s="1">
        <f t="shared" ca="1" si="883"/>
        <v>-42.077013244733351</v>
      </c>
      <c r="E8100" s="1">
        <f t="shared" ca="1" si="884"/>
        <v>0</v>
      </c>
      <c r="F8100" s="1">
        <f t="shared" ca="1" si="886"/>
        <v>1</v>
      </c>
      <c r="G8100" s="1">
        <f t="shared" ca="1" si="887"/>
        <v>0</v>
      </c>
      <c r="H8100" s="1">
        <f t="shared" ca="1" si="888"/>
        <v>4</v>
      </c>
    </row>
    <row r="8101" spans="1:8" hidden="1" x14ac:dyDescent="0.2">
      <c r="A8101" s="1">
        <v>8098</v>
      </c>
      <c r="B8101" s="1">
        <f t="shared" ca="1" si="885"/>
        <v>360243.81855469674</v>
      </c>
      <c r="C8101" s="1">
        <f t="shared" ca="1" si="882"/>
        <v>100</v>
      </c>
      <c r="D8101" s="1">
        <f t="shared" ca="1" si="883"/>
        <v>58.639357099169693</v>
      </c>
      <c r="E8101" s="1">
        <f t="shared" ca="1" si="884"/>
        <v>-1</v>
      </c>
      <c r="F8101" s="1">
        <f t="shared" ca="1" si="886"/>
        <v>1</v>
      </c>
      <c r="G8101" s="1">
        <f t="shared" ca="1" si="887"/>
        <v>1</v>
      </c>
      <c r="H8101" s="1">
        <f t="shared" ca="1" si="888"/>
        <v>0</v>
      </c>
    </row>
    <row r="8102" spans="1:8" hidden="1" x14ac:dyDescent="0.2">
      <c r="A8102" s="1">
        <v>8099</v>
      </c>
      <c r="B8102" s="1">
        <f t="shared" ca="1" si="885"/>
        <v>366107.75426461373</v>
      </c>
      <c r="C8102" s="1">
        <f t="shared" ca="1" si="882"/>
        <v>100</v>
      </c>
      <c r="D8102" s="1">
        <f t="shared" ca="1" si="883"/>
        <v>-42.077013244733351</v>
      </c>
      <c r="E8102" s="1">
        <f t="shared" ca="1" si="884"/>
        <v>0</v>
      </c>
      <c r="F8102" s="1">
        <f t="shared" ca="1" si="886"/>
        <v>1</v>
      </c>
      <c r="G8102" s="1">
        <f t="shared" ca="1" si="887"/>
        <v>0</v>
      </c>
      <c r="H8102" s="1">
        <f t="shared" ca="1" si="888"/>
        <v>1</v>
      </c>
    </row>
    <row r="8103" spans="1:8" hidden="1" x14ac:dyDescent="0.2">
      <c r="A8103" s="1">
        <v>8100</v>
      </c>
      <c r="B8103" s="1">
        <f t="shared" ca="1" si="885"/>
        <v>361900.05294014042</v>
      </c>
      <c r="C8103" s="1">
        <f t="shared" ca="1" si="882"/>
        <v>100</v>
      </c>
      <c r="D8103" s="1">
        <f t="shared" ca="1" si="883"/>
        <v>58.639357099169693</v>
      </c>
      <c r="E8103" s="1">
        <f t="shared" ca="1" si="884"/>
        <v>-1</v>
      </c>
      <c r="F8103" s="1">
        <f t="shared" ca="1" si="886"/>
        <v>1</v>
      </c>
      <c r="G8103" s="1">
        <f t="shared" ca="1" si="887"/>
        <v>1</v>
      </c>
      <c r="H8103" s="1">
        <f t="shared" ca="1" si="888"/>
        <v>0</v>
      </c>
    </row>
    <row r="8104" spans="1:8" hidden="1" x14ac:dyDescent="0.2">
      <c r="A8104" s="1">
        <v>8101</v>
      </c>
      <c r="B8104" s="1">
        <f t="shared" ca="1" si="885"/>
        <v>367763.98865005741</v>
      </c>
      <c r="C8104" s="1">
        <f t="shared" ca="1" si="882"/>
        <v>100</v>
      </c>
      <c r="D8104" s="1">
        <f t="shared" ca="1" si="883"/>
        <v>-42.077013244733351</v>
      </c>
      <c r="E8104" s="1">
        <f t="shared" ca="1" si="884"/>
        <v>0</v>
      </c>
      <c r="F8104" s="1">
        <f t="shared" ca="1" si="886"/>
        <v>1</v>
      </c>
      <c r="G8104" s="1">
        <f t="shared" ca="1" si="887"/>
        <v>0</v>
      </c>
      <c r="H8104" s="1">
        <f t="shared" ca="1" si="888"/>
        <v>1</v>
      </c>
    </row>
    <row r="8105" spans="1:8" hidden="1" x14ac:dyDescent="0.2">
      <c r="A8105" s="1">
        <v>8102</v>
      </c>
      <c r="B8105" s="1">
        <f t="shared" ca="1" si="885"/>
        <v>363556.2873255841</v>
      </c>
      <c r="C8105" s="1">
        <f t="shared" ca="1" si="882"/>
        <v>100</v>
      </c>
      <c r="D8105" s="1">
        <f t="shared" ca="1" si="883"/>
        <v>-42.077013244733351</v>
      </c>
      <c r="E8105" s="1">
        <f t="shared" ca="1" si="884"/>
        <v>-1</v>
      </c>
      <c r="F8105" s="1">
        <f t="shared" ca="1" si="886"/>
        <v>1</v>
      </c>
      <c r="G8105" s="1">
        <f t="shared" ca="1" si="887"/>
        <v>1</v>
      </c>
      <c r="H8105" s="1">
        <f t="shared" ca="1" si="888"/>
        <v>0</v>
      </c>
    </row>
    <row r="8106" spans="1:8" hidden="1" x14ac:dyDescent="0.2">
      <c r="A8106" s="1">
        <v>8103</v>
      </c>
      <c r="B8106" s="1">
        <f t="shared" ca="1" si="885"/>
        <v>359348.58600111079</v>
      </c>
      <c r="C8106" s="1">
        <f t="shared" ca="1" si="882"/>
        <v>100</v>
      </c>
      <c r="D8106" s="1">
        <f t="shared" ca="1" si="883"/>
        <v>-42.077013244733351</v>
      </c>
      <c r="E8106" s="1">
        <f t="shared" ca="1" si="884"/>
        <v>-2</v>
      </c>
      <c r="F8106" s="1">
        <f t="shared" ca="1" si="886"/>
        <v>1</v>
      </c>
      <c r="G8106" s="1">
        <f t="shared" ca="1" si="887"/>
        <v>2</v>
      </c>
      <c r="H8106" s="1">
        <f t="shared" ca="1" si="888"/>
        <v>0</v>
      </c>
    </row>
    <row r="8107" spans="1:8" hidden="1" x14ac:dyDescent="0.2">
      <c r="A8107" s="1">
        <v>8104</v>
      </c>
      <c r="B8107" s="1">
        <f t="shared" ca="1" si="885"/>
        <v>355140.88467663748</v>
      </c>
      <c r="C8107" s="1">
        <f t="shared" ca="1" si="882"/>
        <v>100</v>
      </c>
      <c r="D8107" s="1">
        <f t="shared" ca="1" si="883"/>
        <v>-42.077013244733351</v>
      </c>
      <c r="E8107" s="1">
        <f t="shared" ca="1" si="884"/>
        <v>-3</v>
      </c>
      <c r="F8107" s="1">
        <f t="shared" ca="1" si="886"/>
        <v>1</v>
      </c>
      <c r="G8107" s="1">
        <f t="shared" ca="1" si="887"/>
        <v>3</v>
      </c>
      <c r="H8107" s="1">
        <f t="shared" ca="1" si="888"/>
        <v>0</v>
      </c>
    </row>
    <row r="8108" spans="1:8" hidden="1" x14ac:dyDescent="0.2">
      <c r="A8108" s="1">
        <v>8105</v>
      </c>
      <c r="B8108" s="1">
        <f t="shared" ca="1" si="885"/>
        <v>350933.18335216417</v>
      </c>
      <c r="C8108" s="1">
        <f t="shared" ca="1" si="882"/>
        <v>100</v>
      </c>
      <c r="D8108" s="1">
        <f t="shared" ca="1" si="883"/>
        <v>-42.077013244733351</v>
      </c>
      <c r="E8108" s="1">
        <f t="shared" ca="1" si="884"/>
        <v>-4</v>
      </c>
      <c r="F8108" s="1">
        <f t="shared" ca="1" si="886"/>
        <v>1</v>
      </c>
      <c r="G8108" s="1">
        <f t="shared" ca="1" si="887"/>
        <v>4</v>
      </c>
      <c r="H8108" s="1">
        <f t="shared" ca="1" si="888"/>
        <v>0</v>
      </c>
    </row>
    <row r="8109" spans="1:8" hidden="1" x14ac:dyDescent="0.2">
      <c r="A8109" s="1">
        <v>8106</v>
      </c>
      <c r="B8109" s="1">
        <f t="shared" ca="1" si="885"/>
        <v>346725.48202769086</v>
      </c>
      <c r="C8109" s="1">
        <f t="shared" ca="1" si="882"/>
        <v>500</v>
      </c>
      <c r="D8109" s="1">
        <f t="shared" ca="1" si="883"/>
        <v>58.639357099169693</v>
      </c>
      <c r="E8109" s="1">
        <f t="shared" ca="1" si="884"/>
        <v>0</v>
      </c>
      <c r="F8109" s="1">
        <f t="shared" ca="1" si="886"/>
        <v>2</v>
      </c>
      <c r="G8109" s="1">
        <f t="shared" ca="1" si="887"/>
        <v>5</v>
      </c>
      <c r="H8109" s="1">
        <f t="shared" ca="1" si="888"/>
        <v>0</v>
      </c>
    </row>
    <row r="8110" spans="1:8" hidden="1" x14ac:dyDescent="0.2">
      <c r="A8110" s="1">
        <v>8107</v>
      </c>
      <c r="B8110" s="1">
        <f t="shared" ca="1" si="885"/>
        <v>376045.16057727567</v>
      </c>
      <c r="C8110" s="1">
        <f t="shared" ca="1" si="882"/>
        <v>100</v>
      </c>
      <c r="D8110" s="1">
        <f t="shared" ca="1" si="883"/>
        <v>-42.077013244733351</v>
      </c>
      <c r="E8110" s="1">
        <f t="shared" ca="1" si="884"/>
        <v>0</v>
      </c>
      <c r="F8110" s="1">
        <f t="shared" ca="1" si="886"/>
        <v>1</v>
      </c>
      <c r="G8110" s="1">
        <f t="shared" ca="1" si="887"/>
        <v>0</v>
      </c>
      <c r="H8110" s="1">
        <f t="shared" ca="1" si="888"/>
        <v>1</v>
      </c>
    </row>
    <row r="8111" spans="1:8" hidden="1" x14ac:dyDescent="0.2">
      <c r="A8111" s="1">
        <v>8108</v>
      </c>
      <c r="B8111" s="1">
        <f t="shared" ca="1" si="885"/>
        <v>371837.45925280236</v>
      </c>
      <c r="C8111" s="1">
        <f t="shared" ca="1" si="882"/>
        <v>100</v>
      </c>
      <c r="D8111" s="1">
        <f t="shared" ca="1" si="883"/>
        <v>-42.077013244733351</v>
      </c>
      <c r="E8111" s="1">
        <f t="shared" ca="1" si="884"/>
        <v>-1</v>
      </c>
      <c r="F8111" s="1">
        <f t="shared" ca="1" si="886"/>
        <v>1</v>
      </c>
      <c r="G8111" s="1">
        <f t="shared" ca="1" si="887"/>
        <v>1</v>
      </c>
      <c r="H8111" s="1">
        <f t="shared" ca="1" si="888"/>
        <v>0</v>
      </c>
    </row>
    <row r="8112" spans="1:8" hidden="1" x14ac:dyDescent="0.2">
      <c r="A8112" s="1">
        <v>8109</v>
      </c>
      <c r="B8112" s="1">
        <f t="shared" ca="1" si="885"/>
        <v>367629.75792832905</v>
      </c>
      <c r="C8112" s="1">
        <f t="shared" ca="1" si="882"/>
        <v>100</v>
      </c>
      <c r="D8112" s="1">
        <f t="shared" ca="1" si="883"/>
        <v>58.639357099169693</v>
      </c>
      <c r="E8112" s="1">
        <f t="shared" ca="1" si="884"/>
        <v>-2</v>
      </c>
      <c r="F8112" s="1">
        <f t="shared" ca="1" si="886"/>
        <v>1</v>
      </c>
      <c r="G8112" s="1">
        <f t="shared" ca="1" si="887"/>
        <v>2</v>
      </c>
      <c r="H8112" s="1">
        <f t="shared" ca="1" si="888"/>
        <v>0</v>
      </c>
    </row>
    <row r="8113" spans="1:8" hidden="1" x14ac:dyDescent="0.2">
      <c r="A8113" s="1">
        <v>8110</v>
      </c>
      <c r="B8113" s="1">
        <f t="shared" ca="1" si="885"/>
        <v>373493.69363824604</v>
      </c>
      <c r="C8113" s="1">
        <f t="shared" ca="1" si="882"/>
        <v>100</v>
      </c>
      <c r="D8113" s="1">
        <f t="shared" ca="1" si="883"/>
        <v>58.639357099169693</v>
      </c>
      <c r="E8113" s="1">
        <f t="shared" ca="1" si="884"/>
        <v>-1</v>
      </c>
      <c r="F8113" s="1">
        <f t="shared" ca="1" si="886"/>
        <v>1</v>
      </c>
      <c r="G8113" s="1">
        <f t="shared" ca="1" si="887"/>
        <v>0</v>
      </c>
      <c r="H8113" s="1">
        <f t="shared" ca="1" si="888"/>
        <v>1</v>
      </c>
    </row>
    <row r="8114" spans="1:8" hidden="1" x14ac:dyDescent="0.2">
      <c r="A8114" s="1">
        <v>8111</v>
      </c>
      <c r="B8114" s="1">
        <f t="shared" ca="1" si="885"/>
        <v>379357.62934816303</v>
      </c>
      <c r="C8114" s="1">
        <f t="shared" ca="1" si="882"/>
        <v>100</v>
      </c>
      <c r="D8114" s="1">
        <f t="shared" ca="1" si="883"/>
        <v>-42.077013244733351</v>
      </c>
      <c r="E8114" s="1">
        <f t="shared" ca="1" si="884"/>
        <v>0</v>
      </c>
      <c r="F8114" s="1">
        <f t="shared" ca="1" si="886"/>
        <v>1</v>
      </c>
      <c r="G8114" s="1">
        <f t="shared" ca="1" si="887"/>
        <v>0</v>
      </c>
      <c r="H8114" s="1">
        <f t="shared" ca="1" si="888"/>
        <v>2</v>
      </c>
    </row>
    <row r="8115" spans="1:8" hidden="1" x14ac:dyDescent="0.2">
      <c r="A8115" s="1">
        <v>8112</v>
      </c>
      <c r="B8115" s="1">
        <f t="shared" ca="1" si="885"/>
        <v>375149.92802368972</v>
      </c>
      <c r="C8115" s="1">
        <f t="shared" ca="1" si="882"/>
        <v>100</v>
      </c>
      <c r="D8115" s="1">
        <f t="shared" ca="1" si="883"/>
        <v>-42.077013244733351</v>
      </c>
      <c r="E8115" s="1">
        <f t="shared" ca="1" si="884"/>
        <v>-1</v>
      </c>
      <c r="F8115" s="1">
        <f t="shared" ca="1" si="886"/>
        <v>1</v>
      </c>
      <c r="G8115" s="1">
        <f t="shared" ca="1" si="887"/>
        <v>1</v>
      </c>
      <c r="H8115" s="1">
        <f t="shared" ca="1" si="888"/>
        <v>0</v>
      </c>
    </row>
    <row r="8116" spans="1:8" hidden="1" x14ac:dyDescent="0.2">
      <c r="A8116" s="1">
        <v>8113</v>
      </c>
      <c r="B8116" s="1">
        <f t="shared" ca="1" si="885"/>
        <v>370942.22669921641</v>
      </c>
      <c r="C8116" s="1">
        <f t="shared" ca="1" si="882"/>
        <v>100</v>
      </c>
      <c r="D8116" s="1">
        <f t="shared" ca="1" si="883"/>
        <v>58.639357099169693</v>
      </c>
      <c r="E8116" s="1">
        <f t="shared" ca="1" si="884"/>
        <v>-2</v>
      </c>
      <c r="F8116" s="1">
        <f t="shared" ca="1" si="886"/>
        <v>1</v>
      </c>
      <c r="G8116" s="1">
        <f t="shared" ca="1" si="887"/>
        <v>2</v>
      </c>
      <c r="H8116" s="1">
        <f t="shared" ca="1" si="888"/>
        <v>0</v>
      </c>
    </row>
    <row r="8117" spans="1:8" hidden="1" x14ac:dyDescent="0.2">
      <c r="A8117" s="1">
        <v>8114</v>
      </c>
      <c r="B8117" s="1">
        <f t="shared" ca="1" si="885"/>
        <v>376806.16240913339</v>
      </c>
      <c r="C8117" s="1">
        <f t="shared" ca="1" si="882"/>
        <v>100</v>
      </c>
      <c r="D8117" s="1">
        <f t="shared" ca="1" si="883"/>
        <v>-42.077013244733351</v>
      </c>
      <c r="E8117" s="1">
        <f t="shared" ca="1" si="884"/>
        <v>-1</v>
      </c>
      <c r="F8117" s="1">
        <f t="shared" ca="1" si="886"/>
        <v>1</v>
      </c>
      <c r="G8117" s="1">
        <f t="shared" ca="1" si="887"/>
        <v>0</v>
      </c>
      <c r="H8117" s="1">
        <f t="shared" ca="1" si="888"/>
        <v>1</v>
      </c>
    </row>
    <row r="8118" spans="1:8" hidden="1" x14ac:dyDescent="0.2">
      <c r="A8118" s="1">
        <v>8115</v>
      </c>
      <c r="B8118" s="1">
        <f t="shared" ca="1" si="885"/>
        <v>372598.46108466008</v>
      </c>
      <c r="C8118" s="1">
        <f t="shared" ca="1" si="882"/>
        <v>100</v>
      </c>
      <c r="D8118" s="1">
        <f t="shared" ca="1" si="883"/>
        <v>-42.077013244733351</v>
      </c>
      <c r="E8118" s="1">
        <f t="shared" ca="1" si="884"/>
        <v>-2</v>
      </c>
      <c r="F8118" s="1">
        <f t="shared" ca="1" si="886"/>
        <v>1</v>
      </c>
      <c r="G8118" s="1">
        <f t="shared" ca="1" si="887"/>
        <v>1</v>
      </c>
      <c r="H8118" s="1">
        <f t="shared" ca="1" si="888"/>
        <v>0</v>
      </c>
    </row>
    <row r="8119" spans="1:8" hidden="1" x14ac:dyDescent="0.2">
      <c r="A8119" s="1">
        <v>8116</v>
      </c>
      <c r="B8119" s="1">
        <f t="shared" ca="1" si="885"/>
        <v>368390.75976018677</v>
      </c>
      <c r="C8119" s="1">
        <f t="shared" ca="1" si="882"/>
        <v>100</v>
      </c>
      <c r="D8119" s="1">
        <f t="shared" ca="1" si="883"/>
        <v>-42.077013244733351</v>
      </c>
      <c r="E8119" s="1">
        <f t="shared" ca="1" si="884"/>
        <v>-3</v>
      </c>
      <c r="F8119" s="1">
        <f t="shared" ca="1" si="886"/>
        <v>1</v>
      </c>
      <c r="G8119" s="1">
        <f t="shared" ca="1" si="887"/>
        <v>2</v>
      </c>
      <c r="H8119" s="1">
        <f t="shared" ca="1" si="888"/>
        <v>0</v>
      </c>
    </row>
    <row r="8120" spans="1:8" hidden="1" x14ac:dyDescent="0.2">
      <c r="A8120" s="1">
        <v>8117</v>
      </c>
      <c r="B8120" s="1">
        <f t="shared" ca="1" si="885"/>
        <v>364183.05843571346</v>
      </c>
      <c r="C8120" s="1">
        <f t="shared" ca="1" si="882"/>
        <v>100</v>
      </c>
      <c r="D8120" s="1">
        <f t="shared" ca="1" si="883"/>
        <v>-42.077013244733351</v>
      </c>
      <c r="E8120" s="1">
        <f t="shared" ca="1" si="884"/>
        <v>-4</v>
      </c>
      <c r="F8120" s="1">
        <f t="shared" ca="1" si="886"/>
        <v>1</v>
      </c>
      <c r="G8120" s="1">
        <f t="shared" ca="1" si="887"/>
        <v>3</v>
      </c>
      <c r="H8120" s="1">
        <f t="shared" ca="1" si="888"/>
        <v>0</v>
      </c>
    </row>
    <row r="8121" spans="1:8" hidden="1" x14ac:dyDescent="0.2">
      <c r="A8121" s="1">
        <v>8118</v>
      </c>
      <c r="B8121" s="1">
        <f t="shared" ca="1" si="885"/>
        <v>359975.35711124016</v>
      </c>
      <c r="C8121" s="1">
        <f t="shared" ca="1" si="882"/>
        <v>500</v>
      </c>
      <c r="D8121" s="1">
        <f t="shared" ca="1" si="883"/>
        <v>58.639357099169693</v>
      </c>
      <c r="E8121" s="1">
        <f t="shared" ca="1" si="884"/>
        <v>0</v>
      </c>
      <c r="F8121" s="1">
        <f t="shared" ca="1" si="886"/>
        <v>2</v>
      </c>
      <c r="G8121" s="1">
        <f t="shared" ca="1" si="887"/>
        <v>4</v>
      </c>
      <c r="H8121" s="1">
        <f t="shared" ca="1" si="888"/>
        <v>0</v>
      </c>
    </row>
    <row r="8122" spans="1:8" hidden="1" x14ac:dyDescent="0.2">
      <c r="A8122" s="1">
        <v>8119</v>
      </c>
      <c r="B8122" s="1">
        <f t="shared" ca="1" si="885"/>
        <v>389295.03566082497</v>
      </c>
      <c r="C8122" s="1">
        <f t="shared" ca="1" si="882"/>
        <v>100</v>
      </c>
      <c r="D8122" s="1">
        <f t="shared" ca="1" si="883"/>
        <v>58.639357099169693</v>
      </c>
      <c r="E8122" s="1">
        <f t="shared" ca="1" si="884"/>
        <v>0</v>
      </c>
      <c r="F8122" s="1">
        <f t="shared" ca="1" si="886"/>
        <v>1</v>
      </c>
      <c r="G8122" s="1">
        <f t="shared" ca="1" si="887"/>
        <v>0</v>
      </c>
      <c r="H8122" s="1">
        <f t="shared" ca="1" si="888"/>
        <v>1</v>
      </c>
    </row>
    <row r="8123" spans="1:8" hidden="1" x14ac:dyDescent="0.2">
      <c r="A8123" s="1">
        <v>8120</v>
      </c>
      <c r="B8123" s="1">
        <f t="shared" ca="1" si="885"/>
        <v>395158.97137074196</v>
      </c>
      <c r="C8123" s="1">
        <f t="shared" ca="1" si="882"/>
        <v>100</v>
      </c>
      <c r="D8123" s="1">
        <f t="shared" ca="1" si="883"/>
        <v>-42.077013244733351</v>
      </c>
      <c r="E8123" s="1">
        <f t="shared" ca="1" si="884"/>
        <v>0</v>
      </c>
      <c r="F8123" s="1">
        <f t="shared" ca="1" si="886"/>
        <v>1</v>
      </c>
      <c r="G8123" s="1">
        <f t="shared" ca="1" si="887"/>
        <v>0</v>
      </c>
      <c r="H8123" s="1">
        <f t="shared" ca="1" si="888"/>
        <v>2</v>
      </c>
    </row>
    <row r="8124" spans="1:8" hidden="1" x14ac:dyDescent="0.2">
      <c r="A8124" s="1">
        <v>8121</v>
      </c>
      <c r="B8124" s="1">
        <f t="shared" ca="1" si="885"/>
        <v>390951.27004626865</v>
      </c>
      <c r="C8124" s="1">
        <f t="shared" ca="1" si="882"/>
        <v>100</v>
      </c>
      <c r="D8124" s="1">
        <f t="shared" ca="1" si="883"/>
        <v>58.639357099169693</v>
      </c>
      <c r="E8124" s="1">
        <f t="shared" ca="1" si="884"/>
        <v>-1</v>
      </c>
      <c r="F8124" s="1">
        <f t="shared" ca="1" si="886"/>
        <v>1</v>
      </c>
      <c r="G8124" s="1">
        <f t="shared" ca="1" si="887"/>
        <v>1</v>
      </c>
      <c r="H8124" s="1">
        <f t="shared" ca="1" si="888"/>
        <v>0</v>
      </c>
    </row>
    <row r="8125" spans="1:8" hidden="1" x14ac:dyDescent="0.2">
      <c r="A8125" s="1">
        <v>8122</v>
      </c>
      <c r="B8125" s="1">
        <f t="shared" ca="1" si="885"/>
        <v>396815.20575618563</v>
      </c>
      <c r="C8125" s="1">
        <f t="shared" ca="1" si="882"/>
        <v>100</v>
      </c>
      <c r="D8125" s="1">
        <f t="shared" ca="1" si="883"/>
        <v>-42.077013244733351</v>
      </c>
      <c r="E8125" s="1">
        <f t="shared" ca="1" si="884"/>
        <v>0</v>
      </c>
      <c r="F8125" s="1">
        <f t="shared" ca="1" si="886"/>
        <v>1</v>
      </c>
      <c r="G8125" s="1">
        <f t="shared" ca="1" si="887"/>
        <v>0</v>
      </c>
      <c r="H8125" s="1">
        <f t="shared" ca="1" si="888"/>
        <v>1</v>
      </c>
    </row>
    <row r="8126" spans="1:8" hidden="1" x14ac:dyDescent="0.2">
      <c r="A8126" s="1">
        <v>8123</v>
      </c>
      <c r="B8126" s="1">
        <f t="shared" ca="1" si="885"/>
        <v>392607.50443171232</v>
      </c>
      <c r="C8126" s="1">
        <f t="shared" ca="1" si="882"/>
        <v>100</v>
      </c>
      <c r="D8126" s="1">
        <f t="shared" ca="1" si="883"/>
        <v>-42.077013244733351</v>
      </c>
      <c r="E8126" s="1">
        <f t="shared" ca="1" si="884"/>
        <v>-1</v>
      </c>
      <c r="F8126" s="1">
        <f t="shared" ca="1" si="886"/>
        <v>1</v>
      </c>
      <c r="G8126" s="1">
        <f t="shared" ca="1" si="887"/>
        <v>1</v>
      </c>
      <c r="H8126" s="1">
        <f t="shared" ca="1" si="888"/>
        <v>0</v>
      </c>
    </row>
    <row r="8127" spans="1:8" hidden="1" x14ac:dyDescent="0.2">
      <c r="A8127" s="1">
        <v>8124</v>
      </c>
      <c r="B8127" s="1">
        <f t="shared" ca="1" si="885"/>
        <v>388399.80310723901</v>
      </c>
      <c r="C8127" s="1">
        <f t="shared" ca="1" si="882"/>
        <v>100</v>
      </c>
      <c r="D8127" s="1">
        <f t="shared" ca="1" si="883"/>
        <v>-42.077013244733351</v>
      </c>
      <c r="E8127" s="1">
        <f t="shared" ca="1" si="884"/>
        <v>-2</v>
      </c>
      <c r="F8127" s="1">
        <f t="shared" ca="1" si="886"/>
        <v>1</v>
      </c>
      <c r="G8127" s="1">
        <f t="shared" ca="1" si="887"/>
        <v>2</v>
      </c>
      <c r="H8127" s="1">
        <f t="shared" ca="1" si="888"/>
        <v>0</v>
      </c>
    </row>
    <row r="8128" spans="1:8" hidden="1" x14ac:dyDescent="0.2">
      <c r="A8128" s="1">
        <v>8125</v>
      </c>
      <c r="B8128" s="1">
        <f t="shared" ca="1" si="885"/>
        <v>384192.10178276571</v>
      </c>
      <c r="C8128" s="1">
        <f t="shared" ca="1" si="882"/>
        <v>100</v>
      </c>
      <c r="D8128" s="1">
        <f t="shared" ca="1" si="883"/>
        <v>-42.077013244733351</v>
      </c>
      <c r="E8128" s="1">
        <f t="shared" ca="1" si="884"/>
        <v>-3</v>
      </c>
      <c r="F8128" s="1">
        <f t="shared" ca="1" si="886"/>
        <v>1</v>
      </c>
      <c r="G8128" s="1">
        <f t="shared" ca="1" si="887"/>
        <v>3</v>
      </c>
      <c r="H8128" s="1">
        <f t="shared" ca="1" si="888"/>
        <v>0</v>
      </c>
    </row>
    <row r="8129" spans="1:8" hidden="1" x14ac:dyDescent="0.2">
      <c r="A8129" s="1">
        <v>8126</v>
      </c>
      <c r="B8129" s="1">
        <f t="shared" ca="1" si="885"/>
        <v>379984.4004582924</v>
      </c>
      <c r="C8129" s="1">
        <f t="shared" ca="1" si="882"/>
        <v>100</v>
      </c>
      <c r="D8129" s="1">
        <f t="shared" ca="1" si="883"/>
        <v>-42.077013244733351</v>
      </c>
      <c r="E8129" s="1">
        <f t="shared" ca="1" si="884"/>
        <v>-4</v>
      </c>
      <c r="F8129" s="1">
        <f t="shared" ca="1" si="886"/>
        <v>1</v>
      </c>
      <c r="G8129" s="1">
        <f t="shared" ca="1" si="887"/>
        <v>4</v>
      </c>
      <c r="H8129" s="1">
        <f t="shared" ca="1" si="888"/>
        <v>0</v>
      </c>
    </row>
    <row r="8130" spans="1:8" hidden="1" x14ac:dyDescent="0.2">
      <c r="A8130" s="1">
        <v>8127</v>
      </c>
      <c r="B8130" s="1">
        <f t="shared" ca="1" si="885"/>
        <v>375776.69913381909</v>
      </c>
      <c r="C8130" s="1">
        <f t="shared" ca="1" si="882"/>
        <v>500</v>
      </c>
      <c r="D8130" s="1">
        <f t="shared" ca="1" si="883"/>
        <v>-42.077013244733351</v>
      </c>
      <c r="E8130" s="1">
        <f t="shared" ca="1" si="884"/>
        <v>0</v>
      </c>
      <c r="F8130" s="1">
        <f t="shared" ca="1" si="886"/>
        <v>2</v>
      </c>
      <c r="G8130" s="1">
        <f t="shared" ca="1" si="887"/>
        <v>5</v>
      </c>
      <c r="H8130" s="1">
        <f t="shared" ca="1" si="888"/>
        <v>0</v>
      </c>
    </row>
    <row r="8131" spans="1:8" hidden="1" x14ac:dyDescent="0.2">
      <c r="A8131" s="1">
        <v>8128</v>
      </c>
      <c r="B8131" s="1">
        <f t="shared" ca="1" si="885"/>
        <v>354738.19251145242</v>
      </c>
      <c r="C8131" s="1">
        <f t="shared" ca="1" si="882"/>
        <v>500</v>
      </c>
      <c r="D8131" s="1">
        <f t="shared" ca="1" si="883"/>
        <v>58.639357099169693</v>
      </c>
      <c r="E8131" s="1">
        <f t="shared" ca="1" si="884"/>
        <v>-1</v>
      </c>
      <c r="F8131" s="1">
        <f t="shared" ca="1" si="886"/>
        <v>2</v>
      </c>
      <c r="G8131" s="1">
        <f t="shared" ca="1" si="887"/>
        <v>6</v>
      </c>
      <c r="H8131" s="1">
        <f t="shared" ca="1" si="888"/>
        <v>0</v>
      </c>
    </row>
    <row r="8132" spans="1:8" hidden="1" x14ac:dyDescent="0.2">
      <c r="A8132" s="1">
        <v>8129</v>
      </c>
      <c r="B8132" s="1">
        <f t="shared" ca="1" si="885"/>
        <v>384057.87106103729</v>
      </c>
      <c r="C8132" s="1">
        <f t="shared" ca="1" si="882"/>
        <v>100</v>
      </c>
      <c r="D8132" s="1">
        <f t="shared" ca="1" si="883"/>
        <v>58.639357099169693</v>
      </c>
      <c r="E8132" s="1">
        <f t="shared" ca="1" si="884"/>
        <v>0</v>
      </c>
      <c r="F8132" s="1">
        <f t="shared" ca="1" si="886"/>
        <v>1</v>
      </c>
      <c r="G8132" s="1">
        <f t="shared" ca="1" si="887"/>
        <v>0</v>
      </c>
      <c r="H8132" s="1">
        <f t="shared" ca="1" si="888"/>
        <v>1</v>
      </c>
    </row>
    <row r="8133" spans="1:8" hidden="1" x14ac:dyDescent="0.2">
      <c r="A8133" s="1">
        <v>8130</v>
      </c>
      <c r="B8133" s="1">
        <f t="shared" ca="1" si="885"/>
        <v>389921.80677095428</v>
      </c>
      <c r="C8133" s="1">
        <f t="shared" ref="C8133:C8196" ca="1" si="889">$C$4*POWER($L$2,F8133-1)</f>
        <v>100</v>
      </c>
      <c r="D8133" s="1">
        <f t="shared" ref="D8133:D8196" ca="1" si="890">IF(RAND()&lt;$B$1,$F$1,$H$1)</f>
        <v>-42.077013244733351</v>
      </c>
      <c r="E8133" s="1">
        <f t="shared" ref="E8133:E8196" ca="1" si="891">IF(D8132&lt;0,IF(E8132-1=-$D$2,0,E8132-1),IF(E8132+1=$F$2,0,E8132+1))</f>
        <v>0</v>
      </c>
      <c r="F8133" s="1">
        <f t="shared" ca="1" si="886"/>
        <v>1</v>
      </c>
      <c r="G8133" s="1">
        <f t="shared" ca="1" si="887"/>
        <v>0</v>
      </c>
      <c r="H8133" s="1">
        <f t="shared" ca="1" si="888"/>
        <v>2</v>
      </c>
    </row>
    <row r="8134" spans="1:8" hidden="1" x14ac:dyDescent="0.2">
      <c r="A8134" s="1">
        <v>8131</v>
      </c>
      <c r="B8134" s="1">
        <f t="shared" ref="B8134:B8197" ca="1" si="892">B8133+D8133*C8133</f>
        <v>385714.10544648097</v>
      </c>
      <c r="C8134" s="1">
        <f t="shared" ca="1" si="889"/>
        <v>100</v>
      </c>
      <c r="D8134" s="1">
        <f t="shared" ca="1" si="890"/>
        <v>-42.077013244733351</v>
      </c>
      <c r="E8134" s="1">
        <f t="shared" ca="1" si="891"/>
        <v>-1</v>
      </c>
      <c r="F8134" s="1">
        <f t="shared" ref="F8134:F8197" ca="1" si="893">IF(AND(D8133&gt;0,E8134=0),IF(F8133-1&lt;1,1,F8133-1),IF(AND(D8133&lt;0,E8134=0),IF(F8133+1&gt;$H$2,1,F8133+1),F8133))</f>
        <v>1</v>
      </c>
      <c r="G8134" s="1">
        <f t="shared" ref="G8134:G8197" ca="1" si="894">IF(D8133&gt;0,0,G8133+1)</f>
        <v>1</v>
      </c>
      <c r="H8134" s="1">
        <f t="shared" ref="H8134:H8197" ca="1" si="895">IF(D8133&lt;0,0,H8133+1)</f>
        <v>0</v>
      </c>
    </row>
    <row r="8135" spans="1:8" hidden="1" x14ac:dyDescent="0.2">
      <c r="A8135" s="1">
        <v>8132</v>
      </c>
      <c r="B8135" s="1">
        <f t="shared" ca="1" si="892"/>
        <v>381506.40412200766</v>
      </c>
      <c r="C8135" s="1">
        <f t="shared" ca="1" si="889"/>
        <v>100</v>
      </c>
      <c r="D8135" s="1">
        <f t="shared" ca="1" si="890"/>
        <v>-42.077013244733351</v>
      </c>
      <c r="E8135" s="1">
        <f t="shared" ca="1" si="891"/>
        <v>-2</v>
      </c>
      <c r="F8135" s="1">
        <f t="shared" ca="1" si="893"/>
        <v>1</v>
      </c>
      <c r="G8135" s="1">
        <f t="shared" ca="1" si="894"/>
        <v>2</v>
      </c>
      <c r="H8135" s="1">
        <f t="shared" ca="1" si="895"/>
        <v>0</v>
      </c>
    </row>
    <row r="8136" spans="1:8" hidden="1" x14ac:dyDescent="0.2">
      <c r="A8136" s="1">
        <v>8133</v>
      </c>
      <c r="B8136" s="1">
        <f t="shared" ca="1" si="892"/>
        <v>377298.70279753435</v>
      </c>
      <c r="C8136" s="1">
        <f t="shared" ca="1" si="889"/>
        <v>100</v>
      </c>
      <c r="D8136" s="1">
        <f t="shared" ca="1" si="890"/>
        <v>58.639357099169693</v>
      </c>
      <c r="E8136" s="1">
        <f t="shared" ca="1" si="891"/>
        <v>-3</v>
      </c>
      <c r="F8136" s="1">
        <f t="shared" ca="1" si="893"/>
        <v>1</v>
      </c>
      <c r="G8136" s="1">
        <f t="shared" ca="1" si="894"/>
        <v>3</v>
      </c>
      <c r="H8136" s="1">
        <f t="shared" ca="1" si="895"/>
        <v>0</v>
      </c>
    </row>
    <row r="8137" spans="1:8" hidden="1" x14ac:dyDescent="0.2">
      <c r="A8137" s="1">
        <v>8134</v>
      </c>
      <c r="B8137" s="1">
        <f t="shared" ca="1" si="892"/>
        <v>383162.63850745134</v>
      </c>
      <c r="C8137" s="1">
        <f t="shared" ca="1" si="889"/>
        <v>100</v>
      </c>
      <c r="D8137" s="1">
        <f t="shared" ca="1" si="890"/>
        <v>-42.077013244733351</v>
      </c>
      <c r="E8137" s="1">
        <f t="shared" ca="1" si="891"/>
        <v>-2</v>
      </c>
      <c r="F8137" s="1">
        <f t="shared" ca="1" si="893"/>
        <v>1</v>
      </c>
      <c r="G8137" s="1">
        <f t="shared" ca="1" si="894"/>
        <v>0</v>
      </c>
      <c r="H8137" s="1">
        <f t="shared" ca="1" si="895"/>
        <v>1</v>
      </c>
    </row>
    <row r="8138" spans="1:8" hidden="1" x14ac:dyDescent="0.2">
      <c r="A8138" s="1">
        <v>8135</v>
      </c>
      <c r="B8138" s="1">
        <f t="shared" ca="1" si="892"/>
        <v>378954.93718297803</v>
      </c>
      <c r="C8138" s="1">
        <f t="shared" ca="1" si="889"/>
        <v>100</v>
      </c>
      <c r="D8138" s="1">
        <f t="shared" ca="1" si="890"/>
        <v>-42.077013244733351</v>
      </c>
      <c r="E8138" s="1">
        <f t="shared" ca="1" si="891"/>
        <v>-3</v>
      </c>
      <c r="F8138" s="1">
        <f t="shared" ca="1" si="893"/>
        <v>1</v>
      </c>
      <c r="G8138" s="1">
        <f t="shared" ca="1" si="894"/>
        <v>1</v>
      </c>
      <c r="H8138" s="1">
        <f t="shared" ca="1" si="895"/>
        <v>0</v>
      </c>
    </row>
    <row r="8139" spans="1:8" hidden="1" x14ac:dyDescent="0.2">
      <c r="A8139" s="1">
        <v>8136</v>
      </c>
      <c r="B8139" s="1">
        <f t="shared" ca="1" si="892"/>
        <v>374747.23585850472</v>
      </c>
      <c r="C8139" s="1">
        <f t="shared" ca="1" si="889"/>
        <v>100</v>
      </c>
      <c r="D8139" s="1">
        <f t="shared" ca="1" si="890"/>
        <v>58.639357099169693</v>
      </c>
      <c r="E8139" s="1">
        <f t="shared" ca="1" si="891"/>
        <v>-4</v>
      </c>
      <c r="F8139" s="1">
        <f t="shared" ca="1" si="893"/>
        <v>1</v>
      </c>
      <c r="G8139" s="1">
        <f t="shared" ca="1" si="894"/>
        <v>2</v>
      </c>
      <c r="H8139" s="1">
        <f t="shared" ca="1" si="895"/>
        <v>0</v>
      </c>
    </row>
    <row r="8140" spans="1:8" hidden="1" x14ac:dyDescent="0.2">
      <c r="A8140" s="1">
        <v>8137</v>
      </c>
      <c r="B8140" s="1">
        <f t="shared" ca="1" si="892"/>
        <v>380611.17156842171</v>
      </c>
      <c r="C8140" s="1">
        <f t="shared" ca="1" si="889"/>
        <v>100</v>
      </c>
      <c r="D8140" s="1">
        <f t="shared" ca="1" si="890"/>
        <v>58.639357099169693</v>
      </c>
      <c r="E8140" s="1">
        <f t="shared" ca="1" si="891"/>
        <v>-3</v>
      </c>
      <c r="F8140" s="1">
        <f t="shared" ca="1" si="893"/>
        <v>1</v>
      </c>
      <c r="G8140" s="1">
        <f t="shared" ca="1" si="894"/>
        <v>0</v>
      </c>
      <c r="H8140" s="1">
        <f t="shared" ca="1" si="895"/>
        <v>1</v>
      </c>
    </row>
    <row r="8141" spans="1:8" hidden="1" x14ac:dyDescent="0.2">
      <c r="A8141" s="1">
        <v>8138</v>
      </c>
      <c r="B8141" s="1">
        <f t="shared" ca="1" si="892"/>
        <v>386475.10727833869</v>
      </c>
      <c r="C8141" s="1">
        <f t="shared" ca="1" si="889"/>
        <v>100</v>
      </c>
      <c r="D8141" s="1">
        <f t="shared" ca="1" si="890"/>
        <v>58.639357099169693</v>
      </c>
      <c r="E8141" s="1">
        <f t="shared" ca="1" si="891"/>
        <v>-2</v>
      </c>
      <c r="F8141" s="1">
        <f t="shared" ca="1" si="893"/>
        <v>1</v>
      </c>
      <c r="G8141" s="1">
        <f t="shared" ca="1" si="894"/>
        <v>0</v>
      </c>
      <c r="H8141" s="1">
        <f t="shared" ca="1" si="895"/>
        <v>2</v>
      </c>
    </row>
    <row r="8142" spans="1:8" hidden="1" x14ac:dyDescent="0.2">
      <c r="A8142" s="1">
        <v>8139</v>
      </c>
      <c r="B8142" s="1">
        <f t="shared" ca="1" si="892"/>
        <v>392339.04298825568</v>
      </c>
      <c r="C8142" s="1">
        <f t="shared" ca="1" si="889"/>
        <v>100</v>
      </c>
      <c r="D8142" s="1">
        <f t="shared" ca="1" si="890"/>
        <v>-42.077013244733351</v>
      </c>
      <c r="E8142" s="1">
        <f t="shared" ca="1" si="891"/>
        <v>-1</v>
      </c>
      <c r="F8142" s="1">
        <f t="shared" ca="1" si="893"/>
        <v>1</v>
      </c>
      <c r="G8142" s="1">
        <f t="shared" ca="1" si="894"/>
        <v>0</v>
      </c>
      <c r="H8142" s="1">
        <f t="shared" ca="1" si="895"/>
        <v>3</v>
      </c>
    </row>
    <row r="8143" spans="1:8" hidden="1" x14ac:dyDescent="0.2">
      <c r="A8143" s="1">
        <v>8140</v>
      </c>
      <c r="B8143" s="1">
        <f t="shared" ca="1" si="892"/>
        <v>388131.34166378237</v>
      </c>
      <c r="C8143" s="1">
        <f t="shared" ca="1" si="889"/>
        <v>100</v>
      </c>
      <c r="D8143" s="1">
        <f t="shared" ca="1" si="890"/>
        <v>58.639357099169693</v>
      </c>
      <c r="E8143" s="1">
        <f t="shared" ca="1" si="891"/>
        <v>-2</v>
      </c>
      <c r="F8143" s="1">
        <f t="shared" ca="1" si="893"/>
        <v>1</v>
      </c>
      <c r="G8143" s="1">
        <f t="shared" ca="1" si="894"/>
        <v>1</v>
      </c>
      <c r="H8143" s="1">
        <f t="shared" ca="1" si="895"/>
        <v>0</v>
      </c>
    </row>
    <row r="8144" spans="1:8" hidden="1" x14ac:dyDescent="0.2">
      <c r="A8144" s="1">
        <v>8141</v>
      </c>
      <c r="B8144" s="1">
        <f t="shared" ca="1" si="892"/>
        <v>393995.27737369935</v>
      </c>
      <c r="C8144" s="1">
        <f t="shared" ca="1" si="889"/>
        <v>100</v>
      </c>
      <c r="D8144" s="1">
        <f t="shared" ca="1" si="890"/>
        <v>58.639357099169693</v>
      </c>
      <c r="E8144" s="1">
        <f t="shared" ca="1" si="891"/>
        <v>-1</v>
      </c>
      <c r="F8144" s="1">
        <f t="shared" ca="1" si="893"/>
        <v>1</v>
      </c>
      <c r="G8144" s="1">
        <f t="shared" ca="1" si="894"/>
        <v>0</v>
      </c>
      <c r="H8144" s="1">
        <f t="shared" ca="1" si="895"/>
        <v>1</v>
      </c>
    </row>
    <row r="8145" spans="1:8" hidden="1" x14ac:dyDescent="0.2">
      <c r="A8145" s="1">
        <v>8142</v>
      </c>
      <c r="B8145" s="1">
        <f t="shared" ca="1" si="892"/>
        <v>399859.21308361634</v>
      </c>
      <c r="C8145" s="1">
        <f t="shared" ca="1" si="889"/>
        <v>100</v>
      </c>
      <c r="D8145" s="1">
        <f t="shared" ca="1" si="890"/>
        <v>58.639357099169693</v>
      </c>
      <c r="E8145" s="1">
        <f t="shared" ca="1" si="891"/>
        <v>0</v>
      </c>
      <c r="F8145" s="1">
        <f t="shared" ca="1" si="893"/>
        <v>1</v>
      </c>
      <c r="G8145" s="1">
        <f t="shared" ca="1" si="894"/>
        <v>0</v>
      </c>
      <c r="H8145" s="1">
        <f t="shared" ca="1" si="895"/>
        <v>2</v>
      </c>
    </row>
    <row r="8146" spans="1:8" hidden="1" x14ac:dyDescent="0.2">
      <c r="A8146" s="1">
        <v>8143</v>
      </c>
      <c r="B8146" s="1">
        <f t="shared" ca="1" si="892"/>
        <v>405723.14879353333</v>
      </c>
      <c r="C8146" s="1">
        <f t="shared" ca="1" si="889"/>
        <v>100</v>
      </c>
      <c r="D8146" s="1">
        <f t="shared" ca="1" si="890"/>
        <v>-42.077013244733351</v>
      </c>
      <c r="E8146" s="1">
        <f t="shared" ca="1" si="891"/>
        <v>0</v>
      </c>
      <c r="F8146" s="1">
        <f t="shared" ca="1" si="893"/>
        <v>1</v>
      </c>
      <c r="G8146" s="1">
        <f t="shared" ca="1" si="894"/>
        <v>0</v>
      </c>
      <c r="H8146" s="1">
        <f t="shared" ca="1" si="895"/>
        <v>3</v>
      </c>
    </row>
    <row r="8147" spans="1:8" hidden="1" x14ac:dyDescent="0.2">
      <c r="A8147" s="1">
        <v>8144</v>
      </c>
      <c r="B8147" s="1">
        <f t="shared" ca="1" si="892"/>
        <v>401515.44746906002</v>
      </c>
      <c r="C8147" s="1">
        <f t="shared" ca="1" si="889"/>
        <v>100</v>
      </c>
      <c r="D8147" s="1">
        <f t="shared" ca="1" si="890"/>
        <v>-42.077013244733351</v>
      </c>
      <c r="E8147" s="1">
        <f t="shared" ca="1" si="891"/>
        <v>-1</v>
      </c>
      <c r="F8147" s="1">
        <f t="shared" ca="1" si="893"/>
        <v>1</v>
      </c>
      <c r="G8147" s="1">
        <f t="shared" ca="1" si="894"/>
        <v>1</v>
      </c>
      <c r="H8147" s="1">
        <f t="shared" ca="1" si="895"/>
        <v>0</v>
      </c>
    </row>
    <row r="8148" spans="1:8" hidden="1" x14ac:dyDescent="0.2">
      <c r="A8148" s="1">
        <v>8145</v>
      </c>
      <c r="B8148" s="1">
        <f t="shared" ca="1" si="892"/>
        <v>397307.74614458671</v>
      </c>
      <c r="C8148" s="1">
        <f t="shared" ca="1" si="889"/>
        <v>100</v>
      </c>
      <c r="D8148" s="1">
        <f t="shared" ca="1" si="890"/>
        <v>-42.077013244733351</v>
      </c>
      <c r="E8148" s="1">
        <f t="shared" ca="1" si="891"/>
        <v>-2</v>
      </c>
      <c r="F8148" s="1">
        <f t="shared" ca="1" si="893"/>
        <v>1</v>
      </c>
      <c r="G8148" s="1">
        <f t="shared" ca="1" si="894"/>
        <v>2</v>
      </c>
      <c r="H8148" s="1">
        <f t="shared" ca="1" si="895"/>
        <v>0</v>
      </c>
    </row>
    <row r="8149" spans="1:8" hidden="1" x14ac:dyDescent="0.2">
      <c r="A8149" s="1">
        <v>8146</v>
      </c>
      <c r="B8149" s="1">
        <f t="shared" ca="1" si="892"/>
        <v>393100.0448201134</v>
      </c>
      <c r="C8149" s="1">
        <f t="shared" ca="1" si="889"/>
        <v>100</v>
      </c>
      <c r="D8149" s="1">
        <f t="shared" ca="1" si="890"/>
        <v>58.639357099169693</v>
      </c>
      <c r="E8149" s="1">
        <f t="shared" ca="1" si="891"/>
        <v>-3</v>
      </c>
      <c r="F8149" s="1">
        <f t="shared" ca="1" si="893"/>
        <v>1</v>
      </c>
      <c r="G8149" s="1">
        <f t="shared" ca="1" si="894"/>
        <v>3</v>
      </c>
      <c r="H8149" s="1">
        <f t="shared" ca="1" si="895"/>
        <v>0</v>
      </c>
    </row>
    <row r="8150" spans="1:8" hidden="1" x14ac:dyDescent="0.2">
      <c r="A8150" s="1">
        <v>8147</v>
      </c>
      <c r="B8150" s="1">
        <f t="shared" ca="1" si="892"/>
        <v>398963.98053003039</v>
      </c>
      <c r="C8150" s="1">
        <f t="shared" ca="1" si="889"/>
        <v>100</v>
      </c>
      <c r="D8150" s="1">
        <f t="shared" ca="1" si="890"/>
        <v>-42.077013244733351</v>
      </c>
      <c r="E8150" s="1">
        <f t="shared" ca="1" si="891"/>
        <v>-2</v>
      </c>
      <c r="F8150" s="1">
        <f t="shared" ca="1" si="893"/>
        <v>1</v>
      </c>
      <c r="G8150" s="1">
        <f t="shared" ca="1" si="894"/>
        <v>0</v>
      </c>
      <c r="H8150" s="1">
        <f t="shared" ca="1" si="895"/>
        <v>1</v>
      </c>
    </row>
    <row r="8151" spans="1:8" hidden="1" x14ac:dyDescent="0.2">
      <c r="A8151" s="1">
        <v>8148</v>
      </c>
      <c r="B8151" s="1">
        <f t="shared" ca="1" si="892"/>
        <v>394756.27920555708</v>
      </c>
      <c r="C8151" s="1">
        <f t="shared" ca="1" si="889"/>
        <v>100</v>
      </c>
      <c r="D8151" s="1">
        <f t="shared" ca="1" si="890"/>
        <v>-42.077013244733351</v>
      </c>
      <c r="E8151" s="1">
        <f t="shared" ca="1" si="891"/>
        <v>-3</v>
      </c>
      <c r="F8151" s="1">
        <f t="shared" ca="1" si="893"/>
        <v>1</v>
      </c>
      <c r="G8151" s="1">
        <f t="shared" ca="1" si="894"/>
        <v>1</v>
      </c>
      <c r="H8151" s="1">
        <f t="shared" ca="1" si="895"/>
        <v>0</v>
      </c>
    </row>
    <row r="8152" spans="1:8" hidden="1" x14ac:dyDescent="0.2">
      <c r="A8152" s="1">
        <v>8149</v>
      </c>
      <c r="B8152" s="1">
        <f t="shared" ca="1" si="892"/>
        <v>390548.57788108377</v>
      </c>
      <c r="C8152" s="1">
        <f t="shared" ca="1" si="889"/>
        <v>100</v>
      </c>
      <c r="D8152" s="1">
        <f t="shared" ca="1" si="890"/>
        <v>-42.077013244733351</v>
      </c>
      <c r="E8152" s="1">
        <f t="shared" ca="1" si="891"/>
        <v>-4</v>
      </c>
      <c r="F8152" s="1">
        <f t="shared" ca="1" si="893"/>
        <v>1</v>
      </c>
      <c r="G8152" s="1">
        <f t="shared" ca="1" si="894"/>
        <v>2</v>
      </c>
      <c r="H8152" s="1">
        <f t="shared" ca="1" si="895"/>
        <v>0</v>
      </c>
    </row>
    <row r="8153" spans="1:8" hidden="1" x14ac:dyDescent="0.2">
      <c r="A8153" s="1">
        <v>8150</v>
      </c>
      <c r="B8153" s="1">
        <f t="shared" ca="1" si="892"/>
        <v>386340.87655661046</v>
      </c>
      <c r="C8153" s="1">
        <f t="shared" ca="1" si="889"/>
        <v>500</v>
      </c>
      <c r="D8153" s="1">
        <f t="shared" ca="1" si="890"/>
        <v>-42.077013244733351</v>
      </c>
      <c r="E8153" s="1">
        <f t="shared" ca="1" si="891"/>
        <v>0</v>
      </c>
      <c r="F8153" s="1">
        <f t="shared" ca="1" si="893"/>
        <v>2</v>
      </c>
      <c r="G8153" s="1">
        <f t="shared" ca="1" si="894"/>
        <v>3</v>
      </c>
      <c r="H8153" s="1">
        <f t="shared" ca="1" si="895"/>
        <v>0</v>
      </c>
    </row>
    <row r="8154" spans="1:8" hidden="1" x14ac:dyDescent="0.2">
      <c r="A8154" s="1">
        <v>8151</v>
      </c>
      <c r="B8154" s="1">
        <f t="shared" ca="1" si="892"/>
        <v>365302.36993424379</v>
      </c>
      <c r="C8154" s="1">
        <f t="shared" ca="1" si="889"/>
        <v>500</v>
      </c>
      <c r="D8154" s="1">
        <f t="shared" ca="1" si="890"/>
        <v>58.639357099169693</v>
      </c>
      <c r="E8154" s="1">
        <f t="shared" ca="1" si="891"/>
        <v>-1</v>
      </c>
      <c r="F8154" s="1">
        <f t="shared" ca="1" si="893"/>
        <v>2</v>
      </c>
      <c r="G8154" s="1">
        <f t="shared" ca="1" si="894"/>
        <v>4</v>
      </c>
      <c r="H8154" s="1">
        <f t="shared" ca="1" si="895"/>
        <v>0</v>
      </c>
    </row>
    <row r="8155" spans="1:8" hidden="1" x14ac:dyDescent="0.2">
      <c r="A8155" s="1">
        <v>8152</v>
      </c>
      <c r="B8155" s="1">
        <f t="shared" ca="1" si="892"/>
        <v>394622.04848382866</v>
      </c>
      <c r="C8155" s="1">
        <f t="shared" ca="1" si="889"/>
        <v>100</v>
      </c>
      <c r="D8155" s="1">
        <f t="shared" ca="1" si="890"/>
        <v>-42.077013244733351</v>
      </c>
      <c r="E8155" s="1">
        <f t="shared" ca="1" si="891"/>
        <v>0</v>
      </c>
      <c r="F8155" s="1">
        <f t="shared" ca="1" si="893"/>
        <v>1</v>
      </c>
      <c r="G8155" s="1">
        <f t="shared" ca="1" si="894"/>
        <v>0</v>
      </c>
      <c r="H8155" s="1">
        <f t="shared" ca="1" si="895"/>
        <v>1</v>
      </c>
    </row>
    <row r="8156" spans="1:8" hidden="1" x14ac:dyDescent="0.2">
      <c r="A8156" s="1">
        <v>8153</v>
      </c>
      <c r="B8156" s="1">
        <f t="shared" ca="1" si="892"/>
        <v>390414.34715935535</v>
      </c>
      <c r="C8156" s="1">
        <f t="shared" ca="1" si="889"/>
        <v>100</v>
      </c>
      <c r="D8156" s="1">
        <f t="shared" ca="1" si="890"/>
        <v>-42.077013244733351</v>
      </c>
      <c r="E8156" s="1">
        <f t="shared" ca="1" si="891"/>
        <v>-1</v>
      </c>
      <c r="F8156" s="1">
        <f t="shared" ca="1" si="893"/>
        <v>1</v>
      </c>
      <c r="G8156" s="1">
        <f t="shared" ca="1" si="894"/>
        <v>1</v>
      </c>
      <c r="H8156" s="1">
        <f t="shared" ca="1" si="895"/>
        <v>0</v>
      </c>
    </row>
    <row r="8157" spans="1:8" hidden="1" x14ac:dyDescent="0.2">
      <c r="A8157" s="1">
        <v>8154</v>
      </c>
      <c r="B8157" s="1">
        <f t="shared" ca="1" si="892"/>
        <v>386206.64583488205</v>
      </c>
      <c r="C8157" s="1">
        <f t="shared" ca="1" si="889"/>
        <v>100</v>
      </c>
      <c r="D8157" s="1">
        <f t="shared" ca="1" si="890"/>
        <v>-42.077013244733351</v>
      </c>
      <c r="E8157" s="1">
        <f t="shared" ca="1" si="891"/>
        <v>-2</v>
      </c>
      <c r="F8157" s="1">
        <f t="shared" ca="1" si="893"/>
        <v>1</v>
      </c>
      <c r="G8157" s="1">
        <f t="shared" ca="1" si="894"/>
        <v>2</v>
      </c>
      <c r="H8157" s="1">
        <f t="shared" ca="1" si="895"/>
        <v>0</v>
      </c>
    </row>
    <row r="8158" spans="1:8" hidden="1" x14ac:dyDescent="0.2">
      <c r="A8158" s="1">
        <v>8155</v>
      </c>
      <c r="B8158" s="1">
        <f t="shared" ca="1" si="892"/>
        <v>381998.94451040874</v>
      </c>
      <c r="C8158" s="1">
        <f t="shared" ca="1" si="889"/>
        <v>100</v>
      </c>
      <c r="D8158" s="1">
        <f t="shared" ca="1" si="890"/>
        <v>58.639357099169693</v>
      </c>
      <c r="E8158" s="1">
        <f t="shared" ca="1" si="891"/>
        <v>-3</v>
      </c>
      <c r="F8158" s="1">
        <f t="shared" ca="1" si="893"/>
        <v>1</v>
      </c>
      <c r="G8158" s="1">
        <f t="shared" ca="1" si="894"/>
        <v>3</v>
      </c>
      <c r="H8158" s="1">
        <f t="shared" ca="1" si="895"/>
        <v>0</v>
      </c>
    </row>
    <row r="8159" spans="1:8" hidden="1" x14ac:dyDescent="0.2">
      <c r="A8159" s="1">
        <v>8156</v>
      </c>
      <c r="B8159" s="1">
        <f t="shared" ca="1" si="892"/>
        <v>387862.88022032572</v>
      </c>
      <c r="C8159" s="1">
        <f t="shared" ca="1" si="889"/>
        <v>100</v>
      </c>
      <c r="D8159" s="1">
        <f t="shared" ca="1" si="890"/>
        <v>-42.077013244733351</v>
      </c>
      <c r="E8159" s="1">
        <f t="shared" ca="1" si="891"/>
        <v>-2</v>
      </c>
      <c r="F8159" s="1">
        <f t="shared" ca="1" si="893"/>
        <v>1</v>
      </c>
      <c r="G8159" s="1">
        <f t="shared" ca="1" si="894"/>
        <v>0</v>
      </c>
      <c r="H8159" s="1">
        <f t="shared" ca="1" si="895"/>
        <v>1</v>
      </c>
    </row>
    <row r="8160" spans="1:8" hidden="1" x14ac:dyDescent="0.2">
      <c r="A8160" s="1">
        <v>8157</v>
      </c>
      <c r="B8160" s="1">
        <f t="shared" ca="1" si="892"/>
        <v>383655.17889585241</v>
      </c>
      <c r="C8160" s="1">
        <f t="shared" ca="1" si="889"/>
        <v>100</v>
      </c>
      <c r="D8160" s="1">
        <f t="shared" ca="1" si="890"/>
        <v>-42.077013244733351</v>
      </c>
      <c r="E8160" s="1">
        <f t="shared" ca="1" si="891"/>
        <v>-3</v>
      </c>
      <c r="F8160" s="1">
        <f t="shared" ca="1" si="893"/>
        <v>1</v>
      </c>
      <c r="G8160" s="1">
        <f t="shared" ca="1" si="894"/>
        <v>1</v>
      </c>
      <c r="H8160" s="1">
        <f t="shared" ca="1" si="895"/>
        <v>0</v>
      </c>
    </row>
    <row r="8161" spans="1:8" hidden="1" x14ac:dyDescent="0.2">
      <c r="A8161" s="1">
        <v>8158</v>
      </c>
      <c r="B8161" s="1">
        <f t="shared" ca="1" si="892"/>
        <v>379447.4775713791</v>
      </c>
      <c r="C8161" s="1">
        <f t="shared" ca="1" si="889"/>
        <v>100</v>
      </c>
      <c r="D8161" s="1">
        <f t="shared" ca="1" si="890"/>
        <v>-42.077013244733351</v>
      </c>
      <c r="E8161" s="1">
        <f t="shared" ca="1" si="891"/>
        <v>-4</v>
      </c>
      <c r="F8161" s="1">
        <f t="shared" ca="1" si="893"/>
        <v>1</v>
      </c>
      <c r="G8161" s="1">
        <f t="shared" ca="1" si="894"/>
        <v>2</v>
      </c>
      <c r="H8161" s="1">
        <f t="shared" ca="1" si="895"/>
        <v>0</v>
      </c>
    </row>
    <row r="8162" spans="1:8" hidden="1" x14ac:dyDescent="0.2">
      <c r="A8162" s="1">
        <v>8159</v>
      </c>
      <c r="B8162" s="1">
        <f t="shared" ca="1" si="892"/>
        <v>375239.77624690579</v>
      </c>
      <c r="C8162" s="1">
        <f t="shared" ca="1" si="889"/>
        <v>500</v>
      </c>
      <c r="D8162" s="1">
        <f t="shared" ca="1" si="890"/>
        <v>58.639357099169693</v>
      </c>
      <c r="E8162" s="1">
        <f t="shared" ca="1" si="891"/>
        <v>0</v>
      </c>
      <c r="F8162" s="1">
        <f t="shared" ca="1" si="893"/>
        <v>2</v>
      </c>
      <c r="G8162" s="1">
        <f t="shared" ca="1" si="894"/>
        <v>3</v>
      </c>
      <c r="H8162" s="1">
        <f t="shared" ca="1" si="895"/>
        <v>0</v>
      </c>
    </row>
    <row r="8163" spans="1:8" hidden="1" x14ac:dyDescent="0.2">
      <c r="A8163" s="1">
        <v>8160</v>
      </c>
      <c r="B8163" s="1">
        <f t="shared" ca="1" si="892"/>
        <v>404559.45479649061</v>
      </c>
      <c r="C8163" s="1">
        <f t="shared" ca="1" si="889"/>
        <v>100</v>
      </c>
      <c r="D8163" s="1">
        <f t="shared" ca="1" si="890"/>
        <v>-42.077013244733351</v>
      </c>
      <c r="E8163" s="1">
        <f t="shared" ca="1" si="891"/>
        <v>0</v>
      </c>
      <c r="F8163" s="1">
        <f t="shared" ca="1" si="893"/>
        <v>1</v>
      </c>
      <c r="G8163" s="1">
        <f t="shared" ca="1" si="894"/>
        <v>0</v>
      </c>
      <c r="H8163" s="1">
        <f t="shared" ca="1" si="895"/>
        <v>1</v>
      </c>
    </row>
    <row r="8164" spans="1:8" hidden="1" x14ac:dyDescent="0.2">
      <c r="A8164" s="1">
        <v>8161</v>
      </c>
      <c r="B8164" s="1">
        <f t="shared" ca="1" si="892"/>
        <v>400351.7534720173</v>
      </c>
      <c r="C8164" s="1">
        <f t="shared" ca="1" si="889"/>
        <v>100</v>
      </c>
      <c r="D8164" s="1">
        <f t="shared" ca="1" si="890"/>
        <v>-42.077013244733351</v>
      </c>
      <c r="E8164" s="1">
        <f t="shared" ca="1" si="891"/>
        <v>-1</v>
      </c>
      <c r="F8164" s="1">
        <f t="shared" ca="1" si="893"/>
        <v>1</v>
      </c>
      <c r="G8164" s="1">
        <f t="shared" ca="1" si="894"/>
        <v>1</v>
      </c>
      <c r="H8164" s="1">
        <f t="shared" ca="1" si="895"/>
        <v>0</v>
      </c>
    </row>
    <row r="8165" spans="1:8" hidden="1" x14ac:dyDescent="0.2">
      <c r="A8165" s="1">
        <v>8162</v>
      </c>
      <c r="B8165" s="1">
        <f t="shared" ca="1" si="892"/>
        <v>396144.05214754399</v>
      </c>
      <c r="C8165" s="1">
        <f t="shared" ca="1" si="889"/>
        <v>100</v>
      </c>
      <c r="D8165" s="1">
        <f t="shared" ca="1" si="890"/>
        <v>58.639357099169693</v>
      </c>
      <c r="E8165" s="1">
        <f t="shared" ca="1" si="891"/>
        <v>-2</v>
      </c>
      <c r="F8165" s="1">
        <f t="shared" ca="1" si="893"/>
        <v>1</v>
      </c>
      <c r="G8165" s="1">
        <f t="shared" ca="1" si="894"/>
        <v>2</v>
      </c>
      <c r="H8165" s="1">
        <f t="shared" ca="1" si="895"/>
        <v>0</v>
      </c>
    </row>
    <row r="8166" spans="1:8" hidden="1" x14ac:dyDescent="0.2">
      <c r="A8166" s="1">
        <v>8163</v>
      </c>
      <c r="B8166" s="1">
        <f t="shared" ca="1" si="892"/>
        <v>402007.98785746098</v>
      </c>
      <c r="C8166" s="1">
        <f t="shared" ca="1" si="889"/>
        <v>100</v>
      </c>
      <c r="D8166" s="1">
        <f t="shared" ca="1" si="890"/>
        <v>-42.077013244733351</v>
      </c>
      <c r="E8166" s="1">
        <f t="shared" ca="1" si="891"/>
        <v>-1</v>
      </c>
      <c r="F8166" s="1">
        <f t="shared" ca="1" si="893"/>
        <v>1</v>
      </c>
      <c r="G8166" s="1">
        <f t="shared" ca="1" si="894"/>
        <v>0</v>
      </c>
      <c r="H8166" s="1">
        <f t="shared" ca="1" si="895"/>
        <v>1</v>
      </c>
    </row>
    <row r="8167" spans="1:8" hidden="1" x14ac:dyDescent="0.2">
      <c r="A8167" s="1">
        <v>8164</v>
      </c>
      <c r="B8167" s="1">
        <f t="shared" ca="1" si="892"/>
        <v>397800.28653298767</v>
      </c>
      <c r="C8167" s="1">
        <f t="shared" ca="1" si="889"/>
        <v>100</v>
      </c>
      <c r="D8167" s="1">
        <f t="shared" ca="1" si="890"/>
        <v>-42.077013244733351</v>
      </c>
      <c r="E8167" s="1">
        <f t="shared" ca="1" si="891"/>
        <v>-2</v>
      </c>
      <c r="F8167" s="1">
        <f t="shared" ca="1" si="893"/>
        <v>1</v>
      </c>
      <c r="G8167" s="1">
        <f t="shared" ca="1" si="894"/>
        <v>1</v>
      </c>
      <c r="H8167" s="1">
        <f t="shared" ca="1" si="895"/>
        <v>0</v>
      </c>
    </row>
    <row r="8168" spans="1:8" hidden="1" x14ac:dyDescent="0.2">
      <c r="A8168" s="1">
        <v>8165</v>
      </c>
      <c r="B8168" s="1">
        <f t="shared" ca="1" si="892"/>
        <v>393592.58520851436</v>
      </c>
      <c r="C8168" s="1">
        <f t="shared" ca="1" si="889"/>
        <v>100</v>
      </c>
      <c r="D8168" s="1">
        <f t="shared" ca="1" si="890"/>
        <v>-42.077013244733351</v>
      </c>
      <c r="E8168" s="1">
        <f t="shared" ca="1" si="891"/>
        <v>-3</v>
      </c>
      <c r="F8168" s="1">
        <f t="shared" ca="1" si="893"/>
        <v>1</v>
      </c>
      <c r="G8168" s="1">
        <f t="shared" ca="1" si="894"/>
        <v>2</v>
      </c>
      <c r="H8168" s="1">
        <f t="shared" ca="1" si="895"/>
        <v>0</v>
      </c>
    </row>
    <row r="8169" spans="1:8" hidden="1" x14ac:dyDescent="0.2">
      <c r="A8169" s="1">
        <v>8166</v>
      </c>
      <c r="B8169" s="1">
        <f t="shared" ca="1" si="892"/>
        <v>389384.88388404105</v>
      </c>
      <c r="C8169" s="1">
        <f t="shared" ca="1" si="889"/>
        <v>100</v>
      </c>
      <c r="D8169" s="1">
        <f t="shared" ca="1" si="890"/>
        <v>58.639357099169693</v>
      </c>
      <c r="E8169" s="1">
        <f t="shared" ca="1" si="891"/>
        <v>-4</v>
      </c>
      <c r="F8169" s="1">
        <f t="shared" ca="1" si="893"/>
        <v>1</v>
      </c>
      <c r="G8169" s="1">
        <f t="shared" ca="1" si="894"/>
        <v>3</v>
      </c>
      <c r="H8169" s="1">
        <f t="shared" ca="1" si="895"/>
        <v>0</v>
      </c>
    </row>
    <row r="8170" spans="1:8" hidden="1" x14ac:dyDescent="0.2">
      <c r="A8170" s="1">
        <v>8167</v>
      </c>
      <c r="B8170" s="1">
        <f t="shared" ca="1" si="892"/>
        <v>395248.81959395803</v>
      </c>
      <c r="C8170" s="1">
        <f t="shared" ca="1" si="889"/>
        <v>100</v>
      </c>
      <c r="D8170" s="1">
        <f t="shared" ca="1" si="890"/>
        <v>-42.077013244733351</v>
      </c>
      <c r="E8170" s="1">
        <f t="shared" ca="1" si="891"/>
        <v>-3</v>
      </c>
      <c r="F8170" s="1">
        <f t="shared" ca="1" si="893"/>
        <v>1</v>
      </c>
      <c r="G8170" s="1">
        <f t="shared" ca="1" si="894"/>
        <v>0</v>
      </c>
      <c r="H8170" s="1">
        <f t="shared" ca="1" si="895"/>
        <v>1</v>
      </c>
    </row>
    <row r="8171" spans="1:8" hidden="1" x14ac:dyDescent="0.2">
      <c r="A8171" s="1">
        <v>8168</v>
      </c>
      <c r="B8171" s="1">
        <f t="shared" ca="1" si="892"/>
        <v>391041.11826948472</v>
      </c>
      <c r="C8171" s="1">
        <f t="shared" ca="1" si="889"/>
        <v>100</v>
      </c>
      <c r="D8171" s="1">
        <f t="shared" ca="1" si="890"/>
        <v>-42.077013244733351</v>
      </c>
      <c r="E8171" s="1">
        <f t="shared" ca="1" si="891"/>
        <v>-4</v>
      </c>
      <c r="F8171" s="1">
        <f t="shared" ca="1" si="893"/>
        <v>1</v>
      </c>
      <c r="G8171" s="1">
        <f t="shared" ca="1" si="894"/>
        <v>1</v>
      </c>
      <c r="H8171" s="1">
        <f t="shared" ca="1" si="895"/>
        <v>0</v>
      </c>
    </row>
    <row r="8172" spans="1:8" hidden="1" x14ac:dyDescent="0.2">
      <c r="A8172" s="1">
        <v>8169</v>
      </c>
      <c r="B8172" s="1">
        <f t="shared" ca="1" si="892"/>
        <v>386833.41694501141</v>
      </c>
      <c r="C8172" s="1">
        <f t="shared" ca="1" si="889"/>
        <v>500</v>
      </c>
      <c r="D8172" s="1">
        <f t="shared" ca="1" si="890"/>
        <v>58.639357099169693</v>
      </c>
      <c r="E8172" s="1">
        <f t="shared" ca="1" si="891"/>
        <v>0</v>
      </c>
      <c r="F8172" s="1">
        <f t="shared" ca="1" si="893"/>
        <v>2</v>
      </c>
      <c r="G8172" s="1">
        <f t="shared" ca="1" si="894"/>
        <v>2</v>
      </c>
      <c r="H8172" s="1">
        <f t="shared" ca="1" si="895"/>
        <v>0</v>
      </c>
    </row>
    <row r="8173" spans="1:8" hidden="1" x14ac:dyDescent="0.2">
      <c r="A8173" s="1">
        <v>8170</v>
      </c>
      <c r="B8173" s="1">
        <f t="shared" ca="1" si="892"/>
        <v>416153.09549459629</v>
      </c>
      <c r="C8173" s="1">
        <f t="shared" ca="1" si="889"/>
        <v>100</v>
      </c>
      <c r="D8173" s="1">
        <f t="shared" ca="1" si="890"/>
        <v>-42.077013244733351</v>
      </c>
      <c r="E8173" s="1">
        <f t="shared" ca="1" si="891"/>
        <v>0</v>
      </c>
      <c r="F8173" s="1">
        <f t="shared" ca="1" si="893"/>
        <v>1</v>
      </c>
      <c r="G8173" s="1">
        <f t="shared" ca="1" si="894"/>
        <v>0</v>
      </c>
      <c r="H8173" s="1">
        <f t="shared" ca="1" si="895"/>
        <v>1</v>
      </c>
    </row>
    <row r="8174" spans="1:8" hidden="1" x14ac:dyDescent="0.2">
      <c r="A8174" s="1">
        <v>8171</v>
      </c>
      <c r="B8174" s="1">
        <f t="shared" ca="1" si="892"/>
        <v>411945.39417012298</v>
      </c>
      <c r="C8174" s="1">
        <f t="shared" ca="1" si="889"/>
        <v>100</v>
      </c>
      <c r="D8174" s="1">
        <f t="shared" ca="1" si="890"/>
        <v>-42.077013244733351</v>
      </c>
      <c r="E8174" s="1">
        <f t="shared" ca="1" si="891"/>
        <v>-1</v>
      </c>
      <c r="F8174" s="1">
        <f t="shared" ca="1" si="893"/>
        <v>1</v>
      </c>
      <c r="G8174" s="1">
        <f t="shared" ca="1" si="894"/>
        <v>1</v>
      </c>
      <c r="H8174" s="1">
        <f t="shared" ca="1" si="895"/>
        <v>0</v>
      </c>
    </row>
    <row r="8175" spans="1:8" hidden="1" x14ac:dyDescent="0.2">
      <c r="A8175" s="1">
        <v>8172</v>
      </c>
      <c r="B8175" s="1">
        <f t="shared" ca="1" si="892"/>
        <v>407737.69284564967</v>
      </c>
      <c r="C8175" s="1">
        <f t="shared" ca="1" si="889"/>
        <v>100</v>
      </c>
      <c r="D8175" s="1">
        <f t="shared" ca="1" si="890"/>
        <v>-42.077013244733351</v>
      </c>
      <c r="E8175" s="1">
        <f t="shared" ca="1" si="891"/>
        <v>-2</v>
      </c>
      <c r="F8175" s="1">
        <f t="shared" ca="1" si="893"/>
        <v>1</v>
      </c>
      <c r="G8175" s="1">
        <f t="shared" ca="1" si="894"/>
        <v>2</v>
      </c>
      <c r="H8175" s="1">
        <f t="shared" ca="1" si="895"/>
        <v>0</v>
      </c>
    </row>
    <row r="8176" spans="1:8" hidden="1" x14ac:dyDescent="0.2">
      <c r="A8176" s="1">
        <v>8173</v>
      </c>
      <c r="B8176" s="1">
        <f t="shared" ca="1" si="892"/>
        <v>403529.99152117636</v>
      </c>
      <c r="C8176" s="1">
        <f t="shared" ca="1" si="889"/>
        <v>100</v>
      </c>
      <c r="D8176" s="1">
        <f t="shared" ca="1" si="890"/>
        <v>-42.077013244733351</v>
      </c>
      <c r="E8176" s="1">
        <f t="shared" ca="1" si="891"/>
        <v>-3</v>
      </c>
      <c r="F8176" s="1">
        <f t="shared" ca="1" si="893"/>
        <v>1</v>
      </c>
      <c r="G8176" s="1">
        <f t="shared" ca="1" si="894"/>
        <v>3</v>
      </c>
      <c r="H8176" s="1">
        <f t="shared" ca="1" si="895"/>
        <v>0</v>
      </c>
    </row>
    <row r="8177" spans="1:8" hidden="1" x14ac:dyDescent="0.2">
      <c r="A8177" s="1">
        <v>8174</v>
      </c>
      <c r="B8177" s="1">
        <f t="shared" ca="1" si="892"/>
        <v>399322.29019670305</v>
      </c>
      <c r="C8177" s="1">
        <f t="shared" ca="1" si="889"/>
        <v>100</v>
      </c>
      <c r="D8177" s="1">
        <f t="shared" ca="1" si="890"/>
        <v>-42.077013244733351</v>
      </c>
      <c r="E8177" s="1">
        <f t="shared" ca="1" si="891"/>
        <v>-4</v>
      </c>
      <c r="F8177" s="1">
        <f t="shared" ca="1" si="893"/>
        <v>1</v>
      </c>
      <c r="G8177" s="1">
        <f t="shared" ca="1" si="894"/>
        <v>4</v>
      </c>
      <c r="H8177" s="1">
        <f t="shared" ca="1" si="895"/>
        <v>0</v>
      </c>
    </row>
    <row r="8178" spans="1:8" hidden="1" x14ac:dyDescent="0.2">
      <c r="A8178" s="1">
        <v>8175</v>
      </c>
      <c r="B8178" s="1">
        <f t="shared" ca="1" si="892"/>
        <v>395114.58887222974</v>
      </c>
      <c r="C8178" s="1">
        <f t="shared" ca="1" si="889"/>
        <v>500</v>
      </c>
      <c r="D8178" s="1">
        <f t="shared" ca="1" si="890"/>
        <v>58.639357099169693</v>
      </c>
      <c r="E8178" s="1">
        <f t="shared" ca="1" si="891"/>
        <v>0</v>
      </c>
      <c r="F8178" s="1">
        <f t="shared" ca="1" si="893"/>
        <v>2</v>
      </c>
      <c r="G8178" s="1">
        <f t="shared" ca="1" si="894"/>
        <v>5</v>
      </c>
      <c r="H8178" s="1">
        <f t="shared" ca="1" si="895"/>
        <v>0</v>
      </c>
    </row>
    <row r="8179" spans="1:8" hidden="1" x14ac:dyDescent="0.2">
      <c r="A8179" s="1">
        <v>8176</v>
      </c>
      <c r="B8179" s="1">
        <f t="shared" ca="1" si="892"/>
        <v>424434.26742181461</v>
      </c>
      <c r="C8179" s="1">
        <f t="shared" ca="1" si="889"/>
        <v>100</v>
      </c>
      <c r="D8179" s="1">
        <f t="shared" ca="1" si="890"/>
        <v>58.639357099169693</v>
      </c>
      <c r="E8179" s="1">
        <f t="shared" ca="1" si="891"/>
        <v>0</v>
      </c>
      <c r="F8179" s="1">
        <f t="shared" ca="1" si="893"/>
        <v>1</v>
      </c>
      <c r="G8179" s="1">
        <f t="shared" ca="1" si="894"/>
        <v>0</v>
      </c>
      <c r="H8179" s="1">
        <f t="shared" ca="1" si="895"/>
        <v>1</v>
      </c>
    </row>
    <row r="8180" spans="1:8" hidden="1" x14ac:dyDescent="0.2">
      <c r="A8180" s="1">
        <v>8177</v>
      </c>
      <c r="B8180" s="1">
        <f t="shared" ca="1" si="892"/>
        <v>430298.2031317316</v>
      </c>
      <c r="C8180" s="1">
        <f t="shared" ca="1" si="889"/>
        <v>100</v>
      </c>
      <c r="D8180" s="1">
        <f t="shared" ca="1" si="890"/>
        <v>58.639357099169693</v>
      </c>
      <c r="E8180" s="1">
        <f t="shared" ca="1" si="891"/>
        <v>0</v>
      </c>
      <c r="F8180" s="1">
        <f t="shared" ca="1" si="893"/>
        <v>1</v>
      </c>
      <c r="G8180" s="1">
        <f t="shared" ca="1" si="894"/>
        <v>0</v>
      </c>
      <c r="H8180" s="1">
        <f t="shared" ca="1" si="895"/>
        <v>2</v>
      </c>
    </row>
    <row r="8181" spans="1:8" hidden="1" x14ac:dyDescent="0.2">
      <c r="A8181" s="1">
        <v>8178</v>
      </c>
      <c r="B8181" s="1">
        <f t="shared" ca="1" si="892"/>
        <v>436162.13884164859</v>
      </c>
      <c r="C8181" s="1">
        <f t="shared" ca="1" si="889"/>
        <v>100</v>
      </c>
      <c r="D8181" s="1">
        <f t="shared" ca="1" si="890"/>
        <v>58.639357099169693</v>
      </c>
      <c r="E8181" s="1">
        <f t="shared" ca="1" si="891"/>
        <v>0</v>
      </c>
      <c r="F8181" s="1">
        <f t="shared" ca="1" si="893"/>
        <v>1</v>
      </c>
      <c r="G8181" s="1">
        <f t="shared" ca="1" si="894"/>
        <v>0</v>
      </c>
      <c r="H8181" s="1">
        <f t="shared" ca="1" si="895"/>
        <v>3</v>
      </c>
    </row>
    <row r="8182" spans="1:8" hidden="1" x14ac:dyDescent="0.2">
      <c r="A8182" s="1">
        <v>8179</v>
      </c>
      <c r="B8182" s="1">
        <f t="shared" ca="1" si="892"/>
        <v>442026.07455156557</v>
      </c>
      <c r="C8182" s="1">
        <f t="shared" ca="1" si="889"/>
        <v>100</v>
      </c>
      <c r="D8182" s="1">
        <f t="shared" ca="1" si="890"/>
        <v>-42.077013244733351</v>
      </c>
      <c r="E8182" s="1">
        <f t="shared" ca="1" si="891"/>
        <v>0</v>
      </c>
      <c r="F8182" s="1">
        <f t="shared" ca="1" si="893"/>
        <v>1</v>
      </c>
      <c r="G8182" s="1">
        <f t="shared" ca="1" si="894"/>
        <v>0</v>
      </c>
      <c r="H8182" s="1">
        <f t="shared" ca="1" si="895"/>
        <v>4</v>
      </c>
    </row>
    <row r="8183" spans="1:8" hidden="1" x14ac:dyDescent="0.2">
      <c r="A8183" s="1">
        <v>8180</v>
      </c>
      <c r="B8183" s="1">
        <f t="shared" ca="1" si="892"/>
        <v>437818.37322709226</v>
      </c>
      <c r="C8183" s="1">
        <f t="shared" ca="1" si="889"/>
        <v>100</v>
      </c>
      <c r="D8183" s="1">
        <f t="shared" ca="1" si="890"/>
        <v>58.639357099169693</v>
      </c>
      <c r="E8183" s="1">
        <f t="shared" ca="1" si="891"/>
        <v>-1</v>
      </c>
      <c r="F8183" s="1">
        <f t="shared" ca="1" si="893"/>
        <v>1</v>
      </c>
      <c r="G8183" s="1">
        <f t="shared" ca="1" si="894"/>
        <v>1</v>
      </c>
      <c r="H8183" s="1">
        <f t="shared" ca="1" si="895"/>
        <v>0</v>
      </c>
    </row>
    <row r="8184" spans="1:8" hidden="1" x14ac:dyDescent="0.2">
      <c r="A8184" s="1">
        <v>8181</v>
      </c>
      <c r="B8184" s="1">
        <f t="shared" ca="1" si="892"/>
        <v>443682.30893700925</v>
      </c>
      <c r="C8184" s="1">
        <f t="shared" ca="1" si="889"/>
        <v>100</v>
      </c>
      <c r="D8184" s="1">
        <f t="shared" ca="1" si="890"/>
        <v>58.639357099169693</v>
      </c>
      <c r="E8184" s="1">
        <f t="shared" ca="1" si="891"/>
        <v>0</v>
      </c>
      <c r="F8184" s="1">
        <f t="shared" ca="1" si="893"/>
        <v>1</v>
      </c>
      <c r="G8184" s="1">
        <f t="shared" ca="1" si="894"/>
        <v>0</v>
      </c>
      <c r="H8184" s="1">
        <f t="shared" ca="1" si="895"/>
        <v>1</v>
      </c>
    </row>
    <row r="8185" spans="1:8" hidden="1" x14ac:dyDescent="0.2">
      <c r="A8185" s="1">
        <v>8182</v>
      </c>
      <c r="B8185" s="1">
        <f t="shared" ca="1" si="892"/>
        <v>449546.24464692624</v>
      </c>
      <c r="C8185" s="1">
        <f t="shared" ca="1" si="889"/>
        <v>100</v>
      </c>
      <c r="D8185" s="1">
        <f t="shared" ca="1" si="890"/>
        <v>58.639357099169693</v>
      </c>
      <c r="E8185" s="1">
        <f t="shared" ca="1" si="891"/>
        <v>0</v>
      </c>
      <c r="F8185" s="1">
        <f t="shared" ca="1" si="893"/>
        <v>1</v>
      </c>
      <c r="G8185" s="1">
        <f t="shared" ca="1" si="894"/>
        <v>0</v>
      </c>
      <c r="H8185" s="1">
        <f t="shared" ca="1" si="895"/>
        <v>2</v>
      </c>
    </row>
    <row r="8186" spans="1:8" hidden="1" x14ac:dyDescent="0.2">
      <c r="A8186" s="1">
        <v>8183</v>
      </c>
      <c r="B8186" s="1">
        <f t="shared" ca="1" si="892"/>
        <v>455410.18035684322</v>
      </c>
      <c r="C8186" s="1">
        <f t="shared" ca="1" si="889"/>
        <v>100</v>
      </c>
      <c r="D8186" s="1">
        <f t="shared" ca="1" si="890"/>
        <v>58.639357099169693</v>
      </c>
      <c r="E8186" s="1">
        <f t="shared" ca="1" si="891"/>
        <v>0</v>
      </c>
      <c r="F8186" s="1">
        <f t="shared" ca="1" si="893"/>
        <v>1</v>
      </c>
      <c r="G8186" s="1">
        <f t="shared" ca="1" si="894"/>
        <v>0</v>
      </c>
      <c r="H8186" s="1">
        <f t="shared" ca="1" si="895"/>
        <v>3</v>
      </c>
    </row>
    <row r="8187" spans="1:8" hidden="1" x14ac:dyDescent="0.2">
      <c r="A8187" s="1">
        <v>8184</v>
      </c>
      <c r="B8187" s="1">
        <f t="shared" ca="1" si="892"/>
        <v>461274.11606676021</v>
      </c>
      <c r="C8187" s="1">
        <f t="shared" ca="1" si="889"/>
        <v>100</v>
      </c>
      <c r="D8187" s="1">
        <f t="shared" ca="1" si="890"/>
        <v>-42.077013244733351</v>
      </c>
      <c r="E8187" s="1">
        <f t="shared" ca="1" si="891"/>
        <v>0</v>
      </c>
      <c r="F8187" s="1">
        <f t="shared" ca="1" si="893"/>
        <v>1</v>
      </c>
      <c r="G8187" s="1">
        <f t="shared" ca="1" si="894"/>
        <v>0</v>
      </c>
      <c r="H8187" s="1">
        <f t="shared" ca="1" si="895"/>
        <v>4</v>
      </c>
    </row>
    <row r="8188" spans="1:8" hidden="1" x14ac:dyDescent="0.2">
      <c r="A8188" s="1">
        <v>8185</v>
      </c>
      <c r="B8188" s="1">
        <f t="shared" ca="1" si="892"/>
        <v>457066.4147422869</v>
      </c>
      <c r="C8188" s="1">
        <f t="shared" ca="1" si="889"/>
        <v>100</v>
      </c>
      <c r="D8188" s="1">
        <f t="shared" ca="1" si="890"/>
        <v>58.639357099169693</v>
      </c>
      <c r="E8188" s="1">
        <f t="shared" ca="1" si="891"/>
        <v>-1</v>
      </c>
      <c r="F8188" s="1">
        <f t="shared" ca="1" si="893"/>
        <v>1</v>
      </c>
      <c r="G8188" s="1">
        <f t="shared" ca="1" si="894"/>
        <v>1</v>
      </c>
      <c r="H8188" s="1">
        <f t="shared" ca="1" si="895"/>
        <v>0</v>
      </c>
    </row>
    <row r="8189" spans="1:8" hidden="1" x14ac:dyDescent="0.2">
      <c r="A8189" s="1">
        <v>8186</v>
      </c>
      <c r="B8189" s="1">
        <f t="shared" ca="1" si="892"/>
        <v>462930.35045220389</v>
      </c>
      <c r="C8189" s="1">
        <f t="shared" ca="1" si="889"/>
        <v>100</v>
      </c>
      <c r="D8189" s="1">
        <f t="shared" ca="1" si="890"/>
        <v>-42.077013244733351</v>
      </c>
      <c r="E8189" s="1">
        <f t="shared" ca="1" si="891"/>
        <v>0</v>
      </c>
      <c r="F8189" s="1">
        <f t="shared" ca="1" si="893"/>
        <v>1</v>
      </c>
      <c r="G8189" s="1">
        <f t="shared" ca="1" si="894"/>
        <v>0</v>
      </c>
      <c r="H8189" s="1">
        <f t="shared" ca="1" si="895"/>
        <v>1</v>
      </c>
    </row>
    <row r="8190" spans="1:8" hidden="1" x14ac:dyDescent="0.2">
      <c r="A8190" s="1">
        <v>8187</v>
      </c>
      <c r="B8190" s="1">
        <f t="shared" ca="1" si="892"/>
        <v>458722.64912773058</v>
      </c>
      <c r="C8190" s="1">
        <f t="shared" ca="1" si="889"/>
        <v>100</v>
      </c>
      <c r="D8190" s="1">
        <f t="shared" ca="1" si="890"/>
        <v>58.639357099169693</v>
      </c>
      <c r="E8190" s="1">
        <f t="shared" ca="1" si="891"/>
        <v>-1</v>
      </c>
      <c r="F8190" s="1">
        <f t="shared" ca="1" si="893"/>
        <v>1</v>
      </c>
      <c r="G8190" s="1">
        <f t="shared" ca="1" si="894"/>
        <v>1</v>
      </c>
      <c r="H8190" s="1">
        <f t="shared" ca="1" si="895"/>
        <v>0</v>
      </c>
    </row>
    <row r="8191" spans="1:8" hidden="1" x14ac:dyDescent="0.2">
      <c r="A8191" s="1">
        <v>8188</v>
      </c>
      <c r="B8191" s="1">
        <f t="shared" ca="1" si="892"/>
        <v>464586.58483764756</v>
      </c>
      <c r="C8191" s="1">
        <f t="shared" ca="1" si="889"/>
        <v>100</v>
      </c>
      <c r="D8191" s="1">
        <f t="shared" ca="1" si="890"/>
        <v>58.639357099169693</v>
      </c>
      <c r="E8191" s="1">
        <f t="shared" ca="1" si="891"/>
        <v>0</v>
      </c>
      <c r="F8191" s="1">
        <f t="shared" ca="1" si="893"/>
        <v>1</v>
      </c>
      <c r="G8191" s="1">
        <f t="shared" ca="1" si="894"/>
        <v>0</v>
      </c>
      <c r="H8191" s="1">
        <f t="shared" ca="1" si="895"/>
        <v>1</v>
      </c>
    </row>
    <row r="8192" spans="1:8" hidden="1" x14ac:dyDescent="0.2">
      <c r="A8192" s="1">
        <v>8189</v>
      </c>
      <c r="B8192" s="1">
        <f t="shared" ca="1" si="892"/>
        <v>470450.52054756455</v>
      </c>
      <c r="C8192" s="1">
        <f t="shared" ca="1" si="889"/>
        <v>100</v>
      </c>
      <c r="D8192" s="1">
        <f t="shared" ca="1" si="890"/>
        <v>-42.077013244733351</v>
      </c>
      <c r="E8192" s="1">
        <f t="shared" ca="1" si="891"/>
        <v>0</v>
      </c>
      <c r="F8192" s="1">
        <f t="shared" ca="1" si="893"/>
        <v>1</v>
      </c>
      <c r="G8192" s="1">
        <f t="shared" ca="1" si="894"/>
        <v>0</v>
      </c>
      <c r="H8192" s="1">
        <f t="shared" ca="1" si="895"/>
        <v>2</v>
      </c>
    </row>
    <row r="8193" spans="1:8" hidden="1" x14ac:dyDescent="0.2">
      <c r="A8193" s="1">
        <v>8190</v>
      </c>
      <c r="B8193" s="1">
        <f t="shared" ca="1" si="892"/>
        <v>466242.81922309124</v>
      </c>
      <c r="C8193" s="1">
        <f t="shared" ca="1" si="889"/>
        <v>100</v>
      </c>
      <c r="D8193" s="1">
        <f t="shared" ca="1" si="890"/>
        <v>-42.077013244733351</v>
      </c>
      <c r="E8193" s="1">
        <f t="shared" ca="1" si="891"/>
        <v>-1</v>
      </c>
      <c r="F8193" s="1">
        <f t="shared" ca="1" si="893"/>
        <v>1</v>
      </c>
      <c r="G8193" s="1">
        <f t="shared" ca="1" si="894"/>
        <v>1</v>
      </c>
      <c r="H8193" s="1">
        <f t="shared" ca="1" si="895"/>
        <v>0</v>
      </c>
    </row>
    <row r="8194" spans="1:8" hidden="1" x14ac:dyDescent="0.2">
      <c r="A8194" s="1">
        <v>8191</v>
      </c>
      <c r="B8194" s="1">
        <f t="shared" ca="1" si="892"/>
        <v>462035.11789861793</v>
      </c>
      <c r="C8194" s="1">
        <f t="shared" ca="1" si="889"/>
        <v>100</v>
      </c>
      <c r="D8194" s="1">
        <f t="shared" ca="1" si="890"/>
        <v>-42.077013244733351</v>
      </c>
      <c r="E8194" s="1">
        <f t="shared" ca="1" si="891"/>
        <v>-2</v>
      </c>
      <c r="F8194" s="1">
        <f t="shared" ca="1" si="893"/>
        <v>1</v>
      </c>
      <c r="G8194" s="1">
        <f t="shared" ca="1" si="894"/>
        <v>2</v>
      </c>
      <c r="H8194" s="1">
        <f t="shared" ca="1" si="895"/>
        <v>0</v>
      </c>
    </row>
    <row r="8195" spans="1:8" hidden="1" x14ac:dyDescent="0.2">
      <c r="A8195" s="1">
        <v>8192</v>
      </c>
      <c r="B8195" s="1">
        <f t="shared" ca="1" si="892"/>
        <v>457827.41657414462</v>
      </c>
      <c r="C8195" s="1">
        <f t="shared" ca="1" si="889"/>
        <v>100</v>
      </c>
      <c r="D8195" s="1">
        <f t="shared" ca="1" si="890"/>
        <v>-42.077013244733351</v>
      </c>
      <c r="E8195" s="1">
        <f t="shared" ca="1" si="891"/>
        <v>-3</v>
      </c>
      <c r="F8195" s="1">
        <f t="shared" ca="1" si="893"/>
        <v>1</v>
      </c>
      <c r="G8195" s="1">
        <f t="shared" ca="1" si="894"/>
        <v>3</v>
      </c>
      <c r="H8195" s="1">
        <f t="shared" ca="1" si="895"/>
        <v>0</v>
      </c>
    </row>
    <row r="8196" spans="1:8" hidden="1" x14ac:dyDescent="0.2">
      <c r="A8196" s="1">
        <v>8193</v>
      </c>
      <c r="B8196" s="1">
        <f t="shared" ca="1" si="892"/>
        <v>453619.71524967131</v>
      </c>
      <c r="C8196" s="1">
        <f t="shared" ca="1" si="889"/>
        <v>100</v>
      </c>
      <c r="D8196" s="1">
        <f t="shared" ca="1" si="890"/>
        <v>58.639357099169693</v>
      </c>
      <c r="E8196" s="1">
        <f t="shared" ca="1" si="891"/>
        <v>-4</v>
      </c>
      <c r="F8196" s="1">
        <f t="shared" ca="1" si="893"/>
        <v>1</v>
      </c>
      <c r="G8196" s="1">
        <f t="shared" ca="1" si="894"/>
        <v>4</v>
      </c>
      <c r="H8196" s="1">
        <f t="shared" ca="1" si="895"/>
        <v>0</v>
      </c>
    </row>
    <row r="8197" spans="1:8" hidden="1" x14ac:dyDescent="0.2">
      <c r="A8197" s="1">
        <v>8194</v>
      </c>
      <c r="B8197" s="1">
        <f t="shared" ca="1" si="892"/>
        <v>459483.6509595883</v>
      </c>
      <c r="C8197" s="1">
        <f t="shared" ref="C8197:C8260" ca="1" si="896">$C$4*POWER($L$2,F8197-1)</f>
        <v>100</v>
      </c>
      <c r="D8197" s="1">
        <f t="shared" ref="D8197:D8260" ca="1" si="897">IF(RAND()&lt;$B$1,$F$1,$H$1)</f>
        <v>-42.077013244733351</v>
      </c>
      <c r="E8197" s="1">
        <f t="shared" ref="E8197:E8260" ca="1" si="898">IF(D8196&lt;0,IF(E8196-1=-$D$2,0,E8196-1),IF(E8196+1=$F$2,0,E8196+1))</f>
        <v>-3</v>
      </c>
      <c r="F8197" s="1">
        <f t="shared" ca="1" si="893"/>
        <v>1</v>
      </c>
      <c r="G8197" s="1">
        <f t="shared" ca="1" si="894"/>
        <v>0</v>
      </c>
      <c r="H8197" s="1">
        <f t="shared" ca="1" si="895"/>
        <v>1</v>
      </c>
    </row>
    <row r="8198" spans="1:8" hidden="1" x14ac:dyDescent="0.2">
      <c r="A8198" s="1">
        <v>8195</v>
      </c>
      <c r="B8198" s="1">
        <f t="shared" ref="B8198:B8261" ca="1" si="899">B8197+D8197*C8197</f>
        <v>455275.94963511499</v>
      </c>
      <c r="C8198" s="1">
        <f t="shared" ca="1" si="896"/>
        <v>100</v>
      </c>
      <c r="D8198" s="1">
        <f t="shared" ca="1" si="897"/>
        <v>-42.077013244733351</v>
      </c>
      <c r="E8198" s="1">
        <f t="shared" ca="1" si="898"/>
        <v>-4</v>
      </c>
      <c r="F8198" s="1">
        <f t="shared" ref="F8198:F8261" ca="1" si="900">IF(AND(D8197&gt;0,E8198=0),IF(F8197-1&lt;1,1,F8197-1),IF(AND(D8197&lt;0,E8198=0),IF(F8197+1&gt;$H$2,1,F8197+1),F8197))</f>
        <v>1</v>
      </c>
      <c r="G8198" s="1">
        <f t="shared" ref="G8198:G8261" ca="1" si="901">IF(D8197&gt;0,0,G8197+1)</f>
        <v>1</v>
      </c>
      <c r="H8198" s="1">
        <f t="shared" ref="H8198:H8261" ca="1" si="902">IF(D8197&lt;0,0,H8197+1)</f>
        <v>0</v>
      </c>
    </row>
    <row r="8199" spans="1:8" hidden="1" x14ac:dyDescent="0.2">
      <c r="A8199" s="1">
        <v>8196</v>
      </c>
      <c r="B8199" s="1">
        <f t="shared" ca="1" si="899"/>
        <v>451068.24831064168</v>
      </c>
      <c r="C8199" s="1">
        <f t="shared" ca="1" si="896"/>
        <v>500</v>
      </c>
      <c r="D8199" s="1">
        <f t="shared" ca="1" si="897"/>
        <v>58.639357099169693</v>
      </c>
      <c r="E8199" s="1">
        <f t="shared" ca="1" si="898"/>
        <v>0</v>
      </c>
      <c r="F8199" s="1">
        <f t="shared" ca="1" si="900"/>
        <v>2</v>
      </c>
      <c r="G8199" s="1">
        <f t="shared" ca="1" si="901"/>
        <v>2</v>
      </c>
      <c r="H8199" s="1">
        <f t="shared" ca="1" si="902"/>
        <v>0</v>
      </c>
    </row>
    <row r="8200" spans="1:8" hidden="1" x14ac:dyDescent="0.2">
      <c r="A8200" s="1">
        <v>8197</v>
      </c>
      <c r="B8200" s="1">
        <f t="shared" ca="1" si="899"/>
        <v>480387.92686022655</v>
      </c>
      <c r="C8200" s="1">
        <f t="shared" ca="1" si="896"/>
        <v>100</v>
      </c>
      <c r="D8200" s="1">
        <f t="shared" ca="1" si="897"/>
        <v>58.639357099169693</v>
      </c>
      <c r="E8200" s="1">
        <f t="shared" ca="1" si="898"/>
        <v>0</v>
      </c>
      <c r="F8200" s="1">
        <f t="shared" ca="1" si="900"/>
        <v>1</v>
      </c>
      <c r="G8200" s="1">
        <f t="shared" ca="1" si="901"/>
        <v>0</v>
      </c>
      <c r="H8200" s="1">
        <f t="shared" ca="1" si="902"/>
        <v>1</v>
      </c>
    </row>
    <row r="8201" spans="1:8" hidden="1" x14ac:dyDescent="0.2">
      <c r="A8201" s="1">
        <v>8198</v>
      </c>
      <c r="B8201" s="1">
        <f t="shared" ca="1" si="899"/>
        <v>486251.86257014354</v>
      </c>
      <c r="C8201" s="1">
        <f t="shared" ca="1" si="896"/>
        <v>100</v>
      </c>
      <c r="D8201" s="1">
        <f t="shared" ca="1" si="897"/>
        <v>58.639357099169693</v>
      </c>
      <c r="E8201" s="1">
        <f t="shared" ca="1" si="898"/>
        <v>0</v>
      </c>
      <c r="F8201" s="1">
        <f t="shared" ca="1" si="900"/>
        <v>1</v>
      </c>
      <c r="G8201" s="1">
        <f t="shared" ca="1" si="901"/>
        <v>0</v>
      </c>
      <c r="H8201" s="1">
        <f t="shared" ca="1" si="902"/>
        <v>2</v>
      </c>
    </row>
    <row r="8202" spans="1:8" hidden="1" x14ac:dyDescent="0.2">
      <c r="A8202" s="1">
        <v>8199</v>
      </c>
      <c r="B8202" s="1">
        <f t="shared" ca="1" si="899"/>
        <v>492115.79828006052</v>
      </c>
      <c r="C8202" s="1">
        <f t="shared" ca="1" si="896"/>
        <v>100</v>
      </c>
      <c r="D8202" s="1">
        <f t="shared" ca="1" si="897"/>
        <v>58.639357099169693</v>
      </c>
      <c r="E8202" s="1">
        <f t="shared" ca="1" si="898"/>
        <v>0</v>
      </c>
      <c r="F8202" s="1">
        <f t="shared" ca="1" si="900"/>
        <v>1</v>
      </c>
      <c r="G8202" s="1">
        <f t="shared" ca="1" si="901"/>
        <v>0</v>
      </c>
      <c r="H8202" s="1">
        <f t="shared" ca="1" si="902"/>
        <v>3</v>
      </c>
    </row>
    <row r="8203" spans="1:8" hidden="1" x14ac:dyDescent="0.2">
      <c r="A8203" s="1">
        <v>8200</v>
      </c>
      <c r="B8203" s="1">
        <f t="shared" ca="1" si="899"/>
        <v>497979.73398997751</v>
      </c>
      <c r="C8203" s="1">
        <f t="shared" ca="1" si="896"/>
        <v>100</v>
      </c>
      <c r="D8203" s="1">
        <f t="shared" ca="1" si="897"/>
        <v>58.639357099169693</v>
      </c>
      <c r="E8203" s="1">
        <f t="shared" ca="1" si="898"/>
        <v>0</v>
      </c>
      <c r="F8203" s="1">
        <f t="shared" ca="1" si="900"/>
        <v>1</v>
      </c>
      <c r="G8203" s="1">
        <f t="shared" ca="1" si="901"/>
        <v>0</v>
      </c>
      <c r="H8203" s="1">
        <f t="shared" ca="1" si="902"/>
        <v>4</v>
      </c>
    </row>
    <row r="8204" spans="1:8" hidden="1" x14ac:dyDescent="0.2">
      <c r="A8204" s="1">
        <v>8201</v>
      </c>
      <c r="B8204" s="1">
        <f t="shared" ca="1" si="899"/>
        <v>503843.6696998945</v>
      </c>
      <c r="C8204" s="1">
        <f t="shared" ca="1" si="896"/>
        <v>100</v>
      </c>
      <c r="D8204" s="1">
        <f t="shared" ca="1" si="897"/>
        <v>-42.077013244733351</v>
      </c>
      <c r="E8204" s="1">
        <f t="shared" ca="1" si="898"/>
        <v>0</v>
      </c>
      <c r="F8204" s="1">
        <f t="shared" ca="1" si="900"/>
        <v>1</v>
      </c>
      <c r="G8204" s="1">
        <f t="shared" ca="1" si="901"/>
        <v>0</v>
      </c>
      <c r="H8204" s="1">
        <f t="shared" ca="1" si="902"/>
        <v>5</v>
      </c>
    </row>
    <row r="8205" spans="1:8" hidden="1" x14ac:dyDescent="0.2">
      <c r="A8205" s="1">
        <v>8202</v>
      </c>
      <c r="B8205" s="1">
        <f t="shared" ca="1" si="899"/>
        <v>499635.96837542119</v>
      </c>
      <c r="C8205" s="1">
        <f t="shared" ca="1" si="896"/>
        <v>100</v>
      </c>
      <c r="D8205" s="1">
        <f t="shared" ca="1" si="897"/>
        <v>58.639357099169693</v>
      </c>
      <c r="E8205" s="1">
        <f t="shared" ca="1" si="898"/>
        <v>-1</v>
      </c>
      <c r="F8205" s="1">
        <f t="shared" ca="1" si="900"/>
        <v>1</v>
      </c>
      <c r="G8205" s="1">
        <f t="shared" ca="1" si="901"/>
        <v>1</v>
      </c>
      <c r="H8205" s="1">
        <f t="shared" ca="1" si="902"/>
        <v>0</v>
      </c>
    </row>
    <row r="8206" spans="1:8" hidden="1" x14ac:dyDescent="0.2">
      <c r="A8206" s="1">
        <v>8203</v>
      </c>
      <c r="B8206" s="1">
        <f t="shared" ca="1" si="899"/>
        <v>505499.90408533817</v>
      </c>
      <c r="C8206" s="1">
        <f t="shared" ca="1" si="896"/>
        <v>100</v>
      </c>
      <c r="D8206" s="1">
        <f t="shared" ca="1" si="897"/>
        <v>58.639357099169693</v>
      </c>
      <c r="E8206" s="1">
        <f t="shared" ca="1" si="898"/>
        <v>0</v>
      </c>
      <c r="F8206" s="1">
        <f t="shared" ca="1" si="900"/>
        <v>1</v>
      </c>
      <c r="G8206" s="1">
        <f t="shared" ca="1" si="901"/>
        <v>0</v>
      </c>
      <c r="H8206" s="1">
        <f t="shared" ca="1" si="902"/>
        <v>1</v>
      </c>
    </row>
    <row r="8207" spans="1:8" hidden="1" x14ac:dyDescent="0.2">
      <c r="A8207" s="1">
        <v>8204</v>
      </c>
      <c r="B8207" s="1">
        <f t="shared" ca="1" si="899"/>
        <v>511363.83979525516</v>
      </c>
      <c r="C8207" s="1">
        <f t="shared" ca="1" si="896"/>
        <v>100</v>
      </c>
      <c r="D8207" s="1">
        <f t="shared" ca="1" si="897"/>
        <v>-42.077013244733351</v>
      </c>
      <c r="E8207" s="1">
        <f t="shared" ca="1" si="898"/>
        <v>0</v>
      </c>
      <c r="F8207" s="1">
        <f t="shared" ca="1" si="900"/>
        <v>1</v>
      </c>
      <c r="G8207" s="1">
        <f t="shared" ca="1" si="901"/>
        <v>0</v>
      </c>
      <c r="H8207" s="1">
        <f t="shared" ca="1" si="902"/>
        <v>2</v>
      </c>
    </row>
    <row r="8208" spans="1:8" hidden="1" x14ac:dyDescent="0.2">
      <c r="A8208" s="1">
        <v>8205</v>
      </c>
      <c r="B8208" s="1">
        <f t="shared" ca="1" si="899"/>
        <v>507156.13847078185</v>
      </c>
      <c r="C8208" s="1">
        <f t="shared" ca="1" si="896"/>
        <v>100</v>
      </c>
      <c r="D8208" s="1">
        <f t="shared" ca="1" si="897"/>
        <v>-42.077013244733351</v>
      </c>
      <c r="E8208" s="1">
        <f t="shared" ca="1" si="898"/>
        <v>-1</v>
      </c>
      <c r="F8208" s="1">
        <f t="shared" ca="1" si="900"/>
        <v>1</v>
      </c>
      <c r="G8208" s="1">
        <f t="shared" ca="1" si="901"/>
        <v>1</v>
      </c>
      <c r="H8208" s="1">
        <f t="shared" ca="1" si="902"/>
        <v>0</v>
      </c>
    </row>
    <row r="8209" spans="1:8" hidden="1" x14ac:dyDescent="0.2">
      <c r="A8209" s="1">
        <v>8206</v>
      </c>
      <c r="B8209" s="1">
        <f t="shared" ca="1" si="899"/>
        <v>502948.43714630854</v>
      </c>
      <c r="C8209" s="1">
        <f t="shared" ca="1" si="896"/>
        <v>100</v>
      </c>
      <c r="D8209" s="1">
        <f t="shared" ca="1" si="897"/>
        <v>-42.077013244733351</v>
      </c>
      <c r="E8209" s="1">
        <f t="shared" ca="1" si="898"/>
        <v>-2</v>
      </c>
      <c r="F8209" s="1">
        <f t="shared" ca="1" si="900"/>
        <v>1</v>
      </c>
      <c r="G8209" s="1">
        <f t="shared" ca="1" si="901"/>
        <v>2</v>
      </c>
      <c r="H8209" s="1">
        <f t="shared" ca="1" si="902"/>
        <v>0</v>
      </c>
    </row>
    <row r="8210" spans="1:8" hidden="1" x14ac:dyDescent="0.2">
      <c r="A8210" s="1">
        <v>8207</v>
      </c>
      <c r="B8210" s="1">
        <f t="shared" ca="1" si="899"/>
        <v>498740.73582183523</v>
      </c>
      <c r="C8210" s="1">
        <f t="shared" ca="1" si="896"/>
        <v>100</v>
      </c>
      <c r="D8210" s="1">
        <f t="shared" ca="1" si="897"/>
        <v>-42.077013244733351</v>
      </c>
      <c r="E8210" s="1">
        <f t="shared" ca="1" si="898"/>
        <v>-3</v>
      </c>
      <c r="F8210" s="1">
        <f t="shared" ca="1" si="900"/>
        <v>1</v>
      </c>
      <c r="G8210" s="1">
        <f t="shared" ca="1" si="901"/>
        <v>3</v>
      </c>
      <c r="H8210" s="1">
        <f t="shared" ca="1" si="902"/>
        <v>0</v>
      </c>
    </row>
    <row r="8211" spans="1:8" hidden="1" x14ac:dyDescent="0.2">
      <c r="A8211" s="1">
        <v>8208</v>
      </c>
      <c r="B8211" s="1">
        <f t="shared" ca="1" si="899"/>
        <v>494533.03449736192</v>
      </c>
      <c r="C8211" s="1">
        <f t="shared" ca="1" si="896"/>
        <v>100</v>
      </c>
      <c r="D8211" s="1">
        <f t="shared" ca="1" si="897"/>
        <v>-42.077013244733351</v>
      </c>
      <c r="E8211" s="1">
        <f t="shared" ca="1" si="898"/>
        <v>-4</v>
      </c>
      <c r="F8211" s="1">
        <f t="shared" ca="1" si="900"/>
        <v>1</v>
      </c>
      <c r="G8211" s="1">
        <f t="shared" ca="1" si="901"/>
        <v>4</v>
      </c>
      <c r="H8211" s="1">
        <f t="shared" ca="1" si="902"/>
        <v>0</v>
      </c>
    </row>
    <row r="8212" spans="1:8" hidden="1" x14ac:dyDescent="0.2">
      <c r="A8212" s="1">
        <v>8209</v>
      </c>
      <c r="B8212" s="1">
        <f t="shared" ca="1" si="899"/>
        <v>490325.33317288861</v>
      </c>
      <c r="C8212" s="1">
        <f t="shared" ca="1" si="896"/>
        <v>500</v>
      </c>
      <c r="D8212" s="1">
        <f t="shared" ca="1" si="897"/>
        <v>58.639357099169693</v>
      </c>
      <c r="E8212" s="1">
        <f t="shared" ca="1" si="898"/>
        <v>0</v>
      </c>
      <c r="F8212" s="1">
        <f t="shared" ca="1" si="900"/>
        <v>2</v>
      </c>
      <c r="G8212" s="1">
        <f t="shared" ca="1" si="901"/>
        <v>5</v>
      </c>
      <c r="H8212" s="1">
        <f t="shared" ca="1" si="902"/>
        <v>0</v>
      </c>
    </row>
    <row r="8213" spans="1:8" hidden="1" x14ac:dyDescent="0.2">
      <c r="A8213" s="1">
        <v>8210</v>
      </c>
      <c r="B8213" s="1">
        <f t="shared" ca="1" si="899"/>
        <v>519645.01172247343</v>
      </c>
      <c r="C8213" s="1">
        <f t="shared" ca="1" si="896"/>
        <v>100</v>
      </c>
      <c r="D8213" s="1">
        <f t="shared" ca="1" si="897"/>
        <v>-42.077013244733351</v>
      </c>
      <c r="E8213" s="1">
        <f t="shared" ca="1" si="898"/>
        <v>0</v>
      </c>
      <c r="F8213" s="1">
        <f t="shared" ca="1" si="900"/>
        <v>1</v>
      </c>
      <c r="G8213" s="1">
        <f t="shared" ca="1" si="901"/>
        <v>0</v>
      </c>
      <c r="H8213" s="1">
        <f t="shared" ca="1" si="902"/>
        <v>1</v>
      </c>
    </row>
    <row r="8214" spans="1:8" hidden="1" x14ac:dyDescent="0.2">
      <c r="A8214" s="1">
        <v>8211</v>
      </c>
      <c r="B8214" s="1">
        <f t="shared" ca="1" si="899"/>
        <v>515437.31039800012</v>
      </c>
      <c r="C8214" s="1">
        <f t="shared" ca="1" si="896"/>
        <v>100</v>
      </c>
      <c r="D8214" s="1">
        <f t="shared" ca="1" si="897"/>
        <v>58.639357099169693</v>
      </c>
      <c r="E8214" s="1">
        <f t="shared" ca="1" si="898"/>
        <v>-1</v>
      </c>
      <c r="F8214" s="1">
        <f t="shared" ca="1" si="900"/>
        <v>1</v>
      </c>
      <c r="G8214" s="1">
        <f t="shared" ca="1" si="901"/>
        <v>1</v>
      </c>
      <c r="H8214" s="1">
        <f t="shared" ca="1" si="902"/>
        <v>0</v>
      </c>
    </row>
    <row r="8215" spans="1:8" hidden="1" x14ac:dyDescent="0.2">
      <c r="A8215" s="1">
        <v>8212</v>
      </c>
      <c r="B8215" s="1">
        <f t="shared" ca="1" si="899"/>
        <v>521301.2461079171</v>
      </c>
      <c r="C8215" s="1">
        <f t="shared" ca="1" si="896"/>
        <v>100</v>
      </c>
      <c r="D8215" s="1">
        <f t="shared" ca="1" si="897"/>
        <v>-42.077013244733351</v>
      </c>
      <c r="E8215" s="1">
        <f t="shared" ca="1" si="898"/>
        <v>0</v>
      </c>
      <c r="F8215" s="1">
        <f t="shared" ca="1" si="900"/>
        <v>1</v>
      </c>
      <c r="G8215" s="1">
        <f t="shared" ca="1" si="901"/>
        <v>0</v>
      </c>
      <c r="H8215" s="1">
        <f t="shared" ca="1" si="902"/>
        <v>1</v>
      </c>
    </row>
    <row r="8216" spans="1:8" hidden="1" x14ac:dyDescent="0.2">
      <c r="A8216" s="1">
        <v>8213</v>
      </c>
      <c r="B8216" s="1">
        <f t="shared" ca="1" si="899"/>
        <v>517093.54478344379</v>
      </c>
      <c r="C8216" s="1">
        <f t="shared" ca="1" si="896"/>
        <v>100</v>
      </c>
      <c r="D8216" s="1">
        <f t="shared" ca="1" si="897"/>
        <v>58.639357099169693</v>
      </c>
      <c r="E8216" s="1">
        <f t="shared" ca="1" si="898"/>
        <v>-1</v>
      </c>
      <c r="F8216" s="1">
        <f t="shared" ca="1" si="900"/>
        <v>1</v>
      </c>
      <c r="G8216" s="1">
        <f t="shared" ca="1" si="901"/>
        <v>1</v>
      </c>
      <c r="H8216" s="1">
        <f t="shared" ca="1" si="902"/>
        <v>0</v>
      </c>
    </row>
    <row r="8217" spans="1:8" hidden="1" x14ac:dyDescent="0.2">
      <c r="A8217" s="1">
        <v>8214</v>
      </c>
      <c r="B8217" s="1">
        <f t="shared" ca="1" si="899"/>
        <v>522957.48049336078</v>
      </c>
      <c r="C8217" s="1">
        <f t="shared" ca="1" si="896"/>
        <v>100</v>
      </c>
      <c r="D8217" s="1">
        <f t="shared" ca="1" si="897"/>
        <v>-42.077013244733351</v>
      </c>
      <c r="E8217" s="1">
        <f t="shared" ca="1" si="898"/>
        <v>0</v>
      </c>
      <c r="F8217" s="1">
        <f t="shared" ca="1" si="900"/>
        <v>1</v>
      </c>
      <c r="G8217" s="1">
        <f t="shared" ca="1" si="901"/>
        <v>0</v>
      </c>
      <c r="H8217" s="1">
        <f t="shared" ca="1" si="902"/>
        <v>1</v>
      </c>
    </row>
    <row r="8218" spans="1:8" hidden="1" x14ac:dyDescent="0.2">
      <c r="A8218" s="1">
        <v>8215</v>
      </c>
      <c r="B8218" s="1">
        <f t="shared" ca="1" si="899"/>
        <v>518749.77916888747</v>
      </c>
      <c r="C8218" s="1">
        <f t="shared" ca="1" si="896"/>
        <v>100</v>
      </c>
      <c r="D8218" s="1">
        <f t="shared" ca="1" si="897"/>
        <v>58.639357099169693</v>
      </c>
      <c r="E8218" s="1">
        <f t="shared" ca="1" si="898"/>
        <v>-1</v>
      </c>
      <c r="F8218" s="1">
        <f t="shared" ca="1" si="900"/>
        <v>1</v>
      </c>
      <c r="G8218" s="1">
        <f t="shared" ca="1" si="901"/>
        <v>1</v>
      </c>
      <c r="H8218" s="1">
        <f t="shared" ca="1" si="902"/>
        <v>0</v>
      </c>
    </row>
    <row r="8219" spans="1:8" hidden="1" x14ac:dyDescent="0.2">
      <c r="A8219" s="1">
        <v>8216</v>
      </c>
      <c r="B8219" s="1">
        <f t="shared" ca="1" si="899"/>
        <v>524613.7148788044</v>
      </c>
      <c r="C8219" s="1">
        <f t="shared" ca="1" si="896"/>
        <v>100</v>
      </c>
      <c r="D8219" s="1">
        <f t="shared" ca="1" si="897"/>
        <v>-42.077013244733351</v>
      </c>
      <c r="E8219" s="1">
        <f t="shared" ca="1" si="898"/>
        <v>0</v>
      </c>
      <c r="F8219" s="1">
        <f t="shared" ca="1" si="900"/>
        <v>1</v>
      </c>
      <c r="G8219" s="1">
        <f t="shared" ca="1" si="901"/>
        <v>0</v>
      </c>
      <c r="H8219" s="1">
        <f t="shared" ca="1" si="902"/>
        <v>1</v>
      </c>
    </row>
    <row r="8220" spans="1:8" hidden="1" x14ac:dyDescent="0.2">
      <c r="A8220" s="1">
        <v>8217</v>
      </c>
      <c r="B8220" s="1">
        <f t="shared" ca="1" si="899"/>
        <v>520406.01355433109</v>
      </c>
      <c r="C8220" s="1">
        <f t="shared" ca="1" si="896"/>
        <v>100</v>
      </c>
      <c r="D8220" s="1">
        <f t="shared" ca="1" si="897"/>
        <v>-42.077013244733351</v>
      </c>
      <c r="E8220" s="1">
        <f t="shared" ca="1" si="898"/>
        <v>-1</v>
      </c>
      <c r="F8220" s="1">
        <f t="shared" ca="1" si="900"/>
        <v>1</v>
      </c>
      <c r="G8220" s="1">
        <f t="shared" ca="1" si="901"/>
        <v>1</v>
      </c>
      <c r="H8220" s="1">
        <f t="shared" ca="1" si="902"/>
        <v>0</v>
      </c>
    </row>
    <row r="8221" spans="1:8" hidden="1" x14ac:dyDescent="0.2">
      <c r="A8221" s="1">
        <v>8218</v>
      </c>
      <c r="B8221" s="1">
        <f t="shared" ca="1" si="899"/>
        <v>516198.31222985778</v>
      </c>
      <c r="C8221" s="1">
        <f t="shared" ca="1" si="896"/>
        <v>100</v>
      </c>
      <c r="D8221" s="1">
        <f t="shared" ca="1" si="897"/>
        <v>58.639357099169693</v>
      </c>
      <c r="E8221" s="1">
        <f t="shared" ca="1" si="898"/>
        <v>-2</v>
      </c>
      <c r="F8221" s="1">
        <f t="shared" ca="1" si="900"/>
        <v>1</v>
      </c>
      <c r="G8221" s="1">
        <f t="shared" ca="1" si="901"/>
        <v>2</v>
      </c>
      <c r="H8221" s="1">
        <f t="shared" ca="1" si="902"/>
        <v>0</v>
      </c>
    </row>
    <row r="8222" spans="1:8" hidden="1" x14ac:dyDescent="0.2">
      <c r="A8222" s="1">
        <v>8219</v>
      </c>
      <c r="B8222" s="1">
        <f t="shared" ca="1" si="899"/>
        <v>522062.24793977477</v>
      </c>
      <c r="C8222" s="1">
        <f t="shared" ca="1" si="896"/>
        <v>100</v>
      </c>
      <c r="D8222" s="1">
        <f t="shared" ca="1" si="897"/>
        <v>-42.077013244733351</v>
      </c>
      <c r="E8222" s="1">
        <f t="shared" ca="1" si="898"/>
        <v>-1</v>
      </c>
      <c r="F8222" s="1">
        <f t="shared" ca="1" si="900"/>
        <v>1</v>
      </c>
      <c r="G8222" s="1">
        <f t="shared" ca="1" si="901"/>
        <v>0</v>
      </c>
      <c r="H8222" s="1">
        <f t="shared" ca="1" si="902"/>
        <v>1</v>
      </c>
    </row>
    <row r="8223" spans="1:8" hidden="1" x14ac:dyDescent="0.2">
      <c r="A8223" s="1">
        <v>8220</v>
      </c>
      <c r="B8223" s="1">
        <f t="shared" ca="1" si="899"/>
        <v>517854.54661530146</v>
      </c>
      <c r="C8223" s="1">
        <f t="shared" ca="1" si="896"/>
        <v>100</v>
      </c>
      <c r="D8223" s="1">
        <f t="shared" ca="1" si="897"/>
        <v>58.639357099169693</v>
      </c>
      <c r="E8223" s="1">
        <f t="shared" ca="1" si="898"/>
        <v>-2</v>
      </c>
      <c r="F8223" s="1">
        <f t="shared" ca="1" si="900"/>
        <v>1</v>
      </c>
      <c r="G8223" s="1">
        <f t="shared" ca="1" si="901"/>
        <v>1</v>
      </c>
      <c r="H8223" s="1">
        <f t="shared" ca="1" si="902"/>
        <v>0</v>
      </c>
    </row>
    <row r="8224" spans="1:8" hidden="1" x14ac:dyDescent="0.2">
      <c r="A8224" s="1">
        <v>8221</v>
      </c>
      <c r="B8224" s="1">
        <f t="shared" ca="1" si="899"/>
        <v>523718.48232521844</v>
      </c>
      <c r="C8224" s="1">
        <f t="shared" ca="1" si="896"/>
        <v>100</v>
      </c>
      <c r="D8224" s="1">
        <f t="shared" ca="1" si="897"/>
        <v>-42.077013244733351</v>
      </c>
      <c r="E8224" s="1">
        <f t="shared" ca="1" si="898"/>
        <v>-1</v>
      </c>
      <c r="F8224" s="1">
        <f t="shared" ca="1" si="900"/>
        <v>1</v>
      </c>
      <c r="G8224" s="1">
        <f t="shared" ca="1" si="901"/>
        <v>0</v>
      </c>
      <c r="H8224" s="1">
        <f t="shared" ca="1" si="902"/>
        <v>1</v>
      </c>
    </row>
    <row r="8225" spans="1:8" hidden="1" x14ac:dyDescent="0.2">
      <c r="A8225" s="1">
        <v>8222</v>
      </c>
      <c r="B8225" s="1">
        <f t="shared" ca="1" si="899"/>
        <v>519510.78100074513</v>
      </c>
      <c r="C8225" s="1">
        <f t="shared" ca="1" si="896"/>
        <v>100</v>
      </c>
      <c r="D8225" s="1">
        <f t="shared" ca="1" si="897"/>
        <v>-42.077013244733351</v>
      </c>
      <c r="E8225" s="1">
        <f t="shared" ca="1" si="898"/>
        <v>-2</v>
      </c>
      <c r="F8225" s="1">
        <f t="shared" ca="1" si="900"/>
        <v>1</v>
      </c>
      <c r="G8225" s="1">
        <f t="shared" ca="1" si="901"/>
        <v>1</v>
      </c>
      <c r="H8225" s="1">
        <f t="shared" ca="1" si="902"/>
        <v>0</v>
      </c>
    </row>
    <row r="8226" spans="1:8" hidden="1" x14ac:dyDescent="0.2">
      <c r="A8226" s="1">
        <v>8223</v>
      </c>
      <c r="B8226" s="1">
        <f t="shared" ca="1" si="899"/>
        <v>515303.07967627182</v>
      </c>
      <c r="C8226" s="1">
        <f t="shared" ca="1" si="896"/>
        <v>100</v>
      </c>
      <c r="D8226" s="1">
        <f t="shared" ca="1" si="897"/>
        <v>58.639357099169693</v>
      </c>
      <c r="E8226" s="1">
        <f t="shared" ca="1" si="898"/>
        <v>-3</v>
      </c>
      <c r="F8226" s="1">
        <f t="shared" ca="1" si="900"/>
        <v>1</v>
      </c>
      <c r="G8226" s="1">
        <f t="shared" ca="1" si="901"/>
        <v>2</v>
      </c>
      <c r="H8226" s="1">
        <f t="shared" ca="1" si="902"/>
        <v>0</v>
      </c>
    </row>
    <row r="8227" spans="1:8" hidden="1" x14ac:dyDescent="0.2">
      <c r="A8227" s="1">
        <v>8224</v>
      </c>
      <c r="B8227" s="1">
        <f t="shared" ca="1" si="899"/>
        <v>521167.01538618881</v>
      </c>
      <c r="C8227" s="1">
        <f t="shared" ca="1" si="896"/>
        <v>100</v>
      </c>
      <c r="D8227" s="1">
        <f t="shared" ca="1" si="897"/>
        <v>-42.077013244733351</v>
      </c>
      <c r="E8227" s="1">
        <f t="shared" ca="1" si="898"/>
        <v>-2</v>
      </c>
      <c r="F8227" s="1">
        <f t="shared" ca="1" si="900"/>
        <v>1</v>
      </c>
      <c r="G8227" s="1">
        <f t="shared" ca="1" si="901"/>
        <v>0</v>
      </c>
      <c r="H8227" s="1">
        <f t="shared" ca="1" si="902"/>
        <v>1</v>
      </c>
    </row>
    <row r="8228" spans="1:8" hidden="1" x14ac:dyDescent="0.2">
      <c r="A8228" s="1">
        <v>8225</v>
      </c>
      <c r="B8228" s="1">
        <f t="shared" ca="1" si="899"/>
        <v>516959.3140617155</v>
      </c>
      <c r="C8228" s="1">
        <f t="shared" ca="1" si="896"/>
        <v>100</v>
      </c>
      <c r="D8228" s="1">
        <f t="shared" ca="1" si="897"/>
        <v>-42.077013244733351</v>
      </c>
      <c r="E8228" s="1">
        <f t="shared" ca="1" si="898"/>
        <v>-3</v>
      </c>
      <c r="F8228" s="1">
        <f t="shared" ca="1" si="900"/>
        <v>1</v>
      </c>
      <c r="G8228" s="1">
        <f t="shared" ca="1" si="901"/>
        <v>1</v>
      </c>
      <c r="H8228" s="1">
        <f t="shared" ca="1" si="902"/>
        <v>0</v>
      </c>
    </row>
    <row r="8229" spans="1:8" hidden="1" x14ac:dyDescent="0.2">
      <c r="A8229" s="1">
        <v>8226</v>
      </c>
      <c r="B8229" s="1">
        <f t="shared" ca="1" si="899"/>
        <v>512751.61273724219</v>
      </c>
      <c r="C8229" s="1">
        <f t="shared" ca="1" si="896"/>
        <v>100</v>
      </c>
      <c r="D8229" s="1">
        <f t="shared" ca="1" si="897"/>
        <v>-42.077013244733351</v>
      </c>
      <c r="E8229" s="1">
        <f t="shared" ca="1" si="898"/>
        <v>-4</v>
      </c>
      <c r="F8229" s="1">
        <f t="shared" ca="1" si="900"/>
        <v>1</v>
      </c>
      <c r="G8229" s="1">
        <f t="shared" ca="1" si="901"/>
        <v>2</v>
      </c>
      <c r="H8229" s="1">
        <f t="shared" ca="1" si="902"/>
        <v>0</v>
      </c>
    </row>
    <row r="8230" spans="1:8" hidden="1" x14ac:dyDescent="0.2">
      <c r="A8230" s="1">
        <v>8227</v>
      </c>
      <c r="B8230" s="1">
        <f t="shared" ca="1" si="899"/>
        <v>508543.91141276888</v>
      </c>
      <c r="C8230" s="1">
        <f t="shared" ca="1" si="896"/>
        <v>500</v>
      </c>
      <c r="D8230" s="1">
        <f t="shared" ca="1" si="897"/>
        <v>58.639357099169693</v>
      </c>
      <c r="E8230" s="1">
        <f t="shared" ca="1" si="898"/>
        <v>0</v>
      </c>
      <c r="F8230" s="1">
        <f t="shared" ca="1" si="900"/>
        <v>2</v>
      </c>
      <c r="G8230" s="1">
        <f t="shared" ca="1" si="901"/>
        <v>3</v>
      </c>
      <c r="H8230" s="1">
        <f t="shared" ca="1" si="902"/>
        <v>0</v>
      </c>
    </row>
    <row r="8231" spans="1:8" hidden="1" x14ac:dyDescent="0.2">
      <c r="A8231" s="1">
        <v>8228</v>
      </c>
      <c r="B8231" s="1">
        <f t="shared" ca="1" si="899"/>
        <v>537863.5899623537</v>
      </c>
      <c r="C8231" s="1">
        <f t="shared" ca="1" si="896"/>
        <v>100</v>
      </c>
      <c r="D8231" s="1">
        <f t="shared" ca="1" si="897"/>
        <v>-42.077013244733351</v>
      </c>
      <c r="E8231" s="1">
        <f t="shared" ca="1" si="898"/>
        <v>0</v>
      </c>
      <c r="F8231" s="1">
        <f t="shared" ca="1" si="900"/>
        <v>1</v>
      </c>
      <c r="G8231" s="1">
        <f t="shared" ca="1" si="901"/>
        <v>0</v>
      </c>
      <c r="H8231" s="1">
        <f t="shared" ca="1" si="902"/>
        <v>1</v>
      </c>
    </row>
    <row r="8232" spans="1:8" hidden="1" x14ac:dyDescent="0.2">
      <c r="A8232" s="1">
        <v>8229</v>
      </c>
      <c r="B8232" s="1">
        <f t="shared" ca="1" si="899"/>
        <v>533655.88863788033</v>
      </c>
      <c r="C8232" s="1">
        <f t="shared" ca="1" si="896"/>
        <v>100</v>
      </c>
      <c r="D8232" s="1">
        <f t="shared" ca="1" si="897"/>
        <v>58.639357099169693</v>
      </c>
      <c r="E8232" s="1">
        <f t="shared" ca="1" si="898"/>
        <v>-1</v>
      </c>
      <c r="F8232" s="1">
        <f t="shared" ca="1" si="900"/>
        <v>1</v>
      </c>
      <c r="G8232" s="1">
        <f t="shared" ca="1" si="901"/>
        <v>1</v>
      </c>
      <c r="H8232" s="1">
        <f t="shared" ca="1" si="902"/>
        <v>0</v>
      </c>
    </row>
    <row r="8233" spans="1:8" hidden="1" x14ac:dyDescent="0.2">
      <c r="A8233" s="1">
        <v>8230</v>
      </c>
      <c r="B8233" s="1">
        <f t="shared" ca="1" si="899"/>
        <v>539519.82434779732</v>
      </c>
      <c r="C8233" s="1">
        <f t="shared" ca="1" si="896"/>
        <v>100</v>
      </c>
      <c r="D8233" s="1">
        <f t="shared" ca="1" si="897"/>
        <v>-42.077013244733351</v>
      </c>
      <c r="E8233" s="1">
        <f t="shared" ca="1" si="898"/>
        <v>0</v>
      </c>
      <c r="F8233" s="1">
        <f t="shared" ca="1" si="900"/>
        <v>1</v>
      </c>
      <c r="G8233" s="1">
        <f t="shared" ca="1" si="901"/>
        <v>0</v>
      </c>
      <c r="H8233" s="1">
        <f t="shared" ca="1" si="902"/>
        <v>1</v>
      </c>
    </row>
    <row r="8234" spans="1:8" hidden="1" x14ac:dyDescent="0.2">
      <c r="A8234" s="1">
        <v>8231</v>
      </c>
      <c r="B8234" s="1">
        <f t="shared" ca="1" si="899"/>
        <v>535312.12302332395</v>
      </c>
      <c r="C8234" s="1">
        <f t="shared" ca="1" si="896"/>
        <v>100</v>
      </c>
      <c r="D8234" s="1">
        <f t="shared" ca="1" si="897"/>
        <v>-42.077013244733351</v>
      </c>
      <c r="E8234" s="1">
        <f t="shared" ca="1" si="898"/>
        <v>-1</v>
      </c>
      <c r="F8234" s="1">
        <f t="shared" ca="1" si="900"/>
        <v>1</v>
      </c>
      <c r="G8234" s="1">
        <f t="shared" ca="1" si="901"/>
        <v>1</v>
      </c>
      <c r="H8234" s="1">
        <f t="shared" ca="1" si="902"/>
        <v>0</v>
      </c>
    </row>
    <row r="8235" spans="1:8" hidden="1" x14ac:dyDescent="0.2">
      <c r="A8235" s="1">
        <v>8232</v>
      </c>
      <c r="B8235" s="1">
        <f t="shared" ca="1" si="899"/>
        <v>531104.42169885058</v>
      </c>
      <c r="C8235" s="1">
        <f t="shared" ca="1" si="896"/>
        <v>100</v>
      </c>
      <c r="D8235" s="1">
        <f t="shared" ca="1" si="897"/>
        <v>-42.077013244733351</v>
      </c>
      <c r="E8235" s="1">
        <f t="shared" ca="1" si="898"/>
        <v>-2</v>
      </c>
      <c r="F8235" s="1">
        <f t="shared" ca="1" si="900"/>
        <v>1</v>
      </c>
      <c r="G8235" s="1">
        <f t="shared" ca="1" si="901"/>
        <v>2</v>
      </c>
      <c r="H8235" s="1">
        <f t="shared" ca="1" si="902"/>
        <v>0</v>
      </c>
    </row>
    <row r="8236" spans="1:8" hidden="1" x14ac:dyDescent="0.2">
      <c r="A8236" s="1">
        <v>8233</v>
      </c>
      <c r="B8236" s="1">
        <f t="shared" ca="1" si="899"/>
        <v>526896.72037437721</v>
      </c>
      <c r="C8236" s="1">
        <f t="shared" ca="1" si="896"/>
        <v>100</v>
      </c>
      <c r="D8236" s="1">
        <f t="shared" ca="1" si="897"/>
        <v>58.639357099169693</v>
      </c>
      <c r="E8236" s="1">
        <f t="shared" ca="1" si="898"/>
        <v>-3</v>
      </c>
      <c r="F8236" s="1">
        <f t="shared" ca="1" si="900"/>
        <v>1</v>
      </c>
      <c r="G8236" s="1">
        <f t="shared" ca="1" si="901"/>
        <v>3</v>
      </c>
      <c r="H8236" s="1">
        <f t="shared" ca="1" si="902"/>
        <v>0</v>
      </c>
    </row>
    <row r="8237" spans="1:8" hidden="1" x14ac:dyDescent="0.2">
      <c r="A8237" s="1">
        <v>8234</v>
      </c>
      <c r="B8237" s="1">
        <f t="shared" ca="1" si="899"/>
        <v>532760.6560842942</v>
      </c>
      <c r="C8237" s="1">
        <f t="shared" ca="1" si="896"/>
        <v>100</v>
      </c>
      <c r="D8237" s="1">
        <f t="shared" ca="1" si="897"/>
        <v>-42.077013244733351</v>
      </c>
      <c r="E8237" s="1">
        <f t="shared" ca="1" si="898"/>
        <v>-2</v>
      </c>
      <c r="F8237" s="1">
        <f t="shared" ca="1" si="900"/>
        <v>1</v>
      </c>
      <c r="G8237" s="1">
        <f t="shared" ca="1" si="901"/>
        <v>0</v>
      </c>
      <c r="H8237" s="1">
        <f t="shared" ca="1" si="902"/>
        <v>1</v>
      </c>
    </row>
    <row r="8238" spans="1:8" hidden="1" x14ac:dyDescent="0.2">
      <c r="A8238" s="1">
        <v>8235</v>
      </c>
      <c r="B8238" s="1">
        <f t="shared" ca="1" si="899"/>
        <v>528552.95475982083</v>
      </c>
      <c r="C8238" s="1">
        <f t="shared" ca="1" si="896"/>
        <v>100</v>
      </c>
      <c r="D8238" s="1">
        <f t="shared" ca="1" si="897"/>
        <v>-42.077013244733351</v>
      </c>
      <c r="E8238" s="1">
        <f t="shared" ca="1" si="898"/>
        <v>-3</v>
      </c>
      <c r="F8238" s="1">
        <f t="shared" ca="1" si="900"/>
        <v>1</v>
      </c>
      <c r="G8238" s="1">
        <f t="shared" ca="1" si="901"/>
        <v>1</v>
      </c>
      <c r="H8238" s="1">
        <f t="shared" ca="1" si="902"/>
        <v>0</v>
      </c>
    </row>
    <row r="8239" spans="1:8" hidden="1" x14ac:dyDescent="0.2">
      <c r="A8239" s="1">
        <v>8236</v>
      </c>
      <c r="B8239" s="1">
        <f t="shared" ca="1" si="899"/>
        <v>524345.25343534746</v>
      </c>
      <c r="C8239" s="1">
        <f t="shared" ca="1" si="896"/>
        <v>100</v>
      </c>
      <c r="D8239" s="1">
        <f t="shared" ca="1" si="897"/>
        <v>58.639357099169693</v>
      </c>
      <c r="E8239" s="1">
        <f t="shared" ca="1" si="898"/>
        <v>-4</v>
      </c>
      <c r="F8239" s="1">
        <f t="shared" ca="1" si="900"/>
        <v>1</v>
      </c>
      <c r="G8239" s="1">
        <f t="shared" ca="1" si="901"/>
        <v>2</v>
      </c>
      <c r="H8239" s="1">
        <f t="shared" ca="1" si="902"/>
        <v>0</v>
      </c>
    </row>
    <row r="8240" spans="1:8" hidden="1" x14ac:dyDescent="0.2">
      <c r="A8240" s="1">
        <v>8237</v>
      </c>
      <c r="B8240" s="1">
        <f t="shared" ca="1" si="899"/>
        <v>530209.18914526445</v>
      </c>
      <c r="C8240" s="1">
        <f t="shared" ca="1" si="896"/>
        <v>100</v>
      </c>
      <c r="D8240" s="1">
        <f t="shared" ca="1" si="897"/>
        <v>-42.077013244733351</v>
      </c>
      <c r="E8240" s="1">
        <f t="shared" ca="1" si="898"/>
        <v>-3</v>
      </c>
      <c r="F8240" s="1">
        <f t="shared" ca="1" si="900"/>
        <v>1</v>
      </c>
      <c r="G8240" s="1">
        <f t="shared" ca="1" si="901"/>
        <v>0</v>
      </c>
      <c r="H8240" s="1">
        <f t="shared" ca="1" si="902"/>
        <v>1</v>
      </c>
    </row>
    <row r="8241" spans="1:8" hidden="1" x14ac:dyDescent="0.2">
      <c r="A8241" s="1">
        <v>8238</v>
      </c>
      <c r="B8241" s="1">
        <f t="shared" ca="1" si="899"/>
        <v>526001.48782079108</v>
      </c>
      <c r="C8241" s="1">
        <f t="shared" ca="1" si="896"/>
        <v>100</v>
      </c>
      <c r="D8241" s="1">
        <f t="shared" ca="1" si="897"/>
        <v>-42.077013244733351</v>
      </c>
      <c r="E8241" s="1">
        <f t="shared" ca="1" si="898"/>
        <v>-4</v>
      </c>
      <c r="F8241" s="1">
        <f t="shared" ca="1" si="900"/>
        <v>1</v>
      </c>
      <c r="G8241" s="1">
        <f t="shared" ca="1" si="901"/>
        <v>1</v>
      </c>
      <c r="H8241" s="1">
        <f t="shared" ca="1" si="902"/>
        <v>0</v>
      </c>
    </row>
    <row r="8242" spans="1:8" hidden="1" x14ac:dyDescent="0.2">
      <c r="A8242" s="1">
        <v>8239</v>
      </c>
      <c r="B8242" s="1">
        <f t="shared" ca="1" si="899"/>
        <v>521793.78649631777</v>
      </c>
      <c r="C8242" s="1">
        <f t="shared" ca="1" si="896"/>
        <v>500</v>
      </c>
      <c r="D8242" s="1">
        <f t="shared" ca="1" si="897"/>
        <v>-42.077013244733351</v>
      </c>
      <c r="E8242" s="1">
        <f t="shared" ca="1" si="898"/>
        <v>0</v>
      </c>
      <c r="F8242" s="1">
        <f t="shared" ca="1" si="900"/>
        <v>2</v>
      </c>
      <c r="G8242" s="1">
        <f t="shared" ca="1" si="901"/>
        <v>2</v>
      </c>
      <c r="H8242" s="1">
        <f t="shared" ca="1" si="902"/>
        <v>0</v>
      </c>
    </row>
    <row r="8243" spans="1:8" hidden="1" x14ac:dyDescent="0.2">
      <c r="A8243" s="1">
        <v>8240</v>
      </c>
      <c r="B8243" s="1">
        <f t="shared" ca="1" si="899"/>
        <v>500755.27987395111</v>
      </c>
      <c r="C8243" s="1">
        <f t="shared" ca="1" si="896"/>
        <v>500</v>
      </c>
      <c r="D8243" s="1">
        <f t="shared" ca="1" si="897"/>
        <v>58.639357099169693</v>
      </c>
      <c r="E8243" s="1">
        <f t="shared" ca="1" si="898"/>
        <v>-1</v>
      </c>
      <c r="F8243" s="1">
        <f t="shared" ca="1" si="900"/>
        <v>2</v>
      </c>
      <c r="G8243" s="1">
        <f t="shared" ca="1" si="901"/>
        <v>3</v>
      </c>
      <c r="H8243" s="1">
        <f t="shared" ca="1" si="902"/>
        <v>0</v>
      </c>
    </row>
    <row r="8244" spans="1:8" hidden="1" x14ac:dyDescent="0.2">
      <c r="A8244" s="1">
        <v>8241</v>
      </c>
      <c r="B8244" s="1">
        <f t="shared" ca="1" si="899"/>
        <v>530074.95842353592</v>
      </c>
      <c r="C8244" s="1">
        <f t="shared" ca="1" si="896"/>
        <v>100</v>
      </c>
      <c r="D8244" s="1">
        <f t="shared" ca="1" si="897"/>
        <v>-42.077013244733351</v>
      </c>
      <c r="E8244" s="1">
        <f t="shared" ca="1" si="898"/>
        <v>0</v>
      </c>
      <c r="F8244" s="1">
        <f t="shared" ca="1" si="900"/>
        <v>1</v>
      </c>
      <c r="G8244" s="1">
        <f t="shared" ca="1" si="901"/>
        <v>0</v>
      </c>
      <c r="H8244" s="1">
        <f t="shared" ca="1" si="902"/>
        <v>1</v>
      </c>
    </row>
    <row r="8245" spans="1:8" hidden="1" x14ac:dyDescent="0.2">
      <c r="A8245" s="1">
        <v>8242</v>
      </c>
      <c r="B8245" s="1">
        <f t="shared" ca="1" si="899"/>
        <v>525867.25709906255</v>
      </c>
      <c r="C8245" s="1">
        <f t="shared" ca="1" si="896"/>
        <v>100</v>
      </c>
      <c r="D8245" s="1">
        <f t="shared" ca="1" si="897"/>
        <v>58.639357099169693</v>
      </c>
      <c r="E8245" s="1">
        <f t="shared" ca="1" si="898"/>
        <v>-1</v>
      </c>
      <c r="F8245" s="1">
        <f t="shared" ca="1" si="900"/>
        <v>1</v>
      </c>
      <c r="G8245" s="1">
        <f t="shared" ca="1" si="901"/>
        <v>1</v>
      </c>
      <c r="H8245" s="1">
        <f t="shared" ca="1" si="902"/>
        <v>0</v>
      </c>
    </row>
    <row r="8246" spans="1:8" hidden="1" x14ac:dyDescent="0.2">
      <c r="A8246" s="1">
        <v>8243</v>
      </c>
      <c r="B8246" s="1">
        <f t="shared" ca="1" si="899"/>
        <v>531731.19280897954</v>
      </c>
      <c r="C8246" s="1">
        <f t="shared" ca="1" si="896"/>
        <v>100</v>
      </c>
      <c r="D8246" s="1">
        <f t="shared" ca="1" si="897"/>
        <v>-42.077013244733351</v>
      </c>
      <c r="E8246" s="1">
        <f t="shared" ca="1" si="898"/>
        <v>0</v>
      </c>
      <c r="F8246" s="1">
        <f t="shared" ca="1" si="900"/>
        <v>1</v>
      </c>
      <c r="G8246" s="1">
        <f t="shared" ca="1" si="901"/>
        <v>0</v>
      </c>
      <c r="H8246" s="1">
        <f t="shared" ca="1" si="902"/>
        <v>1</v>
      </c>
    </row>
    <row r="8247" spans="1:8" hidden="1" x14ac:dyDescent="0.2">
      <c r="A8247" s="1">
        <v>8244</v>
      </c>
      <c r="B8247" s="1">
        <f t="shared" ca="1" si="899"/>
        <v>527523.49148450617</v>
      </c>
      <c r="C8247" s="1">
        <f t="shared" ca="1" si="896"/>
        <v>100</v>
      </c>
      <c r="D8247" s="1">
        <f t="shared" ca="1" si="897"/>
        <v>58.639357099169693</v>
      </c>
      <c r="E8247" s="1">
        <f t="shared" ca="1" si="898"/>
        <v>-1</v>
      </c>
      <c r="F8247" s="1">
        <f t="shared" ca="1" si="900"/>
        <v>1</v>
      </c>
      <c r="G8247" s="1">
        <f t="shared" ca="1" si="901"/>
        <v>1</v>
      </c>
      <c r="H8247" s="1">
        <f t="shared" ca="1" si="902"/>
        <v>0</v>
      </c>
    </row>
    <row r="8248" spans="1:8" hidden="1" x14ac:dyDescent="0.2">
      <c r="A8248" s="1">
        <v>8245</v>
      </c>
      <c r="B8248" s="1">
        <f t="shared" ca="1" si="899"/>
        <v>533387.42719442316</v>
      </c>
      <c r="C8248" s="1">
        <f t="shared" ca="1" si="896"/>
        <v>100</v>
      </c>
      <c r="D8248" s="1">
        <f t="shared" ca="1" si="897"/>
        <v>58.639357099169693</v>
      </c>
      <c r="E8248" s="1">
        <f t="shared" ca="1" si="898"/>
        <v>0</v>
      </c>
      <c r="F8248" s="1">
        <f t="shared" ca="1" si="900"/>
        <v>1</v>
      </c>
      <c r="G8248" s="1">
        <f t="shared" ca="1" si="901"/>
        <v>0</v>
      </c>
      <c r="H8248" s="1">
        <f t="shared" ca="1" si="902"/>
        <v>1</v>
      </c>
    </row>
    <row r="8249" spans="1:8" hidden="1" x14ac:dyDescent="0.2">
      <c r="A8249" s="1">
        <v>8246</v>
      </c>
      <c r="B8249" s="1">
        <f t="shared" ca="1" si="899"/>
        <v>539251.36290434015</v>
      </c>
      <c r="C8249" s="1">
        <f t="shared" ca="1" si="896"/>
        <v>100</v>
      </c>
      <c r="D8249" s="1">
        <f t="shared" ca="1" si="897"/>
        <v>-42.077013244733351</v>
      </c>
      <c r="E8249" s="1">
        <f t="shared" ca="1" si="898"/>
        <v>0</v>
      </c>
      <c r="F8249" s="1">
        <f t="shared" ca="1" si="900"/>
        <v>1</v>
      </c>
      <c r="G8249" s="1">
        <f t="shared" ca="1" si="901"/>
        <v>0</v>
      </c>
      <c r="H8249" s="1">
        <f t="shared" ca="1" si="902"/>
        <v>2</v>
      </c>
    </row>
    <row r="8250" spans="1:8" hidden="1" x14ac:dyDescent="0.2">
      <c r="A8250" s="1">
        <v>8247</v>
      </c>
      <c r="B8250" s="1">
        <f t="shared" ca="1" si="899"/>
        <v>535043.66157986678</v>
      </c>
      <c r="C8250" s="1">
        <f t="shared" ca="1" si="896"/>
        <v>100</v>
      </c>
      <c r="D8250" s="1">
        <f t="shared" ca="1" si="897"/>
        <v>-42.077013244733351</v>
      </c>
      <c r="E8250" s="1">
        <f t="shared" ca="1" si="898"/>
        <v>-1</v>
      </c>
      <c r="F8250" s="1">
        <f t="shared" ca="1" si="900"/>
        <v>1</v>
      </c>
      <c r="G8250" s="1">
        <f t="shared" ca="1" si="901"/>
        <v>1</v>
      </c>
      <c r="H8250" s="1">
        <f t="shared" ca="1" si="902"/>
        <v>0</v>
      </c>
    </row>
    <row r="8251" spans="1:8" hidden="1" x14ac:dyDescent="0.2">
      <c r="A8251" s="1">
        <v>8248</v>
      </c>
      <c r="B8251" s="1">
        <f t="shared" ca="1" si="899"/>
        <v>530835.96025539341</v>
      </c>
      <c r="C8251" s="1">
        <f t="shared" ca="1" si="896"/>
        <v>100</v>
      </c>
      <c r="D8251" s="1">
        <f t="shared" ca="1" si="897"/>
        <v>58.639357099169693</v>
      </c>
      <c r="E8251" s="1">
        <f t="shared" ca="1" si="898"/>
        <v>-2</v>
      </c>
      <c r="F8251" s="1">
        <f t="shared" ca="1" si="900"/>
        <v>1</v>
      </c>
      <c r="G8251" s="1">
        <f t="shared" ca="1" si="901"/>
        <v>2</v>
      </c>
      <c r="H8251" s="1">
        <f t="shared" ca="1" si="902"/>
        <v>0</v>
      </c>
    </row>
    <row r="8252" spans="1:8" hidden="1" x14ac:dyDescent="0.2">
      <c r="A8252" s="1">
        <v>8249</v>
      </c>
      <c r="B8252" s="1">
        <f t="shared" ca="1" si="899"/>
        <v>536699.8959653104</v>
      </c>
      <c r="C8252" s="1">
        <f t="shared" ca="1" si="896"/>
        <v>100</v>
      </c>
      <c r="D8252" s="1">
        <f t="shared" ca="1" si="897"/>
        <v>-42.077013244733351</v>
      </c>
      <c r="E8252" s="1">
        <f t="shared" ca="1" si="898"/>
        <v>-1</v>
      </c>
      <c r="F8252" s="1">
        <f t="shared" ca="1" si="900"/>
        <v>1</v>
      </c>
      <c r="G8252" s="1">
        <f t="shared" ca="1" si="901"/>
        <v>0</v>
      </c>
      <c r="H8252" s="1">
        <f t="shared" ca="1" si="902"/>
        <v>1</v>
      </c>
    </row>
    <row r="8253" spans="1:8" hidden="1" x14ac:dyDescent="0.2">
      <c r="A8253" s="1">
        <v>8250</v>
      </c>
      <c r="B8253" s="1">
        <f t="shared" ca="1" si="899"/>
        <v>532492.19464083703</v>
      </c>
      <c r="C8253" s="1">
        <f t="shared" ca="1" si="896"/>
        <v>100</v>
      </c>
      <c r="D8253" s="1">
        <f t="shared" ca="1" si="897"/>
        <v>58.639357099169693</v>
      </c>
      <c r="E8253" s="1">
        <f t="shared" ca="1" si="898"/>
        <v>-2</v>
      </c>
      <c r="F8253" s="1">
        <f t="shared" ca="1" si="900"/>
        <v>1</v>
      </c>
      <c r="G8253" s="1">
        <f t="shared" ca="1" si="901"/>
        <v>1</v>
      </c>
      <c r="H8253" s="1">
        <f t="shared" ca="1" si="902"/>
        <v>0</v>
      </c>
    </row>
    <row r="8254" spans="1:8" hidden="1" x14ac:dyDescent="0.2">
      <c r="A8254" s="1">
        <v>8251</v>
      </c>
      <c r="B8254" s="1">
        <f t="shared" ca="1" si="899"/>
        <v>538356.13035075401</v>
      </c>
      <c r="C8254" s="1">
        <f t="shared" ca="1" si="896"/>
        <v>100</v>
      </c>
      <c r="D8254" s="1">
        <f t="shared" ca="1" si="897"/>
        <v>-42.077013244733351</v>
      </c>
      <c r="E8254" s="1">
        <f t="shared" ca="1" si="898"/>
        <v>-1</v>
      </c>
      <c r="F8254" s="1">
        <f t="shared" ca="1" si="900"/>
        <v>1</v>
      </c>
      <c r="G8254" s="1">
        <f t="shared" ca="1" si="901"/>
        <v>0</v>
      </c>
      <c r="H8254" s="1">
        <f t="shared" ca="1" si="902"/>
        <v>1</v>
      </c>
    </row>
    <row r="8255" spans="1:8" hidden="1" x14ac:dyDescent="0.2">
      <c r="A8255" s="1">
        <v>8252</v>
      </c>
      <c r="B8255" s="1">
        <f t="shared" ca="1" si="899"/>
        <v>534148.42902628065</v>
      </c>
      <c r="C8255" s="1">
        <f t="shared" ca="1" si="896"/>
        <v>100</v>
      </c>
      <c r="D8255" s="1">
        <f t="shared" ca="1" si="897"/>
        <v>-42.077013244733351</v>
      </c>
      <c r="E8255" s="1">
        <f t="shared" ca="1" si="898"/>
        <v>-2</v>
      </c>
      <c r="F8255" s="1">
        <f t="shared" ca="1" si="900"/>
        <v>1</v>
      </c>
      <c r="G8255" s="1">
        <f t="shared" ca="1" si="901"/>
        <v>1</v>
      </c>
      <c r="H8255" s="1">
        <f t="shared" ca="1" si="902"/>
        <v>0</v>
      </c>
    </row>
    <row r="8256" spans="1:8" hidden="1" x14ac:dyDescent="0.2">
      <c r="A8256" s="1">
        <v>8253</v>
      </c>
      <c r="B8256" s="1">
        <f t="shared" ca="1" si="899"/>
        <v>529940.72770180728</v>
      </c>
      <c r="C8256" s="1">
        <f t="shared" ca="1" si="896"/>
        <v>100</v>
      </c>
      <c r="D8256" s="1">
        <f t="shared" ca="1" si="897"/>
        <v>-42.077013244733351</v>
      </c>
      <c r="E8256" s="1">
        <f t="shared" ca="1" si="898"/>
        <v>-3</v>
      </c>
      <c r="F8256" s="1">
        <f t="shared" ca="1" si="900"/>
        <v>1</v>
      </c>
      <c r="G8256" s="1">
        <f t="shared" ca="1" si="901"/>
        <v>2</v>
      </c>
      <c r="H8256" s="1">
        <f t="shared" ca="1" si="902"/>
        <v>0</v>
      </c>
    </row>
    <row r="8257" spans="1:8" hidden="1" x14ac:dyDescent="0.2">
      <c r="A8257" s="1">
        <v>8254</v>
      </c>
      <c r="B8257" s="1">
        <f t="shared" ca="1" si="899"/>
        <v>525733.02637733391</v>
      </c>
      <c r="C8257" s="1">
        <f t="shared" ca="1" si="896"/>
        <v>100</v>
      </c>
      <c r="D8257" s="1">
        <f t="shared" ca="1" si="897"/>
        <v>-42.077013244733351</v>
      </c>
      <c r="E8257" s="1">
        <f t="shared" ca="1" si="898"/>
        <v>-4</v>
      </c>
      <c r="F8257" s="1">
        <f t="shared" ca="1" si="900"/>
        <v>1</v>
      </c>
      <c r="G8257" s="1">
        <f t="shared" ca="1" si="901"/>
        <v>3</v>
      </c>
      <c r="H8257" s="1">
        <f t="shared" ca="1" si="902"/>
        <v>0</v>
      </c>
    </row>
    <row r="8258" spans="1:8" hidden="1" x14ac:dyDescent="0.2">
      <c r="A8258" s="1">
        <v>8255</v>
      </c>
      <c r="B8258" s="1">
        <f t="shared" ca="1" si="899"/>
        <v>521525.3250528606</v>
      </c>
      <c r="C8258" s="1">
        <f t="shared" ca="1" si="896"/>
        <v>500</v>
      </c>
      <c r="D8258" s="1">
        <f t="shared" ca="1" si="897"/>
        <v>-42.077013244733351</v>
      </c>
      <c r="E8258" s="1">
        <f t="shared" ca="1" si="898"/>
        <v>0</v>
      </c>
      <c r="F8258" s="1">
        <f t="shared" ca="1" si="900"/>
        <v>2</v>
      </c>
      <c r="G8258" s="1">
        <f t="shared" ca="1" si="901"/>
        <v>4</v>
      </c>
      <c r="H8258" s="1">
        <f t="shared" ca="1" si="902"/>
        <v>0</v>
      </c>
    </row>
    <row r="8259" spans="1:8" hidden="1" x14ac:dyDescent="0.2">
      <c r="A8259" s="1">
        <v>8256</v>
      </c>
      <c r="B8259" s="1">
        <f t="shared" ca="1" si="899"/>
        <v>500486.81843049394</v>
      </c>
      <c r="C8259" s="1">
        <f t="shared" ca="1" si="896"/>
        <v>500</v>
      </c>
      <c r="D8259" s="1">
        <f t="shared" ca="1" si="897"/>
        <v>58.639357099169693</v>
      </c>
      <c r="E8259" s="1">
        <f t="shared" ca="1" si="898"/>
        <v>-1</v>
      </c>
      <c r="F8259" s="1">
        <f t="shared" ca="1" si="900"/>
        <v>2</v>
      </c>
      <c r="G8259" s="1">
        <f t="shared" ca="1" si="901"/>
        <v>5</v>
      </c>
      <c r="H8259" s="1">
        <f t="shared" ca="1" si="902"/>
        <v>0</v>
      </c>
    </row>
    <row r="8260" spans="1:8" hidden="1" x14ac:dyDescent="0.2">
      <c r="A8260" s="1">
        <v>8257</v>
      </c>
      <c r="B8260" s="1">
        <f t="shared" ca="1" si="899"/>
        <v>529806.49698007875</v>
      </c>
      <c r="C8260" s="1">
        <f t="shared" ca="1" si="896"/>
        <v>100</v>
      </c>
      <c r="D8260" s="1">
        <f t="shared" ca="1" si="897"/>
        <v>-42.077013244733351</v>
      </c>
      <c r="E8260" s="1">
        <f t="shared" ca="1" si="898"/>
        <v>0</v>
      </c>
      <c r="F8260" s="1">
        <f t="shared" ca="1" si="900"/>
        <v>1</v>
      </c>
      <c r="G8260" s="1">
        <f t="shared" ca="1" si="901"/>
        <v>0</v>
      </c>
      <c r="H8260" s="1">
        <f t="shared" ca="1" si="902"/>
        <v>1</v>
      </c>
    </row>
    <row r="8261" spans="1:8" hidden="1" x14ac:dyDescent="0.2">
      <c r="A8261" s="1">
        <v>8258</v>
      </c>
      <c r="B8261" s="1">
        <f t="shared" ca="1" si="899"/>
        <v>525598.79565560538</v>
      </c>
      <c r="C8261" s="1">
        <f t="shared" ref="C8261:C8324" ca="1" si="903">$C$4*POWER($L$2,F8261-1)</f>
        <v>100</v>
      </c>
      <c r="D8261" s="1">
        <f t="shared" ref="D8261:D8324" ca="1" si="904">IF(RAND()&lt;$B$1,$F$1,$H$1)</f>
        <v>58.639357099169693</v>
      </c>
      <c r="E8261" s="1">
        <f t="shared" ref="E8261:E8324" ca="1" si="905">IF(D8260&lt;0,IF(E8260-1=-$D$2,0,E8260-1),IF(E8260+1=$F$2,0,E8260+1))</f>
        <v>-1</v>
      </c>
      <c r="F8261" s="1">
        <f t="shared" ca="1" si="900"/>
        <v>1</v>
      </c>
      <c r="G8261" s="1">
        <f t="shared" ca="1" si="901"/>
        <v>1</v>
      </c>
      <c r="H8261" s="1">
        <f t="shared" ca="1" si="902"/>
        <v>0</v>
      </c>
    </row>
    <row r="8262" spans="1:8" hidden="1" x14ac:dyDescent="0.2">
      <c r="A8262" s="1">
        <v>8259</v>
      </c>
      <c r="B8262" s="1">
        <f t="shared" ref="B8262:B8325" ca="1" si="906">B8261+D8261*C8261</f>
        <v>531462.73136552237</v>
      </c>
      <c r="C8262" s="1">
        <f t="shared" ca="1" si="903"/>
        <v>100</v>
      </c>
      <c r="D8262" s="1">
        <f t="shared" ca="1" si="904"/>
        <v>-42.077013244733351</v>
      </c>
      <c r="E8262" s="1">
        <f t="shared" ca="1" si="905"/>
        <v>0</v>
      </c>
      <c r="F8262" s="1">
        <f t="shared" ref="F8262:F8325" ca="1" si="907">IF(AND(D8261&gt;0,E8262=0),IF(F8261-1&lt;1,1,F8261-1),IF(AND(D8261&lt;0,E8262=0),IF(F8261+1&gt;$H$2,1,F8261+1),F8261))</f>
        <v>1</v>
      </c>
      <c r="G8262" s="1">
        <f t="shared" ref="G8262:G8325" ca="1" si="908">IF(D8261&gt;0,0,G8261+1)</f>
        <v>0</v>
      </c>
      <c r="H8262" s="1">
        <f t="shared" ref="H8262:H8325" ca="1" si="909">IF(D8261&lt;0,0,H8261+1)</f>
        <v>1</v>
      </c>
    </row>
    <row r="8263" spans="1:8" hidden="1" x14ac:dyDescent="0.2">
      <c r="A8263" s="1">
        <v>8260</v>
      </c>
      <c r="B8263" s="1">
        <f t="shared" ca="1" si="906"/>
        <v>527255.030041049</v>
      </c>
      <c r="C8263" s="1">
        <f t="shared" ca="1" si="903"/>
        <v>100</v>
      </c>
      <c r="D8263" s="1">
        <f t="shared" ca="1" si="904"/>
        <v>-42.077013244733351</v>
      </c>
      <c r="E8263" s="1">
        <f t="shared" ca="1" si="905"/>
        <v>-1</v>
      </c>
      <c r="F8263" s="1">
        <f t="shared" ca="1" si="907"/>
        <v>1</v>
      </c>
      <c r="G8263" s="1">
        <f t="shared" ca="1" si="908"/>
        <v>1</v>
      </c>
      <c r="H8263" s="1">
        <f t="shared" ca="1" si="909"/>
        <v>0</v>
      </c>
    </row>
    <row r="8264" spans="1:8" hidden="1" x14ac:dyDescent="0.2">
      <c r="A8264" s="1">
        <v>8261</v>
      </c>
      <c r="B8264" s="1">
        <f t="shared" ca="1" si="906"/>
        <v>523047.32871657569</v>
      </c>
      <c r="C8264" s="1">
        <f t="shared" ca="1" si="903"/>
        <v>100</v>
      </c>
      <c r="D8264" s="1">
        <f t="shared" ca="1" si="904"/>
        <v>-42.077013244733351</v>
      </c>
      <c r="E8264" s="1">
        <f t="shared" ca="1" si="905"/>
        <v>-2</v>
      </c>
      <c r="F8264" s="1">
        <f t="shared" ca="1" si="907"/>
        <v>1</v>
      </c>
      <c r="G8264" s="1">
        <f t="shared" ca="1" si="908"/>
        <v>2</v>
      </c>
      <c r="H8264" s="1">
        <f t="shared" ca="1" si="909"/>
        <v>0</v>
      </c>
    </row>
    <row r="8265" spans="1:8" hidden="1" x14ac:dyDescent="0.2">
      <c r="A8265" s="1">
        <v>8262</v>
      </c>
      <c r="B8265" s="1">
        <f t="shared" ca="1" si="906"/>
        <v>518839.62739210238</v>
      </c>
      <c r="C8265" s="1">
        <f t="shared" ca="1" si="903"/>
        <v>100</v>
      </c>
      <c r="D8265" s="1">
        <f t="shared" ca="1" si="904"/>
        <v>-42.077013244733351</v>
      </c>
      <c r="E8265" s="1">
        <f t="shared" ca="1" si="905"/>
        <v>-3</v>
      </c>
      <c r="F8265" s="1">
        <f t="shared" ca="1" si="907"/>
        <v>1</v>
      </c>
      <c r="G8265" s="1">
        <f t="shared" ca="1" si="908"/>
        <v>3</v>
      </c>
      <c r="H8265" s="1">
        <f t="shared" ca="1" si="909"/>
        <v>0</v>
      </c>
    </row>
    <row r="8266" spans="1:8" hidden="1" x14ac:dyDescent="0.2">
      <c r="A8266" s="1">
        <v>8263</v>
      </c>
      <c r="B8266" s="1">
        <f t="shared" ca="1" si="906"/>
        <v>514631.92606762907</v>
      </c>
      <c r="C8266" s="1">
        <f t="shared" ca="1" si="903"/>
        <v>100</v>
      </c>
      <c r="D8266" s="1">
        <f t="shared" ca="1" si="904"/>
        <v>-42.077013244733351</v>
      </c>
      <c r="E8266" s="1">
        <f t="shared" ca="1" si="905"/>
        <v>-4</v>
      </c>
      <c r="F8266" s="1">
        <f t="shared" ca="1" si="907"/>
        <v>1</v>
      </c>
      <c r="G8266" s="1">
        <f t="shared" ca="1" si="908"/>
        <v>4</v>
      </c>
      <c r="H8266" s="1">
        <f t="shared" ca="1" si="909"/>
        <v>0</v>
      </c>
    </row>
    <row r="8267" spans="1:8" hidden="1" x14ac:dyDescent="0.2">
      <c r="A8267" s="1">
        <v>8264</v>
      </c>
      <c r="B8267" s="1">
        <f t="shared" ca="1" si="906"/>
        <v>510424.22474315576</v>
      </c>
      <c r="C8267" s="1">
        <f t="shared" ca="1" si="903"/>
        <v>500</v>
      </c>
      <c r="D8267" s="1">
        <f t="shared" ca="1" si="904"/>
        <v>-42.077013244733351</v>
      </c>
      <c r="E8267" s="1">
        <f t="shared" ca="1" si="905"/>
        <v>0</v>
      </c>
      <c r="F8267" s="1">
        <f t="shared" ca="1" si="907"/>
        <v>2</v>
      </c>
      <c r="G8267" s="1">
        <f t="shared" ca="1" si="908"/>
        <v>5</v>
      </c>
      <c r="H8267" s="1">
        <f t="shared" ca="1" si="909"/>
        <v>0</v>
      </c>
    </row>
    <row r="8268" spans="1:8" hidden="1" x14ac:dyDescent="0.2">
      <c r="A8268" s="1">
        <v>8265</v>
      </c>
      <c r="B8268" s="1">
        <f t="shared" ca="1" si="906"/>
        <v>489385.7181207891</v>
      </c>
      <c r="C8268" s="1">
        <f t="shared" ca="1" si="903"/>
        <v>500</v>
      </c>
      <c r="D8268" s="1">
        <f t="shared" ca="1" si="904"/>
        <v>-42.077013244733351</v>
      </c>
      <c r="E8268" s="1">
        <f t="shared" ca="1" si="905"/>
        <v>-1</v>
      </c>
      <c r="F8268" s="1">
        <f t="shared" ca="1" si="907"/>
        <v>2</v>
      </c>
      <c r="G8268" s="1">
        <f t="shared" ca="1" si="908"/>
        <v>6</v>
      </c>
      <c r="H8268" s="1">
        <f t="shared" ca="1" si="909"/>
        <v>0</v>
      </c>
    </row>
    <row r="8269" spans="1:8" hidden="1" x14ac:dyDescent="0.2">
      <c r="A8269" s="1">
        <v>8266</v>
      </c>
      <c r="B8269" s="1">
        <f t="shared" ca="1" si="906"/>
        <v>468347.21149842243</v>
      </c>
      <c r="C8269" s="1">
        <f t="shared" ca="1" si="903"/>
        <v>500</v>
      </c>
      <c r="D8269" s="1">
        <f t="shared" ca="1" si="904"/>
        <v>58.639357099169693</v>
      </c>
      <c r="E8269" s="1">
        <f t="shared" ca="1" si="905"/>
        <v>-2</v>
      </c>
      <c r="F8269" s="1">
        <f t="shared" ca="1" si="907"/>
        <v>2</v>
      </c>
      <c r="G8269" s="1">
        <f t="shared" ca="1" si="908"/>
        <v>7</v>
      </c>
      <c r="H8269" s="1">
        <f t="shared" ca="1" si="909"/>
        <v>0</v>
      </c>
    </row>
    <row r="8270" spans="1:8" hidden="1" x14ac:dyDescent="0.2">
      <c r="A8270" s="1">
        <v>8267</v>
      </c>
      <c r="B8270" s="1">
        <f t="shared" ca="1" si="906"/>
        <v>497666.89004800725</v>
      </c>
      <c r="C8270" s="1">
        <f t="shared" ca="1" si="903"/>
        <v>500</v>
      </c>
      <c r="D8270" s="1">
        <f t="shared" ca="1" si="904"/>
        <v>-42.077013244733351</v>
      </c>
      <c r="E8270" s="1">
        <f t="shared" ca="1" si="905"/>
        <v>-1</v>
      </c>
      <c r="F8270" s="1">
        <f t="shared" ca="1" si="907"/>
        <v>2</v>
      </c>
      <c r="G8270" s="1">
        <f t="shared" ca="1" si="908"/>
        <v>0</v>
      </c>
      <c r="H8270" s="1">
        <f t="shared" ca="1" si="909"/>
        <v>1</v>
      </c>
    </row>
    <row r="8271" spans="1:8" hidden="1" x14ac:dyDescent="0.2">
      <c r="A8271" s="1">
        <v>8268</v>
      </c>
      <c r="B8271" s="1">
        <f t="shared" ca="1" si="906"/>
        <v>476628.38342564058</v>
      </c>
      <c r="C8271" s="1">
        <f t="shared" ca="1" si="903"/>
        <v>500</v>
      </c>
      <c r="D8271" s="1">
        <f t="shared" ca="1" si="904"/>
        <v>-42.077013244733351</v>
      </c>
      <c r="E8271" s="1">
        <f t="shared" ca="1" si="905"/>
        <v>-2</v>
      </c>
      <c r="F8271" s="1">
        <f t="shared" ca="1" si="907"/>
        <v>2</v>
      </c>
      <c r="G8271" s="1">
        <f t="shared" ca="1" si="908"/>
        <v>1</v>
      </c>
      <c r="H8271" s="1">
        <f t="shared" ca="1" si="909"/>
        <v>0</v>
      </c>
    </row>
    <row r="8272" spans="1:8" hidden="1" x14ac:dyDescent="0.2">
      <c r="A8272" s="1">
        <v>8269</v>
      </c>
      <c r="B8272" s="1">
        <f t="shared" ca="1" si="906"/>
        <v>455589.87680327392</v>
      </c>
      <c r="C8272" s="1">
        <f t="shared" ca="1" si="903"/>
        <v>500</v>
      </c>
      <c r="D8272" s="1">
        <f t="shared" ca="1" si="904"/>
        <v>-42.077013244733351</v>
      </c>
      <c r="E8272" s="1">
        <f t="shared" ca="1" si="905"/>
        <v>-3</v>
      </c>
      <c r="F8272" s="1">
        <f t="shared" ca="1" si="907"/>
        <v>2</v>
      </c>
      <c r="G8272" s="1">
        <f t="shared" ca="1" si="908"/>
        <v>2</v>
      </c>
      <c r="H8272" s="1">
        <f t="shared" ca="1" si="909"/>
        <v>0</v>
      </c>
    </row>
    <row r="8273" spans="1:8" hidden="1" x14ac:dyDescent="0.2">
      <c r="A8273" s="1">
        <v>8270</v>
      </c>
      <c r="B8273" s="1">
        <f t="shared" ca="1" si="906"/>
        <v>434551.37018090725</v>
      </c>
      <c r="C8273" s="1">
        <f t="shared" ca="1" si="903"/>
        <v>500</v>
      </c>
      <c r="D8273" s="1">
        <f t="shared" ca="1" si="904"/>
        <v>-42.077013244733351</v>
      </c>
      <c r="E8273" s="1">
        <f t="shared" ca="1" si="905"/>
        <v>-4</v>
      </c>
      <c r="F8273" s="1">
        <f t="shared" ca="1" si="907"/>
        <v>2</v>
      </c>
      <c r="G8273" s="1">
        <f t="shared" ca="1" si="908"/>
        <v>3</v>
      </c>
      <c r="H8273" s="1">
        <f t="shared" ca="1" si="909"/>
        <v>0</v>
      </c>
    </row>
    <row r="8274" spans="1:8" hidden="1" x14ac:dyDescent="0.2">
      <c r="A8274" s="1">
        <v>8271</v>
      </c>
      <c r="B8274" s="1">
        <f t="shared" ca="1" si="906"/>
        <v>413512.86355854059</v>
      </c>
      <c r="C8274" s="1">
        <f t="shared" ca="1" si="903"/>
        <v>100</v>
      </c>
      <c r="D8274" s="1">
        <f t="shared" ca="1" si="904"/>
        <v>58.639357099169693</v>
      </c>
      <c r="E8274" s="1">
        <f t="shared" ca="1" si="905"/>
        <v>0</v>
      </c>
      <c r="F8274" s="1">
        <f t="shared" ca="1" si="907"/>
        <v>1</v>
      </c>
      <c r="G8274" s="1">
        <f t="shared" ca="1" si="908"/>
        <v>4</v>
      </c>
      <c r="H8274" s="1">
        <f t="shared" ca="1" si="909"/>
        <v>0</v>
      </c>
    </row>
    <row r="8275" spans="1:8" hidden="1" x14ac:dyDescent="0.2">
      <c r="A8275" s="1">
        <v>8272</v>
      </c>
      <c r="B8275" s="1">
        <f t="shared" ca="1" si="906"/>
        <v>419376.79926845757</v>
      </c>
      <c r="C8275" s="1">
        <f t="shared" ca="1" si="903"/>
        <v>100</v>
      </c>
      <c r="D8275" s="1">
        <f t="shared" ca="1" si="904"/>
        <v>-42.077013244733351</v>
      </c>
      <c r="E8275" s="1">
        <f t="shared" ca="1" si="905"/>
        <v>0</v>
      </c>
      <c r="F8275" s="1">
        <f t="shared" ca="1" si="907"/>
        <v>1</v>
      </c>
      <c r="G8275" s="1">
        <f t="shared" ca="1" si="908"/>
        <v>0</v>
      </c>
      <c r="H8275" s="1">
        <f t="shared" ca="1" si="909"/>
        <v>1</v>
      </c>
    </row>
    <row r="8276" spans="1:8" hidden="1" x14ac:dyDescent="0.2">
      <c r="A8276" s="1">
        <v>8273</v>
      </c>
      <c r="B8276" s="1">
        <f t="shared" ca="1" si="906"/>
        <v>415169.09794398426</v>
      </c>
      <c r="C8276" s="1">
        <f t="shared" ca="1" si="903"/>
        <v>100</v>
      </c>
      <c r="D8276" s="1">
        <f t="shared" ca="1" si="904"/>
        <v>-42.077013244733351</v>
      </c>
      <c r="E8276" s="1">
        <f t="shared" ca="1" si="905"/>
        <v>-1</v>
      </c>
      <c r="F8276" s="1">
        <f t="shared" ca="1" si="907"/>
        <v>1</v>
      </c>
      <c r="G8276" s="1">
        <f t="shared" ca="1" si="908"/>
        <v>1</v>
      </c>
      <c r="H8276" s="1">
        <f t="shared" ca="1" si="909"/>
        <v>0</v>
      </c>
    </row>
    <row r="8277" spans="1:8" hidden="1" x14ac:dyDescent="0.2">
      <c r="A8277" s="1">
        <v>8274</v>
      </c>
      <c r="B8277" s="1">
        <f t="shared" ca="1" si="906"/>
        <v>410961.39661951095</v>
      </c>
      <c r="C8277" s="1">
        <f t="shared" ca="1" si="903"/>
        <v>100</v>
      </c>
      <c r="D8277" s="1">
        <f t="shared" ca="1" si="904"/>
        <v>58.639357099169693</v>
      </c>
      <c r="E8277" s="1">
        <f t="shared" ca="1" si="905"/>
        <v>-2</v>
      </c>
      <c r="F8277" s="1">
        <f t="shared" ca="1" si="907"/>
        <v>1</v>
      </c>
      <c r="G8277" s="1">
        <f t="shared" ca="1" si="908"/>
        <v>2</v>
      </c>
      <c r="H8277" s="1">
        <f t="shared" ca="1" si="909"/>
        <v>0</v>
      </c>
    </row>
    <row r="8278" spans="1:8" hidden="1" x14ac:dyDescent="0.2">
      <c r="A8278" s="1">
        <v>8275</v>
      </c>
      <c r="B8278" s="1">
        <f t="shared" ca="1" si="906"/>
        <v>416825.33232942794</v>
      </c>
      <c r="C8278" s="1">
        <f t="shared" ca="1" si="903"/>
        <v>100</v>
      </c>
      <c r="D8278" s="1">
        <f t="shared" ca="1" si="904"/>
        <v>-42.077013244733351</v>
      </c>
      <c r="E8278" s="1">
        <f t="shared" ca="1" si="905"/>
        <v>-1</v>
      </c>
      <c r="F8278" s="1">
        <f t="shared" ca="1" si="907"/>
        <v>1</v>
      </c>
      <c r="G8278" s="1">
        <f t="shared" ca="1" si="908"/>
        <v>0</v>
      </c>
      <c r="H8278" s="1">
        <f t="shared" ca="1" si="909"/>
        <v>1</v>
      </c>
    </row>
    <row r="8279" spans="1:8" hidden="1" x14ac:dyDescent="0.2">
      <c r="A8279" s="1">
        <v>8276</v>
      </c>
      <c r="B8279" s="1">
        <f t="shared" ca="1" si="906"/>
        <v>412617.63100495463</v>
      </c>
      <c r="C8279" s="1">
        <f t="shared" ca="1" si="903"/>
        <v>100</v>
      </c>
      <c r="D8279" s="1">
        <f t="shared" ca="1" si="904"/>
        <v>-42.077013244733351</v>
      </c>
      <c r="E8279" s="1">
        <f t="shared" ca="1" si="905"/>
        <v>-2</v>
      </c>
      <c r="F8279" s="1">
        <f t="shared" ca="1" si="907"/>
        <v>1</v>
      </c>
      <c r="G8279" s="1">
        <f t="shared" ca="1" si="908"/>
        <v>1</v>
      </c>
      <c r="H8279" s="1">
        <f t="shared" ca="1" si="909"/>
        <v>0</v>
      </c>
    </row>
    <row r="8280" spans="1:8" hidden="1" x14ac:dyDescent="0.2">
      <c r="A8280" s="1">
        <v>8277</v>
      </c>
      <c r="B8280" s="1">
        <f t="shared" ca="1" si="906"/>
        <v>408409.92968048132</v>
      </c>
      <c r="C8280" s="1">
        <f t="shared" ca="1" si="903"/>
        <v>100</v>
      </c>
      <c r="D8280" s="1">
        <f t="shared" ca="1" si="904"/>
        <v>-42.077013244733351</v>
      </c>
      <c r="E8280" s="1">
        <f t="shared" ca="1" si="905"/>
        <v>-3</v>
      </c>
      <c r="F8280" s="1">
        <f t="shared" ca="1" si="907"/>
        <v>1</v>
      </c>
      <c r="G8280" s="1">
        <f t="shared" ca="1" si="908"/>
        <v>2</v>
      </c>
      <c r="H8280" s="1">
        <f t="shared" ca="1" si="909"/>
        <v>0</v>
      </c>
    </row>
    <row r="8281" spans="1:8" hidden="1" x14ac:dyDescent="0.2">
      <c r="A8281" s="1">
        <v>8278</v>
      </c>
      <c r="B8281" s="1">
        <f t="shared" ca="1" si="906"/>
        <v>404202.22835600801</v>
      </c>
      <c r="C8281" s="1">
        <f t="shared" ca="1" si="903"/>
        <v>100</v>
      </c>
      <c r="D8281" s="1">
        <f t="shared" ca="1" si="904"/>
        <v>-42.077013244733351</v>
      </c>
      <c r="E8281" s="1">
        <f t="shared" ca="1" si="905"/>
        <v>-4</v>
      </c>
      <c r="F8281" s="1">
        <f t="shared" ca="1" si="907"/>
        <v>1</v>
      </c>
      <c r="G8281" s="1">
        <f t="shared" ca="1" si="908"/>
        <v>3</v>
      </c>
      <c r="H8281" s="1">
        <f t="shared" ca="1" si="909"/>
        <v>0</v>
      </c>
    </row>
    <row r="8282" spans="1:8" hidden="1" x14ac:dyDescent="0.2">
      <c r="A8282" s="1">
        <v>8279</v>
      </c>
      <c r="B8282" s="1">
        <f t="shared" ca="1" si="906"/>
        <v>399994.5270315347</v>
      </c>
      <c r="C8282" s="1">
        <f t="shared" ca="1" si="903"/>
        <v>500</v>
      </c>
      <c r="D8282" s="1">
        <f t="shared" ca="1" si="904"/>
        <v>-42.077013244733351</v>
      </c>
      <c r="E8282" s="1">
        <f t="shared" ca="1" si="905"/>
        <v>0</v>
      </c>
      <c r="F8282" s="1">
        <f t="shared" ca="1" si="907"/>
        <v>2</v>
      </c>
      <c r="G8282" s="1">
        <f t="shared" ca="1" si="908"/>
        <v>4</v>
      </c>
      <c r="H8282" s="1">
        <f t="shared" ca="1" si="909"/>
        <v>0</v>
      </c>
    </row>
    <row r="8283" spans="1:8" hidden="1" x14ac:dyDescent="0.2">
      <c r="A8283" s="1">
        <v>8280</v>
      </c>
      <c r="B8283" s="1">
        <f t="shared" ca="1" si="906"/>
        <v>378956.02040916804</v>
      </c>
      <c r="C8283" s="1">
        <f t="shared" ca="1" si="903"/>
        <v>500</v>
      </c>
      <c r="D8283" s="1">
        <f t="shared" ca="1" si="904"/>
        <v>-42.077013244733351</v>
      </c>
      <c r="E8283" s="1">
        <f t="shared" ca="1" si="905"/>
        <v>-1</v>
      </c>
      <c r="F8283" s="1">
        <f t="shared" ca="1" si="907"/>
        <v>2</v>
      </c>
      <c r="G8283" s="1">
        <f t="shared" ca="1" si="908"/>
        <v>5</v>
      </c>
      <c r="H8283" s="1">
        <f t="shared" ca="1" si="909"/>
        <v>0</v>
      </c>
    </row>
    <row r="8284" spans="1:8" hidden="1" x14ac:dyDescent="0.2">
      <c r="A8284" s="1">
        <v>8281</v>
      </c>
      <c r="B8284" s="1">
        <f t="shared" ca="1" si="906"/>
        <v>357917.51378680137</v>
      </c>
      <c r="C8284" s="1">
        <f t="shared" ca="1" si="903"/>
        <v>500</v>
      </c>
      <c r="D8284" s="1">
        <f t="shared" ca="1" si="904"/>
        <v>-42.077013244733351</v>
      </c>
      <c r="E8284" s="1">
        <f t="shared" ca="1" si="905"/>
        <v>-2</v>
      </c>
      <c r="F8284" s="1">
        <f t="shared" ca="1" si="907"/>
        <v>2</v>
      </c>
      <c r="G8284" s="1">
        <f t="shared" ca="1" si="908"/>
        <v>6</v>
      </c>
      <c r="H8284" s="1">
        <f t="shared" ca="1" si="909"/>
        <v>0</v>
      </c>
    </row>
    <row r="8285" spans="1:8" hidden="1" x14ac:dyDescent="0.2">
      <c r="A8285" s="1">
        <v>8282</v>
      </c>
      <c r="B8285" s="1">
        <f t="shared" ca="1" si="906"/>
        <v>336879.0071644347</v>
      </c>
      <c r="C8285" s="1">
        <f t="shared" ca="1" si="903"/>
        <v>500</v>
      </c>
      <c r="D8285" s="1">
        <f t="shared" ca="1" si="904"/>
        <v>58.639357099169693</v>
      </c>
      <c r="E8285" s="1">
        <f t="shared" ca="1" si="905"/>
        <v>-3</v>
      </c>
      <c r="F8285" s="1">
        <f t="shared" ca="1" si="907"/>
        <v>2</v>
      </c>
      <c r="G8285" s="1">
        <f t="shared" ca="1" si="908"/>
        <v>7</v>
      </c>
      <c r="H8285" s="1">
        <f t="shared" ca="1" si="909"/>
        <v>0</v>
      </c>
    </row>
    <row r="8286" spans="1:8" hidden="1" x14ac:dyDescent="0.2">
      <c r="A8286" s="1">
        <v>8283</v>
      </c>
      <c r="B8286" s="1">
        <f t="shared" ca="1" si="906"/>
        <v>366198.68571401958</v>
      </c>
      <c r="C8286" s="1">
        <f t="shared" ca="1" si="903"/>
        <v>500</v>
      </c>
      <c r="D8286" s="1">
        <f t="shared" ca="1" si="904"/>
        <v>58.639357099169693</v>
      </c>
      <c r="E8286" s="1">
        <f t="shared" ca="1" si="905"/>
        <v>-2</v>
      </c>
      <c r="F8286" s="1">
        <f t="shared" ca="1" si="907"/>
        <v>2</v>
      </c>
      <c r="G8286" s="1">
        <f t="shared" ca="1" si="908"/>
        <v>0</v>
      </c>
      <c r="H8286" s="1">
        <f t="shared" ca="1" si="909"/>
        <v>1</v>
      </c>
    </row>
    <row r="8287" spans="1:8" hidden="1" x14ac:dyDescent="0.2">
      <c r="A8287" s="1">
        <v>8284</v>
      </c>
      <c r="B8287" s="1">
        <f t="shared" ca="1" si="906"/>
        <v>395518.3642636044</v>
      </c>
      <c r="C8287" s="1">
        <f t="shared" ca="1" si="903"/>
        <v>500</v>
      </c>
      <c r="D8287" s="1">
        <f t="shared" ca="1" si="904"/>
        <v>-42.077013244733351</v>
      </c>
      <c r="E8287" s="1">
        <f t="shared" ca="1" si="905"/>
        <v>-1</v>
      </c>
      <c r="F8287" s="1">
        <f t="shared" ca="1" si="907"/>
        <v>2</v>
      </c>
      <c r="G8287" s="1">
        <f t="shared" ca="1" si="908"/>
        <v>0</v>
      </c>
      <c r="H8287" s="1">
        <f t="shared" ca="1" si="909"/>
        <v>2</v>
      </c>
    </row>
    <row r="8288" spans="1:8" hidden="1" x14ac:dyDescent="0.2">
      <c r="A8288" s="1">
        <v>8285</v>
      </c>
      <c r="B8288" s="1">
        <f t="shared" ca="1" si="906"/>
        <v>374479.85764123773</v>
      </c>
      <c r="C8288" s="1">
        <f t="shared" ca="1" si="903"/>
        <v>500</v>
      </c>
      <c r="D8288" s="1">
        <f t="shared" ca="1" si="904"/>
        <v>58.639357099169693</v>
      </c>
      <c r="E8288" s="1">
        <f t="shared" ca="1" si="905"/>
        <v>-2</v>
      </c>
      <c r="F8288" s="1">
        <f t="shared" ca="1" si="907"/>
        <v>2</v>
      </c>
      <c r="G8288" s="1">
        <f t="shared" ca="1" si="908"/>
        <v>1</v>
      </c>
      <c r="H8288" s="1">
        <f t="shared" ca="1" si="909"/>
        <v>0</v>
      </c>
    </row>
    <row r="8289" spans="1:8" hidden="1" x14ac:dyDescent="0.2">
      <c r="A8289" s="1">
        <v>8286</v>
      </c>
      <c r="B8289" s="1">
        <f t="shared" ca="1" si="906"/>
        <v>403799.5361908226</v>
      </c>
      <c r="C8289" s="1">
        <f t="shared" ca="1" si="903"/>
        <v>500</v>
      </c>
      <c r="D8289" s="1">
        <f t="shared" ca="1" si="904"/>
        <v>-42.077013244733351</v>
      </c>
      <c r="E8289" s="1">
        <f t="shared" ca="1" si="905"/>
        <v>-1</v>
      </c>
      <c r="F8289" s="1">
        <f t="shared" ca="1" si="907"/>
        <v>2</v>
      </c>
      <c r="G8289" s="1">
        <f t="shared" ca="1" si="908"/>
        <v>0</v>
      </c>
      <c r="H8289" s="1">
        <f t="shared" ca="1" si="909"/>
        <v>1</v>
      </c>
    </row>
    <row r="8290" spans="1:8" hidden="1" x14ac:dyDescent="0.2">
      <c r="A8290" s="1">
        <v>8287</v>
      </c>
      <c r="B8290" s="1">
        <f t="shared" ca="1" si="906"/>
        <v>382761.02956845594</v>
      </c>
      <c r="C8290" s="1">
        <f t="shared" ca="1" si="903"/>
        <v>500</v>
      </c>
      <c r="D8290" s="1">
        <f t="shared" ca="1" si="904"/>
        <v>-42.077013244733351</v>
      </c>
      <c r="E8290" s="1">
        <f t="shared" ca="1" si="905"/>
        <v>-2</v>
      </c>
      <c r="F8290" s="1">
        <f t="shared" ca="1" si="907"/>
        <v>2</v>
      </c>
      <c r="G8290" s="1">
        <f t="shared" ca="1" si="908"/>
        <v>1</v>
      </c>
      <c r="H8290" s="1">
        <f t="shared" ca="1" si="909"/>
        <v>0</v>
      </c>
    </row>
    <row r="8291" spans="1:8" hidden="1" x14ac:dyDescent="0.2">
      <c r="A8291" s="1">
        <v>8288</v>
      </c>
      <c r="B8291" s="1">
        <f t="shared" ca="1" si="906"/>
        <v>361722.52294608927</v>
      </c>
      <c r="C8291" s="1">
        <f t="shared" ca="1" si="903"/>
        <v>500</v>
      </c>
      <c r="D8291" s="1">
        <f t="shared" ca="1" si="904"/>
        <v>58.639357099169693</v>
      </c>
      <c r="E8291" s="1">
        <f t="shared" ca="1" si="905"/>
        <v>-3</v>
      </c>
      <c r="F8291" s="1">
        <f t="shared" ca="1" si="907"/>
        <v>2</v>
      </c>
      <c r="G8291" s="1">
        <f t="shared" ca="1" si="908"/>
        <v>2</v>
      </c>
      <c r="H8291" s="1">
        <f t="shared" ca="1" si="909"/>
        <v>0</v>
      </c>
    </row>
    <row r="8292" spans="1:8" hidden="1" x14ac:dyDescent="0.2">
      <c r="A8292" s="1">
        <v>8289</v>
      </c>
      <c r="B8292" s="1">
        <f t="shared" ca="1" si="906"/>
        <v>391042.20149567409</v>
      </c>
      <c r="C8292" s="1">
        <f t="shared" ca="1" si="903"/>
        <v>500</v>
      </c>
      <c r="D8292" s="1">
        <f t="shared" ca="1" si="904"/>
        <v>-42.077013244733351</v>
      </c>
      <c r="E8292" s="1">
        <f t="shared" ca="1" si="905"/>
        <v>-2</v>
      </c>
      <c r="F8292" s="1">
        <f t="shared" ca="1" si="907"/>
        <v>2</v>
      </c>
      <c r="G8292" s="1">
        <f t="shared" ca="1" si="908"/>
        <v>0</v>
      </c>
      <c r="H8292" s="1">
        <f t="shared" ca="1" si="909"/>
        <v>1</v>
      </c>
    </row>
    <row r="8293" spans="1:8" hidden="1" x14ac:dyDescent="0.2">
      <c r="A8293" s="1">
        <v>8290</v>
      </c>
      <c r="B8293" s="1">
        <f t="shared" ca="1" si="906"/>
        <v>370003.69487330742</v>
      </c>
      <c r="C8293" s="1">
        <f t="shared" ca="1" si="903"/>
        <v>500</v>
      </c>
      <c r="D8293" s="1">
        <f t="shared" ca="1" si="904"/>
        <v>58.639357099169693</v>
      </c>
      <c r="E8293" s="1">
        <f t="shared" ca="1" si="905"/>
        <v>-3</v>
      </c>
      <c r="F8293" s="1">
        <f t="shared" ca="1" si="907"/>
        <v>2</v>
      </c>
      <c r="G8293" s="1">
        <f t="shared" ca="1" si="908"/>
        <v>1</v>
      </c>
      <c r="H8293" s="1">
        <f t="shared" ca="1" si="909"/>
        <v>0</v>
      </c>
    </row>
    <row r="8294" spans="1:8" hidden="1" x14ac:dyDescent="0.2">
      <c r="A8294" s="1">
        <v>8291</v>
      </c>
      <c r="B8294" s="1">
        <f t="shared" ca="1" si="906"/>
        <v>399323.3734228923</v>
      </c>
      <c r="C8294" s="1">
        <f t="shared" ca="1" si="903"/>
        <v>500</v>
      </c>
      <c r="D8294" s="1">
        <f t="shared" ca="1" si="904"/>
        <v>-42.077013244733351</v>
      </c>
      <c r="E8294" s="1">
        <f t="shared" ca="1" si="905"/>
        <v>-2</v>
      </c>
      <c r="F8294" s="1">
        <f t="shared" ca="1" si="907"/>
        <v>2</v>
      </c>
      <c r="G8294" s="1">
        <f t="shared" ca="1" si="908"/>
        <v>0</v>
      </c>
      <c r="H8294" s="1">
        <f t="shared" ca="1" si="909"/>
        <v>1</v>
      </c>
    </row>
    <row r="8295" spans="1:8" hidden="1" x14ac:dyDescent="0.2">
      <c r="A8295" s="1">
        <v>8292</v>
      </c>
      <c r="B8295" s="1">
        <f t="shared" ca="1" si="906"/>
        <v>378284.86680052563</v>
      </c>
      <c r="C8295" s="1">
        <f t="shared" ca="1" si="903"/>
        <v>500</v>
      </c>
      <c r="D8295" s="1">
        <f t="shared" ca="1" si="904"/>
        <v>58.639357099169693</v>
      </c>
      <c r="E8295" s="1">
        <f t="shared" ca="1" si="905"/>
        <v>-3</v>
      </c>
      <c r="F8295" s="1">
        <f t="shared" ca="1" si="907"/>
        <v>2</v>
      </c>
      <c r="G8295" s="1">
        <f t="shared" ca="1" si="908"/>
        <v>1</v>
      </c>
      <c r="H8295" s="1">
        <f t="shared" ca="1" si="909"/>
        <v>0</v>
      </c>
    </row>
    <row r="8296" spans="1:8" hidden="1" x14ac:dyDescent="0.2">
      <c r="A8296" s="1">
        <v>8293</v>
      </c>
      <c r="B8296" s="1">
        <f t="shared" ca="1" si="906"/>
        <v>407604.54535011051</v>
      </c>
      <c r="C8296" s="1">
        <f t="shared" ca="1" si="903"/>
        <v>500</v>
      </c>
      <c r="D8296" s="1">
        <f t="shared" ca="1" si="904"/>
        <v>-42.077013244733351</v>
      </c>
      <c r="E8296" s="1">
        <f t="shared" ca="1" si="905"/>
        <v>-2</v>
      </c>
      <c r="F8296" s="1">
        <f t="shared" ca="1" si="907"/>
        <v>2</v>
      </c>
      <c r="G8296" s="1">
        <f t="shared" ca="1" si="908"/>
        <v>0</v>
      </c>
      <c r="H8296" s="1">
        <f t="shared" ca="1" si="909"/>
        <v>1</v>
      </c>
    </row>
    <row r="8297" spans="1:8" hidden="1" x14ac:dyDescent="0.2">
      <c r="A8297" s="1">
        <v>8294</v>
      </c>
      <c r="B8297" s="1">
        <f t="shared" ca="1" si="906"/>
        <v>386566.03872774384</v>
      </c>
      <c r="C8297" s="1">
        <f t="shared" ca="1" si="903"/>
        <v>500</v>
      </c>
      <c r="D8297" s="1">
        <f t="shared" ca="1" si="904"/>
        <v>-42.077013244733351</v>
      </c>
      <c r="E8297" s="1">
        <f t="shared" ca="1" si="905"/>
        <v>-3</v>
      </c>
      <c r="F8297" s="1">
        <f t="shared" ca="1" si="907"/>
        <v>2</v>
      </c>
      <c r="G8297" s="1">
        <f t="shared" ca="1" si="908"/>
        <v>1</v>
      </c>
      <c r="H8297" s="1">
        <f t="shared" ca="1" si="909"/>
        <v>0</v>
      </c>
    </row>
    <row r="8298" spans="1:8" hidden="1" x14ac:dyDescent="0.2">
      <c r="A8298" s="1">
        <v>8295</v>
      </c>
      <c r="B8298" s="1">
        <f t="shared" ca="1" si="906"/>
        <v>365527.53210537718</v>
      </c>
      <c r="C8298" s="1">
        <f t="shared" ca="1" si="903"/>
        <v>500</v>
      </c>
      <c r="D8298" s="1">
        <f t="shared" ca="1" si="904"/>
        <v>58.639357099169693</v>
      </c>
      <c r="E8298" s="1">
        <f t="shared" ca="1" si="905"/>
        <v>-4</v>
      </c>
      <c r="F8298" s="1">
        <f t="shared" ca="1" si="907"/>
        <v>2</v>
      </c>
      <c r="G8298" s="1">
        <f t="shared" ca="1" si="908"/>
        <v>2</v>
      </c>
      <c r="H8298" s="1">
        <f t="shared" ca="1" si="909"/>
        <v>0</v>
      </c>
    </row>
    <row r="8299" spans="1:8" hidden="1" x14ac:dyDescent="0.2">
      <c r="A8299" s="1">
        <v>8296</v>
      </c>
      <c r="B8299" s="1">
        <f t="shared" ca="1" si="906"/>
        <v>394847.21065496199</v>
      </c>
      <c r="C8299" s="1">
        <f t="shared" ca="1" si="903"/>
        <v>500</v>
      </c>
      <c r="D8299" s="1">
        <f t="shared" ca="1" si="904"/>
        <v>-42.077013244733351</v>
      </c>
      <c r="E8299" s="1">
        <f t="shared" ca="1" si="905"/>
        <v>-3</v>
      </c>
      <c r="F8299" s="1">
        <f t="shared" ca="1" si="907"/>
        <v>2</v>
      </c>
      <c r="G8299" s="1">
        <f t="shared" ca="1" si="908"/>
        <v>0</v>
      </c>
      <c r="H8299" s="1">
        <f t="shared" ca="1" si="909"/>
        <v>1</v>
      </c>
    </row>
    <row r="8300" spans="1:8" hidden="1" x14ac:dyDescent="0.2">
      <c r="A8300" s="1">
        <v>8297</v>
      </c>
      <c r="B8300" s="1">
        <f t="shared" ca="1" si="906"/>
        <v>373808.70403259533</v>
      </c>
      <c r="C8300" s="1">
        <f t="shared" ca="1" si="903"/>
        <v>500</v>
      </c>
      <c r="D8300" s="1">
        <f t="shared" ca="1" si="904"/>
        <v>-42.077013244733351</v>
      </c>
      <c r="E8300" s="1">
        <f t="shared" ca="1" si="905"/>
        <v>-4</v>
      </c>
      <c r="F8300" s="1">
        <f t="shared" ca="1" si="907"/>
        <v>2</v>
      </c>
      <c r="G8300" s="1">
        <f t="shared" ca="1" si="908"/>
        <v>1</v>
      </c>
      <c r="H8300" s="1">
        <f t="shared" ca="1" si="909"/>
        <v>0</v>
      </c>
    </row>
    <row r="8301" spans="1:8" hidden="1" x14ac:dyDescent="0.2">
      <c r="A8301" s="1">
        <v>8298</v>
      </c>
      <c r="B8301" s="1">
        <f t="shared" ca="1" si="906"/>
        <v>352770.19741022866</v>
      </c>
      <c r="C8301" s="1">
        <f t="shared" ca="1" si="903"/>
        <v>100</v>
      </c>
      <c r="D8301" s="1">
        <f t="shared" ca="1" si="904"/>
        <v>-42.077013244733351</v>
      </c>
      <c r="E8301" s="1">
        <f t="shared" ca="1" si="905"/>
        <v>0</v>
      </c>
      <c r="F8301" s="1">
        <f t="shared" ca="1" si="907"/>
        <v>1</v>
      </c>
      <c r="G8301" s="1">
        <f t="shared" ca="1" si="908"/>
        <v>2</v>
      </c>
      <c r="H8301" s="1">
        <f t="shared" ca="1" si="909"/>
        <v>0</v>
      </c>
    </row>
    <row r="8302" spans="1:8" hidden="1" x14ac:dyDescent="0.2">
      <c r="A8302" s="1">
        <v>8299</v>
      </c>
      <c r="B8302" s="1">
        <f t="shared" ca="1" si="906"/>
        <v>348562.49608575535</v>
      </c>
      <c r="C8302" s="1">
        <f t="shared" ca="1" si="903"/>
        <v>100</v>
      </c>
      <c r="D8302" s="1">
        <f t="shared" ca="1" si="904"/>
        <v>-42.077013244733351</v>
      </c>
      <c r="E8302" s="1">
        <f t="shared" ca="1" si="905"/>
        <v>-1</v>
      </c>
      <c r="F8302" s="1">
        <f t="shared" ca="1" si="907"/>
        <v>1</v>
      </c>
      <c r="G8302" s="1">
        <f t="shared" ca="1" si="908"/>
        <v>3</v>
      </c>
      <c r="H8302" s="1">
        <f t="shared" ca="1" si="909"/>
        <v>0</v>
      </c>
    </row>
    <row r="8303" spans="1:8" hidden="1" x14ac:dyDescent="0.2">
      <c r="A8303" s="1">
        <v>8300</v>
      </c>
      <c r="B8303" s="1">
        <f t="shared" ca="1" si="906"/>
        <v>344354.79476128204</v>
      </c>
      <c r="C8303" s="1">
        <f t="shared" ca="1" si="903"/>
        <v>100</v>
      </c>
      <c r="D8303" s="1">
        <f t="shared" ca="1" si="904"/>
        <v>58.639357099169693</v>
      </c>
      <c r="E8303" s="1">
        <f t="shared" ca="1" si="905"/>
        <v>-2</v>
      </c>
      <c r="F8303" s="1">
        <f t="shared" ca="1" si="907"/>
        <v>1</v>
      </c>
      <c r="G8303" s="1">
        <f t="shared" ca="1" si="908"/>
        <v>4</v>
      </c>
      <c r="H8303" s="1">
        <f t="shared" ca="1" si="909"/>
        <v>0</v>
      </c>
    </row>
    <row r="8304" spans="1:8" hidden="1" x14ac:dyDescent="0.2">
      <c r="A8304" s="1">
        <v>8301</v>
      </c>
      <c r="B8304" s="1">
        <f t="shared" ca="1" si="906"/>
        <v>350218.73047119903</v>
      </c>
      <c r="C8304" s="1">
        <f t="shared" ca="1" si="903"/>
        <v>100</v>
      </c>
      <c r="D8304" s="1">
        <f t="shared" ca="1" si="904"/>
        <v>-42.077013244733351</v>
      </c>
      <c r="E8304" s="1">
        <f t="shared" ca="1" si="905"/>
        <v>-1</v>
      </c>
      <c r="F8304" s="1">
        <f t="shared" ca="1" si="907"/>
        <v>1</v>
      </c>
      <c r="G8304" s="1">
        <f t="shared" ca="1" si="908"/>
        <v>0</v>
      </c>
      <c r="H8304" s="1">
        <f t="shared" ca="1" si="909"/>
        <v>1</v>
      </c>
    </row>
    <row r="8305" spans="1:8" hidden="1" x14ac:dyDescent="0.2">
      <c r="A8305" s="1">
        <v>8302</v>
      </c>
      <c r="B8305" s="1">
        <f t="shared" ca="1" si="906"/>
        <v>346011.02914672572</v>
      </c>
      <c r="C8305" s="1">
        <f t="shared" ca="1" si="903"/>
        <v>100</v>
      </c>
      <c r="D8305" s="1">
        <f t="shared" ca="1" si="904"/>
        <v>-42.077013244733351</v>
      </c>
      <c r="E8305" s="1">
        <f t="shared" ca="1" si="905"/>
        <v>-2</v>
      </c>
      <c r="F8305" s="1">
        <f t="shared" ca="1" si="907"/>
        <v>1</v>
      </c>
      <c r="G8305" s="1">
        <f t="shared" ca="1" si="908"/>
        <v>1</v>
      </c>
      <c r="H8305" s="1">
        <f t="shared" ca="1" si="909"/>
        <v>0</v>
      </c>
    </row>
    <row r="8306" spans="1:8" hidden="1" x14ac:dyDescent="0.2">
      <c r="A8306" s="1">
        <v>8303</v>
      </c>
      <c r="B8306" s="1">
        <f t="shared" ca="1" si="906"/>
        <v>341803.32782225241</v>
      </c>
      <c r="C8306" s="1">
        <f t="shared" ca="1" si="903"/>
        <v>100</v>
      </c>
      <c r="D8306" s="1">
        <f t="shared" ca="1" si="904"/>
        <v>-42.077013244733351</v>
      </c>
      <c r="E8306" s="1">
        <f t="shared" ca="1" si="905"/>
        <v>-3</v>
      </c>
      <c r="F8306" s="1">
        <f t="shared" ca="1" si="907"/>
        <v>1</v>
      </c>
      <c r="G8306" s="1">
        <f t="shared" ca="1" si="908"/>
        <v>2</v>
      </c>
      <c r="H8306" s="1">
        <f t="shared" ca="1" si="909"/>
        <v>0</v>
      </c>
    </row>
    <row r="8307" spans="1:8" hidden="1" x14ac:dyDescent="0.2">
      <c r="A8307" s="1">
        <v>8304</v>
      </c>
      <c r="B8307" s="1">
        <f t="shared" ca="1" si="906"/>
        <v>337595.6264977791</v>
      </c>
      <c r="C8307" s="1">
        <f t="shared" ca="1" si="903"/>
        <v>100</v>
      </c>
      <c r="D8307" s="1">
        <f t="shared" ca="1" si="904"/>
        <v>58.639357099169693</v>
      </c>
      <c r="E8307" s="1">
        <f t="shared" ca="1" si="905"/>
        <v>-4</v>
      </c>
      <c r="F8307" s="1">
        <f t="shared" ca="1" si="907"/>
        <v>1</v>
      </c>
      <c r="G8307" s="1">
        <f t="shared" ca="1" si="908"/>
        <v>3</v>
      </c>
      <c r="H8307" s="1">
        <f t="shared" ca="1" si="909"/>
        <v>0</v>
      </c>
    </row>
    <row r="8308" spans="1:8" hidden="1" x14ac:dyDescent="0.2">
      <c r="A8308" s="1">
        <v>8305</v>
      </c>
      <c r="B8308" s="1">
        <f t="shared" ca="1" si="906"/>
        <v>343459.56220769609</v>
      </c>
      <c r="C8308" s="1">
        <f t="shared" ca="1" si="903"/>
        <v>100</v>
      </c>
      <c r="D8308" s="1">
        <f t="shared" ca="1" si="904"/>
        <v>-42.077013244733351</v>
      </c>
      <c r="E8308" s="1">
        <f t="shared" ca="1" si="905"/>
        <v>-3</v>
      </c>
      <c r="F8308" s="1">
        <f t="shared" ca="1" si="907"/>
        <v>1</v>
      </c>
      <c r="G8308" s="1">
        <f t="shared" ca="1" si="908"/>
        <v>0</v>
      </c>
      <c r="H8308" s="1">
        <f t="shared" ca="1" si="909"/>
        <v>1</v>
      </c>
    </row>
    <row r="8309" spans="1:8" hidden="1" x14ac:dyDescent="0.2">
      <c r="A8309" s="1">
        <v>8306</v>
      </c>
      <c r="B8309" s="1">
        <f t="shared" ca="1" si="906"/>
        <v>339251.86088322278</v>
      </c>
      <c r="C8309" s="1">
        <f t="shared" ca="1" si="903"/>
        <v>100</v>
      </c>
      <c r="D8309" s="1">
        <f t="shared" ca="1" si="904"/>
        <v>-42.077013244733351</v>
      </c>
      <c r="E8309" s="1">
        <f t="shared" ca="1" si="905"/>
        <v>-4</v>
      </c>
      <c r="F8309" s="1">
        <f t="shared" ca="1" si="907"/>
        <v>1</v>
      </c>
      <c r="G8309" s="1">
        <f t="shared" ca="1" si="908"/>
        <v>1</v>
      </c>
      <c r="H8309" s="1">
        <f t="shared" ca="1" si="909"/>
        <v>0</v>
      </c>
    </row>
    <row r="8310" spans="1:8" hidden="1" x14ac:dyDescent="0.2">
      <c r="A8310" s="1">
        <v>8307</v>
      </c>
      <c r="B8310" s="1">
        <f t="shared" ca="1" si="906"/>
        <v>335044.15955874947</v>
      </c>
      <c r="C8310" s="1">
        <f t="shared" ca="1" si="903"/>
        <v>500</v>
      </c>
      <c r="D8310" s="1">
        <f t="shared" ca="1" si="904"/>
        <v>-42.077013244733351</v>
      </c>
      <c r="E8310" s="1">
        <f t="shared" ca="1" si="905"/>
        <v>0</v>
      </c>
      <c r="F8310" s="1">
        <f t="shared" ca="1" si="907"/>
        <v>2</v>
      </c>
      <c r="G8310" s="1">
        <f t="shared" ca="1" si="908"/>
        <v>2</v>
      </c>
      <c r="H8310" s="1">
        <f t="shared" ca="1" si="909"/>
        <v>0</v>
      </c>
    </row>
    <row r="8311" spans="1:8" hidden="1" x14ac:dyDescent="0.2">
      <c r="A8311" s="1">
        <v>8308</v>
      </c>
      <c r="B8311" s="1">
        <f t="shared" ca="1" si="906"/>
        <v>314005.6529363828</v>
      </c>
      <c r="C8311" s="1">
        <f t="shared" ca="1" si="903"/>
        <v>500</v>
      </c>
      <c r="D8311" s="1">
        <f t="shared" ca="1" si="904"/>
        <v>58.639357099169693</v>
      </c>
      <c r="E8311" s="1">
        <f t="shared" ca="1" si="905"/>
        <v>-1</v>
      </c>
      <c r="F8311" s="1">
        <f t="shared" ca="1" si="907"/>
        <v>2</v>
      </c>
      <c r="G8311" s="1">
        <f t="shared" ca="1" si="908"/>
        <v>3</v>
      </c>
      <c r="H8311" s="1">
        <f t="shared" ca="1" si="909"/>
        <v>0</v>
      </c>
    </row>
    <row r="8312" spans="1:8" hidden="1" x14ac:dyDescent="0.2">
      <c r="A8312" s="1">
        <v>8309</v>
      </c>
      <c r="B8312" s="1">
        <f t="shared" ca="1" si="906"/>
        <v>343325.33148596762</v>
      </c>
      <c r="C8312" s="1">
        <f t="shared" ca="1" si="903"/>
        <v>100</v>
      </c>
      <c r="D8312" s="1">
        <f t="shared" ca="1" si="904"/>
        <v>58.639357099169693</v>
      </c>
      <c r="E8312" s="1">
        <f t="shared" ca="1" si="905"/>
        <v>0</v>
      </c>
      <c r="F8312" s="1">
        <f t="shared" ca="1" si="907"/>
        <v>1</v>
      </c>
      <c r="G8312" s="1">
        <f t="shared" ca="1" si="908"/>
        <v>0</v>
      </c>
      <c r="H8312" s="1">
        <f t="shared" ca="1" si="909"/>
        <v>1</v>
      </c>
    </row>
    <row r="8313" spans="1:8" hidden="1" x14ac:dyDescent="0.2">
      <c r="A8313" s="1">
        <v>8310</v>
      </c>
      <c r="B8313" s="1">
        <f t="shared" ca="1" si="906"/>
        <v>349189.2671958846</v>
      </c>
      <c r="C8313" s="1">
        <f t="shared" ca="1" si="903"/>
        <v>100</v>
      </c>
      <c r="D8313" s="1">
        <f t="shared" ca="1" si="904"/>
        <v>58.639357099169693</v>
      </c>
      <c r="E8313" s="1">
        <f t="shared" ca="1" si="905"/>
        <v>0</v>
      </c>
      <c r="F8313" s="1">
        <f t="shared" ca="1" si="907"/>
        <v>1</v>
      </c>
      <c r="G8313" s="1">
        <f t="shared" ca="1" si="908"/>
        <v>0</v>
      </c>
      <c r="H8313" s="1">
        <f t="shared" ca="1" si="909"/>
        <v>2</v>
      </c>
    </row>
    <row r="8314" spans="1:8" hidden="1" x14ac:dyDescent="0.2">
      <c r="A8314" s="1">
        <v>8311</v>
      </c>
      <c r="B8314" s="1">
        <f t="shared" ca="1" si="906"/>
        <v>355053.20290580159</v>
      </c>
      <c r="C8314" s="1">
        <f t="shared" ca="1" si="903"/>
        <v>100</v>
      </c>
      <c r="D8314" s="1">
        <f t="shared" ca="1" si="904"/>
        <v>-42.077013244733351</v>
      </c>
      <c r="E8314" s="1">
        <f t="shared" ca="1" si="905"/>
        <v>0</v>
      </c>
      <c r="F8314" s="1">
        <f t="shared" ca="1" si="907"/>
        <v>1</v>
      </c>
      <c r="G8314" s="1">
        <f t="shared" ca="1" si="908"/>
        <v>0</v>
      </c>
      <c r="H8314" s="1">
        <f t="shared" ca="1" si="909"/>
        <v>3</v>
      </c>
    </row>
    <row r="8315" spans="1:8" hidden="1" x14ac:dyDescent="0.2">
      <c r="A8315" s="1">
        <v>8312</v>
      </c>
      <c r="B8315" s="1">
        <f t="shared" ca="1" si="906"/>
        <v>350845.50158132828</v>
      </c>
      <c r="C8315" s="1">
        <f t="shared" ca="1" si="903"/>
        <v>100</v>
      </c>
      <c r="D8315" s="1">
        <f t="shared" ca="1" si="904"/>
        <v>58.639357099169693</v>
      </c>
      <c r="E8315" s="1">
        <f t="shared" ca="1" si="905"/>
        <v>-1</v>
      </c>
      <c r="F8315" s="1">
        <f t="shared" ca="1" si="907"/>
        <v>1</v>
      </c>
      <c r="G8315" s="1">
        <f t="shared" ca="1" si="908"/>
        <v>1</v>
      </c>
      <c r="H8315" s="1">
        <f t="shared" ca="1" si="909"/>
        <v>0</v>
      </c>
    </row>
    <row r="8316" spans="1:8" hidden="1" x14ac:dyDescent="0.2">
      <c r="A8316" s="1">
        <v>8313</v>
      </c>
      <c r="B8316" s="1">
        <f t="shared" ca="1" si="906"/>
        <v>356709.43729124527</v>
      </c>
      <c r="C8316" s="1">
        <f t="shared" ca="1" si="903"/>
        <v>100</v>
      </c>
      <c r="D8316" s="1">
        <f t="shared" ca="1" si="904"/>
        <v>58.639357099169693</v>
      </c>
      <c r="E8316" s="1">
        <f t="shared" ca="1" si="905"/>
        <v>0</v>
      </c>
      <c r="F8316" s="1">
        <f t="shared" ca="1" si="907"/>
        <v>1</v>
      </c>
      <c r="G8316" s="1">
        <f t="shared" ca="1" si="908"/>
        <v>0</v>
      </c>
      <c r="H8316" s="1">
        <f t="shared" ca="1" si="909"/>
        <v>1</v>
      </c>
    </row>
    <row r="8317" spans="1:8" hidden="1" x14ac:dyDescent="0.2">
      <c r="A8317" s="1">
        <v>8314</v>
      </c>
      <c r="B8317" s="1">
        <f t="shared" ca="1" si="906"/>
        <v>362573.37300116225</v>
      </c>
      <c r="C8317" s="1">
        <f t="shared" ca="1" si="903"/>
        <v>100</v>
      </c>
      <c r="D8317" s="1">
        <f t="shared" ca="1" si="904"/>
        <v>-42.077013244733351</v>
      </c>
      <c r="E8317" s="1">
        <f t="shared" ca="1" si="905"/>
        <v>0</v>
      </c>
      <c r="F8317" s="1">
        <f t="shared" ca="1" si="907"/>
        <v>1</v>
      </c>
      <c r="G8317" s="1">
        <f t="shared" ca="1" si="908"/>
        <v>0</v>
      </c>
      <c r="H8317" s="1">
        <f t="shared" ca="1" si="909"/>
        <v>2</v>
      </c>
    </row>
    <row r="8318" spans="1:8" hidden="1" x14ac:dyDescent="0.2">
      <c r="A8318" s="1">
        <v>8315</v>
      </c>
      <c r="B8318" s="1">
        <f t="shared" ca="1" si="906"/>
        <v>358365.67167668894</v>
      </c>
      <c r="C8318" s="1">
        <f t="shared" ca="1" si="903"/>
        <v>100</v>
      </c>
      <c r="D8318" s="1">
        <f t="shared" ca="1" si="904"/>
        <v>58.639357099169693</v>
      </c>
      <c r="E8318" s="1">
        <f t="shared" ca="1" si="905"/>
        <v>-1</v>
      </c>
      <c r="F8318" s="1">
        <f t="shared" ca="1" si="907"/>
        <v>1</v>
      </c>
      <c r="G8318" s="1">
        <f t="shared" ca="1" si="908"/>
        <v>1</v>
      </c>
      <c r="H8318" s="1">
        <f t="shared" ca="1" si="909"/>
        <v>0</v>
      </c>
    </row>
    <row r="8319" spans="1:8" hidden="1" x14ac:dyDescent="0.2">
      <c r="A8319" s="1">
        <v>8316</v>
      </c>
      <c r="B8319" s="1">
        <f t="shared" ca="1" si="906"/>
        <v>364229.60738660593</v>
      </c>
      <c r="C8319" s="1">
        <f t="shared" ca="1" si="903"/>
        <v>100</v>
      </c>
      <c r="D8319" s="1">
        <f t="shared" ca="1" si="904"/>
        <v>58.639357099169693</v>
      </c>
      <c r="E8319" s="1">
        <f t="shared" ca="1" si="905"/>
        <v>0</v>
      </c>
      <c r="F8319" s="1">
        <f t="shared" ca="1" si="907"/>
        <v>1</v>
      </c>
      <c r="G8319" s="1">
        <f t="shared" ca="1" si="908"/>
        <v>0</v>
      </c>
      <c r="H8319" s="1">
        <f t="shared" ca="1" si="909"/>
        <v>1</v>
      </c>
    </row>
    <row r="8320" spans="1:8" hidden="1" x14ac:dyDescent="0.2">
      <c r="A8320" s="1">
        <v>8317</v>
      </c>
      <c r="B8320" s="1">
        <f t="shared" ca="1" si="906"/>
        <v>370093.54309652292</v>
      </c>
      <c r="C8320" s="1">
        <f t="shared" ca="1" si="903"/>
        <v>100</v>
      </c>
      <c r="D8320" s="1">
        <f t="shared" ca="1" si="904"/>
        <v>-42.077013244733351</v>
      </c>
      <c r="E8320" s="1">
        <f t="shared" ca="1" si="905"/>
        <v>0</v>
      </c>
      <c r="F8320" s="1">
        <f t="shared" ca="1" si="907"/>
        <v>1</v>
      </c>
      <c r="G8320" s="1">
        <f t="shared" ca="1" si="908"/>
        <v>0</v>
      </c>
      <c r="H8320" s="1">
        <f t="shared" ca="1" si="909"/>
        <v>2</v>
      </c>
    </row>
    <row r="8321" spans="1:8" hidden="1" x14ac:dyDescent="0.2">
      <c r="A8321" s="1">
        <v>8318</v>
      </c>
      <c r="B8321" s="1">
        <f t="shared" ca="1" si="906"/>
        <v>365885.84177204961</v>
      </c>
      <c r="C8321" s="1">
        <f t="shared" ca="1" si="903"/>
        <v>100</v>
      </c>
      <c r="D8321" s="1">
        <f t="shared" ca="1" si="904"/>
        <v>-42.077013244733351</v>
      </c>
      <c r="E8321" s="1">
        <f t="shared" ca="1" si="905"/>
        <v>-1</v>
      </c>
      <c r="F8321" s="1">
        <f t="shared" ca="1" si="907"/>
        <v>1</v>
      </c>
      <c r="G8321" s="1">
        <f t="shared" ca="1" si="908"/>
        <v>1</v>
      </c>
      <c r="H8321" s="1">
        <f t="shared" ca="1" si="909"/>
        <v>0</v>
      </c>
    </row>
    <row r="8322" spans="1:8" hidden="1" x14ac:dyDescent="0.2">
      <c r="A8322" s="1">
        <v>8319</v>
      </c>
      <c r="B8322" s="1">
        <f t="shared" ca="1" si="906"/>
        <v>361678.1404475763</v>
      </c>
      <c r="C8322" s="1">
        <f t="shared" ca="1" si="903"/>
        <v>100</v>
      </c>
      <c r="D8322" s="1">
        <f t="shared" ca="1" si="904"/>
        <v>-42.077013244733351</v>
      </c>
      <c r="E8322" s="1">
        <f t="shared" ca="1" si="905"/>
        <v>-2</v>
      </c>
      <c r="F8322" s="1">
        <f t="shared" ca="1" si="907"/>
        <v>1</v>
      </c>
      <c r="G8322" s="1">
        <f t="shared" ca="1" si="908"/>
        <v>2</v>
      </c>
      <c r="H8322" s="1">
        <f t="shared" ca="1" si="909"/>
        <v>0</v>
      </c>
    </row>
    <row r="8323" spans="1:8" hidden="1" x14ac:dyDescent="0.2">
      <c r="A8323" s="1">
        <v>8320</v>
      </c>
      <c r="B8323" s="1">
        <f t="shared" ca="1" si="906"/>
        <v>357470.43912310299</v>
      </c>
      <c r="C8323" s="1">
        <f t="shared" ca="1" si="903"/>
        <v>100</v>
      </c>
      <c r="D8323" s="1">
        <f t="shared" ca="1" si="904"/>
        <v>58.639357099169693</v>
      </c>
      <c r="E8323" s="1">
        <f t="shared" ca="1" si="905"/>
        <v>-3</v>
      </c>
      <c r="F8323" s="1">
        <f t="shared" ca="1" si="907"/>
        <v>1</v>
      </c>
      <c r="G8323" s="1">
        <f t="shared" ca="1" si="908"/>
        <v>3</v>
      </c>
      <c r="H8323" s="1">
        <f t="shared" ca="1" si="909"/>
        <v>0</v>
      </c>
    </row>
    <row r="8324" spans="1:8" hidden="1" x14ac:dyDescent="0.2">
      <c r="A8324" s="1">
        <v>8321</v>
      </c>
      <c r="B8324" s="1">
        <f t="shared" ca="1" si="906"/>
        <v>363334.37483301997</v>
      </c>
      <c r="C8324" s="1">
        <f t="shared" ca="1" si="903"/>
        <v>100</v>
      </c>
      <c r="D8324" s="1">
        <f t="shared" ca="1" si="904"/>
        <v>58.639357099169693</v>
      </c>
      <c r="E8324" s="1">
        <f t="shared" ca="1" si="905"/>
        <v>-2</v>
      </c>
      <c r="F8324" s="1">
        <f t="shared" ca="1" si="907"/>
        <v>1</v>
      </c>
      <c r="G8324" s="1">
        <f t="shared" ca="1" si="908"/>
        <v>0</v>
      </c>
      <c r="H8324" s="1">
        <f t="shared" ca="1" si="909"/>
        <v>1</v>
      </c>
    </row>
    <row r="8325" spans="1:8" hidden="1" x14ac:dyDescent="0.2">
      <c r="A8325" s="1">
        <v>8322</v>
      </c>
      <c r="B8325" s="1">
        <f t="shared" ca="1" si="906"/>
        <v>369198.31054293696</v>
      </c>
      <c r="C8325" s="1">
        <f t="shared" ref="C8325:C8388" ca="1" si="910">$C$4*POWER($L$2,F8325-1)</f>
        <v>100</v>
      </c>
      <c r="D8325" s="1">
        <f t="shared" ref="D8325:D8388" ca="1" si="911">IF(RAND()&lt;$B$1,$F$1,$H$1)</f>
        <v>58.639357099169693</v>
      </c>
      <c r="E8325" s="1">
        <f t="shared" ref="E8325:E8388" ca="1" si="912">IF(D8324&lt;0,IF(E8324-1=-$D$2,0,E8324-1),IF(E8324+1=$F$2,0,E8324+1))</f>
        <v>-1</v>
      </c>
      <c r="F8325" s="1">
        <f t="shared" ca="1" si="907"/>
        <v>1</v>
      </c>
      <c r="G8325" s="1">
        <f t="shared" ca="1" si="908"/>
        <v>0</v>
      </c>
      <c r="H8325" s="1">
        <f t="shared" ca="1" si="909"/>
        <v>2</v>
      </c>
    </row>
    <row r="8326" spans="1:8" hidden="1" x14ac:dyDescent="0.2">
      <c r="A8326" s="1">
        <v>8323</v>
      </c>
      <c r="B8326" s="1">
        <f t="shared" ref="B8326:B8389" ca="1" si="913">B8325+D8325*C8325</f>
        <v>375062.24625285395</v>
      </c>
      <c r="C8326" s="1">
        <f t="shared" ca="1" si="910"/>
        <v>100</v>
      </c>
      <c r="D8326" s="1">
        <f t="shared" ca="1" si="911"/>
        <v>58.639357099169693</v>
      </c>
      <c r="E8326" s="1">
        <f t="shared" ca="1" si="912"/>
        <v>0</v>
      </c>
      <c r="F8326" s="1">
        <f t="shared" ref="F8326:F8389" ca="1" si="914">IF(AND(D8325&gt;0,E8326=0),IF(F8325-1&lt;1,1,F8325-1),IF(AND(D8325&lt;0,E8326=0),IF(F8325+1&gt;$H$2,1,F8325+1),F8325))</f>
        <v>1</v>
      </c>
      <c r="G8326" s="1">
        <f t="shared" ref="G8326:G8389" ca="1" si="915">IF(D8325&gt;0,0,G8325+1)</f>
        <v>0</v>
      </c>
      <c r="H8326" s="1">
        <f t="shared" ref="H8326:H8389" ca="1" si="916">IF(D8325&lt;0,0,H8325+1)</f>
        <v>3</v>
      </c>
    </row>
    <row r="8327" spans="1:8" hidden="1" x14ac:dyDescent="0.2">
      <c r="A8327" s="1">
        <v>8324</v>
      </c>
      <c r="B8327" s="1">
        <f t="shared" ca="1" si="913"/>
        <v>380926.18196277093</v>
      </c>
      <c r="C8327" s="1">
        <f t="shared" ca="1" si="910"/>
        <v>100</v>
      </c>
      <c r="D8327" s="1">
        <f t="shared" ca="1" si="911"/>
        <v>58.639357099169693</v>
      </c>
      <c r="E8327" s="1">
        <f t="shared" ca="1" si="912"/>
        <v>0</v>
      </c>
      <c r="F8327" s="1">
        <f t="shared" ca="1" si="914"/>
        <v>1</v>
      </c>
      <c r="G8327" s="1">
        <f t="shared" ca="1" si="915"/>
        <v>0</v>
      </c>
      <c r="H8327" s="1">
        <f t="shared" ca="1" si="916"/>
        <v>4</v>
      </c>
    </row>
    <row r="8328" spans="1:8" hidden="1" x14ac:dyDescent="0.2">
      <c r="A8328" s="1">
        <v>8325</v>
      </c>
      <c r="B8328" s="1">
        <f t="shared" ca="1" si="913"/>
        <v>386790.11767268792</v>
      </c>
      <c r="C8328" s="1">
        <f t="shared" ca="1" si="910"/>
        <v>100</v>
      </c>
      <c r="D8328" s="1">
        <f t="shared" ca="1" si="911"/>
        <v>58.639357099169693</v>
      </c>
      <c r="E8328" s="1">
        <f t="shared" ca="1" si="912"/>
        <v>0</v>
      </c>
      <c r="F8328" s="1">
        <f t="shared" ca="1" si="914"/>
        <v>1</v>
      </c>
      <c r="G8328" s="1">
        <f t="shared" ca="1" si="915"/>
        <v>0</v>
      </c>
      <c r="H8328" s="1">
        <f t="shared" ca="1" si="916"/>
        <v>5</v>
      </c>
    </row>
    <row r="8329" spans="1:8" hidden="1" x14ac:dyDescent="0.2">
      <c r="A8329" s="1">
        <v>8326</v>
      </c>
      <c r="B8329" s="1">
        <f t="shared" ca="1" si="913"/>
        <v>392654.05338260491</v>
      </c>
      <c r="C8329" s="1">
        <f t="shared" ca="1" si="910"/>
        <v>100</v>
      </c>
      <c r="D8329" s="1">
        <f t="shared" ca="1" si="911"/>
        <v>-42.077013244733351</v>
      </c>
      <c r="E8329" s="1">
        <f t="shared" ca="1" si="912"/>
        <v>0</v>
      </c>
      <c r="F8329" s="1">
        <f t="shared" ca="1" si="914"/>
        <v>1</v>
      </c>
      <c r="G8329" s="1">
        <f t="shared" ca="1" si="915"/>
        <v>0</v>
      </c>
      <c r="H8329" s="1">
        <f t="shared" ca="1" si="916"/>
        <v>6</v>
      </c>
    </row>
    <row r="8330" spans="1:8" hidden="1" x14ac:dyDescent="0.2">
      <c r="A8330" s="1">
        <v>8327</v>
      </c>
      <c r="B8330" s="1">
        <f t="shared" ca="1" si="913"/>
        <v>388446.3520581316</v>
      </c>
      <c r="C8330" s="1">
        <f t="shared" ca="1" si="910"/>
        <v>100</v>
      </c>
      <c r="D8330" s="1">
        <f t="shared" ca="1" si="911"/>
        <v>58.639357099169693</v>
      </c>
      <c r="E8330" s="1">
        <f t="shared" ca="1" si="912"/>
        <v>-1</v>
      </c>
      <c r="F8330" s="1">
        <f t="shared" ca="1" si="914"/>
        <v>1</v>
      </c>
      <c r="G8330" s="1">
        <f t="shared" ca="1" si="915"/>
        <v>1</v>
      </c>
      <c r="H8330" s="1">
        <f t="shared" ca="1" si="916"/>
        <v>0</v>
      </c>
    </row>
    <row r="8331" spans="1:8" hidden="1" x14ac:dyDescent="0.2">
      <c r="A8331" s="1">
        <v>8328</v>
      </c>
      <c r="B8331" s="1">
        <f t="shared" ca="1" si="913"/>
        <v>394310.28776804858</v>
      </c>
      <c r="C8331" s="1">
        <f t="shared" ca="1" si="910"/>
        <v>100</v>
      </c>
      <c r="D8331" s="1">
        <f t="shared" ca="1" si="911"/>
        <v>58.639357099169693</v>
      </c>
      <c r="E8331" s="1">
        <f t="shared" ca="1" si="912"/>
        <v>0</v>
      </c>
      <c r="F8331" s="1">
        <f t="shared" ca="1" si="914"/>
        <v>1</v>
      </c>
      <c r="G8331" s="1">
        <f t="shared" ca="1" si="915"/>
        <v>0</v>
      </c>
      <c r="H8331" s="1">
        <f t="shared" ca="1" si="916"/>
        <v>1</v>
      </c>
    </row>
    <row r="8332" spans="1:8" hidden="1" x14ac:dyDescent="0.2">
      <c r="A8332" s="1">
        <v>8329</v>
      </c>
      <c r="B8332" s="1">
        <f t="shared" ca="1" si="913"/>
        <v>400174.22347796557</v>
      </c>
      <c r="C8332" s="1">
        <f t="shared" ca="1" si="910"/>
        <v>100</v>
      </c>
      <c r="D8332" s="1">
        <f t="shared" ca="1" si="911"/>
        <v>-42.077013244733351</v>
      </c>
      <c r="E8332" s="1">
        <f t="shared" ca="1" si="912"/>
        <v>0</v>
      </c>
      <c r="F8332" s="1">
        <f t="shared" ca="1" si="914"/>
        <v>1</v>
      </c>
      <c r="G8332" s="1">
        <f t="shared" ca="1" si="915"/>
        <v>0</v>
      </c>
      <c r="H8332" s="1">
        <f t="shared" ca="1" si="916"/>
        <v>2</v>
      </c>
    </row>
    <row r="8333" spans="1:8" hidden="1" x14ac:dyDescent="0.2">
      <c r="A8333" s="1">
        <v>8330</v>
      </c>
      <c r="B8333" s="1">
        <f t="shared" ca="1" si="913"/>
        <v>395966.52215349226</v>
      </c>
      <c r="C8333" s="1">
        <f t="shared" ca="1" si="910"/>
        <v>100</v>
      </c>
      <c r="D8333" s="1">
        <f t="shared" ca="1" si="911"/>
        <v>-42.077013244733351</v>
      </c>
      <c r="E8333" s="1">
        <f t="shared" ca="1" si="912"/>
        <v>-1</v>
      </c>
      <c r="F8333" s="1">
        <f t="shared" ca="1" si="914"/>
        <v>1</v>
      </c>
      <c r="G8333" s="1">
        <f t="shared" ca="1" si="915"/>
        <v>1</v>
      </c>
      <c r="H8333" s="1">
        <f t="shared" ca="1" si="916"/>
        <v>0</v>
      </c>
    </row>
    <row r="8334" spans="1:8" hidden="1" x14ac:dyDescent="0.2">
      <c r="A8334" s="1">
        <v>8331</v>
      </c>
      <c r="B8334" s="1">
        <f t="shared" ca="1" si="913"/>
        <v>391758.82082901895</v>
      </c>
      <c r="C8334" s="1">
        <f t="shared" ca="1" si="910"/>
        <v>100</v>
      </c>
      <c r="D8334" s="1">
        <f t="shared" ca="1" si="911"/>
        <v>58.639357099169693</v>
      </c>
      <c r="E8334" s="1">
        <f t="shared" ca="1" si="912"/>
        <v>-2</v>
      </c>
      <c r="F8334" s="1">
        <f t="shared" ca="1" si="914"/>
        <v>1</v>
      </c>
      <c r="G8334" s="1">
        <f t="shared" ca="1" si="915"/>
        <v>2</v>
      </c>
      <c r="H8334" s="1">
        <f t="shared" ca="1" si="916"/>
        <v>0</v>
      </c>
    </row>
    <row r="8335" spans="1:8" hidden="1" x14ac:dyDescent="0.2">
      <c r="A8335" s="1">
        <v>8332</v>
      </c>
      <c r="B8335" s="1">
        <f t="shared" ca="1" si="913"/>
        <v>397622.75653893594</v>
      </c>
      <c r="C8335" s="1">
        <f t="shared" ca="1" si="910"/>
        <v>100</v>
      </c>
      <c r="D8335" s="1">
        <f t="shared" ca="1" si="911"/>
        <v>-42.077013244733351</v>
      </c>
      <c r="E8335" s="1">
        <f t="shared" ca="1" si="912"/>
        <v>-1</v>
      </c>
      <c r="F8335" s="1">
        <f t="shared" ca="1" si="914"/>
        <v>1</v>
      </c>
      <c r="G8335" s="1">
        <f t="shared" ca="1" si="915"/>
        <v>0</v>
      </c>
      <c r="H8335" s="1">
        <f t="shared" ca="1" si="916"/>
        <v>1</v>
      </c>
    </row>
    <row r="8336" spans="1:8" hidden="1" x14ac:dyDescent="0.2">
      <c r="A8336" s="1">
        <v>8333</v>
      </c>
      <c r="B8336" s="1">
        <f t="shared" ca="1" si="913"/>
        <v>393415.05521446263</v>
      </c>
      <c r="C8336" s="1">
        <f t="shared" ca="1" si="910"/>
        <v>100</v>
      </c>
      <c r="D8336" s="1">
        <f t="shared" ca="1" si="911"/>
        <v>58.639357099169693</v>
      </c>
      <c r="E8336" s="1">
        <f t="shared" ca="1" si="912"/>
        <v>-2</v>
      </c>
      <c r="F8336" s="1">
        <f t="shared" ca="1" si="914"/>
        <v>1</v>
      </c>
      <c r="G8336" s="1">
        <f t="shared" ca="1" si="915"/>
        <v>1</v>
      </c>
      <c r="H8336" s="1">
        <f t="shared" ca="1" si="916"/>
        <v>0</v>
      </c>
    </row>
    <row r="8337" spans="1:8" hidden="1" x14ac:dyDescent="0.2">
      <c r="A8337" s="1">
        <v>8334</v>
      </c>
      <c r="B8337" s="1">
        <f t="shared" ca="1" si="913"/>
        <v>399278.99092437961</v>
      </c>
      <c r="C8337" s="1">
        <f t="shared" ca="1" si="910"/>
        <v>100</v>
      </c>
      <c r="D8337" s="1">
        <f t="shared" ca="1" si="911"/>
        <v>58.639357099169693</v>
      </c>
      <c r="E8337" s="1">
        <f t="shared" ca="1" si="912"/>
        <v>-1</v>
      </c>
      <c r="F8337" s="1">
        <f t="shared" ca="1" si="914"/>
        <v>1</v>
      </c>
      <c r="G8337" s="1">
        <f t="shared" ca="1" si="915"/>
        <v>0</v>
      </c>
      <c r="H8337" s="1">
        <f t="shared" ca="1" si="916"/>
        <v>1</v>
      </c>
    </row>
    <row r="8338" spans="1:8" hidden="1" x14ac:dyDescent="0.2">
      <c r="A8338" s="1">
        <v>8335</v>
      </c>
      <c r="B8338" s="1">
        <f t="shared" ca="1" si="913"/>
        <v>405142.9266342966</v>
      </c>
      <c r="C8338" s="1">
        <f t="shared" ca="1" si="910"/>
        <v>100</v>
      </c>
      <c r="D8338" s="1">
        <f t="shared" ca="1" si="911"/>
        <v>58.639357099169693</v>
      </c>
      <c r="E8338" s="1">
        <f t="shared" ca="1" si="912"/>
        <v>0</v>
      </c>
      <c r="F8338" s="1">
        <f t="shared" ca="1" si="914"/>
        <v>1</v>
      </c>
      <c r="G8338" s="1">
        <f t="shared" ca="1" si="915"/>
        <v>0</v>
      </c>
      <c r="H8338" s="1">
        <f t="shared" ca="1" si="916"/>
        <v>2</v>
      </c>
    </row>
    <row r="8339" spans="1:8" hidden="1" x14ac:dyDescent="0.2">
      <c r="A8339" s="1">
        <v>8336</v>
      </c>
      <c r="B8339" s="1">
        <f t="shared" ca="1" si="913"/>
        <v>411006.86234421359</v>
      </c>
      <c r="C8339" s="1">
        <f t="shared" ca="1" si="910"/>
        <v>100</v>
      </c>
      <c r="D8339" s="1">
        <f t="shared" ca="1" si="911"/>
        <v>-42.077013244733351</v>
      </c>
      <c r="E8339" s="1">
        <f t="shared" ca="1" si="912"/>
        <v>0</v>
      </c>
      <c r="F8339" s="1">
        <f t="shared" ca="1" si="914"/>
        <v>1</v>
      </c>
      <c r="G8339" s="1">
        <f t="shared" ca="1" si="915"/>
        <v>0</v>
      </c>
      <c r="H8339" s="1">
        <f t="shared" ca="1" si="916"/>
        <v>3</v>
      </c>
    </row>
    <row r="8340" spans="1:8" hidden="1" x14ac:dyDescent="0.2">
      <c r="A8340" s="1">
        <v>8337</v>
      </c>
      <c r="B8340" s="1">
        <f t="shared" ca="1" si="913"/>
        <v>406799.16101974028</v>
      </c>
      <c r="C8340" s="1">
        <f t="shared" ca="1" si="910"/>
        <v>100</v>
      </c>
      <c r="D8340" s="1">
        <f t="shared" ca="1" si="911"/>
        <v>-42.077013244733351</v>
      </c>
      <c r="E8340" s="1">
        <f t="shared" ca="1" si="912"/>
        <v>-1</v>
      </c>
      <c r="F8340" s="1">
        <f t="shared" ca="1" si="914"/>
        <v>1</v>
      </c>
      <c r="G8340" s="1">
        <f t="shared" ca="1" si="915"/>
        <v>1</v>
      </c>
      <c r="H8340" s="1">
        <f t="shared" ca="1" si="916"/>
        <v>0</v>
      </c>
    </row>
    <row r="8341" spans="1:8" hidden="1" x14ac:dyDescent="0.2">
      <c r="A8341" s="1">
        <v>8338</v>
      </c>
      <c r="B8341" s="1">
        <f t="shared" ca="1" si="913"/>
        <v>402591.45969526697</v>
      </c>
      <c r="C8341" s="1">
        <f t="shared" ca="1" si="910"/>
        <v>100</v>
      </c>
      <c r="D8341" s="1">
        <f t="shared" ca="1" si="911"/>
        <v>-42.077013244733351</v>
      </c>
      <c r="E8341" s="1">
        <f t="shared" ca="1" si="912"/>
        <v>-2</v>
      </c>
      <c r="F8341" s="1">
        <f t="shared" ca="1" si="914"/>
        <v>1</v>
      </c>
      <c r="G8341" s="1">
        <f t="shared" ca="1" si="915"/>
        <v>2</v>
      </c>
      <c r="H8341" s="1">
        <f t="shared" ca="1" si="916"/>
        <v>0</v>
      </c>
    </row>
    <row r="8342" spans="1:8" hidden="1" x14ac:dyDescent="0.2">
      <c r="A8342" s="1">
        <v>8339</v>
      </c>
      <c r="B8342" s="1">
        <f t="shared" ca="1" si="913"/>
        <v>398383.75837079366</v>
      </c>
      <c r="C8342" s="1">
        <f t="shared" ca="1" si="910"/>
        <v>100</v>
      </c>
      <c r="D8342" s="1">
        <f t="shared" ca="1" si="911"/>
        <v>-42.077013244733351</v>
      </c>
      <c r="E8342" s="1">
        <f t="shared" ca="1" si="912"/>
        <v>-3</v>
      </c>
      <c r="F8342" s="1">
        <f t="shared" ca="1" si="914"/>
        <v>1</v>
      </c>
      <c r="G8342" s="1">
        <f t="shared" ca="1" si="915"/>
        <v>3</v>
      </c>
      <c r="H8342" s="1">
        <f t="shared" ca="1" si="916"/>
        <v>0</v>
      </c>
    </row>
    <row r="8343" spans="1:8" hidden="1" x14ac:dyDescent="0.2">
      <c r="A8343" s="1">
        <v>8340</v>
      </c>
      <c r="B8343" s="1">
        <f t="shared" ca="1" si="913"/>
        <v>394176.05704632035</v>
      </c>
      <c r="C8343" s="1">
        <f t="shared" ca="1" si="910"/>
        <v>100</v>
      </c>
      <c r="D8343" s="1">
        <f t="shared" ca="1" si="911"/>
        <v>-42.077013244733351</v>
      </c>
      <c r="E8343" s="1">
        <f t="shared" ca="1" si="912"/>
        <v>-4</v>
      </c>
      <c r="F8343" s="1">
        <f t="shared" ca="1" si="914"/>
        <v>1</v>
      </c>
      <c r="G8343" s="1">
        <f t="shared" ca="1" si="915"/>
        <v>4</v>
      </c>
      <c r="H8343" s="1">
        <f t="shared" ca="1" si="916"/>
        <v>0</v>
      </c>
    </row>
    <row r="8344" spans="1:8" hidden="1" x14ac:dyDescent="0.2">
      <c r="A8344" s="1">
        <v>8341</v>
      </c>
      <c r="B8344" s="1">
        <f t="shared" ca="1" si="913"/>
        <v>389968.35572184704</v>
      </c>
      <c r="C8344" s="1">
        <f t="shared" ca="1" si="910"/>
        <v>500</v>
      </c>
      <c r="D8344" s="1">
        <f t="shared" ca="1" si="911"/>
        <v>-42.077013244733351</v>
      </c>
      <c r="E8344" s="1">
        <f t="shared" ca="1" si="912"/>
        <v>0</v>
      </c>
      <c r="F8344" s="1">
        <f t="shared" ca="1" si="914"/>
        <v>2</v>
      </c>
      <c r="G8344" s="1">
        <f t="shared" ca="1" si="915"/>
        <v>5</v>
      </c>
      <c r="H8344" s="1">
        <f t="shared" ca="1" si="916"/>
        <v>0</v>
      </c>
    </row>
    <row r="8345" spans="1:8" hidden="1" x14ac:dyDescent="0.2">
      <c r="A8345" s="1">
        <v>8342</v>
      </c>
      <c r="B8345" s="1">
        <f t="shared" ca="1" si="913"/>
        <v>368929.84909948037</v>
      </c>
      <c r="C8345" s="1">
        <f t="shared" ca="1" si="910"/>
        <v>500</v>
      </c>
      <c r="D8345" s="1">
        <f t="shared" ca="1" si="911"/>
        <v>-42.077013244733351</v>
      </c>
      <c r="E8345" s="1">
        <f t="shared" ca="1" si="912"/>
        <v>-1</v>
      </c>
      <c r="F8345" s="1">
        <f t="shared" ca="1" si="914"/>
        <v>2</v>
      </c>
      <c r="G8345" s="1">
        <f t="shared" ca="1" si="915"/>
        <v>6</v>
      </c>
      <c r="H8345" s="1">
        <f t="shared" ca="1" si="916"/>
        <v>0</v>
      </c>
    </row>
    <row r="8346" spans="1:8" hidden="1" x14ac:dyDescent="0.2">
      <c r="A8346" s="1">
        <v>8343</v>
      </c>
      <c r="B8346" s="1">
        <f t="shared" ca="1" si="913"/>
        <v>347891.34247711371</v>
      </c>
      <c r="C8346" s="1">
        <f t="shared" ca="1" si="910"/>
        <v>500</v>
      </c>
      <c r="D8346" s="1">
        <f t="shared" ca="1" si="911"/>
        <v>-42.077013244733351</v>
      </c>
      <c r="E8346" s="1">
        <f t="shared" ca="1" si="912"/>
        <v>-2</v>
      </c>
      <c r="F8346" s="1">
        <f t="shared" ca="1" si="914"/>
        <v>2</v>
      </c>
      <c r="G8346" s="1">
        <f t="shared" ca="1" si="915"/>
        <v>7</v>
      </c>
      <c r="H8346" s="1">
        <f t="shared" ca="1" si="916"/>
        <v>0</v>
      </c>
    </row>
    <row r="8347" spans="1:8" hidden="1" x14ac:dyDescent="0.2">
      <c r="A8347" s="1">
        <v>8344</v>
      </c>
      <c r="B8347" s="1">
        <f t="shared" ca="1" si="913"/>
        <v>326852.83585474704</v>
      </c>
      <c r="C8347" s="1">
        <f t="shared" ca="1" si="910"/>
        <v>500</v>
      </c>
      <c r="D8347" s="1">
        <f t="shared" ca="1" si="911"/>
        <v>-42.077013244733351</v>
      </c>
      <c r="E8347" s="1">
        <f t="shared" ca="1" si="912"/>
        <v>-3</v>
      </c>
      <c r="F8347" s="1">
        <f t="shared" ca="1" si="914"/>
        <v>2</v>
      </c>
      <c r="G8347" s="1">
        <f t="shared" ca="1" si="915"/>
        <v>8</v>
      </c>
      <c r="H8347" s="1">
        <f t="shared" ca="1" si="916"/>
        <v>0</v>
      </c>
    </row>
    <row r="8348" spans="1:8" hidden="1" x14ac:dyDescent="0.2">
      <c r="A8348" s="1">
        <v>8345</v>
      </c>
      <c r="B8348" s="1">
        <f t="shared" ca="1" si="913"/>
        <v>305814.32923238038</v>
      </c>
      <c r="C8348" s="1">
        <f t="shared" ca="1" si="910"/>
        <v>500</v>
      </c>
      <c r="D8348" s="1">
        <f t="shared" ca="1" si="911"/>
        <v>-42.077013244733351</v>
      </c>
      <c r="E8348" s="1">
        <f t="shared" ca="1" si="912"/>
        <v>-4</v>
      </c>
      <c r="F8348" s="1">
        <f t="shared" ca="1" si="914"/>
        <v>2</v>
      </c>
      <c r="G8348" s="1">
        <f t="shared" ca="1" si="915"/>
        <v>9</v>
      </c>
      <c r="H8348" s="1">
        <f t="shared" ca="1" si="916"/>
        <v>0</v>
      </c>
    </row>
    <row r="8349" spans="1:8" hidden="1" x14ac:dyDescent="0.2">
      <c r="A8349" s="1">
        <v>8346</v>
      </c>
      <c r="B8349" s="1">
        <f t="shared" ca="1" si="913"/>
        <v>284775.82261001371</v>
      </c>
      <c r="C8349" s="1">
        <f t="shared" ca="1" si="910"/>
        <v>100</v>
      </c>
      <c r="D8349" s="1">
        <f t="shared" ca="1" si="911"/>
        <v>-42.077013244733351</v>
      </c>
      <c r="E8349" s="1">
        <f t="shared" ca="1" si="912"/>
        <v>0</v>
      </c>
      <c r="F8349" s="1">
        <f t="shared" ca="1" si="914"/>
        <v>1</v>
      </c>
      <c r="G8349" s="1">
        <f t="shared" ca="1" si="915"/>
        <v>10</v>
      </c>
      <c r="H8349" s="1">
        <f t="shared" ca="1" si="916"/>
        <v>0</v>
      </c>
    </row>
    <row r="8350" spans="1:8" hidden="1" x14ac:dyDescent="0.2">
      <c r="A8350" s="1">
        <v>8347</v>
      </c>
      <c r="B8350" s="1">
        <f t="shared" ca="1" si="913"/>
        <v>280568.1212855404</v>
      </c>
      <c r="C8350" s="1">
        <f t="shared" ca="1" si="910"/>
        <v>100</v>
      </c>
      <c r="D8350" s="1">
        <f t="shared" ca="1" si="911"/>
        <v>58.639357099169693</v>
      </c>
      <c r="E8350" s="1">
        <f t="shared" ca="1" si="912"/>
        <v>-1</v>
      </c>
      <c r="F8350" s="1">
        <f t="shared" ca="1" si="914"/>
        <v>1</v>
      </c>
      <c r="G8350" s="1">
        <f t="shared" ca="1" si="915"/>
        <v>11</v>
      </c>
      <c r="H8350" s="1">
        <f t="shared" ca="1" si="916"/>
        <v>0</v>
      </c>
    </row>
    <row r="8351" spans="1:8" hidden="1" x14ac:dyDescent="0.2">
      <c r="A8351" s="1">
        <v>8348</v>
      </c>
      <c r="B8351" s="1">
        <f t="shared" ca="1" si="913"/>
        <v>286432.05699545739</v>
      </c>
      <c r="C8351" s="1">
        <f t="shared" ca="1" si="910"/>
        <v>100</v>
      </c>
      <c r="D8351" s="1">
        <f t="shared" ca="1" si="911"/>
        <v>-42.077013244733351</v>
      </c>
      <c r="E8351" s="1">
        <f t="shared" ca="1" si="912"/>
        <v>0</v>
      </c>
      <c r="F8351" s="1">
        <f t="shared" ca="1" si="914"/>
        <v>1</v>
      </c>
      <c r="G8351" s="1">
        <f t="shared" ca="1" si="915"/>
        <v>0</v>
      </c>
      <c r="H8351" s="1">
        <f t="shared" ca="1" si="916"/>
        <v>1</v>
      </c>
    </row>
    <row r="8352" spans="1:8" hidden="1" x14ac:dyDescent="0.2">
      <c r="A8352" s="1">
        <v>8349</v>
      </c>
      <c r="B8352" s="1">
        <f t="shared" ca="1" si="913"/>
        <v>282224.35567098408</v>
      </c>
      <c r="C8352" s="1">
        <f t="shared" ca="1" si="910"/>
        <v>100</v>
      </c>
      <c r="D8352" s="1">
        <f t="shared" ca="1" si="911"/>
        <v>-42.077013244733351</v>
      </c>
      <c r="E8352" s="1">
        <f t="shared" ca="1" si="912"/>
        <v>-1</v>
      </c>
      <c r="F8352" s="1">
        <f t="shared" ca="1" si="914"/>
        <v>1</v>
      </c>
      <c r="G8352" s="1">
        <f t="shared" ca="1" si="915"/>
        <v>1</v>
      </c>
      <c r="H8352" s="1">
        <f t="shared" ca="1" si="916"/>
        <v>0</v>
      </c>
    </row>
    <row r="8353" spans="1:8" hidden="1" x14ac:dyDescent="0.2">
      <c r="A8353" s="1">
        <v>8350</v>
      </c>
      <c r="B8353" s="1">
        <f t="shared" ca="1" si="913"/>
        <v>278016.65434651077</v>
      </c>
      <c r="C8353" s="1">
        <f t="shared" ca="1" si="910"/>
        <v>100</v>
      </c>
      <c r="D8353" s="1">
        <f t="shared" ca="1" si="911"/>
        <v>-42.077013244733351</v>
      </c>
      <c r="E8353" s="1">
        <f t="shared" ca="1" si="912"/>
        <v>-2</v>
      </c>
      <c r="F8353" s="1">
        <f t="shared" ca="1" si="914"/>
        <v>1</v>
      </c>
      <c r="G8353" s="1">
        <f t="shared" ca="1" si="915"/>
        <v>2</v>
      </c>
      <c r="H8353" s="1">
        <f t="shared" ca="1" si="916"/>
        <v>0</v>
      </c>
    </row>
    <row r="8354" spans="1:8" hidden="1" x14ac:dyDescent="0.2">
      <c r="A8354" s="1">
        <v>8351</v>
      </c>
      <c r="B8354" s="1">
        <f t="shared" ca="1" si="913"/>
        <v>273808.95302203746</v>
      </c>
      <c r="C8354" s="1">
        <f t="shared" ca="1" si="910"/>
        <v>100</v>
      </c>
      <c r="D8354" s="1">
        <f t="shared" ca="1" si="911"/>
        <v>58.639357099169693</v>
      </c>
      <c r="E8354" s="1">
        <f t="shared" ca="1" si="912"/>
        <v>-3</v>
      </c>
      <c r="F8354" s="1">
        <f t="shared" ca="1" si="914"/>
        <v>1</v>
      </c>
      <c r="G8354" s="1">
        <f t="shared" ca="1" si="915"/>
        <v>3</v>
      </c>
      <c r="H8354" s="1">
        <f t="shared" ca="1" si="916"/>
        <v>0</v>
      </c>
    </row>
    <row r="8355" spans="1:8" hidden="1" x14ac:dyDescent="0.2">
      <c r="A8355" s="1">
        <v>8352</v>
      </c>
      <c r="B8355" s="1">
        <f t="shared" ca="1" si="913"/>
        <v>279672.88873195444</v>
      </c>
      <c r="C8355" s="1">
        <f t="shared" ca="1" si="910"/>
        <v>100</v>
      </c>
      <c r="D8355" s="1">
        <f t="shared" ca="1" si="911"/>
        <v>-42.077013244733351</v>
      </c>
      <c r="E8355" s="1">
        <f t="shared" ca="1" si="912"/>
        <v>-2</v>
      </c>
      <c r="F8355" s="1">
        <f t="shared" ca="1" si="914"/>
        <v>1</v>
      </c>
      <c r="G8355" s="1">
        <f t="shared" ca="1" si="915"/>
        <v>0</v>
      </c>
      <c r="H8355" s="1">
        <f t="shared" ca="1" si="916"/>
        <v>1</v>
      </c>
    </row>
    <row r="8356" spans="1:8" hidden="1" x14ac:dyDescent="0.2">
      <c r="A8356" s="1">
        <v>8353</v>
      </c>
      <c r="B8356" s="1">
        <f t="shared" ca="1" si="913"/>
        <v>275465.18740748113</v>
      </c>
      <c r="C8356" s="1">
        <f t="shared" ca="1" si="910"/>
        <v>100</v>
      </c>
      <c r="D8356" s="1">
        <f t="shared" ca="1" si="911"/>
        <v>-42.077013244733351</v>
      </c>
      <c r="E8356" s="1">
        <f t="shared" ca="1" si="912"/>
        <v>-3</v>
      </c>
      <c r="F8356" s="1">
        <f t="shared" ca="1" si="914"/>
        <v>1</v>
      </c>
      <c r="G8356" s="1">
        <f t="shared" ca="1" si="915"/>
        <v>1</v>
      </c>
      <c r="H8356" s="1">
        <f t="shared" ca="1" si="916"/>
        <v>0</v>
      </c>
    </row>
    <row r="8357" spans="1:8" hidden="1" x14ac:dyDescent="0.2">
      <c r="A8357" s="1">
        <v>8354</v>
      </c>
      <c r="B8357" s="1">
        <f t="shared" ca="1" si="913"/>
        <v>271257.48608300783</v>
      </c>
      <c r="C8357" s="1">
        <f t="shared" ca="1" si="910"/>
        <v>100</v>
      </c>
      <c r="D8357" s="1">
        <f t="shared" ca="1" si="911"/>
        <v>58.639357099169693</v>
      </c>
      <c r="E8357" s="1">
        <f t="shared" ca="1" si="912"/>
        <v>-4</v>
      </c>
      <c r="F8357" s="1">
        <f t="shared" ca="1" si="914"/>
        <v>1</v>
      </c>
      <c r="G8357" s="1">
        <f t="shared" ca="1" si="915"/>
        <v>2</v>
      </c>
      <c r="H8357" s="1">
        <f t="shared" ca="1" si="916"/>
        <v>0</v>
      </c>
    </row>
    <row r="8358" spans="1:8" hidden="1" x14ac:dyDescent="0.2">
      <c r="A8358" s="1">
        <v>8355</v>
      </c>
      <c r="B8358" s="1">
        <f t="shared" ca="1" si="913"/>
        <v>277121.42179292481</v>
      </c>
      <c r="C8358" s="1">
        <f t="shared" ca="1" si="910"/>
        <v>100</v>
      </c>
      <c r="D8358" s="1">
        <f t="shared" ca="1" si="911"/>
        <v>-42.077013244733351</v>
      </c>
      <c r="E8358" s="1">
        <f t="shared" ca="1" si="912"/>
        <v>-3</v>
      </c>
      <c r="F8358" s="1">
        <f t="shared" ca="1" si="914"/>
        <v>1</v>
      </c>
      <c r="G8358" s="1">
        <f t="shared" ca="1" si="915"/>
        <v>0</v>
      </c>
      <c r="H8358" s="1">
        <f t="shared" ca="1" si="916"/>
        <v>1</v>
      </c>
    </row>
    <row r="8359" spans="1:8" hidden="1" x14ac:dyDescent="0.2">
      <c r="A8359" s="1">
        <v>8356</v>
      </c>
      <c r="B8359" s="1">
        <f t="shared" ca="1" si="913"/>
        <v>272913.7204684515</v>
      </c>
      <c r="C8359" s="1">
        <f t="shared" ca="1" si="910"/>
        <v>100</v>
      </c>
      <c r="D8359" s="1">
        <f t="shared" ca="1" si="911"/>
        <v>58.639357099169693</v>
      </c>
      <c r="E8359" s="1">
        <f t="shared" ca="1" si="912"/>
        <v>-4</v>
      </c>
      <c r="F8359" s="1">
        <f t="shared" ca="1" si="914"/>
        <v>1</v>
      </c>
      <c r="G8359" s="1">
        <f t="shared" ca="1" si="915"/>
        <v>1</v>
      </c>
      <c r="H8359" s="1">
        <f t="shared" ca="1" si="916"/>
        <v>0</v>
      </c>
    </row>
    <row r="8360" spans="1:8" hidden="1" x14ac:dyDescent="0.2">
      <c r="A8360" s="1">
        <v>8357</v>
      </c>
      <c r="B8360" s="1">
        <f t="shared" ca="1" si="913"/>
        <v>278777.65617836849</v>
      </c>
      <c r="C8360" s="1">
        <f t="shared" ca="1" si="910"/>
        <v>100</v>
      </c>
      <c r="D8360" s="1">
        <f t="shared" ca="1" si="911"/>
        <v>-42.077013244733351</v>
      </c>
      <c r="E8360" s="1">
        <f t="shared" ca="1" si="912"/>
        <v>-3</v>
      </c>
      <c r="F8360" s="1">
        <f t="shared" ca="1" si="914"/>
        <v>1</v>
      </c>
      <c r="G8360" s="1">
        <f t="shared" ca="1" si="915"/>
        <v>0</v>
      </c>
      <c r="H8360" s="1">
        <f t="shared" ca="1" si="916"/>
        <v>1</v>
      </c>
    </row>
    <row r="8361" spans="1:8" hidden="1" x14ac:dyDescent="0.2">
      <c r="A8361" s="1">
        <v>8358</v>
      </c>
      <c r="B8361" s="1">
        <f t="shared" ca="1" si="913"/>
        <v>274569.95485389518</v>
      </c>
      <c r="C8361" s="1">
        <f t="shared" ca="1" si="910"/>
        <v>100</v>
      </c>
      <c r="D8361" s="1">
        <f t="shared" ca="1" si="911"/>
        <v>-42.077013244733351</v>
      </c>
      <c r="E8361" s="1">
        <f t="shared" ca="1" si="912"/>
        <v>-4</v>
      </c>
      <c r="F8361" s="1">
        <f t="shared" ca="1" si="914"/>
        <v>1</v>
      </c>
      <c r="G8361" s="1">
        <f t="shared" ca="1" si="915"/>
        <v>1</v>
      </c>
      <c r="H8361" s="1">
        <f t="shared" ca="1" si="916"/>
        <v>0</v>
      </c>
    </row>
    <row r="8362" spans="1:8" hidden="1" x14ac:dyDescent="0.2">
      <c r="A8362" s="1">
        <v>8359</v>
      </c>
      <c r="B8362" s="1">
        <f t="shared" ca="1" si="913"/>
        <v>270362.25352942187</v>
      </c>
      <c r="C8362" s="1">
        <f t="shared" ca="1" si="910"/>
        <v>500</v>
      </c>
      <c r="D8362" s="1">
        <f t="shared" ca="1" si="911"/>
        <v>-42.077013244733351</v>
      </c>
      <c r="E8362" s="1">
        <f t="shared" ca="1" si="912"/>
        <v>0</v>
      </c>
      <c r="F8362" s="1">
        <f t="shared" ca="1" si="914"/>
        <v>2</v>
      </c>
      <c r="G8362" s="1">
        <f t="shared" ca="1" si="915"/>
        <v>2</v>
      </c>
      <c r="H8362" s="1">
        <f t="shared" ca="1" si="916"/>
        <v>0</v>
      </c>
    </row>
    <row r="8363" spans="1:8" hidden="1" x14ac:dyDescent="0.2">
      <c r="A8363" s="1">
        <v>8360</v>
      </c>
      <c r="B8363" s="1">
        <f t="shared" ca="1" si="913"/>
        <v>249323.7469070552</v>
      </c>
      <c r="C8363" s="1">
        <f t="shared" ca="1" si="910"/>
        <v>500</v>
      </c>
      <c r="D8363" s="1">
        <f t="shared" ca="1" si="911"/>
        <v>-42.077013244733351</v>
      </c>
      <c r="E8363" s="1">
        <f t="shared" ca="1" si="912"/>
        <v>-1</v>
      </c>
      <c r="F8363" s="1">
        <f t="shared" ca="1" si="914"/>
        <v>2</v>
      </c>
      <c r="G8363" s="1">
        <f t="shared" ca="1" si="915"/>
        <v>3</v>
      </c>
      <c r="H8363" s="1">
        <f t="shared" ca="1" si="916"/>
        <v>0</v>
      </c>
    </row>
    <row r="8364" spans="1:8" hidden="1" x14ac:dyDescent="0.2">
      <c r="A8364" s="1">
        <v>8361</v>
      </c>
      <c r="B8364" s="1">
        <f t="shared" ca="1" si="913"/>
        <v>228285.24028468854</v>
      </c>
      <c r="C8364" s="1">
        <f t="shared" ca="1" si="910"/>
        <v>500</v>
      </c>
      <c r="D8364" s="1">
        <f t="shared" ca="1" si="911"/>
        <v>-42.077013244733351</v>
      </c>
      <c r="E8364" s="1">
        <f t="shared" ca="1" si="912"/>
        <v>-2</v>
      </c>
      <c r="F8364" s="1">
        <f t="shared" ca="1" si="914"/>
        <v>2</v>
      </c>
      <c r="G8364" s="1">
        <f t="shared" ca="1" si="915"/>
        <v>4</v>
      </c>
      <c r="H8364" s="1">
        <f t="shared" ca="1" si="916"/>
        <v>0</v>
      </c>
    </row>
    <row r="8365" spans="1:8" hidden="1" x14ac:dyDescent="0.2">
      <c r="A8365" s="1">
        <v>8362</v>
      </c>
      <c r="B8365" s="1">
        <f t="shared" ca="1" si="913"/>
        <v>207246.73366232187</v>
      </c>
      <c r="C8365" s="1">
        <f t="shared" ca="1" si="910"/>
        <v>500</v>
      </c>
      <c r="D8365" s="1">
        <f t="shared" ca="1" si="911"/>
        <v>58.639357099169693</v>
      </c>
      <c r="E8365" s="1">
        <f t="shared" ca="1" si="912"/>
        <v>-3</v>
      </c>
      <c r="F8365" s="1">
        <f t="shared" ca="1" si="914"/>
        <v>2</v>
      </c>
      <c r="G8365" s="1">
        <f t="shared" ca="1" si="915"/>
        <v>5</v>
      </c>
      <c r="H8365" s="1">
        <f t="shared" ca="1" si="916"/>
        <v>0</v>
      </c>
    </row>
    <row r="8366" spans="1:8" hidden="1" x14ac:dyDescent="0.2">
      <c r="A8366" s="1">
        <v>8363</v>
      </c>
      <c r="B8366" s="1">
        <f t="shared" ca="1" si="913"/>
        <v>236566.41221190672</v>
      </c>
      <c r="C8366" s="1">
        <f t="shared" ca="1" si="910"/>
        <v>500</v>
      </c>
      <c r="D8366" s="1">
        <f t="shared" ca="1" si="911"/>
        <v>-42.077013244733351</v>
      </c>
      <c r="E8366" s="1">
        <f t="shared" ca="1" si="912"/>
        <v>-2</v>
      </c>
      <c r="F8366" s="1">
        <f t="shared" ca="1" si="914"/>
        <v>2</v>
      </c>
      <c r="G8366" s="1">
        <f t="shared" ca="1" si="915"/>
        <v>0</v>
      </c>
      <c r="H8366" s="1">
        <f t="shared" ca="1" si="916"/>
        <v>1</v>
      </c>
    </row>
    <row r="8367" spans="1:8" hidden="1" x14ac:dyDescent="0.2">
      <c r="A8367" s="1">
        <v>8364</v>
      </c>
      <c r="B8367" s="1">
        <f t="shared" ca="1" si="913"/>
        <v>215527.90558954005</v>
      </c>
      <c r="C8367" s="1">
        <f t="shared" ca="1" si="910"/>
        <v>500</v>
      </c>
      <c r="D8367" s="1">
        <f t="shared" ca="1" si="911"/>
        <v>-42.077013244733351</v>
      </c>
      <c r="E8367" s="1">
        <f t="shared" ca="1" si="912"/>
        <v>-3</v>
      </c>
      <c r="F8367" s="1">
        <f t="shared" ca="1" si="914"/>
        <v>2</v>
      </c>
      <c r="G8367" s="1">
        <f t="shared" ca="1" si="915"/>
        <v>1</v>
      </c>
      <c r="H8367" s="1">
        <f t="shared" ca="1" si="916"/>
        <v>0</v>
      </c>
    </row>
    <row r="8368" spans="1:8" hidden="1" x14ac:dyDescent="0.2">
      <c r="A8368" s="1">
        <v>8365</v>
      </c>
      <c r="B8368" s="1">
        <f t="shared" ca="1" si="913"/>
        <v>194489.39896717339</v>
      </c>
      <c r="C8368" s="1">
        <f t="shared" ca="1" si="910"/>
        <v>500</v>
      </c>
      <c r="D8368" s="1">
        <f t="shared" ca="1" si="911"/>
        <v>58.639357099169693</v>
      </c>
      <c r="E8368" s="1">
        <f t="shared" ca="1" si="912"/>
        <v>-4</v>
      </c>
      <c r="F8368" s="1">
        <f t="shared" ca="1" si="914"/>
        <v>2</v>
      </c>
      <c r="G8368" s="1">
        <f t="shared" ca="1" si="915"/>
        <v>2</v>
      </c>
      <c r="H8368" s="1">
        <f t="shared" ca="1" si="916"/>
        <v>0</v>
      </c>
    </row>
    <row r="8369" spans="1:8" hidden="1" x14ac:dyDescent="0.2">
      <c r="A8369" s="1">
        <v>8366</v>
      </c>
      <c r="B8369" s="1">
        <f t="shared" ca="1" si="913"/>
        <v>223809.07751675823</v>
      </c>
      <c r="C8369" s="1">
        <f t="shared" ca="1" si="910"/>
        <v>500</v>
      </c>
      <c r="D8369" s="1">
        <f t="shared" ca="1" si="911"/>
        <v>58.639357099169693</v>
      </c>
      <c r="E8369" s="1">
        <f t="shared" ca="1" si="912"/>
        <v>-3</v>
      </c>
      <c r="F8369" s="1">
        <f t="shared" ca="1" si="914"/>
        <v>2</v>
      </c>
      <c r="G8369" s="1">
        <f t="shared" ca="1" si="915"/>
        <v>0</v>
      </c>
      <c r="H8369" s="1">
        <f t="shared" ca="1" si="916"/>
        <v>1</v>
      </c>
    </row>
    <row r="8370" spans="1:8" hidden="1" x14ac:dyDescent="0.2">
      <c r="A8370" s="1">
        <v>8367</v>
      </c>
      <c r="B8370" s="1">
        <f t="shared" ca="1" si="913"/>
        <v>253128.75606634308</v>
      </c>
      <c r="C8370" s="1">
        <f t="shared" ca="1" si="910"/>
        <v>500</v>
      </c>
      <c r="D8370" s="1">
        <f t="shared" ca="1" si="911"/>
        <v>-42.077013244733351</v>
      </c>
      <c r="E8370" s="1">
        <f t="shared" ca="1" si="912"/>
        <v>-2</v>
      </c>
      <c r="F8370" s="1">
        <f t="shared" ca="1" si="914"/>
        <v>2</v>
      </c>
      <c r="G8370" s="1">
        <f t="shared" ca="1" si="915"/>
        <v>0</v>
      </c>
      <c r="H8370" s="1">
        <f t="shared" ca="1" si="916"/>
        <v>2</v>
      </c>
    </row>
    <row r="8371" spans="1:8" hidden="1" x14ac:dyDescent="0.2">
      <c r="A8371" s="1">
        <v>8368</v>
      </c>
      <c r="B8371" s="1">
        <f t="shared" ca="1" si="913"/>
        <v>232090.24944397641</v>
      </c>
      <c r="C8371" s="1">
        <f t="shared" ca="1" si="910"/>
        <v>500</v>
      </c>
      <c r="D8371" s="1">
        <f t="shared" ca="1" si="911"/>
        <v>-42.077013244733351</v>
      </c>
      <c r="E8371" s="1">
        <f t="shared" ca="1" si="912"/>
        <v>-3</v>
      </c>
      <c r="F8371" s="1">
        <f t="shared" ca="1" si="914"/>
        <v>2</v>
      </c>
      <c r="G8371" s="1">
        <f t="shared" ca="1" si="915"/>
        <v>1</v>
      </c>
      <c r="H8371" s="1">
        <f t="shared" ca="1" si="916"/>
        <v>0</v>
      </c>
    </row>
    <row r="8372" spans="1:8" hidden="1" x14ac:dyDescent="0.2">
      <c r="A8372" s="1">
        <v>8369</v>
      </c>
      <c r="B8372" s="1">
        <f t="shared" ca="1" si="913"/>
        <v>211051.74282160975</v>
      </c>
      <c r="C8372" s="1">
        <f t="shared" ca="1" si="910"/>
        <v>500</v>
      </c>
      <c r="D8372" s="1">
        <f t="shared" ca="1" si="911"/>
        <v>58.639357099169693</v>
      </c>
      <c r="E8372" s="1">
        <f t="shared" ca="1" si="912"/>
        <v>-4</v>
      </c>
      <c r="F8372" s="1">
        <f t="shared" ca="1" si="914"/>
        <v>2</v>
      </c>
      <c r="G8372" s="1">
        <f t="shared" ca="1" si="915"/>
        <v>2</v>
      </c>
      <c r="H8372" s="1">
        <f t="shared" ca="1" si="916"/>
        <v>0</v>
      </c>
    </row>
    <row r="8373" spans="1:8" hidden="1" x14ac:dyDescent="0.2">
      <c r="A8373" s="1">
        <v>8370</v>
      </c>
      <c r="B8373" s="1">
        <f t="shared" ca="1" si="913"/>
        <v>240371.42137119459</v>
      </c>
      <c r="C8373" s="1">
        <f t="shared" ca="1" si="910"/>
        <v>500</v>
      </c>
      <c r="D8373" s="1">
        <f t="shared" ca="1" si="911"/>
        <v>58.639357099169693</v>
      </c>
      <c r="E8373" s="1">
        <f t="shared" ca="1" si="912"/>
        <v>-3</v>
      </c>
      <c r="F8373" s="1">
        <f t="shared" ca="1" si="914"/>
        <v>2</v>
      </c>
      <c r="G8373" s="1">
        <f t="shared" ca="1" si="915"/>
        <v>0</v>
      </c>
      <c r="H8373" s="1">
        <f t="shared" ca="1" si="916"/>
        <v>1</v>
      </c>
    </row>
    <row r="8374" spans="1:8" hidden="1" x14ac:dyDescent="0.2">
      <c r="A8374" s="1">
        <v>8371</v>
      </c>
      <c r="B8374" s="1">
        <f t="shared" ca="1" si="913"/>
        <v>269691.09992077947</v>
      </c>
      <c r="C8374" s="1">
        <f t="shared" ca="1" si="910"/>
        <v>500</v>
      </c>
      <c r="D8374" s="1">
        <f t="shared" ca="1" si="911"/>
        <v>58.639357099169693</v>
      </c>
      <c r="E8374" s="1">
        <f t="shared" ca="1" si="912"/>
        <v>-2</v>
      </c>
      <c r="F8374" s="1">
        <f t="shared" ca="1" si="914"/>
        <v>2</v>
      </c>
      <c r="G8374" s="1">
        <f t="shared" ca="1" si="915"/>
        <v>0</v>
      </c>
      <c r="H8374" s="1">
        <f t="shared" ca="1" si="916"/>
        <v>2</v>
      </c>
    </row>
    <row r="8375" spans="1:8" hidden="1" x14ac:dyDescent="0.2">
      <c r="A8375" s="1">
        <v>8372</v>
      </c>
      <c r="B8375" s="1">
        <f t="shared" ca="1" si="913"/>
        <v>299010.77847036428</v>
      </c>
      <c r="C8375" s="1">
        <f t="shared" ca="1" si="910"/>
        <v>500</v>
      </c>
      <c r="D8375" s="1">
        <f t="shared" ca="1" si="911"/>
        <v>58.639357099169693</v>
      </c>
      <c r="E8375" s="1">
        <f t="shared" ca="1" si="912"/>
        <v>-1</v>
      </c>
      <c r="F8375" s="1">
        <f t="shared" ca="1" si="914"/>
        <v>2</v>
      </c>
      <c r="G8375" s="1">
        <f t="shared" ca="1" si="915"/>
        <v>0</v>
      </c>
      <c r="H8375" s="1">
        <f t="shared" ca="1" si="916"/>
        <v>3</v>
      </c>
    </row>
    <row r="8376" spans="1:8" hidden="1" x14ac:dyDescent="0.2">
      <c r="A8376" s="1">
        <v>8373</v>
      </c>
      <c r="B8376" s="1">
        <f t="shared" ca="1" si="913"/>
        <v>328330.4570199491</v>
      </c>
      <c r="C8376" s="1">
        <f t="shared" ca="1" si="910"/>
        <v>100</v>
      </c>
      <c r="D8376" s="1">
        <f t="shared" ca="1" si="911"/>
        <v>58.639357099169693</v>
      </c>
      <c r="E8376" s="1">
        <f t="shared" ca="1" si="912"/>
        <v>0</v>
      </c>
      <c r="F8376" s="1">
        <f t="shared" ca="1" si="914"/>
        <v>1</v>
      </c>
      <c r="G8376" s="1">
        <f t="shared" ca="1" si="915"/>
        <v>0</v>
      </c>
      <c r="H8376" s="1">
        <f t="shared" ca="1" si="916"/>
        <v>4</v>
      </c>
    </row>
    <row r="8377" spans="1:8" hidden="1" x14ac:dyDescent="0.2">
      <c r="A8377" s="1">
        <v>8374</v>
      </c>
      <c r="B8377" s="1">
        <f t="shared" ca="1" si="913"/>
        <v>334194.39272986609</v>
      </c>
      <c r="C8377" s="1">
        <f t="shared" ca="1" si="910"/>
        <v>100</v>
      </c>
      <c r="D8377" s="1">
        <f t="shared" ca="1" si="911"/>
        <v>58.639357099169693</v>
      </c>
      <c r="E8377" s="1">
        <f t="shared" ca="1" si="912"/>
        <v>0</v>
      </c>
      <c r="F8377" s="1">
        <f t="shared" ca="1" si="914"/>
        <v>1</v>
      </c>
      <c r="G8377" s="1">
        <f t="shared" ca="1" si="915"/>
        <v>0</v>
      </c>
      <c r="H8377" s="1">
        <f t="shared" ca="1" si="916"/>
        <v>5</v>
      </c>
    </row>
    <row r="8378" spans="1:8" hidden="1" x14ac:dyDescent="0.2">
      <c r="A8378" s="1">
        <v>8375</v>
      </c>
      <c r="B8378" s="1">
        <f t="shared" ca="1" si="913"/>
        <v>340058.32843978307</v>
      </c>
      <c r="C8378" s="1">
        <f t="shared" ca="1" si="910"/>
        <v>100</v>
      </c>
      <c r="D8378" s="1">
        <f t="shared" ca="1" si="911"/>
        <v>58.639357099169693</v>
      </c>
      <c r="E8378" s="1">
        <f t="shared" ca="1" si="912"/>
        <v>0</v>
      </c>
      <c r="F8378" s="1">
        <f t="shared" ca="1" si="914"/>
        <v>1</v>
      </c>
      <c r="G8378" s="1">
        <f t="shared" ca="1" si="915"/>
        <v>0</v>
      </c>
      <c r="H8378" s="1">
        <f t="shared" ca="1" si="916"/>
        <v>6</v>
      </c>
    </row>
    <row r="8379" spans="1:8" hidden="1" x14ac:dyDescent="0.2">
      <c r="A8379" s="1">
        <v>8376</v>
      </c>
      <c r="B8379" s="1">
        <f t="shared" ca="1" si="913"/>
        <v>345922.26414970006</v>
      </c>
      <c r="C8379" s="1">
        <f t="shared" ca="1" si="910"/>
        <v>100</v>
      </c>
      <c r="D8379" s="1">
        <f t="shared" ca="1" si="911"/>
        <v>-42.077013244733351</v>
      </c>
      <c r="E8379" s="1">
        <f t="shared" ca="1" si="912"/>
        <v>0</v>
      </c>
      <c r="F8379" s="1">
        <f t="shared" ca="1" si="914"/>
        <v>1</v>
      </c>
      <c r="G8379" s="1">
        <f t="shared" ca="1" si="915"/>
        <v>0</v>
      </c>
      <c r="H8379" s="1">
        <f t="shared" ca="1" si="916"/>
        <v>7</v>
      </c>
    </row>
    <row r="8380" spans="1:8" hidden="1" x14ac:dyDescent="0.2">
      <c r="A8380" s="1">
        <v>8377</v>
      </c>
      <c r="B8380" s="1">
        <f t="shared" ca="1" si="913"/>
        <v>341714.56282522675</v>
      </c>
      <c r="C8380" s="1">
        <f t="shared" ca="1" si="910"/>
        <v>100</v>
      </c>
      <c r="D8380" s="1">
        <f t="shared" ca="1" si="911"/>
        <v>58.639357099169693</v>
      </c>
      <c r="E8380" s="1">
        <f t="shared" ca="1" si="912"/>
        <v>-1</v>
      </c>
      <c r="F8380" s="1">
        <f t="shared" ca="1" si="914"/>
        <v>1</v>
      </c>
      <c r="G8380" s="1">
        <f t="shared" ca="1" si="915"/>
        <v>1</v>
      </c>
      <c r="H8380" s="1">
        <f t="shared" ca="1" si="916"/>
        <v>0</v>
      </c>
    </row>
    <row r="8381" spans="1:8" hidden="1" x14ac:dyDescent="0.2">
      <c r="A8381" s="1">
        <v>8378</v>
      </c>
      <c r="B8381" s="1">
        <f t="shared" ca="1" si="913"/>
        <v>347578.49853514374</v>
      </c>
      <c r="C8381" s="1">
        <f t="shared" ca="1" si="910"/>
        <v>100</v>
      </c>
      <c r="D8381" s="1">
        <f t="shared" ca="1" si="911"/>
        <v>58.639357099169693</v>
      </c>
      <c r="E8381" s="1">
        <f t="shared" ca="1" si="912"/>
        <v>0</v>
      </c>
      <c r="F8381" s="1">
        <f t="shared" ca="1" si="914"/>
        <v>1</v>
      </c>
      <c r="G8381" s="1">
        <f t="shared" ca="1" si="915"/>
        <v>0</v>
      </c>
      <c r="H8381" s="1">
        <f t="shared" ca="1" si="916"/>
        <v>1</v>
      </c>
    </row>
    <row r="8382" spans="1:8" hidden="1" x14ac:dyDescent="0.2">
      <c r="A8382" s="1">
        <v>8379</v>
      </c>
      <c r="B8382" s="1">
        <f t="shared" ca="1" si="913"/>
        <v>353442.43424506072</v>
      </c>
      <c r="C8382" s="1">
        <f t="shared" ca="1" si="910"/>
        <v>100</v>
      </c>
      <c r="D8382" s="1">
        <f t="shared" ca="1" si="911"/>
        <v>-42.077013244733351</v>
      </c>
      <c r="E8382" s="1">
        <f t="shared" ca="1" si="912"/>
        <v>0</v>
      </c>
      <c r="F8382" s="1">
        <f t="shared" ca="1" si="914"/>
        <v>1</v>
      </c>
      <c r="G8382" s="1">
        <f t="shared" ca="1" si="915"/>
        <v>0</v>
      </c>
      <c r="H8382" s="1">
        <f t="shared" ca="1" si="916"/>
        <v>2</v>
      </c>
    </row>
    <row r="8383" spans="1:8" hidden="1" x14ac:dyDescent="0.2">
      <c r="A8383" s="1">
        <v>8380</v>
      </c>
      <c r="B8383" s="1">
        <f t="shared" ca="1" si="913"/>
        <v>349234.73292058741</v>
      </c>
      <c r="C8383" s="1">
        <f t="shared" ca="1" si="910"/>
        <v>100</v>
      </c>
      <c r="D8383" s="1">
        <f t="shared" ca="1" si="911"/>
        <v>-42.077013244733351</v>
      </c>
      <c r="E8383" s="1">
        <f t="shared" ca="1" si="912"/>
        <v>-1</v>
      </c>
      <c r="F8383" s="1">
        <f t="shared" ca="1" si="914"/>
        <v>1</v>
      </c>
      <c r="G8383" s="1">
        <f t="shared" ca="1" si="915"/>
        <v>1</v>
      </c>
      <c r="H8383" s="1">
        <f t="shared" ca="1" si="916"/>
        <v>0</v>
      </c>
    </row>
    <row r="8384" spans="1:8" hidden="1" x14ac:dyDescent="0.2">
      <c r="A8384" s="1">
        <v>8381</v>
      </c>
      <c r="B8384" s="1">
        <f t="shared" ca="1" si="913"/>
        <v>345027.0315961141</v>
      </c>
      <c r="C8384" s="1">
        <f t="shared" ca="1" si="910"/>
        <v>100</v>
      </c>
      <c r="D8384" s="1">
        <f t="shared" ca="1" si="911"/>
        <v>-42.077013244733351</v>
      </c>
      <c r="E8384" s="1">
        <f t="shared" ca="1" si="912"/>
        <v>-2</v>
      </c>
      <c r="F8384" s="1">
        <f t="shared" ca="1" si="914"/>
        <v>1</v>
      </c>
      <c r="G8384" s="1">
        <f t="shared" ca="1" si="915"/>
        <v>2</v>
      </c>
      <c r="H8384" s="1">
        <f t="shared" ca="1" si="916"/>
        <v>0</v>
      </c>
    </row>
    <row r="8385" spans="1:8" hidden="1" x14ac:dyDescent="0.2">
      <c r="A8385" s="1">
        <v>8382</v>
      </c>
      <c r="B8385" s="1">
        <f t="shared" ca="1" si="913"/>
        <v>340819.33027164079</v>
      </c>
      <c r="C8385" s="1">
        <f t="shared" ca="1" si="910"/>
        <v>100</v>
      </c>
      <c r="D8385" s="1">
        <f t="shared" ca="1" si="911"/>
        <v>-42.077013244733351</v>
      </c>
      <c r="E8385" s="1">
        <f t="shared" ca="1" si="912"/>
        <v>-3</v>
      </c>
      <c r="F8385" s="1">
        <f t="shared" ca="1" si="914"/>
        <v>1</v>
      </c>
      <c r="G8385" s="1">
        <f t="shared" ca="1" si="915"/>
        <v>3</v>
      </c>
      <c r="H8385" s="1">
        <f t="shared" ca="1" si="916"/>
        <v>0</v>
      </c>
    </row>
    <row r="8386" spans="1:8" hidden="1" x14ac:dyDescent="0.2">
      <c r="A8386" s="1">
        <v>8383</v>
      </c>
      <c r="B8386" s="1">
        <f t="shared" ca="1" si="913"/>
        <v>336611.62894716748</v>
      </c>
      <c r="C8386" s="1">
        <f t="shared" ca="1" si="910"/>
        <v>100</v>
      </c>
      <c r="D8386" s="1">
        <f t="shared" ca="1" si="911"/>
        <v>58.639357099169693</v>
      </c>
      <c r="E8386" s="1">
        <f t="shared" ca="1" si="912"/>
        <v>-4</v>
      </c>
      <c r="F8386" s="1">
        <f t="shared" ca="1" si="914"/>
        <v>1</v>
      </c>
      <c r="G8386" s="1">
        <f t="shared" ca="1" si="915"/>
        <v>4</v>
      </c>
      <c r="H8386" s="1">
        <f t="shared" ca="1" si="916"/>
        <v>0</v>
      </c>
    </row>
    <row r="8387" spans="1:8" hidden="1" x14ac:dyDescent="0.2">
      <c r="A8387" s="1">
        <v>8384</v>
      </c>
      <c r="B8387" s="1">
        <f t="shared" ca="1" si="913"/>
        <v>342475.56465708447</v>
      </c>
      <c r="C8387" s="1">
        <f t="shared" ca="1" si="910"/>
        <v>100</v>
      </c>
      <c r="D8387" s="1">
        <f t="shared" ca="1" si="911"/>
        <v>58.639357099169693</v>
      </c>
      <c r="E8387" s="1">
        <f t="shared" ca="1" si="912"/>
        <v>-3</v>
      </c>
      <c r="F8387" s="1">
        <f t="shared" ca="1" si="914"/>
        <v>1</v>
      </c>
      <c r="G8387" s="1">
        <f t="shared" ca="1" si="915"/>
        <v>0</v>
      </c>
      <c r="H8387" s="1">
        <f t="shared" ca="1" si="916"/>
        <v>1</v>
      </c>
    </row>
    <row r="8388" spans="1:8" hidden="1" x14ac:dyDescent="0.2">
      <c r="A8388" s="1">
        <v>8385</v>
      </c>
      <c r="B8388" s="1">
        <f t="shared" ca="1" si="913"/>
        <v>348339.50036700146</v>
      </c>
      <c r="C8388" s="1">
        <f t="shared" ca="1" si="910"/>
        <v>100</v>
      </c>
      <c r="D8388" s="1">
        <f t="shared" ca="1" si="911"/>
        <v>-42.077013244733351</v>
      </c>
      <c r="E8388" s="1">
        <f t="shared" ca="1" si="912"/>
        <v>-2</v>
      </c>
      <c r="F8388" s="1">
        <f t="shared" ca="1" si="914"/>
        <v>1</v>
      </c>
      <c r="G8388" s="1">
        <f t="shared" ca="1" si="915"/>
        <v>0</v>
      </c>
      <c r="H8388" s="1">
        <f t="shared" ca="1" si="916"/>
        <v>2</v>
      </c>
    </row>
    <row r="8389" spans="1:8" hidden="1" x14ac:dyDescent="0.2">
      <c r="A8389" s="1">
        <v>8386</v>
      </c>
      <c r="B8389" s="1">
        <f t="shared" ca="1" si="913"/>
        <v>344131.79904252815</v>
      </c>
      <c r="C8389" s="1">
        <f t="shared" ref="C8389:C8452" ca="1" si="917">$C$4*POWER($L$2,F8389-1)</f>
        <v>100</v>
      </c>
      <c r="D8389" s="1">
        <f t="shared" ref="D8389:D8452" ca="1" si="918">IF(RAND()&lt;$B$1,$F$1,$H$1)</f>
        <v>-42.077013244733351</v>
      </c>
      <c r="E8389" s="1">
        <f t="shared" ref="E8389:E8452" ca="1" si="919">IF(D8388&lt;0,IF(E8388-1=-$D$2,0,E8388-1),IF(E8388+1=$F$2,0,E8388+1))</f>
        <v>-3</v>
      </c>
      <c r="F8389" s="1">
        <f t="shared" ca="1" si="914"/>
        <v>1</v>
      </c>
      <c r="G8389" s="1">
        <f t="shared" ca="1" si="915"/>
        <v>1</v>
      </c>
      <c r="H8389" s="1">
        <f t="shared" ca="1" si="916"/>
        <v>0</v>
      </c>
    </row>
    <row r="8390" spans="1:8" hidden="1" x14ac:dyDescent="0.2">
      <c r="A8390" s="1">
        <v>8387</v>
      </c>
      <c r="B8390" s="1">
        <f t="shared" ref="B8390:B8453" ca="1" si="920">B8389+D8389*C8389</f>
        <v>339924.09771805484</v>
      </c>
      <c r="C8390" s="1">
        <f t="shared" ca="1" si="917"/>
        <v>100</v>
      </c>
      <c r="D8390" s="1">
        <f t="shared" ca="1" si="918"/>
        <v>-42.077013244733351</v>
      </c>
      <c r="E8390" s="1">
        <f t="shared" ca="1" si="919"/>
        <v>-4</v>
      </c>
      <c r="F8390" s="1">
        <f t="shared" ref="F8390:F8453" ca="1" si="921">IF(AND(D8389&gt;0,E8390=0),IF(F8389-1&lt;1,1,F8389-1),IF(AND(D8389&lt;0,E8390=0),IF(F8389+1&gt;$H$2,1,F8389+1),F8389))</f>
        <v>1</v>
      </c>
      <c r="G8390" s="1">
        <f t="shared" ref="G8390:G8453" ca="1" si="922">IF(D8389&gt;0,0,G8389+1)</f>
        <v>2</v>
      </c>
      <c r="H8390" s="1">
        <f t="shared" ref="H8390:H8453" ca="1" si="923">IF(D8389&lt;0,0,H8389+1)</f>
        <v>0</v>
      </c>
    </row>
    <row r="8391" spans="1:8" hidden="1" x14ac:dyDescent="0.2">
      <c r="A8391" s="1">
        <v>8388</v>
      </c>
      <c r="B8391" s="1">
        <f t="shared" ca="1" si="920"/>
        <v>335716.39639358153</v>
      </c>
      <c r="C8391" s="1">
        <f t="shared" ca="1" si="917"/>
        <v>500</v>
      </c>
      <c r="D8391" s="1">
        <f t="shared" ca="1" si="918"/>
        <v>58.639357099169693</v>
      </c>
      <c r="E8391" s="1">
        <f t="shared" ca="1" si="919"/>
        <v>0</v>
      </c>
      <c r="F8391" s="1">
        <f t="shared" ca="1" si="921"/>
        <v>2</v>
      </c>
      <c r="G8391" s="1">
        <f t="shared" ca="1" si="922"/>
        <v>3</v>
      </c>
      <c r="H8391" s="1">
        <f t="shared" ca="1" si="923"/>
        <v>0</v>
      </c>
    </row>
    <row r="8392" spans="1:8" hidden="1" x14ac:dyDescent="0.2">
      <c r="A8392" s="1">
        <v>8389</v>
      </c>
      <c r="B8392" s="1">
        <f t="shared" ca="1" si="920"/>
        <v>365036.07494316634</v>
      </c>
      <c r="C8392" s="1">
        <f t="shared" ca="1" si="917"/>
        <v>100</v>
      </c>
      <c r="D8392" s="1">
        <f t="shared" ca="1" si="918"/>
        <v>-42.077013244733351</v>
      </c>
      <c r="E8392" s="1">
        <f t="shared" ca="1" si="919"/>
        <v>0</v>
      </c>
      <c r="F8392" s="1">
        <f t="shared" ca="1" si="921"/>
        <v>1</v>
      </c>
      <c r="G8392" s="1">
        <f t="shared" ca="1" si="922"/>
        <v>0</v>
      </c>
      <c r="H8392" s="1">
        <f t="shared" ca="1" si="923"/>
        <v>1</v>
      </c>
    </row>
    <row r="8393" spans="1:8" hidden="1" x14ac:dyDescent="0.2">
      <c r="A8393" s="1">
        <v>8390</v>
      </c>
      <c r="B8393" s="1">
        <f t="shared" ca="1" si="920"/>
        <v>360828.37361869303</v>
      </c>
      <c r="C8393" s="1">
        <f t="shared" ca="1" si="917"/>
        <v>100</v>
      </c>
      <c r="D8393" s="1">
        <f t="shared" ca="1" si="918"/>
        <v>-42.077013244733351</v>
      </c>
      <c r="E8393" s="1">
        <f t="shared" ca="1" si="919"/>
        <v>-1</v>
      </c>
      <c r="F8393" s="1">
        <f t="shared" ca="1" si="921"/>
        <v>1</v>
      </c>
      <c r="G8393" s="1">
        <f t="shared" ca="1" si="922"/>
        <v>1</v>
      </c>
      <c r="H8393" s="1">
        <f t="shared" ca="1" si="923"/>
        <v>0</v>
      </c>
    </row>
    <row r="8394" spans="1:8" hidden="1" x14ac:dyDescent="0.2">
      <c r="A8394" s="1">
        <v>8391</v>
      </c>
      <c r="B8394" s="1">
        <f t="shared" ca="1" si="920"/>
        <v>356620.67229421972</v>
      </c>
      <c r="C8394" s="1">
        <f t="shared" ca="1" si="917"/>
        <v>100</v>
      </c>
      <c r="D8394" s="1">
        <f t="shared" ca="1" si="918"/>
        <v>-42.077013244733351</v>
      </c>
      <c r="E8394" s="1">
        <f t="shared" ca="1" si="919"/>
        <v>-2</v>
      </c>
      <c r="F8394" s="1">
        <f t="shared" ca="1" si="921"/>
        <v>1</v>
      </c>
      <c r="G8394" s="1">
        <f t="shared" ca="1" si="922"/>
        <v>2</v>
      </c>
      <c r="H8394" s="1">
        <f t="shared" ca="1" si="923"/>
        <v>0</v>
      </c>
    </row>
    <row r="8395" spans="1:8" hidden="1" x14ac:dyDescent="0.2">
      <c r="A8395" s="1">
        <v>8392</v>
      </c>
      <c r="B8395" s="1">
        <f t="shared" ca="1" si="920"/>
        <v>352412.97096974641</v>
      </c>
      <c r="C8395" s="1">
        <f t="shared" ca="1" si="917"/>
        <v>100</v>
      </c>
      <c r="D8395" s="1">
        <f t="shared" ca="1" si="918"/>
        <v>58.639357099169693</v>
      </c>
      <c r="E8395" s="1">
        <f t="shared" ca="1" si="919"/>
        <v>-3</v>
      </c>
      <c r="F8395" s="1">
        <f t="shared" ca="1" si="921"/>
        <v>1</v>
      </c>
      <c r="G8395" s="1">
        <f t="shared" ca="1" si="922"/>
        <v>3</v>
      </c>
      <c r="H8395" s="1">
        <f t="shared" ca="1" si="923"/>
        <v>0</v>
      </c>
    </row>
    <row r="8396" spans="1:8" hidden="1" x14ac:dyDescent="0.2">
      <c r="A8396" s="1">
        <v>8393</v>
      </c>
      <c r="B8396" s="1">
        <f t="shared" ca="1" si="920"/>
        <v>358276.9066796634</v>
      </c>
      <c r="C8396" s="1">
        <f t="shared" ca="1" si="917"/>
        <v>100</v>
      </c>
      <c r="D8396" s="1">
        <f t="shared" ca="1" si="918"/>
        <v>-42.077013244733351</v>
      </c>
      <c r="E8396" s="1">
        <f t="shared" ca="1" si="919"/>
        <v>-2</v>
      </c>
      <c r="F8396" s="1">
        <f t="shared" ca="1" si="921"/>
        <v>1</v>
      </c>
      <c r="G8396" s="1">
        <f t="shared" ca="1" si="922"/>
        <v>0</v>
      </c>
      <c r="H8396" s="1">
        <f t="shared" ca="1" si="923"/>
        <v>1</v>
      </c>
    </row>
    <row r="8397" spans="1:8" hidden="1" x14ac:dyDescent="0.2">
      <c r="A8397" s="1">
        <v>8394</v>
      </c>
      <c r="B8397" s="1">
        <f t="shared" ca="1" si="920"/>
        <v>354069.20535519009</v>
      </c>
      <c r="C8397" s="1">
        <f t="shared" ca="1" si="917"/>
        <v>100</v>
      </c>
      <c r="D8397" s="1">
        <f t="shared" ca="1" si="918"/>
        <v>-42.077013244733351</v>
      </c>
      <c r="E8397" s="1">
        <f t="shared" ca="1" si="919"/>
        <v>-3</v>
      </c>
      <c r="F8397" s="1">
        <f t="shared" ca="1" si="921"/>
        <v>1</v>
      </c>
      <c r="G8397" s="1">
        <f t="shared" ca="1" si="922"/>
        <v>1</v>
      </c>
      <c r="H8397" s="1">
        <f t="shared" ca="1" si="923"/>
        <v>0</v>
      </c>
    </row>
    <row r="8398" spans="1:8" hidden="1" x14ac:dyDescent="0.2">
      <c r="A8398" s="1">
        <v>8395</v>
      </c>
      <c r="B8398" s="1">
        <f t="shared" ca="1" si="920"/>
        <v>349861.50403071678</v>
      </c>
      <c r="C8398" s="1">
        <f t="shared" ca="1" si="917"/>
        <v>100</v>
      </c>
      <c r="D8398" s="1">
        <f t="shared" ca="1" si="918"/>
        <v>58.639357099169693</v>
      </c>
      <c r="E8398" s="1">
        <f t="shared" ca="1" si="919"/>
        <v>-4</v>
      </c>
      <c r="F8398" s="1">
        <f t="shared" ca="1" si="921"/>
        <v>1</v>
      </c>
      <c r="G8398" s="1">
        <f t="shared" ca="1" si="922"/>
        <v>2</v>
      </c>
      <c r="H8398" s="1">
        <f t="shared" ca="1" si="923"/>
        <v>0</v>
      </c>
    </row>
    <row r="8399" spans="1:8" hidden="1" x14ac:dyDescent="0.2">
      <c r="A8399" s="1">
        <v>8396</v>
      </c>
      <c r="B8399" s="1">
        <f t="shared" ca="1" si="920"/>
        <v>355725.43974063377</v>
      </c>
      <c r="C8399" s="1">
        <f t="shared" ca="1" si="917"/>
        <v>100</v>
      </c>
      <c r="D8399" s="1">
        <f t="shared" ca="1" si="918"/>
        <v>58.639357099169693</v>
      </c>
      <c r="E8399" s="1">
        <f t="shared" ca="1" si="919"/>
        <v>-3</v>
      </c>
      <c r="F8399" s="1">
        <f t="shared" ca="1" si="921"/>
        <v>1</v>
      </c>
      <c r="G8399" s="1">
        <f t="shared" ca="1" si="922"/>
        <v>0</v>
      </c>
      <c r="H8399" s="1">
        <f t="shared" ca="1" si="923"/>
        <v>1</v>
      </c>
    </row>
    <row r="8400" spans="1:8" hidden="1" x14ac:dyDescent="0.2">
      <c r="A8400" s="1">
        <v>8397</v>
      </c>
      <c r="B8400" s="1">
        <f t="shared" ca="1" si="920"/>
        <v>361589.37545055075</v>
      </c>
      <c r="C8400" s="1">
        <f t="shared" ca="1" si="917"/>
        <v>100</v>
      </c>
      <c r="D8400" s="1">
        <f t="shared" ca="1" si="918"/>
        <v>-42.077013244733351</v>
      </c>
      <c r="E8400" s="1">
        <f t="shared" ca="1" si="919"/>
        <v>-2</v>
      </c>
      <c r="F8400" s="1">
        <f t="shared" ca="1" si="921"/>
        <v>1</v>
      </c>
      <c r="G8400" s="1">
        <f t="shared" ca="1" si="922"/>
        <v>0</v>
      </c>
      <c r="H8400" s="1">
        <f t="shared" ca="1" si="923"/>
        <v>2</v>
      </c>
    </row>
    <row r="8401" spans="1:8" hidden="1" x14ac:dyDescent="0.2">
      <c r="A8401" s="1">
        <v>8398</v>
      </c>
      <c r="B8401" s="1">
        <f t="shared" ca="1" si="920"/>
        <v>357381.67412607744</v>
      </c>
      <c r="C8401" s="1">
        <f t="shared" ca="1" si="917"/>
        <v>100</v>
      </c>
      <c r="D8401" s="1">
        <f t="shared" ca="1" si="918"/>
        <v>-42.077013244733351</v>
      </c>
      <c r="E8401" s="1">
        <f t="shared" ca="1" si="919"/>
        <v>-3</v>
      </c>
      <c r="F8401" s="1">
        <f t="shared" ca="1" si="921"/>
        <v>1</v>
      </c>
      <c r="G8401" s="1">
        <f t="shared" ca="1" si="922"/>
        <v>1</v>
      </c>
      <c r="H8401" s="1">
        <f t="shared" ca="1" si="923"/>
        <v>0</v>
      </c>
    </row>
    <row r="8402" spans="1:8" hidden="1" x14ac:dyDescent="0.2">
      <c r="A8402" s="1">
        <v>8399</v>
      </c>
      <c r="B8402" s="1">
        <f t="shared" ca="1" si="920"/>
        <v>353173.97280160413</v>
      </c>
      <c r="C8402" s="1">
        <f t="shared" ca="1" si="917"/>
        <v>100</v>
      </c>
      <c r="D8402" s="1">
        <f t="shared" ca="1" si="918"/>
        <v>58.639357099169693</v>
      </c>
      <c r="E8402" s="1">
        <f t="shared" ca="1" si="919"/>
        <v>-4</v>
      </c>
      <c r="F8402" s="1">
        <f t="shared" ca="1" si="921"/>
        <v>1</v>
      </c>
      <c r="G8402" s="1">
        <f t="shared" ca="1" si="922"/>
        <v>2</v>
      </c>
      <c r="H8402" s="1">
        <f t="shared" ca="1" si="923"/>
        <v>0</v>
      </c>
    </row>
    <row r="8403" spans="1:8" hidden="1" x14ac:dyDescent="0.2">
      <c r="A8403" s="1">
        <v>8400</v>
      </c>
      <c r="B8403" s="1">
        <f t="shared" ca="1" si="920"/>
        <v>359037.90851152112</v>
      </c>
      <c r="C8403" s="1">
        <f t="shared" ca="1" si="917"/>
        <v>100</v>
      </c>
      <c r="D8403" s="1">
        <f t="shared" ca="1" si="918"/>
        <v>-42.077013244733351</v>
      </c>
      <c r="E8403" s="1">
        <f t="shared" ca="1" si="919"/>
        <v>-3</v>
      </c>
      <c r="F8403" s="1">
        <f t="shared" ca="1" si="921"/>
        <v>1</v>
      </c>
      <c r="G8403" s="1">
        <f t="shared" ca="1" si="922"/>
        <v>0</v>
      </c>
      <c r="H8403" s="1">
        <f t="shared" ca="1" si="923"/>
        <v>1</v>
      </c>
    </row>
    <row r="8404" spans="1:8" hidden="1" x14ac:dyDescent="0.2">
      <c r="A8404" s="1">
        <v>8401</v>
      </c>
      <c r="B8404" s="1">
        <f t="shared" ca="1" si="920"/>
        <v>354830.20718704781</v>
      </c>
      <c r="C8404" s="1">
        <f t="shared" ca="1" si="917"/>
        <v>100</v>
      </c>
      <c r="D8404" s="1">
        <f t="shared" ca="1" si="918"/>
        <v>-42.077013244733351</v>
      </c>
      <c r="E8404" s="1">
        <f t="shared" ca="1" si="919"/>
        <v>-4</v>
      </c>
      <c r="F8404" s="1">
        <f t="shared" ca="1" si="921"/>
        <v>1</v>
      </c>
      <c r="G8404" s="1">
        <f t="shared" ca="1" si="922"/>
        <v>1</v>
      </c>
      <c r="H8404" s="1">
        <f t="shared" ca="1" si="923"/>
        <v>0</v>
      </c>
    </row>
    <row r="8405" spans="1:8" hidden="1" x14ac:dyDescent="0.2">
      <c r="A8405" s="1">
        <v>8402</v>
      </c>
      <c r="B8405" s="1">
        <f t="shared" ca="1" si="920"/>
        <v>350622.5058625745</v>
      </c>
      <c r="C8405" s="1">
        <f t="shared" ca="1" si="917"/>
        <v>500</v>
      </c>
      <c r="D8405" s="1">
        <f t="shared" ca="1" si="918"/>
        <v>-42.077013244733351</v>
      </c>
      <c r="E8405" s="1">
        <f t="shared" ca="1" si="919"/>
        <v>0</v>
      </c>
      <c r="F8405" s="1">
        <f t="shared" ca="1" si="921"/>
        <v>2</v>
      </c>
      <c r="G8405" s="1">
        <f t="shared" ca="1" si="922"/>
        <v>2</v>
      </c>
      <c r="H8405" s="1">
        <f t="shared" ca="1" si="923"/>
        <v>0</v>
      </c>
    </row>
    <row r="8406" spans="1:8" hidden="1" x14ac:dyDescent="0.2">
      <c r="A8406" s="1">
        <v>8403</v>
      </c>
      <c r="B8406" s="1">
        <f t="shared" ca="1" si="920"/>
        <v>329583.99924020784</v>
      </c>
      <c r="C8406" s="1">
        <f t="shared" ca="1" si="917"/>
        <v>500</v>
      </c>
      <c r="D8406" s="1">
        <f t="shared" ca="1" si="918"/>
        <v>58.639357099169693</v>
      </c>
      <c r="E8406" s="1">
        <f t="shared" ca="1" si="919"/>
        <v>-1</v>
      </c>
      <c r="F8406" s="1">
        <f t="shared" ca="1" si="921"/>
        <v>2</v>
      </c>
      <c r="G8406" s="1">
        <f t="shared" ca="1" si="922"/>
        <v>3</v>
      </c>
      <c r="H8406" s="1">
        <f t="shared" ca="1" si="923"/>
        <v>0</v>
      </c>
    </row>
    <row r="8407" spans="1:8" hidden="1" x14ac:dyDescent="0.2">
      <c r="A8407" s="1">
        <v>8404</v>
      </c>
      <c r="B8407" s="1">
        <f t="shared" ca="1" si="920"/>
        <v>358903.67778979265</v>
      </c>
      <c r="C8407" s="1">
        <f t="shared" ca="1" si="917"/>
        <v>100</v>
      </c>
      <c r="D8407" s="1">
        <f t="shared" ca="1" si="918"/>
        <v>-42.077013244733351</v>
      </c>
      <c r="E8407" s="1">
        <f t="shared" ca="1" si="919"/>
        <v>0</v>
      </c>
      <c r="F8407" s="1">
        <f t="shared" ca="1" si="921"/>
        <v>1</v>
      </c>
      <c r="G8407" s="1">
        <f t="shared" ca="1" si="922"/>
        <v>0</v>
      </c>
      <c r="H8407" s="1">
        <f t="shared" ca="1" si="923"/>
        <v>1</v>
      </c>
    </row>
    <row r="8408" spans="1:8" hidden="1" x14ac:dyDescent="0.2">
      <c r="A8408" s="1">
        <v>8405</v>
      </c>
      <c r="B8408" s="1">
        <f t="shared" ca="1" si="920"/>
        <v>354695.97646531934</v>
      </c>
      <c r="C8408" s="1">
        <f t="shared" ca="1" si="917"/>
        <v>100</v>
      </c>
      <c r="D8408" s="1">
        <f t="shared" ca="1" si="918"/>
        <v>58.639357099169693</v>
      </c>
      <c r="E8408" s="1">
        <f t="shared" ca="1" si="919"/>
        <v>-1</v>
      </c>
      <c r="F8408" s="1">
        <f t="shared" ca="1" si="921"/>
        <v>1</v>
      </c>
      <c r="G8408" s="1">
        <f t="shared" ca="1" si="922"/>
        <v>1</v>
      </c>
      <c r="H8408" s="1">
        <f t="shared" ca="1" si="923"/>
        <v>0</v>
      </c>
    </row>
    <row r="8409" spans="1:8" hidden="1" x14ac:dyDescent="0.2">
      <c r="A8409" s="1">
        <v>8406</v>
      </c>
      <c r="B8409" s="1">
        <f t="shared" ca="1" si="920"/>
        <v>360559.91217523633</v>
      </c>
      <c r="C8409" s="1">
        <f t="shared" ca="1" si="917"/>
        <v>100</v>
      </c>
      <c r="D8409" s="1">
        <f t="shared" ca="1" si="918"/>
        <v>-42.077013244733351</v>
      </c>
      <c r="E8409" s="1">
        <f t="shared" ca="1" si="919"/>
        <v>0</v>
      </c>
      <c r="F8409" s="1">
        <f t="shared" ca="1" si="921"/>
        <v>1</v>
      </c>
      <c r="G8409" s="1">
        <f t="shared" ca="1" si="922"/>
        <v>0</v>
      </c>
      <c r="H8409" s="1">
        <f t="shared" ca="1" si="923"/>
        <v>1</v>
      </c>
    </row>
    <row r="8410" spans="1:8" hidden="1" x14ac:dyDescent="0.2">
      <c r="A8410" s="1">
        <v>8407</v>
      </c>
      <c r="B8410" s="1">
        <f t="shared" ca="1" si="920"/>
        <v>356352.21085076302</v>
      </c>
      <c r="C8410" s="1">
        <f t="shared" ca="1" si="917"/>
        <v>100</v>
      </c>
      <c r="D8410" s="1">
        <f t="shared" ca="1" si="918"/>
        <v>-42.077013244733351</v>
      </c>
      <c r="E8410" s="1">
        <f t="shared" ca="1" si="919"/>
        <v>-1</v>
      </c>
      <c r="F8410" s="1">
        <f t="shared" ca="1" si="921"/>
        <v>1</v>
      </c>
      <c r="G8410" s="1">
        <f t="shared" ca="1" si="922"/>
        <v>1</v>
      </c>
      <c r="H8410" s="1">
        <f t="shared" ca="1" si="923"/>
        <v>0</v>
      </c>
    </row>
    <row r="8411" spans="1:8" hidden="1" x14ac:dyDescent="0.2">
      <c r="A8411" s="1">
        <v>8408</v>
      </c>
      <c r="B8411" s="1">
        <f t="shared" ca="1" si="920"/>
        <v>352144.50952628971</v>
      </c>
      <c r="C8411" s="1">
        <f t="shared" ca="1" si="917"/>
        <v>100</v>
      </c>
      <c r="D8411" s="1">
        <f t="shared" ca="1" si="918"/>
        <v>-42.077013244733351</v>
      </c>
      <c r="E8411" s="1">
        <f t="shared" ca="1" si="919"/>
        <v>-2</v>
      </c>
      <c r="F8411" s="1">
        <f t="shared" ca="1" si="921"/>
        <v>1</v>
      </c>
      <c r="G8411" s="1">
        <f t="shared" ca="1" si="922"/>
        <v>2</v>
      </c>
      <c r="H8411" s="1">
        <f t="shared" ca="1" si="923"/>
        <v>0</v>
      </c>
    </row>
    <row r="8412" spans="1:8" hidden="1" x14ac:dyDescent="0.2">
      <c r="A8412" s="1">
        <v>8409</v>
      </c>
      <c r="B8412" s="1">
        <f t="shared" ca="1" si="920"/>
        <v>347936.8082018164</v>
      </c>
      <c r="C8412" s="1">
        <f t="shared" ca="1" si="917"/>
        <v>100</v>
      </c>
      <c r="D8412" s="1">
        <f t="shared" ca="1" si="918"/>
        <v>-42.077013244733351</v>
      </c>
      <c r="E8412" s="1">
        <f t="shared" ca="1" si="919"/>
        <v>-3</v>
      </c>
      <c r="F8412" s="1">
        <f t="shared" ca="1" si="921"/>
        <v>1</v>
      </c>
      <c r="G8412" s="1">
        <f t="shared" ca="1" si="922"/>
        <v>3</v>
      </c>
      <c r="H8412" s="1">
        <f t="shared" ca="1" si="923"/>
        <v>0</v>
      </c>
    </row>
    <row r="8413" spans="1:8" hidden="1" x14ac:dyDescent="0.2">
      <c r="A8413" s="1">
        <v>8410</v>
      </c>
      <c r="B8413" s="1">
        <f t="shared" ca="1" si="920"/>
        <v>343729.10687734309</v>
      </c>
      <c r="C8413" s="1">
        <f t="shared" ca="1" si="917"/>
        <v>100</v>
      </c>
      <c r="D8413" s="1">
        <f t="shared" ca="1" si="918"/>
        <v>58.639357099169693</v>
      </c>
      <c r="E8413" s="1">
        <f t="shared" ca="1" si="919"/>
        <v>-4</v>
      </c>
      <c r="F8413" s="1">
        <f t="shared" ca="1" si="921"/>
        <v>1</v>
      </c>
      <c r="G8413" s="1">
        <f t="shared" ca="1" si="922"/>
        <v>4</v>
      </c>
      <c r="H8413" s="1">
        <f t="shared" ca="1" si="923"/>
        <v>0</v>
      </c>
    </row>
    <row r="8414" spans="1:8" hidden="1" x14ac:dyDescent="0.2">
      <c r="A8414" s="1">
        <v>8411</v>
      </c>
      <c r="B8414" s="1">
        <f t="shared" ca="1" si="920"/>
        <v>349593.04258726008</v>
      </c>
      <c r="C8414" s="1">
        <f t="shared" ca="1" si="917"/>
        <v>100</v>
      </c>
      <c r="D8414" s="1">
        <f t="shared" ca="1" si="918"/>
        <v>58.639357099169693</v>
      </c>
      <c r="E8414" s="1">
        <f t="shared" ca="1" si="919"/>
        <v>-3</v>
      </c>
      <c r="F8414" s="1">
        <f t="shared" ca="1" si="921"/>
        <v>1</v>
      </c>
      <c r="G8414" s="1">
        <f t="shared" ca="1" si="922"/>
        <v>0</v>
      </c>
      <c r="H8414" s="1">
        <f t="shared" ca="1" si="923"/>
        <v>1</v>
      </c>
    </row>
    <row r="8415" spans="1:8" hidden="1" x14ac:dyDescent="0.2">
      <c r="A8415" s="1">
        <v>8412</v>
      </c>
      <c r="B8415" s="1">
        <f t="shared" ca="1" si="920"/>
        <v>355456.97829717706</v>
      </c>
      <c r="C8415" s="1">
        <f t="shared" ca="1" si="917"/>
        <v>100</v>
      </c>
      <c r="D8415" s="1">
        <f t="shared" ca="1" si="918"/>
        <v>-42.077013244733351</v>
      </c>
      <c r="E8415" s="1">
        <f t="shared" ca="1" si="919"/>
        <v>-2</v>
      </c>
      <c r="F8415" s="1">
        <f t="shared" ca="1" si="921"/>
        <v>1</v>
      </c>
      <c r="G8415" s="1">
        <f t="shared" ca="1" si="922"/>
        <v>0</v>
      </c>
      <c r="H8415" s="1">
        <f t="shared" ca="1" si="923"/>
        <v>2</v>
      </c>
    </row>
    <row r="8416" spans="1:8" hidden="1" x14ac:dyDescent="0.2">
      <c r="A8416" s="1">
        <v>8413</v>
      </c>
      <c r="B8416" s="1">
        <f t="shared" ca="1" si="920"/>
        <v>351249.27697270375</v>
      </c>
      <c r="C8416" s="1">
        <f t="shared" ca="1" si="917"/>
        <v>100</v>
      </c>
      <c r="D8416" s="1">
        <f t="shared" ca="1" si="918"/>
        <v>-42.077013244733351</v>
      </c>
      <c r="E8416" s="1">
        <f t="shared" ca="1" si="919"/>
        <v>-3</v>
      </c>
      <c r="F8416" s="1">
        <f t="shared" ca="1" si="921"/>
        <v>1</v>
      </c>
      <c r="G8416" s="1">
        <f t="shared" ca="1" si="922"/>
        <v>1</v>
      </c>
      <c r="H8416" s="1">
        <f t="shared" ca="1" si="923"/>
        <v>0</v>
      </c>
    </row>
    <row r="8417" spans="1:8" hidden="1" x14ac:dyDescent="0.2">
      <c r="A8417" s="1">
        <v>8414</v>
      </c>
      <c r="B8417" s="1">
        <f t="shared" ca="1" si="920"/>
        <v>347041.57564823044</v>
      </c>
      <c r="C8417" s="1">
        <f t="shared" ca="1" si="917"/>
        <v>100</v>
      </c>
      <c r="D8417" s="1">
        <f t="shared" ca="1" si="918"/>
        <v>58.639357099169693</v>
      </c>
      <c r="E8417" s="1">
        <f t="shared" ca="1" si="919"/>
        <v>-4</v>
      </c>
      <c r="F8417" s="1">
        <f t="shared" ca="1" si="921"/>
        <v>1</v>
      </c>
      <c r="G8417" s="1">
        <f t="shared" ca="1" si="922"/>
        <v>2</v>
      </c>
      <c r="H8417" s="1">
        <f t="shared" ca="1" si="923"/>
        <v>0</v>
      </c>
    </row>
    <row r="8418" spans="1:8" hidden="1" x14ac:dyDescent="0.2">
      <c r="A8418" s="1">
        <v>8415</v>
      </c>
      <c r="B8418" s="1">
        <f t="shared" ca="1" si="920"/>
        <v>352905.51135814743</v>
      </c>
      <c r="C8418" s="1">
        <f t="shared" ca="1" si="917"/>
        <v>100</v>
      </c>
      <c r="D8418" s="1">
        <f t="shared" ca="1" si="918"/>
        <v>58.639357099169693</v>
      </c>
      <c r="E8418" s="1">
        <f t="shared" ca="1" si="919"/>
        <v>-3</v>
      </c>
      <c r="F8418" s="1">
        <f t="shared" ca="1" si="921"/>
        <v>1</v>
      </c>
      <c r="G8418" s="1">
        <f t="shared" ca="1" si="922"/>
        <v>0</v>
      </c>
      <c r="H8418" s="1">
        <f t="shared" ca="1" si="923"/>
        <v>1</v>
      </c>
    </row>
    <row r="8419" spans="1:8" hidden="1" x14ac:dyDescent="0.2">
      <c r="A8419" s="1">
        <v>8416</v>
      </c>
      <c r="B8419" s="1">
        <f t="shared" ca="1" si="920"/>
        <v>358769.44706806442</v>
      </c>
      <c r="C8419" s="1">
        <f t="shared" ca="1" si="917"/>
        <v>100</v>
      </c>
      <c r="D8419" s="1">
        <f t="shared" ca="1" si="918"/>
        <v>-42.077013244733351</v>
      </c>
      <c r="E8419" s="1">
        <f t="shared" ca="1" si="919"/>
        <v>-2</v>
      </c>
      <c r="F8419" s="1">
        <f t="shared" ca="1" si="921"/>
        <v>1</v>
      </c>
      <c r="G8419" s="1">
        <f t="shared" ca="1" si="922"/>
        <v>0</v>
      </c>
      <c r="H8419" s="1">
        <f t="shared" ca="1" si="923"/>
        <v>2</v>
      </c>
    </row>
    <row r="8420" spans="1:8" hidden="1" x14ac:dyDescent="0.2">
      <c r="A8420" s="1">
        <v>8417</v>
      </c>
      <c r="B8420" s="1">
        <f t="shared" ca="1" si="920"/>
        <v>354561.74574359111</v>
      </c>
      <c r="C8420" s="1">
        <f t="shared" ca="1" si="917"/>
        <v>100</v>
      </c>
      <c r="D8420" s="1">
        <f t="shared" ca="1" si="918"/>
        <v>58.639357099169693</v>
      </c>
      <c r="E8420" s="1">
        <f t="shared" ca="1" si="919"/>
        <v>-3</v>
      </c>
      <c r="F8420" s="1">
        <f t="shared" ca="1" si="921"/>
        <v>1</v>
      </c>
      <c r="G8420" s="1">
        <f t="shared" ca="1" si="922"/>
        <v>1</v>
      </c>
      <c r="H8420" s="1">
        <f t="shared" ca="1" si="923"/>
        <v>0</v>
      </c>
    </row>
    <row r="8421" spans="1:8" hidden="1" x14ac:dyDescent="0.2">
      <c r="A8421" s="1">
        <v>8418</v>
      </c>
      <c r="B8421" s="1">
        <f t="shared" ca="1" si="920"/>
        <v>360425.68145350809</v>
      </c>
      <c r="C8421" s="1">
        <f t="shared" ca="1" si="917"/>
        <v>100</v>
      </c>
      <c r="D8421" s="1">
        <f t="shared" ca="1" si="918"/>
        <v>58.639357099169693</v>
      </c>
      <c r="E8421" s="1">
        <f t="shared" ca="1" si="919"/>
        <v>-2</v>
      </c>
      <c r="F8421" s="1">
        <f t="shared" ca="1" si="921"/>
        <v>1</v>
      </c>
      <c r="G8421" s="1">
        <f t="shared" ca="1" si="922"/>
        <v>0</v>
      </c>
      <c r="H8421" s="1">
        <f t="shared" ca="1" si="923"/>
        <v>1</v>
      </c>
    </row>
    <row r="8422" spans="1:8" hidden="1" x14ac:dyDescent="0.2">
      <c r="A8422" s="1">
        <v>8419</v>
      </c>
      <c r="B8422" s="1">
        <f t="shared" ca="1" si="920"/>
        <v>366289.61716342508</v>
      </c>
      <c r="C8422" s="1">
        <f t="shared" ca="1" si="917"/>
        <v>100</v>
      </c>
      <c r="D8422" s="1">
        <f t="shared" ca="1" si="918"/>
        <v>58.639357099169693</v>
      </c>
      <c r="E8422" s="1">
        <f t="shared" ca="1" si="919"/>
        <v>-1</v>
      </c>
      <c r="F8422" s="1">
        <f t="shared" ca="1" si="921"/>
        <v>1</v>
      </c>
      <c r="G8422" s="1">
        <f t="shared" ca="1" si="922"/>
        <v>0</v>
      </c>
      <c r="H8422" s="1">
        <f t="shared" ca="1" si="923"/>
        <v>2</v>
      </c>
    </row>
    <row r="8423" spans="1:8" hidden="1" x14ac:dyDescent="0.2">
      <c r="A8423" s="1">
        <v>8420</v>
      </c>
      <c r="B8423" s="1">
        <f t="shared" ca="1" si="920"/>
        <v>372153.55287334207</v>
      </c>
      <c r="C8423" s="1">
        <f t="shared" ca="1" si="917"/>
        <v>100</v>
      </c>
      <c r="D8423" s="1">
        <f t="shared" ca="1" si="918"/>
        <v>-42.077013244733351</v>
      </c>
      <c r="E8423" s="1">
        <f t="shared" ca="1" si="919"/>
        <v>0</v>
      </c>
      <c r="F8423" s="1">
        <f t="shared" ca="1" si="921"/>
        <v>1</v>
      </c>
      <c r="G8423" s="1">
        <f t="shared" ca="1" si="922"/>
        <v>0</v>
      </c>
      <c r="H8423" s="1">
        <f t="shared" ca="1" si="923"/>
        <v>3</v>
      </c>
    </row>
    <row r="8424" spans="1:8" hidden="1" x14ac:dyDescent="0.2">
      <c r="A8424" s="1">
        <v>8421</v>
      </c>
      <c r="B8424" s="1">
        <f t="shared" ca="1" si="920"/>
        <v>367945.85154886876</v>
      </c>
      <c r="C8424" s="1">
        <f t="shared" ca="1" si="917"/>
        <v>100</v>
      </c>
      <c r="D8424" s="1">
        <f t="shared" ca="1" si="918"/>
        <v>58.639357099169693</v>
      </c>
      <c r="E8424" s="1">
        <f t="shared" ca="1" si="919"/>
        <v>-1</v>
      </c>
      <c r="F8424" s="1">
        <f t="shared" ca="1" si="921"/>
        <v>1</v>
      </c>
      <c r="G8424" s="1">
        <f t="shared" ca="1" si="922"/>
        <v>1</v>
      </c>
      <c r="H8424" s="1">
        <f t="shared" ca="1" si="923"/>
        <v>0</v>
      </c>
    </row>
    <row r="8425" spans="1:8" hidden="1" x14ac:dyDescent="0.2">
      <c r="A8425" s="1">
        <v>8422</v>
      </c>
      <c r="B8425" s="1">
        <f t="shared" ca="1" si="920"/>
        <v>373809.78725878574</v>
      </c>
      <c r="C8425" s="1">
        <f t="shared" ca="1" si="917"/>
        <v>100</v>
      </c>
      <c r="D8425" s="1">
        <f t="shared" ca="1" si="918"/>
        <v>-42.077013244733351</v>
      </c>
      <c r="E8425" s="1">
        <f t="shared" ca="1" si="919"/>
        <v>0</v>
      </c>
      <c r="F8425" s="1">
        <f t="shared" ca="1" si="921"/>
        <v>1</v>
      </c>
      <c r="G8425" s="1">
        <f t="shared" ca="1" si="922"/>
        <v>0</v>
      </c>
      <c r="H8425" s="1">
        <f t="shared" ca="1" si="923"/>
        <v>1</v>
      </c>
    </row>
    <row r="8426" spans="1:8" hidden="1" x14ac:dyDescent="0.2">
      <c r="A8426" s="1">
        <v>8423</v>
      </c>
      <c r="B8426" s="1">
        <f t="shared" ca="1" si="920"/>
        <v>369602.08593431243</v>
      </c>
      <c r="C8426" s="1">
        <f t="shared" ca="1" si="917"/>
        <v>100</v>
      </c>
      <c r="D8426" s="1">
        <f t="shared" ca="1" si="918"/>
        <v>-42.077013244733351</v>
      </c>
      <c r="E8426" s="1">
        <f t="shared" ca="1" si="919"/>
        <v>-1</v>
      </c>
      <c r="F8426" s="1">
        <f t="shared" ca="1" si="921"/>
        <v>1</v>
      </c>
      <c r="G8426" s="1">
        <f t="shared" ca="1" si="922"/>
        <v>1</v>
      </c>
      <c r="H8426" s="1">
        <f t="shared" ca="1" si="923"/>
        <v>0</v>
      </c>
    </row>
    <row r="8427" spans="1:8" hidden="1" x14ac:dyDescent="0.2">
      <c r="A8427" s="1">
        <v>8424</v>
      </c>
      <c r="B8427" s="1">
        <f t="shared" ca="1" si="920"/>
        <v>365394.38460983912</v>
      </c>
      <c r="C8427" s="1">
        <f t="shared" ca="1" si="917"/>
        <v>100</v>
      </c>
      <c r="D8427" s="1">
        <f t="shared" ca="1" si="918"/>
        <v>-42.077013244733351</v>
      </c>
      <c r="E8427" s="1">
        <f t="shared" ca="1" si="919"/>
        <v>-2</v>
      </c>
      <c r="F8427" s="1">
        <f t="shared" ca="1" si="921"/>
        <v>1</v>
      </c>
      <c r="G8427" s="1">
        <f t="shared" ca="1" si="922"/>
        <v>2</v>
      </c>
      <c r="H8427" s="1">
        <f t="shared" ca="1" si="923"/>
        <v>0</v>
      </c>
    </row>
    <row r="8428" spans="1:8" hidden="1" x14ac:dyDescent="0.2">
      <c r="A8428" s="1">
        <v>8425</v>
      </c>
      <c r="B8428" s="1">
        <f t="shared" ca="1" si="920"/>
        <v>361186.68328536581</v>
      </c>
      <c r="C8428" s="1">
        <f t="shared" ca="1" si="917"/>
        <v>100</v>
      </c>
      <c r="D8428" s="1">
        <f t="shared" ca="1" si="918"/>
        <v>-42.077013244733351</v>
      </c>
      <c r="E8428" s="1">
        <f t="shared" ca="1" si="919"/>
        <v>-3</v>
      </c>
      <c r="F8428" s="1">
        <f t="shared" ca="1" si="921"/>
        <v>1</v>
      </c>
      <c r="G8428" s="1">
        <f t="shared" ca="1" si="922"/>
        <v>3</v>
      </c>
      <c r="H8428" s="1">
        <f t="shared" ca="1" si="923"/>
        <v>0</v>
      </c>
    </row>
    <row r="8429" spans="1:8" hidden="1" x14ac:dyDescent="0.2">
      <c r="A8429" s="1">
        <v>8426</v>
      </c>
      <c r="B8429" s="1">
        <f t="shared" ca="1" si="920"/>
        <v>356978.9819608925</v>
      </c>
      <c r="C8429" s="1">
        <f t="shared" ca="1" si="917"/>
        <v>100</v>
      </c>
      <c r="D8429" s="1">
        <f t="shared" ca="1" si="918"/>
        <v>58.639357099169693</v>
      </c>
      <c r="E8429" s="1">
        <f t="shared" ca="1" si="919"/>
        <v>-4</v>
      </c>
      <c r="F8429" s="1">
        <f t="shared" ca="1" si="921"/>
        <v>1</v>
      </c>
      <c r="G8429" s="1">
        <f t="shared" ca="1" si="922"/>
        <v>4</v>
      </c>
      <c r="H8429" s="1">
        <f t="shared" ca="1" si="923"/>
        <v>0</v>
      </c>
    </row>
    <row r="8430" spans="1:8" hidden="1" x14ac:dyDescent="0.2">
      <c r="A8430" s="1">
        <v>8427</v>
      </c>
      <c r="B8430" s="1">
        <f t="shared" ca="1" si="920"/>
        <v>362842.91767080949</v>
      </c>
      <c r="C8430" s="1">
        <f t="shared" ca="1" si="917"/>
        <v>100</v>
      </c>
      <c r="D8430" s="1">
        <f t="shared" ca="1" si="918"/>
        <v>-42.077013244733351</v>
      </c>
      <c r="E8430" s="1">
        <f t="shared" ca="1" si="919"/>
        <v>-3</v>
      </c>
      <c r="F8430" s="1">
        <f t="shared" ca="1" si="921"/>
        <v>1</v>
      </c>
      <c r="G8430" s="1">
        <f t="shared" ca="1" si="922"/>
        <v>0</v>
      </c>
      <c r="H8430" s="1">
        <f t="shared" ca="1" si="923"/>
        <v>1</v>
      </c>
    </row>
    <row r="8431" spans="1:8" hidden="1" x14ac:dyDescent="0.2">
      <c r="A8431" s="1">
        <v>8428</v>
      </c>
      <c r="B8431" s="1">
        <f t="shared" ca="1" si="920"/>
        <v>358635.21634633618</v>
      </c>
      <c r="C8431" s="1">
        <f t="shared" ca="1" si="917"/>
        <v>100</v>
      </c>
      <c r="D8431" s="1">
        <f t="shared" ca="1" si="918"/>
        <v>58.639357099169693</v>
      </c>
      <c r="E8431" s="1">
        <f t="shared" ca="1" si="919"/>
        <v>-4</v>
      </c>
      <c r="F8431" s="1">
        <f t="shared" ca="1" si="921"/>
        <v>1</v>
      </c>
      <c r="G8431" s="1">
        <f t="shared" ca="1" si="922"/>
        <v>1</v>
      </c>
      <c r="H8431" s="1">
        <f t="shared" ca="1" si="923"/>
        <v>0</v>
      </c>
    </row>
    <row r="8432" spans="1:8" hidden="1" x14ac:dyDescent="0.2">
      <c r="A8432" s="1">
        <v>8429</v>
      </c>
      <c r="B8432" s="1">
        <f t="shared" ca="1" si="920"/>
        <v>364499.15205625317</v>
      </c>
      <c r="C8432" s="1">
        <f t="shared" ca="1" si="917"/>
        <v>100</v>
      </c>
      <c r="D8432" s="1">
        <f t="shared" ca="1" si="918"/>
        <v>-42.077013244733351</v>
      </c>
      <c r="E8432" s="1">
        <f t="shared" ca="1" si="919"/>
        <v>-3</v>
      </c>
      <c r="F8432" s="1">
        <f t="shared" ca="1" si="921"/>
        <v>1</v>
      </c>
      <c r="G8432" s="1">
        <f t="shared" ca="1" si="922"/>
        <v>0</v>
      </c>
      <c r="H8432" s="1">
        <f t="shared" ca="1" si="923"/>
        <v>1</v>
      </c>
    </row>
    <row r="8433" spans="1:8" hidden="1" x14ac:dyDescent="0.2">
      <c r="A8433" s="1">
        <v>8430</v>
      </c>
      <c r="B8433" s="1">
        <f t="shared" ca="1" si="920"/>
        <v>360291.45073177986</v>
      </c>
      <c r="C8433" s="1">
        <f t="shared" ca="1" si="917"/>
        <v>100</v>
      </c>
      <c r="D8433" s="1">
        <f t="shared" ca="1" si="918"/>
        <v>58.639357099169693</v>
      </c>
      <c r="E8433" s="1">
        <f t="shared" ca="1" si="919"/>
        <v>-4</v>
      </c>
      <c r="F8433" s="1">
        <f t="shared" ca="1" si="921"/>
        <v>1</v>
      </c>
      <c r="G8433" s="1">
        <f t="shared" ca="1" si="922"/>
        <v>1</v>
      </c>
      <c r="H8433" s="1">
        <f t="shared" ca="1" si="923"/>
        <v>0</v>
      </c>
    </row>
    <row r="8434" spans="1:8" hidden="1" x14ac:dyDescent="0.2">
      <c r="A8434" s="1">
        <v>8431</v>
      </c>
      <c r="B8434" s="1">
        <f t="shared" ca="1" si="920"/>
        <v>366155.38644169684</v>
      </c>
      <c r="C8434" s="1">
        <f t="shared" ca="1" si="917"/>
        <v>100</v>
      </c>
      <c r="D8434" s="1">
        <f t="shared" ca="1" si="918"/>
        <v>58.639357099169693</v>
      </c>
      <c r="E8434" s="1">
        <f t="shared" ca="1" si="919"/>
        <v>-3</v>
      </c>
      <c r="F8434" s="1">
        <f t="shared" ca="1" si="921"/>
        <v>1</v>
      </c>
      <c r="G8434" s="1">
        <f t="shared" ca="1" si="922"/>
        <v>0</v>
      </c>
      <c r="H8434" s="1">
        <f t="shared" ca="1" si="923"/>
        <v>1</v>
      </c>
    </row>
    <row r="8435" spans="1:8" hidden="1" x14ac:dyDescent="0.2">
      <c r="A8435" s="1">
        <v>8432</v>
      </c>
      <c r="B8435" s="1">
        <f t="shared" ca="1" si="920"/>
        <v>372019.32215161383</v>
      </c>
      <c r="C8435" s="1">
        <f t="shared" ca="1" si="917"/>
        <v>100</v>
      </c>
      <c r="D8435" s="1">
        <f t="shared" ca="1" si="918"/>
        <v>58.639357099169693</v>
      </c>
      <c r="E8435" s="1">
        <f t="shared" ca="1" si="919"/>
        <v>-2</v>
      </c>
      <c r="F8435" s="1">
        <f t="shared" ca="1" si="921"/>
        <v>1</v>
      </c>
      <c r="G8435" s="1">
        <f t="shared" ca="1" si="922"/>
        <v>0</v>
      </c>
      <c r="H8435" s="1">
        <f t="shared" ca="1" si="923"/>
        <v>2</v>
      </c>
    </row>
    <row r="8436" spans="1:8" hidden="1" x14ac:dyDescent="0.2">
      <c r="A8436" s="1">
        <v>8433</v>
      </c>
      <c r="B8436" s="1">
        <f t="shared" ca="1" si="920"/>
        <v>377883.25786153082</v>
      </c>
      <c r="C8436" s="1">
        <f t="shared" ca="1" si="917"/>
        <v>100</v>
      </c>
      <c r="D8436" s="1">
        <f t="shared" ca="1" si="918"/>
        <v>58.639357099169693</v>
      </c>
      <c r="E8436" s="1">
        <f t="shared" ca="1" si="919"/>
        <v>-1</v>
      </c>
      <c r="F8436" s="1">
        <f t="shared" ca="1" si="921"/>
        <v>1</v>
      </c>
      <c r="G8436" s="1">
        <f t="shared" ca="1" si="922"/>
        <v>0</v>
      </c>
      <c r="H8436" s="1">
        <f t="shared" ca="1" si="923"/>
        <v>3</v>
      </c>
    </row>
    <row r="8437" spans="1:8" hidden="1" x14ac:dyDescent="0.2">
      <c r="A8437" s="1">
        <v>8434</v>
      </c>
      <c r="B8437" s="1">
        <f t="shared" ca="1" si="920"/>
        <v>383747.1935714478</v>
      </c>
      <c r="C8437" s="1">
        <f t="shared" ca="1" si="917"/>
        <v>100</v>
      </c>
      <c r="D8437" s="1">
        <f t="shared" ca="1" si="918"/>
        <v>-42.077013244733351</v>
      </c>
      <c r="E8437" s="1">
        <f t="shared" ca="1" si="919"/>
        <v>0</v>
      </c>
      <c r="F8437" s="1">
        <f t="shared" ca="1" si="921"/>
        <v>1</v>
      </c>
      <c r="G8437" s="1">
        <f t="shared" ca="1" si="922"/>
        <v>0</v>
      </c>
      <c r="H8437" s="1">
        <f t="shared" ca="1" si="923"/>
        <v>4</v>
      </c>
    </row>
    <row r="8438" spans="1:8" hidden="1" x14ac:dyDescent="0.2">
      <c r="A8438" s="1">
        <v>8435</v>
      </c>
      <c r="B8438" s="1">
        <f t="shared" ca="1" si="920"/>
        <v>379539.49224697449</v>
      </c>
      <c r="C8438" s="1">
        <f t="shared" ca="1" si="917"/>
        <v>100</v>
      </c>
      <c r="D8438" s="1">
        <f t="shared" ca="1" si="918"/>
        <v>-42.077013244733351</v>
      </c>
      <c r="E8438" s="1">
        <f t="shared" ca="1" si="919"/>
        <v>-1</v>
      </c>
      <c r="F8438" s="1">
        <f t="shared" ca="1" si="921"/>
        <v>1</v>
      </c>
      <c r="G8438" s="1">
        <f t="shared" ca="1" si="922"/>
        <v>1</v>
      </c>
      <c r="H8438" s="1">
        <f t="shared" ca="1" si="923"/>
        <v>0</v>
      </c>
    </row>
    <row r="8439" spans="1:8" hidden="1" x14ac:dyDescent="0.2">
      <c r="A8439" s="1">
        <v>8436</v>
      </c>
      <c r="B8439" s="1">
        <f t="shared" ca="1" si="920"/>
        <v>375331.79092250118</v>
      </c>
      <c r="C8439" s="1">
        <f t="shared" ca="1" si="917"/>
        <v>100</v>
      </c>
      <c r="D8439" s="1">
        <f t="shared" ca="1" si="918"/>
        <v>58.639357099169693</v>
      </c>
      <c r="E8439" s="1">
        <f t="shared" ca="1" si="919"/>
        <v>-2</v>
      </c>
      <c r="F8439" s="1">
        <f t="shared" ca="1" si="921"/>
        <v>1</v>
      </c>
      <c r="G8439" s="1">
        <f t="shared" ca="1" si="922"/>
        <v>2</v>
      </c>
      <c r="H8439" s="1">
        <f t="shared" ca="1" si="923"/>
        <v>0</v>
      </c>
    </row>
    <row r="8440" spans="1:8" hidden="1" x14ac:dyDescent="0.2">
      <c r="A8440" s="1">
        <v>8437</v>
      </c>
      <c r="B8440" s="1">
        <f t="shared" ca="1" si="920"/>
        <v>381195.72663241817</v>
      </c>
      <c r="C8440" s="1">
        <f t="shared" ca="1" si="917"/>
        <v>100</v>
      </c>
      <c r="D8440" s="1">
        <f t="shared" ca="1" si="918"/>
        <v>58.639357099169693</v>
      </c>
      <c r="E8440" s="1">
        <f t="shared" ca="1" si="919"/>
        <v>-1</v>
      </c>
      <c r="F8440" s="1">
        <f t="shared" ca="1" si="921"/>
        <v>1</v>
      </c>
      <c r="G8440" s="1">
        <f t="shared" ca="1" si="922"/>
        <v>0</v>
      </c>
      <c r="H8440" s="1">
        <f t="shared" ca="1" si="923"/>
        <v>1</v>
      </c>
    </row>
    <row r="8441" spans="1:8" hidden="1" x14ac:dyDescent="0.2">
      <c r="A8441" s="1">
        <v>8438</v>
      </c>
      <c r="B8441" s="1">
        <f t="shared" ca="1" si="920"/>
        <v>387059.66234233516</v>
      </c>
      <c r="C8441" s="1">
        <f t="shared" ca="1" si="917"/>
        <v>100</v>
      </c>
      <c r="D8441" s="1">
        <f t="shared" ca="1" si="918"/>
        <v>-42.077013244733351</v>
      </c>
      <c r="E8441" s="1">
        <f t="shared" ca="1" si="919"/>
        <v>0</v>
      </c>
      <c r="F8441" s="1">
        <f t="shared" ca="1" si="921"/>
        <v>1</v>
      </c>
      <c r="G8441" s="1">
        <f t="shared" ca="1" si="922"/>
        <v>0</v>
      </c>
      <c r="H8441" s="1">
        <f t="shared" ca="1" si="923"/>
        <v>2</v>
      </c>
    </row>
    <row r="8442" spans="1:8" hidden="1" x14ac:dyDescent="0.2">
      <c r="A8442" s="1">
        <v>8439</v>
      </c>
      <c r="B8442" s="1">
        <f t="shared" ca="1" si="920"/>
        <v>382851.96101786185</v>
      </c>
      <c r="C8442" s="1">
        <f t="shared" ca="1" si="917"/>
        <v>100</v>
      </c>
      <c r="D8442" s="1">
        <f t="shared" ca="1" si="918"/>
        <v>58.639357099169693</v>
      </c>
      <c r="E8442" s="1">
        <f t="shared" ca="1" si="919"/>
        <v>-1</v>
      </c>
      <c r="F8442" s="1">
        <f t="shared" ca="1" si="921"/>
        <v>1</v>
      </c>
      <c r="G8442" s="1">
        <f t="shared" ca="1" si="922"/>
        <v>1</v>
      </c>
      <c r="H8442" s="1">
        <f t="shared" ca="1" si="923"/>
        <v>0</v>
      </c>
    </row>
    <row r="8443" spans="1:8" hidden="1" x14ac:dyDescent="0.2">
      <c r="A8443" s="1">
        <v>8440</v>
      </c>
      <c r="B8443" s="1">
        <f t="shared" ca="1" si="920"/>
        <v>388715.89672777883</v>
      </c>
      <c r="C8443" s="1">
        <f t="shared" ca="1" si="917"/>
        <v>100</v>
      </c>
      <c r="D8443" s="1">
        <f t="shared" ca="1" si="918"/>
        <v>-42.077013244733351</v>
      </c>
      <c r="E8443" s="1">
        <f t="shared" ca="1" si="919"/>
        <v>0</v>
      </c>
      <c r="F8443" s="1">
        <f t="shared" ca="1" si="921"/>
        <v>1</v>
      </c>
      <c r="G8443" s="1">
        <f t="shared" ca="1" si="922"/>
        <v>0</v>
      </c>
      <c r="H8443" s="1">
        <f t="shared" ca="1" si="923"/>
        <v>1</v>
      </c>
    </row>
    <row r="8444" spans="1:8" hidden="1" x14ac:dyDescent="0.2">
      <c r="A8444" s="1">
        <v>8441</v>
      </c>
      <c r="B8444" s="1">
        <f t="shared" ca="1" si="920"/>
        <v>384508.19540330552</v>
      </c>
      <c r="C8444" s="1">
        <f t="shared" ca="1" si="917"/>
        <v>100</v>
      </c>
      <c r="D8444" s="1">
        <f t="shared" ca="1" si="918"/>
        <v>58.639357099169693</v>
      </c>
      <c r="E8444" s="1">
        <f t="shared" ca="1" si="919"/>
        <v>-1</v>
      </c>
      <c r="F8444" s="1">
        <f t="shared" ca="1" si="921"/>
        <v>1</v>
      </c>
      <c r="G8444" s="1">
        <f t="shared" ca="1" si="922"/>
        <v>1</v>
      </c>
      <c r="H8444" s="1">
        <f t="shared" ca="1" si="923"/>
        <v>0</v>
      </c>
    </row>
    <row r="8445" spans="1:8" hidden="1" x14ac:dyDescent="0.2">
      <c r="A8445" s="1">
        <v>8442</v>
      </c>
      <c r="B8445" s="1">
        <f t="shared" ca="1" si="920"/>
        <v>390372.13111322251</v>
      </c>
      <c r="C8445" s="1">
        <f t="shared" ca="1" si="917"/>
        <v>100</v>
      </c>
      <c r="D8445" s="1">
        <f t="shared" ca="1" si="918"/>
        <v>-42.077013244733351</v>
      </c>
      <c r="E8445" s="1">
        <f t="shared" ca="1" si="919"/>
        <v>0</v>
      </c>
      <c r="F8445" s="1">
        <f t="shared" ca="1" si="921"/>
        <v>1</v>
      </c>
      <c r="G8445" s="1">
        <f t="shared" ca="1" si="922"/>
        <v>0</v>
      </c>
      <c r="H8445" s="1">
        <f t="shared" ca="1" si="923"/>
        <v>1</v>
      </c>
    </row>
    <row r="8446" spans="1:8" hidden="1" x14ac:dyDescent="0.2">
      <c r="A8446" s="1">
        <v>8443</v>
      </c>
      <c r="B8446" s="1">
        <f t="shared" ca="1" si="920"/>
        <v>386164.4297887492</v>
      </c>
      <c r="C8446" s="1">
        <f t="shared" ca="1" si="917"/>
        <v>100</v>
      </c>
      <c r="D8446" s="1">
        <f t="shared" ca="1" si="918"/>
        <v>58.639357099169693</v>
      </c>
      <c r="E8446" s="1">
        <f t="shared" ca="1" si="919"/>
        <v>-1</v>
      </c>
      <c r="F8446" s="1">
        <f t="shared" ca="1" si="921"/>
        <v>1</v>
      </c>
      <c r="G8446" s="1">
        <f t="shared" ca="1" si="922"/>
        <v>1</v>
      </c>
      <c r="H8446" s="1">
        <f t="shared" ca="1" si="923"/>
        <v>0</v>
      </c>
    </row>
    <row r="8447" spans="1:8" hidden="1" x14ac:dyDescent="0.2">
      <c r="A8447" s="1">
        <v>8444</v>
      </c>
      <c r="B8447" s="1">
        <f t="shared" ca="1" si="920"/>
        <v>392028.36549866619</v>
      </c>
      <c r="C8447" s="1">
        <f t="shared" ca="1" si="917"/>
        <v>100</v>
      </c>
      <c r="D8447" s="1">
        <f t="shared" ca="1" si="918"/>
        <v>58.639357099169693</v>
      </c>
      <c r="E8447" s="1">
        <f t="shared" ca="1" si="919"/>
        <v>0</v>
      </c>
      <c r="F8447" s="1">
        <f t="shared" ca="1" si="921"/>
        <v>1</v>
      </c>
      <c r="G8447" s="1">
        <f t="shared" ca="1" si="922"/>
        <v>0</v>
      </c>
      <c r="H8447" s="1">
        <f t="shared" ca="1" si="923"/>
        <v>1</v>
      </c>
    </row>
    <row r="8448" spans="1:8" hidden="1" x14ac:dyDescent="0.2">
      <c r="A8448" s="1">
        <v>8445</v>
      </c>
      <c r="B8448" s="1">
        <f t="shared" ca="1" si="920"/>
        <v>397892.30120858317</v>
      </c>
      <c r="C8448" s="1">
        <f t="shared" ca="1" si="917"/>
        <v>100</v>
      </c>
      <c r="D8448" s="1">
        <f t="shared" ca="1" si="918"/>
        <v>-42.077013244733351</v>
      </c>
      <c r="E8448" s="1">
        <f t="shared" ca="1" si="919"/>
        <v>0</v>
      </c>
      <c r="F8448" s="1">
        <f t="shared" ca="1" si="921"/>
        <v>1</v>
      </c>
      <c r="G8448" s="1">
        <f t="shared" ca="1" si="922"/>
        <v>0</v>
      </c>
      <c r="H8448" s="1">
        <f t="shared" ca="1" si="923"/>
        <v>2</v>
      </c>
    </row>
    <row r="8449" spans="1:8" hidden="1" x14ac:dyDescent="0.2">
      <c r="A8449" s="1">
        <v>8446</v>
      </c>
      <c r="B8449" s="1">
        <f t="shared" ca="1" si="920"/>
        <v>393684.59988410986</v>
      </c>
      <c r="C8449" s="1">
        <f t="shared" ca="1" si="917"/>
        <v>100</v>
      </c>
      <c r="D8449" s="1">
        <f t="shared" ca="1" si="918"/>
        <v>-42.077013244733351</v>
      </c>
      <c r="E8449" s="1">
        <f t="shared" ca="1" si="919"/>
        <v>-1</v>
      </c>
      <c r="F8449" s="1">
        <f t="shared" ca="1" si="921"/>
        <v>1</v>
      </c>
      <c r="G8449" s="1">
        <f t="shared" ca="1" si="922"/>
        <v>1</v>
      </c>
      <c r="H8449" s="1">
        <f t="shared" ca="1" si="923"/>
        <v>0</v>
      </c>
    </row>
    <row r="8450" spans="1:8" hidden="1" x14ac:dyDescent="0.2">
      <c r="A8450" s="1">
        <v>8447</v>
      </c>
      <c r="B8450" s="1">
        <f t="shared" ca="1" si="920"/>
        <v>389476.89855963655</v>
      </c>
      <c r="C8450" s="1">
        <f t="shared" ca="1" si="917"/>
        <v>100</v>
      </c>
      <c r="D8450" s="1">
        <f t="shared" ca="1" si="918"/>
        <v>-42.077013244733351</v>
      </c>
      <c r="E8450" s="1">
        <f t="shared" ca="1" si="919"/>
        <v>-2</v>
      </c>
      <c r="F8450" s="1">
        <f t="shared" ca="1" si="921"/>
        <v>1</v>
      </c>
      <c r="G8450" s="1">
        <f t="shared" ca="1" si="922"/>
        <v>2</v>
      </c>
      <c r="H8450" s="1">
        <f t="shared" ca="1" si="923"/>
        <v>0</v>
      </c>
    </row>
    <row r="8451" spans="1:8" hidden="1" x14ac:dyDescent="0.2">
      <c r="A8451" s="1">
        <v>8448</v>
      </c>
      <c r="B8451" s="1">
        <f t="shared" ca="1" si="920"/>
        <v>385269.19723516324</v>
      </c>
      <c r="C8451" s="1">
        <f t="shared" ca="1" si="917"/>
        <v>100</v>
      </c>
      <c r="D8451" s="1">
        <f t="shared" ca="1" si="918"/>
        <v>-42.077013244733351</v>
      </c>
      <c r="E8451" s="1">
        <f t="shared" ca="1" si="919"/>
        <v>-3</v>
      </c>
      <c r="F8451" s="1">
        <f t="shared" ca="1" si="921"/>
        <v>1</v>
      </c>
      <c r="G8451" s="1">
        <f t="shared" ca="1" si="922"/>
        <v>3</v>
      </c>
      <c r="H8451" s="1">
        <f t="shared" ca="1" si="923"/>
        <v>0</v>
      </c>
    </row>
    <row r="8452" spans="1:8" hidden="1" x14ac:dyDescent="0.2">
      <c r="A8452" s="1">
        <v>8449</v>
      </c>
      <c r="B8452" s="1">
        <f t="shared" ca="1" si="920"/>
        <v>381061.49591068993</v>
      </c>
      <c r="C8452" s="1">
        <f t="shared" ca="1" si="917"/>
        <v>100</v>
      </c>
      <c r="D8452" s="1">
        <f t="shared" ca="1" si="918"/>
        <v>58.639357099169693</v>
      </c>
      <c r="E8452" s="1">
        <f t="shared" ca="1" si="919"/>
        <v>-4</v>
      </c>
      <c r="F8452" s="1">
        <f t="shared" ca="1" si="921"/>
        <v>1</v>
      </c>
      <c r="G8452" s="1">
        <f t="shared" ca="1" si="922"/>
        <v>4</v>
      </c>
      <c r="H8452" s="1">
        <f t="shared" ca="1" si="923"/>
        <v>0</v>
      </c>
    </row>
    <row r="8453" spans="1:8" hidden="1" x14ac:dyDescent="0.2">
      <c r="A8453" s="1">
        <v>8450</v>
      </c>
      <c r="B8453" s="1">
        <f t="shared" ca="1" si="920"/>
        <v>386925.43162060692</v>
      </c>
      <c r="C8453" s="1">
        <f t="shared" ref="C8453:C8516" ca="1" si="924">$C$4*POWER($L$2,F8453-1)</f>
        <v>100</v>
      </c>
      <c r="D8453" s="1">
        <f t="shared" ref="D8453:D8516" ca="1" si="925">IF(RAND()&lt;$B$1,$F$1,$H$1)</f>
        <v>-42.077013244733351</v>
      </c>
      <c r="E8453" s="1">
        <f t="shared" ref="E8453:E8516" ca="1" si="926">IF(D8452&lt;0,IF(E8452-1=-$D$2,0,E8452-1),IF(E8452+1=$F$2,0,E8452+1))</f>
        <v>-3</v>
      </c>
      <c r="F8453" s="1">
        <f t="shared" ca="1" si="921"/>
        <v>1</v>
      </c>
      <c r="G8453" s="1">
        <f t="shared" ca="1" si="922"/>
        <v>0</v>
      </c>
      <c r="H8453" s="1">
        <f t="shared" ca="1" si="923"/>
        <v>1</v>
      </c>
    </row>
    <row r="8454" spans="1:8" hidden="1" x14ac:dyDescent="0.2">
      <c r="A8454" s="1">
        <v>8451</v>
      </c>
      <c r="B8454" s="1">
        <f t="shared" ref="B8454:B8517" ca="1" si="927">B8453+D8453*C8453</f>
        <v>382717.73029613361</v>
      </c>
      <c r="C8454" s="1">
        <f t="shared" ca="1" si="924"/>
        <v>100</v>
      </c>
      <c r="D8454" s="1">
        <f t="shared" ca="1" si="925"/>
        <v>58.639357099169693</v>
      </c>
      <c r="E8454" s="1">
        <f t="shared" ca="1" si="926"/>
        <v>-4</v>
      </c>
      <c r="F8454" s="1">
        <f t="shared" ref="F8454:F8517" ca="1" si="928">IF(AND(D8453&gt;0,E8454=0),IF(F8453-1&lt;1,1,F8453-1),IF(AND(D8453&lt;0,E8454=0),IF(F8453+1&gt;$H$2,1,F8453+1),F8453))</f>
        <v>1</v>
      </c>
      <c r="G8454" s="1">
        <f t="shared" ref="G8454:G8517" ca="1" si="929">IF(D8453&gt;0,0,G8453+1)</f>
        <v>1</v>
      </c>
      <c r="H8454" s="1">
        <f t="shared" ref="H8454:H8517" ca="1" si="930">IF(D8453&lt;0,0,H8453+1)</f>
        <v>0</v>
      </c>
    </row>
    <row r="8455" spans="1:8" hidden="1" x14ac:dyDescent="0.2">
      <c r="A8455" s="1">
        <v>8452</v>
      </c>
      <c r="B8455" s="1">
        <f t="shared" ca="1" si="927"/>
        <v>388581.6660060506</v>
      </c>
      <c r="C8455" s="1">
        <f t="shared" ca="1" si="924"/>
        <v>100</v>
      </c>
      <c r="D8455" s="1">
        <f t="shared" ca="1" si="925"/>
        <v>58.639357099169693</v>
      </c>
      <c r="E8455" s="1">
        <f t="shared" ca="1" si="926"/>
        <v>-3</v>
      </c>
      <c r="F8455" s="1">
        <f t="shared" ca="1" si="928"/>
        <v>1</v>
      </c>
      <c r="G8455" s="1">
        <f t="shared" ca="1" si="929"/>
        <v>0</v>
      </c>
      <c r="H8455" s="1">
        <f t="shared" ca="1" si="930"/>
        <v>1</v>
      </c>
    </row>
    <row r="8456" spans="1:8" hidden="1" x14ac:dyDescent="0.2">
      <c r="A8456" s="1">
        <v>8453</v>
      </c>
      <c r="B8456" s="1">
        <f t="shared" ca="1" si="927"/>
        <v>394445.60171596758</v>
      </c>
      <c r="C8456" s="1">
        <f t="shared" ca="1" si="924"/>
        <v>100</v>
      </c>
      <c r="D8456" s="1">
        <f t="shared" ca="1" si="925"/>
        <v>58.639357099169693</v>
      </c>
      <c r="E8456" s="1">
        <f t="shared" ca="1" si="926"/>
        <v>-2</v>
      </c>
      <c r="F8456" s="1">
        <f t="shared" ca="1" si="928"/>
        <v>1</v>
      </c>
      <c r="G8456" s="1">
        <f t="shared" ca="1" si="929"/>
        <v>0</v>
      </c>
      <c r="H8456" s="1">
        <f t="shared" ca="1" si="930"/>
        <v>2</v>
      </c>
    </row>
    <row r="8457" spans="1:8" hidden="1" x14ac:dyDescent="0.2">
      <c r="A8457" s="1">
        <v>8454</v>
      </c>
      <c r="B8457" s="1">
        <f t="shared" ca="1" si="927"/>
        <v>400309.53742588457</v>
      </c>
      <c r="C8457" s="1">
        <f t="shared" ca="1" si="924"/>
        <v>100</v>
      </c>
      <c r="D8457" s="1">
        <f t="shared" ca="1" si="925"/>
        <v>58.639357099169693</v>
      </c>
      <c r="E8457" s="1">
        <f t="shared" ca="1" si="926"/>
        <v>-1</v>
      </c>
      <c r="F8457" s="1">
        <f t="shared" ca="1" si="928"/>
        <v>1</v>
      </c>
      <c r="G8457" s="1">
        <f t="shared" ca="1" si="929"/>
        <v>0</v>
      </c>
      <c r="H8457" s="1">
        <f t="shared" ca="1" si="930"/>
        <v>3</v>
      </c>
    </row>
    <row r="8458" spans="1:8" hidden="1" x14ac:dyDescent="0.2">
      <c r="A8458" s="1">
        <v>8455</v>
      </c>
      <c r="B8458" s="1">
        <f t="shared" ca="1" si="927"/>
        <v>406173.47313580156</v>
      </c>
      <c r="C8458" s="1">
        <f t="shared" ca="1" si="924"/>
        <v>100</v>
      </c>
      <c r="D8458" s="1">
        <f t="shared" ca="1" si="925"/>
        <v>-42.077013244733351</v>
      </c>
      <c r="E8458" s="1">
        <f t="shared" ca="1" si="926"/>
        <v>0</v>
      </c>
      <c r="F8458" s="1">
        <f t="shared" ca="1" si="928"/>
        <v>1</v>
      </c>
      <c r="G8458" s="1">
        <f t="shared" ca="1" si="929"/>
        <v>0</v>
      </c>
      <c r="H8458" s="1">
        <f t="shared" ca="1" si="930"/>
        <v>4</v>
      </c>
    </row>
    <row r="8459" spans="1:8" hidden="1" x14ac:dyDescent="0.2">
      <c r="A8459" s="1">
        <v>8456</v>
      </c>
      <c r="B8459" s="1">
        <f t="shared" ca="1" si="927"/>
        <v>401965.77181132825</v>
      </c>
      <c r="C8459" s="1">
        <f t="shared" ca="1" si="924"/>
        <v>100</v>
      </c>
      <c r="D8459" s="1">
        <f t="shared" ca="1" si="925"/>
        <v>58.639357099169693</v>
      </c>
      <c r="E8459" s="1">
        <f t="shared" ca="1" si="926"/>
        <v>-1</v>
      </c>
      <c r="F8459" s="1">
        <f t="shared" ca="1" si="928"/>
        <v>1</v>
      </c>
      <c r="G8459" s="1">
        <f t="shared" ca="1" si="929"/>
        <v>1</v>
      </c>
      <c r="H8459" s="1">
        <f t="shared" ca="1" si="930"/>
        <v>0</v>
      </c>
    </row>
    <row r="8460" spans="1:8" hidden="1" x14ac:dyDescent="0.2">
      <c r="A8460" s="1">
        <v>8457</v>
      </c>
      <c r="B8460" s="1">
        <f t="shared" ca="1" si="927"/>
        <v>407829.70752124523</v>
      </c>
      <c r="C8460" s="1">
        <f t="shared" ca="1" si="924"/>
        <v>100</v>
      </c>
      <c r="D8460" s="1">
        <f t="shared" ca="1" si="925"/>
        <v>58.639357099169693</v>
      </c>
      <c r="E8460" s="1">
        <f t="shared" ca="1" si="926"/>
        <v>0</v>
      </c>
      <c r="F8460" s="1">
        <f t="shared" ca="1" si="928"/>
        <v>1</v>
      </c>
      <c r="G8460" s="1">
        <f t="shared" ca="1" si="929"/>
        <v>0</v>
      </c>
      <c r="H8460" s="1">
        <f t="shared" ca="1" si="930"/>
        <v>1</v>
      </c>
    </row>
    <row r="8461" spans="1:8" hidden="1" x14ac:dyDescent="0.2">
      <c r="A8461" s="1">
        <v>8458</v>
      </c>
      <c r="B8461" s="1">
        <f t="shared" ca="1" si="927"/>
        <v>413693.64323116222</v>
      </c>
      <c r="C8461" s="1">
        <f t="shared" ca="1" si="924"/>
        <v>100</v>
      </c>
      <c r="D8461" s="1">
        <f t="shared" ca="1" si="925"/>
        <v>-42.077013244733351</v>
      </c>
      <c r="E8461" s="1">
        <f t="shared" ca="1" si="926"/>
        <v>0</v>
      </c>
      <c r="F8461" s="1">
        <f t="shared" ca="1" si="928"/>
        <v>1</v>
      </c>
      <c r="G8461" s="1">
        <f t="shared" ca="1" si="929"/>
        <v>0</v>
      </c>
      <c r="H8461" s="1">
        <f t="shared" ca="1" si="930"/>
        <v>2</v>
      </c>
    </row>
    <row r="8462" spans="1:8" hidden="1" x14ac:dyDescent="0.2">
      <c r="A8462" s="1">
        <v>8459</v>
      </c>
      <c r="B8462" s="1">
        <f t="shared" ca="1" si="927"/>
        <v>409485.94190668891</v>
      </c>
      <c r="C8462" s="1">
        <f t="shared" ca="1" si="924"/>
        <v>100</v>
      </c>
      <c r="D8462" s="1">
        <f t="shared" ca="1" si="925"/>
        <v>58.639357099169693</v>
      </c>
      <c r="E8462" s="1">
        <f t="shared" ca="1" si="926"/>
        <v>-1</v>
      </c>
      <c r="F8462" s="1">
        <f t="shared" ca="1" si="928"/>
        <v>1</v>
      </c>
      <c r="G8462" s="1">
        <f t="shared" ca="1" si="929"/>
        <v>1</v>
      </c>
      <c r="H8462" s="1">
        <f t="shared" ca="1" si="930"/>
        <v>0</v>
      </c>
    </row>
    <row r="8463" spans="1:8" hidden="1" x14ac:dyDescent="0.2">
      <c r="A8463" s="1">
        <v>8460</v>
      </c>
      <c r="B8463" s="1">
        <f t="shared" ca="1" si="927"/>
        <v>415349.8776166059</v>
      </c>
      <c r="C8463" s="1">
        <f t="shared" ca="1" si="924"/>
        <v>100</v>
      </c>
      <c r="D8463" s="1">
        <f t="shared" ca="1" si="925"/>
        <v>-42.077013244733351</v>
      </c>
      <c r="E8463" s="1">
        <f t="shared" ca="1" si="926"/>
        <v>0</v>
      </c>
      <c r="F8463" s="1">
        <f t="shared" ca="1" si="928"/>
        <v>1</v>
      </c>
      <c r="G8463" s="1">
        <f t="shared" ca="1" si="929"/>
        <v>0</v>
      </c>
      <c r="H8463" s="1">
        <f t="shared" ca="1" si="930"/>
        <v>1</v>
      </c>
    </row>
    <row r="8464" spans="1:8" hidden="1" x14ac:dyDescent="0.2">
      <c r="A8464" s="1">
        <v>8461</v>
      </c>
      <c r="B8464" s="1">
        <f t="shared" ca="1" si="927"/>
        <v>411142.17629213259</v>
      </c>
      <c r="C8464" s="1">
        <f t="shared" ca="1" si="924"/>
        <v>100</v>
      </c>
      <c r="D8464" s="1">
        <f t="shared" ca="1" si="925"/>
        <v>58.639357099169693</v>
      </c>
      <c r="E8464" s="1">
        <f t="shared" ca="1" si="926"/>
        <v>-1</v>
      </c>
      <c r="F8464" s="1">
        <f t="shared" ca="1" si="928"/>
        <v>1</v>
      </c>
      <c r="G8464" s="1">
        <f t="shared" ca="1" si="929"/>
        <v>1</v>
      </c>
      <c r="H8464" s="1">
        <f t="shared" ca="1" si="930"/>
        <v>0</v>
      </c>
    </row>
    <row r="8465" spans="1:8" hidden="1" x14ac:dyDescent="0.2">
      <c r="A8465" s="1">
        <v>8462</v>
      </c>
      <c r="B8465" s="1">
        <f t="shared" ca="1" si="927"/>
        <v>417006.11200204957</v>
      </c>
      <c r="C8465" s="1">
        <f t="shared" ca="1" si="924"/>
        <v>100</v>
      </c>
      <c r="D8465" s="1">
        <f t="shared" ca="1" si="925"/>
        <v>-42.077013244733351</v>
      </c>
      <c r="E8465" s="1">
        <f t="shared" ca="1" si="926"/>
        <v>0</v>
      </c>
      <c r="F8465" s="1">
        <f t="shared" ca="1" si="928"/>
        <v>1</v>
      </c>
      <c r="G8465" s="1">
        <f t="shared" ca="1" si="929"/>
        <v>0</v>
      </c>
      <c r="H8465" s="1">
        <f t="shared" ca="1" si="930"/>
        <v>1</v>
      </c>
    </row>
    <row r="8466" spans="1:8" hidden="1" x14ac:dyDescent="0.2">
      <c r="A8466" s="1">
        <v>8463</v>
      </c>
      <c r="B8466" s="1">
        <f t="shared" ca="1" si="927"/>
        <v>412798.41067757626</v>
      </c>
      <c r="C8466" s="1">
        <f t="shared" ca="1" si="924"/>
        <v>100</v>
      </c>
      <c r="D8466" s="1">
        <f t="shared" ca="1" si="925"/>
        <v>-42.077013244733351</v>
      </c>
      <c r="E8466" s="1">
        <f t="shared" ca="1" si="926"/>
        <v>-1</v>
      </c>
      <c r="F8466" s="1">
        <f t="shared" ca="1" si="928"/>
        <v>1</v>
      </c>
      <c r="G8466" s="1">
        <f t="shared" ca="1" si="929"/>
        <v>1</v>
      </c>
      <c r="H8466" s="1">
        <f t="shared" ca="1" si="930"/>
        <v>0</v>
      </c>
    </row>
    <row r="8467" spans="1:8" hidden="1" x14ac:dyDescent="0.2">
      <c r="A8467" s="1">
        <v>8464</v>
      </c>
      <c r="B8467" s="1">
        <f t="shared" ca="1" si="927"/>
        <v>408590.70935310295</v>
      </c>
      <c r="C8467" s="1">
        <f t="shared" ca="1" si="924"/>
        <v>100</v>
      </c>
      <c r="D8467" s="1">
        <f t="shared" ca="1" si="925"/>
        <v>58.639357099169693</v>
      </c>
      <c r="E8467" s="1">
        <f t="shared" ca="1" si="926"/>
        <v>-2</v>
      </c>
      <c r="F8467" s="1">
        <f t="shared" ca="1" si="928"/>
        <v>1</v>
      </c>
      <c r="G8467" s="1">
        <f t="shared" ca="1" si="929"/>
        <v>2</v>
      </c>
      <c r="H8467" s="1">
        <f t="shared" ca="1" si="930"/>
        <v>0</v>
      </c>
    </row>
    <row r="8468" spans="1:8" hidden="1" x14ac:dyDescent="0.2">
      <c r="A8468" s="1">
        <v>8465</v>
      </c>
      <c r="B8468" s="1">
        <f t="shared" ca="1" si="927"/>
        <v>414454.64506301994</v>
      </c>
      <c r="C8468" s="1">
        <f t="shared" ca="1" si="924"/>
        <v>100</v>
      </c>
      <c r="D8468" s="1">
        <f t="shared" ca="1" si="925"/>
        <v>58.639357099169693</v>
      </c>
      <c r="E8468" s="1">
        <f t="shared" ca="1" si="926"/>
        <v>-1</v>
      </c>
      <c r="F8468" s="1">
        <f t="shared" ca="1" si="928"/>
        <v>1</v>
      </c>
      <c r="G8468" s="1">
        <f t="shared" ca="1" si="929"/>
        <v>0</v>
      </c>
      <c r="H8468" s="1">
        <f t="shared" ca="1" si="930"/>
        <v>1</v>
      </c>
    </row>
    <row r="8469" spans="1:8" hidden="1" x14ac:dyDescent="0.2">
      <c r="A8469" s="1">
        <v>8466</v>
      </c>
      <c r="B8469" s="1">
        <f t="shared" ca="1" si="927"/>
        <v>420318.58077293693</v>
      </c>
      <c r="C8469" s="1">
        <f t="shared" ca="1" si="924"/>
        <v>100</v>
      </c>
      <c r="D8469" s="1">
        <f t="shared" ca="1" si="925"/>
        <v>-42.077013244733351</v>
      </c>
      <c r="E8469" s="1">
        <f t="shared" ca="1" si="926"/>
        <v>0</v>
      </c>
      <c r="F8469" s="1">
        <f t="shared" ca="1" si="928"/>
        <v>1</v>
      </c>
      <c r="G8469" s="1">
        <f t="shared" ca="1" si="929"/>
        <v>0</v>
      </c>
      <c r="H8469" s="1">
        <f t="shared" ca="1" si="930"/>
        <v>2</v>
      </c>
    </row>
    <row r="8470" spans="1:8" hidden="1" x14ac:dyDescent="0.2">
      <c r="A8470" s="1">
        <v>8467</v>
      </c>
      <c r="B8470" s="1">
        <f t="shared" ca="1" si="927"/>
        <v>416110.87944846362</v>
      </c>
      <c r="C8470" s="1">
        <f t="shared" ca="1" si="924"/>
        <v>100</v>
      </c>
      <c r="D8470" s="1">
        <f t="shared" ca="1" si="925"/>
        <v>-42.077013244733351</v>
      </c>
      <c r="E8470" s="1">
        <f t="shared" ca="1" si="926"/>
        <v>-1</v>
      </c>
      <c r="F8470" s="1">
        <f t="shared" ca="1" si="928"/>
        <v>1</v>
      </c>
      <c r="G8470" s="1">
        <f t="shared" ca="1" si="929"/>
        <v>1</v>
      </c>
      <c r="H8470" s="1">
        <f t="shared" ca="1" si="930"/>
        <v>0</v>
      </c>
    </row>
    <row r="8471" spans="1:8" hidden="1" x14ac:dyDescent="0.2">
      <c r="A8471" s="1">
        <v>8468</v>
      </c>
      <c r="B8471" s="1">
        <f t="shared" ca="1" si="927"/>
        <v>411903.17812399031</v>
      </c>
      <c r="C8471" s="1">
        <f t="shared" ca="1" si="924"/>
        <v>100</v>
      </c>
      <c r="D8471" s="1">
        <f t="shared" ca="1" si="925"/>
        <v>58.639357099169693</v>
      </c>
      <c r="E8471" s="1">
        <f t="shared" ca="1" si="926"/>
        <v>-2</v>
      </c>
      <c r="F8471" s="1">
        <f t="shared" ca="1" si="928"/>
        <v>1</v>
      </c>
      <c r="G8471" s="1">
        <f t="shared" ca="1" si="929"/>
        <v>2</v>
      </c>
      <c r="H8471" s="1">
        <f t="shared" ca="1" si="930"/>
        <v>0</v>
      </c>
    </row>
    <row r="8472" spans="1:8" hidden="1" x14ac:dyDescent="0.2">
      <c r="A8472" s="1">
        <v>8469</v>
      </c>
      <c r="B8472" s="1">
        <f t="shared" ca="1" si="927"/>
        <v>417767.11383390729</v>
      </c>
      <c r="C8472" s="1">
        <f t="shared" ca="1" si="924"/>
        <v>100</v>
      </c>
      <c r="D8472" s="1">
        <f t="shared" ca="1" si="925"/>
        <v>58.639357099169693</v>
      </c>
      <c r="E8472" s="1">
        <f t="shared" ca="1" si="926"/>
        <v>-1</v>
      </c>
      <c r="F8472" s="1">
        <f t="shared" ca="1" si="928"/>
        <v>1</v>
      </c>
      <c r="G8472" s="1">
        <f t="shared" ca="1" si="929"/>
        <v>0</v>
      </c>
      <c r="H8472" s="1">
        <f t="shared" ca="1" si="930"/>
        <v>1</v>
      </c>
    </row>
    <row r="8473" spans="1:8" hidden="1" x14ac:dyDescent="0.2">
      <c r="A8473" s="1">
        <v>8470</v>
      </c>
      <c r="B8473" s="1">
        <f t="shared" ca="1" si="927"/>
        <v>423631.04954382428</v>
      </c>
      <c r="C8473" s="1">
        <f t="shared" ca="1" si="924"/>
        <v>100</v>
      </c>
      <c r="D8473" s="1">
        <f t="shared" ca="1" si="925"/>
        <v>-42.077013244733351</v>
      </c>
      <c r="E8473" s="1">
        <f t="shared" ca="1" si="926"/>
        <v>0</v>
      </c>
      <c r="F8473" s="1">
        <f t="shared" ca="1" si="928"/>
        <v>1</v>
      </c>
      <c r="G8473" s="1">
        <f t="shared" ca="1" si="929"/>
        <v>0</v>
      </c>
      <c r="H8473" s="1">
        <f t="shared" ca="1" si="930"/>
        <v>2</v>
      </c>
    </row>
    <row r="8474" spans="1:8" hidden="1" x14ac:dyDescent="0.2">
      <c r="A8474" s="1">
        <v>8471</v>
      </c>
      <c r="B8474" s="1">
        <f t="shared" ca="1" si="927"/>
        <v>419423.34821935097</v>
      </c>
      <c r="C8474" s="1">
        <f t="shared" ca="1" si="924"/>
        <v>100</v>
      </c>
      <c r="D8474" s="1">
        <f t="shared" ca="1" si="925"/>
        <v>58.639357099169693</v>
      </c>
      <c r="E8474" s="1">
        <f t="shared" ca="1" si="926"/>
        <v>-1</v>
      </c>
      <c r="F8474" s="1">
        <f t="shared" ca="1" si="928"/>
        <v>1</v>
      </c>
      <c r="G8474" s="1">
        <f t="shared" ca="1" si="929"/>
        <v>1</v>
      </c>
      <c r="H8474" s="1">
        <f t="shared" ca="1" si="930"/>
        <v>0</v>
      </c>
    </row>
    <row r="8475" spans="1:8" hidden="1" x14ac:dyDescent="0.2">
      <c r="A8475" s="1">
        <v>8472</v>
      </c>
      <c r="B8475" s="1">
        <f t="shared" ca="1" si="927"/>
        <v>425287.28392926796</v>
      </c>
      <c r="C8475" s="1">
        <f t="shared" ca="1" si="924"/>
        <v>100</v>
      </c>
      <c r="D8475" s="1">
        <f t="shared" ca="1" si="925"/>
        <v>58.639357099169693</v>
      </c>
      <c r="E8475" s="1">
        <f t="shared" ca="1" si="926"/>
        <v>0</v>
      </c>
      <c r="F8475" s="1">
        <f t="shared" ca="1" si="928"/>
        <v>1</v>
      </c>
      <c r="G8475" s="1">
        <f t="shared" ca="1" si="929"/>
        <v>0</v>
      </c>
      <c r="H8475" s="1">
        <f t="shared" ca="1" si="930"/>
        <v>1</v>
      </c>
    </row>
    <row r="8476" spans="1:8" hidden="1" x14ac:dyDescent="0.2">
      <c r="A8476" s="1">
        <v>8473</v>
      </c>
      <c r="B8476" s="1">
        <f t="shared" ca="1" si="927"/>
        <v>431151.21963918494</v>
      </c>
      <c r="C8476" s="1">
        <f t="shared" ca="1" si="924"/>
        <v>100</v>
      </c>
      <c r="D8476" s="1">
        <f t="shared" ca="1" si="925"/>
        <v>-42.077013244733351</v>
      </c>
      <c r="E8476" s="1">
        <f t="shared" ca="1" si="926"/>
        <v>0</v>
      </c>
      <c r="F8476" s="1">
        <f t="shared" ca="1" si="928"/>
        <v>1</v>
      </c>
      <c r="G8476" s="1">
        <f t="shared" ca="1" si="929"/>
        <v>0</v>
      </c>
      <c r="H8476" s="1">
        <f t="shared" ca="1" si="930"/>
        <v>2</v>
      </c>
    </row>
    <row r="8477" spans="1:8" hidden="1" x14ac:dyDescent="0.2">
      <c r="A8477" s="1">
        <v>8474</v>
      </c>
      <c r="B8477" s="1">
        <f t="shared" ca="1" si="927"/>
        <v>426943.51831471163</v>
      </c>
      <c r="C8477" s="1">
        <f t="shared" ca="1" si="924"/>
        <v>100</v>
      </c>
      <c r="D8477" s="1">
        <f t="shared" ca="1" si="925"/>
        <v>-42.077013244733351</v>
      </c>
      <c r="E8477" s="1">
        <f t="shared" ca="1" si="926"/>
        <v>-1</v>
      </c>
      <c r="F8477" s="1">
        <f t="shared" ca="1" si="928"/>
        <v>1</v>
      </c>
      <c r="G8477" s="1">
        <f t="shared" ca="1" si="929"/>
        <v>1</v>
      </c>
      <c r="H8477" s="1">
        <f t="shared" ca="1" si="930"/>
        <v>0</v>
      </c>
    </row>
    <row r="8478" spans="1:8" hidden="1" x14ac:dyDescent="0.2">
      <c r="A8478" s="1">
        <v>8475</v>
      </c>
      <c r="B8478" s="1">
        <f t="shared" ca="1" si="927"/>
        <v>422735.81699023832</v>
      </c>
      <c r="C8478" s="1">
        <f t="shared" ca="1" si="924"/>
        <v>100</v>
      </c>
      <c r="D8478" s="1">
        <f t="shared" ca="1" si="925"/>
        <v>-42.077013244733351</v>
      </c>
      <c r="E8478" s="1">
        <f t="shared" ca="1" si="926"/>
        <v>-2</v>
      </c>
      <c r="F8478" s="1">
        <f t="shared" ca="1" si="928"/>
        <v>1</v>
      </c>
      <c r="G8478" s="1">
        <f t="shared" ca="1" si="929"/>
        <v>2</v>
      </c>
      <c r="H8478" s="1">
        <f t="shared" ca="1" si="930"/>
        <v>0</v>
      </c>
    </row>
    <row r="8479" spans="1:8" hidden="1" x14ac:dyDescent="0.2">
      <c r="A8479" s="1">
        <v>8476</v>
      </c>
      <c r="B8479" s="1">
        <f t="shared" ca="1" si="927"/>
        <v>418528.11566576501</v>
      </c>
      <c r="C8479" s="1">
        <f t="shared" ca="1" si="924"/>
        <v>100</v>
      </c>
      <c r="D8479" s="1">
        <f t="shared" ca="1" si="925"/>
        <v>58.639357099169693</v>
      </c>
      <c r="E8479" s="1">
        <f t="shared" ca="1" si="926"/>
        <v>-3</v>
      </c>
      <c r="F8479" s="1">
        <f t="shared" ca="1" si="928"/>
        <v>1</v>
      </c>
      <c r="G8479" s="1">
        <f t="shared" ca="1" si="929"/>
        <v>3</v>
      </c>
      <c r="H8479" s="1">
        <f t="shared" ca="1" si="930"/>
        <v>0</v>
      </c>
    </row>
    <row r="8480" spans="1:8" hidden="1" x14ac:dyDescent="0.2">
      <c r="A8480" s="1">
        <v>8477</v>
      </c>
      <c r="B8480" s="1">
        <f t="shared" ca="1" si="927"/>
        <v>424392.051375682</v>
      </c>
      <c r="C8480" s="1">
        <f t="shared" ca="1" si="924"/>
        <v>100</v>
      </c>
      <c r="D8480" s="1">
        <f t="shared" ca="1" si="925"/>
        <v>58.639357099169693</v>
      </c>
      <c r="E8480" s="1">
        <f t="shared" ca="1" si="926"/>
        <v>-2</v>
      </c>
      <c r="F8480" s="1">
        <f t="shared" ca="1" si="928"/>
        <v>1</v>
      </c>
      <c r="G8480" s="1">
        <f t="shared" ca="1" si="929"/>
        <v>0</v>
      </c>
      <c r="H8480" s="1">
        <f t="shared" ca="1" si="930"/>
        <v>1</v>
      </c>
    </row>
    <row r="8481" spans="1:8" hidden="1" x14ac:dyDescent="0.2">
      <c r="A8481" s="1">
        <v>8478</v>
      </c>
      <c r="B8481" s="1">
        <f t="shared" ca="1" si="927"/>
        <v>430255.98708559899</v>
      </c>
      <c r="C8481" s="1">
        <f t="shared" ca="1" si="924"/>
        <v>100</v>
      </c>
      <c r="D8481" s="1">
        <f t="shared" ca="1" si="925"/>
        <v>-42.077013244733351</v>
      </c>
      <c r="E8481" s="1">
        <f t="shared" ca="1" si="926"/>
        <v>-1</v>
      </c>
      <c r="F8481" s="1">
        <f t="shared" ca="1" si="928"/>
        <v>1</v>
      </c>
      <c r="G8481" s="1">
        <f t="shared" ca="1" si="929"/>
        <v>0</v>
      </c>
      <c r="H8481" s="1">
        <f t="shared" ca="1" si="930"/>
        <v>2</v>
      </c>
    </row>
    <row r="8482" spans="1:8" hidden="1" x14ac:dyDescent="0.2">
      <c r="A8482" s="1">
        <v>8479</v>
      </c>
      <c r="B8482" s="1">
        <f t="shared" ca="1" si="927"/>
        <v>426048.28576112568</v>
      </c>
      <c r="C8482" s="1">
        <f t="shared" ca="1" si="924"/>
        <v>100</v>
      </c>
      <c r="D8482" s="1">
        <f t="shared" ca="1" si="925"/>
        <v>-42.077013244733351</v>
      </c>
      <c r="E8482" s="1">
        <f t="shared" ca="1" si="926"/>
        <v>-2</v>
      </c>
      <c r="F8482" s="1">
        <f t="shared" ca="1" si="928"/>
        <v>1</v>
      </c>
      <c r="G8482" s="1">
        <f t="shared" ca="1" si="929"/>
        <v>1</v>
      </c>
      <c r="H8482" s="1">
        <f t="shared" ca="1" si="930"/>
        <v>0</v>
      </c>
    </row>
    <row r="8483" spans="1:8" hidden="1" x14ac:dyDescent="0.2">
      <c r="A8483" s="1">
        <v>8480</v>
      </c>
      <c r="B8483" s="1">
        <f t="shared" ca="1" si="927"/>
        <v>421840.58443665237</v>
      </c>
      <c r="C8483" s="1">
        <f t="shared" ca="1" si="924"/>
        <v>100</v>
      </c>
      <c r="D8483" s="1">
        <f t="shared" ca="1" si="925"/>
        <v>-42.077013244733351</v>
      </c>
      <c r="E8483" s="1">
        <f t="shared" ca="1" si="926"/>
        <v>-3</v>
      </c>
      <c r="F8483" s="1">
        <f t="shared" ca="1" si="928"/>
        <v>1</v>
      </c>
      <c r="G8483" s="1">
        <f t="shared" ca="1" si="929"/>
        <v>2</v>
      </c>
      <c r="H8483" s="1">
        <f t="shared" ca="1" si="930"/>
        <v>0</v>
      </c>
    </row>
    <row r="8484" spans="1:8" hidden="1" x14ac:dyDescent="0.2">
      <c r="A8484" s="1">
        <v>8481</v>
      </c>
      <c r="B8484" s="1">
        <f t="shared" ca="1" si="927"/>
        <v>417632.88311217906</v>
      </c>
      <c r="C8484" s="1">
        <f t="shared" ca="1" si="924"/>
        <v>100</v>
      </c>
      <c r="D8484" s="1">
        <f t="shared" ca="1" si="925"/>
        <v>58.639357099169693</v>
      </c>
      <c r="E8484" s="1">
        <f t="shared" ca="1" si="926"/>
        <v>-4</v>
      </c>
      <c r="F8484" s="1">
        <f t="shared" ca="1" si="928"/>
        <v>1</v>
      </c>
      <c r="G8484" s="1">
        <f t="shared" ca="1" si="929"/>
        <v>3</v>
      </c>
      <c r="H8484" s="1">
        <f t="shared" ca="1" si="930"/>
        <v>0</v>
      </c>
    </row>
    <row r="8485" spans="1:8" hidden="1" x14ac:dyDescent="0.2">
      <c r="A8485" s="1">
        <v>8482</v>
      </c>
      <c r="B8485" s="1">
        <f t="shared" ca="1" si="927"/>
        <v>423496.81882209604</v>
      </c>
      <c r="C8485" s="1">
        <f t="shared" ca="1" si="924"/>
        <v>100</v>
      </c>
      <c r="D8485" s="1">
        <f t="shared" ca="1" si="925"/>
        <v>58.639357099169693</v>
      </c>
      <c r="E8485" s="1">
        <f t="shared" ca="1" si="926"/>
        <v>-3</v>
      </c>
      <c r="F8485" s="1">
        <f t="shared" ca="1" si="928"/>
        <v>1</v>
      </c>
      <c r="G8485" s="1">
        <f t="shared" ca="1" si="929"/>
        <v>0</v>
      </c>
      <c r="H8485" s="1">
        <f t="shared" ca="1" si="930"/>
        <v>1</v>
      </c>
    </row>
    <row r="8486" spans="1:8" hidden="1" x14ac:dyDescent="0.2">
      <c r="A8486" s="1">
        <v>8483</v>
      </c>
      <c r="B8486" s="1">
        <f t="shared" ca="1" si="927"/>
        <v>429360.75453201303</v>
      </c>
      <c r="C8486" s="1">
        <f t="shared" ca="1" si="924"/>
        <v>100</v>
      </c>
      <c r="D8486" s="1">
        <f t="shared" ca="1" si="925"/>
        <v>-42.077013244733351</v>
      </c>
      <c r="E8486" s="1">
        <f t="shared" ca="1" si="926"/>
        <v>-2</v>
      </c>
      <c r="F8486" s="1">
        <f t="shared" ca="1" si="928"/>
        <v>1</v>
      </c>
      <c r="G8486" s="1">
        <f t="shared" ca="1" si="929"/>
        <v>0</v>
      </c>
      <c r="H8486" s="1">
        <f t="shared" ca="1" si="930"/>
        <v>2</v>
      </c>
    </row>
    <row r="8487" spans="1:8" hidden="1" x14ac:dyDescent="0.2">
      <c r="A8487" s="1">
        <v>8484</v>
      </c>
      <c r="B8487" s="1">
        <f t="shared" ca="1" si="927"/>
        <v>425153.05320753972</v>
      </c>
      <c r="C8487" s="1">
        <f t="shared" ca="1" si="924"/>
        <v>100</v>
      </c>
      <c r="D8487" s="1">
        <f t="shared" ca="1" si="925"/>
        <v>58.639357099169693</v>
      </c>
      <c r="E8487" s="1">
        <f t="shared" ca="1" si="926"/>
        <v>-3</v>
      </c>
      <c r="F8487" s="1">
        <f t="shared" ca="1" si="928"/>
        <v>1</v>
      </c>
      <c r="G8487" s="1">
        <f t="shared" ca="1" si="929"/>
        <v>1</v>
      </c>
      <c r="H8487" s="1">
        <f t="shared" ca="1" si="930"/>
        <v>0</v>
      </c>
    </row>
    <row r="8488" spans="1:8" hidden="1" x14ac:dyDescent="0.2">
      <c r="A8488" s="1">
        <v>8485</v>
      </c>
      <c r="B8488" s="1">
        <f t="shared" ca="1" si="927"/>
        <v>431016.98891745671</v>
      </c>
      <c r="C8488" s="1">
        <f t="shared" ca="1" si="924"/>
        <v>100</v>
      </c>
      <c r="D8488" s="1">
        <f t="shared" ca="1" si="925"/>
        <v>58.639357099169693</v>
      </c>
      <c r="E8488" s="1">
        <f t="shared" ca="1" si="926"/>
        <v>-2</v>
      </c>
      <c r="F8488" s="1">
        <f t="shared" ca="1" si="928"/>
        <v>1</v>
      </c>
      <c r="G8488" s="1">
        <f t="shared" ca="1" si="929"/>
        <v>0</v>
      </c>
      <c r="H8488" s="1">
        <f t="shared" ca="1" si="930"/>
        <v>1</v>
      </c>
    </row>
    <row r="8489" spans="1:8" hidden="1" x14ac:dyDescent="0.2">
      <c r="A8489" s="1">
        <v>8486</v>
      </c>
      <c r="B8489" s="1">
        <f t="shared" ca="1" si="927"/>
        <v>436880.92462737369</v>
      </c>
      <c r="C8489" s="1">
        <f t="shared" ca="1" si="924"/>
        <v>100</v>
      </c>
      <c r="D8489" s="1">
        <f t="shared" ca="1" si="925"/>
        <v>58.639357099169693</v>
      </c>
      <c r="E8489" s="1">
        <f t="shared" ca="1" si="926"/>
        <v>-1</v>
      </c>
      <c r="F8489" s="1">
        <f t="shared" ca="1" si="928"/>
        <v>1</v>
      </c>
      <c r="G8489" s="1">
        <f t="shared" ca="1" si="929"/>
        <v>0</v>
      </c>
      <c r="H8489" s="1">
        <f t="shared" ca="1" si="930"/>
        <v>2</v>
      </c>
    </row>
    <row r="8490" spans="1:8" hidden="1" x14ac:dyDescent="0.2">
      <c r="A8490" s="1">
        <v>8487</v>
      </c>
      <c r="B8490" s="1">
        <f t="shared" ca="1" si="927"/>
        <v>442744.86033729068</v>
      </c>
      <c r="C8490" s="1">
        <f t="shared" ca="1" si="924"/>
        <v>100</v>
      </c>
      <c r="D8490" s="1">
        <f t="shared" ca="1" si="925"/>
        <v>-42.077013244733351</v>
      </c>
      <c r="E8490" s="1">
        <f t="shared" ca="1" si="926"/>
        <v>0</v>
      </c>
      <c r="F8490" s="1">
        <f t="shared" ca="1" si="928"/>
        <v>1</v>
      </c>
      <c r="G8490" s="1">
        <f t="shared" ca="1" si="929"/>
        <v>0</v>
      </c>
      <c r="H8490" s="1">
        <f t="shared" ca="1" si="930"/>
        <v>3</v>
      </c>
    </row>
    <row r="8491" spans="1:8" hidden="1" x14ac:dyDescent="0.2">
      <c r="A8491" s="1">
        <v>8488</v>
      </c>
      <c r="B8491" s="1">
        <f t="shared" ca="1" si="927"/>
        <v>438537.15901281737</v>
      </c>
      <c r="C8491" s="1">
        <f t="shared" ca="1" si="924"/>
        <v>100</v>
      </c>
      <c r="D8491" s="1">
        <f t="shared" ca="1" si="925"/>
        <v>58.639357099169693</v>
      </c>
      <c r="E8491" s="1">
        <f t="shared" ca="1" si="926"/>
        <v>-1</v>
      </c>
      <c r="F8491" s="1">
        <f t="shared" ca="1" si="928"/>
        <v>1</v>
      </c>
      <c r="G8491" s="1">
        <f t="shared" ca="1" si="929"/>
        <v>1</v>
      </c>
      <c r="H8491" s="1">
        <f t="shared" ca="1" si="930"/>
        <v>0</v>
      </c>
    </row>
    <row r="8492" spans="1:8" hidden="1" x14ac:dyDescent="0.2">
      <c r="A8492" s="1">
        <v>8489</v>
      </c>
      <c r="B8492" s="1">
        <f t="shared" ca="1" si="927"/>
        <v>444401.09472273436</v>
      </c>
      <c r="C8492" s="1">
        <f t="shared" ca="1" si="924"/>
        <v>100</v>
      </c>
      <c r="D8492" s="1">
        <f t="shared" ca="1" si="925"/>
        <v>58.639357099169693</v>
      </c>
      <c r="E8492" s="1">
        <f t="shared" ca="1" si="926"/>
        <v>0</v>
      </c>
      <c r="F8492" s="1">
        <f t="shared" ca="1" si="928"/>
        <v>1</v>
      </c>
      <c r="G8492" s="1">
        <f t="shared" ca="1" si="929"/>
        <v>0</v>
      </c>
      <c r="H8492" s="1">
        <f t="shared" ca="1" si="930"/>
        <v>1</v>
      </c>
    </row>
    <row r="8493" spans="1:8" hidden="1" x14ac:dyDescent="0.2">
      <c r="A8493" s="1">
        <v>8490</v>
      </c>
      <c r="B8493" s="1">
        <f t="shared" ca="1" si="927"/>
        <v>450265.03043265134</v>
      </c>
      <c r="C8493" s="1">
        <f t="shared" ca="1" si="924"/>
        <v>100</v>
      </c>
      <c r="D8493" s="1">
        <f t="shared" ca="1" si="925"/>
        <v>-42.077013244733351</v>
      </c>
      <c r="E8493" s="1">
        <f t="shared" ca="1" si="926"/>
        <v>0</v>
      </c>
      <c r="F8493" s="1">
        <f t="shared" ca="1" si="928"/>
        <v>1</v>
      </c>
      <c r="G8493" s="1">
        <f t="shared" ca="1" si="929"/>
        <v>0</v>
      </c>
      <c r="H8493" s="1">
        <f t="shared" ca="1" si="930"/>
        <v>2</v>
      </c>
    </row>
    <row r="8494" spans="1:8" hidden="1" x14ac:dyDescent="0.2">
      <c r="A8494" s="1">
        <v>8491</v>
      </c>
      <c r="B8494" s="1">
        <f t="shared" ca="1" si="927"/>
        <v>446057.32910817803</v>
      </c>
      <c r="C8494" s="1">
        <f t="shared" ca="1" si="924"/>
        <v>100</v>
      </c>
      <c r="D8494" s="1">
        <f t="shared" ca="1" si="925"/>
        <v>-42.077013244733351</v>
      </c>
      <c r="E8494" s="1">
        <f t="shared" ca="1" si="926"/>
        <v>-1</v>
      </c>
      <c r="F8494" s="1">
        <f t="shared" ca="1" si="928"/>
        <v>1</v>
      </c>
      <c r="G8494" s="1">
        <f t="shared" ca="1" si="929"/>
        <v>1</v>
      </c>
      <c r="H8494" s="1">
        <f t="shared" ca="1" si="930"/>
        <v>0</v>
      </c>
    </row>
    <row r="8495" spans="1:8" hidden="1" x14ac:dyDescent="0.2">
      <c r="A8495" s="1">
        <v>8492</v>
      </c>
      <c r="B8495" s="1">
        <f t="shared" ca="1" si="927"/>
        <v>441849.62778370472</v>
      </c>
      <c r="C8495" s="1">
        <f t="shared" ca="1" si="924"/>
        <v>100</v>
      </c>
      <c r="D8495" s="1">
        <f t="shared" ca="1" si="925"/>
        <v>-42.077013244733351</v>
      </c>
      <c r="E8495" s="1">
        <f t="shared" ca="1" si="926"/>
        <v>-2</v>
      </c>
      <c r="F8495" s="1">
        <f t="shared" ca="1" si="928"/>
        <v>1</v>
      </c>
      <c r="G8495" s="1">
        <f t="shared" ca="1" si="929"/>
        <v>2</v>
      </c>
      <c r="H8495" s="1">
        <f t="shared" ca="1" si="930"/>
        <v>0</v>
      </c>
    </row>
    <row r="8496" spans="1:8" hidden="1" x14ac:dyDescent="0.2">
      <c r="A8496" s="1">
        <v>8493</v>
      </c>
      <c r="B8496" s="1">
        <f t="shared" ca="1" si="927"/>
        <v>437641.92645923141</v>
      </c>
      <c r="C8496" s="1">
        <f t="shared" ca="1" si="924"/>
        <v>100</v>
      </c>
      <c r="D8496" s="1">
        <f t="shared" ca="1" si="925"/>
        <v>58.639357099169693</v>
      </c>
      <c r="E8496" s="1">
        <f t="shared" ca="1" si="926"/>
        <v>-3</v>
      </c>
      <c r="F8496" s="1">
        <f t="shared" ca="1" si="928"/>
        <v>1</v>
      </c>
      <c r="G8496" s="1">
        <f t="shared" ca="1" si="929"/>
        <v>3</v>
      </c>
      <c r="H8496" s="1">
        <f t="shared" ca="1" si="930"/>
        <v>0</v>
      </c>
    </row>
    <row r="8497" spans="1:8" hidden="1" x14ac:dyDescent="0.2">
      <c r="A8497" s="1">
        <v>8494</v>
      </c>
      <c r="B8497" s="1">
        <f t="shared" ca="1" si="927"/>
        <v>443505.8621691484</v>
      </c>
      <c r="C8497" s="1">
        <f t="shared" ca="1" si="924"/>
        <v>100</v>
      </c>
      <c r="D8497" s="1">
        <f t="shared" ca="1" si="925"/>
        <v>-42.077013244733351</v>
      </c>
      <c r="E8497" s="1">
        <f t="shared" ca="1" si="926"/>
        <v>-2</v>
      </c>
      <c r="F8497" s="1">
        <f t="shared" ca="1" si="928"/>
        <v>1</v>
      </c>
      <c r="G8497" s="1">
        <f t="shared" ca="1" si="929"/>
        <v>0</v>
      </c>
      <c r="H8497" s="1">
        <f t="shared" ca="1" si="930"/>
        <v>1</v>
      </c>
    </row>
    <row r="8498" spans="1:8" hidden="1" x14ac:dyDescent="0.2">
      <c r="A8498" s="1">
        <v>8495</v>
      </c>
      <c r="B8498" s="1">
        <f t="shared" ca="1" si="927"/>
        <v>439298.16084467509</v>
      </c>
      <c r="C8498" s="1">
        <f t="shared" ca="1" si="924"/>
        <v>100</v>
      </c>
      <c r="D8498" s="1">
        <f t="shared" ca="1" si="925"/>
        <v>-42.077013244733351</v>
      </c>
      <c r="E8498" s="1">
        <f t="shared" ca="1" si="926"/>
        <v>-3</v>
      </c>
      <c r="F8498" s="1">
        <f t="shared" ca="1" si="928"/>
        <v>1</v>
      </c>
      <c r="G8498" s="1">
        <f t="shared" ca="1" si="929"/>
        <v>1</v>
      </c>
      <c r="H8498" s="1">
        <f t="shared" ca="1" si="930"/>
        <v>0</v>
      </c>
    </row>
    <row r="8499" spans="1:8" hidden="1" x14ac:dyDescent="0.2">
      <c r="A8499" s="1">
        <v>8496</v>
      </c>
      <c r="B8499" s="1">
        <f t="shared" ca="1" si="927"/>
        <v>435090.45952020178</v>
      </c>
      <c r="C8499" s="1">
        <f t="shared" ca="1" si="924"/>
        <v>100</v>
      </c>
      <c r="D8499" s="1">
        <f t="shared" ca="1" si="925"/>
        <v>58.639357099169693</v>
      </c>
      <c r="E8499" s="1">
        <f t="shared" ca="1" si="926"/>
        <v>-4</v>
      </c>
      <c r="F8499" s="1">
        <f t="shared" ca="1" si="928"/>
        <v>1</v>
      </c>
      <c r="G8499" s="1">
        <f t="shared" ca="1" si="929"/>
        <v>2</v>
      </c>
      <c r="H8499" s="1">
        <f t="shared" ca="1" si="930"/>
        <v>0</v>
      </c>
    </row>
    <row r="8500" spans="1:8" hidden="1" x14ac:dyDescent="0.2">
      <c r="A8500" s="1">
        <v>8497</v>
      </c>
      <c r="B8500" s="1">
        <f t="shared" ca="1" si="927"/>
        <v>440954.39523011877</v>
      </c>
      <c r="C8500" s="1">
        <f t="shared" ca="1" si="924"/>
        <v>100</v>
      </c>
      <c r="D8500" s="1">
        <f t="shared" ca="1" si="925"/>
        <v>58.639357099169693</v>
      </c>
      <c r="E8500" s="1">
        <f t="shared" ca="1" si="926"/>
        <v>-3</v>
      </c>
      <c r="F8500" s="1">
        <f t="shared" ca="1" si="928"/>
        <v>1</v>
      </c>
      <c r="G8500" s="1">
        <f t="shared" ca="1" si="929"/>
        <v>0</v>
      </c>
      <c r="H8500" s="1">
        <f t="shared" ca="1" si="930"/>
        <v>1</v>
      </c>
    </row>
    <row r="8501" spans="1:8" hidden="1" x14ac:dyDescent="0.2">
      <c r="A8501" s="1">
        <v>8498</v>
      </c>
      <c r="B8501" s="1">
        <f t="shared" ca="1" si="927"/>
        <v>446818.33094003575</v>
      </c>
      <c r="C8501" s="1">
        <f t="shared" ca="1" si="924"/>
        <v>100</v>
      </c>
      <c r="D8501" s="1">
        <f t="shared" ca="1" si="925"/>
        <v>-42.077013244733351</v>
      </c>
      <c r="E8501" s="1">
        <f t="shared" ca="1" si="926"/>
        <v>-2</v>
      </c>
      <c r="F8501" s="1">
        <f t="shared" ca="1" si="928"/>
        <v>1</v>
      </c>
      <c r="G8501" s="1">
        <f t="shared" ca="1" si="929"/>
        <v>0</v>
      </c>
      <c r="H8501" s="1">
        <f t="shared" ca="1" si="930"/>
        <v>2</v>
      </c>
    </row>
    <row r="8502" spans="1:8" hidden="1" x14ac:dyDescent="0.2">
      <c r="A8502" s="1">
        <v>8499</v>
      </c>
      <c r="B8502" s="1">
        <f t="shared" ca="1" si="927"/>
        <v>442610.62961556244</v>
      </c>
      <c r="C8502" s="1">
        <f t="shared" ca="1" si="924"/>
        <v>100</v>
      </c>
      <c r="D8502" s="1">
        <f t="shared" ca="1" si="925"/>
        <v>58.639357099169693</v>
      </c>
      <c r="E8502" s="1">
        <f t="shared" ca="1" si="926"/>
        <v>-3</v>
      </c>
      <c r="F8502" s="1">
        <f t="shared" ca="1" si="928"/>
        <v>1</v>
      </c>
      <c r="G8502" s="1">
        <f t="shared" ca="1" si="929"/>
        <v>1</v>
      </c>
      <c r="H8502" s="1">
        <f t="shared" ca="1" si="930"/>
        <v>0</v>
      </c>
    </row>
    <row r="8503" spans="1:8" hidden="1" x14ac:dyDescent="0.2">
      <c r="A8503" s="1">
        <v>8500</v>
      </c>
      <c r="B8503" s="1">
        <f t="shared" ca="1" si="927"/>
        <v>448474.56532547943</v>
      </c>
      <c r="C8503" s="1">
        <f t="shared" ca="1" si="924"/>
        <v>100</v>
      </c>
      <c r="D8503" s="1">
        <f t="shared" ca="1" si="925"/>
        <v>58.639357099169693</v>
      </c>
      <c r="E8503" s="1">
        <f t="shared" ca="1" si="926"/>
        <v>-2</v>
      </c>
      <c r="F8503" s="1">
        <f t="shared" ca="1" si="928"/>
        <v>1</v>
      </c>
      <c r="G8503" s="1">
        <f t="shared" ca="1" si="929"/>
        <v>0</v>
      </c>
      <c r="H8503" s="1">
        <f t="shared" ca="1" si="930"/>
        <v>1</v>
      </c>
    </row>
    <row r="8504" spans="1:8" hidden="1" x14ac:dyDescent="0.2">
      <c r="A8504" s="1">
        <v>8501</v>
      </c>
      <c r="B8504" s="1">
        <f t="shared" ca="1" si="927"/>
        <v>454338.50103539642</v>
      </c>
      <c r="C8504" s="1">
        <f t="shared" ca="1" si="924"/>
        <v>100</v>
      </c>
      <c r="D8504" s="1">
        <f t="shared" ca="1" si="925"/>
        <v>58.639357099169693</v>
      </c>
      <c r="E8504" s="1">
        <f t="shared" ca="1" si="926"/>
        <v>-1</v>
      </c>
      <c r="F8504" s="1">
        <f t="shared" ca="1" si="928"/>
        <v>1</v>
      </c>
      <c r="G8504" s="1">
        <f t="shared" ca="1" si="929"/>
        <v>0</v>
      </c>
      <c r="H8504" s="1">
        <f t="shared" ca="1" si="930"/>
        <v>2</v>
      </c>
    </row>
    <row r="8505" spans="1:8" hidden="1" x14ac:dyDescent="0.2">
      <c r="A8505" s="1">
        <v>8502</v>
      </c>
      <c r="B8505" s="1">
        <f t="shared" ca="1" si="927"/>
        <v>460202.4367453134</v>
      </c>
      <c r="C8505" s="1">
        <f t="shared" ca="1" si="924"/>
        <v>100</v>
      </c>
      <c r="D8505" s="1">
        <f t="shared" ca="1" si="925"/>
        <v>-42.077013244733351</v>
      </c>
      <c r="E8505" s="1">
        <f t="shared" ca="1" si="926"/>
        <v>0</v>
      </c>
      <c r="F8505" s="1">
        <f t="shared" ca="1" si="928"/>
        <v>1</v>
      </c>
      <c r="G8505" s="1">
        <f t="shared" ca="1" si="929"/>
        <v>0</v>
      </c>
      <c r="H8505" s="1">
        <f t="shared" ca="1" si="930"/>
        <v>3</v>
      </c>
    </row>
    <row r="8506" spans="1:8" hidden="1" x14ac:dyDescent="0.2">
      <c r="A8506" s="1">
        <v>8503</v>
      </c>
      <c r="B8506" s="1">
        <f t="shared" ca="1" si="927"/>
        <v>455994.73542084009</v>
      </c>
      <c r="C8506" s="1">
        <f t="shared" ca="1" si="924"/>
        <v>100</v>
      </c>
      <c r="D8506" s="1">
        <f t="shared" ca="1" si="925"/>
        <v>-42.077013244733351</v>
      </c>
      <c r="E8506" s="1">
        <f t="shared" ca="1" si="926"/>
        <v>-1</v>
      </c>
      <c r="F8506" s="1">
        <f t="shared" ca="1" si="928"/>
        <v>1</v>
      </c>
      <c r="G8506" s="1">
        <f t="shared" ca="1" si="929"/>
        <v>1</v>
      </c>
      <c r="H8506" s="1">
        <f t="shared" ca="1" si="930"/>
        <v>0</v>
      </c>
    </row>
    <row r="8507" spans="1:8" hidden="1" x14ac:dyDescent="0.2">
      <c r="A8507" s="1">
        <v>8504</v>
      </c>
      <c r="B8507" s="1">
        <f t="shared" ca="1" si="927"/>
        <v>451787.03409636678</v>
      </c>
      <c r="C8507" s="1">
        <f t="shared" ca="1" si="924"/>
        <v>100</v>
      </c>
      <c r="D8507" s="1">
        <f t="shared" ca="1" si="925"/>
        <v>-42.077013244733351</v>
      </c>
      <c r="E8507" s="1">
        <f t="shared" ca="1" si="926"/>
        <v>-2</v>
      </c>
      <c r="F8507" s="1">
        <f t="shared" ca="1" si="928"/>
        <v>1</v>
      </c>
      <c r="G8507" s="1">
        <f t="shared" ca="1" si="929"/>
        <v>2</v>
      </c>
      <c r="H8507" s="1">
        <f t="shared" ca="1" si="930"/>
        <v>0</v>
      </c>
    </row>
    <row r="8508" spans="1:8" hidden="1" x14ac:dyDescent="0.2">
      <c r="A8508" s="1">
        <v>8505</v>
      </c>
      <c r="B8508" s="1">
        <f t="shared" ca="1" si="927"/>
        <v>447579.33277189347</v>
      </c>
      <c r="C8508" s="1">
        <f t="shared" ca="1" si="924"/>
        <v>100</v>
      </c>
      <c r="D8508" s="1">
        <f t="shared" ca="1" si="925"/>
        <v>-42.077013244733351</v>
      </c>
      <c r="E8508" s="1">
        <f t="shared" ca="1" si="926"/>
        <v>-3</v>
      </c>
      <c r="F8508" s="1">
        <f t="shared" ca="1" si="928"/>
        <v>1</v>
      </c>
      <c r="G8508" s="1">
        <f t="shared" ca="1" si="929"/>
        <v>3</v>
      </c>
      <c r="H8508" s="1">
        <f t="shared" ca="1" si="930"/>
        <v>0</v>
      </c>
    </row>
    <row r="8509" spans="1:8" hidden="1" x14ac:dyDescent="0.2">
      <c r="A8509" s="1">
        <v>8506</v>
      </c>
      <c r="B8509" s="1">
        <f t="shared" ca="1" si="927"/>
        <v>443371.63144742016</v>
      </c>
      <c r="C8509" s="1">
        <f t="shared" ca="1" si="924"/>
        <v>100</v>
      </c>
      <c r="D8509" s="1">
        <f t="shared" ca="1" si="925"/>
        <v>-42.077013244733351</v>
      </c>
      <c r="E8509" s="1">
        <f t="shared" ca="1" si="926"/>
        <v>-4</v>
      </c>
      <c r="F8509" s="1">
        <f t="shared" ca="1" si="928"/>
        <v>1</v>
      </c>
      <c r="G8509" s="1">
        <f t="shared" ca="1" si="929"/>
        <v>4</v>
      </c>
      <c r="H8509" s="1">
        <f t="shared" ca="1" si="930"/>
        <v>0</v>
      </c>
    </row>
    <row r="8510" spans="1:8" hidden="1" x14ac:dyDescent="0.2">
      <c r="A8510" s="1">
        <v>8507</v>
      </c>
      <c r="B8510" s="1">
        <f t="shared" ca="1" si="927"/>
        <v>439163.93012294685</v>
      </c>
      <c r="C8510" s="1">
        <f t="shared" ca="1" si="924"/>
        <v>500</v>
      </c>
      <c r="D8510" s="1">
        <f t="shared" ca="1" si="925"/>
        <v>-42.077013244733351</v>
      </c>
      <c r="E8510" s="1">
        <f t="shared" ca="1" si="926"/>
        <v>0</v>
      </c>
      <c r="F8510" s="1">
        <f t="shared" ca="1" si="928"/>
        <v>2</v>
      </c>
      <c r="G8510" s="1">
        <f t="shared" ca="1" si="929"/>
        <v>5</v>
      </c>
      <c r="H8510" s="1">
        <f t="shared" ca="1" si="930"/>
        <v>0</v>
      </c>
    </row>
    <row r="8511" spans="1:8" hidden="1" x14ac:dyDescent="0.2">
      <c r="A8511" s="1">
        <v>8508</v>
      </c>
      <c r="B8511" s="1">
        <f t="shared" ca="1" si="927"/>
        <v>418125.42350058019</v>
      </c>
      <c r="C8511" s="1">
        <f t="shared" ca="1" si="924"/>
        <v>500</v>
      </c>
      <c r="D8511" s="1">
        <f t="shared" ca="1" si="925"/>
        <v>-42.077013244733351</v>
      </c>
      <c r="E8511" s="1">
        <f t="shared" ca="1" si="926"/>
        <v>-1</v>
      </c>
      <c r="F8511" s="1">
        <f t="shared" ca="1" si="928"/>
        <v>2</v>
      </c>
      <c r="G8511" s="1">
        <f t="shared" ca="1" si="929"/>
        <v>6</v>
      </c>
      <c r="H8511" s="1">
        <f t="shared" ca="1" si="930"/>
        <v>0</v>
      </c>
    </row>
    <row r="8512" spans="1:8" hidden="1" x14ac:dyDescent="0.2">
      <c r="A8512" s="1">
        <v>8509</v>
      </c>
      <c r="B8512" s="1">
        <f t="shared" ca="1" si="927"/>
        <v>397086.91687821352</v>
      </c>
      <c r="C8512" s="1">
        <f t="shared" ca="1" si="924"/>
        <v>500</v>
      </c>
      <c r="D8512" s="1">
        <f t="shared" ca="1" si="925"/>
        <v>-42.077013244733351</v>
      </c>
      <c r="E8512" s="1">
        <f t="shared" ca="1" si="926"/>
        <v>-2</v>
      </c>
      <c r="F8512" s="1">
        <f t="shared" ca="1" si="928"/>
        <v>2</v>
      </c>
      <c r="G8512" s="1">
        <f t="shared" ca="1" si="929"/>
        <v>7</v>
      </c>
      <c r="H8512" s="1">
        <f t="shared" ca="1" si="930"/>
        <v>0</v>
      </c>
    </row>
    <row r="8513" spans="1:8" hidden="1" x14ac:dyDescent="0.2">
      <c r="A8513" s="1">
        <v>8510</v>
      </c>
      <c r="B8513" s="1">
        <f t="shared" ca="1" si="927"/>
        <v>376048.41025584686</v>
      </c>
      <c r="C8513" s="1">
        <f t="shared" ca="1" si="924"/>
        <v>500</v>
      </c>
      <c r="D8513" s="1">
        <f t="shared" ca="1" si="925"/>
        <v>-42.077013244733351</v>
      </c>
      <c r="E8513" s="1">
        <f t="shared" ca="1" si="926"/>
        <v>-3</v>
      </c>
      <c r="F8513" s="1">
        <f t="shared" ca="1" si="928"/>
        <v>2</v>
      </c>
      <c r="G8513" s="1">
        <f t="shared" ca="1" si="929"/>
        <v>8</v>
      </c>
      <c r="H8513" s="1">
        <f t="shared" ca="1" si="930"/>
        <v>0</v>
      </c>
    </row>
    <row r="8514" spans="1:8" hidden="1" x14ac:dyDescent="0.2">
      <c r="A8514" s="1">
        <v>8511</v>
      </c>
      <c r="B8514" s="1">
        <f t="shared" ca="1" si="927"/>
        <v>355009.90363348019</v>
      </c>
      <c r="C8514" s="1">
        <f t="shared" ca="1" si="924"/>
        <v>500</v>
      </c>
      <c r="D8514" s="1">
        <f t="shared" ca="1" si="925"/>
        <v>58.639357099169693</v>
      </c>
      <c r="E8514" s="1">
        <f t="shared" ca="1" si="926"/>
        <v>-4</v>
      </c>
      <c r="F8514" s="1">
        <f t="shared" ca="1" si="928"/>
        <v>2</v>
      </c>
      <c r="G8514" s="1">
        <f t="shared" ca="1" si="929"/>
        <v>9</v>
      </c>
      <c r="H8514" s="1">
        <f t="shared" ca="1" si="930"/>
        <v>0</v>
      </c>
    </row>
    <row r="8515" spans="1:8" hidden="1" x14ac:dyDescent="0.2">
      <c r="A8515" s="1">
        <v>8512</v>
      </c>
      <c r="B8515" s="1">
        <f t="shared" ca="1" si="927"/>
        <v>384329.58218306501</v>
      </c>
      <c r="C8515" s="1">
        <f t="shared" ca="1" si="924"/>
        <v>500</v>
      </c>
      <c r="D8515" s="1">
        <f t="shared" ca="1" si="925"/>
        <v>-42.077013244733351</v>
      </c>
      <c r="E8515" s="1">
        <f t="shared" ca="1" si="926"/>
        <v>-3</v>
      </c>
      <c r="F8515" s="1">
        <f t="shared" ca="1" si="928"/>
        <v>2</v>
      </c>
      <c r="G8515" s="1">
        <f t="shared" ca="1" si="929"/>
        <v>0</v>
      </c>
      <c r="H8515" s="1">
        <f t="shared" ca="1" si="930"/>
        <v>1</v>
      </c>
    </row>
    <row r="8516" spans="1:8" hidden="1" x14ac:dyDescent="0.2">
      <c r="A8516" s="1">
        <v>8513</v>
      </c>
      <c r="B8516" s="1">
        <f t="shared" ca="1" si="927"/>
        <v>363291.07556069834</v>
      </c>
      <c r="C8516" s="1">
        <f t="shared" ca="1" si="924"/>
        <v>500</v>
      </c>
      <c r="D8516" s="1">
        <f t="shared" ca="1" si="925"/>
        <v>58.639357099169693</v>
      </c>
      <c r="E8516" s="1">
        <f t="shared" ca="1" si="926"/>
        <v>-4</v>
      </c>
      <c r="F8516" s="1">
        <f t="shared" ca="1" si="928"/>
        <v>2</v>
      </c>
      <c r="G8516" s="1">
        <f t="shared" ca="1" si="929"/>
        <v>1</v>
      </c>
      <c r="H8516" s="1">
        <f t="shared" ca="1" si="930"/>
        <v>0</v>
      </c>
    </row>
    <row r="8517" spans="1:8" hidden="1" x14ac:dyDescent="0.2">
      <c r="A8517" s="1">
        <v>8514</v>
      </c>
      <c r="B8517" s="1">
        <f t="shared" ca="1" si="927"/>
        <v>392610.75411028322</v>
      </c>
      <c r="C8517" s="1">
        <f t="shared" ref="C8517:C8580" ca="1" si="931">$C$4*POWER($L$2,F8517-1)</f>
        <v>500</v>
      </c>
      <c r="D8517" s="1">
        <f t="shared" ref="D8517:D8580" ca="1" si="932">IF(RAND()&lt;$B$1,$F$1,$H$1)</f>
        <v>-42.077013244733351</v>
      </c>
      <c r="E8517" s="1">
        <f t="shared" ref="E8517:E8580" ca="1" si="933">IF(D8516&lt;0,IF(E8516-1=-$D$2,0,E8516-1),IF(E8516+1=$F$2,0,E8516+1))</f>
        <v>-3</v>
      </c>
      <c r="F8517" s="1">
        <f t="shared" ca="1" si="928"/>
        <v>2</v>
      </c>
      <c r="G8517" s="1">
        <f t="shared" ca="1" si="929"/>
        <v>0</v>
      </c>
      <c r="H8517" s="1">
        <f t="shared" ca="1" si="930"/>
        <v>1</v>
      </c>
    </row>
    <row r="8518" spans="1:8" hidden="1" x14ac:dyDescent="0.2">
      <c r="A8518" s="1">
        <v>8515</v>
      </c>
      <c r="B8518" s="1">
        <f t="shared" ref="B8518:B8581" ca="1" si="934">B8517+D8517*C8517</f>
        <v>371572.24748791655</v>
      </c>
      <c r="C8518" s="1">
        <f t="shared" ca="1" si="931"/>
        <v>500</v>
      </c>
      <c r="D8518" s="1">
        <f t="shared" ca="1" si="932"/>
        <v>-42.077013244733351</v>
      </c>
      <c r="E8518" s="1">
        <f t="shared" ca="1" si="933"/>
        <v>-4</v>
      </c>
      <c r="F8518" s="1">
        <f t="shared" ref="F8518:F8581" ca="1" si="935">IF(AND(D8517&gt;0,E8518=0),IF(F8517-1&lt;1,1,F8517-1),IF(AND(D8517&lt;0,E8518=0),IF(F8517+1&gt;$H$2,1,F8517+1),F8517))</f>
        <v>2</v>
      </c>
      <c r="G8518" s="1">
        <f t="shared" ref="G8518:G8581" ca="1" si="936">IF(D8517&gt;0,0,G8517+1)</f>
        <v>1</v>
      </c>
      <c r="H8518" s="1">
        <f t="shared" ref="H8518:H8581" ca="1" si="937">IF(D8517&lt;0,0,H8517+1)</f>
        <v>0</v>
      </c>
    </row>
    <row r="8519" spans="1:8" hidden="1" x14ac:dyDescent="0.2">
      <c r="A8519" s="1">
        <v>8516</v>
      </c>
      <c r="B8519" s="1">
        <f t="shared" ca="1" si="934"/>
        <v>350533.74086554989</v>
      </c>
      <c r="C8519" s="1">
        <f t="shared" ca="1" si="931"/>
        <v>100</v>
      </c>
      <c r="D8519" s="1">
        <f t="shared" ca="1" si="932"/>
        <v>-42.077013244733351</v>
      </c>
      <c r="E8519" s="1">
        <f t="shared" ca="1" si="933"/>
        <v>0</v>
      </c>
      <c r="F8519" s="1">
        <f t="shared" ca="1" si="935"/>
        <v>1</v>
      </c>
      <c r="G8519" s="1">
        <f t="shared" ca="1" si="936"/>
        <v>2</v>
      </c>
      <c r="H8519" s="1">
        <f t="shared" ca="1" si="937"/>
        <v>0</v>
      </c>
    </row>
    <row r="8520" spans="1:8" hidden="1" x14ac:dyDescent="0.2">
      <c r="A8520" s="1">
        <v>8517</v>
      </c>
      <c r="B8520" s="1">
        <f t="shared" ca="1" si="934"/>
        <v>346326.03954107658</v>
      </c>
      <c r="C8520" s="1">
        <f t="shared" ca="1" si="931"/>
        <v>100</v>
      </c>
      <c r="D8520" s="1">
        <f t="shared" ca="1" si="932"/>
        <v>58.639357099169693</v>
      </c>
      <c r="E8520" s="1">
        <f t="shared" ca="1" si="933"/>
        <v>-1</v>
      </c>
      <c r="F8520" s="1">
        <f t="shared" ca="1" si="935"/>
        <v>1</v>
      </c>
      <c r="G8520" s="1">
        <f t="shared" ca="1" si="936"/>
        <v>3</v>
      </c>
      <c r="H8520" s="1">
        <f t="shared" ca="1" si="937"/>
        <v>0</v>
      </c>
    </row>
    <row r="8521" spans="1:8" hidden="1" x14ac:dyDescent="0.2">
      <c r="A8521" s="1">
        <v>8518</v>
      </c>
      <c r="B8521" s="1">
        <f t="shared" ca="1" si="934"/>
        <v>352189.97525099356</v>
      </c>
      <c r="C8521" s="1">
        <f t="shared" ca="1" si="931"/>
        <v>100</v>
      </c>
      <c r="D8521" s="1">
        <f t="shared" ca="1" si="932"/>
        <v>-42.077013244733351</v>
      </c>
      <c r="E8521" s="1">
        <f t="shared" ca="1" si="933"/>
        <v>0</v>
      </c>
      <c r="F8521" s="1">
        <f t="shared" ca="1" si="935"/>
        <v>1</v>
      </c>
      <c r="G8521" s="1">
        <f t="shared" ca="1" si="936"/>
        <v>0</v>
      </c>
      <c r="H8521" s="1">
        <f t="shared" ca="1" si="937"/>
        <v>1</v>
      </c>
    </row>
    <row r="8522" spans="1:8" hidden="1" x14ac:dyDescent="0.2">
      <c r="A8522" s="1">
        <v>8519</v>
      </c>
      <c r="B8522" s="1">
        <f t="shared" ca="1" si="934"/>
        <v>347982.27392652025</v>
      </c>
      <c r="C8522" s="1">
        <f t="shared" ca="1" si="931"/>
        <v>100</v>
      </c>
      <c r="D8522" s="1">
        <f t="shared" ca="1" si="932"/>
        <v>-42.077013244733351</v>
      </c>
      <c r="E8522" s="1">
        <f t="shared" ca="1" si="933"/>
        <v>-1</v>
      </c>
      <c r="F8522" s="1">
        <f t="shared" ca="1" si="935"/>
        <v>1</v>
      </c>
      <c r="G8522" s="1">
        <f t="shared" ca="1" si="936"/>
        <v>1</v>
      </c>
      <c r="H8522" s="1">
        <f t="shared" ca="1" si="937"/>
        <v>0</v>
      </c>
    </row>
    <row r="8523" spans="1:8" hidden="1" x14ac:dyDescent="0.2">
      <c r="A8523" s="1">
        <v>8520</v>
      </c>
      <c r="B8523" s="1">
        <f t="shared" ca="1" si="934"/>
        <v>343774.57260204694</v>
      </c>
      <c r="C8523" s="1">
        <f t="shared" ca="1" si="931"/>
        <v>100</v>
      </c>
      <c r="D8523" s="1">
        <f t="shared" ca="1" si="932"/>
        <v>-42.077013244733351</v>
      </c>
      <c r="E8523" s="1">
        <f t="shared" ca="1" si="933"/>
        <v>-2</v>
      </c>
      <c r="F8523" s="1">
        <f t="shared" ca="1" si="935"/>
        <v>1</v>
      </c>
      <c r="G8523" s="1">
        <f t="shared" ca="1" si="936"/>
        <v>2</v>
      </c>
      <c r="H8523" s="1">
        <f t="shared" ca="1" si="937"/>
        <v>0</v>
      </c>
    </row>
    <row r="8524" spans="1:8" hidden="1" x14ac:dyDescent="0.2">
      <c r="A8524" s="1">
        <v>8521</v>
      </c>
      <c r="B8524" s="1">
        <f t="shared" ca="1" si="934"/>
        <v>339566.87127757363</v>
      </c>
      <c r="C8524" s="1">
        <f t="shared" ca="1" si="931"/>
        <v>100</v>
      </c>
      <c r="D8524" s="1">
        <f t="shared" ca="1" si="932"/>
        <v>58.639357099169693</v>
      </c>
      <c r="E8524" s="1">
        <f t="shared" ca="1" si="933"/>
        <v>-3</v>
      </c>
      <c r="F8524" s="1">
        <f t="shared" ca="1" si="935"/>
        <v>1</v>
      </c>
      <c r="G8524" s="1">
        <f t="shared" ca="1" si="936"/>
        <v>3</v>
      </c>
      <c r="H8524" s="1">
        <f t="shared" ca="1" si="937"/>
        <v>0</v>
      </c>
    </row>
    <row r="8525" spans="1:8" hidden="1" x14ac:dyDescent="0.2">
      <c r="A8525" s="1">
        <v>8522</v>
      </c>
      <c r="B8525" s="1">
        <f t="shared" ca="1" si="934"/>
        <v>345430.80698749062</v>
      </c>
      <c r="C8525" s="1">
        <f t="shared" ca="1" si="931"/>
        <v>100</v>
      </c>
      <c r="D8525" s="1">
        <f t="shared" ca="1" si="932"/>
        <v>58.639357099169693</v>
      </c>
      <c r="E8525" s="1">
        <f t="shared" ca="1" si="933"/>
        <v>-2</v>
      </c>
      <c r="F8525" s="1">
        <f t="shared" ca="1" si="935"/>
        <v>1</v>
      </c>
      <c r="G8525" s="1">
        <f t="shared" ca="1" si="936"/>
        <v>0</v>
      </c>
      <c r="H8525" s="1">
        <f t="shared" ca="1" si="937"/>
        <v>1</v>
      </c>
    </row>
    <row r="8526" spans="1:8" hidden="1" x14ac:dyDescent="0.2">
      <c r="A8526" s="1">
        <v>8523</v>
      </c>
      <c r="B8526" s="1">
        <f t="shared" ca="1" si="934"/>
        <v>351294.74269740761</v>
      </c>
      <c r="C8526" s="1">
        <f t="shared" ca="1" si="931"/>
        <v>100</v>
      </c>
      <c r="D8526" s="1">
        <f t="shared" ca="1" si="932"/>
        <v>58.639357099169693</v>
      </c>
      <c r="E8526" s="1">
        <f t="shared" ca="1" si="933"/>
        <v>-1</v>
      </c>
      <c r="F8526" s="1">
        <f t="shared" ca="1" si="935"/>
        <v>1</v>
      </c>
      <c r="G8526" s="1">
        <f t="shared" ca="1" si="936"/>
        <v>0</v>
      </c>
      <c r="H8526" s="1">
        <f t="shared" ca="1" si="937"/>
        <v>2</v>
      </c>
    </row>
    <row r="8527" spans="1:8" hidden="1" x14ac:dyDescent="0.2">
      <c r="A8527" s="1">
        <v>8524</v>
      </c>
      <c r="B8527" s="1">
        <f t="shared" ca="1" si="934"/>
        <v>357158.67840732459</v>
      </c>
      <c r="C8527" s="1">
        <f t="shared" ca="1" si="931"/>
        <v>100</v>
      </c>
      <c r="D8527" s="1">
        <f t="shared" ca="1" si="932"/>
        <v>-42.077013244733351</v>
      </c>
      <c r="E8527" s="1">
        <f t="shared" ca="1" si="933"/>
        <v>0</v>
      </c>
      <c r="F8527" s="1">
        <f t="shared" ca="1" si="935"/>
        <v>1</v>
      </c>
      <c r="G8527" s="1">
        <f t="shared" ca="1" si="936"/>
        <v>0</v>
      </c>
      <c r="H8527" s="1">
        <f t="shared" ca="1" si="937"/>
        <v>3</v>
      </c>
    </row>
    <row r="8528" spans="1:8" hidden="1" x14ac:dyDescent="0.2">
      <c r="A8528" s="1">
        <v>8525</v>
      </c>
      <c r="B8528" s="1">
        <f t="shared" ca="1" si="934"/>
        <v>352950.97708285128</v>
      </c>
      <c r="C8528" s="1">
        <f t="shared" ca="1" si="931"/>
        <v>100</v>
      </c>
      <c r="D8528" s="1">
        <f t="shared" ca="1" si="932"/>
        <v>-42.077013244733351</v>
      </c>
      <c r="E8528" s="1">
        <f t="shared" ca="1" si="933"/>
        <v>-1</v>
      </c>
      <c r="F8528" s="1">
        <f t="shared" ca="1" si="935"/>
        <v>1</v>
      </c>
      <c r="G8528" s="1">
        <f t="shared" ca="1" si="936"/>
        <v>1</v>
      </c>
      <c r="H8528" s="1">
        <f t="shared" ca="1" si="937"/>
        <v>0</v>
      </c>
    </row>
    <row r="8529" spans="1:8" hidden="1" x14ac:dyDescent="0.2">
      <c r="A8529" s="1">
        <v>8526</v>
      </c>
      <c r="B8529" s="1">
        <f t="shared" ca="1" si="934"/>
        <v>348743.27575837797</v>
      </c>
      <c r="C8529" s="1">
        <f t="shared" ca="1" si="931"/>
        <v>100</v>
      </c>
      <c r="D8529" s="1">
        <f t="shared" ca="1" si="932"/>
        <v>-42.077013244733351</v>
      </c>
      <c r="E8529" s="1">
        <f t="shared" ca="1" si="933"/>
        <v>-2</v>
      </c>
      <c r="F8529" s="1">
        <f t="shared" ca="1" si="935"/>
        <v>1</v>
      </c>
      <c r="G8529" s="1">
        <f t="shared" ca="1" si="936"/>
        <v>2</v>
      </c>
      <c r="H8529" s="1">
        <f t="shared" ca="1" si="937"/>
        <v>0</v>
      </c>
    </row>
    <row r="8530" spans="1:8" hidden="1" x14ac:dyDescent="0.2">
      <c r="A8530" s="1">
        <v>8527</v>
      </c>
      <c r="B8530" s="1">
        <f t="shared" ca="1" si="934"/>
        <v>344535.57443390467</v>
      </c>
      <c r="C8530" s="1">
        <f t="shared" ca="1" si="931"/>
        <v>100</v>
      </c>
      <c r="D8530" s="1">
        <f t="shared" ca="1" si="932"/>
        <v>-42.077013244733351</v>
      </c>
      <c r="E8530" s="1">
        <f t="shared" ca="1" si="933"/>
        <v>-3</v>
      </c>
      <c r="F8530" s="1">
        <f t="shared" ca="1" si="935"/>
        <v>1</v>
      </c>
      <c r="G8530" s="1">
        <f t="shared" ca="1" si="936"/>
        <v>3</v>
      </c>
      <c r="H8530" s="1">
        <f t="shared" ca="1" si="937"/>
        <v>0</v>
      </c>
    </row>
    <row r="8531" spans="1:8" hidden="1" x14ac:dyDescent="0.2">
      <c r="A8531" s="1">
        <v>8528</v>
      </c>
      <c r="B8531" s="1">
        <f t="shared" ca="1" si="934"/>
        <v>340327.87310943136</v>
      </c>
      <c r="C8531" s="1">
        <f t="shared" ca="1" si="931"/>
        <v>100</v>
      </c>
      <c r="D8531" s="1">
        <f t="shared" ca="1" si="932"/>
        <v>-42.077013244733351</v>
      </c>
      <c r="E8531" s="1">
        <f t="shared" ca="1" si="933"/>
        <v>-4</v>
      </c>
      <c r="F8531" s="1">
        <f t="shared" ca="1" si="935"/>
        <v>1</v>
      </c>
      <c r="G8531" s="1">
        <f t="shared" ca="1" si="936"/>
        <v>4</v>
      </c>
      <c r="H8531" s="1">
        <f t="shared" ca="1" si="937"/>
        <v>0</v>
      </c>
    </row>
    <row r="8532" spans="1:8" hidden="1" x14ac:dyDescent="0.2">
      <c r="A8532" s="1">
        <v>8529</v>
      </c>
      <c r="B8532" s="1">
        <f t="shared" ca="1" si="934"/>
        <v>336120.17178495805</v>
      </c>
      <c r="C8532" s="1">
        <f t="shared" ca="1" si="931"/>
        <v>500</v>
      </c>
      <c r="D8532" s="1">
        <f t="shared" ca="1" si="932"/>
        <v>58.639357099169693</v>
      </c>
      <c r="E8532" s="1">
        <f t="shared" ca="1" si="933"/>
        <v>0</v>
      </c>
      <c r="F8532" s="1">
        <f t="shared" ca="1" si="935"/>
        <v>2</v>
      </c>
      <c r="G8532" s="1">
        <f t="shared" ca="1" si="936"/>
        <v>5</v>
      </c>
      <c r="H8532" s="1">
        <f t="shared" ca="1" si="937"/>
        <v>0</v>
      </c>
    </row>
    <row r="8533" spans="1:8" hidden="1" x14ac:dyDescent="0.2">
      <c r="A8533" s="1">
        <v>8530</v>
      </c>
      <c r="B8533" s="1">
        <f t="shared" ca="1" si="934"/>
        <v>365439.85033454292</v>
      </c>
      <c r="C8533" s="1">
        <f t="shared" ca="1" si="931"/>
        <v>100</v>
      </c>
      <c r="D8533" s="1">
        <f t="shared" ca="1" si="932"/>
        <v>58.639357099169693</v>
      </c>
      <c r="E8533" s="1">
        <f t="shared" ca="1" si="933"/>
        <v>0</v>
      </c>
      <c r="F8533" s="1">
        <f t="shared" ca="1" si="935"/>
        <v>1</v>
      </c>
      <c r="G8533" s="1">
        <f t="shared" ca="1" si="936"/>
        <v>0</v>
      </c>
      <c r="H8533" s="1">
        <f t="shared" ca="1" si="937"/>
        <v>1</v>
      </c>
    </row>
    <row r="8534" spans="1:8" hidden="1" x14ac:dyDescent="0.2">
      <c r="A8534" s="1">
        <v>8531</v>
      </c>
      <c r="B8534" s="1">
        <f t="shared" ca="1" si="934"/>
        <v>371303.78604445991</v>
      </c>
      <c r="C8534" s="1">
        <f t="shared" ca="1" si="931"/>
        <v>100</v>
      </c>
      <c r="D8534" s="1">
        <f t="shared" ca="1" si="932"/>
        <v>58.639357099169693</v>
      </c>
      <c r="E8534" s="1">
        <f t="shared" ca="1" si="933"/>
        <v>0</v>
      </c>
      <c r="F8534" s="1">
        <f t="shared" ca="1" si="935"/>
        <v>1</v>
      </c>
      <c r="G8534" s="1">
        <f t="shared" ca="1" si="936"/>
        <v>0</v>
      </c>
      <c r="H8534" s="1">
        <f t="shared" ca="1" si="937"/>
        <v>2</v>
      </c>
    </row>
    <row r="8535" spans="1:8" hidden="1" x14ac:dyDescent="0.2">
      <c r="A8535" s="1">
        <v>8532</v>
      </c>
      <c r="B8535" s="1">
        <f t="shared" ca="1" si="934"/>
        <v>377167.72175437689</v>
      </c>
      <c r="C8535" s="1">
        <f t="shared" ca="1" si="931"/>
        <v>100</v>
      </c>
      <c r="D8535" s="1">
        <f t="shared" ca="1" si="932"/>
        <v>-42.077013244733351</v>
      </c>
      <c r="E8535" s="1">
        <f t="shared" ca="1" si="933"/>
        <v>0</v>
      </c>
      <c r="F8535" s="1">
        <f t="shared" ca="1" si="935"/>
        <v>1</v>
      </c>
      <c r="G8535" s="1">
        <f t="shared" ca="1" si="936"/>
        <v>0</v>
      </c>
      <c r="H8535" s="1">
        <f t="shared" ca="1" si="937"/>
        <v>3</v>
      </c>
    </row>
    <row r="8536" spans="1:8" hidden="1" x14ac:dyDescent="0.2">
      <c r="A8536" s="1">
        <v>8533</v>
      </c>
      <c r="B8536" s="1">
        <f t="shared" ca="1" si="934"/>
        <v>372960.02042990358</v>
      </c>
      <c r="C8536" s="1">
        <f t="shared" ca="1" si="931"/>
        <v>100</v>
      </c>
      <c r="D8536" s="1">
        <f t="shared" ca="1" si="932"/>
        <v>58.639357099169693</v>
      </c>
      <c r="E8536" s="1">
        <f t="shared" ca="1" si="933"/>
        <v>-1</v>
      </c>
      <c r="F8536" s="1">
        <f t="shared" ca="1" si="935"/>
        <v>1</v>
      </c>
      <c r="G8536" s="1">
        <f t="shared" ca="1" si="936"/>
        <v>1</v>
      </c>
      <c r="H8536" s="1">
        <f t="shared" ca="1" si="937"/>
        <v>0</v>
      </c>
    </row>
    <row r="8537" spans="1:8" hidden="1" x14ac:dyDescent="0.2">
      <c r="A8537" s="1">
        <v>8534</v>
      </c>
      <c r="B8537" s="1">
        <f t="shared" ca="1" si="934"/>
        <v>378823.95613982057</v>
      </c>
      <c r="C8537" s="1">
        <f t="shared" ca="1" si="931"/>
        <v>100</v>
      </c>
      <c r="D8537" s="1">
        <f t="shared" ca="1" si="932"/>
        <v>-42.077013244733351</v>
      </c>
      <c r="E8537" s="1">
        <f t="shared" ca="1" si="933"/>
        <v>0</v>
      </c>
      <c r="F8537" s="1">
        <f t="shared" ca="1" si="935"/>
        <v>1</v>
      </c>
      <c r="G8537" s="1">
        <f t="shared" ca="1" si="936"/>
        <v>0</v>
      </c>
      <c r="H8537" s="1">
        <f t="shared" ca="1" si="937"/>
        <v>1</v>
      </c>
    </row>
    <row r="8538" spans="1:8" hidden="1" x14ac:dyDescent="0.2">
      <c r="A8538" s="1">
        <v>8535</v>
      </c>
      <c r="B8538" s="1">
        <f t="shared" ca="1" si="934"/>
        <v>374616.25481534726</v>
      </c>
      <c r="C8538" s="1">
        <f t="shared" ca="1" si="931"/>
        <v>100</v>
      </c>
      <c r="D8538" s="1">
        <f t="shared" ca="1" si="932"/>
        <v>58.639357099169693</v>
      </c>
      <c r="E8538" s="1">
        <f t="shared" ca="1" si="933"/>
        <v>-1</v>
      </c>
      <c r="F8538" s="1">
        <f t="shared" ca="1" si="935"/>
        <v>1</v>
      </c>
      <c r="G8538" s="1">
        <f t="shared" ca="1" si="936"/>
        <v>1</v>
      </c>
      <c r="H8538" s="1">
        <f t="shared" ca="1" si="937"/>
        <v>0</v>
      </c>
    </row>
    <row r="8539" spans="1:8" hidden="1" x14ac:dyDescent="0.2">
      <c r="A8539" s="1">
        <v>8536</v>
      </c>
      <c r="B8539" s="1">
        <f t="shared" ca="1" si="934"/>
        <v>380480.19052526425</v>
      </c>
      <c r="C8539" s="1">
        <f t="shared" ca="1" si="931"/>
        <v>100</v>
      </c>
      <c r="D8539" s="1">
        <f t="shared" ca="1" si="932"/>
        <v>-42.077013244733351</v>
      </c>
      <c r="E8539" s="1">
        <f t="shared" ca="1" si="933"/>
        <v>0</v>
      </c>
      <c r="F8539" s="1">
        <f t="shared" ca="1" si="935"/>
        <v>1</v>
      </c>
      <c r="G8539" s="1">
        <f t="shared" ca="1" si="936"/>
        <v>0</v>
      </c>
      <c r="H8539" s="1">
        <f t="shared" ca="1" si="937"/>
        <v>1</v>
      </c>
    </row>
    <row r="8540" spans="1:8" hidden="1" x14ac:dyDescent="0.2">
      <c r="A8540" s="1">
        <v>8537</v>
      </c>
      <c r="B8540" s="1">
        <f t="shared" ca="1" si="934"/>
        <v>376272.48920079094</v>
      </c>
      <c r="C8540" s="1">
        <f t="shared" ca="1" si="931"/>
        <v>100</v>
      </c>
      <c r="D8540" s="1">
        <f t="shared" ca="1" si="932"/>
        <v>-42.077013244733351</v>
      </c>
      <c r="E8540" s="1">
        <f t="shared" ca="1" si="933"/>
        <v>-1</v>
      </c>
      <c r="F8540" s="1">
        <f t="shared" ca="1" si="935"/>
        <v>1</v>
      </c>
      <c r="G8540" s="1">
        <f t="shared" ca="1" si="936"/>
        <v>1</v>
      </c>
      <c r="H8540" s="1">
        <f t="shared" ca="1" si="937"/>
        <v>0</v>
      </c>
    </row>
    <row r="8541" spans="1:8" hidden="1" x14ac:dyDescent="0.2">
      <c r="A8541" s="1">
        <v>8538</v>
      </c>
      <c r="B8541" s="1">
        <f t="shared" ca="1" si="934"/>
        <v>372064.78787631763</v>
      </c>
      <c r="C8541" s="1">
        <f t="shared" ca="1" si="931"/>
        <v>100</v>
      </c>
      <c r="D8541" s="1">
        <f t="shared" ca="1" si="932"/>
        <v>-42.077013244733351</v>
      </c>
      <c r="E8541" s="1">
        <f t="shared" ca="1" si="933"/>
        <v>-2</v>
      </c>
      <c r="F8541" s="1">
        <f t="shared" ca="1" si="935"/>
        <v>1</v>
      </c>
      <c r="G8541" s="1">
        <f t="shared" ca="1" si="936"/>
        <v>2</v>
      </c>
      <c r="H8541" s="1">
        <f t="shared" ca="1" si="937"/>
        <v>0</v>
      </c>
    </row>
    <row r="8542" spans="1:8" hidden="1" x14ac:dyDescent="0.2">
      <c r="A8542" s="1">
        <v>8539</v>
      </c>
      <c r="B8542" s="1">
        <f t="shared" ca="1" si="934"/>
        <v>367857.08655184432</v>
      </c>
      <c r="C8542" s="1">
        <f t="shared" ca="1" si="931"/>
        <v>100</v>
      </c>
      <c r="D8542" s="1">
        <f t="shared" ca="1" si="932"/>
        <v>58.639357099169693</v>
      </c>
      <c r="E8542" s="1">
        <f t="shared" ca="1" si="933"/>
        <v>-3</v>
      </c>
      <c r="F8542" s="1">
        <f t="shared" ca="1" si="935"/>
        <v>1</v>
      </c>
      <c r="G8542" s="1">
        <f t="shared" ca="1" si="936"/>
        <v>3</v>
      </c>
      <c r="H8542" s="1">
        <f t="shared" ca="1" si="937"/>
        <v>0</v>
      </c>
    </row>
    <row r="8543" spans="1:8" hidden="1" x14ac:dyDescent="0.2">
      <c r="A8543" s="1">
        <v>8540</v>
      </c>
      <c r="B8543" s="1">
        <f t="shared" ca="1" si="934"/>
        <v>373721.0222617613</v>
      </c>
      <c r="C8543" s="1">
        <f t="shared" ca="1" si="931"/>
        <v>100</v>
      </c>
      <c r="D8543" s="1">
        <f t="shared" ca="1" si="932"/>
        <v>58.639357099169693</v>
      </c>
      <c r="E8543" s="1">
        <f t="shared" ca="1" si="933"/>
        <v>-2</v>
      </c>
      <c r="F8543" s="1">
        <f t="shared" ca="1" si="935"/>
        <v>1</v>
      </c>
      <c r="G8543" s="1">
        <f t="shared" ca="1" si="936"/>
        <v>0</v>
      </c>
      <c r="H8543" s="1">
        <f t="shared" ca="1" si="937"/>
        <v>1</v>
      </c>
    </row>
    <row r="8544" spans="1:8" hidden="1" x14ac:dyDescent="0.2">
      <c r="A8544" s="1">
        <v>8541</v>
      </c>
      <c r="B8544" s="1">
        <f t="shared" ca="1" si="934"/>
        <v>379584.95797167829</v>
      </c>
      <c r="C8544" s="1">
        <f t="shared" ca="1" si="931"/>
        <v>100</v>
      </c>
      <c r="D8544" s="1">
        <f t="shared" ca="1" si="932"/>
        <v>-42.077013244733351</v>
      </c>
      <c r="E8544" s="1">
        <f t="shared" ca="1" si="933"/>
        <v>-1</v>
      </c>
      <c r="F8544" s="1">
        <f t="shared" ca="1" si="935"/>
        <v>1</v>
      </c>
      <c r="G8544" s="1">
        <f t="shared" ca="1" si="936"/>
        <v>0</v>
      </c>
      <c r="H8544" s="1">
        <f t="shared" ca="1" si="937"/>
        <v>2</v>
      </c>
    </row>
    <row r="8545" spans="1:8" hidden="1" x14ac:dyDescent="0.2">
      <c r="A8545" s="1">
        <v>8542</v>
      </c>
      <c r="B8545" s="1">
        <f t="shared" ca="1" si="934"/>
        <v>375377.25664720498</v>
      </c>
      <c r="C8545" s="1">
        <f t="shared" ca="1" si="931"/>
        <v>100</v>
      </c>
      <c r="D8545" s="1">
        <f t="shared" ca="1" si="932"/>
        <v>-42.077013244733351</v>
      </c>
      <c r="E8545" s="1">
        <f t="shared" ca="1" si="933"/>
        <v>-2</v>
      </c>
      <c r="F8545" s="1">
        <f t="shared" ca="1" si="935"/>
        <v>1</v>
      </c>
      <c r="G8545" s="1">
        <f t="shared" ca="1" si="936"/>
        <v>1</v>
      </c>
      <c r="H8545" s="1">
        <f t="shared" ca="1" si="937"/>
        <v>0</v>
      </c>
    </row>
    <row r="8546" spans="1:8" hidden="1" x14ac:dyDescent="0.2">
      <c r="A8546" s="1">
        <v>8543</v>
      </c>
      <c r="B8546" s="1">
        <f t="shared" ca="1" si="934"/>
        <v>371169.55532273167</v>
      </c>
      <c r="C8546" s="1">
        <f t="shared" ca="1" si="931"/>
        <v>100</v>
      </c>
      <c r="D8546" s="1">
        <f t="shared" ca="1" si="932"/>
        <v>-42.077013244733351</v>
      </c>
      <c r="E8546" s="1">
        <f t="shared" ca="1" si="933"/>
        <v>-3</v>
      </c>
      <c r="F8546" s="1">
        <f t="shared" ca="1" si="935"/>
        <v>1</v>
      </c>
      <c r="G8546" s="1">
        <f t="shared" ca="1" si="936"/>
        <v>2</v>
      </c>
      <c r="H8546" s="1">
        <f t="shared" ca="1" si="937"/>
        <v>0</v>
      </c>
    </row>
    <row r="8547" spans="1:8" hidden="1" x14ac:dyDescent="0.2">
      <c r="A8547" s="1">
        <v>8544</v>
      </c>
      <c r="B8547" s="1">
        <f t="shared" ca="1" si="934"/>
        <v>366961.85399825836</v>
      </c>
      <c r="C8547" s="1">
        <f t="shared" ca="1" si="931"/>
        <v>100</v>
      </c>
      <c r="D8547" s="1">
        <f t="shared" ca="1" si="932"/>
        <v>-42.077013244733351</v>
      </c>
      <c r="E8547" s="1">
        <f t="shared" ca="1" si="933"/>
        <v>-4</v>
      </c>
      <c r="F8547" s="1">
        <f t="shared" ca="1" si="935"/>
        <v>1</v>
      </c>
      <c r="G8547" s="1">
        <f t="shared" ca="1" si="936"/>
        <v>3</v>
      </c>
      <c r="H8547" s="1">
        <f t="shared" ca="1" si="937"/>
        <v>0</v>
      </c>
    </row>
    <row r="8548" spans="1:8" hidden="1" x14ac:dyDescent="0.2">
      <c r="A8548" s="1">
        <v>8545</v>
      </c>
      <c r="B8548" s="1">
        <f t="shared" ca="1" si="934"/>
        <v>362754.15267378505</v>
      </c>
      <c r="C8548" s="1">
        <f t="shared" ca="1" si="931"/>
        <v>500</v>
      </c>
      <c r="D8548" s="1">
        <f t="shared" ca="1" si="932"/>
        <v>58.639357099169693</v>
      </c>
      <c r="E8548" s="1">
        <f t="shared" ca="1" si="933"/>
        <v>0</v>
      </c>
      <c r="F8548" s="1">
        <f t="shared" ca="1" si="935"/>
        <v>2</v>
      </c>
      <c r="G8548" s="1">
        <f t="shared" ca="1" si="936"/>
        <v>4</v>
      </c>
      <c r="H8548" s="1">
        <f t="shared" ca="1" si="937"/>
        <v>0</v>
      </c>
    </row>
    <row r="8549" spans="1:8" hidden="1" x14ac:dyDescent="0.2">
      <c r="A8549" s="1">
        <v>8546</v>
      </c>
      <c r="B8549" s="1">
        <f t="shared" ca="1" si="934"/>
        <v>392073.83122336993</v>
      </c>
      <c r="C8549" s="1">
        <f t="shared" ca="1" si="931"/>
        <v>100</v>
      </c>
      <c r="D8549" s="1">
        <f t="shared" ca="1" si="932"/>
        <v>58.639357099169693</v>
      </c>
      <c r="E8549" s="1">
        <f t="shared" ca="1" si="933"/>
        <v>0</v>
      </c>
      <c r="F8549" s="1">
        <f t="shared" ca="1" si="935"/>
        <v>1</v>
      </c>
      <c r="G8549" s="1">
        <f t="shared" ca="1" si="936"/>
        <v>0</v>
      </c>
      <c r="H8549" s="1">
        <f t="shared" ca="1" si="937"/>
        <v>1</v>
      </c>
    </row>
    <row r="8550" spans="1:8" hidden="1" x14ac:dyDescent="0.2">
      <c r="A8550" s="1">
        <v>8547</v>
      </c>
      <c r="B8550" s="1">
        <f t="shared" ca="1" si="934"/>
        <v>397937.76693328691</v>
      </c>
      <c r="C8550" s="1">
        <f t="shared" ca="1" si="931"/>
        <v>100</v>
      </c>
      <c r="D8550" s="1">
        <f t="shared" ca="1" si="932"/>
        <v>58.639357099169693</v>
      </c>
      <c r="E8550" s="1">
        <f t="shared" ca="1" si="933"/>
        <v>0</v>
      </c>
      <c r="F8550" s="1">
        <f t="shared" ca="1" si="935"/>
        <v>1</v>
      </c>
      <c r="G8550" s="1">
        <f t="shared" ca="1" si="936"/>
        <v>0</v>
      </c>
      <c r="H8550" s="1">
        <f t="shared" ca="1" si="937"/>
        <v>2</v>
      </c>
    </row>
    <row r="8551" spans="1:8" hidden="1" x14ac:dyDescent="0.2">
      <c r="A8551" s="1">
        <v>8548</v>
      </c>
      <c r="B8551" s="1">
        <f t="shared" ca="1" si="934"/>
        <v>403801.7026432039</v>
      </c>
      <c r="C8551" s="1">
        <f t="shared" ca="1" si="931"/>
        <v>100</v>
      </c>
      <c r="D8551" s="1">
        <f t="shared" ca="1" si="932"/>
        <v>-42.077013244733351</v>
      </c>
      <c r="E8551" s="1">
        <f t="shared" ca="1" si="933"/>
        <v>0</v>
      </c>
      <c r="F8551" s="1">
        <f t="shared" ca="1" si="935"/>
        <v>1</v>
      </c>
      <c r="G8551" s="1">
        <f t="shared" ca="1" si="936"/>
        <v>0</v>
      </c>
      <c r="H8551" s="1">
        <f t="shared" ca="1" si="937"/>
        <v>3</v>
      </c>
    </row>
    <row r="8552" spans="1:8" hidden="1" x14ac:dyDescent="0.2">
      <c r="A8552" s="1">
        <v>8549</v>
      </c>
      <c r="B8552" s="1">
        <f t="shared" ca="1" si="934"/>
        <v>399594.00131873059</v>
      </c>
      <c r="C8552" s="1">
        <f t="shared" ca="1" si="931"/>
        <v>100</v>
      </c>
      <c r="D8552" s="1">
        <f t="shared" ca="1" si="932"/>
        <v>58.639357099169693</v>
      </c>
      <c r="E8552" s="1">
        <f t="shared" ca="1" si="933"/>
        <v>-1</v>
      </c>
      <c r="F8552" s="1">
        <f t="shared" ca="1" si="935"/>
        <v>1</v>
      </c>
      <c r="G8552" s="1">
        <f t="shared" ca="1" si="936"/>
        <v>1</v>
      </c>
      <c r="H8552" s="1">
        <f t="shared" ca="1" si="937"/>
        <v>0</v>
      </c>
    </row>
    <row r="8553" spans="1:8" hidden="1" x14ac:dyDescent="0.2">
      <c r="A8553" s="1">
        <v>8550</v>
      </c>
      <c r="B8553" s="1">
        <f t="shared" ca="1" si="934"/>
        <v>405457.93702864758</v>
      </c>
      <c r="C8553" s="1">
        <f t="shared" ca="1" si="931"/>
        <v>100</v>
      </c>
      <c r="D8553" s="1">
        <f t="shared" ca="1" si="932"/>
        <v>58.639357099169693</v>
      </c>
      <c r="E8553" s="1">
        <f t="shared" ca="1" si="933"/>
        <v>0</v>
      </c>
      <c r="F8553" s="1">
        <f t="shared" ca="1" si="935"/>
        <v>1</v>
      </c>
      <c r="G8553" s="1">
        <f t="shared" ca="1" si="936"/>
        <v>0</v>
      </c>
      <c r="H8553" s="1">
        <f t="shared" ca="1" si="937"/>
        <v>1</v>
      </c>
    </row>
    <row r="8554" spans="1:8" hidden="1" x14ac:dyDescent="0.2">
      <c r="A8554" s="1">
        <v>8551</v>
      </c>
      <c r="B8554" s="1">
        <f t="shared" ca="1" si="934"/>
        <v>411321.87273856456</v>
      </c>
      <c r="C8554" s="1">
        <f t="shared" ca="1" si="931"/>
        <v>100</v>
      </c>
      <c r="D8554" s="1">
        <f t="shared" ca="1" si="932"/>
        <v>-42.077013244733351</v>
      </c>
      <c r="E8554" s="1">
        <f t="shared" ca="1" si="933"/>
        <v>0</v>
      </c>
      <c r="F8554" s="1">
        <f t="shared" ca="1" si="935"/>
        <v>1</v>
      </c>
      <c r="G8554" s="1">
        <f t="shared" ca="1" si="936"/>
        <v>0</v>
      </c>
      <c r="H8554" s="1">
        <f t="shared" ca="1" si="937"/>
        <v>2</v>
      </c>
    </row>
    <row r="8555" spans="1:8" hidden="1" x14ac:dyDescent="0.2">
      <c r="A8555" s="1">
        <v>8552</v>
      </c>
      <c r="B8555" s="1">
        <f t="shared" ca="1" si="934"/>
        <v>407114.17141409125</v>
      </c>
      <c r="C8555" s="1">
        <f t="shared" ca="1" si="931"/>
        <v>100</v>
      </c>
      <c r="D8555" s="1">
        <f t="shared" ca="1" si="932"/>
        <v>-42.077013244733351</v>
      </c>
      <c r="E8555" s="1">
        <f t="shared" ca="1" si="933"/>
        <v>-1</v>
      </c>
      <c r="F8555" s="1">
        <f t="shared" ca="1" si="935"/>
        <v>1</v>
      </c>
      <c r="G8555" s="1">
        <f t="shared" ca="1" si="936"/>
        <v>1</v>
      </c>
      <c r="H8555" s="1">
        <f t="shared" ca="1" si="937"/>
        <v>0</v>
      </c>
    </row>
    <row r="8556" spans="1:8" hidden="1" x14ac:dyDescent="0.2">
      <c r="A8556" s="1">
        <v>8553</v>
      </c>
      <c r="B8556" s="1">
        <f t="shared" ca="1" si="934"/>
        <v>402906.47008961794</v>
      </c>
      <c r="C8556" s="1">
        <f t="shared" ca="1" si="931"/>
        <v>100</v>
      </c>
      <c r="D8556" s="1">
        <f t="shared" ca="1" si="932"/>
        <v>58.639357099169693</v>
      </c>
      <c r="E8556" s="1">
        <f t="shared" ca="1" si="933"/>
        <v>-2</v>
      </c>
      <c r="F8556" s="1">
        <f t="shared" ca="1" si="935"/>
        <v>1</v>
      </c>
      <c r="G8556" s="1">
        <f t="shared" ca="1" si="936"/>
        <v>2</v>
      </c>
      <c r="H8556" s="1">
        <f t="shared" ca="1" si="937"/>
        <v>0</v>
      </c>
    </row>
    <row r="8557" spans="1:8" hidden="1" x14ac:dyDescent="0.2">
      <c r="A8557" s="1">
        <v>8554</v>
      </c>
      <c r="B8557" s="1">
        <f t="shared" ca="1" si="934"/>
        <v>408770.40579953493</v>
      </c>
      <c r="C8557" s="1">
        <f t="shared" ca="1" si="931"/>
        <v>100</v>
      </c>
      <c r="D8557" s="1">
        <f t="shared" ca="1" si="932"/>
        <v>-42.077013244733351</v>
      </c>
      <c r="E8557" s="1">
        <f t="shared" ca="1" si="933"/>
        <v>-1</v>
      </c>
      <c r="F8557" s="1">
        <f t="shared" ca="1" si="935"/>
        <v>1</v>
      </c>
      <c r="G8557" s="1">
        <f t="shared" ca="1" si="936"/>
        <v>0</v>
      </c>
      <c r="H8557" s="1">
        <f t="shared" ca="1" si="937"/>
        <v>1</v>
      </c>
    </row>
    <row r="8558" spans="1:8" hidden="1" x14ac:dyDescent="0.2">
      <c r="A8558" s="1">
        <v>8555</v>
      </c>
      <c r="B8558" s="1">
        <f t="shared" ca="1" si="934"/>
        <v>404562.70447506162</v>
      </c>
      <c r="C8558" s="1">
        <f t="shared" ca="1" si="931"/>
        <v>100</v>
      </c>
      <c r="D8558" s="1">
        <f t="shared" ca="1" si="932"/>
        <v>58.639357099169693</v>
      </c>
      <c r="E8558" s="1">
        <f t="shared" ca="1" si="933"/>
        <v>-2</v>
      </c>
      <c r="F8558" s="1">
        <f t="shared" ca="1" si="935"/>
        <v>1</v>
      </c>
      <c r="G8558" s="1">
        <f t="shared" ca="1" si="936"/>
        <v>1</v>
      </c>
      <c r="H8558" s="1">
        <f t="shared" ca="1" si="937"/>
        <v>0</v>
      </c>
    </row>
    <row r="8559" spans="1:8" hidden="1" x14ac:dyDescent="0.2">
      <c r="A8559" s="1">
        <v>8556</v>
      </c>
      <c r="B8559" s="1">
        <f t="shared" ca="1" si="934"/>
        <v>410426.64018497861</v>
      </c>
      <c r="C8559" s="1">
        <f t="shared" ca="1" si="931"/>
        <v>100</v>
      </c>
      <c r="D8559" s="1">
        <f t="shared" ca="1" si="932"/>
        <v>58.639357099169693</v>
      </c>
      <c r="E8559" s="1">
        <f t="shared" ca="1" si="933"/>
        <v>-1</v>
      </c>
      <c r="F8559" s="1">
        <f t="shared" ca="1" si="935"/>
        <v>1</v>
      </c>
      <c r="G8559" s="1">
        <f t="shared" ca="1" si="936"/>
        <v>0</v>
      </c>
      <c r="H8559" s="1">
        <f t="shared" ca="1" si="937"/>
        <v>1</v>
      </c>
    </row>
    <row r="8560" spans="1:8" hidden="1" x14ac:dyDescent="0.2">
      <c r="A8560" s="1">
        <v>8557</v>
      </c>
      <c r="B8560" s="1">
        <f t="shared" ca="1" si="934"/>
        <v>416290.57589489559</v>
      </c>
      <c r="C8560" s="1">
        <f t="shared" ca="1" si="931"/>
        <v>100</v>
      </c>
      <c r="D8560" s="1">
        <f t="shared" ca="1" si="932"/>
        <v>58.639357099169693</v>
      </c>
      <c r="E8560" s="1">
        <f t="shared" ca="1" si="933"/>
        <v>0</v>
      </c>
      <c r="F8560" s="1">
        <f t="shared" ca="1" si="935"/>
        <v>1</v>
      </c>
      <c r="G8560" s="1">
        <f t="shared" ca="1" si="936"/>
        <v>0</v>
      </c>
      <c r="H8560" s="1">
        <f t="shared" ca="1" si="937"/>
        <v>2</v>
      </c>
    </row>
    <row r="8561" spans="1:8" hidden="1" x14ac:dyDescent="0.2">
      <c r="A8561" s="1">
        <v>8558</v>
      </c>
      <c r="B8561" s="1">
        <f t="shared" ca="1" si="934"/>
        <v>422154.51160481258</v>
      </c>
      <c r="C8561" s="1">
        <f t="shared" ca="1" si="931"/>
        <v>100</v>
      </c>
      <c r="D8561" s="1">
        <f t="shared" ca="1" si="932"/>
        <v>-42.077013244733351</v>
      </c>
      <c r="E8561" s="1">
        <f t="shared" ca="1" si="933"/>
        <v>0</v>
      </c>
      <c r="F8561" s="1">
        <f t="shared" ca="1" si="935"/>
        <v>1</v>
      </c>
      <c r="G8561" s="1">
        <f t="shared" ca="1" si="936"/>
        <v>0</v>
      </c>
      <c r="H8561" s="1">
        <f t="shared" ca="1" si="937"/>
        <v>3</v>
      </c>
    </row>
    <row r="8562" spans="1:8" hidden="1" x14ac:dyDescent="0.2">
      <c r="A8562" s="1">
        <v>8559</v>
      </c>
      <c r="B8562" s="1">
        <f t="shared" ca="1" si="934"/>
        <v>417946.81028033927</v>
      </c>
      <c r="C8562" s="1">
        <f t="shared" ca="1" si="931"/>
        <v>100</v>
      </c>
      <c r="D8562" s="1">
        <f t="shared" ca="1" si="932"/>
        <v>-42.077013244733351</v>
      </c>
      <c r="E8562" s="1">
        <f t="shared" ca="1" si="933"/>
        <v>-1</v>
      </c>
      <c r="F8562" s="1">
        <f t="shared" ca="1" si="935"/>
        <v>1</v>
      </c>
      <c r="G8562" s="1">
        <f t="shared" ca="1" si="936"/>
        <v>1</v>
      </c>
      <c r="H8562" s="1">
        <f t="shared" ca="1" si="937"/>
        <v>0</v>
      </c>
    </row>
    <row r="8563" spans="1:8" hidden="1" x14ac:dyDescent="0.2">
      <c r="A8563" s="1">
        <v>8560</v>
      </c>
      <c r="B8563" s="1">
        <f t="shared" ca="1" si="934"/>
        <v>413739.10895586596</v>
      </c>
      <c r="C8563" s="1">
        <f t="shared" ca="1" si="931"/>
        <v>100</v>
      </c>
      <c r="D8563" s="1">
        <f t="shared" ca="1" si="932"/>
        <v>58.639357099169693</v>
      </c>
      <c r="E8563" s="1">
        <f t="shared" ca="1" si="933"/>
        <v>-2</v>
      </c>
      <c r="F8563" s="1">
        <f t="shared" ca="1" si="935"/>
        <v>1</v>
      </c>
      <c r="G8563" s="1">
        <f t="shared" ca="1" si="936"/>
        <v>2</v>
      </c>
      <c r="H8563" s="1">
        <f t="shared" ca="1" si="937"/>
        <v>0</v>
      </c>
    </row>
    <row r="8564" spans="1:8" hidden="1" x14ac:dyDescent="0.2">
      <c r="A8564" s="1">
        <v>8561</v>
      </c>
      <c r="B8564" s="1">
        <f t="shared" ca="1" si="934"/>
        <v>419603.04466578295</v>
      </c>
      <c r="C8564" s="1">
        <f t="shared" ca="1" si="931"/>
        <v>100</v>
      </c>
      <c r="D8564" s="1">
        <f t="shared" ca="1" si="932"/>
        <v>58.639357099169693</v>
      </c>
      <c r="E8564" s="1">
        <f t="shared" ca="1" si="933"/>
        <v>-1</v>
      </c>
      <c r="F8564" s="1">
        <f t="shared" ca="1" si="935"/>
        <v>1</v>
      </c>
      <c r="G8564" s="1">
        <f t="shared" ca="1" si="936"/>
        <v>0</v>
      </c>
      <c r="H8564" s="1">
        <f t="shared" ca="1" si="937"/>
        <v>1</v>
      </c>
    </row>
    <row r="8565" spans="1:8" hidden="1" x14ac:dyDescent="0.2">
      <c r="A8565" s="1">
        <v>8562</v>
      </c>
      <c r="B8565" s="1">
        <f t="shared" ca="1" si="934"/>
        <v>425466.98037569993</v>
      </c>
      <c r="C8565" s="1">
        <f t="shared" ca="1" si="931"/>
        <v>100</v>
      </c>
      <c r="D8565" s="1">
        <f t="shared" ca="1" si="932"/>
        <v>-42.077013244733351</v>
      </c>
      <c r="E8565" s="1">
        <f t="shared" ca="1" si="933"/>
        <v>0</v>
      </c>
      <c r="F8565" s="1">
        <f t="shared" ca="1" si="935"/>
        <v>1</v>
      </c>
      <c r="G8565" s="1">
        <f t="shared" ca="1" si="936"/>
        <v>0</v>
      </c>
      <c r="H8565" s="1">
        <f t="shared" ca="1" si="937"/>
        <v>2</v>
      </c>
    </row>
    <row r="8566" spans="1:8" hidden="1" x14ac:dyDescent="0.2">
      <c r="A8566" s="1">
        <v>8563</v>
      </c>
      <c r="B8566" s="1">
        <f t="shared" ca="1" si="934"/>
        <v>421259.27905122662</v>
      </c>
      <c r="C8566" s="1">
        <f t="shared" ca="1" si="931"/>
        <v>100</v>
      </c>
      <c r="D8566" s="1">
        <f t="shared" ca="1" si="932"/>
        <v>58.639357099169693</v>
      </c>
      <c r="E8566" s="1">
        <f t="shared" ca="1" si="933"/>
        <v>-1</v>
      </c>
      <c r="F8566" s="1">
        <f t="shared" ca="1" si="935"/>
        <v>1</v>
      </c>
      <c r="G8566" s="1">
        <f t="shared" ca="1" si="936"/>
        <v>1</v>
      </c>
      <c r="H8566" s="1">
        <f t="shared" ca="1" si="937"/>
        <v>0</v>
      </c>
    </row>
    <row r="8567" spans="1:8" hidden="1" x14ac:dyDescent="0.2">
      <c r="A8567" s="1">
        <v>8564</v>
      </c>
      <c r="B8567" s="1">
        <f t="shared" ca="1" si="934"/>
        <v>427123.21476114361</v>
      </c>
      <c r="C8567" s="1">
        <f t="shared" ca="1" si="931"/>
        <v>100</v>
      </c>
      <c r="D8567" s="1">
        <f t="shared" ca="1" si="932"/>
        <v>58.639357099169693</v>
      </c>
      <c r="E8567" s="1">
        <f t="shared" ca="1" si="933"/>
        <v>0</v>
      </c>
      <c r="F8567" s="1">
        <f t="shared" ca="1" si="935"/>
        <v>1</v>
      </c>
      <c r="G8567" s="1">
        <f t="shared" ca="1" si="936"/>
        <v>0</v>
      </c>
      <c r="H8567" s="1">
        <f t="shared" ca="1" si="937"/>
        <v>1</v>
      </c>
    </row>
    <row r="8568" spans="1:8" hidden="1" x14ac:dyDescent="0.2">
      <c r="A8568" s="1">
        <v>8565</v>
      </c>
      <c r="B8568" s="1">
        <f t="shared" ca="1" si="934"/>
        <v>432987.1504710606</v>
      </c>
      <c r="C8568" s="1">
        <f t="shared" ca="1" si="931"/>
        <v>100</v>
      </c>
      <c r="D8568" s="1">
        <f t="shared" ca="1" si="932"/>
        <v>-42.077013244733351</v>
      </c>
      <c r="E8568" s="1">
        <f t="shared" ca="1" si="933"/>
        <v>0</v>
      </c>
      <c r="F8568" s="1">
        <f t="shared" ca="1" si="935"/>
        <v>1</v>
      </c>
      <c r="G8568" s="1">
        <f t="shared" ca="1" si="936"/>
        <v>0</v>
      </c>
      <c r="H8568" s="1">
        <f t="shared" ca="1" si="937"/>
        <v>2</v>
      </c>
    </row>
    <row r="8569" spans="1:8" hidden="1" x14ac:dyDescent="0.2">
      <c r="A8569" s="1">
        <v>8566</v>
      </c>
      <c r="B8569" s="1">
        <f t="shared" ca="1" si="934"/>
        <v>428779.44914658729</v>
      </c>
      <c r="C8569" s="1">
        <f t="shared" ca="1" si="931"/>
        <v>100</v>
      </c>
      <c r="D8569" s="1">
        <f t="shared" ca="1" si="932"/>
        <v>58.639357099169693</v>
      </c>
      <c r="E8569" s="1">
        <f t="shared" ca="1" si="933"/>
        <v>-1</v>
      </c>
      <c r="F8569" s="1">
        <f t="shared" ca="1" si="935"/>
        <v>1</v>
      </c>
      <c r="G8569" s="1">
        <f t="shared" ca="1" si="936"/>
        <v>1</v>
      </c>
      <c r="H8569" s="1">
        <f t="shared" ca="1" si="937"/>
        <v>0</v>
      </c>
    </row>
    <row r="8570" spans="1:8" hidden="1" x14ac:dyDescent="0.2">
      <c r="A8570" s="1">
        <v>8567</v>
      </c>
      <c r="B8570" s="1">
        <f t="shared" ca="1" si="934"/>
        <v>434643.38485650427</v>
      </c>
      <c r="C8570" s="1">
        <f t="shared" ca="1" si="931"/>
        <v>100</v>
      </c>
      <c r="D8570" s="1">
        <f t="shared" ca="1" si="932"/>
        <v>-42.077013244733351</v>
      </c>
      <c r="E8570" s="1">
        <f t="shared" ca="1" si="933"/>
        <v>0</v>
      </c>
      <c r="F8570" s="1">
        <f t="shared" ca="1" si="935"/>
        <v>1</v>
      </c>
      <c r="G8570" s="1">
        <f t="shared" ca="1" si="936"/>
        <v>0</v>
      </c>
      <c r="H8570" s="1">
        <f t="shared" ca="1" si="937"/>
        <v>1</v>
      </c>
    </row>
    <row r="8571" spans="1:8" hidden="1" x14ac:dyDescent="0.2">
      <c r="A8571" s="1">
        <v>8568</v>
      </c>
      <c r="B8571" s="1">
        <f t="shared" ca="1" si="934"/>
        <v>430435.68353203096</v>
      </c>
      <c r="C8571" s="1">
        <f t="shared" ca="1" si="931"/>
        <v>100</v>
      </c>
      <c r="D8571" s="1">
        <f t="shared" ca="1" si="932"/>
        <v>58.639357099169693</v>
      </c>
      <c r="E8571" s="1">
        <f t="shared" ca="1" si="933"/>
        <v>-1</v>
      </c>
      <c r="F8571" s="1">
        <f t="shared" ca="1" si="935"/>
        <v>1</v>
      </c>
      <c r="G8571" s="1">
        <f t="shared" ca="1" si="936"/>
        <v>1</v>
      </c>
      <c r="H8571" s="1">
        <f t="shared" ca="1" si="937"/>
        <v>0</v>
      </c>
    </row>
    <row r="8572" spans="1:8" hidden="1" x14ac:dyDescent="0.2">
      <c r="A8572" s="1">
        <v>8569</v>
      </c>
      <c r="B8572" s="1">
        <f t="shared" ca="1" si="934"/>
        <v>436299.61924194795</v>
      </c>
      <c r="C8572" s="1">
        <f t="shared" ca="1" si="931"/>
        <v>100</v>
      </c>
      <c r="D8572" s="1">
        <f t="shared" ca="1" si="932"/>
        <v>-42.077013244733351</v>
      </c>
      <c r="E8572" s="1">
        <f t="shared" ca="1" si="933"/>
        <v>0</v>
      </c>
      <c r="F8572" s="1">
        <f t="shared" ca="1" si="935"/>
        <v>1</v>
      </c>
      <c r="G8572" s="1">
        <f t="shared" ca="1" si="936"/>
        <v>0</v>
      </c>
      <c r="H8572" s="1">
        <f t="shared" ca="1" si="937"/>
        <v>1</v>
      </c>
    </row>
    <row r="8573" spans="1:8" hidden="1" x14ac:dyDescent="0.2">
      <c r="A8573" s="1">
        <v>8570</v>
      </c>
      <c r="B8573" s="1">
        <f t="shared" ca="1" si="934"/>
        <v>432091.91791747464</v>
      </c>
      <c r="C8573" s="1">
        <f t="shared" ca="1" si="931"/>
        <v>100</v>
      </c>
      <c r="D8573" s="1">
        <f t="shared" ca="1" si="932"/>
        <v>58.639357099169693</v>
      </c>
      <c r="E8573" s="1">
        <f t="shared" ca="1" si="933"/>
        <v>-1</v>
      </c>
      <c r="F8573" s="1">
        <f t="shared" ca="1" si="935"/>
        <v>1</v>
      </c>
      <c r="G8573" s="1">
        <f t="shared" ca="1" si="936"/>
        <v>1</v>
      </c>
      <c r="H8573" s="1">
        <f t="shared" ca="1" si="937"/>
        <v>0</v>
      </c>
    </row>
    <row r="8574" spans="1:8" hidden="1" x14ac:dyDescent="0.2">
      <c r="A8574" s="1">
        <v>8571</v>
      </c>
      <c r="B8574" s="1">
        <f t="shared" ca="1" si="934"/>
        <v>437955.85362739163</v>
      </c>
      <c r="C8574" s="1">
        <f t="shared" ca="1" si="931"/>
        <v>100</v>
      </c>
      <c r="D8574" s="1">
        <f t="shared" ca="1" si="932"/>
        <v>-42.077013244733351</v>
      </c>
      <c r="E8574" s="1">
        <f t="shared" ca="1" si="933"/>
        <v>0</v>
      </c>
      <c r="F8574" s="1">
        <f t="shared" ca="1" si="935"/>
        <v>1</v>
      </c>
      <c r="G8574" s="1">
        <f t="shared" ca="1" si="936"/>
        <v>0</v>
      </c>
      <c r="H8574" s="1">
        <f t="shared" ca="1" si="937"/>
        <v>1</v>
      </c>
    </row>
    <row r="8575" spans="1:8" hidden="1" x14ac:dyDescent="0.2">
      <c r="A8575" s="1">
        <v>8572</v>
      </c>
      <c r="B8575" s="1">
        <f t="shared" ca="1" si="934"/>
        <v>433748.15230291832</v>
      </c>
      <c r="C8575" s="1">
        <f t="shared" ca="1" si="931"/>
        <v>100</v>
      </c>
      <c r="D8575" s="1">
        <f t="shared" ca="1" si="932"/>
        <v>-42.077013244733351</v>
      </c>
      <c r="E8575" s="1">
        <f t="shared" ca="1" si="933"/>
        <v>-1</v>
      </c>
      <c r="F8575" s="1">
        <f t="shared" ca="1" si="935"/>
        <v>1</v>
      </c>
      <c r="G8575" s="1">
        <f t="shared" ca="1" si="936"/>
        <v>1</v>
      </c>
      <c r="H8575" s="1">
        <f t="shared" ca="1" si="937"/>
        <v>0</v>
      </c>
    </row>
    <row r="8576" spans="1:8" hidden="1" x14ac:dyDescent="0.2">
      <c r="A8576" s="1">
        <v>8573</v>
      </c>
      <c r="B8576" s="1">
        <f t="shared" ca="1" si="934"/>
        <v>429540.45097844501</v>
      </c>
      <c r="C8576" s="1">
        <f t="shared" ca="1" si="931"/>
        <v>100</v>
      </c>
      <c r="D8576" s="1">
        <f t="shared" ca="1" si="932"/>
        <v>-42.077013244733351</v>
      </c>
      <c r="E8576" s="1">
        <f t="shared" ca="1" si="933"/>
        <v>-2</v>
      </c>
      <c r="F8576" s="1">
        <f t="shared" ca="1" si="935"/>
        <v>1</v>
      </c>
      <c r="G8576" s="1">
        <f t="shared" ca="1" si="936"/>
        <v>2</v>
      </c>
      <c r="H8576" s="1">
        <f t="shared" ca="1" si="937"/>
        <v>0</v>
      </c>
    </row>
    <row r="8577" spans="1:8" hidden="1" x14ac:dyDescent="0.2">
      <c r="A8577" s="1">
        <v>8574</v>
      </c>
      <c r="B8577" s="1">
        <f t="shared" ca="1" si="934"/>
        <v>425332.7496539717</v>
      </c>
      <c r="C8577" s="1">
        <f t="shared" ca="1" si="931"/>
        <v>100</v>
      </c>
      <c r="D8577" s="1">
        <f t="shared" ca="1" si="932"/>
        <v>-42.077013244733351</v>
      </c>
      <c r="E8577" s="1">
        <f t="shared" ca="1" si="933"/>
        <v>-3</v>
      </c>
      <c r="F8577" s="1">
        <f t="shared" ca="1" si="935"/>
        <v>1</v>
      </c>
      <c r="G8577" s="1">
        <f t="shared" ca="1" si="936"/>
        <v>3</v>
      </c>
      <c r="H8577" s="1">
        <f t="shared" ca="1" si="937"/>
        <v>0</v>
      </c>
    </row>
    <row r="8578" spans="1:8" hidden="1" x14ac:dyDescent="0.2">
      <c r="A8578" s="1">
        <v>8575</v>
      </c>
      <c r="B8578" s="1">
        <f t="shared" ca="1" si="934"/>
        <v>421125.04832949839</v>
      </c>
      <c r="C8578" s="1">
        <f t="shared" ca="1" si="931"/>
        <v>100</v>
      </c>
      <c r="D8578" s="1">
        <f t="shared" ca="1" si="932"/>
        <v>-42.077013244733351</v>
      </c>
      <c r="E8578" s="1">
        <f t="shared" ca="1" si="933"/>
        <v>-4</v>
      </c>
      <c r="F8578" s="1">
        <f t="shared" ca="1" si="935"/>
        <v>1</v>
      </c>
      <c r="G8578" s="1">
        <f t="shared" ca="1" si="936"/>
        <v>4</v>
      </c>
      <c r="H8578" s="1">
        <f t="shared" ca="1" si="937"/>
        <v>0</v>
      </c>
    </row>
    <row r="8579" spans="1:8" hidden="1" x14ac:dyDescent="0.2">
      <c r="A8579" s="1">
        <v>8576</v>
      </c>
      <c r="B8579" s="1">
        <f t="shared" ca="1" si="934"/>
        <v>416917.34700502508</v>
      </c>
      <c r="C8579" s="1">
        <f t="shared" ca="1" si="931"/>
        <v>500</v>
      </c>
      <c r="D8579" s="1">
        <f t="shared" ca="1" si="932"/>
        <v>58.639357099169693</v>
      </c>
      <c r="E8579" s="1">
        <f t="shared" ca="1" si="933"/>
        <v>0</v>
      </c>
      <c r="F8579" s="1">
        <f t="shared" ca="1" si="935"/>
        <v>2</v>
      </c>
      <c r="G8579" s="1">
        <f t="shared" ca="1" si="936"/>
        <v>5</v>
      </c>
      <c r="H8579" s="1">
        <f t="shared" ca="1" si="937"/>
        <v>0</v>
      </c>
    </row>
    <row r="8580" spans="1:8" hidden="1" x14ac:dyDescent="0.2">
      <c r="A8580" s="1">
        <v>8577</v>
      </c>
      <c r="B8580" s="1">
        <f t="shared" ca="1" si="934"/>
        <v>446237.02555460995</v>
      </c>
      <c r="C8580" s="1">
        <f t="shared" ca="1" si="931"/>
        <v>100</v>
      </c>
      <c r="D8580" s="1">
        <f t="shared" ca="1" si="932"/>
        <v>58.639357099169693</v>
      </c>
      <c r="E8580" s="1">
        <f t="shared" ca="1" si="933"/>
        <v>0</v>
      </c>
      <c r="F8580" s="1">
        <f t="shared" ca="1" si="935"/>
        <v>1</v>
      </c>
      <c r="G8580" s="1">
        <f t="shared" ca="1" si="936"/>
        <v>0</v>
      </c>
      <c r="H8580" s="1">
        <f t="shared" ca="1" si="937"/>
        <v>1</v>
      </c>
    </row>
    <row r="8581" spans="1:8" hidden="1" x14ac:dyDescent="0.2">
      <c r="A8581" s="1">
        <v>8578</v>
      </c>
      <c r="B8581" s="1">
        <f t="shared" ca="1" si="934"/>
        <v>452100.96126452694</v>
      </c>
      <c r="C8581" s="1">
        <f t="shared" ref="C8581:C8644" ca="1" si="938">$C$4*POWER($L$2,F8581-1)</f>
        <v>100</v>
      </c>
      <c r="D8581" s="1">
        <f t="shared" ref="D8581:D8644" ca="1" si="939">IF(RAND()&lt;$B$1,$F$1,$H$1)</f>
        <v>-42.077013244733351</v>
      </c>
      <c r="E8581" s="1">
        <f t="shared" ref="E8581:E8644" ca="1" si="940">IF(D8580&lt;0,IF(E8580-1=-$D$2,0,E8580-1),IF(E8580+1=$F$2,0,E8580+1))</f>
        <v>0</v>
      </c>
      <c r="F8581" s="1">
        <f t="shared" ca="1" si="935"/>
        <v>1</v>
      </c>
      <c r="G8581" s="1">
        <f t="shared" ca="1" si="936"/>
        <v>0</v>
      </c>
      <c r="H8581" s="1">
        <f t="shared" ca="1" si="937"/>
        <v>2</v>
      </c>
    </row>
    <row r="8582" spans="1:8" hidden="1" x14ac:dyDescent="0.2">
      <c r="A8582" s="1">
        <v>8579</v>
      </c>
      <c r="B8582" s="1">
        <f t="shared" ref="B8582:B8645" ca="1" si="941">B8581+D8581*C8581</f>
        <v>447893.25994005363</v>
      </c>
      <c r="C8582" s="1">
        <f t="shared" ca="1" si="938"/>
        <v>100</v>
      </c>
      <c r="D8582" s="1">
        <f t="shared" ca="1" si="939"/>
        <v>-42.077013244733351</v>
      </c>
      <c r="E8582" s="1">
        <f t="shared" ca="1" si="940"/>
        <v>-1</v>
      </c>
      <c r="F8582" s="1">
        <f t="shared" ref="F8582:F8645" ca="1" si="942">IF(AND(D8581&gt;0,E8582=0),IF(F8581-1&lt;1,1,F8581-1),IF(AND(D8581&lt;0,E8582=0),IF(F8581+1&gt;$H$2,1,F8581+1),F8581))</f>
        <v>1</v>
      </c>
      <c r="G8582" s="1">
        <f t="shared" ref="G8582:G8645" ca="1" si="943">IF(D8581&gt;0,0,G8581+1)</f>
        <v>1</v>
      </c>
      <c r="H8582" s="1">
        <f t="shared" ref="H8582:H8645" ca="1" si="944">IF(D8581&lt;0,0,H8581+1)</f>
        <v>0</v>
      </c>
    </row>
    <row r="8583" spans="1:8" hidden="1" x14ac:dyDescent="0.2">
      <c r="A8583" s="1">
        <v>8580</v>
      </c>
      <c r="B8583" s="1">
        <f t="shared" ca="1" si="941"/>
        <v>443685.55861558032</v>
      </c>
      <c r="C8583" s="1">
        <f t="shared" ca="1" si="938"/>
        <v>100</v>
      </c>
      <c r="D8583" s="1">
        <f t="shared" ca="1" si="939"/>
        <v>-42.077013244733351</v>
      </c>
      <c r="E8583" s="1">
        <f t="shared" ca="1" si="940"/>
        <v>-2</v>
      </c>
      <c r="F8583" s="1">
        <f t="shared" ca="1" si="942"/>
        <v>1</v>
      </c>
      <c r="G8583" s="1">
        <f t="shared" ca="1" si="943"/>
        <v>2</v>
      </c>
      <c r="H8583" s="1">
        <f t="shared" ca="1" si="944"/>
        <v>0</v>
      </c>
    </row>
    <row r="8584" spans="1:8" hidden="1" x14ac:dyDescent="0.2">
      <c r="A8584" s="1">
        <v>8581</v>
      </c>
      <c r="B8584" s="1">
        <f t="shared" ca="1" si="941"/>
        <v>439477.85729110701</v>
      </c>
      <c r="C8584" s="1">
        <f t="shared" ca="1" si="938"/>
        <v>100</v>
      </c>
      <c r="D8584" s="1">
        <f t="shared" ca="1" si="939"/>
        <v>-42.077013244733351</v>
      </c>
      <c r="E8584" s="1">
        <f t="shared" ca="1" si="940"/>
        <v>-3</v>
      </c>
      <c r="F8584" s="1">
        <f t="shared" ca="1" si="942"/>
        <v>1</v>
      </c>
      <c r="G8584" s="1">
        <f t="shared" ca="1" si="943"/>
        <v>3</v>
      </c>
      <c r="H8584" s="1">
        <f t="shared" ca="1" si="944"/>
        <v>0</v>
      </c>
    </row>
    <row r="8585" spans="1:8" hidden="1" x14ac:dyDescent="0.2">
      <c r="A8585" s="1">
        <v>8582</v>
      </c>
      <c r="B8585" s="1">
        <f t="shared" ca="1" si="941"/>
        <v>435270.1559666337</v>
      </c>
      <c r="C8585" s="1">
        <f t="shared" ca="1" si="938"/>
        <v>100</v>
      </c>
      <c r="D8585" s="1">
        <f t="shared" ca="1" si="939"/>
        <v>-42.077013244733351</v>
      </c>
      <c r="E8585" s="1">
        <f t="shared" ca="1" si="940"/>
        <v>-4</v>
      </c>
      <c r="F8585" s="1">
        <f t="shared" ca="1" si="942"/>
        <v>1</v>
      </c>
      <c r="G8585" s="1">
        <f t="shared" ca="1" si="943"/>
        <v>4</v>
      </c>
      <c r="H8585" s="1">
        <f t="shared" ca="1" si="944"/>
        <v>0</v>
      </c>
    </row>
    <row r="8586" spans="1:8" hidden="1" x14ac:dyDescent="0.2">
      <c r="A8586" s="1">
        <v>8583</v>
      </c>
      <c r="B8586" s="1">
        <f t="shared" ca="1" si="941"/>
        <v>431062.45464216039</v>
      </c>
      <c r="C8586" s="1">
        <f t="shared" ca="1" si="938"/>
        <v>500</v>
      </c>
      <c r="D8586" s="1">
        <f t="shared" ca="1" si="939"/>
        <v>58.639357099169693</v>
      </c>
      <c r="E8586" s="1">
        <f t="shared" ca="1" si="940"/>
        <v>0</v>
      </c>
      <c r="F8586" s="1">
        <f t="shared" ca="1" si="942"/>
        <v>2</v>
      </c>
      <c r="G8586" s="1">
        <f t="shared" ca="1" si="943"/>
        <v>5</v>
      </c>
      <c r="H8586" s="1">
        <f t="shared" ca="1" si="944"/>
        <v>0</v>
      </c>
    </row>
    <row r="8587" spans="1:8" hidden="1" x14ac:dyDescent="0.2">
      <c r="A8587" s="1">
        <v>8584</v>
      </c>
      <c r="B8587" s="1">
        <f t="shared" ca="1" si="941"/>
        <v>460382.13319174526</v>
      </c>
      <c r="C8587" s="1">
        <f t="shared" ca="1" si="938"/>
        <v>100</v>
      </c>
      <c r="D8587" s="1">
        <f t="shared" ca="1" si="939"/>
        <v>-42.077013244733351</v>
      </c>
      <c r="E8587" s="1">
        <f t="shared" ca="1" si="940"/>
        <v>0</v>
      </c>
      <c r="F8587" s="1">
        <f t="shared" ca="1" si="942"/>
        <v>1</v>
      </c>
      <c r="G8587" s="1">
        <f t="shared" ca="1" si="943"/>
        <v>0</v>
      </c>
      <c r="H8587" s="1">
        <f t="shared" ca="1" si="944"/>
        <v>1</v>
      </c>
    </row>
    <row r="8588" spans="1:8" hidden="1" x14ac:dyDescent="0.2">
      <c r="A8588" s="1">
        <v>8585</v>
      </c>
      <c r="B8588" s="1">
        <f t="shared" ca="1" si="941"/>
        <v>456174.43186727195</v>
      </c>
      <c r="C8588" s="1">
        <f t="shared" ca="1" si="938"/>
        <v>100</v>
      </c>
      <c r="D8588" s="1">
        <f t="shared" ca="1" si="939"/>
        <v>-42.077013244733351</v>
      </c>
      <c r="E8588" s="1">
        <f t="shared" ca="1" si="940"/>
        <v>-1</v>
      </c>
      <c r="F8588" s="1">
        <f t="shared" ca="1" si="942"/>
        <v>1</v>
      </c>
      <c r="G8588" s="1">
        <f t="shared" ca="1" si="943"/>
        <v>1</v>
      </c>
      <c r="H8588" s="1">
        <f t="shared" ca="1" si="944"/>
        <v>0</v>
      </c>
    </row>
    <row r="8589" spans="1:8" hidden="1" x14ac:dyDescent="0.2">
      <c r="A8589" s="1">
        <v>8586</v>
      </c>
      <c r="B8589" s="1">
        <f t="shared" ca="1" si="941"/>
        <v>451966.73054279864</v>
      </c>
      <c r="C8589" s="1">
        <f t="shared" ca="1" si="938"/>
        <v>100</v>
      </c>
      <c r="D8589" s="1">
        <f t="shared" ca="1" si="939"/>
        <v>-42.077013244733351</v>
      </c>
      <c r="E8589" s="1">
        <f t="shared" ca="1" si="940"/>
        <v>-2</v>
      </c>
      <c r="F8589" s="1">
        <f t="shared" ca="1" si="942"/>
        <v>1</v>
      </c>
      <c r="G8589" s="1">
        <f t="shared" ca="1" si="943"/>
        <v>2</v>
      </c>
      <c r="H8589" s="1">
        <f t="shared" ca="1" si="944"/>
        <v>0</v>
      </c>
    </row>
    <row r="8590" spans="1:8" hidden="1" x14ac:dyDescent="0.2">
      <c r="A8590" s="1">
        <v>8587</v>
      </c>
      <c r="B8590" s="1">
        <f t="shared" ca="1" si="941"/>
        <v>447759.02921832533</v>
      </c>
      <c r="C8590" s="1">
        <f t="shared" ca="1" si="938"/>
        <v>100</v>
      </c>
      <c r="D8590" s="1">
        <f t="shared" ca="1" si="939"/>
        <v>58.639357099169693</v>
      </c>
      <c r="E8590" s="1">
        <f t="shared" ca="1" si="940"/>
        <v>-3</v>
      </c>
      <c r="F8590" s="1">
        <f t="shared" ca="1" si="942"/>
        <v>1</v>
      </c>
      <c r="G8590" s="1">
        <f t="shared" ca="1" si="943"/>
        <v>3</v>
      </c>
      <c r="H8590" s="1">
        <f t="shared" ca="1" si="944"/>
        <v>0</v>
      </c>
    </row>
    <row r="8591" spans="1:8" hidden="1" x14ac:dyDescent="0.2">
      <c r="A8591" s="1">
        <v>8588</v>
      </c>
      <c r="B8591" s="1">
        <f t="shared" ca="1" si="941"/>
        <v>453622.96492824232</v>
      </c>
      <c r="C8591" s="1">
        <f t="shared" ca="1" si="938"/>
        <v>100</v>
      </c>
      <c r="D8591" s="1">
        <f t="shared" ca="1" si="939"/>
        <v>58.639357099169693</v>
      </c>
      <c r="E8591" s="1">
        <f t="shared" ca="1" si="940"/>
        <v>-2</v>
      </c>
      <c r="F8591" s="1">
        <f t="shared" ca="1" si="942"/>
        <v>1</v>
      </c>
      <c r="G8591" s="1">
        <f t="shared" ca="1" si="943"/>
        <v>0</v>
      </c>
      <c r="H8591" s="1">
        <f t="shared" ca="1" si="944"/>
        <v>1</v>
      </c>
    </row>
    <row r="8592" spans="1:8" hidden="1" x14ac:dyDescent="0.2">
      <c r="A8592" s="1">
        <v>8589</v>
      </c>
      <c r="B8592" s="1">
        <f t="shared" ca="1" si="941"/>
        <v>459486.90063815931</v>
      </c>
      <c r="C8592" s="1">
        <f t="shared" ca="1" si="938"/>
        <v>100</v>
      </c>
      <c r="D8592" s="1">
        <f t="shared" ca="1" si="939"/>
        <v>-42.077013244733351</v>
      </c>
      <c r="E8592" s="1">
        <f t="shared" ca="1" si="940"/>
        <v>-1</v>
      </c>
      <c r="F8592" s="1">
        <f t="shared" ca="1" si="942"/>
        <v>1</v>
      </c>
      <c r="G8592" s="1">
        <f t="shared" ca="1" si="943"/>
        <v>0</v>
      </c>
      <c r="H8592" s="1">
        <f t="shared" ca="1" si="944"/>
        <v>2</v>
      </c>
    </row>
    <row r="8593" spans="1:8" hidden="1" x14ac:dyDescent="0.2">
      <c r="A8593" s="1">
        <v>8590</v>
      </c>
      <c r="B8593" s="1">
        <f t="shared" ca="1" si="941"/>
        <v>455279.199313686</v>
      </c>
      <c r="C8593" s="1">
        <f t="shared" ca="1" si="938"/>
        <v>100</v>
      </c>
      <c r="D8593" s="1">
        <f t="shared" ca="1" si="939"/>
        <v>58.639357099169693</v>
      </c>
      <c r="E8593" s="1">
        <f t="shared" ca="1" si="940"/>
        <v>-2</v>
      </c>
      <c r="F8593" s="1">
        <f t="shared" ca="1" si="942"/>
        <v>1</v>
      </c>
      <c r="G8593" s="1">
        <f t="shared" ca="1" si="943"/>
        <v>1</v>
      </c>
      <c r="H8593" s="1">
        <f t="shared" ca="1" si="944"/>
        <v>0</v>
      </c>
    </row>
    <row r="8594" spans="1:8" hidden="1" x14ac:dyDescent="0.2">
      <c r="A8594" s="1">
        <v>8591</v>
      </c>
      <c r="B8594" s="1">
        <f t="shared" ca="1" si="941"/>
        <v>461143.13502360298</v>
      </c>
      <c r="C8594" s="1">
        <f t="shared" ca="1" si="938"/>
        <v>100</v>
      </c>
      <c r="D8594" s="1">
        <f t="shared" ca="1" si="939"/>
        <v>-42.077013244733351</v>
      </c>
      <c r="E8594" s="1">
        <f t="shared" ca="1" si="940"/>
        <v>-1</v>
      </c>
      <c r="F8594" s="1">
        <f t="shared" ca="1" si="942"/>
        <v>1</v>
      </c>
      <c r="G8594" s="1">
        <f t="shared" ca="1" si="943"/>
        <v>0</v>
      </c>
      <c r="H8594" s="1">
        <f t="shared" ca="1" si="944"/>
        <v>1</v>
      </c>
    </row>
    <row r="8595" spans="1:8" hidden="1" x14ac:dyDescent="0.2">
      <c r="A8595" s="1">
        <v>8592</v>
      </c>
      <c r="B8595" s="1">
        <f t="shared" ca="1" si="941"/>
        <v>456935.43369912967</v>
      </c>
      <c r="C8595" s="1">
        <f t="shared" ca="1" si="938"/>
        <v>100</v>
      </c>
      <c r="D8595" s="1">
        <f t="shared" ca="1" si="939"/>
        <v>-42.077013244733351</v>
      </c>
      <c r="E8595" s="1">
        <f t="shared" ca="1" si="940"/>
        <v>-2</v>
      </c>
      <c r="F8595" s="1">
        <f t="shared" ca="1" si="942"/>
        <v>1</v>
      </c>
      <c r="G8595" s="1">
        <f t="shared" ca="1" si="943"/>
        <v>1</v>
      </c>
      <c r="H8595" s="1">
        <f t="shared" ca="1" si="944"/>
        <v>0</v>
      </c>
    </row>
    <row r="8596" spans="1:8" hidden="1" x14ac:dyDescent="0.2">
      <c r="A8596" s="1">
        <v>8593</v>
      </c>
      <c r="B8596" s="1">
        <f t="shared" ca="1" si="941"/>
        <v>452727.73237465636</v>
      </c>
      <c r="C8596" s="1">
        <f t="shared" ca="1" si="938"/>
        <v>100</v>
      </c>
      <c r="D8596" s="1">
        <f t="shared" ca="1" si="939"/>
        <v>58.639357099169693</v>
      </c>
      <c r="E8596" s="1">
        <f t="shared" ca="1" si="940"/>
        <v>-3</v>
      </c>
      <c r="F8596" s="1">
        <f t="shared" ca="1" si="942"/>
        <v>1</v>
      </c>
      <c r="G8596" s="1">
        <f t="shared" ca="1" si="943"/>
        <v>2</v>
      </c>
      <c r="H8596" s="1">
        <f t="shared" ca="1" si="944"/>
        <v>0</v>
      </c>
    </row>
    <row r="8597" spans="1:8" hidden="1" x14ac:dyDescent="0.2">
      <c r="A8597" s="1">
        <v>8594</v>
      </c>
      <c r="B8597" s="1">
        <f t="shared" ca="1" si="941"/>
        <v>458591.66808457335</v>
      </c>
      <c r="C8597" s="1">
        <f t="shared" ca="1" si="938"/>
        <v>100</v>
      </c>
      <c r="D8597" s="1">
        <f t="shared" ca="1" si="939"/>
        <v>-42.077013244733351</v>
      </c>
      <c r="E8597" s="1">
        <f t="shared" ca="1" si="940"/>
        <v>-2</v>
      </c>
      <c r="F8597" s="1">
        <f t="shared" ca="1" si="942"/>
        <v>1</v>
      </c>
      <c r="G8597" s="1">
        <f t="shared" ca="1" si="943"/>
        <v>0</v>
      </c>
      <c r="H8597" s="1">
        <f t="shared" ca="1" si="944"/>
        <v>1</v>
      </c>
    </row>
    <row r="8598" spans="1:8" hidden="1" x14ac:dyDescent="0.2">
      <c r="A8598" s="1">
        <v>8595</v>
      </c>
      <c r="B8598" s="1">
        <f t="shared" ca="1" si="941"/>
        <v>454383.96676010004</v>
      </c>
      <c r="C8598" s="1">
        <f t="shared" ca="1" si="938"/>
        <v>100</v>
      </c>
      <c r="D8598" s="1">
        <f t="shared" ca="1" si="939"/>
        <v>58.639357099169693</v>
      </c>
      <c r="E8598" s="1">
        <f t="shared" ca="1" si="940"/>
        <v>-3</v>
      </c>
      <c r="F8598" s="1">
        <f t="shared" ca="1" si="942"/>
        <v>1</v>
      </c>
      <c r="G8598" s="1">
        <f t="shared" ca="1" si="943"/>
        <v>1</v>
      </c>
      <c r="H8598" s="1">
        <f t="shared" ca="1" si="944"/>
        <v>0</v>
      </c>
    </row>
    <row r="8599" spans="1:8" hidden="1" x14ac:dyDescent="0.2">
      <c r="A8599" s="1">
        <v>8596</v>
      </c>
      <c r="B8599" s="1">
        <f t="shared" ca="1" si="941"/>
        <v>460247.90247001703</v>
      </c>
      <c r="C8599" s="1">
        <f t="shared" ca="1" si="938"/>
        <v>100</v>
      </c>
      <c r="D8599" s="1">
        <f t="shared" ca="1" si="939"/>
        <v>58.639357099169693</v>
      </c>
      <c r="E8599" s="1">
        <f t="shared" ca="1" si="940"/>
        <v>-2</v>
      </c>
      <c r="F8599" s="1">
        <f t="shared" ca="1" si="942"/>
        <v>1</v>
      </c>
      <c r="G8599" s="1">
        <f t="shared" ca="1" si="943"/>
        <v>0</v>
      </c>
      <c r="H8599" s="1">
        <f t="shared" ca="1" si="944"/>
        <v>1</v>
      </c>
    </row>
    <row r="8600" spans="1:8" hidden="1" x14ac:dyDescent="0.2">
      <c r="A8600" s="1">
        <v>8597</v>
      </c>
      <c r="B8600" s="1">
        <f t="shared" ca="1" si="941"/>
        <v>466111.83817993401</v>
      </c>
      <c r="C8600" s="1">
        <f t="shared" ca="1" si="938"/>
        <v>100</v>
      </c>
      <c r="D8600" s="1">
        <f t="shared" ca="1" si="939"/>
        <v>-42.077013244733351</v>
      </c>
      <c r="E8600" s="1">
        <f t="shared" ca="1" si="940"/>
        <v>-1</v>
      </c>
      <c r="F8600" s="1">
        <f t="shared" ca="1" si="942"/>
        <v>1</v>
      </c>
      <c r="G8600" s="1">
        <f t="shared" ca="1" si="943"/>
        <v>0</v>
      </c>
      <c r="H8600" s="1">
        <f t="shared" ca="1" si="944"/>
        <v>2</v>
      </c>
    </row>
    <row r="8601" spans="1:8" hidden="1" x14ac:dyDescent="0.2">
      <c r="A8601" s="1">
        <v>8598</v>
      </c>
      <c r="B8601" s="1">
        <f t="shared" ca="1" si="941"/>
        <v>461904.1368554607</v>
      </c>
      <c r="C8601" s="1">
        <f t="shared" ca="1" si="938"/>
        <v>100</v>
      </c>
      <c r="D8601" s="1">
        <f t="shared" ca="1" si="939"/>
        <v>-42.077013244733351</v>
      </c>
      <c r="E8601" s="1">
        <f t="shared" ca="1" si="940"/>
        <v>-2</v>
      </c>
      <c r="F8601" s="1">
        <f t="shared" ca="1" si="942"/>
        <v>1</v>
      </c>
      <c r="G8601" s="1">
        <f t="shared" ca="1" si="943"/>
        <v>1</v>
      </c>
      <c r="H8601" s="1">
        <f t="shared" ca="1" si="944"/>
        <v>0</v>
      </c>
    </row>
    <row r="8602" spans="1:8" hidden="1" x14ac:dyDescent="0.2">
      <c r="A8602" s="1">
        <v>8599</v>
      </c>
      <c r="B8602" s="1">
        <f t="shared" ca="1" si="941"/>
        <v>457696.43553098739</v>
      </c>
      <c r="C8602" s="1">
        <f t="shared" ca="1" si="938"/>
        <v>100</v>
      </c>
      <c r="D8602" s="1">
        <f t="shared" ca="1" si="939"/>
        <v>-42.077013244733351</v>
      </c>
      <c r="E8602" s="1">
        <f t="shared" ca="1" si="940"/>
        <v>-3</v>
      </c>
      <c r="F8602" s="1">
        <f t="shared" ca="1" si="942"/>
        <v>1</v>
      </c>
      <c r="G8602" s="1">
        <f t="shared" ca="1" si="943"/>
        <v>2</v>
      </c>
      <c r="H8602" s="1">
        <f t="shared" ca="1" si="944"/>
        <v>0</v>
      </c>
    </row>
    <row r="8603" spans="1:8" hidden="1" x14ac:dyDescent="0.2">
      <c r="A8603" s="1">
        <v>8600</v>
      </c>
      <c r="B8603" s="1">
        <f t="shared" ca="1" si="941"/>
        <v>453488.73420651408</v>
      </c>
      <c r="C8603" s="1">
        <f t="shared" ca="1" si="938"/>
        <v>100</v>
      </c>
      <c r="D8603" s="1">
        <f t="shared" ca="1" si="939"/>
        <v>-42.077013244733351</v>
      </c>
      <c r="E8603" s="1">
        <f t="shared" ca="1" si="940"/>
        <v>-4</v>
      </c>
      <c r="F8603" s="1">
        <f t="shared" ca="1" si="942"/>
        <v>1</v>
      </c>
      <c r="G8603" s="1">
        <f t="shared" ca="1" si="943"/>
        <v>3</v>
      </c>
      <c r="H8603" s="1">
        <f t="shared" ca="1" si="944"/>
        <v>0</v>
      </c>
    </row>
    <row r="8604" spans="1:8" hidden="1" x14ac:dyDescent="0.2">
      <c r="A8604" s="1">
        <v>8601</v>
      </c>
      <c r="B8604" s="1">
        <f t="shared" ca="1" si="941"/>
        <v>449281.03288204077</v>
      </c>
      <c r="C8604" s="1">
        <f t="shared" ca="1" si="938"/>
        <v>500</v>
      </c>
      <c r="D8604" s="1">
        <f t="shared" ca="1" si="939"/>
        <v>58.639357099169693</v>
      </c>
      <c r="E8604" s="1">
        <f t="shared" ca="1" si="940"/>
        <v>0</v>
      </c>
      <c r="F8604" s="1">
        <f t="shared" ca="1" si="942"/>
        <v>2</v>
      </c>
      <c r="G8604" s="1">
        <f t="shared" ca="1" si="943"/>
        <v>4</v>
      </c>
      <c r="H8604" s="1">
        <f t="shared" ca="1" si="944"/>
        <v>0</v>
      </c>
    </row>
    <row r="8605" spans="1:8" hidden="1" x14ac:dyDescent="0.2">
      <c r="A8605" s="1">
        <v>8602</v>
      </c>
      <c r="B8605" s="1">
        <f t="shared" ca="1" si="941"/>
        <v>478600.71143162565</v>
      </c>
      <c r="C8605" s="1">
        <f t="shared" ca="1" si="938"/>
        <v>100</v>
      </c>
      <c r="D8605" s="1">
        <f t="shared" ca="1" si="939"/>
        <v>58.639357099169693</v>
      </c>
      <c r="E8605" s="1">
        <f t="shared" ca="1" si="940"/>
        <v>0</v>
      </c>
      <c r="F8605" s="1">
        <f t="shared" ca="1" si="942"/>
        <v>1</v>
      </c>
      <c r="G8605" s="1">
        <f t="shared" ca="1" si="943"/>
        <v>0</v>
      </c>
      <c r="H8605" s="1">
        <f t="shared" ca="1" si="944"/>
        <v>1</v>
      </c>
    </row>
    <row r="8606" spans="1:8" hidden="1" x14ac:dyDescent="0.2">
      <c r="A8606" s="1">
        <v>8603</v>
      </c>
      <c r="B8606" s="1">
        <f t="shared" ca="1" si="941"/>
        <v>484464.64714154263</v>
      </c>
      <c r="C8606" s="1">
        <f t="shared" ca="1" si="938"/>
        <v>100</v>
      </c>
      <c r="D8606" s="1">
        <f t="shared" ca="1" si="939"/>
        <v>58.639357099169693</v>
      </c>
      <c r="E8606" s="1">
        <f t="shared" ca="1" si="940"/>
        <v>0</v>
      </c>
      <c r="F8606" s="1">
        <f t="shared" ca="1" si="942"/>
        <v>1</v>
      </c>
      <c r="G8606" s="1">
        <f t="shared" ca="1" si="943"/>
        <v>0</v>
      </c>
      <c r="H8606" s="1">
        <f t="shared" ca="1" si="944"/>
        <v>2</v>
      </c>
    </row>
    <row r="8607" spans="1:8" hidden="1" x14ac:dyDescent="0.2">
      <c r="A8607" s="1">
        <v>8604</v>
      </c>
      <c r="B8607" s="1">
        <f t="shared" ca="1" si="941"/>
        <v>490328.58285145962</v>
      </c>
      <c r="C8607" s="1">
        <f t="shared" ca="1" si="938"/>
        <v>100</v>
      </c>
      <c r="D8607" s="1">
        <f t="shared" ca="1" si="939"/>
        <v>-42.077013244733351</v>
      </c>
      <c r="E8607" s="1">
        <f t="shared" ca="1" si="940"/>
        <v>0</v>
      </c>
      <c r="F8607" s="1">
        <f t="shared" ca="1" si="942"/>
        <v>1</v>
      </c>
      <c r="G8607" s="1">
        <f t="shared" ca="1" si="943"/>
        <v>0</v>
      </c>
      <c r="H8607" s="1">
        <f t="shared" ca="1" si="944"/>
        <v>3</v>
      </c>
    </row>
    <row r="8608" spans="1:8" hidden="1" x14ac:dyDescent="0.2">
      <c r="A8608" s="1">
        <v>8605</v>
      </c>
      <c r="B8608" s="1">
        <f t="shared" ca="1" si="941"/>
        <v>486120.88152698631</v>
      </c>
      <c r="C8608" s="1">
        <f t="shared" ca="1" si="938"/>
        <v>100</v>
      </c>
      <c r="D8608" s="1">
        <f t="shared" ca="1" si="939"/>
        <v>58.639357099169693</v>
      </c>
      <c r="E8608" s="1">
        <f t="shared" ca="1" si="940"/>
        <v>-1</v>
      </c>
      <c r="F8608" s="1">
        <f t="shared" ca="1" si="942"/>
        <v>1</v>
      </c>
      <c r="G8608" s="1">
        <f t="shared" ca="1" si="943"/>
        <v>1</v>
      </c>
      <c r="H8608" s="1">
        <f t="shared" ca="1" si="944"/>
        <v>0</v>
      </c>
    </row>
    <row r="8609" spans="1:8" hidden="1" x14ac:dyDescent="0.2">
      <c r="A8609" s="1">
        <v>8606</v>
      </c>
      <c r="B8609" s="1">
        <f t="shared" ca="1" si="941"/>
        <v>491984.8172369033</v>
      </c>
      <c r="C8609" s="1">
        <f t="shared" ca="1" si="938"/>
        <v>100</v>
      </c>
      <c r="D8609" s="1">
        <f t="shared" ca="1" si="939"/>
        <v>-42.077013244733351</v>
      </c>
      <c r="E8609" s="1">
        <f t="shared" ca="1" si="940"/>
        <v>0</v>
      </c>
      <c r="F8609" s="1">
        <f t="shared" ca="1" si="942"/>
        <v>1</v>
      </c>
      <c r="G8609" s="1">
        <f t="shared" ca="1" si="943"/>
        <v>0</v>
      </c>
      <c r="H8609" s="1">
        <f t="shared" ca="1" si="944"/>
        <v>1</v>
      </c>
    </row>
    <row r="8610" spans="1:8" hidden="1" x14ac:dyDescent="0.2">
      <c r="A8610" s="1">
        <v>8607</v>
      </c>
      <c r="B8610" s="1">
        <f t="shared" ca="1" si="941"/>
        <v>487777.11591242999</v>
      </c>
      <c r="C8610" s="1">
        <f t="shared" ca="1" si="938"/>
        <v>100</v>
      </c>
      <c r="D8610" s="1">
        <f t="shared" ca="1" si="939"/>
        <v>58.639357099169693</v>
      </c>
      <c r="E8610" s="1">
        <f t="shared" ca="1" si="940"/>
        <v>-1</v>
      </c>
      <c r="F8610" s="1">
        <f t="shared" ca="1" si="942"/>
        <v>1</v>
      </c>
      <c r="G8610" s="1">
        <f t="shared" ca="1" si="943"/>
        <v>1</v>
      </c>
      <c r="H8610" s="1">
        <f t="shared" ca="1" si="944"/>
        <v>0</v>
      </c>
    </row>
    <row r="8611" spans="1:8" hidden="1" x14ac:dyDescent="0.2">
      <c r="A8611" s="1">
        <v>8608</v>
      </c>
      <c r="B8611" s="1">
        <f t="shared" ca="1" si="941"/>
        <v>493641.05162234697</v>
      </c>
      <c r="C8611" s="1">
        <f t="shared" ca="1" si="938"/>
        <v>100</v>
      </c>
      <c r="D8611" s="1">
        <f t="shared" ca="1" si="939"/>
        <v>58.639357099169693</v>
      </c>
      <c r="E8611" s="1">
        <f t="shared" ca="1" si="940"/>
        <v>0</v>
      </c>
      <c r="F8611" s="1">
        <f t="shared" ca="1" si="942"/>
        <v>1</v>
      </c>
      <c r="G8611" s="1">
        <f t="shared" ca="1" si="943"/>
        <v>0</v>
      </c>
      <c r="H8611" s="1">
        <f t="shared" ca="1" si="944"/>
        <v>1</v>
      </c>
    </row>
    <row r="8612" spans="1:8" hidden="1" x14ac:dyDescent="0.2">
      <c r="A8612" s="1">
        <v>8609</v>
      </c>
      <c r="B8612" s="1">
        <f t="shared" ca="1" si="941"/>
        <v>499504.98733226396</v>
      </c>
      <c r="C8612" s="1">
        <f t="shared" ca="1" si="938"/>
        <v>100</v>
      </c>
      <c r="D8612" s="1">
        <f t="shared" ca="1" si="939"/>
        <v>58.639357099169693</v>
      </c>
      <c r="E8612" s="1">
        <f t="shared" ca="1" si="940"/>
        <v>0</v>
      </c>
      <c r="F8612" s="1">
        <f t="shared" ca="1" si="942"/>
        <v>1</v>
      </c>
      <c r="G8612" s="1">
        <f t="shared" ca="1" si="943"/>
        <v>0</v>
      </c>
      <c r="H8612" s="1">
        <f t="shared" ca="1" si="944"/>
        <v>2</v>
      </c>
    </row>
    <row r="8613" spans="1:8" hidden="1" x14ac:dyDescent="0.2">
      <c r="A8613" s="1">
        <v>8610</v>
      </c>
      <c r="B8613" s="1">
        <f t="shared" ca="1" si="941"/>
        <v>505368.92304218095</v>
      </c>
      <c r="C8613" s="1">
        <f t="shared" ca="1" si="938"/>
        <v>100</v>
      </c>
      <c r="D8613" s="1">
        <f t="shared" ca="1" si="939"/>
        <v>-42.077013244733351</v>
      </c>
      <c r="E8613" s="1">
        <f t="shared" ca="1" si="940"/>
        <v>0</v>
      </c>
      <c r="F8613" s="1">
        <f t="shared" ca="1" si="942"/>
        <v>1</v>
      </c>
      <c r="G8613" s="1">
        <f t="shared" ca="1" si="943"/>
        <v>0</v>
      </c>
      <c r="H8613" s="1">
        <f t="shared" ca="1" si="944"/>
        <v>3</v>
      </c>
    </row>
    <row r="8614" spans="1:8" hidden="1" x14ac:dyDescent="0.2">
      <c r="A8614" s="1">
        <v>8611</v>
      </c>
      <c r="B8614" s="1">
        <f t="shared" ca="1" si="941"/>
        <v>501161.22171770764</v>
      </c>
      <c r="C8614" s="1">
        <f t="shared" ca="1" si="938"/>
        <v>100</v>
      </c>
      <c r="D8614" s="1">
        <f t="shared" ca="1" si="939"/>
        <v>58.639357099169693</v>
      </c>
      <c r="E8614" s="1">
        <f t="shared" ca="1" si="940"/>
        <v>-1</v>
      </c>
      <c r="F8614" s="1">
        <f t="shared" ca="1" si="942"/>
        <v>1</v>
      </c>
      <c r="G8614" s="1">
        <f t="shared" ca="1" si="943"/>
        <v>1</v>
      </c>
      <c r="H8614" s="1">
        <f t="shared" ca="1" si="944"/>
        <v>0</v>
      </c>
    </row>
    <row r="8615" spans="1:8" hidden="1" x14ac:dyDescent="0.2">
      <c r="A8615" s="1">
        <v>8612</v>
      </c>
      <c r="B8615" s="1">
        <f t="shared" ca="1" si="941"/>
        <v>507025.15742762462</v>
      </c>
      <c r="C8615" s="1">
        <f t="shared" ca="1" si="938"/>
        <v>100</v>
      </c>
      <c r="D8615" s="1">
        <f t="shared" ca="1" si="939"/>
        <v>-42.077013244733351</v>
      </c>
      <c r="E8615" s="1">
        <f t="shared" ca="1" si="940"/>
        <v>0</v>
      </c>
      <c r="F8615" s="1">
        <f t="shared" ca="1" si="942"/>
        <v>1</v>
      </c>
      <c r="G8615" s="1">
        <f t="shared" ca="1" si="943"/>
        <v>0</v>
      </c>
      <c r="H8615" s="1">
        <f t="shared" ca="1" si="944"/>
        <v>1</v>
      </c>
    </row>
    <row r="8616" spans="1:8" hidden="1" x14ac:dyDescent="0.2">
      <c r="A8616" s="1">
        <v>8613</v>
      </c>
      <c r="B8616" s="1">
        <f t="shared" ca="1" si="941"/>
        <v>502817.45610315131</v>
      </c>
      <c r="C8616" s="1">
        <f t="shared" ca="1" si="938"/>
        <v>100</v>
      </c>
      <c r="D8616" s="1">
        <f t="shared" ca="1" si="939"/>
        <v>-42.077013244733351</v>
      </c>
      <c r="E8616" s="1">
        <f t="shared" ca="1" si="940"/>
        <v>-1</v>
      </c>
      <c r="F8616" s="1">
        <f t="shared" ca="1" si="942"/>
        <v>1</v>
      </c>
      <c r="G8616" s="1">
        <f t="shared" ca="1" si="943"/>
        <v>1</v>
      </c>
      <c r="H8616" s="1">
        <f t="shared" ca="1" si="944"/>
        <v>0</v>
      </c>
    </row>
    <row r="8617" spans="1:8" hidden="1" x14ac:dyDescent="0.2">
      <c r="A8617" s="1">
        <v>8614</v>
      </c>
      <c r="B8617" s="1">
        <f t="shared" ca="1" si="941"/>
        <v>498609.75477867801</v>
      </c>
      <c r="C8617" s="1">
        <f t="shared" ca="1" si="938"/>
        <v>100</v>
      </c>
      <c r="D8617" s="1">
        <f t="shared" ca="1" si="939"/>
        <v>-42.077013244733351</v>
      </c>
      <c r="E8617" s="1">
        <f t="shared" ca="1" si="940"/>
        <v>-2</v>
      </c>
      <c r="F8617" s="1">
        <f t="shared" ca="1" si="942"/>
        <v>1</v>
      </c>
      <c r="G8617" s="1">
        <f t="shared" ca="1" si="943"/>
        <v>2</v>
      </c>
      <c r="H8617" s="1">
        <f t="shared" ca="1" si="944"/>
        <v>0</v>
      </c>
    </row>
    <row r="8618" spans="1:8" hidden="1" x14ac:dyDescent="0.2">
      <c r="A8618" s="1">
        <v>8615</v>
      </c>
      <c r="B8618" s="1">
        <f t="shared" ca="1" si="941"/>
        <v>494402.0534542047</v>
      </c>
      <c r="C8618" s="1">
        <f t="shared" ca="1" si="938"/>
        <v>100</v>
      </c>
      <c r="D8618" s="1">
        <f t="shared" ca="1" si="939"/>
        <v>-42.077013244733351</v>
      </c>
      <c r="E8618" s="1">
        <f t="shared" ca="1" si="940"/>
        <v>-3</v>
      </c>
      <c r="F8618" s="1">
        <f t="shared" ca="1" si="942"/>
        <v>1</v>
      </c>
      <c r="G8618" s="1">
        <f t="shared" ca="1" si="943"/>
        <v>3</v>
      </c>
      <c r="H8618" s="1">
        <f t="shared" ca="1" si="944"/>
        <v>0</v>
      </c>
    </row>
    <row r="8619" spans="1:8" hidden="1" x14ac:dyDescent="0.2">
      <c r="A8619" s="1">
        <v>8616</v>
      </c>
      <c r="B8619" s="1">
        <f t="shared" ca="1" si="941"/>
        <v>490194.35212973139</v>
      </c>
      <c r="C8619" s="1">
        <f t="shared" ca="1" si="938"/>
        <v>100</v>
      </c>
      <c r="D8619" s="1">
        <f t="shared" ca="1" si="939"/>
        <v>-42.077013244733351</v>
      </c>
      <c r="E8619" s="1">
        <f t="shared" ca="1" si="940"/>
        <v>-4</v>
      </c>
      <c r="F8619" s="1">
        <f t="shared" ca="1" si="942"/>
        <v>1</v>
      </c>
      <c r="G8619" s="1">
        <f t="shared" ca="1" si="943"/>
        <v>4</v>
      </c>
      <c r="H8619" s="1">
        <f t="shared" ca="1" si="944"/>
        <v>0</v>
      </c>
    </row>
    <row r="8620" spans="1:8" hidden="1" x14ac:dyDescent="0.2">
      <c r="A8620" s="1">
        <v>8617</v>
      </c>
      <c r="B8620" s="1">
        <f t="shared" ca="1" si="941"/>
        <v>485986.65080525808</v>
      </c>
      <c r="C8620" s="1">
        <f t="shared" ca="1" si="938"/>
        <v>500</v>
      </c>
      <c r="D8620" s="1">
        <f t="shared" ca="1" si="939"/>
        <v>58.639357099169693</v>
      </c>
      <c r="E8620" s="1">
        <f t="shared" ca="1" si="940"/>
        <v>0</v>
      </c>
      <c r="F8620" s="1">
        <f t="shared" ca="1" si="942"/>
        <v>2</v>
      </c>
      <c r="G8620" s="1">
        <f t="shared" ca="1" si="943"/>
        <v>5</v>
      </c>
      <c r="H8620" s="1">
        <f t="shared" ca="1" si="944"/>
        <v>0</v>
      </c>
    </row>
    <row r="8621" spans="1:8" hidden="1" x14ac:dyDescent="0.2">
      <c r="A8621" s="1">
        <v>8618</v>
      </c>
      <c r="B8621" s="1">
        <f t="shared" ca="1" si="941"/>
        <v>515306.32935484289</v>
      </c>
      <c r="C8621" s="1">
        <f t="shared" ca="1" si="938"/>
        <v>100</v>
      </c>
      <c r="D8621" s="1">
        <f t="shared" ca="1" si="939"/>
        <v>58.639357099169693</v>
      </c>
      <c r="E8621" s="1">
        <f t="shared" ca="1" si="940"/>
        <v>0</v>
      </c>
      <c r="F8621" s="1">
        <f t="shared" ca="1" si="942"/>
        <v>1</v>
      </c>
      <c r="G8621" s="1">
        <f t="shared" ca="1" si="943"/>
        <v>0</v>
      </c>
      <c r="H8621" s="1">
        <f t="shared" ca="1" si="944"/>
        <v>1</v>
      </c>
    </row>
    <row r="8622" spans="1:8" hidden="1" x14ac:dyDescent="0.2">
      <c r="A8622" s="1">
        <v>8619</v>
      </c>
      <c r="B8622" s="1">
        <f t="shared" ca="1" si="941"/>
        <v>521170.26506475988</v>
      </c>
      <c r="C8622" s="1">
        <f t="shared" ca="1" si="938"/>
        <v>100</v>
      </c>
      <c r="D8622" s="1">
        <f t="shared" ca="1" si="939"/>
        <v>-42.077013244733351</v>
      </c>
      <c r="E8622" s="1">
        <f t="shared" ca="1" si="940"/>
        <v>0</v>
      </c>
      <c r="F8622" s="1">
        <f t="shared" ca="1" si="942"/>
        <v>1</v>
      </c>
      <c r="G8622" s="1">
        <f t="shared" ca="1" si="943"/>
        <v>0</v>
      </c>
      <c r="H8622" s="1">
        <f t="shared" ca="1" si="944"/>
        <v>2</v>
      </c>
    </row>
    <row r="8623" spans="1:8" hidden="1" x14ac:dyDescent="0.2">
      <c r="A8623" s="1">
        <v>8620</v>
      </c>
      <c r="B8623" s="1">
        <f t="shared" ca="1" si="941"/>
        <v>516962.56374028657</v>
      </c>
      <c r="C8623" s="1">
        <f t="shared" ca="1" si="938"/>
        <v>100</v>
      </c>
      <c r="D8623" s="1">
        <f t="shared" ca="1" si="939"/>
        <v>-42.077013244733351</v>
      </c>
      <c r="E8623" s="1">
        <f t="shared" ca="1" si="940"/>
        <v>-1</v>
      </c>
      <c r="F8623" s="1">
        <f t="shared" ca="1" si="942"/>
        <v>1</v>
      </c>
      <c r="G8623" s="1">
        <f t="shared" ca="1" si="943"/>
        <v>1</v>
      </c>
      <c r="H8623" s="1">
        <f t="shared" ca="1" si="944"/>
        <v>0</v>
      </c>
    </row>
    <row r="8624" spans="1:8" hidden="1" x14ac:dyDescent="0.2">
      <c r="A8624" s="1">
        <v>8621</v>
      </c>
      <c r="B8624" s="1">
        <f t="shared" ca="1" si="941"/>
        <v>512754.86241581326</v>
      </c>
      <c r="C8624" s="1">
        <f t="shared" ca="1" si="938"/>
        <v>100</v>
      </c>
      <c r="D8624" s="1">
        <f t="shared" ca="1" si="939"/>
        <v>58.639357099169693</v>
      </c>
      <c r="E8624" s="1">
        <f t="shared" ca="1" si="940"/>
        <v>-2</v>
      </c>
      <c r="F8624" s="1">
        <f t="shared" ca="1" si="942"/>
        <v>1</v>
      </c>
      <c r="G8624" s="1">
        <f t="shared" ca="1" si="943"/>
        <v>2</v>
      </c>
      <c r="H8624" s="1">
        <f t="shared" ca="1" si="944"/>
        <v>0</v>
      </c>
    </row>
    <row r="8625" spans="1:8" hidden="1" x14ac:dyDescent="0.2">
      <c r="A8625" s="1">
        <v>8622</v>
      </c>
      <c r="B8625" s="1">
        <f t="shared" ca="1" si="941"/>
        <v>518618.79812573025</v>
      </c>
      <c r="C8625" s="1">
        <f t="shared" ca="1" si="938"/>
        <v>100</v>
      </c>
      <c r="D8625" s="1">
        <f t="shared" ca="1" si="939"/>
        <v>-42.077013244733351</v>
      </c>
      <c r="E8625" s="1">
        <f t="shared" ca="1" si="940"/>
        <v>-1</v>
      </c>
      <c r="F8625" s="1">
        <f t="shared" ca="1" si="942"/>
        <v>1</v>
      </c>
      <c r="G8625" s="1">
        <f t="shared" ca="1" si="943"/>
        <v>0</v>
      </c>
      <c r="H8625" s="1">
        <f t="shared" ca="1" si="944"/>
        <v>1</v>
      </c>
    </row>
    <row r="8626" spans="1:8" hidden="1" x14ac:dyDescent="0.2">
      <c r="A8626" s="1">
        <v>8623</v>
      </c>
      <c r="B8626" s="1">
        <f t="shared" ca="1" si="941"/>
        <v>514411.09680125694</v>
      </c>
      <c r="C8626" s="1">
        <f t="shared" ca="1" si="938"/>
        <v>100</v>
      </c>
      <c r="D8626" s="1">
        <f t="shared" ca="1" si="939"/>
        <v>-42.077013244733351</v>
      </c>
      <c r="E8626" s="1">
        <f t="shared" ca="1" si="940"/>
        <v>-2</v>
      </c>
      <c r="F8626" s="1">
        <f t="shared" ca="1" si="942"/>
        <v>1</v>
      </c>
      <c r="G8626" s="1">
        <f t="shared" ca="1" si="943"/>
        <v>1</v>
      </c>
      <c r="H8626" s="1">
        <f t="shared" ca="1" si="944"/>
        <v>0</v>
      </c>
    </row>
    <row r="8627" spans="1:8" hidden="1" x14ac:dyDescent="0.2">
      <c r="A8627" s="1">
        <v>8624</v>
      </c>
      <c r="B8627" s="1">
        <f t="shared" ca="1" si="941"/>
        <v>510203.39547678363</v>
      </c>
      <c r="C8627" s="1">
        <f t="shared" ca="1" si="938"/>
        <v>100</v>
      </c>
      <c r="D8627" s="1">
        <f t="shared" ca="1" si="939"/>
        <v>-42.077013244733351</v>
      </c>
      <c r="E8627" s="1">
        <f t="shared" ca="1" si="940"/>
        <v>-3</v>
      </c>
      <c r="F8627" s="1">
        <f t="shared" ca="1" si="942"/>
        <v>1</v>
      </c>
      <c r="G8627" s="1">
        <f t="shared" ca="1" si="943"/>
        <v>2</v>
      </c>
      <c r="H8627" s="1">
        <f t="shared" ca="1" si="944"/>
        <v>0</v>
      </c>
    </row>
    <row r="8628" spans="1:8" hidden="1" x14ac:dyDescent="0.2">
      <c r="A8628" s="1">
        <v>8625</v>
      </c>
      <c r="B8628" s="1">
        <f t="shared" ca="1" si="941"/>
        <v>505995.69415231032</v>
      </c>
      <c r="C8628" s="1">
        <f t="shared" ca="1" si="938"/>
        <v>100</v>
      </c>
      <c r="D8628" s="1">
        <f t="shared" ca="1" si="939"/>
        <v>-42.077013244733351</v>
      </c>
      <c r="E8628" s="1">
        <f t="shared" ca="1" si="940"/>
        <v>-4</v>
      </c>
      <c r="F8628" s="1">
        <f t="shared" ca="1" si="942"/>
        <v>1</v>
      </c>
      <c r="G8628" s="1">
        <f t="shared" ca="1" si="943"/>
        <v>3</v>
      </c>
      <c r="H8628" s="1">
        <f t="shared" ca="1" si="944"/>
        <v>0</v>
      </c>
    </row>
    <row r="8629" spans="1:8" hidden="1" x14ac:dyDescent="0.2">
      <c r="A8629" s="1">
        <v>8626</v>
      </c>
      <c r="B8629" s="1">
        <f t="shared" ca="1" si="941"/>
        <v>501787.99282783701</v>
      </c>
      <c r="C8629" s="1">
        <f t="shared" ca="1" si="938"/>
        <v>500</v>
      </c>
      <c r="D8629" s="1">
        <f t="shared" ca="1" si="939"/>
        <v>-42.077013244733351</v>
      </c>
      <c r="E8629" s="1">
        <f t="shared" ca="1" si="940"/>
        <v>0</v>
      </c>
      <c r="F8629" s="1">
        <f t="shared" ca="1" si="942"/>
        <v>2</v>
      </c>
      <c r="G8629" s="1">
        <f t="shared" ca="1" si="943"/>
        <v>4</v>
      </c>
      <c r="H8629" s="1">
        <f t="shared" ca="1" si="944"/>
        <v>0</v>
      </c>
    </row>
    <row r="8630" spans="1:8" hidden="1" x14ac:dyDescent="0.2">
      <c r="A8630" s="1">
        <v>8627</v>
      </c>
      <c r="B8630" s="1">
        <f t="shared" ca="1" si="941"/>
        <v>480749.48620547034</v>
      </c>
      <c r="C8630" s="1">
        <f t="shared" ca="1" si="938"/>
        <v>500</v>
      </c>
      <c r="D8630" s="1">
        <f t="shared" ca="1" si="939"/>
        <v>-42.077013244733351</v>
      </c>
      <c r="E8630" s="1">
        <f t="shared" ca="1" si="940"/>
        <v>-1</v>
      </c>
      <c r="F8630" s="1">
        <f t="shared" ca="1" si="942"/>
        <v>2</v>
      </c>
      <c r="G8630" s="1">
        <f t="shared" ca="1" si="943"/>
        <v>5</v>
      </c>
      <c r="H8630" s="1">
        <f t="shared" ca="1" si="944"/>
        <v>0</v>
      </c>
    </row>
    <row r="8631" spans="1:8" hidden="1" x14ac:dyDescent="0.2">
      <c r="A8631" s="1">
        <v>8628</v>
      </c>
      <c r="B8631" s="1">
        <f t="shared" ca="1" si="941"/>
        <v>459710.97958310368</v>
      </c>
      <c r="C8631" s="1">
        <f t="shared" ca="1" si="938"/>
        <v>500</v>
      </c>
      <c r="D8631" s="1">
        <f t="shared" ca="1" si="939"/>
        <v>-42.077013244733351</v>
      </c>
      <c r="E8631" s="1">
        <f t="shared" ca="1" si="940"/>
        <v>-2</v>
      </c>
      <c r="F8631" s="1">
        <f t="shared" ca="1" si="942"/>
        <v>2</v>
      </c>
      <c r="G8631" s="1">
        <f t="shared" ca="1" si="943"/>
        <v>6</v>
      </c>
      <c r="H8631" s="1">
        <f t="shared" ca="1" si="944"/>
        <v>0</v>
      </c>
    </row>
    <row r="8632" spans="1:8" hidden="1" x14ac:dyDescent="0.2">
      <c r="A8632" s="1">
        <v>8629</v>
      </c>
      <c r="B8632" s="1">
        <f t="shared" ca="1" si="941"/>
        <v>438672.47296073701</v>
      </c>
      <c r="C8632" s="1">
        <f t="shared" ca="1" si="938"/>
        <v>500</v>
      </c>
      <c r="D8632" s="1">
        <f t="shared" ca="1" si="939"/>
        <v>58.639357099169693</v>
      </c>
      <c r="E8632" s="1">
        <f t="shared" ca="1" si="940"/>
        <v>-3</v>
      </c>
      <c r="F8632" s="1">
        <f t="shared" ca="1" si="942"/>
        <v>2</v>
      </c>
      <c r="G8632" s="1">
        <f t="shared" ca="1" si="943"/>
        <v>7</v>
      </c>
      <c r="H8632" s="1">
        <f t="shared" ca="1" si="944"/>
        <v>0</v>
      </c>
    </row>
    <row r="8633" spans="1:8" hidden="1" x14ac:dyDescent="0.2">
      <c r="A8633" s="1">
        <v>8630</v>
      </c>
      <c r="B8633" s="1">
        <f t="shared" ca="1" si="941"/>
        <v>467992.15151032188</v>
      </c>
      <c r="C8633" s="1">
        <f t="shared" ca="1" si="938"/>
        <v>500</v>
      </c>
      <c r="D8633" s="1">
        <f t="shared" ca="1" si="939"/>
        <v>-42.077013244733351</v>
      </c>
      <c r="E8633" s="1">
        <f t="shared" ca="1" si="940"/>
        <v>-2</v>
      </c>
      <c r="F8633" s="1">
        <f t="shared" ca="1" si="942"/>
        <v>2</v>
      </c>
      <c r="G8633" s="1">
        <f t="shared" ca="1" si="943"/>
        <v>0</v>
      </c>
      <c r="H8633" s="1">
        <f t="shared" ca="1" si="944"/>
        <v>1</v>
      </c>
    </row>
    <row r="8634" spans="1:8" hidden="1" x14ac:dyDescent="0.2">
      <c r="A8634" s="1">
        <v>8631</v>
      </c>
      <c r="B8634" s="1">
        <f t="shared" ca="1" si="941"/>
        <v>446953.64488795522</v>
      </c>
      <c r="C8634" s="1">
        <f t="shared" ca="1" si="938"/>
        <v>500</v>
      </c>
      <c r="D8634" s="1">
        <f t="shared" ca="1" si="939"/>
        <v>-42.077013244733351</v>
      </c>
      <c r="E8634" s="1">
        <f t="shared" ca="1" si="940"/>
        <v>-3</v>
      </c>
      <c r="F8634" s="1">
        <f t="shared" ca="1" si="942"/>
        <v>2</v>
      </c>
      <c r="G8634" s="1">
        <f t="shared" ca="1" si="943"/>
        <v>1</v>
      </c>
      <c r="H8634" s="1">
        <f t="shared" ca="1" si="944"/>
        <v>0</v>
      </c>
    </row>
    <row r="8635" spans="1:8" hidden="1" x14ac:dyDescent="0.2">
      <c r="A8635" s="1">
        <v>8632</v>
      </c>
      <c r="B8635" s="1">
        <f t="shared" ca="1" si="941"/>
        <v>425915.13826558855</v>
      </c>
      <c r="C8635" s="1">
        <f t="shared" ca="1" si="938"/>
        <v>500</v>
      </c>
      <c r="D8635" s="1">
        <f t="shared" ca="1" si="939"/>
        <v>-42.077013244733351</v>
      </c>
      <c r="E8635" s="1">
        <f t="shared" ca="1" si="940"/>
        <v>-4</v>
      </c>
      <c r="F8635" s="1">
        <f t="shared" ca="1" si="942"/>
        <v>2</v>
      </c>
      <c r="G8635" s="1">
        <f t="shared" ca="1" si="943"/>
        <v>2</v>
      </c>
      <c r="H8635" s="1">
        <f t="shared" ca="1" si="944"/>
        <v>0</v>
      </c>
    </row>
    <row r="8636" spans="1:8" hidden="1" x14ac:dyDescent="0.2">
      <c r="A8636" s="1">
        <v>8633</v>
      </c>
      <c r="B8636" s="1">
        <f t="shared" ca="1" si="941"/>
        <v>404876.63164322189</v>
      </c>
      <c r="C8636" s="1">
        <f t="shared" ca="1" si="938"/>
        <v>100</v>
      </c>
      <c r="D8636" s="1">
        <f t="shared" ca="1" si="939"/>
        <v>-42.077013244733351</v>
      </c>
      <c r="E8636" s="1">
        <f t="shared" ca="1" si="940"/>
        <v>0</v>
      </c>
      <c r="F8636" s="1">
        <f t="shared" ca="1" si="942"/>
        <v>1</v>
      </c>
      <c r="G8636" s="1">
        <f t="shared" ca="1" si="943"/>
        <v>3</v>
      </c>
      <c r="H8636" s="1">
        <f t="shared" ca="1" si="944"/>
        <v>0</v>
      </c>
    </row>
    <row r="8637" spans="1:8" hidden="1" x14ac:dyDescent="0.2">
      <c r="A8637" s="1">
        <v>8634</v>
      </c>
      <c r="B8637" s="1">
        <f t="shared" ca="1" si="941"/>
        <v>400668.93031874858</v>
      </c>
      <c r="C8637" s="1">
        <f t="shared" ca="1" si="938"/>
        <v>100</v>
      </c>
      <c r="D8637" s="1">
        <f t="shared" ca="1" si="939"/>
        <v>-42.077013244733351</v>
      </c>
      <c r="E8637" s="1">
        <f t="shared" ca="1" si="940"/>
        <v>-1</v>
      </c>
      <c r="F8637" s="1">
        <f t="shared" ca="1" si="942"/>
        <v>1</v>
      </c>
      <c r="G8637" s="1">
        <f t="shared" ca="1" si="943"/>
        <v>4</v>
      </c>
      <c r="H8637" s="1">
        <f t="shared" ca="1" si="944"/>
        <v>0</v>
      </c>
    </row>
    <row r="8638" spans="1:8" hidden="1" x14ac:dyDescent="0.2">
      <c r="A8638" s="1">
        <v>8635</v>
      </c>
      <c r="B8638" s="1">
        <f t="shared" ca="1" si="941"/>
        <v>396461.22899427527</v>
      </c>
      <c r="C8638" s="1">
        <f t="shared" ca="1" si="938"/>
        <v>100</v>
      </c>
      <c r="D8638" s="1">
        <f t="shared" ca="1" si="939"/>
        <v>-42.077013244733351</v>
      </c>
      <c r="E8638" s="1">
        <f t="shared" ca="1" si="940"/>
        <v>-2</v>
      </c>
      <c r="F8638" s="1">
        <f t="shared" ca="1" si="942"/>
        <v>1</v>
      </c>
      <c r="G8638" s="1">
        <f t="shared" ca="1" si="943"/>
        <v>5</v>
      </c>
      <c r="H8638" s="1">
        <f t="shared" ca="1" si="944"/>
        <v>0</v>
      </c>
    </row>
    <row r="8639" spans="1:8" hidden="1" x14ac:dyDescent="0.2">
      <c r="A8639" s="1">
        <v>8636</v>
      </c>
      <c r="B8639" s="1">
        <f t="shared" ca="1" si="941"/>
        <v>392253.52766980196</v>
      </c>
      <c r="C8639" s="1">
        <f t="shared" ca="1" si="938"/>
        <v>100</v>
      </c>
      <c r="D8639" s="1">
        <f t="shared" ca="1" si="939"/>
        <v>-42.077013244733351</v>
      </c>
      <c r="E8639" s="1">
        <f t="shared" ca="1" si="940"/>
        <v>-3</v>
      </c>
      <c r="F8639" s="1">
        <f t="shared" ca="1" si="942"/>
        <v>1</v>
      </c>
      <c r="G8639" s="1">
        <f t="shared" ca="1" si="943"/>
        <v>6</v>
      </c>
      <c r="H8639" s="1">
        <f t="shared" ca="1" si="944"/>
        <v>0</v>
      </c>
    </row>
    <row r="8640" spans="1:8" hidden="1" x14ac:dyDescent="0.2">
      <c r="A8640" s="1">
        <v>8637</v>
      </c>
      <c r="B8640" s="1">
        <f t="shared" ca="1" si="941"/>
        <v>388045.82634532865</v>
      </c>
      <c r="C8640" s="1">
        <f t="shared" ca="1" si="938"/>
        <v>100</v>
      </c>
      <c r="D8640" s="1">
        <f t="shared" ca="1" si="939"/>
        <v>-42.077013244733351</v>
      </c>
      <c r="E8640" s="1">
        <f t="shared" ca="1" si="940"/>
        <v>-4</v>
      </c>
      <c r="F8640" s="1">
        <f t="shared" ca="1" si="942"/>
        <v>1</v>
      </c>
      <c r="G8640" s="1">
        <f t="shared" ca="1" si="943"/>
        <v>7</v>
      </c>
      <c r="H8640" s="1">
        <f t="shared" ca="1" si="944"/>
        <v>0</v>
      </c>
    </row>
    <row r="8641" spans="1:8" hidden="1" x14ac:dyDescent="0.2">
      <c r="A8641" s="1">
        <v>8638</v>
      </c>
      <c r="B8641" s="1">
        <f t="shared" ca="1" si="941"/>
        <v>383838.12502085534</v>
      </c>
      <c r="C8641" s="1">
        <f t="shared" ca="1" si="938"/>
        <v>500</v>
      </c>
      <c r="D8641" s="1">
        <f t="shared" ca="1" si="939"/>
        <v>58.639357099169693</v>
      </c>
      <c r="E8641" s="1">
        <f t="shared" ca="1" si="940"/>
        <v>0</v>
      </c>
      <c r="F8641" s="1">
        <f t="shared" ca="1" si="942"/>
        <v>2</v>
      </c>
      <c r="G8641" s="1">
        <f t="shared" ca="1" si="943"/>
        <v>8</v>
      </c>
      <c r="H8641" s="1">
        <f t="shared" ca="1" si="944"/>
        <v>0</v>
      </c>
    </row>
    <row r="8642" spans="1:8" hidden="1" x14ac:dyDescent="0.2">
      <c r="A8642" s="1">
        <v>8639</v>
      </c>
      <c r="B8642" s="1">
        <f t="shared" ca="1" si="941"/>
        <v>413157.80357044016</v>
      </c>
      <c r="C8642" s="1">
        <f t="shared" ca="1" si="938"/>
        <v>100</v>
      </c>
      <c r="D8642" s="1">
        <f t="shared" ca="1" si="939"/>
        <v>58.639357099169693</v>
      </c>
      <c r="E8642" s="1">
        <f t="shared" ca="1" si="940"/>
        <v>0</v>
      </c>
      <c r="F8642" s="1">
        <f t="shared" ca="1" si="942"/>
        <v>1</v>
      </c>
      <c r="G8642" s="1">
        <f t="shared" ca="1" si="943"/>
        <v>0</v>
      </c>
      <c r="H8642" s="1">
        <f t="shared" ca="1" si="944"/>
        <v>1</v>
      </c>
    </row>
    <row r="8643" spans="1:8" hidden="1" x14ac:dyDescent="0.2">
      <c r="A8643" s="1">
        <v>8640</v>
      </c>
      <c r="B8643" s="1">
        <f t="shared" ca="1" si="941"/>
        <v>419021.73928035714</v>
      </c>
      <c r="C8643" s="1">
        <f t="shared" ca="1" si="938"/>
        <v>100</v>
      </c>
      <c r="D8643" s="1">
        <f t="shared" ca="1" si="939"/>
        <v>-42.077013244733351</v>
      </c>
      <c r="E8643" s="1">
        <f t="shared" ca="1" si="940"/>
        <v>0</v>
      </c>
      <c r="F8643" s="1">
        <f t="shared" ca="1" si="942"/>
        <v>1</v>
      </c>
      <c r="G8643" s="1">
        <f t="shared" ca="1" si="943"/>
        <v>0</v>
      </c>
      <c r="H8643" s="1">
        <f t="shared" ca="1" si="944"/>
        <v>2</v>
      </c>
    </row>
    <row r="8644" spans="1:8" hidden="1" x14ac:dyDescent="0.2">
      <c r="A8644" s="1">
        <v>8641</v>
      </c>
      <c r="B8644" s="1">
        <f t="shared" ca="1" si="941"/>
        <v>414814.03795588383</v>
      </c>
      <c r="C8644" s="1">
        <f t="shared" ca="1" si="938"/>
        <v>100</v>
      </c>
      <c r="D8644" s="1">
        <f t="shared" ca="1" si="939"/>
        <v>58.639357099169693</v>
      </c>
      <c r="E8644" s="1">
        <f t="shared" ca="1" si="940"/>
        <v>-1</v>
      </c>
      <c r="F8644" s="1">
        <f t="shared" ca="1" si="942"/>
        <v>1</v>
      </c>
      <c r="G8644" s="1">
        <f t="shared" ca="1" si="943"/>
        <v>1</v>
      </c>
      <c r="H8644" s="1">
        <f t="shared" ca="1" si="944"/>
        <v>0</v>
      </c>
    </row>
    <row r="8645" spans="1:8" hidden="1" x14ac:dyDescent="0.2">
      <c r="A8645" s="1">
        <v>8642</v>
      </c>
      <c r="B8645" s="1">
        <f t="shared" ca="1" si="941"/>
        <v>420677.97366580082</v>
      </c>
      <c r="C8645" s="1">
        <f t="shared" ref="C8645:C8708" ca="1" si="945">$C$4*POWER($L$2,F8645-1)</f>
        <v>100</v>
      </c>
      <c r="D8645" s="1">
        <f t="shared" ref="D8645:D8708" ca="1" si="946">IF(RAND()&lt;$B$1,$F$1,$H$1)</f>
        <v>-42.077013244733351</v>
      </c>
      <c r="E8645" s="1">
        <f t="shared" ref="E8645:E8708" ca="1" si="947">IF(D8644&lt;0,IF(E8644-1=-$D$2,0,E8644-1),IF(E8644+1=$F$2,0,E8644+1))</f>
        <v>0</v>
      </c>
      <c r="F8645" s="1">
        <f t="shared" ca="1" si="942"/>
        <v>1</v>
      </c>
      <c r="G8645" s="1">
        <f t="shared" ca="1" si="943"/>
        <v>0</v>
      </c>
      <c r="H8645" s="1">
        <f t="shared" ca="1" si="944"/>
        <v>1</v>
      </c>
    </row>
    <row r="8646" spans="1:8" hidden="1" x14ac:dyDescent="0.2">
      <c r="A8646" s="1">
        <v>8643</v>
      </c>
      <c r="B8646" s="1">
        <f t="shared" ref="B8646:B8709" ca="1" si="948">B8645+D8645*C8645</f>
        <v>416470.27234132751</v>
      </c>
      <c r="C8646" s="1">
        <f t="shared" ca="1" si="945"/>
        <v>100</v>
      </c>
      <c r="D8646" s="1">
        <f t="shared" ca="1" si="946"/>
        <v>-42.077013244733351</v>
      </c>
      <c r="E8646" s="1">
        <f t="shared" ca="1" si="947"/>
        <v>-1</v>
      </c>
      <c r="F8646" s="1">
        <f t="shared" ref="F8646:F8709" ca="1" si="949">IF(AND(D8645&gt;0,E8646=0),IF(F8645-1&lt;1,1,F8645-1),IF(AND(D8645&lt;0,E8646=0),IF(F8645+1&gt;$H$2,1,F8645+1),F8645))</f>
        <v>1</v>
      </c>
      <c r="G8646" s="1">
        <f t="shared" ref="G8646:G8709" ca="1" si="950">IF(D8645&gt;0,0,G8645+1)</f>
        <v>1</v>
      </c>
      <c r="H8646" s="1">
        <f t="shared" ref="H8646:H8709" ca="1" si="951">IF(D8645&lt;0,0,H8645+1)</f>
        <v>0</v>
      </c>
    </row>
    <row r="8647" spans="1:8" hidden="1" x14ac:dyDescent="0.2">
      <c r="A8647" s="1">
        <v>8644</v>
      </c>
      <c r="B8647" s="1">
        <f t="shared" ca="1" si="948"/>
        <v>412262.5710168542</v>
      </c>
      <c r="C8647" s="1">
        <f t="shared" ca="1" si="945"/>
        <v>100</v>
      </c>
      <c r="D8647" s="1">
        <f t="shared" ca="1" si="946"/>
        <v>58.639357099169693</v>
      </c>
      <c r="E8647" s="1">
        <f t="shared" ca="1" si="947"/>
        <v>-2</v>
      </c>
      <c r="F8647" s="1">
        <f t="shared" ca="1" si="949"/>
        <v>1</v>
      </c>
      <c r="G8647" s="1">
        <f t="shared" ca="1" si="950"/>
        <v>2</v>
      </c>
      <c r="H8647" s="1">
        <f t="shared" ca="1" si="951"/>
        <v>0</v>
      </c>
    </row>
    <row r="8648" spans="1:8" hidden="1" x14ac:dyDescent="0.2">
      <c r="A8648" s="1">
        <v>8645</v>
      </c>
      <c r="B8648" s="1">
        <f t="shared" ca="1" si="948"/>
        <v>418126.50672677119</v>
      </c>
      <c r="C8648" s="1">
        <f t="shared" ca="1" si="945"/>
        <v>100</v>
      </c>
      <c r="D8648" s="1">
        <f t="shared" ca="1" si="946"/>
        <v>-42.077013244733351</v>
      </c>
      <c r="E8648" s="1">
        <f t="shared" ca="1" si="947"/>
        <v>-1</v>
      </c>
      <c r="F8648" s="1">
        <f t="shared" ca="1" si="949"/>
        <v>1</v>
      </c>
      <c r="G8648" s="1">
        <f t="shared" ca="1" si="950"/>
        <v>0</v>
      </c>
      <c r="H8648" s="1">
        <f t="shared" ca="1" si="951"/>
        <v>1</v>
      </c>
    </row>
    <row r="8649" spans="1:8" hidden="1" x14ac:dyDescent="0.2">
      <c r="A8649" s="1">
        <v>8646</v>
      </c>
      <c r="B8649" s="1">
        <f t="shared" ca="1" si="948"/>
        <v>413918.80540229788</v>
      </c>
      <c r="C8649" s="1">
        <f t="shared" ca="1" si="945"/>
        <v>100</v>
      </c>
      <c r="D8649" s="1">
        <f t="shared" ca="1" si="946"/>
        <v>58.639357099169693</v>
      </c>
      <c r="E8649" s="1">
        <f t="shared" ca="1" si="947"/>
        <v>-2</v>
      </c>
      <c r="F8649" s="1">
        <f t="shared" ca="1" si="949"/>
        <v>1</v>
      </c>
      <c r="G8649" s="1">
        <f t="shared" ca="1" si="950"/>
        <v>1</v>
      </c>
      <c r="H8649" s="1">
        <f t="shared" ca="1" si="951"/>
        <v>0</v>
      </c>
    </row>
    <row r="8650" spans="1:8" hidden="1" x14ac:dyDescent="0.2">
      <c r="A8650" s="1">
        <v>8647</v>
      </c>
      <c r="B8650" s="1">
        <f t="shared" ca="1" si="948"/>
        <v>419782.74111221486</v>
      </c>
      <c r="C8650" s="1">
        <f t="shared" ca="1" si="945"/>
        <v>100</v>
      </c>
      <c r="D8650" s="1">
        <f t="shared" ca="1" si="946"/>
        <v>58.639357099169693</v>
      </c>
      <c r="E8650" s="1">
        <f t="shared" ca="1" si="947"/>
        <v>-1</v>
      </c>
      <c r="F8650" s="1">
        <f t="shared" ca="1" si="949"/>
        <v>1</v>
      </c>
      <c r="G8650" s="1">
        <f t="shared" ca="1" si="950"/>
        <v>0</v>
      </c>
      <c r="H8650" s="1">
        <f t="shared" ca="1" si="951"/>
        <v>1</v>
      </c>
    </row>
    <row r="8651" spans="1:8" hidden="1" x14ac:dyDescent="0.2">
      <c r="A8651" s="1">
        <v>8648</v>
      </c>
      <c r="B8651" s="1">
        <f t="shared" ca="1" si="948"/>
        <v>425646.67682213185</v>
      </c>
      <c r="C8651" s="1">
        <f t="shared" ca="1" si="945"/>
        <v>100</v>
      </c>
      <c r="D8651" s="1">
        <f t="shared" ca="1" si="946"/>
        <v>-42.077013244733351</v>
      </c>
      <c r="E8651" s="1">
        <f t="shared" ca="1" si="947"/>
        <v>0</v>
      </c>
      <c r="F8651" s="1">
        <f t="shared" ca="1" si="949"/>
        <v>1</v>
      </c>
      <c r="G8651" s="1">
        <f t="shared" ca="1" si="950"/>
        <v>0</v>
      </c>
      <c r="H8651" s="1">
        <f t="shared" ca="1" si="951"/>
        <v>2</v>
      </c>
    </row>
    <row r="8652" spans="1:8" hidden="1" x14ac:dyDescent="0.2">
      <c r="A8652" s="1">
        <v>8649</v>
      </c>
      <c r="B8652" s="1">
        <f t="shared" ca="1" si="948"/>
        <v>421438.97549765854</v>
      </c>
      <c r="C8652" s="1">
        <f t="shared" ca="1" si="945"/>
        <v>100</v>
      </c>
      <c r="D8652" s="1">
        <f t="shared" ca="1" si="946"/>
        <v>-42.077013244733351</v>
      </c>
      <c r="E8652" s="1">
        <f t="shared" ca="1" si="947"/>
        <v>-1</v>
      </c>
      <c r="F8652" s="1">
        <f t="shared" ca="1" si="949"/>
        <v>1</v>
      </c>
      <c r="G8652" s="1">
        <f t="shared" ca="1" si="950"/>
        <v>1</v>
      </c>
      <c r="H8652" s="1">
        <f t="shared" ca="1" si="951"/>
        <v>0</v>
      </c>
    </row>
    <row r="8653" spans="1:8" hidden="1" x14ac:dyDescent="0.2">
      <c r="A8653" s="1">
        <v>8650</v>
      </c>
      <c r="B8653" s="1">
        <f t="shared" ca="1" si="948"/>
        <v>417231.27417318523</v>
      </c>
      <c r="C8653" s="1">
        <f t="shared" ca="1" si="945"/>
        <v>100</v>
      </c>
      <c r="D8653" s="1">
        <f t="shared" ca="1" si="946"/>
        <v>-42.077013244733351</v>
      </c>
      <c r="E8653" s="1">
        <f t="shared" ca="1" si="947"/>
        <v>-2</v>
      </c>
      <c r="F8653" s="1">
        <f t="shared" ca="1" si="949"/>
        <v>1</v>
      </c>
      <c r="G8653" s="1">
        <f t="shared" ca="1" si="950"/>
        <v>2</v>
      </c>
      <c r="H8653" s="1">
        <f t="shared" ca="1" si="951"/>
        <v>0</v>
      </c>
    </row>
    <row r="8654" spans="1:8" hidden="1" x14ac:dyDescent="0.2">
      <c r="A8654" s="1">
        <v>8651</v>
      </c>
      <c r="B8654" s="1">
        <f t="shared" ca="1" si="948"/>
        <v>413023.57284871192</v>
      </c>
      <c r="C8654" s="1">
        <f t="shared" ca="1" si="945"/>
        <v>100</v>
      </c>
      <c r="D8654" s="1">
        <f t="shared" ca="1" si="946"/>
        <v>-42.077013244733351</v>
      </c>
      <c r="E8654" s="1">
        <f t="shared" ca="1" si="947"/>
        <v>-3</v>
      </c>
      <c r="F8654" s="1">
        <f t="shared" ca="1" si="949"/>
        <v>1</v>
      </c>
      <c r="G8654" s="1">
        <f t="shared" ca="1" si="950"/>
        <v>3</v>
      </c>
      <c r="H8654" s="1">
        <f t="shared" ca="1" si="951"/>
        <v>0</v>
      </c>
    </row>
    <row r="8655" spans="1:8" hidden="1" x14ac:dyDescent="0.2">
      <c r="A8655" s="1">
        <v>8652</v>
      </c>
      <c r="B8655" s="1">
        <f t="shared" ca="1" si="948"/>
        <v>408815.87152423861</v>
      </c>
      <c r="C8655" s="1">
        <f t="shared" ca="1" si="945"/>
        <v>100</v>
      </c>
      <c r="D8655" s="1">
        <f t="shared" ca="1" si="946"/>
        <v>-42.077013244733351</v>
      </c>
      <c r="E8655" s="1">
        <f t="shared" ca="1" si="947"/>
        <v>-4</v>
      </c>
      <c r="F8655" s="1">
        <f t="shared" ca="1" si="949"/>
        <v>1</v>
      </c>
      <c r="G8655" s="1">
        <f t="shared" ca="1" si="950"/>
        <v>4</v>
      </c>
      <c r="H8655" s="1">
        <f t="shared" ca="1" si="951"/>
        <v>0</v>
      </c>
    </row>
    <row r="8656" spans="1:8" hidden="1" x14ac:dyDescent="0.2">
      <c r="A8656" s="1">
        <v>8653</v>
      </c>
      <c r="B8656" s="1">
        <f t="shared" ca="1" si="948"/>
        <v>404608.1701997653</v>
      </c>
      <c r="C8656" s="1">
        <f t="shared" ca="1" si="945"/>
        <v>500</v>
      </c>
      <c r="D8656" s="1">
        <f t="shared" ca="1" si="946"/>
        <v>58.639357099169693</v>
      </c>
      <c r="E8656" s="1">
        <f t="shared" ca="1" si="947"/>
        <v>0</v>
      </c>
      <c r="F8656" s="1">
        <f t="shared" ca="1" si="949"/>
        <v>2</v>
      </c>
      <c r="G8656" s="1">
        <f t="shared" ca="1" si="950"/>
        <v>5</v>
      </c>
      <c r="H8656" s="1">
        <f t="shared" ca="1" si="951"/>
        <v>0</v>
      </c>
    </row>
    <row r="8657" spans="1:8" hidden="1" x14ac:dyDescent="0.2">
      <c r="A8657" s="1">
        <v>8654</v>
      </c>
      <c r="B8657" s="1">
        <f t="shared" ca="1" si="948"/>
        <v>433927.84874935017</v>
      </c>
      <c r="C8657" s="1">
        <f t="shared" ca="1" si="945"/>
        <v>100</v>
      </c>
      <c r="D8657" s="1">
        <f t="shared" ca="1" si="946"/>
        <v>58.639357099169693</v>
      </c>
      <c r="E8657" s="1">
        <f t="shared" ca="1" si="947"/>
        <v>0</v>
      </c>
      <c r="F8657" s="1">
        <f t="shared" ca="1" si="949"/>
        <v>1</v>
      </c>
      <c r="G8657" s="1">
        <f t="shared" ca="1" si="950"/>
        <v>0</v>
      </c>
      <c r="H8657" s="1">
        <f t="shared" ca="1" si="951"/>
        <v>1</v>
      </c>
    </row>
    <row r="8658" spans="1:8" hidden="1" x14ac:dyDescent="0.2">
      <c r="A8658" s="1">
        <v>8655</v>
      </c>
      <c r="B8658" s="1">
        <f t="shared" ca="1" si="948"/>
        <v>439791.78445926716</v>
      </c>
      <c r="C8658" s="1">
        <f t="shared" ca="1" si="945"/>
        <v>100</v>
      </c>
      <c r="D8658" s="1">
        <f t="shared" ca="1" si="946"/>
        <v>-42.077013244733351</v>
      </c>
      <c r="E8658" s="1">
        <f t="shared" ca="1" si="947"/>
        <v>0</v>
      </c>
      <c r="F8658" s="1">
        <f t="shared" ca="1" si="949"/>
        <v>1</v>
      </c>
      <c r="G8658" s="1">
        <f t="shared" ca="1" si="950"/>
        <v>0</v>
      </c>
      <c r="H8658" s="1">
        <f t="shared" ca="1" si="951"/>
        <v>2</v>
      </c>
    </row>
    <row r="8659" spans="1:8" hidden="1" x14ac:dyDescent="0.2">
      <c r="A8659" s="1">
        <v>8656</v>
      </c>
      <c r="B8659" s="1">
        <f t="shared" ca="1" si="948"/>
        <v>435584.08313479385</v>
      </c>
      <c r="C8659" s="1">
        <f t="shared" ca="1" si="945"/>
        <v>100</v>
      </c>
      <c r="D8659" s="1">
        <f t="shared" ca="1" si="946"/>
        <v>58.639357099169693</v>
      </c>
      <c r="E8659" s="1">
        <f t="shared" ca="1" si="947"/>
        <v>-1</v>
      </c>
      <c r="F8659" s="1">
        <f t="shared" ca="1" si="949"/>
        <v>1</v>
      </c>
      <c r="G8659" s="1">
        <f t="shared" ca="1" si="950"/>
        <v>1</v>
      </c>
      <c r="H8659" s="1">
        <f t="shared" ca="1" si="951"/>
        <v>0</v>
      </c>
    </row>
    <row r="8660" spans="1:8" hidden="1" x14ac:dyDescent="0.2">
      <c r="A8660" s="1">
        <v>8657</v>
      </c>
      <c r="B8660" s="1">
        <f t="shared" ca="1" si="948"/>
        <v>441448.01884471084</v>
      </c>
      <c r="C8660" s="1">
        <f t="shared" ca="1" si="945"/>
        <v>100</v>
      </c>
      <c r="D8660" s="1">
        <f t="shared" ca="1" si="946"/>
        <v>58.639357099169693</v>
      </c>
      <c r="E8660" s="1">
        <f t="shared" ca="1" si="947"/>
        <v>0</v>
      </c>
      <c r="F8660" s="1">
        <f t="shared" ca="1" si="949"/>
        <v>1</v>
      </c>
      <c r="G8660" s="1">
        <f t="shared" ca="1" si="950"/>
        <v>0</v>
      </c>
      <c r="H8660" s="1">
        <f t="shared" ca="1" si="951"/>
        <v>1</v>
      </c>
    </row>
    <row r="8661" spans="1:8" hidden="1" x14ac:dyDescent="0.2">
      <c r="A8661" s="1">
        <v>8658</v>
      </c>
      <c r="B8661" s="1">
        <f t="shared" ca="1" si="948"/>
        <v>447311.95455462782</v>
      </c>
      <c r="C8661" s="1">
        <f t="shared" ca="1" si="945"/>
        <v>100</v>
      </c>
      <c r="D8661" s="1">
        <f t="shared" ca="1" si="946"/>
        <v>-42.077013244733351</v>
      </c>
      <c r="E8661" s="1">
        <f t="shared" ca="1" si="947"/>
        <v>0</v>
      </c>
      <c r="F8661" s="1">
        <f t="shared" ca="1" si="949"/>
        <v>1</v>
      </c>
      <c r="G8661" s="1">
        <f t="shared" ca="1" si="950"/>
        <v>0</v>
      </c>
      <c r="H8661" s="1">
        <f t="shared" ca="1" si="951"/>
        <v>2</v>
      </c>
    </row>
    <row r="8662" spans="1:8" hidden="1" x14ac:dyDescent="0.2">
      <c r="A8662" s="1">
        <v>8659</v>
      </c>
      <c r="B8662" s="1">
        <f t="shared" ca="1" si="948"/>
        <v>443104.25323015451</v>
      </c>
      <c r="C8662" s="1">
        <f t="shared" ca="1" si="945"/>
        <v>100</v>
      </c>
      <c r="D8662" s="1">
        <f t="shared" ca="1" si="946"/>
        <v>58.639357099169693</v>
      </c>
      <c r="E8662" s="1">
        <f t="shared" ca="1" si="947"/>
        <v>-1</v>
      </c>
      <c r="F8662" s="1">
        <f t="shared" ca="1" si="949"/>
        <v>1</v>
      </c>
      <c r="G8662" s="1">
        <f t="shared" ca="1" si="950"/>
        <v>1</v>
      </c>
      <c r="H8662" s="1">
        <f t="shared" ca="1" si="951"/>
        <v>0</v>
      </c>
    </row>
    <row r="8663" spans="1:8" hidden="1" x14ac:dyDescent="0.2">
      <c r="A8663" s="1">
        <v>8660</v>
      </c>
      <c r="B8663" s="1">
        <f t="shared" ca="1" si="948"/>
        <v>448968.1889400715</v>
      </c>
      <c r="C8663" s="1">
        <f t="shared" ca="1" si="945"/>
        <v>100</v>
      </c>
      <c r="D8663" s="1">
        <f t="shared" ca="1" si="946"/>
        <v>-42.077013244733351</v>
      </c>
      <c r="E8663" s="1">
        <f t="shared" ca="1" si="947"/>
        <v>0</v>
      </c>
      <c r="F8663" s="1">
        <f t="shared" ca="1" si="949"/>
        <v>1</v>
      </c>
      <c r="G8663" s="1">
        <f t="shared" ca="1" si="950"/>
        <v>0</v>
      </c>
      <c r="H8663" s="1">
        <f t="shared" ca="1" si="951"/>
        <v>1</v>
      </c>
    </row>
    <row r="8664" spans="1:8" hidden="1" x14ac:dyDescent="0.2">
      <c r="A8664" s="1">
        <v>8661</v>
      </c>
      <c r="B8664" s="1">
        <f t="shared" ca="1" si="948"/>
        <v>444760.48761559819</v>
      </c>
      <c r="C8664" s="1">
        <f t="shared" ca="1" si="945"/>
        <v>100</v>
      </c>
      <c r="D8664" s="1">
        <f t="shared" ca="1" si="946"/>
        <v>58.639357099169693</v>
      </c>
      <c r="E8664" s="1">
        <f t="shared" ca="1" si="947"/>
        <v>-1</v>
      </c>
      <c r="F8664" s="1">
        <f t="shared" ca="1" si="949"/>
        <v>1</v>
      </c>
      <c r="G8664" s="1">
        <f t="shared" ca="1" si="950"/>
        <v>1</v>
      </c>
      <c r="H8664" s="1">
        <f t="shared" ca="1" si="951"/>
        <v>0</v>
      </c>
    </row>
    <row r="8665" spans="1:8" hidden="1" x14ac:dyDescent="0.2">
      <c r="A8665" s="1">
        <v>8662</v>
      </c>
      <c r="B8665" s="1">
        <f t="shared" ca="1" si="948"/>
        <v>450624.42332551518</v>
      </c>
      <c r="C8665" s="1">
        <f t="shared" ca="1" si="945"/>
        <v>100</v>
      </c>
      <c r="D8665" s="1">
        <f t="shared" ca="1" si="946"/>
        <v>-42.077013244733351</v>
      </c>
      <c r="E8665" s="1">
        <f t="shared" ca="1" si="947"/>
        <v>0</v>
      </c>
      <c r="F8665" s="1">
        <f t="shared" ca="1" si="949"/>
        <v>1</v>
      </c>
      <c r="G8665" s="1">
        <f t="shared" ca="1" si="950"/>
        <v>0</v>
      </c>
      <c r="H8665" s="1">
        <f t="shared" ca="1" si="951"/>
        <v>1</v>
      </c>
    </row>
    <row r="8666" spans="1:8" hidden="1" x14ac:dyDescent="0.2">
      <c r="A8666" s="1">
        <v>8663</v>
      </c>
      <c r="B8666" s="1">
        <f t="shared" ca="1" si="948"/>
        <v>446416.72200104187</v>
      </c>
      <c r="C8666" s="1">
        <f t="shared" ca="1" si="945"/>
        <v>100</v>
      </c>
      <c r="D8666" s="1">
        <f t="shared" ca="1" si="946"/>
        <v>-42.077013244733351</v>
      </c>
      <c r="E8666" s="1">
        <f t="shared" ca="1" si="947"/>
        <v>-1</v>
      </c>
      <c r="F8666" s="1">
        <f t="shared" ca="1" si="949"/>
        <v>1</v>
      </c>
      <c r="G8666" s="1">
        <f t="shared" ca="1" si="950"/>
        <v>1</v>
      </c>
      <c r="H8666" s="1">
        <f t="shared" ca="1" si="951"/>
        <v>0</v>
      </c>
    </row>
    <row r="8667" spans="1:8" hidden="1" x14ac:dyDescent="0.2">
      <c r="A8667" s="1">
        <v>8664</v>
      </c>
      <c r="B8667" s="1">
        <f t="shared" ca="1" si="948"/>
        <v>442209.02067656856</v>
      </c>
      <c r="C8667" s="1">
        <f t="shared" ca="1" si="945"/>
        <v>100</v>
      </c>
      <c r="D8667" s="1">
        <f t="shared" ca="1" si="946"/>
        <v>58.639357099169693</v>
      </c>
      <c r="E8667" s="1">
        <f t="shared" ca="1" si="947"/>
        <v>-2</v>
      </c>
      <c r="F8667" s="1">
        <f t="shared" ca="1" si="949"/>
        <v>1</v>
      </c>
      <c r="G8667" s="1">
        <f t="shared" ca="1" si="950"/>
        <v>2</v>
      </c>
      <c r="H8667" s="1">
        <f t="shared" ca="1" si="951"/>
        <v>0</v>
      </c>
    </row>
    <row r="8668" spans="1:8" hidden="1" x14ac:dyDescent="0.2">
      <c r="A8668" s="1">
        <v>8665</v>
      </c>
      <c r="B8668" s="1">
        <f t="shared" ca="1" si="948"/>
        <v>448072.95638648554</v>
      </c>
      <c r="C8668" s="1">
        <f t="shared" ca="1" si="945"/>
        <v>100</v>
      </c>
      <c r="D8668" s="1">
        <f t="shared" ca="1" si="946"/>
        <v>58.639357099169693</v>
      </c>
      <c r="E8668" s="1">
        <f t="shared" ca="1" si="947"/>
        <v>-1</v>
      </c>
      <c r="F8668" s="1">
        <f t="shared" ca="1" si="949"/>
        <v>1</v>
      </c>
      <c r="G8668" s="1">
        <f t="shared" ca="1" si="950"/>
        <v>0</v>
      </c>
      <c r="H8668" s="1">
        <f t="shared" ca="1" si="951"/>
        <v>1</v>
      </c>
    </row>
    <row r="8669" spans="1:8" hidden="1" x14ac:dyDescent="0.2">
      <c r="A8669" s="1">
        <v>8666</v>
      </c>
      <c r="B8669" s="1">
        <f t="shared" ca="1" si="948"/>
        <v>453936.89209640253</v>
      </c>
      <c r="C8669" s="1">
        <f t="shared" ca="1" si="945"/>
        <v>100</v>
      </c>
      <c r="D8669" s="1">
        <f t="shared" ca="1" si="946"/>
        <v>58.639357099169693</v>
      </c>
      <c r="E8669" s="1">
        <f t="shared" ca="1" si="947"/>
        <v>0</v>
      </c>
      <c r="F8669" s="1">
        <f t="shared" ca="1" si="949"/>
        <v>1</v>
      </c>
      <c r="G8669" s="1">
        <f t="shared" ca="1" si="950"/>
        <v>0</v>
      </c>
      <c r="H8669" s="1">
        <f t="shared" ca="1" si="951"/>
        <v>2</v>
      </c>
    </row>
    <row r="8670" spans="1:8" hidden="1" x14ac:dyDescent="0.2">
      <c r="A8670" s="1">
        <v>8667</v>
      </c>
      <c r="B8670" s="1">
        <f t="shared" ca="1" si="948"/>
        <v>459800.82780631952</v>
      </c>
      <c r="C8670" s="1">
        <f t="shared" ca="1" si="945"/>
        <v>100</v>
      </c>
      <c r="D8670" s="1">
        <f t="shared" ca="1" si="946"/>
        <v>58.639357099169693</v>
      </c>
      <c r="E8670" s="1">
        <f t="shared" ca="1" si="947"/>
        <v>0</v>
      </c>
      <c r="F8670" s="1">
        <f t="shared" ca="1" si="949"/>
        <v>1</v>
      </c>
      <c r="G8670" s="1">
        <f t="shared" ca="1" si="950"/>
        <v>0</v>
      </c>
      <c r="H8670" s="1">
        <f t="shared" ca="1" si="951"/>
        <v>3</v>
      </c>
    </row>
    <row r="8671" spans="1:8" hidden="1" x14ac:dyDescent="0.2">
      <c r="A8671" s="1">
        <v>8668</v>
      </c>
      <c r="B8671" s="1">
        <f t="shared" ca="1" si="948"/>
        <v>465664.7635162365</v>
      </c>
      <c r="C8671" s="1">
        <f t="shared" ca="1" si="945"/>
        <v>100</v>
      </c>
      <c r="D8671" s="1">
        <f t="shared" ca="1" si="946"/>
        <v>58.639357099169693</v>
      </c>
      <c r="E8671" s="1">
        <f t="shared" ca="1" si="947"/>
        <v>0</v>
      </c>
      <c r="F8671" s="1">
        <f t="shared" ca="1" si="949"/>
        <v>1</v>
      </c>
      <c r="G8671" s="1">
        <f t="shared" ca="1" si="950"/>
        <v>0</v>
      </c>
      <c r="H8671" s="1">
        <f t="shared" ca="1" si="951"/>
        <v>4</v>
      </c>
    </row>
    <row r="8672" spans="1:8" hidden="1" x14ac:dyDescent="0.2">
      <c r="A8672" s="1">
        <v>8669</v>
      </c>
      <c r="B8672" s="1">
        <f t="shared" ca="1" si="948"/>
        <v>471528.69922615349</v>
      </c>
      <c r="C8672" s="1">
        <f t="shared" ca="1" si="945"/>
        <v>100</v>
      </c>
      <c r="D8672" s="1">
        <f t="shared" ca="1" si="946"/>
        <v>-42.077013244733351</v>
      </c>
      <c r="E8672" s="1">
        <f t="shared" ca="1" si="947"/>
        <v>0</v>
      </c>
      <c r="F8672" s="1">
        <f t="shared" ca="1" si="949"/>
        <v>1</v>
      </c>
      <c r="G8672" s="1">
        <f t="shared" ca="1" si="950"/>
        <v>0</v>
      </c>
      <c r="H8672" s="1">
        <f t="shared" ca="1" si="951"/>
        <v>5</v>
      </c>
    </row>
    <row r="8673" spans="1:8" hidden="1" x14ac:dyDescent="0.2">
      <c r="A8673" s="1">
        <v>8670</v>
      </c>
      <c r="B8673" s="1">
        <f t="shared" ca="1" si="948"/>
        <v>467320.99790168018</v>
      </c>
      <c r="C8673" s="1">
        <f t="shared" ca="1" si="945"/>
        <v>100</v>
      </c>
      <c r="D8673" s="1">
        <f t="shared" ca="1" si="946"/>
        <v>58.639357099169693</v>
      </c>
      <c r="E8673" s="1">
        <f t="shared" ca="1" si="947"/>
        <v>-1</v>
      </c>
      <c r="F8673" s="1">
        <f t="shared" ca="1" si="949"/>
        <v>1</v>
      </c>
      <c r="G8673" s="1">
        <f t="shared" ca="1" si="950"/>
        <v>1</v>
      </c>
      <c r="H8673" s="1">
        <f t="shared" ca="1" si="951"/>
        <v>0</v>
      </c>
    </row>
    <row r="8674" spans="1:8" hidden="1" x14ac:dyDescent="0.2">
      <c r="A8674" s="1">
        <v>8671</v>
      </c>
      <c r="B8674" s="1">
        <f t="shared" ca="1" si="948"/>
        <v>473184.93361159717</v>
      </c>
      <c r="C8674" s="1">
        <f t="shared" ca="1" si="945"/>
        <v>100</v>
      </c>
      <c r="D8674" s="1">
        <f t="shared" ca="1" si="946"/>
        <v>-42.077013244733351</v>
      </c>
      <c r="E8674" s="1">
        <f t="shared" ca="1" si="947"/>
        <v>0</v>
      </c>
      <c r="F8674" s="1">
        <f t="shared" ca="1" si="949"/>
        <v>1</v>
      </c>
      <c r="G8674" s="1">
        <f t="shared" ca="1" si="950"/>
        <v>0</v>
      </c>
      <c r="H8674" s="1">
        <f t="shared" ca="1" si="951"/>
        <v>1</v>
      </c>
    </row>
    <row r="8675" spans="1:8" hidden="1" x14ac:dyDescent="0.2">
      <c r="A8675" s="1">
        <v>8672</v>
      </c>
      <c r="B8675" s="1">
        <f t="shared" ca="1" si="948"/>
        <v>468977.23228712386</v>
      </c>
      <c r="C8675" s="1">
        <f t="shared" ca="1" si="945"/>
        <v>100</v>
      </c>
      <c r="D8675" s="1">
        <f t="shared" ca="1" si="946"/>
        <v>58.639357099169693</v>
      </c>
      <c r="E8675" s="1">
        <f t="shared" ca="1" si="947"/>
        <v>-1</v>
      </c>
      <c r="F8675" s="1">
        <f t="shared" ca="1" si="949"/>
        <v>1</v>
      </c>
      <c r="G8675" s="1">
        <f t="shared" ca="1" si="950"/>
        <v>1</v>
      </c>
      <c r="H8675" s="1">
        <f t="shared" ca="1" si="951"/>
        <v>0</v>
      </c>
    </row>
    <row r="8676" spans="1:8" hidden="1" x14ac:dyDescent="0.2">
      <c r="A8676" s="1">
        <v>8673</v>
      </c>
      <c r="B8676" s="1">
        <f t="shared" ca="1" si="948"/>
        <v>474841.16799704084</v>
      </c>
      <c r="C8676" s="1">
        <f t="shared" ca="1" si="945"/>
        <v>100</v>
      </c>
      <c r="D8676" s="1">
        <f t="shared" ca="1" si="946"/>
        <v>-42.077013244733351</v>
      </c>
      <c r="E8676" s="1">
        <f t="shared" ca="1" si="947"/>
        <v>0</v>
      </c>
      <c r="F8676" s="1">
        <f t="shared" ca="1" si="949"/>
        <v>1</v>
      </c>
      <c r="G8676" s="1">
        <f t="shared" ca="1" si="950"/>
        <v>0</v>
      </c>
      <c r="H8676" s="1">
        <f t="shared" ca="1" si="951"/>
        <v>1</v>
      </c>
    </row>
    <row r="8677" spans="1:8" hidden="1" x14ac:dyDescent="0.2">
      <c r="A8677" s="1">
        <v>8674</v>
      </c>
      <c r="B8677" s="1">
        <f t="shared" ca="1" si="948"/>
        <v>470633.46667256753</v>
      </c>
      <c r="C8677" s="1">
        <f t="shared" ca="1" si="945"/>
        <v>100</v>
      </c>
      <c r="D8677" s="1">
        <f t="shared" ca="1" si="946"/>
        <v>-42.077013244733351</v>
      </c>
      <c r="E8677" s="1">
        <f t="shared" ca="1" si="947"/>
        <v>-1</v>
      </c>
      <c r="F8677" s="1">
        <f t="shared" ca="1" si="949"/>
        <v>1</v>
      </c>
      <c r="G8677" s="1">
        <f t="shared" ca="1" si="950"/>
        <v>1</v>
      </c>
      <c r="H8677" s="1">
        <f t="shared" ca="1" si="951"/>
        <v>0</v>
      </c>
    </row>
    <row r="8678" spans="1:8" hidden="1" x14ac:dyDescent="0.2">
      <c r="A8678" s="1">
        <v>8675</v>
      </c>
      <c r="B8678" s="1">
        <f t="shared" ca="1" si="948"/>
        <v>466425.76534809422</v>
      </c>
      <c r="C8678" s="1">
        <f t="shared" ca="1" si="945"/>
        <v>100</v>
      </c>
      <c r="D8678" s="1">
        <f t="shared" ca="1" si="946"/>
        <v>58.639357099169693</v>
      </c>
      <c r="E8678" s="1">
        <f t="shared" ca="1" si="947"/>
        <v>-2</v>
      </c>
      <c r="F8678" s="1">
        <f t="shared" ca="1" si="949"/>
        <v>1</v>
      </c>
      <c r="G8678" s="1">
        <f t="shared" ca="1" si="950"/>
        <v>2</v>
      </c>
      <c r="H8678" s="1">
        <f t="shared" ca="1" si="951"/>
        <v>0</v>
      </c>
    </row>
    <row r="8679" spans="1:8" hidden="1" x14ac:dyDescent="0.2">
      <c r="A8679" s="1">
        <v>8676</v>
      </c>
      <c r="B8679" s="1">
        <f t="shared" ca="1" si="948"/>
        <v>472289.70105801121</v>
      </c>
      <c r="C8679" s="1">
        <f t="shared" ca="1" si="945"/>
        <v>100</v>
      </c>
      <c r="D8679" s="1">
        <f t="shared" ca="1" si="946"/>
        <v>58.639357099169693</v>
      </c>
      <c r="E8679" s="1">
        <f t="shared" ca="1" si="947"/>
        <v>-1</v>
      </c>
      <c r="F8679" s="1">
        <f t="shared" ca="1" si="949"/>
        <v>1</v>
      </c>
      <c r="G8679" s="1">
        <f t="shared" ca="1" si="950"/>
        <v>0</v>
      </c>
      <c r="H8679" s="1">
        <f t="shared" ca="1" si="951"/>
        <v>1</v>
      </c>
    </row>
    <row r="8680" spans="1:8" hidden="1" x14ac:dyDescent="0.2">
      <c r="A8680" s="1">
        <v>8677</v>
      </c>
      <c r="B8680" s="1">
        <f t="shared" ca="1" si="948"/>
        <v>478153.6367679282</v>
      </c>
      <c r="C8680" s="1">
        <f t="shared" ca="1" si="945"/>
        <v>100</v>
      </c>
      <c r="D8680" s="1">
        <f t="shared" ca="1" si="946"/>
        <v>58.639357099169693</v>
      </c>
      <c r="E8680" s="1">
        <f t="shared" ca="1" si="947"/>
        <v>0</v>
      </c>
      <c r="F8680" s="1">
        <f t="shared" ca="1" si="949"/>
        <v>1</v>
      </c>
      <c r="G8680" s="1">
        <f t="shared" ca="1" si="950"/>
        <v>0</v>
      </c>
      <c r="H8680" s="1">
        <f t="shared" ca="1" si="951"/>
        <v>2</v>
      </c>
    </row>
    <row r="8681" spans="1:8" hidden="1" x14ac:dyDescent="0.2">
      <c r="A8681" s="1">
        <v>8678</v>
      </c>
      <c r="B8681" s="1">
        <f t="shared" ca="1" si="948"/>
        <v>484017.57247784518</v>
      </c>
      <c r="C8681" s="1">
        <f t="shared" ca="1" si="945"/>
        <v>100</v>
      </c>
      <c r="D8681" s="1">
        <f t="shared" ca="1" si="946"/>
        <v>-42.077013244733351</v>
      </c>
      <c r="E8681" s="1">
        <f t="shared" ca="1" si="947"/>
        <v>0</v>
      </c>
      <c r="F8681" s="1">
        <f t="shared" ca="1" si="949"/>
        <v>1</v>
      </c>
      <c r="G8681" s="1">
        <f t="shared" ca="1" si="950"/>
        <v>0</v>
      </c>
      <c r="H8681" s="1">
        <f t="shared" ca="1" si="951"/>
        <v>3</v>
      </c>
    </row>
    <row r="8682" spans="1:8" hidden="1" x14ac:dyDescent="0.2">
      <c r="A8682" s="1">
        <v>8679</v>
      </c>
      <c r="B8682" s="1">
        <f t="shared" ca="1" si="948"/>
        <v>479809.87115337187</v>
      </c>
      <c r="C8682" s="1">
        <f t="shared" ca="1" si="945"/>
        <v>100</v>
      </c>
      <c r="D8682" s="1">
        <f t="shared" ca="1" si="946"/>
        <v>58.639357099169693</v>
      </c>
      <c r="E8682" s="1">
        <f t="shared" ca="1" si="947"/>
        <v>-1</v>
      </c>
      <c r="F8682" s="1">
        <f t="shared" ca="1" si="949"/>
        <v>1</v>
      </c>
      <c r="G8682" s="1">
        <f t="shared" ca="1" si="950"/>
        <v>1</v>
      </c>
      <c r="H8682" s="1">
        <f t="shared" ca="1" si="951"/>
        <v>0</v>
      </c>
    </row>
    <row r="8683" spans="1:8" hidden="1" x14ac:dyDescent="0.2">
      <c r="A8683" s="1">
        <v>8680</v>
      </c>
      <c r="B8683" s="1">
        <f t="shared" ca="1" si="948"/>
        <v>485673.80686328886</v>
      </c>
      <c r="C8683" s="1">
        <f t="shared" ca="1" si="945"/>
        <v>100</v>
      </c>
      <c r="D8683" s="1">
        <f t="shared" ca="1" si="946"/>
        <v>-42.077013244733351</v>
      </c>
      <c r="E8683" s="1">
        <f t="shared" ca="1" si="947"/>
        <v>0</v>
      </c>
      <c r="F8683" s="1">
        <f t="shared" ca="1" si="949"/>
        <v>1</v>
      </c>
      <c r="G8683" s="1">
        <f t="shared" ca="1" si="950"/>
        <v>0</v>
      </c>
      <c r="H8683" s="1">
        <f t="shared" ca="1" si="951"/>
        <v>1</v>
      </c>
    </row>
    <row r="8684" spans="1:8" hidden="1" x14ac:dyDescent="0.2">
      <c r="A8684" s="1">
        <v>8681</v>
      </c>
      <c r="B8684" s="1">
        <f t="shared" ca="1" si="948"/>
        <v>481466.10553881555</v>
      </c>
      <c r="C8684" s="1">
        <f t="shared" ca="1" si="945"/>
        <v>100</v>
      </c>
      <c r="D8684" s="1">
        <f t="shared" ca="1" si="946"/>
        <v>-42.077013244733351</v>
      </c>
      <c r="E8684" s="1">
        <f t="shared" ca="1" si="947"/>
        <v>-1</v>
      </c>
      <c r="F8684" s="1">
        <f t="shared" ca="1" si="949"/>
        <v>1</v>
      </c>
      <c r="G8684" s="1">
        <f t="shared" ca="1" si="950"/>
        <v>1</v>
      </c>
      <c r="H8684" s="1">
        <f t="shared" ca="1" si="951"/>
        <v>0</v>
      </c>
    </row>
    <row r="8685" spans="1:8" hidden="1" x14ac:dyDescent="0.2">
      <c r="A8685" s="1">
        <v>8682</v>
      </c>
      <c r="B8685" s="1">
        <f t="shared" ca="1" si="948"/>
        <v>477258.40421434224</v>
      </c>
      <c r="C8685" s="1">
        <f t="shared" ca="1" si="945"/>
        <v>100</v>
      </c>
      <c r="D8685" s="1">
        <f t="shared" ca="1" si="946"/>
        <v>58.639357099169693</v>
      </c>
      <c r="E8685" s="1">
        <f t="shared" ca="1" si="947"/>
        <v>-2</v>
      </c>
      <c r="F8685" s="1">
        <f t="shared" ca="1" si="949"/>
        <v>1</v>
      </c>
      <c r="G8685" s="1">
        <f t="shared" ca="1" si="950"/>
        <v>2</v>
      </c>
      <c r="H8685" s="1">
        <f t="shared" ca="1" si="951"/>
        <v>0</v>
      </c>
    </row>
    <row r="8686" spans="1:8" hidden="1" x14ac:dyDescent="0.2">
      <c r="A8686" s="1">
        <v>8683</v>
      </c>
      <c r="B8686" s="1">
        <f t="shared" ca="1" si="948"/>
        <v>483122.33992425923</v>
      </c>
      <c r="C8686" s="1">
        <f t="shared" ca="1" si="945"/>
        <v>100</v>
      </c>
      <c r="D8686" s="1">
        <f t="shared" ca="1" si="946"/>
        <v>58.639357099169693</v>
      </c>
      <c r="E8686" s="1">
        <f t="shared" ca="1" si="947"/>
        <v>-1</v>
      </c>
      <c r="F8686" s="1">
        <f t="shared" ca="1" si="949"/>
        <v>1</v>
      </c>
      <c r="G8686" s="1">
        <f t="shared" ca="1" si="950"/>
        <v>0</v>
      </c>
      <c r="H8686" s="1">
        <f t="shared" ca="1" si="951"/>
        <v>1</v>
      </c>
    </row>
    <row r="8687" spans="1:8" hidden="1" x14ac:dyDescent="0.2">
      <c r="A8687" s="1">
        <v>8684</v>
      </c>
      <c r="B8687" s="1">
        <f t="shared" ca="1" si="948"/>
        <v>488986.27563417621</v>
      </c>
      <c r="C8687" s="1">
        <f t="shared" ca="1" si="945"/>
        <v>100</v>
      </c>
      <c r="D8687" s="1">
        <f t="shared" ca="1" si="946"/>
        <v>-42.077013244733351</v>
      </c>
      <c r="E8687" s="1">
        <f t="shared" ca="1" si="947"/>
        <v>0</v>
      </c>
      <c r="F8687" s="1">
        <f t="shared" ca="1" si="949"/>
        <v>1</v>
      </c>
      <c r="G8687" s="1">
        <f t="shared" ca="1" si="950"/>
        <v>0</v>
      </c>
      <c r="H8687" s="1">
        <f t="shared" ca="1" si="951"/>
        <v>2</v>
      </c>
    </row>
    <row r="8688" spans="1:8" hidden="1" x14ac:dyDescent="0.2">
      <c r="A8688" s="1">
        <v>8685</v>
      </c>
      <c r="B8688" s="1">
        <f t="shared" ca="1" si="948"/>
        <v>484778.5743097029</v>
      </c>
      <c r="C8688" s="1">
        <f t="shared" ca="1" si="945"/>
        <v>100</v>
      </c>
      <c r="D8688" s="1">
        <f t="shared" ca="1" si="946"/>
        <v>58.639357099169693</v>
      </c>
      <c r="E8688" s="1">
        <f t="shared" ca="1" si="947"/>
        <v>-1</v>
      </c>
      <c r="F8688" s="1">
        <f t="shared" ca="1" si="949"/>
        <v>1</v>
      </c>
      <c r="G8688" s="1">
        <f t="shared" ca="1" si="950"/>
        <v>1</v>
      </c>
      <c r="H8688" s="1">
        <f t="shared" ca="1" si="951"/>
        <v>0</v>
      </c>
    </row>
    <row r="8689" spans="1:8" hidden="1" x14ac:dyDescent="0.2">
      <c r="A8689" s="1">
        <v>8686</v>
      </c>
      <c r="B8689" s="1">
        <f t="shared" ca="1" si="948"/>
        <v>490642.51001961989</v>
      </c>
      <c r="C8689" s="1">
        <f t="shared" ca="1" si="945"/>
        <v>100</v>
      </c>
      <c r="D8689" s="1">
        <f t="shared" ca="1" si="946"/>
        <v>-42.077013244733351</v>
      </c>
      <c r="E8689" s="1">
        <f t="shared" ca="1" si="947"/>
        <v>0</v>
      </c>
      <c r="F8689" s="1">
        <f t="shared" ca="1" si="949"/>
        <v>1</v>
      </c>
      <c r="G8689" s="1">
        <f t="shared" ca="1" si="950"/>
        <v>0</v>
      </c>
      <c r="H8689" s="1">
        <f t="shared" ca="1" si="951"/>
        <v>1</v>
      </c>
    </row>
    <row r="8690" spans="1:8" hidden="1" x14ac:dyDescent="0.2">
      <c r="A8690" s="1">
        <v>8687</v>
      </c>
      <c r="B8690" s="1">
        <f t="shared" ca="1" si="948"/>
        <v>486434.80869514658</v>
      </c>
      <c r="C8690" s="1">
        <f t="shared" ca="1" si="945"/>
        <v>100</v>
      </c>
      <c r="D8690" s="1">
        <f t="shared" ca="1" si="946"/>
        <v>-42.077013244733351</v>
      </c>
      <c r="E8690" s="1">
        <f t="shared" ca="1" si="947"/>
        <v>-1</v>
      </c>
      <c r="F8690" s="1">
        <f t="shared" ca="1" si="949"/>
        <v>1</v>
      </c>
      <c r="G8690" s="1">
        <f t="shared" ca="1" si="950"/>
        <v>1</v>
      </c>
      <c r="H8690" s="1">
        <f t="shared" ca="1" si="951"/>
        <v>0</v>
      </c>
    </row>
    <row r="8691" spans="1:8" hidden="1" x14ac:dyDescent="0.2">
      <c r="A8691" s="1">
        <v>8688</v>
      </c>
      <c r="B8691" s="1">
        <f t="shared" ca="1" si="948"/>
        <v>482227.10737067327</v>
      </c>
      <c r="C8691" s="1">
        <f t="shared" ca="1" si="945"/>
        <v>100</v>
      </c>
      <c r="D8691" s="1">
        <f t="shared" ca="1" si="946"/>
        <v>58.639357099169693</v>
      </c>
      <c r="E8691" s="1">
        <f t="shared" ca="1" si="947"/>
        <v>-2</v>
      </c>
      <c r="F8691" s="1">
        <f t="shared" ca="1" si="949"/>
        <v>1</v>
      </c>
      <c r="G8691" s="1">
        <f t="shared" ca="1" si="950"/>
        <v>2</v>
      </c>
      <c r="H8691" s="1">
        <f t="shared" ca="1" si="951"/>
        <v>0</v>
      </c>
    </row>
    <row r="8692" spans="1:8" hidden="1" x14ac:dyDescent="0.2">
      <c r="A8692" s="1">
        <v>8689</v>
      </c>
      <c r="B8692" s="1">
        <f t="shared" ca="1" si="948"/>
        <v>488091.04308059026</v>
      </c>
      <c r="C8692" s="1">
        <f t="shared" ca="1" si="945"/>
        <v>100</v>
      </c>
      <c r="D8692" s="1">
        <f t="shared" ca="1" si="946"/>
        <v>-42.077013244733351</v>
      </c>
      <c r="E8692" s="1">
        <f t="shared" ca="1" si="947"/>
        <v>-1</v>
      </c>
      <c r="F8692" s="1">
        <f t="shared" ca="1" si="949"/>
        <v>1</v>
      </c>
      <c r="G8692" s="1">
        <f t="shared" ca="1" si="950"/>
        <v>0</v>
      </c>
      <c r="H8692" s="1">
        <f t="shared" ca="1" si="951"/>
        <v>1</v>
      </c>
    </row>
    <row r="8693" spans="1:8" hidden="1" x14ac:dyDescent="0.2">
      <c r="A8693" s="1">
        <v>8690</v>
      </c>
      <c r="B8693" s="1">
        <f t="shared" ca="1" si="948"/>
        <v>483883.34175611695</v>
      </c>
      <c r="C8693" s="1">
        <f t="shared" ca="1" si="945"/>
        <v>100</v>
      </c>
      <c r="D8693" s="1">
        <f t="shared" ca="1" si="946"/>
        <v>58.639357099169693</v>
      </c>
      <c r="E8693" s="1">
        <f t="shared" ca="1" si="947"/>
        <v>-2</v>
      </c>
      <c r="F8693" s="1">
        <f t="shared" ca="1" si="949"/>
        <v>1</v>
      </c>
      <c r="G8693" s="1">
        <f t="shared" ca="1" si="950"/>
        <v>1</v>
      </c>
      <c r="H8693" s="1">
        <f t="shared" ca="1" si="951"/>
        <v>0</v>
      </c>
    </row>
    <row r="8694" spans="1:8" hidden="1" x14ac:dyDescent="0.2">
      <c r="A8694" s="1">
        <v>8691</v>
      </c>
      <c r="B8694" s="1">
        <f t="shared" ca="1" si="948"/>
        <v>489747.27746603393</v>
      </c>
      <c r="C8694" s="1">
        <f t="shared" ca="1" si="945"/>
        <v>100</v>
      </c>
      <c r="D8694" s="1">
        <f t="shared" ca="1" si="946"/>
        <v>-42.077013244733351</v>
      </c>
      <c r="E8694" s="1">
        <f t="shared" ca="1" si="947"/>
        <v>-1</v>
      </c>
      <c r="F8694" s="1">
        <f t="shared" ca="1" si="949"/>
        <v>1</v>
      </c>
      <c r="G8694" s="1">
        <f t="shared" ca="1" si="950"/>
        <v>0</v>
      </c>
      <c r="H8694" s="1">
        <f t="shared" ca="1" si="951"/>
        <v>1</v>
      </c>
    </row>
    <row r="8695" spans="1:8" hidden="1" x14ac:dyDescent="0.2">
      <c r="A8695" s="1">
        <v>8692</v>
      </c>
      <c r="B8695" s="1">
        <f t="shared" ca="1" si="948"/>
        <v>485539.57614156062</v>
      </c>
      <c r="C8695" s="1">
        <f t="shared" ca="1" si="945"/>
        <v>100</v>
      </c>
      <c r="D8695" s="1">
        <f t="shared" ca="1" si="946"/>
        <v>-42.077013244733351</v>
      </c>
      <c r="E8695" s="1">
        <f t="shared" ca="1" si="947"/>
        <v>-2</v>
      </c>
      <c r="F8695" s="1">
        <f t="shared" ca="1" si="949"/>
        <v>1</v>
      </c>
      <c r="G8695" s="1">
        <f t="shared" ca="1" si="950"/>
        <v>1</v>
      </c>
      <c r="H8695" s="1">
        <f t="shared" ca="1" si="951"/>
        <v>0</v>
      </c>
    </row>
    <row r="8696" spans="1:8" hidden="1" x14ac:dyDescent="0.2">
      <c r="A8696" s="1">
        <v>8693</v>
      </c>
      <c r="B8696" s="1">
        <f t="shared" ca="1" si="948"/>
        <v>481331.87481708732</v>
      </c>
      <c r="C8696" s="1">
        <f t="shared" ca="1" si="945"/>
        <v>100</v>
      </c>
      <c r="D8696" s="1">
        <f t="shared" ca="1" si="946"/>
        <v>-42.077013244733351</v>
      </c>
      <c r="E8696" s="1">
        <f t="shared" ca="1" si="947"/>
        <v>-3</v>
      </c>
      <c r="F8696" s="1">
        <f t="shared" ca="1" si="949"/>
        <v>1</v>
      </c>
      <c r="G8696" s="1">
        <f t="shared" ca="1" si="950"/>
        <v>2</v>
      </c>
      <c r="H8696" s="1">
        <f t="shared" ca="1" si="951"/>
        <v>0</v>
      </c>
    </row>
    <row r="8697" spans="1:8" hidden="1" x14ac:dyDescent="0.2">
      <c r="A8697" s="1">
        <v>8694</v>
      </c>
      <c r="B8697" s="1">
        <f t="shared" ca="1" si="948"/>
        <v>477124.17349261401</v>
      </c>
      <c r="C8697" s="1">
        <f t="shared" ca="1" si="945"/>
        <v>100</v>
      </c>
      <c r="D8697" s="1">
        <f t="shared" ca="1" si="946"/>
        <v>58.639357099169693</v>
      </c>
      <c r="E8697" s="1">
        <f t="shared" ca="1" si="947"/>
        <v>-4</v>
      </c>
      <c r="F8697" s="1">
        <f t="shared" ca="1" si="949"/>
        <v>1</v>
      </c>
      <c r="G8697" s="1">
        <f t="shared" ca="1" si="950"/>
        <v>3</v>
      </c>
      <c r="H8697" s="1">
        <f t="shared" ca="1" si="951"/>
        <v>0</v>
      </c>
    </row>
    <row r="8698" spans="1:8" hidden="1" x14ac:dyDescent="0.2">
      <c r="A8698" s="1">
        <v>8695</v>
      </c>
      <c r="B8698" s="1">
        <f t="shared" ca="1" si="948"/>
        <v>482988.10920253099</v>
      </c>
      <c r="C8698" s="1">
        <f t="shared" ca="1" si="945"/>
        <v>100</v>
      </c>
      <c r="D8698" s="1">
        <f t="shared" ca="1" si="946"/>
        <v>58.639357099169693</v>
      </c>
      <c r="E8698" s="1">
        <f t="shared" ca="1" si="947"/>
        <v>-3</v>
      </c>
      <c r="F8698" s="1">
        <f t="shared" ca="1" si="949"/>
        <v>1</v>
      </c>
      <c r="G8698" s="1">
        <f t="shared" ca="1" si="950"/>
        <v>0</v>
      </c>
      <c r="H8698" s="1">
        <f t="shared" ca="1" si="951"/>
        <v>1</v>
      </c>
    </row>
    <row r="8699" spans="1:8" hidden="1" x14ac:dyDescent="0.2">
      <c r="A8699" s="1">
        <v>8696</v>
      </c>
      <c r="B8699" s="1">
        <f t="shared" ca="1" si="948"/>
        <v>488852.04491244798</v>
      </c>
      <c r="C8699" s="1">
        <f t="shared" ca="1" si="945"/>
        <v>100</v>
      </c>
      <c r="D8699" s="1">
        <f t="shared" ca="1" si="946"/>
        <v>58.639357099169693</v>
      </c>
      <c r="E8699" s="1">
        <f t="shared" ca="1" si="947"/>
        <v>-2</v>
      </c>
      <c r="F8699" s="1">
        <f t="shared" ca="1" si="949"/>
        <v>1</v>
      </c>
      <c r="G8699" s="1">
        <f t="shared" ca="1" si="950"/>
        <v>0</v>
      </c>
      <c r="H8699" s="1">
        <f t="shared" ca="1" si="951"/>
        <v>2</v>
      </c>
    </row>
    <row r="8700" spans="1:8" hidden="1" x14ac:dyDescent="0.2">
      <c r="A8700" s="1">
        <v>8697</v>
      </c>
      <c r="B8700" s="1">
        <f t="shared" ca="1" si="948"/>
        <v>494715.98062236496</v>
      </c>
      <c r="C8700" s="1">
        <f t="shared" ca="1" si="945"/>
        <v>100</v>
      </c>
      <c r="D8700" s="1">
        <f t="shared" ca="1" si="946"/>
        <v>-42.077013244733351</v>
      </c>
      <c r="E8700" s="1">
        <f t="shared" ca="1" si="947"/>
        <v>-1</v>
      </c>
      <c r="F8700" s="1">
        <f t="shared" ca="1" si="949"/>
        <v>1</v>
      </c>
      <c r="G8700" s="1">
        <f t="shared" ca="1" si="950"/>
        <v>0</v>
      </c>
      <c r="H8700" s="1">
        <f t="shared" ca="1" si="951"/>
        <v>3</v>
      </c>
    </row>
    <row r="8701" spans="1:8" hidden="1" x14ac:dyDescent="0.2">
      <c r="A8701" s="1">
        <v>8698</v>
      </c>
      <c r="B8701" s="1">
        <f t="shared" ca="1" si="948"/>
        <v>490508.27929789166</v>
      </c>
      <c r="C8701" s="1">
        <f t="shared" ca="1" si="945"/>
        <v>100</v>
      </c>
      <c r="D8701" s="1">
        <f t="shared" ca="1" si="946"/>
        <v>-42.077013244733351</v>
      </c>
      <c r="E8701" s="1">
        <f t="shared" ca="1" si="947"/>
        <v>-2</v>
      </c>
      <c r="F8701" s="1">
        <f t="shared" ca="1" si="949"/>
        <v>1</v>
      </c>
      <c r="G8701" s="1">
        <f t="shared" ca="1" si="950"/>
        <v>1</v>
      </c>
      <c r="H8701" s="1">
        <f t="shared" ca="1" si="951"/>
        <v>0</v>
      </c>
    </row>
    <row r="8702" spans="1:8" hidden="1" x14ac:dyDescent="0.2">
      <c r="A8702" s="1">
        <v>8699</v>
      </c>
      <c r="B8702" s="1">
        <f t="shared" ca="1" si="948"/>
        <v>486300.57797341835</v>
      </c>
      <c r="C8702" s="1">
        <f t="shared" ca="1" si="945"/>
        <v>100</v>
      </c>
      <c r="D8702" s="1">
        <f t="shared" ca="1" si="946"/>
        <v>-42.077013244733351</v>
      </c>
      <c r="E8702" s="1">
        <f t="shared" ca="1" si="947"/>
        <v>-3</v>
      </c>
      <c r="F8702" s="1">
        <f t="shared" ca="1" si="949"/>
        <v>1</v>
      </c>
      <c r="G8702" s="1">
        <f t="shared" ca="1" si="950"/>
        <v>2</v>
      </c>
      <c r="H8702" s="1">
        <f t="shared" ca="1" si="951"/>
        <v>0</v>
      </c>
    </row>
    <row r="8703" spans="1:8" hidden="1" x14ac:dyDescent="0.2">
      <c r="A8703" s="1">
        <v>8700</v>
      </c>
      <c r="B8703" s="1">
        <f t="shared" ca="1" si="948"/>
        <v>482092.87664894504</v>
      </c>
      <c r="C8703" s="1">
        <f t="shared" ca="1" si="945"/>
        <v>100</v>
      </c>
      <c r="D8703" s="1">
        <f t="shared" ca="1" si="946"/>
        <v>-42.077013244733351</v>
      </c>
      <c r="E8703" s="1">
        <f t="shared" ca="1" si="947"/>
        <v>-4</v>
      </c>
      <c r="F8703" s="1">
        <f t="shared" ca="1" si="949"/>
        <v>1</v>
      </c>
      <c r="G8703" s="1">
        <f t="shared" ca="1" si="950"/>
        <v>3</v>
      </c>
      <c r="H8703" s="1">
        <f t="shared" ca="1" si="951"/>
        <v>0</v>
      </c>
    </row>
    <row r="8704" spans="1:8" hidden="1" x14ac:dyDescent="0.2">
      <c r="A8704" s="1">
        <v>8701</v>
      </c>
      <c r="B8704" s="1">
        <f t="shared" ca="1" si="948"/>
        <v>477885.17532447173</v>
      </c>
      <c r="C8704" s="1">
        <f t="shared" ca="1" si="945"/>
        <v>500</v>
      </c>
      <c r="D8704" s="1">
        <f t="shared" ca="1" si="946"/>
        <v>-42.077013244733351</v>
      </c>
      <c r="E8704" s="1">
        <f t="shared" ca="1" si="947"/>
        <v>0</v>
      </c>
      <c r="F8704" s="1">
        <f t="shared" ca="1" si="949"/>
        <v>2</v>
      </c>
      <c r="G8704" s="1">
        <f t="shared" ca="1" si="950"/>
        <v>4</v>
      </c>
      <c r="H8704" s="1">
        <f t="shared" ca="1" si="951"/>
        <v>0</v>
      </c>
    </row>
    <row r="8705" spans="1:8" hidden="1" x14ac:dyDescent="0.2">
      <c r="A8705" s="1">
        <v>8702</v>
      </c>
      <c r="B8705" s="1">
        <f t="shared" ca="1" si="948"/>
        <v>456846.66870210506</v>
      </c>
      <c r="C8705" s="1">
        <f t="shared" ca="1" si="945"/>
        <v>500</v>
      </c>
      <c r="D8705" s="1">
        <f t="shared" ca="1" si="946"/>
        <v>-42.077013244733351</v>
      </c>
      <c r="E8705" s="1">
        <f t="shared" ca="1" si="947"/>
        <v>-1</v>
      </c>
      <c r="F8705" s="1">
        <f t="shared" ca="1" si="949"/>
        <v>2</v>
      </c>
      <c r="G8705" s="1">
        <f t="shared" ca="1" si="950"/>
        <v>5</v>
      </c>
      <c r="H8705" s="1">
        <f t="shared" ca="1" si="951"/>
        <v>0</v>
      </c>
    </row>
    <row r="8706" spans="1:8" hidden="1" x14ac:dyDescent="0.2">
      <c r="A8706" s="1">
        <v>8703</v>
      </c>
      <c r="B8706" s="1">
        <f t="shared" ca="1" si="948"/>
        <v>435808.16207973839</v>
      </c>
      <c r="C8706" s="1">
        <f t="shared" ca="1" si="945"/>
        <v>500</v>
      </c>
      <c r="D8706" s="1">
        <f t="shared" ca="1" si="946"/>
        <v>58.639357099169693</v>
      </c>
      <c r="E8706" s="1">
        <f t="shared" ca="1" si="947"/>
        <v>-2</v>
      </c>
      <c r="F8706" s="1">
        <f t="shared" ca="1" si="949"/>
        <v>2</v>
      </c>
      <c r="G8706" s="1">
        <f t="shared" ca="1" si="950"/>
        <v>6</v>
      </c>
      <c r="H8706" s="1">
        <f t="shared" ca="1" si="951"/>
        <v>0</v>
      </c>
    </row>
    <row r="8707" spans="1:8" hidden="1" x14ac:dyDescent="0.2">
      <c r="A8707" s="1">
        <v>8704</v>
      </c>
      <c r="B8707" s="1">
        <f t="shared" ca="1" si="948"/>
        <v>465127.84062932327</v>
      </c>
      <c r="C8707" s="1">
        <f t="shared" ca="1" si="945"/>
        <v>500</v>
      </c>
      <c r="D8707" s="1">
        <f t="shared" ca="1" si="946"/>
        <v>58.639357099169693</v>
      </c>
      <c r="E8707" s="1">
        <f t="shared" ca="1" si="947"/>
        <v>-1</v>
      </c>
      <c r="F8707" s="1">
        <f t="shared" ca="1" si="949"/>
        <v>2</v>
      </c>
      <c r="G8707" s="1">
        <f t="shared" ca="1" si="950"/>
        <v>0</v>
      </c>
      <c r="H8707" s="1">
        <f t="shared" ca="1" si="951"/>
        <v>1</v>
      </c>
    </row>
    <row r="8708" spans="1:8" hidden="1" x14ac:dyDescent="0.2">
      <c r="A8708" s="1">
        <v>8705</v>
      </c>
      <c r="B8708" s="1">
        <f t="shared" ca="1" si="948"/>
        <v>494447.51917890809</v>
      </c>
      <c r="C8708" s="1">
        <f t="shared" ca="1" si="945"/>
        <v>100</v>
      </c>
      <c r="D8708" s="1">
        <f t="shared" ca="1" si="946"/>
        <v>-42.077013244733351</v>
      </c>
      <c r="E8708" s="1">
        <f t="shared" ca="1" si="947"/>
        <v>0</v>
      </c>
      <c r="F8708" s="1">
        <f t="shared" ca="1" si="949"/>
        <v>1</v>
      </c>
      <c r="G8708" s="1">
        <f t="shared" ca="1" si="950"/>
        <v>0</v>
      </c>
      <c r="H8708" s="1">
        <f t="shared" ca="1" si="951"/>
        <v>2</v>
      </c>
    </row>
    <row r="8709" spans="1:8" hidden="1" x14ac:dyDescent="0.2">
      <c r="A8709" s="1">
        <v>8706</v>
      </c>
      <c r="B8709" s="1">
        <f t="shared" ca="1" si="948"/>
        <v>490239.81785443478</v>
      </c>
      <c r="C8709" s="1">
        <f t="shared" ref="C8709:C8772" ca="1" si="952">$C$4*POWER($L$2,F8709-1)</f>
        <v>100</v>
      </c>
      <c r="D8709" s="1">
        <f t="shared" ref="D8709:D8772" ca="1" si="953">IF(RAND()&lt;$B$1,$F$1,$H$1)</f>
        <v>58.639357099169693</v>
      </c>
      <c r="E8709" s="1">
        <f t="shared" ref="E8709:E8772" ca="1" si="954">IF(D8708&lt;0,IF(E8708-1=-$D$2,0,E8708-1),IF(E8708+1=$F$2,0,E8708+1))</f>
        <v>-1</v>
      </c>
      <c r="F8709" s="1">
        <f t="shared" ca="1" si="949"/>
        <v>1</v>
      </c>
      <c r="G8709" s="1">
        <f t="shared" ca="1" si="950"/>
        <v>1</v>
      </c>
      <c r="H8709" s="1">
        <f t="shared" ca="1" si="951"/>
        <v>0</v>
      </c>
    </row>
    <row r="8710" spans="1:8" hidden="1" x14ac:dyDescent="0.2">
      <c r="A8710" s="1">
        <v>8707</v>
      </c>
      <c r="B8710" s="1">
        <f t="shared" ref="B8710:B8773" ca="1" si="955">B8709+D8709*C8709</f>
        <v>496103.75356435176</v>
      </c>
      <c r="C8710" s="1">
        <f t="shared" ca="1" si="952"/>
        <v>100</v>
      </c>
      <c r="D8710" s="1">
        <f t="shared" ca="1" si="953"/>
        <v>-42.077013244733351</v>
      </c>
      <c r="E8710" s="1">
        <f t="shared" ca="1" si="954"/>
        <v>0</v>
      </c>
      <c r="F8710" s="1">
        <f t="shared" ref="F8710:F8773" ca="1" si="956">IF(AND(D8709&gt;0,E8710=0),IF(F8709-1&lt;1,1,F8709-1),IF(AND(D8709&lt;0,E8710=0),IF(F8709+1&gt;$H$2,1,F8709+1),F8709))</f>
        <v>1</v>
      </c>
      <c r="G8710" s="1">
        <f t="shared" ref="G8710:G8773" ca="1" si="957">IF(D8709&gt;0,0,G8709+1)</f>
        <v>0</v>
      </c>
      <c r="H8710" s="1">
        <f t="shared" ref="H8710:H8773" ca="1" si="958">IF(D8709&lt;0,0,H8709+1)</f>
        <v>1</v>
      </c>
    </row>
    <row r="8711" spans="1:8" hidden="1" x14ac:dyDescent="0.2">
      <c r="A8711" s="1">
        <v>8708</v>
      </c>
      <c r="B8711" s="1">
        <f t="shared" ca="1" si="955"/>
        <v>491896.05223987845</v>
      </c>
      <c r="C8711" s="1">
        <f t="shared" ca="1" si="952"/>
        <v>100</v>
      </c>
      <c r="D8711" s="1">
        <f t="shared" ca="1" si="953"/>
        <v>-42.077013244733351</v>
      </c>
      <c r="E8711" s="1">
        <f t="shared" ca="1" si="954"/>
        <v>-1</v>
      </c>
      <c r="F8711" s="1">
        <f t="shared" ca="1" si="956"/>
        <v>1</v>
      </c>
      <c r="G8711" s="1">
        <f t="shared" ca="1" si="957"/>
        <v>1</v>
      </c>
      <c r="H8711" s="1">
        <f t="shared" ca="1" si="958"/>
        <v>0</v>
      </c>
    </row>
    <row r="8712" spans="1:8" hidden="1" x14ac:dyDescent="0.2">
      <c r="A8712" s="1">
        <v>8709</v>
      </c>
      <c r="B8712" s="1">
        <f t="shared" ca="1" si="955"/>
        <v>487688.35091540514</v>
      </c>
      <c r="C8712" s="1">
        <f t="shared" ca="1" si="952"/>
        <v>100</v>
      </c>
      <c r="D8712" s="1">
        <f t="shared" ca="1" si="953"/>
        <v>58.639357099169693</v>
      </c>
      <c r="E8712" s="1">
        <f t="shared" ca="1" si="954"/>
        <v>-2</v>
      </c>
      <c r="F8712" s="1">
        <f t="shared" ca="1" si="956"/>
        <v>1</v>
      </c>
      <c r="G8712" s="1">
        <f t="shared" ca="1" si="957"/>
        <v>2</v>
      </c>
      <c r="H8712" s="1">
        <f t="shared" ca="1" si="958"/>
        <v>0</v>
      </c>
    </row>
    <row r="8713" spans="1:8" hidden="1" x14ac:dyDescent="0.2">
      <c r="A8713" s="1">
        <v>8710</v>
      </c>
      <c r="B8713" s="1">
        <f t="shared" ca="1" si="955"/>
        <v>493552.28662532213</v>
      </c>
      <c r="C8713" s="1">
        <f t="shared" ca="1" si="952"/>
        <v>100</v>
      </c>
      <c r="D8713" s="1">
        <f t="shared" ca="1" si="953"/>
        <v>58.639357099169693</v>
      </c>
      <c r="E8713" s="1">
        <f t="shared" ca="1" si="954"/>
        <v>-1</v>
      </c>
      <c r="F8713" s="1">
        <f t="shared" ca="1" si="956"/>
        <v>1</v>
      </c>
      <c r="G8713" s="1">
        <f t="shared" ca="1" si="957"/>
        <v>0</v>
      </c>
      <c r="H8713" s="1">
        <f t="shared" ca="1" si="958"/>
        <v>1</v>
      </c>
    </row>
    <row r="8714" spans="1:8" hidden="1" x14ac:dyDescent="0.2">
      <c r="A8714" s="1">
        <v>8711</v>
      </c>
      <c r="B8714" s="1">
        <f t="shared" ca="1" si="955"/>
        <v>499416.22233523912</v>
      </c>
      <c r="C8714" s="1">
        <f t="shared" ca="1" si="952"/>
        <v>100</v>
      </c>
      <c r="D8714" s="1">
        <f t="shared" ca="1" si="953"/>
        <v>-42.077013244733351</v>
      </c>
      <c r="E8714" s="1">
        <f t="shared" ca="1" si="954"/>
        <v>0</v>
      </c>
      <c r="F8714" s="1">
        <f t="shared" ca="1" si="956"/>
        <v>1</v>
      </c>
      <c r="G8714" s="1">
        <f t="shared" ca="1" si="957"/>
        <v>0</v>
      </c>
      <c r="H8714" s="1">
        <f t="shared" ca="1" si="958"/>
        <v>2</v>
      </c>
    </row>
    <row r="8715" spans="1:8" hidden="1" x14ac:dyDescent="0.2">
      <c r="A8715" s="1">
        <v>8712</v>
      </c>
      <c r="B8715" s="1">
        <f t="shared" ca="1" si="955"/>
        <v>495208.52101076581</v>
      </c>
      <c r="C8715" s="1">
        <f t="shared" ca="1" si="952"/>
        <v>100</v>
      </c>
      <c r="D8715" s="1">
        <f t="shared" ca="1" si="953"/>
        <v>-42.077013244733351</v>
      </c>
      <c r="E8715" s="1">
        <f t="shared" ca="1" si="954"/>
        <v>-1</v>
      </c>
      <c r="F8715" s="1">
        <f t="shared" ca="1" si="956"/>
        <v>1</v>
      </c>
      <c r="G8715" s="1">
        <f t="shared" ca="1" si="957"/>
        <v>1</v>
      </c>
      <c r="H8715" s="1">
        <f t="shared" ca="1" si="958"/>
        <v>0</v>
      </c>
    </row>
    <row r="8716" spans="1:8" hidden="1" x14ac:dyDescent="0.2">
      <c r="A8716" s="1">
        <v>8713</v>
      </c>
      <c r="B8716" s="1">
        <f t="shared" ca="1" si="955"/>
        <v>491000.8196862925</v>
      </c>
      <c r="C8716" s="1">
        <f t="shared" ca="1" si="952"/>
        <v>100</v>
      </c>
      <c r="D8716" s="1">
        <f t="shared" ca="1" si="953"/>
        <v>-42.077013244733351</v>
      </c>
      <c r="E8716" s="1">
        <f t="shared" ca="1" si="954"/>
        <v>-2</v>
      </c>
      <c r="F8716" s="1">
        <f t="shared" ca="1" si="956"/>
        <v>1</v>
      </c>
      <c r="G8716" s="1">
        <f t="shared" ca="1" si="957"/>
        <v>2</v>
      </c>
      <c r="H8716" s="1">
        <f t="shared" ca="1" si="958"/>
        <v>0</v>
      </c>
    </row>
    <row r="8717" spans="1:8" hidden="1" x14ac:dyDescent="0.2">
      <c r="A8717" s="1">
        <v>8714</v>
      </c>
      <c r="B8717" s="1">
        <f t="shared" ca="1" si="955"/>
        <v>486793.11836181919</v>
      </c>
      <c r="C8717" s="1">
        <f t="shared" ca="1" si="952"/>
        <v>100</v>
      </c>
      <c r="D8717" s="1">
        <f t="shared" ca="1" si="953"/>
        <v>-42.077013244733351</v>
      </c>
      <c r="E8717" s="1">
        <f t="shared" ca="1" si="954"/>
        <v>-3</v>
      </c>
      <c r="F8717" s="1">
        <f t="shared" ca="1" si="956"/>
        <v>1</v>
      </c>
      <c r="G8717" s="1">
        <f t="shared" ca="1" si="957"/>
        <v>3</v>
      </c>
      <c r="H8717" s="1">
        <f t="shared" ca="1" si="958"/>
        <v>0</v>
      </c>
    </row>
    <row r="8718" spans="1:8" hidden="1" x14ac:dyDescent="0.2">
      <c r="A8718" s="1">
        <v>8715</v>
      </c>
      <c r="B8718" s="1">
        <f t="shared" ca="1" si="955"/>
        <v>482585.41703734588</v>
      </c>
      <c r="C8718" s="1">
        <f t="shared" ca="1" si="952"/>
        <v>100</v>
      </c>
      <c r="D8718" s="1">
        <f t="shared" ca="1" si="953"/>
        <v>-42.077013244733351</v>
      </c>
      <c r="E8718" s="1">
        <f t="shared" ca="1" si="954"/>
        <v>-4</v>
      </c>
      <c r="F8718" s="1">
        <f t="shared" ca="1" si="956"/>
        <v>1</v>
      </c>
      <c r="G8718" s="1">
        <f t="shared" ca="1" si="957"/>
        <v>4</v>
      </c>
      <c r="H8718" s="1">
        <f t="shared" ca="1" si="958"/>
        <v>0</v>
      </c>
    </row>
    <row r="8719" spans="1:8" hidden="1" x14ac:dyDescent="0.2">
      <c r="A8719" s="1">
        <v>8716</v>
      </c>
      <c r="B8719" s="1">
        <f t="shared" ca="1" si="955"/>
        <v>478377.71571287257</v>
      </c>
      <c r="C8719" s="1">
        <f t="shared" ca="1" si="952"/>
        <v>500</v>
      </c>
      <c r="D8719" s="1">
        <f t="shared" ca="1" si="953"/>
        <v>-42.077013244733351</v>
      </c>
      <c r="E8719" s="1">
        <f t="shared" ca="1" si="954"/>
        <v>0</v>
      </c>
      <c r="F8719" s="1">
        <f t="shared" ca="1" si="956"/>
        <v>2</v>
      </c>
      <c r="G8719" s="1">
        <f t="shared" ca="1" si="957"/>
        <v>5</v>
      </c>
      <c r="H8719" s="1">
        <f t="shared" ca="1" si="958"/>
        <v>0</v>
      </c>
    </row>
    <row r="8720" spans="1:8" hidden="1" x14ac:dyDescent="0.2">
      <c r="A8720" s="1">
        <v>8717</v>
      </c>
      <c r="B8720" s="1">
        <f t="shared" ca="1" si="955"/>
        <v>457339.2090905059</v>
      </c>
      <c r="C8720" s="1">
        <f t="shared" ca="1" si="952"/>
        <v>500</v>
      </c>
      <c r="D8720" s="1">
        <f t="shared" ca="1" si="953"/>
        <v>-42.077013244733351</v>
      </c>
      <c r="E8720" s="1">
        <f t="shared" ca="1" si="954"/>
        <v>-1</v>
      </c>
      <c r="F8720" s="1">
        <f t="shared" ca="1" si="956"/>
        <v>2</v>
      </c>
      <c r="G8720" s="1">
        <f t="shared" ca="1" si="957"/>
        <v>6</v>
      </c>
      <c r="H8720" s="1">
        <f t="shared" ca="1" si="958"/>
        <v>0</v>
      </c>
    </row>
    <row r="8721" spans="1:8" hidden="1" x14ac:dyDescent="0.2">
      <c r="A8721" s="1">
        <v>8718</v>
      </c>
      <c r="B8721" s="1">
        <f t="shared" ca="1" si="955"/>
        <v>436300.70246813924</v>
      </c>
      <c r="C8721" s="1">
        <f t="shared" ca="1" si="952"/>
        <v>500</v>
      </c>
      <c r="D8721" s="1">
        <f t="shared" ca="1" si="953"/>
        <v>-42.077013244733351</v>
      </c>
      <c r="E8721" s="1">
        <f t="shared" ca="1" si="954"/>
        <v>-2</v>
      </c>
      <c r="F8721" s="1">
        <f t="shared" ca="1" si="956"/>
        <v>2</v>
      </c>
      <c r="G8721" s="1">
        <f t="shared" ca="1" si="957"/>
        <v>7</v>
      </c>
      <c r="H8721" s="1">
        <f t="shared" ca="1" si="958"/>
        <v>0</v>
      </c>
    </row>
    <row r="8722" spans="1:8" hidden="1" x14ac:dyDescent="0.2">
      <c r="A8722" s="1">
        <v>8719</v>
      </c>
      <c r="B8722" s="1">
        <f t="shared" ca="1" si="955"/>
        <v>415262.19584577257</v>
      </c>
      <c r="C8722" s="1">
        <f t="shared" ca="1" si="952"/>
        <v>500</v>
      </c>
      <c r="D8722" s="1">
        <f t="shared" ca="1" si="953"/>
        <v>58.639357099169693</v>
      </c>
      <c r="E8722" s="1">
        <f t="shared" ca="1" si="954"/>
        <v>-3</v>
      </c>
      <c r="F8722" s="1">
        <f t="shared" ca="1" si="956"/>
        <v>2</v>
      </c>
      <c r="G8722" s="1">
        <f t="shared" ca="1" si="957"/>
        <v>8</v>
      </c>
      <c r="H8722" s="1">
        <f t="shared" ca="1" si="958"/>
        <v>0</v>
      </c>
    </row>
    <row r="8723" spans="1:8" hidden="1" x14ac:dyDescent="0.2">
      <c r="A8723" s="1">
        <v>8720</v>
      </c>
      <c r="B8723" s="1">
        <f t="shared" ca="1" si="955"/>
        <v>444581.87439535744</v>
      </c>
      <c r="C8723" s="1">
        <f t="shared" ca="1" si="952"/>
        <v>500</v>
      </c>
      <c r="D8723" s="1">
        <f t="shared" ca="1" si="953"/>
        <v>-42.077013244733351</v>
      </c>
      <c r="E8723" s="1">
        <f t="shared" ca="1" si="954"/>
        <v>-2</v>
      </c>
      <c r="F8723" s="1">
        <f t="shared" ca="1" si="956"/>
        <v>2</v>
      </c>
      <c r="G8723" s="1">
        <f t="shared" ca="1" si="957"/>
        <v>0</v>
      </c>
      <c r="H8723" s="1">
        <f t="shared" ca="1" si="958"/>
        <v>1</v>
      </c>
    </row>
    <row r="8724" spans="1:8" hidden="1" x14ac:dyDescent="0.2">
      <c r="A8724" s="1">
        <v>8721</v>
      </c>
      <c r="B8724" s="1">
        <f t="shared" ca="1" si="955"/>
        <v>423543.36777299078</v>
      </c>
      <c r="C8724" s="1">
        <f t="shared" ca="1" si="952"/>
        <v>500</v>
      </c>
      <c r="D8724" s="1">
        <f t="shared" ca="1" si="953"/>
        <v>-42.077013244733351</v>
      </c>
      <c r="E8724" s="1">
        <f t="shared" ca="1" si="954"/>
        <v>-3</v>
      </c>
      <c r="F8724" s="1">
        <f t="shared" ca="1" si="956"/>
        <v>2</v>
      </c>
      <c r="G8724" s="1">
        <f t="shared" ca="1" si="957"/>
        <v>1</v>
      </c>
      <c r="H8724" s="1">
        <f t="shared" ca="1" si="958"/>
        <v>0</v>
      </c>
    </row>
    <row r="8725" spans="1:8" hidden="1" x14ac:dyDescent="0.2">
      <c r="A8725" s="1">
        <v>8722</v>
      </c>
      <c r="B8725" s="1">
        <f t="shared" ca="1" si="955"/>
        <v>402504.86115062411</v>
      </c>
      <c r="C8725" s="1">
        <f t="shared" ca="1" si="952"/>
        <v>500</v>
      </c>
      <c r="D8725" s="1">
        <f t="shared" ca="1" si="953"/>
        <v>-42.077013244733351</v>
      </c>
      <c r="E8725" s="1">
        <f t="shared" ca="1" si="954"/>
        <v>-4</v>
      </c>
      <c r="F8725" s="1">
        <f t="shared" ca="1" si="956"/>
        <v>2</v>
      </c>
      <c r="G8725" s="1">
        <f t="shared" ca="1" si="957"/>
        <v>2</v>
      </c>
      <c r="H8725" s="1">
        <f t="shared" ca="1" si="958"/>
        <v>0</v>
      </c>
    </row>
    <row r="8726" spans="1:8" hidden="1" x14ac:dyDescent="0.2">
      <c r="A8726" s="1">
        <v>8723</v>
      </c>
      <c r="B8726" s="1">
        <f t="shared" ca="1" si="955"/>
        <v>381466.35452825745</v>
      </c>
      <c r="C8726" s="1">
        <f t="shared" ca="1" si="952"/>
        <v>100</v>
      </c>
      <c r="D8726" s="1">
        <f t="shared" ca="1" si="953"/>
        <v>58.639357099169693</v>
      </c>
      <c r="E8726" s="1">
        <f t="shared" ca="1" si="954"/>
        <v>0</v>
      </c>
      <c r="F8726" s="1">
        <f t="shared" ca="1" si="956"/>
        <v>1</v>
      </c>
      <c r="G8726" s="1">
        <f t="shared" ca="1" si="957"/>
        <v>3</v>
      </c>
      <c r="H8726" s="1">
        <f t="shared" ca="1" si="958"/>
        <v>0</v>
      </c>
    </row>
    <row r="8727" spans="1:8" hidden="1" x14ac:dyDescent="0.2">
      <c r="A8727" s="1">
        <v>8724</v>
      </c>
      <c r="B8727" s="1">
        <f t="shared" ca="1" si="955"/>
        <v>387330.29023817444</v>
      </c>
      <c r="C8727" s="1">
        <f t="shared" ca="1" si="952"/>
        <v>100</v>
      </c>
      <c r="D8727" s="1">
        <f t="shared" ca="1" si="953"/>
        <v>58.639357099169693</v>
      </c>
      <c r="E8727" s="1">
        <f t="shared" ca="1" si="954"/>
        <v>0</v>
      </c>
      <c r="F8727" s="1">
        <f t="shared" ca="1" si="956"/>
        <v>1</v>
      </c>
      <c r="G8727" s="1">
        <f t="shared" ca="1" si="957"/>
        <v>0</v>
      </c>
      <c r="H8727" s="1">
        <f t="shared" ca="1" si="958"/>
        <v>1</v>
      </c>
    </row>
    <row r="8728" spans="1:8" hidden="1" x14ac:dyDescent="0.2">
      <c r="A8728" s="1">
        <v>8725</v>
      </c>
      <c r="B8728" s="1">
        <f t="shared" ca="1" si="955"/>
        <v>393194.22594809142</v>
      </c>
      <c r="C8728" s="1">
        <f t="shared" ca="1" si="952"/>
        <v>100</v>
      </c>
      <c r="D8728" s="1">
        <f t="shared" ca="1" si="953"/>
        <v>-42.077013244733351</v>
      </c>
      <c r="E8728" s="1">
        <f t="shared" ca="1" si="954"/>
        <v>0</v>
      </c>
      <c r="F8728" s="1">
        <f t="shared" ca="1" si="956"/>
        <v>1</v>
      </c>
      <c r="G8728" s="1">
        <f t="shared" ca="1" si="957"/>
        <v>0</v>
      </c>
      <c r="H8728" s="1">
        <f t="shared" ca="1" si="958"/>
        <v>2</v>
      </c>
    </row>
    <row r="8729" spans="1:8" hidden="1" x14ac:dyDescent="0.2">
      <c r="A8729" s="1">
        <v>8726</v>
      </c>
      <c r="B8729" s="1">
        <f t="shared" ca="1" si="955"/>
        <v>388986.52462361811</v>
      </c>
      <c r="C8729" s="1">
        <f t="shared" ca="1" si="952"/>
        <v>100</v>
      </c>
      <c r="D8729" s="1">
        <f t="shared" ca="1" si="953"/>
        <v>-42.077013244733351</v>
      </c>
      <c r="E8729" s="1">
        <f t="shared" ca="1" si="954"/>
        <v>-1</v>
      </c>
      <c r="F8729" s="1">
        <f t="shared" ca="1" si="956"/>
        <v>1</v>
      </c>
      <c r="G8729" s="1">
        <f t="shared" ca="1" si="957"/>
        <v>1</v>
      </c>
      <c r="H8729" s="1">
        <f t="shared" ca="1" si="958"/>
        <v>0</v>
      </c>
    </row>
    <row r="8730" spans="1:8" hidden="1" x14ac:dyDescent="0.2">
      <c r="A8730" s="1">
        <v>8727</v>
      </c>
      <c r="B8730" s="1">
        <f t="shared" ca="1" si="955"/>
        <v>384778.8232991448</v>
      </c>
      <c r="C8730" s="1">
        <f t="shared" ca="1" si="952"/>
        <v>100</v>
      </c>
      <c r="D8730" s="1">
        <f t="shared" ca="1" si="953"/>
        <v>58.639357099169693</v>
      </c>
      <c r="E8730" s="1">
        <f t="shared" ca="1" si="954"/>
        <v>-2</v>
      </c>
      <c r="F8730" s="1">
        <f t="shared" ca="1" si="956"/>
        <v>1</v>
      </c>
      <c r="G8730" s="1">
        <f t="shared" ca="1" si="957"/>
        <v>2</v>
      </c>
      <c r="H8730" s="1">
        <f t="shared" ca="1" si="958"/>
        <v>0</v>
      </c>
    </row>
    <row r="8731" spans="1:8" hidden="1" x14ac:dyDescent="0.2">
      <c r="A8731" s="1">
        <v>8728</v>
      </c>
      <c r="B8731" s="1">
        <f t="shared" ca="1" si="955"/>
        <v>390642.75900906179</v>
      </c>
      <c r="C8731" s="1">
        <f t="shared" ca="1" si="952"/>
        <v>100</v>
      </c>
      <c r="D8731" s="1">
        <f t="shared" ca="1" si="953"/>
        <v>-42.077013244733351</v>
      </c>
      <c r="E8731" s="1">
        <f t="shared" ca="1" si="954"/>
        <v>-1</v>
      </c>
      <c r="F8731" s="1">
        <f t="shared" ca="1" si="956"/>
        <v>1</v>
      </c>
      <c r="G8731" s="1">
        <f t="shared" ca="1" si="957"/>
        <v>0</v>
      </c>
      <c r="H8731" s="1">
        <f t="shared" ca="1" si="958"/>
        <v>1</v>
      </c>
    </row>
    <row r="8732" spans="1:8" hidden="1" x14ac:dyDescent="0.2">
      <c r="A8732" s="1">
        <v>8729</v>
      </c>
      <c r="B8732" s="1">
        <f t="shared" ca="1" si="955"/>
        <v>386435.05768458848</v>
      </c>
      <c r="C8732" s="1">
        <f t="shared" ca="1" si="952"/>
        <v>100</v>
      </c>
      <c r="D8732" s="1">
        <f t="shared" ca="1" si="953"/>
        <v>58.639357099169693</v>
      </c>
      <c r="E8732" s="1">
        <f t="shared" ca="1" si="954"/>
        <v>-2</v>
      </c>
      <c r="F8732" s="1">
        <f t="shared" ca="1" si="956"/>
        <v>1</v>
      </c>
      <c r="G8732" s="1">
        <f t="shared" ca="1" si="957"/>
        <v>1</v>
      </c>
      <c r="H8732" s="1">
        <f t="shared" ca="1" si="958"/>
        <v>0</v>
      </c>
    </row>
    <row r="8733" spans="1:8" hidden="1" x14ac:dyDescent="0.2">
      <c r="A8733" s="1">
        <v>8730</v>
      </c>
      <c r="B8733" s="1">
        <f t="shared" ca="1" si="955"/>
        <v>392298.99339450547</v>
      </c>
      <c r="C8733" s="1">
        <f t="shared" ca="1" si="952"/>
        <v>100</v>
      </c>
      <c r="D8733" s="1">
        <f t="shared" ca="1" si="953"/>
        <v>-42.077013244733351</v>
      </c>
      <c r="E8733" s="1">
        <f t="shared" ca="1" si="954"/>
        <v>-1</v>
      </c>
      <c r="F8733" s="1">
        <f t="shared" ca="1" si="956"/>
        <v>1</v>
      </c>
      <c r="G8733" s="1">
        <f t="shared" ca="1" si="957"/>
        <v>0</v>
      </c>
      <c r="H8733" s="1">
        <f t="shared" ca="1" si="958"/>
        <v>1</v>
      </c>
    </row>
    <row r="8734" spans="1:8" hidden="1" x14ac:dyDescent="0.2">
      <c r="A8734" s="1">
        <v>8731</v>
      </c>
      <c r="B8734" s="1">
        <f t="shared" ca="1" si="955"/>
        <v>388091.29207003216</v>
      </c>
      <c r="C8734" s="1">
        <f t="shared" ca="1" si="952"/>
        <v>100</v>
      </c>
      <c r="D8734" s="1">
        <f t="shared" ca="1" si="953"/>
        <v>-42.077013244733351</v>
      </c>
      <c r="E8734" s="1">
        <f t="shared" ca="1" si="954"/>
        <v>-2</v>
      </c>
      <c r="F8734" s="1">
        <f t="shared" ca="1" si="956"/>
        <v>1</v>
      </c>
      <c r="G8734" s="1">
        <f t="shared" ca="1" si="957"/>
        <v>1</v>
      </c>
      <c r="H8734" s="1">
        <f t="shared" ca="1" si="958"/>
        <v>0</v>
      </c>
    </row>
    <row r="8735" spans="1:8" hidden="1" x14ac:dyDescent="0.2">
      <c r="A8735" s="1">
        <v>8732</v>
      </c>
      <c r="B8735" s="1">
        <f t="shared" ca="1" si="955"/>
        <v>383883.59074555885</v>
      </c>
      <c r="C8735" s="1">
        <f t="shared" ca="1" si="952"/>
        <v>100</v>
      </c>
      <c r="D8735" s="1">
        <f t="shared" ca="1" si="953"/>
        <v>-42.077013244733351</v>
      </c>
      <c r="E8735" s="1">
        <f t="shared" ca="1" si="954"/>
        <v>-3</v>
      </c>
      <c r="F8735" s="1">
        <f t="shared" ca="1" si="956"/>
        <v>1</v>
      </c>
      <c r="G8735" s="1">
        <f t="shared" ca="1" si="957"/>
        <v>2</v>
      </c>
      <c r="H8735" s="1">
        <f t="shared" ca="1" si="958"/>
        <v>0</v>
      </c>
    </row>
    <row r="8736" spans="1:8" hidden="1" x14ac:dyDescent="0.2">
      <c r="A8736" s="1">
        <v>8733</v>
      </c>
      <c r="B8736" s="1">
        <f t="shared" ca="1" si="955"/>
        <v>379675.88942108554</v>
      </c>
      <c r="C8736" s="1">
        <f t="shared" ca="1" si="952"/>
        <v>100</v>
      </c>
      <c r="D8736" s="1">
        <f t="shared" ca="1" si="953"/>
        <v>58.639357099169693</v>
      </c>
      <c r="E8736" s="1">
        <f t="shared" ca="1" si="954"/>
        <v>-4</v>
      </c>
      <c r="F8736" s="1">
        <f t="shared" ca="1" si="956"/>
        <v>1</v>
      </c>
      <c r="G8736" s="1">
        <f t="shared" ca="1" si="957"/>
        <v>3</v>
      </c>
      <c r="H8736" s="1">
        <f t="shared" ca="1" si="958"/>
        <v>0</v>
      </c>
    </row>
    <row r="8737" spans="1:8" hidden="1" x14ac:dyDescent="0.2">
      <c r="A8737" s="1">
        <v>8734</v>
      </c>
      <c r="B8737" s="1">
        <f t="shared" ca="1" si="955"/>
        <v>385539.82513100252</v>
      </c>
      <c r="C8737" s="1">
        <f t="shared" ca="1" si="952"/>
        <v>100</v>
      </c>
      <c r="D8737" s="1">
        <f t="shared" ca="1" si="953"/>
        <v>58.639357099169693</v>
      </c>
      <c r="E8737" s="1">
        <f t="shared" ca="1" si="954"/>
        <v>-3</v>
      </c>
      <c r="F8737" s="1">
        <f t="shared" ca="1" si="956"/>
        <v>1</v>
      </c>
      <c r="G8737" s="1">
        <f t="shared" ca="1" si="957"/>
        <v>0</v>
      </c>
      <c r="H8737" s="1">
        <f t="shared" ca="1" si="958"/>
        <v>1</v>
      </c>
    </row>
    <row r="8738" spans="1:8" hidden="1" x14ac:dyDescent="0.2">
      <c r="A8738" s="1">
        <v>8735</v>
      </c>
      <c r="B8738" s="1">
        <f t="shared" ca="1" si="955"/>
        <v>391403.76084091951</v>
      </c>
      <c r="C8738" s="1">
        <f t="shared" ca="1" si="952"/>
        <v>100</v>
      </c>
      <c r="D8738" s="1">
        <f t="shared" ca="1" si="953"/>
        <v>58.639357099169693</v>
      </c>
      <c r="E8738" s="1">
        <f t="shared" ca="1" si="954"/>
        <v>-2</v>
      </c>
      <c r="F8738" s="1">
        <f t="shared" ca="1" si="956"/>
        <v>1</v>
      </c>
      <c r="G8738" s="1">
        <f t="shared" ca="1" si="957"/>
        <v>0</v>
      </c>
      <c r="H8738" s="1">
        <f t="shared" ca="1" si="958"/>
        <v>2</v>
      </c>
    </row>
    <row r="8739" spans="1:8" hidden="1" x14ac:dyDescent="0.2">
      <c r="A8739" s="1">
        <v>8736</v>
      </c>
      <c r="B8739" s="1">
        <f t="shared" ca="1" si="955"/>
        <v>397267.6965508365</v>
      </c>
      <c r="C8739" s="1">
        <f t="shared" ca="1" si="952"/>
        <v>100</v>
      </c>
      <c r="D8739" s="1">
        <f t="shared" ca="1" si="953"/>
        <v>58.639357099169693</v>
      </c>
      <c r="E8739" s="1">
        <f t="shared" ca="1" si="954"/>
        <v>-1</v>
      </c>
      <c r="F8739" s="1">
        <f t="shared" ca="1" si="956"/>
        <v>1</v>
      </c>
      <c r="G8739" s="1">
        <f t="shared" ca="1" si="957"/>
        <v>0</v>
      </c>
      <c r="H8739" s="1">
        <f t="shared" ca="1" si="958"/>
        <v>3</v>
      </c>
    </row>
    <row r="8740" spans="1:8" hidden="1" x14ac:dyDescent="0.2">
      <c r="A8740" s="1">
        <v>8737</v>
      </c>
      <c r="B8740" s="1">
        <f t="shared" ca="1" si="955"/>
        <v>403131.63226075348</v>
      </c>
      <c r="C8740" s="1">
        <f t="shared" ca="1" si="952"/>
        <v>100</v>
      </c>
      <c r="D8740" s="1">
        <f t="shared" ca="1" si="953"/>
        <v>-42.077013244733351</v>
      </c>
      <c r="E8740" s="1">
        <f t="shared" ca="1" si="954"/>
        <v>0</v>
      </c>
      <c r="F8740" s="1">
        <f t="shared" ca="1" si="956"/>
        <v>1</v>
      </c>
      <c r="G8740" s="1">
        <f t="shared" ca="1" si="957"/>
        <v>0</v>
      </c>
      <c r="H8740" s="1">
        <f t="shared" ca="1" si="958"/>
        <v>4</v>
      </c>
    </row>
    <row r="8741" spans="1:8" hidden="1" x14ac:dyDescent="0.2">
      <c r="A8741" s="1">
        <v>8738</v>
      </c>
      <c r="B8741" s="1">
        <f t="shared" ca="1" si="955"/>
        <v>398923.93093628017</v>
      </c>
      <c r="C8741" s="1">
        <f t="shared" ca="1" si="952"/>
        <v>100</v>
      </c>
      <c r="D8741" s="1">
        <f t="shared" ca="1" si="953"/>
        <v>-42.077013244733351</v>
      </c>
      <c r="E8741" s="1">
        <f t="shared" ca="1" si="954"/>
        <v>-1</v>
      </c>
      <c r="F8741" s="1">
        <f t="shared" ca="1" si="956"/>
        <v>1</v>
      </c>
      <c r="G8741" s="1">
        <f t="shared" ca="1" si="957"/>
        <v>1</v>
      </c>
      <c r="H8741" s="1">
        <f t="shared" ca="1" si="958"/>
        <v>0</v>
      </c>
    </row>
    <row r="8742" spans="1:8" hidden="1" x14ac:dyDescent="0.2">
      <c r="A8742" s="1">
        <v>8739</v>
      </c>
      <c r="B8742" s="1">
        <f t="shared" ca="1" si="955"/>
        <v>394716.22961180686</v>
      </c>
      <c r="C8742" s="1">
        <f t="shared" ca="1" si="952"/>
        <v>100</v>
      </c>
      <c r="D8742" s="1">
        <f t="shared" ca="1" si="953"/>
        <v>58.639357099169693</v>
      </c>
      <c r="E8742" s="1">
        <f t="shared" ca="1" si="954"/>
        <v>-2</v>
      </c>
      <c r="F8742" s="1">
        <f t="shared" ca="1" si="956"/>
        <v>1</v>
      </c>
      <c r="G8742" s="1">
        <f t="shared" ca="1" si="957"/>
        <v>2</v>
      </c>
      <c r="H8742" s="1">
        <f t="shared" ca="1" si="958"/>
        <v>0</v>
      </c>
    </row>
    <row r="8743" spans="1:8" hidden="1" x14ac:dyDescent="0.2">
      <c r="A8743" s="1">
        <v>8740</v>
      </c>
      <c r="B8743" s="1">
        <f t="shared" ca="1" si="955"/>
        <v>400580.16532172385</v>
      </c>
      <c r="C8743" s="1">
        <f t="shared" ca="1" si="952"/>
        <v>100</v>
      </c>
      <c r="D8743" s="1">
        <f t="shared" ca="1" si="953"/>
        <v>-42.077013244733351</v>
      </c>
      <c r="E8743" s="1">
        <f t="shared" ca="1" si="954"/>
        <v>-1</v>
      </c>
      <c r="F8743" s="1">
        <f t="shared" ca="1" si="956"/>
        <v>1</v>
      </c>
      <c r="G8743" s="1">
        <f t="shared" ca="1" si="957"/>
        <v>0</v>
      </c>
      <c r="H8743" s="1">
        <f t="shared" ca="1" si="958"/>
        <v>1</v>
      </c>
    </row>
    <row r="8744" spans="1:8" hidden="1" x14ac:dyDescent="0.2">
      <c r="A8744" s="1">
        <v>8741</v>
      </c>
      <c r="B8744" s="1">
        <f t="shared" ca="1" si="955"/>
        <v>396372.46399725054</v>
      </c>
      <c r="C8744" s="1">
        <f t="shared" ca="1" si="952"/>
        <v>100</v>
      </c>
      <c r="D8744" s="1">
        <f t="shared" ca="1" si="953"/>
        <v>-42.077013244733351</v>
      </c>
      <c r="E8744" s="1">
        <f t="shared" ca="1" si="954"/>
        <v>-2</v>
      </c>
      <c r="F8744" s="1">
        <f t="shared" ca="1" si="956"/>
        <v>1</v>
      </c>
      <c r="G8744" s="1">
        <f t="shared" ca="1" si="957"/>
        <v>1</v>
      </c>
      <c r="H8744" s="1">
        <f t="shared" ca="1" si="958"/>
        <v>0</v>
      </c>
    </row>
    <row r="8745" spans="1:8" hidden="1" x14ac:dyDescent="0.2">
      <c r="A8745" s="1">
        <v>8742</v>
      </c>
      <c r="B8745" s="1">
        <f t="shared" ca="1" si="955"/>
        <v>392164.76267277723</v>
      </c>
      <c r="C8745" s="1">
        <f t="shared" ca="1" si="952"/>
        <v>100</v>
      </c>
      <c r="D8745" s="1">
        <f t="shared" ca="1" si="953"/>
        <v>58.639357099169693</v>
      </c>
      <c r="E8745" s="1">
        <f t="shared" ca="1" si="954"/>
        <v>-3</v>
      </c>
      <c r="F8745" s="1">
        <f t="shared" ca="1" si="956"/>
        <v>1</v>
      </c>
      <c r="G8745" s="1">
        <f t="shared" ca="1" si="957"/>
        <v>2</v>
      </c>
      <c r="H8745" s="1">
        <f t="shared" ca="1" si="958"/>
        <v>0</v>
      </c>
    </row>
    <row r="8746" spans="1:8" hidden="1" x14ac:dyDescent="0.2">
      <c r="A8746" s="1">
        <v>8743</v>
      </c>
      <c r="B8746" s="1">
        <f t="shared" ca="1" si="955"/>
        <v>398028.69838269422</v>
      </c>
      <c r="C8746" s="1">
        <f t="shared" ca="1" si="952"/>
        <v>100</v>
      </c>
      <c r="D8746" s="1">
        <f t="shared" ca="1" si="953"/>
        <v>-42.077013244733351</v>
      </c>
      <c r="E8746" s="1">
        <f t="shared" ca="1" si="954"/>
        <v>-2</v>
      </c>
      <c r="F8746" s="1">
        <f t="shared" ca="1" si="956"/>
        <v>1</v>
      </c>
      <c r="G8746" s="1">
        <f t="shared" ca="1" si="957"/>
        <v>0</v>
      </c>
      <c r="H8746" s="1">
        <f t="shared" ca="1" si="958"/>
        <v>1</v>
      </c>
    </row>
    <row r="8747" spans="1:8" hidden="1" x14ac:dyDescent="0.2">
      <c r="A8747" s="1">
        <v>8744</v>
      </c>
      <c r="B8747" s="1">
        <f t="shared" ca="1" si="955"/>
        <v>393820.99705822091</v>
      </c>
      <c r="C8747" s="1">
        <f t="shared" ca="1" si="952"/>
        <v>100</v>
      </c>
      <c r="D8747" s="1">
        <f t="shared" ca="1" si="953"/>
        <v>-42.077013244733351</v>
      </c>
      <c r="E8747" s="1">
        <f t="shared" ca="1" si="954"/>
        <v>-3</v>
      </c>
      <c r="F8747" s="1">
        <f t="shared" ca="1" si="956"/>
        <v>1</v>
      </c>
      <c r="G8747" s="1">
        <f t="shared" ca="1" si="957"/>
        <v>1</v>
      </c>
      <c r="H8747" s="1">
        <f t="shared" ca="1" si="958"/>
        <v>0</v>
      </c>
    </row>
    <row r="8748" spans="1:8" hidden="1" x14ac:dyDescent="0.2">
      <c r="A8748" s="1">
        <v>8745</v>
      </c>
      <c r="B8748" s="1">
        <f t="shared" ca="1" si="955"/>
        <v>389613.2957337476</v>
      </c>
      <c r="C8748" s="1">
        <f t="shared" ca="1" si="952"/>
        <v>100</v>
      </c>
      <c r="D8748" s="1">
        <f t="shared" ca="1" si="953"/>
        <v>58.639357099169693</v>
      </c>
      <c r="E8748" s="1">
        <f t="shared" ca="1" si="954"/>
        <v>-4</v>
      </c>
      <c r="F8748" s="1">
        <f t="shared" ca="1" si="956"/>
        <v>1</v>
      </c>
      <c r="G8748" s="1">
        <f t="shared" ca="1" si="957"/>
        <v>2</v>
      </c>
      <c r="H8748" s="1">
        <f t="shared" ca="1" si="958"/>
        <v>0</v>
      </c>
    </row>
    <row r="8749" spans="1:8" hidden="1" x14ac:dyDescent="0.2">
      <c r="A8749" s="1">
        <v>8746</v>
      </c>
      <c r="B8749" s="1">
        <f t="shared" ca="1" si="955"/>
        <v>395477.23144366458</v>
      </c>
      <c r="C8749" s="1">
        <f t="shared" ca="1" si="952"/>
        <v>100</v>
      </c>
      <c r="D8749" s="1">
        <f t="shared" ca="1" si="953"/>
        <v>-42.077013244733351</v>
      </c>
      <c r="E8749" s="1">
        <f t="shared" ca="1" si="954"/>
        <v>-3</v>
      </c>
      <c r="F8749" s="1">
        <f t="shared" ca="1" si="956"/>
        <v>1</v>
      </c>
      <c r="G8749" s="1">
        <f t="shared" ca="1" si="957"/>
        <v>0</v>
      </c>
      <c r="H8749" s="1">
        <f t="shared" ca="1" si="958"/>
        <v>1</v>
      </c>
    </row>
    <row r="8750" spans="1:8" hidden="1" x14ac:dyDescent="0.2">
      <c r="A8750" s="1">
        <v>8747</v>
      </c>
      <c r="B8750" s="1">
        <f t="shared" ca="1" si="955"/>
        <v>391269.53011919127</v>
      </c>
      <c r="C8750" s="1">
        <f t="shared" ca="1" si="952"/>
        <v>100</v>
      </c>
      <c r="D8750" s="1">
        <f t="shared" ca="1" si="953"/>
        <v>58.639357099169693</v>
      </c>
      <c r="E8750" s="1">
        <f t="shared" ca="1" si="954"/>
        <v>-4</v>
      </c>
      <c r="F8750" s="1">
        <f t="shared" ca="1" si="956"/>
        <v>1</v>
      </c>
      <c r="G8750" s="1">
        <f t="shared" ca="1" si="957"/>
        <v>1</v>
      </c>
      <c r="H8750" s="1">
        <f t="shared" ca="1" si="958"/>
        <v>0</v>
      </c>
    </row>
    <row r="8751" spans="1:8" hidden="1" x14ac:dyDescent="0.2">
      <c r="A8751" s="1">
        <v>8748</v>
      </c>
      <c r="B8751" s="1">
        <f t="shared" ca="1" si="955"/>
        <v>397133.46582910826</v>
      </c>
      <c r="C8751" s="1">
        <f t="shared" ca="1" si="952"/>
        <v>100</v>
      </c>
      <c r="D8751" s="1">
        <f t="shared" ca="1" si="953"/>
        <v>-42.077013244733351</v>
      </c>
      <c r="E8751" s="1">
        <f t="shared" ca="1" si="954"/>
        <v>-3</v>
      </c>
      <c r="F8751" s="1">
        <f t="shared" ca="1" si="956"/>
        <v>1</v>
      </c>
      <c r="G8751" s="1">
        <f t="shared" ca="1" si="957"/>
        <v>0</v>
      </c>
      <c r="H8751" s="1">
        <f t="shared" ca="1" si="958"/>
        <v>1</v>
      </c>
    </row>
    <row r="8752" spans="1:8" hidden="1" x14ac:dyDescent="0.2">
      <c r="A8752" s="1">
        <v>8749</v>
      </c>
      <c r="B8752" s="1">
        <f t="shared" ca="1" si="955"/>
        <v>392925.76450463495</v>
      </c>
      <c r="C8752" s="1">
        <f t="shared" ca="1" si="952"/>
        <v>100</v>
      </c>
      <c r="D8752" s="1">
        <f t="shared" ca="1" si="953"/>
        <v>58.639357099169693</v>
      </c>
      <c r="E8752" s="1">
        <f t="shared" ca="1" si="954"/>
        <v>-4</v>
      </c>
      <c r="F8752" s="1">
        <f t="shared" ca="1" si="956"/>
        <v>1</v>
      </c>
      <c r="G8752" s="1">
        <f t="shared" ca="1" si="957"/>
        <v>1</v>
      </c>
      <c r="H8752" s="1">
        <f t="shared" ca="1" si="958"/>
        <v>0</v>
      </c>
    </row>
    <row r="8753" spans="1:8" hidden="1" x14ac:dyDescent="0.2">
      <c r="A8753" s="1">
        <v>8750</v>
      </c>
      <c r="B8753" s="1">
        <f t="shared" ca="1" si="955"/>
        <v>398789.70021455194</v>
      </c>
      <c r="C8753" s="1">
        <f t="shared" ca="1" si="952"/>
        <v>100</v>
      </c>
      <c r="D8753" s="1">
        <f t="shared" ca="1" si="953"/>
        <v>58.639357099169693</v>
      </c>
      <c r="E8753" s="1">
        <f t="shared" ca="1" si="954"/>
        <v>-3</v>
      </c>
      <c r="F8753" s="1">
        <f t="shared" ca="1" si="956"/>
        <v>1</v>
      </c>
      <c r="G8753" s="1">
        <f t="shared" ca="1" si="957"/>
        <v>0</v>
      </c>
      <c r="H8753" s="1">
        <f t="shared" ca="1" si="958"/>
        <v>1</v>
      </c>
    </row>
    <row r="8754" spans="1:8" hidden="1" x14ac:dyDescent="0.2">
      <c r="A8754" s="1">
        <v>8751</v>
      </c>
      <c r="B8754" s="1">
        <f t="shared" ca="1" si="955"/>
        <v>404653.63592446892</v>
      </c>
      <c r="C8754" s="1">
        <f t="shared" ca="1" si="952"/>
        <v>100</v>
      </c>
      <c r="D8754" s="1">
        <f t="shared" ca="1" si="953"/>
        <v>-42.077013244733351</v>
      </c>
      <c r="E8754" s="1">
        <f t="shared" ca="1" si="954"/>
        <v>-2</v>
      </c>
      <c r="F8754" s="1">
        <f t="shared" ca="1" si="956"/>
        <v>1</v>
      </c>
      <c r="G8754" s="1">
        <f t="shared" ca="1" si="957"/>
        <v>0</v>
      </c>
      <c r="H8754" s="1">
        <f t="shared" ca="1" si="958"/>
        <v>2</v>
      </c>
    </row>
    <row r="8755" spans="1:8" hidden="1" x14ac:dyDescent="0.2">
      <c r="A8755" s="1">
        <v>8752</v>
      </c>
      <c r="B8755" s="1">
        <f t="shared" ca="1" si="955"/>
        <v>400445.93459999561</v>
      </c>
      <c r="C8755" s="1">
        <f t="shared" ca="1" si="952"/>
        <v>100</v>
      </c>
      <c r="D8755" s="1">
        <f t="shared" ca="1" si="953"/>
        <v>58.639357099169693</v>
      </c>
      <c r="E8755" s="1">
        <f t="shared" ca="1" si="954"/>
        <v>-3</v>
      </c>
      <c r="F8755" s="1">
        <f t="shared" ca="1" si="956"/>
        <v>1</v>
      </c>
      <c r="G8755" s="1">
        <f t="shared" ca="1" si="957"/>
        <v>1</v>
      </c>
      <c r="H8755" s="1">
        <f t="shared" ca="1" si="958"/>
        <v>0</v>
      </c>
    </row>
    <row r="8756" spans="1:8" hidden="1" x14ac:dyDescent="0.2">
      <c r="A8756" s="1">
        <v>8753</v>
      </c>
      <c r="B8756" s="1">
        <f t="shared" ca="1" si="955"/>
        <v>406309.8703099126</v>
      </c>
      <c r="C8756" s="1">
        <f t="shared" ca="1" si="952"/>
        <v>100</v>
      </c>
      <c r="D8756" s="1">
        <f t="shared" ca="1" si="953"/>
        <v>-42.077013244733351</v>
      </c>
      <c r="E8756" s="1">
        <f t="shared" ca="1" si="954"/>
        <v>-2</v>
      </c>
      <c r="F8756" s="1">
        <f t="shared" ca="1" si="956"/>
        <v>1</v>
      </c>
      <c r="G8756" s="1">
        <f t="shared" ca="1" si="957"/>
        <v>0</v>
      </c>
      <c r="H8756" s="1">
        <f t="shared" ca="1" si="958"/>
        <v>1</v>
      </c>
    </row>
    <row r="8757" spans="1:8" hidden="1" x14ac:dyDescent="0.2">
      <c r="A8757" s="1">
        <v>8754</v>
      </c>
      <c r="B8757" s="1">
        <f t="shared" ca="1" si="955"/>
        <v>402102.16898543929</v>
      </c>
      <c r="C8757" s="1">
        <f t="shared" ca="1" si="952"/>
        <v>100</v>
      </c>
      <c r="D8757" s="1">
        <f t="shared" ca="1" si="953"/>
        <v>58.639357099169693</v>
      </c>
      <c r="E8757" s="1">
        <f t="shared" ca="1" si="954"/>
        <v>-3</v>
      </c>
      <c r="F8757" s="1">
        <f t="shared" ca="1" si="956"/>
        <v>1</v>
      </c>
      <c r="G8757" s="1">
        <f t="shared" ca="1" si="957"/>
        <v>1</v>
      </c>
      <c r="H8757" s="1">
        <f t="shared" ca="1" si="958"/>
        <v>0</v>
      </c>
    </row>
    <row r="8758" spans="1:8" hidden="1" x14ac:dyDescent="0.2">
      <c r="A8758" s="1">
        <v>8755</v>
      </c>
      <c r="B8758" s="1">
        <f t="shared" ca="1" si="955"/>
        <v>407966.10469535628</v>
      </c>
      <c r="C8758" s="1">
        <f t="shared" ca="1" si="952"/>
        <v>100</v>
      </c>
      <c r="D8758" s="1">
        <f t="shared" ca="1" si="953"/>
        <v>-42.077013244733351</v>
      </c>
      <c r="E8758" s="1">
        <f t="shared" ca="1" si="954"/>
        <v>-2</v>
      </c>
      <c r="F8758" s="1">
        <f t="shared" ca="1" si="956"/>
        <v>1</v>
      </c>
      <c r="G8758" s="1">
        <f t="shared" ca="1" si="957"/>
        <v>0</v>
      </c>
      <c r="H8758" s="1">
        <f t="shared" ca="1" si="958"/>
        <v>1</v>
      </c>
    </row>
    <row r="8759" spans="1:8" hidden="1" x14ac:dyDescent="0.2">
      <c r="A8759" s="1">
        <v>8756</v>
      </c>
      <c r="B8759" s="1">
        <f t="shared" ca="1" si="955"/>
        <v>403758.40337088297</v>
      </c>
      <c r="C8759" s="1">
        <f t="shared" ca="1" si="952"/>
        <v>100</v>
      </c>
      <c r="D8759" s="1">
        <f t="shared" ca="1" si="953"/>
        <v>58.639357099169693</v>
      </c>
      <c r="E8759" s="1">
        <f t="shared" ca="1" si="954"/>
        <v>-3</v>
      </c>
      <c r="F8759" s="1">
        <f t="shared" ca="1" si="956"/>
        <v>1</v>
      </c>
      <c r="G8759" s="1">
        <f t="shared" ca="1" si="957"/>
        <v>1</v>
      </c>
      <c r="H8759" s="1">
        <f t="shared" ca="1" si="958"/>
        <v>0</v>
      </c>
    </row>
    <row r="8760" spans="1:8" hidden="1" x14ac:dyDescent="0.2">
      <c r="A8760" s="1">
        <v>8757</v>
      </c>
      <c r="B8760" s="1">
        <f t="shared" ca="1" si="955"/>
        <v>409622.33908079995</v>
      </c>
      <c r="C8760" s="1">
        <f t="shared" ca="1" si="952"/>
        <v>100</v>
      </c>
      <c r="D8760" s="1">
        <f t="shared" ca="1" si="953"/>
        <v>-42.077013244733351</v>
      </c>
      <c r="E8760" s="1">
        <f t="shared" ca="1" si="954"/>
        <v>-2</v>
      </c>
      <c r="F8760" s="1">
        <f t="shared" ca="1" si="956"/>
        <v>1</v>
      </c>
      <c r="G8760" s="1">
        <f t="shared" ca="1" si="957"/>
        <v>0</v>
      </c>
      <c r="H8760" s="1">
        <f t="shared" ca="1" si="958"/>
        <v>1</v>
      </c>
    </row>
    <row r="8761" spans="1:8" hidden="1" x14ac:dyDescent="0.2">
      <c r="A8761" s="1">
        <v>8758</v>
      </c>
      <c r="B8761" s="1">
        <f t="shared" ca="1" si="955"/>
        <v>405414.63775632664</v>
      </c>
      <c r="C8761" s="1">
        <f t="shared" ca="1" si="952"/>
        <v>100</v>
      </c>
      <c r="D8761" s="1">
        <f t="shared" ca="1" si="953"/>
        <v>58.639357099169693</v>
      </c>
      <c r="E8761" s="1">
        <f t="shared" ca="1" si="954"/>
        <v>-3</v>
      </c>
      <c r="F8761" s="1">
        <f t="shared" ca="1" si="956"/>
        <v>1</v>
      </c>
      <c r="G8761" s="1">
        <f t="shared" ca="1" si="957"/>
        <v>1</v>
      </c>
      <c r="H8761" s="1">
        <f t="shared" ca="1" si="958"/>
        <v>0</v>
      </c>
    </row>
    <row r="8762" spans="1:8" hidden="1" x14ac:dyDescent="0.2">
      <c r="A8762" s="1">
        <v>8759</v>
      </c>
      <c r="B8762" s="1">
        <f t="shared" ca="1" si="955"/>
        <v>411278.57346624363</v>
      </c>
      <c r="C8762" s="1">
        <f t="shared" ca="1" si="952"/>
        <v>100</v>
      </c>
      <c r="D8762" s="1">
        <f t="shared" ca="1" si="953"/>
        <v>-42.077013244733351</v>
      </c>
      <c r="E8762" s="1">
        <f t="shared" ca="1" si="954"/>
        <v>-2</v>
      </c>
      <c r="F8762" s="1">
        <f t="shared" ca="1" si="956"/>
        <v>1</v>
      </c>
      <c r="G8762" s="1">
        <f t="shared" ca="1" si="957"/>
        <v>0</v>
      </c>
      <c r="H8762" s="1">
        <f t="shared" ca="1" si="958"/>
        <v>1</v>
      </c>
    </row>
    <row r="8763" spans="1:8" hidden="1" x14ac:dyDescent="0.2">
      <c r="A8763" s="1">
        <v>8760</v>
      </c>
      <c r="B8763" s="1">
        <f t="shared" ca="1" si="955"/>
        <v>407070.87214177032</v>
      </c>
      <c r="C8763" s="1">
        <f t="shared" ca="1" si="952"/>
        <v>100</v>
      </c>
      <c r="D8763" s="1">
        <f t="shared" ca="1" si="953"/>
        <v>-42.077013244733351</v>
      </c>
      <c r="E8763" s="1">
        <f t="shared" ca="1" si="954"/>
        <v>-3</v>
      </c>
      <c r="F8763" s="1">
        <f t="shared" ca="1" si="956"/>
        <v>1</v>
      </c>
      <c r="G8763" s="1">
        <f t="shared" ca="1" si="957"/>
        <v>1</v>
      </c>
      <c r="H8763" s="1">
        <f t="shared" ca="1" si="958"/>
        <v>0</v>
      </c>
    </row>
    <row r="8764" spans="1:8" hidden="1" x14ac:dyDescent="0.2">
      <c r="A8764" s="1">
        <v>8761</v>
      </c>
      <c r="B8764" s="1">
        <f t="shared" ca="1" si="955"/>
        <v>402863.17081729701</v>
      </c>
      <c r="C8764" s="1">
        <f t="shared" ca="1" si="952"/>
        <v>100</v>
      </c>
      <c r="D8764" s="1">
        <f t="shared" ca="1" si="953"/>
        <v>-42.077013244733351</v>
      </c>
      <c r="E8764" s="1">
        <f t="shared" ca="1" si="954"/>
        <v>-4</v>
      </c>
      <c r="F8764" s="1">
        <f t="shared" ca="1" si="956"/>
        <v>1</v>
      </c>
      <c r="G8764" s="1">
        <f t="shared" ca="1" si="957"/>
        <v>2</v>
      </c>
      <c r="H8764" s="1">
        <f t="shared" ca="1" si="958"/>
        <v>0</v>
      </c>
    </row>
    <row r="8765" spans="1:8" hidden="1" x14ac:dyDescent="0.2">
      <c r="A8765" s="1">
        <v>8762</v>
      </c>
      <c r="B8765" s="1">
        <f t="shared" ca="1" si="955"/>
        <v>398655.4694928237</v>
      </c>
      <c r="C8765" s="1">
        <f t="shared" ca="1" si="952"/>
        <v>500</v>
      </c>
      <c r="D8765" s="1">
        <f t="shared" ca="1" si="953"/>
        <v>58.639357099169693</v>
      </c>
      <c r="E8765" s="1">
        <f t="shared" ca="1" si="954"/>
        <v>0</v>
      </c>
      <c r="F8765" s="1">
        <f t="shared" ca="1" si="956"/>
        <v>2</v>
      </c>
      <c r="G8765" s="1">
        <f t="shared" ca="1" si="957"/>
        <v>3</v>
      </c>
      <c r="H8765" s="1">
        <f t="shared" ca="1" si="958"/>
        <v>0</v>
      </c>
    </row>
    <row r="8766" spans="1:8" hidden="1" x14ac:dyDescent="0.2">
      <c r="A8766" s="1">
        <v>8763</v>
      </c>
      <c r="B8766" s="1">
        <f t="shared" ca="1" si="955"/>
        <v>427975.14804240852</v>
      </c>
      <c r="C8766" s="1">
        <f t="shared" ca="1" si="952"/>
        <v>100</v>
      </c>
      <c r="D8766" s="1">
        <f t="shared" ca="1" si="953"/>
        <v>-42.077013244733351</v>
      </c>
      <c r="E8766" s="1">
        <f t="shared" ca="1" si="954"/>
        <v>0</v>
      </c>
      <c r="F8766" s="1">
        <f t="shared" ca="1" si="956"/>
        <v>1</v>
      </c>
      <c r="G8766" s="1">
        <f t="shared" ca="1" si="957"/>
        <v>0</v>
      </c>
      <c r="H8766" s="1">
        <f t="shared" ca="1" si="958"/>
        <v>1</v>
      </c>
    </row>
    <row r="8767" spans="1:8" hidden="1" x14ac:dyDescent="0.2">
      <c r="A8767" s="1">
        <v>8764</v>
      </c>
      <c r="B8767" s="1">
        <f t="shared" ca="1" si="955"/>
        <v>423767.44671793521</v>
      </c>
      <c r="C8767" s="1">
        <f t="shared" ca="1" si="952"/>
        <v>100</v>
      </c>
      <c r="D8767" s="1">
        <f t="shared" ca="1" si="953"/>
        <v>-42.077013244733351</v>
      </c>
      <c r="E8767" s="1">
        <f t="shared" ca="1" si="954"/>
        <v>-1</v>
      </c>
      <c r="F8767" s="1">
        <f t="shared" ca="1" si="956"/>
        <v>1</v>
      </c>
      <c r="G8767" s="1">
        <f t="shared" ca="1" si="957"/>
        <v>1</v>
      </c>
      <c r="H8767" s="1">
        <f t="shared" ca="1" si="958"/>
        <v>0</v>
      </c>
    </row>
    <row r="8768" spans="1:8" hidden="1" x14ac:dyDescent="0.2">
      <c r="A8768" s="1">
        <v>8765</v>
      </c>
      <c r="B8768" s="1">
        <f t="shared" ca="1" si="955"/>
        <v>419559.7453934619</v>
      </c>
      <c r="C8768" s="1">
        <f t="shared" ca="1" si="952"/>
        <v>100</v>
      </c>
      <c r="D8768" s="1">
        <f t="shared" ca="1" si="953"/>
        <v>-42.077013244733351</v>
      </c>
      <c r="E8768" s="1">
        <f t="shared" ca="1" si="954"/>
        <v>-2</v>
      </c>
      <c r="F8768" s="1">
        <f t="shared" ca="1" si="956"/>
        <v>1</v>
      </c>
      <c r="G8768" s="1">
        <f t="shared" ca="1" si="957"/>
        <v>2</v>
      </c>
      <c r="H8768" s="1">
        <f t="shared" ca="1" si="958"/>
        <v>0</v>
      </c>
    </row>
    <row r="8769" spans="1:8" hidden="1" x14ac:dyDescent="0.2">
      <c r="A8769" s="1">
        <v>8766</v>
      </c>
      <c r="B8769" s="1">
        <f t="shared" ca="1" si="955"/>
        <v>415352.04406898859</v>
      </c>
      <c r="C8769" s="1">
        <f t="shared" ca="1" si="952"/>
        <v>100</v>
      </c>
      <c r="D8769" s="1">
        <f t="shared" ca="1" si="953"/>
        <v>-42.077013244733351</v>
      </c>
      <c r="E8769" s="1">
        <f t="shared" ca="1" si="954"/>
        <v>-3</v>
      </c>
      <c r="F8769" s="1">
        <f t="shared" ca="1" si="956"/>
        <v>1</v>
      </c>
      <c r="G8769" s="1">
        <f t="shared" ca="1" si="957"/>
        <v>3</v>
      </c>
      <c r="H8769" s="1">
        <f t="shared" ca="1" si="958"/>
        <v>0</v>
      </c>
    </row>
    <row r="8770" spans="1:8" hidden="1" x14ac:dyDescent="0.2">
      <c r="A8770" s="1">
        <v>8767</v>
      </c>
      <c r="B8770" s="1">
        <f t="shared" ca="1" si="955"/>
        <v>411144.34274451528</v>
      </c>
      <c r="C8770" s="1">
        <f t="shared" ca="1" si="952"/>
        <v>100</v>
      </c>
      <c r="D8770" s="1">
        <f t="shared" ca="1" si="953"/>
        <v>58.639357099169693</v>
      </c>
      <c r="E8770" s="1">
        <f t="shared" ca="1" si="954"/>
        <v>-4</v>
      </c>
      <c r="F8770" s="1">
        <f t="shared" ca="1" si="956"/>
        <v>1</v>
      </c>
      <c r="G8770" s="1">
        <f t="shared" ca="1" si="957"/>
        <v>4</v>
      </c>
      <c r="H8770" s="1">
        <f t="shared" ca="1" si="958"/>
        <v>0</v>
      </c>
    </row>
    <row r="8771" spans="1:8" hidden="1" x14ac:dyDescent="0.2">
      <c r="A8771" s="1">
        <v>8768</v>
      </c>
      <c r="B8771" s="1">
        <f t="shared" ca="1" si="955"/>
        <v>417008.27845443226</v>
      </c>
      <c r="C8771" s="1">
        <f t="shared" ca="1" si="952"/>
        <v>100</v>
      </c>
      <c r="D8771" s="1">
        <f t="shared" ca="1" si="953"/>
        <v>58.639357099169693</v>
      </c>
      <c r="E8771" s="1">
        <f t="shared" ca="1" si="954"/>
        <v>-3</v>
      </c>
      <c r="F8771" s="1">
        <f t="shared" ca="1" si="956"/>
        <v>1</v>
      </c>
      <c r="G8771" s="1">
        <f t="shared" ca="1" si="957"/>
        <v>0</v>
      </c>
      <c r="H8771" s="1">
        <f t="shared" ca="1" si="958"/>
        <v>1</v>
      </c>
    </row>
    <row r="8772" spans="1:8" hidden="1" x14ac:dyDescent="0.2">
      <c r="A8772" s="1">
        <v>8769</v>
      </c>
      <c r="B8772" s="1">
        <f t="shared" ca="1" si="955"/>
        <v>422872.21416434925</v>
      </c>
      <c r="C8772" s="1">
        <f t="shared" ca="1" si="952"/>
        <v>100</v>
      </c>
      <c r="D8772" s="1">
        <f t="shared" ca="1" si="953"/>
        <v>58.639357099169693</v>
      </c>
      <c r="E8772" s="1">
        <f t="shared" ca="1" si="954"/>
        <v>-2</v>
      </c>
      <c r="F8772" s="1">
        <f t="shared" ca="1" si="956"/>
        <v>1</v>
      </c>
      <c r="G8772" s="1">
        <f t="shared" ca="1" si="957"/>
        <v>0</v>
      </c>
      <c r="H8772" s="1">
        <f t="shared" ca="1" si="958"/>
        <v>2</v>
      </c>
    </row>
    <row r="8773" spans="1:8" hidden="1" x14ac:dyDescent="0.2">
      <c r="A8773" s="1">
        <v>8770</v>
      </c>
      <c r="B8773" s="1">
        <f t="shared" ca="1" si="955"/>
        <v>428736.14987426624</v>
      </c>
      <c r="C8773" s="1">
        <f t="shared" ref="C8773:C8836" ca="1" si="959">$C$4*POWER($L$2,F8773-1)</f>
        <v>100</v>
      </c>
      <c r="D8773" s="1">
        <f t="shared" ref="D8773:D8836" ca="1" si="960">IF(RAND()&lt;$B$1,$F$1,$H$1)</f>
        <v>58.639357099169693</v>
      </c>
      <c r="E8773" s="1">
        <f t="shared" ref="E8773:E8836" ca="1" si="961">IF(D8772&lt;0,IF(E8772-1=-$D$2,0,E8772-1),IF(E8772+1=$F$2,0,E8772+1))</f>
        <v>-1</v>
      </c>
      <c r="F8773" s="1">
        <f t="shared" ca="1" si="956"/>
        <v>1</v>
      </c>
      <c r="G8773" s="1">
        <f t="shared" ca="1" si="957"/>
        <v>0</v>
      </c>
      <c r="H8773" s="1">
        <f t="shared" ca="1" si="958"/>
        <v>3</v>
      </c>
    </row>
    <row r="8774" spans="1:8" hidden="1" x14ac:dyDescent="0.2">
      <c r="A8774" s="1">
        <v>8771</v>
      </c>
      <c r="B8774" s="1">
        <f t="shared" ref="B8774:B8837" ca="1" si="962">B8773+D8773*C8773</f>
        <v>434600.08558418322</v>
      </c>
      <c r="C8774" s="1">
        <f t="shared" ca="1" si="959"/>
        <v>100</v>
      </c>
      <c r="D8774" s="1">
        <f t="shared" ca="1" si="960"/>
        <v>58.639357099169693</v>
      </c>
      <c r="E8774" s="1">
        <f t="shared" ca="1" si="961"/>
        <v>0</v>
      </c>
      <c r="F8774" s="1">
        <f t="shared" ref="F8774:F8837" ca="1" si="963">IF(AND(D8773&gt;0,E8774=0),IF(F8773-1&lt;1,1,F8773-1),IF(AND(D8773&lt;0,E8774=0),IF(F8773+1&gt;$H$2,1,F8773+1),F8773))</f>
        <v>1</v>
      </c>
      <c r="G8774" s="1">
        <f t="shared" ref="G8774:G8837" ca="1" si="964">IF(D8773&gt;0,0,G8773+1)</f>
        <v>0</v>
      </c>
      <c r="H8774" s="1">
        <f t="shared" ref="H8774:H8837" ca="1" si="965">IF(D8773&lt;0,0,H8773+1)</f>
        <v>4</v>
      </c>
    </row>
    <row r="8775" spans="1:8" hidden="1" x14ac:dyDescent="0.2">
      <c r="A8775" s="1">
        <v>8772</v>
      </c>
      <c r="B8775" s="1">
        <f t="shared" ca="1" si="962"/>
        <v>440464.02129410021</v>
      </c>
      <c r="C8775" s="1">
        <f t="shared" ca="1" si="959"/>
        <v>100</v>
      </c>
      <c r="D8775" s="1">
        <f t="shared" ca="1" si="960"/>
        <v>-42.077013244733351</v>
      </c>
      <c r="E8775" s="1">
        <f t="shared" ca="1" si="961"/>
        <v>0</v>
      </c>
      <c r="F8775" s="1">
        <f t="shared" ca="1" si="963"/>
        <v>1</v>
      </c>
      <c r="G8775" s="1">
        <f t="shared" ca="1" si="964"/>
        <v>0</v>
      </c>
      <c r="H8775" s="1">
        <f t="shared" ca="1" si="965"/>
        <v>5</v>
      </c>
    </row>
    <row r="8776" spans="1:8" hidden="1" x14ac:dyDescent="0.2">
      <c r="A8776" s="1">
        <v>8773</v>
      </c>
      <c r="B8776" s="1">
        <f t="shared" ca="1" si="962"/>
        <v>436256.3199696269</v>
      </c>
      <c r="C8776" s="1">
        <f t="shared" ca="1" si="959"/>
        <v>100</v>
      </c>
      <c r="D8776" s="1">
        <f t="shared" ca="1" si="960"/>
        <v>-42.077013244733351</v>
      </c>
      <c r="E8776" s="1">
        <f t="shared" ca="1" si="961"/>
        <v>-1</v>
      </c>
      <c r="F8776" s="1">
        <f t="shared" ca="1" si="963"/>
        <v>1</v>
      </c>
      <c r="G8776" s="1">
        <f t="shared" ca="1" si="964"/>
        <v>1</v>
      </c>
      <c r="H8776" s="1">
        <f t="shared" ca="1" si="965"/>
        <v>0</v>
      </c>
    </row>
    <row r="8777" spans="1:8" hidden="1" x14ac:dyDescent="0.2">
      <c r="A8777" s="1">
        <v>8774</v>
      </c>
      <c r="B8777" s="1">
        <f t="shared" ca="1" si="962"/>
        <v>432048.61864515359</v>
      </c>
      <c r="C8777" s="1">
        <f t="shared" ca="1" si="959"/>
        <v>100</v>
      </c>
      <c r="D8777" s="1">
        <f t="shared" ca="1" si="960"/>
        <v>-42.077013244733351</v>
      </c>
      <c r="E8777" s="1">
        <f t="shared" ca="1" si="961"/>
        <v>-2</v>
      </c>
      <c r="F8777" s="1">
        <f t="shared" ca="1" si="963"/>
        <v>1</v>
      </c>
      <c r="G8777" s="1">
        <f t="shared" ca="1" si="964"/>
        <v>2</v>
      </c>
      <c r="H8777" s="1">
        <f t="shared" ca="1" si="965"/>
        <v>0</v>
      </c>
    </row>
    <row r="8778" spans="1:8" hidden="1" x14ac:dyDescent="0.2">
      <c r="A8778" s="1">
        <v>8775</v>
      </c>
      <c r="B8778" s="1">
        <f t="shared" ca="1" si="962"/>
        <v>427840.91732068028</v>
      </c>
      <c r="C8778" s="1">
        <f t="shared" ca="1" si="959"/>
        <v>100</v>
      </c>
      <c r="D8778" s="1">
        <f t="shared" ca="1" si="960"/>
        <v>58.639357099169693</v>
      </c>
      <c r="E8778" s="1">
        <f t="shared" ca="1" si="961"/>
        <v>-3</v>
      </c>
      <c r="F8778" s="1">
        <f t="shared" ca="1" si="963"/>
        <v>1</v>
      </c>
      <c r="G8778" s="1">
        <f t="shared" ca="1" si="964"/>
        <v>3</v>
      </c>
      <c r="H8778" s="1">
        <f t="shared" ca="1" si="965"/>
        <v>0</v>
      </c>
    </row>
    <row r="8779" spans="1:8" hidden="1" x14ac:dyDescent="0.2">
      <c r="A8779" s="1">
        <v>8776</v>
      </c>
      <c r="B8779" s="1">
        <f t="shared" ca="1" si="962"/>
        <v>433704.85303059727</v>
      </c>
      <c r="C8779" s="1">
        <f t="shared" ca="1" si="959"/>
        <v>100</v>
      </c>
      <c r="D8779" s="1">
        <f t="shared" ca="1" si="960"/>
        <v>-42.077013244733351</v>
      </c>
      <c r="E8779" s="1">
        <f t="shared" ca="1" si="961"/>
        <v>-2</v>
      </c>
      <c r="F8779" s="1">
        <f t="shared" ca="1" si="963"/>
        <v>1</v>
      </c>
      <c r="G8779" s="1">
        <f t="shared" ca="1" si="964"/>
        <v>0</v>
      </c>
      <c r="H8779" s="1">
        <f t="shared" ca="1" si="965"/>
        <v>1</v>
      </c>
    </row>
    <row r="8780" spans="1:8" hidden="1" x14ac:dyDescent="0.2">
      <c r="A8780" s="1">
        <v>8777</v>
      </c>
      <c r="B8780" s="1">
        <f t="shared" ca="1" si="962"/>
        <v>429497.15170612396</v>
      </c>
      <c r="C8780" s="1">
        <f t="shared" ca="1" si="959"/>
        <v>100</v>
      </c>
      <c r="D8780" s="1">
        <f t="shared" ca="1" si="960"/>
        <v>58.639357099169693</v>
      </c>
      <c r="E8780" s="1">
        <f t="shared" ca="1" si="961"/>
        <v>-3</v>
      </c>
      <c r="F8780" s="1">
        <f t="shared" ca="1" si="963"/>
        <v>1</v>
      </c>
      <c r="G8780" s="1">
        <f t="shared" ca="1" si="964"/>
        <v>1</v>
      </c>
      <c r="H8780" s="1">
        <f t="shared" ca="1" si="965"/>
        <v>0</v>
      </c>
    </row>
    <row r="8781" spans="1:8" hidden="1" x14ac:dyDescent="0.2">
      <c r="A8781" s="1">
        <v>8778</v>
      </c>
      <c r="B8781" s="1">
        <f t="shared" ca="1" si="962"/>
        <v>435361.08741604094</v>
      </c>
      <c r="C8781" s="1">
        <f t="shared" ca="1" si="959"/>
        <v>100</v>
      </c>
      <c r="D8781" s="1">
        <f t="shared" ca="1" si="960"/>
        <v>-42.077013244733351</v>
      </c>
      <c r="E8781" s="1">
        <f t="shared" ca="1" si="961"/>
        <v>-2</v>
      </c>
      <c r="F8781" s="1">
        <f t="shared" ca="1" si="963"/>
        <v>1</v>
      </c>
      <c r="G8781" s="1">
        <f t="shared" ca="1" si="964"/>
        <v>0</v>
      </c>
      <c r="H8781" s="1">
        <f t="shared" ca="1" si="965"/>
        <v>1</v>
      </c>
    </row>
    <row r="8782" spans="1:8" hidden="1" x14ac:dyDescent="0.2">
      <c r="A8782" s="1">
        <v>8779</v>
      </c>
      <c r="B8782" s="1">
        <f t="shared" ca="1" si="962"/>
        <v>431153.38609156763</v>
      </c>
      <c r="C8782" s="1">
        <f t="shared" ca="1" si="959"/>
        <v>100</v>
      </c>
      <c r="D8782" s="1">
        <f t="shared" ca="1" si="960"/>
        <v>-42.077013244733351</v>
      </c>
      <c r="E8782" s="1">
        <f t="shared" ca="1" si="961"/>
        <v>-3</v>
      </c>
      <c r="F8782" s="1">
        <f t="shared" ca="1" si="963"/>
        <v>1</v>
      </c>
      <c r="G8782" s="1">
        <f t="shared" ca="1" si="964"/>
        <v>1</v>
      </c>
      <c r="H8782" s="1">
        <f t="shared" ca="1" si="965"/>
        <v>0</v>
      </c>
    </row>
    <row r="8783" spans="1:8" hidden="1" x14ac:dyDescent="0.2">
      <c r="A8783" s="1">
        <v>8780</v>
      </c>
      <c r="B8783" s="1">
        <f t="shared" ca="1" si="962"/>
        <v>426945.68476709432</v>
      </c>
      <c r="C8783" s="1">
        <f t="shared" ca="1" si="959"/>
        <v>100</v>
      </c>
      <c r="D8783" s="1">
        <f t="shared" ca="1" si="960"/>
        <v>-42.077013244733351</v>
      </c>
      <c r="E8783" s="1">
        <f t="shared" ca="1" si="961"/>
        <v>-4</v>
      </c>
      <c r="F8783" s="1">
        <f t="shared" ca="1" si="963"/>
        <v>1</v>
      </c>
      <c r="G8783" s="1">
        <f t="shared" ca="1" si="964"/>
        <v>2</v>
      </c>
      <c r="H8783" s="1">
        <f t="shared" ca="1" si="965"/>
        <v>0</v>
      </c>
    </row>
    <row r="8784" spans="1:8" hidden="1" x14ac:dyDescent="0.2">
      <c r="A8784" s="1">
        <v>8781</v>
      </c>
      <c r="B8784" s="1">
        <f t="shared" ca="1" si="962"/>
        <v>422737.98344262101</v>
      </c>
      <c r="C8784" s="1">
        <f t="shared" ca="1" si="959"/>
        <v>500</v>
      </c>
      <c r="D8784" s="1">
        <f t="shared" ca="1" si="960"/>
        <v>-42.077013244733351</v>
      </c>
      <c r="E8784" s="1">
        <f t="shared" ca="1" si="961"/>
        <v>0</v>
      </c>
      <c r="F8784" s="1">
        <f t="shared" ca="1" si="963"/>
        <v>2</v>
      </c>
      <c r="G8784" s="1">
        <f t="shared" ca="1" si="964"/>
        <v>3</v>
      </c>
      <c r="H8784" s="1">
        <f t="shared" ca="1" si="965"/>
        <v>0</v>
      </c>
    </row>
    <row r="8785" spans="1:8" hidden="1" x14ac:dyDescent="0.2">
      <c r="A8785" s="1">
        <v>8782</v>
      </c>
      <c r="B8785" s="1">
        <f t="shared" ca="1" si="962"/>
        <v>401699.47682025435</v>
      </c>
      <c r="C8785" s="1">
        <f t="shared" ca="1" si="959"/>
        <v>500</v>
      </c>
      <c r="D8785" s="1">
        <f t="shared" ca="1" si="960"/>
        <v>58.639357099169693</v>
      </c>
      <c r="E8785" s="1">
        <f t="shared" ca="1" si="961"/>
        <v>-1</v>
      </c>
      <c r="F8785" s="1">
        <f t="shared" ca="1" si="963"/>
        <v>2</v>
      </c>
      <c r="G8785" s="1">
        <f t="shared" ca="1" si="964"/>
        <v>4</v>
      </c>
      <c r="H8785" s="1">
        <f t="shared" ca="1" si="965"/>
        <v>0</v>
      </c>
    </row>
    <row r="8786" spans="1:8" hidden="1" x14ac:dyDescent="0.2">
      <c r="A8786" s="1">
        <v>8783</v>
      </c>
      <c r="B8786" s="1">
        <f t="shared" ca="1" si="962"/>
        <v>431019.15536983917</v>
      </c>
      <c r="C8786" s="1">
        <f t="shared" ca="1" si="959"/>
        <v>100</v>
      </c>
      <c r="D8786" s="1">
        <f t="shared" ca="1" si="960"/>
        <v>58.639357099169693</v>
      </c>
      <c r="E8786" s="1">
        <f t="shared" ca="1" si="961"/>
        <v>0</v>
      </c>
      <c r="F8786" s="1">
        <f t="shared" ca="1" si="963"/>
        <v>1</v>
      </c>
      <c r="G8786" s="1">
        <f t="shared" ca="1" si="964"/>
        <v>0</v>
      </c>
      <c r="H8786" s="1">
        <f t="shared" ca="1" si="965"/>
        <v>1</v>
      </c>
    </row>
    <row r="8787" spans="1:8" hidden="1" x14ac:dyDescent="0.2">
      <c r="A8787" s="1">
        <v>8784</v>
      </c>
      <c r="B8787" s="1">
        <f t="shared" ca="1" si="962"/>
        <v>436883.09107975615</v>
      </c>
      <c r="C8787" s="1">
        <f t="shared" ca="1" si="959"/>
        <v>100</v>
      </c>
      <c r="D8787" s="1">
        <f t="shared" ca="1" si="960"/>
        <v>-42.077013244733351</v>
      </c>
      <c r="E8787" s="1">
        <f t="shared" ca="1" si="961"/>
        <v>0</v>
      </c>
      <c r="F8787" s="1">
        <f t="shared" ca="1" si="963"/>
        <v>1</v>
      </c>
      <c r="G8787" s="1">
        <f t="shared" ca="1" si="964"/>
        <v>0</v>
      </c>
      <c r="H8787" s="1">
        <f t="shared" ca="1" si="965"/>
        <v>2</v>
      </c>
    </row>
    <row r="8788" spans="1:8" hidden="1" x14ac:dyDescent="0.2">
      <c r="A8788" s="1">
        <v>8785</v>
      </c>
      <c r="B8788" s="1">
        <f t="shared" ca="1" si="962"/>
        <v>432675.38975528284</v>
      </c>
      <c r="C8788" s="1">
        <f t="shared" ca="1" si="959"/>
        <v>100</v>
      </c>
      <c r="D8788" s="1">
        <f t="shared" ca="1" si="960"/>
        <v>-42.077013244733351</v>
      </c>
      <c r="E8788" s="1">
        <f t="shared" ca="1" si="961"/>
        <v>-1</v>
      </c>
      <c r="F8788" s="1">
        <f t="shared" ca="1" si="963"/>
        <v>1</v>
      </c>
      <c r="G8788" s="1">
        <f t="shared" ca="1" si="964"/>
        <v>1</v>
      </c>
      <c r="H8788" s="1">
        <f t="shared" ca="1" si="965"/>
        <v>0</v>
      </c>
    </row>
    <row r="8789" spans="1:8" hidden="1" x14ac:dyDescent="0.2">
      <c r="A8789" s="1">
        <v>8786</v>
      </c>
      <c r="B8789" s="1">
        <f t="shared" ca="1" si="962"/>
        <v>428467.68843080953</v>
      </c>
      <c r="C8789" s="1">
        <f t="shared" ca="1" si="959"/>
        <v>100</v>
      </c>
      <c r="D8789" s="1">
        <f t="shared" ca="1" si="960"/>
        <v>-42.077013244733351</v>
      </c>
      <c r="E8789" s="1">
        <f t="shared" ca="1" si="961"/>
        <v>-2</v>
      </c>
      <c r="F8789" s="1">
        <f t="shared" ca="1" si="963"/>
        <v>1</v>
      </c>
      <c r="G8789" s="1">
        <f t="shared" ca="1" si="964"/>
        <v>2</v>
      </c>
      <c r="H8789" s="1">
        <f t="shared" ca="1" si="965"/>
        <v>0</v>
      </c>
    </row>
    <row r="8790" spans="1:8" hidden="1" x14ac:dyDescent="0.2">
      <c r="A8790" s="1">
        <v>8787</v>
      </c>
      <c r="B8790" s="1">
        <f t="shared" ca="1" si="962"/>
        <v>424259.98710633622</v>
      </c>
      <c r="C8790" s="1">
        <f t="shared" ca="1" si="959"/>
        <v>100</v>
      </c>
      <c r="D8790" s="1">
        <f t="shared" ca="1" si="960"/>
        <v>58.639357099169693</v>
      </c>
      <c r="E8790" s="1">
        <f t="shared" ca="1" si="961"/>
        <v>-3</v>
      </c>
      <c r="F8790" s="1">
        <f t="shared" ca="1" si="963"/>
        <v>1</v>
      </c>
      <c r="G8790" s="1">
        <f t="shared" ca="1" si="964"/>
        <v>3</v>
      </c>
      <c r="H8790" s="1">
        <f t="shared" ca="1" si="965"/>
        <v>0</v>
      </c>
    </row>
    <row r="8791" spans="1:8" hidden="1" x14ac:dyDescent="0.2">
      <c r="A8791" s="1">
        <v>8788</v>
      </c>
      <c r="B8791" s="1">
        <f t="shared" ca="1" si="962"/>
        <v>430123.92281625321</v>
      </c>
      <c r="C8791" s="1">
        <f t="shared" ca="1" si="959"/>
        <v>100</v>
      </c>
      <c r="D8791" s="1">
        <f t="shared" ca="1" si="960"/>
        <v>-42.077013244733351</v>
      </c>
      <c r="E8791" s="1">
        <f t="shared" ca="1" si="961"/>
        <v>-2</v>
      </c>
      <c r="F8791" s="1">
        <f t="shared" ca="1" si="963"/>
        <v>1</v>
      </c>
      <c r="G8791" s="1">
        <f t="shared" ca="1" si="964"/>
        <v>0</v>
      </c>
      <c r="H8791" s="1">
        <f t="shared" ca="1" si="965"/>
        <v>1</v>
      </c>
    </row>
    <row r="8792" spans="1:8" hidden="1" x14ac:dyDescent="0.2">
      <c r="A8792" s="1">
        <v>8789</v>
      </c>
      <c r="B8792" s="1">
        <f t="shared" ca="1" si="962"/>
        <v>425916.2214917799</v>
      </c>
      <c r="C8792" s="1">
        <f t="shared" ca="1" si="959"/>
        <v>100</v>
      </c>
      <c r="D8792" s="1">
        <f t="shared" ca="1" si="960"/>
        <v>58.639357099169693</v>
      </c>
      <c r="E8792" s="1">
        <f t="shared" ca="1" si="961"/>
        <v>-3</v>
      </c>
      <c r="F8792" s="1">
        <f t="shared" ca="1" si="963"/>
        <v>1</v>
      </c>
      <c r="G8792" s="1">
        <f t="shared" ca="1" si="964"/>
        <v>1</v>
      </c>
      <c r="H8792" s="1">
        <f t="shared" ca="1" si="965"/>
        <v>0</v>
      </c>
    </row>
    <row r="8793" spans="1:8" hidden="1" x14ac:dyDescent="0.2">
      <c r="A8793" s="1">
        <v>8790</v>
      </c>
      <c r="B8793" s="1">
        <f t="shared" ca="1" si="962"/>
        <v>431780.15720169689</v>
      </c>
      <c r="C8793" s="1">
        <f t="shared" ca="1" si="959"/>
        <v>100</v>
      </c>
      <c r="D8793" s="1">
        <f t="shared" ca="1" si="960"/>
        <v>-42.077013244733351</v>
      </c>
      <c r="E8793" s="1">
        <f t="shared" ca="1" si="961"/>
        <v>-2</v>
      </c>
      <c r="F8793" s="1">
        <f t="shared" ca="1" si="963"/>
        <v>1</v>
      </c>
      <c r="G8793" s="1">
        <f t="shared" ca="1" si="964"/>
        <v>0</v>
      </c>
      <c r="H8793" s="1">
        <f t="shared" ca="1" si="965"/>
        <v>1</v>
      </c>
    </row>
    <row r="8794" spans="1:8" hidden="1" x14ac:dyDescent="0.2">
      <c r="A8794" s="1">
        <v>8791</v>
      </c>
      <c r="B8794" s="1">
        <f t="shared" ca="1" si="962"/>
        <v>427572.45587722358</v>
      </c>
      <c r="C8794" s="1">
        <f t="shared" ca="1" si="959"/>
        <v>100</v>
      </c>
      <c r="D8794" s="1">
        <f t="shared" ca="1" si="960"/>
        <v>58.639357099169693</v>
      </c>
      <c r="E8794" s="1">
        <f t="shared" ca="1" si="961"/>
        <v>-3</v>
      </c>
      <c r="F8794" s="1">
        <f t="shared" ca="1" si="963"/>
        <v>1</v>
      </c>
      <c r="G8794" s="1">
        <f t="shared" ca="1" si="964"/>
        <v>1</v>
      </c>
      <c r="H8794" s="1">
        <f t="shared" ca="1" si="965"/>
        <v>0</v>
      </c>
    </row>
    <row r="8795" spans="1:8" hidden="1" x14ac:dyDescent="0.2">
      <c r="A8795" s="1">
        <v>8792</v>
      </c>
      <c r="B8795" s="1">
        <f t="shared" ca="1" si="962"/>
        <v>433436.39158714056</v>
      </c>
      <c r="C8795" s="1">
        <f t="shared" ca="1" si="959"/>
        <v>100</v>
      </c>
      <c r="D8795" s="1">
        <f t="shared" ca="1" si="960"/>
        <v>58.639357099169693</v>
      </c>
      <c r="E8795" s="1">
        <f t="shared" ca="1" si="961"/>
        <v>-2</v>
      </c>
      <c r="F8795" s="1">
        <f t="shared" ca="1" si="963"/>
        <v>1</v>
      </c>
      <c r="G8795" s="1">
        <f t="shared" ca="1" si="964"/>
        <v>0</v>
      </c>
      <c r="H8795" s="1">
        <f t="shared" ca="1" si="965"/>
        <v>1</v>
      </c>
    </row>
    <row r="8796" spans="1:8" hidden="1" x14ac:dyDescent="0.2">
      <c r="A8796" s="1">
        <v>8793</v>
      </c>
      <c r="B8796" s="1">
        <f t="shared" ca="1" si="962"/>
        <v>439300.32729705755</v>
      </c>
      <c r="C8796" s="1">
        <f t="shared" ca="1" si="959"/>
        <v>100</v>
      </c>
      <c r="D8796" s="1">
        <f t="shared" ca="1" si="960"/>
        <v>58.639357099169693</v>
      </c>
      <c r="E8796" s="1">
        <f t="shared" ca="1" si="961"/>
        <v>-1</v>
      </c>
      <c r="F8796" s="1">
        <f t="shared" ca="1" si="963"/>
        <v>1</v>
      </c>
      <c r="G8796" s="1">
        <f t="shared" ca="1" si="964"/>
        <v>0</v>
      </c>
      <c r="H8796" s="1">
        <f t="shared" ca="1" si="965"/>
        <v>2</v>
      </c>
    </row>
    <row r="8797" spans="1:8" hidden="1" x14ac:dyDescent="0.2">
      <c r="A8797" s="1">
        <v>8794</v>
      </c>
      <c r="B8797" s="1">
        <f t="shared" ca="1" si="962"/>
        <v>445164.26300697454</v>
      </c>
      <c r="C8797" s="1">
        <f t="shared" ca="1" si="959"/>
        <v>100</v>
      </c>
      <c r="D8797" s="1">
        <f t="shared" ca="1" si="960"/>
        <v>58.639357099169693</v>
      </c>
      <c r="E8797" s="1">
        <f t="shared" ca="1" si="961"/>
        <v>0</v>
      </c>
      <c r="F8797" s="1">
        <f t="shared" ca="1" si="963"/>
        <v>1</v>
      </c>
      <c r="G8797" s="1">
        <f t="shared" ca="1" si="964"/>
        <v>0</v>
      </c>
      <c r="H8797" s="1">
        <f t="shared" ca="1" si="965"/>
        <v>3</v>
      </c>
    </row>
    <row r="8798" spans="1:8" hidden="1" x14ac:dyDescent="0.2">
      <c r="A8798" s="1">
        <v>8795</v>
      </c>
      <c r="B8798" s="1">
        <f t="shared" ca="1" si="962"/>
        <v>451028.19871689152</v>
      </c>
      <c r="C8798" s="1">
        <f t="shared" ca="1" si="959"/>
        <v>100</v>
      </c>
      <c r="D8798" s="1">
        <f t="shared" ca="1" si="960"/>
        <v>-42.077013244733351</v>
      </c>
      <c r="E8798" s="1">
        <f t="shared" ca="1" si="961"/>
        <v>0</v>
      </c>
      <c r="F8798" s="1">
        <f t="shared" ca="1" si="963"/>
        <v>1</v>
      </c>
      <c r="G8798" s="1">
        <f t="shared" ca="1" si="964"/>
        <v>0</v>
      </c>
      <c r="H8798" s="1">
        <f t="shared" ca="1" si="965"/>
        <v>4</v>
      </c>
    </row>
    <row r="8799" spans="1:8" hidden="1" x14ac:dyDescent="0.2">
      <c r="A8799" s="1">
        <v>8796</v>
      </c>
      <c r="B8799" s="1">
        <f t="shared" ca="1" si="962"/>
        <v>446820.49739241821</v>
      </c>
      <c r="C8799" s="1">
        <f t="shared" ca="1" si="959"/>
        <v>100</v>
      </c>
      <c r="D8799" s="1">
        <f t="shared" ca="1" si="960"/>
        <v>58.639357099169693</v>
      </c>
      <c r="E8799" s="1">
        <f t="shared" ca="1" si="961"/>
        <v>-1</v>
      </c>
      <c r="F8799" s="1">
        <f t="shared" ca="1" si="963"/>
        <v>1</v>
      </c>
      <c r="G8799" s="1">
        <f t="shared" ca="1" si="964"/>
        <v>1</v>
      </c>
      <c r="H8799" s="1">
        <f t="shared" ca="1" si="965"/>
        <v>0</v>
      </c>
    </row>
    <row r="8800" spans="1:8" hidden="1" x14ac:dyDescent="0.2">
      <c r="A8800" s="1">
        <v>8797</v>
      </c>
      <c r="B8800" s="1">
        <f t="shared" ca="1" si="962"/>
        <v>452684.4331023352</v>
      </c>
      <c r="C8800" s="1">
        <f t="shared" ca="1" si="959"/>
        <v>100</v>
      </c>
      <c r="D8800" s="1">
        <f t="shared" ca="1" si="960"/>
        <v>-42.077013244733351</v>
      </c>
      <c r="E8800" s="1">
        <f t="shared" ca="1" si="961"/>
        <v>0</v>
      </c>
      <c r="F8800" s="1">
        <f t="shared" ca="1" si="963"/>
        <v>1</v>
      </c>
      <c r="G8800" s="1">
        <f t="shared" ca="1" si="964"/>
        <v>0</v>
      </c>
      <c r="H8800" s="1">
        <f t="shared" ca="1" si="965"/>
        <v>1</v>
      </c>
    </row>
    <row r="8801" spans="1:8" hidden="1" x14ac:dyDescent="0.2">
      <c r="A8801" s="1">
        <v>8798</v>
      </c>
      <c r="B8801" s="1">
        <f t="shared" ca="1" si="962"/>
        <v>448476.73177786189</v>
      </c>
      <c r="C8801" s="1">
        <f t="shared" ca="1" si="959"/>
        <v>100</v>
      </c>
      <c r="D8801" s="1">
        <f t="shared" ca="1" si="960"/>
        <v>58.639357099169693</v>
      </c>
      <c r="E8801" s="1">
        <f t="shared" ca="1" si="961"/>
        <v>-1</v>
      </c>
      <c r="F8801" s="1">
        <f t="shared" ca="1" si="963"/>
        <v>1</v>
      </c>
      <c r="G8801" s="1">
        <f t="shared" ca="1" si="964"/>
        <v>1</v>
      </c>
      <c r="H8801" s="1">
        <f t="shared" ca="1" si="965"/>
        <v>0</v>
      </c>
    </row>
    <row r="8802" spans="1:8" hidden="1" x14ac:dyDescent="0.2">
      <c r="A8802" s="1">
        <v>8799</v>
      </c>
      <c r="B8802" s="1">
        <f t="shared" ca="1" si="962"/>
        <v>454340.66748777888</v>
      </c>
      <c r="C8802" s="1">
        <f t="shared" ca="1" si="959"/>
        <v>100</v>
      </c>
      <c r="D8802" s="1">
        <f t="shared" ca="1" si="960"/>
        <v>58.639357099169693</v>
      </c>
      <c r="E8802" s="1">
        <f t="shared" ca="1" si="961"/>
        <v>0</v>
      </c>
      <c r="F8802" s="1">
        <f t="shared" ca="1" si="963"/>
        <v>1</v>
      </c>
      <c r="G8802" s="1">
        <f t="shared" ca="1" si="964"/>
        <v>0</v>
      </c>
      <c r="H8802" s="1">
        <f t="shared" ca="1" si="965"/>
        <v>1</v>
      </c>
    </row>
    <row r="8803" spans="1:8" hidden="1" x14ac:dyDescent="0.2">
      <c r="A8803" s="1">
        <v>8800</v>
      </c>
      <c r="B8803" s="1">
        <f t="shared" ca="1" si="962"/>
        <v>460204.60319769586</v>
      </c>
      <c r="C8803" s="1">
        <f t="shared" ca="1" si="959"/>
        <v>100</v>
      </c>
      <c r="D8803" s="1">
        <f t="shared" ca="1" si="960"/>
        <v>58.639357099169693</v>
      </c>
      <c r="E8803" s="1">
        <f t="shared" ca="1" si="961"/>
        <v>0</v>
      </c>
      <c r="F8803" s="1">
        <f t="shared" ca="1" si="963"/>
        <v>1</v>
      </c>
      <c r="G8803" s="1">
        <f t="shared" ca="1" si="964"/>
        <v>0</v>
      </c>
      <c r="H8803" s="1">
        <f t="shared" ca="1" si="965"/>
        <v>2</v>
      </c>
    </row>
    <row r="8804" spans="1:8" hidden="1" x14ac:dyDescent="0.2">
      <c r="A8804" s="1">
        <v>8801</v>
      </c>
      <c r="B8804" s="1">
        <f t="shared" ca="1" si="962"/>
        <v>466068.53890761285</v>
      </c>
      <c r="C8804" s="1">
        <f t="shared" ca="1" si="959"/>
        <v>100</v>
      </c>
      <c r="D8804" s="1">
        <f t="shared" ca="1" si="960"/>
        <v>-42.077013244733351</v>
      </c>
      <c r="E8804" s="1">
        <f t="shared" ca="1" si="961"/>
        <v>0</v>
      </c>
      <c r="F8804" s="1">
        <f t="shared" ca="1" si="963"/>
        <v>1</v>
      </c>
      <c r="G8804" s="1">
        <f t="shared" ca="1" si="964"/>
        <v>0</v>
      </c>
      <c r="H8804" s="1">
        <f t="shared" ca="1" si="965"/>
        <v>3</v>
      </c>
    </row>
    <row r="8805" spans="1:8" hidden="1" x14ac:dyDescent="0.2">
      <c r="A8805" s="1">
        <v>8802</v>
      </c>
      <c r="B8805" s="1">
        <f t="shared" ca="1" si="962"/>
        <v>461860.83758313954</v>
      </c>
      <c r="C8805" s="1">
        <f t="shared" ca="1" si="959"/>
        <v>100</v>
      </c>
      <c r="D8805" s="1">
        <f t="shared" ca="1" si="960"/>
        <v>-42.077013244733351</v>
      </c>
      <c r="E8805" s="1">
        <f t="shared" ca="1" si="961"/>
        <v>-1</v>
      </c>
      <c r="F8805" s="1">
        <f t="shared" ca="1" si="963"/>
        <v>1</v>
      </c>
      <c r="G8805" s="1">
        <f t="shared" ca="1" si="964"/>
        <v>1</v>
      </c>
      <c r="H8805" s="1">
        <f t="shared" ca="1" si="965"/>
        <v>0</v>
      </c>
    </row>
    <row r="8806" spans="1:8" hidden="1" x14ac:dyDescent="0.2">
      <c r="A8806" s="1">
        <v>8803</v>
      </c>
      <c r="B8806" s="1">
        <f t="shared" ca="1" si="962"/>
        <v>457653.13625866623</v>
      </c>
      <c r="C8806" s="1">
        <f t="shared" ca="1" si="959"/>
        <v>100</v>
      </c>
      <c r="D8806" s="1">
        <f t="shared" ca="1" si="960"/>
        <v>58.639357099169693</v>
      </c>
      <c r="E8806" s="1">
        <f t="shared" ca="1" si="961"/>
        <v>-2</v>
      </c>
      <c r="F8806" s="1">
        <f t="shared" ca="1" si="963"/>
        <v>1</v>
      </c>
      <c r="G8806" s="1">
        <f t="shared" ca="1" si="964"/>
        <v>2</v>
      </c>
      <c r="H8806" s="1">
        <f t="shared" ca="1" si="965"/>
        <v>0</v>
      </c>
    </row>
    <row r="8807" spans="1:8" hidden="1" x14ac:dyDescent="0.2">
      <c r="A8807" s="1">
        <v>8804</v>
      </c>
      <c r="B8807" s="1">
        <f t="shared" ca="1" si="962"/>
        <v>463517.07196858322</v>
      </c>
      <c r="C8807" s="1">
        <f t="shared" ca="1" si="959"/>
        <v>100</v>
      </c>
      <c r="D8807" s="1">
        <f t="shared" ca="1" si="960"/>
        <v>-42.077013244733351</v>
      </c>
      <c r="E8807" s="1">
        <f t="shared" ca="1" si="961"/>
        <v>-1</v>
      </c>
      <c r="F8807" s="1">
        <f t="shared" ca="1" si="963"/>
        <v>1</v>
      </c>
      <c r="G8807" s="1">
        <f t="shared" ca="1" si="964"/>
        <v>0</v>
      </c>
      <c r="H8807" s="1">
        <f t="shared" ca="1" si="965"/>
        <v>1</v>
      </c>
    </row>
    <row r="8808" spans="1:8" hidden="1" x14ac:dyDescent="0.2">
      <c r="A8808" s="1">
        <v>8805</v>
      </c>
      <c r="B8808" s="1">
        <f t="shared" ca="1" si="962"/>
        <v>459309.37064410991</v>
      </c>
      <c r="C8808" s="1">
        <f t="shared" ca="1" si="959"/>
        <v>100</v>
      </c>
      <c r="D8808" s="1">
        <f t="shared" ca="1" si="960"/>
        <v>-42.077013244733351</v>
      </c>
      <c r="E8808" s="1">
        <f t="shared" ca="1" si="961"/>
        <v>-2</v>
      </c>
      <c r="F8808" s="1">
        <f t="shared" ca="1" si="963"/>
        <v>1</v>
      </c>
      <c r="G8808" s="1">
        <f t="shared" ca="1" si="964"/>
        <v>1</v>
      </c>
      <c r="H8808" s="1">
        <f t="shared" ca="1" si="965"/>
        <v>0</v>
      </c>
    </row>
    <row r="8809" spans="1:8" hidden="1" x14ac:dyDescent="0.2">
      <c r="A8809" s="1">
        <v>8806</v>
      </c>
      <c r="B8809" s="1">
        <f t="shared" ca="1" si="962"/>
        <v>455101.6693196366</v>
      </c>
      <c r="C8809" s="1">
        <f t="shared" ca="1" si="959"/>
        <v>100</v>
      </c>
      <c r="D8809" s="1">
        <f t="shared" ca="1" si="960"/>
        <v>58.639357099169693</v>
      </c>
      <c r="E8809" s="1">
        <f t="shared" ca="1" si="961"/>
        <v>-3</v>
      </c>
      <c r="F8809" s="1">
        <f t="shared" ca="1" si="963"/>
        <v>1</v>
      </c>
      <c r="G8809" s="1">
        <f t="shared" ca="1" si="964"/>
        <v>2</v>
      </c>
      <c r="H8809" s="1">
        <f t="shared" ca="1" si="965"/>
        <v>0</v>
      </c>
    </row>
    <row r="8810" spans="1:8" hidden="1" x14ac:dyDescent="0.2">
      <c r="A8810" s="1">
        <v>8807</v>
      </c>
      <c r="B8810" s="1">
        <f t="shared" ca="1" si="962"/>
        <v>460965.60502955358</v>
      </c>
      <c r="C8810" s="1">
        <f t="shared" ca="1" si="959"/>
        <v>100</v>
      </c>
      <c r="D8810" s="1">
        <f t="shared" ca="1" si="960"/>
        <v>58.639357099169693</v>
      </c>
      <c r="E8810" s="1">
        <f t="shared" ca="1" si="961"/>
        <v>-2</v>
      </c>
      <c r="F8810" s="1">
        <f t="shared" ca="1" si="963"/>
        <v>1</v>
      </c>
      <c r="G8810" s="1">
        <f t="shared" ca="1" si="964"/>
        <v>0</v>
      </c>
      <c r="H8810" s="1">
        <f t="shared" ca="1" si="965"/>
        <v>1</v>
      </c>
    </row>
    <row r="8811" spans="1:8" hidden="1" x14ac:dyDescent="0.2">
      <c r="A8811" s="1">
        <v>8808</v>
      </c>
      <c r="B8811" s="1">
        <f t="shared" ca="1" si="962"/>
        <v>466829.54073947057</v>
      </c>
      <c r="C8811" s="1">
        <f t="shared" ca="1" si="959"/>
        <v>100</v>
      </c>
      <c r="D8811" s="1">
        <f t="shared" ca="1" si="960"/>
        <v>-42.077013244733351</v>
      </c>
      <c r="E8811" s="1">
        <f t="shared" ca="1" si="961"/>
        <v>-1</v>
      </c>
      <c r="F8811" s="1">
        <f t="shared" ca="1" si="963"/>
        <v>1</v>
      </c>
      <c r="G8811" s="1">
        <f t="shared" ca="1" si="964"/>
        <v>0</v>
      </c>
      <c r="H8811" s="1">
        <f t="shared" ca="1" si="965"/>
        <v>2</v>
      </c>
    </row>
    <row r="8812" spans="1:8" hidden="1" x14ac:dyDescent="0.2">
      <c r="A8812" s="1">
        <v>8809</v>
      </c>
      <c r="B8812" s="1">
        <f t="shared" ca="1" si="962"/>
        <v>462621.83941499726</v>
      </c>
      <c r="C8812" s="1">
        <f t="shared" ca="1" si="959"/>
        <v>100</v>
      </c>
      <c r="D8812" s="1">
        <f t="shared" ca="1" si="960"/>
        <v>58.639357099169693</v>
      </c>
      <c r="E8812" s="1">
        <f t="shared" ca="1" si="961"/>
        <v>-2</v>
      </c>
      <c r="F8812" s="1">
        <f t="shared" ca="1" si="963"/>
        <v>1</v>
      </c>
      <c r="G8812" s="1">
        <f t="shared" ca="1" si="964"/>
        <v>1</v>
      </c>
      <c r="H8812" s="1">
        <f t="shared" ca="1" si="965"/>
        <v>0</v>
      </c>
    </row>
    <row r="8813" spans="1:8" hidden="1" x14ac:dyDescent="0.2">
      <c r="A8813" s="1">
        <v>8810</v>
      </c>
      <c r="B8813" s="1">
        <f t="shared" ca="1" si="962"/>
        <v>468485.77512491425</v>
      </c>
      <c r="C8813" s="1">
        <f t="shared" ca="1" si="959"/>
        <v>100</v>
      </c>
      <c r="D8813" s="1">
        <f t="shared" ca="1" si="960"/>
        <v>-42.077013244733351</v>
      </c>
      <c r="E8813" s="1">
        <f t="shared" ca="1" si="961"/>
        <v>-1</v>
      </c>
      <c r="F8813" s="1">
        <f t="shared" ca="1" si="963"/>
        <v>1</v>
      </c>
      <c r="G8813" s="1">
        <f t="shared" ca="1" si="964"/>
        <v>0</v>
      </c>
      <c r="H8813" s="1">
        <f t="shared" ca="1" si="965"/>
        <v>1</v>
      </c>
    </row>
    <row r="8814" spans="1:8" hidden="1" x14ac:dyDescent="0.2">
      <c r="A8814" s="1">
        <v>8811</v>
      </c>
      <c r="B8814" s="1">
        <f t="shared" ca="1" si="962"/>
        <v>464278.07380044094</v>
      </c>
      <c r="C8814" s="1">
        <f t="shared" ca="1" si="959"/>
        <v>100</v>
      </c>
      <c r="D8814" s="1">
        <f t="shared" ca="1" si="960"/>
        <v>58.639357099169693</v>
      </c>
      <c r="E8814" s="1">
        <f t="shared" ca="1" si="961"/>
        <v>-2</v>
      </c>
      <c r="F8814" s="1">
        <f t="shared" ca="1" si="963"/>
        <v>1</v>
      </c>
      <c r="G8814" s="1">
        <f t="shared" ca="1" si="964"/>
        <v>1</v>
      </c>
      <c r="H8814" s="1">
        <f t="shared" ca="1" si="965"/>
        <v>0</v>
      </c>
    </row>
    <row r="8815" spans="1:8" hidden="1" x14ac:dyDescent="0.2">
      <c r="A8815" s="1">
        <v>8812</v>
      </c>
      <c r="B8815" s="1">
        <f t="shared" ca="1" si="962"/>
        <v>470142.00951035792</v>
      </c>
      <c r="C8815" s="1">
        <f t="shared" ca="1" si="959"/>
        <v>100</v>
      </c>
      <c r="D8815" s="1">
        <f t="shared" ca="1" si="960"/>
        <v>58.639357099169693</v>
      </c>
      <c r="E8815" s="1">
        <f t="shared" ca="1" si="961"/>
        <v>-1</v>
      </c>
      <c r="F8815" s="1">
        <f t="shared" ca="1" si="963"/>
        <v>1</v>
      </c>
      <c r="G8815" s="1">
        <f t="shared" ca="1" si="964"/>
        <v>0</v>
      </c>
      <c r="H8815" s="1">
        <f t="shared" ca="1" si="965"/>
        <v>1</v>
      </c>
    </row>
    <row r="8816" spans="1:8" hidden="1" x14ac:dyDescent="0.2">
      <c r="A8816" s="1">
        <v>8813</v>
      </c>
      <c r="B8816" s="1">
        <f t="shared" ca="1" si="962"/>
        <v>476005.94522027491</v>
      </c>
      <c r="C8816" s="1">
        <f t="shared" ca="1" si="959"/>
        <v>100</v>
      </c>
      <c r="D8816" s="1">
        <f t="shared" ca="1" si="960"/>
        <v>58.639357099169693</v>
      </c>
      <c r="E8816" s="1">
        <f t="shared" ca="1" si="961"/>
        <v>0</v>
      </c>
      <c r="F8816" s="1">
        <f t="shared" ca="1" si="963"/>
        <v>1</v>
      </c>
      <c r="G8816" s="1">
        <f t="shared" ca="1" si="964"/>
        <v>0</v>
      </c>
      <c r="H8816" s="1">
        <f t="shared" ca="1" si="965"/>
        <v>2</v>
      </c>
    </row>
    <row r="8817" spans="1:8" hidden="1" x14ac:dyDescent="0.2">
      <c r="A8817" s="1">
        <v>8814</v>
      </c>
      <c r="B8817" s="1">
        <f t="shared" ca="1" si="962"/>
        <v>481869.8809301919</v>
      </c>
      <c r="C8817" s="1">
        <f t="shared" ca="1" si="959"/>
        <v>100</v>
      </c>
      <c r="D8817" s="1">
        <f t="shared" ca="1" si="960"/>
        <v>-42.077013244733351</v>
      </c>
      <c r="E8817" s="1">
        <f t="shared" ca="1" si="961"/>
        <v>0</v>
      </c>
      <c r="F8817" s="1">
        <f t="shared" ca="1" si="963"/>
        <v>1</v>
      </c>
      <c r="G8817" s="1">
        <f t="shared" ca="1" si="964"/>
        <v>0</v>
      </c>
      <c r="H8817" s="1">
        <f t="shared" ca="1" si="965"/>
        <v>3</v>
      </c>
    </row>
    <row r="8818" spans="1:8" hidden="1" x14ac:dyDescent="0.2">
      <c r="A8818" s="1">
        <v>8815</v>
      </c>
      <c r="B8818" s="1">
        <f t="shared" ca="1" si="962"/>
        <v>477662.17960571859</v>
      </c>
      <c r="C8818" s="1">
        <f t="shared" ca="1" si="959"/>
        <v>100</v>
      </c>
      <c r="D8818" s="1">
        <f t="shared" ca="1" si="960"/>
        <v>-42.077013244733351</v>
      </c>
      <c r="E8818" s="1">
        <f t="shared" ca="1" si="961"/>
        <v>-1</v>
      </c>
      <c r="F8818" s="1">
        <f t="shared" ca="1" si="963"/>
        <v>1</v>
      </c>
      <c r="G8818" s="1">
        <f t="shared" ca="1" si="964"/>
        <v>1</v>
      </c>
      <c r="H8818" s="1">
        <f t="shared" ca="1" si="965"/>
        <v>0</v>
      </c>
    </row>
    <row r="8819" spans="1:8" hidden="1" x14ac:dyDescent="0.2">
      <c r="A8819" s="1">
        <v>8816</v>
      </c>
      <c r="B8819" s="1">
        <f t="shared" ca="1" si="962"/>
        <v>473454.47828124528</v>
      </c>
      <c r="C8819" s="1">
        <f t="shared" ca="1" si="959"/>
        <v>100</v>
      </c>
      <c r="D8819" s="1">
        <f t="shared" ca="1" si="960"/>
        <v>58.639357099169693</v>
      </c>
      <c r="E8819" s="1">
        <f t="shared" ca="1" si="961"/>
        <v>-2</v>
      </c>
      <c r="F8819" s="1">
        <f t="shared" ca="1" si="963"/>
        <v>1</v>
      </c>
      <c r="G8819" s="1">
        <f t="shared" ca="1" si="964"/>
        <v>2</v>
      </c>
      <c r="H8819" s="1">
        <f t="shared" ca="1" si="965"/>
        <v>0</v>
      </c>
    </row>
    <row r="8820" spans="1:8" hidden="1" x14ac:dyDescent="0.2">
      <c r="A8820" s="1">
        <v>8817</v>
      </c>
      <c r="B8820" s="1">
        <f t="shared" ca="1" si="962"/>
        <v>479318.41399116226</v>
      </c>
      <c r="C8820" s="1">
        <f t="shared" ca="1" si="959"/>
        <v>100</v>
      </c>
      <c r="D8820" s="1">
        <f t="shared" ca="1" si="960"/>
        <v>-42.077013244733351</v>
      </c>
      <c r="E8820" s="1">
        <f t="shared" ca="1" si="961"/>
        <v>-1</v>
      </c>
      <c r="F8820" s="1">
        <f t="shared" ca="1" si="963"/>
        <v>1</v>
      </c>
      <c r="G8820" s="1">
        <f t="shared" ca="1" si="964"/>
        <v>0</v>
      </c>
      <c r="H8820" s="1">
        <f t="shared" ca="1" si="965"/>
        <v>1</v>
      </c>
    </row>
    <row r="8821" spans="1:8" hidden="1" x14ac:dyDescent="0.2">
      <c r="A8821" s="1">
        <v>8818</v>
      </c>
      <c r="B8821" s="1">
        <f t="shared" ca="1" si="962"/>
        <v>475110.71266668895</v>
      </c>
      <c r="C8821" s="1">
        <f t="shared" ca="1" si="959"/>
        <v>100</v>
      </c>
      <c r="D8821" s="1">
        <f t="shared" ca="1" si="960"/>
        <v>58.639357099169693</v>
      </c>
      <c r="E8821" s="1">
        <f t="shared" ca="1" si="961"/>
        <v>-2</v>
      </c>
      <c r="F8821" s="1">
        <f t="shared" ca="1" si="963"/>
        <v>1</v>
      </c>
      <c r="G8821" s="1">
        <f t="shared" ca="1" si="964"/>
        <v>1</v>
      </c>
      <c r="H8821" s="1">
        <f t="shared" ca="1" si="965"/>
        <v>0</v>
      </c>
    </row>
    <row r="8822" spans="1:8" hidden="1" x14ac:dyDescent="0.2">
      <c r="A8822" s="1">
        <v>8819</v>
      </c>
      <c r="B8822" s="1">
        <f t="shared" ca="1" si="962"/>
        <v>480974.64837660594</v>
      </c>
      <c r="C8822" s="1">
        <f t="shared" ca="1" si="959"/>
        <v>100</v>
      </c>
      <c r="D8822" s="1">
        <f t="shared" ca="1" si="960"/>
        <v>-42.077013244733351</v>
      </c>
      <c r="E8822" s="1">
        <f t="shared" ca="1" si="961"/>
        <v>-1</v>
      </c>
      <c r="F8822" s="1">
        <f t="shared" ca="1" si="963"/>
        <v>1</v>
      </c>
      <c r="G8822" s="1">
        <f t="shared" ca="1" si="964"/>
        <v>0</v>
      </c>
      <c r="H8822" s="1">
        <f t="shared" ca="1" si="965"/>
        <v>1</v>
      </c>
    </row>
    <row r="8823" spans="1:8" hidden="1" x14ac:dyDescent="0.2">
      <c r="A8823" s="1">
        <v>8820</v>
      </c>
      <c r="B8823" s="1">
        <f t="shared" ca="1" si="962"/>
        <v>476766.94705213263</v>
      </c>
      <c r="C8823" s="1">
        <f t="shared" ca="1" si="959"/>
        <v>100</v>
      </c>
      <c r="D8823" s="1">
        <f t="shared" ca="1" si="960"/>
        <v>58.639357099169693</v>
      </c>
      <c r="E8823" s="1">
        <f t="shared" ca="1" si="961"/>
        <v>-2</v>
      </c>
      <c r="F8823" s="1">
        <f t="shared" ca="1" si="963"/>
        <v>1</v>
      </c>
      <c r="G8823" s="1">
        <f t="shared" ca="1" si="964"/>
        <v>1</v>
      </c>
      <c r="H8823" s="1">
        <f t="shared" ca="1" si="965"/>
        <v>0</v>
      </c>
    </row>
    <row r="8824" spans="1:8" hidden="1" x14ac:dyDescent="0.2">
      <c r="A8824" s="1">
        <v>8821</v>
      </c>
      <c r="B8824" s="1">
        <f t="shared" ca="1" si="962"/>
        <v>482630.88276204962</v>
      </c>
      <c r="C8824" s="1">
        <f t="shared" ca="1" si="959"/>
        <v>100</v>
      </c>
      <c r="D8824" s="1">
        <f t="shared" ca="1" si="960"/>
        <v>-42.077013244733351</v>
      </c>
      <c r="E8824" s="1">
        <f t="shared" ca="1" si="961"/>
        <v>-1</v>
      </c>
      <c r="F8824" s="1">
        <f t="shared" ca="1" si="963"/>
        <v>1</v>
      </c>
      <c r="G8824" s="1">
        <f t="shared" ca="1" si="964"/>
        <v>0</v>
      </c>
      <c r="H8824" s="1">
        <f t="shared" ca="1" si="965"/>
        <v>1</v>
      </c>
    </row>
    <row r="8825" spans="1:8" hidden="1" x14ac:dyDescent="0.2">
      <c r="A8825" s="1">
        <v>8822</v>
      </c>
      <c r="B8825" s="1">
        <f t="shared" ca="1" si="962"/>
        <v>478423.18143757631</v>
      </c>
      <c r="C8825" s="1">
        <f t="shared" ca="1" si="959"/>
        <v>100</v>
      </c>
      <c r="D8825" s="1">
        <f t="shared" ca="1" si="960"/>
        <v>-42.077013244733351</v>
      </c>
      <c r="E8825" s="1">
        <f t="shared" ca="1" si="961"/>
        <v>-2</v>
      </c>
      <c r="F8825" s="1">
        <f t="shared" ca="1" si="963"/>
        <v>1</v>
      </c>
      <c r="G8825" s="1">
        <f t="shared" ca="1" si="964"/>
        <v>1</v>
      </c>
      <c r="H8825" s="1">
        <f t="shared" ca="1" si="965"/>
        <v>0</v>
      </c>
    </row>
    <row r="8826" spans="1:8" hidden="1" x14ac:dyDescent="0.2">
      <c r="A8826" s="1">
        <v>8823</v>
      </c>
      <c r="B8826" s="1">
        <f t="shared" ca="1" si="962"/>
        <v>474215.480113103</v>
      </c>
      <c r="C8826" s="1">
        <f t="shared" ca="1" si="959"/>
        <v>100</v>
      </c>
      <c r="D8826" s="1">
        <f t="shared" ca="1" si="960"/>
        <v>58.639357099169693</v>
      </c>
      <c r="E8826" s="1">
        <f t="shared" ca="1" si="961"/>
        <v>-3</v>
      </c>
      <c r="F8826" s="1">
        <f t="shared" ca="1" si="963"/>
        <v>1</v>
      </c>
      <c r="G8826" s="1">
        <f t="shared" ca="1" si="964"/>
        <v>2</v>
      </c>
      <c r="H8826" s="1">
        <f t="shared" ca="1" si="965"/>
        <v>0</v>
      </c>
    </row>
    <row r="8827" spans="1:8" hidden="1" x14ac:dyDescent="0.2">
      <c r="A8827" s="1">
        <v>8824</v>
      </c>
      <c r="B8827" s="1">
        <f t="shared" ca="1" si="962"/>
        <v>480079.41582301998</v>
      </c>
      <c r="C8827" s="1">
        <f t="shared" ca="1" si="959"/>
        <v>100</v>
      </c>
      <c r="D8827" s="1">
        <f t="shared" ca="1" si="960"/>
        <v>-42.077013244733351</v>
      </c>
      <c r="E8827" s="1">
        <f t="shared" ca="1" si="961"/>
        <v>-2</v>
      </c>
      <c r="F8827" s="1">
        <f t="shared" ca="1" si="963"/>
        <v>1</v>
      </c>
      <c r="G8827" s="1">
        <f t="shared" ca="1" si="964"/>
        <v>0</v>
      </c>
      <c r="H8827" s="1">
        <f t="shared" ca="1" si="965"/>
        <v>1</v>
      </c>
    </row>
    <row r="8828" spans="1:8" hidden="1" x14ac:dyDescent="0.2">
      <c r="A8828" s="1">
        <v>8825</v>
      </c>
      <c r="B8828" s="1">
        <f t="shared" ca="1" si="962"/>
        <v>475871.71449854667</v>
      </c>
      <c r="C8828" s="1">
        <f t="shared" ca="1" si="959"/>
        <v>100</v>
      </c>
      <c r="D8828" s="1">
        <f t="shared" ca="1" si="960"/>
        <v>-42.077013244733351</v>
      </c>
      <c r="E8828" s="1">
        <f t="shared" ca="1" si="961"/>
        <v>-3</v>
      </c>
      <c r="F8828" s="1">
        <f t="shared" ca="1" si="963"/>
        <v>1</v>
      </c>
      <c r="G8828" s="1">
        <f t="shared" ca="1" si="964"/>
        <v>1</v>
      </c>
      <c r="H8828" s="1">
        <f t="shared" ca="1" si="965"/>
        <v>0</v>
      </c>
    </row>
    <row r="8829" spans="1:8" hidden="1" x14ac:dyDescent="0.2">
      <c r="A8829" s="1">
        <v>8826</v>
      </c>
      <c r="B8829" s="1">
        <f t="shared" ca="1" si="962"/>
        <v>471664.01317407336</v>
      </c>
      <c r="C8829" s="1">
        <f t="shared" ca="1" si="959"/>
        <v>100</v>
      </c>
      <c r="D8829" s="1">
        <f t="shared" ca="1" si="960"/>
        <v>58.639357099169693</v>
      </c>
      <c r="E8829" s="1">
        <f t="shared" ca="1" si="961"/>
        <v>-4</v>
      </c>
      <c r="F8829" s="1">
        <f t="shared" ca="1" si="963"/>
        <v>1</v>
      </c>
      <c r="G8829" s="1">
        <f t="shared" ca="1" si="964"/>
        <v>2</v>
      </c>
      <c r="H8829" s="1">
        <f t="shared" ca="1" si="965"/>
        <v>0</v>
      </c>
    </row>
    <row r="8830" spans="1:8" hidden="1" x14ac:dyDescent="0.2">
      <c r="A8830" s="1">
        <v>8827</v>
      </c>
      <c r="B8830" s="1">
        <f t="shared" ca="1" si="962"/>
        <v>477527.94888399035</v>
      </c>
      <c r="C8830" s="1">
        <f t="shared" ca="1" si="959"/>
        <v>100</v>
      </c>
      <c r="D8830" s="1">
        <f t="shared" ca="1" si="960"/>
        <v>58.639357099169693</v>
      </c>
      <c r="E8830" s="1">
        <f t="shared" ca="1" si="961"/>
        <v>-3</v>
      </c>
      <c r="F8830" s="1">
        <f t="shared" ca="1" si="963"/>
        <v>1</v>
      </c>
      <c r="G8830" s="1">
        <f t="shared" ca="1" si="964"/>
        <v>0</v>
      </c>
      <c r="H8830" s="1">
        <f t="shared" ca="1" si="965"/>
        <v>1</v>
      </c>
    </row>
    <row r="8831" spans="1:8" hidden="1" x14ac:dyDescent="0.2">
      <c r="A8831" s="1">
        <v>8828</v>
      </c>
      <c r="B8831" s="1">
        <f t="shared" ca="1" si="962"/>
        <v>483391.88459390734</v>
      </c>
      <c r="C8831" s="1">
        <f t="shared" ca="1" si="959"/>
        <v>100</v>
      </c>
      <c r="D8831" s="1">
        <f t="shared" ca="1" si="960"/>
        <v>-42.077013244733351</v>
      </c>
      <c r="E8831" s="1">
        <f t="shared" ca="1" si="961"/>
        <v>-2</v>
      </c>
      <c r="F8831" s="1">
        <f t="shared" ca="1" si="963"/>
        <v>1</v>
      </c>
      <c r="G8831" s="1">
        <f t="shared" ca="1" si="964"/>
        <v>0</v>
      </c>
      <c r="H8831" s="1">
        <f t="shared" ca="1" si="965"/>
        <v>2</v>
      </c>
    </row>
    <row r="8832" spans="1:8" hidden="1" x14ac:dyDescent="0.2">
      <c r="A8832" s="1">
        <v>8829</v>
      </c>
      <c r="B8832" s="1">
        <f t="shared" ca="1" si="962"/>
        <v>479184.18326943403</v>
      </c>
      <c r="C8832" s="1">
        <f t="shared" ca="1" si="959"/>
        <v>100</v>
      </c>
      <c r="D8832" s="1">
        <f t="shared" ca="1" si="960"/>
        <v>58.639357099169693</v>
      </c>
      <c r="E8832" s="1">
        <f t="shared" ca="1" si="961"/>
        <v>-3</v>
      </c>
      <c r="F8832" s="1">
        <f t="shared" ca="1" si="963"/>
        <v>1</v>
      </c>
      <c r="G8832" s="1">
        <f t="shared" ca="1" si="964"/>
        <v>1</v>
      </c>
      <c r="H8832" s="1">
        <f t="shared" ca="1" si="965"/>
        <v>0</v>
      </c>
    </row>
    <row r="8833" spans="1:8" hidden="1" x14ac:dyDescent="0.2">
      <c r="A8833" s="1">
        <v>8830</v>
      </c>
      <c r="B8833" s="1">
        <f t="shared" ca="1" si="962"/>
        <v>485048.11897935101</v>
      </c>
      <c r="C8833" s="1">
        <f t="shared" ca="1" si="959"/>
        <v>100</v>
      </c>
      <c r="D8833" s="1">
        <f t="shared" ca="1" si="960"/>
        <v>58.639357099169693</v>
      </c>
      <c r="E8833" s="1">
        <f t="shared" ca="1" si="961"/>
        <v>-2</v>
      </c>
      <c r="F8833" s="1">
        <f t="shared" ca="1" si="963"/>
        <v>1</v>
      </c>
      <c r="G8833" s="1">
        <f t="shared" ca="1" si="964"/>
        <v>0</v>
      </c>
      <c r="H8833" s="1">
        <f t="shared" ca="1" si="965"/>
        <v>1</v>
      </c>
    </row>
    <row r="8834" spans="1:8" hidden="1" x14ac:dyDescent="0.2">
      <c r="A8834" s="1">
        <v>8831</v>
      </c>
      <c r="B8834" s="1">
        <f t="shared" ca="1" si="962"/>
        <v>490912.054689268</v>
      </c>
      <c r="C8834" s="1">
        <f t="shared" ca="1" si="959"/>
        <v>100</v>
      </c>
      <c r="D8834" s="1">
        <f t="shared" ca="1" si="960"/>
        <v>58.639357099169693</v>
      </c>
      <c r="E8834" s="1">
        <f t="shared" ca="1" si="961"/>
        <v>-1</v>
      </c>
      <c r="F8834" s="1">
        <f t="shared" ca="1" si="963"/>
        <v>1</v>
      </c>
      <c r="G8834" s="1">
        <f t="shared" ca="1" si="964"/>
        <v>0</v>
      </c>
      <c r="H8834" s="1">
        <f t="shared" ca="1" si="965"/>
        <v>2</v>
      </c>
    </row>
    <row r="8835" spans="1:8" hidden="1" x14ac:dyDescent="0.2">
      <c r="A8835" s="1">
        <v>8832</v>
      </c>
      <c r="B8835" s="1">
        <f t="shared" ca="1" si="962"/>
        <v>496775.99039918499</v>
      </c>
      <c r="C8835" s="1">
        <f t="shared" ca="1" si="959"/>
        <v>100</v>
      </c>
      <c r="D8835" s="1">
        <f t="shared" ca="1" si="960"/>
        <v>58.639357099169693</v>
      </c>
      <c r="E8835" s="1">
        <f t="shared" ca="1" si="961"/>
        <v>0</v>
      </c>
      <c r="F8835" s="1">
        <f t="shared" ca="1" si="963"/>
        <v>1</v>
      </c>
      <c r="G8835" s="1">
        <f t="shared" ca="1" si="964"/>
        <v>0</v>
      </c>
      <c r="H8835" s="1">
        <f t="shared" ca="1" si="965"/>
        <v>3</v>
      </c>
    </row>
    <row r="8836" spans="1:8" hidden="1" x14ac:dyDescent="0.2">
      <c r="A8836" s="1">
        <v>8833</v>
      </c>
      <c r="B8836" s="1">
        <f t="shared" ca="1" si="962"/>
        <v>502639.92610910197</v>
      </c>
      <c r="C8836" s="1">
        <f t="shared" ca="1" si="959"/>
        <v>100</v>
      </c>
      <c r="D8836" s="1">
        <f t="shared" ca="1" si="960"/>
        <v>58.639357099169693</v>
      </c>
      <c r="E8836" s="1">
        <f t="shared" ca="1" si="961"/>
        <v>0</v>
      </c>
      <c r="F8836" s="1">
        <f t="shared" ca="1" si="963"/>
        <v>1</v>
      </c>
      <c r="G8836" s="1">
        <f t="shared" ca="1" si="964"/>
        <v>0</v>
      </c>
      <c r="H8836" s="1">
        <f t="shared" ca="1" si="965"/>
        <v>4</v>
      </c>
    </row>
    <row r="8837" spans="1:8" hidden="1" x14ac:dyDescent="0.2">
      <c r="A8837" s="1">
        <v>8834</v>
      </c>
      <c r="B8837" s="1">
        <f t="shared" ca="1" si="962"/>
        <v>508503.86181901896</v>
      </c>
      <c r="C8837" s="1">
        <f t="shared" ref="C8837:C8900" ca="1" si="966">$C$4*POWER($L$2,F8837-1)</f>
        <v>100</v>
      </c>
      <c r="D8837" s="1">
        <f t="shared" ref="D8837:D8900" ca="1" si="967">IF(RAND()&lt;$B$1,$F$1,$H$1)</f>
        <v>-42.077013244733351</v>
      </c>
      <c r="E8837" s="1">
        <f t="shared" ref="E8837:E8900" ca="1" si="968">IF(D8836&lt;0,IF(E8836-1=-$D$2,0,E8836-1),IF(E8836+1=$F$2,0,E8836+1))</f>
        <v>0</v>
      </c>
      <c r="F8837" s="1">
        <f t="shared" ca="1" si="963"/>
        <v>1</v>
      </c>
      <c r="G8837" s="1">
        <f t="shared" ca="1" si="964"/>
        <v>0</v>
      </c>
      <c r="H8837" s="1">
        <f t="shared" ca="1" si="965"/>
        <v>5</v>
      </c>
    </row>
    <row r="8838" spans="1:8" hidden="1" x14ac:dyDescent="0.2">
      <c r="A8838" s="1">
        <v>8835</v>
      </c>
      <c r="B8838" s="1">
        <f t="shared" ref="B8838:B8901" ca="1" si="969">B8837+D8837*C8837</f>
        <v>504296.16049454565</v>
      </c>
      <c r="C8838" s="1">
        <f t="shared" ca="1" si="966"/>
        <v>100</v>
      </c>
      <c r="D8838" s="1">
        <f t="shared" ca="1" si="967"/>
        <v>-42.077013244733351</v>
      </c>
      <c r="E8838" s="1">
        <f t="shared" ca="1" si="968"/>
        <v>-1</v>
      </c>
      <c r="F8838" s="1">
        <f t="shared" ref="F8838:F8901" ca="1" si="970">IF(AND(D8837&gt;0,E8838=0),IF(F8837-1&lt;1,1,F8837-1),IF(AND(D8837&lt;0,E8838=0),IF(F8837+1&gt;$H$2,1,F8837+1),F8837))</f>
        <v>1</v>
      </c>
      <c r="G8838" s="1">
        <f t="shared" ref="G8838:G8901" ca="1" si="971">IF(D8837&gt;0,0,G8837+1)</f>
        <v>1</v>
      </c>
      <c r="H8838" s="1">
        <f t="shared" ref="H8838:H8901" ca="1" si="972">IF(D8837&lt;0,0,H8837+1)</f>
        <v>0</v>
      </c>
    </row>
    <row r="8839" spans="1:8" hidden="1" x14ac:dyDescent="0.2">
      <c r="A8839" s="1">
        <v>8836</v>
      </c>
      <c r="B8839" s="1">
        <f t="shared" ca="1" si="969"/>
        <v>500088.45917007234</v>
      </c>
      <c r="C8839" s="1">
        <f t="shared" ca="1" si="966"/>
        <v>100</v>
      </c>
      <c r="D8839" s="1">
        <f t="shared" ca="1" si="967"/>
        <v>-42.077013244733351</v>
      </c>
      <c r="E8839" s="1">
        <f t="shared" ca="1" si="968"/>
        <v>-2</v>
      </c>
      <c r="F8839" s="1">
        <f t="shared" ca="1" si="970"/>
        <v>1</v>
      </c>
      <c r="G8839" s="1">
        <f t="shared" ca="1" si="971"/>
        <v>2</v>
      </c>
      <c r="H8839" s="1">
        <f t="shared" ca="1" si="972"/>
        <v>0</v>
      </c>
    </row>
    <row r="8840" spans="1:8" hidden="1" x14ac:dyDescent="0.2">
      <c r="A8840" s="1">
        <v>8837</v>
      </c>
      <c r="B8840" s="1">
        <f t="shared" ca="1" si="969"/>
        <v>495880.75784559903</v>
      </c>
      <c r="C8840" s="1">
        <f t="shared" ca="1" si="966"/>
        <v>100</v>
      </c>
      <c r="D8840" s="1">
        <f t="shared" ca="1" si="967"/>
        <v>-42.077013244733351</v>
      </c>
      <c r="E8840" s="1">
        <f t="shared" ca="1" si="968"/>
        <v>-3</v>
      </c>
      <c r="F8840" s="1">
        <f t="shared" ca="1" si="970"/>
        <v>1</v>
      </c>
      <c r="G8840" s="1">
        <f t="shared" ca="1" si="971"/>
        <v>3</v>
      </c>
      <c r="H8840" s="1">
        <f t="shared" ca="1" si="972"/>
        <v>0</v>
      </c>
    </row>
    <row r="8841" spans="1:8" hidden="1" x14ac:dyDescent="0.2">
      <c r="A8841" s="1">
        <v>8838</v>
      </c>
      <c r="B8841" s="1">
        <f t="shared" ca="1" si="969"/>
        <v>491673.05652112572</v>
      </c>
      <c r="C8841" s="1">
        <f t="shared" ca="1" si="966"/>
        <v>100</v>
      </c>
      <c r="D8841" s="1">
        <f t="shared" ca="1" si="967"/>
        <v>-42.077013244733351</v>
      </c>
      <c r="E8841" s="1">
        <f t="shared" ca="1" si="968"/>
        <v>-4</v>
      </c>
      <c r="F8841" s="1">
        <f t="shared" ca="1" si="970"/>
        <v>1</v>
      </c>
      <c r="G8841" s="1">
        <f t="shared" ca="1" si="971"/>
        <v>4</v>
      </c>
      <c r="H8841" s="1">
        <f t="shared" ca="1" si="972"/>
        <v>0</v>
      </c>
    </row>
    <row r="8842" spans="1:8" hidden="1" x14ac:dyDescent="0.2">
      <c r="A8842" s="1">
        <v>8839</v>
      </c>
      <c r="B8842" s="1">
        <f t="shared" ca="1" si="969"/>
        <v>487465.35519665241</v>
      </c>
      <c r="C8842" s="1">
        <f t="shared" ca="1" si="966"/>
        <v>500</v>
      </c>
      <c r="D8842" s="1">
        <f t="shared" ca="1" si="967"/>
        <v>-42.077013244733351</v>
      </c>
      <c r="E8842" s="1">
        <f t="shared" ca="1" si="968"/>
        <v>0</v>
      </c>
      <c r="F8842" s="1">
        <f t="shared" ca="1" si="970"/>
        <v>2</v>
      </c>
      <c r="G8842" s="1">
        <f t="shared" ca="1" si="971"/>
        <v>5</v>
      </c>
      <c r="H8842" s="1">
        <f t="shared" ca="1" si="972"/>
        <v>0</v>
      </c>
    </row>
    <row r="8843" spans="1:8" hidden="1" x14ac:dyDescent="0.2">
      <c r="A8843" s="1">
        <v>8840</v>
      </c>
      <c r="B8843" s="1">
        <f t="shared" ca="1" si="969"/>
        <v>466426.84857428574</v>
      </c>
      <c r="C8843" s="1">
        <f t="shared" ca="1" si="966"/>
        <v>500</v>
      </c>
      <c r="D8843" s="1">
        <f t="shared" ca="1" si="967"/>
        <v>-42.077013244733351</v>
      </c>
      <c r="E8843" s="1">
        <f t="shared" ca="1" si="968"/>
        <v>-1</v>
      </c>
      <c r="F8843" s="1">
        <f t="shared" ca="1" si="970"/>
        <v>2</v>
      </c>
      <c r="G8843" s="1">
        <f t="shared" ca="1" si="971"/>
        <v>6</v>
      </c>
      <c r="H8843" s="1">
        <f t="shared" ca="1" si="972"/>
        <v>0</v>
      </c>
    </row>
    <row r="8844" spans="1:8" hidden="1" x14ac:dyDescent="0.2">
      <c r="A8844" s="1">
        <v>8841</v>
      </c>
      <c r="B8844" s="1">
        <f t="shared" ca="1" si="969"/>
        <v>445388.34195191908</v>
      </c>
      <c r="C8844" s="1">
        <f t="shared" ca="1" si="966"/>
        <v>500</v>
      </c>
      <c r="D8844" s="1">
        <f t="shared" ca="1" si="967"/>
        <v>-42.077013244733351</v>
      </c>
      <c r="E8844" s="1">
        <f t="shared" ca="1" si="968"/>
        <v>-2</v>
      </c>
      <c r="F8844" s="1">
        <f t="shared" ca="1" si="970"/>
        <v>2</v>
      </c>
      <c r="G8844" s="1">
        <f t="shared" ca="1" si="971"/>
        <v>7</v>
      </c>
      <c r="H8844" s="1">
        <f t="shared" ca="1" si="972"/>
        <v>0</v>
      </c>
    </row>
    <row r="8845" spans="1:8" hidden="1" x14ac:dyDescent="0.2">
      <c r="A8845" s="1">
        <v>8842</v>
      </c>
      <c r="B8845" s="1">
        <f t="shared" ca="1" si="969"/>
        <v>424349.83532955241</v>
      </c>
      <c r="C8845" s="1">
        <f t="shared" ca="1" si="966"/>
        <v>500</v>
      </c>
      <c r="D8845" s="1">
        <f t="shared" ca="1" si="967"/>
        <v>-42.077013244733351</v>
      </c>
      <c r="E8845" s="1">
        <f t="shared" ca="1" si="968"/>
        <v>-3</v>
      </c>
      <c r="F8845" s="1">
        <f t="shared" ca="1" si="970"/>
        <v>2</v>
      </c>
      <c r="G8845" s="1">
        <f t="shared" ca="1" si="971"/>
        <v>8</v>
      </c>
      <c r="H8845" s="1">
        <f t="shared" ca="1" si="972"/>
        <v>0</v>
      </c>
    </row>
    <row r="8846" spans="1:8" hidden="1" x14ac:dyDescent="0.2">
      <c r="A8846" s="1">
        <v>8843</v>
      </c>
      <c r="B8846" s="1">
        <f t="shared" ca="1" si="969"/>
        <v>403311.32870718575</v>
      </c>
      <c r="C8846" s="1">
        <f t="shared" ca="1" si="966"/>
        <v>500</v>
      </c>
      <c r="D8846" s="1">
        <f t="shared" ca="1" si="967"/>
        <v>-42.077013244733351</v>
      </c>
      <c r="E8846" s="1">
        <f t="shared" ca="1" si="968"/>
        <v>-4</v>
      </c>
      <c r="F8846" s="1">
        <f t="shared" ca="1" si="970"/>
        <v>2</v>
      </c>
      <c r="G8846" s="1">
        <f t="shared" ca="1" si="971"/>
        <v>9</v>
      </c>
      <c r="H8846" s="1">
        <f t="shared" ca="1" si="972"/>
        <v>0</v>
      </c>
    </row>
    <row r="8847" spans="1:8" hidden="1" x14ac:dyDescent="0.2">
      <c r="A8847" s="1">
        <v>8844</v>
      </c>
      <c r="B8847" s="1">
        <f t="shared" ca="1" si="969"/>
        <v>382272.82208481908</v>
      </c>
      <c r="C8847" s="1">
        <f t="shared" ca="1" si="966"/>
        <v>100</v>
      </c>
      <c r="D8847" s="1">
        <f t="shared" ca="1" si="967"/>
        <v>-42.077013244733351</v>
      </c>
      <c r="E8847" s="1">
        <f t="shared" ca="1" si="968"/>
        <v>0</v>
      </c>
      <c r="F8847" s="1">
        <f t="shared" ca="1" si="970"/>
        <v>1</v>
      </c>
      <c r="G8847" s="1">
        <f t="shared" ca="1" si="971"/>
        <v>10</v>
      </c>
      <c r="H8847" s="1">
        <f t="shared" ca="1" si="972"/>
        <v>0</v>
      </c>
    </row>
    <row r="8848" spans="1:8" hidden="1" x14ac:dyDescent="0.2">
      <c r="A8848" s="1">
        <v>8845</v>
      </c>
      <c r="B8848" s="1">
        <f t="shared" ca="1" si="969"/>
        <v>378065.12076034577</v>
      </c>
      <c r="C8848" s="1">
        <f t="shared" ca="1" si="966"/>
        <v>100</v>
      </c>
      <c r="D8848" s="1">
        <f t="shared" ca="1" si="967"/>
        <v>-42.077013244733351</v>
      </c>
      <c r="E8848" s="1">
        <f t="shared" ca="1" si="968"/>
        <v>-1</v>
      </c>
      <c r="F8848" s="1">
        <f t="shared" ca="1" si="970"/>
        <v>1</v>
      </c>
      <c r="G8848" s="1">
        <f t="shared" ca="1" si="971"/>
        <v>11</v>
      </c>
      <c r="H8848" s="1">
        <f t="shared" ca="1" si="972"/>
        <v>0</v>
      </c>
    </row>
    <row r="8849" spans="1:8" hidden="1" x14ac:dyDescent="0.2">
      <c r="A8849" s="1">
        <v>8846</v>
      </c>
      <c r="B8849" s="1">
        <f t="shared" ca="1" si="969"/>
        <v>373857.41943587246</v>
      </c>
      <c r="C8849" s="1">
        <f t="shared" ca="1" si="966"/>
        <v>100</v>
      </c>
      <c r="D8849" s="1">
        <f t="shared" ca="1" si="967"/>
        <v>58.639357099169693</v>
      </c>
      <c r="E8849" s="1">
        <f t="shared" ca="1" si="968"/>
        <v>-2</v>
      </c>
      <c r="F8849" s="1">
        <f t="shared" ca="1" si="970"/>
        <v>1</v>
      </c>
      <c r="G8849" s="1">
        <f t="shared" ca="1" si="971"/>
        <v>12</v>
      </c>
      <c r="H8849" s="1">
        <f t="shared" ca="1" si="972"/>
        <v>0</v>
      </c>
    </row>
    <row r="8850" spans="1:8" hidden="1" x14ac:dyDescent="0.2">
      <c r="A8850" s="1">
        <v>8847</v>
      </c>
      <c r="B8850" s="1">
        <f t="shared" ca="1" si="969"/>
        <v>379721.35514578945</v>
      </c>
      <c r="C8850" s="1">
        <f t="shared" ca="1" si="966"/>
        <v>100</v>
      </c>
      <c r="D8850" s="1">
        <f t="shared" ca="1" si="967"/>
        <v>-42.077013244733351</v>
      </c>
      <c r="E8850" s="1">
        <f t="shared" ca="1" si="968"/>
        <v>-1</v>
      </c>
      <c r="F8850" s="1">
        <f t="shared" ca="1" si="970"/>
        <v>1</v>
      </c>
      <c r="G8850" s="1">
        <f t="shared" ca="1" si="971"/>
        <v>0</v>
      </c>
      <c r="H8850" s="1">
        <f t="shared" ca="1" si="972"/>
        <v>1</v>
      </c>
    </row>
    <row r="8851" spans="1:8" hidden="1" x14ac:dyDescent="0.2">
      <c r="A8851" s="1">
        <v>8848</v>
      </c>
      <c r="B8851" s="1">
        <f t="shared" ca="1" si="969"/>
        <v>375513.65382131614</v>
      </c>
      <c r="C8851" s="1">
        <f t="shared" ca="1" si="966"/>
        <v>100</v>
      </c>
      <c r="D8851" s="1">
        <f t="shared" ca="1" si="967"/>
        <v>58.639357099169693</v>
      </c>
      <c r="E8851" s="1">
        <f t="shared" ca="1" si="968"/>
        <v>-2</v>
      </c>
      <c r="F8851" s="1">
        <f t="shared" ca="1" si="970"/>
        <v>1</v>
      </c>
      <c r="G8851" s="1">
        <f t="shared" ca="1" si="971"/>
        <v>1</v>
      </c>
      <c r="H8851" s="1">
        <f t="shared" ca="1" si="972"/>
        <v>0</v>
      </c>
    </row>
    <row r="8852" spans="1:8" hidden="1" x14ac:dyDescent="0.2">
      <c r="A8852" s="1">
        <v>8849</v>
      </c>
      <c r="B8852" s="1">
        <f t="shared" ca="1" si="969"/>
        <v>381377.58953123313</v>
      </c>
      <c r="C8852" s="1">
        <f t="shared" ca="1" si="966"/>
        <v>100</v>
      </c>
      <c r="D8852" s="1">
        <f t="shared" ca="1" si="967"/>
        <v>-42.077013244733351</v>
      </c>
      <c r="E8852" s="1">
        <f t="shared" ca="1" si="968"/>
        <v>-1</v>
      </c>
      <c r="F8852" s="1">
        <f t="shared" ca="1" si="970"/>
        <v>1</v>
      </c>
      <c r="G8852" s="1">
        <f t="shared" ca="1" si="971"/>
        <v>0</v>
      </c>
      <c r="H8852" s="1">
        <f t="shared" ca="1" si="972"/>
        <v>1</v>
      </c>
    </row>
    <row r="8853" spans="1:8" hidden="1" x14ac:dyDescent="0.2">
      <c r="A8853" s="1">
        <v>8850</v>
      </c>
      <c r="B8853" s="1">
        <f t="shared" ca="1" si="969"/>
        <v>377169.88820675982</v>
      </c>
      <c r="C8853" s="1">
        <f t="shared" ca="1" si="966"/>
        <v>100</v>
      </c>
      <c r="D8853" s="1">
        <f t="shared" ca="1" si="967"/>
        <v>-42.077013244733351</v>
      </c>
      <c r="E8853" s="1">
        <f t="shared" ca="1" si="968"/>
        <v>-2</v>
      </c>
      <c r="F8853" s="1">
        <f t="shared" ca="1" si="970"/>
        <v>1</v>
      </c>
      <c r="G8853" s="1">
        <f t="shared" ca="1" si="971"/>
        <v>1</v>
      </c>
      <c r="H8853" s="1">
        <f t="shared" ca="1" si="972"/>
        <v>0</v>
      </c>
    </row>
    <row r="8854" spans="1:8" hidden="1" x14ac:dyDescent="0.2">
      <c r="A8854" s="1">
        <v>8851</v>
      </c>
      <c r="B8854" s="1">
        <f t="shared" ca="1" si="969"/>
        <v>372962.18688228651</v>
      </c>
      <c r="C8854" s="1">
        <f t="shared" ca="1" si="966"/>
        <v>100</v>
      </c>
      <c r="D8854" s="1">
        <f t="shared" ca="1" si="967"/>
        <v>58.639357099169693</v>
      </c>
      <c r="E8854" s="1">
        <f t="shared" ca="1" si="968"/>
        <v>-3</v>
      </c>
      <c r="F8854" s="1">
        <f t="shared" ca="1" si="970"/>
        <v>1</v>
      </c>
      <c r="G8854" s="1">
        <f t="shared" ca="1" si="971"/>
        <v>2</v>
      </c>
      <c r="H8854" s="1">
        <f t="shared" ca="1" si="972"/>
        <v>0</v>
      </c>
    </row>
    <row r="8855" spans="1:8" hidden="1" x14ac:dyDescent="0.2">
      <c r="A8855" s="1">
        <v>8852</v>
      </c>
      <c r="B8855" s="1">
        <f t="shared" ca="1" si="969"/>
        <v>378826.12259220349</v>
      </c>
      <c r="C8855" s="1">
        <f t="shared" ca="1" si="966"/>
        <v>100</v>
      </c>
      <c r="D8855" s="1">
        <f t="shared" ca="1" si="967"/>
        <v>58.639357099169693</v>
      </c>
      <c r="E8855" s="1">
        <f t="shared" ca="1" si="968"/>
        <v>-2</v>
      </c>
      <c r="F8855" s="1">
        <f t="shared" ca="1" si="970"/>
        <v>1</v>
      </c>
      <c r="G8855" s="1">
        <f t="shared" ca="1" si="971"/>
        <v>0</v>
      </c>
      <c r="H8855" s="1">
        <f t="shared" ca="1" si="972"/>
        <v>1</v>
      </c>
    </row>
    <row r="8856" spans="1:8" hidden="1" x14ac:dyDescent="0.2">
      <c r="A8856" s="1">
        <v>8853</v>
      </c>
      <c r="B8856" s="1">
        <f t="shared" ca="1" si="969"/>
        <v>384690.05830212048</v>
      </c>
      <c r="C8856" s="1">
        <f t="shared" ca="1" si="966"/>
        <v>100</v>
      </c>
      <c r="D8856" s="1">
        <f t="shared" ca="1" si="967"/>
        <v>-42.077013244733351</v>
      </c>
      <c r="E8856" s="1">
        <f t="shared" ca="1" si="968"/>
        <v>-1</v>
      </c>
      <c r="F8856" s="1">
        <f t="shared" ca="1" si="970"/>
        <v>1</v>
      </c>
      <c r="G8856" s="1">
        <f t="shared" ca="1" si="971"/>
        <v>0</v>
      </c>
      <c r="H8856" s="1">
        <f t="shared" ca="1" si="972"/>
        <v>2</v>
      </c>
    </row>
    <row r="8857" spans="1:8" hidden="1" x14ac:dyDescent="0.2">
      <c r="A8857" s="1">
        <v>8854</v>
      </c>
      <c r="B8857" s="1">
        <f t="shared" ca="1" si="969"/>
        <v>380482.35697764717</v>
      </c>
      <c r="C8857" s="1">
        <f t="shared" ca="1" si="966"/>
        <v>100</v>
      </c>
      <c r="D8857" s="1">
        <f t="shared" ca="1" si="967"/>
        <v>-42.077013244733351</v>
      </c>
      <c r="E8857" s="1">
        <f t="shared" ca="1" si="968"/>
        <v>-2</v>
      </c>
      <c r="F8857" s="1">
        <f t="shared" ca="1" si="970"/>
        <v>1</v>
      </c>
      <c r="G8857" s="1">
        <f t="shared" ca="1" si="971"/>
        <v>1</v>
      </c>
      <c r="H8857" s="1">
        <f t="shared" ca="1" si="972"/>
        <v>0</v>
      </c>
    </row>
    <row r="8858" spans="1:8" hidden="1" x14ac:dyDescent="0.2">
      <c r="A8858" s="1">
        <v>8855</v>
      </c>
      <c r="B8858" s="1">
        <f t="shared" ca="1" si="969"/>
        <v>376274.65565317386</v>
      </c>
      <c r="C8858" s="1">
        <f t="shared" ca="1" si="966"/>
        <v>100</v>
      </c>
      <c r="D8858" s="1">
        <f t="shared" ca="1" si="967"/>
        <v>-42.077013244733351</v>
      </c>
      <c r="E8858" s="1">
        <f t="shared" ca="1" si="968"/>
        <v>-3</v>
      </c>
      <c r="F8858" s="1">
        <f t="shared" ca="1" si="970"/>
        <v>1</v>
      </c>
      <c r="G8858" s="1">
        <f t="shared" ca="1" si="971"/>
        <v>2</v>
      </c>
      <c r="H8858" s="1">
        <f t="shared" ca="1" si="972"/>
        <v>0</v>
      </c>
    </row>
    <row r="8859" spans="1:8" hidden="1" x14ac:dyDescent="0.2">
      <c r="A8859" s="1">
        <v>8856</v>
      </c>
      <c r="B8859" s="1">
        <f t="shared" ca="1" si="969"/>
        <v>372066.95432870055</v>
      </c>
      <c r="C8859" s="1">
        <f t="shared" ca="1" si="966"/>
        <v>100</v>
      </c>
      <c r="D8859" s="1">
        <f t="shared" ca="1" si="967"/>
        <v>-42.077013244733351</v>
      </c>
      <c r="E8859" s="1">
        <f t="shared" ca="1" si="968"/>
        <v>-4</v>
      </c>
      <c r="F8859" s="1">
        <f t="shared" ca="1" si="970"/>
        <v>1</v>
      </c>
      <c r="G8859" s="1">
        <f t="shared" ca="1" si="971"/>
        <v>3</v>
      </c>
      <c r="H8859" s="1">
        <f t="shared" ca="1" si="972"/>
        <v>0</v>
      </c>
    </row>
    <row r="8860" spans="1:8" hidden="1" x14ac:dyDescent="0.2">
      <c r="A8860" s="1">
        <v>8857</v>
      </c>
      <c r="B8860" s="1">
        <f t="shared" ca="1" si="969"/>
        <v>367859.25300422724</v>
      </c>
      <c r="C8860" s="1">
        <f t="shared" ca="1" si="966"/>
        <v>500</v>
      </c>
      <c r="D8860" s="1">
        <f t="shared" ca="1" si="967"/>
        <v>-42.077013244733351</v>
      </c>
      <c r="E8860" s="1">
        <f t="shared" ca="1" si="968"/>
        <v>0</v>
      </c>
      <c r="F8860" s="1">
        <f t="shared" ca="1" si="970"/>
        <v>2</v>
      </c>
      <c r="G8860" s="1">
        <f t="shared" ca="1" si="971"/>
        <v>4</v>
      </c>
      <c r="H8860" s="1">
        <f t="shared" ca="1" si="972"/>
        <v>0</v>
      </c>
    </row>
    <row r="8861" spans="1:8" hidden="1" x14ac:dyDescent="0.2">
      <c r="A8861" s="1">
        <v>8858</v>
      </c>
      <c r="B8861" s="1">
        <f t="shared" ca="1" si="969"/>
        <v>346820.74638186058</v>
      </c>
      <c r="C8861" s="1">
        <f t="shared" ca="1" si="966"/>
        <v>500</v>
      </c>
      <c r="D8861" s="1">
        <f t="shared" ca="1" si="967"/>
        <v>-42.077013244733351</v>
      </c>
      <c r="E8861" s="1">
        <f t="shared" ca="1" si="968"/>
        <v>-1</v>
      </c>
      <c r="F8861" s="1">
        <f t="shared" ca="1" si="970"/>
        <v>2</v>
      </c>
      <c r="G8861" s="1">
        <f t="shared" ca="1" si="971"/>
        <v>5</v>
      </c>
      <c r="H8861" s="1">
        <f t="shared" ca="1" si="972"/>
        <v>0</v>
      </c>
    </row>
    <row r="8862" spans="1:8" hidden="1" x14ac:dyDescent="0.2">
      <c r="A8862" s="1">
        <v>8859</v>
      </c>
      <c r="B8862" s="1">
        <f t="shared" ca="1" si="969"/>
        <v>325782.23975949391</v>
      </c>
      <c r="C8862" s="1">
        <f t="shared" ca="1" si="966"/>
        <v>500</v>
      </c>
      <c r="D8862" s="1">
        <f t="shared" ca="1" si="967"/>
        <v>58.639357099169693</v>
      </c>
      <c r="E8862" s="1">
        <f t="shared" ca="1" si="968"/>
        <v>-2</v>
      </c>
      <c r="F8862" s="1">
        <f t="shared" ca="1" si="970"/>
        <v>2</v>
      </c>
      <c r="G8862" s="1">
        <f t="shared" ca="1" si="971"/>
        <v>6</v>
      </c>
      <c r="H8862" s="1">
        <f t="shared" ca="1" si="972"/>
        <v>0</v>
      </c>
    </row>
    <row r="8863" spans="1:8" hidden="1" x14ac:dyDescent="0.2">
      <c r="A8863" s="1">
        <v>8860</v>
      </c>
      <c r="B8863" s="1">
        <f t="shared" ca="1" si="969"/>
        <v>355101.91830907878</v>
      </c>
      <c r="C8863" s="1">
        <f t="shared" ca="1" si="966"/>
        <v>500</v>
      </c>
      <c r="D8863" s="1">
        <f t="shared" ca="1" si="967"/>
        <v>-42.077013244733351</v>
      </c>
      <c r="E8863" s="1">
        <f t="shared" ca="1" si="968"/>
        <v>-1</v>
      </c>
      <c r="F8863" s="1">
        <f t="shared" ca="1" si="970"/>
        <v>2</v>
      </c>
      <c r="G8863" s="1">
        <f t="shared" ca="1" si="971"/>
        <v>0</v>
      </c>
      <c r="H8863" s="1">
        <f t="shared" ca="1" si="972"/>
        <v>1</v>
      </c>
    </row>
    <row r="8864" spans="1:8" hidden="1" x14ac:dyDescent="0.2">
      <c r="A8864" s="1">
        <v>8861</v>
      </c>
      <c r="B8864" s="1">
        <f t="shared" ca="1" si="969"/>
        <v>334063.41168671212</v>
      </c>
      <c r="C8864" s="1">
        <f t="shared" ca="1" si="966"/>
        <v>500</v>
      </c>
      <c r="D8864" s="1">
        <f t="shared" ca="1" si="967"/>
        <v>58.639357099169693</v>
      </c>
      <c r="E8864" s="1">
        <f t="shared" ca="1" si="968"/>
        <v>-2</v>
      </c>
      <c r="F8864" s="1">
        <f t="shared" ca="1" si="970"/>
        <v>2</v>
      </c>
      <c r="G8864" s="1">
        <f t="shared" ca="1" si="971"/>
        <v>1</v>
      </c>
      <c r="H8864" s="1">
        <f t="shared" ca="1" si="972"/>
        <v>0</v>
      </c>
    </row>
    <row r="8865" spans="1:8" hidden="1" x14ac:dyDescent="0.2">
      <c r="A8865" s="1">
        <v>8862</v>
      </c>
      <c r="B8865" s="1">
        <f t="shared" ca="1" si="969"/>
        <v>363383.09023629699</v>
      </c>
      <c r="C8865" s="1">
        <f t="shared" ca="1" si="966"/>
        <v>500</v>
      </c>
      <c r="D8865" s="1">
        <f t="shared" ca="1" si="967"/>
        <v>-42.077013244733351</v>
      </c>
      <c r="E8865" s="1">
        <f t="shared" ca="1" si="968"/>
        <v>-1</v>
      </c>
      <c r="F8865" s="1">
        <f t="shared" ca="1" si="970"/>
        <v>2</v>
      </c>
      <c r="G8865" s="1">
        <f t="shared" ca="1" si="971"/>
        <v>0</v>
      </c>
      <c r="H8865" s="1">
        <f t="shared" ca="1" si="972"/>
        <v>1</v>
      </c>
    </row>
    <row r="8866" spans="1:8" hidden="1" x14ac:dyDescent="0.2">
      <c r="A8866" s="1">
        <v>8863</v>
      </c>
      <c r="B8866" s="1">
        <f t="shared" ca="1" si="969"/>
        <v>342344.58361393033</v>
      </c>
      <c r="C8866" s="1">
        <f t="shared" ca="1" si="966"/>
        <v>500</v>
      </c>
      <c r="D8866" s="1">
        <f t="shared" ca="1" si="967"/>
        <v>58.639357099169693</v>
      </c>
      <c r="E8866" s="1">
        <f t="shared" ca="1" si="968"/>
        <v>-2</v>
      </c>
      <c r="F8866" s="1">
        <f t="shared" ca="1" si="970"/>
        <v>2</v>
      </c>
      <c r="G8866" s="1">
        <f t="shared" ca="1" si="971"/>
        <v>1</v>
      </c>
      <c r="H8866" s="1">
        <f t="shared" ca="1" si="972"/>
        <v>0</v>
      </c>
    </row>
    <row r="8867" spans="1:8" hidden="1" x14ac:dyDescent="0.2">
      <c r="A8867" s="1">
        <v>8864</v>
      </c>
      <c r="B8867" s="1">
        <f t="shared" ca="1" si="969"/>
        <v>371664.2621635152</v>
      </c>
      <c r="C8867" s="1">
        <f t="shared" ca="1" si="966"/>
        <v>500</v>
      </c>
      <c r="D8867" s="1">
        <f t="shared" ca="1" si="967"/>
        <v>58.639357099169693</v>
      </c>
      <c r="E8867" s="1">
        <f t="shared" ca="1" si="968"/>
        <v>-1</v>
      </c>
      <c r="F8867" s="1">
        <f t="shared" ca="1" si="970"/>
        <v>2</v>
      </c>
      <c r="G8867" s="1">
        <f t="shared" ca="1" si="971"/>
        <v>0</v>
      </c>
      <c r="H8867" s="1">
        <f t="shared" ca="1" si="972"/>
        <v>1</v>
      </c>
    </row>
    <row r="8868" spans="1:8" hidden="1" x14ac:dyDescent="0.2">
      <c r="A8868" s="1">
        <v>8865</v>
      </c>
      <c r="B8868" s="1">
        <f t="shared" ca="1" si="969"/>
        <v>400983.94071310002</v>
      </c>
      <c r="C8868" s="1">
        <f t="shared" ca="1" si="966"/>
        <v>100</v>
      </c>
      <c r="D8868" s="1">
        <f t="shared" ca="1" si="967"/>
        <v>58.639357099169693</v>
      </c>
      <c r="E8868" s="1">
        <f t="shared" ca="1" si="968"/>
        <v>0</v>
      </c>
      <c r="F8868" s="1">
        <f t="shared" ca="1" si="970"/>
        <v>1</v>
      </c>
      <c r="G8868" s="1">
        <f t="shared" ca="1" si="971"/>
        <v>0</v>
      </c>
      <c r="H8868" s="1">
        <f t="shared" ca="1" si="972"/>
        <v>2</v>
      </c>
    </row>
    <row r="8869" spans="1:8" hidden="1" x14ac:dyDescent="0.2">
      <c r="A8869" s="1">
        <v>8866</v>
      </c>
      <c r="B8869" s="1">
        <f t="shared" ca="1" si="969"/>
        <v>406847.87642301701</v>
      </c>
      <c r="C8869" s="1">
        <f t="shared" ca="1" si="966"/>
        <v>100</v>
      </c>
      <c r="D8869" s="1">
        <f t="shared" ca="1" si="967"/>
        <v>-42.077013244733351</v>
      </c>
      <c r="E8869" s="1">
        <f t="shared" ca="1" si="968"/>
        <v>0</v>
      </c>
      <c r="F8869" s="1">
        <f t="shared" ca="1" si="970"/>
        <v>1</v>
      </c>
      <c r="G8869" s="1">
        <f t="shared" ca="1" si="971"/>
        <v>0</v>
      </c>
      <c r="H8869" s="1">
        <f t="shared" ca="1" si="972"/>
        <v>3</v>
      </c>
    </row>
    <row r="8870" spans="1:8" hidden="1" x14ac:dyDescent="0.2">
      <c r="A8870" s="1">
        <v>8867</v>
      </c>
      <c r="B8870" s="1">
        <f t="shared" ca="1" si="969"/>
        <v>402640.1750985437</v>
      </c>
      <c r="C8870" s="1">
        <f t="shared" ca="1" si="966"/>
        <v>100</v>
      </c>
      <c r="D8870" s="1">
        <f t="shared" ca="1" si="967"/>
        <v>58.639357099169693</v>
      </c>
      <c r="E8870" s="1">
        <f t="shared" ca="1" si="968"/>
        <v>-1</v>
      </c>
      <c r="F8870" s="1">
        <f t="shared" ca="1" si="970"/>
        <v>1</v>
      </c>
      <c r="G8870" s="1">
        <f t="shared" ca="1" si="971"/>
        <v>1</v>
      </c>
      <c r="H8870" s="1">
        <f t="shared" ca="1" si="972"/>
        <v>0</v>
      </c>
    </row>
    <row r="8871" spans="1:8" hidden="1" x14ac:dyDescent="0.2">
      <c r="A8871" s="1">
        <v>8868</v>
      </c>
      <c r="B8871" s="1">
        <f t="shared" ca="1" si="969"/>
        <v>408504.11080846068</v>
      </c>
      <c r="C8871" s="1">
        <f t="shared" ca="1" si="966"/>
        <v>100</v>
      </c>
      <c r="D8871" s="1">
        <f t="shared" ca="1" si="967"/>
        <v>-42.077013244733351</v>
      </c>
      <c r="E8871" s="1">
        <f t="shared" ca="1" si="968"/>
        <v>0</v>
      </c>
      <c r="F8871" s="1">
        <f t="shared" ca="1" si="970"/>
        <v>1</v>
      </c>
      <c r="G8871" s="1">
        <f t="shared" ca="1" si="971"/>
        <v>0</v>
      </c>
      <c r="H8871" s="1">
        <f t="shared" ca="1" si="972"/>
        <v>1</v>
      </c>
    </row>
    <row r="8872" spans="1:8" hidden="1" x14ac:dyDescent="0.2">
      <c r="A8872" s="1">
        <v>8869</v>
      </c>
      <c r="B8872" s="1">
        <f t="shared" ca="1" si="969"/>
        <v>404296.40948398737</v>
      </c>
      <c r="C8872" s="1">
        <f t="shared" ca="1" si="966"/>
        <v>100</v>
      </c>
      <c r="D8872" s="1">
        <f t="shared" ca="1" si="967"/>
        <v>58.639357099169693</v>
      </c>
      <c r="E8872" s="1">
        <f t="shared" ca="1" si="968"/>
        <v>-1</v>
      </c>
      <c r="F8872" s="1">
        <f t="shared" ca="1" si="970"/>
        <v>1</v>
      </c>
      <c r="G8872" s="1">
        <f t="shared" ca="1" si="971"/>
        <v>1</v>
      </c>
      <c r="H8872" s="1">
        <f t="shared" ca="1" si="972"/>
        <v>0</v>
      </c>
    </row>
    <row r="8873" spans="1:8" hidden="1" x14ac:dyDescent="0.2">
      <c r="A8873" s="1">
        <v>8870</v>
      </c>
      <c r="B8873" s="1">
        <f t="shared" ca="1" si="969"/>
        <v>410160.34519390436</v>
      </c>
      <c r="C8873" s="1">
        <f t="shared" ca="1" si="966"/>
        <v>100</v>
      </c>
      <c r="D8873" s="1">
        <f t="shared" ca="1" si="967"/>
        <v>-42.077013244733351</v>
      </c>
      <c r="E8873" s="1">
        <f t="shared" ca="1" si="968"/>
        <v>0</v>
      </c>
      <c r="F8873" s="1">
        <f t="shared" ca="1" si="970"/>
        <v>1</v>
      </c>
      <c r="G8873" s="1">
        <f t="shared" ca="1" si="971"/>
        <v>0</v>
      </c>
      <c r="H8873" s="1">
        <f t="shared" ca="1" si="972"/>
        <v>1</v>
      </c>
    </row>
    <row r="8874" spans="1:8" hidden="1" x14ac:dyDescent="0.2">
      <c r="A8874" s="1">
        <v>8871</v>
      </c>
      <c r="B8874" s="1">
        <f t="shared" ca="1" si="969"/>
        <v>405952.64386943105</v>
      </c>
      <c r="C8874" s="1">
        <f t="shared" ca="1" si="966"/>
        <v>100</v>
      </c>
      <c r="D8874" s="1">
        <f t="shared" ca="1" si="967"/>
        <v>58.639357099169693</v>
      </c>
      <c r="E8874" s="1">
        <f t="shared" ca="1" si="968"/>
        <v>-1</v>
      </c>
      <c r="F8874" s="1">
        <f t="shared" ca="1" si="970"/>
        <v>1</v>
      </c>
      <c r="G8874" s="1">
        <f t="shared" ca="1" si="971"/>
        <v>1</v>
      </c>
      <c r="H8874" s="1">
        <f t="shared" ca="1" si="972"/>
        <v>0</v>
      </c>
    </row>
    <row r="8875" spans="1:8" hidden="1" x14ac:dyDescent="0.2">
      <c r="A8875" s="1">
        <v>8872</v>
      </c>
      <c r="B8875" s="1">
        <f t="shared" ca="1" si="969"/>
        <v>411816.57957934804</v>
      </c>
      <c r="C8875" s="1">
        <f t="shared" ca="1" si="966"/>
        <v>100</v>
      </c>
      <c r="D8875" s="1">
        <f t="shared" ca="1" si="967"/>
        <v>-42.077013244733351</v>
      </c>
      <c r="E8875" s="1">
        <f t="shared" ca="1" si="968"/>
        <v>0</v>
      </c>
      <c r="F8875" s="1">
        <f t="shared" ca="1" si="970"/>
        <v>1</v>
      </c>
      <c r="G8875" s="1">
        <f t="shared" ca="1" si="971"/>
        <v>0</v>
      </c>
      <c r="H8875" s="1">
        <f t="shared" ca="1" si="972"/>
        <v>1</v>
      </c>
    </row>
    <row r="8876" spans="1:8" hidden="1" x14ac:dyDescent="0.2">
      <c r="A8876" s="1">
        <v>8873</v>
      </c>
      <c r="B8876" s="1">
        <f t="shared" ca="1" si="969"/>
        <v>407608.87825487473</v>
      </c>
      <c r="C8876" s="1">
        <f t="shared" ca="1" si="966"/>
        <v>100</v>
      </c>
      <c r="D8876" s="1">
        <f t="shared" ca="1" si="967"/>
        <v>-42.077013244733351</v>
      </c>
      <c r="E8876" s="1">
        <f t="shared" ca="1" si="968"/>
        <v>-1</v>
      </c>
      <c r="F8876" s="1">
        <f t="shared" ca="1" si="970"/>
        <v>1</v>
      </c>
      <c r="G8876" s="1">
        <f t="shared" ca="1" si="971"/>
        <v>1</v>
      </c>
      <c r="H8876" s="1">
        <f t="shared" ca="1" si="972"/>
        <v>0</v>
      </c>
    </row>
    <row r="8877" spans="1:8" hidden="1" x14ac:dyDescent="0.2">
      <c r="A8877" s="1">
        <v>8874</v>
      </c>
      <c r="B8877" s="1">
        <f t="shared" ca="1" si="969"/>
        <v>403401.17693040142</v>
      </c>
      <c r="C8877" s="1">
        <f t="shared" ca="1" si="966"/>
        <v>100</v>
      </c>
      <c r="D8877" s="1">
        <f t="shared" ca="1" si="967"/>
        <v>58.639357099169693</v>
      </c>
      <c r="E8877" s="1">
        <f t="shared" ca="1" si="968"/>
        <v>-2</v>
      </c>
      <c r="F8877" s="1">
        <f t="shared" ca="1" si="970"/>
        <v>1</v>
      </c>
      <c r="G8877" s="1">
        <f t="shared" ca="1" si="971"/>
        <v>2</v>
      </c>
      <c r="H8877" s="1">
        <f t="shared" ca="1" si="972"/>
        <v>0</v>
      </c>
    </row>
    <row r="8878" spans="1:8" hidden="1" x14ac:dyDescent="0.2">
      <c r="A8878" s="1">
        <v>8875</v>
      </c>
      <c r="B8878" s="1">
        <f t="shared" ca="1" si="969"/>
        <v>409265.1126403184</v>
      </c>
      <c r="C8878" s="1">
        <f t="shared" ca="1" si="966"/>
        <v>100</v>
      </c>
      <c r="D8878" s="1">
        <f t="shared" ca="1" si="967"/>
        <v>-42.077013244733351</v>
      </c>
      <c r="E8878" s="1">
        <f t="shared" ca="1" si="968"/>
        <v>-1</v>
      </c>
      <c r="F8878" s="1">
        <f t="shared" ca="1" si="970"/>
        <v>1</v>
      </c>
      <c r="G8878" s="1">
        <f t="shared" ca="1" si="971"/>
        <v>0</v>
      </c>
      <c r="H8878" s="1">
        <f t="shared" ca="1" si="972"/>
        <v>1</v>
      </c>
    </row>
    <row r="8879" spans="1:8" hidden="1" x14ac:dyDescent="0.2">
      <c r="A8879" s="1">
        <v>8876</v>
      </c>
      <c r="B8879" s="1">
        <f t="shared" ca="1" si="969"/>
        <v>405057.41131584509</v>
      </c>
      <c r="C8879" s="1">
        <f t="shared" ca="1" si="966"/>
        <v>100</v>
      </c>
      <c r="D8879" s="1">
        <f t="shared" ca="1" si="967"/>
        <v>-42.077013244733351</v>
      </c>
      <c r="E8879" s="1">
        <f t="shared" ca="1" si="968"/>
        <v>-2</v>
      </c>
      <c r="F8879" s="1">
        <f t="shared" ca="1" si="970"/>
        <v>1</v>
      </c>
      <c r="G8879" s="1">
        <f t="shared" ca="1" si="971"/>
        <v>1</v>
      </c>
      <c r="H8879" s="1">
        <f t="shared" ca="1" si="972"/>
        <v>0</v>
      </c>
    </row>
    <row r="8880" spans="1:8" hidden="1" x14ac:dyDescent="0.2">
      <c r="A8880" s="1">
        <v>8877</v>
      </c>
      <c r="B8880" s="1">
        <f t="shared" ca="1" si="969"/>
        <v>400849.70999137178</v>
      </c>
      <c r="C8880" s="1">
        <f t="shared" ca="1" si="966"/>
        <v>100</v>
      </c>
      <c r="D8880" s="1">
        <f t="shared" ca="1" si="967"/>
        <v>-42.077013244733351</v>
      </c>
      <c r="E8880" s="1">
        <f t="shared" ca="1" si="968"/>
        <v>-3</v>
      </c>
      <c r="F8880" s="1">
        <f t="shared" ca="1" si="970"/>
        <v>1</v>
      </c>
      <c r="G8880" s="1">
        <f t="shared" ca="1" si="971"/>
        <v>2</v>
      </c>
      <c r="H8880" s="1">
        <f t="shared" ca="1" si="972"/>
        <v>0</v>
      </c>
    </row>
    <row r="8881" spans="1:8" hidden="1" x14ac:dyDescent="0.2">
      <c r="A8881" s="1">
        <v>8878</v>
      </c>
      <c r="B8881" s="1">
        <f t="shared" ca="1" si="969"/>
        <v>396642.00866689847</v>
      </c>
      <c r="C8881" s="1">
        <f t="shared" ca="1" si="966"/>
        <v>100</v>
      </c>
      <c r="D8881" s="1">
        <f t="shared" ca="1" si="967"/>
        <v>-42.077013244733351</v>
      </c>
      <c r="E8881" s="1">
        <f t="shared" ca="1" si="968"/>
        <v>-4</v>
      </c>
      <c r="F8881" s="1">
        <f t="shared" ca="1" si="970"/>
        <v>1</v>
      </c>
      <c r="G8881" s="1">
        <f t="shared" ca="1" si="971"/>
        <v>3</v>
      </c>
      <c r="H8881" s="1">
        <f t="shared" ca="1" si="972"/>
        <v>0</v>
      </c>
    </row>
    <row r="8882" spans="1:8" hidden="1" x14ac:dyDescent="0.2">
      <c r="A8882" s="1">
        <v>8879</v>
      </c>
      <c r="B8882" s="1">
        <f t="shared" ca="1" si="969"/>
        <v>392434.30734242516</v>
      </c>
      <c r="C8882" s="1">
        <f t="shared" ca="1" si="966"/>
        <v>500</v>
      </c>
      <c r="D8882" s="1">
        <f t="shared" ca="1" si="967"/>
        <v>-42.077013244733351</v>
      </c>
      <c r="E8882" s="1">
        <f t="shared" ca="1" si="968"/>
        <v>0</v>
      </c>
      <c r="F8882" s="1">
        <f t="shared" ca="1" si="970"/>
        <v>2</v>
      </c>
      <c r="G8882" s="1">
        <f t="shared" ca="1" si="971"/>
        <v>4</v>
      </c>
      <c r="H8882" s="1">
        <f t="shared" ca="1" si="972"/>
        <v>0</v>
      </c>
    </row>
    <row r="8883" spans="1:8" hidden="1" x14ac:dyDescent="0.2">
      <c r="A8883" s="1">
        <v>8880</v>
      </c>
      <c r="B8883" s="1">
        <f t="shared" ca="1" si="969"/>
        <v>371395.8007200585</v>
      </c>
      <c r="C8883" s="1">
        <f t="shared" ca="1" si="966"/>
        <v>500</v>
      </c>
      <c r="D8883" s="1">
        <f t="shared" ca="1" si="967"/>
        <v>-42.077013244733351</v>
      </c>
      <c r="E8883" s="1">
        <f t="shared" ca="1" si="968"/>
        <v>-1</v>
      </c>
      <c r="F8883" s="1">
        <f t="shared" ca="1" si="970"/>
        <v>2</v>
      </c>
      <c r="G8883" s="1">
        <f t="shared" ca="1" si="971"/>
        <v>5</v>
      </c>
      <c r="H8883" s="1">
        <f t="shared" ca="1" si="972"/>
        <v>0</v>
      </c>
    </row>
    <row r="8884" spans="1:8" hidden="1" x14ac:dyDescent="0.2">
      <c r="A8884" s="1">
        <v>8881</v>
      </c>
      <c r="B8884" s="1">
        <f t="shared" ca="1" si="969"/>
        <v>350357.29409769183</v>
      </c>
      <c r="C8884" s="1">
        <f t="shared" ca="1" si="966"/>
        <v>500</v>
      </c>
      <c r="D8884" s="1">
        <f t="shared" ca="1" si="967"/>
        <v>-42.077013244733351</v>
      </c>
      <c r="E8884" s="1">
        <f t="shared" ca="1" si="968"/>
        <v>-2</v>
      </c>
      <c r="F8884" s="1">
        <f t="shared" ca="1" si="970"/>
        <v>2</v>
      </c>
      <c r="G8884" s="1">
        <f t="shared" ca="1" si="971"/>
        <v>6</v>
      </c>
      <c r="H8884" s="1">
        <f t="shared" ca="1" si="972"/>
        <v>0</v>
      </c>
    </row>
    <row r="8885" spans="1:8" hidden="1" x14ac:dyDescent="0.2">
      <c r="A8885" s="1">
        <v>8882</v>
      </c>
      <c r="B8885" s="1">
        <f t="shared" ca="1" si="969"/>
        <v>329318.78747532517</v>
      </c>
      <c r="C8885" s="1">
        <f t="shared" ca="1" si="966"/>
        <v>500</v>
      </c>
      <c r="D8885" s="1">
        <f t="shared" ca="1" si="967"/>
        <v>58.639357099169693</v>
      </c>
      <c r="E8885" s="1">
        <f t="shared" ca="1" si="968"/>
        <v>-3</v>
      </c>
      <c r="F8885" s="1">
        <f t="shared" ca="1" si="970"/>
        <v>2</v>
      </c>
      <c r="G8885" s="1">
        <f t="shared" ca="1" si="971"/>
        <v>7</v>
      </c>
      <c r="H8885" s="1">
        <f t="shared" ca="1" si="972"/>
        <v>0</v>
      </c>
    </row>
    <row r="8886" spans="1:8" hidden="1" x14ac:dyDescent="0.2">
      <c r="A8886" s="1">
        <v>8883</v>
      </c>
      <c r="B8886" s="1">
        <f t="shared" ca="1" si="969"/>
        <v>358638.46602490998</v>
      </c>
      <c r="C8886" s="1">
        <f t="shared" ca="1" si="966"/>
        <v>500</v>
      </c>
      <c r="D8886" s="1">
        <f t="shared" ca="1" si="967"/>
        <v>58.639357099169693</v>
      </c>
      <c r="E8886" s="1">
        <f t="shared" ca="1" si="968"/>
        <v>-2</v>
      </c>
      <c r="F8886" s="1">
        <f t="shared" ca="1" si="970"/>
        <v>2</v>
      </c>
      <c r="G8886" s="1">
        <f t="shared" ca="1" si="971"/>
        <v>0</v>
      </c>
      <c r="H8886" s="1">
        <f t="shared" ca="1" si="972"/>
        <v>1</v>
      </c>
    </row>
    <row r="8887" spans="1:8" hidden="1" x14ac:dyDescent="0.2">
      <c r="A8887" s="1">
        <v>8884</v>
      </c>
      <c r="B8887" s="1">
        <f t="shared" ca="1" si="969"/>
        <v>387958.1445744948</v>
      </c>
      <c r="C8887" s="1">
        <f t="shared" ca="1" si="966"/>
        <v>500</v>
      </c>
      <c r="D8887" s="1">
        <f t="shared" ca="1" si="967"/>
        <v>-42.077013244733351</v>
      </c>
      <c r="E8887" s="1">
        <f t="shared" ca="1" si="968"/>
        <v>-1</v>
      </c>
      <c r="F8887" s="1">
        <f t="shared" ca="1" si="970"/>
        <v>2</v>
      </c>
      <c r="G8887" s="1">
        <f t="shared" ca="1" si="971"/>
        <v>0</v>
      </c>
      <c r="H8887" s="1">
        <f t="shared" ca="1" si="972"/>
        <v>2</v>
      </c>
    </row>
    <row r="8888" spans="1:8" hidden="1" x14ac:dyDescent="0.2">
      <c r="A8888" s="1">
        <v>8885</v>
      </c>
      <c r="B8888" s="1">
        <f t="shared" ca="1" si="969"/>
        <v>366919.63795212813</v>
      </c>
      <c r="C8888" s="1">
        <f t="shared" ca="1" si="966"/>
        <v>500</v>
      </c>
      <c r="D8888" s="1">
        <f t="shared" ca="1" si="967"/>
        <v>58.639357099169693</v>
      </c>
      <c r="E8888" s="1">
        <f t="shared" ca="1" si="968"/>
        <v>-2</v>
      </c>
      <c r="F8888" s="1">
        <f t="shared" ca="1" si="970"/>
        <v>2</v>
      </c>
      <c r="G8888" s="1">
        <f t="shared" ca="1" si="971"/>
        <v>1</v>
      </c>
      <c r="H8888" s="1">
        <f t="shared" ca="1" si="972"/>
        <v>0</v>
      </c>
    </row>
    <row r="8889" spans="1:8" hidden="1" x14ac:dyDescent="0.2">
      <c r="A8889" s="1">
        <v>8886</v>
      </c>
      <c r="B8889" s="1">
        <f t="shared" ca="1" si="969"/>
        <v>396239.31650171301</v>
      </c>
      <c r="C8889" s="1">
        <f t="shared" ca="1" si="966"/>
        <v>500</v>
      </c>
      <c r="D8889" s="1">
        <f t="shared" ca="1" si="967"/>
        <v>58.639357099169693</v>
      </c>
      <c r="E8889" s="1">
        <f t="shared" ca="1" si="968"/>
        <v>-1</v>
      </c>
      <c r="F8889" s="1">
        <f t="shared" ca="1" si="970"/>
        <v>2</v>
      </c>
      <c r="G8889" s="1">
        <f t="shared" ca="1" si="971"/>
        <v>0</v>
      </c>
      <c r="H8889" s="1">
        <f t="shared" ca="1" si="972"/>
        <v>1</v>
      </c>
    </row>
    <row r="8890" spans="1:8" hidden="1" x14ac:dyDescent="0.2">
      <c r="A8890" s="1">
        <v>8887</v>
      </c>
      <c r="B8890" s="1">
        <f t="shared" ca="1" si="969"/>
        <v>425558.99505129782</v>
      </c>
      <c r="C8890" s="1">
        <f t="shared" ca="1" si="966"/>
        <v>100</v>
      </c>
      <c r="D8890" s="1">
        <f t="shared" ca="1" si="967"/>
        <v>-42.077013244733351</v>
      </c>
      <c r="E8890" s="1">
        <f t="shared" ca="1" si="968"/>
        <v>0</v>
      </c>
      <c r="F8890" s="1">
        <f t="shared" ca="1" si="970"/>
        <v>1</v>
      </c>
      <c r="G8890" s="1">
        <f t="shared" ca="1" si="971"/>
        <v>0</v>
      </c>
      <c r="H8890" s="1">
        <f t="shared" ca="1" si="972"/>
        <v>2</v>
      </c>
    </row>
    <row r="8891" spans="1:8" hidden="1" x14ac:dyDescent="0.2">
      <c r="A8891" s="1">
        <v>8888</v>
      </c>
      <c r="B8891" s="1">
        <f t="shared" ca="1" si="969"/>
        <v>421351.29372682452</v>
      </c>
      <c r="C8891" s="1">
        <f t="shared" ca="1" si="966"/>
        <v>100</v>
      </c>
      <c r="D8891" s="1">
        <f t="shared" ca="1" si="967"/>
        <v>-42.077013244733351</v>
      </c>
      <c r="E8891" s="1">
        <f t="shared" ca="1" si="968"/>
        <v>-1</v>
      </c>
      <c r="F8891" s="1">
        <f t="shared" ca="1" si="970"/>
        <v>1</v>
      </c>
      <c r="G8891" s="1">
        <f t="shared" ca="1" si="971"/>
        <v>1</v>
      </c>
      <c r="H8891" s="1">
        <f t="shared" ca="1" si="972"/>
        <v>0</v>
      </c>
    </row>
    <row r="8892" spans="1:8" hidden="1" x14ac:dyDescent="0.2">
      <c r="A8892" s="1">
        <v>8889</v>
      </c>
      <c r="B8892" s="1">
        <f t="shared" ca="1" si="969"/>
        <v>417143.59240235121</v>
      </c>
      <c r="C8892" s="1">
        <f t="shared" ca="1" si="966"/>
        <v>100</v>
      </c>
      <c r="D8892" s="1">
        <f t="shared" ca="1" si="967"/>
        <v>58.639357099169693</v>
      </c>
      <c r="E8892" s="1">
        <f t="shared" ca="1" si="968"/>
        <v>-2</v>
      </c>
      <c r="F8892" s="1">
        <f t="shared" ca="1" si="970"/>
        <v>1</v>
      </c>
      <c r="G8892" s="1">
        <f t="shared" ca="1" si="971"/>
        <v>2</v>
      </c>
      <c r="H8892" s="1">
        <f t="shared" ca="1" si="972"/>
        <v>0</v>
      </c>
    </row>
    <row r="8893" spans="1:8" hidden="1" x14ac:dyDescent="0.2">
      <c r="A8893" s="1">
        <v>8890</v>
      </c>
      <c r="B8893" s="1">
        <f t="shared" ca="1" si="969"/>
        <v>423007.52811226819</v>
      </c>
      <c r="C8893" s="1">
        <f t="shared" ca="1" si="966"/>
        <v>100</v>
      </c>
      <c r="D8893" s="1">
        <f t="shared" ca="1" si="967"/>
        <v>-42.077013244733351</v>
      </c>
      <c r="E8893" s="1">
        <f t="shared" ca="1" si="968"/>
        <v>-1</v>
      </c>
      <c r="F8893" s="1">
        <f t="shared" ca="1" si="970"/>
        <v>1</v>
      </c>
      <c r="G8893" s="1">
        <f t="shared" ca="1" si="971"/>
        <v>0</v>
      </c>
      <c r="H8893" s="1">
        <f t="shared" ca="1" si="972"/>
        <v>1</v>
      </c>
    </row>
    <row r="8894" spans="1:8" hidden="1" x14ac:dyDescent="0.2">
      <c r="A8894" s="1">
        <v>8891</v>
      </c>
      <c r="B8894" s="1">
        <f t="shared" ca="1" si="969"/>
        <v>418799.82678779488</v>
      </c>
      <c r="C8894" s="1">
        <f t="shared" ca="1" si="966"/>
        <v>100</v>
      </c>
      <c r="D8894" s="1">
        <f t="shared" ca="1" si="967"/>
        <v>58.639357099169693</v>
      </c>
      <c r="E8894" s="1">
        <f t="shared" ca="1" si="968"/>
        <v>-2</v>
      </c>
      <c r="F8894" s="1">
        <f t="shared" ca="1" si="970"/>
        <v>1</v>
      </c>
      <c r="G8894" s="1">
        <f t="shared" ca="1" si="971"/>
        <v>1</v>
      </c>
      <c r="H8894" s="1">
        <f t="shared" ca="1" si="972"/>
        <v>0</v>
      </c>
    </row>
    <row r="8895" spans="1:8" hidden="1" x14ac:dyDescent="0.2">
      <c r="A8895" s="1">
        <v>8892</v>
      </c>
      <c r="B8895" s="1">
        <f t="shared" ca="1" si="969"/>
        <v>424663.76249771187</v>
      </c>
      <c r="C8895" s="1">
        <f t="shared" ca="1" si="966"/>
        <v>100</v>
      </c>
      <c r="D8895" s="1">
        <f t="shared" ca="1" si="967"/>
        <v>-42.077013244733351</v>
      </c>
      <c r="E8895" s="1">
        <f t="shared" ca="1" si="968"/>
        <v>-1</v>
      </c>
      <c r="F8895" s="1">
        <f t="shared" ca="1" si="970"/>
        <v>1</v>
      </c>
      <c r="G8895" s="1">
        <f t="shared" ca="1" si="971"/>
        <v>0</v>
      </c>
      <c r="H8895" s="1">
        <f t="shared" ca="1" si="972"/>
        <v>1</v>
      </c>
    </row>
    <row r="8896" spans="1:8" hidden="1" x14ac:dyDescent="0.2">
      <c r="A8896" s="1">
        <v>8893</v>
      </c>
      <c r="B8896" s="1">
        <f t="shared" ca="1" si="969"/>
        <v>420456.06117323856</v>
      </c>
      <c r="C8896" s="1">
        <f t="shared" ca="1" si="966"/>
        <v>100</v>
      </c>
      <c r="D8896" s="1">
        <f t="shared" ca="1" si="967"/>
        <v>-42.077013244733351</v>
      </c>
      <c r="E8896" s="1">
        <f t="shared" ca="1" si="968"/>
        <v>-2</v>
      </c>
      <c r="F8896" s="1">
        <f t="shared" ca="1" si="970"/>
        <v>1</v>
      </c>
      <c r="G8896" s="1">
        <f t="shared" ca="1" si="971"/>
        <v>1</v>
      </c>
      <c r="H8896" s="1">
        <f t="shared" ca="1" si="972"/>
        <v>0</v>
      </c>
    </row>
    <row r="8897" spans="1:8" hidden="1" x14ac:dyDescent="0.2">
      <c r="A8897" s="1">
        <v>8894</v>
      </c>
      <c r="B8897" s="1">
        <f t="shared" ca="1" si="969"/>
        <v>416248.35984876525</v>
      </c>
      <c r="C8897" s="1">
        <f t="shared" ca="1" si="966"/>
        <v>100</v>
      </c>
      <c r="D8897" s="1">
        <f t="shared" ca="1" si="967"/>
        <v>58.639357099169693</v>
      </c>
      <c r="E8897" s="1">
        <f t="shared" ca="1" si="968"/>
        <v>-3</v>
      </c>
      <c r="F8897" s="1">
        <f t="shared" ca="1" si="970"/>
        <v>1</v>
      </c>
      <c r="G8897" s="1">
        <f t="shared" ca="1" si="971"/>
        <v>2</v>
      </c>
      <c r="H8897" s="1">
        <f t="shared" ca="1" si="972"/>
        <v>0</v>
      </c>
    </row>
    <row r="8898" spans="1:8" hidden="1" x14ac:dyDescent="0.2">
      <c r="A8898" s="1">
        <v>8895</v>
      </c>
      <c r="B8898" s="1">
        <f t="shared" ca="1" si="969"/>
        <v>422112.29555868224</v>
      </c>
      <c r="C8898" s="1">
        <f t="shared" ca="1" si="966"/>
        <v>100</v>
      </c>
      <c r="D8898" s="1">
        <f t="shared" ca="1" si="967"/>
        <v>58.639357099169693</v>
      </c>
      <c r="E8898" s="1">
        <f t="shared" ca="1" si="968"/>
        <v>-2</v>
      </c>
      <c r="F8898" s="1">
        <f t="shared" ca="1" si="970"/>
        <v>1</v>
      </c>
      <c r="G8898" s="1">
        <f t="shared" ca="1" si="971"/>
        <v>0</v>
      </c>
      <c r="H8898" s="1">
        <f t="shared" ca="1" si="972"/>
        <v>1</v>
      </c>
    </row>
    <row r="8899" spans="1:8" hidden="1" x14ac:dyDescent="0.2">
      <c r="A8899" s="1">
        <v>8896</v>
      </c>
      <c r="B8899" s="1">
        <f t="shared" ca="1" si="969"/>
        <v>427976.23126859922</v>
      </c>
      <c r="C8899" s="1">
        <f t="shared" ca="1" si="966"/>
        <v>100</v>
      </c>
      <c r="D8899" s="1">
        <f t="shared" ca="1" si="967"/>
        <v>58.639357099169693</v>
      </c>
      <c r="E8899" s="1">
        <f t="shared" ca="1" si="968"/>
        <v>-1</v>
      </c>
      <c r="F8899" s="1">
        <f t="shared" ca="1" si="970"/>
        <v>1</v>
      </c>
      <c r="G8899" s="1">
        <f t="shared" ca="1" si="971"/>
        <v>0</v>
      </c>
      <c r="H8899" s="1">
        <f t="shared" ca="1" si="972"/>
        <v>2</v>
      </c>
    </row>
    <row r="8900" spans="1:8" hidden="1" x14ac:dyDescent="0.2">
      <c r="A8900" s="1">
        <v>8897</v>
      </c>
      <c r="B8900" s="1">
        <f t="shared" ca="1" si="969"/>
        <v>433840.16697851621</v>
      </c>
      <c r="C8900" s="1">
        <f t="shared" ca="1" si="966"/>
        <v>100</v>
      </c>
      <c r="D8900" s="1">
        <f t="shared" ca="1" si="967"/>
        <v>58.639357099169693</v>
      </c>
      <c r="E8900" s="1">
        <f t="shared" ca="1" si="968"/>
        <v>0</v>
      </c>
      <c r="F8900" s="1">
        <f t="shared" ca="1" si="970"/>
        <v>1</v>
      </c>
      <c r="G8900" s="1">
        <f t="shared" ca="1" si="971"/>
        <v>0</v>
      </c>
      <c r="H8900" s="1">
        <f t="shared" ca="1" si="972"/>
        <v>3</v>
      </c>
    </row>
    <row r="8901" spans="1:8" hidden="1" x14ac:dyDescent="0.2">
      <c r="A8901" s="1">
        <v>8898</v>
      </c>
      <c r="B8901" s="1">
        <f t="shared" ca="1" si="969"/>
        <v>439704.10268843319</v>
      </c>
      <c r="C8901" s="1">
        <f t="shared" ref="C8901:C8964" ca="1" si="973">$C$4*POWER($L$2,F8901-1)</f>
        <v>100</v>
      </c>
      <c r="D8901" s="1">
        <f t="shared" ref="D8901:D8964" ca="1" si="974">IF(RAND()&lt;$B$1,$F$1,$H$1)</f>
        <v>58.639357099169693</v>
      </c>
      <c r="E8901" s="1">
        <f t="shared" ref="E8901:E8964" ca="1" si="975">IF(D8900&lt;0,IF(E8900-1=-$D$2,0,E8900-1),IF(E8900+1=$F$2,0,E8900+1))</f>
        <v>0</v>
      </c>
      <c r="F8901" s="1">
        <f t="shared" ca="1" si="970"/>
        <v>1</v>
      </c>
      <c r="G8901" s="1">
        <f t="shared" ca="1" si="971"/>
        <v>0</v>
      </c>
      <c r="H8901" s="1">
        <f t="shared" ca="1" si="972"/>
        <v>4</v>
      </c>
    </row>
    <row r="8902" spans="1:8" hidden="1" x14ac:dyDescent="0.2">
      <c r="A8902" s="1">
        <v>8899</v>
      </c>
      <c r="B8902" s="1">
        <f t="shared" ref="B8902:B8965" ca="1" si="976">B8901+D8901*C8901</f>
        <v>445568.03839835018</v>
      </c>
      <c r="C8902" s="1">
        <f t="shared" ca="1" si="973"/>
        <v>100</v>
      </c>
      <c r="D8902" s="1">
        <f t="shared" ca="1" si="974"/>
        <v>-42.077013244733351</v>
      </c>
      <c r="E8902" s="1">
        <f t="shared" ca="1" si="975"/>
        <v>0</v>
      </c>
      <c r="F8902" s="1">
        <f t="shared" ref="F8902:F8965" ca="1" si="977">IF(AND(D8901&gt;0,E8902=0),IF(F8901-1&lt;1,1,F8901-1),IF(AND(D8901&lt;0,E8902=0),IF(F8901+1&gt;$H$2,1,F8901+1),F8901))</f>
        <v>1</v>
      </c>
      <c r="G8902" s="1">
        <f t="shared" ref="G8902:G8965" ca="1" si="978">IF(D8901&gt;0,0,G8901+1)</f>
        <v>0</v>
      </c>
      <c r="H8902" s="1">
        <f t="shared" ref="H8902:H8965" ca="1" si="979">IF(D8901&lt;0,0,H8901+1)</f>
        <v>5</v>
      </c>
    </row>
    <row r="8903" spans="1:8" hidden="1" x14ac:dyDescent="0.2">
      <c r="A8903" s="1">
        <v>8900</v>
      </c>
      <c r="B8903" s="1">
        <f t="shared" ca="1" si="976"/>
        <v>441360.33707387687</v>
      </c>
      <c r="C8903" s="1">
        <f t="shared" ca="1" si="973"/>
        <v>100</v>
      </c>
      <c r="D8903" s="1">
        <f t="shared" ca="1" si="974"/>
        <v>58.639357099169693</v>
      </c>
      <c r="E8903" s="1">
        <f t="shared" ca="1" si="975"/>
        <v>-1</v>
      </c>
      <c r="F8903" s="1">
        <f t="shared" ca="1" si="977"/>
        <v>1</v>
      </c>
      <c r="G8903" s="1">
        <f t="shared" ca="1" si="978"/>
        <v>1</v>
      </c>
      <c r="H8903" s="1">
        <f t="shared" ca="1" si="979"/>
        <v>0</v>
      </c>
    </row>
    <row r="8904" spans="1:8" hidden="1" x14ac:dyDescent="0.2">
      <c r="A8904" s="1">
        <v>8901</v>
      </c>
      <c r="B8904" s="1">
        <f t="shared" ca="1" si="976"/>
        <v>447224.27278379386</v>
      </c>
      <c r="C8904" s="1">
        <f t="shared" ca="1" si="973"/>
        <v>100</v>
      </c>
      <c r="D8904" s="1">
        <f t="shared" ca="1" si="974"/>
        <v>-42.077013244733351</v>
      </c>
      <c r="E8904" s="1">
        <f t="shared" ca="1" si="975"/>
        <v>0</v>
      </c>
      <c r="F8904" s="1">
        <f t="shared" ca="1" si="977"/>
        <v>1</v>
      </c>
      <c r="G8904" s="1">
        <f t="shared" ca="1" si="978"/>
        <v>0</v>
      </c>
      <c r="H8904" s="1">
        <f t="shared" ca="1" si="979"/>
        <v>1</v>
      </c>
    </row>
    <row r="8905" spans="1:8" hidden="1" x14ac:dyDescent="0.2">
      <c r="A8905" s="1">
        <v>8902</v>
      </c>
      <c r="B8905" s="1">
        <f t="shared" ca="1" si="976"/>
        <v>443016.57145932055</v>
      </c>
      <c r="C8905" s="1">
        <f t="shared" ca="1" si="973"/>
        <v>100</v>
      </c>
      <c r="D8905" s="1">
        <f t="shared" ca="1" si="974"/>
        <v>-42.077013244733351</v>
      </c>
      <c r="E8905" s="1">
        <f t="shared" ca="1" si="975"/>
        <v>-1</v>
      </c>
      <c r="F8905" s="1">
        <f t="shared" ca="1" si="977"/>
        <v>1</v>
      </c>
      <c r="G8905" s="1">
        <f t="shared" ca="1" si="978"/>
        <v>1</v>
      </c>
      <c r="H8905" s="1">
        <f t="shared" ca="1" si="979"/>
        <v>0</v>
      </c>
    </row>
    <row r="8906" spans="1:8" hidden="1" x14ac:dyDescent="0.2">
      <c r="A8906" s="1">
        <v>8903</v>
      </c>
      <c r="B8906" s="1">
        <f t="shared" ca="1" si="976"/>
        <v>438808.87013484724</v>
      </c>
      <c r="C8906" s="1">
        <f t="shared" ca="1" si="973"/>
        <v>100</v>
      </c>
      <c r="D8906" s="1">
        <f t="shared" ca="1" si="974"/>
        <v>58.639357099169693</v>
      </c>
      <c r="E8906" s="1">
        <f t="shared" ca="1" si="975"/>
        <v>-2</v>
      </c>
      <c r="F8906" s="1">
        <f t="shared" ca="1" si="977"/>
        <v>1</v>
      </c>
      <c r="G8906" s="1">
        <f t="shared" ca="1" si="978"/>
        <v>2</v>
      </c>
      <c r="H8906" s="1">
        <f t="shared" ca="1" si="979"/>
        <v>0</v>
      </c>
    </row>
    <row r="8907" spans="1:8" hidden="1" x14ac:dyDescent="0.2">
      <c r="A8907" s="1">
        <v>8904</v>
      </c>
      <c r="B8907" s="1">
        <f t="shared" ca="1" si="976"/>
        <v>444672.80584476423</v>
      </c>
      <c r="C8907" s="1">
        <f t="shared" ca="1" si="973"/>
        <v>100</v>
      </c>
      <c r="D8907" s="1">
        <f t="shared" ca="1" si="974"/>
        <v>-42.077013244733351</v>
      </c>
      <c r="E8907" s="1">
        <f t="shared" ca="1" si="975"/>
        <v>-1</v>
      </c>
      <c r="F8907" s="1">
        <f t="shared" ca="1" si="977"/>
        <v>1</v>
      </c>
      <c r="G8907" s="1">
        <f t="shared" ca="1" si="978"/>
        <v>0</v>
      </c>
      <c r="H8907" s="1">
        <f t="shared" ca="1" si="979"/>
        <v>1</v>
      </c>
    </row>
    <row r="8908" spans="1:8" hidden="1" x14ac:dyDescent="0.2">
      <c r="A8908" s="1">
        <v>8905</v>
      </c>
      <c r="B8908" s="1">
        <f t="shared" ca="1" si="976"/>
        <v>440465.10452029092</v>
      </c>
      <c r="C8908" s="1">
        <f t="shared" ca="1" si="973"/>
        <v>100</v>
      </c>
      <c r="D8908" s="1">
        <f t="shared" ca="1" si="974"/>
        <v>58.639357099169693</v>
      </c>
      <c r="E8908" s="1">
        <f t="shared" ca="1" si="975"/>
        <v>-2</v>
      </c>
      <c r="F8908" s="1">
        <f t="shared" ca="1" si="977"/>
        <v>1</v>
      </c>
      <c r="G8908" s="1">
        <f t="shared" ca="1" si="978"/>
        <v>1</v>
      </c>
      <c r="H8908" s="1">
        <f t="shared" ca="1" si="979"/>
        <v>0</v>
      </c>
    </row>
    <row r="8909" spans="1:8" hidden="1" x14ac:dyDescent="0.2">
      <c r="A8909" s="1">
        <v>8906</v>
      </c>
      <c r="B8909" s="1">
        <f t="shared" ca="1" si="976"/>
        <v>446329.0402302079</v>
      </c>
      <c r="C8909" s="1">
        <f t="shared" ca="1" si="973"/>
        <v>100</v>
      </c>
      <c r="D8909" s="1">
        <f t="shared" ca="1" si="974"/>
        <v>-42.077013244733351</v>
      </c>
      <c r="E8909" s="1">
        <f t="shared" ca="1" si="975"/>
        <v>-1</v>
      </c>
      <c r="F8909" s="1">
        <f t="shared" ca="1" si="977"/>
        <v>1</v>
      </c>
      <c r="G8909" s="1">
        <f t="shared" ca="1" si="978"/>
        <v>0</v>
      </c>
      <c r="H8909" s="1">
        <f t="shared" ca="1" si="979"/>
        <v>1</v>
      </c>
    </row>
    <row r="8910" spans="1:8" hidden="1" x14ac:dyDescent="0.2">
      <c r="A8910" s="1">
        <v>8907</v>
      </c>
      <c r="B8910" s="1">
        <f t="shared" ca="1" si="976"/>
        <v>442121.33890573459</v>
      </c>
      <c r="C8910" s="1">
        <f t="shared" ca="1" si="973"/>
        <v>100</v>
      </c>
      <c r="D8910" s="1">
        <f t="shared" ca="1" si="974"/>
        <v>58.639357099169693</v>
      </c>
      <c r="E8910" s="1">
        <f t="shared" ca="1" si="975"/>
        <v>-2</v>
      </c>
      <c r="F8910" s="1">
        <f t="shared" ca="1" si="977"/>
        <v>1</v>
      </c>
      <c r="G8910" s="1">
        <f t="shared" ca="1" si="978"/>
        <v>1</v>
      </c>
      <c r="H8910" s="1">
        <f t="shared" ca="1" si="979"/>
        <v>0</v>
      </c>
    </row>
    <row r="8911" spans="1:8" hidden="1" x14ac:dyDescent="0.2">
      <c r="A8911" s="1">
        <v>8908</v>
      </c>
      <c r="B8911" s="1">
        <f t="shared" ca="1" si="976"/>
        <v>447985.27461565158</v>
      </c>
      <c r="C8911" s="1">
        <f t="shared" ca="1" si="973"/>
        <v>100</v>
      </c>
      <c r="D8911" s="1">
        <f t="shared" ca="1" si="974"/>
        <v>-42.077013244733351</v>
      </c>
      <c r="E8911" s="1">
        <f t="shared" ca="1" si="975"/>
        <v>-1</v>
      </c>
      <c r="F8911" s="1">
        <f t="shared" ca="1" si="977"/>
        <v>1</v>
      </c>
      <c r="G8911" s="1">
        <f t="shared" ca="1" si="978"/>
        <v>0</v>
      </c>
      <c r="H8911" s="1">
        <f t="shared" ca="1" si="979"/>
        <v>1</v>
      </c>
    </row>
    <row r="8912" spans="1:8" hidden="1" x14ac:dyDescent="0.2">
      <c r="A8912" s="1">
        <v>8909</v>
      </c>
      <c r="B8912" s="1">
        <f t="shared" ca="1" si="976"/>
        <v>443777.57329117827</v>
      </c>
      <c r="C8912" s="1">
        <f t="shared" ca="1" si="973"/>
        <v>100</v>
      </c>
      <c r="D8912" s="1">
        <f t="shared" ca="1" si="974"/>
        <v>-42.077013244733351</v>
      </c>
      <c r="E8912" s="1">
        <f t="shared" ca="1" si="975"/>
        <v>-2</v>
      </c>
      <c r="F8912" s="1">
        <f t="shared" ca="1" si="977"/>
        <v>1</v>
      </c>
      <c r="G8912" s="1">
        <f t="shared" ca="1" si="978"/>
        <v>1</v>
      </c>
      <c r="H8912" s="1">
        <f t="shared" ca="1" si="979"/>
        <v>0</v>
      </c>
    </row>
    <row r="8913" spans="1:8" hidden="1" x14ac:dyDescent="0.2">
      <c r="A8913" s="1">
        <v>8910</v>
      </c>
      <c r="B8913" s="1">
        <f t="shared" ca="1" si="976"/>
        <v>439569.87196670496</v>
      </c>
      <c r="C8913" s="1">
        <f t="shared" ca="1" si="973"/>
        <v>100</v>
      </c>
      <c r="D8913" s="1">
        <f t="shared" ca="1" si="974"/>
        <v>-42.077013244733351</v>
      </c>
      <c r="E8913" s="1">
        <f t="shared" ca="1" si="975"/>
        <v>-3</v>
      </c>
      <c r="F8913" s="1">
        <f t="shared" ca="1" si="977"/>
        <v>1</v>
      </c>
      <c r="G8913" s="1">
        <f t="shared" ca="1" si="978"/>
        <v>2</v>
      </c>
      <c r="H8913" s="1">
        <f t="shared" ca="1" si="979"/>
        <v>0</v>
      </c>
    </row>
    <row r="8914" spans="1:8" hidden="1" x14ac:dyDescent="0.2">
      <c r="A8914" s="1">
        <v>8911</v>
      </c>
      <c r="B8914" s="1">
        <f t="shared" ca="1" si="976"/>
        <v>435362.17064223165</v>
      </c>
      <c r="C8914" s="1">
        <f t="shared" ca="1" si="973"/>
        <v>100</v>
      </c>
      <c r="D8914" s="1">
        <f t="shared" ca="1" si="974"/>
        <v>-42.077013244733351</v>
      </c>
      <c r="E8914" s="1">
        <f t="shared" ca="1" si="975"/>
        <v>-4</v>
      </c>
      <c r="F8914" s="1">
        <f t="shared" ca="1" si="977"/>
        <v>1</v>
      </c>
      <c r="G8914" s="1">
        <f t="shared" ca="1" si="978"/>
        <v>3</v>
      </c>
      <c r="H8914" s="1">
        <f t="shared" ca="1" si="979"/>
        <v>0</v>
      </c>
    </row>
    <row r="8915" spans="1:8" hidden="1" x14ac:dyDescent="0.2">
      <c r="A8915" s="1">
        <v>8912</v>
      </c>
      <c r="B8915" s="1">
        <f t="shared" ca="1" si="976"/>
        <v>431154.46931775834</v>
      </c>
      <c r="C8915" s="1">
        <f t="shared" ca="1" si="973"/>
        <v>500</v>
      </c>
      <c r="D8915" s="1">
        <f t="shared" ca="1" si="974"/>
        <v>58.639357099169693</v>
      </c>
      <c r="E8915" s="1">
        <f t="shared" ca="1" si="975"/>
        <v>0</v>
      </c>
      <c r="F8915" s="1">
        <f t="shared" ca="1" si="977"/>
        <v>2</v>
      </c>
      <c r="G8915" s="1">
        <f t="shared" ca="1" si="978"/>
        <v>4</v>
      </c>
      <c r="H8915" s="1">
        <f t="shared" ca="1" si="979"/>
        <v>0</v>
      </c>
    </row>
    <row r="8916" spans="1:8" hidden="1" x14ac:dyDescent="0.2">
      <c r="A8916" s="1">
        <v>8913</v>
      </c>
      <c r="B8916" s="1">
        <f t="shared" ca="1" si="976"/>
        <v>460474.14786734316</v>
      </c>
      <c r="C8916" s="1">
        <f t="shared" ca="1" si="973"/>
        <v>100</v>
      </c>
      <c r="D8916" s="1">
        <f t="shared" ca="1" si="974"/>
        <v>58.639357099169693</v>
      </c>
      <c r="E8916" s="1">
        <f t="shared" ca="1" si="975"/>
        <v>0</v>
      </c>
      <c r="F8916" s="1">
        <f t="shared" ca="1" si="977"/>
        <v>1</v>
      </c>
      <c r="G8916" s="1">
        <f t="shared" ca="1" si="978"/>
        <v>0</v>
      </c>
      <c r="H8916" s="1">
        <f t="shared" ca="1" si="979"/>
        <v>1</v>
      </c>
    </row>
    <row r="8917" spans="1:8" hidden="1" x14ac:dyDescent="0.2">
      <c r="A8917" s="1">
        <v>8914</v>
      </c>
      <c r="B8917" s="1">
        <f t="shared" ca="1" si="976"/>
        <v>466338.08357726014</v>
      </c>
      <c r="C8917" s="1">
        <f t="shared" ca="1" si="973"/>
        <v>100</v>
      </c>
      <c r="D8917" s="1">
        <f t="shared" ca="1" si="974"/>
        <v>58.639357099169693</v>
      </c>
      <c r="E8917" s="1">
        <f t="shared" ca="1" si="975"/>
        <v>0</v>
      </c>
      <c r="F8917" s="1">
        <f t="shared" ca="1" si="977"/>
        <v>1</v>
      </c>
      <c r="G8917" s="1">
        <f t="shared" ca="1" si="978"/>
        <v>0</v>
      </c>
      <c r="H8917" s="1">
        <f t="shared" ca="1" si="979"/>
        <v>2</v>
      </c>
    </row>
    <row r="8918" spans="1:8" hidden="1" x14ac:dyDescent="0.2">
      <c r="A8918" s="1">
        <v>8915</v>
      </c>
      <c r="B8918" s="1">
        <f t="shared" ca="1" si="976"/>
        <v>472202.01928717713</v>
      </c>
      <c r="C8918" s="1">
        <f t="shared" ca="1" si="973"/>
        <v>100</v>
      </c>
      <c r="D8918" s="1">
        <f t="shared" ca="1" si="974"/>
        <v>-42.077013244733351</v>
      </c>
      <c r="E8918" s="1">
        <f t="shared" ca="1" si="975"/>
        <v>0</v>
      </c>
      <c r="F8918" s="1">
        <f t="shared" ca="1" si="977"/>
        <v>1</v>
      </c>
      <c r="G8918" s="1">
        <f t="shared" ca="1" si="978"/>
        <v>0</v>
      </c>
      <c r="H8918" s="1">
        <f t="shared" ca="1" si="979"/>
        <v>3</v>
      </c>
    </row>
    <row r="8919" spans="1:8" hidden="1" x14ac:dyDescent="0.2">
      <c r="A8919" s="1">
        <v>8916</v>
      </c>
      <c r="B8919" s="1">
        <f t="shared" ca="1" si="976"/>
        <v>467994.31796270382</v>
      </c>
      <c r="C8919" s="1">
        <f t="shared" ca="1" si="973"/>
        <v>100</v>
      </c>
      <c r="D8919" s="1">
        <f t="shared" ca="1" si="974"/>
        <v>-42.077013244733351</v>
      </c>
      <c r="E8919" s="1">
        <f t="shared" ca="1" si="975"/>
        <v>-1</v>
      </c>
      <c r="F8919" s="1">
        <f t="shared" ca="1" si="977"/>
        <v>1</v>
      </c>
      <c r="G8919" s="1">
        <f t="shared" ca="1" si="978"/>
        <v>1</v>
      </c>
      <c r="H8919" s="1">
        <f t="shared" ca="1" si="979"/>
        <v>0</v>
      </c>
    </row>
    <row r="8920" spans="1:8" hidden="1" x14ac:dyDescent="0.2">
      <c r="A8920" s="1">
        <v>8917</v>
      </c>
      <c r="B8920" s="1">
        <f t="shared" ca="1" si="976"/>
        <v>463786.61663823051</v>
      </c>
      <c r="C8920" s="1">
        <f t="shared" ca="1" si="973"/>
        <v>100</v>
      </c>
      <c r="D8920" s="1">
        <f t="shared" ca="1" si="974"/>
        <v>-42.077013244733351</v>
      </c>
      <c r="E8920" s="1">
        <f t="shared" ca="1" si="975"/>
        <v>-2</v>
      </c>
      <c r="F8920" s="1">
        <f t="shared" ca="1" si="977"/>
        <v>1</v>
      </c>
      <c r="G8920" s="1">
        <f t="shared" ca="1" si="978"/>
        <v>2</v>
      </c>
      <c r="H8920" s="1">
        <f t="shared" ca="1" si="979"/>
        <v>0</v>
      </c>
    </row>
    <row r="8921" spans="1:8" hidden="1" x14ac:dyDescent="0.2">
      <c r="A8921" s="1">
        <v>8918</v>
      </c>
      <c r="B8921" s="1">
        <f t="shared" ca="1" si="976"/>
        <v>459578.9153137572</v>
      </c>
      <c r="C8921" s="1">
        <f t="shared" ca="1" si="973"/>
        <v>100</v>
      </c>
      <c r="D8921" s="1">
        <f t="shared" ca="1" si="974"/>
        <v>58.639357099169693</v>
      </c>
      <c r="E8921" s="1">
        <f t="shared" ca="1" si="975"/>
        <v>-3</v>
      </c>
      <c r="F8921" s="1">
        <f t="shared" ca="1" si="977"/>
        <v>1</v>
      </c>
      <c r="G8921" s="1">
        <f t="shared" ca="1" si="978"/>
        <v>3</v>
      </c>
      <c r="H8921" s="1">
        <f t="shared" ca="1" si="979"/>
        <v>0</v>
      </c>
    </row>
    <row r="8922" spans="1:8" hidden="1" x14ac:dyDescent="0.2">
      <c r="A8922" s="1">
        <v>8919</v>
      </c>
      <c r="B8922" s="1">
        <f t="shared" ca="1" si="976"/>
        <v>465442.85102367419</v>
      </c>
      <c r="C8922" s="1">
        <f t="shared" ca="1" si="973"/>
        <v>100</v>
      </c>
      <c r="D8922" s="1">
        <f t="shared" ca="1" si="974"/>
        <v>-42.077013244733351</v>
      </c>
      <c r="E8922" s="1">
        <f t="shared" ca="1" si="975"/>
        <v>-2</v>
      </c>
      <c r="F8922" s="1">
        <f t="shared" ca="1" si="977"/>
        <v>1</v>
      </c>
      <c r="G8922" s="1">
        <f t="shared" ca="1" si="978"/>
        <v>0</v>
      </c>
      <c r="H8922" s="1">
        <f t="shared" ca="1" si="979"/>
        <v>1</v>
      </c>
    </row>
    <row r="8923" spans="1:8" hidden="1" x14ac:dyDescent="0.2">
      <c r="A8923" s="1">
        <v>8920</v>
      </c>
      <c r="B8923" s="1">
        <f t="shared" ca="1" si="976"/>
        <v>461235.14969920088</v>
      </c>
      <c r="C8923" s="1">
        <f t="shared" ca="1" si="973"/>
        <v>100</v>
      </c>
      <c r="D8923" s="1">
        <f t="shared" ca="1" si="974"/>
        <v>-42.077013244733351</v>
      </c>
      <c r="E8923" s="1">
        <f t="shared" ca="1" si="975"/>
        <v>-3</v>
      </c>
      <c r="F8923" s="1">
        <f t="shared" ca="1" si="977"/>
        <v>1</v>
      </c>
      <c r="G8923" s="1">
        <f t="shared" ca="1" si="978"/>
        <v>1</v>
      </c>
      <c r="H8923" s="1">
        <f t="shared" ca="1" si="979"/>
        <v>0</v>
      </c>
    </row>
    <row r="8924" spans="1:8" hidden="1" x14ac:dyDescent="0.2">
      <c r="A8924" s="1">
        <v>8921</v>
      </c>
      <c r="B8924" s="1">
        <f t="shared" ca="1" si="976"/>
        <v>457027.44837472757</v>
      </c>
      <c r="C8924" s="1">
        <f t="shared" ca="1" si="973"/>
        <v>100</v>
      </c>
      <c r="D8924" s="1">
        <f t="shared" ca="1" si="974"/>
        <v>-42.077013244733351</v>
      </c>
      <c r="E8924" s="1">
        <f t="shared" ca="1" si="975"/>
        <v>-4</v>
      </c>
      <c r="F8924" s="1">
        <f t="shared" ca="1" si="977"/>
        <v>1</v>
      </c>
      <c r="G8924" s="1">
        <f t="shared" ca="1" si="978"/>
        <v>2</v>
      </c>
      <c r="H8924" s="1">
        <f t="shared" ca="1" si="979"/>
        <v>0</v>
      </c>
    </row>
    <row r="8925" spans="1:8" hidden="1" x14ac:dyDescent="0.2">
      <c r="A8925" s="1">
        <v>8922</v>
      </c>
      <c r="B8925" s="1">
        <f t="shared" ca="1" si="976"/>
        <v>452819.74705025426</v>
      </c>
      <c r="C8925" s="1">
        <f t="shared" ca="1" si="973"/>
        <v>500</v>
      </c>
      <c r="D8925" s="1">
        <f t="shared" ca="1" si="974"/>
        <v>-42.077013244733351</v>
      </c>
      <c r="E8925" s="1">
        <f t="shared" ca="1" si="975"/>
        <v>0</v>
      </c>
      <c r="F8925" s="1">
        <f t="shared" ca="1" si="977"/>
        <v>2</v>
      </c>
      <c r="G8925" s="1">
        <f t="shared" ca="1" si="978"/>
        <v>3</v>
      </c>
      <c r="H8925" s="1">
        <f t="shared" ca="1" si="979"/>
        <v>0</v>
      </c>
    </row>
    <row r="8926" spans="1:8" hidden="1" x14ac:dyDescent="0.2">
      <c r="A8926" s="1">
        <v>8923</v>
      </c>
      <c r="B8926" s="1">
        <f t="shared" ca="1" si="976"/>
        <v>431781.24042788759</v>
      </c>
      <c r="C8926" s="1">
        <f t="shared" ca="1" si="973"/>
        <v>500</v>
      </c>
      <c r="D8926" s="1">
        <f t="shared" ca="1" si="974"/>
        <v>-42.077013244733351</v>
      </c>
      <c r="E8926" s="1">
        <f t="shared" ca="1" si="975"/>
        <v>-1</v>
      </c>
      <c r="F8926" s="1">
        <f t="shared" ca="1" si="977"/>
        <v>2</v>
      </c>
      <c r="G8926" s="1">
        <f t="shared" ca="1" si="978"/>
        <v>4</v>
      </c>
      <c r="H8926" s="1">
        <f t="shared" ca="1" si="979"/>
        <v>0</v>
      </c>
    </row>
    <row r="8927" spans="1:8" hidden="1" x14ac:dyDescent="0.2">
      <c r="A8927" s="1">
        <v>8924</v>
      </c>
      <c r="B8927" s="1">
        <f t="shared" ca="1" si="976"/>
        <v>410742.73380552093</v>
      </c>
      <c r="C8927" s="1">
        <f t="shared" ca="1" si="973"/>
        <v>500</v>
      </c>
      <c r="D8927" s="1">
        <f t="shared" ca="1" si="974"/>
        <v>58.639357099169693</v>
      </c>
      <c r="E8927" s="1">
        <f t="shared" ca="1" si="975"/>
        <v>-2</v>
      </c>
      <c r="F8927" s="1">
        <f t="shared" ca="1" si="977"/>
        <v>2</v>
      </c>
      <c r="G8927" s="1">
        <f t="shared" ca="1" si="978"/>
        <v>5</v>
      </c>
      <c r="H8927" s="1">
        <f t="shared" ca="1" si="979"/>
        <v>0</v>
      </c>
    </row>
    <row r="8928" spans="1:8" hidden="1" x14ac:dyDescent="0.2">
      <c r="A8928" s="1">
        <v>8925</v>
      </c>
      <c r="B8928" s="1">
        <f t="shared" ca="1" si="976"/>
        <v>440062.41235510574</v>
      </c>
      <c r="C8928" s="1">
        <f t="shared" ca="1" si="973"/>
        <v>500</v>
      </c>
      <c r="D8928" s="1">
        <f t="shared" ca="1" si="974"/>
        <v>-42.077013244733351</v>
      </c>
      <c r="E8928" s="1">
        <f t="shared" ca="1" si="975"/>
        <v>-1</v>
      </c>
      <c r="F8928" s="1">
        <f t="shared" ca="1" si="977"/>
        <v>2</v>
      </c>
      <c r="G8928" s="1">
        <f t="shared" ca="1" si="978"/>
        <v>0</v>
      </c>
      <c r="H8928" s="1">
        <f t="shared" ca="1" si="979"/>
        <v>1</v>
      </c>
    </row>
    <row r="8929" spans="1:8" hidden="1" x14ac:dyDescent="0.2">
      <c r="A8929" s="1">
        <v>8926</v>
      </c>
      <c r="B8929" s="1">
        <f t="shared" ca="1" si="976"/>
        <v>419023.90573273908</v>
      </c>
      <c r="C8929" s="1">
        <f t="shared" ca="1" si="973"/>
        <v>500</v>
      </c>
      <c r="D8929" s="1">
        <f t="shared" ca="1" si="974"/>
        <v>-42.077013244733351</v>
      </c>
      <c r="E8929" s="1">
        <f t="shared" ca="1" si="975"/>
        <v>-2</v>
      </c>
      <c r="F8929" s="1">
        <f t="shared" ca="1" si="977"/>
        <v>2</v>
      </c>
      <c r="G8929" s="1">
        <f t="shared" ca="1" si="978"/>
        <v>1</v>
      </c>
      <c r="H8929" s="1">
        <f t="shared" ca="1" si="979"/>
        <v>0</v>
      </c>
    </row>
    <row r="8930" spans="1:8" hidden="1" x14ac:dyDescent="0.2">
      <c r="A8930" s="1">
        <v>8927</v>
      </c>
      <c r="B8930" s="1">
        <f t="shared" ca="1" si="976"/>
        <v>397985.39911037241</v>
      </c>
      <c r="C8930" s="1">
        <f t="shared" ca="1" si="973"/>
        <v>500</v>
      </c>
      <c r="D8930" s="1">
        <f t="shared" ca="1" si="974"/>
        <v>-42.077013244733351</v>
      </c>
      <c r="E8930" s="1">
        <f t="shared" ca="1" si="975"/>
        <v>-3</v>
      </c>
      <c r="F8930" s="1">
        <f t="shared" ca="1" si="977"/>
        <v>2</v>
      </c>
      <c r="G8930" s="1">
        <f t="shared" ca="1" si="978"/>
        <v>2</v>
      </c>
      <c r="H8930" s="1">
        <f t="shared" ca="1" si="979"/>
        <v>0</v>
      </c>
    </row>
    <row r="8931" spans="1:8" hidden="1" x14ac:dyDescent="0.2">
      <c r="A8931" s="1">
        <v>8928</v>
      </c>
      <c r="B8931" s="1">
        <f t="shared" ca="1" si="976"/>
        <v>376946.89248800575</v>
      </c>
      <c r="C8931" s="1">
        <f t="shared" ca="1" si="973"/>
        <v>500</v>
      </c>
      <c r="D8931" s="1">
        <f t="shared" ca="1" si="974"/>
        <v>-42.077013244733351</v>
      </c>
      <c r="E8931" s="1">
        <f t="shared" ca="1" si="975"/>
        <v>-4</v>
      </c>
      <c r="F8931" s="1">
        <f t="shared" ca="1" si="977"/>
        <v>2</v>
      </c>
      <c r="G8931" s="1">
        <f t="shared" ca="1" si="978"/>
        <v>3</v>
      </c>
      <c r="H8931" s="1">
        <f t="shared" ca="1" si="979"/>
        <v>0</v>
      </c>
    </row>
    <row r="8932" spans="1:8" hidden="1" x14ac:dyDescent="0.2">
      <c r="A8932" s="1">
        <v>8929</v>
      </c>
      <c r="B8932" s="1">
        <f t="shared" ca="1" si="976"/>
        <v>355908.38586563908</v>
      </c>
      <c r="C8932" s="1">
        <f t="shared" ca="1" si="973"/>
        <v>100</v>
      </c>
      <c r="D8932" s="1">
        <f t="shared" ca="1" si="974"/>
        <v>58.639357099169693</v>
      </c>
      <c r="E8932" s="1">
        <f t="shared" ca="1" si="975"/>
        <v>0</v>
      </c>
      <c r="F8932" s="1">
        <f t="shared" ca="1" si="977"/>
        <v>1</v>
      </c>
      <c r="G8932" s="1">
        <f t="shared" ca="1" si="978"/>
        <v>4</v>
      </c>
      <c r="H8932" s="1">
        <f t="shared" ca="1" si="979"/>
        <v>0</v>
      </c>
    </row>
    <row r="8933" spans="1:8" hidden="1" x14ac:dyDescent="0.2">
      <c r="A8933" s="1">
        <v>8930</v>
      </c>
      <c r="B8933" s="1">
        <f t="shared" ca="1" si="976"/>
        <v>361772.32157555607</v>
      </c>
      <c r="C8933" s="1">
        <f t="shared" ca="1" si="973"/>
        <v>100</v>
      </c>
      <c r="D8933" s="1">
        <f t="shared" ca="1" si="974"/>
        <v>-42.077013244733351</v>
      </c>
      <c r="E8933" s="1">
        <f t="shared" ca="1" si="975"/>
        <v>0</v>
      </c>
      <c r="F8933" s="1">
        <f t="shared" ca="1" si="977"/>
        <v>1</v>
      </c>
      <c r="G8933" s="1">
        <f t="shared" ca="1" si="978"/>
        <v>0</v>
      </c>
      <c r="H8933" s="1">
        <f t="shared" ca="1" si="979"/>
        <v>1</v>
      </c>
    </row>
    <row r="8934" spans="1:8" hidden="1" x14ac:dyDescent="0.2">
      <c r="A8934" s="1">
        <v>8931</v>
      </c>
      <c r="B8934" s="1">
        <f t="shared" ca="1" si="976"/>
        <v>357564.62025108276</v>
      </c>
      <c r="C8934" s="1">
        <f t="shared" ca="1" si="973"/>
        <v>100</v>
      </c>
      <c r="D8934" s="1">
        <f t="shared" ca="1" si="974"/>
        <v>58.639357099169693</v>
      </c>
      <c r="E8934" s="1">
        <f t="shared" ca="1" si="975"/>
        <v>-1</v>
      </c>
      <c r="F8934" s="1">
        <f t="shared" ca="1" si="977"/>
        <v>1</v>
      </c>
      <c r="G8934" s="1">
        <f t="shared" ca="1" si="978"/>
        <v>1</v>
      </c>
      <c r="H8934" s="1">
        <f t="shared" ca="1" si="979"/>
        <v>0</v>
      </c>
    </row>
    <row r="8935" spans="1:8" hidden="1" x14ac:dyDescent="0.2">
      <c r="A8935" s="1">
        <v>8932</v>
      </c>
      <c r="B8935" s="1">
        <f t="shared" ca="1" si="976"/>
        <v>363428.55596099974</v>
      </c>
      <c r="C8935" s="1">
        <f t="shared" ca="1" si="973"/>
        <v>100</v>
      </c>
      <c r="D8935" s="1">
        <f t="shared" ca="1" si="974"/>
        <v>-42.077013244733351</v>
      </c>
      <c r="E8935" s="1">
        <f t="shared" ca="1" si="975"/>
        <v>0</v>
      </c>
      <c r="F8935" s="1">
        <f t="shared" ca="1" si="977"/>
        <v>1</v>
      </c>
      <c r="G8935" s="1">
        <f t="shared" ca="1" si="978"/>
        <v>0</v>
      </c>
      <c r="H8935" s="1">
        <f t="shared" ca="1" si="979"/>
        <v>1</v>
      </c>
    </row>
    <row r="8936" spans="1:8" hidden="1" x14ac:dyDescent="0.2">
      <c r="A8936" s="1">
        <v>8933</v>
      </c>
      <c r="B8936" s="1">
        <f t="shared" ca="1" si="976"/>
        <v>359220.85463652643</v>
      </c>
      <c r="C8936" s="1">
        <f t="shared" ca="1" si="973"/>
        <v>100</v>
      </c>
      <c r="D8936" s="1">
        <f t="shared" ca="1" si="974"/>
        <v>58.639357099169693</v>
      </c>
      <c r="E8936" s="1">
        <f t="shared" ca="1" si="975"/>
        <v>-1</v>
      </c>
      <c r="F8936" s="1">
        <f t="shared" ca="1" si="977"/>
        <v>1</v>
      </c>
      <c r="G8936" s="1">
        <f t="shared" ca="1" si="978"/>
        <v>1</v>
      </c>
      <c r="H8936" s="1">
        <f t="shared" ca="1" si="979"/>
        <v>0</v>
      </c>
    </row>
    <row r="8937" spans="1:8" hidden="1" x14ac:dyDescent="0.2">
      <c r="A8937" s="1">
        <v>8934</v>
      </c>
      <c r="B8937" s="1">
        <f t="shared" ca="1" si="976"/>
        <v>365084.79034644342</v>
      </c>
      <c r="C8937" s="1">
        <f t="shared" ca="1" si="973"/>
        <v>100</v>
      </c>
      <c r="D8937" s="1">
        <f t="shared" ca="1" si="974"/>
        <v>-42.077013244733351</v>
      </c>
      <c r="E8937" s="1">
        <f t="shared" ca="1" si="975"/>
        <v>0</v>
      </c>
      <c r="F8937" s="1">
        <f t="shared" ca="1" si="977"/>
        <v>1</v>
      </c>
      <c r="G8937" s="1">
        <f t="shared" ca="1" si="978"/>
        <v>0</v>
      </c>
      <c r="H8937" s="1">
        <f t="shared" ca="1" si="979"/>
        <v>1</v>
      </c>
    </row>
    <row r="8938" spans="1:8" hidden="1" x14ac:dyDescent="0.2">
      <c r="A8938" s="1">
        <v>8935</v>
      </c>
      <c r="B8938" s="1">
        <f t="shared" ca="1" si="976"/>
        <v>360877.08902197011</v>
      </c>
      <c r="C8938" s="1">
        <f t="shared" ca="1" si="973"/>
        <v>100</v>
      </c>
      <c r="D8938" s="1">
        <f t="shared" ca="1" si="974"/>
        <v>58.639357099169693</v>
      </c>
      <c r="E8938" s="1">
        <f t="shared" ca="1" si="975"/>
        <v>-1</v>
      </c>
      <c r="F8938" s="1">
        <f t="shared" ca="1" si="977"/>
        <v>1</v>
      </c>
      <c r="G8938" s="1">
        <f t="shared" ca="1" si="978"/>
        <v>1</v>
      </c>
      <c r="H8938" s="1">
        <f t="shared" ca="1" si="979"/>
        <v>0</v>
      </c>
    </row>
    <row r="8939" spans="1:8" hidden="1" x14ac:dyDescent="0.2">
      <c r="A8939" s="1">
        <v>8936</v>
      </c>
      <c r="B8939" s="1">
        <f t="shared" ca="1" si="976"/>
        <v>366741.0247318871</v>
      </c>
      <c r="C8939" s="1">
        <f t="shared" ca="1" si="973"/>
        <v>100</v>
      </c>
      <c r="D8939" s="1">
        <f t="shared" ca="1" si="974"/>
        <v>-42.077013244733351</v>
      </c>
      <c r="E8939" s="1">
        <f t="shared" ca="1" si="975"/>
        <v>0</v>
      </c>
      <c r="F8939" s="1">
        <f t="shared" ca="1" si="977"/>
        <v>1</v>
      </c>
      <c r="G8939" s="1">
        <f t="shared" ca="1" si="978"/>
        <v>0</v>
      </c>
      <c r="H8939" s="1">
        <f t="shared" ca="1" si="979"/>
        <v>1</v>
      </c>
    </row>
    <row r="8940" spans="1:8" hidden="1" x14ac:dyDescent="0.2">
      <c r="A8940" s="1">
        <v>8937</v>
      </c>
      <c r="B8940" s="1">
        <f t="shared" ca="1" si="976"/>
        <v>362533.32340741379</v>
      </c>
      <c r="C8940" s="1">
        <f t="shared" ca="1" si="973"/>
        <v>100</v>
      </c>
      <c r="D8940" s="1">
        <f t="shared" ca="1" si="974"/>
        <v>-42.077013244733351</v>
      </c>
      <c r="E8940" s="1">
        <f t="shared" ca="1" si="975"/>
        <v>-1</v>
      </c>
      <c r="F8940" s="1">
        <f t="shared" ca="1" si="977"/>
        <v>1</v>
      </c>
      <c r="G8940" s="1">
        <f t="shared" ca="1" si="978"/>
        <v>1</v>
      </c>
      <c r="H8940" s="1">
        <f t="shared" ca="1" si="979"/>
        <v>0</v>
      </c>
    </row>
    <row r="8941" spans="1:8" hidden="1" x14ac:dyDescent="0.2">
      <c r="A8941" s="1">
        <v>8938</v>
      </c>
      <c r="B8941" s="1">
        <f t="shared" ca="1" si="976"/>
        <v>358325.62208294048</v>
      </c>
      <c r="C8941" s="1">
        <f t="shared" ca="1" si="973"/>
        <v>100</v>
      </c>
      <c r="D8941" s="1">
        <f t="shared" ca="1" si="974"/>
        <v>-42.077013244733351</v>
      </c>
      <c r="E8941" s="1">
        <f t="shared" ca="1" si="975"/>
        <v>-2</v>
      </c>
      <c r="F8941" s="1">
        <f t="shared" ca="1" si="977"/>
        <v>1</v>
      </c>
      <c r="G8941" s="1">
        <f t="shared" ca="1" si="978"/>
        <v>2</v>
      </c>
      <c r="H8941" s="1">
        <f t="shared" ca="1" si="979"/>
        <v>0</v>
      </c>
    </row>
    <row r="8942" spans="1:8" hidden="1" x14ac:dyDescent="0.2">
      <c r="A8942" s="1">
        <v>8939</v>
      </c>
      <c r="B8942" s="1">
        <f t="shared" ca="1" si="976"/>
        <v>354117.92075846717</v>
      </c>
      <c r="C8942" s="1">
        <f t="shared" ca="1" si="973"/>
        <v>100</v>
      </c>
      <c r="D8942" s="1">
        <f t="shared" ca="1" si="974"/>
        <v>-42.077013244733351</v>
      </c>
      <c r="E8942" s="1">
        <f t="shared" ca="1" si="975"/>
        <v>-3</v>
      </c>
      <c r="F8942" s="1">
        <f t="shared" ca="1" si="977"/>
        <v>1</v>
      </c>
      <c r="G8942" s="1">
        <f t="shared" ca="1" si="978"/>
        <v>3</v>
      </c>
      <c r="H8942" s="1">
        <f t="shared" ca="1" si="979"/>
        <v>0</v>
      </c>
    </row>
    <row r="8943" spans="1:8" hidden="1" x14ac:dyDescent="0.2">
      <c r="A8943" s="1">
        <v>8940</v>
      </c>
      <c r="B8943" s="1">
        <f t="shared" ca="1" si="976"/>
        <v>349910.21943399386</v>
      </c>
      <c r="C8943" s="1">
        <f t="shared" ca="1" si="973"/>
        <v>100</v>
      </c>
      <c r="D8943" s="1">
        <f t="shared" ca="1" si="974"/>
        <v>-42.077013244733351</v>
      </c>
      <c r="E8943" s="1">
        <f t="shared" ca="1" si="975"/>
        <v>-4</v>
      </c>
      <c r="F8943" s="1">
        <f t="shared" ca="1" si="977"/>
        <v>1</v>
      </c>
      <c r="G8943" s="1">
        <f t="shared" ca="1" si="978"/>
        <v>4</v>
      </c>
      <c r="H8943" s="1">
        <f t="shared" ca="1" si="979"/>
        <v>0</v>
      </c>
    </row>
    <row r="8944" spans="1:8" hidden="1" x14ac:dyDescent="0.2">
      <c r="A8944" s="1">
        <v>8941</v>
      </c>
      <c r="B8944" s="1">
        <f t="shared" ca="1" si="976"/>
        <v>345702.51810952055</v>
      </c>
      <c r="C8944" s="1">
        <f t="shared" ca="1" si="973"/>
        <v>500</v>
      </c>
      <c r="D8944" s="1">
        <f t="shared" ca="1" si="974"/>
        <v>-42.077013244733351</v>
      </c>
      <c r="E8944" s="1">
        <f t="shared" ca="1" si="975"/>
        <v>0</v>
      </c>
      <c r="F8944" s="1">
        <f t="shared" ca="1" si="977"/>
        <v>2</v>
      </c>
      <c r="G8944" s="1">
        <f t="shared" ca="1" si="978"/>
        <v>5</v>
      </c>
      <c r="H8944" s="1">
        <f t="shared" ca="1" si="979"/>
        <v>0</v>
      </c>
    </row>
    <row r="8945" spans="1:8" hidden="1" x14ac:dyDescent="0.2">
      <c r="A8945" s="1">
        <v>8942</v>
      </c>
      <c r="B8945" s="1">
        <f t="shared" ca="1" si="976"/>
        <v>324664.01148715388</v>
      </c>
      <c r="C8945" s="1">
        <f t="shared" ca="1" si="973"/>
        <v>500</v>
      </c>
      <c r="D8945" s="1">
        <f t="shared" ca="1" si="974"/>
        <v>58.639357099169693</v>
      </c>
      <c r="E8945" s="1">
        <f t="shared" ca="1" si="975"/>
        <v>-1</v>
      </c>
      <c r="F8945" s="1">
        <f t="shared" ca="1" si="977"/>
        <v>2</v>
      </c>
      <c r="G8945" s="1">
        <f t="shared" ca="1" si="978"/>
        <v>6</v>
      </c>
      <c r="H8945" s="1">
        <f t="shared" ca="1" si="979"/>
        <v>0</v>
      </c>
    </row>
    <row r="8946" spans="1:8" hidden="1" x14ac:dyDescent="0.2">
      <c r="A8946" s="1">
        <v>8943</v>
      </c>
      <c r="B8946" s="1">
        <f t="shared" ca="1" si="976"/>
        <v>353983.69003673876</v>
      </c>
      <c r="C8946" s="1">
        <f t="shared" ca="1" si="973"/>
        <v>100</v>
      </c>
      <c r="D8946" s="1">
        <f t="shared" ca="1" si="974"/>
        <v>-42.077013244733351</v>
      </c>
      <c r="E8946" s="1">
        <f t="shared" ca="1" si="975"/>
        <v>0</v>
      </c>
      <c r="F8946" s="1">
        <f t="shared" ca="1" si="977"/>
        <v>1</v>
      </c>
      <c r="G8946" s="1">
        <f t="shared" ca="1" si="978"/>
        <v>0</v>
      </c>
      <c r="H8946" s="1">
        <f t="shared" ca="1" si="979"/>
        <v>1</v>
      </c>
    </row>
    <row r="8947" spans="1:8" hidden="1" x14ac:dyDescent="0.2">
      <c r="A8947" s="1">
        <v>8944</v>
      </c>
      <c r="B8947" s="1">
        <f t="shared" ca="1" si="976"/>
        <v>349775.98871226545</v>
      </c>
      <c r="C8947" s="1">
        <f t="shared" ca="1" si="973"/>
        <v>100</v>
      </c>
      <c r="D8947" s="1">
        <f t="shared" ca="1" si="974"/>
        <v>58.639357099169693</v>
      </c>
      <c r="E8947" s="1">
        <f t="shared" ca="1" si="975"/>
        <v>-1</v>
      </c>
      <c r="F8947" s="1">
        <f t="shared" ca="1" si="977"/>
        <v>1</v>
      </c>
      <c r="G8947" s="1">
        <f t="shared" ca="1" si="978"/>
        <v>1</v>
      </c>
      <c r="H8947" s="1">
        <f t="shared" ca="1" si="979"/>
        <v>0</v>
      </c>
    </row>
    <row r="8948" spans="1:8" hidden="1" x14ac:dyDescent="0.2">
      <c r="A8948" s="1">
        <v>8945</v>
      </c>
      <c r="B8948" s="1">
        <f t="shared" ca="1" si="976"/>
        <v>355639.92442218243</v>
      </c>
      <c r="C8948" s="1">
        <f t="shared" ca="1" si="973"/>
        <v>100</v>
      </c>
      <c r="D8948" s="1">
        <f t="shared" ca="1" si="974"/>
        <v>-42.077013244733351</v>
      </c>
      <c r="E8948" s="1">
        <f t="shared" ca="1" si="975"/>
        <v>0</v>
      </c>
      <c r="F8948" s="1">
        <f t="shared" ca="1" si="977"/>
        <v>1</v>
      </c>
      <c r="G8948" s="1">
        <f t="shared" ca="1" si="978"/>
        <v>0</v>
      </c>
      <c r="H8948" s="1">
        <f t="shared" ca="1" si="979"/>
        <v>1</v>
      </c>
    </row>
    <row r="8949" spans="1:8" hidden="1" x14ac:dyDescent="0.2">
      <c r="A8949" s="1">
        <v>8946</v>
      </c>
      <c r="B8949" s="1">
        <f t="shared" ca="1" si="976"/>
        <v>351432.22309770912</v>
      </c>
      <c r="C8949" s="1">
        <f t="shared" ca="1" si="973"/>
        <v>100</v>
      </c>
      <c r="D8949" s="1">
        <f t="shared" ca="1" si="974"/>
        <v>58.639357099169693</v>
      </c>
      <c r="E8949" s="1">
        <f t="shared" ca="1" si="975"/>
        <v>-1</v>
      </c>
      <c r="F8949" s="1">
        <f t="shared" ca="1" si="977"/>
        <v>1</v>
      </c>
      <c r="G8949" s="1">
        <f t="shared" ca="1" si="978"/>
        <v>1</v>
      </c>
      <c r="H8949" s="1">
        <f t="shared" ca="1" si="979"/>
        <v>0</v>
      </c>
    </row>
    <row r="8950" spans="1:8" hidden="1" x14ac:dyDescent="0.2">
      <c r="A8950" s="1">
        <v>8947</v>
      </c>
      <c r="B8950" s="1">
        <f t="shared" ca="1" si="976"/>
        <v>357296.15880762611</v>
      </c>
      <c r="C8950" s="1">
        <f t="shared" ca="1" si="973"/>
        <v>100</v>
      </c>
      <c r="D8950" s="1">
        <f t="shared" ca="1" si="974"/>
        <v>58.639357099169693</v>
      </c>
      <c r="E8950" s="1">
        <f t="shared" ca="1" si="975"/>
        <v>0</v>
      </c>
      <c r="F8950" s="1">
        <f t="shared" ca="1" si="977"/>
        <v>1</v>
      </c>
      <c r="G8950" s="1">
        <f t="shared" ca="1" si="978"/>
        <v>0</v>
      </c>
      <c r="H8950" s="1">
        <f t="shared" ca="1" si="979"/>
        <v>1</v>
      </c>
    </row>
    <row r="8951" spans="1:8" hidden="1" x14ac:dyDescent="0.2">
      <c r="A8951" s="1">
        <v>8948</v>
      </c>
      <c r="B8951" s="1">
        <f t="shared" ca="1" si="976"/>
        <v>363160.0945175431</v>
      </c>
      <c r="C8951" s="1">
        <f t="shared" ca="1" si="973"/>
        <v>100</v>
      </c>
      <c r="D8951" s="1">
        <f t="shared" ca="1" si="974"/>
        <v>58.639357099169693</v>
      </c>
      <c r="E8951" s="1">
        <f t="shared" ca="1" si="975"/>
        <v>0</v>
      </c>
      <c r="F8951" s="1">
        <f t="shared" ca="1" si="977"/>
        <v>1</v>
      </c>
      <c r="G8951" s="1">
        <f t="shared" ca="1" si="978"/>
        <v>0</v>
      </c>
      <c r="H8951" s="1">
        <f t="shared" ca="1" si="979"/>
        <v>2</v>
      </c>
    </row>
    <row r="8952" spans="1:8" hidden="1" x14ac:dyDescent="0.2">
      <c r="A8952" s="1">
        <v>8949</v>
      </c>
      <c r="B8952" s="1">
        <f t="shared" ca="1" si="976"/>
        <v>369024.03022746008</v>
      </c>
      <c r="C8952" s="1">
        <f t="shared" ca="1" si="973"/>
        <v>100</v>
      </c>
      <c r="D8952" s="1">
        <f t="shared" ca="1" si="974"/>
        <v>-42.077013244733351</v>
      </c>
      <c r="E8952" s="1">
        <f t="shared" ca="1" si="975"/>
        <v>0</v>
      </c>
      <c r="F8952" s="1">
        <f t="shared" ca="1" si="977"/>
        <v>1</v>
      </c>
      <c r="G8952" s="1">
        <f t="shared" ca="1" si="978"/>
        <v>0</v>
      </c>
      <c r="H8952" s="1">
        <f t="shared" ca="1" si="979"/>
        <v>3</v>
      </c>
    </row>
    <row r="8953" spans="1:8" hidden="1" x14ac:dyDescent="0.2">
      <c r="A8953" s="1">
        <v>8950</v>
      </c>
      <c r="B8953" s="1">
        <f t="shared" ca="1" si="976"/>
        <v>364816.32890298677</v>
      </c>
      <c r="C8953" s="1">
        <f t="shared" ca="1" si="973"/>
        <v>100</v>
      </c>
      <c r="D8953" s="1">
        <f t="shared" ca="1" si="974"/>
        <v>58.639357099169693</v>
      </c>
      <c r="E8953" s="1">
        <f t="shared" ca="1" si="975"/>
        <v>-1</v>
      </c>
      <c r="F8953" s="1">
        <f t="shared" ca="1" si="977"/>
        <v>1</v>
      </c>
      <c r="G8953" s="1">
        <f t="shared" ca="1" si="978"/>
        <v>1</v>
      </c>
      <c r="H8953" s="1">
        <f t="shared" ca="1" si="979"/>
        <v>0</v>
      </c>
    </row>
    <row r="8954" spans="1:8" hidden="1" x14ac:dyDescent="0.2">
      <c r="A8954" s="1">
        <v>8951</v>
      </c>
      <c r="B8954" s="1">
        <f t="shared" ca="1" si="976"/>
        <v>370680.26461290376</v>
      </c>
      <c r="C8954" s="1">
        <f t="shared" ca="1" si="973"/>
        <v>100</v>
      </c>
      <c r="D8954" s="1">
        <f t="shared" ca="1" si="974"/>
        <v>58.639357099169693</v>
      </c>
      <c r="E8954" s="1">
        <f t="shared" ca="1" si="975"/>
        <v>0</v>
      </c>
      <c r="F8954" s="1">
        <f t="shared" ca="1" si="977"/>
        <v>1</v>
      </c>
      <c r="G8954" s="1">
        <f t="shared" ca="1" si="978"/>
        <v>0</v>
      </c>
      <c r="H8954" s="1">
        <f t="shared" ca="1" si="979"/>
        <v>1</v>
      </c>
    </row>
    <row r="8955" spans="1:8" hidden="1" x14ac:dyDescent="0.2">
      <c r="A8955" s="1">
        <v>8952</v>
      </c>
      <c r="B8955" s="1">
        <f t="shared" ca="1" si="976"/>
        <v>376544.20032282075</v>
      </c>
      <c r="C8955" s="1">
        <f t="shared" ca="1" si="973"/>
        <v>100</v>
      </c>
      <c r="D8955" s="1">
        <f t="shared" ca="1" si="974"/>
        <v>58.639357099169693</v>
      </c>
      <c r="E8955" s="1">
        <f t="shared" ca="1" si="975"/>
        <v>0</v>
      </c>
      <c r="F8955" s="1">
        <f t="shared" ca="1" si="977"/>
        <v>1</v>
      </c>
      <c r="G8955" s="1">
        <f t="shared" ca="1" si="978"/>
        <v>0</v>
      </c>
      <c r="H8955" s="1">
        <f t="shared" ca="1" si="979"/>
        <v>2</v>
      </c>
    </row>
    <row r="8956" spans="1:8" hidden="1" x14ac:dyDescent="0.2">
      <c r="A8956" s="1">
        <v>8953</v>
      </c>
      <c r="B8956" s="1">
        <f t="shared" ca="1" si="976"/>
        <v>382408.13603273773</v>
      </c>
      <c r="C8956" s="1">
        <f t="shared" ca="1" si="973"/>
        <v>100</v>
      </c>
      <c r="D8956" s="1">
        <f t="shared" ca="1" si="974"/>
        <v>-42.077013244733351</v>
      </c>
      <c r="E8956" s="1">
        <f t="shared" ca="1" si="975"/>
        <v>0</v>
      </c>
      <c r="F8956" s="1">
        <f t="shared" ca="1" si="977"/>
        <v>1</v>
      </c>
      <c r="G8956" s="1">
        <f t="shared" ca="1" si="978"/>
        <v>0</v>
      </c>
      <c r="H8956" s="1">
        <f t="shared" ca="1" si="979"/>
        <v>3</v>
      </c>
    </row>
    <row r="8957" spans="1:8" hidden="1" x14ac:dyDescent="0.2">
      <c r="A8957" s="1">
        <v>8954</v>
      </c>
      <c r="B8957" s="1">
        <f t="shared" ca="1" si="976"/>
        <v>378200.43470826442</v>
      </c>
      <c r="C8957" s="1">
        <f t="shared" ca="1" si="973"/>
        <v>100</v>
      </c>
      <c r="D8957" s="1">
        <f t="shared" ca="1" si="974"/>
        <v>-42.077013244733351</v>
      </c>
      <c r="E8957" s="1">
        <f t="shared" ca="1" si="975"/>
        <v>-1</v>
      </c>
      <c r="F8957" s="1">
        <f t="shared" ca="1" si="977"/>
        <v>1</v>
      </c>
      <c r="G8957" s="1">
        <f t="shared" ca="1" si="978"/>
        <v>1</v>
      </c>
      <c r="H8957" s="1">
        <f t="shared" ca="1" si="979"/>
        <v>0</v>
      </c>
    </row>
    <row r="8958" spans="1:8" hidden="1" x14ac:dyDescent="0.2">
      <c r="A8958" s="1">
        <v>8955</v>
      </c>
      <c r="B8958" s="1">
        <f t="shared" ca="1" si="976"/>
        <v>373992.73338379111</v>
      </c>
      <c r="C8958" s="1">
        <f t="shared" ca="1" si="973"/>
        <v>100</v>
      </c>
      <c r="D8958" s="1">
        <f t="shared" ca="1" si="974"/>
        <v>-42.077013244733351</v>
      </c>
      <c r="E8958" s="1">
        <f t="shared" ca="1" si="975"/>
        <v>-2</v>
      </c>
      <c r="F8958" s="1">
        <f t="shared" ca="1" si="977"/>
        <v>1</v>
      </c>
      <c r="G8958" s="1">
        <f t="shared" ca="1" si="978"/>
        <v>2</v>
      </c>
      <c r="H8958" s="1">
        <f t="shared" ca="1" si="979"/>
        <v>0</v>
      </c>
    </row>
    <row r="8959" spans="1:8" hidden="1" x14ac:dyDescent="0.2">
      <c r="A8959" s="1">
        <v>8956</v>
      </c>
      <c r="B8959" s="1">
        <f t="shared" ca="1" si="976"/>
        <v>369785.0320593178</v>
      </c>
      <c r="C8959" s="1">
        <f t="shared" ca="1" si="973"/>
        <v>100</v>
      </c>
      <c r="D8959" s="1">
        <f t="shared" ca="1" si="974"/>
        <v>-42.077013244733351</v>
      </c>
      <c r="E8959" s="1">
        <f t="shared" ca="1" si="975"/>
        <v>-3</v>
      </c>
      <c r="F8959" s="1">
        <f t="shared" ca="1" si="977"/>
        <v>1</v>
      </c>
      <c r="G8959" s="1">
        <f t="shared" ca="1" si="978"/>
        <v>3</v>
      </c>
      <c r="H8959" s="1">
        <f t="shared" ca="1" si="979"/>
        <v>0</v>
      </c>
    </row>
    <row r="8960" spans="1:8" hidden="1" x14ac:dyDescent="0.2">
      <c r="A8960" s="1">
        <v>8957</v>
      </c>
      <c r="B8960" s="1">
        <f t="shared" ca="1" si="976"/>
        <v>365577.33073484449</v>
      </c>
      <c r="C8960" s="1">
        <f t="shared" ca="1" si="973"/>
        <v>100</v>
      </c>
      <c r="D8960" s="1">
        <f t="shared" ca="1" si="974"/>
        <v>-42.077013244733351</v>
      </c>
      <c r="E8960" s="1">
        <f t="shared" ca="1" si="975"/>
        <v>-4</v>
      </c>
      <c r="F8960" s="1">
        <f t="shared" ca="1" si="977"/>
        <v>1</v>
      </c>
      <c r="G8960" s="1">
        <f t="shared" ca="1" si="978"/>
        <v>4</v>
      </c>
      <c r="H8960" s="1">
        <f t="shared" ca="1" si="979"/>
        <v>0</v>
      </c>
    </row>
    <row r="8961" spans="1:8" hidden="1" x14ac:dyDescent="0.2">
      <c r="A8961" s="1">
        <v>8958</v>
      </c>
      <c r="B8961" s="1">
        <f t="shared" ca="1" si="976"/>
        <v>361369.62941037118</v>
      </c>
      <c r="C8961" s="1">
        <f t="shared" ca="1" si="973"/>
        <v>500</v>
      </c>
      <c r="D8961" s="1">
        <f t="shared" ca="1" si="974"/>
        <v>-42.077013244733351</v>
      </c>
      <c r="E8961" s="1">
        <f t="shared" ca="1" si="975"/>
        <v>0</v>
      </c>
      <c r="F8961" s="1">
        <f t="shared" ca="1" si="977"/>
        <v>2</v>
      </c>
      <c r="G8961" s="1">
        <f t="shared" ca="1" si="978"/>
        <v>5</v>
      </c>
      <c r="H8961" s="1">
        <f t="shared" ca="1" si="979"/>
        <v>0</v>
      </c>
    </row>
    <row r="8962" spans="1:8" hidden="1" x14ac:dyDescent="0.2">
      <c r="A8962" s="1">
        <v>8959</v>
      </c>
      <c r="B8962" s="1">
        <f t="shared" ca="1" si="976"/>
        <v>340331.12278800452</v>
      </c>
      <c r="C8962" s="1">
        <f t="shared" ca="1" si="973"/>
        <v>500</v>
      </c>
      <c r="D8962" s="1">
        <f t="shared" ca="1" si="974"/>
        <v>-42.077013244733351</v>
      </c>
      <c r="E8962" s="1">
        <f t="shared" ca="1" si="975"/>
        <v>-1</v>
      </c>
      <c r="F8962" s="1">
        <f t="shared" ca="1" si="977"/>
        <v>2</v>
      </c>
      <c r="G8962" s="1">
        <f t="shared" ca="1" si="978"/>
        <v>6</v>
      </c>
      <c r="H8962" s="1">
        <f t="shared" ca="1" si="979"/>
        <v>0</v>
      </c>
    </row>
    <row r="8963" spans="1:8" hidden="1" x14ac:dyDescent="0.2">
      <c r="A8963" s="1">
        <v>8960</v>
      </c>
      <c r="B8963" s="1">
        <f t="shared" ca="1" si="976"/>
        <v>319292.61616563785</v>
      </c>
      <c r="C8963" s="1">
        <f t="shared" ca="1" si="973"/>
        <v>500</v>
      </c>
      <c r="D8963" s="1">
        <f t="shared" ca="1" si="974"/>
        <v>58.639357099169693</v>
      </c>
      <c r="E8963" s="1">
        <f t="shared" ca="1" si="975"/>
        <v>-2</v>
      </c>
      <c r="F8963" s="1">
        <f t="shared" ca="1" si="977"/>
        <v>2</v>
      </c>
      <c r="G8963" s="1">
        <f t="shared" ca="1" si="978"/>
        <v>7</v>
      </c>
      <c r="H8963" s="1">
        <f t="shared" ca="1" si="979"/>
        <v>0</v>
      </c>
    </row>
    <row r="8964" spans="1:8" hidden="1" x14ac:dyDescent="0.2">
      <c r="A8964" s="1">
        <v>8961</v>
      </c>
      <c r="B8964" s="1">
        <f t="shared" ca="1" si="976"/>
        <v>348612.29471522267</v>
      </c>
      <c r="C8964" s="1">
        <f t="shared" ca="1" si="973"/>
        <v>500</v>
      </c>
      <c r="D8964" s="1">
        <f t="shared" ca="1" si="974"/>
        <v>58.639357099169693</v>
      </c>
      <c r="E8964" s="1">
        <f t="shared" ca="1" si="975"/>
        <v>-1</v>
      </c>
      <c r="F8964" s="1">
        <f t="shared" ca="1" si="977"/>
        <v>2</v>
      </c>
      <c r="G8964" s="1">
        <f t="shared" ca="1" si="978"/>
        <v>0</v>
      </c>
      <c r="H8964" s="1">
        <f t="shared" ca="1" si="979"/>
        <v>1</v>
      </c>
    </row>
    <row r="8965" spans="1:8" hidden="1" x14ac:dyDescent="0.2">
      <c r="A8965" s="1">
        <v>8962</v>
      </c>
      <c r="B8965" s="1">
        <f t="shared" ca="1" si="976"/>
        <v>377931.97326480749</v>
      </c>
      <c r="C8965" s="1">
        <f t="shared" ref="C8965:C9028" ca="1" si="980">$C$4*POWER($L$2,F8965-1)</f>
        <v>100</v>
      </c>
      <c r="D8965" s="1">
        <f t="shared" ref="D8965:D9028" ca="1" si="981">IF(RAND()&lt;$B$1,$F$1,$H$1)</f>
        <v>58.639357099169693</v>
      </c>
      <c r="E8965" s="1">
        <f t="shared" ref="E8965:E9028" ca="1" si="982">IF(D8964&lt;0,IF(E8964-1=-$D$2,0,E8964-1),IF(E8964+1=$F$2,0,E8964+1))</f>
        <v>0</v>
      </c>
      <c r="F8965" s="1">
        <f t="shared" ca="1" si="977"/>
        <v>1</v>
      </c>
      <c r="G8965" s="1">
        <f t="shared" ca="1" si="978"/>
        <v>0</v>
      </c>
      <c r="H8965" s="1">
        <f t="shared" ca="1" si="979"/>
        <v>2</v>
      </c>
    </row>
    <row r="8966" spans="1:8" hidden="1" x14ac:dyDescent="0.2">
      <c r="A8966" s="1">
        <v>8963</v>
      </c>
      <c r="B8966" s="1">
        <f t="shared" ref="B8966:B9029" ca="1" si="983">B8965+D8965*C8965</f>
        <v>383795.90897472447</v>
      </c>
      <c r="C8966" s="1">
        <f t="shared" ca="1" si="980"/>
        <v>100</v>
      </c>
      <c r="D8966" s="1">
        <f t="shared" ca="1" si="981"/>
        <v>58.639357099169693</v>
      </c>
      <c r="E8966" s="1">
        <f t="shared" ca="1" si="982"/>
        <v>0</v>
      </c>
      <c r="F8966" s="1">
        <f t="shared" ref="F8966:F9029" ca="1" si="984">IF(AND(D8965&gt;0,E8966=0),IF(F8965-1&lt;1,1,F8965-1),IF(AND(D8965&lt;0,E8966=0),IF(F8965+1&gt;$H$2,1,F8965+1),F8965))</f>
        <v>1</v>
      </c>
      <c r="G8966" s="1">
        <f t="shared" ref="G8966:G9029" ca="1" si="985">IF(D8965&gt;0,0,G8965+1)</f>
        <v>0</v>
      </c>
      <c r="H8966" s="1">
        <f t="shared" ref="H8966:H9029" ca="1" si="986">IF(D8965&lt;0,0,H8965+1)</f>
        <v>3</v>
      </c>
    </row>
    <row r="8967" spans="1:8" hidden="1" x14ac:dyDescent="0.2">
      <c r="A8967" s="1">
        <v>8964</v>
      </c>
      <c r="B8967" s="1">
        <f t="shared" ca="1" si="983"/>
        <v>389659.84468464146</v>
      </c>
      <c r="C8967" s="1">
        <f t="shared" ca="1" si="980"/>
        <v>100</v>
      </c>
      <c r="D8967" s="1">
        <f t="shared" ca="1" si="981"/>
        <v>-42.077013244733351</v>
      </c>
      <c r="E8967" s="1">
        <f t="shared" ca="1" si="982"/>
        <v>0</v>
      </c>
      <c r="F8967" s="1">
        <f t="shared" ca="1" si="984"/>
        <v>1</v>
      </c>
      <c r="G8967" s="1">
        <f t="shared" ca="1" si="985"/>
        <v>0</v>
      </c>
      <c r="H8967" s="1">
        <f t="shared" ca="1" si="986"/>
        <v>4</v>
      </c>
    </row>
    <row r="8968" spans="1:8" hidden="1" x14ac:dyDescent="0.2">
      <c r="A8968" s="1">
        <v>8965</v>
      </c>
      <c r="B8968" s="1">
        <f t="shared" ca="1" si="983"/>
        <v>385452.14336016815</v>
      </c>
      <c r="C8968" s="1">
        <f t="shared" ca="1" si="980"/>
        <v>100</v>
      </c>
      <c r="D8968" s="1">
        <f t="shared" ca="1" si="981"/>
        <v>58.639357099169693</v>
      </c>
      <c r="E8968" s="1">
        <f t="shared" ca="1" si="982"/>
        <v>-1</v>
      </c>
      <c r="F8968" s="1">
        <f t="shared" ca="1" si="984"/>
        <v>1</v>
      </c>
      <c r="G8968" s="1">
        <f t="shared" ca="1" si="985"/>
        <v>1</v>
      </c>
      <c r="H8968" s="1">
        <f t="shared" ca="1" si="986"/>
        <v>0</v>
      </c>
    </row>
    <row r="8969" spans="1:8" hidden="1" x14ac:dyDescent="0.2">
      <c r="A8969" s="1">
        <v>8966</v>
      </c>
      <c r="B8969" s="1">
        <f t="shared" ca="1" si="983"/>
        <v>391316.07907008514</v>
      </c>
      <c r="C8969" s="1">
        <f t="shared" ca="1" si="980"/>
        <v>100</v>
      </c>
      <c r="D8969" s="1">
        <f t="shared" ca="1" si="981"/>
        <v>-42.077013244733351</v>
      </c>
      <c r="E8969" s="1">
        <f t="shared" ca="1" si="982"/>
        <v>0</v>
      </c>
      <c r="F8969" s="1">
        <f t="shared" ca="1" si="984"/>
        <v>1</v>
      </c>
      <c r="G8969" s="1">
        <f t="shared" ca="1" si="985"/>
        <v>0</v>
      </c>
      <c r="H8969" s="1">
        <f t="shared" ca="1" si="986"/>
        <v>1</v>
      </c>
    </row>
    <row r="8970" spans="1:8" hidden="1" x14ac:dyDescent="0.2">
      <c r="A8970" s="1">
        <v>8967</v>
      </c>
      <c r="B8970" s="1">
        <f t="shared" ca="1" si="983"/>
        <v>387108.37774561183</v>
      </c>
      <c r="C8970" s="1">
        <f t="shared" ca="1" si="980"/>
        <v>100</v>
      </c>
      <c r="D8970" s="1">
        <f t="shared" ca="1" si="981"/>
        <v>-42.077013244733351</v>
      </c>
      <c r="E8970" s="1">
        <f t="shared" ca="1" si="982"/>
        <v>-1</v>
      </c>
      <c r="F8970" s="1">
        <f t="shared" ca="1" si="984"/>
        <v>1</v>
      </c>
      <c r="G8970" s="1">
        <f t="shared" ca="1" si="985"/>
        <v>1</v>
      </c>
      <c r="H8970" s="1">
        <f t="shared" ca="1" si="986"/>
        <v>0</v>
      </c>
    </row>
    <row r="8971" spans="1:8" hidden="1" x14ac:dyDescent="0.2">
      <c r="A8971" s="1">
        <v>8968</v>
      </c>
      <c r="B8971" s="1">
        <f t="shared" ca="1" si="983"/>
        <v>382900.67642113852</v>
      </c>
      <c r="C8971" s="1">
        <f t="shared" ca="1" si="980"/>
        <v>100</v>
      </c>
      <c r="D8971" s="1">
        <f t="shared" ca="1" si="981"/>
        <v>58.639357099169693</v>
      </c>
      <c r="E8971" s="1">
        <f t="shared" ca="1" si="982"/>
        <v>-2</v>
      </c>
      <c r="F8971" s="1">
        <f t="shared" ca="1" si="984"/>
        <v>1</v>
      </c>
      <c r="G8971" s="1">
        <f t="shared" ca="1" si="985"/>
        <v>2</v>
      </c>
      <c r="H8971" s="1">
        <f t="shared" ca="1" si="986"/>
        <v>0</v>
      </c>
    </row>
    <row r="8972" spans="1:8" hidden="1" x14ac:dyDescent="0.2">
      <c r="A8972" s="1">
        <v>8969</v>
      </c>
      <c r="B8972" s="1">
        <f t="shared" ca="1" si="983"/>
        <v>388764.6121310555</v>
      </c>
      <c r="C8972" s="1">
        <f t="shared" ca="1" si="980"/>
        <v>100</v>
      </c>
      <c r="D8972" s="1">
        <f t="shared" ca="1" si="981"/>
        <v>-42.077013244733351</v>
      </c>
      <c r="E8972" s="1">
        <f t="shared" ca="1" si="982"/>
        <v>-1</v>
      </c>
      <c r="F8972" s="1">
        <f t="shared" ca="1" si="984"/>
        <v>1</v>
      </c>
      <c r="G8972" s="1">
        <f t="shared" ca="1" si="985"/>
        <v>0</v>
      </c>
      <c r="H8972" s="1">
        <f t="shared" ca="1" si="986"/>
        <v>1</v>
      </c>
    </row>
    <row r="8973" spans="1:8" hidden="1" x14ac:dyDescent="0.2">
      <c r="A8973" s="1">
        <v>8970</v>
      </c>
      <c r="B8973" s="1">
        <f t="shared" ca="1" si="983"/>
        <v>384556.91080658219</v>
      </c>
      <c r="C8973" s="1">
        <f t="shared" ca="1" si="980"/>
        <v>100</v>
      </c>
      <c r="D8973" s="1">
        <f t="shared" ca="1" si="981"/>
        <v>-42.077013244733351</v>
      </c>
      <c r="E8973" s="1">
        <f t="shared" ca="1" si="982"/>
        <v>-2</v>
      </c>
      <c r="F8973" s="1">
        <f t="shared" ca="1" si="984"/>
        <v>1</v>
      </c>
      <c r="G8973" s="1">
        <f t="shared" ca="1" si="985"/>
        <v>1</v>
      </c>
      <c r="H8973" s="1">
        <f t="shared" ca="1" si="986"/>
        <v>0</v>
      </c>
    </row>
    <row r="8974" spans="1:8" hidden="1" x14ac:dyDescent="0.2">
      <c r="A8974" s="1">
        <v>8971</v>
      </c>
      <c r="B8974" s="1">
        <f t="shared" ca="1" si="983"/>
        <v>380349.20948210888</v>
      </c>
      <c r="C8974" s="1">
        <f t="shared" ca="1" si="980"/>
        <v>100</v>
      </c>
      <c r="D8974" s="1">
        <f t="shared" ca="1" si="981"/>
        <v>-42.077013244733351</v>
      </c>
      <c r="E8974" s="1">
        <f t="shared" ca="1" si="982"/>
        <v>-3</v>
      </c>
      <c r="F8974" s="1">
        <f t="shared" ca="1" si="984"/>
        <v>1</v>
      </c>
      <c r="G8974" s="1">
        <f t="shared" ca="1" si="985"/>
        <v>2</v>
      </c>
      <c r="H8974" s="1">
        <f t="shared" ca="1" si="986"/>
        <v>0</v>
      </c>
    </row>
    <row r="8975" spans="1:8" hidden="1" x14ac:dyDescent="0.2">
      <c r="A8975" s="1">
        <v>8972</v>
      </c>
      <c r="B8975" s="1">
        <f t="shared" ca="1" si="983"/>
        <v>376141.50815763557</v>
      </c>
      <c r="C8975" s="1">
        <f t="shared" ca="1" si="980"/>
        <v>100</v>
      </c>
      <c r="D8975" s="1">
        <f t="shared" ca="1" si="981"/>
        <v>58.639357099169693</v>
      </c>
      <c r="E8975" s="1">
        <f t="shared" ca="1" si="982"/>
        <v>-4</v>
      </c>
      <c r="F8975" s="1">
        <f t="shared" ca="1" si="984"/>
        <v>1</v>
      </c>
      <c r="G8975" s="1">
        <f t="shared" ca="1" si="985"/>
        <v>3</v>
      </c>
      <c r="H8975" s="1">
        <f t="shared" ca="1" si="986"/>
        <v>0</v>
      </c>
    </row>
    <row r="8976" spans="1:8" hidden="1" x14ac:dyDescent="0.2">
      <c r="A8976" s="1">
        <v>8973</v>
      </c>
      <c r="B8976" s="1">
        <f t="shared" ca="1" si="983"/>
        <v>382005.44386755256</v>
      </c>
      <c r="C8976" s="1">
        <f t="shared" ca="1" si="980"/>
        <v>100</v>
      </c>
      <c r="D8976" s="1">
        <f t="shared" ca="1" si="981"/>
        <v>58.639357099169693</v>
      </c>
      <c r="E8976" s="1">
        <f t="shared" ca="1" si="982"/>
        <v>-3</v>
      </c>
      <c r="F8976" s="1">
        <f t="shared" ca="1" si="984"/>
        <v>1</v>
      </c>
      <c r="G8976" s="1">
        <f t="shared" ca="1" si="985"/>
        <v>0</v>
      </c>
      <c r="H8976" s="1">
        <f t="shared" ca="1" si="986"/>
        <v>1</v>
      </c>
    </row>
    <row r="8977" spans="1:8" hidden="1" x14ac:dyDescent="0.2">
      <c r="A8977" s="1">
        <v>8974</v>
      </c>
      <c r="B8977" s="1">
        <f t="shared" ca="1" si="983"/>
        <v>387869.37957746955</v>
      </c>
      <c r="C8977" s="1">
        <f t="shared" ca="1" si="980"/>
        <v>100</v>
      </c>
      <c r="D8977" s="1">
        <f t="shared" ca="1" si="981"/>
        <v>58.639357099169693</v>
      </c>
      <c r="E8977" s="1">
        <f t="shared" ca="1" si="982"/>
        <v>-2</v>
      </c>
      <c r="F8977" s="1">
        <f t="shared" ca="1" si="984"/>
        <v>1</v>
      </c>
      <c r="G8977" s="1">
        <f t="shared" ca="1" si="985"/>
        <v>0</v>
      </c>
      <c r="H8977" s="1">
        <f t="shared" ca="1" si="986"/>
        <v>2</v>
      </c>
    </row>
    <row r="8978" spans="1:8" hidden="1" x14ac:dyDescent="0.2">
      <c r="A8978" s="1">
        <v>8975</v>
      </c>
      <c r="B8978" s="1">
        <f t="shared" ca="1" si="983"/>
        <v>393733.31528738653</v>
      </c>
      <c r="C8978" s="1">
        <f t="shared" ca="1" si="980"/>
        <v>100</v>
      </c>
      <c r="D8978" s="1">
        <f t="shared" ca="1" si="981"/>
        <v>58.639357099169693</v>
      </c>
      <c r="E8978" s="1">
        <f t="shared" ca="1" si="982"/>
        <v>-1</v>
      </c>
      <c r="F8978" s="1">
        <f t="shared" ca="1" si="984"/>
        <v>1</v>
      </c>
      <c r="G8978" s="1">
        <f t="shared" ca="1" si="985"/>
        <v>0</v>
      </c>
      <c r="H8978" s="1">
        <f t="shared" ca="1" si="986"/>
        <v>3</v>
      </c>
    </row>
    <row r="8979" spans="1:8" hidden="1" x14ac:dyDescent="0.2">
      <c r="A8979" s="1">
        <v>8976</v>
      </c>
      <c r="B8979" s="1">
        <f t="shared" ca="1" si="983"/>
        <v>399597.25099730352</v>
      </c>
      <c r="C8979" s="1">
        <f t="shared" ca="1" si="980"/>
        <v>100</v>
      </c>
      <c r="D8979" s="1">
        <f t="shared" ca="1" si="981"/>
        <v>58.639357099169693</v>
      </c>
      <c r="E8979" s="1">
        <f t="shared" ca="1" si="982"/>
        <v>0</v>
      </c>
      <c r="F8979" s="1">
        <f t="shared" ca="1" si="984"/>
        <v>1</v>
      </c>
      <c r="G8979" s="1">
        <f t="shared" ca="1" si="985"/>
        <v>0</v>
      </c>
      <c r="H8979" s="1">
        <f t="shared" ca="1" si="986"/>
        <v>4</v>
      </c>
    </row>
    <row r="8980" spans="1:8" hidden="1" x14ac:dyDescent="0.2">
      <c r="A8980" s="1">
        <v>8977</v>
      </c>
      <c r="B8980" s="1">
        <f t="shared" ca="1" si="983"/>
        <v>405461.18670722051</v>
      </c>
      <c r="C8980" s="1">
        <f t="shared" ca="1" si="980"/>
        <v>100</v>
      </c>
      <c r="D8980" s="1">
        <f t="shared" ca="1" si="981"/>
        <v>-42.077013244733351</v>
      </c>
      <c r="E8980" s="1">
        <f t="shared" ca="1" si="982"/>
        <v>0</v>
      </c>
      <c r="F8980" s="1">
        <f t="shared" ca="1" si="984"/>
        <v>1</v>
      </c>
      <c r="G8980" s="1">
        <f t="shared" ca="1" si="985"/>
        <v>0</v>
      </c>
      <c r="H8980" s="1">
        <f t="shared" ca="1" si="986"/>
        <v>5</v>
      </c>
    </row>
    <row r="8981" spans="1:8" hidden="1" x14ac:dyDescent="0.2">
      <c r="A8981" s="1">
        <v>8978</v>
      </c>
      <c r="B8981" s="1">
        <f t="shared" ca="1" si="983"/>
        <v>401253.4853827472</v>
      </c>
      <c r="C8981" s="1">
        <f t="shared" ca="1" si="980"/>
        <v>100</v>
      </c>
      <c r="D8981" s="1">
        <f t="shared" ca="1" si="981"/>
        <v>-42.077013244733351</v>
      </c>
      <c r="E8981" s="1">
        <f t="shared" ca="1" si="982"/>
        <v>-1</v>
      </c>
      <c r="F8981" s="1">
        <f t="shared" ca="1" si="984"/>
        <v>1</v>
      </c>
      <c r="G8981" s="1">
        <f t="shared" ca="1" si="985"/>
        <v>1</v>
      </c>
      <c r="H8981" s="1">
        <f t="shared" ca="1" si="986"/>
        <v>0</v>
      </c>
    </row>
    <row r="8982" spans="1:8" hidden="1" x14ac:dyDescent="0.2">
      <c r="A8982" s="1">
        <v>8979</v>
      </c>
      <c r="B8982" s="1">
        <f t="shared" ca="1" si="983"/>
        <v>397045.78405827389</v>
      </c>
      <c r="C8982" s="1">
        <f t="shared" ca="1" si="980"/>
        <v>100</v>
      </c>
      <c r="D8982" s="1">
        <f t="shared" ca="1" si="981"/>
        <v>58.639357099169693</v>
      </c>
      <c r="E8982" s="1">
        <f t="shared" ca="1" si="982"/>
        <v>-2</v>
      </c>
      <c r="F8982" s="1">
        <f t="shared" ca="1" si="984"/>
        <v>1</v>
      </c>
      <c r="G8982" s="1">
        <f t="shared" ca="1" si="985"/>
        <v>2</v>
      </c>
      <c r="H8982" s="1">
        <f t="shared" ca="1" si="986"/>
        <v>0</v>
      </c>
    </row>
    <row r="8983" spans="1:8" hidden="1" x14ac:dyDescent="0.2">
      <c r="A8983" s="1">
        <v>8980</v>
      </c>
      <c r="B8983" s="1">
        <f t="shared" ca="1" si="983"/>
        <v>402909.71976819087</v>
      </c>
      <c r="C8983" s="1">
        <f t="shared" ca="1" si="980"/>
        <v>100</v>
      </c>
      <c r="D8983" s="1">
        <f t="shared" ca="1" si="981"/>
        <v>58.639357099169693</v>
      </c>
      <c r="E8983" s="1">
        <f t="shared" ca="1" si="982"/>
        <v>-1</v>
      </c>
      <c r="F8983" s="1">
        <f t="shared" ca="1" si="984"/>
        <v>1</v>
      </c>
      <c r="G8983" s="1">
        <f t="shared" ca="1" si="985"/>
        <v>0</v>
      </c>
      <c r="H8983" s="1">
        <f t="shared" ca="1" si="986"/>
        <v>1</v>
      </c>
    </row>
    <row r="8984" spans="1:8" hidden="1" x14ac:dyDescent="0.2">
      <c r="A8984" s="1">
        <v>8981</v>
      </c>
      <c r="B8984" s="1">
        <f t="shared" ca="1" si="983"/>
        <v>408773.65547810786</v>
      </c>
      <c r="C8984" s="1">
        <f t="shared" ca="1" si="980"/>
        <v>100</v>
      </c>
      <c r="D8984" s="1">
        <f t="shared" ca="1" si="981"/>
        <v>58.639357099169693</v>
      </c>
      <c r="E8984" s="1">
        <f t="shared" ca="1" si="982"/>
        <v>0</v>
      </c>
      <c r="F8984" s="1">
        <f t="shared" ca="1" si="984"/>
        <v>1</v>
      </c>
      <c r="G8984" s="1">
        <f t="shared" ca="1" si="985"/>
        <v>0</v>
      </c>
      <c r="H8984" s="1">
        <f t="shared" ca="1" si="986"/>
        <v>2</v>
      </c>
    </row>
    <row r="8985" spans="1:8" hidden="1" x14ac:dyDescent="0.2">
      <c r="A8985" s="1">
        <v>8982</v>
      </c>
      <c r="B8985" s="1">
        <f t="shared" ca="1" si="983"/>
        <v>414637.59118802485</v>
      </c>
      <c r="C8985" s="1">
        <f t="shared" ca="1" si="980"/>
        <v>100</v>
      </c>
      <c r="D8985" s="1">
        <f t="shared" ca="1" si="981"/>
        <v>-42.077013244733351</v>
      </c>
      <c r="E8985" s="1">
        <f t="shared" ca="1" si="982"/>
        <v>0</v>
      </c>
      <c r="F8985" s="1">
        <f t="shared" ca="1" si="984"/>
        <v>1</v>
      </c>
      <c r="G8985" s="1">
        <f t="shared" ca="1" si="985"/>
        <v>0</v>
      </c>
      <c r="H8985" s="1">
        <f t="shared" ca="1" si="986"/>
        <v>3</v>
      </c>
    </row>
    <row r="8986" spans="1:8" hidden="1" x14ac:dyDescent="0.2">
      <c r="A8986" s="1">
        <v>8983</v>
      </c>
      <c r="B8986" s="1">
        <f t="shared" ca="1" si="983"/>
        <v>410429.88986355154</v>
      </c>
      <c r="C8986" s="1">
        <f t="shared" ca="1" si="980"/>
        <v>100</v>
      </c>
      <c r="D8986" s="1">
        <f t="shared" ca="1" si="981"/>
        <v>-42.077013244733351</v>
      </c>
      <c r="E8986" s="1">
        <f t="shared" ca="1" si="982"/>
        <v>-1</v>
      </c>
      <c r="F8986" s="1">
        <f t="shared" ca="1" si="984"/>
        <v>1</v>
      </c>
      <c r="G8986" s="1">
        <f t="shared" ca="1" si="985"/>
        <v>1</v>
      </c>
      <c r="H8986" s="1">
        <f t="shared" ca="1" si="986"/>
        <v>0</v>
      </c>
    </row>
    <row r="8987" spans="1:8" hidden="1" x14ac:dyDescent="0.2">
      <c r="A8987" s="1">
        <v>8984</v>
      </c>
      <c r="B8987" s="1">
        <f t="shared" ca="1" si="983"/>
        <v>406222.18853907823</v>
      </c>
      <c r="C8987" s="1">
        <f t="shared" ca="1" si="980"/>
        <v>100</v>
      </c>
      <c r="D8987" s="1">
        <f t="shared" ca="1" si="981"/>
        <v>58.639357099169693</v>
      </c>
      <c r="E8987" s="1">
        <f t="shared" ca="1" si="982"/>
        <v>-2</v>
      </c>
      <c r="F8987" s="1">
        <f t="shared" ca="1" si="984"/>
        <v>1</v>
      </c>
      <c r="G8987" s="1">
        <f t="shared" ca="1" si="985"/>
        <v>2</v>
      </c>
      <c r="H8987" s="1">
        <f t="shared" ca="1" si="986"/>
        <v>0</v>
      </c>
    </row>
    <row r="8988" spans="1:8" hidden="1" x14ac:dyDescent="0.2">
      <c r="A8988" s="1">
        <v>8985</v>
      </c>
      <c r="B8988" s="1">
        <f t="shared" ca="1" si="983"/>
        <v>412086.12424899521</v>
      </c>
      <c r="C8988" s="1">
        <f t="shared" ca="1" si="980"/>
        <v>100</v>
      </c>
      <c r="D8988" s="1">
        <f t="shared" ca="1" si="981"/>
        <v>58.639357099169693</v>
      </c>
      <c r="E8988" s="1">
        <f t="shared" ca="1" si="982"/>
        <v>-1</v>
      </c>
      <c r="F8988" s="1">
        <f t="shared" ca="1" si="984"/>
        <v>1</v>
      </c>
      <c r="G8988" s="1">
        <f t="shared" ca="1" si="985"/>
        <v>0</v>
      </c>
      <c r="H8988" s="1">
        <f t="shared" ca="1" si="986"/>
        <v>1</v>
      </c>
    </row>
    <row r="8989" spans="1:8" hidden="1" x14ac:dyDescent="0.2">
      <c r="A8989" s="1">
        <v>8986</v>
      </c>
      <c r="B8989" s="1">
        <f t="shared" ca="1" si="983"/>
        <v>417950.0599589122</v>
      </c>
      <c r="C8989" s="1">
        <f t="shared" ca="1" si="980"/>
        <v>100</v>
      </c>
      <c r="D8989" s="1">
        <f t="shared" ca="1" si="981"/>
        <v>58.639357099169693</v>
      </c>
      <c r="E8989" s="1">
        <f t="shared" ca="1" si="982"/>
        <v>0</v>
      </c>
      <c r="F8989" s="1">
        <f t="shared" ca="1" si="984"/>
        <v>1</v>
      </c>
      <c r="G8989" s="1">
        <f t="shared" ca="1" si="985"/>
        <v>0</v>
      </c>
      <c r="H8989" s="1">
        <f t="shared" ca="1" si="986"/>
        <v>2</v>
      </c>
    </row>
    <row r="8990" spans="1:8" hidden="1" x14ac:dyDescent="0.2">
      <c r="A8990" s="1">
        <v>8987</v>
      </c>
      <c r="B8990" s="1">
        <f t="shared" ca="1" si="983"/>
        <v>423813.99566882919</v>
      </c>
      <c r="C8990" s="1">
        <f t="shared" ca="1" si="980"/>
        <v>100</v>
      </c>
      <c r="D8990" s="1">
        <f t="shared" ca="1" si="981"/>
        <v>-42.077013244733351</v>
      </c>
      <c r="E8990" s="1">
        <f t="shared" ca="1" si="982"/>
        <v>0</v>
      </c>
      <c r="F8990" s="1">
        <f t="shared" ca="1" si="984"/>
        <v>1</v>
      </c>
      <c r="G8990" s="1">
        <f t="shared" ca="1" si="985"/>
        <v>0</v>
      </c>
      <c r="H8990" s="1">
        <f t="shared" ca="1" si="986"/>
        <v>3</v>
      </c>
    </row>
    <row r="8991" spans="1:8" hidden="1" x14ac:dyDescent="0.2">
      <c r="A8991" s="1">
        <v>8988</v>
      </c>
      <c r="B8991" s="1">
        <f t="shared" ca="1" si="983"/>
        <v>419606.29434435588</v>
      </c>
      <c r="C8991" s="1">
        <f t="shared" ca="1" si="980"/>
        <v>100</v>
      </c>
      <c r="D8991" s="1">
        <f t="shared" ca="1" si="981"/>
        <v>-42.077013244733351</v>
      </c>
      <c r="E8991" s="1">
        <f t="shared" ca="1" si="982"/>
        <v>-1</v>
      </c>
      <c r="F8991" s="1">
        <f t="shared" ca="1" si="984"/>
        <v>1</v>
      </c>
      <c r="G8991" s="1">
        <f t="shared" ca="1" si="985"/>
        <v>1</v>
      </c>
      <c r="H8991" s="1">
        <f t="shared" ca="1" si="986"/>
        <v>0</v>
      </c>
    </row>
    <row r="8992" spans="1:8" hidden="1" x14ac:dyDescent="0.2">
      <c r="A8992" s="1">
        <v>8989</v>
      </c>
      <c r="B8992" s="1">
        <f t="shared" ca="1" si="983"/>
        <v>415398.59301988257</v>
      </c>
      <c r="C8992" s="1">
        <f t="shared" ca="1" si="980"/>
        <v>100</v>
      </c>
      <c r="D8992" s="1">
        <f t="shared" ca="1" si="981"/>
        <v>-42.077013244733351</v>
      </c>
      <c r="E8992" s="1">
        <f t="shared" ca="1" si="982"/>
        <v>-2</v>
      </c>
      <c r="F8992" s="1">
        <f t="shared" ca="1" si="984"/>
        <v>1</v>
      </c>
      <c r="G8992" s="1">
        <f t="shared" ca="1" si="985"/>
        <v>2</v>
      </c>
      <c r="H8992" s="1">
        <f t="shared" ca="1" si="986"/>
        <v>0</v>
      </c>
    </row>
    <row r="8993" spans="1:8" hidden="1" x14ac:dyDescent="0.2">
      <c r="A8993" s="1">
        <v>8990</v>
      </c>
      <c r="B8993" s="1">
        <f t="shared" ca="1" si="983"/>
        <v>411190.89169540926</v>
      </c>
      <c r="C8993" s="1">
        <f t="shared" ca="1" si="980"/>
        <v>100</v>
      </c>
      <c r="D8993" s="1">
        <f t="shared" ca="1" si="981"/>
        <v>58.639357099169693</v>
      </c>
      <c r="E8993" s="1">
        <f t="shared" ca="1" si="982"/>
        <v>-3</v>
      </c>
      <c r="F8993" s="1">
        <f t="shared" ca="1" si="984"/>
        <v>1</v>
      </c>
      <c r="G8993" s="1">
        <f t="shared" ca="1" si="985"/>
        <v>3</v>
      </c>
      <c r="H8993" s="1">
        <f t="shared" ca="1" si="986"/>
        <v>0</v>
      </c>
    </row>
    <row r="8994" spans="1:8" hidden="1" x14ac:dyDescent="0.2">
      <c r="A8994" s="1">
        <v>8991</v>
      </c>
      <c r="B8994" s="1">
        <f t="shared" ca="1" si="983"/>
        <v>417054.82740532624</v>
      </c>
      <c r="C8994" s="1">
        <f t="shared" ca="1" si="980"/>
        <v>100</v>
      </c>
      <c r="D8994" s="1">
        <f t="shared" ca="1" si="981"/>
        <v>-42.077013244733351</v>
      </c>
      <c r="E8994" s="1">
        <f t="shared" ca="1" si="982"/>
        <v>-2</v>
      </c>
      <c r="F8994" s="1">
        <f t="shared" ca="1" si="984"/>
        <v>1</v>
      </c>
      <c r="G8994" s="1">
        <f t="shared" ca="1" si="985"/>
        <v>0</v>
      </c>
      <c r="H8994" s="1">
        <f t="shared" ca="1" si="986"/>
        <v>1</v>
      </c>
    </row>
    <row r="8995" spans="1:8" hidden="1" x14ac:dyDescent="0.2">
      <c r="A8995" s="1">
        <v>8992</v>
      </c>
      <c r="B8995" s="1">
        <f t="shared" ca="1" si="983"/>
        <v>412847.12608085293</v>
      </c>
      <c r="C8995" s="1">
        <f t="shared" ca="1" si="980"/>
        <v>100</v>
      </c>
      <c r="D8995" s="1">
        <f t="shared" ca="1" si="981"/>
        <v>58.639357099169693</v>
      </c>
      <c r="E8995" s="1">
        <f t="shared" ca="1" si="982"/>
        <v>-3</v>
      </c>
      <c r="F8995" s="1">
        <f t="shared" ca="1" si="984"/>
        <v>1</v>
      </c>
      <c r="G8995" s="1">
        <f t="shared" ca="1" si="985"/>
        <v>1</v>
      </c>
      <c r="H8995" s="1">
        <f t="shared" ca="1" si="986"/>
        <v>0</v>
      </c>
    </row>
    <row r="8996" spans="1:8" hidden="1" x14ac:dyDescent="0.2">
      <c r="A8996" s="1">
        <v>8993</v>
      </c>
      <c r="B8996" s="1">
        <f t="shared" ca="1" si="983"/>
        <v>418711.06179076992</v>
      </c>
      <c r="C8996" s="1">
        <f t="shared" ca="1" si="980"/>
        <v>100</v>
      </c>
      <c r="D8996" s="1">
        <f t="shared" ca="1" si="981"/>
        <v>-42.077013244733351</v>
      </c>
      <c r="E8996" s="1">
        <f t="shared" ca="1" si="982"/>
        <v>-2</v>
      </c>
      <c r="F8996" s="1">
        <f t="shared" ca="1" si="984"/>
        <v>1</v>
      </c>
      <c r="G8996" s="1">
        <f t="shared" ca="1" si="985"/>
        <v>0</v>
      </c>
      <c r="H8996" s="1">
        <f t="shared" ca="1" si="986"/>
        <v>1</v>
      </c>
    </row>
    <row r="8997" spans="1:8" hidden="1" x14ac:dyDescent="0.2">
      <c r="A8997" s="1">
        <v>8994</v>
      </c>
      <c r="B8997" s="1">
        <f t="shared" ca="1" si="983"/>
        <v>414503.36046629661</v>
      </c>
      <c r="C8997" s="1">
        <f t="shared" ca="1" si="980"/>
        <v>100</v>
      </c>
      <c r="D8997" s="1">
        <f t="shared" ca="1" si="981"/>
        <v>-42.077013244733351</v>
      </c>
      <c r="E8997" s="1">
        <f t="shared" ca="1" si="982"/>
        <v>-3</v>
      </c>
      <c r="F8997" s="1">
        <f t="shared" ca="1" si="984"/>
        <v>1</v>
      </c>
      <c r="G8997" s="1">
        <f t="shared" ca="1" si="985"/>
        <v>1</v>
      </c>
      <c r="H8997" s="1">
        <f t="shared" ca="1" si="986"/>
        <v>0</v>
      </c>
    </row>
    <row r="8998" spans="1:8" hidden="1" x14ac:dyDescent="0.2">
      <c r="A8998" s="1">
        <v>8995</v>
      </c>
      <c r="B8998" s="1">
        <f t="shared" ca="1" si="983"/>
        <v>410295.6591418233</v>
      </c>
      <c r="C8998" s="1">
        <f t="shared" ca="1" si="980"/>
        <v>100</v>
      </c>
      <c r="D8998" s="1">
        <f t="shared" ca="1" si="981"/>
        <v>-42.077013244733351</v>
      </c>
      <c r="E8998" s="1">
        <f t="shared" ca="1" si="982"/>
        <v>-4</v>
      </c>
      <c r="F8998" s="1">
        <f t="shared" ca="1" si="984"/>
        <v>1</v>
      </c>
      <c r="G8998" s="1">
        <f t="shared" ca="1" si="985"/>
        <v>2</v>
      </c>
      <c r="H8998" s="1">
        <f t="shared" ca="1" si="986"/>
        <v>0</v>
      </c>
    </row>
    <row r="8999" spans="1:8" hidden="1" x14ac:dyDescent="0.2">
      <c r="A8999" s="1">
        <v>8996</v>
      </c>
      <c r="B8999" s="1">
        <f t="shared" ca="1" si="983"/>
        <v>406087.95781734999</v>
      </c>
      <c r="C8999" s="1">
        <f t="shared" ca="1" si="980"/>
        <v>500</v>
      </c>
      <c r="D8999" s="1">
        <f t="shared" ca="1" si="981"/>
        <v>-42.077013244733351</v>
      </c>
      <c r="E8999" s="1">
        <f t="shared" ca="1" si="982"/>
        <v>0</v>
      </c>
      <c r="F8999" s="1">
        <f t="shared" ca="1" si="984"/>
        <v>2</v>
      </c>
      <c r="G8999" s="1">
        <f t="shared" ca="1" si="985"/>
        <v>3</v>
      </c>
      <c r="H8999" s="1">
        <f t="shared" ca="1" si="986"/>
        <v>0</v>
      </c>
    </row>
    <row r="9000" spans="1:8" hidden="1" x14ac:dyDescent="0.2">
      <c r="A9000" s="1">
        <v>8997</v>
      </c>
      <c r="B9000" s="1">
        <f t="shared" ca="1" si="983"/>
        <v>385049.45119498332</v>
      </c>
      <c r="C9000" s="1">
        <f t="shared" ca="1" si="980"/>
        <v>500</v>
      </c>
      <c r="D9000" s="1">
        <f t="shared" ca="1" si="981"/>
        <v>-42.077013244733351</v>
      </c>
      <c r="E9000" s="1">
        <f t="shared" ca="1" si="982"/>
        <v>-1</v>
      </c>
      <c r="F9000" s="1">
        <f t="shared" ca="1" si="984"/>
        <v>2</v>
      </c>
      <c r="G9000" s="1">
        <f t="shared" ca="1" si="985"/>
        <v>4</v>
      </c>
      <c r="H9000" s="1">
        <f t="shared" ca="1" si="986"/>
        <v>0</v>
      </c>
    </row>
    <row r="9001" spans="1:8" hidden="1" x14ac:dyDescent="0.2">
      <c r="A9001" s="1">
        <v>8998</v>
      </c>
      <c r="B9001" s="1">
        <f t="shared" ca="1" si="983"/>
        <v>364010.94457261666</v>
      </c>
      <c r="C9001" s="1">
        <f t="shared" ca="1" si="980"/>
        <v>500</v>
      </c>
      <c r="D9001" s="1">
        <f t="shared" ca="1" si="981"/>
        <v>-42.077013244733351</v>
      </c>
      <c r="E9001" s="1">
        <f t="shared" ca="1" si="982"/>
        <v>-2</v>
      </c>
      <c r="F9001" s="1">
        <f t="shared" ca="1" si="984"/>
        <v>2</v>
      </c>
      <c r="G9001" s="1">
        <f t="shared" ca="1" si="985"/>
        <v>5</v>
      </c>
      <c r="H9001" s="1">
        <f t="shared" ca="1" si="986"/>
        <v>0</v>
      </c>
    </row>
    <row r="9002" spans="1:8" hidden="1" x14ac:dyDescent="0.2">
      <c r="A9002" s="1">
        <v>8999</v>
      </c>
      <c r="B9002" s="1">
        <f t="shared" ca="1" si="983"/>
        <v>342972.43795024999</v>
      </c>
      <c r="C9002" s="1">
        <f t="shared" ca="1" si="980"/>
        <v>500</v>
      </c>
      <c r="D9002" s="1">
        <f t="shared" ca="1" si="981"/>
        <v>-42.077013244733351</v>
      </c>
      <c r="E9002" s="1">
        <f t="shared" ca="1" si="982"/>
        <v>-3</v>
      </c>
      <c r="F9002" s="1">
        <f t="shared" ca="1" si="984"/>
        <v>2</v>
      </c>
      <c r="G9002" s="1">
        <f t="shared" ca="1" si="985"/>
        <v>6</v>
      </c>
      <c r="H9002" s="1">
        <f t="shared" ca="1" si="986"/>
        <v>0</v>
      </c>
    </row>
    <row r="9003" spans="1:8" hidden="1" x14ac:dyDescent="0.2">
      <c r="A9003" s="1">
        <v>9000</v>
      </c>
      <c r="B9003" s="1">
        <f t="shared" ca="1" si="983"/>
        <v>321933.93132788333</v>
      </c>
      <c r="C9003" s="1">
        <f t="shared" ca="1" si="980"/>
        <v>500</v>
      </c>
      <c r="D9003" s="1">
        <f t="shared" ca="1" si="981"/>
        <v>58.639357099169693</v>
      </c>
      <c r="E9003" s="1">
        <f t="shared" ca="1" si="982"/>
        <v>-4</v>
      </c>
      <c r="F9003" s="1">
        <f t="shared" ca="1" si="984"/>
        <v>2</v>
      </c>
      <c r="G9003" s="1">
        <f t="shared" ca="1" si="985"/>
        <v>7</v>
      </c>
      <c r="H9003" s="1">
        <f t="shared" ca="1" si="986"/>
        <v>0</v>
      </c>
    </row>
    <row r="9004" spans="1:8" hidden="1" x14ac:dyDescent="0.2">
      <c r="A9004" s="1">
        <v>9001</v>
      </c>
      <c r="B9004" s="1">
        <f t="shared" ca="1" si="983"/>
        <v>351253.6098774682</v>
      </c>
      <c r="C9004" s="1">
        <f t="shared" ca="1" si="980"/>
        <v>500</v>
      </c>
      <c r="D9004" s="1">
        <f t="shared" ca="1" si="981"/>
        <v>58.639357099169693</v>
      </c>
      <c r="E9004" s="1">
        <f t="shared" ca="1" si="982"/>
        <v>-3</v>
      </c>
      <c r="F9004" s="1">
        <f t="shared" ca="1" si="984"/>
        <v>2</v>
      </c>
      <c r="G9004" s="1">
        <f t="shared" ca="1" si="985"/>
        <v>0</v>
      </c>
      <c r="H9004" s="1">
        <f t="shared" ca="1" si="986"/>
        <v>1</v>
      </c>
    </row>
    <row r="9005" spans="1:8" hidden="1" x14ac:dyDescent="0.2">
      <c r="A9005" s="1">
        <v>9002</v>
      </c>
      <c r="B9005" s="1">
        <f t="shared" ca="1" si="983"/>
        <v>380573.28842705302</v>
      </c>
      <c r="C9005" s="1">
        <f t="shared" ca="1" si="980"/>
        <v>500</v>
      </c>
      <c r="D9005" s="1">
        <f t="shared" ca="1" si="981"/>
        <v>58.639357099169693</v>
      </c>
      <c r="E9005" s="1">
        <f t="shared" ca="1" si="982"/>
        <v>-2</v>
      </c>
      <c r="F9005" s="1">
        <f t="shared" ca="1" si="984"/>
        <v>2</v>
      </c>
      <c r="G9005" s="1">
        <f t="shared" ca="1" si="985"/>
        <v>0</v>
      </c>
      <c r="H9005" s="1">
        <f t="shared" ca="1" si="986"/>
        <v>2</v>
      </c>
    </row>
    <row r="9006" spans="1:8" hidden="1" x14ac:dyDescent="0.2">
      <c r="A9006" s="1">
        <v>9003</v>
      </c>
      <c r="B9006" s="1">
        <f t="shared" ca="1" si="983"/>
        <v>409892.96697663784</v>
      </c>
      <c r="C9006" s="1">
        <f t="shared" ca="1" si="980"/>
        <v>500</v>
      </c>
      <c r="D9006" s="1">
        <f t="shared" ca="1" si="981"/>
        <v>58.639357099169693</v>
      </c>
      <c r="E9006" s="1">
        <f t="shared" ca="1" si="982"/>
        <v>-1</v>
      </c>
      <c r="F9006" s="1">
        <f t="shared" ca="1" si="984"/>
        <v>2</v>
      </c>
      <c r="G9006" s="1">
        <f t="shared" ca="1" si="985"/>
        <v>0</v>
      </c>
      <c r="H9006" s="1">
        <f t="shared" ca="1" si="986"/>
        <v>3</v>
      </c>
    </row>
    <row r="9007" spans="1:8" hidden="1" x14ac:dyDescent="0.2">
      <c r="A9007" s="1">
        <v>9004</v>
      </c>
      <c r="B9007" s="1">
        <f t="shared" ca="1" si="983"/>
        <v>439212.64552622265</v>
      </c>
      <c r="C9007" s="1">
        <f t="shared" ca="1" si="980"/>
        <v>100</v>
      </c>
      <c r="D9007" s="1">
        <f t="shared" ca="1" si="981"/>
        <v>58.639357099169693</v>
      </c>
      <c r="E9007" s="1">
        <f t="shared" ca="1" si="982"/>
        <v>0</v>
      </c>
      <c r="F9007" s="1">
        <f t="shared" ca="1" si="984"/>
        <v>1</v>
      </c>
      <c r="G9007" s="1">
        <f t="shared" ca="1" si="985"/>
        <v>0</v>
      </c>
      <c r="H9007" s="1">
        <f t="shared" ca="1" si="986"/>
        <v>4</v>
      </c>
    </row>
    <row r="9008" spans="1:8" hidden="1" x14ac:dyDescent="0.2">
      <c r="A9008" s="1">
        <v>9005</v>
      </c>
      <c r="B9008" s="1">
        <f t="shared" ca="1" si="983"/>
        <v>445076.58123613964</v>
      </c>
      <c r="C9008" s="1">
        <f t="shared" ca="1" si="980"/>
        <v>100</v>
      </c>
      <c r="D9008" s="1">
        <f t="shared" ca="1" si="981"/>
        <v>58.639357099169693</v>
      </c>
      <c r="E9008" s="1">
        <f t="shared" ca="1" si="982"/>
        <v>0</v>
      </c>
      <c r="F9008" s="1">
        <f t="shared" ca="1" si="984"/>
        <v>1</v>
      </c>
      <c r="G9008" s="1">
        <f t="shared" ca="1" si="985"/>
        <v>0</v>
      </c>
      <c r="H9008" s="1">
        <f t="shared" ca="1" si="986"/>
        <v>5</v>
      </c>
    </row>
    <row r="9009" spans="1:8" hidden="1" x14ac:dyDescent="0.2">
      <c r="A9009" s="1">
        <v>9006</v>
      </c>
      <c r="B9009" s="1">
        <f t="shared" ca="1" si="983"/>
        <v>450940.51694605662</v>
      </c>
      <c r="C9009" s="1">
        <f t="shared" ca="1" si="980"/>
        <v>100</v>
      </c>
      <c r="D9009" s="1">
        <f t="shared" ca="1" si="981"/>
        <v>-42.077013244733351</v>
      </c>
      <c r="E9009" s="1">
        <f t="shared" ca="1" si="982"/>
        <v>0</v>
      </c>
      <c r="F9009" s="1">
        <f t="shared" ca="1" si="984"/>
        <v>1</v>
      </c>
      <c r="G9009" s="1">
        <f t="shared" ca="1" si="985"/>
        <v>0</v>
      </c>
      <c r="H9009" s="1">
        <f t="shared" ca="1" si="986"/>
        <v>6</v>
      </c>
    </row>
    <row r="9010" spans="1:8" hidden="1" x14ac:dyDescent="0.2">
      <c r="A9010" s="1">
        <v>9007</v>
      </c>
      <c r="B9010" s="1">
        <f t="shared" ca="1" si="983"/>
        <v>446732.81562158332</v>
      </c>
      <c r="C9010" s="1">
        <f t="shared" ca="1" si="980"/>
        <v>100</v>
      </c>
      <c r="D9010" s="1">
        <f t="shared" ca="1" si="981"/>
        <v>58.639357099169693</v>
      </c>
      <c r="E9010" s="1">
        <f t="shared" ca="1" si="982"/>
        <v>-1</v>
      </c>
      <c r="F9010" s="1">
        <f t="shared" ca="1" si="984"/>
        <v>1</v>
      </c>
      <c r="G9010" s="1">
        <f t="shared" ca="1" si="985"/>
        <v>1</v>
      </c>
      <c r="H9010" s="1">
        <f t="shared" ca="1" si="986"/>
        <v>0</v>
      </c>
    </row>
    <row r="9011" spans="1:8" hidden="1" x14ac:dyDescent="0.2">
      <c r="A9011" s="1">
        <v>9008</v>
      </c>
      <c r="B9011" s="1">
        <f t="shared" ca="1" si="983"/>
        <v>452596.7513315003</v>
      </c>
      <c r="C9011" s="1">
        <f t="shared" ca="1" si="980"/>
        <v>100</v>
      </c>
      <c r="D9011" s="1">
        <f t="shared" ca="1" si="981"/>
        <v>58.639357099169693</v>
      </c>
      <c r="E9011" s="1">
        <f t="shared" ca="1" si="982"/>
        <v>0</v>
      </c>
      <c r="F9011" s="1">
        <f t="shared" ca="1" si="984"/>
        <v>1</v>
      </c>
      <c r="G9011" s="1">
        <f t="shared" ca="1" si="985"/>
        <v>0</v>
      </c>
      <c r="H9011" s="1">
        <f t="shared" ca="1" si="986"/>
        <v>1</v>
      </c>
    </row>
    <row r="9012" spans="1:8" hidden="1" x14ac:dyDescent="0.2">
      <c r="A9012" s="1">
        <v>9009</v>
      </c>
      <c r="B9012" s="1">
        <f t="shared" ca="1" si="983"/>
        <v>458460.68704141729</v>
      </c>
      <c r="C9012" s="1">
        <f t="shared" ca="1" si="980"/>
        <v>100</v>
      </c>
      <c r="D9012" s="1">
        <f t="shared" ca="1" si="981"/>
        <v>58.639357099169693</v>
      </c>
      <c r="E9012" s="1">
        <f t="shared" ca="1" si="982"/>
        <v>0</v>
      </c>
      <c r="F9012" s="1">
        <f t="shared" ca="1" si="984"/>
        <v>1</v>
      </c>
      <c r="G9012" s="1">
        <f t="shared" ca="1" si="985"/>
        <v>0</v>
      </c>
      <c r="H9012" s="1">
        <f t="shared" ca="1" si="986"/>
        <v>2</v>
      </c>
    </row>
    <row r="9013" spans="1:8" hidden="1" x14ac:dyDescent="0.2">
      <c r="A9013" s="1">
        <v>9010</v>
      </c>
      <c r="B9013" s="1">
        <f t="shared" ca="1" si="983"/>
        <v>464324.62275133427</v>
      </c>
      <c r="C9013" s="1">
        <f t="shared" ca="1" si="980"/>
        <v>100</v>
      </c>
      <c r="D9013" s="1">
        <f t="shared" ca="1" si="981"/>
        <v>58.639357099169693</v>
      </c>
      <c r="E9013" s="1">
        <f t="shared" ca="1" si="982"/>
        <v>0</v>
      </c>
      <c r="F9013" s="1">
        <f t="shared" ca="1" si="984"/>
        <v>1</v>
      </c>
      <c r="G9013" s="1">
        <f t="shared" ca="1" si="985"/>
        <v>0</v>
      </c>
      <c r="H9013" s="1">
        <f t="shared" ca="1" si="986"/>
        <v>3</v>
      </c>
    </row>
    <row r="9014" spans="1:8" hidden="1" x14ac:dyDescent="0.2">
      <c r="A9014" s="1">
        <v>9011</v>
      </c>
      <c r="B9014" s="1">
        <f t="shared" ca="1" si="983"/>
        <v>470188.55846125126</v>
      </c>
      <c r="C9014" s="1">
        <f t="shared" ca="1" si="980"/>
        <v>100</v>
      </c>
      <c r="D9014" s="1">
        <f t="shared" ca="1" si="981"/>
        <v>58.639357099169693</v>
      </c>
      <c r="E9014" s="1">
        <f t="shared" ca="1" si="982"/>
        <v>0</v>
      </c>
      <c r="F9014" s="1">
        <f t="shared" ca="1" si="984"/>
        <v>1</v>
      </c>
      <c r="G9014" s="1">
        <f t="shared" ca="1" si="985"/>
        <v>0</v>
      </c>
      <c r="H9014" s="1">
        <f t="shared" ca="1" si="986"/>
        <v>4</v>
      </c>
    </row>
    <row r="9015" spans="1:8" hidden="1" x14ac:dyDescent="0.2">
      <c r="A9015" s="1">
        <v>9012</v>
      </c>
      <c r="B9015" s="1">
        <f t="shared" ca="1" si="983"/>
        <v>476052.49417116825</v>
      </c>
      <c r="C9015" s="1">
        <f t="shared" ca="1" si="980"/>
        <v>100</v>
      </c>
      <c r="D9015" s="1">
        <f t="shared" ca="1" si="981"/>
        <v>-42.077013244733351</v>
      </c>
      <c r="E9015" s="1">
        <f t="shared" ca="1" si="982"/>
        <v>0</v>
      </c>
      <c r="F9015" s="1">
        <f t="shared" ca="1" si="984"/>
        <v>1</v>
      </c>
      <c r="G9015" s="1">
        <f t="shared" ca="1" si="985"/>
        <v>0</v>
      </c>
      <c r="H9015" s="1">
        <f t="shared" ca="1" si="986"/>
        <v>5</v>
      </c>
    </row>
    <row r="9016" spans="1:8" hidden="1" x14ac:dyDescent="0.2">
      <c r="A9016" s="1">
        <v>9013</v>
      </c>
      <c r="B9016" s="1">
        <f t="shared" ca="1" si="983"/>
        <v>471844.79284669494</v>
      </c>
      <c r="C9016" s="1">
        <f t="shared" ca="1" si="980"/>
        <v>100</v>
      </c>
      <c r="D9016" s="1">
        <f t="shared" ca="1" si="981"/>
        <v>-42.077013244733351</v>
      </c>
      <c r="E9016" s="1">
        <f t="shared" ca="1" si="982"/>
        <v>-1</v>
      </c>
      <c r="F9016" s="1">
        <f t="shared" ca="1" si="984"/>
        <v>1</v>
      </c>
      <c r="G9016" s="1">
        <f t="shared" ca="1" si="985"/>
        <v>1</v>
      </c>
      <c r="H9016" s="1">
        <f t="shared" ca="1" si="986"/>
        <v>0</v>
      </c>
    </row>
    <row r="9017" spans="1:8" hidden="1" x14ac:dyDescent="0.2">
      <c r="A9017" s="1">
        <v>9014</v>
      </c>
      <c r="B9017" s="1">
        <f t="shared" ca="1" si="983"/>
        <v>467637.09152222163</v>
      </c>
      <c r="C9017" s="1">
        <f t="shared" ca="1" si="980"/>
        <v>100</v>
      </c>
      <c r="D9017" s="1">
        <f t="shared" ca="1" si="981"/>
        <v>58.639357099169693</v>
      </c>
      <c r="E9017" s="1">
        <f t="shared" ca="1" si="982"/>
        <v>-2</v>
      </c>
      <c r="F9017" s="1">
        <f t="shared" ca="1" si="984"/>
        <v>1</v>
      </c>
      <c r="G9017" s="1">
        <f t="shared" ca="1" si="985"/>
        <v>2</v>
      </c>
      <c r="H9017" s="1">
        <f t="shared" ca="1" si="986"/>
        <v>0</v>
      </c>
    </row>
    <row r="9018" spans="1:8" hidden="1" x14ac:dyDescent="0.2">
      <c r="A9018" s="1">
        <v>9015</v>
      </c>
      <c r="B9018" s="1">
        <f t="shared" ca="1" si="983"/>
        <v>473501.02723213861</v>
      </c>
      <c r="C9018" s="1">
        <f t="shared" ca="1" si="980"/>
        <v>100</v>
      </c>
      <c r="D9018" s="1">
        <f t="shared" ca="1" si="981"/>
        <v>-42.077013244733351</v>
      </c>
      <c r="E9018" s="1">
        <f t="shared" ca="1" si="982"/>
        <v>-1</v>
      </c>
      <c r="F9018" s="1">
        <f t="shared" ca="1" si="984"/>
        <v>1</v>
      </c>
      <c r="G9018" s="1">
        <f t="shared" ca="1" si="985"/>
        <v>0</v>
      </c>
      <c r="H9018" s="1">
        <f t="shared" ca="1" si="986"/>
        <v>1</v>
      </c>
    </row>
    <row r="9019" spans="1:8" hidden="1" x14ac:dyDescent="0.2">
      <c r="A9019" s="1">
        <v>9016</v>
      </c>
      <c r="B9019" s="1">
        <f t="shared" ca="1" si="983"/>
        <v>469293.3259076653</v>
      </c>
      <c r="C9019" s="1">
        <f t="shared" ca="1" si="980"/>
        <v>100</v>
      </c>
      <c r="D9019" s="1">
        <f t="shared" ca="1" si="981"/>
        <v>58.639357099169693</v>
      </c>
      <c r="E9019" s="1">
        <f t="shared" ca="1" si="982"/>
        <v>-2</v>
      </c>
      <c r="F9019" s="1">
        <f t="shared" ca="1" si="984"/>
        <v>1</v>
      </c>
      <c r="G9019" s="1">
        <f t="shared" ca="1" si="985"/>
        <v>1</v>
      </c>
      <c r="H9019" s="1">
        <f t="shared" ca="1" si="986"/>
        <v>0</v>
      </c>
    </row>
    <row r="9020" spans="1:8" hidden="1" x14ac:dyDescent="0.2">
      <c r="A9020" s="1">
        <v>9017</v>
      </c>
      <c r="B9020" s="1">
        <f t="shared" ca="1" si="983"/>
        <v>475157.26161758229</v>
      </c>
      <c r="C9020" s="1">
        <f t="shared" ca="1" si="980"/>
        <v>100</v>
      </c>
      <c r="D9020" s="1">
        <f t="shared" ca="1" si="981"/>
        <v>58.639357099169693</v>
      </c>
      <c r="E9020" s="1">
        <f t="shared" ca="1" si="982"/>
        <v>-1</v>
      </c>
      <c r="F9020" s="1">
        <f t="shared" ca="1" si="984"/>
        <v>1</v>
      </c>
      <c r="G9020" s="1">
        <f t="shared" ca="1" si="985"/>
        <v>0</v>
      </c>
      <c r="H9020" s="1">
        <f t="shared" ca="1" si="986"/>
        <v>1</v>
      </c>
    </row>
    <row r="9021" spans="1:8" hidden="1" x14ac:dyDescent="0.2">
      <c r="A9021" s="1">
        <v>9018</v>
      </c>
      <c r="B9021" s="1">
        <f t="shared" ca="1" si="983"/>
        <v>481021.19732749928</v>
      </c>
      <c r="C9021" s="1">
        <f t="shared" ca="1" si="980"/>
        <v>100</v>
      </c>
      <c r="D9021" s="1">
        <f t="shared" ca="1" si="981"/>
        <v>-42.077013244733351</v>
      </c>
      <c r="E9021" s="1">
        <f t="shared" ca="1" si="982"/>
        <v>0</v>
      </c>
      <c r="F9021" s="1">
        <f t="shared" ca="1" si="984"/>
        <v>1</v>
      </c>
      <c r="G9021" s="1">
        <f t="shared" ca="1" si="985"/>
        <v>0</v>
      </c>
      <c r="H9021" s="1">
        <f t="shared" ca="1" si="986"/>
        <v>2</v>
      </c>
    </row>
    <row r="9022" spans="1:8" hidden="1" x14ac:dyDescent="0.2">
      <c r="A9022" s="1">
        <v>9019</v>
      </c>
      <c r="B9022" s="1">
        <f t="shared" ca="1" si="983"/>
        <v>476813.49600302597</v>
      </c>
      <c r="C9022" s="1">
        <f t="shared" ca="1" si="980"/>
        <v>100</v>
      </c>
      <c r="D9022" s="1">
        <f t="shared" ca="1" si="981"/>
        <v>-42.077013244733351</v>
      </c>
      <c r="E9022" s="1">
        <f t="shared" ca="1" si="982"/>
        <v>-1</v>
      </c>
      <c r="F9022" s="1">
        <f t="shared" ca="1" si="984"/>
        <v>1</v>
      </c>
      <c r="G9022" s="1">
        <f t="shared" ca="1" si="985"/>
        <v>1</v>
      </c>
      <c r="H9022" s="1">
        <f t="shared" ca="1" si="986"/>
        <v>0</v>
      </c>
    </row>
    <row r="9023" spans="1:8" hidden="1" x14ac:dyDescent="0.2">
      <c r="A9023" s="1">
        <v>9020</v>
      </c>
      <c r="B9023" s="1">
        <f t="shared" ca="1" si="983"/>
        <v>472605.79467855266</v>
      </c>
      <c r="C9023" s="1">
        <f t="shared" ca="1" si="980"/>
        <v>100</v>
      </c>
      <c r="D9023" s="1">
        <f t="shared" ca="1" si="981"/>
        <v>-42.077013244733351</v>
      </c>
      <c r="E9023" s="1">
        <f t="shared" ca="1" si="982"/>
        <v>-2</v>
      </c>
      <c r="F9023" s="1">
        <f t="shared" ca="1" si="984"/>
        <v>1</v>
      </c>
      <c r="G9023" s="1">
        <f t="shared" ca="1" si="985"/>
        <v>2</v>
      </c>
      <c r="H9023" s="1">
        <f t="shared" ca="1" si="986"/>
        <v>0</v>
      </c>
    </row>
    <row r="9024" spans="1:8" hidden="1" x14ac:dyDescent="0.2">
      <c r="A9024" s="1">
        <v>9021</v>
      </c>
      <c r="B9024" s="1">
        <f t="shared" ca="1" si="983"/>
        <v>468398.09335407935</v>
      </c>
      <c r="C9024" s="1">
        <f t="shared" ca="1" si="980"/>
        <v>100</v>
      </c>
      <c r="D9024" s="1">
        <f t="shared" ca="1" si="981"/>
        <v>-42.077013244733351</v>
      </c>
      <c r="E9024" s="1">
        <f t="shared" ca="1" si="982"/>
        <v>-3</v>
      </c>
      <c r="F9024" s="1">
        <f t="shared" ca="1" si="984"/>
        <v>1</v>
      </c>
      <c r="G9024" s="1">
        <f t="shared" ca="1" si="985"/>
        <v>3</v>
      </c>
      <c r="H9024" s="1">
        <f t="shared" ca="1" si="986"/>
        <v>0</v>
      </c>
    </row>
    <row r="9025" spans="1:8" hidden="1" x14ac:dyDescent="0.2">
      <c r="A9025" s="1">
        <v>9022</v>
      </c>
      <c r="B9025" s="1">
        <f t="shared" ca="1" si="983"/>
        <v>464190.39202960604</v>
      </c>
      <c r="C9025" s="1">
        <f t="shared" ca="1" si="980"/>
        <v>100</v>
      </c>
      <c r="D9025" s="1">
        <f t="shared" ca="1" si="981"/>
        <v>-42.077013244733351</v>
      </c>
      <c r="E9025" s="1">
        <f t="shared" ca="1" si="982"/>
        <v>-4</v>
      </c>
      <c r="F9025" s="1">
        <f t="shared" ca="1" si="984"/>
        <v>1</v>
      </c>
      <c r="G9025" s="1">
        <f t="shared" ca="1" si="985"/>
        <v>4</v>
      </c>
      <c r="H9025" s="1">
        <f t="shared" ca="1" si="986"/>
        <v>0</v>
      </c>
    </row>
    <row r="9026" spans="1:8" hidden="1" x14ac:dyDescent="0.2">
      <c r="A9026" s="1">
        <v>9023</v>
      </c>
      <c r="B9026" s="1">
        <f t="shared" ca="1" si="983"/>
        <v>459982.69070513273</v>
      </c>
      <c r="C9026" s="1">
        <f t="shared" ca="1" si="980"/>
        <v>500</v>
      </c>
      <c r="D9026" s="1">
        <f t="shared" ca="1" si="981"/>
        <v>-42.077013244733351</v>
      </c>
      <c r="E9026" s="1">
        <f t="shared" ca="1" si="982"/>
        <v>0</v>
      </c>
      <c r="F9026" s="1">
        <f t="shared" ca="1" si="984"/>
        <v>2</v>
      </c>
      <c r="G9026" s="1">
        <f t="shared" ca="1" si="985"/>
        <v>5</v>
      </c>
      <c r="H9026" s="1">
        <f t="shared" ca="1" si="986"/>
        <v>0</v>
      </c>
    </row>
    <row r="9027" spans="1:8" hidden="1" x14ac:dyDescent="0.2">
      <c r="A9027" s="1">
        <v>9024</v>
      </c>
      <c r="B9027" s="1">
        <f t="shared" ca="1" si="983"/>
        <v>438944.18408276606</v>
      </c>
      <c r="C9027" s="1">
        <f t="shared" ca="1" si="980"/>
        <v>500</v>
      </c>
      <c r="D9027" s="1">
        <f t="shared" ca="1" si="981"/>
        <v>58.639357099169693</v>
      </c>
      <c r="E9027" s="1">
        <f t="shared" ca="1" si="982"/>
        <v>-1</v>
      </c>
      <c r="F9027" s="1">
        <f t="shared" ca="1" si="984"/>
        <v>2</v>
      </c>
      <c r="G9027" s="1">
        <f t="shared" ca="1" si="985"/>
        <v>6</v>
      </c>
      <c r="H9027" s="1">
        <f t="shared" ca="1" si="986"/>
        <v>0</v>
      </c>
    </row>
    <row r="9028" spans="1:8" hidden="1" x14ac:dyDescent="0.2">
      <c r="A9028" s="1">
        <v>9025</v>
      </c>
      <c r="B9028" s="1">
        <f t="shared" ca="1" si="983"/>
        <v>468263.86263235088</v>
      </c>
      <c r="C9028" s="1">
        <f t="shared" ca="1" si="980"/>
        <v>100</v>
      </c>
      <c r="D9028" s="1">
        <f t="shared" ca="1" si="981"/>
        <v>-42.077013244733351</v>
      </c>
      <c r="E9028" s="1">
        <f t="shared" ca="1" si="982"/>
        <v>0</v>
      </c>
      <c r="F9028" s="1">
        <f t="shared" ca="1" si="984"/>
        <v>1</v>
      </c>
      <c r="G9028" s="1">
        <f t="shared" ca="1" si="985"/>
        <v>0</v>
      </c>
      <c r="H9028" s="1">
        <f t="shared" ca="1" si="986"/>
        <v>1</v>
      </c>
    </row>
    <row r="9029" spans="1:8" hidden="1" x14ac:dyDescent="0.2">
      <c r="A9029" s="1">
        <v>9026</v>
      </c>
      <c r="B9029" s="1">
        <f t="shared" ca="1" si="983"/>
        <v>464056.16130787757</v>
      </c>
      <c r="C9029" s="1">
        <f t="shared" ref="C9029:C9092" ca="1" si="987">$C$4*POWER($L$2,F9029-1)</f>
        <v>100</v>
      </c>
      <c r="D9029" s="1">
        <f t="shared" ref="D9029:D9092" ca="1" si="988">IF(RAND()&lt;$B$1,$F$1,$H$1)</f>
        <v>-42.077013244733351</v>
      </c>
      <c r="E9029" s="1">
        <f t="shared" ref="E9029:E9092" ca="1" si="989">IF(D9028&lt;0,IF(E9028-1=-$D$2,0,E9028-1),IF(E9028+1=$F$2,0,E9028+1))</f>
        <v>-1</v>
      </c>
      <c r="F9029" s="1">
        <f t="shared" ca="1" si="984"/>
        <v>1</v>
      </c>
      <c r="G9029" s="1">
        <f t="shared" ca="1" si="985"/>
        <v>1</v>
      </c>
      <c r="H9029" s="1">
        <f t="shared" ca="1" si="986"/>
        <v>0</v>
      </c>
    </row>
    <row r="9030" spans="1:8" hidden="1" x14ac:dyDescent="0.2">
      <c r="A9030" s="1">
        <v>9027</v>
      </c>
      <c r="B9030" s="1">
        <f t="shared" ref="B9030:B9093" ca="1" si="990">B9029+D9029*C9029</f>
        <v>459848.45998340426</v>
      </c>
      <c r="C9030" s="1">
        <f t="shared" ca="1" si="987"/>
        <v>100</v>
      </c>
      <c r="D9030" s="1">
        <f t="shared" ca="1" si="988"/>
        <v>58.639357099169693</v>
      </c>
      <c r="E9030" s="1">
        <f t="shared" ca="1" si="989"/>
        <v>-2</v>
      </c>
      <c r="F9030" s="1">
        <f t="shared" ref="F9030:F9093" ca="1" si="991">IF(AND(D9029&gt;0,E9030=0),IF(F9029-1&lt;1,1,F9029-1),IF(AND(D9029&lt;0,E9030=0),IF(F9029+1&gt;$H$2,1,F9029+1),F9029))</f>
        <v>1</v>
      </c>
      <c r="G9030" s="1">
        <f t="shared" ref="G9030:G9093" ca="1" si="992">IF(D9029&gt;0,0,G9029+1)</f>
        <v>2</v>
      </c>
      <c r="H9030" s="1">
        <f t="shared" ref="H9030:H9093" ca="1" si="993">IF(D9029&lt;0,0,H9029+1)</f>
        <v>0</v>
      </c>
    </row>
    <row r="9031" spans="1:8" hidden="1" x14ac:dyDescent="0.2">
      <c r="A9031" s="1">
        <v>9028</v>
      </c>
      <c r="B9031" s="1">
        <f t="shared" ca="1" si="990"/>
        <v>465712.39569332125</v>
      </c>
      <c r="C9031" s="1">
        <f t="shared" ca="1" si="987"/>
        <v>100</v>
      </c>
      <c r="D9031" s="1">
        <f t="shared" ca="1" si="988"/>
        <v>-42.077013244733351</v>
      </c>
      <c r="E9031" s="1">
        <f t="shared" ca="1" si="989"/>
        <v>-1</v>
      </c>
      <c r="F9031" s="1">
        <f t="shared" ca="1" si="991"/>
        <v>1</v>
      </c>
      <c r="G9031" s="1">
        <f t="shared" ca="1" si="992"/>
        <v>0</v>
      </c>
      <c r="H9031" s="1">
        <f t="shared" ca="1" si="993"/>
        <v>1</v>
      </c>
    </row>
    <row r="9032" spans="1:8" hidden="1" x14ac:dyDescent="0.2">
      <c r="A9032" s="1">
        <v>9029</v>
      </c>
      <c r="B9032" s="1">
        <f t="shared" ca="1" si="990"/>
        <v>461504.69436884794</v>
      </c>
      <c r="C9032" s="1">
        <f t="shared" ca="1" si="987"/>
        <v>100</v>
      </c>
      <c r="D9032" s="1">
        <f t="shared" ca="1" si="988"/>
        <v>58.639357099169693</v>
      </c>
      <c r="E9032" s="1">
        <f t="shared" ca="1" si="989"/>
        <v>-2</v>
      </c>
      <c r="F9032" s="1">
        <f t="shared" ca="1" si="991"/>
        <v>1</v>
      </c>
      <c r="G9032" s="1">
        <f t="shared" ca="1" si="992"/>
        <v>1</v>
      </c>
      <c r="H9032" s="1">
        <f t="shared" ca="1" si="993"/>
        <v>0</v>
      </c>
    </row>
    <row r="9033" spans="1:8" hidden="1" x14ac:dyDescent="0.2">
      <c r="A9033" s="1">
        <v>9030</v>
      </c>
      <c r="B9033" s="1">
        <f t="shared" ca="1" si="990"/>
        <v>467368.63007876492</v>
      </c>
      <c r="C9033" s="1">
        <f t="shared" ca="1" si="987"/>
        <v>100</v>
      </c>
      <c r="D9033" s="1">
        <f t="shared" ca="1" si="988"/>
        <v>-42.077013244733351</v>
      </c>
      <c r="E9033" s="1">
        <f t="shared" ca="1" si="989"/>
        <v>-1</v>
      </c>
      <c r="F9033" s="1">
        <f t="shared" ca="1" si="991"/>
        <v>1</v>
      </c>
      <c r="G9033" s="1">
        <f t="shared" ca="1" si="992"/>
        <v>0</v>
      </c>
      <c r="H9033" s="1">
        <f t="shared" ca="1" si="993"/>
        <v>1</v>
      </c>
    </row>
    <row r="9034" spans="1:8" hidden="1" x14ac:dyDescent="0.2">
      <c r="A9034" s="1">
        <v>9031</v>
      </c>
      <c r="B9034" s="1">
        <f t="shared" ca="1" si="990"/>
        <v>463160.92875429161</v>
      </c>
      <c r="C9034" s="1">
        <f t="shared" ca="1" si="987"/>
        <v>100</v>
      </c>
      <c r="D9034" s="1">
        <f t="shared" ca="1" si="988"/>
        <v>58.639357099169693</v>
      </c>
      <c r="E9034" s="1">
        <f t="shared" ca="1" si="989"/>
        <v>-2</v>
      </c>
      <c r="F9034" s="1">
        <f t="shared" ca="1" si="991"/>
        <v>1</v>
      </c>
      <c r="G9034" s="1">
        <f t="shared" ca="1" si="992"/>
        <v>1</v>
      </c>
      <c r="H9034" s="1">
        <f t="shared" ca="1" si="993"/>
        <v>0</v>
      </c>
    </row>
    <row r="9035" spans="1:8" hidden="1" x14ac:dyDescent="0.2">
      <c r="A9035" s="1">
        <v>9032</v>
      </c>
      <c r="B9035" s="1">
        <f t="shared" ca="1" si="990"/>
        <v>469024.8644642086</v>
      </c>
      <c r="C9035" s="1">
        <f t="shared" ca="1" si="987"/>
        <v>100</v>
      </c>
      <c r="D9035" s="1">
        <f t="shared" ca="1" si="988"/>
        <v>58.639357099169693</v>
      </c>
      <c r="E9035" s="1">
        <f t="shared" ca="1" si="989"/>
        <v>-1</v>
      </c>
      <c r="F9035" s="1">
        <f t="shared" ca="1" si="991"/>
        <v>1</v>
      </c>
      <c r="G9035" s="1">
        <f t="shared" ca="1" si="992"/>
        <v>0</v>
      </c>
      <c r="H9035" s="1">
        <f t="shared" ca="1" si="993"/>
        <v>1</v>
      </c>
    </row>
    <row r="9036" spans="1:8" hidden="1" x14ac:dyDescent="0.2">
      <c r="A9036" s="1">
        <v>9033</v>
      </c>
      <c r="B9036" s="1">
        <f t="shared" ca="1" si="990"/>
        <v>474888.80017412559</v>
      </c>
      <c r="C9036" s="1">
        <f t="shared" ca="1" si="987"/>
        <v>100</v>
      </c>
      <c r="D9036" s="1">
        <f t="shared" ca="1" si="988"/>
        <v>-42.077013244733351</v>
      </c>
      <c r="E9036" s="1">
        <f t="shared" ca="1" si="989"/>
        <v>0</v>
      </c>
      <c r="F9036" s="1">
        <f t="shared" ca="1" si="991"/>
        <v>1</v>
      </c>
      <c r="G9036" s="1">
        <f t="shared" ca="1" si="992"/>
        <v>0</v>
      </c>
      <c r="H9036" s="1">
        <f t="shared" ca="1" si="993"/>
        <v>2</v>
      </c>
    </row>
    <row r="9037" spans="1:8" hidden="1" x14ac:dyDescent="0.2">
      <c r="A9037" s="1">
        <v>9034</v>
      </c>
      <c r="B9037" s="1">
        <f t="shared" ca="1" si="990"/>
        <v>470681.09884965228</v>
      </c>
      <c r="C9037" s="1">
        <f t="shared" ca="1" si="987"/>
        <v>100</v>
      </c>
      <c r="D9037" s="1">
        <f t="shared" ca="1" si="988"/>
        <v>-42.077013244733351</v>
      </c>
      <c r="E9037" s="1">
        <f t="shared" ca="1" si="989"/>
        <v>-1</v>
      </c>
      <c r="F9037" s="1">
        <f t="shared" ca="1" si="991"/>
        <v>1</v>
      </c>
      <c r="G9037" s="1">
        <f t="shared" ca="1" si="992"/>
        <v>1</v>
      </c>
      <c r="H9037" s="1">
        <f t="shared" ca="1" si="993"/>
        <v>0</v>
      </c>
    </row>
    <row r="9038" spans="1:8" hidden="1" x14ac:dyDescent="0.2">
      <c r="A9038" s="1">
        <v>9035</v>
      </c>
      <c r="B9038" s="1">
        <f t="shared" ca="1" si="990"/>
        <v>466473.39752517897</v>
      </c>
      <c r="C9038" s="1">
        <f t="shared" ca="1" si="987"/>
        <v>100</v>
      </c>
      <c r="D9038" s="1">
        <f t="shared" ca="1" si="988"/>
        <v>58.639357099169693</v>
      </c>
      <c r="E9038" s="1">
        <f t="shared" ca="1" si="989"/>
        <v>-2</v>
      </c>
      <c r="F9038" s="1">
        <f t="shared" ca="1" si="991"/>
        <v>1</v>
      </c>
      <c r="G9038" s="1">
        <f t="shared" ca="1" si="992"/>
        <v>2</v>
      </c>
      <c r="H9038" s="1">
        <f t="shared" ca="1" si="993"/>
        <v>0</v>
      </c>
    </row>
    <row r="9039" spans="1:8" hidden="1" x14ac:dyDescent="0.2">
      <c r="A9039" s="1">
        <v>9036</v>
      </c>
      <c r="B9039" s="1">
        <f t="shared" ca="1" si="990"/>
        <v>472337.33323509595</v>
      </c>
      <c r="C9039" s="1">
        <f t="shared" ca="1" si="987"/>
        <v>100</v>
      </c>
      <c r="D9039" s="1">
        <f t="shared" ca="1" si="988"/>
        <v>-42.077013244733351</v>
      </c>
      <c r="E9039" s="1">
        <f t="shared" ca="1" si="989"/>
        <v>-1</v>
      </c>
      <c r="F9039" s="1">
        <f t="shared" ca="1" si="991"/>
        <v>1</v>
      </c>
      <c r="G9039" s="1">
        <f t="shared" ca="1" si="992"/>
        <v>0</v>
      </c>
      <c r="H9039" s="1">
        <f t="shared" ca="1" si="993"/>
        <v>1</v>
      </c>
    </row>
    <row r="9040" spans="1:8" hidden="1" x14ac:dyDescent="0.2">
      <c r="A9040" s="1">
        <v>9037</v>
      </c>
      <c r="B9040" s="1">
        <f t="shared" ca="1" si="990"/>
        <v>468129.63191062264</v>
      </c>
      <c r="C9040" s="1">
        <f t="shared" ca="1" si="987"/>
        <v>100</v>
      </c>
      <c r="D9040" s="1">
        <f t="shared" ca="1" si="988"/>
        <v>58.639357099169693</v>
      </c>
      <c r="E9040" s="1">
        <f t="shared" ca="1" si="989"/>
        <v>-2</v>
      </c>
      <c r="F9040" s="1">
        <f t="shared" ca="1" si="991"/>
        <v>1</v>
      </c>
      <c r="G9040" s="1">
        <f t="shared" ca="1" si="992"/>
        <v>1</v>
      </c>
      <c r="H9040" s="1">
        <f t="shared" ca="1" si="993"/>
        <v>0</v>
      </c>
    </row>
    <row r="9041" spans="1:8" hidden="1" x14ac:dyDescent="0.2">
      <c r="A9041" s="1">
        <v>9038</v>
      </c>
      <c r="B9041" s="1">
        <f t="shared" ca="1" si="990"/>
        <v>473993.56762053963</v>
      </c>
      <c r="C9041" s="1">
        <f t="shared" ca="1" si="987"/>
        <v>100</v>
      </c>
      <c r="D9041" s="1">
        <f t="shared" ca="1" si="988"/>
        <v>-42.077013244733351</v>
      </c>
      <c r="E9041" s="1">
        <f t="shared" ca="1" si="989"/>
        <v>-1</v>
      </c>
      <c r="F9041" s="1">
        <f t="shared" ca="1" si="991"/>
        <v>1</v>
      </c>
      <c r="G9041" s="1">
        <f t="shared" ca="1" si="992"/>
        <v>0</v>
      </c>
      <c r="H9041" s="1">
        <f t="shared" ca="1" si="993"/>
        <v>1</v>
      </c>
    </row>
    <row r="9042" spans="1:8" hidden="1" x14ac:dyDescent="0.2">
      <c r="A9042" s="1">
        <v>9039</v>
      </c>
      <c r="B9042" s="1">
        <f t="shared" ca="1" si="990"/>
        <v>469785.86629606632</v>
      </c>
      <c r="C9042" s="1">
        <f t="shared" ca="1" si="987"/>
        <v>100</v>
      </c>
      <c r="D9042" s="1">
        <f t="shared" ca="1" si="988"/>
        <v>-42.077013244733351</v>
      </c>
      <c r="E9042" s="1">
        <f t="shared" ca="1" si="989"/>
        <v>-2</v>
      </c>
      <c r="F9042" s="1">
        <f t="shared" ca="1" si="991"/>
        <v>1</v>
      </c>
      <c r="G9042" s="1">
        <f t="shared" ca="1" si="992"/>
        <v>1</v>
      </c>
      <c r="H9042" s="1">
        <f t="shared" ca="1" si="993"/>
        <v>0</v>
      </c>
    </row>
    <row r="9043" spans="1:8" hidden="1" x14ac:dyDescent="0.2">
      <c r="A9043" s="1">
        <v>9040</v>
      </c>
      <c r="B9043" s="1">
        <f t="shared" ca="1" si="990"/>
        <v>465578.16497159301</v>
      </c>
      <c r="C9043" s="1">
        <f t="shared" ca="1" si="987"/>
        <v>100</v>
      </c>
      <c r="D9043" s="1">
        <f t="shared" ca="1" si="988"/>
        <v>58.639357099169693</v>
      </c>
      <c r="E9043" s="1">
        <f t="shared" ca="1" si="989"/>
        <v>-3</v>
      </c>
      <c r="F9043" s="1">
        <f t="shared" ca="1" si="991"/>
        <v>1</v>
      </c>
      <c r="G9043" s="1">
        <f t="shared" ca="1" si="992"/>
        <v>2</v>
      </c>
      <c r="H9043" s="1">
        <f t="shared" ca="1" si="993"/>
        <v>0</v>
      </c>
    </row>
    <row r="9044" spans="1:8" hidden="1" x14ac:dyDescent="0.2">
      <c r="A9044" s="1">
        <v>9041</v>
      </c>
      <c r="B9044" s="1">
        <f t="shared" ca="1" si="990"/>
        <v>471442.10068151</v>
      </c>
      <c r="C9044" s="1">
        <f t="shared" ca="1" si="987"/>
        <v>100</v>
      </c>
      <c r="D9044" s="1">
        <f t="shared" ca="1" si="988"/>
        <v>-42.077013244733351</v>
      </c>
      <c r="E9044" s="1">
        <f t="shared" ca="1" si="989"/>
        <v>-2</v>
      </c>
      <c r="F9044" s="1">
        <f t="shared" ca="1" si="991"/>
        <v>1</v>
      </c>
      <c r="G9044" s="1">
        <f t="shared" ca="1" si="992"/>
        <v>0</v>
      </c>
      <c r="H9044" s="1">
        <f t="shared" ca="1" si="993"/>
        <v>1</v>
      </c>
    </row>
    <row r="9045" spans="1:8" hidden="1" x14ac:dyDescent="0.2">
      <c r="A9045" s="1">
        <v>9042</v>
      </c>
      <c r="B9045" s="1">
        <f t="shared" ca="1" si="990"/>
        <v>467234.39935703669</v>
      </c>
      <c r="C9045" s="1">
        <f t="shared" ca="1" si="987"/>
        <v>100</v>
      </c>
      <c r="D9045" s="1">
        <f t="shared" ca="1" si="988"/>
        <v>58.639357099169693</v>
      </c>
      <c r="E9045" s="1">
        <f t="shared" ca="1" si="989"/>
        <v>-3</v>
      </c>
      <c r="F9045" s="1">
        <f t="shared" ca="1" si="991"/>
        <v>1</v>
      </c>
      <c r="G9045" s="1">
        <f t="shared" ca="1" si="992"/>
        <v>1</v>
      </c>
      <c r="H9045" s="1">
        <f t="shared" ca="1" si="993"/>
        <v>0</v>
      </c>
    </row>
    <row r="9046" spans="1:8" hidden="1" x14ac:dyDescent="0.2">
      <c r="A9046" s="1">
        <v>9043</v>
      </c>
      <c r="B9046" s="1">
        <f t="shared" ca="1" si="990"/>
        <v>473098.33506695367</v>
      </c>
      <c r="C9046" s="1">
        <f t="shared" ca="1" si="987"/>
        <v>100</v>
      </c>
      <c r="D9046" s="1">
        <f t="shared" ca="1" si="988"/>
        <v>-42.077013244733351</v>
      </c>
      <c r="E9046" s="1">
        <f t="shared" ca="1" si="989"/>
        <v>-2</v>
      </c>
      <c r="F9046" s="1">
        <f t="shared" ca="1" si="991"/>
        <v>1</v>
      </c>
      <c r="G9046" s="1">
        <f t="shared" ca="1" si="992"/>
        <v>0</v>
      </c>
      <c r="H9046" s="1">
        <f t="shared" ca="1" si="993"/>
        <v>1</v>
      </c>
    </row>
    <row r="9047" spans="1:8" hidden="1" x14ac:dyDescent="0.2">
      <c r="A9047" s="1">
        <v>9044</v>
      </c>
      <c r="B9047" s="1">
        <f t="shared" ca="1" si="990"/>
        <v>468890.63374248036</v>
      </c>
      <c r="C9047" s="1">
        <f t="shared" ca="1" si="987"/>
        <v>100</v>
      </c>
      <c r="D9047" s="1">
        <f t="shared" ca="1" si="988"/>
        <v>-42.077013244733351</v>
      </c>
      <c r="E9047" s="1">
        <f t="shared" ca="1" si="989"/>
        <v>-3</v>
      </c>
      <c r="F9047" s="1">
        <f t="shared" ca="1" si="991"/>
        <v>1</v>
      </c>
      <c r="G9047" s="1">
        <f t="shared" ca="1" si="992"/>
        <v>1</v>
      </c>
      <c r="H9047" s="1">
        <f t="shared" ca="1" si="993"/>
        <v>0</v>
      </c>
    </row>
    <row r="9048" spans="1:8" hidden="1" x14ac:dyDescent="0.2">
      <c r="A9048" s="1">
        <v>9045</v>
      </c>
      <c r="B9048" s="1">
        <f t="shared" ca="1" si="990"/>
        <v>464682.93241800705</v>
      </c>
      <c r="C9048" s="1">
        <f t="shared" ca="1" si="987"/>
        <v>100</v>
      </c>
      <c r="D9048" s="1">
        <f t="shared" ca="1" si="988"/>
        <v>-42.077013244733351</v>
      </c>
      <c r="E9048" s="1">
        <f t="shared" ca="1" si="989"/>
        <v>-4</v>
      </c>
      <c r="F9048" s="1">
        <f t="shared" ca="1" si="991"/>
        <v>1</v>
      </c>
      <c r="G9048" s="1">
        <f t="shared" ca="1" si="992"/>
        <v>2</v>
      </c>
      <c r="H9048" s="1">
        <f t="shared" ca="1" si="993"/>
        <v>0</v>
      </c>
    </row>
    <row r="9049" spans="1:8" hidden="1" x14ac:dyDescent="0.2">
      <c r="A9049" s="1">
        <v>9046</v>
      </c>
      <c r="B9049" s="1">
        <f t="shared" ca="1" si="990"/>
        <v>460475.23109353374</v>
      </c>
      <c r="C9049" s="1">
        <f t="shared" ca="1" si="987"/>
        <v>500</v>
      </c>
      <c r="D9049" s="1">
        <f t="shared" ca="1" si="988"/>
        <v>58.639357099169693</v>
      </c>
      <c r="E9049" s="1">
        <f t="shared" ca="1" si="989"/>
        <v>0</v>
      </c>
      <c r="F9049" s="1">
        <f t="shared" ca="1" si="991"/>
        <v>2</v>
      </c>
      <c r="G9049" s="1">
        <f t="shared" ca="1" si="992"/>
        <v>3</v>
      </c>
      <c r="H9049" s="1">
        <f t="shared" ca="1" si="993"/>
        <v>0</v>
      </c>
    </row>
    <row r="9050" spans="1:8" hidden="1" x14ac:dyDescent="0.2">
      <c r="A9050" s="1">
        <v>9047</v>
      </c>
      <c r="B9050" s="1">
        <f t="shared" ca="1" si="990"/>
        <v>489794.90964311862</v>
      </c>
      <c r="C9050" s="1">
        <f t="shared" ca="1" si="987"/>
        <v>100</v>
      </c>
      <c r="D9050" s="1">
        <f t="shared" ca="1" si="988"/>
        <v>58.639357099169693</v>
      </c>
      <c r="E9050" s="1">
        <f t="shared" ca="1" si="989"/>
        <v>0</v>
      </c>
      <c r="F9050" s="1">
        <f t="shared" ca="1" si="991"/>
        <v>1</v>
      </c>
      <c r="G9050" s="1">
        <f t="shared" ca="1" si="992"/>
        <v>0</v>
      </c>
      <c r="H9050" s="1">
        <f t="shared" ca="1" si="993"/>
        <v>1</v>
      </c>
    </row>
    <row r="9051" spans="1:8" hidden="1" x14ac:dyDescent="0.2">
      <c r="A9051" s="1">
        <v>9048</v>
      </c>
      <c r="B9051" s="1">
        <f t="shared" ca="1" si="990"/>
        <v>495658.84535303561</v>
      </c>
      <c r="C9051" s="1">
        <f t="shared" ca="1" si="987"/>
        <v>100</v>
      </c>
      <c r="D9051" s="1">
        <f t="shared" ca="1" si="988"/>
        <v>58.639357099169693</v>
      </c>
      <c r="E9051" s="1">
        <f t="shared" ca="1" si="989"/>
        <v>0</v>
      </c>
      <c r="F9051" s="1">
        <f t="shared" ca="1" si="991"/>
        <v>1</v>
      </c>
      <c r="G9051" s="1">
        <f t="shared" ca="1" si="992"/>
        <v>0</v>
      </c>
      <c r="H9051" s="1">
        <f t="shared" ca="1" si="993"/>
        <v>2</v>
      </c>
    </row>
    <row r="9052" spans="1:8" hidden="1" x14ac:dyDescent="0.2">
      <c r="A9052" s="1">
        <v>9049</v>
      </c>
      <c r="B9052" s="1">
        <f t="shared" ca="1" si="990"/>
        <v>501522.78106295259</v>
      </c>
      <c r="C9052" s="1">
        <f t="shared" ca="1" si="987"/>
        <v>100</v>
      </c>
      <c r="D9052" s="1">
        <f t="shared" ca="1" si="988"/>
        <v>-42.077013244733351</v>
      </c>
      <c r="E9052" s="1">
        <f t="shared" ca="1" si="989"/>
        <v>0</v>
      </c>
      <c r="F9052" s="1">
        <f t="shared" ca="1" si="991"/>
        <v>1</v>
      </c>
      <c r="G9052" s="1">
        <f t="shared" ca="1" si="992"/>
        <v>0</v>
      </c>
      <c r="H9052" s="1">
        <f t="shared" ca="1" si="993"/>
        <v>3</v>
      </c>
    </row>
    <row r="9053" spans="1:8" hidden="1" x14ac:dyDescent="0.2">
      <c r="A9053" s="1">
        <v>9050</v>
      </c>
      <c r="B9053" s="1">
        <f t="shared" ca="1" si="990"/>
        <v>497315.07973847928</v>
      </c>
      <c r="C9053" s="1">
        <f t="shared" ca="1" si="987"/>
        <v>100</v>
      </c>
      <c r="D9053" s="1">
        <f t="shared" ca="1" si="988"/>
        <v>58.639357099169693</v>
      </c>
      <c r="E9053" s="1">
        <f t="shared" ca="1" si="989"/>
        <v>-1</v>
      </c>
      <c r="F9053" s="1">
        <f t="shared" ca="1" si="991"/>
        <v>1</v>
      </c>
      <c r="G9053" s="1">
        <f t="shared" ca="1" si="992"/>
        <v>1</v>
      </c>
      <c r="H9053" s="1">
        <f t="shared" ca="1" si="993"/>
        <v>0</v>
      </c>
    </row>
    <row r="9054" spans="1:8" hidden="1" x14ac:dyDescent="0.2">
      <c r="A9054" s="1">
        <v>9051</v>
      </c>
      <c r="B9054" s="1">
        <f t="shared" ca="1" si="990"/>
        <v>503179.01544839627</v>
      </c>
      <c r="C9054" s="1">
        <f t="shared" ca="1" si="987"/>
        <v>100</v>
      </c>
      <c r="D9054" s="1">
        <f t="shared" ca="1" si="988"/>
        <v>-42.077013244733351</v>
      </c>
      <c r="E9054" s="1">
        <f t="shared" ca="1" si="989"/>
        <v>0</v>
      </c>
      <c r="F9054" s="1">
        <f t="shared" ca="1" si="991"/>
        <v>1</v>
      </c>
      <c r="G9054" s="1">
        <f t="shared" ca="1" si="992"/>
        <v>0</v>
      </c>
      <c r="H9054" s="1">
        <f t="shared" ca="1" si="993"/>
        <v>1</v>
      </c>
    </row>
    <row r="9055" spans="1:8" hidden="1" x14ac:dyDescent="0.2">
      <c r="A9055" s="1">
        <v>9052</v>
      </c>
      <c r="B9055" s="1">
        <f t="shared" ca="1" si="990"/>
        <v>498971.31412392296</v>
      </c>
      <c r="C9055" s="1">
        <f t="shared" ca="1" si="987"/>
        <v>100</v>
      </c>
      <c r="D9055" s="1">
        <f t="shared" ca="1" si="988"/>
        <v>-42.077013244733351</v>
      </c>
      <c r="E9055" s="1">
        <f t="shared" ca="1" si="989"/>
        <v>-1</v>
      </c>
      <c r="F9055" s="1">
        <f t="shared" ca="1" si="991"/>
        <v>1</v>
      </c>
      <c r="G9055" s="1">
        <f t="shared" ca="1" si="992"/>
        <v>1</v>
      </c>
      <c r="H9055" s="1">
        <f t="shared" ca="1" si="993"/>
        <v>0</v>
      </c>
    </row>
    <row r="9056" spans="1:8" hidden="1" x14ac:dyDescent="0.2">
      <c r="A9056" s="1">
        <v>9053</v>
      </c>
      <c r="B9056" s="1">
        <f t="shared" ca="1" si="990"/>
        <v>494763.61279944965</v>
      </c>
      <c r="C9056" s="1">
        <f t="shared" ca="1" si="987"/>
        <v>100</v>
      </c>
      <c r="D9056" s="1">
        <f t="shared" ca="1" si="988"/>
        <v>58.639357099169693</v>
      </c>
      <c r="E9056" s="1">
        <f t="shared" ca="1" si="989"/>
        <v>-2</v>
      </c>
      <c r="F9056" s="1">
        <f t="shared" ca="1" si="991"/>
        <v>1</v>
      </c>
      <c r="G9056" s="1">
        <f t="shared" ca="1" si="992"/>
        <v>2</v>
      </c>
      <c r="H9056" s="1">
        <f t="shared" ca="1" si="993"/>
        <v>0</v>
      </c>
    </row>
    <row r="9057" spans="1:8" hidden="1" x14ac:dyDescent="0.2">
      <c r="A9057" s="1">
        <v>9054</v>
      </c>
      <c r="B9057" s="1">
        <f t="shared" ca="1" si="990"/>
        <v>500627.54850936664</v>
      </c>
      <c r="C9057" s="1">
        <f t="shared" ca="1" si="987"/>
        <v>100</v>
      </c>
      <c r="D9057" s="1">
        <f t="shared" ca="1" si="988"/>
        <v>58.639357099169693</v>
      </c>
      <c r="E9057" s="1">
        <f t="shared" ca="1" si="989"/>
        <v>-1</v>
      </c>
      <c r="F9057" s="1">
        <f t="shared" ca="1" si="991"/>
        <v>1</v>
      </c>
      <c r="G9057" s="1">
        <f t="shared" ca="1" si="992"/>
        <v>0</v>
      </c>
      <c r="H9057" s="1">
        <f t="shared" ca="1" si="993"/>
        <v>1</v>
      </c>
    </row>
    <row r="9058" spans="1:8" hidden="1" x14ac:dyDescent="0.2">
      <c r="A9058" s="1">
        <v>9055</v>
      </c>
      <c r="B9058" s="1">
        <f t="shared" ca="1" si="990"/>
        <v>506491.48421928362</v>
      </c>
      <c r="C9058" s="1">
        <f t="shared" ca="1" si="987"/>
        <v>100</v>
      </c>
      <c r="D9058" s="1">
        <f t="shared" ca="1" si="988"/>
        <v>58.639357099169693</v>
      </c>
      <c r="E9058" s="1">
        <f t="shared" ca="1" si="989"/>
        <v>0</v>
      </c>
      <c r="F9058" s="1">
        <f t="shared" ca="1" si="991"/>
        <v>1</v>
      </c>
      <c r="G9058" s="1">
        <f t="shared" ca="1" si="992"/>
        <v>0</v>
      </c>
      <c r="H9058" s="1">
        <f t="shared" ca="1" si="993"/>
        <v>2</v>
      </c>
    </row>
    <row r="9059" spans="1:8" hidden="1" x14ac:dyDescent="0.2">
      <c r="A9059" s="1">
        <v>9056</v>
      </c>
      <c r="B9059" s="1">
        <f t="shared" ca="1" si="990"/>
        <v>512355.41992920061</v>
      </c>
      <c r="C9059" s="1">
        <f t="shared" ca="1" si="987"/>
        <v>100</v>
      </c>
      <c r="D9059" s="1">
        <f t="shared" ca="1" si="988"/>
        <v>58.639357099169693</v>
      </c>
      <c r="E9059" s="1">
        <f t="shared" ca="1" si="989"/>
        <v>0</v>
      </c>
      <c r="F9059" s="1">
        <f t="shared" ca="1" si="991"/>
        <v>1</v>
      </c>
      <c r="G9059" s="1">
        <f t="shared" ca="1" si="992"/>
        <v>0</v>
      </c>
      <c r="H9059" s="1">
        <f t="shared" ca="1" si="993"/>
        <v>3</v>
      </c>
    </row>
    <row r="9060" spans="1:8" hidden="1" x14ac:dyDescent="0.2">
      <c r="A9060" s="1">
        <v>9057</v>
      </c>
      <c r="B9060" s="1">
        <f t="shared" ca="1" si="990"/>
        <v>518219.3556391176</v>
      </c>
      <c r="C9060" s="1">
        <f t="shared" ca="1" si="987"/>
        <v>100</v>
      </c>
      <c r="D9060" s="1">
        <f t="shared" ca="1" si="988"/>
        <v>58.639357099169693</v>
      </c>
      <c r="E9060" s="1">
        <f t="shared" ca="1" si="989"/>
        <v>0</v>
      </c>
      <c r="F9060" s="1">
        <f t="shared" ca="1" si="991"/>
        <v>1</v>
      </c>
      <c r="G9060" s="1">
        <f t="shared" ca="1" si="992"/>
        <v>0</v>
      </c>
      <c r="H9060" s="1">
        <f t="shared" ca="1" si="993"/>
        <v>4</v>
      </c>
    </row>
    <row r="9061" spans="1:8" hidden="1" x14ac:dyDescent="0.2">
      <c r="A9061" s="1">
        <v>9058</v>
      </c>
      <c r="B9061" s="1">
        <f t="shared" ca="1" si="990"/>
        <v>524083.29134903458</v>
      </c>
      <c r="C9061" s="1">
        <f t="shared" ca="1" si="987"/>
        <v>100</v>
      </c>
      <c r="D9061" s="1">
        <f t="shared" ca="1" si="988"/>
        <v>-42.077013244733351</v>
      </c>
      <c r="E9061" s="1">
        <f t="shared" ca="1" si="989"/>
        <v>0</v>
      </c>
      <c r="F9061" s="1">
        <f t="shared" ca="1" si="991"/>
        <v>1</v>
      </c>
      <c r="G9061" s="1">
        <f t="shared" ca="1" si="992"/>
        <v>0</v>
      </c>
      <c r="H9061" s="1">
        <f t="shared" ca="1" si="993"/>
        <v>5</v>
      </c>
    </row>
    <row r="9062" spans="1:8" hidden="1" x14ac:dyDescent="0.2">
      <c r="A9062" s="1">
        <v>9059</v>
      </c>
      <c r="B9062" s="1">
        <f t="shared" ca="1" si="990"/>
        <v>519875.59002456127</v>
      </c>
      <c r="C9062" s="1">
        <f t="shared" ca="1" si="987"/>
        <v>100</v>
      </c>
      <c r="D9062" s="1">
        <f t="shared" ca="1" si="988"/>
        <v>-42.077013244733351</v>
      </c>
      <c r="E9062" s="1">
        <f t="shared" ca="1" si="989"/>
        <v>-1</v>
      </c>
      <c r="F9062" s="1">
        <f t="shared" ca="1" si="991"/>
        <v>1</v>
      </c>
      <c r="G9062" s="1">
        <f t="shared" ca="1" si="992"/>
        <v>1</v>
      </c>
      <c r="H9062" s="1">
        <f t="shared" ca="1" si="993"/>
        <v>0</v>
      </c>
    </row>
    <row r="9063" spans="1:8" hidden="1" x14ac:dyDescent="0.2">
      <c r="A9063" s="1">
        <v>9060</v>
      </c>
      <c r="B9063" s="1">
        <f t="shared" ca="1" si="990"/>
        <v>515667.88870008796</v>
      </c>
      <c r="C9063" s="1">
        <f t="shared" ca="1" si="987"/>
        <v>100</v>
      </c>
      <c r="D9063" s="1">
        <f t="shared" ca="1" si="988"/>
        <v>58.639357099169693</v>
      </c>
      <c r="E9063" s="1">
        <f t="shared" ca="1" si="989"/>
        <v>-2</v>
      </c>
      <c r="F9063" s="1">
        <f t="shared" ca="1" si="991"/>
        <v>1</v>
      </c>
      <c r="G9063" s="1">
        <f t="shared" ca="1" si="992"/>
        <v>2</v>
      </c>
      <c r="H9063" s="1">
        <f t="shared" ca="1" si="993"/>
        <v>0</v>
      </c>
    </row>
    <row r="9064" spans="1:8" hidden="1" x14ac:dyDescent="0.2">
      <c r="A9064" s="1">
        <v>9061</v>
      </c>
      <c r="B9064" s="1">
        <f t="shared" ca="1" si="990"/>
        <v>521531.82441000495</v>
      </c>
      <c r="C9064" s="1">
        <f t="shared" ca="1" si="987"/>
        <v>100</v>
      </c>
      <c r="D9064" s="1">
        <f t="shared" ca="1" si="988"/>
        <v>-42.077013244733351</v>
      </c>
      <c r="E9064" s="1">
        <f t="shared" ca="1" si="989"/>
        <v>-1</v>
      </c>
      <c r="F9064" s="1">
        <f t="shared" ca="1" si="991"/>
        <v>1</v>
      </c>
      <c r="G9064" s="1">
        <f t="shared" ca="1" si="992"/>
        <v>0</v>
      </c>
      <c r="H9064" s="1">
        <f t="shared" ca="1" si="993"/>
        <v>1</v>
      </c>
    </row>
    <row r="9065" spans="1:8" hidden="1" x14ac:dyDescent="0.2">
      <c r="A9065" s="1">
        <v>9062</v>
      </c>
      <c r="B9065" s="1">
        <f t="shared" ca="1" si="990"/>
        <v>517324.12308553164</v>
      </c>
      <c r="C9065" s="1">
        <f t="shared" ca="1" si="987"/>
        <v>100</v>
      </c>
      <c r="D9065" s="1">
        <f t="shared" ca="1" si="988"/>
        <v>-42.077013244733351</v>
      </c>
      <c r="E9065" s="1">
        <f t="shared" ca="1" si="989"/>
        <v>-2</v>
      </c>
      <c r="F9065" s="1">
        <f t="shared" ca="1" si="991"/>
        <v>1</v>
      </c>
      <c r="G9065" s="1">
        <f t="shared" ca="1" si="992"/>
        <v>1</v>
      </c>
      <c r="H9065" s="1">
        <f t="shared" ca="1" si="993"/>
        <v>0</v>
      </c>
    </row>
    <row r="9066" spans="1:8" hidden="1" x14ac:dyDescent="0.2">
      <c r="A9066" s="1">
        <v>9063</v>
      </c>
      <c r="B9066" s="1">
        <f t="shared" ca="1" si="990"/>
        <v>513116.42176105833</v>
      </c>
      <c r="C9066" s="1">
        <f t="shared" ca="1" si="987"/>
        <v>100</v>
      </c>
      <c r="D9066" s="1">
        <f t="shared" ca="1" si="988"/>
        <v>-42.077013244733351</v>
      </c>
      <c r="E9066" s="1">
        <f t="shared" ca="1" si="989"/>
        <v>-3</v>
      </c>
      <c r="F9066" s="1">
        <f t="shared" ca="1" si="991"/>
        <v>1</v>
      </c>
      <c r="G9066" s="1">
        <f t="shared" ca="1" si="992"/>
        <v>2</v>
      </c>
      <c r="H9066" s="1">
        <f t="shared" ca="1" si="993"/>
        <v>0</v>
      </c>
    </row>
    <row r="9067" spans="1:8" hidden="1" x14ac:dyDescent="0.2">
      <c r="A9067" s="1">
        <v>9064</v>
      </c>
      <c r="B9067" s="1">
        <f t="shared" ca="1" si="990"/>
        <v>508908.72043658502</v>
      </c>
      <c r="C9067" s="1">
        <f t="shared" ca="1" si="987"/>
        <v>100</v>
      </c>
      <c r="D9067" s="1">
        <f t="shared" ca="1" si="988"/>
        <v>-42.077013244733351</v>
      </c>
      <c r="E9067" s="1">
        <f t="shared" ca="1" si="989"/>
        <v>-4</v>
      </c>
      <c r="F9067" s="1">
        <f t="shared" ca="1" si="991"/>
        <v>1</v>
      </c>
      <c r="G9067" s="1">
        <f t="shared" ca="1" si="992"/>
        <v>3</v>
      </c>
      <c r="H9067" s="1">
        <f t="shared" ca="1" si="993"/>
        <v>0</v>
      </c>
    </row>
    <row r="9068" spans="1:8" hidden="1" x14ac:dyDescent="0.2">
      <c r="A9068" s="1">
        <v>9065</v>
      </c>
      <c r="B9068" s="1">
        <f t="shared" ca="1" si="990"/>
        <v>504701.01911211171</v>
      </c>
      <c r="C9068" s="1">
        <f t="shared" ca="1" si="987"/>
        <v>500</v>
      </c>
      <c r="D9068" s="1">
        <f t="shared" ca="1" si="988"/>
        <v>-42.077013244733351</v>
      </c>
      <c r="E9068" s="1">
        <f t="shared" ca="1" si="989"/>
        <v>0</v>
      </c>
      <c r="F9068" s="1">
        <f t="shared" ca="1" si="991"/>
        <v>2</v>
      </c>
      <c r="G9068" s="1">
        <f t="shared" ca="1" si="992"/>
        <v>4</v>
      </c>
      <c r="H9068" s="1">
        <f t="shared" ca="1" si="993"/>
        <v>0</v>
      </c>
    </row>
    <row r="9069" spans="1:8" hidden="1" x14ac:dyDescent="0.2">
      <c r="A9069" s="1">
        <v>9066</v>
      </c>
      <c r="B9069" s="1">
        <f t="shared" ca="1" si="990"/>
        <v>483662.51248974504</v>
      </c>
      <c r="C9069" s="1">
        <f t="shared" ca="1" si="987"/>
        <v>500</v>
      </c>
      <c r="D9069" s="1">
        <f t="shared" ca="1" si="988"/>
        <v>-42.077013244733351</v>
      </c>
      <c r="E9069" s="1">
        <f t="shared" ca="1" si="989"/>
        <v>-1</v>
      </c>
      <c r="F9069" s="1">
        <f t="shared" ca="1" si="991"/>
        <v>2</v>
      </c>
      <c r="G9069" s="1">
        <f t="shared" ca="1" si="992"/>
        <v>5</v>
      </c>
      <c r="H9069" s="1">
        <f t="shared" ca="1" si="993"/>
        <v>0</v>
      </c>
    </row>
    <row r="9070" spans="1:8" hidden="1" x14ac:dyDescent="0.2">
      <c r="A9070" s="1">
        <v>9067</v>
      </c>
      <c r="B9070" s="1">
        <f t="shared" ca="1" si="990"/>
        <v>462624.00586737838</v>
      </c>
      <c r="C9070" s="1">
        <f t="shared" ca="1" si="987"/>
        <v>500</v>
      </c>
      <c r="D9070" s="1">
        <f t="shared" ca="1" si="988"/>
        <v>58.639357099169693</v>
      </c>
      <c r="E9070" s="1">
        <f t="shared" ca="1" si="989"/>
        <v>-2</v>
      </c>
      <c r="F9070" s="1">
        <f t="shared" ca="1" si="991"/>
        <v>2</v>
      </c>
      <c r="G9070" s="1">
        <f t="shared" ca="1" si="992"/>
        <v>6</v>
      </c>
      <c r="H9070" s="1">
        <f t="shared" ca="1" si="993"/>
        <v>0</v>
      </c>
    </row>
    <row r="9071" spans="1:8" hidden="1" x14ac:dyDescent="0.2">
      <c r="A9071" s="1">
        <v>9068</v>
      </c>
      <c r="B9071" s="1">
        <f t="shared" ca="1" si="990"/>
        <v>491943.68441696325</v>
      </c>
      <c r="C9071" s="1">
        <f t="shared" ca="1" si="987"/>
        <v>500</v>
      </c>
      <c r="D9071" s="1">
        <f t="shared" ca="1" si="988"/>
        <v>-42.077013244733351</v>
      </c>
      <c r="E9071" s="1">
        <f t="shared" ca="1" si="989"/>
        <v>-1</v>
      </c>
      <c r="F9071" s="1">
        <f t="shared" ca="1" si="991"/>
        <v>2</v>
      </c>
      <c r="G9071" s="1">
        <f t="shared" ca="1" si="992"/>
        <v>0</v>
      </c>
      <c r="H9071" s="1">
        <f t="shared" ca="1" si="993"/>
        <v>1</v>
      </c>
    </row>
    <row r="9072" spans="1:8" hidden="1" x14ac:dyDescent="0.2">
      <c r="A9072" s="1">
        <v>9069</v>
      </c>
      <c r="B9072" s="1">
        <f t="shared" ca="1" si="990"/>
        <v>470905.17779459659</v>
      </c>
      <c r="C9072" s="1">
        <f t="shared" ca="1" si="987"/>
        <v>500</v>
      </c>
      <c r="D9072" s="1">
        <f t="shared" ca="1" si="988"/>
        <v>-42.077013244733351</v>
      </c>
      <c r="E9072" s="1">
        <f t="shared" ca="1" si="989"/>
        <v>-2</v>
      </c>
      <c r="F9072" s="1">
        <f t="shared" ca="1" si="991"/>
        <v>2</v>
      </c>
      <c r="G9072" s="1">
        <f t="shared" ca="1" si="992"/>
        <v>1</v>
      </c>
      <c r="H9072" s="1">
        <f t="shared" ca="1" si="993"/>
        <v>0</v>
      </c>
    </row>
    <row r="9073" spans="1:8" hidden="1" x14ac:dyDescent="0.2">
      <c r="A9073" s="1">
        <v>9070</v>
      </c>
      <c r="B9073" s="1">
        <f t="shared" ca="1" si="990"/>
        <v>449866.67117222992</v>
      </c>
      <c r="C9073" s="1">
        <f t="shared" ca="1" si="987"/>
        <v>500</v>
      </c>
      <c r="D9073" s="1">
        <f t="shared" ca="1" si="988"/>
        <v>58.639357099169693</v>
      </c>
      <c r="E9073" s="1">
        <f t="shared" ca="1" si="989"/>
        <v>-3</v>
      </c>
      <c r="F9073" s="1">
        <f t="shared" ca="1" si="991"/>
        <v>2</v>
      </c>
      <c r="G9073" s="1">
        <f t="shared" ca="1" si="992"/>
        <v>2</v>
      </c>
      <c r="H9073" s="1">
        <f t="shared" ca="1" si="993"/>
        <v>0</v>
      </c>
    </row>
    <row r="9074" spans="1:8" hidden="1" x14ac:dyDescent="0.2">
      <c r="A9074" s="1">
        <v>9071</v>
      </c>
      <c r="B9074" s="1">
        <f t="shared" ca="1" si="990"/>
        <v>479186.34972181474</v>
      </c>
      <c r="C9074" s="1">
        <f t="shared" ca="1" si="987"/>
        <v>500</v>
      </c>
      <c r="D9074" s="1">
        <f t="shared" ca="1" si="988"/>
        <v>-42.077013244733351</v>
      </c>
      <c r="E9074" s="1">
        <f t="shared" ca="1" si="989"/>
        <v>-2</v>
      </c>
      <c r="F9074" s="1">
        <f t="shared" ca="1" si="991"/>
        <v>2</v>
      </c>
      <c r="G9074" s="1">
        <f t="shared" ca="1" si="992"/>
        <v>0</v>
      </c>
      <c r="H9074" s="1">
        <f t="shared" ca="1" si="993"/>
        <v>1</v>
      </c>
    </row>
    <row r="9075" spans="1:8" hidden="1" x14ac:dyDescent="0.2">
      <c r="A9075" s="1">
        <v>9072</v>
      </c>
      <c r="B9075" s="1">
        <f t="shared" ca="1" si="990"/>
        <v>458147.84309944807</v>
      </c>
      <c r="C9075" s="1">
        <f t="shared" ca="1" si="987"/>
        <v>500</v>
      </c>
      <c r="D9075" s="1">
        <f t="shared" ca="1" si="988"/>
        <v>-42.077013244733351</v>
      </c>
      <c r="E9075" s="1">
        <f t="shared" ca="1" si="989"/>
        <v>-3</v>
      </c>
      <c r="F9075" s="1">
        <f t="shared" ca="1" si="991"/>
        <v>2</v>
      </c>
      <c r="G9075" s="1">
        <f t="shared" ca="1" si="992"/>
        <v>1</v>
      </c>
      <c r="H9075" s="1">
        <f t="shared" ca="1" si="993"/>
        <v>0</v>
      </c>
    </row>
    <row r="9076" spans="1:8" hidden="1" x14ac:dyDescent="0.2">
      <c r="A9076" s="1">
        <v>9073</v>
      </c>
      <c r="B9076" s="1">
        <f t="shared" ca="1" si="990"/>
        <v>437109.33647708141</v>
      </c>
      <c r="C9076" s="1">
        <f t="shared" ca="1" si="987"/>
        <v>500</v>
      </c>
      <c r="D9076" s="1">
        <f t="shared" ca="1" si="988"/>
        <v>-42.077013244733351</v>
      </c>
      <c r="E9076" s="1">
        <f t="shared" ca="1" si="989"/>
        <v>-4</v>
      </c>
      <c r="F9076" s="1">
        <f t="shared" ca="1" si="991"/>
        <v>2</v>
      </c>
      <c r="G9076" s="1">
        <f t="shared" ca="1" si="992"/>
        <v>2</v>
      </c>
      <c r="H9076" s="1">
        <f t="shared" ca="1" si="993"/>
        <v>0</v>
      </c>
    </row>
    <row r="9077" spans="1:8" hidden="1" x14ac:dyDescent="0.2">
      <c r="A9077" s="1">
        <v>9074</v>
      </c>
      <c r="B9077" s="1">
        <f t="shared" ca="1" si="990"/>
        <v>416070.82985471474</v>
      </c>
      <c r="C9077" s="1">
        <f t="shared" ca="1" si="987"/>
        <v>100</v>
      </c>
      <c r="D9077" s="1">
        <f t="shared" ca="1" si="988"/>
        <v>58.639357099169693</v>
      </c>
      <c r="E9077" s="1">
        <f t="shared" ca="1" si="989"/>
        <v>0</v>
      </c>
      <c r="F9077" s="1">
        <f t="shared" ca="1" si="991"/>
        <v>1</v>
      </c>
      <c r="G9077" s="1">
        <f t="shared" ca="1" si="992"/>
        <v>3</v>
      </c>
      <c r="H9077" s="1">
        <f t="shared" ca="1" si="993"/>
        <v>0</v>
      </c>
    </row>
    <row r="9078" spans="1:8" hidden="1" x14ac:dyDescent="0.2">
      <c r="A9078" s="1">
        <v>9075</v>
      </c>
      <c r="B9078" s="1">
        <f t="shared" ca="1" si="990"/>
        <v>421934.76556463173</v>
      </c>
      <c r="C9078" s="1">
        <f t="shared" ca="1" si="987"/>
        <v>100</v>
      </c>
      <c r="D9078" s="1">
        <f t="shared" ca="1" si="988"/>
        <v>-42.077013244733351</v>
      </c>
      <c r="E9078" s="1">
        <f t="shared" ca="1" si="989"/>
        <v>0</v>
      </c>
      <c r="F9078" s="1">
        <f t="shared" ca="1" si="991"/>
        <v>1</v>
      </c>
      <c r="G9078" s="1">
        <f t="shared" ca="1" si="992"/>
        <v>0</v>
      </c>
      <c r="H9078" s="1">
        <f t="shared" ca="1" si="993"/>
        <v>1</v>
      </c>
    </row>
    <row r="9079" spans="1:8" hidden="1" x14ac:dyDescent="0.2">
      <c r="A9079" s="1">
        <v>9076</v>
      </c>
      <c r="B9079" s="1">
        <f t="shared" ca="1" si="990"/>
        <v>417727.06424015842</v>
      </c>
      <c r="C9079" s="1">
        <f t="shared" ca="1" si="987"/>
        <v>100</v>
      </c>
      <c r="D9079" s="1">
        <f t="shared" ca="1" si="988"/>
        <v>58.639357099169693</v>
      </c>
      <c r="E9079" s="1">
        <f t="shared" ca="1" si="989"/>
        <v>-1</v>
      </c>
      <c r="F9079" s="1">
        <f t="shared" ca="1" si="991"/>
        <v>1</v>
      </c>
      <c r="G9079" s="1">
        <f t="shared" ca="1" si="992"/>
        <v>1</v>
      </c>
      <c r="H9079" s="1">
        <f t="shared" ca="1" si="993"/>
        <v>0</v>
      </c>
    </row>
    <row r="9080" spans="1:8" hidden="1" x14ac:dyDescent="0.2">
      <c r="A9080" s="1">
        <v>9077</v>
      </c>
      <c r="B9080" s="1">
        <f t="shared" ca="1" si="990"/>
        <v>423590.99995007541</v>
      </c>
      <c r="C9080" s="1">
        <f t="shared" ca="1" si="987"/>
        <v>100</v>
      </c>
      <c r="D9080" s="1">
        <f t="shared" ca="1" si="988"/>
        <v>58.639357099169693</v>
      </c>
      <c r="E9080" s="1">
        <f t="shared" ca="1" si="989"/>
        <v>0</v>
      </c>
      <c r="F9080" s="1">
        <f t="shared" ca="1" si="991"/>
        <v>1</v>
      </c>
      <c r="G9080" s="1">
        <f t="shared" ca="1" si="992"/>
        <v>0</v>
      </c>
      <c r="H9080" s="1">
        <f t="shared" ca="1" si="993"/>
        <v>1</v>
      </c>
    </row>
    <row r="9081" spans="1:8" hidden="1" x14ac:dyDescent="0.2">
      <c r="A9081" s="1">
        <v>9078</v>
      </c>
      <c r="B9081" s="1">
        <f t="shared" ca="1" si="990"/>
        <v>429454.93565999239</v>
      </c>
      <c r="C9081" s="1">
        <f t="shared" ca="1" si="987"/>
        <v>100</v>
      </c>
      <c r="D9081" s="1">
        <f t="shared" ca="1" si="988"/>
        <v>-42.077013244733351</v>
      </c>
      <c r="E9081" s="1">
        <f t="shared" ca="1" si="989"/>
        <v>0</v>
      </c>
      <c r="F9081" s="1">
        <f t="shared" ca="1" si="991"/>
        <v>1</v>
      </c>
      <c r="G9081" s="1">
        <f t="shared" ca="1" si="992"/>
        <v>0</v>
      </c>
      <c r="H9081" s="1">
        <f t="shared" ca="1" si="993"/>
        <v>2</v>
      </c>
    </row>
    <row r="9082" spans="1:8" hidden="1" x14ac:dyDescent="0.2">
      <c r="A9082" s="1">
        <v>9079</v>
      </c>
      <c r="B9082" s="1">
        <f t="shared" ca="1" si="990"/>
        <v>425247.23433551908</v>
      </c>
      <c r="C9082" s="1">
        <f t="shared" ca="1" si="987"/>
        <v>100</v>
      </c>
      <c r="D9082" s="1">
        <f t="shared" ca="1" si="988"/>
        <v>-42.077013244733351</v>
      </c>
      <c r="E9082" s="1">
        <f t="shared" ca="1" si="989"/>
        <v>-1</v>
      </c>
      <c r="F9082" s="1">
        <f t="shared" ca="1" si="991"/>
        <v>1</v>
      </c>
      <c r="G9082" s="1">
        <f t="shared" ca="1" si="992"/>
        <v>1</v>
      </c>
      <c r="H9082" s="1">
        <f t="shared" ca="1" si="993"/>
        <v>0</v>
      </c>
    </row>
    <row r="9083" spans="1:8" hidden="1" x14ac:dyDescent="0.2">
      <c r="A9083" s="1">
        <v>9080</v>
      </c>
      <c r="B9083" s="1">
        <f t="shared" ca="1" si="990"/>
        <v>421039.53301104577</v>
      </c>
      <c r="C9083" s="1">
        <f t="shared" ca="1" si="987"/>
        <v>100</v>
      </c>
      <c r="D9083" s="1">
        <f t="shared" ca="1" si="988"/>
        <v>-42.077013244733351</v>
      </c>
      <c r="E9083" s="1">
        <f t="shared" ca="1" si="989"/>
        <v>-2</v>
      </c>
      <c r="F9083" s="1">
        <f t="shared" ca="1" si="991"/>
        <v>1</v>
      </c>
      <c r="G9083" s="1">
        <f t="shared" ca="1" si="992"/>
        <v>2</v>
      </c>
      <c r="H9083" s="1">
        <f t="shared" ca="1" si="993"/>
        <v>0</v>
      </c>
    </row>
    <row r="9084" spans="1:8" hidden="1" x14ac:dyDescent="0.2">
      <c r="A9084" s="1">
        <v>9081</v>
      </c>
      <c r="B9084" s="1">
        <f t="shared" ca="1" si="990"/>
        <v>416831.83168657246</v>
      </c>
      <c r="C9084" s="1">
        <f t="shared" ca="1" si="987"/>
        <v>100</v>
      </c>
      <c r="D9084" s="1">
        <f t="shared" ca="1" si="988"/>
        <v>-42.077013244733351</v>
      </c>
      <c r="E9084" s="1">
        <f t="shared" ca="1" si="989"/>
        <v>-3</v>
      </c>
      <c r="F9084" s="1">
        <f t="shared" ca="1" si="991"/>
        <v>1</v>
      </c>
      <c r="G9084" s="1">
        <f t="shared" ca="1" si="992"/>
        <v>3</v>
      </c>
      <c r="H9084" s="1">
        <f t="shared" ca="1" si="993"/>
        <v>0</v>
      </c>
    </row>
    <row r="9085" spans="1:8" hidden="1" x14ac:dyDescent="0.2">
      <c r="A9085" s="1">
        <v>9082</v>
      </c>
      <c r="B9085" s="1">
        <f t="shared" ca="1" si="990"/>
        <v>412624.13036209915</v>
      </c>
      <c r="C9085" s="1">
        <f t="shared" ca="1" si="987"/>
        <v>100</v>
      </c>
      <c r="D9085" s="1">
        <f t="shared" ca="1" si="988"/>
        <v>-42.077013244733351</v>
      </c>
      <c r="E9085" s="1">
        <f t="shared" ca="1" si="989"/>
        <v>-4</v>
      </c>
      <c r="F9085" s="1">
        <f t="shared" ca="1" si="991"/>
        <v>1</v>
      </c>
      <c r="G9085" s="1">
        <f t="shared" ca="1" si="992"/>
        <v>4</v>
      </c>
      <c r="H9085" s="1">
        <f t="shared" ca="1" si="993"/>
        <v>0</v>
      </c>
    </row>
    <row r="9086" spans="1:8" hidden="1" x14ac:dyDescent="0.2">
      <c r="A9086" s="1">
        <v>9083</v>
      </c>
      <c r="B9086" s="1">
        <f t="shared" ca="1" si="990"/>
        <v>408416.42903762584</v>
      </c>
      <c r="C9086" s="1">
        <f t="shared" ca="1" si="987"/>
        <v>500</v>
      </c>
      <c r="D9086" s="1">
        <f t="shared" ca="1" si="988"/>
        <v>58.639357099169693</v>
      </c>
      <c r="E9086" s="1">
        <f t="shared" ca="1" si="989"/>
        <v>0</v>
      </c>
      <c r="F9086" s="1">
        <f t="shared" ca="1" si="991"/>
        <v>2</v>
      </c>
      <c r="G9086" s="1">
        <f t="shared" ca="1" si="992"/>
        <v>5</v>
      </c>
      <c r="H9086" s="1">
        <f t="shared" ca="1" si="993"/>
        <v>0</v>
      </c>
    </row>
    <row r="9087" spans="1:8" hidden="1" x14ac:dyDescent="0.2">
      <c r="A9087" s="1">
        <v>9084</v>
      </c>
      <c r="B9087" s="1">
        <f t="shared" ca="1" si="990"/>
        <v>437736.10758721072</v>
      </c>
      <c r="C9087" s="1">
        <f t="shared" ca="1" si="987"/>
        <v>100</v>
      </c>
      <c r="D9087" s="1">
        <f t="shared" ca="1" si="988"/>
        <v>58.639357099169693</v>
      </c>
      <c r="E9087" s="1">
        <f t="shared" ca="1" si="989"/>
        <v>0</v>
      </c>
      <c r="F9087" s="1">
        <f t="shared" ca="1" si="991"/>
        <v>1</v>
      </c>
      <c r="G9087" s="1">
        <f t="shared" ca="1" si="992"/>
        <v>0</v>
      </c>
      <c r="H9087" s="1">
        <f t="shared" ca="1" si="993"/>
        <v>1</v>
      </c>
    </row>
    <row r="9088" spans="1:8" hidden="1" x14ac:dyDescent="0.2">
      <c r="A9088" s="1">
        <v>9085</v>
      </c>
      <c r="B9088" s="1">
        <f t="shared" ca="1" si="990"/>
        <v>443600.0432971277</v>
      </c>
      <c r="C9088" s="1">
        <f t="shared" ca="1" si="987"/>
        <v>100</v>
      </c>
      <c r="D9088" s="1">
        <f t="shared" ca="1" si="988"/>
        <v>58.639357099169693</v>
      </c>
      <c r="E9088" s="1">
        <f t="shared" ca="1" si="989"/>
        <v>0</v>
      </c>
      <c r="F9088" s="1">
        <f t="shared" ca="1" si="991"/>
        <v>1</v>
      </c>
      <c r="G9088" s="1">
        <f t="shared" ca="1" si="992"/>
        <v>0</v>
      </c>
      <c r="H9088" s="1">
        <f t="shared" ca="1" si="993"/>
        <v>2</v>
      </c>
    </row>
    <row r="9089" spans="1:8" hidden="1" x14ac:dyDescent="0.2">
      <c r="A9089" s="1">
        <v>9086</v>
      </c>
      <c r="B9089" s="1">
        <f t="shared" ca="1" si="990"/>
        <v>449463.97900704469</v>
      </c>
      <c r="C9089" s="1">
        <f t="shared" ca="1" si="987"/>
        <v>100</v>
      </c>
      <c r="D9089" s="1">
        <f t="shared" ca="1" si="988"/>
        <v>-42.077013244733351</v>
      </c>
      <c r="E9089" s="1">
        <f t="shared" ca="1" si="989"/>
        <v>0</v>
      </c>
      <c r="F9089" s="1">
        <f t="shared" ca="1" si="991"/>
        <v>1</v>
      </c>
      <c r="G9089" s="1">
        <f t="shared" ca="1" si="992"/>
        <v>0</v>
      </c>
      <c r="H9089" s="1">
        <f t="shared" ca="1" si="993"/>
        <v>3</v>
      </c>
    </row>
    <row r="9090" spans="1:8" hidden="1" x14ac:dyDescent="0.2">
      <c r="A9090" s="1">
        <v>9087</v>
      </c>
      <c r="B9090" s="1">
        <f t="shared" ca="1" si="990"/>
        <v>445256.27768257138</v>
      </c>
      <c r="C9090" s="1">
        <f t="shared" ca="1" si="987"/>
        <v>100</v>
      </c>
      <c r="D9090" s="1">
        <f t="shared" ca="1" si="988"/>
        <v>-42.077013244733351</v>
      </c>
      <c r="E9090" s="1">
        <f t="shared" ca="1" si="989"/>
        <v>-1</v>
      </c>
      <c r="F9090" s="1">
        <f t="shared" ca="1" si="991"/>
        <v>1</v>
      </c>
      <c r="G9090" s="1">
        <f t="shared" ca="1" si="992"/>
        <v>1</v>
      </c>
      <c r="H9090" s="1">
        <f t="shared" ca="1" si="993"/>
        <v>0</v>
      </c>
    </row>
    <row r="9091" spans="1:8" hidden="1" x14ac:dyDescent="0.2">
      <c r="A9091" s="1">
        <v>9088</v>
      </c>
      <c r="B9091" s="1">
        <f t="shared" ca="1" si="990"/>
        <v>441048.57635809807</v>
      </c>
      <c r="C9091" s="1">
        <f t="shared" ca="1" si="987"/>
        <v>100</v>
      </c>
      <c r="D9091" s="1">
        <f t="shared" ca="1" si="988"/>
        <v>-42.077013244733351</v>
      </c>
      <c r="E9091" s="1">
        <f t="shared" ca="1" si="989"/>
        <v>-2</v>
      </c>
      <c r="F9091" s="1">
        <f t="shared" ca="1" si="991"/>
        <v>1</v>
      </c>
      <c r="G9091" s="1">
        <f t="shared" ca="1" si="992"/>
        <v>2</v>
      </c>
      <c r="H9091" s="1">
        <f t="shared" ca="1" si="993"/>
        <v>0</v>
      </c>
    </row>
    <row r="9092" spans="1:8" hidden="1" x14ac:dyDescent="0.2">
      <c r="A9092" s="1">
        <v>9089</v>
      </c>
      <c r="B9092" s="1">
        <f t="shared" ca="1" si="990"/>
        <v>436840.87503362476</v>
      </c>
      <c r="C9092" s="1">
        <f t="shared" ca="1" si="987"/>
        <v>100</v>
      </c>
      <c r="D9092" s="1">
        <f t="shared" ca="1" si="988"/>
        <v>58.639357099169693</v>
      </c>
      <c r="E9092" s="1">
        <f t="shared" ca="1" si="989"/>
        <v>-3</v>
      </c>
      <c r="F9092" s="1">
        <f t="shared" ca="1" si="991"/>
        <v>1</v>
      </c>
      <c r="G9092" s="1">
        <f t="shared" ca="1" si="992"/>
        <v>3</v>
      </c>
      <c r="H9092" s="1">
        <f t="shared" ca="1" si="993"/>
        <v>0</v>
      </c>
    </row>
    <row r="9093" spans="1:8" hidden="1" x14ac:dyDescent="0.2">
      <c r="A9093" s="1">
        <v>9090</v>
      </c>
      <c r="B9093" s="1">
        <f t="shared" ca="1" si="990"/>
        <v>442704.81074354175</v>
      </c>
      <c r="C9093" s="1">
        <f t="shared" ref="C9093:C9156" ca="1" si="994">$C$4*POWER($L$2,F9093-1)</f>
        <v>100</v>
      </c>
      <c r="D9093" s="1">
        <f t="shared" ref="D9093:D9156" ca="1" si="995">IF(RAND()&lt;$B$1,$F$1,$H$1)</f>
        <v>58.639357099169693</v>
      </c>
      <c r="E9093" s="1">
        <f t="shared" ref="E9093:E9156" ca="1" si="996">IF(D9092&lt;0,IF(E9092-1=-$D$2,0,E9092-1),IF(E9092+1=$F$2,0,E9092+1))</f>
        <v>-2</v>
      </c>
      <c r="F9093" s="1">
        <f t="shared" ca="1" si="991"/>
        <v>1</v>
      </c>
      <c r="G9093" s="1">
        <f t="shared" ca="1" si="992"/>
        <v>0</v>
      </c>
      <c r="H9093" s="1">
        <f t="shared" ca="1" si="993"/>
        <v>1</v>
      </c>
    </row>
    <row r="9094" spans="1:8" hidden="1" x14ac:dyDescent="0.2">
      <c r="A9094" s="1">
        <v>9091</v>
      </c>
      <c r="B9094" s="1">
        <f t="shared" ref="B9094:B9157" ca="1" si="997">B9093+D9093*C9093</f>
        <v>448568.74645345873</v>
      </c>
      <c r="C9094" s="1">
        <f t="shared" ca="1" si="994"/>
        <v>100</v>
      </c>
      <c r="D9094" s="1">
        <f t="shared" ca="1" si="995"/>
        <v>58.639357099169693</v>
      </c>
      <c r="E9094" s="1">
        <f t="shared" ca="1" si="996"/>
        <v>-1</v>
      </c>
      <c r="F9094" s="1">
        <f t="shared" ref="F9094:F9157" ca="1" si="998">IF(AND(D9093&gt;0,E9094=0),IF(F9093-1&lt;1,1,F9093-1),IF(AND(D9093&lt;0,E9094=0),IF(F9093+1&gt;$H$2,1,F9093+1),F9093))</f>
        <v>1</v>
      </c>
      <c r="G9094" s="1">
        <f t="shared" ref="G9094:G9157" ca="1" si="999">IF(D9093&gt;0,0,G9093+1)</f>
        <v>0</v>
      </c>
      <c r="H9094" s="1">
        <f t="shared" ref="H9094:H9157" ca="1" si="1000">IF(D9093&lt;0,0,H9093+1)</f>
        <v>2</v>
      </c>
    </row>
    <row r="9095" spans="1:8" hidden="1" x14ac:dyDescent="0.2">
      <c r="A9095" s="1">
        <v>9092</v>
      </c>
      <c r="B9095" s="1">
        <f t="shared" ca="1" si="997"/>
        <v>454432.68216337572</v>
      </c>
      <c r="C9095" s="1">
        <f t="shared" ca="1" si="994"/>
        <v>100</v>
      </c>
      <c r="D9095" s="1">
        <f t="shared" ca="1" si="995"/>
        <v>58.639357099169693</v>
      </c>
      <c r="E9095" s="1">
        <f t="shared" ca="1" si="996"/>
        <v>0</v>
      </c>
      <c r="F9095" s="1">
        <f t="shared" ca="1" si="998"/>
        <v>1</v>
      </c>
      <c r="G9095" s="1">
        <f t="shared" ca="1" si="999"/>
        <v>0</v>
      </c>
      <c r="H9095" s="1">
        <f t="shared" ca="1" si="1000"/>
        <v>3</v>
      </c>
    </row>
    <row r="9096" spans="1:8" hidden="1" x14ac:dyDescent="0.2">
      <c r="A9096" s="1">
        <v>9093</v>
      </c>
      <c r="B9096" s="1">
        <f t="shared" ca="1" si="997"/>
        <v>460296.61787329271</v>
      </c>
      <c r="C9096" s="1">
        <f t="shared" ca="1" si="994"/>
        <v>100</v>
      </c>
      <c r="D9096" s="1">
        <f t="shared" ca="1" si="995"/>
        <v>-42.077013244733351</v>
      </c>
      <c r="E9096" s="1">
        <f t="shared" ca="1" si="996"/>
        <v>0</v>
      </c>
      <c r="F9096" s="1">
        <f t="shared" ca="1" si="998"/>
        <v>1</v>
      </c>
      <c r="G9096" s="1">
        <f t="shared" ca="1" si="999"/>
        <v>0</v>
      </c>
      <c r="H9096" s="1">
        <f t="shared" ca="1" si="1000"/>
        <v>4</v>
      </c>
    </row>
    <row r="9097" spans="1:8" hidden="1" x14ac:dyDescent="0.2">
      <c r="A9097" s="1">
        <v>9094</v>
      </c>
      <c r="B9097" s="1">
        <f t="shared" ca="1" si="997"/>
        <v>456088.9165488194</v>
      </c>
      <c r="C9097" s="1">
        <f t="shared" ca="1" si="994"/>
        <v>100</v>
      </c>
      <c r="D9097" s="1">
        <f t="shared" ca="1" si="995"/>
        <v>-42.077013244733351</v>
      </c>
      <c r="E9097" s="1">
        <f t="shared" ca="1" si="996"/>
        <v>-1</v>
      </c>
      <c r="F9097" s="1">
        <f t="shared" ca="1" si="998"/>
        <v>1</v>
      </c>
      <c r="G9097" s="1">
        <f t="shared" ca="1" si="999"/>
        <v>1</v>
      </c>
      <c r="H9097" s="1">
        <f t="shared" ca="1" si="1000"/>
        <v>0</v>
      </c>
    </row>
    <row r="9098" spans="1:8" hidden="1" x14ac:dyDescent="0.2">
      <c r="A9098" s="1">
        <v>9095</v>
      </c>
      <c r="B9098" s="1">
        <f t="shared" ca="1" si="997"/>
        <v>451881.21522434609</v>
      </c>
      <c r="C9098" s="1">
        <f t="shared" ca="1" si="994"/>
        <v>100</v>
      </c>
      <c r="D9098" s="1">
        <f t="shared" ca="1" si="995"/>
        <v>58.639357099169693</v>
      </c>
      <c r="E9098" s="1">
        <f t="shared" ca="1" si="996"/>
        <v>-2</v>
      </c>
      <c r="F9098" s="1">
        <f t="shared" ca="1" si="998"/>
        <v>1</v>
      </c>
      <c r="G9098" s="1">
        <f t="shared" ca="1" si="999"/>
        <v>2</v>
      </c>
      <c r="H9098" s="1">
        <f t="shared" ca="1" si="1000"/>
        <v>0</v>
      </c>
    </row>
    <row r="9099" spans="1:8" hidden="1" x14ac:dyDescent="0.2">
      <c r="A9099" s="1">
        <v>9096</v>
      </c>
      <c r="B9099" s="1">
        <f t="shared" ca="1" si="997"/>
        <v>457745.15093426307</v>
      </c>
      <c r="C9099" s="1">
        <f t="shared" ca="1" si="994"/>
        <v>100</v>
      </c>
      <c r="D9099" s="1">
        <f t="shared" ca="1" si="995"/>
        <v>-42.077013244733351</v>
      </c>
      <c r="E9099" s="1">
        <f t="shared" ca="1" si="996"/>
        <v>-1</v>
      </c>
      <c r="F9099" s="1">
        <f t="shared" ca="1" si="998"/>
        <v>1</v>
      </c>
      <c r="G9099" s="1">
        <f t="shared" ca="1" si="999"/>
        <v>0</v>
      </c>
      <c r="H9099" s="1">
        <f t="shared" ca="1" si="1000"/>
        <v>1</v>
      </c>
    </row>
    <row r="9100" spans="1:8" hidden="1" x14ac:dyDescent="0.2">
      <c r="A9100" s="1">
        <v>9097</v>
      </c>
      <c r="B9100" s="1">
        <f t="shared" ca="1" si="997"/>
        <v>453537.44960978976</v>
      </c>
      <c r="C9100" s="1">
        <f t="shared" ca="1" si="994"/>
        <v>100</v>
      </c>
      <c r="D9100" s="1">
        <f t="shared" ca="1" si="995"/>
        <v>58.639357099169693</v>
      </c>
      <c r="E9100" s="1">
        <f t="shared" ca="1" si="996"/>
        <v>-2</v>
      </c>
      <c r="F9100" s="1">
        <f t="shared" ca="1" si="998"/>
        <v>1</v>
      </c>
      <c r="G9100" s="1">
        <f t="shared" ca="1" si="999"/>
        <v>1</v>
      </c>
      <c r="H9100" s="1">
        <f t="shared" ca="1" si="1000"/>
        <v>0</v>
      </c>
    </row>
    <row r="9101" spans="1:8" hidden="1" x14ac:dyDescent="0.2">
      <c r="A9101" s="1">
        <v>9098</v>
      </c>
      <c r="B9101" s="1">
        <f t="shared" ca="1" si="997"/>
        <v>459401.38531970675</v>
      </c>
      <c r="C9101" s="1">
        <f t="shared" ca="1" si="994"/>
        <v>100</v>
      </c>
      <c r="D9101" s="1">
        <f t="shared" ca="1" si="995"/>
        <v>-42.077013244733351</v>
      </c>
      <c r="E9101" s="1">
        <f t="shared" ca="1" si="996"/>
        <v>-1</v>
      </c>
      <c r="F9101" s="1">
        <f t="shared" ca="1" si="998"/>
        <v>1</v>
      </c>
      <c r="G9101" s="1">
        <f t="shared" ca="1" si="999"/>
        <v>0</v>
      </c>
      <c r="H9101" s="1">
        <f t="shared" ca="1" si="1000"/>
        <v>1</v>
      </c>
    </row>
    <row r="9102" spans="1:8" hidden="1" x14ac:dyDescent="0.2">
      <c r="A9102" s="1">
        <v>9099</v>
      </c>
      <c r="B9102" s="1">
        <f t="shared" ca="1" si="997"/>
        <v>455193.68399523344</v>
      </c>
      <c r="C9102" s="1">
        <f t="shared" ca="1" si="994"/>
        <v>100</v>
      </c>
      <c r="D9102" s="1">
        <f t="shared" ca="1" si="995"/>
        <v>58.639357099169693</v>
      </c>
      <c r="E9102" s="1">
        <f t="shared" ca="1" si="996"/>
        <v>-2</v>
      </c>
      <c r="F9102" s="1">
        <f t="shared" ca="1" si="998"/>
        <v>1</v>
      </c>
      <c r="G9102" s="1">
        <f t="shared" ca="1" si="999"/>
        <v>1</v>
      </c>
      <c r="H9102" s="1">
        <f t="shared" ca="1" si="1000"/>
        <v>0</v>
      </c>
    </row>
    <row r="9103" spans="1:8" hidden="1" x14ac:dyDescent="0.2">
      <c r="A9103" s="1">
        <v>9100</v>
      </c>
      <c r="B9103" s="1">
        <f t="shared" ca="1" si="997"/>
        <v>461057.61970515043</v>
      </c>
      <c r="C9103" s="1">
        <f t="shared" ca="1" si="994"/>
        <v>100</v>
      </c>
      <c r="D9103" s="1">
        <f t="shared" ca="1" si="995"/>
        <v>58.639357099169693</v>
      </c>
      <c r="E9103" s="1">
        <f t="shared" ca="1" si="996"/>
        <v>-1</v>
      </c>
      <c r="F9103" s="1">
        <f t="shared" ca="1" si="998"/>
        <v>1</v>
      </c>
      <c r="G9103" s="1">
        <f t="shared" ca="1" si="999"/>
        <v>0</v>
      </c>
      <c r="H9103" s="1">
        <f t="shared" ca="1" si="1000"/>
        <v>1</v>
      </c>
    </row>
    <row r="9104" spans="1:8" hidden="1" x14ac:dyDescent="0.2">
      <c r="A9104" s="1">
        <v>9101</v>
      </c>
      <c r="B9104" s="1">
        <f t="shared" ca="1" si="997"/>
        <v>466921.55541506741</v>
      </c>
      <c r="C9104" s="1">
        <f t="shared" ca="1" si="994"/>
        <v>100</v>
      </c>
      <c r="D9104" s="1">
        <f t="shared" ca="1" si="995"/>
        <v>58.639357099169693</v>
      </c>
      <c r="E9104" s="1">
        <f t="shared" ca="1" si="996"/>
        <v>0</v>
      </c>
      <c r="F9104" s="1">
        <f t="shared" ca="1" si="998"/>
        <v>1</v>
      </c>
      <c r="G9104" s="1">
        <f t="shared" ca="1" si="999"/>
        <v>0</v>
      </c>
      <c r="H9104" s="1">
        <f t="shared" ca="1" si="1000"/>
        <v>2</v>
      </c>
    </row>
    <row r="9105" spans="1:8" hidden="1" x14ac:dyDescent="0.2">
      <c r="A9105" s="1">
        <v>9102</v>
      </c>
      <c r="B9105" s="1">
        <f t="shared" ca="1" si="997"/>
        <v>472785.4911249844</v>
      </c>
      <c r="C9105" s="1">
        <f t="shared" ca="1" si="994"/>
        <v>100</v>
      </c>
      <c r="D9105" s="1">
        <f t="shared" ca="1" si="995"/>
        <v>58.639357099169693</v>
      </c>
      <c r="E9105" s="1">
        <f t="shared" ca="1" si="996"/>
        <v>0</v>
      </c>
      <c r="F9105" s="1">
        <f t="shared" ca="1" si="998"/>
        <v>1</v>
      </c>
      <c r="G9105" s="1">
        <f t="shared" ca="1" si="999"/>
        <v>0</v>
      </c>
      <c r="H9105" s="1">
        <f t="shared" ca="1" si="1000"/>
        <v>3</v>
      </c>
    </row>
    <row r="9106" spans="1:8" hidden="1" x14ac:dyDescent="0.2">
      <c r="A9106" s="1">
        <v>9103</v>
      </c>
      <c r="B9106" s="1">
        <f t="shared" ca="1" si="997"/>
        <v>478649.42683490139</v>
      </c>
      <c r="C9106" s="1">
        <f t="shared" ca="1" si="994"/>
        <v>100</v>
      </c>
      <c r="D9106" s="1">
        <f t="shared" ca="1" si="995"/>
        <v>-42.077013244733351</v>
      </c>
      <c r="E9106" s="1">
        <f t="shared" ca="1" si="996"/>
        <v>0</v>
      </c>
      <c r="F9106" s="1">
        <f t="shared" ca="1" si="998"/>
        <v>1</v>
      </c>
      <c r="G9106" s="1">
        <f t="shared" ca="1" si="999"/>
        <v>0</v>
      </c>
      <c r="H9106" s="1">
        <f t="shared" ca="1" si="1000"/>
        <v>4</v>
      </c>
    </row>
    <row r="9107" spans="1:8" hidden="1" x14ac:dyDescent="0.2">
      <c r="A9107" s="1">
        <v>9104</v>
      </c>
      <c r="B9107" s="1">
        <f t="shared" ca="1" si="997"/>
        <v>474441.72551042808</v>
      </c>
      <c r="C9107" s="1">
        <f t="shared" ca="1" si="994"/>
        <v>100</v>
      </c>
      <c r="D9107" s="1">
        <f t="shared" ca="1" si="995"/>
        <v>-42.077013244733351</v>
      </c>
      <c r="E9107" s="1">
        <f t="shared" ca="1" si="996"/>
        <v>-1</v>
      </c>
      <c r="F9107" s="1">
        <f t="shared" ca="1" si="998"/>
        <v>1</v>
      </c>
      <c r="G9107" s="1">
        <f t="shared" ca="1" si="999"/>
        <v>1</v>
      </c>
      <c r="H9107" s="1">
        <f t="shared" ca="1" si="1000"/>
        <v>0</v>
      </c>
    </row>
    <row r="9108" spans="1:8" hidden="1" x14ac:dyDescent="0.2">
      <c r="A9108" s="1">
        <v>9105</v>
      </c>
      <c r="B9108" s="1">
        <f t="shared" ca="1" si="997"/>
        <v>470234.02418595477</v>
      </c>
      <c r="C9108" s="1">
        <f t="shared" ca="1" si="994"/>
        <v>100</v>
      </c>
      <c r="D9108" s="1">
        <f t="shared" ca="1" si="995"/>
        <v>-42.077013244733351</v>
      </c>
      <c r="E9108" s="1">
        <f t="shared" ca="1" si="996"/>
        <v>-2</v>
      </c>
      <c r="F9108" s="1">
        <f t="shared" ca="1" si="998"/>
        <v>1</v>
      </c>
      <c r="G9108" s="1">
        <f t="shared" ca="1" si="999"/>
        <v>2</v>
      </c>
      <c r="H9108" s="1">
        <f t="shared" ca="1" si="1000"/>
        <v>0</v>
      </c>
    </row>
    <row r="9109" spans="1:8" hidden="1" x14ac:dyDescent="0.2">
      <c r="A9109" s="1">
        <v>9106</v>
      </c>
      <c r="B9109" s="1">
        <f t="shared" ca="1" si="997"/>
        <v>466026.32286148146</v>
      </c>
      <c r="C9109" s="1">
        <f t="shared" ca="1" si="994"/>
        <v>100</v>
      </c>
      <c r="D9109" s="1">
        <f t="shared" ca="1" si="995"/>
        <v>58.639357099169693</v>
      </c>
      <c r="E9109" s="1">
        <f t="shared" ca="1" si="996"/>
        <v>-3</v>
      </c>
      <c r="F9109" s="1">
        <f t="shared" ca="1" si="998"/>
        <v>1</v>
      </c>
      <c r="G9109" s="1">
        <f t="shared" ca="1" si="999"/>
        <v>3</v>
      </c>
      <c r="H9109" s="1">
        <f t="shared" ca="1" si="1000"/>
        <v>0</v>
      </c>
    </row>
    <row r="9110" spans="1:8" hidden="1" x14ac:dyDescent="0.2">
      <c r="A9110" s="1">
        <v>9107</v>
      </c>
      <c r="B9110" s="1">
        <f t="shared" ca="1" si="997"/>
        <v>471890.25857139844</v>
      </c>
      <c r="C9110" s="1">
        <f t="shared" ca="1" si="994"/>
        <v>100</v>
      </c>
      <c r="D9110" s="1">
        <f t="shared" ca="1" si="995"/>
        <v>-42.077013244733351</v>
      </c>
      <c r="E9110" s="1">
        <f t="shared" ca="1" si="996"/>
        <v>-2</v>
      </c>
      <c r="F9110" s="1">
        <f t="shared" ca="1" si="998"/>
        <v>1</v>
      </c>
      <c r="G9110" s="1">
        <f t="shared" ca="1" si="999"/>
        <v>0</v>
      </c>
      <c r="H9110" s="1">
        <f t="shared" ca="1" si="1000"/>
        <v>1</v>
      </c>
    </row>
    <row r="9111" spans="1:8" hidden="1" x14ac:dyDescent="0.2">
      <c r="A9111" s="1">
        <v>9108</v>
      </c>
      <c r="B9111" s="1">
        <f t="shared" ca="1" si="997"/>
        <v>467682.55724692513</v>
      </c>
      <c r="C9111" s="1">
        <f t="shared" ca="1" si="994"/>
        <v>100</v>
      </c>
      <c r="D9111" s="1">
        <f t="shared" ca="1" si="995"/>
        <v>58.639357099169693</v>
      </c>
      <c r="E9111" s="1">
        <f t="shared" ca="1" si="996"/>
        <v>-3</v>
      </c>
      <c r="F9111" s="1">
        <f t="shared" ca="1" si="998"/>
        <v>1</v>
      </c>
      <c r="G9111" s="1">
        <f t="shared" ca="1" si="999"/>
        <v>1</v>
      </c>
      <c r="H9111" s="1">
        <f t="shared" ca="1" si="1000"/>
        <v>0</v>
      </c>
    </row>
    <row r="9112" spans="1:8" hidden="1" x14ac:dyDescent="0.2">
      <c r="A9112" s="1">
        <v>9109</v>
      </c>
      <c r="B9112" s="1">
        <f t="shared" ca="1" si="997"/>
        <v>473546.49295684212</v>
      </c>
      <c r="C9112" s="1">
        <f t="shared" ca="1" si="994"/>
        <v>100</v>
      </c>
      <c r="D9112" s="1">
        <f t="shared" ca="1" si="995"/>
        <v>58.639357099169693</v>
      </c>
      <c r="E9112" s="1">
        <f t="shared" ca="1" si="996"/>
        <v>-2</v>
      </c>
      <c r="F9112" s="1">
        <f t="shared" ca="1" si="998"/>
        <v>1</v>
      </c>
      <c r="G9112" s="1">
        <f t="shared" ca="1" si="999"/>
        <v>0</v>
      </c>
      <c r="H9112" s="1">
        <f t="shared" ca="1" si="1000"/>
        <v>1</v>
      </c>
    </row>
    <row r="9113" spans="1:8" hidden="1" x14ac:dyDescent="0.2">
      <c r="A9113" s="1">
        <v>9110</v>
      </c>
      <c r="B9113" s="1">
        <f t="shared" ca="1" si="997"/>
        <v>479410.42866675911</v>
      </c>
      <c r="C9113" s="1">
        <f t="shared" ca="1" si="994"/>
        <v>100</v>
      </c>
      <c r="D9113" s="1">
        <f t="shared" ca="1" si="995"/>
        <v>58.639357099169693</v>
      </c>
      <c r="E9113" s="1">
        <f t="shared" ca="1" si="996"/>
        <v>-1</v>
      </c>
      <c r="F9113" s="1">
        <f t="shared" ca="1" si="998"/>
        <v>1</v>
      </c>
      <c r="G9113" s="1">
        <f t="shared" ca="1" si="999"/>
        <v>0</v>
      </c>
      <c r="H9113" s="1">
        <f t="shared" ca="1" si="1000"/>
        <v>2</v>
      </c>
    </row>
    <row r="9114" spans="1:8" hidden="1" x14ac:dyDescent="0.2">
      <c r="A9114" s="1">
        <v>9111</v>
      </c>
      <c r="B9114" s="1">
        <f t="shared" ca="1" si="997"/>
        <v>485274.36437667609</v>
      </c>
      <c r="C9114" s="1">
        <f t="shared" ca="1" si="994"/>
        <v>100</v>
      </c>
      <c r="D9114" s="1">
        <f t="shared" ca="1" si="995"/>
        <v>-42.077013244733351</v>
      </c>
      <c r="E9114" s="1">
        <f t="shared" ca="1" si="996"/>
        <v>0</v>
      </c>
      <c r="F9114" s="1">
        <f t="shared" ca="1" si="998"/>
        <v>1</v>
      </c>
      <c r="G9114" s="1">
        <f t="shared" ca="1" si="999"/>
        <v>0</v>
      </c>
      <c r="H9114" s="1">
        <f t="shared" ca="1" si="1000"/>
        <v>3</v>
      </c>
    </row>
    <row r="9115" spans="1:8" hidden="1" x14ac:dyDescent="0.2">
      <c r="A9115" s="1">
        <v>9112</v>
      </c>
      <c r="B9115" s="1">
        <f t="shared" ca="1" si="997"/>
        <v>481066.66305220278</v>
      </c>
      <c r="C9115" s="1">
        <f t="shared" ca="1" si="994"/>
        <v>100</v>
      </c>
      <c r="D9115" s="1">
        <f t="shared" ca="1" si="995"/>
        <v>-42.077013244733351</v>
      </c>
      <c r="E9115" s="1">
        <f t="shared" ca="1" si="996"/>
        <v>-1</v>
      </c>
      <c r="F9115" s="1">
        <f t="shared" ca="1" si="998"/>
        <v>1</v>
      </c>
      <c r="G9115" s="1">
        <f t="shared" ca="1" si="999"/>
        <v>1</v>
      </c>
      <c r="H9115" s="1">
        <f t="shared" ca="1" si="1000"/>
        <v>0</v>
      </c>
    </row>
    <row r="9116" spans="1:8" hidden="1" x14ac:dyDescent="0.2">
      <c r="A9116" s="1">
        <v>9113</v>
      </c>
      <c r="B9116" s="1">
        <f t="shared" ca="1" si="997"/>
        <v>476858.96172772947</v>
      </c>
      <c r="C9116" s="1">
        <f t="shared" ca="1" si="994"/>
        <v>100</v>
      </c>
      <c r="D9116" s="1">
        <f t="shared" ca="1" si="995"/>
        <v>-42.077013244733351</v>
      </c>
      <c r="E9116" s="1">
        <f t="shared" ca="1" si="996"/>
        <v>-2</v>
      </c>
      <c r="F9116" s="1">
        <f t="shared" ca="1" si="998"/>
        <v>1</v>
      </c>
      <c r="G9116" s="1">
        <f t="shared" ca="1" si="999"/>
        <v>2</v>
      </c>
      <c r="H9116" s="1">
        <f t="shared" ca="1" si="1000"/>
        <v>0</v>
      </c>
    </row>
    <row r="9117" spans="1:8" hidden="1" x14ac:dyDescent="0.2">
      <c r="A9117" s="1">
        <v>9114</v>
      </c>
      <c r="B9117" s="1">
        <f t="shared" ca="1" si="997"/>
        <v>472651.26040325616</v>
      </c>
      <c r="C9117" s="1">
        <f t="shared" ca="1" si="994"/>
        <v>100</v>
      </c>
      <c r="D9117" s="1">
        <f t="shared" ca="1" si="995"/>
        <v>58.639357099169693</v>
      </c>
      <c r="E9117" s="1">
        <f t="shared" ca="1" si="996"/>
        <v>-3</v>
      </c>
      <c r="F9117" s="1">
        <f t="shared" ca="1" si="998"/>
        <v>1</v>
      </c>
      <c r="G9117" s="1">
        <f t="shared" ca="1" si="999"/>
        <v>3</v>
      </c>
      <c r="H9117" s="1">
        <f t="shared" ca="1" si="1000"/>
        <v>0</v>
      </c>
    </row>
    <row r="9118" spans="1:8" hidden="1" x14ac:dyDescent="0.2">
      <c r="A9118" s="1">
        <v>9115</v>
      </c>
      <c r="B9118" s="1">
        <f t="shared" ca="1" si="997"/>
        <v>478515.19611317315</v>
      </c>
      <c r="C9118" s="1">
        <f t="shared" ca="1" si="994"/>
        <v>100</v>
      </c>
      <c r="D9118" s="1">
        <f t="shared" ca="1" si="995"/>
        <v>-42.077013244733351</v>
      </c>
      <c r="E9118" s="1">
        <f t="shared" ca="1" si="996"/>
        <v>-2</v>
      </c>
      <c r="F9118" s="1">
        <f t="shared" ca="1" si="998"/>
        <v>1</v>
      </c>
      <c r="G9118" s="1">
        <f t="shared" ca="1" si="999"/>
        <v>0</v>
      </c>
      <c r="H9118" s="1">
        <f t="shared" ca="1" si="1000"/>
        <v>1</v>
      </c>
    </row>
    <row r="9119" spans="1:8" hidden="1" x14ac:dyDescent="0.2">
      <c r="A9119" s="1">
        <v>9116</v>
      </c>
      <c r="B9119" s="1">
        <f t="shared" ca="1" si="997"/>
        <v>474307.49478869984</v>
      </c>
      <c r="C9119" s="1">
        <f t="shared" ca="1" si="994"/>
        <v>100</v>
      </c>
      <c r="D9119" s="1">
        <f t="shared" ca="1" si="995"/>
        <v>-42.077013244733351</v>
      </c>
      <c r="E9119" s="1">
        <f t="shared" ca="1" si="996"/>
        <v>-3</v>
      </c>
      <c r="F9119" s="1">
        <f t="shared" ca="1" si="998"/>
        <v>1</v>
      </c>
      <c r="G9119" s="1">
        <f t="shared" ca="1" si="999"/>
        <v>1</v>
      </c>
      <c r="H9119" s="1">
        <f t="shared" ca="1" si="1000"/>
        <v>0</v>
      </c>
    </row>
    <row r="9120" spans="1:8" hidden="1" x14ac:dyDescent="0.2">
      <c r="A9120" s="1">
        <v>9117</v>
      </c>
      <c r="B9120" s="1">
        <f t="shared" ca="1" si="997"/>
        <v>470099.79346422653</v>
      </c>
      <c r="C9120" s="1">
        <f t="shared" ca="1" si="994"/>
        <v>100</v>
      </c>
      <c r="D9120" s="1">
        <f t="shared" ca="1" si="995"/>
        <v>-42.077013244733351</v>
      </c>
      <c r="E9120" s="1">
        <f t="shared" ca="1" si="996"/>
        <v>-4</v>
      </c>
      <c r="F9120" s="1">
        <f t="shared" ca="1" si="998"/>
        <v>1</v>
      </c>
      <c r="G9120" s="1">
        <f t="shared" ca="1" si="999"/>
        <v>2</v>
      </c>
      <c r="H9120" s="1">
        <f t="shared" ca="1" si="1000"/>
        <v>0</v>
      </c>
    </row>
    <row r="9121" spans="1:8" hidden="1" x14ac:dyDescent="0.2">
      <c r="A9121" s="1">
        <v>9118</v>
      </c>
      <c r="B9121" s="1">
        <f t="shared" ca="1" si="997"/>
        <v>465892.09213975322</v>
      </c>
      <c r="C9121" s="1">
        <f t="shared" ca="1" si="994"/>
        <v>500</v>
      </c>
      <c r="D9121" s="1">
        <f t="shared" ca="1" si="995"/>
        <v>-42.077013244733351</v>
      </c>
      <c r="E9121" s="1">
        <f t="shared" ca="1" si="996"/>
        <v>0</v>
      </c>
      <c r="F9121" s="1">
        <f t="shared" ca="1" si="998"/>
        <v>2</v>
      </c>
      <c r="G9121" s="1">
        <f t="shared" ca="1" si="999"/>
        <v>3</v>
      </c>
      <c r="H9121" s="1">
        <f t="shared" ca="1" si="1000"/>
        <v>0</v>
      </c>
    </row>
    <row r="9122" spans="1:8" hidden="1" x14ac:dyDescent="0.2">
      <c r="A9122" s="1">
        <v>9119</v>
      </c>
      <c r="B9122" s="1">
        <f t="shared" ca="1" si="997"/>
        <v>444853.58551738656</v>
      </c>
      <c r="C9122" s="1">
        <f t="shared" ca="1" si="994"/>
        <v>500</v>
      </c>
      <c r="D9122" s="1">
        <f t="shared" ca="1" si="995"/>
        <v>58.639357099169693</v>
      </c>
      <c r="E9122" s="1">
        <f t="shared" ca="1" si="996"/>
        <v>-1</v>
      </c>
      <c r="F9122" s="1">
        <f t="shared" ca="1" si="998"/>
        <v>2</v>
      </c>
      <c r="G9122" s="1">
        <f t="shared" ca="1" si="999"/>
        <v>4</v>
      </c>
      <c r="H9122" s="1">
        <f t="shared" ca="1" si="1000"/>
        <v>0</v>
      </c>
    </row>
    <row r="9123" spans="1:8" hidden="1" x14ac:dyDescent="0.2">
      <c r="A9123" s="1">
        <v>9120</v>
      </c>
      <c r="B9123" s="1">
        <f t="shared" ca="1" si="997"/>
        <v>474173.26406697137</v>
      </c>
      <c r="C9123" s="1">
        <f t="shared" ca="1" si="994"/>
        <v>100</v>
      </c>
      <c r="D9123" s="1">
        <f t="shared" ca="1" si="995"/>
        <v>58.639357099169693</v>
      </c>
      <c r="E9123" s="1">
        <f t="shared" ca="1" si="996"/>
        <v>0</v>
      </c>
      <c r="F9123" s="1">
        <f t="shared" ca="1" si="998"/>
        <v>1</v>
      </c>
      <c r="G9123" s="1">
        <f t="shared" ca="1" si="999"/>
        <v>0</v>
      </c>
      <c r="H9123" s="1">
        <f t="shared" ca="1" si="1000"/>
        <v>1</v>
      </c>
    </row>
    <row r="9124" spans="1:8" hidden="1" x14ac:dyDescent="0.2">
      <c r="A9124" s="1">
        <v>9121</v>
      </c>
      <c r="B9124" s="1">
        <f t="shared" ca="1" si="997"/>
        <v>480037.19977688836</v>
      </c>
      <c r="C9124" s="1">
        <f t="shared" ca="1" si="994"/>
        <v>100</v>
      </c>
      <c r="D9124" s="1">
        <f t="shared" ca="1" si="995"/>
        <v>-42.077013244733351</v>
      </c>
      <c r="E9124" s="1">
        <f t="shared" ca="1" si="996"/>
        <v>0</v>
      </c>
      <c r="F9124" s="1">
        <f t="shared" ca="1" si="998"/>
        <v>1</v>
      </c>
      <c r="G9124" s="1">
        <f t="shared" ca="1" si="999"/>
        <v>0</v>
      </c>
      <c r="H9124" s="1">
        <f t="shared" ca="1" si="1000"/>
        <v>2</v>
      </c>
    </row>
    <row r="9125" spans="1:8" hidden="1" x14ac:dyDescent="0.2">
      <c r="A9125" s="1">
        <v>9122</v>
      </c>
      <c r="B9125" s="1">
        <f t="shared" ca="1" si="997"/>
        <v>475829.49845241505</v>
      </c>
      <c r="C9125" s="1">
        <f t="shared" ca="1" si="994"/>
        <v>100</v>
      </c>
      <c r="D9125" s="1">
        <f t="shared" ca="1" si="995"/>
        <v>58.639357099169693</v>
      </c>
      <c r="E9125" s="1">
        <f t="shared" ca="1" si="996"/>
        <v>-1</v>
      </c>
      <c r="F9125" s="1">
        <f t="shared" ca="1" si="998"/>
        <v>1</v>
      </c>
      <c r="G9125" s="1">
        <f t="shared" ca="1" si="999"/>
        <v>1</v>
      </c>
      <c r="H9125" s="1">
        <f t="shared" ca="1" si="1000"/>
        <v>0</v>
      </c>
    </row>
    <row r="9126" spans="1:8" hidden="1" x14ac:dyDescent="0.2">
      <c r="A9126" s="1">
        <v>9123</v>
      </c>
      <c r="B9126" s="1">
        <f t="shared" ca="1" si="997"/>
        <v>481693.43416233204</v>
      </c>
      <c r="C9126" s="1">
        <f t="shared" ca="1" si="994"/>
        <v>100</v>
      </c>
      <c r="D9126" s="1">
        <f t="shared" ca="1" si="995"/>
        <v>-42.077013244733351</v>
      </c>
      <c r="E9126" s="1">
        <f t="shared" ca="1" si="996"/>
        <v>0</v>
      </c>
      <c r="F9126" s="1">
        <f t="shared" ca="1" si="998"/>
        <v>1</v>
      </c>
      <c r="G9126" s="1">
        <f t="shared" ca="1" si="999"/>
        <v>0</v>
      </c>
      <c r="H9126" s="1">
        <f t="shared" ca="1" si="1000"/>
        <v>1</v>
      </c>
    </row>
    <row r="9127" spans="1:8" hidden="1" x14ac:dyDescent="0.2">
      <c r="A9127" s="1">
        <v>9124</v>
      </c>
      <c r="B9127" s="1">
        <f t="shared" ca="1" si="997"/>
        <v>477485.73283785873</v>
      </c>
      <c r="C9127" s="1">
        <f t="shared" ca="1" si="994"/>
        <v>100</v>
      </c>
      <c r="D9127" s="1">
        <f t="shared" ca="1" si="995"/>
        <v>58.639357099169693</v>
      </c>
      <c r="E9127" s="1">
        <f t="shared" ca="1" si="996"/>
        <v>-1</v>
      </c>
      <c r="F9127" s="1">
        <f t="shared" ca="1" si="998"/>
        <v>1</v>
      </c>
      <c r="G9127" s="1">
        <f t="shared" ca="1" si="999"/>
        <v>1</v>
      </c>
      <c r="H9127" s="1">
        <f t="shared" ca="1" si="1000"/>
        <v>0</v>
      </c>
    </row>
    <row r="9128" spans="1:8" hidden="1" x14ac:dyDescent="0.2">
      <c r="A9128" s="1">
        <v>9125</v>
      </c>
      <c r="B9128" s="1">
        <f t="shared" ca="1" si="997"/>
        <v>483349.66854777571</v>
      </c>
      <c r="C9128" s="1">
        <f t="shared" ca="1" si="994"/>
        <v>100</v>
      </c>
      <c r="D9128" s="1">
        <f t="shared" ca="1" si="995"/>
        <v>58.639357099169693</v>
      </c>
      <c r="E9128" s="1">
        <f t="shared" ca="1" si="996"/>
        <v>0</v>
      </c>
      <c r="F9128" s="1">
        <f t="shared" ca="1" si="998"/>
        <v>1</v>
      </c>
      <c r="G9128" s="1">
        <f t="shared" ca="1" si="999"/>
        <v>0</v>
      </c>
      <c r="H9128" s="1">
        <f t="shared" ca="1" si="1000"/>
        <v>1</v>
      </c>
    </row>
    <row r="9129" spans="1:8" hidden="1" x14ac:dyDescent="0.2">
      <c r="A9129" s="1">
        <v>9126</v>
      </c>
      <c r="B9129" s="1">
        <f t="shared" ca="1" si="997"/>
        <v>489213.6042576927</v>
      </c>
      <c r="C9129" s="1">
        <f t="shared" ca="1" si="994"/>
        <v>100</v>
      </c>
      <c r="D9129" s="1">
        <f t="shared" ca="1" si="995"/>
        <v>-42.077013244733351</v>
      </c>
      <c r="E9129" s="1">
        <f t="shared" ca="1" si="996"/>
        <v>0</v>
      </c>
      <c r="F9129" s="1">
        <f t="shared" ca="1" si="998"/>
        <v>1</v>
      </c>
      <c r="G9129" s="1">
        <f t="shared" ca="1" si="999"/>
        <v>0</v>
      </c>
      <c r="H9129" s="1">
        <f t="shared" ca="1" si="1000"/>
        <v>2</v>
      </c>
    </row>
    <row r="9130" spans="1:8" hidden="1" x14ac:dyDescent="0.2">
      <c r="A9130" s="1">
        <v>9127</v>
      </c>
      <c r="B9130" s="1">
        <f t="shared" ca="1" si="997"/>
        <v>485005.90293321939</v>
      </c>
      <c r="C9130" s="1">
        <f t="shared" ca="1" si="994"/>
        <v>100</v>
      </c>
      <c r="D9130" s="1">
        <f t="shared" ca="1" si="995"/>
        <v>58.639357099169693</v>
      </c>
      <c r="E9130" s="1">
        <f t="shared" ca="1" si="996"/>
        <v>-1</v>
      </c>
      <c r="F9130" s="1">
        <f t="shared" ca="1" si="998"/>
        <v>1</v>
      </c>
      <c r="G9130" s="1">
        <f t="shared" ca="1" si="999"/>
        <v>1</v>
      </c>
      <c r="H9130" s="1">
        <f t="shared" ca="1" si="1000"/>
        <v>0</v>
      </c>
    </row>
    <row r="9131" spans="1:8" hidden="1" x14ac:dyDescent="0.2">
      <c r="A9131" s="1">
        <v>9128</v>
      </c>
      <c r="B9131" s="1">
        <f t="shared" ca="1" si="997"/>
        <v>490869.83864313638</v>
      </c>
      <c r="C9131" s="1">
        <f t="shared" ca="1" si="994"/>
        <v>100</v>
      </c>
      <c r="D9131" s="1">
        <f t="shared" ca="1" si="995"/>
        <v>-42.077013244733351</v>
      </c>
      <c r="E9131" s="1">
        <f t="shared" ca="1" si="996"/>
        <v>0</v>
      </c>
      <c r="F9131" s="1">
        <f t="shared" ca="1" si="998"/>
        <v>1</v>
      </c>
      <c r="G9131" s="1">
        <f t="shared" ca="1" si="999"/>
        <v>0</v>
      </c>
      <c r="H9131" s="1">
        <f t="shared" ca="1" si="1000"/>
        <v>1</v>
      </c>
    </row>
    <row r="9132" spans="1:8" hidden="1" x14ac:dyDescent="0.2">
      <c r="A9132" s="1">
        <v>9129</v>
      </c>
      <c r="B9132" s="1">
        <f t="shared" ca="1" si="997"/>
        <v>486662.13731866307</v>
      </c>
      <c r="C9132" s="1">
        <f t="shared" ca="1" si="994"/>
        <v>100</v>
      </c>
      <c r="D9132" s="1">
        <f t="shared" ca="1" si="995"/>
        <v>-42.077013244733351</v>
      </c>
      <c r="E9132" s="1">
        <f t="shared" ca="1" si="996"/>
        <v>-1</v>
      </c>
      <c r="F9132" s="1">
        <f t="shared" ca="1" si="998"/>
        <v>1</v>
      </c>
      <c r="G9132" s="1">
        <f t="shared" ca="1" si="999"/>
        <v>1</v>
      </c>
      <c r="H9132" s="1">
        <f t="shared" ca="1" si="1000"/>
        <v>0</v>
      </c>
    </row>
    <row r="9133" spans="1:8" hidden="1" x14ac:dyDescent="0.2">
      <c r="A9133" s="1">
        <v>9130</v>
      </c>
      <c r="B9133" s="1">
        <f t="shared" ca="1" si="997"/>
        <v>482454.43599418976</v>
      </c>
      <c r="C9133" s="1">
        <f t="shared" ca="1" si="994"/>
        <v>100</v>
      </c>
      <c r="D9133" s="1">
        <f t="shared" ca="1" si="995"/>
        <v>58.639357099169693</v>
      </c>
      <c r="E9133" s="1">
        <f t="shared" ca="1" si="996"/>
        <v>-2</v>
      </c>
      <c r="F9133" s="1">
        <f t="shared" ca="1" si="998"/>
        <v>1</v>
      </c>
      <c r="G9133" s="1">
        <f t="shared" ca="1" si="999"/>
        <v>2</v>
      </c>
      <c r="H9133" s="1">
        <f t="shared" ca="1" si="1000"/>
        <v>0</v>
      </c>
    </row>
    <row r="9134" spans="1:8" hidden="1" x14ac:dyDescent="0.2">
      <c r="A9134" s="1">
        <v>9131</v>
      </c>
      <c r="B9134" s="1">
        <f t="shared" ca="1" si="997"/>
        <v>488318.37170410674</v>
      </c>
      <c r="C9134" s="1">
        <f t="shared" ca="1" si="994"/>
        <v>100</v>
      </c>
      <c r="D9134" s="1">
        <f t="shared" ca="1" si="995"/>
        <v>-42.077013244733351</v>
      </c>
      <c r="E9134" s="1">
        <f t="shared" ca="1" si="996"/>
        <v>-1</v>
      </c>
      <c r="F9134" s="1">
        <f t="shared" ca="1" si="998"/>
        <v>1</v>
      </c>
      <c r="G9134" s="1">
        <f t="shared" ca="1" si="999"/>
        <v>0</v>
      </c>
      <c r="H9134" s="1">
        <f t="shared" ca="1" si="1000"/>
        <v>1</v>
      </c>
    </row>
    <row r="9135" spans="1:8" hidden="1" x14ac:dyDescent="0.2">
      <c r="A9135" s="1">
        <v>9132</v>
      </c>
      <c r="B9135" s="1">
        <f t="shared" ca="1" si="997"/>
        <v>484110.67037963343</v>
      </c>
      <c r="C9135" s="1">
        <f t="shared" ca="1" si="994"/>
        <v>100</v>
      </c>
      <c r="D9135" s="1">
        <f t="shared" ca="1" si="995"/>
        <v>58.639357099169693</v>
      </c>
      <c r="E9135" s="1">
        <f t="shared" ca="1" si="996"/>
        <v>-2</v>
      </c>
      <c r="F9135" s="1">
        <f t="shared" ca="1" si="998"/>
        <v>1</v>
      </c>
      <c r="G9135" s="1">
        <f t="shared" ca="1" si="999"/>
        <v>1</v>
      </c>
      <c r="H9135" s="1">
        <f t="shared" ca="1" si="1000"/>
        <v>0</v>
      </c>
    </row>
    <row r="9136" spans="1:8" hidden="1" x14ac:dyDescent="0.2">
      <c r="A9136" s="1">
        <v>9133</v>
      </c>
      <c r="B9136" s="1">
        <f t="shared" ca="1" si="997"/>
        <v>489974.60608955042</v>
      </c>
      <c r="C9136" s="1">
        <f t="shared" ca="1" si="994"/>
        <v>100</v>
      </c>
      <c r="D9136" s="1">
        <f t="shared" ca="1" si="995"/>
        <v>58.639357099169693</v>
      </c>
      <c r="E9136" s="1">
        <f t="shared" ca="1" si="996"/>
        <v>-1</v>
      </c>
      <c r="F9136" s="1">
        <f t="shared" ca="1" si="998"/>
        <v>1</v>
      </c>
      <c r="G9136" s="1">
        <f t="shared" ca="1" si="999"/>
        <v>0</v>
      </c>
      <c r="H9136" s="1">
        <f t="shared" ca="1" si="1000"/>
        <v>1</v>
      </c>
    </row>
    <row r="9137" spans="1:8" hidden="1" x14ac:dyDescent="0.2">
      <c r="A9137" s="1">
        <v>9134</v>
      </c>
      <c r="B9137" s="1">
        <f t="shared" ca="1" si="997"/>
        <v>495838.54179946741</v>
      </c>
      <c r="C9137" s="1">
        <f t="shared" ca="1" si="994"/>
        <v>100</v>
      </c>
      <c r="D9137" s="1">
        <f t="shared" ca="1" si="995"/>
        <v>58.639357099169693</v>
      </c>
      <c r="E9137" s="1">
        <f t="shared" ca="1" si="996"/>
        <v>0</v>
      </c>
      <c r="F9137" s="1">
        <f t="shared" ca="1" si="998"/>
        <v>1</v>
      </c>
      <c r="G9137" s="1">
        <f t="shared" ca="1" si="999"/>
        <v>0</v>
      </c>
      <c r="H9137" s="1">
        <f t="shared" ca="1" si="1000"/>
        <v>2</v>
      </c>
    </row>
    <row r="9138" spans="1:8" hidden="1" x14ac:dyDescent="0.2">
      <c r="A9138" s="1">
        <v>9135</v>
      </c>
      <c r="B9138" s="1">
        <f t="shared" ca="1" si="997"/>
        <v>501702.47750938439</v>
      </c>
      <c r="C9138" s="1">
        <f t="shared" ca="1" si="994"/>
        <v>100</v>
      </c>
      <c r="D9138" s="1">
        <f t="shared" ca="1" si="995"/>
        <v>-42.077013244733351</v>
      </c>
      <c r="E9138" s="1">
        <f t="shared" ca="1" si="996"/>
        <v>0</v>
      </c>
      <c r="F9138" s="1">
        <f t="shared" ca="1" si="998"/>
        <v>1</v>
      </c>
      <c r="G9138" s="1">
        <f t="shared" ca="1" si="999"/>
        <v>0</v>
      </c>
      <c r="H9138" s="1">
        <f t="shared" ca="1" si="1000"/>
        <v>3</v>
      </c>
    </row>
    <row r="9139" spans="1:8" hidden="1" x14ac:dyDescent="0.2">
      <c r="A9139" s="1">
        <v>9136</v>
      </c>
      <c r="B9139" s="1">
        <f t="shared" ca="1" si="997"/>
        <v>497494.77618491108</v>
      </c>
      <c r="C9139" s="1">
        <f t="shared" ca="1" si="994"/>
        <v>100</v>
      </c>
      <c r="D9139" s="1">
        <f t="shared" ca="1" si="995"/>
        <v>-42.077013244733351</v>
      </c>
      <c r="E9139" s="1">
        <f t="shared" ca="1" si="996"/>
        <v>-1</v>
      </c>
      <c r="F9139" s="1">
        <f t="shared" ca="1" si="998"/>
        <v>1</v>
      </c>
      <c r="G9139" s="1">
        <f t="shared" ca="1" si="999"/>
        <v>1</v>
      </c>
      <c r="H9139" s="1">
        <f t="shared" ca="1" si="1000"/>
        <v>0</v>
      </c>
    </row>
    <row r="9140" spans="1:8" hidden="1" x14ac:dyDescent="0.2">
      <c r="A9140" s="1">
        <v>9137</v>
      </c>
      <c r="B9140" s="1">
        <f t="shared" ca="1" si="997"/>
        <v>493287.07486043777</v>
      </c>
      <c r="C9140" s="1">
        <f t="shared" ca="1" si="994"/>
        <v>100</v>
      </c>
      <c r="D9140" s="1">
        <f t="shared" ca="1" si="995"/>
        <v>-42.077013244733351</v>
      </c>
      <c r="E9140" s="1">
        <f t="shared" ca="1" si="996"/>
        <v>-2</v>
      </c>
      <c r="F9140" s="1">
        <f t="shared" ca="1" si="998"/>
        <v>1</v>
      </c>
      <c r="G9140" s="1">
        <f t="shared" ca="1" si="999"/>
        <v>2</v>
      </c>
      <c r="H9140" s="1">
        <f t="shared" ca="1" si="1000"/>
        <v>0</v>
      </c>
    </row>
    <row r="9141" spans="1:8" hidden="1" x14ac:dyDescent="0.2">
      <c r="A9141" s="1">
        <v>9138</v>
      </c>
      <c r="B9141" s="1">
        <f t="shared" ca="1" si="997"/>
        <v>489079.37353596446</v>
      </c>
      <c r="C9141" s="1">
        <f t="shared" ca="1" si="994"/>
        <v>100</v>
      </c>
      <c r="D9141" s="1">
        <f t="shared" ca="1" si="995"/>
        <v>-42.077013244733351</v>
      </c>
      <c r="E9141" s="1">
        <f t="shared" ca="1" si="996"/>
        <v>-3</v>
      </c>
      <c r="F9141" s="1">
        <f t="shared" ca="1" si="998"/>
        <v>1</v>
      </c>
      <c r="G9141" s="1">
        <f t="shared" ca="1" si="999"/>
        <v>3</v>
      </c>
      <c r="H9141" s="1">
        <f t="shared" ca="1" si="1000"/>
        <v>0</v>
      </c>
    </row>
    <row r="9142" spans="1:8" hidden="1" x14ac:dyDescent="0.2">
      <c r="A9142" s="1">
        <v>9139</v>
      </c>
      <c r="B9142" s="1">
        <f t="shared" ca="1" si="997"/>
        <v>484871.67221149115</v>
      </c>
      <c r="C9142" s="1">
        <f t="shared" ca="1" si="994"/>
        <v>100</v>
      </c>
      <c r="D9142" s="1">
        <f t="shared" ca="1" si="995"/>
        <v>58.639357099169693</v>
      </c>
      <c r="E9142" s="1">
        <f t="shared" ca="1" si="996"/>
        <v>-4</v>
      </c>
      <c r="F9142" s="1">
        <f t="shared" ca="1" si="998"/>
        <v>1</v>
      </c>
      <c r="G9142" s="1">
        <f t="shared" ca="1" si="999"/>
        <v>4</v>
      </c>
      <c r="H9142" s="1">
        <f t="shared" ca="1" si="1000"/>
        <v>0</v>
      </c>
    </row>
    <row r="9143" spans="1:8" hidden="1" x14ac:dyDescent="0.2">
      <c r="A9143" s="1">
        <v>9140</v>
      </c>
      <c r="B9143" s="1">
        <f t="shared" ca="1" si="997"/>
        <v>490735.60792140814</v>
      </c>
      <c r="C9143" s="1">
        <f t="shared" ca="1" si="994"/>
        <v>100</v>
      </c>
      <c r="D9143" s="1">
        <f t="shared" ca="1" si="995"/>
        <v>-42.077013244733351</v>
      </c>
      <c r="E9143" s="1">
        <f t="shared" ca="1" si="996"/>
        <v>-3</v>
      </c>
      <c r="F9143" s="1">
        <f t="shared" ca="1" si="998"/>
        <v>1</v>
      </c>
      <c r="G9143" s="1">
        <f t="shared" ca="1" si="999"/>
        <v>0</v>
      </c>
      <c r="H9143" s="1">
        <f t="shared" ca="1" si="1000"/>
        <v>1</v>
      </c>
    </row>
    <row r="9144" spans="1:8" hidden="1" x14ac:dyDescent="0.2">
      <c r="A9144" s="1">
        <v>9141</v>
      </c>
      <c r="B9144" s="1">
        <f t="shared" ca="1" si="997"/>
        <v>486527.90659693483</v>
      </c>
      <c r="C9144" s="1">
        <f t="shared" ca="1" si="994"/>
        <v>100</v>
      </c>
      <c r="D9144" s="1">
        <f t="shared" ca="1" si="995"/>
        <v>58.639357099169693</v>
      </c>
      <c r="E9144" s="1">
        <f t="shared" ca="1" si="996"/>
        <v>-4</v>
      </c>
      <c r="F9144" s="1">
        <f t="shared" ca="1" si="998"/>
        <v>1</v>
      </c>
      <c r="G9144" s="1">
        <f t="shared" ca="1" si="999"/>
        <v>1</v>
      </c>
      <c r="H9144" s="1">
        <f t="shared" ca="1" si="1000"/>
        <v>0</v>
      </c>
    </row>
    <row r="9145" spans="1:8" hidden="1" x14ac:dyDescent="0.2">
      <c r="A9145" s="1">
        <v>9142</v>
      </c>
      <c r="B9145" s="1">
        <f t="shared" ca="1" si="997"/>
        <v>492391.84230685182</v>
      </c>
      <c r="C9145" s="1">
        <f t="shared" ca="1" si="994"/>
        <v>100</v>
      </c>
      <c r="D9145" s="1">
        <f t="shared" ca="1" si="995"/>
        <v>-42.077013244733351</v>
      </c>
      <c r="E9145" s="1">
        <f t="shared" ca="1" si="996"/>
        <v>-3</v>
      </c>
      <c r="F9145" s="1">
        <f t="shared" ca="1" si="998"/>
        <v>1</v>
      </c>
      <c r="G9145" s="1">
        <f t="shared" ca="1" si="999"/>
        <v>0</v>
      </c>
      <c r="H9145" s="1">
        <f t="shared" ca="1" si="1000"/>
        <v>1</v>
      </c>
    </row>
    <row r="9146" spans="1:8" hidden="1" x14ac:dyDescent="0.2">
      <c r="A9146" s="1">
        <v>9143</v>
      </c>
      <c r="B9146" s="1">
        <f t="shared" ca="1" si="997"/>
        <v>488184.14098237851</v>
      </c>
      <c r="C9146" s="1">
        <f t="shared" ca="1" si="994"/>
        <v>100</v>
      </c>
      <c r="D9146" s="1">
        <f t="shared" ca="1" si="995"/>
        <v>-42.077013244733351</v>
      </c>
      <c r="E9146" s="1">
        <f t="shared" ca="1" si="996"/>
        <v>-4</v>
      </c>
      <c r="F9146" s="1">
        <f t="shared" ca="1" si="998"/>
        <v>1</v>
      </c>
      <c r="G9146" s="1">
        <f t="shared" ca="1" si="999"/>
        <v>1</v>
      </c>
      <c r="H9146" s="1">
        <f t="shared" ca="1" si="1000"/>
        <v>0</v>
      </c>
    </row>
    <row r="9147" spans="1:8" hidden="1" x14ac:dyDescent="0.2">
      <c r="A9147" s="1">
        <v>9144</v>
      </c>
      <c r="B9147" s="1">
        <f t="shared" ca="1" si="997"/>
        <v>483976.4396579052</v>
      </c>
      <c r="C9147" s="1">
        <f t="shared" ca="1" si="994"/>
        <v>500</v>
      </c>
      <c r="D9147" s="1">
        <f t="shared" ca="1" si="995"/>
        <v>-42.077013244733351</v>
      </c>
      <c r="E9147" s="1">
        <f t="shared" ca="1" si="996"/>
        <v>0</v>
      </c>
      <c r="F9147" s="1">
        <f t="shared" ca="1" si="998"/>
        <v>2</v>
      </c>
      <c r="G9147" s="1">
        <f t="shared" ca="1" si="999"/>
        <v>2</v>
      </c>
      <c r="H9147" s="1">
        <f t="shared" ca="1" si="1000"/>
        <v>0</v>
      </c>
    </row>
    <row r="9148" spans="1:8" hidden="1" x14ac:dyDescent="0.2">
      <c r="A9148" s="1">
        <v>9145</v>
      </c>
      <c r="B9148" s="1">
        <f t="shared" ca="1" si="997"/>
        <v>462937.93303553853</v>
      </c>
      <c r="C9148" s="1">
        <f t="shared" ca="1" si="994"/>
        <v>500</v>
      </c>
      <c r="D9148" s="1">
        <f t="shared" ca="1" si="995"/>
        <v>-42.077013244733351</v>
      </c>
      <c r="E9148" s="1">
        <f t="shared" ca="1" si="996"/>
        <v>-1</v>
      </c>
      <c r="F9148" s="1">
        <f t="shared" ca="1" si="998"/>
        <v>2</v>
      </c>
      <c r="G9148" s="1">
        <f t="shared" ca="1" si="999"/>
        <v>3</v>
      </c>
      <c r="H9148" s="1">
        <f t="shared" ca="1" si="1000"/>
        <v>0</v>
      </c>
    </row>
    <row r="9149" spans="1:8" hidden="1" x14ac:dyDescent="0.2">
      <c r="A9149" s="1">
        <v>9146</v>
      </c>
      <c r="B9149" s="1">
        <f t="shared" ca="1" si="997"/>
        <v>441899.42641317187</v>
      </c>
      <c r="C9149" s="1">
        <f t="shared" ca="1" si="994"/>
        <v>500</v>
      </c>
      <c r="D9149" s="1">
        <f t="shared" ca="1" si="995"/>
        <v>58.639357099169693</v>
      </c>
      <c r="E9149" s="1">
        <f t="shared" ca="1" si="996"/>
        <v>-2</v>
      </c>
      <c r="F9149" s="1">
        <f t="shared" ca="1" si="998"/>
        <v>2</v>
      </c>
      <c r="G9149" s="1">
        <f t="shared" ca="1" si="999"/>
        <v>4</v>
      </c>
      <c r="H9149" s="1">
        <f t="shared" ca="1" si="1000"/>
        <v>0</v>
      </c>
    </row>
    <row r="9150" spans="1:8" hidden="1" x14ac:dyDescent="0.2">
      <c r="A9150" s="1">
        <v>9147</v>
      </c>
      <c r="B9150" s="1">
        <f t="shared" ca="1" si="997"/>
        <v>471219.10496275674</v>
      </c>
      <c r="C9150" s="1">
        <f t="shared" ca="1" si="994"/>
        <v>500</v>
      </c>
      <c r="D9150" s="1">
        <f t="shared" ca="1" si="995"/>
        <v>58.639357099169693</v>
      </c>
      <c r="E9150" s="1">
        <f t="shared" ca="1" si="996"/>
        <v>-1</v>
      </c>
      <c r="F9150" s="1">
        <f t="shared" ca="1" si="998"/>
        <v>2</v>
      </c>
      <c r="G9150" s="1">
        <f t="shared" ca="1" si="999"/>
        <v>0</v>
      </c>
      <c r="H9150" s="1">
        <f t="shared" ca="1" si="1000"/>
        <v>1</v>
      </c>
    </row>
    <row r="9151" spans="1:8" hidden="1" x14ac:dyDescent="0.2">
      <c r="A9151" s="1">
        <v>9148</v>
      </c>
      <c r="B9151" s="1">
        <f t="shared" ca="1" si="997"/>
        <v>500538.78351234156</v>
      </c>
      <c r="C9151" s="1">
        <f t="shared" ca="1" si="994"/>
        <v>100</v>
      </c>
      <c r="D9151" s="1">
        <f t="shared" ca="1" si="995"/>
        <v>-42.077013244733351</v>
      </c>
      <c r="E9151" s="1">
        <f t="shared" ca="1" si="996"/>
        <v>0</v>
      </c>
      <c r="F9151" s="1">
        <f t="shared" ca="1" si="998"/>
        <v>1</v>
      </c>
      <c r="G9151" s="1">
        <f t="shared" ca="1" si="999"/>
        <v>0</v>
      </c>
      <c r="H9151" s="1">
        <f t="shared" ca="1" si="1000"/>
        <v>2</v>
      </c>
    </row>
    <row r="9152" spans="1:8" hidden="1" x14ac:dyDescent="0.2">
      <c r="A9152" s="1">
        <v>9149</v>
      </c>
      <c r="B9152" s="1">
        <f t="shared" ca="1" si="997"/>
        <v>496331.08218786825</v>
      </c>
      <c r="C9152" s="1">
        <f t="shared" ca="1" si="994"/>
        <v>100</v>
      </c>
      <c r="D9152" s="1">
        <f t="shared" ca="1" si="995"/>
        <v>58.639357099169693</v>
      </c>
      <c r="E9152" s="1">
        <f t="shared" ca="1" si="996"/>
        <v>-1</v>
      </c>
      <c r="F9152" s="1">
        <f t="shared" ca="1" si="998"/>
        <v>1</v>
      </c>
      <c r="G9152" s="1">
        <f t="shared" ca="1" si="999"/>
        <v>1</v>
      </c>
      <c r="H9152" s="1">
        <f t="shared" ca="1" si="1000"/>
        <v>0</v>
      </c>
    </row>
    <row r="9153" spans="1:8" hidden="1" x14ac:dyDescent="0.2">
      <c r="A9153" s="1">
        <v>9150</v>
      </c>
      <c r="B9153" s="1">
        <f t="shared" ca="1" si="997"/>
        <v>502195.01789778523</v>
      </c>
      <c r="C9153" s="1">
        <f t="shared" ca="1" si="994"/>
        <v>100</v>
      </c>
      <c r="D9153" s="1">
        <f t="shared" ca="1" si="995"/>
        <v>-42.077013244733351</v>
      </c>
      <c r="E9153" s="1">
        <f t="shared" ca="1" si="996"/>
        <v>0</v>
      </c>
      <c r="F9153" s="1">
        <f t="shared" ca="1" si="998"/>
        <v>1</v>
      </c>
      <c r="G9153" s="1">
        <f t="shared" ca="1" si="999"/>
        <v>0</v>
      </c>
      <c r="H9153" s="1">
        <f t="shared" ca="1" si="1000"/>
        <v>1</v>
      </c>
    </row>
    <row r="9154" spans="1:8" hidden="1" x14ac:dyDescent="0.2">
      <c r="A9154" s="1">
        <v>9151</v>
      </c>
      <c r="B9154" s="1">
        <f t="shared" ca="1" si="997"/>
        <v>497987.31657331192</v>
      </c>
      <c r="C9154" s="1">
        <f t="shared" ca="1" si="994"/>
        <v>100</v>
      </c>
      <c r="D9154" s="1">
        <f t="shared" ca="1" si="995"/>
        <v>-42.077013244733351</v>
      </c>
      <c r="E9154" s="1">
        <f t="shared" ca="1" si="996"/>
        <v>-1</v>
      </c>
      <c r="F9154" s="1">
        <f t="shared" ca="1" si="998"/>
        <v>1</v>
      </c>
      <c r="G9154" s="1">
        <f t="shared" ca="1" si="999"/>
        <v>1</v>
      </c>
      <c r="H9154" s="1">
        <f t="shared" ca="1" si="1000"/>
        <v>0</v>
      </c>
    </row>
    <row r="9155" spans="1:8" hidden="1" x14ac:dyDescent="0.2">
      <c r="A9155" s="1">
        <v>9152</v>
      </c>
      <c r="B9155" s="1">
        <f t="shared" ca="1" si="997"/>
        <v>493779.61524883861</v>
      </c>
      <c r="C9155" s="1">
        <f t="shared" ca="1" si="994"/>
        <v>100</v>
      </c>
      <c r="D9155" s="1">
        <f t="shared" ca="1" si="995"/>
        <v>-42.077013244733351</v>
      </c>
      <c r="E9155" s="1">
        <f t="shared" ca="1" si="996"/>
        <v>-2</v>
      </c>
      <c r="F9155" s="1">
        <f t="shared" ca="1" si="998"/>
        <v>1</v>
      </c>
      <c r="G9155" s="1">
        <f t="shared" ca="1" si="999"/>
        <v>2</v>
      </c>
      <c r="H9155" s="1">
        <f t="shared" ca="1" si="1000"/>
        <v>0</v>
      </c>
    </row>
    <row r="9156" spans="1:8" hidden="1" x14ac:dyDescent="0.2">
      <c r="A9156" s="1">
        <v>9153</v>
      </c>
      <c r="B9156" s="1">
        <f t="shared" ca="1" si="997"/>
        <v>489571.9139243653</v>
      </c>
      <c r="C9156" s="1">
        <f t="shared" ca="1" si="994"/>
        <v>100</v>
      </c>
      <c r="D9156" s="1">
        <f t="shared" ca="1" si="995"/>
        <v>-42.077013244733351</v>
      </c>
      <c r="E9156" s="1">
        <f t="shared" ca="1" si="996"/>
        <v>-3</v>
      </c>
      <c r="F9156" s="1">
        <f t="shared" ca="1" si="998"/>
        <v>1</v>
      </c>
      <c r="G9156" s="1">
        <f t="shared" ca="1" si="999"/>
        <v>3</v>
      </c>
      <c r="H9156" s="1">
        <f t="shared" ca="1" si="1000"/>
        <v>0</v>
      </c>
    </row>
    <row r="9157" spans="1:8" hidden="1" x14ac:dyDescent="0.2">
      <c r="A9157" s="1">
        <v>9154</v>
      </c>
      <c r="B9157" s="1">
        <f t="shared" ca="1" si="997"/>
        <v>485364.21259989199</v>
      </c>
      <c r="C9157" s="1">
        <f t="shared" ref="C9157:C9220" ca="1" si="1001">$C$4*POWER($L$2,F9157-1)</f>
        <v>100</v>
      </c>
      <c r="D9157" s="1">
        <f t="shared" ref="D9157:D9220" ca="1" si="1002">IF(RAND()&lt;$B$1,$F$1,$H$1)</f>
        <v>58.639357099169693</v>
      </c>
      <c r="E9157" s="1">
        <f t="shared" ref="E9157:E9220" ca="1" si="1003">IF(D9156&lt;0,IF(E9156-1=-$D$2,0,E9156-1),IF(E9156+1=$F$2,0,E9156+1))</f>
        <v>-4</v>
      </c>
      <c r="F9157" s="1">
        <f t="shared" ca="1" si="998"/>
        <v>1</v>
      </c>
      <c r="G9157" s="1">
        <f t="shared" ca="1" si="999"/>
        <v>4</v>
      </c>
      <c r="H9157" s="1">
        <f t="shared" ca="1" si="1000"/>
        <v>0</v>
      </c>
    </row>
    <row r="9158" spans="1:8" hidden="1" x14ac:dyDescent="0.2">
      <c r="A9158" s="1">
        <v>9155</v>
      </c>
      <c r="B9158" s="1">
        <f t="shared" ref="B9158:B9221" ca="1" si="1004">B9157+D9157*C9157</f>
        <v>491228.14830980898</v>
      </c>
      <c r="C9158" s="1">
        <f t="shared" ca="1" si="1001"/>
        <v>100</v>
      </c>
      <c r="D9158" s="1">
        <f t="shared" ca="1" si="1002"/>
        <v>58.639357099169693</v>
      </c>
      <c r="E9158" s="1">
        <f t="shared" ca="1" si="1003"/>
        <v>-3</v>
      </c>
      <c r="F9158" s="1">
        <f t="shared" ref="F9158:F9221" ca="1" si="1005">IF(AND(D9157&gt;0,E9158=0),IF(F9157-1&lt;1,1,F9157-1),IF(AND(D9157&lt;0,E9158=0),IF(F9157+1&gt;$H$2,1,F9157+1),F9157))</f>
        <v>1</v>
      </c>
      <c r="G9158" s="1">
        <f t="shared" ref="G9158:G9221" ca="1" si="1006">IF(D9157&gt;0,0,G9157+1)</f>
        <v>0</v>
      </c>
      <c r="H9158" s="1">
        <f t="shared" ref="H9158:H9221" ca="1" si="1007">IF(D9157&lt;0,0,H9157+1)</f>
        <v>1</v>
      </c>
    </row>
    <row r="9159" spans="1:8" hidden="1" x14ac:dyDescent="0.2">
      <c r="A9159" s="1">
        <v>9156</v>
      </c>
      <c r="B9159" s="1">
        <f t="shared" ca="1" si="1004"/>
        <v>497092.08401972597</v>
      </c>
      <c r="C9159" s="1">
        <f t="shared" ca="1" si="1001"/>
        <v>100</v>
      </c>
      <c r="D9159" s="1">
        <f t="shared" ca="1" si="1002"/>
        <v>-42.077013244733351</v>
      </c>
      <c r="E9159" s="1">
        <f t="shared" ca="1" si="1003"/>
        <v>-2</v>
      </c>
      <c r="F9159" s="1">
        <f t="shared" ca="1" si="1005"/>
        <v>1</v>
      </c>
      <c r="G9159" s="1">
        <f t="shared" ca="1" si="1006"/>
        <v>0</v>
      </c>
      <c r="H9159" s="1">
        <f t="shared" ca="1" si="1007"/>
        <v>2</v>
      </c>
    </row>
    <row r="9160" spans="1:8" hidden="1" x14ac:dyDescent="0.2">
      <c r="A9160" s="1">
        <v>9157</v>
      </c>
      <c r="B9160" s="1">
        <f t="shared" ca="1" si="1004"/>
        <v>492884.38269525266</v>
      </c>
      <c r="C9160" s="1">
        <f t="shared" ca="1" si="1001"/>
        <v>100</v>
      </c>
      <c r="D9160" s="1">
        <f t="shared" ca="1" si="1002"/>
        <v>-42.077013244733351</v>
      </c>
      <c r="E9160" s="1">
        <f t="shared" ca="1" si="1003"/>
        <v>-3</v>
      </c>
      <c r="F9160" s="1">
        <f t="shared" ca="1" si="1005"/>
        <v>1</v>
      </c>
      <c r="G9160" s="1">
        <f t="shared" ca="1" si="1006"/>
        <v>1</v>
      </c>
      <c r="H9160" s="1">
        <f t="shared" ca="1" si="1007"/>
        <v>0</v>
      </c>
    </row>
    <row r="9161" spans="1:8" hidden="1" x14ac:dyDescent="0.2">
      <c r="A9161" s="1">
        <v>9158</v>
      </c>
      <c r="B9161" s="1">
        <f t="shared" ca="1" si="1004"/>
        <v>488676.68137077935</v>
      </c>
      <c r="C9161" s="1">
        <f t="shared" ca="1" si="1001"/>
        <v>100</v>
      </c>
      <c r="D9161" s="1">
        <f t="shared" ca="1" si="1002"/>
        <v>58.639357099169693</v>
      </c>
      <c r="E9161" s="1">
        <f t="shared" ca="1" si="1003"/>
        <v>-4</v>
      </c>
      <c r="F9161" s="1">
        <f t="shared" ca="1" si="1005"/>
        <v>1</v>
      </c>
      <c r="G9161" s="1">
        <f t="shared" ca="1" si="1006"/>
        <v>2</v>
      </c>
      <c r="H9161" s="1">
        <f t="shared" ca="1" si="1007"/>
        <v>0</v>
      </c>
    </row>
    <row r="9162" spans="1:8" hidden="1" x14ac:dyDescent="0.2">
      <c r="A9162" s="1">
        <v>9159</v>
      </c>
      <c r="B9162" s="1">
        <f t="shared" ca="1" si="1004"/>
        <v>494540.61708069633</v>
      </c>
      <c r="C9162" s="1">
        <f t="shared" ca="1" si="1001"/>
        <v>100</v>
      </c>
      <c r="D9162" s="1">
        <f t="shared" ca="1" si="1002"/>
        <v>-42.077013244733351</v>
      </c>
      <c r="E9162" s="1">
        <f t="shared" ca="1" si="1003"/>
        <v>-3</v>
      </c>
      <c r="F9162" s="1">
        <f t="shared" ca="1" si="1005"/>
        <v>1</v>
      </c>
      <c r="G9162" s="1">
        <f t="shared" ca="1" si="1006"/>
        <v>0</v>
      </c>
      <c r="H9162" s="1">
        <f t="shared" ca="1" si="1007"/>
        <v>1</v>
      </c>
    </row>
    <row r="9163" spans="1:8" hidden="1" x14ac:dyDescent="0.2">
      <c r="A9163" s="1">
        <v>9160</v>
      </c>
      <c r="B9163" s="1">
        <f t="shared" ca="1" si="1004"/>
        <v>490332.91575622302</v>
      </c>
      <c r="C9163" s="1">
        <f t="shared" ca="1" si="1001"/>
        <v>100</v>
      </c>
      <c r="D9163" s="1">
        <f t="shared" ca="1" si="1002"/>
        <v>58.639357099169693</v>
      </c>
      <c r="E9163" s="1">
        <f t="shared" ca="1" si="1003"/>
        <v>-4</v>
      </c>
      <c r="F9163" s="1">
        <f t="shared" ca="1" si="1005"/>
        <v>1</v>
      </c>
      <c r="G9163" s="1">
        <f t="shared" ca="1" si="1006"/>
        <v>1</v>
      </c>
      <c r="H9163" s="1">
        <f t="shared" ca="1" si="1007"/>
        <v>0</v>
      </c>
    </row>
    <row r="9164" spans="1:8" hidden="1" x14ac:dyDescent="0.2">
      <c r="A9164" s="1">
        <v>9161</v>
      </c>
      <c r="B9164" s="1">
        <f t="shared" ca="1" si="1004"/>
        <v>496196.85146614001</v>
      </c>
      <c r="C9164" s="1">
        <f t="shared" ca="1" si="1001"/>
        <v>100</v>
      </c>
      <c r="D9164" s="1">
        <f t="shared" ca="1" si="1002"/>
        <v>-42.077013244733351</v>
      </c>
      <c r="E9164" s="1">
        <f t="shared" ca="1" si="1003"/>
        <v>-3</v>
      </c>
      <c r="F9164" s="1">
        <f t="shared" ca="1" si="1005"/>
        <v>1</v>
      </c>
      <c r="G9164" s="1">
        <f t="shared" ca="1" si="1006"/>
        <v>0</v>
      </c>
      <c r="H9164" s="1">
        <f t="shared" ca="1" si="1007"/>
        <v>1</v>
      </c>
    </row>
    <row r="9165" spans="1:8" hidden="1" x14ac:dyDescent="0.2">
      <c r="A9165" s="1">
        <v>9162</v>
      </c>
      <c r="B9165" s="1">
        <f t="shared" ca="1" si="1004"/>
        <v>491989.1501416667</v>
      </c>
      <c r="C9165" s="1">
        <f t="shared" ca="1" si="1001"/>
        <v>100</v>
      </c>
      <c r="D9165" s="1">
        <f t="shared" ca="1" si="1002"/>
        <v>58.639357099169693</v>
      </c>
      <c r="E9165" s="1">
        <f t="shared" ca="1" si="1003"/>
        <v>-4</v>
      </c>
      <c r="F9165" s="1">
        <f t="shared" ca="1" si="1005"/>
        <v>1</v>
      </c>
      <c r="G9165" s="1">
        <f t="shared" ca="1" si="1006"/>
        <v>1</v>
      </c>
      <c r="H9165" s="1">
        <f t="shared" ca="1" si="1007"/>
        <v>0</v>
      </c>
    </row>
    <row r="9166" spans="1:8" hidden="1" x14ac:dyDescent="0.2">
      <c r="A9166" s="1">
        <v>9163</v>
      </c>
      <c r="B9166" s="1">
        <f t="shared" ca="1" si="1004"/>
        <v>497853.08585158369</v>
      </c>
      <c r="C9166" s="1">
        <f t="shared" ca="1" si="1001"/>
        <v>100</v>
      </c>
      <c r="D9166" s="1">
        <f t="shared" ca="1" si="1002"/>
        <v>58.639357099169693</v>
      </c>
      <c r="E9166" s="1">
        <f t="shared" ca="1" si="1003"/>
        <v>-3</v>
      </c>
      <c r="F9166" s="1">
        <f t="shared" ca="1" si="1005"/>
        <v>1</v>
      </c>
      <c r="G9166" s="1">
        <f t="shared" ca="1" si="1006"/>
        <v>0</v>
      </c>
      <c r="H9166" s="1">
        <f t="shared" ca="1" si="1007"/>
        <v>1</v>
      </c>
    </row>
    <row r="9167" spans="1:8" hidden="1" x14ac:dyDescent="0.2">
      <c r="A9167" s="1">
        <v>9164</v>
      </c>
      <c r="B9167" s="1">
        <f t="shared" ca="1" si="1004"/>
        <v>503717.02156150067</v>
      </c>
      <c r="C9167" s="1">
        <f t="shared" ca="1" si="1001"/>
        <v>100</v>
      </c>
      <c r="D9167" s="1">
        <f t="shared" ca="1" si="1002"/>
        <v>-42.077013244733351</v>
      </c>
      <c r="E9167" s="1">
        <f t="shared" ca="1" si="1003"/>
        <v>-2</v>
      </c>
      <c r="F9167" s="1">
        <f t="shared" ca="1" si="1005"/>
        <v>1</v>
      </c>
      <c r="G9167" s="1">
        <f t="shared" ca="1" si="1006"/>
        <v>0</v>
      </c>
      <c r="H9167" s="1">
        <f t="shared" ca="1" si="1007"/>
        <v>2</v>
      </c>
    </row>
    <row r="9168" spans="1:8" hidden="1" x14ac:dyDescent="0.2">
      <c r="A9168" s="1">
        <v>9165</v>
      </c>
      <c r="B9168" s="1">
        <f t="shared" ca="1" si="1004"/>
        <v>499509.32023702736</v>
      </c>
      <c r="C9168" s="1">
        <f t="shared" ca="1" si="1001"/>
        <v>100</v>
      </c>
      <c r="D9168" s="1">
        <f t="shared" ca="1" si="1002"/>
        <v>-42.077013244733351</v>
      </c>
      <c r="E9168" s="1">
        <f t="shared" ca="1" si="1003"/>
        <v>-3</v>
      </c>
      <c r="F9168" s="1">
        <f t="shared" ca="1" si="1005"/>
        <v>1</v>
      </c>
      <c r="G9168" s="1">
        <f t="shared" ca="1" si="1006"/>
        <v>1</v>
      </c>
      <c r="H9168" s="1">
        <f t="shared" ca="1" si="1007"/>
        <v>0</v>
      </c>
    </row>
    <row r="9169" spans="1:8" hidden="1" x14ac:dyDescent="0.2">
      <c r="A9169" s="1">
        <v>9166</v>
      </c>
      <c r="B9169" s="1">
        <f t="shared" ca="1" si="1004"/>
        <v>495301.61891255405</v>
      </c>
      <c r="C9169" s="1">
        <f t="shared" ca="1" si="1001"/>
        <v>100</v>
      </c>
      <c r="D9169" s="1">
        <f t="shared" ca="1" si="1002"/>
        <v>58.639357099169693</v>
      </c>
      <c r="E9169" s="1">
        <f t="shared" ca="1" si="1003"/>
        <v>-4</v>
      </c>
      <c r="F9169" s="1">
        <f t="shared" ca="1" si="1005"/>
        <v>1</v>
      </c>
      <c r="G9169" s="1">
        <f t="shared" ca="1" si="1006"/>
        <v>2</v>
      </c>
      <c r="H9169" s="1">
        <f t="shared" ca="1" si="1007"/>
        <v>0</v>
      </c>
    </row>
    <row r="9170" spans="1:8" hidden="1" x14ac:dyDescent="0.2">
      <c r="A9170" s="1">
        <v>9167</v>
      </c>
      <c r="B9170" s="1">
        <f t="shared" ca="1" si="1004"/>
        <v>501165.55462247104</v>
      </c>
      <c r="C9170" s="1">
        <f t="shared" ca="1" si="1001"/>
        <v>100</v>
      </c>
      <c r="D9170" s="1">
        <f t="shared" ca="1" si="1002"/>
        <v>58.639357099169693</v>
      </c>
      <c r="E9170" s="1">
        <f t="shared" ca="1" si="1003"/>
        <v>-3</v>
      </c>
      <c r="F9170" s="1">
        <f t="shared" ca="1" si="1005"/>
        <v>1</v>
      </c>
      <c r="G9170" s="1">
        <f t="shared" ca="1" si="1006"/>
        <v>0</v>
      </c>
      <c r="H9170" s="1">
        <f t="shared" ca="1" si="1007"/>
        <v>1</v>
      </c>
    </row>
    <row r="9171" spans="1:8" hidden="1" x14ac:dyDescent="0.2">
      <c r="A9171" s="1">
        <v>9168</v>
      </c>
      <c r="B9171" s="1">
        <f t="shared" ca="1" si="1004"/>
        <v>507029.49033238803</v>
      </c>
      <c r="C9171" s="1">
        <f t="shared" ca="1" si="1001"/>
        <v>100</v>
      </c>
      <c r="D9171" s="1">
        <f t="shared" ca="1" si="1002"/>
        <v>58.639357099169693</v>
      </c>
      <c r="E9171" s="1">
        <f t="shared" ca="1" si="1003"/>
        <v>-2</v>
      </c>
      <c r="F9171" s="1">
        <f t="shared" ca="1" si="1005"/>
        <v>1</v>
      </c>
      <c r="G9171" s="1">
        <f t="shared" ca="1" si="1006"/>
        <v>0</v>
      </c>
      <c r="H9171" s="1">
        <f t="shared" ca="1" si="1007"/>
        <v>2</v>
      </c>
    </row>
    <row r="9172" spans="1:8" hidden="1" x14ac:dyDescent="0.2">
      <c r="A9172" s="1">
        <v>9169</v>
      </c>
      <c r="B9172" s="1">
        <f t="shared" ca="1" si="1004"/>
        <v>512893.42604230501</v>
      </c>
      <c r="C9172" s="1">
        <f t="shared" ca="1" si="1001"/>
        <v>100</v>
      </c>
      <c r="D9172" s="1">
        <f t="shared" ca="1" si="1002"/>
        <v>-42.077013244733351</v>
      </c>
      <c r="E9172" s="1">
        <f t="shared" ca="1" si="1003"/>
        <v>-1</v>
      </c>
      <c r="F9172" s="1">
        <f t="shared" ca="1" si="1005"/>
        <v>1</v>
      </c>
      <c r="G9172" s="1">
        <f t="shared" ca="1" si="1006"/>
        <v>0</v>
      </c>
      <c r="H9172" s="1">
        <f t="shared" ca="1" si="1007"/>
        <v>3</v>
      </c>
    </row>
    <row r="9173" spans="1:8" hidden="1" x14ac:dyDescent="0.2">
      <c r="A9173" s="1">
        <v>9170</v>
      </c>
      <c r="B9173" s="1">
        <f t="shared" ca="1" si="1004"/>
        <v>508685.7247178317</v>
      </c>
      <c r="C9173" s="1">
        <f t="shared" ca="1" si="1001"/>
        <v>100</v>
      </c>
      <c r="D9173" s="1">
        <f t="shared" ca="1" si="1002"/>
        <v>-42.077013244733351</v>
      </c>
      <c r="E9173" s="1">
        <f t="shared" ca="1" si="1003"/>
        <v>-2</v>
      </c>
      <c r="F9173" s="1">
        <f t="shared" ca="1" si="1005"/>
        <v>1</v>
      </c>
      <c r="G9173" s="1">
        <f t="shared" ca="1" si="1006"/>
        <v>1</v>
      </c>
      <c r="H9173" s="1">
        <f t="shared" ca="1" si="1007"/>
        <v>0</v>
      </c>
    </row>
    <row r="9174" spans="1:8" hidden="1" x14ac:dyDescent="0.2">
      <c r="A9174" s="1">
        <v>9171</v>
      </c>
      <c r="B9174" s="1">
        <f t="shared" ca="1" si="1004"/>
        <v>504478.02339335839</v>
      </c>
      <c r="C9174" s="1">
        <f t="shared" ca="1" si="1001"/>
        <v>100</v>
      </c>
      <c r="D9174" s="1">
        <f t="shared" ca="1" si="1002"/>
        <v>58.639357099169693</v>
      </c>
      <c r="E9174" s="1">
        <f t="shared" ca="1" si="1003"/>
        <v>-3</v>
      </c>
      <c r="F9174" s="1">
        <f t="shared" ca="1" si="1005"/>
        <v>1</v>
      </c>
      <c r="G9174" s="1">
        <f t="shared" ca="1" si="1006"/>
        <v>2</v>
      </c>
      <c r="H9174" s="1">
        <f t="shared" ca="1" si="1007"/>
        <v>0</v>
      </c>
    </row>
    <row r="9175" spans="1:8" hidden="1" x14ac:dyDescent="0.2">
      <c r="A9175" s="1">
        <v>9172</v>
      </c>
      <c r="B9175" s="1">
        <f t="shared" ca="1" si="1004"/>
        <v>510341.95910327538</v>
      </c>
      <c r="C9175" s="1">
        <f t="shared" ca="1" si="1001"/>
        <v>100</v>
      </c>
      <c r="D9175" s="1">
        <f t="shared" ca="1" si="1002"/>
        <v>58.639357099169693</v>
      </c>
      <c r="E9175" s="1">
        <f t="shared" ca="1" si="1003"/>
        <v>-2</v>
      </c>
      <c r="F9175" s="1">
        <f t="shared" ca="1" si="1005"/>
        <v>1</v>
      </c>
      <c r="G9175" s="1">
        <f t="shared" ca="1" si="1006"/>
        <v>0</v>
      </c>
      <c r="H9175" s="1">
        <f t="shared" ca="1" si="1007"/>
        <v>1</v>
      </c>
    </row>
    <row r="9176" spans="1:8" hidden="1" x14ac:dyDescent="0.2">
      <c r="A9176" s="1">
        <v>9173</v>
      </c>
      <c r="B9176" s="1">
        <f t="shared" ca="1" si="1004"/>
        <v>516205.89481319237</v>
      </c>
      <c r="C9176" s="1">
        <f t="shared" ca="1" si="1001"/>
        <v>100</v>
      </c>
      <c r="D9176" s="1">
        <f t="shared" ca="1" si="1002"/>
        <v>58.639357099169693</v>
      </c>
      <c r="E9176" s="1">
        <f t="shared" ca="1" si="1003"/>
        <v>-1</v>
      </c>
      <c r="F9176" s="1">
        <f t="shared" ca="1" si="1005"/>
        <v>1</v>
      </c>
      <c r="G9176" s="1">
        <f t="shared" ca="1" si="1006"/>
        <v>0</v>
      </c>
      <c r="H9176" s="1">
        <f t="shared" ca="1" si="1007"/>
        <v>2</v>
      </c>
    </row>
    <row r="9177" spans="1:8" hidden="1" x14ac:dyDescent="0.2">
      <c r="A9177" s="1">
        <v>9174</v>
      </c>
      <c r="B9177" s="1">
        <f t="shared" ca="1" si="1004"/>
        <v>522069.83052310935</v>
      </c>
      <c r="C9177" s="1">
        <f t="shared" ca="1" si="1001"/>
        <v>100</v>
      </c>
      <c r="D9177" s="1">
        <f t="shared" ca="1" si="1002"/>
        <v>-42.077013244733351</v>
      </c>
      <c r="E9177" s="1">
        <f t="shared" ca="1" si="1003"/>
        <v>0</v>
      </c>
      <c r="F9177" s="1">
        <f t="shared" ca="1" si="1005"/>
        <v>1</v>
      </c>
      <c r="G9177" s="1">
        <f t="shared" ca="1" si="1006"/>
        <v>0</v>
      </c>
      <c r="H9177" s="1">
        <f t="shared" ca="1" si="1007"/>
        <v>3</v>
      </c>
    </row>
    <row r="9178" spans="1:8" hidden="1" x14ac:dyDescent="0.2">
      <c r="A9178" s="1">
        <v>9175</v>
      </c>
      <c r="B9178" s="1">
        <f t="shared" ca="1" si="1004"/>
        <v>517862.12919863604</v>
      </c>
      <c r="C9178" s="1">
        <f t="shared" ca="1" si="1001"/>
        <v>100</v>
      </c>
      <c r="D9178" s="1">
        <f t="shared" ca="1" si="1002"/>
        <v>-42.077013244733351</v>
      </c>
      <c r="E9178" s="1">
        <f t="shared" ca="1" si="1003"/>
        <v>-1</v>
      </c>
      <c r="F9178" s="1">
        <f t="shared" ca="1" si="1005"/>
        <v>1</v>
      </c>
      <c r="G9178" s="1">
        <f t="shared" ca="1" si="1006"/>
        <v>1</v>
      </c>
      <c r="H9178" s="1">
        <f t="shared" ca="1" si="1007"/>
        <v>0</v>
      </c>
    </row>
    <row r="9179" spans="1:8" hidden="1" x14ac:dyDescent="0.2">
      <c r="A9179" s="1">
        <v>9176</v>
      </c>
      <c r="B9179" s="1">
        <f t="shared" ca="1" si="1004"/>
        <v>513654.42787416273</v>
      </c>
      <c r="C9179" s="1">
        <f t="shared" ca="1" si="1001"/>
        <v>100</v>
      </c>
      <c r="D9179" s="1">
        <f t="shared" ca="1" si="1002"/>
        <v>58.639357099169693</v>
      </c>
      <c r="E9179" s="1">
        <f t="shared" ca="1" si="1003"/>
        <v>-2</v>
      </c>
      <c r="F9179" s="1">
        <f t="shared" ca="1" si="1005"/>
        <v>1</v>
      </c>
      <c r="G9179" s="1">
        <f t="shared" ca="1" si="1006"/>
        <v>2</v>
      </c>
      <c r="H9179" s="1">
        <f t="shared" ca="1" si="1007"/>
        <v>0</v>
      </c>
    </row>
    <row r="9180" spans="1:8" hidden="1" x14ac:dyDescent="0.2">
      <c r="A9180" s="1">
        <v>9177</v>
      </c>
      <c r="B9180" s="1">
        <f t="shared" ca="1" si="1004"/>
        <v>519518.36358407972</v>
      </c>
      <c r="C9180" s="1">
        <f t="shared" ca="1" si="1001"/>
        <v>100</v>
      </c>
      <c r="D9180" s="1">
        <f t="shared" ca="1" si="1002"/>
        <v>-42.077013244733351</v>
      </c>
      <c r="E9180" s="1">
        <f t="shared" ca="1" si="1003"/>
        <v>-1</v>
      </c>
      <c r="F9180" s="1">
        <f t="shared" ca="1" si="1005"/>
        <v>1</v>
      </c>
      <c r="G9180" s="1">
        <f t="shared" ca="1" si="1006"/>
        <v>0</v>
      </c>
      <c r="H9180" s="1">
        <f t="shared" ca="1" si="1007"/>
        <v>1</v>
      </c>
    </row>
    <row r="9181" spans="1:8" hidden="1" x14ac:dyDescent="0.2">
      <c r="A9181" s="1">
        <v>9178</v>
      </c>
      <c r="B9181" s="1">
        <f t="shared" ca="1" si="1004"/>
        <v>515310.66225960641</v>
      </c>
      <c r="C9181" s="1">
        <f t="shared" ca="1" si="1001"/>
        <v>100</v>
      </c>
      <c r="D9181" s="1">
        <f t="shared" ca="1" si="1002"/>
        <v>58.639357099169693</v>
      </c>
      <c r="E9181" s="1">
        <f t="shared" ca="1" si="1003"/>
        <v>-2</v>
      </c>
      <c r="F9181" s="1">
        <f t="shared" ca="1" si="1005"/>
        <v>1</v>
      </c>
      <c r="G9181" s="1">
        <f t="shared" ca="1" si="1006"/>
        <v>1</v>
      </c>
      <c r="H9181" s="1">
        <f t="shared" ca="1" si="1007"/>
        <v>0</v>
      </c>
    </row>
    <row r="9182" spans="1:8" hidden="1" x14ac:dyDescent="0.2">
      <c r="A9182" s="1">
        <v>9179</v>
      </c>
      <c r="B9182" s="1">
        <f t="shared" ca="1" si="1004"/>
        <v>521174.5979695234</v>
      </c>
      <c r="C9182" s="1">
        <f t="shared" ca="1" si="1001"/>
        <v>100</v>
      </c>
      <c r="D9182" s="1">
        <f t="shared" ca="1" si="1002"/>
        <v>58.639357099169693</v>
      </c>
      <c r="E9182" s="1">
        <f t="shared" ca="1" si="1003"/>
        <v>-1</v>
      </c>
      <c r="F9182" s="1">
        <f t="shared" ca="1" si="1005"/>
        <v>1</v>
      </c>
      <c r="G9182" s="1">
        <f t="shared" ca="1" si="1006"/>
        <v>0</v>
      </c>
      <c r="H9182" s="1">
        <f t="shared" ca="1" si="1007"/>
        <v>1</v>
      </c>
    </row>
    <row r="9183" spans="1:8" hidden="1" x14ac:dyDescent="0.2">
      <c r="A9183" s="1">
        <v>9180</v>
      </c>
      <c r="B9183" s="1">
        <f t="shared" ca="1" si="1004"/>
        <v>527038.53367944038</v>
      </c>
      <c r="C9183" s="1">
        <f t="shared" ca="1" si="1001"/>
        <v>100</v>
      </c>
      <c r="D9183" s="1">
        <f t="shared" ca="1" si="1002"/>
        <v>58.639357099169693</v>
      </c>
      <c r="E9183" s="1">
        <f t="shared" ca="1" si="1003"/>
        <v>0</v>
      </c>
      <c r="F9183" s="1">
        <f t="shared" ca="1" si="1005"/>
        <v>1</v>
      </c>
      <c r="G9183" s="1">
        <f t="shared" ca="1" si="1006"/>
        <v>0</v>
      </c>
      <c r="H9183" s="1">
        <f t="shared" ca="1" si="1007"/>
        <v>2</v>
      </c>
    </row>
    <row r="9184" spans="1:8" hidden="1" x14ac:dyDescent="0.2">
      <c r="A9184" s="1">
        <v>9181</v>
      </c>
      <c r="B9184" s="1">
        <f t="shared" ca="1" si="1004"/>
        <v>532902.46938935737</v>
      </c>
      <c r="C9184" s="1">
        <f t="shared" ca="1" si="1001"/>
        <v>100</v>
      </c>
      <c r="D9184" s="1">
        <f t="shared" ca="1" si="1002"/>
        <v>-42.077013244733351</v>
      </c>
      <c r="E9184" s="1">
        <f t="shared" ca="1" si="1003"/>
        <v>0</v>
      </c>
      <c r="F9184" s="1">
        <f t="shared" ca="1" si="1005"/>
        <v>1</v>
      </c>
      <c r="G9184" s="1">
        <f t="shared" ca="1" si="1006"/>
        <v>0</v>
      </c>
      <c r="H9184" s="1">
        <f t="shared" ca="1" si="1007"/>
        <v>3</v>
      </c>
    </row>
    <row r="9185" spans="1:8" hidden="1" x14ac:dyDescent="0.2">
      <c r="A9185" s="1">
        <v>9182</v>
      </c>
      <c r="B9185" s="1">
        <f t="shared" ca="1" si="1004"/>
        <v>528694.768064884</v>
      </c>
      <c r="C9185" s="1">
        <f t="shared" ca="1" si="1001"/>
        <v>100</v>
      </c>
      <c r="D9185" s="1">
        <f t="shared" ca="1" si="1002"/>
        <v>-42.077013244733351</v>
      </c>
      <c r="E9185" s="1">
        <f t="shared" ca="1" si="1003"/>
        <v>-1</v>
      </c>
      <c r="F9185" s="1">
        <f t="shared" ca="1" si="1005"/>
        <v>1</v>
      </c>
      <c r="G9185" s="1">
        <f t="shared" ca="1" si="1006"/>
        <v>1</v>
      </c>
      <c r="H9185" s="1">
        <f t="shared" ca="1" si="1007"/>
        <v>0</v>
      </c>
    </row>
    <row r="9186" spans="1:8" hidden="1" x14ac:dyDescent="0.2">
      <c r="A9186" s="1">
        <v>9183</v>
      </c>
      <c r="B9186" s="1">
        <f t="shared" ca="1" si="1004"/>
        <v>524487.06674041064</v>
      </c>
      <c r="C9186" s="1">
        <f t="shared" ca="1" si="1001"/>
        <v>100</v>
      </c>
      <c r="D9186" s="1">
        <f t="shared" ca="1" si="1002"/>
        <v>-42.077013244733351</v>
      </c>
      <c r="E9186" s="1">
        <f t="shared" ca="1" si="1003"/>
        <v>-2</v>
      </c>
      <c r="F9186" s="1">
        <f t="shared" ca="1" si="1005"/>
        <v>1</v>
      </c>
      <c r="G9186" s="1">
        <f t="shared" ca="1" si="1006"/>
        <v>2</v>
      </c>
      <c r="H9186" s="1">
        <f t="shared" ca="1" si="1007"/>
        <v>0</v>
      </c>
    </row>
    <row r="9187" spans="1:8" hidden="1" x14ac:dyDescent="0.2">
      <c r="A9187" s="1">
        <v>9184</v>
      </c>
      <c r="B9187" s="1">
        <f t="shared" ca="1" si="1004"/>
        <v>520279.36541593733</v>
      </c>
      <c r="C9187" s="1">
        <f t="shared" ca="1" si="1001"/>
        <v>100</v>
      </c>
      <c r="D9187" s="1">
        <f t="shared" ca="1" si="1002"/>
        <v>-42.077013244733351</v>
      </c>
      <c r="E9187" s="1">
        <f t="shared" ca="1" si="1003"/>
        <v>-3</v>
      </c>
      <c r="F9187" s="1">
        <f t="shared" ca="1" si="1005"/>
        <v>1</v>
      </c>
      <c r="G9187" s="1">
        <f t="shared" ca="1" si="1006"/>
        <v>3</v>
      </c>
      <c r="H9187" s="1">
        <f t="shared" ca="1" si="1007"/>
        <v>0</v>
      </c>
    </row>
    <row r="9188" spans="1:8" hidden="1" x14ac:dyDescent="0.2">
      <c r="A9188" s="1">
        <v>9185</v>
      </c>
      <c r="B9188" s="1">
        <f t="shared" ca="1" si="1004"/>
        <v>516071.66409146402</v>
      </c>
      <c r="C9188" s="1">
        <f t="shared" ca="1" si="1001"/>
        <v>100</v>
      </c>
      <c r="D9188" s="1">
        <f t="shared" ca="1" si="1002"/>
        <v>58.639357099169693</v>
      </c>
      <c r="E9188" s="1">
        <f t="shared" ca="1" si="1003"/>
        <v>-4</v>
      </c>
      <c r="F9188" s="1">
        <f t="shared" ca="1" si="1005"/>
        <v>1</v>
      </c>
      <c r="G9188" s="1">
        <f t="shared" ca="1" si="1006"/>
        <v>4</v>
      </c>
      <c r="H9188" s="1">
        <f t="shared" ca="1" si="1007"/>
        <v>0</v>
      </c>
    </row>
    <row r="9189" spans="1:8" hidden="1" x14ac:dyDescent="0.2">
      <c r="A9189" s="1">
        <v>9186</v>
      </c>
      <c r="B9189" s="1">
        <f t="shared" ca="1" si="1004"/>
        <v>521935.599801381</v>
      </c>
      <c r="C9189" s="1">
        <f t="shared" ca="1" si="1001"/>
        <v>100</v>
      </c>
      <c r="D9189" s="1">
        <f t="shared" ca="1" si="1002"/>
        <v>58.639357099169693</v>
      </c>
      <c r="E9189" s="1">
        <f t="shared" ca="1" si="1003"/>
        <v>-3</v>
      </c>
      <c r="F9189" s="1">
        <f t="shared" ca="1" si="1005"/>
        <v>1</v>
      </c>
      <c r="G9189" s="1">
        <f t="shared" ca="1" si="1006"/>
        <v>0</v>
      </c>
      <c r="H9189" s="1">
        <f t="shared" ca="1" si="1007"/>
        <v>1</v>
      </c>
    </row>
    <row r="9190" spans="1:8" hidden="1" x14ac:dyDescent="0.2">
      <c r="A9190" s="1">
        <v>9187</v>
      </c>
      <c r="B9190" s="1">
        <f t="shared" ca="1" si="1004"/>
        <v>527799.53551129799</v>
      </c>
      <c r="C9190" s="1">
        <f t="shared" ca="1" si="1001"/>
        <v>100</v>
      </c>
      <c r="D9190" s="1">
        <f t="shared" ca="1" si="1002"/>
        <v>-42.077013244733351</v>
      </c>
      <c r="E9190" s="1">
        <f t="shared" ca="1" si="1003"/>
        <v>-2</v>
      </c>
      <c r="F9190" s="1">
        <f t="shared" ca="1" si="1005"/>
        <v>1</v>
      </c>
      <c r="G9190" s="1">
        <f t="shared" ca="1" si="1006"/>
        <v>0</v>
      </c>
      <c r="H9190" s="1">
        <f t="shared" ca="1" si="1007"/>
        <v>2</v>
      </c>
    </row>
    <row r="9191" spans="1:8" hidden="1" x14ac:dyDescent="0.2">
      <c r="A9191" s="1">
        <v>9188</v>
      </c>
      <c r="B9191" s="1">
        <f t="shared" ca="1" si="1004"/>
        <v>523591.83418682468</v>
      </c>
      <c r="C9191" s="1">
        <f t="shared" ca="1" si="1001"/>
        <v>100</v>
      </c>
      <c r="D9191" s="1">
        <f t="shared" ca="1" si="1002"/>
        <v>-42.077013244733351</v>
      </c>
      <c r="E9191" s="1">
        <f t="shared" ca="1" si="1003"/>
        <v>-3</v>
      </c>
      <c r="F9191" s="1">
        <f t="shared" ca="1" si="1005"/>
        <v>1</v>
      </c>
      <c r="G9191" s="1">
        <f t="shared" ca="1" si="1006"/>
        <v>1</v>
      </c>
      <c r="H9191" s="1">
        <f t="shared" ca="1" si="1007"/>
        <v>0</v>
      </c>
    </row>
    <row r="9192" spans="1:8" hidden="1" x14ac:dyDescent="0.2">
      <c r="A9192" s="1">
        <v>9189</v>
      </c>
      <c r="B9192" s="1">
        <f t="shared" ca="1" si="1004"/>
        <v>519384.13286235137</v>
      </c>
      <c r="C9192" s="1">
        <f t="shared" ca="1" si="1001"/>
        <v>100</v>
      </c>
      <c r="D9192" s="1">
        <f t="shared" ca="1" si="1002"/>
        <v>58.639357099169693</v>
      </c>
      <c r="E9192" s="1">
        <f t="shared" ca="1" si="1003"/>
        <v>-4</v>
      </c>
      <c r="F9192" s="1">
        <f t="shared" ca="1" si="1005"/>
        <v>1</v>
      </c>
      <c r="G9192" s="1">
        <f t="shared" ca="1" si="1006"/>
        <v>2</v>
      </c>
      <c r="H9192" s="1">
        <f t="shared" ca="1" si="1007"/>
        <v>0</v>
      </c>
    </row>
    <row r="9193" spans="1:8" hidden="1" x14ac:dyDescent="0.2">
      <c r="A9193" s="1">
        <v>9190</v>
      </c>
      <c r="B9193" s="1">
        <f t="shared" ca="1" si="1004"/>
        <v>525248.06857226836</v>
      </c>
      <c r="C9193" s="1">
        <f t="shared" ca="1" si="1001"/>
        <v>100</v>
      </c>
      <c r="D9193" s="1">
        <f t="shared" ca="1" si="1002"/>
        <v>58.639357099169693</v>
      </c>
      <c r="E9193" s="1">
        <f t="shared" ca="1" si="1003"/>
        <v>-3</v>
      </c>
      <c r="F9193" s="1">
        <f t="shared" ca="1" si="1005"/>
        <v>1</v>
      </c>
      <c r="G9193" s="1">
        <f t="shared" ca="1" si="1006"/>
        <v>0</v>
      </c>
      <c r="H9193" s="1">
        <f t="shared" ca="1" si="1007"/>
        <v>1</v>
      </c>
    </row>
    <row r="9194" spans="1:8" hidden="1" x14ac:dyDescent="0.2">
      <c r="A9194" s="1">
        <v>9191</v>
      </c>
      <c r="B9194" s="1">
        <f t="shared" ca="1" si="1004"/>
        <v>531112.00428218534</v>
      </c>
      <c r="C9194" s="1">
        <f t="shared" ca="1" si="1001"/>
        <v>100</v>
      </c>
      <c r="D9194" s="1">
        <f t="shared" ca="1" si="1002"/>
        <v>58.639357099169693</v>
      </c>
      <c r="E9194" s="1">
        <f t="shared" ca="1" si="1003"/>
        <v>-2</v>
      </c>
      <c r="F9194" s="1">
        <f t="shared" ca="1" si="1005"/>
        <v>1</v>
      </c>
      <c r="G9194" s="1">
        <f t="shared" ca="1" si="1006"/>
        <v>0</v>
      </c>
      <c r="H9194" s="1">
        <f t="shared" ca="1" si="1007"/>
        <v>2</v>
      </c>
    </row>
    <row r="9195" spans="1:8" hidden="1" x14ac:dyDescent="0.2">
      <c r="A9195" s="1">
        <v>9192</v>
      </c>
      <c r="B9195" s="1">
        <f t="shared" ca="1" si="1004"/>
        <v>536975.93999210233</v>
      </c>
      <c r="C9195" s="1">
        <f t="shared" ca="1" si="1001"/>
        <v>100</v>
      </c>
      <c r="D9195" s="1">
        <f t="shared" ca="1" si="1002"/>
        <v>58.639357099169693</v>
      </c>
      <c r="E9195" s="1">
        <f t="shared" ca="1" si="1003"/>
        <v>-1</v>
      </c>
      <c r="F9195" s="1">
        <f t="shared" ca="1" si="1005"/>
        <v>1</v>
      </c>
      <c r="G9195" s="1">
        <f t="shared" ca="1" si="1006"/>
        <v>0</v>
      </c>
      <c r="H9195" s="1">
        <f t="shared" ca="1" si="1007"/>
        <v>3</v>
      </c>
    </row>
    <row r="9196" spans="1:8" hidden="1" x14ac:dyDescent="0.2">
      <c r="A9196" s="1">
        <v>9193</v>
      </c>
      <c r="B9196" s="1">
        <f t="shared" ca="1" si="1004"/>
        <v>542839.87570201932</v>
      </c>
      <c r="C9196" s="1">
        <f t="shared" ca="1" si="1001"/>
        <v>100</v>
      </c>
      <c r="D9196" s="1">
        <f t="shared" ca="1" si="1002"/>
        <v>58.639357099169693</v>
      </c>
      <c r="E9196" s="1">
        <f t="shared" ca="1" si="1003"/>
        <v>0</v>
      </c>
      <c r="F9196" s="1">
        <f t="shared" ca="1" si="1005"/>
        <v>1</v>
      </c>
      <c r="G9196" s="1">
        <f t="shared" ca="1" si="1006"/>
        <v>0</v>
      </c>
      <c r="H9196" s="1">
        <f t="shared" ca="1" si="1007"/>
        <v>4</v>
      </c>
    </row>
    <row r="9197" spans="1:8" hidden="1" x14ac:dyDescent="0.2">
      <c r="A9197" s="1">
        <v>9194</v>
      </c>
      <c r="B9197" s="1">
        <f t="shared" ca="1" si="1004"/>
        <v>548703.8114119363</v>
      </c>
      <c r="C9197" s="1">
        <f t="shared" ca="1" si="1001"/>
        <v>100</v>
      </c>
      <c r="D9197" s="1">
        <f t="shared" ca="1" si="1002"/>
        <v>58.639357099169693</v>
      </c>
      <c r="E9197" s="1">
        <f t="shared" ca="1" si="1003"/>
        <v>0</v>
      </c>
      <c r="F9197" s="1">
        <f t="shared" ca="1" si="1005"/>
        <v>1</v>
      </c>
      <c r="G9197" s="1">
        <f t="shared" ca="1" si="1006"/>
        <v>0</v>
      </c>
      <c r="H9197" s="1">
        <f t="shared" ca="1" si="1007"/>
        <v>5</v>
      </c>
    </row>
    <row r="9198" spans="1:8" hidden="1" x14ac:dyDescent="0.2">
      <c r="A9198" s="1">
        <v>9195</v>
      </c>
      <c r="B9198" s="1">
        <f t="shared" ca="1" si="1004"/>
        <v>554567.74712185329</v>
      </c>
      <c r="C9198" s="1">
        <f t="shared" ca="1" si="1001"/>
        <v>100</v>
      </c>
      <c r="D9198" s="1">
        <f t="shared" ca="1" si="1002"/>
        <v>-42.077013244733351</v>
      </c>
      <c r="E9198" s="1">
        <f t="shared" ca="1" si="1003"/>
        <v>0</v>
      </c>
      <c r="F9198" s="1">
        <f t="shared" ca="1" si="1005"/>
        <v>1</v>
      </c>
      <c r="G9198" s="1">
        <f t="shared" ca="1" si="1006"/>
        <v>0</v>
      </c>
      <c r="H9198" s="1">
        <f t="shared" ca="1" si="1007"/>
        <v>6</v>
      </c>
    </row>
    <row r="9199" spans="1:8" hidden="1" x14ac:dyDescent="0.2">
      <c r="A9199" s="1">
        <v>9196</v>
      </c>
      <c r="B9199" s="1">
        <f t="shared" ca="1" si="1004"/>
        <v>550360.04579737992</v>
      </c>
      <c r="C9199" s="1">
        <f t="shared" ca="1" si="1001"/>
        <v>100</v>
      </c>
      <c r="D9199" s="1">
        <f t="shared" ca="1" si="1002"/>
        <v>58.639357099169693</v>
      </c>
      <c r="E9199" s="1">
        <f t="shared" ca="1" si="1003"/>
        <v>-1</v>
      </c>
      <c r="F9199" s="1">
        <f t="shared" ca="1" si="1005"/>
        <v>1</v>
      </c>
      <c r="G9199" s="1">
        <f t="shared" ca="1" si="1006"/>
        <v>1</v>
      </c>
      <c r="H9199" s="1">
        <f t="shared" ca="1" si="1007"/>
        <v>0</v>
      </c>
    </row>
    <row r="9200" spans="1:8" hidden="1" x14ac:dyDescent="0.2">
      <c r="A9200" s="1">
        <v>9197</v>
      </c>
      <c r="B9200" s="1">
        <f t="shared" ca="1" si="1004"/>
        <v>556223.98150729691</v>
      </c>
      <c r="C9200" s="1">
        <f t="shared" ca="1" si="1001"/>
        <v>100</v>
      </c>
      <c r="D9200" s="1">
        <f t="shared" ca="1" si="1002"/>
        <v>-42.077013244733351</v>
      </c>
      <c r="E9200" s="1">
        <f t="shared" ca="1" si="1003"/>
        <v>0</v>
      </c>
      <c r="F9200" s="1">
        <f t="shared" ca="1" si="1005"/>
        <v>1</v>
      </c>
      <c r="G9200" s="1">
        <f t="shared" ca="1" si="1006"/>
        <v>0</v>
      </c>
      <c r="H9200" s="1">
        <f t="shared" ca="1" si="1007"/>
        <v>1</v>
      </c>
    </row>
    <row r="9201" spans="1:8" hidden="1" x14ac:dyDescent="0.2">
      <c r="A9201" s="1">
        <v>9198</v>
      </c>
      <c r="B9201" s="1">
        <f t="shared" ca="1" si="1004"/>
        <v>552016.28018282354</v>
      </c>
      <c r="C9201" s="1">
        <f t="shared" ca="1" si="1001"/>
        <v>100</v>
      </c>
      <c r="D9201" s="1">
        <f t="shared" ca="1" si="1002"/>
        <v>58.639357099169693</v>
      </c>
      <c r="E9201" s="1">
        <f t="shared" ca="1" si="1003"/>
        <v>-1</v>
      </c>
      <c r="F9201" s="1">
        <f t="shared" ca="1" si="1005"/>
        <v>1</v>
      </c>
      <c r="G9201" s="1">
        <f t="shared" ca="1" si="1006"/>
        <v>1</v>
      </c>
      <c r="H9201" s="1">
        <f t="shared" ca="1" si="1007"/>
        <v>0</v>
      </c>
    </row>
    <row r="9202" spans="1:8" hidden="1" x14ac:dyDescent="0.2">
      <c r="A9202" s="1">
        <v>9199</v>
      </c>
      <c r="B9202" s="1">
        <f t="shared" ca="1" si="1004"/>
        <v>557880.21589274053</v>
      </c>
      <c r="C9202" s="1">
        <f t="shared" ca="1" si="1001"/>
        <v>100</v>
      </c>
      <c r="D9202" s="1">
        <f t="shared" ca="1" si="1002"/>
        <v>-42.077013244733351</v>
      </c>
      <c r="E9202" s="1">
        <f t="shared" ca="1" si="1003"/>
        <v>0</v>
      </c>
      <c r="F9202" s="1">
        <f t="shared" ca="1" si="1005"/>
        <v>1</v>
      </c>
      <c r="G9202" s="1">
        <f t="shared" ca="1" si="1006"/>
        <v>0</v>
      </c>
      <c r="H9202" s="1">
        <f t="shared" ca="1" si="1007"/>
        <v>1</v>
      </c>
    </row>
    <row r="9203" spans="1:8" hidden="1" x14ac:dyDescent="0.2">
      <c r="A9203" s="1">
        <v>9200</v>
      </c>
      <c r="B9203" s="1">
        <f t="shared" ca="1" si="1004"/>
        <v>553672.51456826716</v>
      </c>
      <c r="C9203" s="1">
        <f t="shared" ca="1" si="1001"/>
        <v>100</v>
      </c>
      <c r="D9203" s="1">
        <f t="shared" ca="1" si="1002"/>
        <v>58.639357099169693</v>
      </c>
      <c r="E9203" s="1">
        <f t="shared" ca="1" si="1003"/>
        <v>-1</v>
      </c>
      <c r="F9203" s="1">
        <f t="shared" ca="1" si="1005"/>
        <v>1</v>
      </c>
      <c r="G9203" s="1">
        <f t="shared" ca="1" si="1006"/>
        <v>1</v>
      </c>
      <c r="H9203" s="1">
        <f t="shared" ca="1" si="1007"/>
        <v>0</v>
      </c>
    </row>
    <row r="9204" spans="1:8" hidden="1" x14ac:dyDescent="0.2">
      <c r="A9204" s="1">
        <v>9201</v>
      </c>
      <c r="B9204" s="1">
        <f t="shared" ca="1" si="1004"/>
        <v>559536.45027818414</v>
      </c>
      <c r="C9204" s="1">
        <f t="shared" ca="1" si="1001"/>
        <v>100</v>
      </c>
      <c r="D9204" s="1">
        <f t="shared" ca="1" si="1002"/>
        <v>-42.077013244733351</v>
      </c>
      <c r="E9204" s="1">
        <f t="shared" ca="1" si="1003"/>
        <v>0</v>
      </c>
      <c r="F9204" s="1">
        <f t="shared" ca="1" si="1005"/>
        <v>1</v>
      </c>
      <c r="G9204" s="1">
        <f t="shared" ca="1" si="1006"/>
        <v>0</v>
      </c>
      <c r="H9204" s="1">
        <f t="shared" ca="1" si="1007"/>
        <v>1</v>
      </c>
    </row>
    <row r="9205" spans="1:8" hidden="1" x14ac:dyDescent="0.2">
      <c r="A9205" s="1">
        <v>9202</v>
      </c>
      <c r="B9205" s="1">
        <f t="shared" ca="1" si="1004"/>
        <v>555328.74895371078</v>
      </c>
      <c r="C9205" s="1">
        <f t="shared" ca="1" si="1001"/>
        <v>100</v>
      </c>
      <c r="D9205" s="1">
        <f t="shared" ca="1" si="1002"/>
        <v>-42.077013244733351</v>
      </c>
      <c r="E9205" s="1">
        <f t="shared" ca="1" si="1003"/>
        <v>-1</v>
      </c>
      <c r="F9205" s="1">
        <f t="shared" ca="1" si="1005"/>
        <v>1</v>
      </c>
      <c r="G9205" s="1">
        <f t="shared" ca="1" si="1006"/>
        <v>1</v>
      </c>
      <c r="H9205" s="1">
        <f t="shared" ca="1" si="1007"/>
        <v>0</v>
      </c>
    </row>
    <row r="9206" spans="1:8" hidden="1" x14ac:dyDescent="0.2">
      <c r="A9206" s="1">
        <v>9203</v>
      </c>
      <c r="B9206" s="1">
        <f t="shared" ca="1" si="1004"/>
        <v>551121.04762923741</v>
      </c>
      <c r="C9206" s="1">
        <f t="shared" ca="1" si="1001"/>
        <v>100</v>
      </c>
      <c r="D9206" s="1">
        <f t="shared" ca="1" si="1002"/>
        <v>-42.077013244733351</v>
      </c>
      <c r="E9206" s="1">
        <f t="shared" ca="1" si="1003"/>
        <v>-2</v>
      </c>
      <c r="F9206" s="1">
        <f t="shared" ca="1" si="1005"/>
        <v>1</v>
      </c>
      <c r="G9206" s="1">
        <f t="shared" ca="1" si="1006"/>
        <v>2</v>
      </c>
      <c r="H9206" s="1">
        <f t="shared" ca="1" si="1007"/>
        <v>0</v>
      </c>
    </row>
    <row r="9207" spans="1:8" hidden="1" x14ac:dyDescent="0.2">
      <c r="A9207" s="1">
        <v>9204</v>
      </c>
      <c r="B9207" s="1">
        <f t="shared" ca="1" si="1004"/>
        <v>546913.34630476404</v>
      </c>
      <c r="C9207" s="1">
        <f t="shared" ca="1" si="1001"/>
        <v>100</v>
      </c>
      <c r="D9207" s="1">
        <f t="shared" ca="1" si="1002"/>
        <v>58.639357099169693</v>
      </c>
      <c r="E9207" s="1">
        <f t="shared" ca="1" si="1003"/>
        <v>-3</v>
      </c>
      <c r="F9207" s="1">
        <f t="shared" ca="1" si="1005"/>
        <v>1</v>
      </c>
      <c r="G9207" s="1">
        <f t="shared" ca="1" si="1006"/>
        <v>3</v>
      </c>
      <c r="H9207" s="1">
        <f t="shared" ca="1" si="1007"/>
        <v>0</v>
      </c>
    </row>
    <row r="9208" spans="1:8" hidden="1" x14ac:dyDescent="0.2">
      <c r="A9208" s="1">
        <v>9205</v>
      </c>
      <c r="B9208" s="1">
        <f t="shared" ca="1" si="1004"/>
        <v>552777.28201468103</v>
      </c>
      <c r="C9208" s="1">
        <f t="shared" ca="1" si="1001"/>
        <v>100</v>
      </c>
      <c r="D9208" s="1">
        <f t="shared" ca="1" si="1002"/>
        <v>58.639357099169693</v>
      </c>
      <c r="E9208" s="1">
        <f t="shared" ca="1" si="1003"/>
        <v>-2</v>
      </c>
      <c r="F9208" s="1">
        <f t="shared" ca="1" si="1005"/>
        <v>1</v>
      </c>
      <c r="G9208" s="1">
        <f t="shared" ca="1" si="1006"/>
        <v>0</v>
      </c>
      <c r="H9208" s="1">
        <f t="shared" ca="1" si="1007"/>
        <v>1</v>
      </c>
    </row>
    <row r="9209" spans="1:8" hidden="1" x14ac:dyDescent="0.2">
      <c r="A9209" s="1">
        <v>9206</v>
      </c>
      <c r="B9209" s="1">
        <f t="shared" ca="1" si="1004"/>
        <v>558641.21772459801</v>
      </c>
      <c r="C9209" s="1">
        <f t="shared" ca="1" si="1001"/>
        <v>100</v>
      </c>
      <c r="D9209" s="1">
        <f t="shared" ca="1" si="1002"/>
        <v>58.639357099169693</v>
      </c>
      <c r="E9209" s="1">
        <f t="shared" ca="1" si="1003"/>
        <v>-1</v>
      </c>
      <c r="F9209" s="1">
        <f t="shared" ca="1" si="1005"/>
        <v>1</v>
      </c>
      <c r="G9209" s="1">
        <f t="shared" ca="1" si="1006"/>
        <v>0</v>
      </c>
      <c r="H9209" s="1">
        <f t="shared" ca="1" si="1007"/>
        <v>2</v>
      </c>
    </row>
    <row r="9210" spans="1:8" hidden="1" x14ac:dyDescent="0.2">
      <c r="A9210" s="1">
        <v>9207</v>
      </c>
      <c r="B9210" s="1">
        <f t="shared" ca="1" si="1004"/>
        <v>564505.153434515</v>
      </c>
      <c r="C9210" s="1">
        <f t="shared" ca="1" si="1001"/>
        <v>100</v>
      </c>
      <c r="D9210" s="1">
        <f t="shared" ca="1" si="1002"/>
        <v>-42.077013244733351</v>
      </c>
      <c r="E9210" s="1">
        <f t="shared" ca="1" si="1003"/>
        <v>0</v>
      </c>
      <c r="F9210" s="1">
        <f t="shared" ca="1" si="1005"/>
        <v>1</v>
      </c>
      <c r="G9210" s="1">
        <f t="shared" ca="1" si="1006"/>
        <v>0</v>
      </c>
      <c r="H9210" s="1">
        <f t="shared" ca="1" si="1007"/>
        <v>3</v>
      </c>
    </row>
    <row r="9211" spans="1:8" hidden="1" x14ac:dyDescent="0.2">
      <c r="A9211" s="1">
        <v>9208</v>
      </c>
      <c r="B9211" s="1">
        <f t="shared" ca="1" si="1004"/>
        <v>560297.45211004163</v>
      </c>
      <c r="C9211" s="1">
        <f t="shared" ca="1" si="1001"/>
        <v>100</v>
      </c>
      <c r="D9211" s="1">
        <f t="shared" ca="1" si="1002"/>
        <v>58.639357099169693</v>
      </c>
      <c r="E9211" s="1">
        <f t="shared" ca="1" si="1003"/>
        <v>-1</v>
      </c>
      <c r="F9211" s="1">
        <f t="shared" ca="1" si="1005"/>
        <v>1</v>
      </c>
      <c r="G9211" s="1">
        <f t="shared" ca="1" si="1006"/>
        <v>1</v>
      </c>
      <c r="H9211" s="1">
        <f t="shared" ca="1" si="1007"/>
        <v>0</v>
      </c>
    </row>
    <row r="9212" spans="1:8" hidden="1" x14ac:dyDescent="0.2">
      <c r="A9212" s="1">
        <v>9209</v>
      </c>
      <c r="B9212" s="1">
        <f t="shared" ca="1" si="1004"/>
        <v>566161.38781995862</v>
      </c>
      <c r="C9212" s="1">
        <f t="shared" ca="1" si="1001"/>
        <v>100</v>
      </c>
      <c r="D9212" s="1">
        <f t="shared" ca="1" si="1002"/>
        <v>58.639357099169693</v>
      </c>
      <c r="E9212" s="1">
        <f t="shared" ca="1" si="1003"/>
        <v>0</v>
      </c>
      <c r="F9212" s="1">
        <f t="shared" ca="1" si="1005"/>
        <v>1</v>
      </c>
      <c r="G9212" s="1">
        <f t="shared" ca="1" si="1006"/>
        <v>0</v>
      </c>
      <c r="H9212" s="1">
        <f t="shared" ca="1" si="1007"/>
        <v>1</v>
      </c>
    </row>
    <row r="9213" spans="1:8" hidden="1" x14ac:dyDescent="0.2">
      <c r="A9213" s="1">
        <v>9210</v>
      </c>
      <c r="B9213" s="1">
        <f t="shared" ca="1" si="1004"/>
        <v>572025.3235298756</v>
      </c>
      <c r="C9213" s="1">
        <f t="shared" ca="1" si="1001"/>
        <v>100</v>
      </c>
      <c r="D9213" s="1">
        <f t="shared" ca="1" si="1002"/>
        <v>-42.077013244733351</v>
      </c>
      <c r="E9213" s="1">
        <f t="shared" ca="1" si="1003"/>
        <v>0</v>
      </c>
      <c r="F9213" s="1">
        <f t="shared" ca="1" si="1005"/>
        <v>1</v>
      </c>
      <c r="G9213" s="1">
        <f t="shared" ca="1" si="1006"/>
        <v>0</v>
      </c>
      <c r="H9213" s="1">
        <f t="shared" ca="1" si="1007"/>
        <v>2</v>
      </c>
    </row>
    <row r="9214" spans="1:8" hidden="1" x14ac:dyDescent="0.2">
      <c r="A9214" s="1">
        <v>9211</v>
      </c>
      <c r="B9214" s="1">
        <f t="shared" ca="1" si="1004"/>
        <v>567817.62220540224</v>
      </c>
      <c r="C9214" s="1">
        <f t="shared" ca="1" si="1001"/>
        <v>100</v>
      </c>
      <c r="D9214" s="1">
        <f t="shared" ca="1" si="1002"/>
        <v>58.639357099169693</v>
      </c>
      <c r="E9214" s="1">
        <f t="shared" ca="1" si="1003"/>
        <v>-1</v>
      </c>
      <c r="F9214" s="1">
        <f t="shared" ca="1" si="1005"/>
        <v>1</v>
      </c>
      <c r="G9214" s="1">
        <f t="shared" ca="1" si="1006"/>
        <v>1</v>
      </c>
      <c r="H9214" s="1">
        <f t="shared" ca="1" si="1007"/>
        <v>0</v>
      </c>
    </row>
    <row r="9215" spans="1:8" hidden="1" x14ac:dyDescent="0.2">
      <c r="A9215" s="1">
        <v>9212</v>
      </c>
      <c r="B9215" s="1">
        <f t="shared" ca="1" si="1004"/>
        <v>573681.55791531922</v>
      </c>
      <c r="C9215" s="1">
        <f t="shared" ca="1" si="1001"/>
        <v>100</v>
      </c>
      <c r="D9215" s="1">
        <f t="shared" ca="1" si="1002"/>
        <v>-42.077013244733351</v>
      </c>
      <c r="E9215" s="1">
        <f t="shared" ca="1" si="1003"/>
        <v>0</v>
      </c>
      <c r="F9215" s="1">
        <f t="shared" ca="1" si="1005"/>
        <v>1</v>
      </c>
      <c r="G9215" s="1">
        <f t="shared" ca="1" si="1006"/>
        <v>0</v>
      </c>
      <c r="H9215" s="1">
        <f t="shared" ca="1" si="1007"/>
        <v>1</v>
      </c>
    </row>
    <row r="9216" spans="1:8" hidden="1" x14ac:dyDescent="0.2">
      <c r="A9216" s="1">
        <v>9213</v>
      </c>
      <c r="B9216" s="1">
        <f t="shared" ca="1" si="1004"/>
        <v>569473.85659084585</v>
      </c>
      <c r="C9216" s="1">
        <f t="shared" ca="1" si="1001"/>
        <v>100</v>
      </c>
      <c r="D9216" s="1">
        <f t="shared" ca="1" si="1002"/>
        <v>-42.077013244733351</v>
      </c>
      <c r="E9216" s="1">
        <f t="shared" ca="1" si="1003"/>
        <v>-1</v>
      </c>
      <c r="F9216" s="1">
        <f t="shared" ca="1" si="1005"/>
        <v>1</v>
      </c>
      <c r="G9216" s="1">
        <f t="shared" ca="1" si="1006"/>
        <v>1</v>
      </c>
      <c r="H9216" s="1">
        <f t="shared" ca="1" si="1007"/>
        <v>0</v>
      </c>
    </row>
    <row r="9217" spans="1:8" hidden="1" x14ac:dyDescent="0.2">
      <c r="A9217" s="1">
        <v>9214</v>
      </c>
      <c r="B9217" s="1">
        <f t="shared" ca="1" si="1004"/>
        <v>565266.15526637249</v>
      </c>
      <c r="C9217" s="1">
        <f t="shared" ca="1" si="1001"/>
        <v>100</v>
      </c>
      <c r="D9217" s="1">
        <f t="shared" ca="1" si="1002"/>
        <v>-42.077013244733351</v>
      </c>
      <c r="E9217" s="1">
        <f t="shared" ca="1" si="1003"/>
        <v>-2</v>
      </c>
      <c r="F9217" s="1">
        <f t="shared" ca="1" si="1005"/>
        <v>1</v>
      </c>
      <c r="G9217" s="1">
        <f t="shared" ca="1" si="1006"/>
        <v>2</v>
      </c>
      <c r="H9217" s="1">
        <f t="shared" ca="1" si="1007"/>
        <v>0</v>
      </c>
    </row>
    <row r="9218" spans="1:8" hidden="1" x14ac:dyDescent="0.2">
      <c r="A9218" s="1">
        <v>9215</v>
      </c>
      <c r="B9218" s="1">
        <f t="shared" ca="1" si="1004"/>
        <v>561058.45394189912</v>
      </c>
      <c r="C9218" s="1">
        <f t="shared" ca="1" si="1001"/>
        <v>100</v>
      </c>
      <c r="D9218" s="1">
        <f t="shared" ca="1" si="1002"/>
        <v>58.639357099169693</v>
      </c>
      <c r="E9218" s="1">
        <f t="shared" ca="1" si="1003"/>
        <v>-3</v>
      </c>
      <c r="F9218" s="1">
        <f t="shared" ca="1" si="1005"/>
        <v>1</v>
      </c>
      <c r="G9218" s="1">
        <f t="shared" ca="1" si="1006"/>
        <v>3</v>
      </c>
      <c r="H9218" s="1">
        <f t="shared" ca="1" si="1007"/>
        <v>0</v>
      </c>
    </row>
    <row r="9219" spans="1:8" hidden="1" x14ac:dyDescent="0.2">
      <c r="A9219" s="1">
        <v>9216</v>
      </c>
      <c r="B9219" s="1">
        <f t="shared" ca="1" si="1004"/>
        <v>566922.38965181611</v>
      </c>
      <c r="C9219" s="1">
        <f t="shared" ca="1" si="1001"/>
        <v>100</v>
      </c>
      <c r="D9219" s="1">
        <f t="shared" ca="1" si="1002"/>
        <v>-42.077013244733351</v>
      </c>
      <c r="E9219" s="1">
        <f t="shared" ca="1" si="1003"/>
        <v>-2</v>
      </c>
      <c r="F9219" s="1">
        <f t="shared" ca="1" si="1005"/>
        <v>1</v>
      </c>
      <c r="G9219" s="1">
        <f t="shared" ca="1" si="1006"/>
        <v>0</v>
      </c>
      <c r="H9219" s="1">
        <f t="shared" ca="1" si="1007"/>
        <v>1</v>
      </c>
    </row>
    <row r="9220" spans="1:8" hidden="1" x14ac:dyDescent="0.2">
      <c r="A9220" s="1">
        <v>9217</v>
      </c>
      <c r="B9220" s="1">
        <f t="shared" ca="1" si="1004"/>
        <v>562714.68832734274</v>
      </c>
      <c r="C9220" s="1">
        <f t="shared" ca="1" si="1001"/>
        <v>100</v>
      </c>
      <c r="D9220" s="1">
        <f t="shared" ca="1" si="1002"/>
        <v>58.639357099169693</v>
      </c>
      <c r="E9220" s="1">
        <f t="shared" ca="1" si="1003"/>
        <v>-3</v>
      </c>
      <c r="F9220" s="1">
        <f t="shared" ca="1" si="1005"/>
        <v>1</v>
      </c>
      <c r="G9220" s="1">
        <f t="shared" ca="1" si="1006"/>
        <v>1</v>
      </c>
      <c r="H9220" s="1">
        <f t="shared" ca="1" si="1007"/>
        <v>0</v>
      </c>
    </row>
    <row r="9221" spans="1:8" hidden="1" x14ac:dyDescent="0.2">
      <c r="A9221" s="1">
        <v>9218</v>
      </c>
      <c r="B9221" s="1">
        <f t="shared" ca="1" si="1004"/>
        <v>568578.62403725972</v>
      </c>
      <c r="C9221" s="1">
        <f t="shared" ref="C9221:C9284" ca="1" si="1008">$C$4*POWER($L$2,F9221-1)</f>
        <v>100</v>
      </c>
      <c r="D9221" s="1">
        <f t="shared" ref="D9221:D9284" ca="1" si="1009">IF(RAND()&lt;$B$1,$F$1,$H$1)</f>
        <v>-42.077013244733351</v>
      </c>
      <c r="E9221" s="1">
        <f t="shared" ref="E9221:E9284" ca="1" si="1010">IF(D9220&lt;0,IF(E9220-1=-$D$2,0,E9220-1),IF(E9220+1=$F$2,0,E9220+1))</f>
        <v>-2</v>
      </c>
      <c r="F9221" s="1">
        <f t="shared" ca="1" si="1005"/>
        <v>1</v>
      </c>
      <c r="G9221" s="1">
        <f t="shared" ca="1" si="1006"/>
        <v>0</v>
      </c>
      <c r="H9221" s="1">
        <f t="shared" ca="1" si="1007"/>
        <v>1</v>
      </c>
    </row>
    <row r="9222" spans="1:8" hidden="1" x14ac:dyDescent="0.2">
      <c r="A9222" s="1">
        <v>9219</v>
      </c>
      <c r="B9222" s="1">
        <f t="shared" ref="B9222:B9285" ca="1" si="1011">B9221+D9221*C9221</f>
        <v>564370.92271278636</v>
      </c>
      <c r="C9222" s="1">
        <f t="shared" ca="1" si="1008"/>
        <v>100</v>
      </c>
      <c r="D9222" s="1">
        <f t="shared" ca="1" si="1009"/>
        <v>-42.077013244733351</v>
      </c>
      <c r="E9222" s="1">
        <f t="shared" ca="1" si="1010"/>
        <v>-3</v>
      </c>
      <c r="F9222" s="1">
        <f t="shared" ref="F9222:F9285" ca="1" si="1012">IF(AND(D9221&gt;0,E9222=0),IF(F9221-1&lt;1,1,F9221-1),IF(AND(D9221&lt;0,E9222=0),IF(F9221+1&gt;$H$2,1,F9221+1),F9221))</f>
        <v>1</v>
      </c>
      <c r="G9222" s="1">
        <f t="shared" ref="G9222:G9285" ca="1" si="1013">IF(D9221&gt;0,0,G9221+1)</f>
        <v>1</v>
      </c>
      <c r="H9222" s="1">
        <f t="shared" ref="H9222:H9285" ca="1" si="1014">IF(D9221&lt;0,0,H9221+1)</f>
        <v>0</v>
      </c>
    </row>
    <row r="9223" spans="1:8" hidden="1" x14ac:dyDescent="0.2">
      <c r="A9223" s="1">
        <v>9220</v>
      </c>
      <c r="B9223" s="1">
        <f t="shared" ca="1" si="1011"/>
        <v>560163.22138831299</v>
      </c>
      <c r="C9223" s="1">
        <f t="shared" ca="1" si="1008"/>
        <v>100</v>
      </c>
      <c r="D9223" s="1">
        <f t="shared" ca="1" si="1009"/>
        <v>58.639357099169693</v>
      </c>
      <c r="E9223" s="1">
        <f t="shared" ca="1" si="1010"/>
        <v>-4</v>
      </c>
      <c r="F9223" s="1">
        <f t="shared" ca="1" si="1012"/>
        <v>1</v>
      </c>
      <c r="G9223" s="1">
        <f t="shared" ca="1" si="1013"/>
        <v>2</v>
      </c>
      <c r="H9223" s="1">
        <f t="shared" ca="1" si="1014"/>
        <v>0</v>
      </c>
    </row>
    <row r="9224" spans="1:8" hidden="1" x14ac:dyDescent="0.2">
      <c r="A9224" s="1">
        <v>9221</v>
      </c>
      <c r="B9224" s="1">
        <f t="shared" ca="1" si="1011"/>
        <v>566027.15709822997</v>
      </c>
      <c r="C9224" s="1">
        <f t="shared" ca="1" si="1008"/>
        <v>100</v>
      </c>
      <c r="D9224" s="1">
        <f t="shared" ca="1" si="1009"/>
        <v>-42.077013244733351</v>
      </c>
      <c r="E9224" s="1">
        <f t="shared" ca="1" si="1010"/>
        <v>-3</v>
      </c>
      <c r="F9224" s="1">
        <f t="shared" ca="1" si="1012"/>
        <v>1</v>
      </c>
      <c r="G9224" s="1">
        <f t="shared" ca="1" si="1013"/>
        <v>0</v>
      </c>
      <c r="H9224" s="1">
        <f t="shared" ca="1" si="1014"/>
        <v>1</v>
      </c>
    </row>
    <row r="9225" spans="1:8" hidden="1" x14ac:dyDescent="0.2">
      <c r="A9225" s="1">
        <v>9222</v>
      </c>
      <c r="B9225" s="1">
        <f t="shared" ca="1" si="1011"/>
        <v>561819.45577375661</v>
      </c>
      <c r="C9225" s="1">
        <f t="shared" ca="1" si="1008"/>
        <v>100</v>
      </c>
      <c r="D9225" s="1">
        <f t="shared" ca="1" si="1009"/>
        <v>-42.077013244733351</v>
      </c>
      <c r="E9225" s="1">
        <f t="shared" ca="1" si="1010"/>
        <v>-4</v>
      </c>
      <c r="F9225" s="1">
        <f t="shared" ca="1" si="1012"/>
        <v>1</v>
      </c>
      <c r="G9225" s="1">
        <f t="shared" ca="1" si="1013"/>
        <v>1</v>
      </c>
      <c r="H9225" s="1">
        <f t="shared" ca="1" si="1014"/>
        <v>0</v>
      </c>
    </row>
    <row r="9226" spans="1:8" hidden="1" x14ac:dyDescent="0.2">
      <c r="A9226" s="1">
        <v>9223</v>
      </c>
      <c r="B9226" s="1">
        <f t="shared" ca="1" si="1011"/>
        <v>557611.75444928324</v>
      </c>
      <c r="C9226" s="1">
        <f t="shared" ca="1" si="1008"/>
        <v>500</v>
      </c>
      <c r="D9226" s="1">
        <f t="shared" ca="1" si="1009"/>
        <v>-42.077013244733351</v>
      </c>
      <c r="E9226" s="1">
        <f t="shared" ca="1" si="1010"/>
        <v>0</v>
      </c>
      <c r="F9226" s="1">
        <f t="shared" ca="1" si="1012"/>
        <v>2</v>
      </c>
      <c r="G9226" s="1">
        <f t="shared" ca="1" si="1013"/>
        <v>2</v>
      </c>
      <c r="H9226" s="1">
        <f t="shared" ca="1" si="1014"/>
        <v>0</v>
      </c>
    </row>
    <row r="9227" spans="1:8" hidden="1" x14ac:dyDescent="0.2">
      <c r="A9227" s="1">
        <v>9224</v>
      </c>
      <c r="B9227" s="1">
        <f t="shared" ca="1" si="1011"/>
        <v>536573.24782691651</v>
      </c>
      <c r="C9227" s="1">
        <f t="shared" ca="1" si="1008"/>
        <v>500</v>
      </c>
      <c r="D9227" s="1">
        <f t="shared" ca="1" si="1009"/>
        <v>-42.077013244733351</v>
      </c>
      <c r="E9227" s="1">
        <f t="shared" ca="1" si="1010"/>
        <v>-1</v>
      </c>
      <c r="F9227" s="1">
        <f t="shared" ca="1" si="1012"/>
        <v>2</v>
      </c>
      <c r="G9227" s="1">
        <f t="shared" ca="1" si="1013"/>
        <v>3</v>
      </c>
      <c r="H9227" s="1">
        <f t="shared" ca="1" si="1014"/>
        <v>0</v>
      </c>
    </row>
    <row r="9228" spans="1:8" hidden="1" x14ac:dyDescent="0.2">
      <c r="A9228" s="1">
        <v>9225</v>
      </c>
      <c r="B9228" s="1">
        <f t="shared" ca="1" si="1011"/>
        <v>515534.74120454985</v>
      </c>
      <c r="C9228" s="1">
        <f t="shared" ca="1" si="1008"/>
        <v>500</v>
      </c>
      <c r="D9228" s="1">
        <f t="shared" ca="1" si="1009"/>
        <v>-42.077013244733351</v>
      </c>
      <c r="E9228" s="1">
        <f t="shared" ca="1" si="1010"/>
        <v>-2</v>
      </c>
      <c r="F9228" s="1">
        <f t="shared" ca="1" si="1012"/>
        <v>2</v>
      </c>
      <c r="G9228" s="1">
        <f t="shared" ca="1" si="1013"/>
        <v>4</v>
      </c>
      <c r="H9228" s="1">
        <f t="shared" ca="1" si="1014"/>
        <v>0</v>
      </c>
    </row>
    <row r="9229" spans="1:8" hidden="1" x14ac:dyDescent="0.2">
      <c r="A9229" s="1">
        <v>9226</v>
      </c>
      <c r="B9229" s="1">
        <f t="shared" ca="1" si="1011"/>
        <v>494496.23458218318</v>
      </c>
      <c r="C9229" s="1">
        <f t="shared" ca="1" si="1008"/>
        <v>500</v>
      </c>
      <c r="D9229" s="1">
        <f t="shared" ca="1" si="1009"/>
        <v>-42.077013244733351</v>
      </c>
      <c r="E9229" s="1">
        <f t="shared" ca="1" si="1010"/>
        <v>-3</v>
      </c>
      <c r="F9229" s="1">
        <f t="shared" ca="1" si="1012"/>
        <v>2</v>
      </c>
      <c r="G9229" s="1">
        <f t="shared" ca="1" si="1013"/>
        <v>5</v>
      </c>
      <c r="H9229" s="1">
        <f t="shared" ca="1" si="1014"/>
        <v>0</v>
      </c>
    </row>
    <row r="9230" spans="1:8" hidden="1" x14ac:dyDescent="0.2">
      <c r="A9230" s="1">
        <v>9227</v>
      </c>
      <c r="B9230" s="1">
        <f t="shared" ca="1" si="1011"/>
        <v>473457.72795981652</v>
      </c>
      <c r="C9230" s="1">
        <f t="shared" ca="1" si="1008"/>
        <v>500</v>
      </c>
      <c r="D9230" s="1">
        <f t="shared" ca="1" si="1009"/>
        <v>58.639357099169693</v>
      </c>
      <c r="E9230" s="1">
        <f t="shared" ca="1" si="1010"/>
        <v>-4</v>
      </c>
      <c r="F9230" s="1">
        <f t="shared" ca="1" si="1012"/>
        <v>2</v>
      </c>
      <c r="G9230" s="1">
        <f t="shared" ca="1" si="1013"/>
        <v>6</v>
      </c>
      <c r="H9230" s="1">
        <f t="shared" ca="1" si="1014"/>
        <v>0</v>
      </c>
    </row>
    <row r="9231" spans="1:8" hidden="1" x14ac:dyDescent="0.2">
      <c r="A9231" s="1">
        <v>9228</v>
      </c>
      <c r="B9231" s="1">
        <f t="shared" ca="1" si="1011"/>
        <v>502777.40650940139</v>
      </c>
      <c r="C9231" s="1">
        <f t="shared" ca="1" si="1008"/>
        <v>500</v>
      </c>
      <c r="D9231" s="1">
        <f t="shared" ca="1" si="1009"/>
        <v>58.639357099169693</v>
      </c>
      <c r="E9231" s="1">
        <f t="shared" ca="1" si="1010"/>
        <v>-3</v>
      </c>
      <c r="F9231" s="1">
        <f t="shared" ca="1" si="1012"/>
        <v>2</v>
      </c>
      <c r="G9231" s="1">
        <f t="shared" ca="1" si="1013"/>
        <v>0</v>
      </c>
      <c r="H9231" s="1">
        <f t="shared" ca="1" si="1014"/>
        <v>1</v>
      </c>
    </row>
    <row r="9232" spans="1:8" hidden="1" x14ac:dyDescent="0.2">
      <c r="A9232" s="1">
        <v>9229</v>
      </c>
      <c r="B9232" s="1">
        <f t="shared" ca="1" si="1011"/>
        <v>532097.08505898621</v>
      </c>
      <c r="C9232" s="1">
        <f t="shared" ca="1" si="1008"/>
        <v>500</v>
      </c>
      <c r="D9232" s="1">
        <f t="shared" ca="1" si="1009"/>
        <v>-42.077013244733351</v>
      </c>
      <c r="E9232" s="1">
        <f t="shared" ca="1" si="1010"/>
        <v>-2</v>
      </c>
      <c r="F9232" s="1">
        <f t="shared" ca="1" si="1012"/>
        <v>2</v>
      </c>
      <c r="G9232" s="1">
        <f t="shared" ca="1" si="1013"/>
        <v>0</v>
      </c>
      <c r="H9232" s="1">
        <f t="shared" ca="1" si="1014"/>
        <v>2</v>
      </c>
    </row>
    <row r="9233" spans="1:8" hidden="1" x14ac:dyDescent="0.2">
      <c r="A9233" s="1">
        <v>9230</v>
      </c>
      <c r="B9233" s="1">
        <f t="shared" ca="1" si="1011"/>
        <v>511058.57843661954</v>
      </c>
      <c r="C9233" s="1">
        <f t="shared" ca="1" si="1008"/>
        <v>500</v>
      </c>
      <c r="D9233" s="1">
        <f t="shared" ca="1" si="1009"/>
        <v>58.639357099169693</v>
      </c>
      <c r="E9233" s="1">
        <f t="shared" ca="1" si="1010"/>
        <v>-3</v>
      </c>
      <c r="F9233" s="1">
        <f t="shared" ca="1" si="1012"/>
        <v>2</v>
      </c>
      <c r="G9233" s="1">
        <f t="shared" ca="1" si="1013"/>
        <v>1</v>
      </c>
      <c r="H9233" s="1">
        <f t="shared" ca="1" si="1014"/>
        <v>0</v>
      </c>
    </row>
    <row r="9234" spans="1:8" hidden="1" x14ac:dyDescent="0.2">
      <c r="A9234" s="1">
        <v>9231</v>
      </c>
      <c r="B9234" s="1">
        <f t="shared" ca="1" si="1011"/>
        <v>540378.25698620442</v>
      </c>
      <c r="C9234" s="1">
        <f t="shared" ca="1" si="1008"/>
        <v>500</v>
      </c>
      <c r="D9234" s="1">
        <f t="shared" ca="1" si="1009"/>
        <v>-42.077013244733351</v>
      </c>
      <c r="E9234" s="1">
        <f t="shared" ca="1" si="1010"/>
        <v>-2</v>
      </c>
      <c r="F9234" s="1">
        <f t="shared" ca="1" si="1012"/>
        <v>2</v>
      </c>
      <c r="G9234" s="1">
        <f t="shared" ca="1" si="1013"/>
        <v>0</v>
      </c>
      <c r="H9234" s="1">
        <f t="shared" ca="1" si="1014"/>
        <v>1</v>
      </c>
    </row>
    <row r="9235" spans="1:8" hidden="1" x14ac:dyDescent="0.2">
      <c r="A9235" s="1">
        <v>9232</v>
      </c>
      <c r="B9235" s="1">
        <f t="shared" ca="1" si="1011"/>
        <v>519339.75036383775</v>
      </c>
      <c r="C9235" s="1">
        <f t="shared" ca="1" si="1008"/>
        <v>500</v>
      </c>
      <c r="D9235" s="1">
        <f t="shared" ca="1" si="1009"/>
        <v>58.639357099169693</v>
      </c>
      <c r="E9235" s="1">
        <f t="shared" ca="1" si="1010"/>
        <v>-3</v>
      </c>
      <c r="F9235" s="1">
        <f t="shared" ca="1" si="1012"/>
        <v>2</v>
      </c>
      <c r="G9235" s="1">
        <f t="shared" ca="1" si="1013"/>
        <v>1</v>
      </c>
      <c r="H9235" s="1">
        <f t="shared" ca="1" si="1014"/>
        <v>0</v>
      </c>
    </row>
    <row r="9236" spans="1:8" hidden="1" x14ac:dyDescent="0.2">
      <c r="A9236" s="1">
        <v>9233</v>
      </c>
      <c r="B9236" s="1">
        <f t="shared" ca="1" si="1011"/>
        <v>548659.42891342263</v>
      </c>
      <c r="C9236" s="1">
        <f t="shared" ca="1" si="1008"/>
        <v>500</v>
      </c>
      <c r="D9236" s="1">
        <f t="shared" ca="1" si="1009"/>
        <v>-42.077013244733351</v>
      </c>
      <c r="E9236" s="1">
        <f t="shared" ca="1" si="1010"/>
        <v>-2</v>
      </c>
      <c r="F9236" s="1">
        <f t="shared" ca="1" si="1012"/>
        <v>2</v>
      </c>
      <c r="G9236" s="1">
        <f t="shared" ca="1" si="1013"/>
        <v>0</v>
      </c>
      <c r="H9236" s="1">
        <f t="shared" ca="1" si="1014"/>
        <v>1</v>
      </c>
    </row>
    <row r="9237" spans="1:8" hidden="1" x14ac:dyDescent="0.2">
      <c r="A9237" s="1">
        <v>9234</v>
      </c>
      <c r="B9237" s="1">
        <f t="shared" ca="1" si="1011"/>
        <v>527620.9222910559</v>
      </c>
      <c r="C9237" s="1">
        <f t="shared" ca="1" si="1008"/>
        <v>500</v>
      </c>
      <c r="D9237" s="1">
        <f t="shared" ca="1" si="1009"/>
        <v>-42.077013244733351</v>
      </c>
      <c r="E9237" s="1">
        <f t="shared" ca="1" si="1010"/>
        <v>-3</v>
      </c>
      <c r="F9237" s="1">
        <f t="shared" ca="1" si="1012"/>
        <v>2</v>
      </c>
      <c r="G9237" s="1">
        <f t="shared" ca="1" si="1013"/>
        <v>1</v>
      </c>
      <c r="H9237" s="1">
        <f t="shared" ca="1" si="1014"/>
        <v>0</v>
      </c>
    </row>
    <row r="9238" spans="1:8" hidden="1" x14ac:dyDescent="0.2">
      <c r="A9238" s="1">
        <v>9235</v>
      </c>
      <c r="B9238" s="1">
        <f t="shared" ca="1" si="1011"/>
        <v>506582.41566868924</v>
      </c>
      <c r="C9238" s="1">
        <f t="shared" ca="1" si="1008"/>
        <v>500</v>
      </c>
      <c r="D9238" s="1">
        <f t="shared" ca="1" si="1009"/>
        <v>58.639357099169693</v>
      </c>
      <c r="E9238" s="1">
        <f t="shared" ca="1" si="1010"/>
        <v>-4</v>
      </c>
      <c r="F9238" s="1">
        <f t="shared" ca="1" si="1012"/>
        <v>2</v>
      </c>
      <c r="G9238" s="1">
        <f t="shared" ca="1" si="1013"/>
        <v>2</v>
      </c>
      <c r="H9238" s="1">
        <f t="shared" ca="1" si="1014"/>
        <v>0</v>
      </c>
    </row>
    <row r="9239" spans="1:8" hidden="1" x14ac:dyDescent="0.2">
      <c r="A9239" s="1">
        <v>9236</v>
      </c>
      <c r="B9239" s="1">
        <f t="shared" ca="1" si="1011"/>
        <v>535902.09421827411</v>
      </c>
      <c r="C9239" s="1">
        <f t="shared" ca="1" si="1008"/>
        <v>500</v>
      </c>
      <c r="D9239" s="1">
        <f t="shared" ca="1" si="1009"/>
        <v>58.639357099169693</v>
      </c>
      <c r="E9239" s="1">
        <f t="shared" ca="1" si="1010"/>
        <v>-3</v>
      </c>
      <c r="F9239" s="1">
        <f t="shared" ca="1" si="1012"/>
        <v>2</v>
      </c>
      <c r="G9239" s="1">
        <f t="shared" ca="1" si="1013"/>
        <v>0</v>
      </c>
      <c r="H9239" s="1">
        <f t="shared" ca="1" si="1014"/>
        <v>1</v>
      </c>
    </row>
    <row r="9240" spans="1:8" hidden="1" x14ac:dyDescent="0.2">
      <c r="A9240" s="1">
        <v>9237</v>
      </c>
      <c r="B9240" s="1">
        <f t="shared" ca="1" si="1011"/>
        <v>565221.77276785893</v>
      </c>
      <c r="C9240" s="1">
        <f t="shared" ca="1" si="1008"/>
        <v>500</v>
      </c>
      <c r="D9240" s="1">
        <f t="shared" ca="1" si="1009"/>
        <v>58.639357099169693</v>
      </c>
      <c r="E9240" s="1">
        <f t="shared" ca="1" si="1010"/>
        <v>-2</v>
      </c>
      <c r="F9240" s="1">
        <f t="shared" ca="1" si="1012"/>
        <v>2</v>
      </c>
      <c r="G9240" s="1">
        <f t="shared" ca="1" si="1013"/>
        <v>0</v>
      </c>
      <c r="H9240" s="1">
        <f t="shared" ca="1" si="1014"/>
        <v>2</v>
      </c>
    </row>
    <row r="9241" spans="1:8" hidden="1" x14ac:dyDescent="0.2">
      <c r="A9241" s="1">
        <v>9238</v>
      </c>
      <c r="B9241" s="1">
        <f t="shared" ca="1" si="1011"/>
        <v>594541.45131744375</v>
      </c>
      <c r="C9241" s="1">
        <f t="shared" ca="1" si="1008"/>
        <v>500</v>
      </c>
      <c r="D9241" s="1">
        <f t="shared" ca="1" si="1009"/>
        <v>-42.077013244733351</v>
      </c>
      <c r="E9241" s="1">
        <f t="shared" ca="1" si="1010"/>
        <v>-1</v>
      </c>
      <c r="F9241" s="1">
        <f t="shared" ca="1" si="1012"/>
        <v>2</v>
      </c>
      <c r="G9241" s="1">
        <f t="shared" ca="1" si="1013"/>
        <v>0</v>
      </c>
      <c r="H9241" s="1">
        <f t="shared" ca="1" si="1014"/>
        <v>3</v>
      </c>
    </row>
    <row r="9242" spans="1:8" hidden="1" x14ac:dyDescent="0.2">
      <c r="A9242" s="1">
        <v>9239</v>
      </c>
      <c r="B9242" s="1">
        <f t="shared" ca="1" si="1011"/>
        <v>573502.94469507702</v>
      </c>
      <c r="C9242" s="1">
        <f t="shared" ca="1" si="1008"/>
        <v>500</v>
      </c>
      <c r="D9242" s="1">
        <f t="shared" ca="1" si="1009"/>
        <v>-42.077013244733351</v>
      </c>
      <c r="E9242" s="1">
        <f t="shared" ca="1" si="1010"/>
        <v>-2</v>
      </c>
      <c r="F9242" s="1">
        <f t="shared" ca="1" si="1012"/>
        <v>2</v>
      </c>
      <c r="G9242" s="1">
        <f t="shared" ca="1" si="1013"/>
        <v>1</v>
      </c>
      <c r="H9242" s="1">
        <f t="shared" ca="1" si="1014"/>
        <v>0</v>
      </c>
    </row>
    <row r="9243" spans="1:8" hidden="1" x14ac:dyDescent="0.2">
      <c r="A9243" s="1">
        <v>9240</v>
      </c>
      <c r="B9243" s="1">
        <f t="shared" ca="1" si="1011"/>
        <v>552464.4380727103</v>
      </c>
      <c r="C9243" s="1">
        <f t="shared" ca="1" si="1008"/>
        <v>500</v>
      </c>
      <c r="D9243" s="1">
        <f t="shared" ca="1" si="1009"/>
        <v>58.639357099169693</v>
      </c>
      <c r="E9243" s="1">
        <f t="shared" ca="1" si="1010"/>
        <v>-3</v>
      </c>
      <c r="F9243" s="1">
        <f t="shared" ca="1" si="1012"/>
        <v>2</v>
      </c>
      <c r="G9243" s="1">
        <f t="shared" ca="1" si="1013"/>
        <v>2</v>
      </c>
      <c r="H9243" s="1">
        <f t="shared" ca="1" si="1014"/>
        <v>0</v>
      </c>
    </row>
    <row r="9244" spans="1:8" hidden="1" x14ac:dyDescent="0.2">
      <c r="A9244" s="1">
        <v>9241</v>
      </c>
      <c r="B9244" s="1">
        <f t="shared" ca="1" si="1011"/>
        <v>581784.11662229511</v>
      </c>
      <c r="C9244" s="1">
        <f t="shared" ca="1" si="1008"/>
        <v>500</v>
      </c>
      <c r="D9244" s="1">
        <f t="shared" ca="1" si="1009"/>
        <v>-42.077013244733351</v>
      </c>
      <c r="E9244" s="1">
        <f t="shared" ca="1" si="1010"/>
        <v>-2</v>
      </c>
      <c r="F9244" s="1">
        <f t="shared" ca="1" si="1012"/>
        <v>2</v>
      </c>
      <c r="G9244" s="1">
        <f t="shared" ca="1" si="1013"/>
        <v>0</v>
      </c>
      <c r="H9244" s="1">
        <f t="shared" ca="1" si="1014"/>
        <v>1</v>
      </c>
    </row>
    <row r="9245" spans="1:8" hidden="1" x14ac:dyDescent="0.2">
      <c r="A9245" s="1">
        <v>9242</v>
      </c>
      <c r="B9245" s="1">
        <f t="shared" ca="1" si="1011"/>
        <v>560745.60999992839</v>
      </c>
      <c r="C9245" s="1">
        <f t="shared" ca="1" si="1008"/>
        <v>500</v>
      </c>
      <c r="D9245" s="1">
        <f t="shared" ca="1" si="1009"/>
        <v>-42.077013244733351</v>
      </c>
      <c r="E9245" s="1">
        <f t="shared" ca="1" si="1010"/>
        <v>-3</v>
      </c>
      <c r="F9245" s="1">
        <f t="shared" ca="1" si="1012"/>
        <v>2</v>
      </c>
      <c r="G9245" s="1">
        <f t="shared" ca="1" si="1013"/>
        <v>1</v>
      </c>
      <c r="H9245" s="1">
        <f t="shared" ca="1" si="1014"/>
        <v>0</v>
      </c>
    </row>
    <row r="9246" spans="1:8" hidden="1" x14ac:dyDescent="0.2">
      <c r="A9246" s="1">
        <v>9243</v>
      </c>
      <c r="B9246" s="1">
        <f t="shared" ca="1" si="1011"/>
        <v>539707.10337756167</v>
      </c>
      <c r="C9246" s="1">
        <f t="shared" ca="1" si="1008"/>
        <v>500</v>
      </c>
      <c r="D9246" s="1">
        <f t="shared" ca="1" si="1009"/>
        <v>-42.077013244733351</v>
      </c>
      <c r="E9246" s="1">
        <f t="shared" ca="1" si="1010"/>
        <v>-4</v>
      </c>
      <c r="F9246" s="1">
        <f t="shared" ca="1" si="1012"/>
        <v>2</v>
      </c>
      <c r="G9246" s="1">
        <f t="shared" ca="1" si="1013"/>
        <v>2</v>
      </c>
      <c r="H9246" s="1">
        <f t="shared" ca="1" si="1014"/>
        <v>0</v>
      </c>
    </row>
    <row r="9247" spans="1:8" hidden="1" x14ac:dyDescent="0.2">
      <c r="A9247" s="1">
        <v>9244</v>
      </c>
      <c r="B9247" s="1">
        <f t="shared" ca="1" si="1011"/>
        <v>518668.596755195</v>
      </c>
      <c r="C9247" s="1">
        <f t="shared" ca="1" si="1008"/>
        <v>100</v>
      </c>
      <c r="D9247" s="1">
        <f t="shared" ca="1" si="1009"/>
        <v>58.639357099169693</v>
      </c>
      <c r="E9247" s="1">
        <f t="shared" ca="1" si="1010"/>
        <v>0</v>
      </c>
      <c r="F9247" s="1">
        <f t="shared" ca="1" si="1012"/>
        <v>1</v>
      </c>
      <c r="G9247" s="1">
        <f t="shared" ca="1" si="1013"/>
        <v>3</v>
      </c>
      <c r="H9247" s="1">
        <f t="shared" ca="1" si="1014"/>
        <v>0</v>
      </c>
    </row>
    <row r="9248" spans="1:8" hidden="1" x14ac:dyDescent="0.2">
      <c r="A9248" s="1">
        <v>9245</v>
      </c>
      <c r="B9248" s="1">
        <f t="shared" ca="1" si="1011"/>
        <v>524532.53246511193</v>
      </c>
      <c r="C9248" s="1">
        <f t="shared" ca="1" si="1008"/>
        <v>100</v>
      </c>
      <c r="D9248" s="1">
        <f t="shared" ca="1" si="1009"/>
        <v>-42.077013244733351</v>
      </c>
      <c r="E9248" s="1">
        <f t="shared" ca="1" si="1010"/>
        <v>0</v>
      </c>
      <c r="F9248" s="1">
        <f t="shared" ca="1" si="1012"/>
        <v>1</v>
      </c>
      <c r="G9248" s="1">
        <f t="shared" ca="1" si="1013"/>
        <v>0</v>
      </c>
      <c r="H9248" s="1">
        <f t="shared" ca="1" si="1014"/>
        <v>1</v>
      </c>
    </row>
    <row r="9249" spans="1:8" hidden="1" x14ac:dyDescent="0.2">
      <c r="A9249" s="1">
        <v>9246</v>
      </c>
      <c r="B9249" s="1">
        <f t="shared" ca="1" si="1011"/>
        <v>520324.83114063862</v>
      </c>
      <c r="C9249" s="1">
        <f t="shared" ca="1" si="1008"/>
        <v>100</v>
      </c>
      <c r="D9249" s="1">
        <f t="shared" ca="1" si="1009"/>
        <v>58.639357099169693</v>
      </c>
      <c r="E9249" s="1">
        <f t="shared" ca="1" si="1010"/>
        <v>-1</v>
      </c>
      <c r="F9249" s="1">
        <f t="shared" ca="1" si="1012"/>
        <v>1</v>
      </c>
      <c r="G9249" s="1">
        <f t="shared" ca="1" si="1013"/>
        <v>1</v>
      </c>
      <c r="H9249" s="1">
        <f t="shared" ca="1" si="1014"/>
        <v>0</v>
      </c>
    </row>
    <row r="9250" spans="1:8" hidden="1" x14ac:dyDescent="0.2">
      <c r="A9250" s="1">
        <v>9247</v>
      </c>
      <c r="B9250" s="1">
        <f t="shared" ca="1" si="1011"/>
        <v>526188.76685055555</v>
      </c>
      <c r="C9250" s="1">
        <f t="shared" ca="1" si="1008"/>
        <v>100</v>
      </c>
      <c r="D9250" s="1">
        <f t="shared" ca="1" si="1009"/>
        <v>-42.077013244733351</v>
      </c>
      <c r="E9250" s="1">
        <f t="shared" ca="1" si="1010"/>
        <v>0</v>
      </c>
      <c r="F9250" s="1">
        <f t="shared" ca="1" si="1012"/>
        <v>1</v>
      </c>
      <c r="G9250" s="1">
        <f t="shared" ca="1" si="1013"/>
        <v>0</v>
      </c>
      <c r="H9250" s="1">
        <f t="shared" ca="1" si="1014"/>
        <v>1</v>
      </c>
    </row>
    <row r="9251" spans="1:8" hidden="1" x14ac:dyDescent="0.2">
      <c r="A9251" s="1">
        <v>9248</v>
      </c>
      <c r="B9251" s="1">
        <f t="shared" ca="1" si="1011"/>
        <v>521981.06552608224</v>
      </c>
      <c r="C9251" s="1">
        <f t="shared" ca="1" si="1008"/>
        <v>100</v>
      </c>
      <c r="D9251" s="1">
        <f t="shared" ca="1" si="1009"/>
        <v>-42.077013244733351</v>
      </c>
      <c r="E9251" s="1">
        <f t="shared" ca="1" si="1010"/>
        <v>-1</v>
      </c>
      <c r="F9251" s="1">
        <f t="shared" ca="1" si="1012"/>
        <v>1</v>
      </c>
      <c r="G9251" s="1">
        <f t="shared" ca="1" si="1013"/>
        <v>1</v>
      </c>
      <c r="H9251" s="1">
        <f t="shared" ca="1" si="1014"/>
        <v>0</v>
      </c>
    </row>
    <row r="9252" spans="1:8" hidden="1" x14ac:dyDescent="0.2">
      <c r="A9252" s="1">
        <v>9249</v>
      </c>
      <c r="B9252" s="1">
        <f t="shared" ca="1" si="1011"/>
        <v>517773.36420160893</v>
      </c>
      <c r="C9252" s="1">
        <f t="shared" ca="1" si="1008"/>
        <v>100</v>
      </c>
      <c r="D9252" s="1">
        <f t="shared" ca="1" si="1009"/>
        <v>58.639357099169693</v>
      </c>
      <c r="E9252" s="1">
        <f t="shared" ca="1" si="1010"/>
        <v>-2</v>
      </c>
      <c r="F9252" s="1">
        <f t="shared" ca="1" si="1012"/>
        <v>1</v>
      </c>
      <c r="G9252" s="1">
        <f t="shared" ca="1" si="1013"/>
        <v>2</v>
      </c>
      <c r="H9252" s="1">
        <f t="shared" ca="1" si="1014"/>
        <v>0</v>
      </c>
    </row>
    <row r="9253" spans="1:8" hidden="1" x14ac:dyDescent="0.2">
      <c r="A9253" s="1">
        <v>9250</v>
      </c>
      <c r="B9253" s="1">
        <f t="shared" ca="1" si="1011"/>
        <v>523637.29991152592</v>
      </c>
      <c r="C9253" s="1">
        <f t="shared" ca="1" si="1008"/>
        <v>100</v>
      </c>
      <c r="D9253" s="1">
        <f t="shared" ca="1" si="1009"/>
        <v>58.639357099169693</v>
      </c>
      <c r="E9253" s="1">
        <f t="shared" ca="1" si="1010"/>
        <v>-1</v>
      </c>
      <c r="F9253" s="1">
        <f t="shared" ca="1" si="1012"/>
        <v>1</v>
      </c>
      <c r="G9253" s="1">
        <f t="shared" ca="1" si="1013"/>
        <v>0</v>
      </c>
      <c r="H9253" s="1">
        <f t="shared" ca="1" si="1014"/>
        <v>1</v>
      </c>
    </row>
    <row r="9254" spans="1:8" hidden="1" x14ac:dyDescent="0.2">
      <c r="A9254" s="1">
        <v>9251</v>
      </c>
      <c r="B9254" s="1">
        <f t="shared" ca="1" si="1011"/>
        <v>529501.2356214429</v>
      </c>
      <c r="C9254" s="1">
        <f t="shared" ca="1" si="1008"/>
        <v>100</v>
      </c>
      <c r="D9254" s="1">
        <f t="shared" ca="1" si="1009"/>
        <v>-42.077013244733351</v>
      </c>
      <c r="E9254" s="1">
        <f t="shared" ca="1" si="1010"/>
        <v>0</v>
      </c>
      <c r="F9254" s="1">
        <f t="shared" ca="1" si="1012"/>
        <v>1</v>
      </c>
      <c r="G9254" s="1">
        <f t="shared" ca="1" si="1013"/>
        <v>0</v>
      </c>
      <c r="H9254" s="1">
        <f t="shared" ca="1" si="1014"/>
        <v>2</v>
      </c>
    </row>
    <row r="9255" spans="1:8" hidden="1" x14ac:dyDescent="0.2">
      <c r="A9255" s="1">
        <v>9252</v>
      </c>
      <c r="B9255" s="1">
        <f t="shared" ca="1" si="1011"/>
        <v>525293.53429696953</v>
      </c>
      <c r="C9255" s="1">
        <f t="shared" ca="1" si="1008"/>
        <v>100</v>
      </c>
      <c r="D9255" s="1">
        <f t="shared" ca="1" si="1009"/>
        <v>-42.077013244733351</v>
      </c>
      <c r="E9255" s="1">
        <f t="shared" ca="1" si="1010"/>
        <v>-1</v>
      </c>
      <c r="F9255" s="1">
        <f t="shared" ca="1" si="1012"/>
        <v>1</v>
      </c>
      <c r="G9255" s="1">
        <f t="shared" ca="1" si="1013"/>
        <v>1</v>
      </c>
      <c r="H9255" s="1">
        <f t="shared" ca="1" si="1014"/>
        <v>0</v>
      </c>
    </row>
    <row r="9256" spans="1:8" hidden="1" x14ac:dyDescent="0.2">
      <c r="A9256" s="1">
        <v>9253</v>
      </c>
      <c r="B9256" s="1">
        <f t="shared" ca="1" si="1011"/>
        <v>521085.83297249622</v>
      </c>
      <c r="C9256" s="1">
        <f t="shared" ca="1" si="1008"/>
        <v>100</v>
      </c>
      <c r="D9256" s="1">
        <f t="shared" ca="1" si="1009"/>
        <v>-42.077013244733351</v>
      </c>
      <c r="E9256" s="1">
        <f t="shared" ca="1" si="1010"/>
        <v>-2</v>
      </c>
      <c r="F9256" s="1">
        <f t="shared" ca="1" si="1012"/>
        <v>1</v>
      </c>
      <c r="G9256" s="1">
        <f t="shared" ca="1" si="1013"/>
        <v>2</v>
      </c>
      <c r="H9256" s="1">
        <f t="shared" ca="1" si="1014"/>
        <v>0</v>
      </c>
    </row>
    <row r="9257" spans="1:8" hidden="1" x14ac:dyDescent="0.2">
      <c r="A9257" s="1">
        <v>9254</v>
      </c>
      <c r="B9257" s="1">
        <f t="shared" ca="1" si="1011"/>
        <v>516878.13164802291</v>
      </c>
      <c r="C9257" s="1">
        <f t="shared" ca="1" si="1008"/>
        <v>100</v>
      </c>
      <c r="D9257" s="1">
        <f t="shared" ca="1" si="1009"/>
        <v>58.639357099169693</v>
      </c>
      <c r="E9257" s="1">
        <f t="shared" ca="1" si="1010"/>
        <v>-3</v>
      </c>
      <c r="F9257" s="1">
        <f t="shared" ca="1" si="1012"/>
        <v>1</v>
      </c>
      <c r="G9257" s="1">
        <f t="shared" ca="1" si="1013"/>
        <v>3</v>
      </c>
      <c r="H9257" s="1">
        <f t="shared" ca="1" si="1014"/>
        <v>0</v>
      </c>
    </row>
    <row r="9258" spans="1:8" hidden="1" x14ac:dyDescent="0.2">
      <c r="A9258" s="1">
        <v>9255</v>
      </c>
      <c r="B9258" s="1">
        <f t="shared" ca="1" si="1011"/>
        <v>522742.0673579399</v>
      </c>
      <c r="C9258" s="1">
        <f t="shared" ca="1" si="1008"/>
        <v>100</v>
      </c>
      <c r="D9258" s="1">
        <f t="shared" ca="1" si="1009"/>
        <v>58.639357099169693</v>
      </c>
      <c r="E9258" s="1">
        <f t="shared" ca="1" si="1010"/>
        <v>-2</v>
      </c>
      <c r="F9258" s="1">
        <f t="shared" ca="1" si="1012"/>
        <v>1</v>
      </c>
      <c r="G9258" s="1">
        <f t="shared" ca="1" si="1013"/>
        <v>0</v>
      </c>
      <c r="H9258" s="1">
        <f t="shared" ca="1" si="1014"/>
        <v>1</v>
      </c>
    </row>
    <row r="9259" spans="1:8" hidden="1" x14ac:dyDescent="0.2">
      <c r="A9259" s="1">
        <v>9256</v>
      </c>
      <c r="B9259" s="1">
        <f t="shared" ca="1" si="1011"/>
        <v>528606.00306785689</v>
      </c>
      <c r="C9259" s="1">
        <f t="shared" ca="1" si="1008"/>
        <v>100</v>
      </c>
      <c r="D9259" s="1">
        <f t="shared" ca="1" si="1009"/>
        <v>-42.077013244733351</v>
      </c>
      <c r="E9259" s="1">
        <f t="shared" ca="1" si="1010"/>
        <v>-1</v>
      </c>
      <c r="F9259" s="1">
        <f t="shared" ca="1" si="1012"/>
        <v>1</v>
      </c>
      <c r="G9259" s="1">
        <f t="shared" ca="1" si="1013"/>
        <v>0</v>
      </c>
      <c r="H9259" s="1">
        <f t="shared" ca="1" si="1014"/>
        <v>2</v>
      </c>
    </row>
    <row r="9260" spans="1:8" hidden="1" x14ac:dyDescent="0.2">
      <c r="A9260" s="1">
        <v>9257</v>
      </c>
      <c r="B9260" s="1">
        <f t="shared" ca="1" si="1011"/>
        <v>524398.30174338352</v>
      </c>
      <c r="C9260" s="1">
        <f t="shared" ca="1" si="1008"/>
        <v>100</v>
      </c>
      <c r="D9260" s="1">
        <f t="shared" ca="1" si="1009"/>
        <v>-42.077013244733351</v>
      </c>
      <c r="E9260" s="1">
        <f t="shared" ca="1" si="1010"/>
        <v>-2</v>
      </c>
      <c r="F9260" s="1">
        <f t="shared" ca="1" si="1012"/>
        <v>1</v>
      </c>
      <c r="G9260" s="1">
        <f t="shared" ca="1" si="1013"/>
        <v>1</v>
      </c>
      <c r="H9260" s="1">
        <f t="shared" ca="1" si="1014"/>
        <v>0</v>
      </c>
    </row>
    <row r="9261" spans="1:8" hidden="1" x14ac:dyDescent="0.2">
      <c r="A9261" s="1">
        <v>9258</v>
      </c>
      <c r="B9261" s="1">
        <f t="shared" ca="1" si="1011"/>
        <v>520190.60041891021</v>
      </c>
      <c r="C9261" s="1">
        <f t="shared" ca="1" si="1008"/>
        <v>100</v>
      </c>
      <c r="D9261" s="1">
        <f t="shared" ca="1" si="1009"/>
        <v>-42.077013244733351</v>
      </c>
      <c r="E9261" s="1">
        <f t="shared" ca="1" si="1010"/>
        <v>-3</v>
      </c>
      <c r="F9261" s="1">
        <f t="shared" ca="1" si="1012"/>
        <v>1</v>
      </c>
      <c r="G9261" s="1">
        <f t="shared" ca="1" si="1013"/>
        <v>2</v>
      </c>
      <c r="H9261" s="1">
        <f t="shared" ca="1" si="1014"/>
        <v>0</v>
      </c>
    </row>
    <row r="9262" spans="1:8" hidden="1" x14ac:dyDescent="0.2">
      <c r="A9262" s="1">
        <v>9259</v>
      </c>
      <c r="B9262" s="1">
        <f t="shared" ca="1" si="1011"/>
        <v>515982.8990944369</v>
      </c>
      <c r="C9262" s="1">
        <f t="shared" ca="1" si="1008"/>
        <v>100</v>
      </c>
      <c r="D9262" s="1">
        <f t="shared" ca="1" si="1009"/>
        <v>58.639357099169693</v>
      </c>
      <c r="E9262" s="1">
        <f t="shared" ca="1" si="1010"/>
        <v>-4</v>
      </c>
      <c r="F9262" s="1">
        <f t="shared" ca="1" si="1012"/>
        <v>1</v>
      </c>
      <c r="G9262" s="1">
        <f t="shared" ca="1" si="1013"/>
        <v>3</v>
      </c>
      <c r="H9262" s="1">
        <f t="shared" ca="1" si="1014"/>
        <v>0</v>
      </c>
    </row>
    <row r="9263" spans="1:8" hidden="1" x14ac:dyDescent="0.2">
      <c r="A9263" s="1">
        <v>9260</v>
      </c>
      <c r="B9263" s="1">
        <f t="shared" ca="1" si="1011"/>
        <v>521846.83480435389</v>
      </c>
      <c r="C9263" s="1">
        <f t="shared" ca="1" si="1008"/>
        <v>100</v>
      </c>
      <c r="D9263" s="1">
        <f t="shared" ca="1" si="1009"/>
        <v>-42.077013244733351</v>
      </c>
      <c r="E9263" s="1">
        <f t="shared" ca="1" si="1010"/>
        <v>-3</v>
      </c>
      <c r="F9263" s="1">
        <f t="shared" ca="1" si="1012"/>
        <v>1</v>
      </c>
      <c r="G9263" s="1">
        <f t="shared" ca="1" si="1013"/>
        <v>0</v>
      </c>
      <c r="H9263" s="1">
        <f t="shared" ca="1" si="1014"/>
        <v>1</v>
      </c>
    </row>
    <row r="9264" spans="1:8" hidden="1" x14ac:dyDescent="0.2">
      <c r="A9264" s="1">
        <v>9261</v>
      </c>
      <c r="B9264" s="1">
        <f t="shared" ca="1" si="1011"/>
        <v>517639.13347988058</v>
      </c>
      <c r="C9264" s="1">
        <f t="shared" ca="1" si="1008"/>
        <v>100</v>
      </c>
      <c r="D9264" s="1">
        <f t="shared" ca="1" si="1009"/>
        <v>-42.077013244733351</v>
      </c>
      <c r="E9264" s="1">
        <f t="shared" ca="1" si="1010"/>
        <v>-4</v>
      </c>
      <c r="F9264" s="1">
        <f t="shared" ca="1" si="1012"/>
        <v>1</v>
      </c>
      <c r="G9264" s="1">
        <f t="shared" ca="1" si="1013"/>
        <v>1</v>
      </c>
      <c r="H9264" s="1">
        <f t="shared" ca="1" si="1014"/>
        <v>0</v>
      </c>
    </row>
    <row r="9265" spans="1:8" hidden="1" x14ac:dyDescent="0.2">
      <c r="A9265" s="1">
        <v>9262</v>
      </c>
      <c r="B9265" s="1">
        <f t="shared" ca="1" si="1011"/>
        <v>513431.43215540727</v>
      </c>
      <c r="C9265" s="1">
        <f t="shared" ca="1" si="1008"/>
        <v>500</v>
      </c>
      <c r="D9265" s="1">
        <f t="shared" ca="1" si="1009"/>
        <v>58.639357099169693</v>
      </c>
      <c r="E9265" s="1">
        <f t="shared" ca="1" si="1010"/>
        <v>0</v>
      </c>
      <c r="F9265" s="1">
        <f t="shared" ca="1" si="1012"/>
        <v>2</v>
      </c>
      <c r="G9265" s="1">
        <f t="shared" ca="1" si="1013"/>
        <v>2</v>
      </c>
      <c r="H9265" s="1">
        <f t="shared" ca="1" si="1014"/>
        <v>0</v>
      </c>
    </row>
    <row r="9266" spans="1:8" hidden="1" x14ac:dyDescent="0.2">
      <c r="A9266" s="1">
        <v>9263</v>
      </c>
      <c r="B9266" s="1">
        <f t="shared" ca="1" si="1011"/>
        <v>542751.11070499208</v>
      </c>
      <c r="C9266" s="1">
        <f t="shared" ca="1" si="1008"/>
        <v>100</v>
      </c>
      <c r="D9266" s="1">
        <f t="shared" ca="1" si="1009"/>
        <v>58.639357099169693</v>
      </c>
      <c r="E9266" s="1">
        <f t="shared" ca="1" si="1010"/>
        <v>0</v>
      </c>
      <c r="F9266" s="1">
        <f t="shared" ca="1" si="1012"/>
        <v>1</v>
      </c>
      <c r="G9266" s="1">
        <f t="shared" ca="1" si="1013"/>
        <v>0</v>
      </c>
      <c r="H9266" s="1">
        <f t="shared" ca="1" si="1014"/>
        <v>1</v>
      </c>
    </row>
    <row r="9267" spans="1:8" hidden="1" x14ac:dyDescent="0.2">
      <c r="A9267" s="1">
        <v>9264</v>
      </c>
      <c r="B9267" s="1">
        <f t="shared" ca="1" si="1011"/>
        <v>548615.04641490907</v>
      </c>
      <c r="C9267" s="1">
        <f t="shared" ca="1" si="1008"/>
        <v>100</v>
      </c>
      <c r="D9267" s="1">
        <f t="shared" ca="1" si="1009"/>
        <v>-42.077013244733351</v>
      </c>
      <c r="E9267" s="1">
        <f t="shared" ca="1" si="1010"/>
        <v>0</v>
      </c>
      <c r="F9267" s="1">
        <f t="shared" ca="1" si="1012"/>
        <v>1</v>
      </c>
      <c r="G9267" s="1">
        <f t="shared" ca="1" si="1013"/>
        <v>0</v>
      </c>
      <c r="H9267" s="1">
        <f t="shared" ca="1" si="1014"/>
        <v>2</v>
      </c>
    </row>
    <row r="9268" spans="1:8" hidden="1" x14ac:dyDescent="0.2">
      <c r="A9268" s="1">
        <v>9265</v>
      </c>
      <c r="B9268" s="1">
        <f t="shared" ca="1" si="1011"/>
        <v>544407.3450904357</v>
      </c>
      <c r="C9268" s="1">
        <f t="shared" ca="1" si="1008"/>
        <v>100</v>
      </c>
      <c r="D9268" s="1">
        <f t="shared" ca="1" si="1009"/>
        <v>-42.077013244733351</v>
      </c>
      <c r="E9268" s="1">
        <f t="shared" ca="1" si="1010"/>
        <v>-1</v>
      </c>
      <c r="F9268" s="1">
        <f t="shared" ca="1" si="1012"/>
        <v>1</v>
      </c>
      <c r="G9268" s="1">
        <f t="shared" ca="1" si="1013"/>
        <v>1</v>
      </c>
      <c r="H9268" s="1">
        <f t="shared" ca="1" si="1014"/>
        <v>0</v>
      </c>
    </row>
    <row r="9269" spans="1:8" hidden="1" x14ac:dyDescent="0.2">
      <c r="A9269" s="1">
        <v>9266</v>
      </c>
      <c r="B9269" s="1">
        <f t="shared" ca="1" si="1011"/>
        <v>540199.64376596233</v>
      </c>
      <c r="C9269" s="1">
        <f t="shared" ca="1" si="1008"/>
        <v>100</v>
      </c>
      <c r="D9269" s="1">
        <f t="shared" ca="1" si="1009"/>
        <v>-42.077013244733351</v>
      </c>
      <c r="E9269" s="1">
        <f t="shared" ca="1" si="1010"/>
        <v>-2</v>
      </c>
      <c r="F9269" s="1">
        <f t="shared" ca="1" si="1012"/>
        <v>1</v>
      </c>
      <c r="G9269" s="1">
        <f t="shared" ca="1" si="1013"/>
        <v>2</v>
      </c>
      <c r="H9269" s="1">
        <f t="shared" ca="1" si="1014"/>
        <v>0</v>
      </c>
    </row>
    <row r="9270" spans="1:8" hidden="1" x14ac:dyDescent="0.2">
      <c r="A9270" s="1">
        <v>9267</v>
      </c>
      <c r="B9270" s="1">
        <f t="shared" ca="1" si="1011"/>
        <v>535991.94244148897</v>
      </c>
      <c r="C9270" s="1">
        <f t="shared" ca="1" si="1008"/>
        <v>100</v>
      </c>
      <c r="D9270" s="1">
        <f t="shared" ca="1" si="1009"/>
        <v>-42.077013244733351</v>
      </c>
      <c r="E9270" s="1">
        <f t="shared" ca="1" si="1010"/>
        <v>-3</v>
      </c>
      <c r="F9270" s="1">
        <f t="shared" ca="1" si="1012"/>
        <v>1</v>
      </c>
      <c r="G9270" s="1">
        <f t="shared" ca="1" si="1013"/>
        <v>3</v>
      </c>
      <c r="H9270" s="1">
        <f t="shared" ca="1" si="1014"/>
        <v>0</v>
      </c>
    </row>
    <row r="9271" spans="1:8" hidden="1" x14ac:dyDescent="0.2">
      <c r="A9271" s="1">
        <v>9268</v>
      </c>
      <c r="B9271" s="1">
        <f t="shared" ca="1" si="1011"/>
        <v>531784.2411170156</v>
      </c>
      <c r="C9271" s="1">
        <f t="shared" ca="1" si="1008"/>
        <v>100</v>
      </c>
      <c r="D9271" s="1">
        <f t="shared" ca="1" si="1009"/>
        <v>-42.077013244733351</v>
      </c>
      <c r="E9271" s="1">
        <f t="shared" ca="1" si="1010"/>
        <v>-4</v>
      </c>
      <c r="F9271" s="1">
        <f t="shared" ca="1" si="1012"/>
        <v>1</v>
      </c>
      <c r="G9271" s="1">
        <f t="shared" ca="1" si="1013"/>
        <v>4</v>
      </c>
      <c r="H9271" s="1">
        <f t="shared" ca="1" si="1014"/>
        <v>0</v>
      </c>
    </row>
    <row r="9272" spans="1:8" hidden="1" x14ac:dyDescent="0.2">
      <c r="A9272" s="1">
        <v>9269</v>
      </c>
      <c r="B9272" s="1">
        <f t="shared" ca="1" si="1011"/>
        <v>527576.53979254223</v>
      </c>
      <c r="C9272" s="1">
        <f t="shared" ca="1" si="1008"/>
        <v>500</v>
      </c>
      <c r="D9272" s="1">
        <f t="shared" ca="1" si="1009"/>
        <v>-42.077013244733351</v>
      </c>
      <c r="E9272" s="1">
        <f t="shared" ca="1" si="1010"/>
        <v>0</v>
      </c>
      <c r="F9272" s="1">
        <f t="shared" ca="1" si="1012"/>
        <v>2</v>
      </c>
      <c r="G9272" s="1">
        <f t="shared" ca="1" si="1013"/>
        <v>5</v>
      </c>
      <c r="H9272" s="1">
        <f t="shared" ca="1" si="1014"/>
        <v>0</v>
      </c>
    </row>
    <row r="9273" spans="1:8" hidden="1" x14ac:dyDescent="0.2">
      <c r="A9273" s="1">
        <v>9270</v>
      </c>
      <c r="B9273" s="1">
        <f t="shared" ca="1" si="1011"/>
        <v>506538.03317017556</v>
      </c>
      <c r="C9273" s="1">
        <f t="shared" ca="1" si="1008"/>
        <v>500</v>
      </c>
      <c r="D9273" s="1">
        <f t="shared" ca="1" si="1009"/>
        <v>-42.077013244733351</v>
      </c>
      <c r="E9273" s="1">
        <f t="shared" ca="1" si="1010"/>
        <v>-1</v>
      </c>
      <c r="F9273" s="1">
        <f t="shared" ca="1" si="1012"/>
        <v>2</v>
      </c>
      <c r="G9273" s="1">
        <f t="shared" ca="1" si="1013"/>
        <v>6</v>
      </c>
      <c r="H9273" s="1">
        <f t="shared" ca="1" si="1014"/>
        <v>0</v>
      </c>
    </row>
    <row r="9274" spans="1:8" hidden="1" x14ac:dyDescent="0.2">
      <c r="A9274" s="1">
        <v>9271</v>
      </c>
      <c r="B9274" s="1">
        <f t="shared" ca="1" si="1011"/>
        <v>485499.5265478089</v>
      </c>
      <c r="C9274" s="1">
        <f t="shared" ca="1" si="1008"/>
        <v>500</v>
      </c>
      <c r="D9274" s="1">
        <f t="shared" ca="1" si="1009"/>
        <v>-42.077013244733351</v>
      </c>
      <c r="E9274" s="1">
        <f t="shared" ca="1" si="1010"/>
        <v>-2</v>
      </c>
      <c r="F9274" s="1">
        <f t="shared" ca="1" si="1012"/>
        <v>2</v>
      </c>
      <c r="G9274" s="1">
        <f t="shared" ca="1" si="1013"/>
        <v>7</v>
      </c>
      <c r="H9274" s="1">
        <f t="shared" ca="1" si="1014"/>
        <v>0</v>
      </c>
    </row>
    <row r="9275" spans="1:8" hidden="1" x14ac:dyDescent="0.2">
      <c r="A9275" s="1">
        <v>9272</v>
      </c>
      <c r="B9275" s="1">
        <f t="shared" ca="1" si="1011"/>
        <v>464461.01992544223</v>
      </c>
      <c r="C9275" s="1">
        <f t="shared" ca="1" si="1008"/>
        <v>500</v>
      </c>
      <c r="D9275" s="1">
        <f t="shared" ca="1" si="1009"/>
        <v>58.639357099169693</v>
      </c>
      <c r="E9275" s="1">
        <f t="shared" ca="1" si="1010"/>
        <v>-3</v>
      </c>
      <c r="F9275" s="1">
        <f t="shared" ca="1" si="1012"/>
        <v>2</v>
      </c>
      <c r="G9275" s="1">
        <f t="shared" ca="1" si="1013"/>
        <v>8</v>
      </c>
      <c r="H9275" s="1">
        <f t="shared" ca="1" si="1014"/>
        <v>0</v>
      </c>
    </row>
    <row r="9276" spans="1:8" hidden="1" x14ac:dyDescent="0.2">
      <c r="A9276" s="1">
        <v>9273</v>
      </c>
      <c r="B9276" s="1">
        <f t="shared" ca="1" si="1011"/>
        <v>493780.69847502711</v>
      </c>
      <c r="C9276" s="1">
        <f t="shared" ca="1" si="1008"/>
        <v>500</v>
      </c>
      <c r="D9276" s="1">
        <f t="shared" ca="1" si="1009"/>
        <v>-42.077013244733351</v>
      </c>
      <c r="E9276" s="1">
        <f t="shared" ca="1" si="1010"/>
        <v>-2</v>
      </c>
      <c r="F9276" s="1">
        <f t="shared" ca="1" si="1012"/>
        <v>2</v>
      </c>
      <c r="G9276" s="1">
        <f t="shared" ca="1" si="1013"/>
        <v>0</v>
      </c>
      <c r="H9276" s="1">
        <f t="shared" ca="1" si="1014"/>
        <v>1</v>
      </c>
    </row>
    <row r="9277" spans="1:8" hidden="1" x14ac:dyDescent="0.2">
      <c r="A9277" s="1">
        <v>9274</v>
      </c>
      <c r="B9277" s="1">
        <f t="shared" ca="1" si="1011"/>
        <v>472742.19185266044</v>
      </c>
      <c r="C9277" s="1">
        <f t="shared" ca="1" si="1008"/>
        <v>500</v>
      </c>
      <c r="D9277" s="1">
        <f t="shared" ca="1" si="1009"/>
        <v>58.639357099169693</v>
      </c>
      <c r="E9277" s="1">
        <f t="shared" ca="1" si="1010"/>
        <v>-3</v>
      </c>
      <c r="F9277" s="1">
        <f t="shared" ca="1" si="1012"/>
        <v>2</v>
      </c>
      <c r="G9277" s="1">
        <f t="shared" ca="1" si="1013"/>
        <v>1</v>
      </c>
      <c r="H9277" s="1">
        <f t="shared" ca="1" si="1014"/>
        <v>0</v>
      </c>
    </row>
    <row r="9278" spans="1:8" hidden="1" x14ac:dyDescent="0.2">
      <c r="A9278" s="1">
        <v>9275</v>
      </c>
      <c r="B9278" s="1">
        <f t="shared" ca="1" si="1011"/>
        <v>502061.87040224532</v>
      </c>
      <c r="C9278" s="1">
        <f t="shared" ca="1" si="1008"/>
        <v>500</v>
      </c>
      <c r="D9278" s="1">
        <f t="shared" ca="1" si="1009"/>
        <v>-42.077013244733351</v>
      </c>
      <c r="E9278" s="1">
        <f t="shared" ca="1" si="1010"/>
        <v>-2</v>
      </c>
      <c r="F9278" s="1">
        <f t="shared" ca="1" si="1012"/>
        <v>2</v>
      </c>
      <c r="G9278" s="1">
        <f t="shared" ca="1" si="1013"/>
        <v>0</v>
      </c>
      <c r="H9278" s="1">
        <f t="shared" ca="1" si="1014"/>
        <v>1</v>
      </c>
    </row>
    <row r="9279" spans="1:8" hidden="1" x14ac:dyDescent="0.2">
      <c r="A9279" s="1">
        <v>9276</v>
      </c>
      <c r="B9279" s="1">
        <f t="shared" ca="1" si="1011"/>
        <v>481023.36377987865</v>
      </c>
      <c r="C9279" s="1">
        <f t="shared" ca="1" si="1008"/>
        <v>500</v>
      </c>
      <c r="D9279" s="1">
        <f t="shared" ca="1" si="1009"/>
        <v>-42.077013244733351</v>
      </c>
      <c r="E9279" s="1">
        <f t="shared" ca="1" si="1010"/>
        <v>-3</v>
      </c>
      <c r="F9279" s="1">
        <f t="shared" ca="1" si="1012"/>
        <v>2</v>
      </c>
      <c r="G9279" s="1">
        <f t="shared" ca="1" si="1013"/>
        <v>1</v>
      </c>
      <c r="H9279" s="1">
        <f t="shared" ca="1" si="1014"/>
        <v>0</v>
      </c>
    </row>
    <row r="9280" spans="1:8" hidden="1" x14ac:dyDescent="0.2">
      <c r="A9280" s="1">
        <v>9277</v>
      </c>
      <c r="B9280" s="1">
        <f t="shared" ca="1" si="1011"/>
        <v>459984.85715751199</v>
      </c>
      <c r="C9280" s="1">
        <f t="shared" ca="1" si="1008"/>
        <v>500</v>
      </c>
      <c r="D9280" s="1">
        <f t="shared" ca="1" si="1009"/>
        <v>-42.077013244733351</v>
      </c>
      <c r="E9280" s="1">
        <f t="shared" ca="1" si="1010"/>
        <v>-4</v>
      </c>
      <c r="F9280" s="1">
        <f t="shared" ca="1" si="1012"/>
        <v>2</v>
      </c>
      <c r="G9280" s="1">
        <f t="shared" ca="1" si="1013"/>
        <v>2</v>
      </c>
      <c r="H9280" s="1">
        <f t="shared" ca="1" si="1014"/>
        <v>0</v>
      </c>
    </row>
    <row r="9281" spans="1:8" hidden="1" x14ac:dyDescent="0.2">
      <c r="A9281" s="1">
        <v>9278</v>
      </c>
      <c r="B9281" s="1">
        <f t="shared" ca="1" si="1011"/>
        <v>438946.35053514532</v>
      </c>
      <c r="C9281" s="1">
        <f t="shared" ca="1" si="1008"/>
        <v>100</v>
      </c>
      <c r="D9281" s="1">
        <f t="shared" ca="1" si="1009"/>
        <v>-42.077013244733351</v>
      </c>
      <c r="E9281" s="1">
        <f t="shared" ca="1" si="1010"/>
        <v>0</v>
      </c>
      <c r="F9281" s="1">
        <f t="shared" ca="1" si="1012"/>
        <v>1</v>
      </c>
      <c r="G9281" s="1">
        <f t="shared" ca="1" si="1013"/>
        <v>3</v>
      </c>
      <c r="H9281" s="1">
        <f t="shared" ca="1" si="1014"/>
        <v>0</v>
      </c>
    </row>
    <row r="9282" spans="1:8" hidden="1" x14ac:dyDescent="0.2">
      <c r="A9282" s="1">
        <v>9279</v>
      </c>
      <c r="B9282" s="1">
        <f t="shared" ca="1" si="1011"/>
        <v>434738.64921067201</v>
      </c>
      <c r="C9282" s="1">
        <f t="shared" ca="1" si="1008"/>
        <v>100</v>
      </c>
      <c r="D9282" s="1">
        <f t="shared" ca="1" si="1009"/>
        <v>-42.077013244733351</v>
      </c>
      <c r="E9282" s="1">
        <f t="shared" ca="1" si="1010"/>
        <v>-1</v>
      </c>
      <c r="F9282" s="1">
        <f t="shared" ca="1" si="1012"/>
        <v>1</v>
      </c>
      <c r="G9282" s="1">
        <f t="shared" ca="1" si="1013"/>
        <v>4</v>
      </c>
      <c r="H9282" s="1">
        <f t="shared" ca="1" si="1014"/>
        <v>0</v>
      </c>
    </row>
    <row r="9283" spans="1:8" hidden="1" x14ac:dyDescent="0.2">
      <c r="A9283" s="1">
        <v>9280</v>
      </c>
      <c r="B9283" s="1">
        <f t="shared" ca="1" si="1011"/>
        <v>430530.9478861987</v>
      </c>
      <c r="C9283" s="1">
        <f t="shared" ca="1" si="1008"/>
        <v>100</v>
      </c>
      <c r="D9283" s="1">
        <f t="shared" ca="1" si="1009"/>
        <v>-42.077013244733351</v>
      </c>
      <c r="E9283" s="1">
        <f t="shared" ca="1" si="1010"/>
        <v>-2</v>
      </c>
      <c r="F9283" s="1">
        <f t="shared" ca="1" si="1012"/>
        <v>1</v>
      </c>
      <c r="G9283" s="1">
        <f t="shared" ca="1" si="1013"/>
        <v>5</v>
      </c>
      <c r="H9283" s="1">
        <f t="shared" ca="1" si="1014"/>
        <v>0</v>
      </c>
    </row>
    <row r="9284" spans="1:8" hidden="1" x14ac:dyDescent="0.2">
      <c r="A9284" s="1">
        <v>9281</v>
      </c>
      <c r="B9284" s="1">
        <f t="shared" ca="1" si="1011"/>
        <v>426323.24656172539</v>
      </c>
      <c r="C9284" s="1">
        <f t="shared" ca="1" si="1008"/>
        <v>100</v>
      </c>
      <c r="D9284" s="1">
        <f t="shared" ca="1" si="1009"/>
        <v>-42.077013244733351</v>
      </c>
      <c r="E9284" s="1">
        <f t="shared" ca="1" si="1010"/>
        <v>-3</v>
      </c>
      <c r="F9284" s="1">
        <f t="shared" ca="1" si="1012"/>
        <v>1</v>
      </c>
      <c r="G9284" s="1">
        <f t="shared" ca="1" si="1013"/>
        <v>6</v>
      </c>
      <c r="H9284" s="1">
        <f t="shared" ca="1" si="1014"/>
        <v>0</v>
      </c>
    </row>
    <row r="9285" spans="1:8" hidden="1" x14ac:dyDescent="0.2">
      <c r="A9285" s="1">
        <v>9282</v>
      </c>
      <c r="B9285" s="1">
        <f t="shared" ca="1" si="1011"/>
        <v>422115.54523725208</v>
      </c>
      <c r="C9285" s="1">
        <f t="shared" ref="C9285:C9348" ca="1" si="1015">$C$4*POWER($L$2,F9285-1)</f>
        <v>100</v>
      </c>
      <c r="D9285" s="1">
        <f t="shared" ref="D9285:D9348" ca="1" si="1016">IF(RAND()&lt;$B$1,$F$1,$H$1)</f>
        <v>58.639357099169693</v>
      </c>
      <c r="E9285" s="1">
        <f t="shared" ref="E9285:E9348" ca="1" si="1017">IF(D9284&lt;0,IF(E9284-1=-$D$2,0,E9284-1),IF(E9284+1=$F$2,0,E9284+1))</f>
        <v>-4</v>
      </c>
      <c r="F9285" s="1">
        <f t="shared" ca="1" si="1012"/>
        <v>1</v>
      </c>
      <c r="G9285" s="1">
        <f t="shared" ca="1" si="1013"/>
        <v>7</v>
      </c>
      <c r="H9285" s="1">
        <f t="shared" ca="1" si="1014"/>
        <v>0</v>
      </c>
    </row>
    <row r="9286" spans="1:8" hidden="1" x14ac:dyDescent="0.2">
      <c r="A9286" s="1">
        <v>9283</v>
      </c>
      <c r="B9286" s="1">
        <f t="shared" ref="B9286:B9349" ca="1" si="1018">B9285+D9285*C9285</f>
        <v>427979.48094716907</v>
      </c>
      <c r="C9286" s="1">
        <f t="shared" ca="1" si="1015"/>
        <v>100</v>
      </c>
      <c r="D9286" s="1">
        <f t="shared" ca="1" si="1016"/>
        <v>58.639357099169693</v>
      </c>
      <c r="E9286" s="1">
        <f t="shared" ca="1" si="1017"/>
        <v>-3</v>
      </c>
      <c r="F9286" s="1">
        <f t="shared" ref="F9286:F9349" ca="1" si="1019">IF(AND(D9285&gt;0,E9286=0),IF(F9285-1&lt;1,1,F9285-1),IF(AND(D9285&lt;0,E9286=0),IF(F9285+1&gt;$H$2,1,F9285+1),F9285))</f>
        <v>1</v>
      </c>
      <c r="G9286" s="1">
        <f t="shared" ref="G9286:G9349" ca="1" si="1020">IF(D9285&gt;0,0,G9285+1)</f>
        <v>0</v>
      </c>
      <c r="H9286" s="1">
        <f t="shared" ref="H9286:H9349" ca="1" si="1021">IF(D9285&lt;0,0,H9285+1)</f>
        <v>1</v>
      </c>
    </row>
    <row r="9287" spans="1:8" hidden="1" x14ac:dyDescent="0.2">
      <c r="A9287" s="1">
        <v>9284</v>
      </c>
      <c r="B9287" s="1">
        <f t="shared" ca="1" si="1018"/>
        <v>433843.41665708605</v>
      </c>
      <c r="C9287" s="1">
        <f t="shared" ca="1" si="1015"/>
        <v>100</v>
      </c>
      <c r="D9287" s="1">
        <f t="shared" ca="1" si="1016"/>
        <v>-42.077013244733351</v>
      </c>
      <c r="E9287" s="1">
        <f t="shared" ca="1" si="1017"/>
        <v>-2</v>
      </c>
      <c r="F9287" s="1">
        <f t="shared" ca="1" si="1019"/>
        <v>1</v>
      </c>
      <c r="G9287" s="1">
        <f t="shared" ca="1" si="1020"/>
        <v>0</v>
      </c>
      <c r="H9287" s="1">
        <f t="shared" ca="1" si="1021"/>
        <v>2</v>
      </c>
    </row>
    <row r="9288" spans="1:8" hidden="1" x14ac:dyDescent="0.2">
      <c r="A9288" s="1">
        <v>9285</v>
      </c>
      <c r="B9288" s="1">
        <f t="shared" ca="1" si="1018"/>
        <v>429635.71533261274</v>
      </c>
      <c r="C9288" s="1">
        <f t="shared" ca="1" si="1015"/>
        <v>100</v>
      </c>
      <c r="D9288" s="1">
        <f t="shared" ca="1" si="1016"/>
        <v>58.639357099169693</v>
      </c>
      <c r="E9288" s="1">
        <f t="shared" ca="1" si="1017"/>
        <v>-3</v>
      </c>
      <c r="F9288" s="1">
        <f t="shared" ca="1" si="1019"/>
        <v>1</v>
      </c>
      <c r="G9288" s="1">
        <f t="shared" ca="1" si="1020"/>
        <v>1</v>
      </c>
      <c r="H9288" s="1">
        <f t="shared" ca="1" si="1021"/>
        <v>0</v>
      </c>
    </row>
    <row r="9289" spans="1:8" hidden="1" x14ac:dyDescent="0.2">
      <c r="A9289" s="1">
        <v>9286</v>
      </c>
      <c r="B9289" s="1">
        <f t="shared" ca="1" si="1018"/>
        <v>435499.65104252973</v>
      </c>
      <c r="C9289" s="1">
        <f t="shared" ca="1" si="1015"/>
        <v>100</v>
      </c>
      <c r="D9289" s="1">
        <f t="shared" ca="1" si="1016"/>
        <v>-42.077013244733351</v>
      </c>
      <c r="E9289" s="1">
        <f t="shared" ca="1" si="1017"/>
        <v>-2</v>
      </c>
      <c r="F9289" s="1">
        <f t="shared" ca="1" si="1019"/>
        <v>1</v>
      </c>
      <c r="G9289" s="1">
        <f t="shared" ca="1" si="1020"/>
        <v>0</v>
      </c>
      <c r="H9289" s="1">
        <f t="shared" ca="1" si="1021"/>
        <v>1</v>
      </c>
    </row>
    <row r="9290" spans="1:8" hidden="1" x14ac:dyDescent="0.2">
      <c r="A9290" s="1">
        <v>9287</v>
      </c>
      <c r="B9290" s="1">
        <f t="shared" ca="1" si="1018"/>
        <v>431291.94971805642</v>
      </c>
      <c r="C9290" s="1">
        <f t="shared" ca="1" si="1015"/>
        <v>100</v>
      </c>
      <c r="D9290" s="1">
        <f t="shared" ca="1" si="1016"/>
        <v>58.639357099169693</v>
      </c>
      <c r="E9290" s="1">
        <f t="shared" ca="1" si="1017"/>
        <v>-3</v>
      </c>
      <c r="F9290" s="1">
        <f t="shared" ca="1" si="1019"/>
        <v>1</v>
      </c>
      <c r="G9290" s="1">
        <f t="shared" ca="1" si="1020"/>
        <v>1</v>
      </c>
      <c r="H9290" s="1">
        <f t="shared" ca="1" si="1021"/>
        <v>0</v>
      </c>
    </row>
    <row r="9291" spans="1:8" hidden="1" x14ac:dyDescent="0.2">
      <c r="A9291" s="1">
        <v>9288</v>
      </c>
      <c r="B9291" s="1">
        <f t="shared" ca="1" si="1018"/>
        <v>437155.88542797341</v>
      </c>
      <c r="C9291" s="1">
        <f t="shared" ca="1" si="1015"/>
        <v>100</v>
      </c>
      <c r="D9291" s="1">
        <f t="shared" ca="1" si="1016"/>
        <v>58.639357099169693</v>
      </c>
      <c r="E9291" s="1">
        <f t="shared" ca="1" si="1017"/>
        <v>-2</v>
      </c>
      <c r="F9291" s="1">
        <f t="shared" ca="1" si="1019"/>
        <v>1</v>
      </c>
      <c r="G9291" s="1">
        <f t="shared" ca="1" si="1020"/>
        <v>0</v>
      </c>
      <c r="H9291" s="1">
        <f t="shared" ca="1" si="1021"/>
        <v>1</v>
      </c>
    </row>
    <row r="9292" spans="1:8" hidden="1" x14ac:dyDescent="0.2">
      <c r="A9292" s="1">
        <v>9289</v>
      </c>
      <c r="B9292" s="1">
        <f t="shared" ca="1" si="1018"/>
        <v>443019.82113789039</v>
      </c>
      <c r="C9292" s="1">
        <f t="shared" ca="1" si="1015"/>
        <v>100</v>
      </c>
      <c r="D9292" s="1">
        <f t="shared" ca="1" si="1016"/>
        <v>58.639357099169693</v>
      </c>
      <c r="E9292" s="1">
        <f t="shared" ca="1" si="1017"/>
        <v>-1</v>
      </c>
      <c r="F9292" s="1">
        <f t="shared" ca="1" si="1019"/>
        <v>1</v>
      </c>
      <c r="G9292" s="1">
        <f t="shared" ca="1" si="1020"/>
        <v>0</v>
      </c>
      <c r="H9292" s="1">
        <f t="shared" ca="1" si="1021"/>
        <v>2</v>
      </c>
    </row>
    <row r="9293" spans="1:8" hidden="1" x14ac:dyDescent="0.2">
      <c r="A9293" s="1">
        <v>9290</v>
      </c>
      <c r="B9293" s="1">
        <f t="shared" ca="1" si="1018"/>
        <v>448883.75684780738</v>
      </c>
      <c r="C9293" s="1">
        <f t="shared" ca="1" si="1015"/>
        <v>100</v>
      </c>
      <c r="D9293" s="1">
        <f t="shared" ca="1" si="1016"/>
        <v>-42.077013244733351</v>
      </c>
      <c r="E9293" s="1">
        <f t="shared" ca="1" si="1017"/>
        <v>0</v>
      </c>
      <c r="F9293" s="1">
        <f t="shared" ca="1" si="1019"/>
        <v>1</v>
      </c>
      <c r="G9293" s="1">
        <f t="shared" ca="1" si="1020"/>
        <v>0</v>
      </c>
      <c r="H9293" s="1">
        <f t="shared" ca="1" si="1021"/>
        <v>3</v>
      </c>
    </row>
    <row r="9294" spans="1:8" hidden="1" x14ac:dyDescent="0.2">
      <c r="A9294" s="1">
        <v>9291</v>
      </c>
      <c r="B9294" s="1">
        <f t="shared" ca="1" si="1018"/>
        <v>444676.05552333407</v>
      </c>
      <c r="C9294" s="1">
        <f t="shared" ca="1" si="1015"/>
        <v>100</v>
      </c>
      <c r="D9294" s="1">
        <f t="shared" ca="1" si="1016"/>
        <v>-42.077013244733351</v>
      </c>
      <c r="E9294" s="1">
        <f t="shared" ca="1" si="1017"/>
        <v>-1</v>
      </c>
      <c r="F9294" s="1">
        <f t="shared" ca="1" si="1019"/>
        <v>1</v>
      </c>
      <c r="G9294" s="1">
        <f t="shared" ca="1" si="1020"/>
        <v>1</v>
      </c>
      <c r="H9294" s="1">
        <f t="shared" ca="1" si="1021"/>
        <v>0</v>
      </c>
    </row>
    <row r="9295" spans="1:8" hidden="1" x14ac:dyDescent="0.2">
      <c r="A9295" s="1">
        <v>9292</v>
      </c>
      <c r="B9295" s="1">
        <f t="shared" ca="1" si="1018"/>
        <v>440468.35419886076</v>
      </c>
      <c r="C9295" s="1">
        <f t="shared" ca="1" si="1015"/>
        <v>100</v>
      </c>
      <c r="D9295" s="1">
        <f t="shared" ca="1" si="1016"/>
        <v>-42.077013244733351</v>
      </c>
      <c r="E9295" s="1">
        <f t="shared" ca="1" si="1017"/>
        <v>-2</v>
      </c>
      <c r="F9295" s="1">
        <f t="shared" ca="1" si="1019"/>
        <v>1</v>
      </c>
      <c r="G9295" s="1">
        <f t="shared" ca="1" si="1020"/>
        <v>2</v>
      </c>
      <c r="H9295" s="1">
        <f t="shared" ca="1" si="1021"/>
        <v>0</v>
      </c>
    </row>
    <row r="9296" spans="1:8" hidden="1" x14ac:dyDescent="0.2">
      <c r="A9296" s="1">
        <v>9293</v>
      </c>
      <c r="B9296" s="1">
        <f t="shared" ca="1" si="1018"/>
        <v>436260.65287438745</v>
      </c>
      <c r="C9296" s="1">
        <f t="shared" ca="1" si="1015"/>
        <v>100</v>
      </c>
      <c r="D9296" s="1">
        <f t="shared" ca="1" si="1016"/>
        <v>-42.077013244733351</v>
      </c>
      <c r="E9296" s="1">
        <f t="shared" ca="1" si="1017"/>
        <v>-3</v>
      </c>
      <c r="F9296" s="1">
        <f t="shared" ca="1" si="1019"/>
        <v>1</v>
      </c>
      <c r="G9296" s="1">
        <f t="shared" ca="1" si="1020"/>
        <v>3</v>
      </c>
      <c r="H9296" s="1">
        <f t="shared" ca="1" si="1021"/>
        <v>0</v>
      </c>
    </row>
    <row r="9297" spans="1:8" hidden="1" x14ac:dyDescent="0.2">
      <c r="A9297" s="1">
        <v>9294</v>
      </c>
      <c r="B9297" s="1">
        <f t="shared" ca="1" si="1018"/>
        <v>432052.95154991414</v>
      </c>
      <c r="C9297" s="1">
        <f t="shared" ca="1" si="1015"/>
        <v>100</v>
      </c>
      <c r="D9297" s="1">
        <f t="shared" ca="1" si="1016"/>
        <v>58.639357099169693</v>
      </c>
      <c r="E9297" s="1">
        <f t="shared" ca="1" si="1017"/>
        <v>-4</v>
      </c>
      <c r="F9297" s="1">
        <f t="shared" ca="1" si="1019"/>
        <v>1</v>
      </c>
      <c r="G9297" s="1">
        <f t="shared" ca="1" si="1020"/>
        <v>4</v>
      </c>
      <c r="H9297" s="1">
        <f t="shared" ca="1" si="1021"/>
        <v>0</v>
      </c>
    </row>
    <row r="9298" spans="1:8" hidden="1" x14ac:dyDescent="0.2">
      <c r="A9298" s="1">
        <v>9295</v>
      </c>
      <c r="B9298" s="1">
        <f t="shared" ca="1" si="1018"/>
        <v>437916.88725983113</v>
      </c>
      <c r="C9298" s="1">
        <f t="shared" ca="1" si="1015"/>
        <v>100</v>
      </c>
      <c r="D9298" s="1">
        <f t="shared" ca="1" si="1016"/>
        <v>-42.077013244733351</v>
      </c>
      <c r="E9298" s="1">
        <f t="shared" ca="1" si="1017"/>
        <v>-3</v>
      </c>
      <c r="F9298" s="1">
        <f t="shared" ca="1" si="1019"/>
        <v>1</v>
      </c>
      <c r="G9298" s="1">
        <f t="shared" ca="1" si="1020"/>
        <v>0</v>
      </c>
      <c r="H9298" s="1">
        <f t="shared" ca="1" si="1021"/>
        <v>1</v>
      </c>
    </row>
    <row r="9299" spans="1:8" hidden="1" x14ac:dyDescent="0.2">
      <c r="A9299" s="1">
        <v>9296</v>
      </c>
      <c r="B9299" s="1">
        <f t="shared" ca="1" si="1018"/>
        <v>433709.18593535782</v>
      </c>
      <c r="C9299" s="1">
        <f t="shared" ca="1" si="1015"/>
        <v>100</v>
      </c>
      <c r="D9299" s="1">
        <f t="shared" ca="1" si="1016"/>
        <v>-42.077013244733351</v>
      </c>
      <c r="E9299" s="1">
        <f t="shared" ca="1" si="1017"/>
        <v>-4</v>
      </c>
      <c r="F9299" s="1">
        <f t="shared" ca="1" si="1019"/>
        <v>1</v>
      </c>
      <c r="G9299" s="1">
        <f t="shared" ca="1" si="1020"/>
        <v>1</v>
      </c>
      <c r="H9299" s="1">
        <f t="shared" ca="1" si="1021"/>
        <v>0</v>
      </c>
    </row>
    <row r="9300" spans="1:8" hidden="1" x14ac:dyDescent="0.2">
      <c r="A9300" s="1">
        <v>9297</v>
      </c>
      <c r="B9300" s="1">
        <f t="shared" ca="1" si="1018"/>
        <v>429501.48461088451</v>
      </c>
      <c r="C9300" s="1">
        <f t="shared" ca="1" si="1015"/>
        <v>500</v>
      </c>
      <c r="D9300" s="1">
        <f t="shared" ca="1" si="1016"/>
        <v>58.639357099169693</v>
      </c>
      <c r="E9300" s="1">
        <f t="shared" ca="1" si="1017"/>
        <v>0</v>
      </c>
      <c r="F9300" s="1">
        <f t="shared" ca="1" si="1019"/>
        <v>2</v>
      </c>
      <c r="G9300" s="1">
        <f t="shared" ca="1" si="1020"/>
        <v>2</v>
      </c>
      <c r="H9300" s="1">
        <f t="shared" ca="1" si="1021"/>
        <v>0</v>
      </c>
    </row>
    <row r="9301" spans="1:8" hidden="1" x14ac:dyDescent="0.2">
      <c r="A9301" s="1">
        <v>9298</v>
      </c>
      <c r="B9301" s="1">
        <f t="shared" ca="1" si="1018"/>
        <v>458821.16316046938</v>
      </c>
      <c r="C9301" s="1">
        <f t="shared" ca="1" si="1015"/>
        <v>100</v>
      </c>
      <c r="D9301" s="1">
        <f t="shared" ca="1" si="1016"/>
        <v>-42.077013244733351</v>
      </c>
      <c r="E9301" s="1">
        <f t="shared" ca="1" si="1017"/>
        <v>0</v>
      </c>
      <c r="F9301" s="1">
        <f t="shared" ca="1" si="1019"/>
        <v>1</v>
      </c>
      <c r="G9301" s="1">
        <f t="shared" ca="1" si="1020"/>
        <v>0</v>
      </c>
      <c r="H9301" s="1">
        <f t="shared" ca="1" si="1021"/>
        <v>1</v>
      </c>
    </row>
    <row r="9302" spans="1:8" hidden="1" x14ac:dyDescent="0.2">
      <c r="A9302" s="1">
        <v>9299</v>
      </c>
      <c r="B9302" s="1">
        <f t="shared" ca="1" si="1018"/>
        <v>454613.46183599607</v>
      </c>
      <c r="C9302" s="1">
        <f t="shared" ca="1" si="1015"/>
        <v>100</v>
      </c>
      <c r="D9302" s="1">
        <f t="shared" ca="1" si="1016"/>
        <v>58.639357099169693</v>
      </c>
      <c r="E9302" s="1">
        <f t="shared" ca="1" si="1017"/>
        <v>-1</v>
      </c>
      <c r="F9302" s="1">
        <f t="shared" ca="1" si="1019"/>
        <v>1</v>
      </c>
      <c r="G9302" s="1">
        <f t="shared" ca="1" si="1020"/>
        <v>1</v>
      </c>
      <c r="H9302" s="1">
        <f t="shared" ca="1" si="1021"/>
        <v>0</v>
      </c>
    </row>
    <row r="9303" spans="1:8" hidden="1" x14ac:dyDescent="0.2">
      <c r="A9303" s="1">
        <v>9300</v>
      </c>
      <c r="B9303" s="1">
        <f t="shared" ca="1" si="1018"/>
        <v>460477.39754591306</v>
      </c>
      <c r="C9303" s="1">
        <f t="shared" ca="1" si="1015"/>
        <v>100</v>
      </c>
      <c r="D9303" s="1">
        <f t="shared" ca="1" si="1016"/>
        <v>58.639357099169693</v>
      </c>
      <c r="E9303" s="1">
        <f t="shared" ca="1" si="1017"/>
        <v>0</v>
      </c>
      <c r="F9303" s="1">
        <f t="shared" ca="1" si="1019"/>
        <v>1</v>
      </c>
      <c r="G9303" s="1">
        <f t="shared" ca="1" si="1020"/>
        <v>0</v>
      </c>
      <c r="H9303" s="1">
        <f t="shared" ca="1" si="1021"/>
        <v>1</v>
      </c>
    </row>
    <row r="9304" spans="1:8" hidden="1" x14ac:dyDescent="0.2">
      <c r="A9304" s="1">
        <v>9301</v>
      </c>
      <c r="B9304" s="1">
        <f t="shared" ca="1" si="1018"/>
        <v>466341.33325583005</v>
      </c>
      <c r="C9304" s="1">
        <f t="shared" ca="1" si="1015"/>
        <v>100</v>
      </c>
      <c r="D9304" s="1">
        <f t="shared" ca="1" si="1016"/>
        <v>-42.077013244733351</v>
      </c>
      <c r="E9304" s="1">
        <f t="shared" ca="1" si="1017"/>
        <v>0</v>
      </c>
      <c r="F9304" s="1">
        <f t="shared" ca="1" si="1019"/>
        <v>1</v>
      </c>
      <c r="G9304" s="1">
        <f t="shared" ca="1" si="1020"/>
        <v>0</v>
      </c>
      <c r="H9304" s="1">
        <f t="shared" ca="1" si="1021"/>
        <v>2</v>
      </c>
    </row>
    <row r="9305" spans="1:8" hidden="1" x14ac:dyDescent="0.2">
      <c r="A9305" s="1">
        <v>9302</v>
      </c>
      <c r="B9305" s="1">
        <f t="shared" ca="1" si="1018"/>
        <v>462133.63193135674</v>
      </c>
      <c r="C9305" s="1">
        <f t="shared" ca="1" si="1015"/>
        <v>100</v>
      </c>
      <c r="D9305" s="1">
        <f t="shared" ca="1" si="1016"/>
        <v>-42.077013244733351</v>
      </c>
      <c r="E9305" s="1">
        <f t="shared" ca="1" si="1017"/>
        <v>-1</v>
      </c>
      <c r="F9305" s="1">
        <f t="shared" ca="1" si="1019"/>
        <v>1</v>
      </c>
      <c r="G9305" s="1">
        <f t="shared" ca="1" si="1020"/>
        <v>1</v>
      </c>
      <c r="H9305" s="1">
        <f t="shared" ca="1" si="1021"/>
        <v>0</v>
      </c>
    </row>
    <row r="9306" spans="1:8" hidden="1" x14ac:dyDescent="0.2">
      <c r="A9306" s="1">
        <v>9303</v>
      </c>
      <c r="B9306" s="1">
        <f t="shared" ca="1" si="1018"/>
        <v>457925.93060688343</v>
      </c>
      <c r="C9306" s="1">
        <f t="shared" ca="1" si="1015"/>
        <v>100</v>
      </c>
      <c r="D9306" s="1">
        <f t="shared" ca="1" si="1016"/>
        <v>-42.077013244733351</v>
      </c>
      <c r="E9306" s="1">
        <f t="shared" ca="1" si="1017"/>
        <v>-2</v>
      </c>
      <c r="F9306" s="1">
        <f t="shared" ca="1" si="1019"/>
        <v>1</v>
      </c>
      <c r="G9306" s="1">
        <f t="shared" ca="1" si="1020"/>
        <v>2</v>
      </c>
      <c r="H9306" s="1">
        <f t="shared" ca="1" si="1021"/>
        <v>0</v>
      </c>
    </row>
    <row r="9307" spans="1:8" hidden="1" x14ac:dyDescent="0.2">
      <c r="A9307" s="1">
        <v>9304</v>
      </c>
      <c r="B9307" s="1">
        <f t="shared" ca="1" si="1018"/>
        <v>453718.22928241012</v>
      </c>
      <c r="C9307" s="1">
        <f t="shared" ca="1" si="1015"/>
        <v>100</v>
      </c>
      <c r="D9307" s="1">
        <f t="shared" ca="1" si="1016"/>
        <v>58.639357099169693</v>
      </c>
      <c r="E9307" s="1">
        <f t="shared" ca="1" si="1017"/>
        <v>-3</v>
      </c>
      <c r="F9307" s="1">
        <f t="shared" ca="1" si="1019"/>
        <v>1</v>
      </c>
      <c r="G9307" s="1">
        <f t="shared" ca="1" si="1020"/>
        <v>3</v>
      </c>
      <c r="H9307" s="1">
        <f t="shared" ca="1" si="1021"/>
        <v>0</v>
      </c>
    </row>
    <row r="9308" spans="1:8" hidden="1" x14ac:dyDescent="0.2">
      <c r="A9308" s="1">
        <v>9305</v>
      </c>
      <c r="B9308" s="1">
        <f t="shared" ca="1" si="1018"/>
        <v>459582.1649923271</v>
      </c>
      <c r="C9308" s="1">
        <f t="shared" ca="1" si="1015"/>
        <v>100</v>
      </c>
      <c r="D9308" s="1">
        <f t="shared" ca="1" si="1016"/>
        <v>-42.077013244733351</v>
      </c>
      <c r="E9308" s="1">
        <f t="shared" ca="1" si="1017"/>
        <v>-2</v>
      </c>
      <c r="F9308" s="1">
        <f t="shared" ca="1" si="1019"/>
        <v>1</v>
      </c>
      <c r="G9308" s="1">
        <f t="shared" ca="1" si="1020"/>
        <v>0</v>
      </c>
      <c r="H9308" s="1">
        <f t="shared" ca="1" si="1021"/>
        <v>1</v>
      </c>
    </row>
    <row r="9309" spans="1:8" hidden="1" x14ac:dyDescent="0.2">
      <c r="A9309" s="1">
        <v>9306</v>
      </c>
      <c r="B9309" s="1">
        <f t="shared" ca="1" si="1018"/>
        <v>455374.46366785379</v>
      </c>
      <c r="C9309" s="1">
        <f t="shared" ca="1" si="1015"/>
        <v>100</v>
      </c>
      <c r="D9309" s="1">
        <f t="shared" ca="1" si="1016"/>
        <v>-42.077013244733351</v>
      </c>
      <c r="E9309" s="1">
        <f t="shared" ca="1" si="1017"/>
        <v>-3</v>
      </c>
      <c r="F9309" s="1">
        <f t="shared" ca="1" si="1019"/>
        <v>1</v>
      </c>
      <c r="G9309" s="1">
        <f t="shared" ca="1" si="1020"/>
        <v>1</v>
      </c>
      <c r="H9309" s="1">
        <f t="shared" ca="1" si="1021"/>
        <v>0</v>
      </c>
    </row>
    <row r="9310" spans="1:8" hidden="1" x14ac:dyDescent="0.2">
      <c r="A9310" s="1">
        <v>9307</v>
      </c>
      <c r="B9310" s="1">
        <f t="shared" ca="1" si="1018"/>
        <v>451166.76234338048</v>
      </c>
      <c r="C9310" s="1">
        <f t="shared" ca="1" si="1015"/>
        <v>100</v>
      </c>
      <c r="D9310" s="1">
        <f t="shared" ca="1" si="1016"/>
        <v>-42.077013244733351</v>
      </c>
      <c r="E9310" s="1">
        <f t="shared" ca="1" si="1017"/>
        <v>-4</v>
      </c>
      <c r="F9310" s="1">
        <f t="shared" ca="1" si="1019"/>
        <v>1</v>
      </c>
      <c r="G9310" s="1">
        <f t="shared" ca="1" si="1020"/>
        <v>2</v>
      </c>
      <c r="H9310" s="1">
        <f t="shared" ca="1" si="1021"/>
        <v>0</v>
      </c>
    </row>
    <row r="9311" spans="1:8" hidden="1" x14ac:dyDescent="0.2">
      <c r="A9311" s="1">
        <v>9308</v>
      </c>
      <c r="B9311" s="1">
        <f t="shared" ca="1" si="1018"/>
        <v>446959.06101890717</v>
      </c>
      <c r="C9311" s="1">
        <f t="shared" ca="1" si="1015"/>
        <v>500</v>
      </c>
      <c r="D9311" s="1">
        <f t="shared" ca="1" si="1016"/>
        <v>-42.077013244733351</v>
      </c>
      <c r="E9311" s="1">
        <f t="shared" ca="1" si="1017"/>
        <v>0</v>
      </c>
      <c r="F9311" s="1">
        <f t="shared" ca="1" si="1019"/>
        <v>2</v>
      </c>
      <c r="G9311" s="1">
        <f t="shared" ca="1" si="1020"/>
        <v>3</v>
      </c>
      <c r="H9311" s="1">
        <f t="shared" ca="1" si="1021"/>
        <v>0</v>
      </c>
    </row>
    <row r="9312" spans="1:8" hidden="1" x14ac:dyDescent="0.2">
      <c r="A9312" s="1">
        <v>9309</v>
      </c>
      <c r="B9312" s="1">
        <f t="shared" ca="1" si="1018"/>
        <v>425920.55439654051</v>
      </c>
      <c r="C9312" s="1">
        <f t="shared" ca="1" si="1015"/>
        <v>500</v>
      </c>
      <c r="D9312" s="1">
        <f t="shared" ca="1" si="1016"/>
        <v>58.639357099169693</v>
      </c>
      <c r="E9312" s="1">
        <f t="shared" ca="1" si="1017"/>
        <v>-1</v>
      </c>
      <c r="F9312" s="1">
        <f t="shared" ca="1" si="1019"/>
        <v>2</v>
      </c>
      <c r="G9312" s="1">
        <f t="shared" ca="1" si="1020"/>
        <v>4</v>
      </c>
      <c r="H9312" s="1">
        <f t="shared" ca="1" si="1021"/>
        <v>0</v>
      </c>
    </row>
    <row r="9313" spans="1:8" hidden="1" x14ac:dyDescent="0.2">
      <c r="A9313" s="1">
        <v>9310</v>
      </c>
      <c r="B9313" s="1">
        <f t="shared" ca="1" si="1018"/>
        <v>455240.23294612532</v>
      </c>
      <c r="C9313" s="1">
        <f t="shared" ca="1" si="1015"/>
        <v>100</v>
      </c>
      <c r="D9313" s="1">
        <f t="shared" ca="1" si="1016"/>
        <v>-42.077013244733351</v>
      </c>
      <c r="E9313" s="1">
        <f t="shared" ca="1" si="1017"/>
        <v>0</v>
      </c>
      <c r="F9313" s="1">
        <f t="shared" ca="1" si="1019"/>
        <v>1</v>
      </c>
      <c r="G9313" s="1">
        <f t="shared" ca="1" si="1020"/>
        <v>0</v>
      </c>
      <c r="H9313" s="1">
        <f t="shared" ca="1" si="1021"/>
        <v>1</v>
      </c>
    </row>
    <row r="9314" spans="1:8" hidden="1" x14ac:dyDescent="0.2">
      <c r="A9314" s="1">
        <v>9311</v>
      </c>
      <c r="B9314" s="1">
        <f t="shared" ca="1" si="1018"/>
        <v>451032.53162165202</v>
      </c>
      <c r="C9314" s="1">
        <f t="shared" ca="1" si="1015"/>
        <v>100</v>
      </c>
      <c r="D9314" s="1">
        <f t="shared" ca="1" si="1016"/>
        <v>58.639357099169693</v>
      </c>
      <c r="E9314" s="1">
        <f t="shared" ca="1" si="1017"/>
        <v>-1</v>
      </c>
      <c r="F9314" s="1">
        <f t="shared" ca="1" si="1019"/>
        <v>1</v>
      </c>
      <c r="G9314" s="1">
        <f t="shared" ca="1" si="1020"/>
        <v>1</v>
      </c>
      <c r="H9314" s="1">
        <f t="shared" ca="1" si="1021"/>
        <v>0</v>
      </c>
    </row>
    <row r="9315" spans="1:8" hidden="1" x14ac:dyDescent="0.2">
      <c r="A9315" s="1">
        <v>9312</v>
      </c>
      <c r="B9315" s="1">
        <f t="shared" ca="1" si="1018"/>
        <v>456896.467331569</v>
      </c>
      <c r="C9315" s="1">
        <f t="shared" ca="1" si="1015"/>
        <v>100</v>
      </c>
      <c r="D9315" s="1">
        <f t="shared" ca="1" si="1016"/>
        <v>58.639357099169693</v>
      </c>
      <c r="E9315" s="1">
        <f t="shared" ca="1" si="1017"/>
        <v>0</v>
      </c>
      <c r="F9315" s="1">
        <f t="shared" ca="1" si="1019"/>
        <v>1</v>
      </c>
      <c r="G9315" s="1">
        <f t="shared" ca="1" si="1020"/>
        <v>0</v>
      </c>
      <c r="H9315" s="1">
        <f t="shared" ca="1" si="1021"/>
        <v>1</v>
      </c>
    </row>
    <row r="9316" spans="1:8" hidden="1" x14ac:dyDescent="0.2">
      <c r="A9316" s="1">
        <v>9313</v>
      </c>
      <c r="B9316" s="1">
        <f t="shared" ca="1" si="1018"/>
        <v>462760.40304148599</v>
      </c>
      <c r="C9316" s="1">
        <f t="shared" ca="1" si="1015"/>
        <v>100</v>
      </c>
      <c r="D9316" s="1">
        <f t="shared" ca="1" si="1016"/>
        <v>-42.077013244733351</v>
      </c>
      <c r="E9316" s="1">
        <f t="shared" ca="1" si="1017"/>
        <v>0</v>
      </c>
      <c r="F9316" s="1">
        <f t="shared" ca="1" si="1019"/>
        <v>1</v>
      </c>
      <c r="G9316" s="1">
        <f t="shared" ca="1" si="1020"/>
        <v>0</v>
      </c>
      <c r="H9316" s="1">
        <f t="shared" ca="1" si="1021"/>
        <v>2</v>
      </c>
    </row>
    <row r="9317" spans="1:8" hidden="1" x14ac:dyDescent="0.2">
      <c r="A9317" s="1">
        <v>9314</v>
      </c>
      <c r="B9317" s="1">
        <f t="shared" ca="1" si="1018"/>
        <v>458552.70171701268</v>
      </c>
      <c r="C9317" s="1">
        <f t="shared" ca="1" si="1015"/>
        <v>100</v>
      </c>
      <c r="D9317" s="1">
        <f t="shared" ca="1" si="1016"/>
        <v>-42.077013244733351</v>
      </c>
      <c r="E9317" s="1">
        <f t="shared" ca="1" si="1017"/>
        <v>-1</v>
      </c>
      <c r="F9317" s="1">
        <f t="shared" ca="1" si="1019"/>
        <v>1</v>
      </c>
      <c r="G9317" s="1">
        <f t="shared" ca="1" si="1020"/>
        <v>1</v>
      </c>
      <c r="H9317" s="1">
        <f t="shared" ca="1" si="1021"/>
        <v>0</v>
      </c>
    </row>
    <row r="9318" spans="1:8" hidden="1" x14ac:dyDescent="0.2">
      <c r="A9318" s="1">
        <v>9315</v>
      </c>
      <c r="B9318" s="1">
        <f t="shared" ca="1" si="1018"/>
        <v>454345.00039253937</v>
      </c>
      <c r="C9318" s="1">
        <f t="shared" ca="1" si="1015"/>
        <v>100</v>
      </c>
      <c r="D9318" s="1">
        <f t="shared" ca="1" si="1016"/>
        <v>-42.077013244733351</v>
      </c>
      <c r="E9318" s="1">
        <f t="shared" ca="1" si="1017"/>
        <v>-2</v>
      </c>
      <c r="F9318" s="1">
        <f t="shared" ca="1" si="1019"/>
        <v>1</v>
      </c>
      <c r="G9318" s="1">
        <f t="shared" ca="1" si="1020"/>
        <v>2</v>
      </c>
      <c r="H9318" s="1">
        <f t="shared" ca="1" si="1021"/>
        <v>0</v>
      </c>
    </row>
    <row r="9319" spans="1:8" hidden="1" x14ac:dyDescent="0.2">
      <c r="A9319" s="1">
        <v>9316</v>
      </c>
      <c r="B9319" s="1">
        <f t="shared" ca="1" si="1018"/>
        <v>450137.29906806606</v>
      </c>
      <c r="C9319" s="1">
        <f t="shared" ca="1" si="1015"/>
        <v>100</v>
      </c>
      <c r="D9319" s="1">
        <f t="shared" ca="1" si="1016"/>
        <v>-42.077013244733351</v>
      </c>
      <c r="E9319" s="1">
        <f t="shared" ca="1" si="1017"/>
        <v>-3</v>
      </c>
      <c r="F9319" s="1">
        <f t="shared" ca="1" si="1019"/>
        <v>1</v>
      </c>
      <c r="G9319" s="1">
        <f t="shared" ca="1" si="1020"/>
        <v>3</v>
      </c>
      <c r="H9319" s="1">
        <f t="shared" ca="1" si="1021"/>
        <v>0</v>
      </c>
    </row>
    <row r="9320" spans="1:8" hidden="1" x14ac:dyDescent="0.2">
      <c r="A9320" s="1">
        <v>9317</v>
      </c>
      <c r="B9320" s="1">
        <f t="shared" ca="1" si="1018"/>
        <v>445929.59774359275</v>
      </c>
      <c r="C9320" s="1">
        <f t="shared" ca="1" si="1015"/>
        <v>100</v>
      </c>
      <c r="D9320" s="1">
        <f t="shared" ca="1" si="1016"/>
        <v>58.639357099169693</v>
      </c>
      <c r="E9320" s="1">
        <f t="shared" ca="1" si="1017"/>
        <v>-4</v>
      </c>
      <c r="F9320" s="1">
        <f t="shared" ca="1" si="1019"/>
        <v>1</v>
      </c>
      <c r="G9320" s="1">
        <f t="shared" ca="1" si="1020"/>
        <v>4</v>
      </c>
      <c r="H9320" s="1">
        <f t="shared" ca="1" si="1021"/>
        <v>0</v>
      </c>
    </row>
    <row r="9321" spans="1:8" hidden="1" x14ac:dyDescent="0.2">
      <c r="A9321" s="1">
        <v>9318</v>
      </c>
      <c r="B9321" s="1">
        <f t="shared" ca="1" si="1018"/>
        <v>451793.53345350974</v>
      </c>
      <c r="C9321" s="1">
        <f t="shared" ca="1" si="1015"/>
        <v>100</v>
      </c>
      <c r="D9321" s="1">
        <f t="shared" ca="1" si="1016"/>
        <v>58.639357099169693</v>
      </c>
      <c r="E9321" s="1">
        <f t="shared" ca="1" si="1017"/>
        <v>-3</v>
      </c>
      <c r="F9321" s="1">
        <f t="shared" ca="1" si="1019"/>
        <v>1</v>
      </c>
      <c r="G9321" s="1">
        <f t="shared" ca="1" si="1020"/>
        <v>0</v>
      </c>
      <c r="H9321" s="1">
        <f t="shared" ca="1" si="1021"/>
        <v>1</v>
      </c>
    </row>
    <row r="9322" spans="1:8" hidden="1" x14ac:dyDescent="0.2">
      <c r="A9322" s="1">
        <v>9319</v>
      </c>
      <c r="B9322" s="1">
        <f t="shared" ca="1" si="1018"/>
        <v>457657.46916342672</v>
      </c>
      <c r="C9322" s="1">
        <f t="shared" ca="1" si="1015"/>
        <v>100</v>
      </c>
      <c r="D9322" s="1">
        <f t="shared" ca="1" si="1016"/>
        <v>58.639357099169693</v>
      </c>
      <c r="E9322" s="1">
        <f t="shared" ca="1" si="1017"/>
        <v>-2</v>
      </c>
      <c r="F9322" s="1">
        <f t="shared" ca="1" si="1019"/>
        <v>1</v>
      </c>
      <c r="G9322" s="1">
        <f t="shared" ca="1" si="1020"/>
        <v>0</v>
      </c>
      <c r="H9322" s="1">
        <f t="shared" ca="1" si="1021"/>
        <v>2</v>
      </c>
    </row>
    <row r="9323" spans="1:8" hidden="1" x14ac:dyDescent="0.2">
      <c r="A9323" s="1">
        <v>9320</v>
      </c>
      <c r="B9323" s="1">
        <f t="shared" ca="1" si="1018"/>
        <v>463521.40487334371</v>
      </c>
      <c r="C9323" s="1">
        <f t="shared" ca="1" si="1015"/>
        <v>100</v>
      </c>
      <c r="D9323" s="1">
        <f t="shared" ca="1" si="1016"/>
        <v>-42.077013244733351</v>
      </c>
      <c r="E9323" s="1">
        <f t="shared" ca="1" si="1017"/>
        <v>-1</v>
      </c>
      <c r="F9323" s="1">
        <f t="shared" ca="1" si="1019"/>
        <v>1</v>
      </c>
      <c r="G9323" s="1">
        <f t="shared" ca="1" si="1020"/>
        <v>0</v>
      </c>
      <c r="H9323" s="1">
        <f t="shared" ca="1" si="1021"/>
        <v>3</v>
      </c>
    </row>
    <row r="9324" spans="1:8" hidden="1" x14ac:dyDescent="0.2">
      <c r="A9324" s="1">
        <v>9321</v>
      </c>
      <c r="B9324" s="1">
        <f t="shared" ca="1" si="1018"/>
        <v>459313.7035488704</v>
      </c>
      <c r="C9324" s="1">
        <f t="shared" ca="1" si="1015"/>
        <v>100</v>
      </c>
      <c r="D9324" s="1">
        <f t="shared" ca="1" si="1016"/>
        <v>-42.077013244733351</v>
      </c>
      <c r="E9324" s="1">
        <f t="shared" ca="1" si="1017"/>
        <v>-2</v>
      </c>
      <c r="F9324" s="1">
        <f t="shared" ca="1" si="1019"/>
        <v>1</v>
      </c>
      <c r="G9324" s="1">
        <f t="shared" ca="1" si="1020"/>
        <v>1</v>
      </c>
      <c r="H9324" s="1">
        <f t="shared" ca="1" si="1021"/>
        <v>0</v>
      </c>
    </row>
    <row r="9325" spans="1:8" hidden="1" x14ac:dyDescent="0.2">
      <c r="A9325" s="1">
        <v>9322</v>
      </c>
      <c r="B9325" s="1">
        <f t="shared" ca="1" si="1018"/>
        <v>455106.00222439709</v>
      </c>
      <c r="C9325" s="1">
        <f t="shared" ca="1" si="1015"/>
        <v>100</v>
      </c>
      <c r="D9325" s="1">
        <f t="shared" ca="1" si="1016"/>
        <v>58.639357099169693</v>
      </c>
      <c r="E9325" s="1">
        <f t="shared" ca="1" si="1017"/>
        <v>-3</v>
      </c>
      <c r="F9325" s="1">
        <f t="shared" ca="1" si="1019"/>
        <v>1</v>
      </c>
      <c r="G9325" s="1">
        <f t="shared" ca="1" si="1020"/>
        <v>2</v>
      </c>
      <c r="H9325" s="1">
        <f t="shared" ca="1" si="1021"/>
        <v>0</v>
      </c>
    </row>
    <row r="9326" spans="1:8" hidden="1" x14ac:dyDescent="0.2">
      <c r="A9326" s="1">
        <v>9323</v>
      </c>
      <c r="B9326" s="1">
        <f t="shared" ca="1" si="1018"/>
        <v>460969.93793431408</v>
      </c>
      <c r="C9326" s="1">
        <f t="shared" ca="1" si="1015"/>
        <v>100</v>
      </c>
      <c r="D9326" s="1">
        <f t="shared" ca="1" si="1016"/>
        <v>58.639357099169693</v>
      </c>
      <c r="E9326" s="1">
        <f t="shared" ca="1" si="1017"/>
        <v>-2</v>
      </c>
      <c r="F9326" s="1">
        <f t="shared" ca="1" si="1019"/>
        <v>1</v>
      </c>
      <c r="G9326" s="1">
        <f t="shared" ca="1" si="1020"/>
        <v>0</v>
      </c>
      <c r="H9326" s="1">
        <f t="shared" ca="1" si="1021"/>
        <v>1</v>
      </c>
    </row>
    <row r="9327" spans="1:8" hidden="1" x14ac:dyDescent="0.2">
      <c r="A9327" s="1">
        <v>9324</v>
      </c>
      <c r="B9327" s="1">
        <f t="shared" ca="1" si="1018"/>
        <v>466833.87364423106</v>
      </c>
      <c r="C9327" s="1">
        <f t="shared" ca="1" si="1015"/>
        <v>100</v>
      </c>
      <c r="D9327" s="1">
        <f t="shared" ca="1" si="1016"/>
        <v>58.639357099169693</v>
      </c>
      <c r="E9327" s="1">
        <f t="shared" ca="1" si="1017"/>
        <v>-1</v>
      </c>
      <c r="F9327" s="1">
        <f t="shared" ca="1" si="1019"/>
        <v>1</v>
      </c>
      <c r="G9327" s="1">
        <f t="shared" ca="1" si="1020"/>
        <v>0</v>
      </c>
      <c r="H9327" s="1">
        <f t="shared" ca="1" si="1021"/>
        <v>2</v>
      </c>
    </row>
    <row r="9328" spans="1:8" hidden="1" x14ac:dyDescent="0.2">
      <c r="A9328" s="1">
        <v>9325</v>
      </c>
      <c r="B9328" s="1">
        <f t="shared" ca="1" si="1018"/>
        <v>472697.80935414805</v>
      </c>
      <c r="C9328" s="1">
        <f t="shared" ca="1" si="1015"/>
        <v>100</v>
      </c>
      <c r="D9328" s="1">
        <f t="shared" ca="1" si="1016"/>
        <v>-42.077013244733351</v>
      </c>
      <c r="E9328" s="1">
        <f t="shared" ca="1" si="1017"/>
        <v>0</v>
      </c>
      <c r="F9328" s="1">
        <f t="shared" ca="1" si="1019"/>
        <v>1</v>
      </c>
      <c r="G9328" s="1">
        <f t="shared" ca="1" si="1020"/>
        <v>0</v>
      </c>
      <c r="H9328" s="1">
        <f t="shared" ca="1" si="1021"/>
        <v>3</v>
      </c>
    </row>
    <row r="9329" spans="1:8" hidden="1" x14ac:dyDescent="0.2">
      <c r="A9329" s="1">
        <v>9326</v>
      </c>
      <c r="B9329" s="1">
        <f t="shared" ca="1" si="1018"/>
        <v>468490.10802967474</v>
      </c>
      <c r="C9329" s="1">
        <f t="shared" ca="1" si="1015"/>
        <v>100</v>
      </c>
      <c r="D9329" s="1">
        <f t="shared" ca="1" si="1016"/>
        <v>-42.077013244733351</v>
      </c>
      <c r="E9329" s="1">
        <f t="shared" ca="1" si="1017"/>
        <v>-1</v>
      </c>
      <c r="F9329" s="1">
        <f t="shared" ca="1" si="1019"/>
        <v>1</v>
      </c>
      <c r="G9329" s="1">
        <f t="shared" ca="1" si="1020"/>
        <v>1</v>
      </c>
      <c r="H9329" s="1">
        <f t="shared" ca="1" si="1021"/>
        <v>0</v>
      </c>
    </row>
    <row r="9330" spans="1:8" hidden="1" x14ac:dyDescent="0.2">
      <c r="A9330" s="1">
        <v>9327</v>
      </c>
      <c r="B9330" s="1">
        <f t="shared" ca="1" si="1018"/>
        <v>464282.40670520143</v>
      </c>
      <c r="C9330" s="1">
        <f t="shared" ca="1" si="1015"/>
        <v>100</v>
      </c>
      <c r="D9330" s="1">
        <f t="shared" ca="1" si="1016"/>
        <v>58.639357099169693</v>
      </c>
      <c r="E9330" s="1">
        <f t="shared" ca="1" si="1017"/>
        <v>-2</v>
      </c>
      <c r="F9330" s="1">
        <f t="shared" ca="1" si="1019"/>
        <v>1</v>
      </c>
      <c r="G9330" s="1">
        <f t="shared" ca="1" si="1020"/>
        <v>2</v>
      </c>
      <c r="H9330" s="1">
        <f t="shared" ca="1" si="1021"/>
        <v>0</v>
      </c>
    </row>
    <row r="9331" spans="1:8" hidden="1" x14ac:dyDescent="0.2">
      <c r="A9331" s="1">
        <v>9328</v>
      </c>
      <c r="B9331" s="1">
        <f t="shared" ca="1" si="1018"/>
        <v>470146.34241511842</v>
      </c>
      <c r="C9331" s="1">
        <f t="shared" ca="1" si="1015"/>
        <v>100</v>
      </c>
      <c r="D9331" s="1">
        <f t="shared" ca="1" si="1016"/>
        <v>58.639357099169693</v>
      </c>
      <c r="E9331" s="1">
        <f t="shared" ca="1" si="1017"/>
        <v>-1</v>
      </c>
      <c r="F9331" s="1">
        <f t="shared" ca="1" si="1019"/>
        <v>1</v>
      </c>
      <c r="G9331" s="1">
        <f t="shared" ca="1" si="1020"/>
        <v>0</v>
      </c>
      <c r="H9331" s="1">
        <f t="shared" ca="1" si="1021"/>
        <v>1</v>
      </c>
    </row>
    <row r="9332" spans="1:8" hidden="1" x14ac:dyDescent="0.2">
      <c r="A9332" s="1">
        <v>9329</v>
      </c>
      <c r="B9332" s="1">
        <f t="shared" ca="1" si="1018"/>
        <v>476010.2781250354</v>
      </c>
      <c r="C9332" s="1">
        <f t="shared" ca="1" si="1015"/>
        <v>100</v>
      </c>
      <c r="D9332" s="1">
        <f t="shared" ca="1" si="1016"/>
        <v>58.639357099169693</v>
      </c>
      <c r="E9332" s="1">
        <f t="shared" ca="1" si="1017"/>
        <v>0</v>
      </c>
      <c r="F9332" s="1">
        <f t="shared" ca="1" si="1019"/>
        <v>1</v>
      </c>
      <c r="G9332" s="1">
        <f t="shared" ca="1" si="1020"/>
        <v>0</v>
      </c>
      <c r="H9332" s="1">
        <f t="shared" ca="1" si="1021"/>
        <v>2</v>
      </c>
    </row>
    <row r="9333" spans="1:8" hidden="1" x14ac:dyDescent="0.2">
      <c r="A9333" s="1">
        <v>9330</v>
      </c>
      <c r="B9333" s="1">
        <f t="shared" ca="1" si="1018"/>
        <v>481874.21383495239</v>
      </c>
      <c r="C9333" s="1">
        <f t="shared" ca="1" si="1015"/>
        <v>100</v>
      </c>
      <c r="D9333" s="1">
        <f t="shared" ca="1" si="1016"/>
        <v>-42.077013244733351</v>
      </c>
      <c r="E9333" s="1">
        <f t="shared" ca="1" si="1017"/>
        <v>0</v>
      </c>
      <c r="F9333" s="1">
        <f t="shared" ca="1" si="1019"/>
        <v>1</v>
      </c>
      <c r="G9333" s="1">
        <f t="shared" ca="1" si="1020"/>
        <v>0</v>
      </c>
      <c r="H9333" s="1">
        <f t="shared" ca="1" si="1021"/>
        <v>3</v>
      </c>
    </row>
    <row r="9334" spans="1:8" hidden="1" x14ac:dyDescent="0.2">
      <c r="A9334" s="1">
        <v>9331</v>
      </c>
      <c r="B9334" s="1">
        <f t="shared" ca="1" si="1018"/>
        <v>477666.51251047908</v>
      </c>
      <c r="C9334" s="1">
        <f t="shared" ca="1" si="1015"/>
        <v>100</v>
      </c>
      <c r="D9334" s="1">
        <f t="shared" ca="1" si="1016"/>
        <v>-42.077013244733351</v>
      </c>
      <c r="E9334" s="1">
        <f t="shared" ca="1" si="1017"/>
        <v>-1</v>
      </c>
      <c r="F9334" s="1">
        <f t="shared" ca="1" si="1019"/>
        <v>1</v>
      </c>
      <c r="G9334" s="1">
        <f t="shared" ca="1" si="1020"/>
        <v>1</v>
      </c>
      <c r="H9334" s="1">
        <f t="shared" ca="1" si="1021"/>
        <v>0</v>
      </c>
    </row>
    <row r="9335" spans="1:8" hidden="1" x14ac:dyDescent="0.2">
      <c r="A9335" s="1">
        <v>9332</v>
      </c>
      <c r="B9335" s="1">
        <f t="shared" ca="1" si="1018"/>
        <v>473458.81118600577</v>
      </c>
      <c r="C9335" s="1">
        <f t="shared" ca="1" si="1015"/>
        <v>100</v>
      </c>
      <c r="D9335" s="1">
        <f t="shared" ca="1" si="1016"/>
        <v>58.639357099169693</v>
      </c>
      <c r="E9335" s="1">
        <f t="shared" ca="1" si="1017"/>
        <v>-2</v>
      </c>
      <c r="F9335" s="1">
        <f t="shared" ca="1" si="1019"/>
        <v>1</v>
      </c>
      <c r="G9335" s="1">
        <f t="shared" ca="1" si="1020"/>
        <v>2</v>
      </c>
      <c r="H9335" s="1">
        <f t="shared" ca="1" si="1021"/>
        <v>0</v>
      </c>
    </row>
    <row r="9336" spans="1:8" hidden="1" x14ac:dyDescent="0.2">
      <c r="A9336" s="1">
        <v>9333</v>
      </c>
      <c r="B9336" s="1">
        <f t="shared" ca="1" si="1018"/>
        <v>479322.74689592276</v>
      </c>
      <c r="C9336" s="1">
        <f t="shared" ca="1" si="1015"/>
        <v>100</v>
      </c>
      <c r="D9336" s="1">
        <f t="shared" ca="1" si="1016"/>
        <v>-42.077013244733351</v>
      </c>
      <c r="E9336" s="1">
        <f t="shared" ca="1" si="1017"/>
        <v>-1</v>
      </c>
      <c r="F9336" s="1">
        <f t="shared" ca="1" si="1019"/>
        <v>1</v>
      </c>
      <c r="G9336" s="1">
        <f t="shared" ca="1" si="1020"/>
        <v>0</v>
      </c>
      <c r="H9336" s="1">
        <f t="shared" ca="1" si="1021"/>
        <v>1</v>
      </c>
    </row>
    <row r="9337" spans="1:8" hidden="1" x14ac:dyDescent="0.2">
      <c r="A9337" s="1">
        <v>9334</v>
      </c>
      <c r="B9337" s="1">
        <f t="shared" ca="1" si="1018"/>
        <v>475115.04557144945</v>
      </c>
      <c r="C9337" s="1">
        <f t="shared" ca="1" si="1015"/>
        <v>100</v>
      </c>
      <c r="D9337" s="1">
        <f t="shared" ca="1" si="1016"/>
        <v>58.639357099169693</v>
      </c>
      <c r="E9337" s="1">
        <f t="shared" ca="1" si="1017"/>
        <v>-2</v>
      </c>
      <c r="F9337" s="1">
        <f t="shared" ca="1" si="1019"/>
        <v>1</v>
      </c>
      <c r="G9337" s="1">
        <f t="shared" ca="1" si="1020"/>
        <v>1</v>
      </c>
      <c r="H9337" s="1">
        <f t="shared" ca="1" si="1021"/>
        <v>0</v>
      </c>
    </row>
    <row r="9338" spans="1:8" hidden="1" x14ac:dyDescent="0.2">
      <c r="A9338" s="1">
        <v>9335</v>
      </c>
      <c r="B9338" s="1">
        <f t="shared" ca="1" si="1018"/>
        <v>480978.98128136643</v>
      </c>
      <c r="C9338" s="1">
        <f t="shared" ca="1" si="1015"/>
        <v>100</v>
      </c>
      <c r="D9338" s="1">
        <f t="shared" ca="1" si="1016"/>
        <v>58.639357099169693</v>
      </c>
      <c r="E9338" s="1">
        <f t="shared" ca="1" si="1017"/>
        <v>-1</v>
      </c>
      <c r="F9338" s="1">
        <f t="shared" ca="1" si="1019"/>
        <v>1</v>
      </c>
      <c r="G9338" s="1">
        <f t="shared" ca="1" si="1020"/>
        <v>0</v>
      </c>
      <c r="H9338" s="1">
        <f t="shared" ca="1" si="1021"/>
        <v>1</v>
      </c>
    </row>
    <row r="9339" spans="1:8" hidden="1" x14ac:dyDescent="0.2">
      <c r="A9339" s="1">
        <v>9336</v>
      </c>
      <c r="B9339" s="1">
        <f t="shared" ca="1" si="1018"/>
        <v>486842.91699128342</v>
      </c>
      <c r="C9339" s="1">
        <f t="shared" ca="1" si="1015"/>
        <v>100</v>
      </c>
      <c r="D9339" s="1">
        <f t="shared" ca="1" si="1016"/>
        <v>-42.077013244733351</v>
      </c>
      <c r="E9339" s="1">
        <f t="shared" ca="1" si="1017"/>
        <v>0</v>
      </c>
      <c r="F9339" s="1">
        <f t="shared" ca="1" si="1019"/>
        <v>1</v>
      </c>
      <c r="G9339" s="1">
        <f t="shared" ca="1" si="1020"/>
        <v>0</v>
      </c>
      <c r="H9339" s="1">
        <f t="shared" ca="1" si="1021"/>
        <v>2</v>
      </c>
    </row>
    <row r="9340" spans="1:8" hidden="1" x14ac:dyDescent="0.2">
      <c r="A9340" s="1">
        <v>9337</v>
      </c>
      <c r="B9340" s="1">
        <f t="shared" ca="1" si="1018"/>
        <v>482635.21566681011</v>
      </c>
      <c r="C9340" s="1">
        <f t="shared" ca="1" si="1015"/>
        <v>100</v>
      </c>
      <c r="D9340" s="1">
        <f t="shared" ca="1" si="1016"/>
        <v>58.639357099169693</v>
      </c>
      <c r="E9340" s="1">
        <f t="shared" ca="1" si="1017"/>
        <v>-1</v>
      </c>
      <c r="F9340" s="1">
        <f t="shared" ca="1" si="1019"/>
        <v>1</v>
      </c>
      <c r="G9340" s="1">
        <f t="shared" ca="1" si="1020"/>
        <v>1</v>
      </c>
      <c r="H9340" s="1">
        <f t="shared" ca="1" si="1021"/>
        <v>0</v>
      </c>
    </row>
    <row r="9341" spans="1:8" hidden="1" x14ac:dyDescent="0.2">
      <c r="A9341" s="1">
        <v>9338</v>
      </c>
      <c r="B9341" s="1">
        <f t="shared" ca="1" si="1018"/>
        <v>488499.1513767271</v>
      </c>
      <c r="C9341" s="1">
        <f t="shared" ca="1" si="1015"/>
        <v>100</v>
      </c>
      <c r="D9341" s="1">
        <f t="shared" ca="1" si="1016"/>
        <v>-42.077013244733351</v>
      </c>
      <c r="E9341" s="1">
        <f t="shared" ca="1" si="1017"/>
        <v>0</v>
      </c>
      <c r="F9341" s="1">
        <f t="shared" ca="1" si="1019"/>
        <v>1</v>
      </c>
      <c r="G9341" s="1">
        <f t="shared" ca="1" si="1020"/>
        <v>0</v>
      </c>
      <c r="H9341" s="1">
        <f t="shared" ca="1" si="1021"/>
        <v>1</v>
      </c>
    </row>
    <row r="9342" spans="1:8" hidden="1" x14ac:dyDescent="0.2">
      <c r="A9342" s="1">
        <v>9339</v>
      </c>
      <c r="B9342" s="1">
        <f t="shared" ca="1" si="1018"/>
        <v>484291.45005225379</v>
      </c>
      <c r="C9342" s="1">
        <f t="shared" ca="1" si="1015"/>
        <v>100</v>
      </c>
      <c r="D9342" s="1">
        <f t="shared" ca="1" si="1016"/>
        <v>-42.077013244733351</v>
      </c>
      <c r="E9342" s="1">
        <f t="shared" ca="1" si="1017"/>
        <v>-1</v>
      </c>
      <c r="F9342" s="1">
        <f t="shared" ca="1" si="1019"/>
        <v>1</v>
      </c>
      <c r="G9342" s="1">
        <f t="shared" ca="1" si="1020"/>
        <v>1</v>
      </c>
      <c r="H9342" s="1">
        <f t="shared" ca="1" si="1021"/>
        <v>0</v>
      </c>
    </row>
    <row r="9343" spans="1:8" hidden="1" x14ac:dyDescent="0.2">
      <c r="A9343" s="1">
        <v>9340</v>
      </c>
      <c r="B9343" s="1">
        <f t="shared" ca="1" si="1018"/>
        <v>480083.74872778048</v>
      </c>
      <c r="C9343" s="1">
        <f t="shared" ca="1" si="1015"/>
        <v>100</v>
      </c>
      <c r="D9343" s="1">
        <f t="shared" ca="1" si="1016"/>
        <v>-42.077013244733351</v>
      </c>
      <c r="E9343" s="1">
        <f t="shared" ca="1" si="1017"/>
        <v>-2</v>
      </c>
      <c r="F9343" s="1">
        <f t="shared" ca="1" si="1019"/>
        <v>1</v>
      </c>
      <c r="G9343" s="1">
        <f t="shared" ca="1" si="1020"/>
        <v>2</v>
      </c>
      <c r="H9343" s="1">
        <f t="shared" ca="1" si="1021"/>
        <v>0</v>
      </c>
    </row>
    <row r="9344" spans="1:8" hidden="1" x14ac:dyDescent="0.2">
      <c r="A9344" s="1">
        <v>9341</v>
      </c>
      <c r="B9344" s="1">
        <f t="shared" ca="1" si="1018"/>
        <v>475876.04740330717</v>
      </c>
      <c r="C9344" s="1">
        <f t="shared" ca="1" si="1015"/>
        <v>100</v>
      </c>
      <c r="D9344" s="1">
        <f t="shared" ca="1" si="1016"/>
        <v>-42.077013244733351</v>
      </c>
      <c r="E9344" s="1">
        <f t="shared" ca="1" si="1017"/>
        <v>-3</v>
      </c>
      <c r="F9344" s="1">
        <f t="shared" ca="1" si="1019"/>
        <v>1</v>
      </c>
      <c r="G9344" s="1">
        <f t="shared" ca="1" si="1020"/>
        <v>3</v>
      </c>
      <c r="H9344" s="1">
        <f t="shared" ca="1" si="1021"/>
        <v>0</v>
      </c>
    </row>
    <row r="9345" spans="1:8" hidden="1" x14ac:dyDescent="0.2">
      <c r="A9345" s="1">
        <v>9342</v>
      </c>
      <c r="B9345" s="1">
        <f t="shared" ca="1" si="1018"/>
        <v>471668.34607883386</v>
      </c>
      <c r="C9345" s="1">
        <f t="shared" ca="1" si="1015"/>
        <v>100</v>
      </c>
      <c r="D9345" s="1">
        <f t="shared" ca="1" si="1016"/>
        <v>-42.077013244733351</v>
      </c>
      <c r="E9345" s="1">
        <f t="shared" ca="1" si="1017"/>
        <v>-4</v>
      </c>
      <c r="F9345" s="1">
        <f t="shared" ca="1" si="1019"/>
        <v>1</v>
      </c>
      <c r="G9345" s="1">
        <f t="shared" ca="1" si="1020"/>
        <v>4</v>
      </c>
      <c r="H9345" s="1">
        <f t="shared" ca="1" si="1021"/>
        <v>0</v>
      </c>
    </row>
    <row r="9346" spans="1:8" hidden="1" x14ac:dyDescent="0.2">
      <c r="A9346" s="1">
        <v>9343</v>
      </c>
      <c r="B9346" s="1">
        <f t="shared" ca="1" si="1018"/>
        <v>467460.64475436055</v>
      </c>
      <c r="C9346" s="1">
        <f t="shared" ca="1" si="1015"/>
        <v>500</v>
      </c>
      <c r="D9346" s="1">
        <f t="shared" ca="1" si="1016"/>
        <v>-42.077013244733351</v>
      </c>
      <c r="E9346" s="1">
        <f t="shared" ca="1" si="1017"/>
        <v>0</v>
      </c>
      <c r="F9346" s="1">
        <f t="shared" ca="1" si="1019"/>
        <v>2</v>
      </c>
      <c r="G9346" s="1">
        <f t="shared" ca="1" si="1020"/>
        <v>5</v>
      </c>
      <c r="H9346" s="1">
        <f t="shared" ca="1" si="1021"/>
        <v>0</v>
      </c>
    </row>
    <row r="9347" spans="1:8" hidden="1" x14ac:dyDescent="0.2">
      <c r="A9347" s="1">
        <v>9344</v>
      </c>
      <c r="B9347" s="1">
        <f t="shared" ca="1" si="1018"/>
        <v>446422.13813199388</v>
      </c>
      <c r="C9347" s="1">
        <f t="shared" ca="1" si="1015"/>
        <v>500</v>
      </c>
      <c r="D9347" s="1">
        <f t="shared" ca="1" si="1016"/>
        <v>-42.077013244733351</v>
      </c>
      <c r="E9347" s="1">
        <f t="shared" ca="1" si="1017"/>
        <v>-1</v>
      </c>
      <c r="F9347" s="1">
        <f t="shared" ca="1" si="1019"/>
        <v>2</v>
      </c>
      <c r="G9347" s="1">
        <f t="shared" ca="1" si="1020"/>
        <v>6</v>
      </c>
      <c r="H9347" s="1">
        <f t="shared" ca="1" si="1021"/>
        <v>0</v>
      </c>
    </row>
    <row r="9348" spans="1:8" hidden="1" x14ac:dyDescent="0.2">
      <c r="A9348" s="1">
        <v>9345</v>
      </c>
      <c r="B9348" s="1">
        <f t="shared" ca="1" si="1018"/>
        <v>425383.63150962722</v>
      </c>
      <c r="C9348" s="1">
        <f t="shared" ca="1" si="1015"/>
        <v>500</v>
      </c>
      <c r="D9348" s="1">
        <f t="shared" ca="1" si="1016"/>
        <v>-42.077013244733351</v>
      </c>
      <c r="E9348" s="1">
        <f t="shared" ca="1" si="1017"/>
        <v>-2</v>
      </c>
      <c r="F9348" s="1">
        <f t="shared" ca="1" si="1019"/>
        <v>2</v>
      </c>
      <c r="G9348" s="1">
        <f t="shared" ca="1" si="1020"/>
        <v>7</v>
      </c>
      <c r="H9348" s="1">
        <f t="shared" ca="1" si="1021"/>
        <v>0</v>
      </c>
    </row>
    <row r="9349" spans="1:8" hidden="1" x14ac:dyDescent="0.2">
      <c r="A9349" s="1">
        <v>9346</v>
      </c>
      <c r="B9349" s="1">
        <f t="shared" ca="1" si="1018"/>
        <v>404345.12488726055</v>
      </c>
      <c r="C9349" s="1">
        <f t="shared" ref="C9349:C9412" ca="1" si="1022">$C$4*POWER($L$2,F9349-1)</f>
        <v>500</v>
      </c>
      <c r="D9349" s="1">
        <f t="shared" ref="D9349:D9412" ca="1" si="1023">IF(RAND()&lt;$B$1,$F$1,$H$1)</f>
        <v>58.639357099169693</v>
      </c>
      <c r="E9349" s="1">
        <f t="shared" ref="E9349:E9412" ca="1" si="1024">IF(D9348&lt;0,IF(E9348-1=-$D$2,0,E9348-1),IF(E9348+1=$F$2,0,E9348+1))</f>
        <v>-3</v>
      </c>
      <c r="F9349" s="1">
        <f t="shared" ca="1" si="1019"/>
        <v>2</v>
      </c>
      <c r="G9349" s="1">
        <f t="shared" ca="1" si="1020"/>
        <v>8</v>
      </c>
      <c r="H9349" s="1">
        <f t="shared" ca="1" si="1021"/>
        <v>0</v>
      </c>
    </row>
    <row r="9350" spans="1:8" hidden="1" x14ac:dyDescent="0.2">
      <c r="A9350" s="1">
        <v>9347</v>
      </c>
      <c r="B9350" s="1">
        <f t="shared" ref="B9350:B9413" ca="1" si="1025">B9349+D9349*C9349</f>
        <v>433664.80343684542</v>
      </c>
      <c r="C9350" s="1">
        <f t="shared" ca="1" si="1022"/>
        <v>500</v>
      </c>
      <c r="D9350" s="1">
        <f t="shared" ca="1" si="1023"/>
        <v>-42.077013244733351</v>
      </c>
      <c r="E9350" s="1">
        <f t="shared" ca="1" si="1024"/>
        <v>-2</v>
      </c>
      <c r="F9350" s="1">
        <f t="shared" ref="F9350:F9413" ca="1" si="1026">IF(AND(D9349&gt;0,E9350=0),IF(F9349-1&lt;1,1,F9349-1),IF(AND(D9349&lt;0,E9350=0),IF(F9349+1&gt;$H$2,1,F9349+1),F9349))</f>
        <v>2</v>
      </c>
      <c r="G9350" s="1">
        <f t="shared" ref="G9350:G9413" ca="1" si="1027">IF(D9349&gt;0,0,G9349+1)</f>
        <v>0</v>
      </c>
      <c r="H9350" s="1">
        <f t="shared" ref="H9350:H9413" ca="1" si="1028">IF(D9349&lt;0,0,H9349+1)</f>
        <v>1</v>
      </c>
    </row>
    <row r="9351" spans="1:8" hidden="1" x14ac:dyDescent="0.2">
      <c r="A9351" s="1">
        <v>9348</v>
      </c>
      <c r="B9351" s="1">
        <f t="shared" ca="1" si="1025"/>
        <v>412626.29681447876</v>
      </c>
      <c r="C9351" s="1">
        <f t="shared" ca="1" si="1022"/>
        <v>500</v>
      </c>
      <c r="D9351" s="1">
        <f t="shared" ca="1" si="1023"/>
        <v>-42.077013244733351</v>
      </c>
      <c r="E9351" s="1">
        <f t="shared" ca="1" si="1024"/>
        <v>-3</v>
      </c>
      <c r="F9351" s="1">
        <f t="shared" ca="1" si="1026"/>
        <v>2</v>
      </c>
      <c r="G9351" s="1">
        <f t="shared" ca="1" si="1027"/>
        <v>1</v>
      </c>
      <c r="H9351" s="1">
        <f t="shared" ca="1" si="1028"/>
        <v>0</v>
      </c>
    </row>
    <row r="9352" spans="1:8" hidden="1" x14ac:dyDescent="0.2">
      <c r="A9352" s="1">
        <v>9349</v>
      </c>
      <c r="B9352" s="1">
        <f t="shared" ca="1" si="1025"/>
        <v>391587.79019211209</v>
      </c>
      <c r="C9352" s="1">
        <f t="shared" ca="1" si="1022"/>
        <v>500</v>
      </c>
      <c r="D9352" s="1">
        <f t="shared" ca="1" si="1023"/>
        <v>58.639357099169693</v>
      </c>
      <c r="E9352" s="1">
        <f t="shared" ca="1" si="1024"/>
        <v>-4</v>
      </c>
      <c r="F9352" s="1">
        <f t="shared" ca="1" si="1026"/>
        <v>2</v>
      </c>
      <c r="G9352" s="1">
        <f t="shared" ca="1" si="1027"/>
        <v>2</v>
      </c>
      <c r="H9352" s="1">
        <f t="shared" ca="1" si="1028"/>
        <v>0</v>
      </c>
    </row>
    <row r="9353" spans="1:8" hidden="1" x14ac:dyDescent="0.2">
      <c r="A9353" s="1">
        <v>9350</v>
      </c>
      <c r="B9353" s="1">
        <f t="shared" ca="1" si="1025"/>
        <v>420907.46874169691</v>
      </c>
      <c r="C9353" s="1">
        <f t="shared" ca="1" si="1022"/>
        <v>500</v>
      </c>
      <c r="D9353" s="1">
        <f t="shared" ca="1" si="1023"/>
        <v>-42.077013244733351</v>
      </c>
      <c r="E9353" s="1">
        <f t="shared" ca="1" si="1024"/>
        <v>-3</v>
      </c>
      <c r="F9353" s="1">
        <f t="shared" ca="1" si="1026"/>
        <v>2</v>
      </c>
      <c r="G9353" s="1">
        <f t="shared" ca="1" si="1027"/>
        <v>0</v>
      </c>
      <c r="H9353" s="1">
        <f t="shared" ca="1" si="1028"/>
        <v>1</v>
      </c>
    </row>
    <row r="9354" spans="1:8" hidden="1" x14ac:dyDescent="0.2">
      <c r="A9354" s="1">
        <v>9351</v>
      </c>
      <c r="B9354" s="1">
        <f t="shared" ca="1" si="1025"/>
        <v>399868.96211933024</v>
      </c>
      <c r="C9354" s="1">
        <f t="shared" ca="1" si="1022"/>
        <v>500</v>
      </c>
      <c r="D9354" s="1">
        <f t="shared" ca="1" si="1023"/>
        <v>-42.077013244733351</v>
      </c>
      <c r="E9354" s="1">
        <f t="shared" ca="1" si="1024"/>
        <v>-4</v>
      </c>
      <c r="F9354" s="1">
        <f t="shared" ca="1" si="1026"/>
        <v>2</v>
      </c>
      <c r="G9354" s="1">
        <f t="shared" ca="1" si="1027"/>
        <v>1</v>
      </c>
      <c r="H9354" s="1">
        <f t="shared" ca="1" si="1028"/>
        <v>0</v>
      </c>
    </row>
    <row r="9355" spans="1:8" hidden="1" x14ac:dyDescent="0.2">
      <c r="A9355" s="1">
        <v>9352</v>
      </c>
      <c r="B9355" s="1">
        <f t="shared" ca="1" si="1025"/>
        <v>378830.45549696358</v>
      </c>
      <c r="C9355" s="1">
        <f t="shared" ca="1" si="1022"/>
        <v>100</v>
      </c>
      <c r="D9355" s="1">
        <f t="shared" ca="1" si="1023"/>
        <v>58.639357099169693</v>
      </c>
      <c r="E9355" s="1">
        <f t="shared" ca="1" si="1024"/>
        <v>0</v>
      </c>
      <c r="F9355" s="1">
        <f t="shared" ca="1" si="1026"/>
        <v>1</v>
      </c>
      <c r="G9355" s="1">
        <f t="shared" ca="1" si="1027"/>
        <v>2</v>
      </c>
      <c r="H9355" s="1">
        <f t="shared" ca="1" si="1028"/>
        <v>0</v>
      </c>
    </row>
    <row r="9356" spans="1:8" hidden="1" x14ac:dyDescent="0.2">
      <c r="A9356" s="1">
        <v>9353</v>
      </c>
      <c r="B9356" s="1">
        <f t="shared" ca="1" si="1025"/>
        <v>384694.39120688057</v>
      </c>
      <c r="C9356" s="1">
        <f t="shared" ca="1" si="1022"/>
        <v>100</v>
      </c>
      <c r="D9356" s="1">
        <f t="shared" ca="1" si="1023"/>
        <v>-42.077013244733351</v>
      </c>
      <c r="E9356" s="1">
        <f t="shared" ca="1" si="1024"/>
        <v>0</v>
      </c>
      <c r="F9356" s="1">
        <f t="shared" ca="1" si="1026"/>
        <v>1</v>
      </c>
      <c r="G9356" s="1">
        <f t="shared" ca="1" si="1027"/>
        <v>0</v>
      </c>
      <c r="H9356" s="1">
        <f t="shared" ca="1" si="1028"/>
        <v>1</v>
      </c>
    </row>
    <row r="9357" spans="1:8" hidden="1" x14ac:dyDescent="0.2">
      <c r="A9357" s="1">
        <v>9354</v>
      </c>
      <c r="B9357" s="1">
        <f t="shared" ca="1" si="1025"/>
        <v>380486.68988240726</v>
      </c>
      <c r="C9357" s="1">
        <f t="shared" ca="1" si="1022"/>
        <v>100</v>
      </c>
      <c r="D9357" s="1">
        <f t="shared" ca="1" si="1023"/>
        <v>-42.077013244733351</v>
      </c>
      <c r="E9357" s="1">
        <f t="shared" ca="1" si="1024"/>
        <v>-1</v>
      </c>
      <c r="F9357" s="1">
        <f t="shared" ca="1" si="1026"/>
        <v>1</v>
      </c>
      <c r="G9357" s="1">
        <f t="shared" ca="1" si="1027"/>
        <v>1</v>
      </c>
      <c r="H9357" s="1">
        <f t="shared" ca="1" si="1028"/>
        <v>0</v>
      </c>
    </row>
    <row r="9358" spans="1:8" hidden="1" x14ac:dyDescent="0.2">
      <c r="A9358" s="1">
        <v>9355</v>
      </c>
      <c r="B9358" s="1">
        <f t="shared" ca="1" si="1025"/>
        <v>376278.98855793395</v>
      </c>
      <c r="C9358" s="1">
        <f t="shared" ca="1" si="1022"/>
        <v>100</v>
      </c>
      <c r="D9358" s="1">
        <f t="shared" ca="1" si="1023"/>
        <v>-42.077013244733351</v>
      </c>
      <c r="E9358" s="1">
        <f t="shared" ca="1" si="1024"/>
        <v>-2</v>
      </c>
      <c r="F9358" s="1">
        <f t="shared" ca="1" si="1026"/>
        <v>1</v>
      </c>
      <c r="G9358" s="1">
        <f t="shared" ca="1" si="1027"/>
        <v>2</v>
      </c>
      <c r="H9358" s="1">
        <f t="shared" ca="1" si="1028"/>
        <v>0</v>
      </c>
    </row>
    <row r="9359" spans="1:8" hidden="1" x14ac:dyDescent="0.2">
      <c r="A9359" s="1">
        <v>9356</v>
      </c>
      <c r="B9359" s="1">
        <f t="shared" ca="1" si="1025"/>
        <v>372071.28723346064</v>
      </c>
      <c r="C9359" s="1">
        <f t="shared" ca="1" si="1022"/>
        <v>100</v>
      </c>
      <c r="D9359" s="1">
        <f t="shared" ca="1" si="1023"/>
        <v>58.639357099169693</v>
      </c>
      <c r="E9359" s="1">
        <f t="shared" ca="1" si="1024"/>
        <v>-3</v>
      </c>
      <c r="F9359" s="1">
        <f t="shared" ca="1" si="1026"/>
        <v>1</v>
      </c>
      <c r="G9359" s="1">
        <f t="shared" ca="1" si="1027"/>
        <v>3</v>
      </c>
      <c r="H9359" s="1">
        <f t="shared" ca="1" si="1028"/>
        <v>0</v>
      </c>
    </row>
    <row r="9360" spans="1:8" hidden="1" x14ac:dyDescent="0.2">
      <c r="A9360" s="1">
        <v>9357</v>
      </c>
      <c r="B9360" s="1">
        <f t="shared" ca="1" si="1025"/>
        <v>377935.22294337762</v>
      </c>
      <c r="C9360" s="1">
        <f t="shared" ca="1" si="1022"/>
        <v>100</v>
      </c>
      <c r="D9360" s="1">
        <f t="shared" ca="1" si="1023"/>
        <v>-42.077013244733351</v>
      </c>
      <c r="E9360" s="1">
        <f t="shared" ca="1" si="1024"/>
        <v>-2</v>
      </c>
      <c r="F9360" s="1">
        <f t="shared" ca="1" si="1026"/>
        <v>1</v>
      </c>
      <c r="G9360" s="1">
        <f t="shared" ca="1" si="1027"/>
        <v>0</v>
      </c>
      <c r="H9360" s="1">
        <f t="shared" ca="1" si="1028"/>
        <v>1</v>
      </c>
    </row>
    <row r="9361" spans="1:8" hidden="1" x14ac:dyDescent="0.2">
      <c r="A9361" s="1">
        <v>9358</v>
      </c>
      <c r="B9361" s="1">
        <f t="shared" ca="1" si="1025"/>
        <v>373727.52161890431</v>
      </c>
      <c r="C9361" s="1">
        <f t="shared" ca="1" si="1022"/>
        <v>100</v>
      </c>
      <c r="D9361" s="1">
        <f t="shared" ca="1" si="1023"/>
        <v>58.639357099169693</v>
      </c>
      <c r="E9361" s="1">
        <f t="shared" ca="1" si="1024"/>
        <v>-3</v>
      </c>
      <c r="F9361" s="1">
        <f t="shared" ca="1" si="1026"/>
        <v>1</v>
      </c>
      <c r="G9361" s="1">
        <f t="shared" ca="1" si="1027"/>
        <v>1</v>
      </c>
      <c r="H9361" s="1">
        <f t="shared" ca="1" si="1028"/>
        <v>0</v>
      </c>
    </row>
    <row r="9362" spans="1:8" hidden="1" x14ac:dyDescent="0.2">
      <c r="A9362" s="1">
        <v>9359</v>
      </c>
      <c r="B9362" s="1">
        <f t="shared" ca="1" si="1025"/>
        <v>379591.4573288213</v>
      </c>
      <c r="C9362" s="1">
        <f t="shared" ca="1" si="1022"/>
        <v>100</v>
      </c>
      <c r="D9362" s="1">
        <f t="shared" ca="1" si="1023"/>
        <v>-42.077013244733351</v>
      </c>
      <c r="E9362" s="1">
        <f t="shared" ca="1" si="1024"/>
        <v>-2</v>
      </c>
      <c r="F9362" s="1">
        <f t="shared" ca="1" si="1026"/>
        <v>1</v>
      </c>
      <c r="G9362" s="1">
        <f t="shared" ca="1" si="1027"/>
        <v>0</v>
      </c>
      <c r="H9362" s="1">
        <f t="shared" ca="1" si="1028"/>
        <v>1</v>
      </c>
    </row>
    <row r="9363" spans="1:8" hidden="1" x14ac:dyDescent="0.2">
      <c r="A9363" s="1">
        <v>9360</v>
      </c>
      <c r="B9363" s="1">
        <f t="shared" ca="1" si="1025"/>
        <v>375383.75600434799</v>
      </c>
      <c r="C9363" s="1">
        <f t="shared" ca="1" si="1022"/>
        <v>100</v>
      </c>
      <c r="D9363" s="1">
        <f t="shared" ca="1" si="1023"/>
        <v>-42.077013244733351</v>
      </c>
      <c r="E9363" s="1">
        <f t="shared" ca="1" si="1024"/>
        <v>-3</v>
      </c>
      <c r="F9363" s="1">
        <f t="shared" ca="1" si="1026"/>
        <v>1</v>
      </c>
      <c r="G9363" s="1">
        <f t="shared" ca="1" si="1027"/>
        <v>1</v>
      </c>
      <c r="H9363" s="1">
        <f t="shared" ca="1" si="1028"/>
        <v>0</v>
      </c>
    </row>
    <row r="9364" spans="1:8" hidden="1" x14ac:dyDescent="0.2">
      <c r="A9364" s="1">
        <v>9361</v>
      </c>
      <c r="B9364" s="1">
        <f t="shared" ca="1" si="1025"/>
        <v>371176.05467987468</v>
      </c>
      <c r="C9364" s="1">
        <f t="shared" ca="1" si="1022"/>
        <v>100</v>
      </c>
      <c r="D9364" s="1">
        <f t="shared" ca="1" si="1023"/>
        <v>58.639357099169693</v>
      </c>
      <c r="E9364" s="1">
        <f t="shared" ca="1" si="1024"/>
        <v>-4</v>
      </c>
      <c r="F9364" s="1">
        <f t="shared" ca="1" si="1026"/>
        <v>1</v>
      </c>
      <c r="G9364" s="1">
        <f t="shared" ca="1" si="1027"/>
        <v>2</v>
      </c>
      <c r="H9364" s="1">
        <f t="shared" ca="1" si="1028"/>
        <v>0</v>
      </c>
    </row>
    <row r="9365" spans="1:8" hidden="1" x14ac:dyDescent="0.2">
      <c r="A9365" s="1">
        <v>9362</v>
      </c>
      <c r="B9365" s="1">
        <f t="shared" ca="1" si="1025"/>
        <v>377039.99038979167</v>
      </c>
      <c r="C9365" s="1">
        <f t="shared" ca="1" si="1022"/>
        <v>100</v>
      </c>
      <c r="D9365" s="1">
        <f t="shared" ca="1" si="1023"/>
        <v>-42.077013244733351</v>
      </c>
      <c r="E9365" s="1">
        <f t="shared" ca="1" si="1024"/>
        <v>-3</v>
      </c>
      <c r="F9365" s="1">
        <f t="shared" ca="1" si="1026"/>
        <v>1</v>
      </c>
      <c r="G9365" s="1">
        <f t="shared" ca="1" si="1027"/>
        <v>0</v>
      </c>
      <c r="H9365" s="1">
        <f t="shared" ca="1" si="1028"/>
        <v>1</v>
      </c>
    </row>
    <row r="9366" spans="1:8" hidden="1" x14ac:dyDescent="0.2">
      <c r="A9366" s="1">
        <v>9363</v>
      </c>
      <c r="B9366" s="1">
        <f t="shared" ca="1" si="1025"/>
        <v>372832.28906531836</v>
      </c>
      <c r="C9366" s="1">
        <f t="shared" ca="1" si="1022"/>
        <v>100</v>
      </c>
      <c r="D9366" s="1">
        <f t="shared" ca="1" si="1023"/>
        <v>-42.077013244733351</v>
      </c>
      <c r="E9366" s="1">
        <f t="shared" ca="1" si="1024"/>
        <v>-4</v>
      </c>
      <c r="F9366" s="1">
        <f t="shared" ca="1" si="1026"/>
        <v>1</v>
      </c>
      <c r="G9366" s="1">
        <f t="shared" ca="1" si="1027"/>
        <v>1</v>
      </c>
      <c r="H9366" s="1">
        <f t="shared" ca="1" si="1028"/>
        <v>0</v>
      </c>
    </row>
    <row r="9367" spans="1:8" hidden="1" x14ac:dyDescent="0.2">
      <c r="A9367" s="1">
        <v>9364</v>
      </c>
      <c r="B9367" s="1">
        <f t="shared" ca="1" si="1025"/>
        <v>368624.58774084505</v>
      </c>
      <c r="C9367" s="1">
        <f t="shared" ca="1" si="1022"/>
        <v>500</v>
      </c>
      <c r="D9367" s="1">
        <f t="shared" ca="1" si="1023"/>
        <v>-42.077013244733351</v>
      </c>
      <c r="E9367" s="1">
        <f t="shared" ca="1" si="1024"/>
        <v>0</v>
      </c>
      <c r="F9367" s="1">
        <f t="shared" ca="1" si="1026"/>
        <v>2</v>
      </c>
      <c r="G9367" s="1">
        <f t="shared" ca="1" si="1027"/>
        <v>2</v>
      </c>
      <c r="H9367" s="1">
        <f t="shared" ca="1" si="1028"/>
        <v>0</v>
      </c>
    </row>
    <row r="9368" spans="1:8" hidden="1" x14ac:dyDescent="0.2">
      <c r="A9368" s="1">
        <v>9365</v>
      </c>
      <c r="B9368" s="1">
        <f t="shared" ca="1" si="1025"/>
        <v>347586.08111847838</v>
      </c>
      <c r="C9368" s="1">
        <f t="shared" ca="1" si="1022"/>
        <v>500</v>
      </c>
      <c r="D9368" s="1">
        <f t="shared" ca="1" si="1023"/>
        <v>-42.077013244733351</v>
      </c>
      <c r="E9368" s="1">
        <f t="shared" ca="1" si="1024"/>
        <v>-1</v>
      </c>
      <c r="F9368" s="1">
        <f t="shared" ca="1" si="1026"/>
        <v>2</v>
      </c>
      <c r="G9368" s="1">
        <f t="shared" ca="1" si="1027"/>
        <v>3</v>
      </c>
      <c r="H9368" s="1">
        <f t="shared" ca="1" si="1028"/>
        <v>0</v>
      </c>
    </row>
    <row r="9369" spans="1:8" hidden="1" x14ac:dyDescent="0.2">
      <c r="A9369" s="1">
        <v>9366</v>
      </c>
      <c r="B9369" s="1">
        <f t="shared" ca="1" si="1025"/>
        <v>326547.57449611172</v>
      </c>
      <c r="C9369" s="1">
        <f t="shared" ca="1" si="1022"/>
        <v>500</v>
      </c>
      <c r="D9369" s="1">
        <f t="shared" ca="1" si="1023"/>
        <v>58.639357099169693</v>
      </c>
      <c r="E9369" s="1">
        <f t="shared" ca="1" si="1024"/>
        <v>-2</v>
      </c>
      <c r="F9369" s="1">
        <f t="shared" ca="1" si="1026"/>
        <v>2</v>
      </c>
      <c r="G9369" s="1">
        <f t="shared" ca="1" si="1027"/>
        <v>4</v>
      </c>
      <c r="H9369" s="1">
        <f t="shared" ca="1" si="1028"/>
        <v>0</v>
      </c>
    </row>
    <row r="9370" spans="1:8" hidden="1" x14ac:dyDescent="0.2">
      <c r="A9370" s="1">
        <v>9367</v>
      </c>
      <c r="B9370" s="1">
        <f t="shared" ca="1" si="1025"/>
        <v>355867.25304569653</v>
      </c>
      <c r="C9370" s="1">
        <f t="shared" ca="1" si="1022"/>
        <v>500</v>
      </c>
      <c r="D9370" s="1">
        <f t="shared" ca="1" si="1023"/>
        <v>58.639357099169693</v>
      </c>
      <c r="E9370" s="1">
        <f t="shared" ca="1" si="1024"/>
        <v>-1</v>
      </c>
      <c r="F9370" s="1">
        <f t="shared" ca="1" si="1026"/>
        <v>2</v>
      </c>
      <c r="G9370" s="1">
        <f t="shared" ca="1" si="1027"/>
        <v>0</v>
      </c>
      <c r="H9370" s="1">
        <f t="shared" ca="1" si="1028"/>
        <v>1</v>
      </c>
    </row>
    <row r="9371" spans="1:8" hidden="1" x14ac:dyDescent="0.2">
      <c r="A9371" s="1">
        <v>9368</v>
      </c>
      <c r="B9371" s="1">
        <f t="shared" ca="1" si="1025"/>
        <v>385186.93159528135</v>
      </c>
      <c r="C9371" s="1">
        <f t="shared" ca="1" si="1022"/>
        <v>100</v>
      </c>
      <c r="D9371" s="1">
        <f t="shared" ca="1" si="1023"/>
        <v>-42.077013244733351</v>
      </c>
      <c r="E9371" s="1">
        <f t="shared" ca="1" si="1024"/>
        <v>0</v>
      </c>
      <c r="F9371" s="1">
        <f t="shared" ca="1" si="1026"/>
        <v>1</v>
      </c>
      <c r="G9371" s="1">
        <f t="shared" ca="1" si="1027"/>
        <v>0</v>
      </c>
      <c r="H9371" s="1">
        <f t="shared" ca="1" si="1028"/>
        <v>2</v>
      </c>
    </row>
    <row r="9372" spans="1:8" hidden="1" x14ac:dyDescent="0.2">
      <c r="A9372" s="1">
        <v>9369</v>
      </c>
      <c r="B9372" s="1">
        <f t="shared" ca="1" si="1025"/>
        <v>380979.23027080804</v>
      </c>
      <c r="C9372" s="1">
        <f t="shared" ca="1" si="1022"/>
        <v>100</v>
      </c>
      <c r="D9372" s="1">
        <f t="shared" ca="1" si="1023"/>
        <v>58.639357099169693</v>
      </c>
      <c r="E9372" s="1">
        <f t="shared" ca="1" si="1024"/>
        <v>-1</v>
      </c>
      <c r="F9372" s="1">
        <f t="shared" ca="1" si="1026"/>
        <v>1</v>
      </c>
      <c r="G9372" s="1">
        <f t="shared" ca="1" si="1027"/>
        <v>1</v>
      </c>
      <c r="H9372" s="1">
        <f t="shared" ca="1" si="1028"/>
        <v>0</v>
      </c>
    </row>
    <row r="9373" spans="1:8" hidden="1" x14ac:dyDescent="0.2">
      <c r="A9373" s="1">
        <v>9370</v>
      </c>
      <c r="B9373" s="1">
        <f t="shared" ca="1" si="1025"/>
        <v>386843.16598072503</v>
      </c>
      <c r="C9373" s="1">
        <f t="shared" ca="1" si="1022"/>
        <v>100</v>
      </c>
      <c r="D9373" s="1">
        <f t="shared" ca="1" si="1023"/>
        <v>-42.077013244733351</v>
      </c>
      <c r="E9373" s="1">
        <f t="shared" ca="1" si="1024"/>
        <v>0</v>
      </c>
      <c r="F9373" s="1">
        <f t="shared" ca="1" si="1026"/>
        <v>1</v>
      </c>
      <c r="G9373" s="1">
        <f t="shared" ca="1" si="1027"/>
        <v>0</v>
      </c>
      <c r="H9373" s="1">
        <f t="shared" ca="1" si="1028"/>
        <v>1</v>
      </c>
    </row>
    <row r="9374" spans="1:8" hidden="1" x14ac:dyDescent="0.2">
      <c r="A9374" s="1">
        <v>9371</v>
      </c>
      <c r="B9374" s="1">
        <f t="shared" ca="1" si="1025"/>
        <v>382635.46465625172</v>
      </c>
      <c r="C9374" s="1">
        <f t="shared" ca="1" si="1022"/>
        <v>100</v>
      </c>
      <c r="D9374" s="1">
        <f t="shared" ca="1" si="1023"/>
        <v>-42.077013244733351</v>
      </c>
      <c r="E9374" s="1">
        <f t="shared" ca="1" si="1024"/>
        <v>-1</v>
      </c>
      <c r="F9374" s="1">
        <f t="shared" ca="1" si="1026"/>
        <v>1</v>
      </c>
      <c r="G9374" s="1">
        <f t="shared" ca="1" si="1027"/>
        <v>1</v>
      </c>
      <c r="H9374" s="1">
        <f t="shared" ca="1" si="1028"/>
        <v>0</v>
      </c>
    </row>
    <row r="9375" spans="1:8" hidden="1" x14ac:dyDescent="0.2">
      <c r="A9375" s="1">
        <v>9372</v>
      </c>
      <c r="B9375" s="1">
        <f t="shared" ca="1" si="1025"/>
        <v>378427.76333177841</v>
      </c>
      <c r="C9375" s="1">
        <f t="shared" ca="1" si="1022"/>
        <v>100</v>
      </c>
      <c r="D9375" s="1">
        <f t="shared" ca="1" si="1023"/>
        <v>58.639357099169693</v>
      </c>
      <c r="E9375" s="1">
        <f t="shared" ca="1" si="1024"/>
        <v>-2</v>
      </c>
      <c r="F9375" s="1">
        <f t="shared" ca="1" si="1026"/>
        <v>1</v>
      </c>
      <c r="G9375" s="1">
        <f t="shared" ca="1" si="1027"/>
        <v>2</v>
      </c>
      <c r="H9375" s="1">
        <f t="shared" ca="1" si="1028"/>
        <v>0</v>
      </c>
    </row>
    <row r="9376" spans="1:8" hidden="1" x14ac:dyDescent="0.2">
      <c r="A9376" s="1">
        <v>9373</v>
      </c>
      <c r="B9376" s="1">
        <f t="shared" ca="1" si="1025"/>
        <v>384291.69904169539</v>
      </c>
      <c r="C9376" s="1">
        <f t="shared" ca="1" si="1022"/>
        <v>100</v>
      </c>
      <c r="D9376" s="1">
        <f t="shared" ca="1" si="1023"/>
        <v>58.639357099169693</v>
      </c>
      <c r="E9376" s="1">
        <f t="shared" ca="1" si="1024"/>
        <v>-1</v>
      </c>
      <c r="F9376" s="1">
        <f t="shared" ca="1" si="1026"/>
        <v>1</v>
      </c>
      <c r="G9376" s="1">
        <f t="shared" ca="1" si="1027"/>
        <v>0</v>
      </c>
      <c r="H9376" s="1">
        <f t="shared" ca="1" si="1028"/>
        <v>1</v>
      </c>
    </row>
    <row r="9377" spans="1:8" hidden="1" x14ac:dyDescent="0.2">
      <c r="A9377" s="1">
        <v>9374</v>
      </c>
      <c r="B9377" s="1">
        <f t="shared" ca="1" si="1025"/>
        <v>390155.63475161238</v>
      </c>
      <c r="C9377" s="1">
        <f t="shared" ca="1" si="1022"/>
        <v>100</v>
      </c>
      <c r="D9377" s="1">
        <f t="shared" ca="1" si="1023"/>
        <v>58.639357099169693</v>
      </c>
      <c r="E9377" s="1">
        <f t="shared" ca="1" si="1024"/>
        <v>0</v>
      </c>
      <c r="F9377" s="1">
        <f t="shared" ca="1" si="1026"/>
        <v>1</v>
      </c>
      <c r="G9377" s="1">
        <f t="shared" ca="1" si="1027"/>
        <v>0</v>
      </c>
      <c r="H9377" s="1">
        <f t="shared" ca="1" si="1028"/>
        <v>2</v>
      </c>
    </row>
    <row r="9378" spans="1:8" hidden="1" x14ac:dyDescent="0.2">
      <c r="A9378" s="1">
        <v>9375</v>
      </c>
      <c r="B9378" s="1">
        <f t="shared" ca="1" si="1025"/>
        <v>396019.57046152937</v>
      </c>
      <c r="C9378" s="1">
        <f t="shared" ca="1" si="1022"/>
        <v>100</v>
      </c>
      <c r="D9378" s="1">
        <f t="shared" ca="1" si="1023"/>
        <v>-42.077013244733351</v>
      </c>
      <c r="E9378" s="1">
        <f t="shared" ca="1" si="1024"/>
        <v>0</v>
      </c>
      <c r="F9378" s="1">
        <f t="shared" ca="1" si="1026"/>
        <v>1</v>
      </c>
      <c r="G9378" s="1">
        <f t="shared" ca="1" si="1027"/>
        <v>0</v>
      </c>
      <c r="H9378" s="1">
        <f t="shared" ca="1" si="1028"/>
        <v>3</v>
      </c>
    </row>
    <row r="9379" spans="1:8" hidden="1" x14ac:dyDescent="0.2">
      <c r="A9379" s="1">
        <v>9376</v>
      </c>
      <c r="B9379" s="1">
        <f t="shared" ca="1" si="1025"/>
        <v>391811.86913705606</v>
      </c>
      <c r="C9379" s="1">
        <f t="shared" ca="1" si="1022"/>
        <v>100</v>
      </c>
      <c r="D9379" s="1">
        <f t="shared" ca="1" si="1023"/>
        <v>-42.077013244733351</v>
      </c>
      <c r="E9379" s="1">
        <f t="shared" ca="1" si="1024"/>
        <v>-1</v>
      </c>
      <c r="F9379" s="1">
        <f t="shared" ca="1" si="1026"/>
        <v>1</v>
      </c>
      <c r="G9379" s="1">
        <f t="shared" ca="1" si="1027"/>
        <v>1</v>
      </c>
      <c r="H9379" s="1">
        <f t="shared" ca="1" si="1028"/>
        <v>0</v>
      </c>
    </row>
    <row r="9380" spans="1:8" hidden="1" x14ac:dyDescent="0.2">
      <c r="A9380" s="1">
        <v>9377</v>
      </c>
      <c r="B9380" s="1">
        <f t="shared" ca="1" si="1025"/>
        <v>387604.16781258275</v>
      </c>
      <c r="C9380" s="1">
        <f t="shared" ca="1" si="1022"/>
        <v>100</v>
      </c>
      <c r="D9380" s="1">
        <f t="shared" ca="1" si="1023"/>
        <v>58.639357099169693</v>
      </c>
      <c r="E9380" s="1">
        <f t="shared" ca="1" si="1024"/>
        <v>-2</v>
      </c>
      <c r="F9380" s="1">
        <f t="shared" ca="1" si="1026"/>
        <v>1</v>
      </c>
      <c r="G9380" s="1">
        <f t="shared" ca="1" si="1027"/>
        <v>2</v>
      </c>
      <c r="H9380" s="1">
        <f t="shared" ca="1" si="1028"/>
        <v>0</v>
      </c>
    </row>
    <row r="9381" spans="1:8" hidden="1" x14ac:dyDescent="0.2">
      <c r="A9381" s="1">
        <v>9378</v>
      </c>
      <c r="B9381" s="1">
        <f t="shared" ca="1" si="1025"/>
        <v>393468.10352249973</v>
      </c>
      <c r="C9381" s="1">
        <f t="shared" ca="1" si="1022"/>
        <v>100</v>
      </c>
      <c r="D9381" s="1">
        <f t="shared" ca="1" si="1023"/>
        <v>-42.077013244733351</v>
      </c>
      <c r="E9381" s="1">
        <f t="shared" ca="1" si="1024"/>
        <v>-1</v>
      </c>
      <c r="F9381" s="1">
        <f t="shared" ca="1" si="1026"/>
        <v>1</v>
      </c>
      <c r="G9381" s="1">
        <f t="shared" ca="1" si="1027"/>
        <v>0</v>
      </c>
      <c r="H9381" s="1">
        <f t="shared" ca="1" si="1028"/>
        <v>1</v>
      </c>
    </row>
    <row r="9382" spans="1:8" hidden="1" x14ac:dyDescent="0.2">
      <c r="A9382" s="1">
        <v>9379</v>
      </c>
      <c r="B9382" s="1">
        <f t="shared" ca="1" si="1025"/>
        <v>389260.40219802642</v>
      </c>
      <c r="C9382" s="1">
        <f t="shared" ca="1" si="1022"/>
        <v>100</v>
      </c>
      <c r="D9382" s="1">
        <f t="shared" ca="1" si="1023"/>
        <v>-42.077013244733351</v>
      </c>
      <c r="E9382" s="1">
        <f t="shared" ca="1" si="1024"/>
        <v>-2</v>
      </c>
      <c r="F9382" s="1">
        <f t="shared" ca="1" si="1026"/>
        <v>1</v>
      </c>
      <c r="G9382" s="1">
        <f t="shared" ca="1" si="1027"/>
        <v>1</v>
      </c>
      <c r="H9382" s="1">
        <f t="shared" ca="1" si="1028"/>
        <v>0</v>
      </c>
    </row>
    <row r="9383" spans="1:8" hidden="1" x14ac:dyDescent="0.2">
      <c r="A9383" s="1">
        <v>9380</v>
      </c>
      <c r="B9383" s="1">
        <f t="shared" ca="1" si="1025"/>
        <v>385052.70087355311</v>
      </c>
      <c r="C9383" s="1">
        <f t="shared" ca="1" si="1022"/>
        <v>100</v>
      </c>
      <c r="D9383" s="1">
        <f t="shared" ca="1" si="1023"/>
        <v>-42.077013244733351</v>
      </c>
      <c r="E9383" s="1">
        <f t="shared" ca="1" si="1024"/>
        <v>-3</v>
      </c>
      <c r="F9383" s="1">
        <f t="shared" ca="1" si="1026"/>
        <v>1</v>
      </c>
      <c r="G9383" s="1">
        <f t="shared" ca="1" si="1027"/>
        <v>2</v>
      </c>
      <c r="H9383" s="1">
        <f t="shared" ca="1" si="1028"/>
        <v>0</v>
      </c>
    </row>
    <row r="9384" spans="1:8" hidden="1" x14ac:dyDescent="0.2">
      <c r="A9384" s="1">
        <v>9381</v>
      </c>
      <c r="B9384" s="1">
        <f t="shared" ca="1" si="1025"/>
        <v>380844.9995490798</v>
      </c>
      <c r="C9384" s="1">
        <f t="shared" ca="1" si="1022"/>
        <v>100</v>
      </c>
      <c r="D9384" s="1">
        <f t="shared" ca="1" si="1023"/>
        <v>-42.077013244733351</v>
      </c>
      <c r="E9384" s="1">
        <f t="shared" ca="1" si="1024"/>
        <v>-4</v>
      </c>
      <c r="F9384" s="1">
        <f t="shared" ca="1" si="1026"/>
        <v>1</v>
      </c>
      <c r="G9384" s="1">
        <f t="shared" ca="1" si="1027"/>
        <v>3</v>
      </c>
      <c r="H9384" s="1">
        <f t="shared" ca="1" si="1028"/>
        <v>0</v>
      </c>
    </row>
    <row r="9385" spans="1:8" hidden="1" x14ac:dyDescent="0.2">
      <c r="A9385" s="1">
        <v>9382</v>
      </c>
      <c r="B9385" s="1">
        <f t="shared" ca="1" si="1025"/>
        <v>376637.29822460649</v>
      </c>
      <c r="C9385" s="1">
        <f t="shared" ca="1" si="1022"/>
        <v>500</v>
      </c>
      <c r="D9385" s="1">
        <f t="shared" ca="1" si="1023"/>
        <v>-42.077013244733351</v>
      </c>
      <c r="E9385" s="1">
        <f t="shared" ca="1" si="1024"/>
        <v>0</v>
      </c>
      <c r="F9385" s="1">
        <f t="shared" ca="1" si="1026"/>
        <v>2</v>
      </c>
      <c r="G9385" s="1">
        <f t="shared" ca="1" si="1027"/>
        <v>4</v>
      </c>
      <c r="H9385" s="1">
        <f t="shared" ca="1" si="1028"/>
        <v>0</v>
      </c>
    </row>
    <row r="9386" spans="1:8" hidden="1" x14ac:dyDescent="0.2">
      <c r="A9386" s="1">
        <v>9383</v>
      </c>
      <c r="B9386" s="1">
        <f t="shared" ca="1" si="1025"/>
        <v>355598.79160223983</v>
      </c>
      <c r="C9386" s="1">
        <f t="shared" ca="1" si="1022"/>
        <v>500</v>
      </c>
      <c r="D9386" s="1">
        <f t="shared" ca="1" si="1023"/>
        <v>-42.077013244733351</v>
      </c>
      <c r="E9386" s="1">
        <f t="shared" ca="1" si="1024"/>
        <v>-1</v>
      </c>
      <c r="F9386" s="1">
        <f t="shared" ca="1" si="1026"/>
        <v>2</v>
      </c>
      <c r="G9386" s="1">
        <f t="shared" ca="1" si="1027"/>
        <v>5</v>
      </c>
      <c r="H9386" s="1">
        <f t="shared" ca="1" si="1028"/>
        <v>0</v>
      </c>
    </row>
    <row r="9387" spans="1:8" hidden="1" x14ac:dyDescent="0.2">
      <c r="A9387" s="1">
        <v>9384</v>
      </c>
      <c r="B9387" s="1">
        <f t="shared" ca="1" si="1025"/>
        <v>334560.28497987316</v>
      </c>
      <c r="C9387" s="1">
        <f t="shared" ca="1" si="1022"/>
        <v>500</v>
      </c>
      <c r="D9387" s="1">
        <f t="shared" ca="1" si="1023"/>
        <v>-42.077013244733351</v>
      </c>
      <c r="E9387" s="1">
        <f t="shared" ca="1" si="1024"/>
        <v>-2</v>
      </c>
      <c r="F9387" s="1">
        <f t="shared" ca="1" si="1026"/>
        <v>2</v>
      </c>
      <c r="G9387" s="1">
        <f t="shared" ca="1" si="1027"/>
        <v>6</v>
      </c>
      <c r="H9387" s="1">
        <f t="shared" ca="1" si="1028"/>
        <v>0</v>
      </c>
    </row>
    <row r="9388" spans="1:8" hidden="1" x14ac:dyDescent="0.2">
      <c r="A9388" s="1">
        <v>9385</v>
      </c>
      <c r="B9388" s="1">
        <f t="shared" ca="1" si="1025"/>
        <v>313521.7783575065</v>
      </c>
      <c r="C9388" s="1">
        <f t="shared" ca="1" si="1022"/>
        <v>500</v>
      </c>
      <c r="D9388" s="1">
        <f t="shared" ca="1" si="1023"/>
        <v>58.639357099169693</v>
      </c>
      <c r="E9388" s="1">
        <f t="shared" ca="1" si="1024"/>
        <v>-3</v>
      </c>
      <c r="F9388" s="1">
        <f t="shared" ca="1" si="1026"/>
        <v>2</v>
      </c>
      <c r="G9388" s="1">
        <f t="shared" ca="1" si="1027"/>
        <v>7</v>
      </c>
      <c r="H9388" s="1">
        <f t="shared" ca="1" si="1028"/>
        <v>0</v>
      </c>
    </row>
    <row r="9389" spans="1:8" hidden="1" x14ac:dyDescent="0.2">
      <c r="A9389" s="1">
        <v>9386</v>
      </c>
      <c r="B9389" s="1">
        <f t="shared" ca="1" si="1025"/>
        <v>342841.45690709131</v>
      </c>
      <c r="C9389" s="1">
        <f t="shared" ca="1" si="1022"/>
        <v>500</v>
      </c>
      <c r="D9389" s="1">
        <f t="shared" ca="1" si="1023"/>
        <v>58.639357099169693</v>
      </c>
      <c r="E9389" s="1">
        <f t="shared" ca="1" si="1024"/>
        <v>-2</v>
      </c>
      <c r="F9389" s="1">
        <f t="shared" ca="1" si="1026"/>
        <v>2</v>
      </c>
      <c r="G9389" s="1">
        <f t="shared" ca="1" si="1027"/>
        <v>0</v>
      </c>
      <c r="H9389" s="1">
        <f t="shared" ca="1" si="1028"/>
        <v>1</v>
      </c>
    </row>
    <row r="9390" spans="1:8" hidden="1" x14ac:dyDescent="0.2">
      <c r="A9390" s="1">
        <v>9387</v>
      </c>
      <c r="B9390" s="1">
        <f t="shared" ca="1" si="1025"/>
        <v>372161.13545667613</v>
      </c>
      <c r="C9390" s="1">
        <f t="shared" ca="1" si="1022"/>
        <v>500</v>
      </c>
      <c r="D9390" s="1">
        <f t="shared" ca="1" si="1023"/>
        <v>-42.077013244733351</v>
      </c>
      <c r="E9390" s="1">
        <f t="shared" ca="1" si="1024"/>
        <v>-1</v>
      </c>
      <c r="F9390" s="1">
        <f t="shared" ca="1" si="1026"/>
        <v>2</v>
      </c>
      <c r="G9390" s="1">
        <f t="shared" ca="1" si="1027"/>
        <v>0</v>
      </c>
      <c r="H9390" s="1">
        <f t="shared" ca="1" si="1028"/>
        <v>2</v>
      </c>
    </row>
    <row r="9391" spans="1:8" hidden="1" x14ac:dyDescent="0.2">
      <c r="A9391" s="1">
        <v>9388</v>
      </c>
      <c r="B9391" s="1">
        <f t="shared" ca="1" si="1025"/>
        <v>351122.62883430946</v>
      </c>
      <c r="C9391" s="1">
        <f t="shared" ca="1" si="1022"/>
        <v>500</v>
      </c>
      <c r="D9391" s="1">
        <f t="shared" ca="1" si="1023"/>
        <v>-42.077013244733351</v>
      </c>
      <c r="E9391" s="1">
        <f t="shared" ca="1" si="1024"/>
        <v>-2</v>
      </c>
      <c r="F9391" s="1">
        <f t="shared" ca="1" si="1026"/>
        <v>2</v>
      </c>
      <c r="G9391" s="1">
        <f t="shared" ca="1" si="1027"/>
        <v>1</v>
      </c>
      <c r="H9391" s="1">
        <f t="shared" ca="1" si="1028"/>
        <v>0</v>
      </c>
    </row>
    <row r="9392" spans="1:8" hidden="1" x14ac:dyDescent="0.2">
      <c r="A9392" s="1">
        <v>9389</v>
      </c>
      <c r="B9392" s="1">
        <f t="shared" ca="1" si="1025"/>
        <v>330084.1222119428</v>
      </c>
      <c r="C9392" s="1">
        <f t="shared" ca="1" si="1022"/>
        <v>500</v>
      </c>
      <c r="D9392" s="1">
        <f t="shared" ca="1" si="1023"/>
        <v>-42.077013244733351</v>
      </c>
      <c r="E9392" s="1">
        <f t="shared" ca="1" si="1024"/>
        <v>-3</v>
      </c>
      <c r="F9392" s="1">
        <f t="shared" ca="1" si="1026"/>
        <v>2</v>
      </c>
      <c r="G9392" s="1">
        <f t="shared" ca="1" si="1027"/>
        <v>2</v>
      </c>
      <c r="H9392" s="1">
        <f t="shared" ca="1" si="1028"/>
        <v>0</v>
      </c>
    </row>
    <row r="9393" spans="1:8" hidden="1" x14ac:dyDescent="0.2">
      <c r="A9393" s="1">
        <v>9390</v>
      </c>
      <c r="B9393" s="1">
        <f t="shared" ca="1" si="1025"/>
        <v>309045.61558957613</v>
      </c>
      <c r="C9393" s="1">
        <f t="shared" ca="1" si="1022"/>
        <v>500</v>
      </c>
      <c r="D9393" s="1">
        <f t="shared" ca="1" si="1023"/>
        <v>-42.077013244733351</v>
      </c>
      <c r="E9393" s="1">
        <f t="shared" ca="1" si="1024"/>
        <v>-4</v>
      </c>
      <c r="F9393" s="1">
        <f t="shared" ca="1" si="1026"/>
        <v>2</v>
      </c>
      <c r="G9393" s="1">
        <f t="shared" ca="1" si="1027"/>
        <v>3</v>
      </c>
      <c r="H9393" s="1">
        <f t="shared" ca="1" si="1028"/>
        <v>0</v>
      </c>
    </row>
    <row r="9394" spans="1:8" hidden="1" x14ac:dyDescent="0.2">
      <c r="A9394" s="1">
        <v>9391</v>
      </c>
      <c r="B9394" s="1">
        <f t="shared" ca="1" si="1025"/>
        <v>288007.10896720947</v>
      </c>
      <c r="C9394" s="1">
        <f t="shared" ca="1" si="1022"/>
        <v>100</v>
      </c>
      <c r="D9394" s="1">
        <f t="shared" ca="1" si="1023"/>
        <v>-42.077013244733351</v>
      </c>
      <c r="E9394" s="1">
        <f t="shared" ca="1" si="1024"/>
        <v>0</v>
      </c>
      <c r="F9394" s="1">
        <f t="shared" ca="1" si="1026"/>
        <v>1</v>
      </c>
      <c r="G9394" s="1">
        <f t="shared" ca="1" si="1027"/>
        <v>4</v>
      </c>
      <c r="H9394" s="1">
        <f t="shared" ca="1" si="1028"/>
        <v>0</v>
      </c>
    </row>
    <row r="9395" spans="1:8" hidden="1" x14ac:dyDescent="0.2">
      <c r="A9395" s="1">
        <v>9392</v>
      </c>
      <c r="B9395" s="1">
        <f t="shared" ca="1" si="1025"/>
        <v>283799.40764273616</v>
      </c>
      <c r="C9395" s="1">
        <f t="shared" ca="1" si="1022"/>
        <v>100</v>
      </c>
      <c r="D9395" s="1">
        <f t="shared" ca="1" si="1023"/>
        <v>-42.077013244733351</v>
      </c>
      <c r="E9395" s="1">
        <f t="shared" ca="1" si="1024"/>
        <v>-1</v>
      </c>
      <c r="F9395" s="1">
        <f t="shared" ca="1" si="1026"/>
        <v>1</v>
      </c>
      <c r="G9395" s="1">
        <f t="shared" ca="1" si="1027"/>
        <v>5</v>
      </c>
      <c r="H9395" s="1">
        <f t="shared" ca="1" si="1028"/>
        <v>0</v>
      </c>
    </row>
    <row r="9396" spans="1:8" hidden="1" x14ac:dyDescent="0.2">
      <c r="A9396" s="1">
        <v>9393</v>
      </c>
      <c r="B9396" s="1">
        <f t="shared" ca="1" si="1025"/>
        <v>279591.70631826285</v>
      </c>
      <c r="C9396" s="1">
        <f t="shared" ca="1" si="1022"/>
        <v>100</v>
      </c>
      <c r="D9396" s="1">
        <f t="shared" ca="1" si="1023"/>
        <v>58.639357099169693</v>
      </c>
      <c r="E9396" s="1">
        <f t="shared" ca="1" si="1024"/>
        <v>-2</v>
      </c>
      <c r="F9396" s="1">
        <f t="shared" ca="1" si="1026"/>
        <v>1</v>
      </c>
      <c r="G9396" s="1">
        <f t="shared" ca="1" si="1027"/>
        <v>6</v>
      </c>
      <c r="H9396" s="1">
        <f t="shared" ca="1" si="1028"/>
        <v>0</v>
      </c>
    </row>
    <row r="9397" spans="1:8" hidden="1" x14ac:dyDescent="0.2">
      <c r="A9397" s="1">
        <v>9394</v>
      </c>
      <c r="B9397" s="1">
        <f t="shared" ca="1" si="1025"/>
        <v>285455.64202817983</v>
      </c>
      <c r="C9397" s="1">
        <f t="shared" ca="1" si="1022"/>
        <v>100</v>
      </c>
      <c r="D9397" s="1">
        <f t="shared" ca="1" si="1023"/>
        <v>-42.077013244733351</v>
      </c>
      <c r="E9397" s="1">
        <f t="shared" ca="1" si="1024"/>
        <v>-1</v>
      </c>
      <c r="F9397" s="1">
        <f t="shared" ca="1" si="1026"/>
        <v>1</v>
      </c>
      <c r="G9397" s="1">
        <f t="shared" ca="1" si="1027"/>
        <v>0</v>
      </c>
      <c r="H9397" s="1">
        <f t="shared" ca="1" si="1028"/>
        <v>1</v>
      </c>
    </row>
    <row r="9398" spans="1:8" hidden="1" x14ac:dyDescent="0.2">
      <c r="A9398" s="1">
        <v>9395</v>
      </c>
      <c r="B9398" s="1">
        <f t="shared" ca="1" si="1025"/>
        <v>281247.94070370652</v>
      </c>
      <c r="C9398" s="1">
        <f t="shared" ca="1" si="1022"/>
        <v>100</v>
      </c>
      <c r="D9398" s="1">
        <f t="shared" ca="1" si="1023"/>
        <v>-42.077013244733351</v>
      </c>
      <c r="E9398" s="1">
        <f t="shared" ca="1" si="1024"/>
        <v>-2</v>
      </c>
      <c r="F9398" s="1">
        <f t="shared" ca="1" si="1026"/>
        <v>1</v>
      </c>
      <c r="G9398" s="1">
        <f t="shared" ca="1" si="1027"/>
        <v>1</v>
      </c>
      <c r="H9398" s="1">
        <f t="shared" ca="1" si="1028"/>
        <v>0</v>
      </c>
    </row>
    <row r="9399" spans="1:8" hidden="1" x14ac:dyDescent="0.2">
      <c r="A9399" s="1">
        <v>9396</v>
      </c>
      <c r="B9399" s="1">
        <f t="shared" ca="1" si="1025"/>
        <v>277040.23937923322</v>
      </c>
      <c r="C9399" s="1">
        <f t="shared" ca="1" si="1022"/>
        <v>100</v>
      </c>
      <c r="D9399" s="1">
        <f t="shared" ca="1" si="1023"/>
        <v>-42.077013244733351</v>
      </c>
      <c r="E9399" s="1">
        <f t="shared" ca="1" si="1024"/>
        <v>-3</v>
      </c>
      <c r="F9399" s="1">
        <f t="shared" ca="1" si="1026"/>
        <v>1</v>
      </c>
      <c r="G9399" s="1">
        <f t="shared" ca="1" si="1027"/>
        <v>2</v>
      </c>
      <c r="H9399" s="1">
        <f t="shared" ca="1" si="1028"/>
        <v>0</v>
      </c>
    </row>
    <row r="9400" spans="1:8" hidden="1" x14ac:dyDescent="0.2">
      <c r="A9400" s="1">
        <v>9397</v>
      </c>
      <c r="B9400" s="1">
        <f t="shared" ca="1" si="1025"/>
        <v>272832.53805475991</v>
      </c>
      <c r="C9400" s="1">
        <f t="shared" ca="1" si="1022"/>
        <v>100</v>
      </c>
      <c r="D9400" s="1">
        <f t="shared" ca="1" si="1023"/>
        <v>-42.077013244733351</v>
      </c>
      <c r="E9400" s="1">
        <f t="shared" ca="1" si="1024"/>
        <v>-4</v>
      </c>
      <c r="F9400" s="1">
        <f t="shared" ca="1" si="1026"/>
        <v>1</v>
      </c>
      <c r="G9400" s="1">
        <f t="shared" ca="1" si="1027"/>
        <v>3</v>
      </c>
      <c r="H9400" s="1">
        <f t="shared" ca="1" si="1028"/>
        <v>0</v>
      </c>
    </row>
    <row r="9401" spans="1:8" hidden="1" x14ac:dyDescent="0.2">
      <c r="A9401" s="1">
        <v>9398</v>
      </c>
      <c r="B9401" s="1">
        <f t="shared" ca="1" si="1025"/>
        <v>268624.8367302866</v>
      </c>
      <c r="C9401" s="1">
        <f t="shared" ca="1" si="1022"/>
        <v>500</v>
      </c>
      <c r="D9401" s="1">
        <f t="shared" ca="1" si="1023"/>
        <v>58.639357099169693</v>
      </c>
      <c r="E9401" s="1">
        <f t="shared" ca="1" si="1024"/>
        <v>0</v>
      </c>
      <c r="F9401" s="1">
        <f t="shared" ca="1" si="1026"/>
        <v>2</v>
      </c>
      <c r="G9401" s="1">
        <f t="shared" ca="1" si="1027"/>
        <v>4</v>
      </c>
      <c r="H9401" s="1">
        <f t="shared" ca="1" si="1028"/>
        <v>0</v>
      </c>
    </row>
    <row r="9402" spans="1:8" hidden="1" x14ac:dyDescent="0.2">
      <c r="A9402" s="1">
        <v>9399</v>
      </c>
      <c r="B9402" s="1">
        <f t="shared" ca="1" si="1025"/>
        <v>297944.51527987141</v>
      </c>
      <c r="C9402" s="1">
        <f t="shared" ca="1" si="1022"/>
        <v>100</v>
      </c>
      <c r="D9402" s="1">
        <f t="shared" ca="1" si="1023"/>
        <v>-42.077013244733351</v>
      </c>
      <c r="E9402" s="1">
        <f t="shared" ca="1" si="1024"/>
        <v>0</v>
      </c>
      <c r="F9402" s="1">
        <f t="shared" ca="1" si="1026"/>
        <v>1</v>
      </c>
      <c r="G9402" s="1">
        <f t="shared" ca="1" si="1027"/>
        <v>0</v>
      </c>
      <c r="H9402" s="1">
        <f t="shared" ca="1" si="1028"/>
        <v>1</v>
      </c>
    </row>
    <row r="9403" spans="1:8" hidden="1" x14ac:dyDescent="0.2">
      <c r="A9403" s="1">
        <v>9400</v>
      </c>
      <c r="B9403" s="1">
        <f t="shared" ca="1" si="1025"/>
        <v>293736.8139553981</v>
      </c>
      <c r="C9403" s="1">
        <f t="shared" ca="1" si="1022"/>
        <v>100</v>
      </c>
      <c r="D9403" s="1">
        <f t="shared" ca="1" si="1023"/>
        <v>-42.077013244733351</v>
      </c>
      <c r="E9403" s="1">
        <f t="shared" ca="1" si="1024"/>
        <v>-1</v>
      </c>
      <c r="F9403" s="1">
        <f t="shared" ca="1" si="1026"/>
        <v>1</v>
      </c>
      <c r="G9403" s="1">
        <f t="shared" ca="1" si="1027"/>
        <v>1</v>
      </c>
      <c r="H9403" s="1">
        <f t="shared" ca="1" si="1028"/>
        <v>0</v>
      </c>
    </row>
    <row r="9404" spans="1:8" hidden="1" x14ac:dyDescent="0.2">
      <c r="A9404" s="1">
        <v>9401</v>
      </c>
      <c r="B9404" s="1">
        <f t="shared" ca="1" si="1025"/>
        <v>289529.11263092479</v>
      </c>
      <c r="C9404" s="1">
        <f t="shared" ca="1" si="1022"/>
        <v>100</v>
      </c>
      <c r="D9404" s="1">
        <f t="shared" ca="1" si="1023"/>
        <v>58.639357099169693</v>
      </c>
      <c r="E9404" s="1">
        <f t="shared" ca="1" si="1024"/>
        <v>-2</v>
      </c>
      <c r="F9404" s="1">
        <f t="shared" ca="1" si="1026"/>
        <v>1</v>
      </c>
      <c r="G9404" s="1">
        <f t="shared" ca="1" si="1027"/>
        <v>2</v>
      </c>
      <c r="H9404" s="1">
        <f t="shared" ca="1" si="1028"/>
        <v>0</v>
      </c>
    </row>
    <row r="9405" spans="1:8" hidden="1" x14ac:dyDescent="0.2">
      <c r="A9405" s="1">
        <v>9402</v>
      </c>
      <c r="B9405" s="1">
        <f t="shared" ca="1" si="1025"/>
        <v>295393.04834084178</v>
      </c>
      <c r="C9405" s="1">
        <f t="shared" ca="1" si="1022"/>
        <v>100</v>
      </c>
      <c r="D9405" s="1">
        <f t="shared" ca="1" si="1023"/>
        <v>-42.077013244733351</v>
      </c>
      <c r="E9405" s="1">
        <f t="shared" ca="1" si="1024"/>
        <v>-1</v>
      </c>
      <c r="F9405" s="1">
        <f t="shared" ca="1" si="1026"/>
        <v>1</v>
      </c>
      <c r="G9405" s="1">
        <f t="shared" ca="1" si="1027"/>
        <v>0</v>
      </c>
      <c r="H9405" s="1">
        <f t="shared" ca="1" si="1028"/>
        <v>1</v>
      </c>
    </row>
    <row r="9406" spans="1:8" hidden="1" x14ac:dyDescent="0.2">
      <c r="A9406" s="1">
        <v>9403</v>
      </c>
      <c r="B9406" s="1">
        <f t="shared" ca="1" si="1025"/>
        <v>291185.34701636847</v>
      </c>
      <c r="C9406" s="1">
        <f t="shared" ca="1" si="1022"/>
        <v>100</v>
      </c>
      <c r="D9406" s="1">
        <f t="shared" ca="1" si="1023"/>
        <v>-42.077013244733351</v>
      </c>
      <c r="E9406" s="1">
        <f t="shared" ca="1" si="1024"/>
        <v>-2</v>
      </c>
      <c r="F9406" s="1">
        <f t="shared" ca="1" si="1026"/>
        <v>1</v>
      </c>
      <c r="G9406" s="1">
        <f t="shared" ca="1" si="1027"/>
        <v>1</v>
      </c>
      <c r="H9406" s="1">
        <f t="shared" ca="1" si="1028"/>
        <v>0</v>
      </c>
    </row>
    <row r="9407" spans="1:8" hidden="1" x14ac:dyDescent="0.2">
      <c r="A9407" s="1">
        <v>9404</v>
      </c>
      <c r="B9407" s="1">
        <f t="shared" ca="1" si="1025"/>
        <v>286977.64569189516</v>
      </c>
      <c r="C9407" s="1">
        <f t="shared" ca="1" si="1022"/>
        <v>100</v>
      </c>
      <c r="D9407" s="1">
        <f t="shared" ca="1" si="1023"/>
        <v>-42.077013244733351</v>
      </c>
      <c r="E9407" s="1">
        <f t="shared" ca="1" si="1024"/>
        <v>-3</v>
      </c>
      <c r="F9407" s="1">
        <f t="shared" ca="1" si="1026"/>
        <v>1</v>
      </c>
      <c r="G9407" s="1">
        <f t="shared" ca="1" si="1027"/>
        <v>2</v>
      </c>
      <c r="H9407" s="1">
        <f t="shared" ca="1" si="1028"/>
        <v>0</v>
      </c>
    </row>
    <row r="9408" spans="1:8" hidden="1" x14ac:dyDescent="0.2">
      <c r="A9408" s="1">
        <v>9405</v>
      </c>
      <c r="B9408" s="1">
        <f t="shared" ca="1" si="1025"/>
        <v>282769.94436742185</v>
      </c>
      <c r="C9408" s="1">
        <f t="shared" ca="1" si="1022"/>
        <v>100</v>
      </c>
      <c r="D9408" s="1">
        <f t="shared" ca="1" si="1023"/>
        <v>-42.077013244733351</v>
      </c>
      <c r="E9408" s="1">
        <f t="shared" ca="1" si="1024"/>
        <v>-4</v>
      </c>
      <c r="F9408" s="1">
        <f t="shared" ca="1" si="1026"/>
        <v>1</v>
      </c>
      <c r="G9408" s="1">
        <f t="shared" ca="1" si="1027"/>
        <v>3</v>
      </c>
      <c r="H9408" s="1">
        <f t="shared" ca="1" si="1028"/>
        <v>0</v>
      </c>
    </row>
    <row r="9409" spans="1:8" hidden="1" x14ac:dyDescent="0.2">
      <c r="A9409" s="1">
        <v>9406</v>
      </c>
      <c r="B9409" s="1">
        <f t="shared" ca="1" si="1025"/>
        <v>278562.24304294854</v>
      </c>
      <c r="C9409" s="1">
        <f t="shared" ca="1" si="1022"/>
        <v>500</v>
      </c>
      <c r="D9409" s="1">
        <f t="shared" ca="1" si="1023"/>
        <v>-42.077013244733351</v>
      </c>
      <c r="E9409" s="1">
        <f t="shared" ca="1" si="1024"/>
        <v>0</v>
      </c>
      <c r="F9409" s="1">
        <f t="shared" ca="1" si="1026"/>
        <v>2</v>
      </c>
      <c r="G9409" s="1">
        <f t="shared" ca="1" si="1027"/>
        <v>4</v>
      </c>
      <c r="H9409" s="1">
        <f t="shared" ca="1" si="1028"/>
        <v>0</v>
      </c>
    </row>
    <row r="9410" spans="1:8" hidden="1" x14ac:dyDescent="0.2">
      <c r="A9410" s="1">
        <v>9407</v>
      </c>
      <c r="B9410" s="1">
        <f t="shared" ca="1" si="1025"/>
        <v>257523.73642058187</v>
      </c>
      <c r="C9410" s="1">
        <f t="shared" ca="1" si="1022"/>
        <v>500</v>
      </c>
      <c r="D9410" s="1">
        <f t="shared" ca="1" si="1023"/>
        <v>-42.077013244733351</v>
      </c>
      <c r="E9410" s="1">
        <f t="shared" ca="1" si="1024"/>
        <v>-1</v>
      </c>
      <c r="F9410" s="1">
        <f t="shared" ca="1" si="1026"/>
        <v>2</v>
      </c>
      <c r="G9410" s="1">
        <f t="shared" ca="1" si="1027"/>
        <v>5</v>
      </c>
      <c r="H9410" s="1">
        <f t="shared" ca="1" si="1028"/>
        <v>0</v>
      </c>
    </row>
    <row r="9411" spans="1:8" hidden="1" x14ac:dyDescent="0.2">
      <c r="A9411" s="1">
        <v>9408</v>
      </c>
      <c r="B9411" s="1">
        <f t="shared" ca="1" si="1025"/>
        <v>236485.22979821521</v>
      </c>
      <c r="C9411" s="1">
        <f t="shared" ca="1" si="1022"/>
        <v>500</v>
      </c>
      <c r="D9411" s="1">
        <f t="shared" ca="1" si="1023"/>
        <v>-42.077013244733351</v>
      </c>
      <c r="E9411" s="1">
        <f t="shared" ca="1" si="1024"/>
        <v>-2</v>
      </c>
      <c r="F9411" s="1">
        <f t="shared" ca="1" si="1026"/>
        <v>2</v>
      </c>
      <c r="G9411" s="1">
        <f t="shared" ca="1" si="1027"/>
        <v>6</v>
      </c>
      <c r="H9411" s="1">
        <f t="shared" ca="1" si="1028"/>
        <v>0</v>
      </c>
    </row>
    <row r="9412" spans="1:8" hidden="1" x14ac:dyDescent="0.2">
      <c r="A9412" s="1">
        <v>9409</v>
      </c>
      <c r="B9412" s="1">
        <f t="shared" ca="1" si="1025"/>
        <v>215446.72317584854</v>
      </c>
      <c r="C9412" s="1">
        <f t="shared" ca="1" si="1022"/>
        <v>500</v>
      </c>
      <c r="D9412" s="1">
        <f t="shared" ca="1" si="1023"/>
        <v>58.639357099169693</v>
      </c>
      <c r="E9412" s="1">
        <f t="shared" ca="1" si="1024"/>
        <v>-3</v>
      </c>
      <c r="F9412" s="1">
        <f t="shared" ca="1" si="1026"/>
        <v>2</v>
      </c>
      <c r="G9412" s="1">
        <f t="shared" ca="1" si="1027"/>
        <v>7</v>
      </c>
      <c r="H9412" s="1">
        <f t="shared" ca="1" si="1028"/>
        <v>0</v>
      </c>
    </row>
    <row r="9413" spans="1:8" hidden="1" x14ac:dyDescent="0.2">
      <c r="A9413" s="1">
        <v>9410</v>
      </c>
      <c r="B9413" s="1">
        <f t="shared" ca="1" si="1025"/>
        <v>244766.40172543339</v>
      </c>
      <c r="C9413" s="1">
        <f t="shared" ref="C9413:C9476" ca="1" si="1029">$C$4*POWER($L$2,F9413-1)</f>
        <v>500</v>
      </c>
      <c r="D9413" s="1">
        <f t="shared" ref="D9413:D9476" ca="1" si="1030">IF(RAND()&lt;$B$1,$F$1,$H$1)</f>
        <v>-42.077013244733351</v>
      </c>
      <c r="E9413" s="1">
        <f t="shared" ref="E9413:E9476" ca="1" si="1031">IF(D9412&lt;0,IF(E9412-1=-$D$2,0,E9412-1),IF(E9412+1=$F$2,0,E9412+1))</f>
        <v>-2</v>
      </c>
      <c r="F9413" s="1">
        <f t="shared" ca="1" si="1026"/>
        <v>2</v>
      </c>
      <c r="G9413" s="1">
        <f t="shared" ca="1" si="1027"/>
        <v>0</v>
      </c>
      <c r="H9413" s="1">
        <f t="shared" ca="1" si="1028"/>
        <v>1</v>
      </c>
    </row>
    <row r="9414" spans="1:8" hidden="1" x14ac:dyDescent="0.2">
      <c r="A9414" s="1">
        <v>9411</v>
      </c>
      <c r="B9414" s="1">
        <f t="shared" ref="B9414:B9477" ca="1" si="1032">B9413+D9413*C9413</f>
        <v>223727.89510306672</v>
      </c>
      <c r="C9414" s="1">
        <f t="shared" ca="1" si="1029"/>
        <v>500</v>
      </c>
      <c r="D9414" s="1">
        <f t="shared" ca="1" si="1030"/>
        <v>-42.077013244733351</v>
      </c>
      <c r="E9414" s="1">
        <f t="shared" ca="1" si="1031"/>
        <v>-3</v>
      </c>
      <c r="F9414" s="1">
        <f t="shared" ref="F9414:F9477" ca="1" si="1033">IF(AND(D9413&gt;0,E9414=0),IF(F9413-1&lt;1,1,F9413-1),IF(AND(D9413&lt;0,E9414=0),IF(F9413+1&gt;$H$2,1,F9413+1),F9413))</f>
        <v>2</v>
      </c>
      <c r="G9414" s="1">
        <f t="shared" ref="G9414:G9477" ca="1" si="1034">IF(D9413&gt;0,0,G9413+1)</f>
        <v>1</v>
      </c>
      <c r="H9414" s="1">
        <f t="shared" ref="H9414:H9477" ca="1" si="1035">IF(D9413&lt;0,0,H9413+1)</f>
        <v>0</v>
      </c>
    </row>
    <row r="9415" spans="1:8" hidden="1" x14ac:dyDescent="0.2">
      <c r="A9415" s="1">
        <v>9412</v>
      </c>
      <c r="B9415" s="1">
        <f t="shared" ca="1" si="1032"/>
        <v>202689.38848070006</v>
      </c>
      <c r="C9415" s="1">
        <f t="shared" ca="1" si="1029"/>
        <v>500</v>
      </c>
      <c r="D9415" s="1">
        <f t="shared" ca="1" si="1030"/>
        <v>-42.077013244733351</v>
      </c>
      <c r="E9415" s="1">
        <f t="shared" ca="1" si="1031"/>
        <v>-4</v>
      </c>
      <c r="F9415" s="1">
        <f t="shared" ca="1" si="1033"/>
        <v>2</v>
      </c>
      <c r="G9415" s="1">
        <f t="shared" ca="1" si="1034"/>
        <v>2</v>
      </c>
      <c r="H9415" s="1">
        <f t="shared" ca="1" si="1035"/>
        <v>0</v>
      </c>
    </row>
    <row r="9416" spans="1:8" hidden="1" x14ac:dyDescent="0.2">
      <c r="A9416" s="1">
        <v>9413</v>
      </c>
      <c r="B9416" s="1">
        <f t="shared" ca="1" si="1032"/>
        <v>181650.88185833339</v>
      </c>
      <c r="C9416" s="1">
        <f t="shared" ca="1" si="1029"/>
        <v>100</v>
      </c>
      <c r="D9416" s="1">
        <f t="shared" ca="1" si="1030"/>
        <v>-42.077013244733351</v>
      </c>
      <c r="E9416" s="1">
        <f t="shared" ca="1" si="1031"/>
        <v>0</v>
      </c>
      <c r="F9416" s="1">
        <f t="shared" ca="1" si="1033"/>
        <v>1</v>
      </c>
      <c r="G9416" s="1">
        <f t="shared" ca="1" si="1034"/>
        <v>3</v>
      </c>
      <c r="H9416" s="1">
        <f t="shared" ca="1" si="1035"/>
        <v>0</v>
      </c>
    </row>
    <row r="9417" spans="1:8" hidden="1" x14ac:dyDescent="0.2">
      <c r="A9417" s="1">
        <v>9414</v>
      </c>
      <c r="B9417" s="1">
        <f t="shared" ca="1" si="1032"/>
        <v>177443.18053386005</v>
      </c>
      <c r="C9417" s="1">
        <f t="shared" ca="1" si="1029"/>
        <v>100</v>
      </c>
      <c r="D9417" s="1">
        <f t="shared" ca="1" si="1030"/>
        <v>58.639357099169693</v>
      </c>
      <c r="E9417" s="1">
        <f t="shared" ca="1" si="1031"/>
        <v>-1</v>
      </c>
      <c r="F9417" s="1">
        <f t="shared" ca="1" si="1033"/>
        <v>1</v>
      </c>
      <c r="G9417" s="1">
        <f t="shared" ca="1" si="1034"/>
        <v>4</v>
      </c>
      <c r="H9417" s="1">
        <f t="shared" ca="1" si="1035"/>
        <v>0</v>
      </c>
    </row>
    <row r="9418" spans="1:8" hidden="1" x14ac:dyDescent="0.2">
      <c r="A9418" s="1">
        <v>9415</v>
      </c>
      <c r="B9418" s="1">
        <f t="shared" ca="1" si="1032"/>
        <v>183307.11624377701</v>
      </c>
      <c r="C9418" s="1">
        <f t="shared" ca="1" si="1029"/>
        <v>100</v>
      </c>
      <c r="D9418" s="1">
        <f t="shared" ca="1" si="1030"/>
        <v>-42.077013244733351</v>
      </c>
      <c r="E9418" s="1">
        <f t="shared" ca="1" si="1031"/>
        <v>0</v>
      </c>
      <c r="F9418" s="1">
        <f t="shared" ca="1" si="1033"/>
        <v>1</v>
      </c>
      <c r="G9418" s="1">
        <f t="shared" ca="1" si="1034"/>
        <v>0</v>
      </c>
      <c r="H9418" s="1">
        <f t="shared" ca="1" si="1035"/>
        <v>1</v>
      </c>
    </row>
    <row r="9419" spans="1:8" hidden="1" x14ac:dyDescent="0.2">
      <c r="A9419" s="1">
        <v>9416</v>
      </c>
      <c r="B9419" s="1">
        <f t="shared" ca="1" si="1032"/>
        <v>179099.41491930367</v>
      </c>
      <c r="C9419" s="1">
        <f t="shared" ca="1" si="1029"/>
        <v>100</v>
      </c>
      <c r="D9419" s="1">
        <f t="shared" ca="1" si="1030"/>
        <v>-42.077013244733351</v>
      </c>
      <c r="E9419" s="1">
        <f t="shared" ca="1" si="1031"/>
        <v>-1</v>
      </c>
      <c r="F9419" s="1">
        <f t="shared" ca="1" si="1033"/>
        <v>1</v>
      </c>
      <c r="G9419" s="1">
        <f t="shared" ca="1" si="1034"/>
        <v>1</v>
      </c>
      <c r="H9419" s="1">
        <f t="shared" ca="1" si="1035"/>
        <v>0</v>
      </c>
    </row>
    <row r="9420" spans="1:8" hidden="1" x14ac:dyDescent="0.2">
      <c r="A9420" s="1">
        <v>9417</v>
      </c>
      <c r="B9420" s="1">
        <f t="shared" ca="1" si="1032"/>
        <v>174891.71359483033</v>
      </c>
      <c r="C9420" s="1">
        <f t="shared" ca="1" si="1029"/>
        <v>100</v>
      </c>
      <c r="D9420" s="1">
        <f t="shared" ca="1" si="1030"/>
        <v>58.639357099169693</v>
      </c>
      <c r="E9420" s="1">
        <f t="shared" ca="1" si="1031"/>
        <v>-2</v>
      </c>
      <c r="F9420" s="1">
        <f t="shared" ca="1" si="1033"/>
        <v>1</v>
      </c>
      <c r="G9420" s="1">
        <f t="shared" ca="1" si="1034"/>
        <v>2</v>
      </c>
      <c r="H9420" s="1">
        <f t="shared" ca="1" si="1035"/>
        <v>0</v>
      </c>
    </row>
    <row r="9421" spans="1:8" hidden="1" x14ac:dyDescent="0.2">
      <c r="A9421" s="1">
        <v>9418</v>
      </c>
      <c r="B9421" s="1">
        <f t="shared" ca="1" si="1032"/>
        <v>180755.64930474729</v>
      </c>
      <c r="C9421" s="1">
        <f t="shared" ca="1" si="1029"/>
        <v>100</v>
      </c>
      <c r="D9421" s="1">
        <f t="shared" ca="1" si="1030"/>
        <v>58.639357099169693</v>
      </c>
      <c r="E9421" s="1">
        <f t="shared" ca="1" si="1031"/>
        <v>-1</v>
      </c>
      <c r="F9421" s="1">
        <f t="shared" ca="1" si="1033"/>
        <v>1</v>
      </c>
      <c r="G9421" s="1">
        <f t="shared" ca="1" si="1034"/>
        <v>0</v>
      </c>
      <c r="H9421" s="1">
        <f t="shared" ca="1" si="1035"/>
        <v>1</v>
      </c>
    </row>
    <row r="9422" spans="1:8" hidden="1" x14ac:dyDescent="0.2">
      <c r="A9422" s="1">
        <v>9419</v>
      </c>
      <c r="B9422" s="1">
        <f t="shared" ca="1" si="1032"/>
        <v>186619.58501466425</v>
      </c>
      <c r="C9422" s="1">
        <f t="shared" ca="1" si="1029"/>
        <v>100</v>
      </c>
      <c r="D9422" s="1">
        <f t="shared" ca="1" si="1030"/>
        <v>-42.077013244733351</v>
      </c>
      <c r="E9422" s="1">
        <f t="shared" ca="1" si="1031"/>
        <v>0</v>
      </c>
      <c r="F9422" s="1">
        <f t="shared" ca="1" si="1033"/>
        <v>1</v>
      </c>
      <c r="G9422" s="1">
        <f t="shared" ca="1" si="1034"/>
        <v>0</v>
      </c>
      <c r="H9422" s="1">
        <f t="shared" ca="1" si="1035"/>
        <v>2</v>
      </c>
    </row>
    <row r="9423" spans="1:8" hidden="1" x14ac:dyDescent="0.2">
      <c r="A9423" s="1">
        <v>9420</v>
      </c>
      <c r="B9423" s="1">
        <f t="shared" ca="1" si="1032"/>
        <v>182411.88369019091</v>
      </c>
      <c r="C9423" s="1">
        <f t="shared" ca="1" si="1029"/>
        <v>100</v>
      </c>
      <c r="D9423" s="1">
        <f t="shared" ca="1" si="1030"/>
        <v>58.639357099169693</v>
      </c>
      <c r="E9423" s="1">
        <f t="shared" ca="1" si="1031"/>
        <v>-1</v>
      </c>
      <c r="F9423" s="1">
        <f t="shared" ca="1" si="1033"/>
        <v>1</v>
      </c>
      <c r="G9423" s="1">
        <f t="shared" ca="1" si="1034"/>
        <v>1</v>
      </c>
      <c r="H9423" s="1">
        <f t="shared" ca="1" si="1035"/>
        <v>0</v>
      </c>
    </row>
    <row r="9424" spans="1:8" hidden="1" x14ac:dyDescent="0.2">
      <c r="A9424" s="1">
        <v>9421</v>
      </c>
      <c r="B9424" s="1">
        <f t="shared" ca="1" si="1032"/>
        <v>188275.81940010787</v>
      </c>
      <c r="C9424" s="1">
        <f t="shared" ca="1" si="1029"/>
        <v>100</v>
      </c>
      <c r="D9424" s="1">
        <f t="shared" ca="1" si="1030"/>
        <v>-42.077013244733351</v>
      </c>
      <c r="E9424" s="1">
        <f t="shared" ca="1" si="1031"/>
        <v>0</v>
      </c>
      <c r="F9424" s="1">
        <f t="shared" ca="1" si="1033"/>
        <v>1</v>
      </c>
      <c r="G9424" s="1">
        <f t="shared" ca="1" si="1034"/>
        <v>0</v>
      </c>
      <c r="H9424" s="1">
        <f t="shared" ca="1" si="1035"/>
        <v>1</v>
      </c>
    </row>
    <row r="9425" spans="1:8" hidden="1" x14ac:dyDescent="0.2">
      <c r="A9425" s="1">
        <v>9422</v>
      </c>
      <c r="B9425" s="1">
        <f t="shared" ca="1" si="1032"/>
        <v>184068.11807563453</v>
      </c>
      <c r="C9425" s="1">
        <f t="shared" ca="1" si="1029"/>
        <v>100</v>
      </c>
      <c r="D9425" s="1">
        <f t="shared" ca="1" si="1030"/>
        <v>-42.077013244733351</v>
      </c>
      <c r="E9425" s="1">
        <f t="shared" ca="1" si="1031"/>
        <v>-1</v>
      </c>
      <c r="F9425" s="1">
        <f t="shared" ca="1" si="1033"/>
        <v>1</v>
      </c>
      <c r="G9425" s="1">
        <f t="shared" ca="1" si="1034"/>
        <v>1</v>
      </c>
      <c r="H9425" s="1">
        <f t="shared" ca="1" si="1035"/>
        <v>0</v>
      </c>
    </row>
    <row r="9426" spans="1:8" hidden="1" x14ac:dyDescent="0.2">
      <c r="A9426" s="1">
        <v>9423</v>
      </c>
      <c r="B9426" s="1">
        <f t="shared" ca="1" si="1032"/>
        <v>179860.41675116119</v>
      </c>
      <c r="C9426" s="1">
        <f t="shared" ca="1" si="1029"/>
        <v>100</v>
      </c>
      <c r="D9426" s="1">
        <f t="shared" ca="1" si="1030"/>
        <v>58.639357099169693</v>
      </c>
      <c r="E9426" s="1">
        <f t="shared" ca="1" si="1031"/>
        <v>-2</v>
      </c>
      <c r="F9426" s="1">
        <f t="shared" ca="1" si="1033"/>
        <v>1</v>
      </c>
      <c r="G9426" s="1">
        <f t="shared" ca="1" si="1034"/>
        <v>2</v>
      </c>
      <c r="H9426" s="1">
        <f t="shared" ca="1" si="1035"/>
        <v>0</v>
      </c>
    </row>
    <row r="9427" spans="1:8" hidden="1" x14ac:dyDescent="0.2">
      <c r="A9427" s="1">
        <v>9424</v>
      </c>
      <c r="B9427" s="1">
        <f t="shared" ca="1" si="1032"/>
        <v>185724.35246107815</v>
      </c>
      <c r="C9427" s="1">
        <f t="shared" ca="1" si="1029"/>
        <v>100</v>
      </c>
      <c r="D9427" s="1">
        <f t="shared" ca="1" si="1030"/>
        <v>-42.077013244733351</v>
      </c>
      <c r="E9427" s="1">
        <f t="shared" ca="1" si="1031"/>
        <v>-1</v>
      </c>
      <c r="F9427" s="1">
        <f t="shared" ca="1" si="1033"/>
        <v>1</v>
      </c>
      <c r="G9427" s="1">
        <f t="shared" ca="1" si="1034"/>
        <v>0</v>
      </c>
      <c r="H9427" s="1">
        <f t="shared" ca="1" si="1035"/>
        <v>1</v>
      </c>
    </row>
    <row r="9428" spans="1:8" hidden="1" x14ac:dyDescent="0.2">
      <c r="A9428" s="1">
        <v>9425</v>
      </c>
      <c r="B9428" s="1">
        <f t="shared" ca="1" si="1032"/>
        <v>181516.65113660481</v>
      </c>
      <c r="C9428" s="1">
        <f t="shared" ca="1" si="1029"/>
        <v>100</v>
      </c>
      <c r="D9428" s="1">
        <f t="shared" ca="1" si="1030"/>
        <v>58.639357099169693</v>
      </c>
      <c r="E9428" s="1">
        <f t="shared" ca="1" si="1031"/>
        <v>-2</v>
      </c>
      <c r="F9428" s="1">
        <f t="shared" ca="1" si="1033"/>
        <v>1</v>
      </c>
      <c r="G9428" s="1">
        <f t="shared" ca="1" si="1034"/>
        <v>1</v>
      </c>
      <c r="H9428" s="1">
        <f t="shared" ca="1" si="1035"/>
        <v>0</v>
      </c>
    </row>
    <row r="9429" spans="1:8" hidden="1" x14ac:dyDescent="0.2">
      <c r="A9429" s="1">
        <v>9426</v>
      </c>
      <c r="B9429" s="1">
        <f t="shared" ca="1" si="1032"/>
        <v>187380.58684652176</v>
      </c>
      <c r="C9429" s="1">
        <f t="shared" ca="1" si="1029"/>
        <v>100</v>
      </c>
      <c r="D9429" s="1">
        <f t="shared" ca="1" si="1030"/>
        <v>-42.077013244733351</v>
      </c>
      <c r="E9429" s="1">
        <f t="shared" ca="1" si="1031"/>
        <v>-1</v>
      </c>
      <c r="F9429" s="1">
        <f t="shared" ca="1" si="1033"/>
        <v>1</v>
      </c>
      <c r="G9429" s="1">
        <f t="shared" ca="1" si="1034"/>
        <v>0</v>
      </c>
      <c r="H9429" s="1">
        <f t="shared" ca="1" si="1035"/>
        <v>1</v>
      </c>
    </row>
    <row r="9430" spans="1:8" hidden="1" x14ac:dyDescent="0.2">
      <c r="A9430" s="1">
        <v>9427</v>
      </c>
      <c r="B9430" s="1">
        <f t="shared" ca="1" si="1032"/>
        <v>183172.88552204843</v>
      </c>
      <c r="C9430" s="1">
        <f t="shared" ca="1" si="1029"/>
        <v>100</v>
      </c>
      <c r="D9430" s="1">
        <f t="shared" ca="1" si="1030"/>
        <v>-42.077013244733351</v>
      </c>
      <c r="E9430" s="1">
        <f t="shared" ca="1" si="1031"/>
        <v>-2</v>
      </c>
      <c r="F9430" s="1">
        <f t="shared" ca="1" si="1033"/>
        <v>1</v>
      </c>
      <c r="G9430" s="1">
        <f t="shared" ca="1" si="1034"/>
        <v>1</v>
      </c>
      <c r="H9430" s="1">
        <f t="shared" ca="1" si="1035"/>
        <v>0</v>
      </c>
    </row>
    <row r="9431" spans="1:8" hidden="1" x14ac:dyDescent="0.2">
      <c r="A9431" s="1">
        <v>9428</v>
      </c>
      <c r="B9431" s="1">
        <f t="shared" ca="1" si="1032"/>
        <v>178965.18419757509</v>
      </c>
      <c r="C9431" s="1">
        <f t="shared" ca="1" si="1029"/>
        <v>100</v>
      </c>
      <c r="D9431" s="1">
        <f t="shared" ca="1" si="1030"/>
        <v>58.639357099169693</v>
      </c>
      <c r="E9431" s="1">
        <f t="shared" ca="1" si="1031"/>
        <v>-3</v>
      </c>
      <c r="F9431" s="1">
        <f t="shared" ca="1" si="1033"/>
        <v>1</v>
      </c>
      <c r="G9431" s="1">
        <f t="shared" ca="1" si="1034"/>
        <v>2</v>
      </c>
      <c r="H9431" s="1">
        <f t="shared" ca="1" si="1035"/>
        <v>0</v>
      </c>
    </row>
    <row r="9432" spans="1:8" hidden="1" x14ac:dyDescent="0.2">
      <c r="A9432" s="1">
        <v>9429</v>
      </c>
      <c r="B9432" s="1">
        <f t="shared" ca="1" si="1032"/>
        <v>184829.11990749204</v>
      </c>
      <c r="C9432" s="1">
        <f t="shared" ca="1" si="1029"/>
        <v>100</v>
      </c>
      <c r="D9432" s="1">
        <f t="shared" ca="1" si="1030"/>
        <v>-42.077013244733351</v>
      </c>
      <c r="E9432" s="1">
        <f t="shared" ca="1" si="1031"/>
        <v>-2</v>
      </c>
      <c r="F9432" s="1">
        <f t="shared" ca="1" si="1033"/>
        <v>1</v>
      </c>
      <c r="G9432" s="1">
        <f t="shared" ca="1" si="1034"/>
        <v>0</v>
      </c>
      <c r="H9432" s="1">
        <f t="shared" ca="1" si="1035"/>
        <v>1</v>
      </c>
    </row>
    <row r="9433" spans="1:8" hidden="1" x14ac:dyDescent="0.2">
      <c r="A9433" s="1">
        <v>9430</v>
      </c>
      <c r="B9433" s="1">
        <f t="shared" ca="1" si="1032"/>
        <v>180621.41858301871</v>
      </c>
      <c r="C9433" s="1">
        <f t="shared" ca="1" si="1029"/>
        <v>100</v>
      </c>
      <c r="D9433" s="1">
        <f t="shared" ca="1" si="1030"/>
        <v>-42.077013244733351</v>
      </c>
      <c r="E9433" s="1">
        <f t="shared" ca="1" si="1031"/>
        <v>-3</v>
      </c>
      <c r="F9433" s="1">
        <f t="shared" ca="1" si="1033"/>
        <v>1</v>
      </c>
      <c r="G9433" s="1">
        <f t="shared" ca="1" si="1034"/>
        <v>1</v>
      </c>
      <c r="H9433" s="1">
        <f t="shared" ca="1" si="1035"/>
        <v>0</v>
      </c>
    </row>
    <row r="9434" spans="1:8" hidden="1" x14ac:dyDescent="0.2">
      <c r="A9434" s="1">
        <v>9431</v>
      </c>
      <c r="B9434" s="1">
        <f t="shared" ca="1" si="1032"/>
        <v>176413.71725854537</v>
      </c>
      <c r="C9434" s="1">
        <f t="shared" ca="1" si="1029"/>
        <v>100</v>
      </c>
      <c r="D9434" s="1">
        <f t="shared" ca="1" si="1030"/>
        <v>58.639357099169693</v>
      </c>
      <c r="E9434" s="1">
        <f t="shared" ca="1" si="1031"/>
        <v>-4</v>
      </c>
      <c r="F9434" s="1">
        <f t="shared" ca="1" si="1033"/>
        <v>1</v>
      </c>
      <c r="G9434" s="1">
        <f t="shared" ca="1" si="1034"/>
        <v>2</v>
      </c>
      <c r="H9434" s="1">
        <f t="shared" ca="1" si="1035"/>
        <v>0</v>
      </c>
    </row>
    <row r="9435" spans="1:8" hidden="1" x14ac:dyDescent="0.2">
      <c r="A9435" s="1">
        <v>9432</v>
      </c>
      <c r="B9435" s="1">
        <f t="shared" ca="1" si="1032"/>
        <v>182277.65296846232</v>
      </c>
      <c r="C9435" s="1">
        <f t="shared" ca="1" si="1029"/>
        <v>100</v>
      </c>
      <c r="D9435" s="1">
        <f t="shared" ca="1" si="1030"/>
        <v>58.639357099169693</v>
      </c>
      <c r="E9435" s="1">
        <f t="shared" ca="1" si="1031"/>
        <v>-3</v>
      </c>
      <c r="F9435" s="1">
        <f t="shared" ca="1" si="1033"/>
        <v>1</v>
      </c>
      <c r="G9435" s="1">
        <f t="shared" ca="1" si="1034"/>
        <v>0</v>
      </c>
      <c r="H9435" s="1">
        <f t="shared" ca="1" si="1035"/>
        <v>1</v>
      </c>
    </row>
    <row r="9436" spans="1:8" hidden="1" x14ac:dyDescent="0.2">
      <c r="A9436" s="1">
        <v>9433</v>
      </c>
      <c r="B9436" s="1">
        <f t="shared" ca="1" si="1032"/>
        <v>188141.58867837928</v>
      </c>
      <c r="C9436" s="1">
        <f t="shared" ca="1" si="1029"/>
        <v>100</v>
      </c>
      <c r="D9436" s="1">
        <f t="shared" ca="1" si="1030"/>
        <v>58.639357099169693</v>
      </c>
      <c r="E9436" s="1">
        <f t="shared" ca="1" si="1031"/>
        <v>-2</v>
      </c>
      <c r="F9436" s="1">
        <f t="shared" ca="1" si="1033"/>
        <v>1</v>
      </c>
      <c r="G9436" s="1">
        <f t="shared" ca="1" si="1034"/>
        <v>0</v>
      </c>
      <c r="H9436" s="1">
        <f t="shared" ca="1" si="1035"/>
        <v>2</v>
      </c>
    </row>
    <row r="9437" spans="1:8" hidden="1" x14ac:dyDescent="0.2">
      <c r="A9437" s="1">
        <v>9434</v>
      </c>
      <c r="B9437" s="1">
        <f t="shared" ca="1" si="1032"/>
        <v>194005.52438829624</v>
      </c>
      <c r="C9437" s="1">
        <f t="shared" ca="1" si="1029"/>
        <v>100</v>
      </c>
      <c r="D9437" s="1">
        <f t="shared" ca="1" si="1030"/>
        <v>-42.077013244733351</v>
      </c>
      <c r="E9437" s="1">
        <f t="shared" ca="1" si="1031"/>
        <v>-1</v>
      </c>
      <c r="F9437" s="1">
        <f t="shared" ca="1" si="1033"/>
        <v>1</v>
      </c>
      <c r="G9437" s="1">
        <f t="shared" ca="1" si="1034"/>
        <v>0</v>
      </c>
      <c r="H9437" s="1">
        <f t="shared" ca="1" si="1035"/>
        <v>3</v>
      </c>
    </row>
    <row r="9438" spans="1:8" hidden="1" x14ac:dyDescent="0.2">
      <c r="A9438" s="1">
        <v>9435</v>
      </c>
      <c r="B9438" s="1">
        <f t="shared" ca="1" si="1032"/>
        <v>189797.8230638229</v>
      </c>
      <c r="C9438" s="1">
        <f t="shared" ca="1" si="1029"/>
        <v>100</v>
      </c>
      <c r="D9438" s="1">
        <f t="shared" ca="1" si="1030"/>
        <v>58.639357099169693</v>
      </c>
      <c r="E9438" s="1">
        <f t="shared" ca="1" si="1031"/>
        <v>-2</v>
      </c>
      <c r="F9438" s="1">
        <f t="shared" ca="1" si="1033"/>
        <v>1</v>
      </c>
      <c r="G9438" s="1">
        <f t="shared" ca="1" si="1034"/>
        <v>1</v>
      </c>
      <c r="H9438" s="1">
        <f t="shared" ca="1" si="1035"/>
        <v>0</v>
      </c>
    </row>
    <row r="9439" spans="1:8" hidden="1" x14ac:dyDescent="0.2">
      <c r="A9439" s="1">
        <v>9436</v>
      </c>
      <c r="B9439" s="1">
        <f t="shared" ca="1" si="1032"/>
        <v>195661.75877373986</v>
      </c>
      <c r="C9439" s="1">
        <f t="shared" ca="1" si="1029"/>
        <v>100</v>
      </c>
      <c r="D9439" s="1">
        <f t="shared" ca="1" si="1030"/>
        <v>58.639357099169693</v>
      </c>
      <c r="E9439" s="1">
        <f t="shared" ca="1" si="1031"/>
        <v>-1</v>
      </c>
      <c r="F9439" s="1">
        <f t="shared" ca="1" si="1033"/>
        <v>1</v>
      </c>
      <c r="G9439" s="1">
        <f t="shared" ca="1" si="1034"/>
        <v>0</v>
      </c>
      <c r="H9439" s="1">
        <f t="shared" ca="1" si="1035"/>
        <v>1</v>
      </c>
    </row>
    <row r="9440" spans="1:8" hidden="1" x14ac:dyDescent="0.2">
      <c r="A9440" s="1">
        <v>9437</v>
      </c>
      <c r="B9440" s="1">
        <f t="shared" ca="1" si="1032"/>
        <v>201525.69448365681</v>
      </c>
      <c r="C9440" s="1">
        <f t="shared" ca="1" si="1029"/>
        <v>100</v>
      </c>
      <c r="D9440" s="1">
        <f t="shared" ca="1" si="1030"/>
        <v>58.639357099169693</v>
      </c>
      <c r="E9440" s="1">
        <f t="shared" ca="1" si="1031"/>
        <v>0</v>
      </c>
      <c r="F9440" s="1">
        <f t="shared" ca="1" si="1033"/>
        <v>1</v>
      </c>
      <c r="G9440" s="1">
        <f t="shared" ca="1" si="1034"/>
        <v>0</v>
      </c>
      <c r="H9440" s="1">
        <f t="shared" ca="1" si="1035"/>
        <v>2</v>
      </c>
    </row>
    <row r="9441" spans="1:8" hidden="1" x14ac:dyDescent="0.2">
      <c r="A9441" s="1">
        <v>9438</v>
      </c>
      <c r="B9441" s="1">
        <f t="shared" ca="1" si="1032"/>
        <v>207389.63019357377</v>
      </c>
      <c r="C9441" s="1">
        <f t="shared" ca="1" si="1029"/>
        <v>100</v>
      </c>
      <c r="D9441" s="1">
        <f t="shared" ca="1" si="1030"/>
        <v>58.639357099169693</v>
      </c>
      <c r="E9441" s="1">
        <f t="shared" ca="1" si="1031"/>
        <v>0</v>
      </c>
      <c r="F9441" s="1">
        <f t="shared" ca="1" si="1033"/>
        <v>1</v>
      </c>
      <c r="G9441" s="1">
        <f t="shared" ca="1" si="1034"/>
        <v>0</v>
      </c>
      <c r="H9441" s="1">
        <f t="shared" ca="1" si="1035"/>
        <v>3</v>
      </c>
    </row>
    <row r="9442" spans="1:8" hidden="1" x14ac:dyDescent="0.2">
      <c r="A9442" s="1">
        <v>9439</v>
      </c>
      <c r="B9442" s="1">
        <f t="shared" ca="1" si="1032"/>
        <v>213253.56590349073</v>
      </c>
      <c r="C9442" s="1">
        <f t="shared" ca="1" si="1029"/>
        <v>100</v>
      </c>
      <c r="D9442" s="1">
        <f t="shared" ca="1" si="1030"/>
        <v>58.639357099169693</v>
      </c>
      <c r="E9442" s="1">
        <f t="shared" ca="1" si="1031"/>
        <v>0</v>
      </c>
      <c r="F9442" s="1">
        <f t="shared" ca="1" si="1033"/>
        <v>1</v>
      </c>
      <c r="G9442" s="1">
        <f t="shared" ca="1" si="1034"/>
        <v>0</v>
      </c>
      <c r="H9442" s="1">
        <f t="shared" ca="1" si="1035"/>
        <v>4</v>
      </c>
    </row>
    <row r="9443" spans="1:8" hidden="1" x14ac:dyDescent="0.2">
      <c r="A9443" s="1">
        <v>9440</v>
      </c>
      <c r="B9443" s="1">
        <f t="shared" ca="1" si="1032"/>
        <v>219117.50161340769</v>
      </c>
      <c r="C9443" s="1">
        <f t="shared" ca="1" si="1029"/>
        <v>100</v>
      </c>
      <c r="D9443" s="1">
        <f t="shared" ca="1" si="1030"/>
        <v>58.639357099169693</v>
      </c>
      <c r="E9443" s="1">
        <f t="shared" ca="1" si="1031"/>
        <v>0</v>
      </c>
      <c r="F9443" s="1">
        <f t="shared" ca="1" si="1033"/>
        <v>1</v>
      </c>
      <c r="G9443" s="1">
        <f t="shared" ca="1" si="1034"/>
        <v>0</v>
      </c>
      <c r="H9443" s="1">
        <f t="shared" ca="1" si="1035"/>
        <v>5</v>
      </c>
    </row>
    <row r="9444" spans="1:8" hidden="1" x14ac:dyDescent="0.2">
      <c r="A9444" s="1">
        <v>9441</v>
      </c>
      <c r="B9444" s="1">
        <f t="shared" ca="1" si="1032"/>
        <v>224981.43732332464</v>
      </c>
      <c r="C9444" s="1">
        <f t="shared" ca="1" si="1029"/>
        <v>100</v>
      </c>
      <c r="D9444" s="1">
        <f t="shared" ca="1" si="1030"/>
        <v>-42.077013244733351</v>
      </c>
      <c r="E9444" s="1">
        <f t="shared" ca="1" si="1031"/>
        <v>0</v>
      </c>
      <c r="F9444" s="1">
        <f t="shared" ca="1" si="1033"/>
        <v>1</v>
      </c>
      <c r="G9444" s="1">
        <f t="shared" ca="1" si="1034"/>
        <v>0</v>
      </c>
      <c r="H9444" s="1">
        <f t="shared" ca="1" si="1035"/>
        <v>6</v>
      </c>
    </row>
    <row r="9445" spans="1:8" hidden="1" x14ac:dyDescent="0.2">
      <c r="A9445" s="1">
        <v>9442</v>
      </c>
      <c r="B9445" s="1">
        <f t="shared" ca="1" si="1032"/>
        <v>220773.73599885131</v>
      </c>
      <c r="C9445" s="1">
        <f t="shared" ca="1" si="1029"/>
        <v>100</v>
      </c>
      <c r="D9445" s="1">
        <f t="shared" ca="1" si="1030"/>
        <v>-42.077013244733351</v>
      </c>
      <c r="E9445" s="1">
        <f t="shared" ca="1" si="1031"/>
        <v>-1</v>
      </c>
      <c r="F9445" s="1">
        <f t="shared" ca="1" si="1033"/>
        <v>1</v>
      </c>
      <c r="G9445" s="1">
        <f t="shared" ca="1" si="1034"/>
        <v>1</v>
      </c>
      <c r="H9445" s="1">
        <f t="shared" ca="1" si="1035"/>
        <v>0</v>
      </c>
    </row>
    <row r="9446" spans="1:8" hidden="1" x14ac:dyDescent="0.2">
      <c r="A9446" s="1">
        <v>9443</v>
      </c>
      <c r="B9446" s="1">
        <f t="shared" ca="1" si="1032"/>
        <v>216566.03467437797</v>
      </c>
      <c r="C9446" s="1">
        <f t="shared" ca="1" si="1029"/>
        <v>100</v>
      </c>
      <c r="D9446" s="1">
        <f t="shared" ca="1" si="1030"/>
        <v>-42.077013244733351</v>
      </c>
      <c r="E9446" s="1">
        <f t="shared" ca="1" si="1031"/>
        <v>-2</v>
      </c>
      <c r="F9446" s="1">
        <f t="shared" ca="1" si="1033"/>
        <v>1</v>
      </c>
      <c r="G9446" s="1">
        <f t="shared" ca="1" si="1034"/>
        <v>2</v>
      </c>
      <c r="H9446" s="1">
        <f t="shared" ca="1" si="1035"/>
        <v>0</v>
      </c>
    </row>
    <row r="9447" spans="1:8" hidden="1" x14ac:dyDescent="0.2">
      <c r="A9447" s="1">
        <v>9444</v>
      </c>
      <c r="B9447" s="1">
        <f t="shared" ca="1" si="1032"/>
        <v>212358.33334990463</v>
      </c>
      <c r="C9447" s="1">
        <f t="shared" ca="1" si="1029"/>
        <v>100</v>
      </c>
      <c r="D9447" s="1">
        <f t="shared" ca="1" si="1030"/>
        <v>58.639357099169693</v>
      </c>
      <c r="E9447" s="1">
        <f t="shared" ca="1" si="1031"/>
        <v>-3</v>
      </c>
      <c r="F9447" s="1">
        <f t="shared" ca="1" si="1033"/>
        <v>1</v>
      </c>
      <c r="G9447" s="1">
        <f t="shared" ca="1" si="1034"/>
        <v>3</v>
      </c>
      <c r="H9447" s="1">
        <f t="shared" ca="1" si="1035"/>
        <v>0</v>
      </c>
    </row>
    <row r="9448" spans="1:8" hidden="1" x14ac:dyDescent="0.2">
      <c r="A9448" s="1">
        <v>9445</v>
      </c>
      <c r="B9448" s="1">
        <f t="shared" ca="1" si="1032"/>
        <v>218222.26905982158</v>
      </c>
      <c r="C9448" s="1">
        <f t="shared" ca="1" si="1029"/>
        <v>100</v>
      </c>
      <c r="D9448" s="1">
        <f t="shared" ca="1" si="1030"/>
        <v>-42.077013244733351</v>
      </c>
      <c r="E9448" s="1">
        <f t="shared" ca="1" si="1031"/>
        <v>-2</v>
      </c>
      <c r="F9448" s="1">
        <f t="shared" ca="1" si="1033"/>
        <v>1</v>
      </c>
      <c r="G9448" s="1">
        <f t="shared" ca="1" si="1034"/>
        <v>0</v>
      </c>
      <c r="H9448" s="1">
        <f t="shared" ca="1" si="1035"/>
        <v>1</v>
      </c>
    </row>
    <row r="9449" spans="1:8" hidden="1" x14ac:dyDescent="0.2">
      <c r="A9449" s="1">
        <v>9446</v>
      </c>
      <c r="B9449" s="1">
        <f t="shared" ca="1" si="1032"/>
        <v>214014.56773534825</v>
      </c>
      <c r="C9449" s="1">
        <f t="shared" ca="1" si="1029"/>
        <v>100</v>
      </c>
      <c r="D9449" s="1">
        <f t="shared" ca="1" si="1030"/>
        <v>-42.077013244733351</v>
      </c>
      <c r="E9449" s="1">
        <f t="shared" ca="1" si="1031"/>
        <v>-3</v>
      </c>
      <c r="F9449" s="1">
        <f t="shared" ca="1" si="1033"/>
        <v>1</v>
      </c>
      <c r="G9449" s="1">
        <f t="shared" ca="1" si="1034"/>
        <v>1</v>
      </c>
      <c r="H9449" s="1">
        <f t="shared" ca="1" si="1035"/>
        <v>0</v>
      </c>
    </row>
    <row r="9450" spans="1:8" hidden="1" x14ac:dyDescent="0.2">
      <c r="A9450" s="1">
        <v>9447</v>
      </c>
      <c r="B9450" s="1">
        <f t="shared" ca="1" si="1032"/>
        <v>209806.86641087491</v>
      </c>
      <c r="C9450" s="1">
        <f t="shared" ca="1" si="1029"/>
        <v>100</v>
      </c>
      <c r="D9450" s="1">
        <f t="shared" ca="1" si="1030"/>
        <v>-42.077013244733351</v>
      </c>
      <c r="E9450" s="1">
        <f t="shared" ca="1" si="1031"/>
        <v>-4</v>
      </c>
      <c r="F9450" s="1">
        <f t="shared" ca="1" si="1033"/>
        <v>1</v>
      </c>
      <c r="G9450" s="1">
        <f t="shared" ca="1" si="1034"/>
        <v>2</v>
      </c>
      <c r="H9450" s="1">
        <f t="shared" ca="1" si="1035"/>
        <v>0</v>
      </c>
    </row>
    <row r="9451" spans="1:8" hidden="1" x14ac:dyDescent="0.2">
      <c r="A9451" s="1">
        <v>9448</v>
      </c>
      <c r="B9451" s="1">
        <f t="shared" ca="1" si="1032"/>
        <v>205599.16508640157</v>
      </c>
      <c r="C9451" s="1">
        <f t="shared" ca="1" si="1029"/>
        <v>500</v>
      </c>
      <c r="D9451" s="1">
        <f t="shared" ca="1" si="1030"/>
        <v>-42.077013244733351</v>
      </c>
      <c r="E9451" s="1">
        <f t="shared" ca="1" si="1031"/>
        <v>0</v>
      </c>
      <c r="F9451" s="1">
        <f t="shared" ca="1" si="1033"/>
        <v>2</v>
      </c>
      <c r="G9451" s="1">
        <f t="shared" ca="1" si="1034"/>
        <v>3</v>
      </c>
      <c r="H9451" s="1">
        <f t="shared" ca="1" si="1035"/>
        <v>0</v>
      </c>
    </row>
    <row r="9452" spans="1:8" hidden="1" x14ac:dyDescent="0.2">
      <c r="A9452" s="1">
        <v>9449</v>
      </c>
      <c r="B9452" s="1">
        <f t="shared" ca="1" si="1032"/>
        <v>184560.6584640349</v>
      </c>
      <c r="C9452" s="1">
        <f t="shared" ca="1" si="1029"/>
        <v>500</v>
      </c>
      <c r="D9452" s="1">
        <f t="shared" ca="1" si="1030"/>
        <v>58.639357099169693</v>
      </c>
      <c r="E9452" s="1">
        <f t="shared" ca="1" si="1031"/>
        <v>-1</v>
      </c>
      <c r="F9452" s="1">
        <f t="shared" ca="1" si="1033"/>
        <v>2</v>
      </c>
      <c r="G9452" s="1">
        <f t="shared" ca="1" si="1034"/>
        <v>4</v>
      </c>
      <c r="H9452" s="1">
        <f t="shared" ca="1" si="1035"/>
        <v>0</v>
      </c>
    </row>
    <row r="9453" spans="1:8" hidden="1" x14ac:dyDescent="0.2">
      <c r="A9453" s="1">
        <v>9450</v>
      </c>
      <c r="B9453" s="1">
        <f t="shared" ca="1" si="1032"/>
        <v>213880.33701361975</v>
      </c>
      <c r="C9453" s="1">
        <f t="shared" ca="1" si="1029"/>
        <v>100</v>
      </c>
      <c r="D9453" s="1">
        <f t="shared" ca="1" si="1030"/>
        <v>-42.077013244733351</v>
      </c>
      <c r="E9453" s="1">
        <f t="shared" ca="1" si="1031"/>
        <v>0</v>
      </c>
      <c r="F9453" s="1">
        <f t="shared" ca="1" si="1033"/>
        <v>1</v>
      </c>
      <c r="G9453" s="1">
        <f t="shared" ca="1" si="1034"/>
        <v>0</v>
      </c>
      <c r="H9453" s="1">
        <f t="shared" ca="1" si="1035"/>
        <v>1</v>
      </c>
    </row>
    <row r="9454" spans="1:8" hidden="1" x14ac:dyDescent="0.2">
      <c r="A9454" s="1">
        <v>9451</v>
      </c>
      <c r="B9454" s="1">
        <f t="shared" ca="1" si="1032"/>
        <v>209672.63568914641</v>
      </c>
      <c r="C9454" s="1">
        <f t="shared" ca="1" si="1029"/>
        <v>100</v>
      </c>
      <c r="D9454" s="1">
        <f t="shared" ca="1" si="1030"/>
        <v>-42.077013244733351</v>
      </c>
      <c r="E9454" s="1">
        <f t="shared" ca="1" si="1031"/>
        <v>-1</v>
      </c>
      <c r="F9454" s="1">
        <f t="shared" ca="1" si="1033"/>
        <v>1</v>
      </c>
      <c r="G9454" s="1">
        <f t="shared" ca="1" si="1034"/>
        <v>1</v>
      </c>
      <c r="H9454" s="1">
        <f t="shared" ca="1" si="1035"/>
        <v>0</v>
      </c>
    </row>
    <row r="9455" spans="1:8" hidden="1" x14ac:dyDescent="0.2">
      <c r="A9455" s="1">
        <v>9452</v>
      </c>
      <c r="B9455" s="1">
        <f t="shared" ca="1" si="1032"/>
        <v>205464.93436467307</v>
      </c>
      <c r="C9455" s="1">
        <f t="shared" ca="1" si="1029"/>
        <v>100</v>
      </c>
      <c r="D9455" s="1">
        <f t="shared" ca="1" si="1030"/>
        <v>-42.077013244733351</v>
      </c>
      <c r="E9455" s="1">
        <f t="shared" ca="1" si="1031"/>
        <v>-2</v>
      </c>
      <c r="F9455" s="1">
        <f t="shared" ca="1" si="1033"/>
        <v>1</v>
      </c>
      <c r="G9455" s="1">
        <f t="shared" ca="1" si="1034"/>
        <v>2</v>
      </c>
      <c r="H9455" s="1">
        <f t="shared" ca="1" si="1035"/>
        <v>0</v>
      </c>
    </row>
    <row r="9456" spans="1:8" hidden="1" x14ac:dyDescent="0.2">
      <c r="A9456" s="1">
        <v>9453</v>
      </c>
      <c r="B9456" s="1">
        <f t="shared" ca="1" si="1032"/>
        <v>201257.23304019973</v>
      </c>
      <c r="C9456" s="1">
        <f t="shared" ca="1" si="1029"/>
        <v>100</v>
      </c>
      <c r="D9456" s="1">
        <f t="shared" ca="1" si="1030"/>
        <v>58.639357099169693</v>
      </c>
      <c r="E9456" s="1">
        <f t="shared" ca="1" si="1031"/>
        <v>-3</v>
      </c>
      <c r="F9456" s="1">
        <f t="shared" ca="1" si="1033"/>
        <v>1</v>
      </c>
      <c r="G9456" s="1">
        <f t="shared" ca="1" si="1034"/>
        <v>3</v>
      </c>
      <c r="H9456" s="1">
        <f t="shared" ca="1" si="1035"/>
        <v>0</v>
      </c>
    </row>
    <row r="9457" spans="1:8" hidden="1" x14ac:dyDescent="0.2">
      <c r="A9457" s="1">
        <v>9454</v>
      </c>
      <c r="B9457" s="1">
        <f t="shared" ca="1" si="1032"/>
        <v>207121.16875011669</v>
      </c>
      <c r="C9457" s="1">
        <f t="shared" ca="1" si="1029"/>
        <v>100</v>
      </c>
      <c r="D9457" s="1">
        <f t="shared" ca="1" si="1030"/>
        <v>-42.077013244733351</v>
      </c>
      <c r="E9457" s="1">
        <f t="shared" ca="1" si="1031"/>
        <v>-2</v>
      </c>
      <c r="F9457" s="1">
        <f t="shared" ca="1" si="1033"/>
        <v>1</v>
      </c>
      <c r="G9457" s="1">
        <f t="shared" ca="1" si="1034"/>
        <v>0</v>
      </c>
      <c r="H9457" s="1">
        <f t="shared" ca="1" si="1035"/>
        <v>1</v>
      </c>
    </row>
    <row r="9458" spans="1:8" hidden="1" x14ac:dyDescent="0.2">
      <c r="A9458" s="1">
        <v>9455</v>
      </c>
      <c r="B9458" s="1">
        <f t="shared" ca="1" si="1032"/>
        <v>202913.46742564335</v>
      </c>
      <c r="C9458" s="1">
        <f t="shared" ca="1" si="1029"/>
        <v>100</v>
      </c>
      <c r="D9458" s="1">
        <f t="shared" ca="1" si="1030"/>
        <v>58.639357099169693</v>
      </c>
      <c r="E9458" s="1">
        <f t="shared" ca="1" si="1031"/>
        <v>-3</v>
      </c>
      <c r="F9458" s="1">
        <f t="shared" ca="1" si="1033"/>
        <v>1</v>
      </c>
      <c r="G9458" s="1">
        <f t="shared" ca="1" si="1034"/>
        <v>1</v>
      </c>
      <c r="H9458" s="1">
        <f t="shared" ca="1" si="1035"/>
        <v>0</v>
      </c>
    </row>
    <row r="9459" spans="1:8" hidden="1" x14ac:dyDescent="0.2">
      <c r="A9459" s="1">
        <v>9456</v>
      </c>
      <c r="B9459" s="1">
        <f t="shared" ca="1" si="1032"/>
        <v>208777.40313556031</v>
      </c>
      <c r="C9459" s="1">
        <f t="shared" ca="1" si="1029"/>
        <v>100</v>
      </c>
      <c r="D9459" s="1">
        <f t="shared" ca="1" si="1030"/>
        <v>58.639357099169693</v>
      </c>
      <c r="E9459" s="1">
        <f t="shared" ca="1" si="1031"/>
        <v>-2</v>
      </c>
      <c r="F9459" s="1">
        <f t="shared" ca="1" si="1033"/>
        <v>1</v>
      </c>
      <c r="G9459" s="1">
        <f t="shared" ca="1" si="1034"/>
        <v>0</v>
      </c>
      <c r="H9459" s="1">
        <f t="shared" ca="1" si="1035"/>
        <v>1</v>
      </c>
    </row>
    <row r="9460" spans="1:8" hidden="1" x14ac:dyDescent="0.2">
      <c r="A9460" s="1">
        <v>9457</v>
      </c>
      <c r="B9460" s="1">
        <f t="shared" ca="1" si="1032"/>
        <v>214641.33884547726</v>
      </c>
      <c r="C9460" s="1">
        <f t="shared" ca="1" si="1029"/>
        <v>100</v>
      </c>
      <c r="D9460" s="1">
        <f t="shared" ca="1" si="1030"/>
        <v>58.639357099169693</v>
      </c>
      <c r="E9460" s="1">
        <f t="shared" ca="1" si="1031"/>
        <v>-1</v>
      </c>
      <c r="F9460" s="1">
        <f t="shared" ca="1" si="1033"/>
        <v>1</v>
      </c>
      <c r="G9460" s="1">
        <f t="shared" ca="1" si="1034"/>
        <v>0</v>
      </c>
      <c r="H9460" s="1">
        <f t="shared" ca="1" si="1035"/>
        <v>2</v>
      </c>
    </row>
    <row r="9461" spans="1:8" hidden="1" x14ac:dyDescent="0.2">
      <c r="A9461" s="1">
        <v>9458</v>
      </c>
      <c r="B9461" s="1">
        <f t="shared" ca="1" si="1032"/>
        <v>220505.27455539422</v>
      </c>
      <c r="C9461" s="1">
        <f t="shared" ca="1" si="1029"/>
        <v>100</v>
      </c>
      <c r="D9461" s="1">
        <f t="shared" ca="1" si="1030"/>
        <v>-42.077013244733351</v>
      </c>
      <c r="E9461" s="1">
        <f t="shared" ca="1" si="1031"/>
        <v>0</v>
      </c>
      <c r="F9461" s="1">
        <f t="shared" ca="1" si="1033"/>
        <v>1</v>
      </c>
      <c r="G9461" s="1">
        <f t="shared" ca="1" si="1034"/>
        <v>0</v>
      </c>
      <c r="H9461" s="1">
        <f t="shared" ca="1" si="1035"/>
        <v>3</v>
      </c>
    </row>
    <row r="9462" spans="1:8" hidden="1" x14ac:dyDescent="0.2">
      <c r="A9462" s="1">
        <v>9459</v>
      </c>
      <c r="B9462" s="1">
        <f t="shared" ca="1" si="1032"/>
        <v>216297.57323092088</v>
      </c>
      <c r="C9462" s="1">
        <f t="shared" ca="1" si="1029"/>
        <v>100</v>
      </c>
      <c r="D9462" s="1">
        <f t="shared" ca="1" si="1030"/>
        <v>58.639357099169693</v>
      </c>
      <c r="E9462" s="1">
        <f t="shared" ca="1" si="1031"/>
        <v>-1</v>
      </c>
      <c r="F9462" s="1">
        <f t="shared" ca="1" si="1033"/>
        <v>1</v>
      </c>
      <c r="G9462" s="1">
        <f t="shared" ca="1" si="1034"/>
        <v>1</v>
      </c>
      <c r="H9462" s="1">
        <f t="shared" ca="1" si="1035"/>
        <v>0</v>
      </c>
    </row>
    <row r="9463" spans="1:8" hidden="1" x14ac:dyDescent="0.2">
      <c r="A9463" s="1">
        <v>9460</v>
      </c>
      <c r="B9463" s="1">
        <f t="shared" ca="1" si="1032"/>
        <v>222161.50894083784</v>
      </c>
      <c r="C9463" s="1">
        <f t="shared" ca="1" si="1029"/>
        <v>100</v>
      </c>
      <c r="D9463" s="1">
        <f t="shared" ca="1" si="1030"/>
        <v>-42.077013244733351</v>
      </c>
      <c r="E9463" s="1">
        <f t="shared" ca="1" si="1031"/>
        <v>0</v>
      </c>
      <c r="F9463" s="1">
        <f t="shared" ca="1" si="1033"/>
        <v>1</v>
      </c>
      <c r="G9463" s="1">
        <f t="shared" ca="1" si="1034"/>
        <v>0</v>
      </c>
      <c r="H9463" s="1">
        <f t="shared" ca="1" si="1035"/>
        <v>1</v>
      </c>
    </row>
    <row r="9464" spans="1:8" hidden="1" x14ac:dyDescent="0.2">
      <c r="A9464" s="1">
        <v>9461</v>
      </c>
      <c r="B9464" s="1">
        <f t="shared" ca="1" si="1032"/>
        <v>217953.8076163645</v>
      </c>
      <c r="C9464" s="1">
        <f t="shared" ca="1" si="1029"/>
        <v>100</v>
      </c>
      <c r="D9464" s="1">
        <f t="shared" ca="1" si="1030"/>
        <v>58.639357099169693</v>
      </c>
      <c r="E9464" s="1">
        <f t="shared" ca="1" si="1031"/>
        <v>-1</v>
      </c>
      <c r="F9464" s="1">
        <f t="shared" ca="1" si="1033"/>
        <v>1</v>
      </c>
      <c r="G9464" s="1">
        <f t="shared" ca="1" si="1034"/>
        <v>1</v>
      </c>
      <c r="H9464" s="1">
        <f t="shared" ca="1" si="1035"/>
        <v>0</v>
      </c>
    </row>
    <row r="9465" spans="1:8" hidden="1" x14ac:dyDescent="0.2">
      <c r="A9465" s="1">
        <v>9462</v>
      </c>
      <c r="B9465" s="1">
        <f t="shared" ca="1" si="1032"/>
        <v>223817.74332628146</v>
      </c>
      <c r="C9465" s="1">
        <f t="shared" ca="1" si="1029"/>
        <v>100</v>
      </c>
      <c r="D9465" s="1">
        <f t="shared" ca="1" si="1030"/>
        <v>58.639357099169693</v>
      </c>
      <c r="E9465" s="1">
        <f t="shared" ca="1" si="1031"/>
        <v>0</v>
      </c>
      <c r="F9465" s="1">
        <f t="shared" ca="1" si="1033"/>
        <v>1</v>
      </c>
      <c r="G9465" s="1">
        <f t="shared" ca="1" si="1034"/>
        <v>0</v>
      </c>
      <c r="H9465" s="1">
        <f t="shared" ca="1" si="1035"/>
        <v>1</v>
      </c>
    </row>
    <row r="9466" spans="1:8" hidden="1" x14ac:dyDescent="0.2">
      <c r="A9466" s="1">
        <v>9463</v>
      </c>
      <c r="B9466" s="1">
        <f t="shared" ca="1" si="1032"/>
        <v>229681.67903619842</v>
      </c>
      <c r="C9466" s="1">
        <f t="shared" ca="1" si="1029"/>
        <v>100</v>
      </c>
      <c r="D9466" s="1">
        <f t="shared" ca="1" si="1030"/>
        <v>-42.077013244733351</v>
      </c>
      <c r="E9466" s="1">
        <f t="shared" ca="1" si="1031"/>
        <v>0</v>
      </c>
      <c r="F9466" s="1">
        <f t="shared" ca="1" si="1033"/>
        <v>1</v>
      </c>
      <c r="G9466" s="1">
        <f t="shared" ca="1" si="1034"/>
        <v>0</v>
      </c>
      <c r="H9466" s="1">
        <f t="shared" ca="1" si="1035"/>
        <v>2</v>
      </c>
    </row>
    <row r="9467" spans="1:8" hidden="1" x14ac:dyDescent="0.2">
      <c r="A9467" s="1">
        <v>9464</v>
      </c>
      <c r="B9467" s="1">
        <f t="shared" ca="1" si="1032"/>
        <v>225473.97771172508</v>
      </c>
      <c r="C9467" s="1">
        <f t="shared" ca="1" si="1029"/>
        <v>100</v>
      </c>
      <c r="D9467" s="1">
        <f t="shared" ca="1" si="1030"/>
        <v>58.639357099169693</v>
      </c>
      <c r="E9467" s="1">
        <f t="shared" ca="1" si="1031"/>
        <v>-1</v>
      </c>
      <c r="F9467" s="1">
        <f t="shared" ca="1" si="1033"/>
        <v>1</v>
      </c>
      <c r="G9467" s="1">
        <f t="shared" ca="1" si="1034"/>
        <v>1</v>
      </c>
      <c r="H9467" s="1">
        <f t="shared" ca="1" si="1035"/>
        <v>0</v>
      </c>
    </row>
    <row r="9468" spans="1:8" hidden="1" x14ac:dyDescent="0.2">
      <c r="A9468" s="1">
        <v>9465</v>
      </c>
      <c r="B9468" s="1">
        <f t="shared" ca="1" si="1032"/>
        <v>231337.91342164204</v>
      </c>
      <c r="C9468" s="1">
        <f t="shared" ca="1" si="1029"/>
        <v>100</v>
      </c>
      <c r="D9468" s="1">
        <f t="shared" ca="1" si="1030"/>
        <v>58.639357099169693</v>
      </c>
      <c r="E9468" s="1">
        <f t="shared" ca="1" si="1031"/>
        <v>0</v>
      </c>
      <c r="F9468" s="1">
        <f t="shared" ca="1" si="1033"/>
        <v>1</v>
      </c>
      <c r="G9468" s="1">
        <f t="shared" ca="1" si="1034"/>
        <v>0</v>
      </c>
      <c r="H9468" s="1">
        <f t="shared" ca="1" si="1035"/>
        <v>1</v>
      </c>
    </row>
    <row r="9469" spans="1:8" hidden="1" x14ac:dyDescent="0.2">
      <c r="A9469" s="1">
        <v>9466</v>
      </c>
      <c r="B9469" s="1">
        <f t="shared" ca="1" si="1032"/>
        <v>237201.84913155899</v>
      </c>
      <c r="C9469" s="1">
        <f t="shared" ca="1" si="1029"/>
        <v>100</v>
      </c>
      <c r="D9469" s="1">
        <f t="shared" ca="1" si="1030"/>
        <v>58.639357099169693</v>
      </c>
      <c r="E9469" s="1">
        <f t="shared" ca="1" si="1031"/>
        <v>0</v>
      </c>
      <c r="F9469" s="1">
        <f t="shared" ca="1" si="1033"/>
        <v>1</v>
      </c>
      <c r="G9469" s="1">
        <f t="shared" ca="1" si="1034"/>
        <v>0</v>
      </c>
      <c r="H9469" s="1">
        <f t="shared" ca="1" si="1035"/>
        <v>2</v>
      </c>
    </row>
    <row r="9470" spans="1:8" hidden="1" x14ac:dyDescent="0.2">
      <c r="A9470" s="1">
        <v>9467</v>
      </c>
      <c r="B9470" s="1">
        <f t="shared" ca="1" si="1032"/>
        <v>243065.78484147595</v>
      </c>
      <c r="C9470" s="1">
        <f t="shared" ca="1" si="1029"/>
        <v>100</v>
      </c>
      <c r="D9470" s="1">
        <f t="shared" ca="1" si="1030"/>
        <v>-42.077013244733351</v>
      </c>
      <c r="E9470" s="1">
        <f t="shared" ca="1" si="1031"/>
        <v>0</v>
      </c>
      <c r="F9470" s="1">
        <f t="shared" ca="1" si="1033"/>
        <v>1</v>
      </c>
      <c r="G9470" s="1">
        <f t="shared" ca="1" si="1034"/>
        <v>0</v>
      </c>
      <c r="H9470" s="1">
        <f t="shared" ca="1" si="1035"/>
        <v>3</v>
      </c>
    </row>
    <row r="9471" spans="1:8" hidden="1" x14ac:dyDescent="0.2">
      <c r="A9471" s="1">
        <v>9468</v>
      </c>
      <c r="B9471" s="1">
        <f t="shared" ca="1" si="1032"/>
        <v>238858.08351700261</v>
      </c>
      <c r="C9471" s="1">
        <f t="shared" ca="1" si="1029"/>
        <v>100</v>
      </c>
      <c r="D9471" s="1">
        <f t="shared" ca="1" si="1030"/>
        <v>58.639357099169693</v>
      </c>
      <c r="E9471" s="1">
        <f t="shared" ca="1" si="1031"/>
        <v>-1</v>
      </c>
      <c r="F9471" s="1">
        <f t="shared" ca="1" si="1033"/>
        <v>1</v>
      </c>
      <c r="G9471" s="1">
        <f t="shared" ca="1" si="1034"/>
        <v>1</v>
      </c>
      <c r="H9471" s="1">
        <f t="shared" ca="1" si="1035"/>
        <v>0</v>
      </c>
    </row>
    <row r="9472" spans="1:8" hidden="1" x14ac:dyDescent="0.2">
      <c r="A9472" s="1">
        <v>9469</v>
      </c>
      <c r="B9472" s="1">
        <f t="shared" ca="1" si="1032"/>
        <v>244722.01922691957</v>
      </c>
      <c r="C9472" s="1">
        <f t="shared" ca="1" si="1029"/>
        <v>100</v>
      </c>
      <c r="D9472" s="1">
        <f t="shared" ca="1" si="1030"/>
        <v>-42.077013244733351</v>
      </c>
      <c r="E9472" s="1">
        <f t="shared" ca="1" si="1031"/>
        <v>0</v>
      </c>
      <c r="F9472" s="1">
        <f t="shared" ca="1" si="1033"/>
        <v>1</v>
      </c>
      <c r="G9472" s="1">
        <f t="shared" ca="1" si="1034"/>
        <v>0</v>
      </c>
      <c r="H9472" s="1">
        <f t="shared" ca="1" si="1035"/>
        <v>1</v>
      </c>
    </row>
    <row r="9473" spans="1:8" hidden="1" x14ac:dyDescent="0.2">
      <c r="A9473" s="1">
        <v>9470</v>
      </c>
      <c r="B9473" s="1">
        <f t="shared" ca="1" si="1032"/>
        <v>240514.31790244623</v>
      </c>
      <c r="C9473" s="1">
        <f t="shared" ca="1" si="1029"/>
        <v>100</v>
      </c>
      <c r="D9473" s="1">
        <f t="shared" ca="1" si="1030"/>
        <v>-42.077013244733351</v>
      </c>
      <c r="E9473" s="1">
        <f t="shared" ca="1" si="1031"/>
        <v>-1</v>
      </c>
      <c r="F9473" s="1">
        <f t="shared" ca="1" si="1033"/>
        <v>1</v>
      </c>
      <c r="G9473" s="1">
        <f t="shared" ca="1" si="1034"/>
        <v>1</v>
      </c>
      <c r="H9473" s="1">
        <f t="shared" ca="1" si="1035"/>
        <v>0</v>
      </c>
    </row>
    <row r="9474" spans="1:8" hidden="1" x14ac:dyDescent="0.2">
      <c r="A9474" s="1">
        <v>9471</v>
      </c>
      <c r="B9474" s="1">
        <f t="shared" ca="1" si="1032"/>
        <v>236306.61657797289</v>
      </c>
      <c r="C9474" s="1">
        <f t="shared" ca="1" si="1029"/>
        <v>100</v>
      </c>
      <c r="D9474" s="1">
        <f t="shared" ca="1" si="1030"/>
        <v>-42.077013244733351</v>
      </c>
      <c r="E9474" s="1">
        <f t="shared" ca="1" si="1031"/>
        <v>-2</v>
      </c>
      <c r="F9474" s="1">
        <f t="shared" ca="1" si="1033"/>
        <v>1</v>
      </c>
      <c r="G9474" s="1">
        <f t="shared" ca="1" si="1034"/>
        <v>2</v>
      </c>
      <c r="H9474" s="1">
        <f t="shared" ca="1" si="1035"/>
        <v>0</v>
      </c>
    </row>
    <row r="9475" spans="1:8" hidden="1" x14ac:dyDescent="0.2">
      <c r="A9475" s="1">
        <v>9472</v>
      </c>
      <c r="B9475" s="1">
        <f t="shared" ca="1" si="1032"/>
        <v>232098.91525349955</v>
      </c>
      <c r="C9475" s="1">
        <f t="shared" ca="1" si="1029"/>
        <v>100</v>
      </c>
      <c r="D9475" s="1">
        <f t="shared" ca="1" si="1030"/>
        <v>58.639357099169693</v>
      </c>
      <c r="E9475" s="1">
        <f t="shared" ca="1" si="1031"/>
        <v>-3</v>
      </c>
      <c r="F9475" s="1">
        <f t="shared" ca="1" si="1033"/>
        <v>1</v>
      </c>
      <c r="G9475" s="1">
        <f t="shared" ca="1" si="1034"/>
        <v>3</v>
      </c>
      <c r="H9475" s="1">
        <f t="shared" ca="1" si="1035"/>
        <v>0</v>
      </c>
    </row>
    <row r="9476" spans="1:8" hidden="1" x14ac:dyDescent="0.2">
      <c r="A9476" s="1">
        <v>9473</v>
      </c>
      <c r="B9476" s="1">
        <f t="shared" ca="1" si="1032"/>
        <v>237962.85096341651</v>
      </c>
      <c r="C9476" s="1">
        <f t="shared" ca="1" si="1029"/>
        <v>100</v>
      </c>
      <c r="D9476" s="1">
        <f t="shared" ca="1" si="1030"/>
        <v>-42.077013244733351</v>
      </c>
      <c r="E9476" s="1">
        <f t="shared" ca="1" si="1031"/>
        <v>-2</v>
      </c>
      <c r="F9476" s="1">
        <f t="shared" ca="1" si="1033"/>
        <v>1</v>
      </c>
      <c r="G9476" s="1">
        <f t="shared" ca="1" si="1034"/>
        <v>0</v>
      </c>
      <c r="H9476" s="1">
        <f t="shared" ca="1" si="1035"/>
        <v>1</v>
      </c>
    </row>
    <row r="9477" spans="1:8" hidden="1" x14ac:dyDescent="0.2">
      <c r="A9477" s="1">
        <v>9474</v>
      </c>
      <c r="B9477" s="1">
        <f t="shared" ca="1" si="1032"/>
        <v>233755.14963894317</v>
      </c>
      <c r="C9477" s="1">
        <f t="shared" ref="C9477:C9540" ca="1" si="1036">$C$4*POWER($L$2,F9477-1)</f>
        <v>100</v>
      </c>
      <c r="D9477" s="1">
        <f t="shared" ref="D9477:D9540" ca="1" si="1037">IF(RAND()&lt;$B$1,$F$1,$H$1)</f>
        <v>-42.077013244733351</v>
      </c>
      <c r="E9477" s="1">
        <f t="shared" ref="E9477:E9540" ca="1" si="1038">IF(D9476&lt;0,IF(E9476-1=-$D$2,0,E9476-1),IF(E9476+1=$F$2,0,E9476+1))</f>
        <v>-3</v>
      </c>
      <c r="F9477" s="1">
        <f t="shared" ca="1" si="1033"/>
        <v>1</v>
      </c>
      <c r="G9477" s="1">
        <f t="shared" ca="1" si="1034"/>
        <v>1</v>
      </c>
      <c r="H9477" s="1">
        <f t="shared" ca="1" si="1035"/>
        <v>0</v>
      </c>
    </row>
    <row r="9478" spans="1:8" hidden="1" x14ac:dyDescent="0.2">
      <c r="A9478" s="1">
        <v>9475</v>
      </c>
      <c r="B9478" s="1">
        <f t="shared" ref="B9478:B9541" ca="1" si="1039">B9477+D9477*C9477</f>
        <v>229547.44831446983</v>
      </c>
      <c r="C9478" s="1">
        <f t="shared" ca="1" si="1036"/>
        <v>100</v>
      </c>
      <c r="D9478" s="1">
        <f t="shared" ca="1" si="1037"/>
        <v>-42.077013244733351</v>
      </c>
      <c r="E9478" s="1">
        <f t="shared" ca="1" si="1038"/>
        <v>-4</v>
      </c>
      <c r="F9478" s="1">
        <f t="shared" ref="F9478:F9541" ca="1" si="1040">IF(AND(D9477&gt;0,E9478=0),IF(F9477-1&lt;1,1,F9477-1),IF(AND(D9477&lt;0,E9478=0),IF(F9477+1&gt;$H$2,1,F9477+1),F9477))</f>
        <v>1</v>
      </c>
      <c r="G9478" s="1">
        <f t="shared" ref="G9478:G9541" ca="1" si="1041">IF(D9477&gt;0,0,G9477+1)</f>
        <v>2</v>
      </c>
      <c r="H9478" s="1">
        <f t="shared" ref="H9478:H9541" ca="1" si="1042">IF(D9477&lt;0,0,H9477+1)</f>
        <v>0</v>
      </c>
    </row>
    <row r="9479" spans="1:8" hidden="1" x14ac:dyDescent="0.2">
      <c r="A9479" s="1">
        <v>9476</v>
      </c>
      <c r="B9479" s="1">
        <f t="shared" ca="1" si="1039"/>
        <v>225339.74698999649</v>
      </c>
      <c r="C9479" s="1">
        <f t="shared" ca="1" si="1036"/>
        <v>500</v>
      </c>
      <c r="D9479" s="1">
        <f t="shared" ca="1" si="1037"/>
        <v>-42.077013244733351</v>
      </c>
      <c r="E9479" s="1">
        <f t="shared" ca="1" si="1038"/>
        <v>0</v>
      </c>
      <c r="F9479" s="1">
        <f t="shared" ca="1" si="1040"/>
        <v>2</v>
      </c>
      <c r="G9479" s="1">
        <f t="shared" ca="1" si="1041"/>
        <v>3</v>
      </c>
      <c r="H9479" s="1">
        <f t="shared" ca="1" si="1042"/>
        <v>0</v>
      </c>
    </row>
    <row r="9480" spans="1:8" hidden="1" x14ac:dyDescent="0.2">
      <c r="A9480" s="1">
        <v>9477</v>
      </c>
      <c r="B9480" s="1">
        <f t="shared" ca="1" si="1039"/>
        <v>204301.24036762983</v>
      </c>
      <c r="C9480" s="1">
        <f t="shared" ca="1" si="1036"/>
        <v>500</v>
      </c>
      <c r="D9480" s="1">
        <f t="shared" ca="1" si="1037"/>
        <v>58.639357099169693</v>
      </c>
      <c r="E9480" s="1">
        <f t="shared" ca="1" si="1038"/>
        <v>-1</v>
      </c>
      <c r="F9480" s="1">
        <f t="shared" ca="1" si="1040"/>
        <v>2</v>
      </c>
      <c r="G9480" s="1">
        <f t="shared" ca="1" si="1041"/>
        <v>4</v>
      </c>
      <c r="H9480" s="1">
        <f t="shared" ca="1" si="1042"/>
        <v>0</v>
      </c>
    </row>
    <row r="9481" spans="1:8" hidden="1" x14ac:dyDescent="0.2">
      <c r="A9481" s="1">
        <v>9478</v>
      </c>
      <c r="B9481" s="1">
        <f t="shared" ca="1" si="1039"/>
        <v>233620.91891721467</v>
      </c>
      <c r="C9481" s="1">
        <f t="shared" ca="1" si="1036"/>
        <v>100</v>
      </c>
      <c r="D9481" s="1">
        <f t="shared" ca="1" si="1037"/>
        <v>58.639357099169693</v>
      </c>
      <c r="E9481" s="1">
        <f t="shared" ca="1" si="1038"/>
        <v>0</v>
      </c>
      <c r="F9481" s="1">
        <f t="shared" ca="1" si="1040"/>
        <v>1</v>
      </c>
      <c r="G9481" s="1">
        <f t="shared" ca="1" si="1041"/>
        <v>0</v>
      </c>
      <c r="H9481" s="1">
        <f t="shared" ca="1" si="1042"/>
        <v>1</v>
      </c>
    </row>
    <row r="9482" spans="1:8" hidden="1" x14ac:dyDescent="0.2">
      <c r="A9482" s="1">
        <v>9479</v>
      </c>
      <c r="B9482" s="1">
        <f t="shared" ca="1" si="1039"/>
        <v>239484.85462713163</v>
      </c>
      <c r="C9482" s="1">
        <f t="shared" ca="1" si="1036"/>
        <v>100</v>
      </c>
      <c r="D9482" s="1">
        <f t="shared" ca="1" si="1037"/>
        <v>58.639357099169693</v>
      </c>
      <c r="E9482" s="1">
        <f t="shared" ca="1" si="1038"/>
        <v>0</v>
      </c>
      <c r="F9482" s="1">
        <f t="shared" ca="1" si="1040"/>
        <v>1</v>
      </c>
      <c r="G9482" s="1">
        <f t="shared" ca="1" si="1041"/>
        <v>0</v>
      </c>
      <c r="H9482" s="1">
        <f t="shared" ca="1" si="1042"/>
        <v>2</v>
      </c>
    </row>
    <row r="9483" spans="1:8" hidden="1" x14ac:dyDescent="0.2">
      <c r="A9483" s="1">
        <v>9480</v>
      </c>
      <c r="B9483" s="1">
        <f t="shared" ca="1" si="1039"/>
        <v>245348.79033704859</v>
      </c>
      <c r="C9483" s="1">
        <f t="shared" ca="1" si="1036"/>
        <v>100</v>
      </c>
      <c r="D9483" s="1">
        <f t="shared" ca="1" si="1037"/>
        <v>58.639357099169693</v>
      </c>
      <c r="E9483" s="1">
        <f t="shared" ca="1" si="1038"/>
        <v>0</v>
      </c>
      <c r="F9483" s="1">
        <f t="shared" ca="1" si="1040"/>
        <v>1</v>
      </c>
      <c r="G9483" s="1">
        <f t="shared" ca="1" si="1041"/>
        <v>0</v>
      </c>
      <c r="H9483" s="1">
        <f t="shared" ca="1" si="1042"/>
        <v>3</v>
      </c>
    </row>
    <row r="9484" spans="1:8" hidden="1" x14ac:dyDescent="0.2">
      <c r="A9484" s="1">
        <v>9481</v>
      </c>
      <c r="B9484" s="1">
        <f t="shared" ca="1" si="1039"/>
        <v>251212.72604696554</v>
      </c>
      <c r="C9484" s="1">
        <f t="shared" ca="1" si="1036"/>
        <v>100</v>
      </c>
      <c r="D9484" s="1">
        <f t="shared" ca="1" si="1037"/>
        <v>-42.077013244733351</v>
      </c>
      <c r="E9484" s="1">
        <f t="shared" ca="1" si="1038"/>
        <v>0</v>
      </c>
      <c r="F9484" s="1">
        <f t="shared" ca="1" si="1040"/>
        <v>1</v>
      </c>
      <c r="G9484" s="1">
        <f t="shared" ca="1" si="1041"/>
        <v>0</v>
      </c>
      <c r="H9484" s="1">
        <f t="shared" ca="1" si="1042"/>
        <v>4</v>
      </c>
    </row>
    <row r="9485" spans="1:8" hidden="1" x14ac:dyDescent="0.2">
      <c r="A9485" s="1">
        <v>9482</v>
      </c>
      <c r="B9485" s="1">
        <f t="shared" ca="1" si="1039"/>
        <v>247005.02472249221</v>
      </c>
      <c r="C9485" s="1">
        <f t="shared" ca="1" si="1036"/>
        <v>100</v>
      </c>
      <c r="D9485" s="1">
        <f t="shared" ca="1" si="1037"/>
        <v>58.639357099169693</v>
      </c>
      <c r="E9485" s="1">
        <f t="shared" ca="1" si="1038"/>
        <v>-1</v>
      </c>
      <c r="F9485" s="1">
        <f t="shared" ca="1" si="1040"/>
        <v>1</v>
      </c>
      <c r="G9485" s="1">
        <f t="shared" ca="1" si="1041"/>
        <v>1</v>
      </c>
      <c r="H9485" s="1">
        <f t="shared" ca="1" si="1042"/>
        <v>0</v>
      </c>
    </row>
    <row r="9486" spans="1:8" hidden="1" x14ac:dyDescent="0.2">
      <c r="A9486" s="1">
        <v>9483</v>
      </c>
      <c r="B9486" s="1">
        <f t="shared" ca="1" si="1039"/>
        <v>252868.96043240916</v>
      </c>
      <c r="C9486" s="1">
        <f t="shared" ca="1" si="1036"/>
        <v>100</v>
      </c>
      <c r="D9486" s="1">
        <f t="shared" ca="1" si="1037"/>
        <v>-42.077013244733351</v>
      </c>
      <c r="E9486" s="1">
        <f t="shared" ca="1" si="1038"/>
        <v>0</v>
      </c>
      <c r="F9486" s="1">
        <f t="shared" ca="1" si="1040"/>
        <v>1</v>
      </c>
      <c r="G9486" s="1">
        <f t="shared" ca="1" si="1041"/>
        <v>0</v>
      </c>
      <c r="H9486" s="1">
        <f t="shared" ca="1" si="1042"/>
        <v>1</v>
      </c>
    </row>
    <row r="9487" spans="1:8" hidden="1" x14ac:dyDescent="0.2">
      <c r="A9487" s="1">
        <v>9484</v>
      </c>
      <c r="B9487" s="1">
        <f t="shared" ca="1" si="1039"/>
        <v>248661.25910793582</v>
      </c>
      <c r="C9487" s="1">
        <f t="shared" ca="1" si="1036"/>
        <v>100</v>
      </c>
      <c r="D9487" s="1">
        <f t="shared" ca="1" si="1037"/>
        <v>-42.077013244733351</v>
      </c>
      <c r="E9487" s="1">
        <f t="shared" ca="1" si="1038"/>
        <v>-1</v>
      </c>
      <c r="F9487" s="1">
        <f t="shared" ca="1" si="1040"/>
        <v>1</v>
      </c>
      <c r="G9487" s="1">
        <f t="shared" ca="1" si="1041"/>
        <v>1</v>
      </c>
      <c r="H9487" s="1">
        <f t="shared" ca="1" si="1042"/>
        <v>0</v>
      </c>
    </row>
    <row r="9488" spans="1:8" hidden="1" x14ac:dyDescent="0.2">
      <c r="A9488" s="1">
        <v>9485</v>
      </c>
      <c r="B9488" s="1">
        <f t="shared" ca="1" si="1039"/>
        <v>244453.55778346249</v>
      </c>
      <c r="C9488" s="1">
        <f t="shared" ca="1" si="1036"/>
        <v>100</v>
      </c>
      <c r="D9488" s="1">
        <f t="shared" ca="1" si="1037"/>
        <v>-42.077013244733351</v>
      </c>
      <c r="E9488" s="1">
        <f t="shared" ca="1" si="1038"/>
        <v>-2</v>
      </c>
      <c r="F9488" s="1">
        <f t="shared" ca="1" si="1040"/>
        <v>1</v>
      </c>
      <c r="G9488" s="1">
        <f t="shared" ca="1" si="1041"/>
        <v>2</v>
      </c>
      <c r="H9488" s="1">
        <f t="shared" ca="1" si="1042"/>
        <v>0</v>
      </c>
    </row>
    <row r="9489" spans="1:8" hidden="1" x14ac:dyDescent="0.2">
      <c r="A9489" s="1">
        <v>9486</v>
      </c>
      <c r="B9489" s="1">
        <f t="shared" ca="1" si="1039"/>
        <v>240245.85645898915</v>
      </c>
      <c r="C9489" s="1">
        <f t="shared" ca="1" si="1036"/>
        <v>100</v>
      </c>
      <c r="D9489" s="1">
        <f t="shared" ca="1" si="1037"/>
        <v>-42.077013244733351</v>
      </c>
      <c r="E9489" s="1">
        <f t="shared" ca="1" si="1038"/>
        <v>-3</v>
      </c>
      <c r="F9489" s="1">
        <f t="shared" ca="1" si="1040"/>
        <v>1</v>
      </c>
      <c r="G9489" s="1">
        <f t="shared" ca="1" si="1041"/>
        <v>3</v>
      </c>
      <c r="H9489" s="1">
        <f t="shared" ca="1" si="1042"/>
        <v>0</v>
      </c>
    </row>
    <row r="9490" spans="1:8" hidden="1" x14ac:dyDescent="0.2">
      <c r="A9490" s="1">
        <v>9487</v>
      </c>
      <c r="B9490" s="1">
        <f t="shared" ca="1" si="1039"/>
        <v>236038.15513451581</v>
      </c>
      <c r="C9490" s="1">
        <f t="shared" ca="1" si="1036"/>
        <v>100</v>
      </c>
      <c r="D9490" s="1">
        <f t="shared" ca="1" si="1037"/>
        <v>58.639357099169693</v>
      </c>
      <c r="E9490" s="1">
        <f t="shared" ca="1" si="1038"/>
        <v>-4</v>
      </c>
      <c r="F9490" s="1">
        <f t="shared" ca="1" si="1040"/>
        <v>1</v>
      </c>
      <c r="G9490" s="1">
        <f t="shared" ca="1" si="1041"/>
        <v>4</v>
      </c>
      <c r="H9490" s="1">
        <f t="shared" ca="1" si="1042"/>
        <v>0</v>
      </c>
    </row>
    <row r="9491" spans="1:8" hidden="1" x14ac:dyDescent="0.2">
      <c r="A9491" s="1">
        <v>9488</v>
      </c>
      <c r="B9491" s="1">
        <f t="shared" ca="1" si="1039"/>
        <v>241902.09084443277</v>
      </c>
      <c r="C9491" s="1">
        <f t="shared" ca="1" si="1036"/>
        <v>100</v>
      </c>
      <c r="D9491" s="1">
        <f t="shared" ca="1" si="1037"/>
        <v>58.639357099169693</v>
      </c>
      <c r="E9491" s="1">
        <f t="shared" ca="1" si="1038"/>
        <v>-3</v>
      </c>
      <c r="F9491" s="1">
        <f t="shared" ca="1" si="1040"/>
        <v>1</v>
      </c>
      <c r="G9491" s="1">
        <f t="shared" ca="1" si="1041"/>
        <v>0</v>
      </c>
      <c r="H9491" s="1">
        <f t="shared" ca="1" si="1042"/>
        <v>1</v>
      </c>
    </row>
    <row r="9492" spans="1:8" hidden="1" x14ac:dyDescent="0.2">
      <c r="A9492" s="1">
        <v>9489</v>
      </c>
      <c r="B9492" s="1">
        <f t="shared" ca="1" si="1039"/>
        <v>247766.02655434972</v>
      </c>
      <c r="C9492" s="1">
        <f t="shared" ca="1" si="1036"/>
        <v>100</v>
      </c>
      <c r="D9492" s="1">
        <f t="shared" ca="1" si="1037"/>
        <v>58.639357099169693</v>
      </c>
      <c r="E9492" s="1">
        <f t="shared" ca="1" si="1038"/>
        <v>-2</v>
      </c>
      <c r="F9492" s="1">
        <f t="shared" ca="1" si="1040"/>
        <v>1</v>
      </c>
      <c r="G9492" s="1">
        <f t="shared" ca="1" si="1041"/>
        <v>0</v>
      </c>
      <c r="H9492" s="1">
        <f t="shared" ca="1" si="1042"/>
        <v>2</v>
      </c>
    </row>
    <row r="9493" spans="1:8" hidden="1" x14ac:dyDescent="0.2">
      <c r="A9493" s="1">
        <v>9490</v>
      </c>
      <c r="B9493" s="1">
        <f t="shared" ca="1" si="1039"/>
        <v>253629.96226426668</v>
      </c>
      <c r="C9493" s="1">
        <f t="shared" ca="1" si="1036"/>
        <v>100</v>
      </c>
      <c r="D9493" s="1">
        <f t="shared" ca="1" si="1037"/>
        <v>58.639357099169693</v>
      </c>
      <c r="E9493" s="1">
        <f t="shared" ca="1" si="1038"/>
        <v>-1</v>
      </c>
      <c r="F9493" s="1">
        <f t="shared" ca="1" si="1040"/>
        <v>1</v>
      </c>
      <c r="G9493" s="1">
        <f t="shared" ca="1" si="1041"/>
        <v>0</v>
      </c>
      <c r="H9493" s="1">
        <f t="shared" ca="1" si="1042"/>
        <v>3</v>
      </c>
    </row>
    <row r="9494" spans="1:8" hidden="1" x14ac:dyDescent="0.2">
      <c r="A9494" s="1">
        <v>9491</v>
      </c>
      <c r="B9494" s="1">
        <f t="shared" ca="1" si="1039"/>
        <v>259493.89797418364</v>
      </c>
      <c r="C9494" s="1">
        <f t="shared" ca="1" si="1036"/>
        <v>100</v>
      </c>
      <c r="D9494" s="1">
        <f t="shared" ca="1" si="1037"/>
        <v>-42.077013244733351</v>
      </c>
      <c r="E9494" s="1">
        <f t="shared" ca="1" si="1038"/>
        <v>0</v>
      </c>
      <c r="F9494" s="1">
        <f t="shared" ca="1" si="1040"/>
        <v>1</v>
      </c>
      <c r="G9494" s="1">
        <f t="shared" ca="1" si="1041"/>
        <v>0</v>
      </c>
      <c r="H9494" s="1">
        <f t="shared" ca="1" si="1042"/>
        <v>4</v>
      </c>
    </row>
    <row r="9495" spans="1:8" hidden="1" x14ac:dyDescent="0.2">
      <c r="A9495" s="1">
        <v>9492</v>
      </c>
      <c r="B9495" s="1">
        <f t="shared" ca="1" si="1039"/>
        <v>255286.1966497103</v>
      </c>
      <c r="C9495" s="1">
        <f t="shared" ca="1" si="1036"/>
        <v>100</v>
      </c>
      <c r="D9495" s="1">
        <f t="shared" ca="1" si="1037"/>
        <v>58.639357099169693</v>
      </c>
      <c r="E9495" s="1">
        <f t="shared" ca="1" si="1038"/>
        <v>-1</v>
      </c>
      <c r="F9495" s="1">
        <f t="shared" ca="1" si="1040"/>
        <v>1</v>
      </c>
      <c r="G9495" s="1">
        <f t="shared" ca="1" si="1041"/>
        <v>1</v>
      </c>
      <c r="H9495" s="1">
        <f t="shared" ca="1" si="1042"/>
        <v>0</v>
      </c>
    </row>
    <row r="9496" spans="1:8" hidden="1" x14ac:dyDescent="0.2">
      <c r="A9496" s="1">
        <v>9493</v>
      </c>
      <c r="B9496" s="1">
        <f t="shared" ca="1" si="1039"/>
        <v>261150.13235962726</v>
      </c>
      <c r="C9496" s="1">
        <f t="shared" ca="1" si="1036"/>
        <v>100</v>
      </c>
      <c r="D9496" s="1">
        <f t="shared" ca="1" si="1037"/>
        <v>-42.077013244733351</v>
      </c>
      <c r="E9496" s="1">
        <f t="shared" ca="1" si="1038"/>
        <v>0</v>
      </c>
      <c r="F9496" s="1">
        <f t="shared" ca="1" si="1040"/>
        <v>1</v>
      </c>
      <c r="G9496" s="1">
        <f t="shared" ca="1" si="1041"/>
        <v>0</v>
      </c>
      <c r="H9496" s="1">
        <f t="shared" ca="1" si="1042"/>
        <v>1</v>
      </c>
    </row>
    <row r="9497" spans="1:8" hidden="1" x14ac:dyDescent="0.2">
      <c r="A9497" s="1">
        <v>9494</v>
      </c>
      <c r="B9497" s="1">
        <f t="shared" ca="1" si="1039"/>
        <v>256942.43103515392</v>
      </c>
      <c r="C9497" s="1">
        <f t="shared" ca="1" si="1036"/>
        <v>100</v>
      </c>
      <c r="D9497" s="1">
        <f t="shared" ca="1" si="1037"/>
        <v>58.639357099169693</v>
      </c>
      <c r="E9497" s="1">
        <f t="shared" ca="1" si="1038"/>
        <v>-1</v>
      </c>
      <c r="F9497" s="1">
        <f t="shared" ca="1" si="1040"/>
        <v>1</v>
      </c>
      <c r="G9497" s="1">
        <f t="shared" ca="1" si="1041"/>
        <v>1</v>
      </c>
      <c r="H9497" s="1">
        <f t="shared" ca="1" si="1042"/>
        <v>0</v>
      </c>
    </row>
    <row r="9498" spans="1:8" hidden="1" x14ac:dyDescent="0.2">
      <c r="A9498" s="1">
        <v>9495</v>
      </c>
      <c r="B9498" s="1">
        <f t="shared" ca="1" si="1039"/>
        <v>262806.3667450709</v>
      </c>
      <c r="C9498" s="1">
        <f t="shared" ca="1" si="1036"/>
        <v>100</v>
      </c>
      <c r="D9498" s="1">
        <f t="shared" ca="1" si="1037"/>
        <v>-42.077013244733351</v>
      </c>
      <c r="E9498" s="1">
        <f t="shared" ca="1" si="1038"/>
        <v>0</v>
      </c>
      <c r="F9498" s="1">
        <f t="shared" ca="1" si="1040"/>
        <v>1</v>
      </c>
      <c r="G9498" s="1">
        <f t="shared" ca="1" si="1041"/>
        <v>0</v>
      </c>
      <c r="H9498" s="1">
        <f t="shared" ca="1" si="1042"/>
        <v>1</v>
      </c>
    </row>
    <row r="9499" spans="1:8" hidden="1" x14ac:dyDescent="0.2">
      <c r="A9499" s="1">
        <v>9496</v>
      </c>
      <c r="B9499" s="1">
        <f t="shared" ca="1" si="1039"/>
        <v>258598.66542059756</v>
      </c>
      <c r="C9499" s="1">
        <f t="shared" ca="1" si="1036"/>
        <v>100</v>
      </c>
      <c r="D9499" s="1">
        <f t="shared" ca="1" si="1037"/>
        <v>-42.077013244733351</v>
      </c>
      <c r="E9499" s="1">
        <f t="shared" ca="1" si="1038"/>
        <v>-1</v>
      </c>
      <c r="F9499" s="1">
        <f t="shared" ca="1" si="1040"/>
        <v>1</v>
      </c>
      <c r="G9499" s="1">
        <f t="shared" ca="1" si="1041"/>
        <v>1</v>
      </c>
      <c r="H9499" s="1">
        <f t="shared" ca="1" si="1042"/>
        <v>0</v>
      </c>
    </row>
    <row r="9500" spans="1:8" hidden="1" x14ac:dyDescent="0.2">
      <c r="A9500" s="1">
        <v>9497</v>
      </c>
      <c r="B9500" s="1">
        <f t="shared" ca="1" si="1039"/>
        <v>254390.96409612423</v>
      </c>
      <c r="C9500" s="1">
        <f t="shared" ca="1" si="1036"/>
        <v>100</v>
      </c>
      <c r="D9500" s="1">
        <f t="shared" ca="1" si="1037"/>
        <v>-42.077013244733351</v>
      </c>
      <c r="E9500" s="1">
        <f t="shared" ca="1" si="1038"/>
        <v>-2</v>
      </c>
      <c r="F9500" s="1">
        <f t="shared" ca="1" si="1040"/>
        <v>1</v>
      </c>
      <c r="G9500" s="1">
        <f t="shared" ca="1" si="1041"/>
        <v>2</v>
      </c>
      <c r="H9500" s="1">
        <f t="shared" ca="1" si="1042"/>
        <v>0</v>
      </c>
    </row>
    <row r="9501" spans="1:8" hidden="1" x14ac:dyDescent="0.2">
      <c r="A9501" s="1">
        <v>9498</v>
      </c>
      <c r="B9501" s="1">
        <f t="shared" ca="1" si="1039"/>
        <v>250183.26277165089</v>
      </c>
      <c r="C9501" s="1">
        <f t="shared" ca="1" si="1036"/>
        <v>100</v>
      </c>
      <c r="D9501" s="1">
        <f t="shared" ca="1" si="1037"/>
        <v>58.639357099169693</v>
      </c>
      <c r="E9501" s="1">
        <f t="shared" ca="1" si="1038"/>
        <v>-3</v>
      </c>
      <c r="F9501" s="1">
        <f t="shared" ca="1" si="1040"/>
        <v>1</v>
      </c>
      <c r="G9501" s="1">
        <f t="shared" ca="1" si="1041"/>
        <v>3</v>
      </c>
      <c r="H9501" s="1">
        <f t="shared" ca="1" si="1042"/>
        <v>0</v>
      </c>
    </row>
    <row r="9502" spans="1:8" hidden="1" x14ac:dyDescent="0.2">
      <c r="A9502" s="1">
        <v>9499</v>
      </c>
      <c r="B9502" s="1">
        <f t="shared" ca="1" si="1039"/>
        <v>256047.19848156784</v>
      </c>
      <c r="C9502" s="1">
        <f t="shared" ca="1" si="1036"/>
        <v>100</v>
      </c>
      <c r="D9502" s="1">
        <f t="shared" ca="1" si="1037"/>
        <v>-42.077013244733351</v>
      </c>
      <c r="E9502" s="1">
        <f t="shared" ca="1" si="1038"/>
        <v>-2</v>
      </c>
      <c r="F9502" s="1">
        <f t="shared" ca="1" si="1040"/>
        <v>1</v>
      </c>
      <c r="G9502" s="1">
        <f t="shared" ca="1" si="1041"/>
        <v>0</v>
      </c>
      <c r="H9502" s="1">
        <f t="shared" ca="1" si="1042"/>
        <v>1</v>
      </c>
    </row>
    <row r="9503" spans="1:8" hidden="1" x14ac:dyDescent="0.2">
      <c r="A9503" s="1">
        <v>9500</v>
      </c>
      <c r="B9503" s="1">
        <f t="shared" ca="1" si="1039"/>
        <v>251839.49715709451</v>
      </c>
      <c r="C9503" s="1">
        <f t="shared" ca="1" si="1036"/>
        <v>100</v>
      </c>
      <c r="D9503" s="1">
        <f t="shared" ca="1" si="1037"/>
        <v>58.639357099169693</v>
      </c>
      <c r="E9503" s="1">
        <f t="shared" ca="1" si="1038"/>
        <v>-3</v>
      </c>
      <c r="F9503" s="1">
        <f t="shared" ca="1" si="1040"/>
        <v>1</v>
      </c>
      <c r="G9503" s="1">
        <f t="shared" ca="1" si="1041"/>
        <v>1</v>
      </c>
      <c r="H9503" s="1">
        <f t="shared" ca="1" si="1042"/>
        <v>0</v>
      </c>
    </row>
    <row r="9504" spans="1:8" hidden="1" x14ac:dyDescent="0.2">
      <c r="A9504" s="1">
        <v>9501</v>
      </c>
      <c r="B9504" s="1">
        <f t="shared" ca="1" si="1039"/>
        <v>257703.43286701146</v>
      </c>
      <c r="C9504" s="1">
        <f t="shared" ca="1" si="1036"/>
        <v>100</v>
      </c>
      <c r="D9504" s="1">
        <f t="shared" ca="1" si="1037"/>
        <v>-42.077013244733351</v>
      </c>
      <c r="E9504" s="1">
        <f t="shared" ca="1" si="1038"/>
        <v>-2</v>
      </c>
      <c r="F9504" s="1">
        <f t="shared" ca="1" si="1040"/>
        <v>1</v>
      </c>
      <c r="G9504" s="1">
        <f t="shared" ca="1" si="1041"/>
        <v>0</v>
      </c>
      <c r="H9504" s="1">
        <f t="shared" ca="1" si="1042"/>
        <v>1</v>
      </c>
    </row>
    <row r="9505" spans="1:8" hidden="1" x14ac:dyDescent="0.2">
      <c r="A9505" s="1">
        <v>9502</v>
      </c>
      <c r="B9505" s="1">
        <f t="shared" ca="1" si="1039"/>
        <v>253495.73154253812</v>
      </c>
      <c r="C9505" s="1">
        <f t="shared" ca="1" si="1036"/>
        <v>100</v>
      </c>
      <c r="D9505" s="1">
        <f t="shared" ca="1" si="1037"/>
        <v>-42.077013244733351</v>
      </c>
      <c r="E9505" s="1">
        <f t="shared" ca="1" si="1038"/>
        <v>-3</v>
      </c>
      <c r="F9505" s="1">
        <f t="shared" ca="1" si="1040"/>
        <v>1</v>
      </c>
      <c r="G9505" s="1">
        <f t="shared" ca="1" si="1041"/>
        <v>1</v>
      </c>
      <c r="H9505" s="1">
        <f t="shared" ca="1" si="1042"/>
        <v>0</v>
      </c>
    </row>
    <row r="9506" spans="1:8" hidden="1" x14ac:dyDescent="0.2">
      <c r="A9506" s="1">
        <v>9503</v>
      </c>
      <c r="B9506" s="1">
        <f t="shared" ca="1" si="1039"/>
        <v>249288.03021806479</v>
      </c>
      <c r="C9506" s="1">
        <f t="shared" ca="1" si="1036"/>
        <v>100</v>
      </c>
      <c r="D9506" s="1">
        <f t="shared" ca="1" si="1037"/>
        <v>-42.077013244733351</v>
      </c>
      <c r="E9506" s="1">
        <f t="shared" ca="1" si="1038"/>
        <v>-4</v>
      </c>
      <c r="F9506" s="1">
        <f t="shared" ca="1" si="1040"/>
        <v>1</v>
      </c>
      <c r="G9506" s="1">
        <f t="shared" ca="1" si="1041"/>
        <v>2</v>
      </c>
      <c r="H9506" s="1">
        <f t="shared" ca="1" si="1042"/>
        <v>0</v>
      </c>
    </row>
    <row r="9507" spans="1:8" hidden="1" x14ac:dyDescent="0.2">
      <c r="A9507" s="1">
        <v>9504</v>
      </c>
      <c r="B9507" s="1">
        <f t="shared" ca="1" si="1039"/>
        <v>245080.32889359145</v>
      </c>
      <c r="C9507" s="1">
        <f t="shared" ca="1" si="1036"/>
        <v>500</v>
      </c>
      <c r="D9507" s="1">
        <f t="shared" ca="1" si="1037"/>
        <v>-42.077013244733351</v>
      </c>
      <c r="E9507" s="1">
        <f t="shared" ca="1" si="1038"/>
        <v>0</v>
      </c>
      <c r="F9507" s="1">
        <f t="shared" ca="1" si="1040"/>
        <v>2</v>
      </c>
      <c r="G9507" s="1">
        <f t="shared" ca="1" si="1041"/>
        <v>3</v>
      </c>
      <c r="H9507" s="1">
        <f t="shared" ca="1" si="1042"/>
        <v>0</v>
      </c>
    </row>
    <row r="9508" spans="1:8" hidden="1" x14ac:dyDescent="0.2">
      <c r="A9508" s="1">
        <v>9505</v>
      </c>
      <c r="B9508" s="1">
        <f t="shared" ca="1" si="1039"/>
        <v>224041.82227122478</v>
      </c>
      <c r="C9508" s="1">
        <f t="shared" ca="1" si="1036"/>
        <v>500</v>
      </c>
      <c r="D9508" s="1">
        <f t="shared" ca="1" si="1037"/>
        <v>58.639357099169693</v>
      </c>
      <c r="E9508" s="1">
        <f t="shared" ca="1" si="1038"/>
        <v>-1</v>
      </c>
      <c r="F9508" s="1">
        <f t="shared" ca="1" si="1040"/>
        <v>2</v>
      </c>
      <c r="G9508" s="1">
        <f t="shared" ca="1" si="1041"/>
        <v>4</v>
      </c>
      <c r="H9508" s="1">
        <f t="shared" ca="1" si="1042"/>
        <v>0</v>
      </c>
    </row>
    <row r="9509" spans="1:8" hidden="1" x14ac:dyDescent="0.2">
      <c r="A9509" s="1">
        <v>9506</v>
      </c>
      <c r="B9509" s="1">
        <f t="shared" ca="1" si="1039"/>
        <v>253361.50082080963</v>
      </c>
      <c r="C9509" s="1">
        <f t="shared" ca="1" si="1036"/>
        <v>100</v>
      </c>
      <c r="D9509" s="1">
        <f t="shared" ca="1" si="1037"/>
        <v>-42.077013244733351</v>
      </c>
      <c r="E9509" s="1">
        <f t="shared" ca="1" si="1038"/>
        <v>0</v>
      </c>
      <c r="F9509" s="1">
        <f t="shared" ca="1" si="1040"/>
        <v>1</v>
      </c>
      <c r="G9509" s="1">
        <f t="shared" ca="1" si="1041"/>
        <v>0</v>
      </c>
      <c r="H9509" s="1">
        <f t="shared" ca="1" si="1042"/>
        <v>1</v>
      </c>
    </row>
    <row r="9510" spans="1:8" hidden="1" x14ac:dyDescent="0.2">
      <c r="A9510" s="1">
        <v>9507</v>
      </c>
      <c r="B9510" s="1">
        <f t="shared" ca="1" si="1039"/>
        <v>249153.79949633629</v>
      </c>
      <c r="C9510" s="1">
        <f t="shared" ca="1" si="1036"/>
        <v>100</v>
      </c>
      <c r="D9510" s="1">
        <f t="shared" ca="1" si="1037"/>
        <v>58.639357099169693</v>
      </c>
      <c r="E9510" s="1">
        <f t="shared" ca="1" si="1038"/>
        <v>-1</v>
      </c>
      <c r="F9510" s="1">
        <f t="shared" ca="1" si="1040"/>
        <v>1</v>
      </c>
      <c r="G9510" s="1">
        <f t="shared" ca="1" si="1041"/>
        <v>1</v>
      </c>
      <c r="H9510" s="1">
        <f t="shared" ca="1" si="1042"/>
        <v>0</v>
      </c>
    </row>
    <row r="9511" spans="1:8" hidden="1" x14ac:dyDescent="0.2">
      <c r="A9511" s="1">
        <v>9508</v>
      </c>
      <c r="B9511" s="1">
        <f t="shared" ca="1" si="1039"/>
        <v>255017.73520625324</v>
      </c>
      <c r="C9511" s="1">
        <f t="shared" ca="1" si="1036"/>
        <v>100</v>
      </c>
      <c r="D9511" s="1">
        <f t="shared" ca="1" si="1037"/>
        <v>-42.077013244733351</v>
      </c>
      <c r="E9511" s="1">
        <f t="shared" ca="1" si="1038"/>
        <v>0</v>
      </c>
      <c r="F9511" s="1">
        <f t="shared" ca="1" si="1040"/>
        <v>1</v>
      </c>
      <c r="G9511" s="1">
        <f t="shared" ca="1" si="1041"/>
        <v>0</v>
      </c>
      <c r="H9511" s="1">
        <f t="shared" ca="1" si="1042"/>
        <v>1</v>
      </c>
    </row>
    <row r="9512" spans="1:8" hidden="1" x14ac:dyDescent="0.2">
      <c r="A9512" s="1">
        <v>9509</v>
      </c>
      <c r="B9512" s="1">
        <f t="shared" ca="1" si="1039"/>
        <v>250810.03388177991</v>
      </c>
      <c r="C9512" s="1">
        <f t="shared" ca="1" si="1036"/>
        <v>100</v>
      </c>
      <c r="D9512" s="1">
        <f t="shared" ca="1" si="1037"/>
        <v>58.639357099169693</v>
      </c>
      <c r="E9512" s="1">
        <f t="shared" ca="1" si="1038"/>
        <v>-1</v>
      </c>
      <c r="F9512" s="1">
        <f t="shared" ca="1" si="1040"/>
        <v>1</v>
      </c>
      <c r="G9512" s="1">
        <f t="shared" ca="1" si="1041"/>
        <v>1</v>
      </c>
      <c r="H9512" s="1">
        <f t="shared" ca="1" si="1042"/>
        <v>0</v>
      </c>
    </row>
    <row r="9513" spans="1:8" hidden="1" x14ac:dyDescent="0.2">
      <c r="A9513" s="1">
        <v>9510</v>
      </c>
      <c r="B9513" s="1">
        <f t="shared" ca="1" si="1039"/>
        <v>256673.96959169686</v>
      </c>
      <c r="C9513" s="1">
        <f t="shared" ca="1" si="1036"/>
        <v>100</v>
      </c>
      <c r="D9513" s="1">
        <f t="shared" ca="1" si="1037"/>
        <v>58.639357099169693</v>
      </c>
      <c r="E9513" s="1">
        <f t="shared" ca="1" si="1038"/>
        <v>0</v>
      </c>
      <c r="F9513" s="1">
        <f t="shared" ca="1" si="1040"/>
        <v>1</v>
      </c>
      <c r="G9513" s="1">
        <f t="shared" ca="1" si="1041"/>
        <v>0</v>
      </c>
      <c r="H9513" s="1">
        <f t="shared" ca="1" si="1042"/>
        <v>1</v>
      </c>
    </row>
    <row r="9514" spans="1:8" hidden="1" x14ac:dyDescent="0.2">
      <c r="A9514" s="1">
        <v>9511</v>
      </c>
      <c r="B9514" s="1">
        <f t="shared" ca="1" si="1039"/>
        <v>262537.90530161385</v>
      </c>
      <c r="C9514" s="1">
        <f t="shared" ca="1" si="1036"/>
        <v>100</v>
      </c>
      <c r="D9514" s="1">
        <f t="shared" ca="1" si="1037"/>
        <v>-42.077013244733351</v>
      </c>
      <c r="E9514" s="1">
        <f t="shared" ca="1" si="1038"/>
        <v>0</v>
      </c>
      <c r="F9514" s="1">
        <f t="shared" ca="1" si="1040"/>
        <v>1</v>
      </c>
      <c r="G9514" s="1">
        <f t="shared" ca="1" si="1041"/>
        <v>0</v>
      </c>
      <c r="H9514" s="1">
        <f t="shared" ca="1" si="1042"/>
        <v>2</v>
      </c>
    </row>
    <row r="9515" spans="1:8" hidden="1" x14ac:dyDescent="0.2">
      <c r="A9515" s="1">
        <v>9512</v>
      </c>
      <c r="B9515" s="1">
        <f t="shared" ca="1" si="1039"/>
        <v>258330.20397714051</v>
      </c>
      <c r="C9515" s="1">
        <f t="shared" ca="1" si="1036"/>
        <v>100</v>
      </c>
      <c r="D9515" s="1">
        <f t="shared" ca="1" si="1037"/>
        <v>58.639357099169693</v>
      </c>
      <c r="E9515" s="1">
        <f t="shared" ca="1" si="1038"/>
        <v>-1</v>
      </c>
      <c r="F9515" s="1">
        <f t="shared" ca="1" si="1040"/>
        <v>1</v>
      </c>
      <c r="G9515" s="1">
        <f t="shared" ca="1" si="1041"/>
        <v>1</v>
      </c>
      <c r="H9515" s="1">
        <f t="shared" ca="1" si="1042"/>
        <v>0</v>
      </c>
    </row>
    <row r="9516" spans="1:8" hidden="1" x14ac:dyDescent="0.2">
      <c r="A9516" s="1">
        <v>9513</v>
      </c>
      <c r="B9516" s="1">
        <f t="shared" ca="1" si="1039"/>
        <v>264194.13968705747</v>
      </c>
      <c r="C9516" s="1">
        <f t="shared" ca="1" si="1036"/>
        <v>100</v>
      </c>
      <c r="D9516" s="1">
        <f t="shared" ca="1" si="1037"/>
        <v>58.639357099169693</v>
      </c>
      <c r="E9516" s="1">
        <f t="shared" ca="1" si="1038"/>
        <v>0</v>
      </c>
      <c r="F9516" s="1">
        <f t="shared" ca="1" si="1040"/>
        <v>1</v>
      </c>
      <c r="G9516" s="1">
        <f t="shared" ca="1" si="1041"/>
        <v>0</v>
      </c>
      <c r="H9516" s="1">
        <f t="shared" ca="1" si="1042"/>
        <v>1</v>
      </c>
    </row>
    <row r="9517" spans="1:8" hidden="1" x14ac:dyDescent="0.2">
      <c r="A9517" s="1">
        <v>9514</v>
      </c>
      <c r="B9517" s="1">
        <f t="shared" ca="1" si="1039"/>
        <v>270058.07539697445</v>
      </c>
      <c r="C9517" s="1">
        <f t="shared" ca="1" si="1036"/>
        <v>100</v>
      </c>
      <c r="D9517" s="1">
        <f t="shared" ca="1" si="1037"/>
        <v>-42.077013244733351</v>
      </c>
      <c r="E9517" s="1">
        <f t="shared" ca="1" si="1038"/>
        <v>0</v>
      </c>
      <c r="F9517" s="1">
        <f t="shared" ca="1" si="1040"/>
        <v>1</v>
      </c>
      <c r="G9517" s="1">
        <f t="shared" ca="1" si="1041"/>
        <v>0</v>
      </c>
      <c r="H9517" s="1">
        <f t="shared" ca="1" si="1042"/>
        <v>2</v>
      </c>
    </row>
    <row r="9518" spans="1:8" hidden="1" x14ac:dyDescent="0.2">
      <c r="A9518" s="1">
        <v>9515</v>
      </c>
      <c r="B9518" s="1">
        <f t="shared" ca="1" si="1039"/>
        <v>265850.37407250114</v>
      </c>
      <c r="C9518" s="1">
        <f t="shared" ca="1" si="1036"/>
        <v>100</v>
      </c>
      <c r="D9518" s="1">
        <f t="shared" ca="1" si="1037"/>
        <v>-42.077013244733351</v>
      </c>
      <c r="E9518" s="1">
        <f t="shared" ca="1" si="1038"/>
        <v>-1</v>
      </c>
      <c r="F9518" s="1">
        <f t="shared" ca="1" si="1040"/>
        <v>1</v>
      </c>
      <c r="G9518" s="1">
        <f t="shared" ca="1" si="1041"/>
        <v>1</v>
      </c>
      <c r="H9518" s="1">
        <f t="shared" ca="1" si="1042"/>
        <v>0</v>
      </c>
    </row>
    <row r="9519" spans="1:8" hidden="1" x14ac:dyDescent="0.2">
      <c r="A9519" s="1">
        <v>9516</v>
      </c>
      <c r="B9519" s="1">
        <f t="shared" ca="1" si="1039"/>
        <v>261642.67274802781</v>
      </c>
      <c r="C9519" s="1">
        <f t="shared" ca="1" si="1036"/>
        <v>100</v>
      </c>
      <c r="D9519" s="1">
        <f t="shared" ca="1" si="1037"/>
        <v>58.639357099169693</v>
      </c>
      <c r="E9519" s="1">
        <f t="shared" ca="1" si="1038"/>
        <v>-2</v>
      </c>
      <c r="F9519" s="1">
        <f t="shared" ca="1" si="1040"/>
        <v>1</v>
      </c>
      <c r="G9519" s="1">
        <f t="shared" ca="1" si="1041"/>
        <v>2</v>
      </c>
      <c r="H9519" s="1">
        <f t="shared" ca="1" si="1042"/>
        <v>0</v>
      </c>
    </row>
    <row r="9520" spans="1:8" hidden="1" x14ac:dyDescent="0.2">
      <c r="A9520" s="1">
        <v>9517</v>
      </c>
      <c r="B9520" s="1">
        <f t="shared" ca="1" si="1039"/>
        <v>267506.60845794476</v>
      </c>
      <c r="C9520" s="1">
        <f t="shared" ca="1" si="1036"/>
        <v>100</v>
      </c>
      <c r="D9520" s="1">
        <f t="shared" ca="1" si="1037"/>
        <v>-42.077013244733351</v>
      </c>
      <c r="E9520" s="1">
        <f t="shared" ca="1" si="1038"/>
        <v>-1</v>
      </c>
      <c r="F9520" s="1">
        <f t="shared" ca="1" si="1040"/>
        <v>1</v>
      </c>
      <c r="G9520" s="1">
        <f t="shared" ca="1" si="1041"/>
        <v>0</v>
      </c>
      <c r="H9520" s="1">
        <f t="shared" ca="1" si="1042"/>
        <v>1</v>
      </c>
    </row>
    <row r="9521" spans="1:8" hidden="1" x14ac:dyDescent="0.2">
      <c r="A9521" s="1">
        <v>9518</v>
      </c>
      <c r="B9521" s="1">
        <f t="shared" ca="1" si="1039"/>
        <v>263298.90713347145</v>
      </c>
      <c r="C9521" s="1">
        <f t="shared" ca="1" si="1036"/>
        <v>100</v>
      </c>
      <c r="D9521" s="1">
        <f t="shared" ca="1" si="1037"/>
        <v>58.639357099169693</v>
      </c>
      <c r="E9521" s="1">
        <f t="shared" ca="1" si="1038"/>
        <v>-2</v>
      </c>
      <c r="F9521" s="1">
        <f t="shared" ca="1" si="1040"/>
        <v>1</v>
      </c>
      <c r="G9521" s="1">
        <f t="shared" ca="1" si="1041"/>
        <v>1</v>
      </c>
      <c r="H9521" s="1">
        <f t="shared" ca="1" si="1042"/>
        <v>0</v>
      </c>
    </row>
    <row r="9522" spans="1:8" hidden="1" x14ac:dyDescent="0.2">
      <c r="A9522" s="1">
        <v>9519</v>
      </c>
      <c r="B9522" s="1">
        <f t="shared" ca="1" si="1039"/>
        <v>269162.84284338844</v>
      </c>
      <c r="C9522" s="1">
        <f t="shared" ca="1" si="1036"/>
        <v>100</v>
      </c>
      <c r="D9522" s="1">
        <f t="shared" ca="1" si="1037"/>
        <v>-42.077013244733351</v>
      </c>
      <c r="E9522" s="1">
        <f t="shared" ca="1" si="1038"/>
        <v>-1</v>
      </c>
      <c r="F9522" s="1">
        <f t="shared" ca="1" si="1040"/>
        <v>1</v>
      </c>
      <c r="G9522" s="1">
        <f t="shared" ca="1" si="1041"/>
        <v>0</v>
      </c>
      <c r="H9522" s="1">
        <f t="shared" ca="1" si="1042"/>
        <v>1</v>
      </c>
    </row>
    <row r="9523" spans="1:8" hidden="1" x14ac:dyDescent="0.2">
      <c r="A9523" s="1">
        <v>9520</v>
      </c>
      <c r="B9523" s="1">
        <f t="shared" ca="1" si="1039"/>
        <v>264955.14151891513</v>
      </c>
      <c r="C9523" s="1">
        <f t="shared" ca="1" si="1036"/>
        <v>100</v>
      </c>
      <c r="D9523" s="1">
        <f t="shared" ca="1" si="1037"/>
        <v>58.639357099169693</v>
      </c>
      <c r="E9523" s="1">
        <f t="shared" ca="1" si="1038"/>
        <v>-2</v>
      </c>
      <c r="F9523" s="1">
        <f t="shared" ca="1" si="1040"/>
        <v>1</v>
      </c>
      <c r="G9523" s="1">
        <f t="shared" ca="1" si="1041"/>
        <v>1</v>
      </c>
      <c r="H9523" s="1">
        <f t="shared" ca="1" si="1042"/>
        <v>0</v>
      </c>
    </row>
    <row r="9524" spans="1:8" hidden="1" x14ac:dyDescent="0.2">
      <c r="A9524" s="1">
        <v>9521</v>
      </c>
      <c r="B9524" s="1">
        <f t="shared" ca="1" si="1039"/>
        <v>270819.07722883212</v>
      </c>
      <c r="C9524" s="1">
        <f t="shared" ca="1" si="1036"/>
        <v>100</v>
      </c>
      <c r="D9524" s="1">
        <f t="shared" ca="1" si="1037"/>
        <v>-42.077013244733351</v>
      </c>
      <c r="E9524" s="1">
        <f t="shared" ca="1" si="1038"/>
        <v>-1</v>
      </c>
      <c r="F9524" s="1">
        <f t="shared" ca="1" si="1040"/>
        <v>1</v>
      </c>
      <c r="G9524" s="1">
        <f t="shared" ca="1" si="1041"/>
        <v>0</v>
      </c>
      <c r="H9524" s="1">
        <f t="shared" ca="1" si="1042"/>
        <v>1</v>
      </c>
    </row>
    <row r="9525" spans="1:8" hidden="1" x14ac:dyDescent="0.2">
      <c r="A9525" s="1">
        <v>9522</v>
      </c>
      <c r="B9525" s="1">
        <f t="shared" ca="1" si="1039"/>
        <v>266611.37590435881</v>
      </c>
      <c r="C9525" s="1">
        <f t="shared" ca="1" si="1036"/>
        <v>100</v>
      </c>
      <c r="D9525" s="1">
        <f t="shared" ca="1" si="1037"/>
        <v>-42.077013244733351</v>
      </c>
      <c r="E9525" s="1">
        <f t="shared" ca="1" si="1038"/>
        <v>-2</v>
      </c>
      <c r="F9525" s="1">
        <f t="shared" ca="1" si="1040"/>
        <v>1</v>
      </c>
      <c r="G9525" s="1">
        <f t="shared" ca="1" si="1041"/>
        <v>1</v>
      </c>
      <c r="H9525" s="1">
        <f t="shared" ca="1" si="1042"/>
        <v>0</v>
      </c>
    </row>
    <row r="9526" spans="1:8" hidden="1" x14ac:dyDescent="0.2">
      <c r="A9526" s="1">
        <v>9523</v>
      </c>
      <c r="B9526" s="1">
        <f t="shared" ca="1" si="1039"/>
        <v>262403.6745798855</v>
      </c>
      <c r="C9526" s="1">
        <f t="shared" ca="1" si="1036"/>
        <v>100</v>
      </c>
      <c r="D9526" s="1">
        <f t="shared" ca="1" si="1037"/>
        <v>-42.077013244733351</v>
      </c>
      <c r="E9526" s="1">
        <f t="shared" ca="1" si="1038"/>
        <v>-3</v>
      </c>
      <c r="F9526" s="1">
        <f t="shared" ca="1" si="1040"/>
        <v>1</v>
      </c>
      <c r="G9526" s="1">
        <f t="shared" ca="1" si="1041"/>
        <v>2</v>
      </c>
      <c r="H9526" s="1">
        <f t="shared" ca="1" si="1042"/>
        <v>0</v>
      </c>
    </row>
    <row r="9527" spans="1:8" hidden="1" x14ac:dyDescent="0.2">
      <c r="A9527" s="1">
        <v>9524</v>
      </c>
      <c r="B9527" s="1">
        <f t="shared" ca="1" si="1039"/>
        <v>258195.97325541216</v>
      </c>
      <c r="C9527" s="1">
        <f t="shared" ca="1" si="1036"/>
        <v>100</v>
      </c>
      <c r="D9527" s="1">
        <f t="shared" ca="1" si="1037"/>
        <v>58.639357099169693</v>
      </c>
      <c r="E9527" s="1">
        <f t="shared" ca="1" si="1038"/>
        <v>-4</v>
      </c>
      <c r="F9527" s="1">
        <f t="shared" ca="1" si="1040"/>
        <v>1</v>
      </c>
      <c r="G9527" s="1">
        <f t="shared" ca="1" si="1041"/>
        <v>3</v>
      </c>
      <c r="H9527" s="1">
        <f t="shared" ca="1" si="1042"/>
        <v>0</v>
      </c>
    </row>
    <row r="9528" spans="1:8" hidden="1" x14ac:dyDescent="0.2">
      <c r="A9528" s="1">
        <v>9525</v>
      </c>
      <c r="B9528" s="1">
        <f t="shared" ca="1" si="1039"/>
        <v>264059.90896532912</v>
      </c>
      <c r="C9528" s="1">
        <f t="shared" ca="1" si="1036"/>
        <v>100</v>
      </c>
      <c r="D9528" s="1">
        <f t="shared" ca="1" si="1037"/>
        <v>-42.077013244733351</v>
      </c>
      <c r="E9528" s="1">
        <f t="shared" ca="1" si="1038"/>
        <v>-3</v>
      </c>
      <c r="F9528" s="1">
        <f t="shared" ca="1" si="1040"/>
        <v>1</v>
      </c>
      <c r="G9528" s="1">
        <f t="shared" ca="1" si="1041"/>
        <v>0</v>
      </c>
      <c r="H9528" s="1">
        <f t="shared" ca="1" si="1042"/>
        <v>1</v>
      </c>
    </row>
    <row r="9529" spans="1:8" hidden="1" x14ac:dyDescent="0.2">
      <c r="A9529" s="1">
        <v>9526</v>
      </c>
      <c r="B9529" s="1">
        <f t="shared" ca="1" si="1039"/>
        <v>259852.20764085578</v>
      </c>
      <c r="C9529" s="1">
        <f t="shared" ca="1" si="1036"/>
        <v>100</v>
      </c>
      <c r="D9529" s="1">
        <f t="shared" ca="1" si="1037"/>
        <v>-42.077013244733351</v>
      </c>
      <c r="E9529" s="1">
        <f t="shared" ca="1" si="1038"/>
        <v>-4</v>
      </c>
      <c r="F9529" s="1">
        <f t="shared" ca="1" si="1040"/>
        <v>1</v>
      </c>
      <c r="G9529" s="1">
        <f t="shared" ca="1" si="1041"/>
        <v>1</v>
      </c>
      <c r="H9529" s="1">
        <f t="shared" ca="1" si="1042"/>
        <v>0</v>
      </c>
    </row>
    <row r="9530" spans="1:8" hidden="1" x14ac:dyDescent="0.2">
      <c r="A9530" s="1">
        <v>9527</v>
      </c>
      <c r="B9530" s="1">
        <f t="shared" ca="1" si="1039"/>
        <v>255644.50631638244</v>
      </c>
      <c r="C9530" s="1">
        <f t="shared" ca="1" si="1036"/>
        <v>500</v>
      </c>
      <c r="D9530" s="1">
        <f t="shared" ca="1" si="1037"/>
        <v>-42.077013244733351</v>
      </c>
      <c r="E9530" s="1">
        <f t="shared" ca="1" si="1038"/>
        <v>0</v>
      </c>
      <c r="F9530" s="1">
        <f t="shared" ca="1" si="1040"/>
        <v>2</v>
      </c>
      <c r="G9530" s="1">
        <f t="shared" ca="1" si="1041"/>
        <v>2</v>
      </c>
      <c r="H9530" s="1">
        <f t="shared" ca="1" si="1042"/>
        <v>0</v>
      </c>
    </row>
    <row r="9531" spans="1:8" hidden="1" x14ac:dyDescent="0.2">
      <c r="A9531" s="1">
        <v>9528</v>
      </c>
      <c r="B9531" s="1">
        <f t="shared" ca="1" si="1039"/>
        <v>234605.99969401577</v>
      </c>
      <c r="C9531" s="1">
        <f t="shared" ca="1" si="1036"/>
        <v>500</v>
      </c>
      <c r="D9531" s="1">
        <f t="shared" ca="1" si="1037"/>
        <v>-42.077013244733351</v>
      </c>
      <c r="E9531" s="1">
        <f t="shared" ca="1" si="1038"/>
        <v>-1</v>
      </c>
      <c r="F9531" s="1">
        <f t="shared" ca="1" si="1040"/>
        <v>2</v>
      </c>
      <c r="G9531" s="1">
        <f t="shared" ca="1" si="1041"/>
        <v>3</v>
      </c>
      <c r="H9531" s="1">
        <f t="shared" ca="1" si="1042"/>
        <v>0</v>
      </c>
    </row>
    <row r="9532" spans="1:8" hidden="1" x14ac:dyDescent="0.2">
      <c r="A9532" s="1">
        <v>9529</v>
      </c>
      <c r="B9532" s="1">
        <f t="shared" ca="1" si="1039"/>
        <v>213567.49307164911</v>
      </c>
      <c r="C9532" s="1">
        <f t="shared" ca="1" si="1036"/>
        <v>500</v>
      </c>
      <c r="D9532" s="1">
        <f t="shared" ca="1" si="1037"/>
        <v>58.639357099169693</v>
      </c>
      <c r="E9532" s="1">
        <f t="shared" ca="1" si="1038"/>
        <v>-2</v>
      </c>
      <c r="F9532" s="1">
        <f t="shared" ca="1" si="1040"/>
        <v>2</v>
      </c>
      <c r="G9532" s="1">
        <f t="shared" ca="1" si="1041"/>
        <v>4</v>
      </c>
      <c r="H9532" s="1">
        <f t="shared" ca="1" si="1042"/>
        <v>0</v>
      </c>
    </row>
    <row r="9533" spans="1:8" hidden="1" x14ac:dyDescent="0.2">
      <c r="A9533" s="1">
        <v>9530</v>
      </c>
      <c r="B9533" s="1">
        <f t="shared" ca="1" si="1039"/>
        <v>242887.17162123395</v>
      </c>
      <c r="C9533" s="1">
        <f t="shared" ca="1" si="1036"/>
        <v>500</v>
      </c>
      <c r="D9533" s="1">
        <f t="shared" ca="1" si="1037"/>
        <v>58.639357099169693</v>
      </c>
      <c r="E9533" s="1">
        <f t="shared" ca="1" si="1038"/>
        <v>-1</v>
      </c>
      <c r="F9533" s="1">
        <f t="shared" ca="1" si="1040"/>
        <v>2</v>
      </c>
      <c r="G9533" s="1">
        <f t="shared" ca="1" si="1041"/>
        <v>0</v>
      </c>
      <c r="H9533" s="1">
        <f t="shared" ca="1" si="1042"/>
        <v>1</v>
      </c>
    </row>
    <row r="9534" spans="1:8" hidden="1" x14ac:dyDescent="0.2">
      <c r="A9534" s="1">
        <v>9531</v>
      </c>
      <c r="B9534" s="1">
        <f t="shared" ca="1" si="1039"/>
        <v>272206.8501708188</v>
      </c>
      <c r="C9534" s="1">
        <f t="shared" ca="1" si="1036"/>
        <v>100</v>
      </c>
      <c r="D9534" s="1">
        <f t="shared" ca="1" si="1037"/>
        <v>58.639357099169693</v>
      </c>
      <c r="E9534" s="1">
        <f t="shared" ca="1" si="1038"/>
        <v>0</v>
      </c>
      <c r="F9534" s="1">
        <f t="shared" ca="1" si="1040"/>
        <v>1</v>
      </c>
      <c r="G9534" s="1">
        <f t="shared" ca="1" si="1041"/>
        <v>0</v>
      </c>
      <c r="H9534" s="1">
        <f t="shared" ca="1" si="1042"/>
        <v>2</v>
      </c>
    </row>
    <row r="9535" spans="1:8" hidden="1" x14ac:dyDescent="0.2">
      <c r="A9535" s="1">
        <v>9532</v>
      </c>
      <c r="B9535" s="1">
        <f t="shared" ca="1" si="1039"/>
        <v>278070.78588073578</v>
      </c>
      <c r="C9535" s="1">
        <f t="shared" ca="1" si="1036"/>
        <v>100</v>
      </c>
      <c r="D9535" s="1">
        <f t="shared" ca="1" si="1037"/>
        <v>58.639357099169693</v>
      </c>
      <c r="E9535" s="1">
        <f t="shared" ca="1" si="1038"/>
        <v>0</v>
      </c>
      <c r="F9535" s="1">
        <f t="shared" ca="1" si="1040"/>
        <v>1</v>
      </c>
      <c r="G9535" s="1">
        <f t="shared" ca="1" si="1041"/>
        <v>0</v>
      </c>
      <c r="H9535" s="1">
        <f t="shared" ca="1" si="1042"/>
        <v>3</v>
      </c>
    </row>
    <row r="9536" spans="1:8" hidden="1" x14ac:dyDescent="0.2">
      <c r="A9536" s="1">
        <v>9533</v>
      </c>
      <c r="B9536" s="1">
        <f t="shared" ca="1" si="1039"/>
        <v>283934.72159065277</v>
      </c>
      <c r="C9536" s="1">
        <f t="shared" ca="1" si="1036"/>
        <v>100</v>
      </c>
      <c r="D9536" s="1">
        <f t="shared" ca="1" si="1037"/>
        <v>-42.077013244733351</v>
      </c>
      <c r="E9536" s="1">
        <f t="shared" ca="1" si="1038"/>
        <v>0</v>
      </c>
      <c r="F9536" s="1">
        <f t="shared" ca="1" si="1040"/>
        <v>1</v>
      </c>
      <c r="G9536" s="1">
        <f t="shared" ca="1" si="1041"/>
        <v>0</v>
      </c>
      <c r="H9536" s="1">
        <f t="shared" ca="1" si="1042"/>
        <v>4</v>
      </c>
    </row>
    <row r="9537" spans="1:8" hidden="1" x14ac:dyDescent="0.2">
      <c r="A9537" s="1">
        <v>9534</v>
      </c>
      <c r="B9537" s="1">
        <f t="shared" ca="1" si="1039"/>
        <v>279727.02026617946</v>
      </c>
      <c r="C9537" s="1">
        <f t="shared" ca="1" si="1036"/>
        <v>100</v>
      </c>
      <c r="D9537" s="1">
        <f t="shared" ca="1" si="1037"/>
        <v>-42.077013244733351</v>
      </c>
      <c r="E9537" s="1">
        <f t="shared" ca="1" si="1038"/>
        <v>-1</v>
      </c>
      <c r="F9537" s="1">
        <f t="shared" ca="1" si="1040"/>
        <v>1</v>
      </c>
      <c r="G9537" s="1">
        <f t="shared" ca="1" si="1041"/>
        <v>1</v>
      </c>
      <c r="H9537" s="1">
        <f t="shared" ca="1" si="1042"/>
        <v>0</v>
      </c>
    </row>
    <row r="9538" spans="1:8" hidden="1" x14ac:dyDescent="0.2">
      <c r="A9538" s="1">
        <v>9535</v>
      </c>
      <c r="B9538" s="1">
        <f t="shared" ca="1" si="1039"/>
        <v>275519.31894170615</v>
      </c>
      <c r="C9538" s="1">
        <f t="shared" ca="1" si="1036"/>
        <v>100</v>
      </c>
      <c r="D9538" s="1">
        <f t="shared" ca="1" si="1037"/>
        <v>-42.077013244733351</v>
      </c>
      <c r="E9538" s="1">
        <f t="shared" ca="1" si="1038"/>
        <v>-2</v>
      </c>
      <c r="F9538" s="1">
        <f t="shared" ca="1" si="1040"/>
        <v>1</v>
      </c>
      <c r="G9538" s="1">
        <f t="shared" ca="1" si="1041"/>
        <v>2</v>
      </c>
      <c r="H9538" s="1">
        <f t="shared" ca="1" si="1042"/>
        <v>0</v>
      </c>
    </row>
    <row r="9539" spans="1:8" hidden="1" x14ac:dyDescent="0.2">
      <c r="A9539" s="1">
        <v>9536</v>
      </c>
      <c r="B9539" s="1">
        <f t="shared" ca="1" si="1039"/>
        <v>271311.61761723284</v>
      </c>
      <c r="C9539" s="1">
        <f t="shared" ca="1" si="1036"/>
        <v>100</v>
      </c>
      <c r="D9539" s="1">
        <f t="shared" ca="1" si="1037"/>
        <v>-42.077013244733351</v>
      </c>
      <c r="E9539" s="1">
        <f t="shared" ca="1" si="1038"/>
        <v>-3</v>
      </c>
      <c r="F9539" s="1">
        <f t="shared" ca="1" si="1040"/>
        <v>1</v>
      </c>
      <c r="G9539" s="1">
        <f t="shared" ca="1" si="1041"/>
        <v>3</v>
      </c>
      <c r="H9539" s="1">
        <f t="shared" ca="1" si="1042"/>
        <v>0</v>
      </c>
    </row>
    <row r="9540" spans="1:8" hidden="1" x14ac:dyDescent="0.2">
      <c r="A9540" s="1">
        <v>9537</v>
      </c>
      <c r="B9540" s="1">
        <f t="shared" ca="1" si="1039"/>
        <v>267103.91629275953</v>
      </c>
      <c r="C9540" s="1">
        <f t="shared" ca="1" si="1036"/>
        <v>100</v>
      </c>
      <c r="D9540" s="1">
        <f t="shared" ca="1" si="1037"/>
        <v>-42.077013244733351</v>
      </c>
      <c r="E9540" s="1">
        <f t="shared" ca="1" si="1038"/>
        <v>-4</v>
      </c>
      <c r="F9540" s="1">
        <f t="shared" ca="1" si="1040"/>
        <v>1</v>
      </c>
      <c r="G9540" s="1">
        <f t="shared" ca="1" si="1041"/>
        <v>4</v>
      </c>
      <c r="H9540" s="1">
        <f t="shared" ca="1" si="1042"/>
        <v>0</v>
      </c>
    </row>
    <row r="9541" spans="1:8" hidden="1" x14ac:dyDescent="0.2">
      <c r="A9541" s="1">
        <v>9538</v>
      </c>
      <c r="B9541" s="1">
        <f t="shared" ca="1" si="1039"/>
        <v>262896.21496828622</v>
      </c>
      <c r="C9541" s="1">
        <f t="shared" ref="C9541:C9604" ca="1" si="1043">$C$4*POWER($L$2,F9541-1)</f>
        <v>500</v>
      </c>
      <c r="D9541" s="1">
        <f t="shared" ref="D9541:D9604" ca="1" si="1044">IF(RAND()&lt;$B$1,$F$1,$H$1)</f>
        <v>-42.077013244733351</v>
      </c>
      <c r="E9541" s="1">
        <f t="shared" ref="E9541:E9604" ca="1" si="1045">IF(D9540&lt;0,IF(E9540-1=-$D$2,0,E9540-1),IF(E9540+1=$F$2,0,E9540+1))</f>
        <v>0</v>
      </c>
      <c r="F9541" s="1">
        <f t="shared" ca="1" si="1040"/>
        <v>2</v>
      </c>
      <c r="G9541" s="1">
        <f t="shared" ca="1" si="1041"/>
        <v>5</v>
      </c>
      <c r="H9541" s="1">
        <f t="shared" ca="1" si="1042"/>
        <v>0</v>
      </c>
    </row>
    <row r="9542" spans="1:8" hidden="1" x14ac:dyDescent="0.2">
      <c r="A9542" s="1">
        <v>9539</v>
      </c>
      <c r="B9542" s="1">
        <f t="shared" ref="B9542:B9605" ca="1" si="1046">B9541+D9541*C9541</f>
        <v>241857.70834591956</v>
      </c>
      <c r="C9542" s="1">
        <f t="shared" ca="1" si="1043"/>
        <v>500</v>
      </c>
      <c r="D9542" s="1">
        <f t="shared" ca="1" si="1044"/>
        <v>58.639357099169693</v>
      </c>
      <c r="E9542" s="1">
        <f t="shared" ca="1" si="1045"/>
        <v>-1</v>
      </c>
      <c r="F9542" s="1">
        <f t="shared" ref="F9542:F9605" ca="1" si="1047">IF(AND(D9541&gt;0,E9542=0),IF(F9541-1&lt;1,1,F9541-1),IF(AND(D9541&lt;0,E9542=0),IF(F9541+1&gt;$H$2,1,F9541+1),F9541))</f>
        <v>2</v>
      </c>
      <c r="G9542" s="1">
        <f t="shared" ref="G9542:G9605" ca="1" si="1048">IF(D9541&gt;0,0,G9541+1)</f>
        <v>6</v>
      </c>
      <c r="H9542" s="1">
        <f t="shared" ref="H9542:H9605" ca="1" si="1049">IF(D9541&lt;0,0,H9541+1)</f>
        <v>0</v>
      </c>
    </row>
    <row r="9543" spans="1:8" hidden="1" x14ac:dyDescent="0.2">
      <c r="A9543" s="1">
        <v>9540</v>
      </c>
      <c r="B9543" s="1">
        <f t="shared" ca="1" si="1046"/>
        <v>271177.38689550443</v>
      </c>
      <c r="C9543" s="1">
        <f t="shared" ca="1" si="1043"/>
        <v>100</v>
      </c>
      <c r="D9543" s="1">
        <f t="shared" ca="1" si="1044"/>
        <v>-42.077013244733351</v>
      </c>
      <c r="E9543" s="1">
        <f t="shared" ca="1" si="1045"/>
        <v>0</v>
      </c>
      <c r="F9543" s="1">
        <f t="shared" ca="1" si="1047"/>
        <v>1</v>
      </c>
      <c r="G9543" s="1">
        <f t="shared" ca="1" si="1048"/>
        <v>0</v>
      </c>
      <c r="H9543" s="1">
        <f t="shared" ca="1" si="1049"/>
        <v>1</v>
      </c>
    </row>
    <row r="9544" spans="1:8" hidden="1" x14ac:dyDescent="0.2">
      <c r="A9544" s="1">
        <v>9541</v>
      </c>
      <c r="B9544" s="1">
        <f t="shared" ca="1" si="1046"/>
        <v>266969.68557103112</v>
      </c>
      <c r="C9544" s="1">
        <f t="shared" ca="1" si="1043"/>
        <v>100</v>
      </c>
      <c r="D9544" s="1">
        <f t="shared" ca="1" si="1044"/>
        <v>58.639357099169693</v>
      </c>
      <c r="E9544" s="1">
        <f t="shared" ca="1" si="1045"/>
        <v>-1</v>
      </c>
      <c r="F9544" s="1">
        <f t="shared" ca="1" si="1047"/>
        <v>1</v>
      </c>
      <c r="G9544" s="1">
        <f t="shared" ca="1" si="1048"/>
        <v>1</v>
      </c>
      <c r="H9544" s="1">
        <f t="shared" ca="1" si="1049"/>
        <v>0</v>
      </c>
    </row>
    <row r="9545" spans="1:8" hidden="1" x14ac:dyDescent="0.2">
      <c r="A9545" s="1">
        <v>9542</v>
      </c>
      <c r="B9545" s="1">
        <f t="shared" ca="1" si="1046"/>
        <v>272833.62128094811</v>
      </c>
      <c r="C9545" s="1">
        <f t="shared" ca="1" si="1043"/>
        <v>100</v>
      </c>
      <c r="D9545" s="1">
        <f t="shared" ca="1" si="1044"/>
        <v>58.639357099169693</v>
      </c>
      <c r="E9545" s="1">
        <f t="shared" ca="1" si="1045"/>
        <v>0</v>
      </c>
      <c r="F9545" s="1">
        <f t="shared" ca="1" si="1047"/>
        <v>1</v>
      </c>
      <c r="G9545" s="1">
        <f t="shared" ca="1" si="1048"/>
        <v>0</v>
      </c>
      <c r="H9545" s="1">
        <f t="shared" ca="1" si="1049"/>
        <v>1</v>
      </c>
    </row>
    <row r="9546" spans="1:8" hidden="1" x14ac:dyDescent="0.2">
      <c r="A9546" s="1">
        <v>9543</v>
      </c>
      <c r="B9546" s="1">
        <f t="shared" ca="1" si="1046"/>
        <v>278697.55699086509</v>
      </c>
      <c r="C9546" s="1">
        <f t="shared" ca="1" si="1043"/>
        <v>100</v>
      </c>
      <c r="D9546" s="1">
        <f t="shared" ca="1" si="1044"/>
        <v>58.639357099169693</v>
      </c>
      <c r="E9546" s="1">
        <f t="shared" ca="1" si="1045"/>
        <v>0</v>
      </c>
      <c r="F9546" s="1">
        <f t="shared" ca="1" si="1047"/>
        <v>1</v>
      </c>
      <c r="G9546" s="1">
        <f t="shared" ca="1" si="1048"/>
        <v>0</v>
      </c>
      <c r="H9546" s="1">
        <f t="shared" ca="1" si="1049"/>
        <v>2</v>
      </c>
    </row>
    <row r="9547" spans="1:8" hidden="1" x14ac:dyDescent="0.2">
      <c r="A9547" s="1">
        <v>9544</v>
      </c>
      <c r="B9547" s="1">
        <f t="shared" ca="1" si="1046"/>
        <v>284561.49270078208</v>
      </c>
      <c r="C9547" s="1">
        <f t="shared" ca="1" si="1043"/>
        <v>100</v>
      </c>
      <c r="D9547" s="1">
        <f t="shared" ca="1" si="1044"/>
        <v>-42.077013244733351</v>
      </c>
      <c r="E9547" s="1">
        <f t="shared" ca="1" si="1045"/>
        <v>0</v>
      </c>
      <c r="F9547" s="1">
        <f t="shared" ca="1" si="1047"/>
        <v>1</v>
      </c>
      <c r="G9547" s="1">
        <f t="shared" ca="1" si="1048"/>
        <v>0</v>
      </c>
      <c r="H9547" s="1">
        <f t="shared" ca="1" si="1049"/>
        <v>3</v>
      </c>
    </row>
    <row r="9548" spans="1:8" hidden="1" x14ac:dyDescent="0.2">
      <c r="A9548" s="1">
        <v>9545</v>
      </c>
      <c r="B9548" s="1">
        <f t="shared" ca="1" si="1046"/>
        <v>280353.79137630877</v>
      </c>
      <c r="C9548" s="1">
        <f t="shared" ca="1" si="1043"/>
        <v>100</v>
      </c>
      <c r="D9548" s="1">
        <f t="shared" ca="1" si="1044"/>
        <v>58.639357099169693</v>
      </c>
      <c r="E9548" s="1">
        <f t="shared" ca="1" si="1045"/>
        <v>-1</v>
      </c>
      <c r="F9548" s="1">
        <f t="shared" ca="1" si="1047"/>
        <v>1</v>
      </c>
      <c r="G9548" s="1">
        <f t="shared" ca="1" si="1048"/>
        <v>1</v>
      </c>
      <c r="H9548" s="1">
        <f t="shared" ca="1" si="1049"/>
        <v>0</v>
      </c>
    </row>
    <row r="9549" spans="1:8" hidden="1" x14ac:dyDescent="0.2">
      <c r="A9549" s="1">
        <v>9546</v>
      </c>
      <c r="B9549" s="1">
        <f t="shared" ca="1" si="1046"/>
        <v>286217.72708622576</v>
      </c>
      <c r="C9549" s="1">
        <f t="shared" ca="1" si="1043"/>
        <v>100</v>
      </c>
      <c r="D9549" s="1">
        <f t="shared" ca="1" si="1044"/>
        <v>58.639357099169693</v>
      </c>
      <c r="E9549" s="1">
        <f t="shared" ca="1" si="1045"/>
        <v>0</v>
      </c>
      <c r="F9549" s="1">
        <f t="shared" ca="1" si="1047"/>
        <v>1</v>
      </c>
      <c r="G9549" s="1">
        <f t="shared" ca="1" si="1048"/>
        <v>0</v>
      </c>
      <c r="H9549" s="1">
        <f t="shared" ca="1" si="1049"/>
        <v>1</v>
      </c>
    </row>
    <row r="9550" spans="1:8" hidden="1" x14ac:dyDescent="0.2">
      <c r="A9550" s="1">
        <v>9547</v>
      </c>
      <c r="B9550" s="1">
        <f t="shared" ca="1" si="1046"/>
        <v>292081.66279614274</v>
      </c>
      <c r="C9550" s="1">
        <f t="shared" ca="1" si="1043"/>
        <v>100</v>
      </c>
      <c r="D9550" s="1">
        <f t="shared" ca="1" si="1044"/>
        <v>58.639357099169693</v>
      </c>
      <c r="E9550" s="1">
        <f t="shared" ca="1" si="1045"/>
        <v>0</v>
      </c>
      <c r="F9550" s="1">
        <f t="shared" ca="1" si="1047"/>
        <v>1</v>
      </c>
      <c r="G9550" s="1">
        <f t="shared" ca="1" si="1048"/>
        <v>0</v>
      </c>
      <c r="H9550" s="1">
        <f t="shared" ca="1" si="1049"/>
        <v>2</v>
      </c>
    </row>
    <row r="9551" spans="1:8" hidden="1" x14ac:dyDescent="0.2">
      <c r="A9551" s="1">
        <v>9548</v>
      </c>
      <c r="B9551" s="1">
        <f t="shared" ca="1" si="1046"/>
        <v>297945.59850605973</v>
      </c>
      <c r="C9551" s="1">
        <f t="shared" ca="1" si="1043"/>
        <v>100</v>
      </c>
      <c r="D9551" s="1">
        <f t="shared" ca="1" si="1044"/>
        <v>-42.077013244733351</v>
      </c>
      <c r="E9551" s="1">
        <f t="shared" ca="1" si="1045"/>
        <v>0</v>
      </c>
      <c r="F9551" s="1">
        <f t="shared" ca="1" si="1047"/>
        <v>1</v>
      </c>
      <c r="G9551" s="1">
        <f t="shared" ca="1" si="1048"/>
        <v>0</v>
      </c>
      <c r="H9551" s="1">
        <f t="shared" ca="1" si="1049"/>
        <v>3</v>
      </c>
    </row>
    <row r="9552" spans="1:8" hidden="1" x14ac:dyDescent="0.2">
      <c r="A9552" s="1">
        <v>9549</v>
      </c>
      <c r="B9552" s="1">
        <f t="shared" ca="1" si="1046"/>
        <v>293737.89718158642</v>
      </c>
      <c r="C9552" s="1">
        <f t="shared" ca="1" si="1043"/>
        <v>100</v>
      </c>
      <c r="D9552" s="1">
        <f t="shared" ca="1" si="1044"/>
        <v>58.639357099169693</v>
      </c>
      <c r="E9552" s="1">
        <f t="shared" ca="1" si="1045"/>
        <v>-1</v>
      </c>
      <c r="F9552" s="1">
        <f t="shared" ca="1" si="1047"/>
        <v>1</v>
      </c>
      <c r="G9552" s="1">
        <f t="shared" ca="1" si="1048"/>
        <v>1</v>
      </c>
      <c r="H9552" s="1">
        <f t="shared" ca="1" si="1049"/>
        <v>0</v>
      </c>
    </row>
    <row r="9553" spans="1:8" hidden="1" x14ac:dyDescent="0.2">
      <c r="A9553" s="1">
        <v>9550</v>
      </c>
      <c r="B9553" s="1">
        <f t="shared" ca="1" si="1046"/>
        <v>299601.83289150341</v>
      </c>
      <c r="C9553" s="1">
        <f t="shared" ca="1" si="1043"/>
        <v>100</v>
      </c>
      <c r="D9553" s="1">
        <f t="shared" ca="1" si="1044"/>
        <v>58.639357099169693</v>
      </c>
      <c r="E9553" s="1">
        <f t="shared" ca="1" si="1045"/>
        <v>0</v>
      </c>
      <c r="F9553" s="1">
        <f t="shared" ca="1" si="1047"/>
        <v>1</v>
      </c>
      <c r="G9553" s="1">
        <f t="shared" ca="1" si="1048"/>
        <v>0</v>
      </c>
      <c r="H9553" s="1">
        <f t="shared" ca="1" si="1049"/>
        <v>1</v>
      </c>
    </row>
    <row r="9554" spans="1:8" hidden="1" x14ac:dyDescent="0.2">
      <c r="A9554" s="1">
        <v>9551</v>
      </c>
      <c r="B9554" s="1">
        <f t="shared" ca="1" si="1046"/>
        <v>305465.76860142039</v>
      </c>
      <c r="C9554" s="1">
        <f t="shared" ca="1" si="1043"/>
        <v>100</v>
      </c>
      <c r="D9554" s="1">
        <f t="shared" ca="1" si="1044"/>
        <v>58.639357099169693</v>
      </c>
      <c r="E9554" s="1">
        <f t="shared" ca="1" si="1045"/>
        <v>0</v>
      </c>
      <c r="F9554" s="1">
        <f t="shared" ca="1" si="1047"/>
        <v>1</v>
      </c>
      <c r="G9554" s="1">
        <f t="shared" ca="1" si="1048"/>
        <v>0</v>
      </c>
      <c r="H9554" s="1">
        <f t="shared" ca="1" si="1049"/>
        <v>2</v>
      </c>
    </row>
    <row r="9555" spans="1:8" hidden="1" x14ac:dyDescent="0.2">
      <c r="A9555" s="1">
        <v>9552</v>
      </c>
      <c r="B9555" s="1">
        <f t="shared" ca="1" si="1046"/>
        <v>311329.70431133738</v>
      </c>
      <c r="C9555" s="1">
        <f t="shared" ca="1" si="1043"/>
        <v>100</v>
      </c>
      <c r="D9555" s="1">
        <f t="shared" ca="1" si="1044"/>
        <v>-42.077013244733351</v>
      </c>
      <c r="E9555" s="1">
        <f t="shared" ca="1" si="1045"/>
        <v>0</v>
      </c>
      <c r="F9555" s="1">
        <f t="shared" ca="1" si="1047"/>
        <v>1</v>
      </c>
      <c r="G9555" s="1">
        <f t="shared" ca="1" si="1048"/>
        <v>0</v>
      </c>
      <c r="H9555" s="1">
        <f t="shared" ca="1" si="1049"/>
        <v>3</v>
      </c>
    </row>
    <row r="9556" spans="1:8" hidden="1" x14ac:dyDescent="0.2">
      <c r="A9556" s="1">
        <v>9553</v>
      </c>
      <c r="B9556" s="1">
        <f t="shared" ca="1" si="1046"/>
        <v>307122.00298686407</v>
      </c>
      <c r="C9556" s="1">
        <f t="shared" ca="1" si="1043"/>
        <v>100</v>
      </c>
      <c r="D9556" s="1">
        <f t="shared" ca="1" si="1044"/>
        <v>58.639357099169693</v>
      </c>
      <c r="E9556" s="1">
        <f t="shared" ca="1" si="1045"/>
        <v>-1</v>
      </c>
      <c r="F9556" s="1">
        <f t="shared" ca="1" si="1047"/>
        <v>1</v>
      </c>
      <c r="G9556" s="1">
        <f t="shared" ca="1" si="1048"/>
        <v>1</v>
      </c>
      <c r="H9556" s="1">
        <f t="shared" ca="1" si="1049"/>
        <v>0</v>
      </c>
    </row>
    <row r="9557" spans="1:8" hidden="1" x14ac:dyDescent="0.2">
      <c r="A9557" s="1">
        <v>9554</v>
      </c>
      <c r="B9557" s="1">
        <f t="shared" ca="1" si="1046"/>
        <v>312985.93869678106</v>
      </c>
      <c r="C9557" s="1">
        <f t="shared" ca="1" si="1043"/>
        <v>100</v>
      </c>
      <c r="D9557" s="1">
        <f t="shared" ca="1" si="1044"/>
        <v>-42.077013244733351</v>
      </c>
      <c r="E9557" s="1">
        <f t="shared" ca="1" si="1045"/>
        <v>0</v>
      </c>
      <c r="F9557" s="1">
        <f t="shared" ca="1" si="1047"/>
        <v>1</v>
      </c>
      <c r="G9557" s="1">
        <f t="shared" ca="1" si="1048"/>
        <v>0</v>
      </c>
      <c r="H9557" s="1">
        <f t="shared" ca="1" si="1049"/>
        <v>1</v>
      </c>
    </row>
    <row r="9558" spans="1:8" hidden="1" x14ac:dyDescent="0.2">
      <c r="A9558" s="1">
        <v>9555</v>
      </c>
      <c r="B9558" s="1">
        <f t="shared" ca="1" si="1046"/>
        <v>308778.23737230775</v>
      </c>
      <c r="C9558" s="1">
        <f t="shared" ca="1" si="1043"/>
        <v>100</v>
      </c>
      <c r="D9558" s="1">
        <f t="shared" ca="1" si="1044"/>
        <v>-42.077013244733351</v>
      </c>
      <c r="E9558" s="1">
        <f t="shared" ca="1" si="1045"/>
        <v>-1</v>
      </c>
      <c r="F9558" s="1">
        <f t="shared" ca="1" si="1047"/>
        <v>1</v>
      </c>
      <c r="G9558" s="1">
        <f t="shared" ca="1" si="1048"/>
        <v>1</v>
      </c>
      <c r="H9558" s="1">
        <f t="shared" ca="1" si="1049"/>
        <v>0</v>
      </c>
    </row>
    <row r="9559" spans="1:8" hidden="1" x14ac:dyDescent="0.2">
      <c r="A9559" s="1">
        <v>9556</v>
      </c>
      <c r="B9559" s="1">
        <f t="shared" ca="1" si="1046"/>
        <v>304570.53604783444</v>
      </c>
      <c r="C9559" s="1">
        <f t="shared" ca="1" si="1043"/>
        <v>100</v>
      </c>
      <c r="D9559" s="1">
        <f t="shared" ca="1" si="1044"/>
        <v>-42.077013244733351</v>
      </c>
      <c r="E9559" s="1">
        <f t="shared" ca="1" si="1045"/>
        <v>-2</v>
      </c>
      <c r="F9559" s="1">
        <f t="shared" ca="1" si="1047"/>
        <v>1</v>
      </c>
      <c r="G9559" s="1">
        <f t="shared" ca="1" si="1048"/>
        <v>2</v>
      </c>
      <c r="H9559" s="1">
        <f t="shared" ca="1" si="1049"/>
        <v>0</v>
      </c>
    </row>
    <row r="9560" spans="1:8" hidden="1" x14ac:dyDescent="0.2">
      <c r="A9560" s="1">
        <v>9557</v>
      </c>
      <c r="B9560" s="1">
        <f t="shared" ca="1" si="1046"/>
        <v>300362.83472336113</v>
      </c>
      <c r="C9560" s="1">
        <f t="shared" ca="1" si="1043"/>
        <v>100</v>
      </c>
      <c r="D9560" s="1">
        <f t="shared" ca="1" si="1044"/>
        <v>-42.077013244733351</v>
      </c>
      <c r="E9560" s="1">
        <f t="shared" ca="1" si="1045"/>
        <v>-3</v>
      </c>
      <c r="F9560" s="1">
        <f t="shared" ca="1" si="1047"/>
        <v>1</v>
      </c>
      <c r="G9560" s="1">
        <f t="shared" ca="1" si="1048"/>
        <v>3</v>
      </c>
      <c r="H9560" s="1">
        <f t="shared" ca="1" si="1049"/>
        <v>0</v>
      </c>
    </row>
    <row r="9561" spans="1:8" hidden="1" x14ac:dyDescent="0.2">
      <c r="A9561" s="1">
        <v>9558</v>
      </c>
      <c r="B9561" s="1">
        <f t="shared" ca="1" si="1046"/>
        <v>296155.13339888782</v>
      </c>
      <c r="C9561" s="1">
        <f t="shared" ca="1" si="1043"/>
        <v>100</v>
      </c>
      <c r="D9561" s="1">
        <f t="shared" ca="1" si="1044"/>
        <v>-42.077013244733351</v>
      </c>
      <c r="E9561" s="1">
        <f t="shared" ca="1" si="1045"/>
        <v>-4</v>
      </c>
      <c r="F9561" s="1">
        <f t="shared" ca="1" si="1047"/>
        <v>1</v>
      </c>
      <c r="G9561" s="1">
        <f t="shared" ca="1" si="1048"/>
        <v>4</v>
      </c>
      <c r="H9561" s="1">
        <f t="shared" ca="1" si="1049"/>
        <v>0</v>
      </c>
    </row>
    <row r="9562" spans="1:8" hidden="1" x14ac:dyDescent="0.2">
      <c r="A9562" s="1">
        <v>9559</v>
      </c>
      <c r="B9562" s="1">
        <f t="shared" ca="1" si="1046"/>
        <v>291947.43207441451</v>
      </c>
      <c r="C9562" s="1">
        <f t="shared" ca="1" si="1043"/>
        <v>500</v>
      </c>
      <c r="D9562" s="1">
        <f t="shared" ca="1" si="1044"/>
        <v>58.639357099169693</v>
      </c>
      <c r="E9562" s="1">
        <f t="shared" ca="1" si="1045"/>
        <v>0</v>
      </c>
      <c r="F9562" s="1">
        <f t="shared" ca="1" si="1047"/>
        <v>2</v>
      </c>
      <c r="G9562" s="1">
        <f t="shared" ca="1" si="1048"/>
        <v>5</v>
      </c>
      <c r="H9562" s="1">
        <f t="shared" ca="1" si="1049"/>
        <v>0</v>
      </c>
    </row>
    <row r="9563" spans="1:8" hidden="1" x14ac:dyDescent="0.2">
      <c r="A9563" s="1">
        <v>9560</v>
      </c>
      <c r="B9563" s="1">
        <f t="shared" ca="1" si="1046"/>
        <v>321267.11062399938</v>
      </c>
      <c r="C9563" s="1">
        <f t="shared" ca="1" si="1043"/>
        <v>100</v>
      </c>
      <c r="D9563" s="1">
        <f t="shared" ca="1" si="1044"/>
        <v>58.639357099169693</v>
      </c>
      <c r="E9563" s="1">
        <f t="shared" ca="1" si="1045"/>
        <v>0</v>
      </c>
      <c r="F9563" s="1">
        <f t="shared" ca="1" si="1047"/>
        <v>1</v>
      </c>
      <c r="G9563" s="1">
        <f t="shared" ca="1" si="1048"/>
        <v>0</v>
      </c>
      <c r="H9563" s="1">
        <f t="shared" ca="1" si="1049"/>
        <v>1</v>
      </c>
    </row>
    <row r="9564" spans="1:8" hidden="1" x14ac:dyDescent="0.2">
      <c r="A9564" s="1">
        <v>9561</v>
      </c>
      <c r="B9564" s="1">
        <f t="shared" ca="1" si="1046"/>
        <v>327131.04633391637</v>
      </c>
      <c r="C9564" s="1">
        <f t="shared" ca="1" si="1043"/>
        <v>100</v>
      </c>
      <c r="D9564" s="1">
        <f t="shared" ca="1" si="1044"/>
        <v>-42.077013244733351</v>
      </c>
      <c r="E9564" s="1">
        <f t="shared" ca="1" si="1045"/>
        <v>0</v>
      </c>
      <c r="F9564" s="1">
        <f t="shared" ca="1" si="1047"/>
        <v>1</v>
      </c>
      <c r="G9564" s="1">
        <f t="shared" ca="1" si="1048"/>
        <v>0</v>
      </c>
      <c r="H9564" s="1">
        <f t="shared" ca="1" si="1049"/>
        <v>2</v>
      </c>
    </row>
    <row r="9565" spans="1:8" hidden="1" x14ac:dyDescent="0.2">
      <c r="A9565" s="1">
        <v>9562</v>
      </c>
      <c r="B9565" s="1">
        <f t="shared" ca="1" si="1046"/>
        <v>322923.34500944306</v>
      </c>
      <c r="C9565" s="1">
        <f t="shared" ca="1" si="1043"/>
        <v>100</v>
      </c>
      <c r="D9565" s="1">
        <f t="shared" ca="1" si="1044"/>
        <v>58.639357099169693</v>
      </c>
      <c r="E9565" s="1">
        <f t="shared" ca="1" si="1045"/>
        <v>-1</v>
      </c>
      <c r="F9565" s="1">
        <f t="shared" ca="1" si="1047"/>
        <v>1</v>
      </c>
      <c r="G9565" s="1">
        <f t="shared" ca="1" si="1048"/>
        <v>1</v>
      </c>
      <c r="H9565" s="1">
        <f t="shared" ca="1" si="1049"/>
        <v>0</v>
      </c>
    </row>
    <row r="9566" spans="1:8" hidden="1" x14ac:dyDescent="0.2">
      <c r="A9566" s="1">
        <v>9563</v>
      </c>
      <c r="B9566" s="1">
        <f t="shared" ca="1" si="1046"/>
        <v>328787.28071936005</v>
      </c>
      <c r="C9566" s="1">
        <f t="shared" ca="1" si="1043"/>
        <v>100</v>
      </c>
      <c r="D9566" s="1">
        <f t="shared" ca="1" si="1044"/>
        <v>-42.077013244733351</v>
      </c>
      <c r="E9566" s="1">
        <f t="shared" ca="1" si="1045"/>
        <v>0</v>
      </c>
      <c r="F9566" s="1">
        <f t="shared" ca="1" si="1047"/>
        <v>1</v>
      </c>
      <c r="G9566" s="1">
        <f t="shared" ca="1" si="1048"/>
        <v>0</v>
      </c>
      <c r="H9566" s="1">
        <f t="shared" ca="1" si="1049"/>
        <v>1</v>
      </c>
    </row>
    <row r="9567" spans="1:8" hidden="1" x14ac:dyDescent="0.2">
      <c r="A9567" s="1">
        <v>9564</v>
      </c>
      <c r="B9567" s="1">
        <f t="shared" ca="1" si="1046"/>
        <v>324579.57939488674</v>
      </c>
      <c r="C9567" s="1">
        <f t="shared" ca="1" si="1043"/>
        <v>100</v>
      </c>
      <c r="D9567" s="1">
        <f t="shared" ca="1" si="1044"/>
        <v>58.639357099169693</v>
      </c>
      <c r="E9567" s="1">
        <f t="shared" ca="1" si="1045"/>
        <v>-1</v>
      </c>
      <c r="F9567" s="1">
        <f t="shared" ca="1" si="1047"/>
        <v>1</v>
      </c>
      <c r="G9567" s="1">
        <f t="shared" ca="1" si="1048"/>
        <v>1</v>
      </c>
      <c r="H9567" s="1">
        <f t="shared" ca="1" si="1049"/>
        <v>0</v>
      </c>
    </row>
    <row r="9568" spans="1:8" hidden="1" x14ac:dyDescent="0.2">
      <c r="A9568" s="1">
        <v>9565</v>
      </c>
      <c r="B9568" s="1">
        <f t="shared" ca="1" si="1046"/>
        <v>330443.51510480372</v>
      </c>
      <c r="C9568" s="1">
        <f t="shared" ca="1" si="1043"/>
        <v>100</v>
      </c>
      <c r="D9568" s="1">
        <f t="shared" ca="1" si="1044"/>
        <v>-42.077013244733351</v>
      </c>
      <c r="E9568" s="1">
        <f t="shared" ca="1" si="1045"/>
        <v>0</v>
      </c>
      <c r="F9568" s="1">
        <f t="shared" ca="1" si="1047"/>
        <v>1</v>
      </c>
      <c r="G9568" s="1">
        <f t="shared" ca="1" si="1048"/>
        <v>0</v>
      </c>
      <c r="H9568" s="1">
        <f t="shared" ca="1" si="1049"/>
        <v>1</v>
      </c>
    </row>
    <row r="9569" spans="1:8" hidden="1" x14ac:dyDescent="0.2">
      <c r="A9569" s="1">
        <v>9566</v>
      </c>
      <c r="B9569" s="1">
        <f t="shared" ca="1" si="1046"/>
        <v>326235.81378033041</v>
      </c>
      <c r="C9569" s="1">
        <f t="shared" ca="1" si="1043"/>
        <v>100</v>
      </c>
      <c r="D9569" s="1">
        <f t="shared" ca="1" si="1044"/>
        <v>-42.077013244733351</v>
      </c>
      <c r="E9569" s="1">
        <f t="shared" ca="1" si="1045"/>
        <v>-1</v>
      </c>
      <c r="F9569" s="1">
        <f t="shared" ca="1" si="1047"/>
        <v>1</v>
      </c>
      <c r="G9569" s="1">
        <f t="shared" ca="1" si="1048"/>
        <v>1</v>
      </c>
      <c r="H9569" s="1">
        <f t="shared" ca="1" si="1049"/>
        <v>0</v>
      </c>
    </row>
    <row r="9570" spans="1:8" hidden="1" x14ac:dyDescent="0.2">
      <c r="A9570" s="1">
        <v>9567</v>
      </c>
      <c r="B9570" s="1">
        <f t="shared" ca="1" si="1046"/>
        <v>322028.1124558571</v>
      </c>
      <c r="C9570" s="1">
        <f t="shared" ca="1" si="1043"/>
        <v>100</v>
      </c>
      <c r="D9570" s="1">
        <f t="shared" ca="1" si="1044"/>
        <v>58.639357099169693</v>
      </c>
      <c r="E9570" s="1">
        <f t="shared" ca="1" si="1045"/>
        <v>-2</v>
      </c>
      <c r="F9570" s="1">
        <f t="shared" ca="1" si="1047"/>
        <v>1</v>
      </c>
      <c r="G9570" s="1">
        <f t="shared" ca="1" si="1048"/>
        <v>2</v>
      </c>
      <c r="H9570" s="1">
        <f t="shared" ca="1" si="1049"/>
        <v>0</v>
      </c>
    </row>
    <row r="9571" spans="1:8" hidden="1" x14ac:dyDescent="0.2">
      <c r="A9571" s="1">
        <v>9568</v>
      </c>
      <c r="B9571" s="1">
        <f t="shared" ca="1" si="1046"/>
        <v>327892.04816577409</v>
      </c>
      <c r="C9571" s="1">
        <f t="shared" ca="1" si="1043"/>
        <v>100</v>
      </c>
      <c r="D9571" s="1">
        <f t="shared" ca="1" si="1044"/>
        <v>-42.077013244733351</v>
      </c>
      <c r="E9571" s="1">
        <f t="shared" ca="1" si="1045"/>
        <v>-1</v>
      </c>
      <c r="F9571" s="1">
        <f t="shared" ca="1" si="1047"/>
        <v>1</v>
      </c>
      <c r="G9571" s="1">
        <f t="shared" ca="1" si="1048"/>
        <v>0</v>
      </c>
      <c r="H9571" s="1">
        <f t="shared" ca="1" si="1049"/>
        <v>1</v>
      </c>
    </row>
    <row r="9572" spans="1:8" hidden="1" x14ac:dyDescent="0.2">
      <c r="A9572" s="1">
        <v>9569</v>
      </c>
      <c r="B9572" s="1">
        <f t="shared" ca="1" si="1046"/>
        <v>323684.34684130078</v>
      </c>
      <c r="C9572" s="1">
        <f t="shared" ca="1" si="1043"/>
        <v>100</v>
      </c>
      <c r="D9572" s="1">
        <f t="shared" ca="1" si="1044"/>
        <v>-42.077013244733351</v>
      </c>
      <c r="E9572" s="1">
        <f t="shared" ca="1" si="1045"/>
        <v>-2</v>
      </c>
      <c r="F9572" s="1">
        <f t="shared" ca="1" si="1047"/>
        <v>1</v>
      </c>
      <c r="G9572" s="1">
        <f t="shared" ca="1" si="1048"/>
        <v>1</v>
      </c>
      <c r="H9572" s="1">
        <f t="shared" ca="1" si="1049"/>
        <v>0</v>
      </c>
    </row>
    <row r="9573" spans="1:8" hidden="1" x14ac:dyDescent="0.2">
      <c r="A9573" s="1">
        <v>9570</v>
      </c>
      <c r="B9573" s="1">
        <f t="shared" ca="1" si="1046"/>
        <v>319476.64551682747</v>
      </c>
      <c r="C9573" s="1">
        <f t="shared" ca="1" si="1043"/>
        <v>100</v>
      </c>
      <c r="D9573" s="1">
        <f t="shared" ca="1" si="1044"/>
        <v>-42.077013244733351</v>
      </c>
      <c r="E9573" s="1">
        <f t="shared" ca="1" si="1045"/>
        <v>-3</v>
      </c>
      <c r="F9573" s="1">
        <f t="shared" ca="1" si="1047"/>
        <v>1</v>
      </c>
      <c r="G9573" s="1">
        <f t="shared" ca="1" si="1048"/>
        <v>2</v>
      </c>
      <c r="H9573" s="1">
        <f t="shared" ca="1" si="1049"/>
        <v>0</v>
      </c>
    </row>
    <row r="9574" spans="1:8" hidden="1" x14ac:dyDescent="0.2">
      <c r="A9574" s="1">
        <v>9571</v>
      </c>
      <c r="B9574" s="1">
        <f t="shared" ca="1" si="1046"/>
        <v>315268.94419235416</v>
      </c>
      <c r="C9574" s="1">
        <f t="shared" ca="1" si="1043"/>
        <v>100</v>
      </c>
      <c r="D9574" s="1">
        <f t="shared" ca="1" si="1044"/>
        <v>58.639357099169693</v>
      </c>
      <c r="E9574" s="1">
        <f t="shared" ca="1" si="1045"/>
        <v>-4</v>
      </c>
      <c r="F9574" s="1">
        <f t="shared" ca="1" si="1047"/>
        <v>1</v>
      </c>
      <c r="G9574" s="1">
        <f t="shared" ca="1" si="1048"/>
        <v>3</v>
      </c>
      <c r="H9574" s="1">
        <f t="shared" ca="1" si="1049"/>
        <v>0</v>
      </c>
    </row>
    <row r="9575" spans="1:8" hidden="1" x14ac:dyDescent="0.2">
      <c r="A9575" s="1">
        <v>9572</v>
      </c>
      <c r="B9575" s="1">
        <f t="shared" ca="1" si="1046"/>
        <v>321132.87990227115</v>
      </c>
      <c r="C9575" s="1">
        <f t="shared" ca="1" si="1043"/>
        <v>100</v>
      </c>
      <c r="D9575" s="1">
        <f t="shared" ca="1" si="1044"/>
        <v>-42.077013244733351</v>
      </c>
      <c r="E9575" s="1">
        <f t="shared" ca="1" si="1045"/>
        <v>-3</v>
      </c>
      <c r="F9575" s="1">
        <f t="shared" ca="1" si="1047"/>
        <v>1</v>
      </c>
      <c r="G9575" s="1">
        <f t="shared" ca="1" si="1048"/>
        <v>0</v>
      </c>
      <c r="H9575" s="1">
        <f t="shared" ca="1" si="1049"/>
        <v>1</v>
      </c>
    </row>
    <row r="9576" spans="1:8" hidden="1" x14ac:dyDescent="0.2">
      <c r="A9576" s="1">
        <v>9573</v>
      </c>
      <c r="B9576" s="1">
        <f t="shared" ca="1" si="1046"/>
        <v>316925.17857779784</v>
      </c>
      <c r="C9576" s="1">
        <f t="shared" ca="1" si="1043"/>
        <v>100</v>
      </c>
      <c r="D9576" s="1">
        <f t="shared" ca="1" si="1044"/>
        <v>-42.077013244733351</v>
      </c>
      <c r="E9576" s="1">
        <f t="shared" ca="1" si="1045"/>
        <v>-4</v>
      </c>
      <c r="F9576" s="1">
        <f t="shared" ca="1" si="1047"/>
        <v>1</v>
      </c>
      <c r="G9576" s="1">
        <f t="shared" ca="1" si="1048"/>
        <v>1</v>
      </c>
      <c r="H9576" s="1">
        <f t="shared" ca="1" si="1049"/>
        <v>0</v>
      </c>
    </row>
    <row r="9577" spans="1:8" hidden="1" x14ac:dyDescent="0.2">
      <c r="A9577" s="1">
        <v>9574</v>
      </c>
      <c r="B9577" s="1">
        <f t="shared" ca="1" si="1046"/>
        <v>312717.47725332453</v>
      </c>
      <c r="C9577" s="1">
        <f t="shared" ca="1" si="1043"/>
        <v>500</v>
      </c>
      <c r="D9577" s="1">
        <f t="shared" ca="1" si="1044"/>
        <v>-42.077013244733351</v>
      </c>
      <c r="E9577" s="1">
        <f t="shared" ca="1" si="1045"/>
        <v>0</v>
      </c>
      <c r="F9577" s="1">
        <f t="shared" ca="1" si="1047"/>
        <v>2</v>
      </c>
      <c r="G9577" s="1">
        <f t="shared" ca="1" si="1048"/>
        <v>2</v>
      </c>
      <c r="H9577" s="1">
        <f t="shared" ca="1" si="1049"/>
        <v>0</v>
      </c>
    </row>
    <row r="9578" spans="1:8" hidden="1" x14ac:dyDescent="0.2">
      <c r="A9578" s="1">
        <v>9575</v>
      </c>
      <c r="B9578" s="1">
        <f t="shared" ca="1" si="1046"/>
        <v>291678.97063095786</v>
      </c>
      <c r="C9578" s="1">
        <f t="shared" ca="1" si="1043"/>
        <v>500</v>
      </c>
      <c r="D9578" s="1">
        <f t="shared" ca="1" si="1044"/>
        <v>-42.077013244733351</v>
      </c>
      <c r="E9578" s="1">
        <f t="shared" ca="1" si="1045"/>
        <v>-1</v>
      </c>
      <c r="F9578" s="1">
        <f t="shared" ca="1" si="1047"/>
        <v>2</v>
      </c>
      <c r="G9578" s="1">
        <f t="shared" ca="1" si="1048"/>
        <v>3</v>
      </c>
      <c r="H9578" s="1">
        <f t="shared" ca="1" si="1049"/>
        <v>0</v>
      </c>
    </row>
    <row r="9579" spans="1:8" hidden="1" x14ac:dyDescent="0.2">
      <c r="A9579" s="1">
        <v>9576</v>
      </c>
      <c r="B9579" s="1">
        <f t="shared" ca="1" si="1046"/>
        <v>270640.4640085912</v>
      </c>
      <c r="C9579" s="1">
        <f t="shared" ca="1" si="1043"/>
        <v>500</v>
      </c>
      <c r="D9579" s="1">
        <f t="shared" ca="1" si="1044"/>
        <v>58.639357099169693</v>
      </c>
      <c r="E9579" s="1">
        <f t="shared" ca="1" si="1045"/>
        <v>-2</v>
      </c>
      <c r="F9579" s="1">
        <f t="shared" ca="1" si="1047"/>
        <v>2</v>
      </c>
      <c r="G9579" s="1">
        <f t="shared" ca="1" si="1048"/>
        <v>4</v>
      </c>
      <c r="H9579" s="1">
        <f t="shared" ca="1" si="1049"/>
        <v>0</v>
      </c>
    </row>
    <row r="9580" spans="1:8" hidden="1" x14ac:dyDescent="0.2">
      <c r="A9580" s="1">
        <v>9577</v>
      </c>
      <c r="B9580" s="1">
        <f t="shared" ca="1" si="1046"/>
        <v>299960.14255817607</v>
      </c>
      <c r="C9580" s="1">
        <f t="shared" ca="1" si="1043"/>
        <v>500</v>
      </c>
      <c r="D9580" s="1">
        <f t="shared" ca="1" si="1044"/>
        <v>-42.077013244733351</v>
      </c>
      <c r="E9580" s="1">
        <f t="shared" ca="1" si="1045"/>
        <v>-1</v>
      </c>
      <c r="F9580" s="1">
        <f t="shared" ca="1" si="1047"/>
        <v>2</v>
      </c>
      <c r="G9580" s="1">
        <f t="shared" ca="1" si="1048"/>
        <v>0</v>
      </c>
      <c r="H9580" s="1">
        <f t="shared" ca="1" si="1049"/>
        <v>1</v>
      </c>
    </row>
    <row r="9581" spans="1:8" hidden="1" x14ac:dyDescent="0.2">
      <c r="A9581" s="1">
        <v>9578</v>
      </c>
      <c r="B9581" s="1">
        <f t="shared" ca="1" si="1046"/>
        <v>278921.63593580941</v>
      </c>
      <c r="C9581" s="1">
        <f t="shared" ca="1" si="1043"/>
        <v>500</v>
      </c>
      <c r="D9581" s="1">
        <f t="shared" ca="1" si="1044"/>
        <v>-42.077013244733351</v>
      </c>
      <c r="E9581" s="1">
        <f t="shared" ca="1" si="1045"/>
        <v>-2</v>
      </c>
      <c r="F9581" s="1">
        <f t="shared" ca="1" si="1047"/>
        <v>2</v>
      </c>
      <c r="G9581" s="1">
        <f t="shared" ca="1" si="1048"/>
        <v>1</v>
      </c>
      <c r="H9581" s="1">
        <f t="shared" ca="1" si="1049"/>
        <v>0</v>
      </c>
    </row>
    <row r="9582" spans="1:8" hidden="1" x14ac:dyDescent="0.2">
      <c r="A9582" s="1">
        <v>9579</v>
      </c>
      <c r="B9582" s="1">
        <f t="shared" ca="1" si="1046"/>
        <v>257883.12931344274</v>
      </c>
      <c r="C9582" s="1">
        <f t="shared" ca="1" si="1043"/>
        <v>500</v>
      </c>
      <c r="D9582" s="1">
        <f t="shared" ca="1" si="1044"/>
        <v>-42.077013244733351</v>
      </c>
      <c r="E9582" s="1">
        <f t="shared" ca="1" si="1045"/>
        <v>-3</v>
      </c>
      <c r="F9582" s="1">
        <f t="shared" ca="1" si="1047"/>
        <v>2</v>
      </c>
      <c r="G9582" s="1">
        <f t="shared" ca="1" si="1048"/>
        <v>2</v>
      </c>
      <c r="H9582" s="1">
        <f t="shared" ca="1" si="1049"/>
        <v>0</v>
      </c>
    </row>
    <row r="9583" spans="1:8" hidden="1" x14ac:dyDescent="0.2">
      <c r="A9583" s="1">
        <v>9580</v>
      </c>
      <c r="B9583" s="1">
        <f t="shared" ca="1" si="1046"/>
        <v>236844.62269107607</v>
      </c>
      <c r="C9583" s="1">
        <f t="shared" ca="1" si="1043"/>
        <v>500</v>
      </c>
      <c r="D9583" s="1">
        <f t="shared" ca="1" si="1044"/>
        <v>-42.077013244733351</v>
      </c>
      <c r="E9583" s="1">
        <f t="shared" ca="1" si="1045"/>
        <v>-4</v>
      </c>
      <c r="F9583" s="1">
        <f t="shared" ca="1" si="1047"/>
        <v>2</v>
      </c>
      <c r="G9583" s="1">
        <f t="shared" ca="1" si="1048"/>
        <v>3</v>
      </c>
      <c r="H9583" s="1">
        <f t="shared" ca="1" si="1049"/>
        <v>0</v>
      </c>
    </row>
    <row r="9584" spans="1:8" hidden="1" x14ac:dyDescent="0.2">
      <c r="A9584" s="1">
        <v>9581</v>
      </c>
      <c r="B9584" s="1">
        <f t="shared" ca="1" si="1046"/>
        <v>215806.11606870941</v>
      </c>
      <c r="C9584" s="1">
        <f t="shared" ca="1" si="1043"/>
        <v>100</v>
      </c>
      <c r="D9584" s="1">
        <f t="shared" ca="1" si="1044"/>
        <v>-42.077013244733351</v>
      </c>
      <c r="E9584" s="1">
        <f t="shared" ca="1" si="1045"/>
        <v>0</v>
      </c>
      <c r="F9584" s="1">
        <f t="shared" ca="1" si="1047"/>
        <v>1</v>
      </c>
      <c r="G9584" s="1">
        <f t="shared" ca="1" si="1048"/>
        <v>4</v>
      </c>
      <c r="H9584" s="1">
        <f t="shared" ca="1" si="1049"/>
        <v>0</v>
      </c>
    </row>
    <row r="9585" spans="1:8" hidden="1" x14ac:dyDescent="0.2">
      <c r="A9585" s="1">
        <v>9582</v>
      </c>
      <c r="B9585" s="1">
        <f t="shared" ca="1" si="1046"/>
        <v>211598.41474423607</v>
      </c>
      <c r="C9585" s="1">
        <f t="shared" ca="1" si="1043"/>
        <v>100</v>
      </c>
      <c r="D9585" s="1">
        <f t="shared" ca="1" si="1044"/>
        <v>-42.077013244733351</v>
      </c>
      <c r="E9585" s="1">
        <f t="shared" ca="1" si="1045"/>
        <v>-1</v>
      </c>
      <c r="F9585" s="1">
        <f t="shared" ca="1" si="1047"/>
        <v>1</v>
      </c>
      <c r="G9585" s="1">
        <f t="shared" ca="1" si="1048"/>
        <v>5</v>
      </c>
      <c r="H9585" s="1">
        <f t="shared" ca="1" si="1049"/>
        <v>0</v>
      </c>
    </row>
    <row r="9586" spans="1:8" hidden="1" x14ac:dyDescent="0.2">
      <c r="A9586" s="1">
        <v>9583</v>
      </c>
      <c r="B9586" s="1">
        <f t="shared" ca="1" si="1046"/>
        <v>207390.71341976273</v>
      </c>
      <c r="C9586" s="1">
        <f t="shared" ca="1" si="1043"/>
        <v>100</v>
      </c>
      <c r="D9586" s="1">
        <f t="shared" ca="1" si="1044"/>
        <v>58.639357099169693</v>
      </c>
      <c r="E9586" s="1">
        <f t="shared" ca="1" si="1045"/>
        <v>-2</v>
      </c>
      <c r="F9586" s="1">
        <f t="shared" ca="1" si="1047"/>
        <v>1</v>
      </c>
      <c r="G9586" s="1">
        <f t="shared" ca="1" si="1048"/>
        <v>6</v>
      </c>
      <c r="H9586" s="1">
        <f t="shared" ca="1" si="1049"/>
        <v>0</v>
      </c>
    </row>
    <row r="9587" spans="1:8" hidden="1" x14ac:dyDescent="0.2">
      <c r="A9587" s="1">
        <v>9584</v>
      </c>
      <c r="B9587" s="1">
        <f t="shared" ca="1" si="1046"/>
        <v>213254.64912967969</v>
      </c>
      <c r="C9587" s="1">
        <f t="shared" ca="1" si="1043"/>
        <v>100</v>
      </c>
      <c r="D9587" s="1">
        <f t="shared" ca="1" si="1044"/>
        <v>-42.077013244733351</v>
      </c>
      <c r="E9587" s="1">
        <f t="shared" ca="1" si="1045"/>
        <v>-1</v>
      </c>
      <c r="F9587" s="1">
        <f t="shared" ca="1" si="1047"/>
        <v>1</v>
      </c>
      <c r="G9587" s="1">
        <f t="shared" ca="1" si="1048"/>
        <v>0</v>
      </c>
      <c r="H9587" s="1">
        <f t="shared" ca="1" si="1049"/>
        <v>1</v>
      </c>
    </row>
    <row r="9588" spans="1:8" hidden="1" x14ac:dyDescent="0.2">
      <c r="A9588" s="1">
        <v>9585</v>
      </c>
      <c r="B9588" s="1">
        <f t="shared" ca="1" si="1046"/>
        <v>209046.94780520635</v>
      </c>
      <c r="C9588" s="1">
        <f t="shared" ca="1" si="1043"/>
        <v>100</v>
      </c>
      <c r="D9588" s="1">
        <f t="shared" ca="1" si="1044"/>
        <v>58.639357099169693</v>
      </c>
      <c r="E9588" s="1">
        <f t="shared" ca="1" si="1045"/>
        <v>-2</v>
      </c>
      <c r="F9588" s="1">
        <f t="shared" ca="1" si="1047"/>
        <v>1</v>
      </c>
      <c r="G9588" s="1">
        <f t="shared" ca="1" si="1048"/>
        <v>1</v>
      </c>
      <c r="H9588" s="1">
        <f t="shared" ca="1" si="1049"/>
        <v>0</v>
      </c>
    </row>
    <row r="9589" spans="1:8" hidden="1" x14ac:dyDescent="0.2">
      <c r="A9589" s="1">
        <v>9586</v>
      </c>
      <c r="B9589" s="1">
        <f t="shared" ca="1" si="1046"/>
        <v>214910.88351512331</v>
      </c>
      <c r="C9589" s="1">
        <f t="shared" ca="1" si="1043"/>
        <v>100</v>
      </c>
      <c r="D9589" s="1">
        <f t="shared" ca="1" si="1044"/>
        <v>-42.077013244733351</v>
      </c>
      <c r="E9589" s="1">
        <f t="shared" ca="1" si="1045"/>
        <v>-1</v>
      </c>
      <c r="F9589" s="1">
        <f t="shared" ca="1" si="1047"/>
        <v>1</v>
      </c>
      <c r="G9589" s="1">
        <f t="shared" ca="1" si="1048"/>
        <v>0</v>
      </c>
      <c r="H9589" s="1">
        <f t="shared" ca="1" si="1049"/>
        <v>1</v>
      </c>
    </row>
    <row r="9590" spans="1:8" hidden="1" x14ac:dyDescent="0.2">
      <c r="A9590" s="1">
        <v>9587</v>
      </c>
      <c r="B9590" s="1">
        <f t="shared" ca="1" si="1046"/>
        <v>210703.18219064997</v>
      </c>
      <c r="C9590" s="1">
        <f t="shared" ca="1" si="1043"/>
        <v>100</v>
      </c>
      <c r="D9590" s="1">
        <f t="shared" ca="1" si="1044"/>
        <v>-42.077013244733351</v>
      </c>
      <c r="E9590" s="1">
        <f t="shared" ca="1" si="1045"/>
        <v>-2</v>
      </c>
      <c r="F9590" s="1">
        <f t="shared" ca="1" si="1047"/>
        <v>1</v>
      </c>
      <c r="G9590" s="1">
        <f t="shared" ca="1" si="1048"/>
        <v>1</v>
      </c>
      <c r="H9590" s="1">
        <f t="shared" ca="1" si="1049"/>
        <v>0</v>
      </c>
    </row>
    <row r="9591" spans="1:8" hidden="1" x14ac:dyDescent="0.2">
      <c r="A9591" s="1">
        <v>9588</v>
      </c>
      <c r="B9591" s="1">
        <f t="shared" ca="1" si="1046"/>
        <v>206495.48086617663</v>
      </c>
      <c r="C9591" s="1">
        <f t="shared" ca="1" si="1043"/>
        <v>100</v>
      </c>
      <c r="D9591" s="1">
        <f t="shared" ca="1" si="1044"/>
        <v>-42.077013244733351</v>
      </c>
      <c r="E9591" s="1">
        <f t="shared" ca="1" si="1045"/>
        <v>-3</v>
      </c>
      <c r="F9591" s="1">
        <f t="shared" ca="1" si="1047"/>
        <v>1</v>
      </c>
      <c r="G9591" s="1">
        <f t="shared" ca="1" si="1048"/>
        <v>2</v>
      </c>
      <c r="H9591" s="1">
        <f t="shared" ca="1" si="1049"/>
        <v>0</v>
      </c>
    </row>
    <row r="9592" spans="1:8" hidden="1" x14ac:dyDescent="0.2">
      <c r="A9592" s="1">
        <v>9589</v>
      </c>
      <c r="B9592" s="1">
        <f t="shared" ca="1" si="1046"/>
        <v>202287.77954170329</v>
      </c>
      <c r="C9592" s="1">
        <f t="shared" ca="1" si="1043"/>
        <v>100</v>
      </c>
      <c r="D9592" s="1">
        <f t="shared" ca="1" si="1044"/>
        <v>-42.077013244733351</v>
      </c>
      <c r="E9592" s="1">
        <f t="shared" ca="1" si="1045"/>
        <v>-4</v>
      </c>
      <c r="F9592" s="1">
        <f t="shared" ca="1" si="1047"/>
        <v>1</v>
      </c>
      <c r="G9592" s="1">
        <f t="shared" ca="1" si="1048"/>
        <v>3</v>
      </c>
      <c r="H9592" s="1">
        <f t="shared" ca="1" si="1049"/>
        <v>0</v>
      </c>
    </row>
    <row r="9593" spans="1:8" hidden="1" x14ac:dyDescent="0.2">
      <c r="A9593" s="1">
        <v>9590</v>
      </c>
      <c r="B9593" s="1">
        <f t="shared" ca="1" si="1046"/>
        <v>198080.07821722995</v>
      </c>
      <c r="C9593" s="1">
        <f t="shared" ca="1" si="1043"/>
        <v>500</v>
      </c>
      <c r="D9593" s="1">
        <f t="shared" ca="1" si="1044"/>
        <v>-42.077013244733351</v>
      </c>
      <c r="E9593" s="1">
        <f t="shared" ca="1" si="1045"/>
        <v>0</v>
      </c>
      <c r="F9593" s="1">
        <f t="shared" ca="1" si="1047"/>
        <v>2</v>
      </c>
      <c r="G9593" s="1">
        <f t="shared" ca="1" si="1048"/>
        <v>4</v>
      </c>
      <c r="H9593" s="1">
        <f t="shared" ca="1" si="1049"/>
        <v>0</v>
      </c>
    </row>
    <row r="9594" spans="1:8" hidden="1" x14ac:dyDescent="0.2">
      <c r="A9594" s="1">
        <v>9591</v>
      </c>
      <c r="B9594" s="1">
        <f t="shared" ca="1" si="1046"/>
        <v>177041.57159486329</v>
      </c>
      <c r="C9594" s="1">
        <f t="shared" ca="1" si="1043"/>
        <v>500</v>
      </c>
      <c r="D9594" s="1">
        <f t="shared" ca="1" si="1044"/>
        <v>-42.077013244733351</v>
      </c>
      <c r="E9594" s="1">
        <f t="shared" ca="1" si="1045"/>
        <v>-1</v>
      </c>
      <c r="F9594" s="1">
        <f t="shared" ca="1" si="1047"/>
        <v>2</v>
      </c>
      <c r="G9594" s="1">
        <f t="shared" ca="1" si="1048"/>
        <v>5</v>
      </c>
      <c r="H9594" s="1">
        <f t="shared" ca="1" si="1049"/>
        <v>0</v>
      </c>
    </row>
    <row r="9595" spans="1:8" hidden="1" x14ac:dyDescent="0.2">
      <c r="A9595" s="1">
        <v>9592</v>
      </c>
      <c r="B9595" s="1">
        <f t="shared" ca="1" si="1046"/>
        <v>156003.06497249662</v>
      </c>
      <c r="C9595" s="1">
        <f t="shared" ca="1" si="1043"/>
        <v>500</v>
      </c>
      <c r="D9595" s="1">
        <f t="shared" ca="1" si="1044"/>
        <v>58.639357099169693</v>
      </c>
      <c r="E9595" s="1">
        <f t="shared" ca="1" si="1045"/>
        <v>-2</v>
      </c>
      <c r="F9595" s="1">
        <f t="shared" ca="1" si="1047"/>
        <v>2</v>
      </c>
      <c r="G9595" s="1">
        <f t="shared" ca="1" si="1048"/>
        <v>6</v>
      </c>
      <c r="H9595" s="1">
        <f t="shared" ca="1" si="1049"/>
        <v>0</v>
      </c>
    </row>
    <row r="9596" spans="1:8" hidden="1" x14ac:dyDescent="0.2">
      <c r="A9596" s="1">
        <v>9593</v>
      </c>
      <c r="B9596" s="1">
        <f t="shared" ca="1" si="1046"/>
        <v>185322.74352208147</v>
      </c>
      <c r="C9596" s="1">
        <f t="shared" ca="1" si="1043"/>
        <v>500</v>
      </c>
      <c r="D9596" s="1">
        <f t="shared" ca="1" si="1044"/>
        <v>-42.077013244733351</v>
      </c>
      <c r="E9596" s="1">
        <f t="shared" ca="1" si="1045"/>
        <v>-1</v>
      </c>
      <c r="F9596" s="1">
        <f t="shared" ca="1" si="1047"/>
        <v>2</v>
      </c>
      <c r="G9596" s="1">
        <f t="shared" ca="1" si="1048"/>
        <v>0</v>
      </c>
      <c r="H9596" s="1">
        <f t="shared" ca="1" si="1049"/>
        <v>1</v>
      </c>
    </row>
    <row r="9597" spans="1:8" hidden="1" x14ac:dyDescent="0.2">
      <c r="A9597" s="1">
        <v>9594</v>
      </c>
      <c r="B9597" s="1">
        <f t="shared" ca="1" si="1046"/>
        <v>164284.2368997148</v>
      </c>
      <c r="C9597" s="1">
        <f t="shared" ca="1" si="1043"/>
        <v>500</v>
      </c>
      <c r="D9597" s="1">
        <f t="shared" ca="1" si="1044"/>
        <v>-42.077013244733351</v>
      </c>
      <c r="E9597" s="1">
        <f t="shared" ca="1" si="1045"/>
        <v>-2</v>
      </c>
      <c r="F9597" s="1">
        <f t="shared" ca="1" si="1047"/>
        <v>2</v>
      </c>
      <c r="G9597" s="1">
        <f t="shared" ca="1" si="1048"/>
        <v>1</v>
      </c>
      <c r="H9597" s="1">
        <f t="shared" ca="1" si="1049"/>
        <v>0</v>
      </c>
    </row>
    <row r="9598" spans="1:8" hidden="1" x14ac:dyDescent="0.2">
      <c r="A9598" s="1">
        <v>9595</v>
      </c>
      <c r="B9598" s="1">
        <f t="shared" ca="1" si="1046"/>
        <v>143245.73027734814</v>
      </c>
      <c r="C9598" s="1">
        <f t="shared" ca="1" si="1043"/>
        <v>500</v>
      </c>
      <c r="D9598" s="1">
        <f t="shared" ca="1" si="1044"/>
        <v>-42.077013244733351</v>
      </c>
      <c r="E9598" s="1">
        <f t="shared" ca="1" si="1045"/>
        <v>-3</v>
      </c>
      <c r="F9598" s="1">
        <f t="shared" ca="1" si="1047"/>
        <v>2</v>
      </c>
      <c r="G9598" s="1">
        <f t="shared" ca="1" si="1048"/>
        <v>2</v>
      </c>
      <c r="H9598" s="1">
        <f t="shared" ca="1" si="1049"/>
        <v>0</v>
      </c>
    </row>
    <row r="9599" spans="1:8" hidden="1" x14ac:dyDescent="0.2">
      <c r="A9599" s="1">
        <v>9596</v>
      </c>
      <c r="B9599" s="1">
        <f t="shared" ca="1" si="1046"/>
        <v>122207.22365498146</v>
      </c>
      <c r="C9599" s="1">
        <f t="shared" ca="1" si="1043"/>
        <v>500</v>
      </c>
      <c r="D9599" s="1">
        <f t="shared" ca="1" si="1044"/>
        <v>-42.077013244733351</v>
      </c>
      <c r="E9599" s="1">
        <f t="shared" ca="1" si="1045"/>
        <v>-4</v>
      </c>
      <c r="F9599" s="1">
        <f t="shared" ca="1" si="1047"/>
        <v>2</v>
      </c>
      <c r="G9599" s="1">
        <f t="shared" ca="1" si="1048"/>
        <v>3</v>
      </c>
      <c r="H9599" s="1">
        <f t="shared" ca="1" si="1049"/>
        <v>0</v>
      </c>
    </row>
    <row r="9600" spans="1:8" hidden="1" x14ac:dyDescent="0.2">
      <c r="A9600" s="1">
        <v>9597</v>
      </c>
      <c r="B9600" s="1">
        <f t="shared" ca="1" si="1046"/>
        <v>101168.71703261478</v>
      </c>
      <c r="C9600" s="1">
        <f t="shared" ca="1" si="1043"/>
        <v>100</v>
      </c>
      <c r="D9600" s="1">
        <f t="shared" ca="1" si="1044"/>
        <v>-42.077013244733351</v>
      </c>
      <c r="E9600" s="1">
        <f t="shared" ca="1" si="1045"/>
        <v>0</v>
      </c>
      <c r="F9600" s="1">
        <f t="shared" ca="1" si="1047"/>
        <v>1</v>
      </c>
      <c r="G9600" s="1">
        <f t="shared" ca="1" si="1048"/>
        <v>4</v>
      </c>
      <c r="H9600" s="1">
        <f t="shared" ca="1" si="1049"/>
        <v>0</v>
      </c>
    </row>
    <row r="9601" spans="1:8" hidden="1" x14ac:dyDescent="0.2">
      <c r="A9601" s="1">
        <v>9598</v>
      </c>
      <c r="B9601" s="1">
        <f t="shared" ca="1" si="1046"/>
        <v>96961.015708141436</v>
      </c>
      <c r="C9601" s="1">
        <f t="shared" ca="1" si="1043"/>
        <v>100</v>
      </c>
      <c r="D9601" s="1">
        <f t="shared" ca="1" si="1044"/>
        <v>58.639357099169693</v>
      </c>
      <c r="E9601" s="1">
        <f t="shared" ca="1" si="1045"/>
        <v>-1</v>
      </c>
      <c r="F9601" s="1">
        <f t="shared" ca="1" si="1047"/>
        <v>1</v>
      </c>
      <c r="G9601" s="1">
        <f t="shared" ca="1" si="1048"/>
        <v>5</v>
      </c>
      <c r="H9601" s="1">
        <f t="shared" ca="1" si="1049"/>
        <v>0</v>
      </c>
    </row>
    <row r="9602" spans="1:8" hidden="1" x14ac:dyDescent="0.2">
      <c r="A9602" s="1">
        <v>9599</v>
      </c>
      <c r="B9602" s="1">
        <f t="shared" ca="1" si="1046"/>
        <v>102824.95141805841</v>
      </c>
      <c r="C9602" s="1">
        <f t="shared" ca="1" si="1043"/>
        <v>100</v>
      </c>
      <c r="D9602" s="1">
        <f t="shared" ca="1" si="1044"/>
        <v>-42.077013244733351</v>
      </c>
      <c r="E9602" s="1">
        <f t="shared" ca="1" si="1045"/>
        <v>0</v>
      </c>
      <c r="F9602" s="1">
        <f t="shared" ca="1" si="1047"/>
        <v>1</v>
      </c>
      <c r="G9602" s="1">
        <f t="shared" ca="1" si="1048"/>
        <v>0</v>
      </c>
      <c r="H9602" s="1">
        <f t="shared" ca="1" si="1049"/>
        <v>1</v>
      </c>
    </row>
    <row r="9603" spans="1:8" hidden="1" x14ac:dyDescent="0.2">
      <c r="A9603" s="1">
        <v>9600</v>
      </c>
      <c r="B9603" s="1">
        <f t="shared" ca="1" si="1046"/>
        <v>98617.250093585069</v>
      </c>
      <c r="C9603" s="1">
        <f t="shared" ca="1" si="1043"/>
        <v>100</v>
      </c>
      <c r="D9603" s="1">
        <f t="shared" ca="1" si="1044"/>
        <v>-42.077013244733351</v>
      </c>
      <c r="E9603" s="1">
        <f t="shared" ca="1" si="1045"/>
        <v>-1</v>
      </c>
      <c r="F9603" s="1">
        <f t="shared" ca="1" si="1047"/>
        <v>1</v>
      </c>
      <c r="G9603" s="1">
        <f t="shared" ca="1" si="1048"/>
        <v>1</v>
      </c>
      <c r="H9603" s="1">
        <f t="shared" ca="1" si="1049"/>
        <v>0</v>
      </c>
    </row>
    <row r="9604" spans="1:8" hidden="1" x14ac:dyDescent="0.2">
      <c r="A9604" s="1">
        <v>9601</v>
      </c>
      <c r="B9604" s="1">
        <f t="shared" ca="1" si="1046"/>
        <v>94409.548769111731</v>
      </c>
      <c r="C9604" s="1">
        <f t="shared" ca="1" si="1043"/>
        <v>100</v>
      </c>
      <c r="D9604" s="1">
        <f t="shared" ca="1" si="1044"/>
        <v>-42.077013244733351</v>
      </c>
      <c r="E9604" s="1">
        <f t="shared" ca="1" si="1045"/>
        <v>-2</v>
      </c>
      <c r="F9604" s="1">
        <f t="shared" ca="1" si="1047"/>
        <v>1</v>
      </c>
      <c r="G9604" s="1">
        <f t="shared" ca="1" si="1048"/>
        <v>2</v>
      </c>
      <c r="H9604" s="1">
        <f t="shared" ca="1" si="1049"/>
        <v>0</v>
      </c>
    </row>
    <row r="9605" spans="1:8" hidden="1" x14ac:dyDescent="0.2">
      <c r="A9605" s="1">
        <v>9602</v>
      </c>
      <c r="B9605" s="1">
        <f t="shared" ca="1" si="1046"/>
        <v>90201.847444638392</v>
      </c>
      <c r="C9605" s="1">
        <f t="shared" ref="C9605:C9668" ca="1" si="1050">$C$4*POWER($L$2,F9605-1)</f>
        <v>100</v>
      </c>
      <c r="D9605" s="1">
        <f t="shared" ref="D9605:D9668" ca="1" si="1051">IF(RAND()&lt;$B$1,$F$1,$H$1)</f>
        <v>-42.077013244733351</v>
      </c>
      <c r="E9605" s="1">
        <f t="shared" ref="E9605:E9668" ca="1" si="1052">IF(D9604&lt;0,IF(E9604-1=-$D$2,0,E9604-1),IF(E9604+1=$F$2,0,E9604+1))</f>
        <v>-3</v>
      </c>
      <c r="F9605" s="1">
        <f t="shared" ca="1" si="1047"/>
        <v>1</v>
      </c>
      <c r="G9605" s="1">
        <f t="shared" ca="1" si="1048"/>
        <v>3</v>
      </c>
      <c r="H9605" s="1">
        <f t="shared" ca="1" si="1049"/>
        <v>0</v>
      </c>
    </row>
    <row r="9606" spans="1:8" hidden="1" x14ac:dyDescent="0.2">
      <c r="A9606" s="1">
        <v>9603</v>
      </c>
      <c r="B9606" s="1">
        <f t="shared" ref="B9606:B9669" ca="1" si="1053">B9605+D9605*C9605</f>
        <v>85994.146120165053</v>
      </c>
      <c r="C9606" s="1">
        <f t="shared" ca="1" si="1050"/>
        <v>100</v>
      </c>
      <c r="D9606" s="1">
        <f t="shared" ca="1" si="1051"/>
        <v>-42.077013244733351</v>
      </c>
      <c r="E9606" s="1">
        <f t="shared" ca="1" si="1052"/>
        <v>-4</v>
      </c>
      <c r="F9606" s="1">
        <f t="shared" ref="F9606:F9669" ca="1" si="1054">IF(AND(D9605&gt;0,E9606=0),IF(F9605-1&lt;1,1,F9605-1),IF(AND(D9605&lt;0,E9606=0),IF(F9605+1&gt;$H$2,1,F9605+1),F9605))</f>
        <v>1</v>
      </c>
      <c r="G9606" s="1">
        <f t="shared" ref="G9606:G9669" ca="1" si="1055">IF(D9605&gt;0,0,G9605+1)</f>
        <v>4</v>
      </c>
      <c r="H9606" s="1">
        <f t="shared" ref="H9606:H9669" ca="1" si="1056">IF(D9605&lt;0,0,H9605+1)</f>
        <v>0</v>
      </c>
    </row>
    <row r="9607" spans="1:8" hidden="1" x14ac:dyDescent="0.2">
      <c r="A9607" s="1">
        <v>9604</v>
      </c>
      <c r="B9607" s="1">
        <f t="shared" ca="1" si="1053"/>
        <v>81786.444795691714</v>
      </c>
      <c r="C9607" s="1">
        <f t="shared" ca="1" si="1050"/>
        <v>500</v>
      </c>
      <c r="D9607" s="1">
        <f t="shared" ca="1" si="1051"/>
        <v>-42.077013244733351</v>
      </c>
      <c r="E9607" s="1">
        <f t="shared" ca="1" si="1052"/>
        <v>0</v>
      </c>
      <c r="F9607" s="1">
        <f t="shared" ca="1" si="1054"/>
        <v>2</v>
      </c>
      <c r="G9607" s="1">
        <f t="shared" ca="1" si="1055"/>
        <v>5</v>
      </c>
      <c r="H9607" s="1">
        <f t="shared" ca="1" si="1056"/>
        <v>0</v>
      </c>
    </row>
    <row r="9608" spans="1:8" hidden="1" x14ac:dyDescent="0.2">
      <c r="A9608" s="1">
        <v>9605</v>
      </c>
      <c r="B9608" s="1">
        <f t="shared" ca="1" si="1053"/>
        <v>60747.938173325034</v>
      </c>
      <c r="C9608" s="1">
        <f t="shared" ca="1" si="1050"/>
        <v>500</v>
      </c>
      <c r="D9608" s="1">
        <f t="shared" ca="1" si="1051"/>
        <v>58.639357099169693</v>
      </c>
      <c r="E9608" s="1">
        <f t="shared" ca="1" si="1052"/>
        <v>-1</v>
      </c>
      <c r="F9608" s="1">
        <f t="shared" ca="1" si="1054"/>
        <v>2</v>
      </c>
      <c r="G9608" s="1">
        <f t="shared" ca="1" si="1055"/>
        <v>6</v>
      </c>
      <c r="H9608" s="1">
        <f t="shared" ca="1" si="1056"/>
        <v>0</v>
      </c>
    </row>
    <row r="9609" spans="1:8" hidden="1" x14ac:dyDescent="0.2">
      <c r="A9609" s="1">
        <v>9606</v>
      </c>
      <c r="B9609" s="1">
        <f t="shared" ca="1" si="1053"/>
        <v>90067.616722909879</v>
      </c>
      <c r="C9609" s="1">
        <f t="shared" ca="1" si="1050"/>
        <v>100</v>
      </c>
      <c r="D9609" s="1">
        <f t="shared" ca="1" si="1051"/>
        <v>-42.077013244733351</v>
      </c>
      <c r="E9609" s="1">
        <f t="shared" ca="1" si="1052"/>
        <v>0</v>
      </c>
      <c r="F9609" s="1">
        <f t="shared" ca="1" si="1054"/>
        <v>1</v>
      </c>
      <c r="G9609" s="1">
        <f t="shared" ca="1" si="1055"/>
        <v>0</v>
      </c>
      <c r="H9609" s="1">
        <f t="shared" ca="1" si="1056"/>
        <v>1</v>
      </c>
    </row>
    <row r="9610" spans="1:8" hidden="1" x14ac:dyDescent="0.2">
      <c r="A9610" s="1">
        <v>9607</v>
      </c>
      <c r="B9610" s="1">
        <f t="shared" ca="1" si="1053"/>
        <v>85859.91539843654</v>
      </c>
      <c r="C9610" s="1">
        <f t="shared" ca="1" si="1050"/>
        <v>100</v>
      </c>
      <c r="D9610" s="1">
        <f t="shared" ca="1" si="1051"/>
        <v>-42.077013244733351</v>
      </c>
      <c r="E9610" s="1">
        <f t="shared" ca="1" si="1052"/>
        <v>-1</v>
      </c>
      <c r="F9610" s="1">
        <f t="shared" ca="1" si="1054"/>
        <v>1</v>
      </c>
      <c r="G9610" s="1">
        <f t="shared" ca="1" si="1055"/>
        <v>1</v>
      </c>
      <c r="H9610" s="1">
        <f t="shared" ca="1" si="1056"/>
        <v>0</v>
      </c>
    </row>
    <row r="9611" spans="1:8" hidden="1" x14ac:dyDescent="0.2">
      <c r="A9611" s="1">
        <v>9608</v>
      </c>
      <c r="B9611" s="1">
        <f t="shared" ca="1" si="1053"/>
        <v>81652.214073963201</v>
      </c>
      <c r="C9611" s="1">
        <f t="shared" ca="1" si="1050"/>
        <v>100</v>
      </c>
      <c r="D9611" s="1">
        <f t="shared" ca="1" si="1051"/>
        <v>-42.077013244733351</v>
      </c>
      <c r="E9611" s="1">
        <f t="shared" ca="1" si="1052"/>
        <v>-2</v>
      </c>
      <c r="F9611" s="1">
        <f t="shared" ca="1" si="1054"/>
        <v>1</v>
      </c>
      <c r="G9611" s="1">
        <f t="shared" ca="1" si="1055"/>
        <v>2</v>
      </c>
      <c r="H9611" s="1">
        <f t="shared" ca="1" si="1056"/>
        <v>0</v>
      </c>
    </row>
    <row r="9612" spans="1:8" hidden="1" x14ac:dyDescent="0.2">
      <c r="A9612" s="1">
        <v>9609</v>
      </c>
      <c r="B9612" s="1">
        <f t="shared" ca="1" si="1053"/>
        <v>77444.512749489862</v>
      </c>
      <c r="C9612" s="1">
        <f t="shared" ca="1" si="1050"/>
        <v>100</v>
      </c>
      <c r="D9612" s="1">
        <f t="shared" ca="1" si="1051"/>
        <v>-42.077013244733351</v>
      </c>
      <c r="E9612" s="1">
        <f t="shared" ca="1" si="1052"/>
        <v>-3</v>
      </c>
      <c r="F9612" s="1">
        <f t="shared" ca="1" si="1054"/>
        <v>1</v>
      </c>
      <c r="G9612" s="1">
        <f t="shared" ca="1" si="1055"/>
        <v>3</v>
      </c>
      <c r="H9612" s="1">
        <f t="shared" ca="1" si="1056"/>
        <v>0</v>
      </c>
    </row>
    <row r="9613" spans="1:8" hidden="1" x14ac:dyDescent="0.2">
      <c r="A9613" s="1">
        <v>9610</v>
      </c>
      <c r="B9613" s="1">
        <f t="shared" ca="1" si="1053"/>
        <v>73236.811425016524</v>
      </c>
      <c r="C9613" s="1">
        <f t="shared" ca="1" si="1050"/>
        <v>100</v>
      </c>
      <c r="D9613" s="1">
        <f t="shared" ca="1" si="1051"/>
        <v>-42.077013244733351</v>
      </c>
      <c r="E9613" s="1">
        <f t="shared" ca="1" si="1052"/>
        <v>-4</v>
      </c>
      <c r="F9613" s="1">
        <f t="shared" ca="1" si="1054"/>
        <v>1</v>
      </c>
      <c r="G9613" s="1">
        <f t="shared" ca="1" si="1055"/>
        <v>4</v>
      </c>
      <c r="H9613" s="1">
        <f t="shared" ca="1" si="1056"/>
        <v>0</v>
      </c>
    </row>
    <row r="9614" spans="1:8" hidden="1" x14ac:dyDescent="0.2">
      <c r="A9614" s="1">
        <v>9611</v>
      </c>
      <c r="B9614" s="1">
        <f t="shared" ca="1" si="1053"/>
        <v>69029.110100543185</v>
      </c>
      <c r="C9614" s="1">
        <f t="shared" ca="1" si="1050"/>
        <v>500</v>
      </c>
      <c r="D9614" s="1">
        <f t="shared" ca="1" si="1051"/>
        <v>-42.077013244733351</v>
      </c>
      <c r="E9614" s="1">
        <f t="shared" ca="1" si="1052"/>
        <v>0</v>
      </c>
      <c r="F9614" s="1">
        <f t="shared" ca="1" si="1054"/>
        <v>2</v>
      </c>
      <c r="G9614" s="1">
        <f t="shared" ca="1" si="1055"/>
        <v>5</v>
      </c>
      <c r="H9614" s="1">
        <f t="shared" ca="1" si="1056"/>
        <v>0</v>
      </c>
    </row>
    <row r="9615" spans="1:8" hidden="1" x14ac:dyDescent="0.2">
      <c r="A9615" s="1">
        <v>9612</v>
      </c>
      <c r="B9615" s="1">
        <f t="shared" ca="1" si="1053"/>
        <v>47990.603478176505</v>
      </c>
      <c r="C9615" s="1">
        <f t="shared" ca="1" si="1050"/>
        <v>500</v>
      </c>
      <c r="D9615" s="1">
        <f t="shared" ca="1" si="1051"/>
        <v>-42.077013244733351</v>
      </c>
      <c r="E9615" s="1">
        <f t="shared" ca="1" si="1052"/>
        <v>-1</v>
      </c>
      <c r="F9615" s="1">
        <f t="shared" ca="1" si="1054"/>
        <v>2</v>
      </c>
      <c r="G9615" s="1">
        <f t="shared" ca="1" si="1055"/>
        <v>6</v>
      </c>
      <c r="H9615" s="1">
        <f t="shared" ca="1" si="1056"/>
        <v>0</v>
      </c>
    </row>
    <row r="9616" spans="1:8" hidden="1" x14ac:dyDescent="0.2">
      <c r="A9616" s="1">
        <v>9613</v>
      </c>
      <c r="B9616" s="1">
        <f t="shared" ca="1" si="1053"/>
        <v>26952.096855809828</v>
      </c>
      <c r="C9616" s="1">
        <f t="shared" ca="1" si="1050"/>
        <v>500</v>
      </c>
      <c r="D9616" s="1">
        <f t="shared" ca="1" si="1051"/>
        <v>58.639357099169693</v>
      </c>
      <c r="E9616" s="1">
        <f t="shared" ca="1" si="1052"/>
        <v>-2</v>
      </c>
      <c r="F9616" s="1">
        <f t="shared" ca="1" si="1054"/>
        <v>2</v>
      </c>
      <c r="G9616" s="1">
        <f t="shared" ca="1" si="1055"/>
        <v>7</v>
      </c>
      <c r="H9616" s="1">
        <f t="shared" ca="1" si="1056"/>
        <v>0</v>
      </c>
    </row>
    <row r="9617" spans="1:8" hidden="1" x14ac:dyDescent="0.2">
      <c r="A9617" s="1">
        <v>9614</v>
      </c>
      <c r="B9617" s="1">
        <f t="shared" ca="1" si="1053"/>
        <v>56271.77540539467</v>
      </c>
      <c r="C9617" s="1">
        <f t="shared" ca="1" si="1050"/>
        <v>500</v>
      </c>
      <c r="D9617" s="1">
        <f t="shared" ca="1" si="1051"/>
        <v>58.639357099169693</v>
      </c>
      <c r="E9617" s="1">
        <f t="shared" ca="1" si="1052"/>
        <v>-1</v>
      </c>
      <c r="F9617" s="1">
        <f t="shared" ca="1" si="1054"/>
        <v>2</v>
      </c>
      <c r="G9617" s="1">
        <f t="shared" ca="1" si="1055"/>
        <v>0</v>
      </c>
      <c r="H9617" s="1">
        <f t="shared" ca="1" si="1056"/>
        <v>1</v>
      </c>
    </row>
    <row r="9618" spans="1:8" hidden="1" x14ac:dyDescent="0.2">
      <c r="A9618" s="1">
        <v>9615</v>
      </c>
      <c r="B9618" s="1">
        <f t="shared" ca="1" si="1053"/>
        <v>85591.453954979515</v>
      </c>
      <c r="C9618" s="1">
        <f t="shared" ca="1" si="1050"/>
        <v>100</v>
      </c>
      <c r="D9618" s="1">
        <f t="shared" ca="1" si="1051"/>
        <v>-42.077013244733351</v>
      </c>
      <c r="E9618" s="1">
        <f t="shared" ca="1" si="1052"/>
        <v>0</v>
      </c>
      <c r="F9618" s="1">
        <f t="shared" ca="1" si="1054"/>
        <v>1</v>
      </c>
      <c r="G9618" s="1">
        <f t="shared" ca="1" si="1055"/>
        <v>0</v>
      </c>
      <c r="H9618" s="1">
        <f t="shared" ca="1" si="1056"/>
        <v>2</v>
      </c>
    </row>
    <row r="9619" spans="1:8" hidden="1" x14ac:dyDescent="0.2">
      <c r="A9619" s="1">
        <v>9616</v>
      </c>
      <c r="B9619" s="1">
        <f t="shared" ca="1" si="1053"/>
        <v>81383.752630506177</v>
      </c>
      <c r="C9619" s="1">
        <f t="shared" ca="1" si="1050"/>
        <v>100</v>
      </c>
      <c r="D9619" s="1">
        <f t="shared" ca="1" si="1051"/>
        <v>-42.077013244733351</v>
      </c>
      <c r="E9619" s="1">
        <f t="shared" ca="1" si="1052"/>
        <v>-1</v>
      </c>
      <c r="F9619" s="1">
        <f t="shared" ca="1" si="1054"/>
        <v>1</v>
      </c>
      <c r="G9619" s="1">
        <f t="shared" ca="1" si="1055"/>
        <v>1</v>
      </c>
      <c r="H9619" s="1">
        <f t="shared" ca="1" si="1056"/>
        <v>0</v>
      </c>
    </row>
    <row r="9620" spans="1:8" hidden="1" x14ac:dyDescent="0.2">
      <c r="A9620" s="1">
        <v>9617</v>
      </c>
      <c r="B9620" s="1">
        <f t="shared" ca="1" si="1053"/>
        <v>77176.051306032838</v>
      </c>
      <c r="C9620" s="1">
        <f t="shared" ca="1" si="1050"/>
        <v>100</v>
      </c>
      <c r="D9620" s="1">
        <f t="shared" ca="1" si="1051"/>
        <v>-42.077013244733351</v>
      </c>
      <c r="E9620" s="1">
        <f t="shared" ca="1" si="1052"/>
        <v>-2</v>
      </c>
      <c r="F9620" s="1">
        <f t="shared" ca="1" si="1054"/>
        <v>1</v>
      </c>
      <c r="G9620" s="1">
        <f t="shared" ca="1" si="1055"/>
        <v>2</v>
      </c>
      <c r="H9620" s="1">
        <f t="shared" ca="1" si="1056"/>
        <v>0</v>
      </c>
    </row>
    <row r="9621" spans="1:8" hidden="1" x14ac:dyDescent="0.2">
      <c r="A9621" s="1">
        <v>9618</v>
      </c>
      <c r="B9621" s="1">
        <f t="shared" ca="1" si="1053"/>
        <v>72968.349981559499</v>
      </c>
      <c r="C9621" s="1">
        <f t="shared" ca="1" si="1050"/>
        <v>100</v>
      </c>
      <c r="D9621" s="1">
        <f t="shared" ca="1" si="1051"/>
        <v>-42.077013244733351</v>
      </c>
      <c r="E9621" s="1">
        <f t="shared" ca="1" si="1052"/>
        <v>-3</v>
      </c>
      <c r="F9621" s="1">
        <f t="shared" ca="1" si="1054"/>
        <v>1</v>
      </c>
      <c r="G9621" s="1">
        <f t="shared" ca="1" si="1055"/>
        <v>3</v>
      </c>
      <c r="H9621" s="1">
        <f t="shared" ca="1" si="1056"/>
        <v>0</v>
      </c>
    </row>
    <row r="9622" spans="1:8" hidden="1" x14ac:dyDescent="0.2">
      <c r="A9622" s="1">
        <v>9619</v>
      </c>
      <c r="B9622" s="1">
        <f t="shared" ca="1" si="1053"/>
        <v>68760.64865708616</v>
      </c>
      <c r="C9622" s="1">
        <f t="shared" ca="1" si="1050"/>
        <v>100</v>
      </c>
      <c r="D9622" s="1">
        <f t="shared" ca="1" si="1051"/>
        <v>-42.077013244733351</v>
      </c>
      <c r="E9622" s="1">
        <f t="shared" ca="1" si="1052"/>
        <v>-4</v>
      </c>
      <c r="F9622" s="1">
        <f t="shared" ca="1" si="1054"/>
        <v>1</v>
      </c>
      <c r="G9622" s="1">
        <f t="shared" ca="1" si="1055"/>
        <v>4</v>
      </c>
      <c r="H9622" s="1">
        <f t="shared" ca="1" si="1056"/>
        <v>0</v>
      </c>
    </row>
    <row r="9623" spans="1:8" hidden="1" x14ac:dyDescent="0.2">
      <c r="A9623" s="1">
        <v>9620</v>
      </c>
      <c r="B9623" s="1">
        <f t="shared" ca="1" si="1053"/>
        <v>64552.947332612821</v>
      </c>
      <c r="C9623" s="1">
        <f t="shared" ca="1" si="1050"/>
        <v>500</v>
      </c>
      <c r="D9623" s="1">
        <f t="shared" ca="1" si="1051"/>
        <v>58.639357099169693</v>
      </c>
      <c r="E9623" s="1">
        <f t="shared" ca="1" si="1052"/>
        <v>0</v>
      </c>
      <c r="F9623" s="1">
        <f t="shared" ca="1" si="1054"/>
        <v>2</v>
      </c>
      <c r="G9623" s="1">
        <f t="shared" ca="1" si="1055"/>
        <v>5</v>
      </c>
      <c r="H9623" s="1">
        <f t="shared" ca="1" si="1056"/>
        <v>0</v>
      </c>
    </row>
    <row r="9624" spans="1:8" hidden="1" x14ac:dyDescent="0.2">
      <c r="A9624" s="1">
        <v>9621</v>
      </c>
      <c r="B9624" s="1">
        <f t="shared" ca="1" si="1053"/>
        <v>93872.625882197666</v>
      </c>
      <c r="C9624" s="1">
        <f t="shared" ca="1" si="1050"/>
        <v>100</v>
      </c>
      <c r="D9624" s="1">
        <f t="shared" ca="1" si="1051"/>
        <v>-42.077013244733351</v>
      </c>
      <c r="E9624" s="1">
        <f t="shared" ca="1" si="1052"/>
        <v>0</v>
      </c>
      <c r="F9624" s="1">
        <f t="shared" ca="1" si="1054"/>
        <v>1</v>
      </c>
      <c r="G9624" s="1">
        <f t="shared" ca="1" si="1055"/>
        <v>0</v>
      </c>
      <c r="H9624" s="1">
        <f t="shared" ca="1" si="1056"/>
        <v>1</v>
      </c>
    </row>
    <row r="9625" spans="1:8" hidden="1" x14ac:dyDescent="0.2">
      <c r="A9625" s="1">
        <v>9622</v>
      </c>
      <c r="B9625" s="1">
        <f t="shared" ca="1" si="1053"/>
        <v>89664.924557724327</v>
      </c>
      <c r="C9625" s="1">
        <f t="shared" ca="1" si="1050"/>
        <v>100</v>
      </c>
      <c r="D9625" s="1">
        <f t="shared" ca="1" si="1051"/>
        <v>-42.077013244733351</v>
      </c>
      <c r="E9625" s="1">
        <f t="shared" ca="1" si="1052"/>
        <v>-1</v>
      </c>
      <c r="F9625" s="1">
        <f t="shared" ca="1" si="1054"/>
        <v>1</v>
      </c>
      <c r="G9625" s="1">
        <f t="shared" ca="1" si="1055"/>
        <v>1</v>
      </c>
      <c r="H9625" s="1">
        <f t="shared" ca="1" si="1056"/>
        <v>0</v>
      </c>
    </row>
    <row r="9626" spans="1:8" hidden="1" x14ac:dyDescent="0.2">
      <c r="A9626" s="1">
        <v>9623</v>
      </c>
      <c r="B9626" s="1">
        <f t="shared" ca="1" si="1053"/>
        <v>85457.223233250988</v>
      </c>
      <c r="C9626" s="1">
        <f t="shared" ca="1" si="1050"/>
        <v>100</v>
      </c>
      <c r="D9626" s="1">
        <f t="shared" ca="1" si="1051"/>
        <v>58.639357099169693</v>
      </c>
      <c r="E9626" s="1">
        <f t="shared" ca="1" si="1052"/>
        <v>-2</v>
      </c>
      <c r="F9626" s="1">
        <f t="shared" ca="1" si="1054"/>
        <v>1</v>
      </c>
      <c r="G9626" s="1">
        <f t="shared" ca="1" si="1055"/>
        <v>2</v>
      </c>
      <c r="H9626" s="1">
        <f t="shared" ca="1" si="1056"/>
        <v>0</v>
      </c>
    </row>
    <row r="9627" spans="1:8" hidden="1" x14ac:dyDescent="0.2">
      <c r="A9627" s="1">
        <v>9624</v>
      </c>
      <c r="B9627" s="1">
        <f t="shared" ca="1" si="1053"/>
        <v>91321.15894316796</v>
      </c>
      <c r="C9627" s="1">
        <f t="shared" ca="1" si="1050"/>
        <v>100</v>
      </c>
      <c r="D9627" s="1">
        <f t="shared" ca="1" si="1051"/>
        <v>-42.077013244733351</v>
      </c>
      <c r="E9627" s="1">
        <f t="shared" ca="1" si="1052"/>
        <v>-1</v>
      </c>
      <c r="F9627" s="1">
        <f t="shared" ca="1" si="1054"/>
        <v>1</v>
      </c>
      <c r="G9627" s="1">
        <f t="shared" ca="1" si="1055"/>
        <v>0</v>
      </c>
      <c r="H9627" s="1">
        <f t="shared" ca="1" si="1056"/>
        <v>1</v>
      </c>
    </row>
    <row r="9628" spans="1:8" hidden="1" x14ac:dyDescent="0.2">
      <c r="A9628" s="1">
        <v>9625</v>
      </c>
      <c r="B9628" s="1">
        <f t="shared" ca="1" si="1053"/>
        <v>87113.457618694621</v>
      </c>
      <c r="C9628" s="1">
        <f t="shared" ca="1" si="1050"/>
        <v>100</v>
      </c>
      <c r="D9628" s="1">
        <f t="shared" ca="1" si="1051"/>
        <v>58.639357099169693</v>
      </c>
      <c r="E9628" s="1">
        <f t="shared" ca="1" si="1052"/>
        <v>-2</v>
      </c>
      <c r="F9628" s="1">
        <f t="shared" ca="1" si="1054"/>
        <v>1</v>
      </c>
      <c r="G9628" s="1">
        <f t="shared" ca="1" si="1055"/>
        <v>1</v>
      </c>
      <c r="H9628" s="1">
        <f t="shared" ca="1" si="1056"/>
        <v>0</v>
      </c>
    </row>
    <row r="9629" spans="1:8" hidden="1" x14ac:dyDescent="0.2">
      <c r="A9629" s="1">
        <v>9626</v>
      </c>
      <c r="B9629" s="1">
        <f t="shared" ca="1" si="1053"/>
        <v>92977.393328611593</v>
      </c>
      <c r="C9629" s="1">
        <f t="shared" ca="1" si="1050"/>
        <v>100</v>
      </c>
      <c r="D9629" s="1">
        <f t="shared" ca="1" si="1051"/>
        <v>58.639357099169693</v>
      </c>
      <c r="E9629" s="1">
        <f t="shared" ca="1" si="1052"/>
        <v>-1</v>
      </c>
      <c r="F9629" s="1">
        <f t="shared" ca="1" si="1054"/>
        <v>1</v>
      </c>
      <c r="G9629" s="1">
        <f t="shared" ca="1" si="1055"/>
        <v>0</v>
      </c>
      <c r="H9629" s="1">
        <f t="shared" ca="1" si="1056"/>
        <v>1</v>
      </c>
    </row>
    <row r="9630" spans="1:8" hidden="1" x14ac:dyDescent="0.2">
      <c r="A9630" s="1">
        <v>9627</v>
      </c>
      <c r="B9630" s="1">
        <f t="shared" ca="1" si="1053"/>
        <v>98841.329038528565</v>
      </c>
      <c r="C9630" s="1">
        <f t="shared" ca="1" si="1050"/>
        <v>100</v>
      </c>
      <c r="D9630" s="1">
        <f t="shared" ca="1" si="1051"/>
        <v>-42.077013244733351</v>
      </c>
      <c r="E9630" s="1">
        <f t="shared" ca="1" si="1052"/>
        <v>0</v>
      </c>
      <c r="F9630" s="1">
        <f t="shared" ca="1" si="1054"/>
        <v>1</v>
      </c>
      <c r="G9630" s="1">
        <f t="shared" ca="1" si="1055"/>
        <v>0</v>
      </c>
      <c r="H9630" s="1">
        <f t="shared" ca="1" si="1056"/>
        <v>2</v>
      </c>
    </row>
    <row r="9631" spans="1:8" hidden="1" x14ac:dyDescent="0.2">
      <c r="A9631" s="1">
        <v>9628</v>
      </c>
      <c r="B9631" s="1">
        <f t="shared" ca="1" si="1053"/>
        <v>94633.627714055227</v>
      </c>
      <c r="C9631" s="1">
        <f t="shared" ca="1" si="1050"/>
        <v>100</v>
      </c>
      <c r="D9631" s="1">
        <f t="shared" ca="1" si="1051"/>
        <v>-42.077013244733351</v>
      </c>
      <c r="E9631" s="1">
        <f t="shared" ca="1" si="1052"/>
        <v>-1</v>
      </c>
      <c r="F9631" s="1">
        <f t="shared" ca="1" si="1054"/>
        <v>1</v>
      </c>
      <c r="G9631" s="1">
        <f t="shared" ca="1" si="1055"/>
        <v>1</v>
      </c>
      <c r="H9631" s="1">
        <f t="shared" ca="1" si="1056"/>
        <v>0</v>
      </c>
    </row>
    <row r="9632" spans="1:8" hidden="1" x14ac:dyDescent="0.2">
      <c r="A9632" s="1">
        <v>9629</v>
      </c>
      <c r="B9632" s="1">
        <f t="shared" ca="1" si="1053"/>
        <v>90425.926389581888</v>
      </c>
      <c r="C9632" s="1">
        <f t="shared" ca="1" si="1050"/>
        <v>100</v>
      </c>
      <c r="D9632" s="1">
        <f t="shared" ca="1" si="1051"/>
        <v>58.639357099169693</v>
      </c>
      <c r="E9632" s="1">
        <f t="shared" ca="1" si="1052"/>
        <v>-2</v>
      </c>
      <c r="F9632" s="1">
        <f t="shared" ca="1" si="1054"/>
        <v>1</v>
      </c>
      <c r="G9632" s="1">
        <f t="shared" ca="1" si="1055"/>
        <v>2</v>
      </c>
      <c r="H9632" s="1">
        <f t="shared" ca="1" si="1056"/>
        <v>0</v>
      </c>
    </row>
    <row r="9633" spans="1:8" hidden="1" x14ac:dyDescent="0.2">
      <c r="A9633" s="1">
        <v>9630</v>
      </c>
      <c r="B9633" s="1">
        <f t="shared" ca="1" si="1053"/>
        <v>96289.86209949886</v>
      </c>
      <c r="C9633" s="1">
        <f t="shared" ca="1" si="1050"/>
        <v>100</v>
      </c>
      <c r="D9633" s="1">
        <f t="shared" ca="1" si="1051"/>
        <v>58.639357099169693</v>
      </c>
      <c r="E9633" s="1">
        <f t="shared" ca="1" si="1052"/>
        <v>-1</v>
      </c>
      <c r="F9633" s="1">
        <f t="shared" ca="1" si="1054"/>
        <v>1</v>
      </c>
      <c r="G9633" s="1">
        <f t="shared" ca="1" si="1055"/>
        <v>0</v>
      </c>
      <c r="H9633" s="1">
        <f t="shared" ca="1" si="1056"/>
        <v>1</v>
      </c>
    </row>
    <row r="9634" spans="1:8" hidden="1" x14ac:dyDescent="0.2">
      <c r="A9634" s="1">
        <v>9631</v>
      </c>
      <c r="B9634" s="1">
        <f t="shared" ca="1" si="1053"/>
        <v>102153.79780941583</v>
      </c>
      <c r="C9634" s="1">
        <f t="shared" ca="1" si="1050"/>
        <v>100</v>
      </c>
      <c r="D9634" s="1">
        <f t="shared" ca="1" si="1051"/>
        <v>-42.077013244733351</v>
      </c>
      <c r="E9634" s="1">
        <f t="shared" ca="1" si="1052"/>
        <v>0</v>
      </c>
      <c r="F9634" s="1">
        <f t="shared" ca="1" si="1054"/>
        <v>1</v>
      </c>
      <c r="G9634" s="1">
        <f t="shared" ca="1" si="1055"/>
        <v>0</v>
      </c>
      <c r="H9634" s="1">
        <f t="shared" ca="1" si="1056"/>
        <v>2</v>
      </c>
    </row>
    <row r="9635" spans="1:8" hidden="1" x14ac:dyDescent="0.2">
      <c r="A9635" s="1">
        <v>9632</v>
      </c>
      <c r="B9635" s="1">
        <f t="shared" ca="1" si="1053"/>
        <v>97946.096484942493</v>
      </c>
      <c r="C9635" s="1">
        <f t="shared" ca="1" si="1050"/>
        <v>100</v>
      </c>
      <c r="D9635" s="1">
        <f t="shared" ca="1" si="1051"/>
        <v>58.639357099169693</v>
      </c>
      <c r="E9635" s="1">
        <f t="shared" ca="1" si="1052"/>
        <v>-1</v>
      </c>
      <c r="F9635" s="1">
        <f t="shared" ca="1" si="1054"/>
        <v>1</v>
      </c>
      <c r="G9635" s="1">
        <f t="shared" ca="1" si="1055"/>
        <v>1</v>
      </c>
      <c r="H9635" s="1">
        <f t="shared" ca="1" si="1056"/>
        <v>0</v>
      </c>
    </row>
    <row r="9636" spans="1:8" hidden="1" x14ac:dyDescent="0.2">
      <c r="A9636" s="1">
        <v>9633</v>
      </c>
      <c r="B9636" s="1">
        <f t="shared" ca="1" si="1053"/>
        <v>103810.03219485946</v>
      </c>
      <c r="C9636" s="1">
        <f t="shared" ca="1" si="1050"/>
        <v>100</v>
      </c>
      <c r="D9636" s="1">
        <f t="shared" ca="1" si="1051"/>
        <v>-42.077013244733351</v>
      </c>
      <c r="E9636" s="1">
        <f t="shared" ca="1" si="1052"/>
        <v>0</v>
      </c>
      <c r="F9636" s="1">
        <f t="shared" ca="1" si="1054"/>
        <v>1</v>
      </c>
      <c r="G9636" s="1">
        <f t="shared" ca="1" si="1055"/>
        <v>0</v>
      </c>
      <c r="H9636" s="1">
        <f t="shared" ca="1" si="1056"/>
        <v>1</v>
      </c>
    </row>
    <row r="9637" spans="1:8" hidden="1" x14ac:dyDescent="0.2">
      <c r="A9637" s="1">
        <v>9634</v>
      </c>
      <c r="B9637" s="1">
        <f t="shared" ca="1" si="1053"/>
        <v>99602.330870386126</v>
      </c>
      <c r="C9637" s="1">
        <f t="shared" ca="1" si="1050"/>
        <v>100</v>
      </c>
      <c r="D9637" s="1">
        <f t="shared" ca="1" si="1051"/>
        <v>-42.077013244733351</v>
      </c>
      <c r="E9637" s="1">
        <f t="shared" ca="1" si="1052"/>
        <v>-1</v>
      </c>
      <c r="F9637" s="1">
        <f t="shared" ca="1" si="1054"/>
        <v>1</v>
      </c>
      <c r="G9637" s="1">
        <f t="shared" ca="1" si="1055"/>
        <v>1</v>
      </c>
      <c r="H9637" s="1">
        <f t="shared" ca="1" si="1056"/>
        <v>0</v>
      </c>
    </row>
    <row r="9638" spans="1:8" hidden="1" x14ac:dyDescent="0.2">
      <c r="A9638" s="1">
        <v>9635</v>
      </c>
      <c r="B9638" s="1">
        <f t="shared" ca="1" si="1053"/>
        <v>95394.629545912787</v>
      </c>
      <c r="C9638" s="1">
        <f t="shared" ca="1" si="1050"/>
        <v>100</v>
      </c>
      <c r="D9638" s="1">
        <f t="shared" ca="1" si="1051"/>
        <v>-42.077013244733351</v>
      </c>
      <c r="E9638" s="1">
        <f t="shared" ca="1" si="1052"/>
        <v>-2</v>
      </c>
      <c r="F9638" s="1">
        <f t="shared" ca="1" si="1054"/>
        <v>1</v>
      </c>
      <c r="G9638" s="1">
        <f t="shared" ca="1" si="1055"/>
        <v>2</v>
      </c>
      <c r="H9638" s="1">
        <f t="shared" ca="1" si="1056"/>
        <v>0</v>
      </c>
    </row>
    <row r="9639" spans="1:8" hidden="1" x14ac:dyDescent="0.2">
      <c r="A9639" s="1">
        <v>9636</v>
      </c>
      <c r="B9639" s="1">
        <f t="shared" ca="1" si="1053"/>
        <v>91186.928221439448</v>
      </c>
      <c r="C9639" s="1">
        <f t="shared" ca="1" si="1050"/>
        <v>100</v>
      </c>
      <c r="D9639" s="1">
        <f t="shared" ca="1" si="1051"/>
        <v>-42.077013244733351</v>
      </c>
      <c r="E9639" s="1">
        <f t="shared" ca="1" si="1052"/>
        <v>-3</v>
      </c>
      <c r="F9639" s="1">
        <f t="shared" ca="1" si="1054"/>
        <v>1</v>
      </c>
      <c r="G9639" s="1">
        <f t="shared" ca="1" si="1055"/>
        <v>3</v>
      </c>
      <c r="H9639" s="1">
        <f t="shared" ca="1" si="1056"/>
        <v>0</v>
      </c>
    </row>
    <row r="9640" spans="1:8" hidden="1" x14ac:dyDescent="0.2">
      <c r="A9640" s="1">
        <v>9637</v>
      </c>
      <c r="B9640" s="1">
        <f t="shared" ca="1" si="1053"/>
        <v>86979.226896966109</v>
      </c>
      <c r="C9640" s="1">
        <f t="shared" ca="1" si="1050"/>
        <v>100</v>
      </c>
      <c r="D9640" s="1">
        <f t="shared" ca="1" si="1051"/>
        <v>-42.077013244733351</v>
      </c>
      <c r="E9640" s="1">
        <f t="shared" ca="1" si="1052"/>
        <v>-4</v>
      </c>
      <c r="F9640" s="1">
        <f t="shared" ca="1" si="1054"/>
        <v>1</v>
      </c>
      <c r="G9640" s="1">
        <f t="shared" ca="1" si="1055"/>
        <v>4</v>
      </c>
      <c r="H9640" s="1">
        <f t="shared" ca="1" si="1056"/>
        <v>0</v>
      </c>
    </row>
    <row r="9641" spans="1:8" hidden="1" x14ac:dyDescent="0.2">
      <c r="A9641" s="1">
        <v>9638</v>
      </c>
      <c r="B9641" s="1">
        <f t="shared" ca="1" si="1053"/>
        <v>82771.52557249277</v>
      </c>
      <c r="C9641" s="1">
        <f t="shared" ca="1" si="1050"/>
        <v>500</v>
      </c>
      <c r="D9641" s="1">
        <f t="shared" ca="1" si="1051"/>
        <v>58.639357099169693</v>
      </c>
      <c r="E9641" s="1">
        <f t="shared" ca="1" si="1052"/>
        <v>0</v>
      </c>
      <c r="F9641" s="1">
        <f t="shared" ca="1" si="1054"/>
        <v>2</v>
      </c>
      <c r="G9641" s="1">
        <f t="shared" ca="1" si="1055"/>
        <v>5</v>
      </c>
      <c r="H9641" s="1">
        <f t="shared" ca="1" si="1056"/>
        <v>0</v>
      </c>
    </row>
    <row r="9642" spans="1:8" hidden="1" x14ac:dyDescent="0.2">
      <c r="A9642" s="1">
        <v>9639</v>
      </c>
      <c r="B9642" s="1">
        <f t="shared" ca="1" si="1053"/>
        <v>112091.20412207762</v>
      </c>
      <c r="C9642" s="1">
        <f t="shared" ca="1" si="1050"/>
        <v>100</v>
      </c>
      <c r="D9642" s="1">
        <f t="shared" ca="1" si="1051"/>
        <v>-42.077013244733351</v>
      </c>
      <c r="E9642" s="1">
        <f t="shared" ca="1" si="1052"/>
        <v>0</v>
      </c>
      <c r="F9642" s="1">
        <f t="shared" ca="1" si="1054"/>
        <v>1</v>
      </c>
      <c r="G9642" s="1">
        <f t="shared" ca="1" si="1055"/>
        <v>0</v>
      </c>
      <c r="H9642" s="1">
        <f t="shared" ca="1" si="1056"/>
        <v>1</v>
      </c>
    </row>
    <row r="9643" spans="1:8" hidden="1" x14ac:dyDescent="0.2">
      <c r="A9643" s="1">
        <v>9640</v>
      </c>
      <c r="B9643" s="1">
        <f t="shared" ca="1" si="1053"/>
        <v>107883.50279760428</v>
      </c>
      <c r="C9643" s="1">
        <f t="shared" ca="1" si="1050"/>
        <v>100</v>
      </c>
      <c r="D9643" s="1">
        <f t="shared" ca="1" si="1051"/>
        <v>-42.077013244733351</v>
      </c>
      <c r="E9643" s="1">
        <f t="shared" ca="1" si="1052"/>
        <v>-1</v>
      </c>
      <c r="F9643" s="1">
        <f t="shared" ca="1" si="1054"/>
        <v>1</v>
      </c>
      <c r="G9643" s="1">
        <f t="shared" ca="1" si="1055"/>
        <v>1</v>
      </c>
      <c r="H9643" s="1">
        <f t="shared" ca="1" si="1056"/>
        <v>0</v>
      </c>
    </row>
    <row r="9644" spans="1:8" hidden="1" x14ac:dyDescent="0.2">
      <c r="A9644" s="1">
        <v>9641</v>
      </c>
      <c r="B9644" s="1">
        <f t="shared" ca="1" si="1053"/>
        <v>103675.80147313094</v>
      </c>
      <c r="C9644" s="1">
        <f t="shared" ca="1" si="1050"/>
        <v>100</v>
      </c>
      <c r="D9644" s="1">
        <f t="shared" ca="1" si="1051"/>
        <v>58.639357099169693</v>
      </c>
      <c r="E9644" s="1">
        <f t="shared" ca="1" si="1052"/>
        <v>-2</v>
      </c>
      <c r="F9644" s="1">
        <f t="shared" ca="1" si="1054"/>
        <v>1</v>
      </c>
      <c r="G9644" s="1">
        <f t="shared" ca="1" si="1055"/>
        <v>2</v>
      </c>
      <c r="H9644" s="1">
        <f t="shared" ca="1" si="1056"/>
        <v>0</v>
      </c>
    </row>
    <row r="9645" spans="1:8" hidden="1" x14ac:dyDescent="0.2">
      <c r="A9645" s="1">
        <v>9642</v>
      </c>
      <c r="B9645" s="1">
        <f t="shared" ca="1" si="1053"/>
        <v>109539.73718304791</v>
      </c>
      <c r="C9645" s="1">
        <f t="shared" ca="1" si="1050"/>
        <v>100</v>
      </c>
      <c r="D9645" s="1">
        <f t="shared" ca="1" si="1051"/>
        <v>58.639357099169693</v>
      </c>
      <c r="E9645" s="1">
        <f t="shared" ca="1" si="1052"/>
        <v>-1</v>
      </c>
      <c r="F9645" s="1">
        <f t="shared" ca="1" si="1054"/>
        <v>1</v>
      </c>
      <c r="G9645" s="1">
        <f t="shared" ca="1" si="1055"/>
        <v>0</v>
      </c>
      <c r="H9645" s="1">
        <f t="shared" ca="1" si="1056"/>
        <v>1</v>
      </c>
    </row>
    <row r="9646" spans="1:8" hidden="1" x14ac:dyDescent="0.2">
      <c r="A9646" s="1">
        <v>9643</v>
      </c>
      <c r="B9646" s="1">
        <f t="shared" ca="1" si="1053"/>
        <v>115403.67289296488</v>
      </c>
      <c r="C9646" s="1">
        <f t="shared" ca="1" si="1050"/>
        <v>100</v>
      </c>
      <c r="D9646" s="1">
        <f t="shared" ca="1" si="1051"/>
        <v>-42.077013244733351</v>
      </c>
      <c r="E9646" s="1">
        <f t="shared" ca="1" si="1052"/>
        <v>0</v>
      </c>
      <c r="F9646" s="1">
        <f t="shared" ca="1" si="1054"/>
        <v>1</v>
      </c>
      <c r="G9646" s="1">
        <f t="shared" ca="1" si="1055"/>
        <v>0</v>
      </c>
      <c r="H9646" s="1">
        <f t="shared" ca="1" si="1056"/>
        <v>2</v>
      </c>
    </row>
    <row r="9647" spans="1:8" hidden="1" x14ac:dyDescent="0.2">
      <c r="A9647" s="1">
        <v>9644</v>
      </c>
      <c r="B9647" s="1">
        <f t="shared" ca="1" si="1053"/>
        <v>111195.97156849154</v>
      </c>
      <c r="C9647" s="1">
        <f t="shared" ca="1" si="1050"/>
        <v>100</v>
      </c>
      <c r="D9647" s="1">
        <f t="shared" ca="1" si="1051"/>
        <v>-42.077013244733351</v>
      </c>
      <c r="E9647" s="1">
        <f t="shared" ca="1" si="1052"/>
        <v>-1</v>
      </c>
      <c r="F9647" s="1">
        <f t="shared" ca="1" si="1054"/>
        <v>1</v>
      </c>
      <c r="G9647" s="1">
        <f t="shared" ca="1" si="1055"/>
        <v>1</v>
      </c>
      <c r="H9647" s="1">
        <f t="shared" ca="1" si="1056"/>
        <v>0</v>
      </c>
    </row>
    <row r="9648" spans="1:8" hidden="1" x14ac:dyDescent="0.2">
      <c r="A9648" s="1">
        <v>9645</v>
      </c>
      <c r="B9648" s="1">
        <f t="shared" ca="1" si="1053"/>
        <v>106988.2702440182</v>
      </c>
      <c r="C9648" s="1">
        <f t="shared" ca="1" si="1050"/>
        <v>100</v>
      </c>
      <c r="D9648" s="1">
        <f t="shared" ca="1" si="1051"/>
        <v>-42.077013244733351</v>
      </c>
      <c r="E9648" s="1">
        <f t="shared" ca="1" si="1052"/>
        <v>-2</v>
      </c>
      <c r="F9648" s="1">
        <f t="shared" ca="1" si="1054"/>
        <v>1</v>
      </c>
      <c r="G9648" s="1">
        <f t="shared" ca="1" si="1055"/>
        <v>2</v>
      </c>
      <c r="H9648" s="1">
        <f t="shared" ca="1" si="1056"/>
        <v>0</v>
      </c>
    </row>
    <row r="9649" spans="1:8" hidden="1" x14ac:dyDescent="0.2">
      <c r="A9649" s="1">
        <v>9646</v>
      </c>
      <c r="B9649" s="1">
        <f t="shared" ca="1" si="1053"/>
        <v>102780.56891954486</v>
      </c>
      <c r="C9649" s="1">
        <f t="shared" ca="1" si="1050"/>
        <v>100</v>
      </c>
      <c r="D9649" s="1">
        <f t="shared" ca="1" si="1051"/>
        <v>-42.077013244733351</v>
      </c>
      <c r="E9649" s="1">
        <f t="shared" ca="1" si="1052"/>
        <v>-3</v>
      </c>
      <c r="F9649" s="1">
        <f t="shared" ca="1" si="1054"/>
        <v>1</v>
      </c>
      <c r="G9649" s="1">
        <f t="shared" ca="1" si="1055"/>
        <v>3</v>
      </c>
      <c r="H9649" s="1">
        <f t="shared" ca="1" si="1056"/>
        <v>0</v>
      </c>
    </row>
    <row r="9650" spans="1:8" hidden="1" x14ac:dyDescent="0.2">
      <c r="A9650" s="1">
        <v>9647</v>
      </c>
      <c r="B9650" s="1">
        <f t="shared" ca="1" si="1053"/>
        <v>98572.867595071526</v>
      </c>
      <c r="C9650" s="1">
        <f t="shared" ca="1" si="1050"/>
        <v>100</v>
      </c>
      <c r="D9650" s="1">
        <f t="shared" ca="1" si="1051"/>
        <v>-42.077013244733351</v>
      </c>
      <c r="E9650" s="1">
        <f t="shared" ca="1" si="1052"/>
        <v>-4</v>
      </c>
      <c r="F9650" s="1">
        <f t="shared" ca="1" si="1054"/>
        <v>1</v>
      </c>
      <c r="G9650" s="1">
        <f t="shared" ca="1" si="1055"/>
        <v>4</v>
      </c>
      <c r="H9650" s="1">
        <f t="shared" ca="1" si="1056"/>
        <v>0</v>
      </c>
    </row>
    <row r="9651" spans="1:8" hidden="1" x14ac:dyDescent="0.2">
      <c r="A9651" s="1">
        <v>9648</v>
      </c>
      <c r="B9651" s="1">
        <f t="shared" ca="1" si="1053"/>
        <v>94365.166270598187</v>
      </c>
      <c r="C9651" s="1">
        <f t="shared" ca="1" si="1050"/>
        <v>500</v>
      </c>
      <c r="D9651" s="1">
        <f t="shared" ca="1" si="1051"/>
        <v>-42.077013244733351</v>
      </c>
      <c r="E9651" s="1">
        <f t="shared" ca="1" si="1052"/>
        <v>0</v>
      </c>
      <c r="F9651" s="1">
        <f t="shared" ca="1" si="1054"/>
        <v>2</v>
      </c>
      <c r="G9651" s="1">
        <f t="shared" ca="1" si="1055"/>
        <v>5</v>
      </c>
      <c r="H9651" s="1">
        <f t="shared" ca="1" si="1056"/>
        <v>0</v>
      </c>
    </row>
    <row r="9652" spans="1:8" hidden="1" x14ac:dyDescent="0.2">
      <c r="A9652" s="1">
        <v>9649</v>
      </c>
      <c r="B9652" s="1">
        <f t="shared" ca="1" si="1053"/>
        <v>73326.659648231507</v>
      </c>
      <c r="C9652" s="1">
        <f t="shared" ca="1" si="1050"/>
        <v>500</v>
      </c>
      <c r="D9652" s="1">
        <f t="shared" ca="1" si="1051"/>
        <v>-42.077013244733351</v>
      </c>
      <c r="E9652" s="1">
        <f t="shared" ca="1" si="1052"/>
        <v>-1</v>
      </c>
      <c r="F9652" s="1">
        <f t="shared" ca="1" si="1054"/>
        <v>2</v>
      </c>
      <c r="G9652" s="1">
        <f t="shared" ca="1" si="1055"/>
        <v>6</v>
      </c>
      <c r="H9652" s="1">
        <f t="shared" ca="1" si="1056"/>
        <v>0</v>
      </c>
    </row>
    <row r="9653" spans="1:8" hidden="1" x14ac:dyDescent="0.2">
      <c r="A9653" s="1">
        <v>9650</v>
      </c>
      <c r="B9653" s="1">
        <f t="shared" ca="1" si="1053"/>
        <v>52288.153025864827</v>
      </c>
      <c r="C9653" s="1">
        <f t="shared" ca="1" si="1050"/>
        <v>500</v>
      </c>
      <c r="D9653" s="1">
        <f t="shared" ca="1" si="1051"/>
        <v>-42.077013244733351</v>
      </c>
      <c r="E9653" s="1">
        <f t="shared" ca="1" si="1052"/>
        <v>-2</v>
      </c>
      <c r="F9653" s="1">
        <f t="shared" ca="1" si="1054"/>
        <v>2</v>
      </c>
      <c r="G9653" s="1">
        <f t="shared" ca="1" si="1055"/>
        <v>7</v>
      </c>
      <c r="H9653" s="1">
        <f t="shared" ca="1" si="1056"/>
        <v>0</v>
      </c>
    </row>
    <row r="9654" spans="1:8" hidden="1" x14ac:dyDescent="0.2">
      <c r="A9654" s="1">
        <v>9651</v>
      </c>
      <c r="B9654" s="1">
        <f t="shared" ca="1" si="1053"/>
        <v>31249.646403498151</v>
      </c>
      <c r="C9654" s="1">
        <f t="shared" ca="1" si="1050"/>
        <v>500</v>
      </c>
      <c r="D9654" s="1">
        <f t="shared" ca="1" si="1051"/>
        <v>-42.077013244733351</v>
      </c>
      <c r="E9654" s="1">
        <f t="shared" ca="1" si="1052"/>
        <v>-3</v>
      </c>
      <c r="F9654" s="1">
        <f t="shared" ca="1" si="1054"/>
        <v>2</v>
      </c>
      <c r="G9654" s="1">
        <f t="shared" ca="1" si="1055"/>
        <v>8</v>
      </c>
      <c r="H9654" s="1">
        <f t="shared" ca="1" si="1056"/>
        <v>0</v>
      </c>
    </row>
    <row r="9655" spans="1:8" hidden="1" x14ac:dyDescent="0.2">
      <c r="A9655" s="1">
        <v>9652</v>
      </c>
      <c r="B9655" s="1">
        <f t="shared" ca="1" si="1053"/>
        <v>10211.139781131475</v>
      </c>
      <c r="C9655" s="1">
        <f t="shared" ca="1" si="1050"/>
        <v>500</v>
      </c>
      <c r="D9655" s="1">
        <f t="shared" ca="1" si="1051"/>
        <v>-42.077013244733351</v>
      </c>
      <c r="E9655" s="1">
        <f t="shared" ca="1" si="1052"/>
        <v>-4</v>
      </c>
      <c r="F9655" s="1">
        <f t="shared" ca="1" si="1054"/>
        <v>2</v>
      </c>
      <c r="G9655" s="1">
        <f t="shared" ca="1" si="1055"/>
        <v>9</v>
      </c>
      <c r="H9655" s="1">
        <f t="shared" ca="1" si="1056"/>
        <v>0</v>
      </c>
    </row>
    <row r="9656" spans="1:8" hidden="1" x14ac:dyDescent="0.2">
      <c r="A9656" s="1">
        <v>9653</v>
      </c>
      <c r="B9656" s="1">
        <f t="shared" ca="1" si="1053"/>
        <v>-10827.366841235202</v>
      </c>
      <c r="C9656" s="1">
        <f t="shared" ca="1" si="1050"/>
        <v>100</v>
      </c>
      <c r="D9656" s="1">
        <f t="shared" ca="1" si="1051"/>
        <v>-42.077013244733351</v>
      </c>
      <c r="E9656" s="1">
        <f t="shared" ca="1" si="1052"/>
        <v>0</v>
      </c>
      <c r="F9656" s="1">
        <f t="shared" ca="1" si="1054"/>
        <v>1</v>
      </c>
      <c r="G9656" s="1">
        <f t="shared" ca="1" si="1055"/>
        <v>10</v>
      </c>
      <c r="H9656" s="1">
        <f t="shared" ca="1" si="1056"/>
        <v>0</v>
      </c>
    </row>
    <row r="9657" spans="1:8" hidden="1" x14ac:dyDescent="0.2">
      <c r="A9657" s="1">
        <v>9654</v>
      </c>
      <c r="B9657" s="1">
        <f t="shared" ca="1" si="1053"/>
        <v>-15035.068165708537</v>
      </c>
      <c r="C9657" s="1">
        <f t="shared" ca="1" si="1050"/>
        <v>100</v>
      </c>
      <c r="D9657" s="1">
        <f t="shared" ca="1" si="1051"/>
        <v>58.639357099169693</v>
      </c>
      <c r="E9657" s="1">
        <f t="shared" ca="1" si="1052"/>
        <v>-1</v>
      </c>
      <c r="F9657" s="1">
        <f t="shared" ca="1" si="1054"/>
        <v>1</v>
      </c>
      <c r="G9657" s="1">
        <f t="shared" ca="1" si="1055"/>
        <v>11</v>
      </c>
      <c r="H9657" s="1">
        <f t="shared" ca="1" si="1056"/>
        <v>0</v>
      </c>
    </row>
    <row r="9658" spans="1:8" hidden="1" x14ac:dyDescent="0.2">
      <c r="A9658" s="1">
        <v>9655</v>
      </c>
      <c r="B9658" s="1">
        <f t="shared" ca="1" si="1053"/>
        <v>-9171.1324557915686</v>
      </c>
      <c r="C9658" s="1">
        <f t="shared" ca="1" si="1050"/>
        <v>100</v>
      </c>
      <c r="D9658" s="1">
        <f t="shared" ca="1" si="1051"/>
        <v>58.639357099169693</v>
      </c>
      <c r="E9658" s="1">
        <f t="shared" ca="1" si="1052"/>
        <v>0</v>
      </c>
      <c r="F9658" s="1">
        <f t="shared" ca="1" si="1054"/>
        <v>1</v>
      </c>
      <c r="G9658" s="1">
        <f t="shared" ca="1" si="1055"/>
        <v>0</v>
      </c>
      <c r="H9658" s="1">
        <f t="shared" ca="1" si="1056"/>
        <v>1</v>
      </c>
    </row>
    <row r="9659" spans="1:8" hidden="1" x14ac:dyDescent="0.2">
      <c r="A9659" s="1">
        <v>9656</v>
      </c>
      <c r="B9659" s="1">
        <f t="shared" ca="1" si="1053"/>
        <v>-3307.1967458745994</v>
      </c>
      <c r="C9659" s="1">
        <f t="shared" ca="1" si="1050"/>
        <v>100</v>
      </c>
      <c r="D9659" s="1">
        <f t="shared" ca="1" si="1051"/>
        <v>-42.077013244733351</v>
      </c>
      <c r="E9659" s="1">
        <f t="shared" ca="1" si="1052"/>
        <v>0</v>
      </c>
      <c r="F9659" s="1">
        <f t="shared" ca="1" si="1054"/>
        <v>1</v>
      </c>
      <c r="G9659" s="1">
        <f t="shared" ca="1" si="1055"/>
        <v>0</v>
      </c>
      <c r="H9659" s="1">
        <f t="shared" ca="1" si="1056"/>
        <v>2</v>
      </c>
    </row>
    <row r="9660" spans="1:8" hidden="1" x14ac:dyDescent="0.2">
      <c r="A9660" s="1">
        <v>9657</v>
      </c>
      <c r="B9660" s="1">
        <f t="shared" ca="1" si="1053"/>
        <v>-7514.8980703479347</v>
      </c>
      <c r="C9660" s="1">
        <f t="shared" ca="1" si="1050"/>
        <v>100</v>
      </c>
      <c r="D9660" s="1">
        <f t="shared" ca="1" si="1051"/>
        <v>-42.077013244733351</v>
      </c>
      <c r="E9660" s="1">
        <f t="shared" ca="1" si="1052"/>
        <v>-1</v>
      </c>
      <c r="F9660" s="1">
        <f t="shared" ca="1" si="1054"/>
        <v>1</v>
      </c>
      <c r="G9660" s="1">
        <f t="shared" ca="1" si="1055"/>
        <v>1</v>
      </c>
      <c r="H9660" s="1">
        <f t="shared" ca="1" si="1056"/>
        <v>0</v>
      </c>
    </row>
    <row r="9661" spans="1:8" hidden="1" x14ac:dyDescent="0.2">
      <c r="A9661" s="1">
        <v>9658</v>
      </c>
      <c r="B9661" s="1">
        <f t="shared" ca="1" si="1053"/>
        <v>-11722.599394821271</v>
      </c>
      <c r="C9661" s="1">
        <f t="shared" ca="1" si="1050"/>
        <v>100</v>
      </c>
      <c r="D9661" s="1">
        <f t="shared" ca="1" si="1051"/>
        <v>58.639357099169693</v>
      </c>
      <c r="E9661" s="1">
        <f t="shared" ca="1" si="1052"/>
        <v>-2</v>
      </c>
      <c r="F9661" s="1">
        <f t="shared" ca="1" si="1054"/>
        <v>1</v>
      </c>
      <c r="G9661" s="1">
        <f t="shared" ca="1" si="1055"/>
        <v>2</v>
      </c>
      <c r="H9661" s="1">
        <f t="shared" ca="1" si="1056"/>
        <v>0</v>
      </c>
    </row>
    <row r="9662" spans="1:8" hidden="1" x14ac:dyDescent="0.2">
      <c r="A9662" s="1">
        <v>9659</v>
      </c>
      <c r="B9662" s="1">
        <f t="shared" ca="1" si="1053"/>
        <v>-5858.6636849043016</v>
      </c>
      <c r="C9662" s="1">
        <f t="shared" ca="1" si="1050"/>
        <v>100</v>
      </c>
      <c r="D9662" s="1">
        <f t="shared" ca="1" si="1051"/>
        <v>-42.077013244733351</v>
      </c>
      <c r="E9662" s="1">
        <f t="shared" ca="1" si="1052"/>
        <v>-1</v>
      </c>
      <c r="F9662" s="1">
        <f t="shared" ca="1" si="1054"/>
        <v>1</v>
      </c>
      <c r="G9662" s="1">
        <f t="shared" ca="1" si="1055"/>
        <v>0</v>
      </c>
      <c r="H9662" s="1">
        <f t="shared" ca="1" si="1056"/>
        <v>1</v>
      </c>
    </row>
    <row r="9663" spans="1:8" hidden="1" x14ac:dyDescent="0.2">
      <c r="A9663" s="1">
        <v>9660</v>
      </c>
      <c r="B9663" s="1">
        <f t="shared" ca="1" si="1053"/>
        <v>-10066.365009377638</v>
      </c>
      <c r="C9663" s="1">
        <f t="shared" ca="1" si="1050"/>
        <v>100</v>
      </c>
      <c r="D9663" s="1">
        <f t="shared" ca="1" si="1051"/>
        <v>-42.077013244733351</v>
      </c>
      <c r="E9663" s="1">
        <f t="shared" ca="1" si="1052"/>
        <v>-2</v>
      </c>
      <c r="F9663" s="1">
        <f t="shared" ca="1" si="1054"/>
        <v>1</v>
      </c>
      <c r="G9663" s="1">
        <f t="shared" ca="1" si="1055"/>
        <v>1</v>
      </c>
      <c r="H9663" s="1">
        <f t="shared" ca="1" si="1056"/>
        <v>0</v>
      </c>
    </row>
    <row r="9664" spans="1:8" hidden="1" x14ac:dyDescent="0.2">
      <c r="A9664" s="1">
        <v>9661</v>
      </c>
      <c r="B9664" s="1">
        <f t="shared" ca="1" si="1053"/>
        <v>-14274.066333850973</v>
      </c>
      <c r="C9664" s="1">
        <f t="shared" ca="1" si="1050"/>
        <v>100</v>
      </c>
      <c r="D9664" s="1">
        <f t="shared" ca="1" si="1051"/>
        <v>-42.077013244733351</v>
      </c>
      <c r="E9664" s="1">
        <f t="shared" ca="1" si="1052"/>
        <v>-3</v>
      </c>
      <c r="F9664" s="1">
        <f t="shared" ca="1" si="1054"/>
        <v>1</v>
      </c>
      <c r="G9664" s="1">
        <f t="shared" ca="1" si="1055"/>
        <v>2</v>
      </c>
      <c r="H9664" s="1">
        <f t="shared" ca="1" si="1056"/>
        <v>0</v>
      </c>
    </row>
    <row r="9665" spans="1:8" hidden="1" x14ac:dyDescent="0.2">
      <c r="A9665" s="1">
        <v>9662</v>
      </c>
      <c r="B9665" s="1">
        <f t="shared" ca="1" si="1053"/>
        <v>-18481.767658324308</v>
      </c>
      <c r="C9665" s="1">
        <f t="shared" ca="1" si="1050"/>
        <v>100</v>
      </c>
      <c r="D9665" s="1">
        <f t="shared" ca="1" si="1051"/>
        <v>58.639357099169693</v>
      </c>
      <c r="E9665" s="1">
        <f t="shared" ca="1" si="1052"/>
        <v>-4</v>
      </c>
      <c r="F9665" s="1">
        <f t="shared" ca="1" si="1054"/>
        <v>1</v>
      </c>
      <c r="G9665" s="1">
        <f t="shared" ca="1" si="1055"/>
        <v>3</v>
      </c>
      <c r="H9665" s="1">
        <f t="shared" ca="1" si="1056"/>
        <v>0</v>
      </c>
    </row>
    <row r="9666" spans="1:8" hidden="1" x14ac:dyDescent="0.2">
      <c r="A9666" s="1">
        <v>9663</v>
      </c>
      <c r="B9666" s="1">
        <f t="shared" ca="1" si="1053"/>
        <v>-12617.83194840734</v>
      </c>
      <c r="C9666" s="1">
        <f t="shared" ca="1" si="1050"/>
        <v>100</v>
      </c>
      <c r="D9666" s="1">
        <f t="shared" ca="1" si="1051"/>
        <v>58.639357099169693</v>
      </c>
      <c r="E9666" s="1">
        <f t="shared" ca="1" si="1052"/>
        <v>-3</v>
      </c>
      <c r="F9666" s="1">
        <f t="shared" ca="1" si="1054"/>
        <v>1</v>
      </c>
      <c r="G9666" s="1">
        <f t="shared" ca="1" si="1055"/>
        <v>0</v>
      </c>
      <c r="H9666" s="1">
        <f t="shared" ca="1" si="1056"/>
        <v>1</v>
      </c>
    </row>
    <row r="9667" spans="1:8" hidden="1" x14ac:dyDescent="0.2">
      <c r="A9667" s="1">
        <v>9664</v>
      </c>
      <c r="B9667" s="1">
        <f t="shared" ca="1" si="1053"/>
        <v>-6753.8962384903707</v>
      </c>
      <c r="C9667" s="1">
        <f t="shared" ca="1" si="1050"/>
        <v>100</v>
      </c>
      <c r="D9667" s="1">
        <f t="shared" ca="1" si="1051"/>
        <v>58.639357099169693</v>
      </c>
      <c r="E9667" s="1">
        <f t="shared" ca="1" si="1052"/>
        <v>-2</v>
      </c>
      <c r="F9667" s="1">
        <f t="shared" ca="1" si="1054"/>
        <v>1</v>
      </c>
      <c r="G9667" s="1">
        <f t="shared" ca="1" si="1055"/>
        <v>0</v>
      </c>
      <c r="H9667" s="1">
        <f t="shared" ca="1" si="1056"/>
        <v>2</v>
      </c>
    </row>
    <row r="9668" spans="1:8" hidden="1" x14ac:dyDescent="0.2">
      <c r="A9668" s="1">
        <v>9665</v>
      </c>
      <c r="B9668" s="1">
        <f t="shared" ca="1" si="1053"/>
        <v>-889.96052857340146</v>
      </c>
      <c r="C9668" s="1">
        <f t="shared" ca="1" si="1050"/>
        <v>100</v>
      </c>
      <c r="D9668" s="1">
        <f t="shared" ca="1" si="1051"/>
        <v>58.639357099169693</v>
      </c>
      <c r="E9668" s="1">
        <f t="shared" ca="1" si="1052"/>
        <v>-1</v>
      </c>
      <c r="F9668" s="1">
        <f t="shared" ca="1" si="1054"/>
        <v>1</v>
      </c>
      <c r="G9668" s="1">
        <f t="shared" ca="1" si="1055"/>
        <v>0</v>
      </c>
      <c r="H9668" s="1">
        <f t="shared" ca="1" si="1056"/>
        <v>3</v>
      </c>
    </row>
    <row r="9669" spans="1:8" hidden="1" x14ac:dyDescent="0.2">
      <c r="A9669" s="1">
        <v>9666</v>
      </c>
      <c r="B9669" s="1">
        <f t="shared" ca="1" si="1053"/>
        <v>4973.9751813435678</v>
      </c>
      <c r="C9669" s="1">
        <f t="shared" ref="C9669:C9732" ca="1" si="1057">$C$4*POWER($L$2,F9669-1)</f>
        <v>100</v>
      </c>
      <c r="D9669" s="1">
        <f t="shared" ref="D9669:D9732" ca="1" si="1058">IF(RAND()&lt;$B$1,$F$1,$H$1)</f>
        <v>-42.077013244733351</v>
      </c>
      <c r="E9669" s="1">
        <f t="shared" ref="E9669:E9732" ca="1" si="1059">IF(D9668&lt;0,IF(E9668-1=-$D$2,0,E9668-1),IF(E9668+1=$F$2,0,E9668+1))</f>
        <v>0</v>
      </c>
      <c r="F9669" s="1">
        <f t="shared" ca="1" si="1054"/>
        <v>1</v>
      </c>
      <c r="G9669" s="1">
        <f t="shared" ca="1" si="1055"/>
        <v>0</v>
      </c>
      <c r="H9669" s="1">
        <f t="shared" ca="1" si="1056"/>
        <v>4</v>
      </c>
    </row>
    <row r="9670" spans="1:8" hidden="1" x14ac:dyDescent="0.2">
      <c r="A9670" s="1">
        <v>9667</v>
      </c>
      <c r="B9670" s="1">
        <f t="shared" ref="B9670:B9733" ca="1" si="1060">B9669+D9669*C9669</f>
        <v>766.27385687023252</v>
      </c>
      <c r="C9670" s="1">
        <f t="shared" ca="1" si="1057"/>
        <v>100</v>
      </c>
      <c r="D9670" s="1">
        <f t="shared" ca="1" si="1058"/>
        <v>-42.077013244733351</v>
      </c>
      <c r="E9670" s="1">
        <f t="shared" ca="1" si="1059"/>
        <v>-1</v>
      </c>
      <c r="F9670" s="1">
        <f t="shared" ref="F9670:F9733" ca="1" si="1061">IF(AND(D9669&gt;0,E9670=0),IF(F9669-1&lt;1,1,F9669-1),IF(AND(D9669&lt;0,E9670=0),IF(F9669+1&gt;$H$2,1,F9669+1),F9669))</f>
        <v>1</v>
      </c>
      <c r="G9670" s="1">
        <f t="shared" ref="G9670:G9733" ca="1" si="1062">IF(D9669&gt;0,0,G9669+1)</f>
        <v>1</v>
      </c>
      <c r="H9670" s="1">
        <f t="shared" ref="H9670:H9733" ca="1" si="1063">IF(D9669&lt;0,0,H9669+1)</f>
        <v>0</v>
      </c>
    </row>
    <row r="9671" spans="1:8" hidden="1" x14ac:dyDescent="0.2">
      <c r="A9671" s="1">
        <v>9668</v>
      </c>
      <c r="B9671" s="1">
        <f t="shared" ca="1" si="1060"/>
        <v>-3441.4274676031027</v>
      </c>
      <c r="C9671" s="1">
        <f t="shared" ca="1" si="1057"/>
        <v>100</v>
      </c>
      <c r="D9671" s="1">
        <f t="shared" ca="1" si="1058"/>
        <v>-42.077013244733351</v>
      </c>
      <c r="E9671" s="1">
        <f t="shared" ca="1" si="1059"/>
        <v>-2</v>
      </c>
      <c r="F9671" s="1">
        <f t="shared" ca="1" si="1061"/>
        <v>1</v>
      </c>
      <c r="G9671" s="1">
        <f t="shared" ca="1" si="1062"/>
        <v>2</v>
      </c>
      <c r="H9671" s="1">
        <f t="shared" ca="1" si="1063"/>
        <v>0</v>
      </c>
    </row>
    <row r="9672" spans="1:8" hidden="1" x14ac:dyDescent="0.2">
      <c r="A9672" s="1">
        <v>9669</v>
      </c>
      <c r="B9672" s="1">
        <f t="shared" ca="1" si="1060"/>
        <v>-7649.128792076438</v>
      </c>
      <c r="C9672" s="1">
        <f t="shared" ca="1" si="1057"/>
        <v>100</v>
      </c>
      <c r="D9672" s="1">
        <f t="shared" ca="1" si="1058"/>
        <v>58.639357099169693</v>
      </c>
      <c r="E9672" s="1">
        <f t="shared" ca="1" si="1059"/>
        <v>-3</v>
      </c>
      <c r="F9672" s="1">
        <f t="shared" ca="1" si="1061"/>
        <v>1</v>
      </c>
      <c r="G9672" s="1">
        <f t="shared" ca="1" si="1062"/>
        <v>3</v>
      </c>
      <c r="H9672" s="1">
        <f t="shared" ca="1" si="1063"/>
        <v>0</v>
      </c>
    </row>
    <row r="9673" spans="1:8" hidden="1" x14ac:dyDescent="0.2">
      <c r="A9673" s="1">
        <v>9670</v>
      </c>
      <c r="B9673" s="1">
        <f t="shared" ca="1" si="1060"/>
        <v>-1785.1930821594688</v>
      </c>
      <c r="C9673" s="1">
        <f t="shared" ca="1" si="1057"/>
        <v>100</v>
      </c>
      <c r="D9673" s="1">
        <f t="shared" ca="1" si="1058"/>
        <v>-42.077013244733351</v>
      </c>
      <c r="E9673" s="1">
        <f t="shared" ca="1" si="1059"/>
        <v>-2</v>
      </c>
      <c r="F9673" s="1">
        <f t="shared" ca="1" si="1061"/>
        <v>1</v>
      </c>
      <c r="G9673" s="1">
        <f t="shared" ca="1" si="1062"/>
        <v>0</v>
      </c>
      <c r="H9673" s="1">
        <f t="shared" ca="1" si="1063"/>
        <v>1</v>
      </c>
    </row>
    <row r="9674" spans="1:8" hidden="1" x14ac:dyDescent="0.2">
      <c r="A9674" s="1">
        <v>9671</v>
      </c>
      <c r="B9674" s="1">
        <f t="shared" ca="1" si="1060"/>
        <v>-5992.894406632804</v>
      </c>
      <c r="C9674" s="1">
        <f t="shared" ca="1" si="1057"/>
        <v>100</v>
      </c>
      <c r="D9674" s="1">
        <f t="shared" ca="1" si="1058"/>
        <v>-42.077013244733351</v>
      </c>
      <c r="E9674" s="1">
        <f t="shared" ca="1" si="1059"/>
        <v>-3</v>
      </c>
      <c r="F9674" s="1">
        <f t="shared" ca="1" si="1061"/>
        <v>1</v>
      </c>
      <c r="G9674" s="1">
        <f t="shared" ca="1" si="1062"/>
        <v>1</v>
      </c>
      <c r="H9674" s="1">
        <f t="shared" ca="1" si="1063"/>
        <v>0</v>
      </c>
    </row>
    <row r="9675" spans="1:8" hidden="1" x14ac:dyDescent="0.2">
      <c r="A9675" s="1">
        <v>9672</v>
      </c>
      <c r="B9675" s="1">
        <f t="shared" ca="1" si="1060"/>
        <v>-10200.595731106139</v>
      </c>
      <c r="C9675" s="1">
        <f t="shared" ca="1" si="1057"/>
        <v>100</v>
      </c>
      <c r="D9675" s="1">
        <f t="shared" ca="1" si="1058"/>
        <v>-42.077013244733351</v>
      </c>
      <c r="E9675" s="1">
        <f t="shared" ca="1" si="1059"/>
        <v>-4</v>
      </c>
      <c r="F9675" s="1">
        <f t="shared" ca="1" si="1061"/>
        <v>1</v>
      </c>
      <c r="G9675" s="1">
        <f t="shared" ca="1" si="1062"/>
        <v>2</v>
      </c>
      <c r="H9675" s="1">
        <f t="shared" ca="1" si="1063"/>
        <v>0</v>
      </c>
    </row>
    <row r="9676" spans="1:8" hidden="1" x14ac:dyDescent="0.2">
      <c r="A9676" s="1">
        <v>9673</v>
      </c>
      <c r="B9676" s="1">
        <f t="shared" ca="1" si="1060"/>
        <v>-14408.297055579475</v>
      </c>
      <c r="C9676" s="1">
        <f t="shared" ca="1" si="1057"/>
        <v>500</v>
      </c>
      <c r="D9676" s="1">
        <f t="shared" ca="1" si="1058"/>
        <v>58.639357099169693</v>
      </c>
      <c r="E9676" s="1">
        <f t="shared" ca="1" si="1059"/>
        <v>0</v>
      </c>
      <c r="F9676" s="1">
        <f t="shared" ca="1" si="1061"/>
        <v>2</v>
      </c>
      <c r="G9676" s="1">
        <f t="shared" ca="1" si="1062"/>
        <v>3</v>
      </c>
      <c r="H9676" s="1">
        <f t="shared" ca="1" si="1063"/>
        <v>0</v>
      </c>
    </row>
    <row r="9677" spans="1:8" hidden="1" x14ac:dyDescent="0.2">
      <c r="A9677" s="1">
        <v>9674</v>
      </c>
      <c r="B9677" s="1">
        <f t="shared" ca="1" si="1060"/>
        <v>14911.381494005371</v>
      </c>
      <c r="C9677" s="1">
        <f t="shared" ca="1" si="1057"/>
        <v>100</v>
      </c>
      <c r="D9677" s="1">
        <f t="shared" ca="1" si="1058"/>
        <v>-42.077013244733351</v>
      </c>
      <c r="E9677" s="1">
        <f t="shared" ca="1" si="1059"/>
        <v>0</v>
      </c>
      <c r="F9677" s="1">
        <f t="shared" ca="1" si="1061"/>
        <v>1</v>
      </c>
      <c r="G9677" s="1">
        <f t="shared" ca="1" si="1062"/>
        <v>0</v>
      </c>
      <c r="H9677" s="1">
        <f t="shared" ca="1" si="1063"/>
        <v>1</v>
      </c>
    </row>
    <row r="9678" spans="1:8" hidden="1" x14ac:dyDescent="0.2">
      <c r="A9678" s="1">
        <v>9675</v>
      </c>
      <c r="B9678" s="1">
        <f t="shared" ca="1" si="1060"/>
        <v>10703.680169532036</v>
      </c>
      <c r="C9678" s="1">
        <f t="shared" ca="1" si="1057"/>
        <v>100</v>
      </c>
      <c r="D9678" s="1">
        <f t="shared" ca="1" si="1058"/>
        <v>58.639357099169693</v>
      </c>
      <c r="E9678" s="1">
        <f t="shared" ca="1" si="1059"/>
        <v>-1</v>
      </c>
      <c r="F9678" s="1">
        <f t="shared" ca="1" si="1061"/>
        <v>1</v>
      </c>
      <c r="G9678" s="1">
        <f t="shared" ca="1" si="1062"/>
        <v>1</v>
      </c>
      <c r="H9678" s="1">
        <f t="shared" ca="1" si="1063"/>
        <v>0</v>
      </c>
    </row>
    <row r="9679" spans="1:8" hidden="1" x14ac:dyDescent="0.2">
      <c r="A9679" s="1">
        <v>9676</v>
      </c>
      <c r="B9679" s="1">
        <f t="shared" ca="1" si="1060"/>
        <v>16567.615879449004</v>
      </c>
      <c r="C9679" s="1">
        <f t="shared" ca="1" si="1057"/>
        <v>100</v>
      </c>
      <c r="D9679" s="1">
        <f t="shared" ca="1" si="1058"/>
        <v>58.639357099169693</v>
      </c>
      <c r="E9679" s="1">
        <f t="shared" ca="1" si="1059"/>
        <v>0</v>
      </c>
      <c r="F9679" s="1">
        <f t="shared" ca="1" si="1061"/>
        <v>1</v>
      </c>
      <c r="G9679" s="1">
        <f t="shared" ca="1" si="1062"/>
        <v>0</v>
      </c>
      <c r="H9679" s="1">
        <f t="shared" ca="1" si="1063"/>
        <v>1</v>
      </c>
    </row>
    <row r="9680" spans="1:8" hidden="1" x14ac:dyDescent="0.2">
      <c r="A9680" s="1">
        <v>9677</v>
      </c>
      <c r="B9680" s="1">
        <f t="shared" ca="1" si="1060"/>
        <v>22431.551589365972</v>
      </c>
      <c r="C9680" s="1">
        <f t="shared" ca="1" si="1057"/>
        <v>100</v>
      </c>
      <c r="D9680" s="1">
        <f t="shared" ca="1" si="1058"/>
        <v>58.639357099169693</v>
      </c>
      <c r="E9680" s="1">
        <f t="shared" ca="1" si="1059"/>
        <v>0</v>
      </c>
      <c r="F9680" s="1">
        <f t="shared" ca="1" si="1061"/>
        <v>1</v>
      </c>
      <c r="G9680" s="1">
        <f t="shared" ca="1" si="1062"/>
        <v>0</v>
      </c>
      <c r="H9680" s="1">
        <f t="shared" ca="1" si="1063"/>
        <v>2</v>
      </c>
    </row>
    <row r="9681" spans="1:8" hidden="1" x14ac:dyDescent="0.2">
      <c r="A9681" s="1">
        <v>9678</v>
      </c>
      <c r="B9681" s="1">
        <f t="shared" ca="1" si="1060"/>
        <v>28295.487299282941</v>
      </c>
      <c r="C9681" s="1">
        <f t="shared" ca="1" si="1057"/>
        <v>100</v>
      </c>
      <c r="D9681" s="1">
        <f t="shared" ca="1" si="1058"/>
        <v>58.639357099169693</v>
      </c>
      <c r="E9681" s="1">
        <f t="shared" ca="1" si="1059"/>
        <v>0</v>
      </c>
      <c r="F9681" s="1">
        <f t="shared" ca="1" si="1061"/>
        <v>1</v>
      </c>
      <c r="G9681" s="1">
        <f t="shared" ca="1" si="1062"/>
        <v>0</v>
      </c>
      <c r="H9681" s="1">
        <f t="shared" ca="1" si="1063"/>
        <v>3</v>
      </c>
    </row>
    <row r="9682" spans="1:8" hidden="1" x14ac:dyDescent="0.2">
      <c r="A9682" s="1">
        <v>9679</v>
      </c>
      <c r="B9682" s="1">
        <f t="shared" ca="1" si="1060"/>
        <v>34159.423009199912</v>
      </c>
      <c r="C9682" s="1">
        <f t="shared" ca="1" si="1057"/>
        <v>100</v>
      </c>
      <c r="D9682" s="1">
        <f t="shared" ca="1" si="1058"/>
        <v>-42.077013244733351</v>
      </c>
      <c r="E9682" s="1">
        <f t="shared" ca="1" si="1059"/>
        <v>0</v>
      </c>
      <c r="F9682" s="1">
        <f t="shared" ca="1" si="1061"/>
        <v>1</v>
      </c>
      <c r="G9682" s="1">
        <f t="shared" ca="1" si="1062"/>
        <v>0</v>
      </c>
      <c r="H9682" s="1">
        <f t="shared" ca="1" si="1063"/>
        <v>4</v>
      </c>
    </row>
    <row r="9683" spans="1:8" hidden="1" x14ac:dyDescent="0.2">
      <c r="A9683" s="1">
        <v>9680</v>
      </c>
      <c r="B9683" s="1">
        <f t="shared" ca="1" si="1060"/>
        <v>29951.721684726577</v>
      </c>
      <c r="C9683" s="1">
        <f t="shared" ca="1" si="1057"/>
        <v>100</v>
      </c>
      <c r="D9683" s="1">
        <f t="shared" ca="1" si="1058"/>
        <v>58.639357099169693</v>
      </c>
      <c r="E9683" s="1">
        <f t="shared" ca="1" si="1059"/>
        <v>-1</v>
      </c>
      <c r="F9683" s="1">
        <f t="shared" ca="1" si="1061"/>
        <v>1</v>
      </c>
      <c r="G9683" s="1">
        <f t="shared" ca="1" si="1062"/>
        <v>1</v>
      </c>
      <c r="H9683" s="1">
        <f t="shared" ca="1" si="1063"/>
        <v>0</v>
      </c>
    </row>
    <row r="9684" spans="1:8" hidden="1" x14ac:dyDescent="0.2">
      <c r="A9684" s="1">
        <v>9681</v>
      </c>
      <c r="B9684" s="1">
        <f t="shared" ca="1" si="1060"/>
        <v>35815.657394643546</v>
      </c>
      <c r="C9684" s="1">
        <f t="shared" ca="1" si="1057"/>
        <v>100</v>
      </c>
      <c r="D9684" s="1">
        <f t="shared" ca="1" si="1058"/>
        <v>58.639357099169693</v>
      </c>
      <c r="E9684" s="1">
        <f t="shared" ca="1" si="1059"/>
        <v>0</v>
      </c>
      <c r="F9684" s="1">
        <f t="shared" ca="1" si="1061"/>
        <v>1</v>
      </c>
      <c r="G9684" s="1">
        <f t="shared" ca="1" si="1062"/>
        <v>0</v>
      </c>
      <c r="H9684" s="1">
        <f t="shared" ca="1" si="1063"/>
        <v>1</v>
      </c>
    </row>
    <row r="9685" spans="1:8" hidden="1" x14ac:dyDescent="0.2">
      <c r="A9685" s="1">
        <v>9682</v>
      </c>
      <c r="B9685" s="1">
        <f t="shared" ca="1" si="1060"/>
        <v>41679.593104560518</v>
      </c>
      <c r="C9685" s="1">
        <f t="shared" ca="1" si="1057"/>
        <v>100</v>
      </c>
      <c r="D9685" s="1">
        <f t="shared" ca="1" si="1058"/>
        <v>58.639357099169693</v>
      </c>
      <c r="E9685" s="1">
        <f t="shared" ca="1" si="1059"/>
        <v>0</v>
      </c>
      <c r="F9685" s="1">
        <f t="shared" ca="1" si="1061"/>
        <v>1</v>
      </c>
      <c r="G9685" s="1">
        <f t="shared" ca="1" si="1062"/>
        <v>0</v>
      </c>
      <c r="H9685" s="1">
        <f t="shared" ca="1" si="1063"/>
        <v>2</v>
      </c>
    </row>
    <row r="9686" spans="1:8" hidden="1" x14ac:dyDescent="0.2">
      <c r="A9686" s="1">
        <v>9683</v>
      </c>
      <c r="B9686" s="1">
        <f t="shared" ca="1" si="1060"/>
        <v>47543.52881447749</v>
      </c>
      <c r="C9686" s="1">
        <f t="shared" ca="1" si="1057"/>
        <v>100</v>
      </c>
      <c r="D9686" s="1">
        <f t="shared" ca="1" si="1058"/>
        <v>58.639357099169693</v>
      </c>
      <c r="E9686" s="1">
        <f t="shared" ca="1" si="1059"/>
        <v>0</v>
      </c>
      <c r="F9686" s="1">
        <f t="shared" ca="1" si="1061"/>
        <v>1</v>
      </c>
      <c r="G9686" s="1">
        <f t="shared" ca="1" si="1062"/>
        <v>0</v>
      </c>
      <c r="H9686" s="1">
        <f t="shared" ca="1" si="1063"/>
        <v>3</v>
      </c>
    </row>
    <row r="9687" spans="1:8" hidden="1" x14ac:dyDescent="0.2">
      <c r="A9687" s="1">
        <v>9684</v>
      </c>
      <c r="B9687" s="1">
        <f t="shared" ca="1" si="1060"/>
        <v>53407.464524394461</v>
      </c>
      <c r="C9687" s="1">
        <f t="shared" ca="1" si="1057"/>
        <v>100</v>
      </c>
      <c r="D9687" s="1">
        <f t="shared" ca="1" si="1058"/>
        <v>-42.077013244733351</v>
      </c>
      <c r="E9687" s="1">
        <f t="shared" ca="1" si="1059"/>
        <v>0</v>
      </c>
      <c r="F9687" s="1">
        <f t="shared" ca="1" si="1061"/>
        <v>1</v>
      </c>
      <c r="G9687" s="1">
        <f t="shared" ca="1" si="1062"/>
        <v>0</v>
      </c>
      <c r="H9687" s="1">
        <f t="shared" ca="1" si="1063"/>
        <v>4</v>
      </c>
    </row>
    <row r="9688" spans="1:8" hidden="1" x14ac:dyDescent="0.2">
      <c r="A9688" s="1">
        <v>9685</v>
      </c>
      <c r="B9688" s="1">
        <f t="shared" ca="1" si="1060"/>
        <v>49199.76319992113</v>
      </c>
      <c r="C9688" s="1">
        <f t="shared" ca="1" si="1057"/>
        <v>100</v>
      </c>
      <c r="D9688" s="1">
        <f t="shared" ca="1" si="1058"/>
        <v>-42.077013244733351</v>
      </c>
      <c r="E9688" s="1">
        <f t="shared" ca="1" si="1059"/>
        <v>-1</v>
      </c>
      <c r="F9688" s="1">
        <f t="shared" ca="1" si="1061"/>
        <v>1</v>
      </c>
      <c r="G9688" s="1">
        <f t="shared" ca="1" si="1062"/>
        <v>1</v>
      </c>
      <c r="H9688" s="1">
        <f t="shared" ca="1" si="1063"/>
        <v>0</v>
      </c>
    </row>
    <row r="9689" spans="1:8" hidden="1" x14ac:dyDescent="0.2">
      <c r="A9689" s="1">
        <v>9686</v>
      </c>
      <c r="B9689" s="1">
        <f t="shared" ca="1" si="1060"/>
        <v>44992.061875447791</v>
      </c>
      <c r="C9689" s="1">
        <f t="shared" ca="1" si="1057"/>
        <v>100</v>
      </c>
      <c r="D9689" s="1">
        <f t="shared" ca="1" si="1058"/>
        <v>58.639357099169693</v>
      </c>
      <c r="E9689" s="1">
        <f t="shared" ca="1" si="1059"/>
        <v>-2</v>
      </c>
      <c r="F9689" s="1">
        <f t="shared" ca="1" si="1061"/>
        <v>1</v>
      </c>
      <c r="G9689" s="1">
        <f t="shared" ca="1" si="1062"/>
        <v>2</v>
      </c>
      <c r="H9689" s="1">
        <f t="shared" ca="1" si="1063"/>
        <v>0</v>
      </c>
    </row>
    <row r="9690" spans="1:8" hidden="1" x14ac:dyDescent="0.2">
      <c r="A9690" s="1">
        <v>9687</v>
      </c>
      <c r="B9690" s="1">
        <f t="shared" ca="1" si="1060"/>
        <v>50855.997585364763</v>
      </c>
      <c r="C9690" s="1">
        <f t="shared" ca="1" si="1057"/>
        <v>100</v>
      </c>
      <c r="D9690" s="1">
        <f t="shared" ca="1" si="1058"/>
        <v>-42.077013244733351</v>
      </c>
      <c r="E9690" s="1">
        <f t="shared" ca="1" si="1059"/>
        <v>-1</v>
      </c>
      <c r="F9690" s="1">
        <f t="shared" ca="1" si="1061"/>
        <v>1</v>
      </c>
      <c r="G9690" s="1">
        <f t="shared" ca="1" si="1062"/>
        <v>0</v>
      </c>
      <c r="H9690" s="1">
        <f t="shared" ca="1" si="1063"/>
        <v>1</v>
      </c>
    </row>
    <row r="9691" spans="1:8" hidden="1" x14ac:dyDescent="0.2">
      <c r="A9691" s="1">
        <v>9688</v>
      </c>
      <c r="B9691" s="1">
        <f t="shared" ca="1" si="1060"/>
        <v>46648.296260891424</v>
      </c>
      <c r="C9691" s="1">
        <f t="shared" ca="1" si="1057"/>
        <v>100</v>
      </c>
      <c r="D9691" s="1">
        <f t="shared" ca="1" si="1058"/>
        <v>-42.077013244733351</v>
      </c>
      <c r="E9691" s="1">
        <f t="shared" ca="1" si="1059"/>
        <v>-2</v>
      </c>
      <c r="F9691" s="1">
        <f t="shared" ca="1" si="1061"/>
        <v>1</v>
      </c>
      <c r="G9691" s="1">
        <f t="shared" ca="1" si="1062"/>
        <v>1</v>
      </c>
      <c r="H9691" s="1">
        <f t="shared" ca="1" si="1063"/>
        <v>0</v>
      </c>
    </row>
    <row r="9692" spans="1:8" hidden="1" x14ac:dyDescent="0.2">
      <c r="A9692" s="1">
        <v>9689</v>
      </c>
      <c r="B9692" s="1">
        <f t="shared" ca="1" si="1060"/>
        <v>42440.594936418085</v>
      </c>
      <c r="C9692" s="1">
        <f t="shared" ca="1" si="1057"/>
        <v>100</v>
      </c>
      <c r="D9692" s="1">
        <f t="shared" ca="1" si="1058"/>
        <v>-42.077013244733351</v>
      </c>
      <c r="E9692" s="1">
        <f t="shared" ca="1" si="1059"/>
        <v>-3</v>
      </c>
      <c r="F9692" s="1">
        <f t="shared" ca="1" si="1061"/>
        <v>1</v>
      </c>
      <c r="G9692" s="1">
        <f t="shared" ca="1" si="1062"/>
        <v>2</v>
      </c>
      <c r="H9692" s="1">
        <f t="shared" ca="1" si="1063"/>
        <v>0</v>
      </c>
    </row>
    <row r="9693" spans="1:8" hidden="1" x14ac:dyDescent="0.2">
      <c r="A9693" s="1">
        <v>9690</v>
      </c>
      <c r="B9693" s="1">
        <f t="shared" ca="1" si="1060"/>
        <v>38232.893611944746</v>
      </c>
      <c r="C9693" s="1">
        <f t="shared" ca="1" si="1057"/>
        <v>100</v>
      </c>
      <c r="D9693" s="1">
        <f t="shared" ca="1" si="1058"/>
        <v>58.639357099169693</v>
      </c>
      <c r="E9693" s="1">
        <f t="shared" ca="1" si="1059"/>
        <v>-4</v>
      </c>
      <c r="F9693" s="1">
        <f t="shared" ca="1" si="1061"/>
        <v>1</v>
      </c>
      <c r="G9693" s="1">
        <f t="shared" ca="1" si="1062"/>
        <v>3</v>
      </c>
      <c r="H9693" s="1">
        <f t="shared" ca="1" si="1063"/>
        <v>0</v>
      </c>
    </row>
    <row r="9694" spans="1:8" hidden="1" x14ac:dyDescent="0.2">
      <c r="A9694" s="1">
        <v>9691</v>
      </c>
      <c r="B9694" s="1">
        <f t="shared" ca="1" si="1060"/>
        <v>44096.829321861718</v>
      </c>
      <c r="C9694" s="1">
        <f t="shared" ca="1" si="1057"/>
        <v>100</v>
      </c>
      <c r="D9694" s="1">
        <f t="shared" ca="1" si="1058"/>
        <v>-42.077013244733351</v>
      </c>
      <c r="E9694" s="1">
        <f t="shared" ca="1" si="1059"/>
        <v>-3</v>
      </c>
      <c r="F9694" s="1">
        <f t="shared" ca="1" si="1061"/>
        <v>1</v>
      </c>
      <c r="G9694" s="1">
        <f t="shared" ca="1" si="1062"/>
        <v>0</v>
      </c>
      <c r="H9694" s="1">
        <f t="shared" ca="1" si="1063"/>
        <v>1</v>
      </c>
    </row>
    <row r="9695" spans="1:8" hidden="1" x14ac:dyDescent="0.2">
      <c r="A9695" s="1">
        <v>9692</v>
      </c>
      <c r="B9695" s="1">
        <f t="shared" ca="1" si="1060"/>
        <v>39889.127997388379</v>
      </c>
      <c r="C9695" s="1">
        <f t="shared" ca="1" si="1057"/>
        <v>100</v>
      </c>
      <c r="D9695" s="1">
        <f t="shared" ca="1" si="1058"/>
        <v>-42.077013244733351</v>
      </c>
      <c r="E9695" s="1">
        <f t="shared" ca="1" si="1059"/>
        <v>-4</v>
      </c>
      <c r="F9695" s="1">
        <f t="shared" ca="1" si="1061"/>
        <v>1</v>
      </c>
      <c r="G9695" s="1">
        <f t="shared" ca="1" si="1062"/>
        <v>1</v>
      </c>
      <c r="H9695" s="1">
        <f t="shared" ca="1" si="1063"/>
        <v>0</v>
      </c>
    </row>
    <row r="9696" spans="1:8" hidden="1" x14ac:dyDescent="0.2">
      <c r="A9696" s="1">
        <v>9693</v>
      </c>
      <c r="B9696" s="1">
        <f t="shared" ca="1" si="1060"/>
        <v>35681.42667291504</v>
      </c>
      <c r="C9696" s="1">
        <f t="shared" ca="1" si="1057"/>
        <v>500</v>
      </c>
      <c r="D9696" s="1">
        <f t="shared" ca="1" si="1058"/>
        <v>-42.077013244733351</v>
      </c>
      <c r="E9696" s="1">
        <f t="shared" ca="1" si="1059"/>
        <v>0</v>
      </c>
      <c r="F9696" s="1">
        <f t="shared" ca="1" si="1061"/>
        <v>2</v>
      </c>
      <c r="G9696" s="1">
        <f t="shared" ca="1" si="1062"/>
        <v>2</v>
      </c>
      <c r="H9696" s="1">
        <f t="shared" ca="1" si="1063"/>
        <v>0</v>
      </c>
    </row>
    <row r="9697" spans="1:8" hidden="1" x14ac:dyDescent="0.2">
      <c r="A9697" s="1">
        <v>9694</v>
      </c>
      <c r="B9697" s="1">
        <f t="shared" ca="1" si="1060"/>
        <v>14642.920050548364</v>
      </c>
      <c r="C9697" s="1">
        <f t="shared" ca="1" si="1057"/>
        <v>500</v>
      </c>
      <c r="D9697" s="1">
        <f t="shared" ca="1" si="1058"/>
        <v>-42.077013244733351</v>
      </c>
      <c r="E9697" s="1">
        <f t="shared" ca="1" si="1059"/>
        <v>-1</v>
      </c>
      <c r="F9697" s="1">
        <f t="shared" ca="1" si="1061"/>
        <v>2</v>
      </c>
      <c r="G9697" s="1">
        <f t="shared" ca="1" si="1062"/>
        <v>3</v>
      </c>
      <c r="H9697" s="1">
        <f t="shared" ca="1" si="1063"/>
        <v>0</v>
      </c>
    </row>
    <row r="9698" spans="1:8" hidden="1" x14ac:dyDescent="0.2">
      <c r="A9698" s="1">
        <v>9695</v>
      </c>
      <c r="B9698" s="1">
        <f t="shared" ca="1" si="1060"/>
        <v>-6395.5865718183122</v>
      </c>
      <c r="C9698" s="1">
        <f t="shared" ca="1" si="1057"/>
        <v>500</v>
      </c>
      <c r="D9698" s="1">
        <f t="shared" ca="1" si="1058"/>
        <v>58.639357099169693</v>
      </c>
      <c r="E9698" s="1">
        <f t="shared" ca="1" si="1059"/>
        <v>-2</v>
      </c>
      <c r="F9698" s="1">
        <f t="shared" ca="1" si="1061"/>
        <v>2</v>
      </c>
      <c r="G9698" s="1">
        <f t="shared" ca="1" si="1062"/>
        <v>4</v>
      </c>
      <c r="H9698" s="1">
        <f t="shared" ca="1" si="1063"/>
        <v>0</v>
      </c>
    </row>
    <row r="9699" spans="1:8" hidden="1" x14ac:dyDescent="0.2">
      <c r="A9699" s="1">
        <v>9696</v>
      </c>
      <c r="B9699" s="1">
        <f t="shared" ca="1" si="1060"/>
        <v>22924.091977766533</v>
      </c>
      <c r="C9699" s="1">
        <f t="shared" ca="1" si="1057"/>
        <v>500</v>
      </c>
      <c r="D9699" s="1">
        <f t="shared" ca="1" si="1058"/>
        <v>58.639357099169693</v>
      </c>
      <c r="E9699" s="1">
        <f t="shared" ca="1" si="1059"/>
        <v>-1</v>
      </c>
      <c r="F9699" s="1">
        <f t="shared" ca="1" si="1061"/>
        <v>2</v>
      </c>
      <c r="G9699" s="1">
        <f t="shared" ca="1" si="1062"/>
        <v>0</v>
      </c>
      <c r="H9699" s="1">
        <f t="shared" ca="1" si="1063"/>
        <v>1</v>
      </c>
    </row>
    <row r="9700" spans="1:8" hidden="1" x14ac:dyDescent="0.2">
      <c r="A9700" s="1">
        <v>9697</v>
      </c>
      <c r="B9700" s="1">
        <f t="shared" ca="1" si="1060"/>
        <v>52243.770527351378</v>
      </c>
      <c r="C9700" s="1">
        <f t="shared" ca="1" si="1057"/>
        <v>100</v>
      </c>
      <c r="D9700" s="1">
        <f t="shared" ca="1" si="1058"/>
        <v>-42.077013244733351</v>
      </c>
      <c r="E9700" s="1">
        <f t="shared" ca="1" si="1059"/>
        <v>0</v>
      </c>
      <c r="F9700" s="1">
        <f t="shared" ca="1" si="1061"/>
        <v>1</v>
      </c>
      <c r="G9700" s="1">
        <f t="shared" ca="1" si="1062"/>
        <v>0</v>
      </c>
      <c r="H9700" s="1">
        <f t="shared" ca="1" si="1063"/>
        <v>2</v>
      </c>
    </row>
    <row r="9701" spans="1:8" hidden="1" x14ac:dyDescent="0.2">
      <c r="A9701" s="1">
        <v>9698</v>
      </c>
      <c r="B9701" s="1">
        <f t="shared" ca="1" si="1060"/>
        <v>48036.069202878047</v>
      </c>
      <c r="C9701" s="1">
        <f t="shared" ca="1" si="1057"/>
        <v>100</v>
      </c>
      <c r="D9701" s="1">
        <f t="shared" ca="1" si="1058"/>
        <v>58.639357099169693</v>
      </c>
      <c r="E9701" s="1">
        <f t="shared" ca="1" si="1059"/>
        <v>-1</v>
      </c>
      <c r="F9701" s="1">
        <f t="shared" ca="1" si="1061"/>
        <v>1</v>
      </c>
      <c r="G9701" s="1">
        <f t="shared" ca="1" si="1062"/>
        <v>1</v>
      </c>
      <c r="H9701" s="1">
        <f t="shared" ca="1" si="1063"/>
        <v>0</v>
      </c>
    </row>
    <row r="9702" spans="1:8" hidden="1" x14ac:dyDescent="0.2">
      <c r="A9702" s="1">
        <v>9699</v>
      </c>
      <c r="B9702" s="1">
        <f t="shared" ca="1" si="1060"/>
        <v>53900.004912795019</v>
      </c>
      <c r="C9702" s="1">
        <f t="shared" ca="1" si="1057"/>
        <v>100</v>
      </c>
      <c r="D9702" s="1">
        <f t="shared" ca="1" si="1058"/>
        <v>-42.077013244733351</v>
      </c>
      <c r="E9702" s="1">
        <f t="shared" ca="1" si="1059"/>
        <v>0</v>
      </c>
      <c r="F9702" s="1">
        <f t="shared" ca="1" si="1061"/>
        <v>1</v>
      </c>
      <c r="G9702" s="1">
        <f t="shared" ca="1" si="1062"/>
        <v>0</v>
      </c>
      <c r="H9702" s="1">
        <f t="shared" ca="1" si="1063"/>
        <v>1</v>
      </c>
    </row>
    <row r="9703" spans="1:8" hidden="1" x14ac:dyDescent="0.2">
      <c r="A9703" s="1">
        <v>9700</v>
      </c>
      <c r="B9703" s="1">
        <f t="shared" ca="1" si="1060"/>
        <v>49692.30358832168</v>
      </c>
      <c r="C9703" s="1">
        <f t="shared" ca="1" si="1057"/>
        <v>100</v>
      </c>
      <c r="D9703" s="1">
        <f t="shared" ca="1" si="1058"/>
        <v>58.639357099169693</v>
      </c>
      <c r="E9703" s="1">
        <f t="shared" ca="1" si="1059"/>
        <v>-1</v>
      </c>
      <c r="F9703" s="1">
        <f t="shared" ca="1" si="1061"/>
        <v>1</v>
      </c>
      <c r="G9703" s="1">
        <f t="shared" ca="1" si="1062"/>
        <v>1</v>
      </c>
      <c r="H9703" s="1">
        <f t="shared" ca="1" si="1063"/>
        <v>0</v>
      </c>
    </row>
    <row r="9704" spans="1:8" hidden="1" x14ac:dyDescent="0.2">
      <c r="A9704" s="1">
        <v>9701</v>
      </c>
      <c r="B9704" s="1">
        <f t="shared" ca="1" si="1060"/>
        <v>55556.239298238652</v>
      </c>
      <c r="C9704" s="1">
        <f t="shared" ca="1" si="1057"/>
        <v>100</v>
      </c>
      <c r="D9704" s="1">
        <f t="shared" ca="1" si="1058"/>
        <v>-42.077013244733351</v>
      </c>
      <c r="E9704" s="1">
        <f t="shared" ca="1" si="1059"/>
        <v>0</v>
      </c>
      <c r="F9704" s="1">
        <f t="shared" ca="1" si="1061"/>
        <v>1</v>
      </c>
      <c r="G9704" s="1">
        <f t="shared" ca="1" si="1062"/>
        <v>0</v>
      </c>
      <c r="H9704" s="1">
        <f t="shared" ca="1" si="1063"/>
        <v>1</v>
      </c>
    </row>
    <row r="9705" spans="1:8" hidden="1" x14ac:dyDescent="0.2">
      <c r="A9705" s="1">
        <v>9702</v>
      </c>
      <c r="B9705" s="1">
        <f t="shared" ca="1" si="1060"/>
        <v>51348.537973765313</v>
      </c>
      <c r="C9705" s="1">
        <f t="shared" ca="1" si="1057"/>
        <v>100</v>
      </c>
      <c r="D9705" s="1">
        <f t="shared" ca="1" si="1058"/>
        <v>58.639357099169693</v>
      </c>
      <c r="E9705" s="1">
        <f t="shared" ca="1" si="1059"/>
        <v>-1</v>
      </c>
      <c r="F9705" s="1">
        <f t="shared" ca="1" si="1061"/>
        <v>1</v>
      </c>
      <c r="G9705" s="1">
        <f t="shared" ca="1" si="1062"/>
        <v>1</v>
      </c>
      <c r="H9705" s="1">
        <f t="shared" ca="1" si="1063"/>
        <v>0</v>
      </c>
    </row>
    <row r="9706" spans="1:8" hidden="1" x14ac:dyDescent="0.2">
      <c r="A9706" s="1">
        <v>9703</v>
      </c>
      <c r="B9706" s="1">
        <f t="shared" ca="1" si="1060"/>
        <v>57212.473683682285</v>
      </c>
      <c r="C9706" s="1">
        <f t="shared" ca="1" si="1057"/>
        <v>100</v>
      </c>
      <c r="D9706" s="1">
        <f t="shared" ca="1" si="1058"/>
        <v>58.639357099169693</v>
      </c>
      <c r="E9706" s="1">
        <f t="shared" ca="1" si="1059"/>
        <v>0</v>
      </c>
      <c r="F9706" s="1">
        <f t="shared" ca="1" si="1061"/>
        <v>1</v>
      </c>
      <c r="G9706" s="1">
        <f t="shared" ca="1" si="1062"/>
        <v>0</v>
      </c>
      <c r="H9706" s="1">
        <f t="shared" ca="1" si="1063"/>
        <v>1</v>
      </c>
    </row>
    <row r="9707" spans="1:8" hidden="1" x14ac:dyDescent="0.2">
      <c r="A9707" s="1">
        <v>9704</v>
      </c>
      <c r="B9707" s="1">
        <f t="shared" ca="1" si="1060"/>
        <v>63076.409393599257</v>
      </c>
      <c r="C9707" s="1">
        <f t="shared" ca="1" si="1057"/>
        <v>100</v>
      </c>
      <c r="D9707" s="1">
        <f t="shared" ca="1" si="1058"/>
        <v>-42.077013244733351</v>
      </c>
      <c r="E9707" s="1">
        <f t="shared" ca="1" si="1059"/>
        <v>0</v>
      </c>
      <c r="F9707" s="1">
        <f t="shared" ca="1" si="1061"/>
        <v>1</v>
      </c>
      <c r="G9707" s="1">
        <f t="shared" ca="1" si="1062"/>
        <v>0</v>
      </c>
      <c r="H9707" s="1">
        <f t="shared" ca="1" si="1063"/>
        <v>2</v>
      </c>
    </row>
    <row r="9708" spans="1:8" hidden="1" x14ac:dyDescent="0.2">
      <c r="A9708" s="1">
        <v>9705</v>
      </c>
      <c r="B9708" s="1">
        <f t="shared" ca="1" si="1060"/>
        <v>58868.708069125918</v>
      </c>
      <c r="C9708" s="1">
        <f t="shared" ca="1" si="1057"/>
        <v>100</v>
      </c>
      <c r="D9708" s="1">
        <f t="shared" ca="1" si="1058"/>
        <v>58.639357099169693</v>
      </c>
      <c r="E9708" s="1">
        <f t="shared" ca="1" si="1059"/>
        <v>-1</v>
      </c>
      <c r="F9708" s="1">
        <f t="shared" ca="1" si="1061"/>
        <v>1</v>
      </c>
      <c r="G9708" s="1">
        <f t="shared" ca="1" si="1062"/>
        <v>1</v>
      </c>
      <c r="H9708" s="1">
        <f t="shared" ca="1" si="1063"/>
        <v>0</v>
      </c>
    </row>
    <row r="9709" spans="1:8" hidden="1" x14ac:dyDescent="0.2">
      <c r="A9709" s="1">
        <v>9706</v>
      </c>
      <c r="B9709" s="1">
        <f t="shared" ca="1" si="1060"/>
        <v>64732.64377904289</v>
      </c>
      <c r="C9709" s="1">
        <f t="shared" ca="1" si="1057"/>
        <v>100</v>
      </c>
      <c r="D9709" s="1">
        <f t="shared" ca="1" si="1058"/>
        <v>58.639357099169693</v>
      </c>
      <c r="E9709" s="1">
        <f t="shared" ca="1" si="1059"/>
        <v>0</v>
      </c>
      <c r="F9709" s="1">
        <f t="shared" ca="1" si="1061"/>
        <v>1</v>
      </c>
      <c r="G9709" s="1">
        <f t="shared" ca="1" si="1062"/>
        <v>0</v>
      </c>
      <c r="H9709" s="1">
        <f t="shared" ca="1" si="1063"/>
        <v>1</v>
      </c>
    </row>
    <row r="9710" spans="1:8" hidden="1" x14ac:dyDescent="0.2">
      <c r="A9710" s="1">
        <v>9707</v>
      </c>
      <c r="B9710" s="1">
        <f t="shared" ca="1" si="1060"/>
        <v>70596.579488959862</v>
      </c>
      <c r="C9710" s="1">
        <f t="shared" ca="1" si="1057"/>
        <v>100</v>
      </c>
      <c r="D9710" s="1">
        <f t="shared" ca="1" si="1058"/>
        <v>58.639357099169693</v>
      </c>
      <c r="E9710" s="1">
        <f t="shared" ca="1" si="1059"/>
        <v>0</v>
      </c>
      <c r="F9710" s="1">
        <f t="shared" ca="1" si="1061"/>
        <v>1</v>
      </c>
      <c r="G9710" s="1">
        <f t="shared" ca="1" si="1062"/>
        <v>0</v>
      </c>
      <c r="H9710" s="1">
        <f t="shared" ca="1" si="1063"/>
        <v>2</v>
      </c>
    </row>
    <row r="9711" spans="1:8" hidden="1" x14ac:dyDescent="0.2">
      <c r="A9711" s="1">
        <v>9708</v>
      </c>
      <c r="B9711" s="1">
        <f t="shared" ca="1" si="1060"/>
        <v>76460.515198876834</v>
      </c>
      <c r="C9711" s="1">
        <f t="shared" ca="1" si="1057"/>
        <v>100</v>
      </c>
      <c r="D9711" s="1">
        <f t="shared" ca="1" si="1058"/>
        <v>58.639357099169693</v>
      </c>
      <c r="E9711" s="1">
        <f t="shared" ca="1" si="1059"/>
        <v>0</v>
      </c>
      <c r="F9711" s="1">
        <f t="shared" ca="1" si="1061"/>
        <v>1</v>
      </c>
      <c r="G9711" s="1">
        <f t="shared" ca="1" si="1062"/>
        <v>0</v>
      </c>
      <c r="H9711" s="1">
        <f t="shared" ca="1" si="1063"/>
        <v>3</v>
      </c>
    </row>
    <row r="9712" spans="1:8" hidden="1" x14ac:dyDescent="0.2">
      <c r="A9712" s="1">
        <v>9709</v>
      </c>
      <c r="B9712" s="1">
        <f t="shared" ca="1" si="1060"/>
        <v>82324.450908793806</v>
      </c>
      <c r="C9712" s="1">
        <f t="shared" ca="1" si="1057"/>
        <v>100</v>
      </c>
      <c r="D9712" s="1">
        <f t="shared" ca="1" si="1058"/>
        <v>58.639357099169693</v>
      </c>
      <c r="E9712" s="1">
        <f t="shared" ca="1" si="1059"/>
        <v>0</v>
      </c>
      <c r="F9712" s="1">
        <f t="shared" ca="1" si="1061"/>
        <v>1</v>
      </c>
      <c r="G9712" s="1">
        <f t="shared" ca="1" si="1062"/>
        <v>0</v>
      </c>
      <c r="H9712" s="1">
        <f t="shared" ca="1" si="1063"/>
        <v>4</v>
      </c>
    </row>
    <row r="9713" spans="1:8" hidden="1" x14ac:dyDescent="0.2">
      <c r="A9713" s="1">
        <v>9710</v>
      </c>
      <c r="B9713" s="1">
        <f t="shared" ca="1" si="1060"/>
        <v>88188.386618710778</v>
      </c>
      <c r="C9713" s="1">
        <f t="shared" ca="1" si="1057"/>
        <v>100</v>
      </c>
      <c r="D9713" s="1">
        <f t="shared" ca="1" si="1058"/>
        <v>-42.077013244733351</v>
      </c>
      <c r="E9713" s="1">
        <f t="shared" ca="1" si="1059"/>
        <v>0</v>
      </c>
      <c r="F9713" s="1">
        <f t="shared" ca="1" si="1061"/>
        <v>1</v>
      </c>
      <c r="G9713" s="1">
        <f t="shared" ca="1" si="1062"/>
        <v>0</v>
      </c>
      <c r="H9713" s="1">
        <f t="shared" ca="1" si="1063"/>
        <v>5</v>
      </c>
    </row>
    <row r="9714" spans="1:8" hidden="1" x14ac:dyDescent="0.2">
      <c r="A9714" s="1">
        <v>9711</v>
      </c>
      <c r="B9714" s="1">
        <f t="shared" ca="1" si="1060"/>
        <v>83980.685294237439</v>
      </c>
      <c r="C9714" s="1">
        <f t="shared" ca="1" si="1057"/>
        <v>100</v>
      </c>
      <c r="D9714" s="1">
        <f t="shared" ca="1" si="1058"/>
        <v>58.639357099169693</v>
      </c>
      <c r="E9714" s="1">
        <f t="shared" ca="1" si="1059"/>
        <v>-1</v>
      </c>
      <c r="F9714" s="1">
        <f t="shared" ca="1" si="1061"/>
        <v>1</v>
      </c>
      <c r="G9714" s="1">
        <f t="shared" ca="1" si="1062"/>
        <v>1</v>
      </c>
      <c r="H9714" s="1">
        <f t="shared" ca="1" si="1063"/>
        <v>0</v>
      </c>
    </row>
    <row r="9715" spans="1:8" hidden="1" x14ac:dyDescent="0.2">
      <c r="A9715" s="1">
        <v>9712</v>
      </c>
      <c r="B9715" s="1">
        <f t="shared" ca="1" si="1060"/>
        <v>89844.621004154411</v>
      </c>
      <c r="C9715" s="1">
        <f t="shared" ca="1" si="1057"/>
        <v>100</v>
      </c>
      <c r="D9715" s="1">
        <f t="shared" ca="1" si="1058"/>
        <v>-42.077013244733351</v>
      </c>
      <c r="E9715" s="1">
        <f t="shared" ca="1" si="1059"/>
        <v>0</v>
      </c>
      <c r="F9715" s="1">
        <f t="shared" ca="1" si="1061"/>
        <v>1</v>
      </c>
      <c r="G9715" s="1">
        <f t="shared" ca="1" si="1062"/>
        <v>0</v>
      </c>
      <c r="H9715" s="1">
        <f t="shared" ca="1" si="1063"/>
        <v>1</v>
      </c>
    </row>
    <row r="9716" spans="1:8" hidden="1" x14ac:dyDescent="0.2">
      <c r="A9716" s="1">
        <v>9713</v>
      </c>
      <c r="B9716" s="1">
        <f t="shared" ca="1" si="1060"/>
        <v>85636.919679681072</v>
      </c>
      <c r="C9716" s="1">
        <f t="shared" ca="1" si="1057"/>
        <v>100</v>
      </c>
      <c r="D9716" s="1">
        <f t="shared" ca="1" si="1058"/>
        <v>-42.077013244733351</v>
      </c>
      <c r="E9716" s="1">
        <f t="shared" ca="1" si="1059"/>
        <v>-1</v>
      </c>
      <c r="F9716" s="1">
        <f t="shared" ca="1" si="1061"/>
        <v>1</v>
      </c>
      <c r="G9716" s="1">
        <f t="shared" ca="1" si="1062"/>
        <v>1</v>
      </c>
      <c r="H9716" s="1">
        <f t="shared" ca="1" si="1063"/>
        <v>0</v>
      </c>
    </row>
    <row r="9717" spans="1:8" hidden="1" x14ac:dyDescent="0.2">
      <c r="A9717" s="1">
        <v>9714</v>
      </c>
      <c r="B9717" s="1">
        <f t="shared" ca="1" si="1060"/>
        <v>81429.218355207733</v>
      </c>
      <c r="C9717" s="1">
        <f t="shared" ca="1" si="1057"/>
        <v>100</v>
      </c>
      <c r="D9717" s="1">
        <f t="shared" ca="1" si="1058"/>
        <v>-42.077013244733351</v>
      </c>
      <c r="E9717" s="1">
        <f t="shared" ca="1" si="1059"/>
        <v>-2</v>
      </c>
      <c r="F9717" s="1">
        <f t="shared" ca="1" si="1061"/>
        <v>1</v>
      </c>
      <c r="G9717" s="1">
        <f t="shared" ca="1" si="1062"/>
        <v>2</v>
      </c>
      <c r="H9717" s="1">
        <f t="shared" ca="1" si="1063"/>
        <v>0</v>
      </c>
    </row>
    <row r="9718" spans="1:8" hidden="1" x14ac:dyDescent="0.2">
      <c r="A9718" s="1">
        <v>9715</v>
      </c>
      <c r="B9718" s="1">
        <f t="shared" ca="1" si="1060"/>
        <v>77221.517030734394</v>
      </c>
      <c r="C9718" s="1">
        <f t="shared" ca="1" si="1057"/>
        <v>100</v>
      </c>
      <c r="D9718" s="1">
        <f t="shared" ca="1" si="1058"/>
        <v>-42.077013244733351</v>
      </c>
      <c r="E9718" s="1">
        <f t="shared" ca="1" si="1059"/>
        <v>-3</v>
      </c>
      <c r="F9718" s="1">
        <f t="shared" ca="1" si="1061"/>
        <v>1</v>
      </c>
      <c r="G9718" s="1">
        <f t="shared" ca="1" si="1062"/>
        <v>3</v>
      </c>
      <c r="H9718" s="1">
        <f t="shared" ca="1" si="1063"/>
        <v>0</v>
      </c>
    </row>
    <row r="9719" spans="1:8" hidden="1" x14ac:dyDescent="0.2">
      <c r="A9719" s="1">
        <v>9716</v>
      </c>
      <c r="B9719" s="1">
        <f t="shared" ca="1" si="1060"/>
        <v>73013.815706261055</v>
      </c>
      <c r="C9719" s="1">
        <f t="shared" ca="1" si="1057"/>
        <v>100</v>
      </c>
      <c r="D9719" s="1">
        <f t="shared" ca="1" si="1058"/>
        <v>-42.077013244733351</v>
      </c>
      <c r="E9719" s="1">
        <f t="shared" ca="1" si="1059"/>
        <v>-4</v>
      </c>
      <c r="F9719" s="1">
        <f t="shared" ca="1" si="1061"/>
        <v>1</v>
      </c>
      <c r="G9719" s="1">
        <f t="shared" ca="1" si="1062"/>
        <v>4</v>
      </c>
      <c r="H9719" s="1">
        <f t="shared" ca="1" si="1063"/>
        <v>0</v>
      </c>
    </row>
    <row r="9720" spans="1:8" hidden="1" x14ac:dyDescent="0.2">
      <c r="A9720" s="1">
        <v>9717</v>
      </c>
      <c r="B9720" s="1">
        <f t="shared" ca="1" si="1060"/>
        <v>68806.114381787716</v>
      </c>
      <c r="C9720" s="1">
        <f t="shared" ca="1" si="1057"/>
        <v>500</v>
      </c>
      <c r="D9720" s="1">
        <f t="shared" ca="1" si="1058"/>
        <v>-42.077013244733351</v>
      </c>
      <c r="E9720" s="1">
        <f t="shared" ca="1" si="1059"/>
        <v>0</v>
      </c>
      <c r="F9720" s="1">
        <f t="shared" ca="1" si="1061"/>
        <v>2</v>
      </c>
      <c r="G9720" s="1">
        <f t="shared" ca="1" si="1062"/>
        <v>5</v>
      </c>
      <c r="H9720" s="1">
        <f t="shared" ca="1" si="1063"/>
        <v>0</v>
      </c>
    </row>
    <row r="9721" spans="1:8" hidden="1" x14ac:dyDescent="0.2">
      <c r="A9721" s="1">
        <v>9718</v>
      </c>
      <c r="B9721" s="1">
        <f t="shared" ca="1" si="1060"/>
        <v>47767.607759421036</v>
      </c>
      <c r="C9721" s="1">
        <f t="shared" ca="1" si="1057"/>
        <v>500</v>
      </c>
      <c r="D9721" s="1">
        <f t="shared" ca="1" si="1058"/>
        <v>-42.077013244733351</v>
      </c>
      <c r="E9721" s="1">
        <f t="shared" ca="1" si="1059"/>
        <v>-1</v>
      </c>
      <c r="F9721" s="1">
        <f t="shared" ca="1" si="1061"/>
        <v>2</v>
      </c>
      <c r="G9721" s="1">
        <f t="shared" ca="1" si="1062"/>
        <v>6</v>
      </c>
      <c r="H9721" s="1">
        <f t="shared" ca="1" si="1063"/>
        <v>0</v>
      </c>
    </row>
    <row r="9722" spans="1:8" hidden="1" x14ac:dyDescent="0.2">
      <c r="A9722" s="1">
        <v>9719</v>
      </c>
      <c r="B9722" s="1">
        <f t="shared" ca="1" si="1060"/>
        <v>26729.10113705436</v>
      </c>
      <c r="C9722" s="1">
        <f t="shared" ca="1" si="1057"/>
        <v>500</v>
      </c>
      <c r="D9722" s="1">
        <f t="shared" ca="1" si="1058"/>
        <v>58.639357099169693</v>
      </c>
      <c r="E9722" s="1">
        <f t="shared" ca="1" si="1059"/>
        <v>-2</v>
      </c>
      <c r="F9722" s="1">
        <f t="shared" ca="1" si="1061"/>
        <v>2</v>
      </c>
      <c r="G9722" s="1">
        <f t="shared" ca="1" si="1062"/>
        <v>7</v>
      </c>
      <c r="H9722" s="1">
        <f t="shared" ca="1" si="1063"/>
        <v>0</v>
      </c>
    </row>
    <row r="9723" spans="1:8" hidden="1" x14ac:dyDescent="0.2">
      <c r="A9723" s="1">
        <v>9720</v>
      </c>
      <c r="B9723" s="1">
        <f t="shared" ca="1" si="1060"/>
        <v>56048.779686639202</v>
      </c>
      <c r="C9723" s="1">
        <f t="shared" ca="1" si="1057"/>
        <v>500</v>
      </c>
      <c r="D9723" s="1">
        <f t="shared" ca="1" si="1058"/>
        <v>-42.077013244733351</v>
      </c>
      <c r="E9723" s="1">
        <f t="shared" ca="1" si="1059"/>
        <v>-1</v>
      </c>
      <c r="F9723" s="1">
        <f t="shared" ca="1" si="1061"/>
        <v>2</v>
      </c>
      <c r="G9723" s="1">
        <f t="shared" ca="1" si="1062"/>
        <v>0</v>
      </c>
      <c r="H9723" s="1">
        <f t="shared" ca="1" si="1063"/>
        <v>1</v>
      </c>
    </row>
    <row r="9724" spans="1:8" hidden="1" x14ac:dyDescent="0.2">
      <c r="A9724" s="1">
        <v>9721</v>
      </c>
      <c r="B9724" s="1">
        <f t="shared" ca="1" si="1060"/>
        <v>35010.273064272522</v>
      </c>
      <c r="C9724" s="1">
        <f t="shared" ca="1" si="1057"/>
        <v>500</v>
      </c>
      <c r="D9724" s="1">
        <f t="shared" ca="1" si="1058"/>
        <v>58.639357099169693</v>
      </c>
      <c r="E9724" s="1">
        <f t="shared" ca="1" si="1059"/>
        <v>-2</v>
      </c>
      <c r="F9724" s="1">
        <f t="shared" ca="1" si="1061"/>
        <v>2</v>
      </c>
      <c r="G9724" s="1">
        <f t="shared" ca="1" si="1062"/>
        <v>1</v>
      </c>
      <c r="H9724" s="1">
        <f t="shared" ca="1" si="1063"/>
        <v>0</v>
      </c>
    </row>
    <row r="9725" spans="1:8" hidden="1" x14ac:dyDescent="0.2">
      <c r="A9725" s="1">
        <v>9722</v>
      </c>
      <c r="B9725" s="1">
        <f t="shared" ca="1" si="1060"/>
        <v>64329.951613857367</v>
      </c>
      <c r="C9725" s="1">
        <f t="shared" ca="1" si="1057"/>
        <v>500</v>
      </c>
      <c r="D9725" s="1">
        <f t="shared" ca="1" si="1058"/>
        <v>-42.077013244733351</v>
      </c>
      <c r="E9725" s="1">
        <f t="shared" ca="1" si="1059"/>
        <v>-1</v>
      </c>
      <c r="F9725" s="1">
        <f t="shared" ca="1" si="1061"/>
        <v>2</v>
      </c>
      <c r="G9725" s="1">
        <f t="shared" ca="1" si="1062"/>
        <v>0</v>
      </c>
      <c r="H9725" s="1">
        <f t="shared" ca="1" si="1063"/>
        <v>1</v>
      </c>
    </row>
    <row r="9726" spans="1:8" hidden="1" x14ac:dyDescent="0.2">
      <c r="A9726" s="1">
        <v>9723</v>
      </c>
      <c r="B9726" s="1">
        <f t="shared" ca="1" si="1060"/>
        <v>43291.444991490687</v>
      </c>
      <c r="C9726" s="1">
        <f t="shared" ca="1" si="1057"/>
        <v>500</v>
      </c>
      <c r="D9726" s="1">
        <f t="shared" ca="1" si="1058"/>
        <v>58.639357099169693</v>
      </c>
      <c r="E9726" s="1">
        <f t="shared" ca="1" si="1059"/>
        <v>-2</v>
      </c>
      <c r="F9726" s="1">
        <f t="shared" ca="1" si="1061"/>
        <v>2</v>
      </c>
      <c r="G9726" s="1">
        <f t="shared" ca="1" si="1062"/>
        <v>1</v>
      </c>
      <c r="H9726" s="1">
        <f t="shared" ca="1" si="1063"/>
        <v>0</v>
      </c>
    </row>
    <row r="9727" spans="1:8" hidden="1" x14ac:dyDescent="0.2">
      <c r="A9727" s="1">
        <v>9724</v>
      </c>
      <c r="B9727" s="1">
        <f t="shared" ca="1" si="1060"/>
        <v>72611.123541075533</v>
      </c>
      <c r="C9727" s="1">
        <f t="shared" ca="1" si="1057"/>
        <v>500</v>
      </c>
      <c r="D9727" s="1">
        <f t="shared" ca="1" si="1058"/>
        <v>-42.077013244733351</v>
      </c>
      <c r="E9727" s="1">
        <f t="shared" ca="1" si="1059"/>
        <v>-1</v>
      </c>
      <c r="F9727" s="1">
        <f t="shared" ca="1" si="1061"/>
        <v>2</v>
      </c>
      <c r="G9727" s="1">
        <f t="shared" ca="1" si="1062"/>
        <v>0</v>
      </c>
      <c r="H9727" s="1">
        <f t="shared" ca="1" si="1063"/>
        <v>1</v>
      </c>
    </row>
    <row r="9728" spans="1:8" hidden="1" x14ac:dyDescent="0.2">
      <c r="A9728" s="1">
        <v>9725</v>
      </c>
      <c r="B9728" s="1">
        <f t="shared" ca="1" si="1060"/>
        <v>51572.616918708853</v>
      </c>
      <c r="C9728" s="1">
        <f t="shared" ca="1" si="1057"/>
        <v>500</v>
      </c>
      <c r="D9728" s="1">
        <f t="shared" ca="1" si="1058"/>
        <v>-42.077013244733351</v>
      </c>
      <c r="E9728" s="1">
        <f t="shared" ca="1" si="1059"/>
        <v>-2</v>
      </c>
      <c r="F9728" s="1">
        <f t="shared" ca="1" si="1061"/>
        <v>2</v>
      </c>
      <c r="G9728" s="1">
        <f t="shared" ca="1" si="1062"/>
        <v>1</v>
      </c>
      <c r="H9728" s="1">
        <f t="shared" ca="1" si="1063"/>
        <v>0</v>
      </c>
    </row>
    <row r="9729" spans="1:8" hidden="1" x14ac:dyDescent="0.2">
      <c r="A9729" s="1">
        <v>9726</v>
      </c>
      <c r="B9729" s="1">
        <f t="shared" ca="1" si="1060"/>
        <v>30534.110296342176</v>
      </c>
      <c r="C9729" s="1">
        <f t="shared" ca="1" si="1057"/>
        <v>500</v>
      </c>
      <c r="D9729" s="1">
        <f t="shared" ca="1" si="1058"/>
        <v>-42.077013244733351</v>
      </c>
      <c r="E9729" s="1">
        <f t="shared" ca="1" si="1059"/>
        <v>-3</v>
      </c>
      <c r="F9729" s="1">
        <f t="shared" ca="1" si="1061"/>
        <v>2</v>
      </c>
      <c r="G9729" s="1">
        <f t="shared" ca="1" si="1062"/>
        <v>2</v>
      </c>
      <c r="H9729" s="1">
        <f t="shared" ca="1" si="1063"/>
        <v>0</v>
      </c>
    </row>
    <row r="9730" spans="1:8" hidden="1" x14ac:dyDescent="0.2">
      <c r="A9730" s="1">
        <v>9727</v>
      </c>
      <c r="B9730" s="1">
        <f t="shared" ca="1" si="1060"/>
        <v>9495.6036739755</v>
      </c>
      <c r="C9730" s="1">
        <f t="shared" ca="1" si="1057"/>
        <v>500</v>
      </c>
      <c r="D9730" s="1">
        <f t="shared" ca="1" si="1058"/>
        <v>-42.077013244733351</v>
      </c>
      <c r="E9730" s="1">
        <f t="shared" ca="1" si="1059"/>
        <v>-4</v>
      </c>
      <c r="F9730" s="1">
        <f t="shared" ca="1" si="1061"/>
        <v>2</v>
      </c>
      <c r="G9730" s="1">
        <f t="shared" ca="1" si="1062"/>
        <v>3</v>
      </c>
      <c r="H9730" s="1">
        <f t="shared" ca="1" si="1063"/>
        <v>0</v>
      </c>
    </row>
    <row r="9731" spans="1:8" hidden="1" x14ac:dyDescent="0.2">
      <c r="A9731" s="1">
        <v>9728</v>
      </c>
      <c r="B9731" s="1">
        <f t="shared" ca="1" si="1060"/>
        <v>-11542.902948391176</v>
      </c>
      <c r="C9731" s="1">
        <f t="shared" ca="1" si="1057"/>
        <v>100</v>
      </c>
      <c r="D9731" s="1">
        <f t="shared" ca="1" si="1058"/>
        <v>-42.077013244733351</v>
      </c>
      <c r="E9731" s="1">
        <f t="shared" ca="1" si="1059"/>
        <v>0</v>
      </c>
      <c r="F9731" s="1">
        <f t="shared" ca="1" si="1061"/>
        <v>1</v>
      </c>
      <c r="G9731" s="1">
        <f t="shared" ca="1" si="1062"/>
        <v>4</v>
      </c>
      <c r="H9731" s="1">
        <f t="shared" ca="1" si="1063"/>
        <v>0</v>
      </c>
    </row>
    <row r="9732" spans="1:8" hidden="1" x14ac:dyDescent="0.2">
      <c r="A9732" s="1">
        <v>9729</v>
      </c>
      <c r="B9732" s="1">
        <f t="shared" ca="1" si="1060"/>
        <v>-15750.604272864512</v>
      </c>
      <c r="C9732" s="1">
        <f t="shared" ca="1" si="1057"/>
        <v>100</v>
      </c>
      <c r="D9732" s="1">
        <f t="shared" ca="1" si="1058"/>
        <v>58.639357099169693</v>
      </c>
      <c r="E9732" s="1">
        <f t="shared" ca="1" si="1059"/>
        <v>-1</v>
      </c>
      <c r="F9732" s="1">
        <f t="shared" ca="1" si="1061"/>
        <v>1</v>
      </c>
      <c r="G9732" s="1">
        <f t="shared" ca="1" si="1062"/>
        <v>5</v>
      </c>
      <c r="H9732" s="1">
        <f t="shared" ca="1" si="1063"/>
        <v>0</v>
      </c>
    </row>
    <row r="9733" spans="1:8" hidden="1" x14ac:dyDescent="0.2">
      <c r="A9733" s="1">
        <v>9730</v>
      </c>
      <c r="B9733" s="1">
        <f t="shared" ca="1" si="1060"/>
        <v>-9886.6685629475433</v>
      </c>
      <c r="C9733" s="1">
        <f t="shared" ref="C9733:C9796" ca="1" si="1064">$C$4*POWER($L$2,F9733-1)</f>
        <v>100</v>
      </c>
      <c r="D9733" s="1">
        <f t="shared" ref="D9733:D9796" ca="1" si="1065">IF(RAND()&lt;$B$1,$F$1,$H$1)</f>
        <v>-42.077013244733351</v>
      </c>
      <c r="E9733" s="1">
        <f t="shared" ref="E9733:E9796" ca="1" si="1066">IF(D9732&lt;0,IF(E9732-1=-$D$2,0,E9732-1),IF(E9732+1=$F$2,0,E9732+1))</f>
        <v>0</v>
      </c>
      <c r="F9733" s="1">
        <f t="shared" ca="1" si="1061"/>
        <v>1</v>
      </c>
      <c r="G9733" s="1">
        <f t="shared" ca="1" si="1062"/>
        <v>0</v>
      </c>
      <c r="H9733" s="1">
        <f t="shared" ca="1" si="1063"/>
        <v>1</v>
      </c>
    </row>
    <row r="9734" spans="1:8" hidden="1" x14ac:dyDescent="0.2">
      <c r="A9734" s="1">
        <v>9731</v>
      </c>
      <c r="B9734" s="1">
        <f t="shared" ref="B9734:B9797" ca="1" si="1067">B9733+D9733*C9733</f>
        <v>-14094.369887420879</v>
      </c>
      <c r="C9734" s="1">
        <f t="shared" ca="1" si="1064"/>
        <v>100</v>
      </c>
      <c r="D9734" s="1">
        <f t="shared" ca="1" si="1065"/>
        <v>58.639357099169693</v>
      </c>
      <c r="E9734" s="1">
        <f t="shared" ca="1" si="1066"/>
        <v>-1</v>
      </c>
      <c r="F9734" s="1">
        <f t="shared" ref="F9734:F9797" ca="1" si="1068">IF(AND(D9733&gt;0,E9734=0),IF(F9733-1&lt;1,1,F9733-1),IF(AND(D9733&lt;0,E9734=0),IF(F9733+1&gt;$H$2,1,F9733+1),F9733))</f>
        <v>1</v>
      </c>
      <c r="G9734" s="1">
        <f t="shared" ref="G9734:G9797" ca="1" si="1069">IF(D9733&gt;0,0,G9733+1)</f>
        <v>1</v>
      </c>
      <c r="H9734" s="1">
        <f t="shared" ref="H9734:H9797" ca="1" si="1070">IF(D9733&lt;0,0,H9733+1)</f>
        <v>0</v>
      </c>
    </row>
    <row r="9735" spans="1:8" hidden="1" x14ac:dyDescent="0.2">
      <c r="A9735" s="1">
        <v>9732</v>
      </c>
      <c r="B9735" s="1">
        <f t="shared" ca="1" si="1067"/>
        <v>-8230.4341775039102</v>
      </c>
      <c r="C9735" s="1">
        <f t="shared" ca="1" si="1064"/>
        <v>100</v>
      </c>
      <c r="D9735" s="1">
        <f t="shared" ca="1" si="1065"/>
        <v>58.639357099169693</v>
      </c>
      <c r="E9735" s="1">
        <f t="shared" ca="1" si="1066"/>
        <v>0</v>
      </c>
      <c r="F9735" s="1">
        <f t="shared" ca="1" si="1068"/>
        <v>1</v>
      </c>
      <c r="G9735" s="1">
        <f t="shared" ca="1" si="1069"/>
        <v>0</v>
      </c>
      <c r="H9735" s="1">
        <f t="shared" ca="1" si="1070"/>
        <v>1</v>
      </c>
    </row>
    <row r="9736" spans="1:8" hidden="1" x14ac:dyDescent="0.2">
      <c r="A9736" s="1">
        <v>9733</v>
      </c>
      <c r="B9736" s="1">
        <f t="shared" ca="1" si="1067"/>
        <v>-2366.4984675869409</v>
      </c>
      <c r="C9736" s="1">
        <f t="shared" ca="1" si="1064"/>
        <v>100</v>
      </c>
      <c r="D9736" s="1">
        <f t="shared" ca="1" si="1065"/>
        <v>58.639357099169693</v>
      </c>
      <c r="E9736" s="1">
        <f t="shared" ca="1" si="1066"/>
        <v>0</v>
      </c>
      <c r="F9736" s="1">
        <f t="shared" ca="1" si="1068"/>
        <v>1</v>
      </c>
      <c r="G9736" s="1">
        <f t="shared" ca="1" si="1069"/>
        <v>0</v>
      </c>
      <c r="H9736" s="1">
        <f t="shared" ca="1" si="1070"/>
        <v>2</v>
      </c>
    </row>
    <row r="9737" spans="1:8" hidden="1" x14ac:dyDescent="0.2">
      <c r="A9737" s="1">
        <v>9734</v>
      </c>
      <c r="B9737" s="1">
        <f t="shared" ca="1" si="1067"/>
        <v>3497.4372423300283</v>
      </c>
      <c r="C9737" s="1">
        <f t="shared" ca="1" si="1064"/>
        <v>100</v>
      </c>
      <c r="D9737" s="1">
        <f t="shared" ca="1" si="1065"/>
        <v>-42.077013244733351</v>
      </c>
      <c r="E9737" s="1">
        <f t="shared" ca="1" si="1066"/>
        <v>0</v>
      </c>
      <c r="F9737" s="1">
        <f t="shared" ca="1" si="1068"/>
        <v>1</v>
      </c>
      <c r="G9737" s="1">
        <f t="shared" ca="1" si="1069"/>
        <v>0</v>
      </c>
      <c r="H9737" s="1">
        <f t="shared" ca="1" si="1070"/>
        <v>3</v>
      </c>
    </row>
    <row r="9738" spans="1:8" hidden="1" x14ac:dyDescent="0.2">
      <c r="A9738" s="1">
        <v>9735</v>
      </c>
      <c r="B9738" s="1">
        <f t="shared" ca="1" si="1067"/>
        <v>-710.26408214330695</v>
      </c>
      <c r="C9738" s="1">
        <f t="shared" ca="1" si="1064"/>
        <v>100</v>
      </c>
      <c r="D9738" s="1">
        <f t="shared" ca="1" si="1065"/>
        <v>58.639357099169693</v>
      </c>
      <c r="E9738" s="1">
        <f t="shared" ca="1" si="1066"/>
        <v>-1</v>
      </c>
      <c r="F9738" s="1">
        <f t="shared" ca="1" si="1068"/>
        <v>1</v>
      </c>
      <c r="G9738" s="1">
        <f t="shared" ca="1" si="1069"/>
        <v>1</v>
      </c>
      <c r="H9738" s="1">
        <f t="shared" ca="1" si="1070"/>
        <v>0</v>
      </c>
    </row>
    <row r="9739" spans="1:8" hidden="1" x14ac:dyDescent="0.2">
      <c r="A9739" s="1">
        <v>9736</v>
      </c>
      <c r="B9739" s="1">
        <f t="shared" ca="1" si="1067"/>
        <v>5153.6716277736623</v>
      </c>
      <c r="C9739" s="1">
        <f t="shared" ca="1" si="1064"/>
        <v>100</v>
      </c>
      <c r="D9739" s="1">
        <f t="shared" ca="1" si="1065"/>
        <v>-42.077013244733351</v>
      </c>
      <c r="E9739" s="1">
        <f t="shared" ca="1" si="1066"/>
        <v>0</v>
      </c>
      <c r="F9739" s="1">
        <f t="shared" ca="1" si="1068"/>
        <v>1</v>
      </c>
      <c r="G9739" s="1">
        <f t="shared" ca="1" si="1069"/>
        <v>0</v>
      </c>
      <c r="H9739" s="1">
        <f t="shared" ca="1" si="1070"/>
        <v>1</v>
      </c>
    </row>
    <row r="9740" spans="1:8" hidden="1" x14ac:dyDescent="0.2">
      <c r="A9740" s="1">
        <v>9737</v>
      </c>
      <c r="B9740" s="1">
        <f t="shared" ca="1" si="1067"/>
        <v>945.97030330032703</v>
      </c>
      <c r="C9740" s="1">
        <f t="shared" ca="1" si="1064"/>
        <v>100</v>
      </c>
      <c r="D9740" s="1">
        <f t="shared" ca="1" si="1065"/>
        <v>58.639357099169693</v>
      </c>
      <c r="E9740" s="1">
        <f t="shared" ca="1" si="1066"/>
        <v>-1</v>
      </c>
      <c r="F9740" s="1">
        <f t="shared" ca="1" si="1068"/>
        <v>1</v>
      </c>
      <c r="G9740" s="1">
        <f t="shared" ca="1" si="1069"/>
        <v>1</v>
      </c>
      <c r="H9740" s="1">
        <f t="shared" ca="1" si="1070"/>
        <v>0</v>
      </c>
    </row>
    <row r="9741" spans="1:8" hidden="1" x14ac:dyDescent="0.2">
      <c r="A9741" s="1">
        <v>9738</v>
      </c>
      <c r="B9741" s="1">
        <f t="shared" ca="1" si="1067"/>
        <v>6809.9060132172963</v>
      </c>
      <c r="C9741" s="1">
        <f t="shared" ca="1" si="1064"/>
        <v>100</v>
      </c>
      <c r="D9741" s="1">
        <f t="shared" ca="1" si="1065"/>
        <v>-42.077013244733351</v>
      </c>
      <c r="E9741" s="1">
        <f t="shared" ca="1" si="1066"/>
        <v>0</v>
      </c>
      <c r="F9741" s="1">
        <f t="shared" ca="1" si="1068"/>
        <v>1</v>
      </c>
      <c r="G9741" s="1">
        <f t="shared" ca="1" si="1069"/>
        <v>0</v>
      </c>
      <c r="H9741" s="1">
        <f t="shared" ca="1" si="1070"/>
        <v>1</v>
      </c>
    </row>
    <row r="9742" spans="1:8" hidden="1" x14ac:dyDescent="0.2">
      <c r="A9742" s="1">
        <v>9739</v>
      </c>
      <c r="B9742" s="1">
        <f t="shared" ca="1" si="1067"/>
        <v>2602.204688743961</v>
      </c>
      <c r="C9742" s="1">
        <f t="shared" ca="1" si="1064"/>
        <v>100</v>
      </c>
      <c r="D9742" s="1">
        <f t="shared" ca="1" si="1065"/>
        <v>58.639357099169693</v>
      </c>
      <c r="E9742" s="1">
        <f t="shared" ca="1" si="1066"/>
        <v>-1</v>
      </c>
      <c r="F9742" s="1">
        <f t="shared" ca="1" si="1068"/>
        <v>1</v>
      </c>
      <c r="G9742" s="1">
        <f t="shared" ca="1" si="1069"/>
        <v>1</v>
      </c>
      <c r="H9742" s="1">
        <f t="shared" ca="1" si="1070"/>
        <v>0</v>
      </c>
    </row>
    <row r="9743" spans="1:8" hidden="1" x14ac:dyDescent="0.2">
      <c r="A9743" s="1">
        <v>9740</v>
      </c>
      <c r="B9743" s="1">
        <f t="shared" ca="1" si="1067"/>
        <v>8466.1403986609293</v>
      </c>
      <c r="C9743" s="1">
        <f t="shared" ca="1" si="1064"/>
        <v>100</v>
      </c>
      <c r="D9743" s="1">
        <f t="shared" ca="1" si="1065"/>
        <v>58.639357099169693</v>
      </c>
      <c r="E9743" s="1">
        <f t="shared" ca="1" si="1066"/>
        <v>0</v>
      </c>
      <c r="F9743" s="1">
        <f t="shared" ca="1" si="1068"/>
        <v>1</v>
      </c>
      <c r="G9743" s="1">
        <f t="shared" ca="1" si="1069"/>
        <v>0</v>
      </c>
      <c r="H9743" s="1">
        <f t="shared" ca="1" si="1070"/>
        <v>1</v>
      </c>
    </row>
    <row r="9744" spans="1:8" hidden="1" x14ac:dyDescent="0.2">
      <c r="A9744" s="1">
        <v>9741</v>
      </c>
      <c r="B9744" s="1">
        <f t="shared" ca="1" si="1067"/>
        <v>14330.076108577898</v>
      </c>
      <c r="C9744" s="1">
        <f t="shared" ca="1" si="1064"/>
        <v>100</v>
      </c>
      <c r="D9744" s="1">
        <f t="shared" ca="1" si="1065"/>
        <v>-42.077013244733351</v>
      </c>
      <c r="E9744" s="1">
        <f t="shared" ca="1" si="1066"/>
        <v>0</v>
      </c>
      <c r="F9744" s="1">
        <f t="shared" ca="1" si="1068"/>
        <v>1</v>
      </c>
      <c r="G9744" s="1">
        <f t="shared" ca="1" si="1069"/>
        <v>0</v>
      </c>
      <c r="H9744" s="1">
        <f t="shared" ca="1" si="1070"/>
        <v>2</v>
      </c>
    </row>
    <row r="9745" spans="1:8" hidden="1" x14ac:dyDescent="0.2">
      <c r="A9745" s="1">
        <v>9742</v>
      </c>
      <c r="B9745" s="1">
        <f t="shared" ca="1" si="1067"/>
        <v>10122.374784104562</v>
      </c>
      <c r="C9745" s="1">
        <f t="shared" ca="1" si="1064"/>
        <v>100</v>
      </c>
      <c r="D9745" s="1">
        <f t="shared" ca="1" si="1065"/>
        <v>58.639357099169693</v>
      </c>
      <c r="E9745" s="1">
        <f t="shared" ca="1" si="1066"/>
        <v>-1</v>
      </c>
      <c r="F9745" s="1">
        <f t="shared" ca="1" si="1068"/>
        <v>1</v>
      </c>
      <c r="G9745" s="1">
        <f t="shared" ca="1" si="1069"/>
        <v>1</v>
      </c>
      <c r="H9745" s="1">
        <f t="shared" ca="1" si="1070"/>
        <v>0</v>
      </c>
    </row>
    <row r="9746" spans="1:8" hidden="1" x14ac:dyDescent="0.2">
      <c r="A9746" s="1">
        <v>9743</v>
      </c>
      <c r="B9746" s="1">
        <f t="shared" ca="1" si="1067"/>
        <v>15986.310494021531</v>
      </c>
      <c r="C9746" s="1">
        <f t="shared" ca="1" si="1064"/>
        <v>100</v>
      </c>
      <c r="D9746" s="1">
        <f t="shared" ca="1" si="1065"/>
        <v>-42.077013244733351</v>
      </c>
      <c r="E9746" s="1">
        <f t="shared" ca="1" si="1066"/>
        <v>0</v>
      </c>
      <c r="F9746" s="1">
        <f t="shared" ca="1" si="1068"/>
        <v>1</v>
      </c>
      <c r="G9746" s="1">
        <f t="shared" ca="1" si="1069"/>
        <v>0</v>
      </c>
      <c r="H9746" s="1">
        <f t="shared" ca="1" si="1070"/>
        <v>1</v>
      </c>
    </row>
    <row r="9747" spans="1:8" hidden="1" x14ac:dyDescent="0.2">
      <c r="A9747" s="1">
        <v>9744</v>
      </c>
      <c r="B9747" s="1">
        <f t="shared" ca="1" si="1067"/>
        <v>11778.609169548195</v>
      </c>
      <c r="C9747" s="1">
        <f t="shared" ca="1" si="1064"/>
        <v>100</v>
      </c>
      <c r="D9747" s="1">
        <f t="shared" ca="1" si="1065"/>
        <v>-42.077013244733351</v>
      </c>
      <c r="E9747" s="1">
        <f t="shared" ca="1" si="1066"/>
        <v>-1</v>
      </c>
      <c r="F9747" s="1">
        <f t="shared" ca="1" si="1068"/>
        <v>1</v>
      </c>
      <c r="G9747" s="1">
        <f t="shared" ca="1" si="1069"/>
        <v>1</v>
      </c>
      <c r="H9747" s="1">
        <f t="shared" ca="1" si="1070"/>
        <v>0</v>
      </c>
    </row>
    <row r="9748" spans="1:8" hidden="1" x14ac:dyDescent="0.2">
      <c r="A9748" s="1">
        <v>9745</v>
      </c>
      <c r="B9748" s="1">
        <f t="shared" ca="1" si="1067"/>
        <v>7570.9078450748602</v>
      </c>
      <c r="C9748" s="1">
        <f t="shared" ca="1" si="1064"/>
        <v>100</v>
      </c>
      <c r="D9748" s="1">
        <f t="shared" ca="1" si="1065"/>
        <v>-42.077013244733351</v>
      </c>
      <c r="E9748" s="1">
        <f t="shared" ca="1" si="1066"/>
        <v>-2</v>
      </c>
      <c r="F9748" s="1">
        <f t="shared" ca="1" si="1068"/>
        <v>1</v>
      </c>
      <c r="G9748" s="1">
        <f t="shared" ca="1" si="1069"/>
        <v>2</v>
      </c>
      <c r="H9748" s="1">
        <f t="shared" ca="1" si="1070"/>
        <v>0</v>
      </c>
    </row>
    <row r="9749" spans="1:8" hidden="1" x14ac:dyDescent="0.2">
      <c r="A9749" s="1">
        <v>9746</v>
      </c>
      <c r="B9749" s="1">
        <f t="shared" ca="1" si="1067"/>
        <v>3363.206520601525</v>
      </c>
      <c r="C9749" s="1">
        <f t="shared" ca="1" si="1064"/>
        <v>100</v>
      </c>
      <c r="D9749" s="1">
        <f t="shared" ca="1" si="1065"/>
        <v>-42.077013244733351</v>
      </c>
      <c r="E9749" s="1">
        <f t="shared" ca="1" si="1066"/>
        <v>-3</v>
      </c>
      <c r="F9749" s="1">
        <f t="shared" ca="1" si="1068"/>
        <v>1</v>
      </c>
      <c r="G9749" s="1">
        <f t="shared" ca="1" si="1069"/>
        <v>3</v>
      </c>
      <c r="H9749" s="1">
        <f t="shared" ca="1" si="1070"/>
        <v>0</v>
      </c>
    </row>
    <row r="9750" spans="1:8" hidden="1" x14ac:dyDescent="0.2">
      <c r="A9750" s="1">
        <v>9747</v>
      </c>
      <c r="B9750" s="1">
        <f t="shared" ca="1" si="1067"/>
        <v>-844.49480387181029</v>
      </c>
      <c r="C9750" s="1">
        <f t="shared" ca="1" si="1064"/>
        <v>100</v>
      </c>
      <c r="D9750" s="1">
        <f t="shared" ca="1" si="1065"/>
        <v>58.639357099169693</v>
      </c>
      <c r="E9750" s="1">
        <f t="shared" ca="1" si="1066"/>
        <v>-4</v>
      </c>
      <c r="F9750" s="1">
        <f t="shared" ca="1" si="1068"/>
        <v>1</v>
      </c>
      <c r="G9750" s="1">
        <f t="shared" ca="1" si="1069"/>
        <v>4</v>
      </c>
      <c r="H9750" s="1">
        <f t="shared" ca="1" si="1070"/>
        <v>0</v>
      </c>
    </row>
    <row r="9751" spans="1:8" hidden="1" x14ac:dyDescent="0.2">
      <c r="A9751" s="1">
        <v>9748</v>
      </c>
      <c r="B9751" s="1">
        <f t="shared" ca="1" si="1067"/>
        <v>5019.440906045159</v>
      </c>
      <c r="C9751" s="1">
        <f t="shared" ca="1" si="1064"/>
        <v>100</v>
      </c>
      <c r="D9751" s="1">
        <f t="shared" ca="1" si="1065"/>
        <v>-42.077013244733351</v>
      </c>
      <c r="E9751" s="1">
        <f t="shared" ca="1" si="1066"/>
        <v>-3</v>
      </c>
      <c r="F9751" s="1">
        <f t="shared" ca="1" si="1068"/>
        <v>1</v>
      </c>
      <c r="G9751" s="1">
        <f t="shared" ca="1" si="1069"/>
        <v>0</v>
      </c>
      <c r="H9751" s="1">
        <f t="shared" ca="1" si="1070"/>
        <v>1</v>
      </c>
    </row>
    <row r="9752" spans="1:8" hidden="1" x14ac:dyDescent="0.2">
      <c r="A9752" s="1">
        <v>9749</v>
      </c>
      <c r="B9752" s="1">
        <f t="shared" ca="1" si="1067"/>
        <v>811.73958157182369</v>
      </c>
      <c r="C9752" s="1">
        <f t="shared" ca="1" si="1064"/>
        <v>100</v>
      </c>
      <c r="D9752" s="1">
        <f t="shared" ca="1" si="1065"/>
        <v>58.639357099169693</v>
      </c>
      <c r="E9752" s="1">
        <f t="shared" ca="1" si="1066"/>
        <v>-4</v>
      </c>
      <c r="F9752" s="1">
        <f t="shared" ca="1" si="1068"/>
        <v>1</v>
      </c>
      <c r="G9752" s="1">
        <f t="shared" ca="1" si="1069"/>
        <v>1</v>
      </c>
      <c r="H9752" s="1">
        <f t="shared" ca="1" si="1070"/>
        <v>0</v>
      </c>
    </row>
    <row r="9753" spans="1:8" hidden="1" x14ac:dyDescent="0.2">
      <c r="A9753" s="1">
        <v>9750</v>
      </c>
      <c r="B9753" s="1">
        <f t="shared" ca="1" si="1067"/>
        <v>6675.6752914887929</v>
      </c>
      <c r="C9753" s="1">
        <f t="shared" ca="1" si="1064"/>
        <v>100</v>
      </c>
      <c r="D9753" s="1">
        <f t="shared" ca="1" si="1065"/>
        <v>-42.077013244733351</v>
      </c>
      <c r="E9753" s="1">
        <f t="shared" ca="1" si="1066"/>
        <v>-3</v>
      </c>
      <c r="F9753" s="1">
        <f t="shared" ca="1" si="1068"/>
        <v>1</v>
      </c>
      <c r="G9753" s="1">
        <f t="shared" ca="1" si="1069"/>
        <v>0</v>
      </c>
      <c r="H9753" s="1">
        <f t="shared" ca="1" si="1070"/>
        <v>1</v>
      </c>
    </row>
    <row r="9754" spans="1:8" hidden="1" x14ac:dyDescent="0.2">
      <c r="A9754" s="1">
        <v>9751</v>
      </c>
      <c r="B9754" s="1">
        <f t="shared" ca="1" si="1067"/>
        <v>2467.9739670154577</v>
      </c>
      <c r="C9754" s="1">
        <f t="shared" ca="1" si="1064"/>
        <v>100</v>
      </c>
      <c r="D9754" s="1">
        <f t="shared" ca="1" si="1065"/>
        <v>-42.077013244733351</v>
      </c>
      <c r="E9754" s="1">
        <f t="shared" ca="1" si="1066"/>
        <v>-4</v>
      </c>
      <c r="F9754" s="1">
        <f t="shared" ca="1" si="1068"/>
        <v>1</v>
      </c>
      <c r="G9754" s="1">
        <f t="shared" ca="1" si="1069"/>
        <v>1</v>
      </c>
      <c r="H9754" s="1">
        <f t="shared" ca="1" si="1070"/>
        <v>0</v>
      </c>
    </row>
    <row r="9755" spans="1:8" hidden="1" x14ac:dyDescent="0.2">
      <c r="A9755" s="1">
        <v>9752</v>
      </c>
      <c r="B9755" s="1">
        <f t="shared" ca="1" si="1067"/>
        <v>-1739.7273574578776</v>
      </c>
      <c r="C9755" s="1">
        <f t="shared" ca="1" si="1064"/>
        <v>500</v>
      </c>
      <c r="D9755" s="1">
        <f t="shared" ca="1" si="1065"/>
        <v>-42.077013244733351</v>
      </c>
      <c r="E9755" s="1">
        <f t="shared" ca="1" si="1066"/>
        <v>0</v>
      </c>
      <c r="F9755" s="1">
        <f t="shared" ca="1" si="1068"/>
        <v>2</v>
      </c>
      <c r="G9755" s="1">
        <f t="shared" ca="1" si="1069"/>
        <v>2</v>
      </c>
      <c r="H9755" s="1">
        <f t="shared" ca="1" si="1070"/>
        <v>0</v>
      </c>
    </row>
    <row r="9756" spans="1:8" hidden="1" x14ac:dyDescent="0.2">
      <c r="A9756" s="1">
        <v>9753</v>
      </c>
      <c r="B9756" s="1">
        <f t="shared" ca="1" si="1067"/>
        <v>-22778.233979824552</v>
      </c>
      <c r="C9756" s="1">
        <f t="shared" ca="1" si="1064"/>
        <v>500</v>
      </c>
      <c r="D9756" s="1">
        <f t="shared" ca="1" si="1065"/>
        <v>58.639357099169693</v>
      </c>
      <c r="E9756" s="1">
        <f t="shared" ca="1" si="1066"/>
        <v>-1</v>
      </c>
      <c r="F9756" s="1">
        <f t="shared" ca="1" si="1068"/>
        <v>2</v>
      </c>
      <c r="G9756" s="1">
        <f t="shared" ca="1" si="1069"/>
        <v>3</v>
      </c>
      <c r="H9756" s="1">
        <f t="shared" ca="1" si="1070"/>
        <v>0</v>
      </c>
    </row>
    <row r="9757" spans="1:8" hidden="1" x14ac:dyDescent="0.2">
      <c r="A9757" s="1">
        <v>9754</v>
      </c>
      <c r="B9757" s="1">
        <f t="shared" ca="1" si="1067"/>
        <v>6541.4445697602932</v>
      </c>
      <c r="C9757" s="1">
        <f t="shared" ca="1" si="1064"/>
        <v>100</v>
      </c>
      <c r="D9757" s="1">
        <f t="shared" ca="1" si="1065"/>
        <v>58.639357099169693</v>
      </c>
      <c r="E9757" s="1">
        <f t="shared" ca="1" si="1066"/>
        <v>0</v>
      </c>
      <c r="F9757" s="1">
        <f t="shared" ca="1" si="1068"/>
        <v>1</v>
      </c>
      <c r="G9757" s="1">
        <f t="shared" ca="1" si="1069"/>
        <v>0</v>
      </c>
      <c r="H9757" s="1">
        <f t="shared" ca="1" si="1070"/>
        <v>1</v>
      </c>
    </row>
    <row r="9758" spans="1:8" hidden="1" x14ac:dyDescent="0.2">
      <c r="A9758" s="1">
        <v>9755</v>
      </c>
      <c r="B9758" s="1">
        <f t="shared" ca="1" si="1067"/>
        <v>12405.380279677262</v>
      </c>
      <c r="C9758" s="1">
        <f t="shared" ca="1" si="1064"/>
        <v>100</v>
      </c>
      <c r="D9758" s="1">
        <f t="shared" ca="1" si="1065"/>
        <v>-42.077013244733351</v>
      </c>
      <c r="E9758" s="1">
        <f t="shared" ca="1" si="1066"/>
        <v>0</v>
      </c>
      <c r="F9758" s="1">
        <f t="shared" ca="1" si="1068"/>
        <v>1</v>
      </c>
      <c r="G9758" s="1">
        <f t="shared" ca="1" si="1069"/>
        <v>0</v>
      </c>
      <c r="H9758" s="1">
        <f t="shared" ca="1" si="1070"/>
        <v>2</v>
      </c>
    </row>
    <row r="9759" spans="1:8" hidden="1" x14ac:dyDescent="0.2">
      <c r="A9759" s="1">
        <v>9756</v>
      </c>
      <c r="B9759" s="1">
        <f t="shared" ca="1" si="1067"/>
        <v>8197.6789552039263</v>
      </c>
      <c r="C9759" s="1">
        <f t="shared" ca="1" si="1064"/>
        <v>100</v>
      </c>
      <c r="D9759" s="1">
        <f t="shared" ca="1" si="1065"/>
        <v>-42.077013244733351</v>
      </c>
      <c r="E9759" s="1">
        <f t="shared" ca="1" si="1066"/>
        <v>-1</v>
      </c>
      <c r="F9759" s="1">
        <f t="shared" ca="1" si="1068"/>
        <v>1</v>
      </c>
      <c r="G9759" s="1">
        <f t="shared" ca="1" si="1069"/>
        <v>1</v>
      </c>
      <c r="H9759" s="1">
        <f t="shared" ca="1" si="1070"/>
        <v>0</v>
      </c>
    </row>
    <row r="9760" spans="1:8" hidden="1" x14ac:dyDescent="0.2">
      <c r="A9760" s="1">
        <v>9757</v>
      </c>
      <c r="B9760" s="1">
        <f t="shared" ca="1" si="1067"/>
        <v>3989.977630730591</v>
      </c>
      <c r="C9760" s="1">
        <f t="shared" ca="1" si="1064"/>
        <v>100</v>
      </c>
      <c r="D9760" s="1">
        <f t="shared" ca="1" si="1065"/>
        <v>-42.077013244733351</v>
      </c>
      <c r="E9760" s="1">
        <f t="shared" ca="1" si="1066"/>
        <v>-2</v>
      </c>
      <c r="F9760" s="1">
        <f t="shared" ca="1" si="1068"/>
        <v>1</v>
      </c>
      <c r="G9760" s="1">
        <f t="shared" ca="1" si="1069"/>
        <v>2</v>
      </c>
      <c r="H9760" s="1">
        <f t="shared" ca="1" si="1070"/>
        <v>0</v>
      </c>
    </row>
    <row r="9761" spans="1:8" hidden="1" x14ac:dyDescent="0.2">
      <c r="A9761" s="1">
        <v>9758</v>
      </c>
      <c r="B9761" s="1">
        <f t="shared" ca="1" si="1067"/>
        <v>-217.72369374274422</v>
      </c>
      <c r="C9761" s="1">
        <f t="shared" ca="1" si="1064"/>
        <v>100</v>
      </c>
      <c r="D9761" s="1">
        <f t="shared" ca="1" si="1065"/>
        <v>58.639357099169693</v>
      </c>
      <c r="E9761" s="1">
        <f t="shared" ca="1" si="1066"/>
        <v>-3</v>
      </c>
      <c r="F9761" s="1">
        <f t="shared" ca="1" si="1068"/>
        <v>1</v>
      </c>
      <c r="G9761" s="1">
        <f t="shared" ca="1" si="1069"/>
        <v>3</v>
      </c>
      <c r="H9761" s="1">
        <f t="shared" ca="1" si="1070"/>
        <v>0</v>
      </c>
    </row>
    <row r="9762" spans="1:8" hidden="1" x14ac:dyDescent="0.2">
      <c r="A9762" s="1">
        <v>9759</v>
      </c>
      <c r="B9762" s="1">
        <f t="shared" ca="1" si="1067"/>
        <v>5646.212016174225</v>
      </c>
      <c r="C9762" s="1">
        <f t="shared" ca="1" si="1064"/>
        <v>100</v>
      </c>
      <c r="D9762" s="1">
        <f t="shared" ca="1" si="1065"/>
        <v>-42.077013244733351</v>
      </c>
      <c r="E9762" s="1">
        <f t="shared" ca="1" si="1066"/>
        <v>-2</v>
      </c>
      <c r="F9762" s="1">
        <f t="shared" ca="1" si="1068"/>
        <v>1</v>
      </c>
      <c r="G9762" s="1">
        <f t="shared" ca="1" si="1069"/>
        <v>0</v>
      </c>
      <c r="H9762" s="1">
        <f t="shared" ca="1" si="1070"/>
        <v>1</v>
      </c>
    </row>
    <row r="9763" spans="1:8" hidden="1" x14ac:dyDescent="0.2">
      <c r="A9763" s="1">
        <v>9760</v>
      </c>
      <c r="B9763" s="1">
        <f t="shared" ca="1" si="1067"/>
        <v>1438.5106917008898</v>
      </c>
      <c r="C9763" s="1">
        <f t="shared" ca="1" si="1064"/>
        <v>100</v>
      </c>
      <c r="D9763" s="1">
        <f t="shared" ca="1" si="1065"/>
        <v>-42.077013244733351</v>
      </c>
      <c r="E9763" s="1">
        <f t="shared" ca="1" si="1066"/>
        <v>-3</v>
      </c>
      <c r="F9763" s="1">
        <f t="shared" ca="1" si="1068"/>
        <v>1</v>
      </c>
      <c r="G9763" s="1">
        <f t="shared" ca="1" si="1069"/>
        <v>1</v>
      </c>
      <c r="H9763" s="1">
        <f t="shared" ca="1" si="1070"/>
        <v>0</v>
      </c>
    </row>
    <row r="9764" spans="1:8" hidden="1" x14ac:dyDescent="0.2">
      <c r="A9764" s="1">
        <v>9761</v>
      </c>
      <c r="B9764" s="1">
        <f t="shared" ca="1" si="1067"/>
        <v>-2769.1906327724455</v>
      </c>
      <c r="C9764" s="1">
        <f t="shared" ca="1" si="1064"/>
        <v>100</v>
      </c>
      <c r="D9764" s="1">
        <f t="shared" ca="1" si="1065"/>
        <v>-42.077013244733351</v>
      </c>
      <c r="E9764" s="1">
        <f t="shared" ca="1" si="1066"/>
        <v>-4</v>
      </c>
      <c r="F9764" s="1">
        <f t="shared" ca="1" si="1068"/>
        <v>1</v>
      </c>
      <c r="G9764" s="1">
        <f t="shared" ca="1" si="1069"/>
        <v>2</v>
      </c>
      <c r="H9764" s="1">
        <f t="shared" ca="1" si="1070"/>
        <v>0</v>
      </c>
    </row>
    <row r="9765" spans="1:8" hidden="1" x14ac:dyDescent="0.2">
      <c r="A9765" s="1">
        <v>9762</v>
      </c>
      <c r="B9765" s="1">
        <f t="shared" ca="1" si="1067"/>
        <v>-6976.8919572457808</v>
      </c>
      <c r="C9765" s="1">
        <f t="shared" ca="1" si="1064"/>
        <v>500</v>
      </c>
      <c r="D9765" s="1">
        <f t="shared" ca="1" si="1065"/>
        <v>-42.077013244733351</v>
      </c>
      <c r="E9765" s="1">
        <f t="shared" ca="1" si="1066"/>
        <v>0</v>
      </c>
      <c r="F9765" s="1">
        <f t="shared" ca="1" si="1068"/>
        <v>2</v>
      </c>
      <c r="G9765" s="1">
        <f t="shared" ca="1" si="1069"/>
        <v>3</v>
      </c>
      <c r="H9765" s="1">
        <f t="shared" ca="1" si="1070"/>
        <v>0</v>
      </c>
    </row>
    <row r="9766" spans="1:8" hidden="1" x14ac:dyDescent="0.2">
      <c r="A9766" s="1">
        <v>9763</v>
      </c>
      <c r="B9766" s="1">
        <f t="shared" ca="1" si="1067"/>
        <v>-28015.398579612458</v>
      </c>
      <c r="C9766" s="1">
        <f t="shared" ca="1" si="1064"/>
        <v>500</v>
      </c>
      <c r="D9766" s="1">
        <f t="shared" ca="1" si="1065"/>
        <v>58.639357099169693</v>
      </c>
      <c r="E9766" s="1">
        <f t="shared" ca="1" si="1066"/>
        <v>-1</v>
      </c>
      <c r="F9766" s="1">
        <f t="shared" ca="1" si="1068"/>
        <v>2</v>
      </c>
      <c r="G9766" s="1">
        <f t="shared" ca="1" si="1069"/>
        <v>4</v>
      </c>
      <c r="H9766" s="1">
        <f t="shared" ca="1" si="1070"/>
        <v>0</v>
      </c>
    </row>
    <row r="9767" spans="1:8" hidden="1" x14ac:dyDescent="0.2">
      <c r="A9767" s="1">
        <v>9764</v>
      </c>
      <c r="B9767" s="1">
        <f t="shared" ca="1" si="1067"/>
        <v>1304.2799699723873</v>
      </c>
      <c r="C9767" s="1">
        <f t="shared" ca="1" si="1064"/>
        <v>100</v>
      </c>
      <c r="D9767" s="1">
        <f t="shared" ca="1" si="1065"/>
        <v>-42.077013244733351</v>
      </c>
      <c r="E9767" s="1">
        <f t="shared" ca="1" si="1066"/>
        <v>0</v>
      </c>
      <c r="F9767" s="1">
        <f t="shared" ca="1" si="1068"/>
        <v>1</v>
      </c>
      <c r="G9767" s="1">
        <f t="shared" ca="1" si="1069"/>
        <v>0</v>
      </c>
      <c r="H9767" s="1">
        <f t="shared" ca="1" si="1070"/>
        <v>1</v>
      </c>
    </row>
    <row r="9768" spans="1:8" hidden="1" x14ac:dyDescent="0.2">
      <c r="A9768" s="1">
        <v>9765</v>
      </c>
      <c r="B9768" s="1">
        <f t="shared" ca="1" si="1067"/>
        <v>-2903.4213545009479</v>
      </c>
      <c r="C9768" s="1">
        <f t="shared" ca="1" si="1064"/>
        <v>100</v>
      </c>
      <c r="D9768" s="1">
        <f t="shared" ca="1" si="1065"/>
        <v>-42.077013244733351</v>
      </c>
      <c r="E9768" s="1">
        <f t="shared" ca="1" si="1066"/>
        <v>-1</v>
      </c>
      <c r="F9768" s="1">
        <f t="shared" ca="1" si="1068"/>
        <v>1</v>
      </c>
      <c r="G9768" s="1">
        <f t="shared" ca="1" si="1069"/>
        <v>1</v>
      </c>
      <c r="H9768" s="1">
        <f t="shared" ca="1" si="1070"/>
        <v>0</v>
      </c>
    </row>
    <row r="9769" spans="1:8" hidden="1" x14ac:dyDescent="0.2">
      <c r="A9769" s="1">
        <v>9766</v>
      </c>
      <c r="B9769" s="1">
        <f t="shared" ca="1" si="1067"/>
        <v>-7111.1226789742832</v>
      </c>
      <c r="C9769" s="1">
        <f t="shared" ca="1" si="1064"/>
        <v>100</v>
      </c>
      <c r="D9769" s="1">
        <f t="shared" ca="1" si="1065"/>
        <v>58.639357099169693</v>
      </c>
      <c r="E9769" s="1">
        <f t="shared" ca="1" si="1066"/>
        <v>-2</v>
      </c>
      <c r="F9769" s="1">
        <f t="shared" ca="1" si="1068"/>
        <v>1</v>
      </c>
      <c r="G9769" s="1">
        <f t="shared" ca="1" si="1069"/>
        <v>2</v>
      </c>
      <c r="H9769" s="1">
        <f t="shared" ca="1" si="1070"/>
        <v>0</v>
      </c>
    </row>
    <row r="9770" spans="1:8" hidden="1" x14ac:dyDescent="0.2">
      <c r="A9770" s="1">
        <v>9767</v>
      </c>
      <c r="B9770" s="1">
        <f t="shared" ca="1" si="1067"/>
        <v>-1247.1869690573139</v>
      </c>
      <c r="C9770" s="1">
        <f t="shared" ca="1" si="1064"/>
        <v>100</v>
      </c>
      <c r="D9770" s="1">
        <f t="shared" ca="1" si="1065"/>
        <v>58.639357099169693</v>
      </c>
      <c r="E9770" s="1">
        <f t="shared" ca="1" si="1066"/>
        <v>-1</v>
      </c>
      <c r="F9770" s="1">
        <f t="shared" ca="1" si="1068"/>
        <v>1</v>
      </c>
      <c r="G9770" s="1">
        <f t="shared" ca="1" si="1069"/>
        <v>0</v>
      </c>
      <c r="H9770" s="1">
        <f t="shared" ca="1" si="1070"/>
        <v>1</v>
      </c>
    </row>
    <row r="9771" spans="1:8" hidden="1" x14ac:dyDescent="0.2">
      <c r="A9771" s="1">
        <v>9768</v>
      </c>
      <c r="B9771" s="1">
        <f t="shared" ca="1" si="1067"/>
        <v>4616.7487408596553</v>
      </c>
      <c r="C9771" s="1">
        <f t="shared" ca="1" si="1064"/>
        <v>100</v>
      </c>
      <c r="D9771" s="1">
        <f t="shared" ca="1" si="1065"/>
        <v>-42.077013244733351</v>
      </c>
      <c r="E9771" s="1">
        <f t="shared" ca="1" si="1066"/>
        <v>0</v>
      </c>
      <c r="F9771" s="1">
        <f t="shared" ca="1" si="1068"/>
        <v>1</v>
      </c>
      <c r="G9771" s="1">
        <f t="shared" ca="1" si="1069"/>
        <v>0</v>
      </c>
      <c r="H9771" s="1">
        <f t="shared" ca="1" si="1070"/>
        <v>2</v>
      </c>
    </row>
    <row r="9772" spans="1:8" hidden="1" x14ac:dyDescent="0.2">
      <c r="A9772" s="1">
        <v>9769</v>
      </c>
      <c r="B9772" s="1">
        <f t="shared" ca="1" si="1067"/>
        <v>409.04741638632004</v>
      </c>
      <c r="C9772" s="1">
        <f t="shared" ca="1" si="1064"/>
        <v>100</v>
      </c>
      <c r="D9772" s="1">
        <f t="shared" ca="1" si="1065"/>
        <v>58.639357099169693</v>
      </c>
      <c r="E9772" s="1">
        <f t="shared" ca="1" si="1066"/>
        <v>-1</v>
      </c>
      <c r="F9772" s="1">
        <f t="shared" ca="1" si="1068"/>
        <v>1</v>
      </c>
      <c r="G9772" s="1">
        <f t="shared" ca="1" si="1069"/>
        <v>1</v>
      </c>
      <c r="H9772" s="1">
        <f t="shared" ca="1" si="1070"/>
        <v>0</v>
      </c>
    </row>
    <row r="9773" spans="1:8" hidden="1" x14ac:dyDescent="0.2">
      <c r="A9773" s="1">
        <v>9770</v>
      </c>
      <c r="B9773" s="1">
        <f t="shared" ca="1" si="1067"/>
        <v>6272.9831263032893</v>
      </c>
      <c r="C9773" s="1">
        <f t="shared" ca="1" si="1064"/>
        <v>100</v>
      </c>
      <c r="D9773" s="1">
        <f t="shared" ca="1" si="1065"/>
        <v>-42.077013244733351</v>
      </c>
      <c r="E9773" s="1">
        <f t="shared" ca="1" si="1066"/>
        <v>0</v>
      </c>
      <c r="F9773" s="1">
        <f t="shared" ca="1" si="1068"/>
        <v>1</v>
      </c>
      <c r="G9773" s="1">
        <f t="shared" ca="1" si="1069"/>
        <v>0</v>
      </c>
      <c r="H9773" s="1">
        <f t="shared" ca="1" si="1070"/>
        <v>1</v>
      </c>
    </row>
    <row r="9774" spans="1:8" hidden="1" x14ac:dyDescent="0.2">
      <c r="A9774" s="1">
        <v>9771</v>
      </c>
      <c r="B9774" s="1">
        <f t="shared" ca="1" si="1067"/>
        <v>2065.281801829954</v>
      </c>
      <c r="C9774" s="1">
        <f t="shared" ca="1" si="1064"/>
        <v>100</v>
      </c>
      <c r="D9774" s="1">
        <f t="shared" ca="1" si="1065"/>
        <v>58.639357099169693</v>
      </c>
      <c r="E9774" s="1">
        <f t="shared" ca="1" si="1066"/>
        <v>-1</v>
      </c>
      <c r="F9774" s="1">
        <f t="shared" ca="1" si="1068"/>
        <v>1</v>
      </c>
      <c r="G9774" s="1">
        <f t="shared" ca="1" si="1069"/>
        <v>1</v>
      </c>
      <c r="H9774" s="1">
        <f t="shared" ca="1" si="1070"/>
        <v>0</v>
      </c>
    </row>
    <row r="9775" spans="1:8" hidden="1" x14ac:dyDescent="0.2">
      <c r="A9775" s="1">
        <v>9772</v>
      </c>
      <c r="B9775" s="1">
        <f t="shared" ca="1" si="1067"/>
        <v>7929.2175117469233</v>
      </c>
      <c r="C9775" s="1">
        <f t="shared" ca="1" si="1064"/>
        <v>100</v>
      </c>
      <c r="D9775" s="1">
        <f t="shared" ca="1" si="1065"/>
        <v>-42.077013244733351</v>
      </c>
      <c r="E9775" s="1">
        <f t="shared" ca="1" si="1066"/>
        <v>0</v>
      </c>
      <c r="F9775" s="1">
        <f t="shared" ca="1" si="1068"/>
        <v>1</v>
      </c>
      <c r="G9775" s="1">
        <f t="shared" ca="1" si="1069"/>
        <v>0</v>
      </c>
      <c r="H9775" s="1">
        <f t="shared" ca="1" si="1070"/>
        <v>1</v>
      </c>
    </row>
    <row r="9776" spans="1:8" hidden="1" x14ac:dyDescent="0.2">
      <c r="A9776" s="1">
        <v>9773</v>
      </c>
      <c r="B9776" s="1">
        <f t="shared" ca="1" si="1067"/>
        <v>3721.516187273588</v>
      </c>
      <c r="C9776" s="1">
        <f t="shared" ca="1" si="1064"/>
        <v>100</v>
      </c>
      <c r="D9776" s="1">
        <f t="shared" ca="1" si="1065"/>
        <v>-42.077013244733351</v>
      </c>
      <c r="E9776" s="1">
        <f t="shared" ca="1" si="1066"/>
        <v>-1</v>
      </c>
      <c r="F9776" s="1">
        <f t="shared" ca="1" si="1068"/>
        <v>1</v>
      </c>
      <c r="G9776" s="1">
        <f t="shared" ca="1" si="1069"/>
        <v>1</v>
      </c>
      <c r="H9776" s="1">
        <f t="shared" ca="1" si="1070"/>
        <v>0</v>
      </c>
    </row>
    <row r="9777" spans="1:8" hidden="1" x14ac:dyDescent="0.2">
      <c r="A9777" s="1">
        <v>9774</v>
      </c>
      <c r="B9777" s="1">
        <f t="shared" ca="1" si="1067"/>
        <v>-486.18513719974726</v>
      </c>
      <c r="C9777" s="1">
        <f t="shared" ca="1" si="1064"/>
        <v>100</v>
      </c>
      <c r="D9777" s="1">
        <f t="shared" ca="1" si="1065"/>
        <v>58.639357099169693</v>
      </c>
      <c r="E9777" s="1">
        <f t="shared" ca="1" si="1066"/>
        <v>-2</v>
      </c>
      <c r="F9777" s="1">
        <f t="shared" ca="1" si="1068"/>
        <v>1</v>
      </c>
      <c r="G9777" s="1">
        <f t="shared" ca="1" si="1069"/>
        <v>2</v>
      </c>
      <c r="H9777" s="1">
        <f t="shared" ca="1" si="1070"/>
        <v>0</v>
      </c>
    </row>
    <row r="9778" spans="1:8" hidden="1" x14ac:dyDescent="0.2">
      <c r="A9778" s="1">
        <v>9775</v>
      </c>
      <c r="B9778" s="1">
        <f t="shared" ca="1" si="1067"/>
        <v>5377.750572717222</v>
      </c>
      <c r="C9778" s="1">
        <f t="shared" ca="1" si="1064"/>
        <v>100</v>
      </c>
      <c r="D9778" s="1">
        <f t="shared" ca="1" si="1065"/>
        <v>58.639357099169693</v>
      </c>
      <c r="E9778" s="1">
        <f t="shared" ca="1" si="1066"/>
        <v>-1</v>
      </c>
      <c r="F9778" s="1">
        <f t="shared" ca="1" si="1068"/>
        <v>1</v>
      </c>
      <c r="G9778" s="1">
        <f t="shared" ca="1" si="1069"/>
        <v>0</v>
      </c>
      <c r="H9778" s="1">
        <f t="shared" ca="1" si="1070"/>
        <v>1</v>
      </c>
    </row>
    <row r="9779" spans="1:8" hidden="1" x14ac:dyDescent="0.2">
      <c r="A9779" s="1">
        <v>9776</v>
      </c>
      <c r="B9779" s="1">
        <f t="shared" ca="1" si="1067"/>
        <v>11241.686282634191</v>
      </c>
      <c r="C9779" s="1">
        <f t="shared" ca="1" si="1064"/>
        <v>100</v>
      </c>
      <c r="D9779" s="1">
        <f t="shared" ca="1" si="1065"/>
        <v>-42.077013244733351</v>
      </c>
      <c r="E9779" s="1">
        <f t="shared" ca="1" si="1066"/>
        <v>0</v>
      </c>
      <c r="F9779" s="1">
        <f t="shared" ca="1" si="1068"/>
        <v>1</v>
      </c>
      <c r="G9779" s="1">
        <f t="shared" ca="1" si="1069"/>
        <v>0</v>
      </c>
      <c r="H9779" s="1">
        <f t="shared" ca="1" si="1070"/>
        <v>2</v>
      </c>
    </row>
    <row r="9780" spans="1:8" hidden="1" x14ac:dyDescent="0.2">
      <c r="A9780" s="1">
        <v>9777</v>
      </c>
      <c r="B9780" s="1">
        <f t="shared" ca="1" si="1067"/>
        <v>7033.984958160856</v>
      </c>
      <c r="C9780" s="1">
        <f t="shared" ca="1" si="1064"/>
        <v>100</v>
      </c>
      <c r="D9780" s="1">
        <f t="shared" ca="1" si="1065"/>
        <v>58.639357099169693</v>
      </c>
      <c r="E9780" s="1">
        <f t="shared" ca="1" si="1066"/>
        <v>-1</v>
      </c>
      <c r="F9780" s="1">
        <f t="shared" ca="1" si="1068"/>
        <v>1</v>
      </c>
      <c r="G9780" s="1">
        <f t="shared" ca="1" si="1069"/>
        <v>1</v>
      </c>
      <c r="H9780" s="1">
        <f t="shared" ca="1" si="1070"/>
        <v>0</v>
      </c>
    </row>
    <row r="9781" spans="1:8" hidden="1" x14ac:dyDescent="0.2">
      <c r="A9781" s="1">
        <v>9778</v>
      </c>
      <c r="B9781" s="1">
        <f t="shared" ca="1" si="1067"/>
        <v>12897.920668077826</v>
      </c>
      <c r="C9781" s="1">
        <f t="shared" ca="1" si="1064"/>
        <v>100</v>
      </c>
      <c r="D9781" s="1">
        <f t="shared" ca="1" si="1065"/>
        <v>58.639357099169693</v>
      </c>
      <c r="E9781" s="1">
        <f t="shared" ca="1" si="1066"/>
        <v>0</v>
      </c>
      <c r="F9781" s="1">
        <f t="shared" ca="1" si="1068"/>
        <v>1</v>
      </c>
      <c r="G9781" s="1">
        <f t="shared" ca="1" si="1069"/>
        <v>0</v>
      </c>
      <c r="H9781" s="1">
        <f t="shared" ca="1" si="1070"/>
        <v>1</v>
      </c>
    </row>
    <row r="9782" spans="1:8" hidden="1" x14ac:dyDescent="0.2">
      <c r="A9782" s="1">
        <v>9779</v>
      </c>
      <c r="B9782" s="1">
        <f t="shared" ca="1" si="1067"/>
        <v>18761.856377994794</v>
      </c>
      <c r="C9782" s="1">
        <f t="shared" ca="1" si="1064"/>
        <v>100</v>
      </c>
      <c r="D9782" s="1">
        <f t="shared" ca="1" si="1065"/>
        <v>-42.077013244733351</v>
      </c>
      <c r="E9782" s="1">
        <f t="shared" ca="1" si="1066"/>
        <v>0</v>
      </c>
      <c r="F9782" s="1">
        <f t="shared" ca="1" si="1068"/>
        <v>1</v>
      </c>
      <c r="G9782" s="1">
        <f t="shared" ca="1" si="1069"/>
        <v>0</v>
      </c>
      <c r="H9782" s="1">
        <f t="shared" ca="1" si="1070"/>
        <v>2</v>
      </c>
    </row>
    <row r="9783" spans="1:8" hidden="1" x14ac:dyDescent="0.2">
      <c r="A9783" s="1">
        <v>9780</v>
      </c>
      <c r="B9783" s="1">
        <f t="shared" ca="1" si="1067"/>
        <v>14554.155053521459</v>
      </c>
      <c r="C9783" s="1">
        <f t="shared" ca="1" si="1064"/>
        <v>100</v>
      </c>
      <c r="D9783" s="1">
        <f t="shared" ca="1" si="1065"/>
        <v>-42.077013244733351</v>
      </c>
      <c r="E9783" s="1">
        <f t="shared" ca="1" si="1066"/>
        <v>-1</v>
      </c>
      <c r="F9783" s="1">
        <f t="shared" ca="1" si="1068"/>
        <v>1</v>
      </c>
      <c r="G9783" s="1">
        <f t="shared" ca="1" si="1069"/>
        <v>1</v>
      </c>
      <c r="H9783" s="1">
        <f t="shared" ca="1" si="1070"/>
        <v>0</v>
      </c>
    </row>
    <row r="9784" spans="1:8" hidden="1" x14ac:dyDescent="0.2">
      <c r="A9784" s="1">
        <v>9781</v>
      </c>
      <c r="B9784" s="1">
        <f t="shared" ca="1" si="1067"/>
        <v>10346.453729048124</v>
      </c>
      <c r="C9784" s="1">
        <f t="shared" ca="1" si="1064"/>
        <v>100</v>
      </c>
      <c r="D9784" s="1">
        <f t="shared" ca="1" si="1065"/>
        <v>-42.077013244733351</v>
      </c>
      <c r="E9784" s="1">
        <f t="shared" ca="1" si="1066"/>
        <v>-2</v>
      </c>
      <c r="F9784" s="1">
        <f t="shared" ca="1" si="1068"/>
        <v>1</v>
      </c>
      <c r="G9784" s="1">
        <f t="shared" ca="1" si="1069"/>
        <v>2</v>
      </c>
      <c r="H9784" s="1">
        <f t="shared" ca="1" si="1070"/>
        <v>0</v>
      </c>
    </row>
    <row r="9785" spans="1:8" hidden="1" x14ac:dyDescent="0.2">
      <c r="A9785" s="1">
        <v>9782</v>
      </c>
      <c r="B9785" s="1">
        <f t="shared" ca="1" si="1067"/>
        <v>6138.7524045747887</v>
      </c>
      <c r="C9785" s="1">
        <f t="shared" ca="1" si="1064"/>
        <v>100</v>
      </c>
      <c r="D9785" s="1">
        <f t="shared" ca="1" si="1065"/>
        <v>-42.077013244733351</v>
      </c>
      <c r="E9785" s="1">
        <f t="shared" ca="1" si="1066"/>
        <v>-3</v>
      </c>
      <c r="F9785" s="1">
        <f t="shared" ca="1" si="1068"/>
        <v>1</v>
      </c>
      <c r="G9785" s="1">
        <f t="shared" ca="1" si="1069"/>
        <v>3</v>
      </c>
      <c r="H9785" s="1">
        <f t="shared" ca="1" si="1070"/>
        <v>0</v>
      </c>
    </row>
    <row r="9786" spans="1:8" hidden="1" x14ac:dyDescent="0.2">
      <c r="A9786" s="1">
        <v>9783</v>
      </c>
      <c r="B9786" s="1">
        <f t="shared" ca="1" si="1067"/>
        <v>1931.0510801014534</v>
      </c>
      <c r="C9786" s="1">
        <f t="shared" ca="1" si="1064"/>
        <v>100</v>
      </c>
      <c r="D9786" s="1">
        <f t="shared" ca="1" si="1065"/>
        <v>58.639357099169693</v>
      </c>
      <c r="E9786" s="1">
        <f t="shared" ca="1" si="1066"/>
        <v>-4</v>
      </c>
      <c r="F9786" s="1">
        <f t="shared" ca="1" si="1068"/>
        <v>1</v>
      </c>
      <c r="G9786" s="1">
        <f t="shared" ca="1" si="1069"/>
        <v>4</v>
      </c>
      <c r="H9786" s="1">
        <f t="shared" ca="1" si="1070"/>
        <v>0</v>
      </c>
    </row>
    <row r="9787" spans="1:8" hidden="1" x14ac:dyDescent="0.2">
      <c r="A9787" s="1">
        <v>9784</v>
      </c>
      <c r="B9787" s="1">
        <f t="shared" ca="1" si="1067"/>
        <v>7794.9867900184227</v>
      </c>
      <c r="C9787" s="1">
        <f t="shared" ca="1" si="1064"/>
        <v>100</v>
      </c>
      <c r="D9787" s="1">
        <f t="shared" ca="1" si="1065"/>
        <v>-42.077013244733351</v>
      </c>
      <c r="E9787" s="1">
        <f t="shared" ca="1" si="1066"/>
        <v>-3</v>
      </c>
      <c r="F9787" s="1">
        <f t="shared" ca="1" si="1068"/>
        <v>1</v>
      </c>
      <c r="G9787" s="1">
        <f t="shared" ca="1" si="1069"/>
        <v>0</v>
      </c>
      <c r="H9787" s="1">
        <f t="shared" ca="1" si="1070"/>
        <v>1</v>
      </c>
    </row>
    <row r="9788" spans="1:8" hidden="1" x14ac:dyDescent="0.2">
      <c r="A9788" s="1">
        <v>9785</v>
      </c>
      <c r="B9788" s="1">
        <f t="shared" ca="1" si="1067"/>
        <v>3587.2854655450874</v>
      </c>
      <c r="C9788" s="1">
        <f t="shared" ca="1" si="1064"/>
        <v>100</v>
      </c>
      <c r="D9788" s="1">
        <f t="shared" ca="1" si="1065"/>
        <v>58.639357099169693</v>
      </c>
      <c r="E9788" s="1">
        <f t="shared" ca="1" si="1066"/>
        <v>-4</v>
      </c>
      <c r="F9788" s="1">
        <f t="shared" ca="1" si="1068"/>
        <v>1</v>
      </c>
      <c r="G9788" s="1">
        <f t="shared" ca="1" si="1069"/>
        <v>1</v>
      </c>
      <c r="H9788" s="1">
        <f t="shared" ca="1" si="1070"/>
        <v>0</v>
      </c>
    </row>
    <row r="9789" spans="1:8" hidden="1" x14ac:dyDescent="0.2">
      <c r="A9789" s="1">
        <v>9786</v>
      </c>
      <c r="B9789" s="1">
        <f t="shared" ca="1" si="1067"/>
        <v>9451.2211754620566</v>
      </c>
      <c r="C9789" s="1">
        <f t="shared" ca="1" si="1064"/>
        <v>100</v>
      </c>
      <c r="D9789" s="1">
        <f t="shared" ca="1" si="1065"/>
        <v>-42.077013244733351</v>
      </c>
      <c r="E9789" s="1">
        <f t="shared" ca="1" si="1066"/>
        <v>-3</v>
      </c>
      <c r="F9789" s="1">
        <f t="shared" ca="1" si="1068"/>
        <v>1</v>
      </c>
      <c r="G9789" s="1">
        <f t="shared" ca="1" si="1069"/>
        <v>0</v>
      </c>
      <c r="H9789" s="1">
        <f t="shared" ca="1" si="1070"/>
        <v>1</v>
      </c>
    </row>
    <row r="9790" spans="1:8" hidden="1" x14ac:dyDescent="0.2">
      <c r="A9790" s="1">
        <v>9787</v>
      </c>
      <c r="B9790" s="1">
        <f t="shared" ca="1" si="1067"/>
        <v>5243.5198509887214</v>
      </c>
      <c r="C9790" s="1">
        <f t="shared" ca="1" si="1064"/>
        <v>100</v>
      </c>
      <c r="D9790" s="1">
        <f t="shared" ca="1" si="1065"/>
        <v>-42.077013244733351</v>
      </c>
      <c r="E9790" s="1">
        <f t="shared" ca="1" si="1066"/>
        <v>-4</v>
      </c>
      <c r="F9790" s="1">
        <f t="shared" ca="1" si="1068"/>
        <v>1</v>
      </c>
      <c r="G9790" s="1">
        <f t="shared" ca="1" si="1069"/>
        <v>1</v>
      </c>
      <c r="H9790" s="1">
        <f t="shared" ca="1" si="1070"/>
        <v>0</v>
      </c>
    </row>
    <row r="9791" spans="1:8" hidden="1" x14ac:dyDescent="0.2">
      <c r="A9791" s="1">
        <v>9788</v>
      </c>
      <c r="B9791" s="1">
        <f t="shared" ca="1" si="1067"/>
        <v>1035.8185265153861</v>
      </c>
      <c r="C9791" s="1">
        <f t="shared" ca="1" si="1064"/>
        <v>500</v>
      </c>
      <c r="D9791" s="1">
        <f t="shared" ca="1" si="1065"/>
        <v>-42.077013244733351</v>
      </c>
      <c r="E9791" s="1">
        <f t="shared" ca="1" si="1066"/>
        <v>0</v>
      </c>
      <c r="F9791" s="1">
        <f t="shared" ca="1" si="1068"/>
        <v>2</v>
      </c>
      <c r="G9791" s="1">
        <f t="shared" ca="1" si="1069"/>
        <v>2</v>
      </c>
      <c r="H9791" s="1">
        <f t="shared" ca="1" si="1070"/>
        <v>0</v>
      </c>
    </row>
    <row r="9792" spans="1:8" hidden="1" x14ac:dyDescent="0.2">
      <c r="A9792" s="1">
        <v>9789</v>
      </c>
      <c r="B9792" s="1">
        <f t="shared" ca="1" si="1067"/>
        <v>-20002.688095851292</v>
      </c>
      <c r="C9792" s="1">
        <f t="shared" ca="1" si="1064"/>
        <v>500</v>
      </c>
      <c r="D9792" s="1">
        <f t="shared" ca="1" si="1065"/>
        <v>-42.077013244733351</v>
      </c>
      <c r="E9792" s="1">
        <f t="shared" ca="1" si="1066"/>
        <v>-1</v>
      </c>
      <c r="F9792" s="1">
        <f t="shared" ca="1" si="1068"/>
        <v>2</v>
      </c>
      <c r="G9792" s="1">
        <f t="shared" ca="1" si="1069"/>
        <v>3</v>
      </c>
      <c r="H9792" s="1">
        <f t="shared" ca="1" si="1070"/>
        <v>0</v>
      </c>
    </row>
    <row r="9793" spans="1:8" hidden="1" x14ac:dyDescent="0.2">
      <c r="A9793" s="1">
        <v>9790</v>
      </c>
      <c r="B9793" s="1">
        <f t="shared" ca="1" si="1067"/>
        <v>-41041.194718217972</v>
      </c>
      <c r="C9793" s="1">
        <f t="shared" ca="1" si="1064"/>
        <v>500</v>
      </c>
      <c r="D9793" s="1">
        <f t="shared" ca="1" si="1065"/>
        <v>-42.077013244733351</v>
      </c>
      <c r="E9793" s="1">
        <f t="shared" ca="1" si="1066"/>
        <v>-2</v>
      </c>
      <c r="F9793" s="1">
        <f t="shared" ca="1" si="1068"/>
        <v>2</v>
      </c>
      <c r="G9793" s="1">
        <f t="shared" ca="1" si="1069"/>
        <v>4</v>
      </c>
      <c r="H9793" s="1">
        <f t="shared" ca="1" si="1070"/>
        <v>0</v>
      </c>
    </row>
    <row r="9794" spans="1:8" hidden="1" x14ac:dyDescent="0.2">
      <c r="A9794" s="1">
        <v>9791</v>
      </c>
      <c r="B9794" s="1">
        <f t="shared" ca="1" si="1067"/>
        <v>-62079.701340584652</v>
      </c>
      <c r="C9794" s="1">
        <f t="shared" ca="1" si="1064"/>
        <v>500</v>
      </c>
      <c r="D9794" s="1">
        <f t="shared" ca="1" si="1065"/>
        <v>-42.077013244733351</v>
      </c>
      <c r="E9794" s="1">
        <f t="shared" ca="1" si="1066"/>
        <v>-3</v>
      </c>
      <c r="F9794" s="1">
        <f t="shared" ca="1" si="1068"/>
        <v>2</v>
      </c>
      <c r="G9794" s="1">
        <f t="shared" ca="1" si="1069"/>
        <v>5</v>
      </c>
      <c r="H9794" s="1">
        <f t="shared" ca="1" si="1070"/>
        <v>0</v>
      </c>
    </row>
    <row r="9795" spans="1:8" hidden="1" x14ac:dyDescent="0.2">
      <c r="A9795" s="1">
        <v>9792</v>
      </c>
      <c r="B9795" s="1">
        <f t="shared" ca="1" si="1067"/>
        <v>-83118.207962951332</v>
      </c>
      <c r="C9795" s="1">
        <f t="shared" ca="1" si="1064"/>
        <v>500</v>
      </c>
      <c r="D9795" s="1">
        <f t="shared" ca="1" si="1065"/>
        <v>58.639357099169693</v>
      </c>
      <c r="E9795" s="1">
        <f t="shared" ca="1" si="1066"/>
        <v>-4</v>
      </c>
      <c r="F9795" s="1">
        <f t="shared" ca="1" si="1068"/>
        <v>2</v>
      </c>
      <c r="G9795" s="1">
        <f t="shared" ca="1" si="1069"/>
        <v>6</v>
      </c>
      <c r="H9795" s="1">
        <f t="shared" ca="1" si="1070"/>
        <v>0</v>
      </c>
    </row>
    <row r="9796" spans="1:8" hidden="1" x14ac:dyDescent="0.2">
      <c r="A9796" s="1">
        <v>9793</v>
      </c>
      <c r="B9796" s="1">
        <f t="shared" ca="1" si="1067"/>
        <v>-53798.529413366487</v>
      </c>
      <c r="C9796" s="1">
        <f t="shared" ca="1" si="1064"/>
        <v>500</v>
      </c>
      <c r="D9796" s="1">
        <f t="shared" ca="1" si="1065"/>
        <v>58.639357099169693</v>
      </c>
      <c r="E9796" s="1">
        <f t="shared" ca="1" si="1066"/>
        <v>-3</v>
      </c>
      <c r="F9796" s="1">
        <f t="shared" ca="1" si="1068"/>
        <v>2</v>
      </c>
      <c r="G9796" s="1">
        <f t="shared" ca="1" si="1069"/>
        <v>0</v>
      </c>
      <c r="H9796" s="1">
        <f t="shared" ca="1" si="1070"/>
        <v>1</v>
      </c>
    </row>
    <row r="9797" spans="1:8" hidden="1" x14ac:dyDescent="0.2">
      <c r="A9797" s="1">
        <v>9794</v>
      </c>
      <c r="B9797" s="1">
        <f t="shared" ca="1" si="1067"/>
        <v>-24478.850863781641</v>
      </c>
      <c r="C9797" s="1">
        <f t="shared" ref="C9797:C9860" ca="1" si="1071">$C$4*POWER($L$2,F9797-1)</f>
        <v>500</v>
      </c>
      <c r="D9797" s="1">
        <f t="shared" ref="D9797:D9860" ca="1" si="1072">IF(RAND()&lt;$B$1,$F$1,$H$1)</f>
        <v>58.639357099169693</v>
      </c>
      <c r="E9797" s="1">
        <f t="shared" ref="E9797:E9860" ca="1" si="1073">IF(D9796&lt;0,IF(E9796-1=-$D$2,0,E9796-1),IF(E9796+1=$F$2,0,E9796+1))</f>
        <v>-2</v>
      </c>
      <c r="F9797" s="1">
        <f t="shared" ca="1" si="1068"/>
        <v>2</v>
      </c>
      <c r="G9797" s="1">
        <f t="shared" ca="1" si="1069"/>
        <v>0</v>
      </c>
      <c r="H9797" s="1">
        <f t="shared" ca="1" si="1070"/>
        <v>2</v>
      </c>
    </row>
    <row r="9798" spans="1:8" hidden="1" x14ac:dyDescent="0.2">
      <c r="A9798" s="1">
        <v>9795</v>
      </c>
      <c r="B9798" s="1">
        <f t="shared" ref="B9798:B9861" ca="1" si="1074">B9797+D9797*C9797</f>
        <v>4840.8276858032041</v>
      </c>
      <c r="C9798" s="1">
        <f t="shared" ca="1" si="1071"/>
        <v>500</v>
      </c>
      <c r="D9798" s="1">
        <f t="shared" ca="1" si="1072"/>
        <v>58.639357099169693</v>
      </c>
      <c r="E9798" s="1">
        <f t="shared" ca="1" si="1073"/>
        <v>-1</v>
      </c>
      <c r="F9798" s="1">
        <f t="shared" ref="F9798:F9861" ca="1" si="1075">IF(AND(D9797&gt;0,E9798=0),IF(F9797-1&lt;1,1,F9797-1),IF(AND(D9797&lt;0,E9798=0),IF(F9797+1&gt;$H$2,1,F9797+1),F9797))</f>
        <v>2</v>
      </c>
      <c r="G9798" s="1">
        <f t="shared" ref="G9798:G9861" ca="1" si="1076">IF(D9797&gt;0,0,G9797+1)</f>
        <v>0</v>
      </c>
      <c r="H9798" s="1">
        <f t="shared" ref="H9798:H9861" ca="1" si="1077">IF(D9797&lt;0,0,H9797+1)</f>
        <v>3</v>
      </c>
    </row>
    <row r="9799" spans="1:8" hidden="1" x14ac:dyDescent="0.2">
      <c r="A9799" s="1">
        <v>9796</v>
      </c>
      <c r="B9799" s="1">
        <f t="shared" ca="1" si="1074"/>
        <v>34160.506235388049</v>
      </c>
      <c r="C9799" s="1">
        <f t="shared" ca="1" si="1071"/>
        <v>100</v>
      </c>
      <c r="D9799" s="1">
        <f t="shared" ca="1" si="1072"/>
        <v>58.639357099169693</v>
      </c>
      <c r="E9799" s="1">
        <f t="shared" ca="1" si="1073"/>
        <v>0</v>
      </c>
      <c r="F9799" s="1">
        <f t="shared" ca="1" si="1075"/>
        <v>1</v>
      </c>
      <c r="G9799" s="1">
        <f t="shared" ca="1" si="1076"/>
        <v>0</v>
      </c>
      <c r="H9799" s="1">
        <f t="shared" ca="1" si="1077"/>
        <v>4</v>
      </c>
    </row>
    <row r="9800" spans="1:8" hidden="1" x14ac:dyDescent="0.2">
      <c r="A9800" s="1">
        <v>9797</v>
      </c>
      <c r="B9800" s="1">
        <f t="shared" ca="1" si="1074"/>
        <v>40024.441945305021</v>
      </c>
      <c r="C9800" s="1">
        <f t="shared" ca="1" si="1071"/>
        <v>100</v>
      </c>
      <c r="D9800" s="1">
        <f t="shared" ca="1" si="1072"/>
        <v>58.639357099169693</v>
      </c>
      <c r="E9800" s="1">
        <f t="shared" ca="1" si="1073"/>
        <v>0</v>
      </c>
      <c r="F9800" s="1">
        <f t="shared" ca="1" si="1075"/>
        <v>1</v>
      </c>
      <c r="G9800" s="1">
        <f t="shared" ca="1" si="1076"/>
        <v>0</v>
      </c>
      <c r="H9800" s="1">
        <f t="shared" ca="1" si="1077"/>
        <v>5</v>
      </c>
    </row>
    <row r="9801" spans="1:8" hidden="1" x14ac:dyDescent="0.2">
      <c r="A9801" s="1">
        <v>9798</v>
      </c>
      <c r="B9801" s="1">
        <f t="shared" ca="1" si="1074"/>
        <v>45888.377655221993</v>
      </c>
      <c r="C9801" s="1">
        <f t="shared" ca="1" si="1071"/>
        <v>100</v>
      </c>
      <c r="D9801" s="1">
        <f t="shared" ca="1" si="1072"/>
        <v>-42.077013244733351</v>
      </c>
      <c r="E9801" s="1">
        <f t="shared" ca="1" si="1073"/>
        <v>0</v>
      </c>
      <c r="F9801" s="1">
        <f t="shared" ca="1" si="1075"/>
        <v>1</v>
      </c>
      <c r="G9801" s="1">
        <f t="shared" ca="1" si="1076"/>
        <v>0</v>
      </c>
      <c r="H9801" s="1">
        <f t="shared" ca="1" si="1077"/>
        <v>6</v>
      </c>
    </row>
    <row r="9802" spans="1:8" hidden="1" x14ac:dyDescent="0.2">
      <c r="A9802" s="1">
        <v>9799</v>
      </c>
      <c r="B9802" s="1">
        <f t="shared" ca="1" si="1074"/>
        <v>41680.676330748654</v>
      </c>
      <c r="C9802" s="1">
        <f t="shared" ca="1" si="1071"/>
        <v>100</v>
      </c>
      <c r="D9802" s="1">
        <f t="shared" ca="1" si="1072"/>
        <v>-42.077013244733351</v>
      </c>
      <c r="E9802" s="1">
        <f t="shared" ca="1" si="1073"/>
        <v>-1</v>
      </c>
      <c r="F9802" s="1">
        <f t="shared" ca="1" si="1075"/>
        <v>1</v>
      </c>
      <c r="G9802" s="1">
        <f t="shared" ca="1" si="1076"/>
        <v>1</v>
      </c>
      <c r="H9802" s="1">
        <f t="shared" ca="1" si="1077"/>
        <v>0</v>
      </c>
    </row>
    <row r="9803" spans="1:8" hidden="1" x14ac:dyDescent="0.2">
      <c r="A9803" s="1">
        <v>9800</v>
      </c>
      <c r="B9803" s="1">
        <f t="shared" ca="1" si="1074"/>
        <v>37472.975006275316</v>
      </c>
      <c r="C9803" s="1">
        <f t="shared" ca="1" si="1071"/>
        <v>100</v>
      </c>
      <c r="D9803" s="1">
        <f t="shared" ca="1" si="1072"/>
        <v>-42.077013244733351</v>
      </c>
      <c r="E9803" s="1">
        <f t="shared" ca="1" si="1073"/>
        <v>-2</v>
      </c>
      <c r="F9803" s="1">
        <f t="shared" ca="1" si="1075"/>
        <v>1</v>
      </c>
      <c r="G9803" s="1">
        <f t="shared" ca="1" si="1076"/>
        <v>2</v>
      </c>
      <c r="H9803" s="1">
        <f t="shared" ca="1" si="1077"/>
        <v>0</v>
      </c>
    </row>
    <row r="9804" spans="1:8" hidden="1" x14ac:dyDescent="0.2">
      <c r="A9804" s="1">
        <v>9801</v>
      </c>
      <c r="B9804" s="1">
        <f t="shared" ca="1" si="1074"/>
        <v>33265.273681801977</v>
      </c>
      <c r="C9804" s="1">
        <f t="shared" ca="1" si="1071"/>
        <v>100</v>
      </c>
      <c r="D9804" s="1">
        <f t="shared" ca="1" si="1072"/>
        <v>58.639357099169693</v>
      </c>
      <c r="E9804" s="1">
        <f t="shared" ca="1" si="1073"/>
        <v>-3</v>
      </c>
      <c r="F9804" s="1">
        <f t="shared" ca="1" si="1075"/>
        <v>1</v>
      </c>
      <c r="G9804" s="1">
        <f t="shared" ca="1" si="1076"/>
        <v>3</v>
      </c>
      <c r="H9804" s="1">
        <f t="shared" ca="1" si="1077"/>
        <v>0</v>
      </c>
    </row>
    <row r="9805" spans="1:8" hidden="1" x14ac:dyDescent="0.2">
      <c r="A9805" s="1">
        <v>9802</v>
      </c>
      <c r="B9805" s="1">
        <f t="shared" ca="1" si="1074"/>
        <v>39129.209391718949</v>
      </c>
      <c r="C9805" s="1">
        <f t="shared" ca="1" si="1071"/>
        <v>100</v>
      </c>
      <c r="D9805" s="1">
        <f t="shared" ca="1" si="1072"/>
        <v>58.639357099169693</v>
      </c>
      <c r="E9805" s="1">
        <f t="shared" ca="1" si="1073"/>
        <v>-2</v>
      </c>
      <c r="F9805" s="1">
        <f t="shared" ca="1" si="1075"/>
        <v>1</v>
      </c>
      <c r="G9805" s="1">
        <f t="shared" ca="1" si="1076"/>
        <v>0</v>
      </c>
      <c r="H9805" s="1">
        <f t="shared" ca="1" si="1077"/>
        <v>1</v>
      </c>
    </row>
    <row r="9806" spans="1:8" hidden="1" x14ac:dyDescent="0.2">
      <c r="A9806" s="1">
        <v>9803</v>
      </c>
      <c r="B9806" s="1">
        <f t="shared" ca="1" si="1074"/>
        <v>44993.145101635921</v>
      </c>
      <c r="C9806" s="1">
        <f t="shared" ca="1" si="1071"/>
        <v>100</v>
      </c>
      <c r="D9806" s="1">
        <f t="shared" ca="1" si="1072"/>
        <v>58.639357099169693</v>
      </c>
      <c r="E9806" s="1">
        <f t="shared" ca="1" si="1073"/>
        <v>-1</v>
      </c>
      <c r="F9806" s="1">
        <f t="shared" ca="1" si="1075"/>
        <v>1</v>
      </c>
      <c r="G9806" s="1">
        <f t="shared" ca="1" si="1076"/>
        <v>0</v>
      </c>
      <c r="H9806" s="1">
        <f t="shared" ca="1" si="1077"/>
        <v>2</v>
      </c>
    </row>
    <row r="9807" spans="1:8" hidden="1" x14ac:dyDescent="0.2">
      <c r="A9807" s="1">
        <v>9804</v>
      </c>
      <c r="B9807" s="1">
        <f t="shared" ca="1" si="1074"/>
        <v>50857.080811552893</v>
      </c>
      <c r="C9807" s="1">
        <f t="shared" ca="1" si="1071"/>
        <v>100</v>
      </c>
      <c r="D9807" s="1">
        <f t="shared" ca="1" si="1072"/>
        <v>58.639357099169693</v>
      </c>
      <c r="E9807" s="1">
        <f t="shared" ca="1" si="1073"/>
        <v>0</v>
      </c>
      <c r="F9807" s="1">
        <f t="shared" ca="1" si="1075"/>
        <v>1</v>
      </c>
      <c r="G9807" s="1">
        <f t="shared" ca="1" si="1076"/>
        <v>0</v>
      </c>
      <c r="H9807" s="1">
        <f t="shared" ca="1" si="1077"/>
        <v>3</v>
      </c>
    </row>
    <row r="9808" spans="1:8" hidden="1" x14ac:dyDescent="0.2">
      <c r="A9808" s="1">
        <v>9805</v>
      </c>
      <c r="B9808" s="1">
        <f t="shared" ca="1" si="1074"/>
        <v>56721.016521469865</v>
      </c>
      <c r="C9808" s="1">
        <f t="shared" ca="1" si="1071"/>
        <v>100</v>
      </c>
      <c r="D9808" s="1">
        <f t="shared" ca="1" si="1072"/>
        <v>-42.077013244733351</v>
      </c>
      <c r="E9808" s="1">
        <f t="shared" ca="1" si="1073"/>
        <v>0</v>
      </c>
      <c r="F9808" s="1">
        <f t="shared" ca="1" si="1075"/>
        <v>1</v>
      </c>
      <c r="G9808" s="1">
        <f t="shared" ca="1" si="1076"/>
        <v>0</v>
      </c>
      <c r="H9808" s="1">
        <f t="shared" ca="1" si="1077"/>
        <v>4</v>
      </c>
    </row>
    <row r="9809" spans="1:8" hidden="1" x14ac:dyDescent="0.2">
      <c r="A9809" s="1">
        <v>9806</v>
      </c>
      <c r="B9809" s="1">
        <f t="shared" ca="1" si="1074"/>
        <v>52513.315196996526</v>
      </c>
      <c r="C9809" s="1">
        <f t="shared" ca="1" si="1071"/>
        <v>100</v>
      </c>
      <c r="D9809" s="1">
        <f t="shared" ca="1" si="1072"/>
        <v>58.639357099169693</v>
      </c>
      <c r="E9809" s="1">
        <f t="shared" ca="1" si="1073"/>
        <v>-1</v>
      </c>
      <c r="F9809" s="1">
        <f t="shared" ca="1" si="1075"/>
        <v>1</v>
      </c>
      <c r="G9809" s="1">
        <f t="shared" ca="1" si="1076"/>
        <v>1</v>
      </c>
      <c r="H9809" s="1">
        <f t="shared" ca="1" si="1077"/>
        <v>0</v>
      </c>
    </row>
    <row r="9810" spans="1:8" hidden="1" x14ac:dyDescent="0.2">
      <c r="A9810" s="1">
        <v>9807</v>
      </c>
      <c r="B9810" s="1">
        <f t="shared" ca="1" si="1074"/>
        <v>58377.250906913498</v>
      </c>
      <c r="C9810" s="1">
        <f t="shared" ca="1" si="1071"/>
        <v>100</v>
      </c>
      <c r="D9810" s="1">
        <f t="shared" ca="1" si="1072"/>
        <v>-42.077013244733351</v>
      </c>
      <c r="E9810" s="1">
        <f t="shared" ca="1" si="1073"/>
        <v>0</v>
      </c>
      <c r="F9810" s="1">
        <f t="shared" ca="1" si="1075"/>
        <v>1</v>
      </c>
      <c r="G9810" s="1">
        <f t="shared" ca="1" si="1076"/>
        <v>0</v>
      </c>
      <c r="H9810" s="1">
        <f t="shared" ca="1" si="1077"/>
        <v>1</v>
      </c>
    </row>
    <row r="9811" spans="1:8" hidden="1" x14ac:dyDescent="0.2">
      <c r="A9811" s="1">
        <v>9808</v>
      </c>
      <c r="B9811" s="1">
        <f t="shared" ca="1" si="1074"/>
        <v>54169.549582440159</v>
      </c>
      <c r="C9811" s="1">
        <f t="shared" ca="1" si="1071"/>
        <v>100</v>
      </c>
      <c r="D9811" s="1">
        <f t="shared" ca="1" si="1072"/>
        <v>-42.077013244733351</v>
      </c>
      <c r="E9811" s="1">
        <f t="shared" ca="1" si="1073"/>
        <v>-1</v>
      </c>
      <c r="F9811" s="1">
        <f t="shared" ca="1" si="1075"/>
        <v>1</v>
      </c>
      <c r="G9811" s="1">
        <f t="shared" ca="1" si="1076"/>
        <v>1</v>
      </c>
      <c r="H9811" s="1">
        <f t="shared" ca="1" si="1077"/>
        <v>0</v>
      </c>
    </row>
    <row r="9812" spans="1:8" hidden="1" x14ac:dyDescent="0.2">
      <c r="A9812" s="1">
        <v>9809</v>
      </c>
      <c r="B9812" s="1">
        <f t="shared" ca="1" si="1074"/>
        <v>49961.84825796682</v>
      </c>
      <c r="C9812" s="1">
        <f t="shared" ca="1" si="1071"/>
        <v>100</v>
      </c>
      <c r="D9812" s="1">
        <f t="shared" ca="1" si="1072"/>
        <v>-42.077013244733351</v>
      </c>
      <c r="E9812" s="1">
        <f t="shared" ca="1" si="1073"/>
        <v>-2</v>
      </c>
      <c r="F9812" s="1">
        <f t="shared" ca="1" si="1075"/>
        <v>1</v>
      </c>
      <c r="G9812" s="1">
        <f t="shared" ca="1" si="1076"/>
        <v>2</v>
      </c>
      <c r="H9812" s="1">
        <f t="shared" ca="1" si="1077"/>
        <v>0</v>
      </c>
    </row>
    <row r="9813" spans="1:8" hidden="1" x14ac:dyDescent="0.2">
      <c r="A9813" s="1">
        <v>9810</v>
      </c>
      <c r="B9813" s="1">
        <f t="shared" ca="1" si="1074"/>
        <v>45754.146933493481</v>
      </c>
      <c r="C9813" s="1">
        <f t="shared" ca="1" si="1071"/>
        <v>100</v>
      </c>
      <c r="D9813" s="1">
        <f t="shared" ca="1" si="1072"/>
        <v>58.639357099169693</v>
      </c>
      <c r="E9813" s="1">
        <f t="shared" ca="1" si="1073"/>
        <v>-3</v>
      </c>
      <c r="F9813" s="1">
        <f t="shared" ca="1" si="1075"/>
        <v>1</v>
      </c>
      <c r="G9813" s="1">
        <f t="shared" ca="1" si="1076"/>
        <v>3</v>
      </c>
      <c r="H9813" s="1">
        <f t="shared" ca="1" si="1077"/>
        <v>0</v>
      </c>
    </row>
    <row r="9814" spans="1:8" hidden="1" x14ac:dyDescent="0.2">
      <c r="A9814" s="1">
        <v>9811</v>
      </c>
      <c r="B9814" s="1">
        <f t="shared" ca="1" si="1074"/>
        <v>51618.082643410453</v>
      </c>
      <c r="C9814" s="1">
        <f t="shared" ca="1" si="1071"/>
        <v>100</v>
      </c>
      <c r="D9814" s="1">
        <f t="shared" ca="1" si="1072"/>
        <v>-42.077013244733351</v>
      </c>
      <c r="E9814" s="1">
        <f t="shared" ca="1" si="1073"/>
        <v>-2</v>
      </c>
      <c r="F9814" s="1">
        <f t="shared" ca="1" si="1075"/>
        <v>1</v>
      </c>
      <c r="G9814" s="1">
        <f t="shared" ca="1" si="1076"/>
        <v>0</v>
      </c>
      <c r="H9814" s="1">
        <f t="shared" ca="1" si="1077"/>
        <v>1</v>
      </c>
    </row>
    <row r="9815" spans="1:8" hidden="1" x14ac:dyDescent="0.2">
      <c r="A9815" s="1">
        <v>9812</v>
      </c>
      <c r="B9815" s="1">
        <f t="shared" ca="1" si="1074"/>
        <v>47410.381318937114</v>
      </c>
      <c r="C9815" s="1">
        <f t="shared" ca="1" si="1071"/>
        <v>100</v>
      </c>
      <c r="D9815" s="1">
        <f t="shared" ca="1" si="1072"/>
        <v>58.639357099169693</v>
      </c>
      <c r="E9815" s="1">
        <f t="shared" ca="1" si="1073"/>
        <v>-3</v>
      </c>
      <c r="F9815" s="1">
        <f t="shared" ca="1" si="1075"/>
        <v>1</v>
      </c>
      <c r="G9815" s="1">
        <f t="shared" ca="1" si="1076"/>
        <v>1</v>
      </c>
      <c r="H9815" s="1">
        <f t="shared" ca="1" si="1077"/>
        <v>0</v>
      </c>
    </row>
    <row r="9816" spans="1:8" hidden="1" x14ac:dyDescent="0.2">
      <c r="A9816" s="1">
        <v>9813</v>
      </c>
      <c r="B9816" s="1">
        <f t="shared" ca="1" si="1074"/>
        <v>53274.317028854086</v>
      </c>
      <c r="C9816" s="1">
        <f t="shared" ca="1" si="1071"/>
        <v>100</v>
      </c>
      <c r="D9816" s="1">
        <f t="shared" ca="1" si="1072"/>
        <v>58.639357099169693</v>
      </c>
      <c r="E9816" s="1">
        <f t="shared" ca="1" si="1073"/>
        <v>-2</v>
      </c>
      <c r="F9816" s="1">
        <f t="shared" ca="1" si="1075"/>
        <v>1</v>
      </c>
      <c r="G9816" s="1">
        <f t="shared" ca="1" si="1076"/>
        <v>0</v>
      </c>
      <c r="H9816" s="1">
        <f t="shared" ca="1" si="1077"/>
        <v>1</v>
      </c>
    </row>
    <row r="9817" spans="1:8" hidden="1" x14ac:dyDescent="0.2">
      <c r="A9817" s="1">
        <v>9814</v>
      </c>
      <c r="B9817" s="1">
        <f t="shared" ca="1" si="1074"/>
        <v>59138.252738771058</v>
      </c>
      <c r="C9817" s="1">
        <f t="shared" ca="1" si="1071"/>
        <v>100</v>
      </c>
      <c r="D9817" s="1">
        <f t="shared" ca="1" si="1072"/>
        <v>-42.077013244733351</v>
      </c>
      <c r="E9817" s="1">
        <f t="shared" ca="1" si="1073"/>
        <v>-1</v>
      </c>
      <c r="F9817" s="1">
        <f t="shared" ca="1" si="1075"/>
        <v>1</v>
      </c>
      <c r="G9817" s="1">
        <f t="shared" ca="1" si="1076"/>
        <v>0</v>
      </c>
      <c r="H9817" s="1">
        <f t="shared" ca="1" si="1077"/>
        <v>2</v>
      </c>
    </row>
    <row r="9818" spans="1:8" hidden="1" x14ac:dyDescent="0.2">
      <c r="A9818" s="1">
        <v>9815</v>
      </c>
      <c r="B9818" s="1">
        <f t="shared" ca="1" si="1074"/>
        <v>54930.551414297719</v>
      </c>
      <c r="C9818" s="1">
        <f t="shared" ca="1" si="1071"/>
        <v>100</v>
      </c>
      <c r="D9818" s="1">
        <f t="shared" ca="1" si="1072"/>
        <v>-42.077013244733351</v>
      </c>
      <c r="E9818" s="1">
        <f t="shared" ca="1" si="1073"/>
        <v>-2</v>
      </c>
      <c r="F9818" s="1">
        <f t="shared" ca="1" si="1075"/>
        <v>1</v>
      </c>
      <c r="G9818" s="1">
        <f t="shared" ca="1" si="1076"/>
        <v>1</v>
      </c>
      <c r="H9818" s="1">
        <f t="shared" ca="1" si="1077"/>
        <v>0</v>
      </c>
    </row>
    <row r="9819" spans="1:8" hidden="1" x14ac:dyDescent="0.2">
      <c r="A9819" s="1">
        <v>9816</v>
      </c>
      <c r="B9819" s="1">
        <f t="shared" ca="1" si="1074"/>
        <v>50722.85008982438</v>
      </c>
      <c r="C9819" s="1">
        <f t="shared" ca="1" si="1071"/>
        <v>100</v>
      </c>
      <c r="D9819" s="1">
        <f t="shared" ca="1" si="1072"/>
        <v>-42.077013244733351</v>
      </c>
      <c r="E9819" s="1">
        <f t="shared" ca="1" si="1073"/>
        <v>-3</v>
      </c>
      <c r="F9819" s="1">
        <f t="shared" ca="1" si="1075"/>
        <v>1</v>
      </c>
      <c r="G9819" s="1">
        <f t="shared" ca="1" si="1076"/>
        <v>2</v>
      </c>
      <c r="H9819" s="1">
        <f t="shared" ca="1" si="1077"/>
        <v>0</v>
      </c>
    </row>
    <row r="9820" spans="1:8" hidden="1" x14ac:dyDescent="0.2">
      <c r="A9820" s="1">
        <v>9817</v>
      </c>
      <c r="B9820" s="1">
        <f t="shared" ca="1" si="1074"/>
        <v>46515.148765351041</v>
      </c>
      <c r="C9820" s="1">
        <f t="shared" ca="1" si="1071"/>
        <v>100</v>
      </c>
      <c r="D9820" s="1">
        <f t="shared" ca="1" si="1072"/>
        <v>-42.077013244733351</v>
      </c>
      <c r="E9820" s="1">
        <f t="shared" ca="1" si="1073"/>
        <v>-4</v>
      </c>
      <c r="F9820" s="1">
        <f t="shared" ca="1" si="1075"/>
        <v>1</v>
      </c>
      <c r="G9820" s="1">
        <f t="shared" ca="1" si="1076"/>
        <v>3</v>
      </c>
      <c r="H9820" s="1">
        <f t="shared" ca="1" si="1077"/>
        <v>0</v>
      </c>
    </row>
    <row r="9821" spans="1:8" hidden="1" x14ac:dyDescent="0.2">
      <c r="A9821" s="1">
        <v>9818</v>
      </c>
      <c r="B9821" s="1">
        <f t="shared" ca="1" si="1074"/>
        <v>42307.447440877702</v>
      </c>
      <c r="C9821" s="1">
        <f t="shared" ca="1" si="1071"/>
        <v>500</v>
      </c>
      <c r="D9821" s="1">
        <f t="shared" ca="1" si="1072"/>
        <v>-42.077013244733351</v>
      </c>
      <c r="E9821" s="1">
        <f t="shared" ca="1" si="1073"/>
        <v>0</v>
      </c>
      <c r="F9821" s="1">
        <f t="shared" ca="1" si="1075"/>
        <v>2</v>
      </c>
      <c r="G9821" s="1">
        <f t="shared" ca="1" si="1076"/>
        <v>4</v>
      </c>
      <c r="H9821" s="1">
        <f t="shared" ca="1" si="1077"/>
        <v>0</v>
      </c>
    </row>
    <row r="9822" spans="1:8" hidden="1" x14ac:dyDescent="0.2">
      <c r="A9822" s="1">
        <v>9819</v>
      </c>
      <c r="B9822" s="1">
        <f t="shared" ca="1" si="1074"/>
        <v>21268.940818511026</v>
      </c>
      <c r="C9822" s="1">
        <f t="shared" ca="1" si="1071"/>
        <v>500</v>
      </c>
      <c r="D9822" s="1">
        <f t="shared" ca="1" si="1072"/>
        <v>58.639357099169693</v>
      </c>
      <c r="E9822" s="1">
        <f t="shared" ca="1" si="1073"/>
        <v>-1</v>
      </c>
      <c r="F9822" s="1">
        <f t="shared" ca="1" si="1075"/>
        <v>2</v>
      </c>
      <c r="G9822" s="1">
        <f t="shared" ca="1" si="1076"/>
        <v>5</v>
      </c>
      <c r="H9822" s="1">
        <f t="shared" ca="1" si="1077"/>
        <v>0</v>
      </c>
    </row>
    <row r="9823" spans="1:8" hidden="1" x14ac:dyDescent="0.2">
      <c r="A9823" s="1">
        <v>9820</v>
      </c>
      <c r="B9823" s="1">
        <f t="shared" ca="1" si="1074"/>
        <v>50588.619368095868</v>
      </c>
      <c r="C9823" s="1">
        <f t="shared" ca="1" si="1071"/>
        <v>100</v>
      </c>
      <c r="D9823" s="1">
        <f t="shared" ca="1" si="1072"/>
        <v>-42.077013244733351</v>
      </c>
      <c r="E9823" s="1">
        <f t="shared" ca="1" si="1073"/>
        <v>0</v>
      </c>
      <c r="F9823" s="1">
        <f t="shared" ca="1" si="1075"/>
        <v>1</v>
      </c>
      <c r="G9823" s="1">
        <f t="shared" ca="1" si="1076"/>
        <v>0</v>
      </c>
      <c r="H9823" s="1">
        <f t="shared" ca="1" si="1077"/>
        <v>1</v>
      </c>
    </row>
    <row r="9824" spans="1:8" hidden="1" x14ac:dyDescent="0.2">
      <c r="A9824" s="1">
        <v>9821</v>
      </c>
      <c r="B9824" s="1">
        <f t="shared" ca="1" si="1074"/>
        <v>46380.918043622529</v>
      </c>
      <c r="C9824" s="1">
        <f t="shared" ca="1" si="1071"/>
        <v>100</v>
      </c>
      <c r="D9824" s="1">
        <f t="shared" ca="1" si="1072"/>
        <v>-42.077013244733351</v>
      </c>
      <c r="E9824" s="1">
        <f t="shared" ca="1" si="1073"/>
        <v>-1</v>
      </c>
      <c r="F9824" s="1">
        <f t="shared" ca="1" si="1075"/>
        <v>1</v>
      </c>
      <c r="G9824" s="1">
        <f t="shared" ca="1" si="1076"/>
        <v>1</v>
      </c>
      <c r="H9824" s="1">
        <f t="shared" ca="1" si="1077"/>
        <v>0</v>
      </c>
    </row>
    <row r="9825" spans="1:8" hidden="1" x14ac:dyDescent="0.2">
      <c r="A9825" s="1">
        <v>9822</v>
      </c>
      <c r="B9825" s="1">
        <f t="shared" ca="1" si="1074"/>
        <v>42173.21671914919</v>
      </c>
      <c r="C9825" s="1">
        <f t="shared" ca="1" si="1071"/>
        <v>100</v>
      </c>
      <c r="D9825" s="1">
        <f t="shared" ca="1" si="1072"/>
        <v>-42.077013244733351</v>
      </c>
      <c r="E9825" s="1">
        <f t="shared" ca="1" si="1073"/>
        <v>-2</v>
      </c>
      <c r="F9825" s="1">
        <f t="shared" ca="1" si="1075"/>
        <v>1</v>
      </c>
      <c r="G9825" s="1">
        <f t="shared" ca="1" si="1076"/>
        <v>2</v>
      </c>
      <c r="H9825" s="1">
        <f t="shared" ca="1" si="1077"/>
        <v>0</v>
      </c>
    </row>
    <row r="9826" spans="1:8" hidden="1" x14ac:dyDescent="0.2">
      <c r="A9826" s="1">
        <v>9823</v>
      </c>
      <c r="B9826" s="1">
        <f t="shared" ca="1" si="1074"/>
        <v>37965.515394675851</v>
      </c>
      <c r="C9826" s="1">
        <f t="shared" ca="1" si="1071"/>
        <v>100</v>
      </c>
      <c r="D9826" s="1">
        <f t="shared" ca="1" si="1072"/>
        <v>-42.077013244733351</v>
      </c>
      <c r="E9826" s="1">
        <f t="shared" ca="1" si="1073"/>
        <v>-3</v>
      </c>
      <c r="F9826" s="1">
        <f t="shared" ca="1" si="1075"/>
        <v>1</v>
      </c>
      <c r="G9826" s="1">
        <f t="shared" ca="1" si="1076"/>
        <v>3</v>
      </c>
      <c r="H9826" s="1">
        <f t="shared" ca="1" si="1077"/>
        <v>0</v>
      </c>
    </row>
    <row r="9827" spans="1:8" hidden="1" x14ac:dyDescent="0.2">
      <c r="A9827" s="1">
        <v>9824</v>
      </c>
      <c r="B9827" s="1">
        <f t="shared" ca="1" si="1074"/>
        <v>33757.814070202512</v>
      </c>
      <c r="C9827" s="1">
        <f t="shared" ca="1" si="1071"/>
        <v>100</v>
      </c>
      <c r="D9827" s="1">
        <f t="shared" ca="1" si="1072"/>
        <v>-42.077013244733351</v>
      </c>
      <c r="E9827" s="1">
        <f t="shared" ca="1" si="1073"/>
        <v>-4</v>
      </c>
      <c r="F9827" s="1">
        <f t="shared" ca="1" si="1075"/>
        <v>1</v>
      </c>
      <c r="G9827" s="1">
        <f t="shared" ca="1" si="1076"/>
        <v>4</v>
      </c>
      <c r="H9827" s="1">
        <f t="shared" ca="1" si="1077"/>
        <v>0</v>
      </c>
    </row>
    <row r="9828" spans="1:8" hidden="1" x14ac:dyDescent="0.2">
      <c r="A9828" s="1">
        <v>9825</v>
      </c>
      <c r="B9828" s="1">
        <f t="shared" ca="1" si="1074"/>
        <v>29550.112745729177</v>
      </c>
      <c r="C9828" s="1">
        <f t="shared" ca="1" si="1071"/>
        <v>500</v>
      </c>
      <c r="D9828" s="1">
        <f t="shared" ca="1" si="1072"/>
        <v>-42.077013244733351</v>
      </c>
      <c r="E9828" s="1">
        <f t="shared" ca="1" si="1073"/>
        <v>0</v>
      </c>
      <c r="F9828" s="1">
        <f t="shared" ca="1" si="1075"/>
        <v>2</v>
      </c>
      <c r="G9828" s="1">
        <f t="shared" ca="1" si="1076"/>
        <v>5</v>
      </c>
      <c r="H9828" s="1">
        <f t="shared" ca="1" si="1077"/>
        <v>0</v>
      </c>
    </row>
    <row r="9829" spans="1:8" hidden="1" x14ac:dyDescent="0.2">
      <c r="A9829" s="1">
        <v>9826</v>
      </c>
      <c r="B9829" s="1">
        <f t="shared" ca="1" si="1074"/>
        <v>8511.6061233625005</v>
      </c>
      <c r="C9829" s="1">
        <f t="shared" ca="1" si="1071"/>
        <v>500</v>
      </c>
      <c r="D9829" s="1">
        <f t="shared" ca="1" si="1072"/>
        <v>58.639357099169693</v>
      </c>
      <c r="E9829" s="1">
        <f t="shared" ca="1" si="1073"/>
        <v>-1</v>
      </c>
      <c r="F9829" s="1">
        <f t="shared" ca="1" si="1075"/>
        <v>2</v>
      </c>
      <c r="G9829" s="1">
        <f t="shared" ca="1" si="1076"/>
        <v>6</v>
      </c>
      <c r="H9829" s="1">
        <f t="shared" ca="1" si="1077"/>
        <v>0</v>
      </c>
    </row>
    <row r="9830" spans="1:8" hidden="1" x14ac:dyDescent="0.2">
      <c r="A9830" s="1">
        <v>9827</v>
      </c>
      <c r="B9830" s="1">
        <f t="shared" ca="1" si="1074"/>
        <v>37831.284672947346</v>
      </c>
      <c r="C9830" s="1">
        <f t="shared" ca="1" si="1071"/>
        <v>100</v>
      </c>
      <c r="D9830" s="1">
        <f t="shared" ca="1" si="1072"/>
        <v>-42.077013244733351</v>
      </c>
      <c r="E9830" s="1">
        <f t="shared" ca="1" si="1073"/>
        <v>0</v>
      </c>
      <c r="F9830" s="1">
        <f t="shared" ca="1" si="1075"/>
        <v>1</v>
      </c>
      <c r="G9830" s="1">
        <f t="shared" ca="1" si="1076"/>
        <v>0</v>
      </c>
      <c r="H9830" s="1">
        <f t="shared" ca="1" si="1077"/>
        <v>1</v>
      </c>
    </row>
    <row r="9831" spans="1:8" hidden="1" x14ac:dyDescent="0.2">
      <c r="A9831" s="1">
        <v>9828</v>
      </c>
      <c r="B9831" s="1">
        <f t="shared" ca="1" si="1074"/>
        <v>33623.583348474014</v>
      </c>
      <c r="C9831" s="1">
        <f t="shared" ca="1" si="1071"/>
        <v>100</v>
      </c>
      <c r="D9831" s="1">
        <f t="shared" ca="1" si="1072"/>
        <v>58.639357099169693</v>
      </c>
      <c r="E9831" s="1">
        <f t="shared" ca="1" si="1073"/>
        <v>-1</v>
      </c>
      <c r="F9831" s="1">
        <f t="shared" ca="1" si="1075"/>
        <v>1</v>
      </c>
      <c r="G9831" s="1">
        <f t="shared" ca="1" si="1076"/>
        <v>1</v>
      </c>
      <c r="H9831" s="1">
        <f t="shared" ca="1" si="1077"/>
        <v>0</v>
      </c>
    </row>
    <row r="9832" spans="1:8" hidden="1" x14ac:dyDescent="0.2">
      <c r="A9832" s="1">
        <v>9829</v>
      </c>
      <c r="B9832" s="1">
        <f t="shared" ca="1" si="1074"/>
        <v>39487.519058390986</v>
      </c>
      <c r="C9832" s="1">
        <f t="shared" ca="1" si="1071"/>
        <v>100</v>
      </c>
      <c r="D9832" s="1">
        <f t="shared" ca="1" si="1072"/>
        <v>58.639357099169693</v>
      </c>
      <c r="E9832" s="1">
        <f t="shared" ca="1" si="1073"/>
        <v>0</v>
      </c>
      <c r="F9832" s="1">
        <f t="shared" ca="1" si="1075"/>
        <v>1</v>
      </c>
      <c r="G9832" s="1">
        <f t="shared" ca="1" si="1076"/>
        <v>0</v>
      </c>
      <c r="H9832" s="1">
        <f t="shared" ca="1" si="1077"/>
        <v>1</v>
      </c>
    </row>
    <row r="9833" spans="1:8" hidden="1" x14ac:dyDescent="0.2">
      <c r="A9833" s="1">
        <v>9830</v>
      </c>
      <c r="B9833" s="1">
        <f t="shared" ca="1" si="1074"/>
        <v>45351.454768307958</v>
      </c>
      <c r="C9833" s="1">
        <f t="shared" ca="1" si="1071"/>
        <v>100</v>
      </c>
      <c r="D9833" s="1">
        <f t="shared" ca="1" si="1072"/>
        <v>-42.077013244733351</v>
      </c>
      <c r="E9833" s="1">
        <f t="shared" ca="1" si="1073"/>
        <v>0</v>
      </c>
      <c r="F9833" s="1">
        <f t="shared" ca="1" si="1075"/>
        <v>1</v>
      </c>
      <c r="G9833" s="1">
        <f t="shared" ca="1" si="1076"/>
        <v>0</v>
      </c>
      <c r="H9833" s="1">
        <f t="shared" ca="1" si="1077"/>
        <v>2</v>
      </c>
    </row>
    <row r="9834" spans="1:8" hidden="1" x14ac:dyDescent="0.2">
      <c r="A9834" s="1">
        <v>9831</v>
      </c>
      <c r="B9834" s="1">
        <f t="shared" ca="1" si="1074"/>
        <v>41143.753443834619</v>
      </c>
      <c r="C9834" s="1">
        <f t="shared" ca="1" si="1071"/>
        <v>100</v>
      </c>
      <c r="D9834" s="1">
        <f t="shared" ca="1" si="1072"/>
        <v>58.639357099169693</v>
      </c>
      <c r="E9834" s="1">
        <f t="shared" ca="1" si="1073"/>
        <v>-1</v>
      </c>
      <c r="F9834" s="1">
        <f t="shared" ca="1" si="1075"/>
        <v>1</v>
      </c>
      <c r="G9834" s="1">
        <f t="shared" ca="1" si="1076"/>
        <v>1</v>
      </c>
      <c r="H9834" s="1">
        <f t="shared" ca="1" si="1077"/>
        <v>0</v>
      </c>
    </row>
    <row r="9835" spans="1:8" hidden="1" x14ac:dyDescent="0.2">
      <c r="A9835" s="1">
        <v>9832</v>
      </c>
      <c r="B9835" s="1">
        <f t="shared" ca="1" si="1074"/>
        <v>47007.689153751591</v>
      </c>
      <c r="C9835" s="1">
        <f t="shared" ca="1" si="1071"/>
        <v>100</v>
      </c>
      <c r="D9835" s="1">
        <f t="shared" ca="1" si="1072"/>
        <v>-42.077013244733351</v>
      </c>
      <c r="E9835" s="1">
        <f t="shared" ca="1" si="1073"/>
        <v>0</v>
      </c>
      <c r="F9835" s="1">
        <f t="shared" ca="1" si="1075"/>
        <v>1</v>
      </c>
      <c r="G9835" s="1">
        <f t="shared" ca="1" si="1076"/>
        <v>0</v>
      </c>
      <c r="H9835" s="1">
        <f t="shared" ca="1" si="1077"/>
        <v>1</v>
      </c>
    </row>
    <row r="9836" spans="1:8" hidden="1" x14ac:dyDescent="0.2">
      <c r="A9836" s="1">
        <v>9833</v>
      </c>
      <c r="B9836" s="1">
        <f t="shared" ca="1" si="1074"/>
        <v>42799.987829278252</v>
      </c>
      <c r="C9836" s="1">
        <f t="shared" ca="1" si="1071"/>
        <v>100</v>
      </c>
      <c r="D9836" s="1">
        <f t="shared" ca="1" si="1072"/>
        <v>-42.077013244733351</v>
      </c>
      <c r="E9836" s="1">
        <f t="shared" ca="1" si="1073"/>
        <v>-1</v>
      </c>
      <c r="F9836" s="1">
        <f t="shared" ca="1" si="1075"/>
        <v>1</v>
      </c>
      <c r="G9836" s="1">
        <f t="shared" ca="1" si="1076"/>
        <v>1</v>
      </c>
      <c r="H9836" s="1">
        <f t="shared" ca="1" si="1077"/>
        <v>0</v>
      </c>
    </row>
    <row r="9837" spans="1:8" hidden="1" x14ac:dyDescent="0.2">
      <c r="A9837" s="1">
        <v>9834</v>
      </c>
      <c r="B9837" s="1">
        <f t="shared" ca="1" si="1074"/>
        <v>38592.286504804913</v>
      </c>
      <c r="C9837" s="1">
        <f t="shared" ca="1" si="1071"/>
        <v>100</v>
      </c>
      <c r="D9837" s="1">
        <f t="shared" ca="1" si="1072"/>
        <v>58.639357099169693</v>
      </c>
      <c r="E9837" s="1">
        <f t="shared" ca="1" si="1073"/>
        <v>-2</v>
      </c>
      <c r="F9837" s="1">
        <f t="shared" ca="1" si="1075"/>
        <v>1</v>
      </c>
      <c r="G9837" s="1">
        <f t="shared" ca="1" si="1076"/>
        <v>2</v>
      </c>
      <c r="H9837" s="1">
        <f t="shared" ca="1" si="1077"/>
        <v>0</v>
      </c>
    </row>
    <row r="9838" spans="1:8" hidden="1" x14ac:dyDescent="0.2">
      <c r="A9838" s="1">
        <v>9835</v>
      </c>
      <c r="B9838" s="1">
        <f t="shared" ca="1" si="1074"/>
        <v>44456.222214721885</v>
      </c>
      <c r="C9838" s="1">
        <f t="shared" ca="1" si="1071"/>
        <v>100</v>
      </c>
      <c r="D9838" s="1">
        <f t="shared" ca="1" si="1072"/>
        <v>58.639357099169693</v>
      </c>
      <c r="E9838" s="1">
        <f t="shared" ca="1" si="1073"/>
        <v>-1</v>
      </c>
      <c r="F9838" s="1">
        <f t="shared" ca="1" si="1075"/>
        <v>1</v>
      </c>
      <c r="G9838" s="1">
        <f t="shared" ca="1" si="1076"/>
        <v>0</v>
      </c>
      <c r="H9838" s="1">
        <f t="shared" ca="1" si="1077"/>
        <v>1</v>
      </c>
    </row>
    <row r="9839" spans="1:8" hidden="1" x14ac:dyDescent="0.2">
      <c r="A9839" s="1">
        <v>9836</v>
      </c>
      <c r="B9839" s="1">
        <f t="shared" ca="1" si="1074"/>
        <v>50320.157924638857</v>
      </c>
      <c r="C9839" s="1">
        <f t="shared" ca="1" si="1071"/>
        <v>100</v>
      </c>
      <c r="D9839" s="1">
        <f t="shared" ca="1" si="1072"/>
        <v>-42.077013244733351</v>
      </c>
      <c r="E9839" s="1">
        <f t="shared" ca="1" si="1073"/>
        <v>0</v>
      </c>
      <c r="F9839" s="1">
        <f t="shared" ca="1" si="1075"/>
        <v>1</v>
      </c>
      <c r="G9839" s="1">
        <f t="shared" ca="1" si="1076"/>
        <v>0</v>
      </c>
      <c r="H9839" s="1">
        <f t="shared" ca="1" si="1077"/>
        <v>2</v>
      </c>
    </row>
    <row r="9840" spans="1:8" hidden="1" x14ac:dyDescent="0.2">
      <c r="A9840" s="1">
        <v>9837</v>
      </c>
      <c r="B9840" s="1">
        <f t="shared" ca="1" si="1074"/>
        <v>46112.456600165518</v>
      </c>
      <c r="C9840" s="1">
        <f t="shared" ca="1" si="1071"/>
        <v>100</v>
      </c>
      <c r="D9840" s="1">
        <f t="shared" ca="1" si="1072"/>
        <v>-42.077013244733351</v>
      </c>
      <c r="E9840" s="1">
        <f t="shared" ca="1" si="1073"/>
        <v>-1</v>
      </c>
      <c r="F9840" s="1">
        <f t="shared" ca="1" si="1075"/>
        <v>1</v>
      </c>
      <c r="G9840" s="1">
        <f t="shared" ca="1" si="1076"/>
        <v>1</v>
      </c>
      <c r="H9840" s="1">
        <f t="shared" ca="1" si="1077"/>
        <v>0</v>
      </c>
    </row>
    <row r="9841" spans="1:8" hidden="1" x14ac:dyDescent="0.2">
      <c r="A9841" s="1">
        <v>9838</v>
      </c>
      <c r="B9841" s="1">
        <f t="shared" ca="1" si="1074"/>
        <v>41904.75527569218</v>
      </c>
      <c r="C9841" s="1">
        <f t="shared" ca="1" si="1071"/>
        <v>100</v>
      </c>
      <c r="D9841" s="1">
        <f t="shared" ca="1" si="1072"/>
        <v>-42.077013244733351</v>
      </c>
      <c r="E9841" s="1">
        <f t="shared" ca="1" si="1073"/>
        <v>-2</v>
      </c>
      <c r="F9841" s="1">
        <f t="shared" ca="1" si="1075"/>
        <v>1</v>
      </c>
      <c r="G9841" s="1">
        <f t="shared" ca="1" si="1076"/>
        <v>2</v>
      </c>
      <c r="H9841" s="1">
        <f t="shared" ca="1" si="1077"/>
        <v>0</v>
      </c>
    </row>
    <row r="9842" spans="1:8" hidden="1" x14ac:dyDescent="0.2">
      <c r="A9842" s="1">
        <v>9839</v>
      </c>
      <c r="B9842" s="1">
        <f t="shared" ca="1" si="1074"/>
        <v>37697.053951218841</v>
      </c>
      <c r="C9842" s="1">
        <f t="shared" ca="1" si="1071"/>
        <v>100</v>
      </c>
      <c r="D9842" s="1">
        <f t="shared" ca="1" si="1072"/>
        <v>58.639357099169693</v>
      </c>
      <c r="E9842" s="1">
        <f t="shared" ca="1" si="1073"/>
        <v>-3</v>
      </c>
      <c r="F9842" s="1">
        <f t="shared" ca="1" si="1075"/>
        <v>1</v>
      </c>
      <c r="G9842" s="1">
        <f t="shared" ca="1" si="1076"/>
        <v>3</v>
      </c>
      <c r="H9842" s="1">
        <f t="shared" ca="1" si="1077"/>
        <v>0</v>
      </c>
    </row>
    <row r="9843" spans="1:8" hidden="1" x14ac:dyDescent="0.2">
      <c r="A9843" s="1">
        <v>9840</v>
      </c>
      <c r="B9843" s="1">
        <f t="shared" ca="1" si="1074"/>
        <v>43560.989661135813</v>
      </c>
      <c r="C9843" s="1">
        <f t="shared" ca="1" si="1071"/>
        <v>100</v>
      </c>
      <c r="D9843" s="1">
        <f t="shared" ca="1" si="1072"/>
        <v>-42.077013244733351</v>
      </c>
      <c r="E9843" s="1">
        <f t="shared" ca="1" si="1073"/>
        <v>-2</v>
      </c>
      <c r="F9843" s="1">
        <f t="shared" ca="1" si="1075"/>
        <v>1</v>
      </c>
      <c r="G9843" s="1">
        <f t="shared" ca="1" si="1076"/>
        <v>0</v>
      </c>
      <c r="H9843" s="1">
        <f t="shared" ca="1" si="1077"/>
        <v>1</v>
      </c>
    </row>
    <row r="9844" spans="1:8" hidden="1" x14ac:dyDescent="0.2">
      <c r="A9844" s="1">
        <v>9841</v>
      </c>
      <c r="B9844" s="1">
        <f t="shared" ca="1" si="1074"/>
        <v>39353.288336662474</v>
      </c>
      <c r="C9844" s="1">
        <f t="shared" ca="1" si="1071"/>
        <v>100</v>
      </c>
      <c r="D9844" s="1">
        <f t="shared" ca="1" si="1072"/>
        <v>-42.077013244733351</v>
      </c>
      <c r="E9844" s="1">
        <f t="shared" ca="1" si="1073"/>
        <v>-3</v>
      </c>
      <c r="F9844" s="1">
        <f t="shared" ca="1" si="1075"/>
        <v>1</v>
      </c>
      <c r="G9844" s="1">
        <f t="shared" ca="1" si="1076"/>
        <v>1</v>
      </c>
      <c r="H9844" s="1">
        <f t="shared" ca="1" si="1077"/>
        <v>0</v>
      </c>
    </row>
    <row r="9845" spans="1:8" hidden="1" x14ac:dyDescent="0.2">
      <c r="A9845" s="1">
        <v>9842</v>
      </c>
      <c r="B9845" s="1">
        <f t="shared" ca="1" si="1074"/>
        <v>35145.587012189135</v>
      </c>
      <c r="C9845" s="1">
        <f t="shared" ca="1" si="1071"/>
        <v>100</v>
      </c>
      <c r="D9845" s="1">
        <f t="shared" ca="1" si="1072"/>
        <v>-42.077013244733351</v>
      </c>
      <c r="E9845" s="1">
        <f t="shared" ca="1" si="1073"/>
        <v>-4</v>
      </c>
      <c r="F9845" s="1">
        <f t="shared" ca="1" si="1075"/>
        <v>1</v>
      </c>
      <c r="G9845" s="1">
        <f t="shared" ca="1" si="1076"/>
        <v>2</v>
      </c>
      <c r="H9845" s="1">
        <f t="shared" ca="1" si="1077"/>
        <v>0</v>
      </c>
    </row>
    <row r="9846" spans="1:8" hidden="1" x14ac:dyDescent="0.2">
      <c r="A9846" s="1">
        <v>9843</v>
      </c>
      <c r="B9846" s="1">
        <f t="shared" ca="1" si="1074"/>
        <v>30937.8856877158</v>
      </c>
      <c r="C9846" s="1">
        <f t="shared" ca="1" si="1071"/>
        <v>500</v>
      </c>
      <c r="D9846" s="1">
        <f t="shared" ca="1" si="1072"/>
        <v>-42.077013244733351</v>
      </c>
      <c r="E9846" s="1">
        <f t="shared" ca="1" si="1073"/>
        <v>0</v>
      </c>
      <c r="F9846" s="1">
        <f t="shared" ca="1" si="1075"/>
        <v>2</v>
      </c>
      <c r="G9846" s="1">
        <f t="shared" ca="1" si="1076"/>
        <v>3</v>
      </c>
      <c r="H9846" s="1">
        <f t="shared" ca="1" si="1077"/>
        <v>0</v>
      </c>
    </row>
    <row r="9847" spans="1:8" hidden="1" x14ac:dyDescent="0.2">
      <c r="A9847" s="1">
        <v>9844</v>
      </c>
      <c r="B9847" s="1">
        <f t="shared" ca="1" si="1074"/>
        <v>9899.3790653491233</v>
      </c>
      <c r="C9847" s="1">
        <f t="shared" ca="1" si="1071"/>
        <v>500</v>
      </c>
      <c r="D9847" s="1">
        <f t="shared" ca="1" si="1072"/>
        <v>58.639357099169693</v>
      </c>
      <c r="E9847" s="1">
        <f t="shared" ca="1" si="1073"/>
        <v>-1</v>
      </c>
      <c r="F9847" s="1">
        <f t="shared" ca="1" si="1075"/>
        <v>2</v>
      </c>
      <c r="G9847" s="1">
        <f t="shared" ca="1" si="1076"/>
        <v>4</v>
      </c>
      <c r="H9847" s="1">
        <f t="shared" ca="1" si="1077"/>
        <v>0</v>
      </c>
    </row>
    <row r="9848" spans="1:8" hidden="1" x14ac:dyDescent="0.2">
      <c r="A9848" s="1">
        <v>9845</v>
      </c>
      <c r="B9848" s="1">
        <f t="shared" ca="1" si="1074"/>
        <v>39219.057614933969</v>
      </c>
      <c r="C9848" s="1">
        <f t="shared" ca="1" si="1071"/>
        <v>100</v>
      </c>
      <c r="D9848" s="1">
        <f t="shared" ca="1" si="1072"/>
        <v>-42.077013244733351</v>
      </c>
      <c r="E9848" s="1">
        <f t="shared" ca="1" si="1073"/>
        <v>0</v>
      </c>
      <c r="F9848" s="1">
        <f t="shared" ca="1" si="1075"/>
        <v>1</v>
      </c>
      <c r="G9848" s="1">
        <f t="shared" ca="1" si="1076"/>
        <v>0</v>
      </c>
      <c r="H9848" s="1">
        <f t="shared" ca="1" si="1077"/>
        <v>1</v>
      </c>
    </row>
    <row r="9849" spans="1:8" hidden="1" x14ac:dyDescent="0.2">
      <c r="A9849" s="1">
        <v>9846</v>
      </c>
      <c r="B9849" s="1">
        <f t="shared" ca="1" si="1074"/>
        <v>35011.356290460637</v>
      </c>
      <c r="C9849" s="1">
        <f t="shared" ca="1" si="1071"/>
        <v>100</v>
      </c>
      <c r="D9849" s="1">
        <f t="shared" ca="1" si="1072"/>
        <v>-42.077013244733351</v>
      </c>
      <c r="E9849" s="1">
        <f t="shared" ca="1" si="1073"/>
        <v>-1</v>
      </c>
      <c r="F9849" s="1">
        <f t="shared" ca="1" si="1075"/>
        <v>1</v>
      </c>
      <c r="G9849" s="1">
        <f t="shared" ca="1" si="1076"/>
        <v>1</v>
      </c>
      <c r="H9849" s="1">
        <f t="shared" ca="1" si="1077"/>
        <v>0</v>
      </c>
    </row>
    <row r="9850" spans="1:8" hidden="1" x14ac:dyDescent="0.2">
      <c r="A9850" s="1">
        <v>9847</v>
      </c>
      <c r="B9850" s="1">
        <f t="shared" ca="1" si="1074"/>
        <v>30803.654965987302</v>
      </c>
      <c r="C9850" s="1">
        <f t="shared" ca="1" si="1071"/>
        <v>100</v>
      </c>
      <c r="D9850" s="1">
        <f t="shared" ca="1" si="1072"/>
        <v>58.639357099169693</v>
      </c>
      <c r="E9850" s="1">
        <f t="shared" ca="1" si="1073"/>
        <v>-2</v>
      </c>
      <c r="F9850" s="1">
        <f t="shared" ca="1" si="1075"/>
        <v>1</v>
      </c>
      <c r="G9850" s="1">
        <f t="shared" ca="1" si="1076"/>
        <v>2</v>
      </c>
      <c r="H9850" s="1">
        <f t="shared" ca="1" si="1077"/>
        <v>0</v>
      </c>
    </row>
    <row r="9851" spans="1:8" hidden="1" x14ac:dyDescent="0.2">
      <c r="A9851" s="1">
        <v>9848</v>
      </c>
      <c r="B9851" s="1">
        <f t="shared" ca="1" si="1074"/>
        <v>36667.59067590427</v>
      </c>
      <c r="C9851" s="1">
        <f t="shared" ca="1" si="1071"/>
        <v>100</v>
      </c>
      <c r="D9851" s="1">
        <f t="shared" ca="1" si="1072"/>
        <v>58.639357099169693</v>
      </c>
      <c r="E9851" s="1">
        <f t="shared" ca="1" si="1073"/>
        <v>-1</v>
      </c>
      <c r="F9851" s="1">
        <f t="shared" ca="1" si="1075"/>
        <v>1</v>
      </c>
      <c r="G9851" s="1">
        <f t="shared" ca="1" si="1076"/>
        <v>0</v>
      </c>
      <c r="H9851" s="1">
        <f t="shared" ca="1" si="1077"/>
        <v>1</v>
      </c>
    </row>
    <row r="9852" spans="1:8" hidden="1" x14ac:dyDescent="0.2">
      <c r="A9852" s="1">
        <v>9849</v>
      </c>
      <c r="B9852" s="1">
        <f t="shared" ca="1" si="1074"/>
        <v>42531.526385821242</v>
      </c>
      <c r="C9852" s="1">
        <f t="shared" ca="1" si="1071"/>
        <v>100</v>
      </c>
      <c r="D9852" s="1">
        <f t="shared" ca="1" si="1072"/>
        <v>-42.077013244733351</v>
      </c>
      <c r="E9852" s="1">
        <f t="shared" ca="1" si="1073"/>
        <v>0</v>
      </c>
      <c r="F9852" s="1">
        <f t="shared" ca="1" si="1075"/>
        <v>1</v>
      </c>
      <c r="G9852" s="1">
        <f t="shared" ca="1" si="1076"/>
        <v>0</v>
      </c>
      <c r="H9852" s="1">
        <f t="shared" ca="1" si="1077"/>
        <v>2</v>
      </c>
    </row>
    <row r="9853" spans="1:8" hidden="1" x14ac:dyDescent="0.2">
      <c r="A9853" s="1">
        <v>9850</v>
      </c>
      <c r="B9853" s="1">
        <f t="shared" ca="1" si="1074"/>
        <v>38323.825061347903</v>
      </c>
      <c r="C9853" s="1">
        <f t="shared" ca="1" si="1071"/>
        <v>100</v>
      </c>
      <c r="D9853" s="1">
        <f t="shared" ca="1" si="1072"/>
        <v>-42.077013244733351</v>
      </c>
      <c r="E9853" s="1">
        <f t="shared" ca="1" si="1073"/>
        <v>-1</v>
      </c>
      <c r="F9853" s="1">
        <f t="shared" ca="1" si="1075"/>
        <v>1</v>
      </c>
      <c r="G9853" s="1">
        <f t="shared" ca="1" si="1076"/>
        <v>1</v>
      </c>
      <c r="H9853" s="1">
        <f t="shared" ca="1" si="1077"/>
        <v>0</v>
      </c>
    </row>
    <row r="9854" spans="1:8" hidden="1" x14ac:dyDescent="0.2">
      <c r="A9854" s="1">
        <v>9851</v>
      </c>
      <c r="B9854" s="1">
        <f t="shared" ca="1" si="1074"/>
        <v>34116.123736874564</v>
      </c>
      <c r="C9854" s="1">
        <f t="shared" ca="1" si="1071"/>
        <v>100</v>
      </c>
      <c r="D9854" s="1">
        <f t="shared" ca="1" si="1072"/>
        <v>58.639357099169693</v>
      </c>
      <c r="E9854" s="1">
        <f t="shared" ca="1" si="1073"/>
        <v>-2</v>
      </c>
      <c r="F9854" s="1">
        <f t="shared" ca="1" si="1075"/>
        <v>1</v>
      </c>
      <c r="G9854" s="1">
        <f t="shared" ca="1" si="1076"/>
        <v>2</v>
      </c>
      <c r="H9854" s="1">
        <f t="shared" ca="1" si="1077"/>
        <v>0</v>
      </c>
    </row>
    <row r="9855" spans="1:8" hidden="1" x14ac:dyDescent="0.2">
      <c r="A9855" s="1">
        <v>9852</v>
      </c>
      <c r="B9855" s="1">
        <f t="shared" ca="1" si="1074"/>
        <v>39980.059446791536</v>
      </c>
      <c r="C9855" s="1">
        <f t="shared" ca="1" si="1071"/>
        <v>100</v>
      </c>
      <c r="D9855" s="1">
        <f t="shared" ca="1" si="1072"/>
        <v>58.639357099169693</v>
      </c>
      <c r="E9855" s="1">
        <f t="shared" ca="1" si="1073"/>
        <v>-1</v>
      </c>
      <c r="F9855" s="1">
        <f t="shared" ca="1" si="1075"/>
        <v>1</v>
      </c>
      <c r="G9855" s="1">
        <f t="shared" ca="1" si="1076"/>
        <v>0</v>
      </c>
      <c r="H9855" s="1">
        <f t="shared" ca="1" si="1077"/>
        <v>1</v>
      </c>
    </row>
    <row r="9856" spans="1:8" hidden="1" x14ac:dyDescent="0.2">
      <c r="A9856" s="1">
        <v>9853</v>
      </c>
      <c r="B9856" s="1">
        <f t="shared" ca="1" si="1074"/>
        <v>45843.995156708508</v>
      </c>
      <c r="C9856" s="1">
        <f t="shared" ca="1" si="1071"/>
        <v>100</v>
      </c>
      <c r="D9856" s="1">
        <f t="shared" ca="1" si="1072"/>
        <v>-42.077013244733351</v>
      </c>
      <c r="E9856" s="1">
        <f t="shared" ca="1" si="1073"/>
        <v>0</v>
      </c>
      <c r="F9856" s="1">
        <f t="shared" ca="1" si="1075"/>
        <v>1</v>
      </c>
      <c r="G9856" s="1">
        <f t="shared" ca="1" si="1076"/>
        <v>0</v>
      </c>
      <c r="H9856" s="1">
        <f t="shared" ca="1" si="1077"/>
        <v>2</v>
      </c>
    </row>
    <row r="9857" spans="1:8" hidden="1" x14ac:dyDescent="0.2">
      <c r="A9857" s="1">
        <v>9854</v>
      </c>
      <c r="B9857" s="1">
        <f t="shared" ca="1" si="1074"/>
        <v>41636.293832235169</v>
      </c>
      <c r="C9857" s="1">
        <f t="shared" ca="1" si="1071"/>
        <v>100</v>
      </c>
      <c r="D9857" s="1">
        <f t="shared" ca="1" si="1072"/>
        <v>58.639357099169693</v>
      </c>
      <c r="E9857" s="1">
        <f t="shared" ca="1" si="1073"/>
        <v>-1</v>
      </c>
      <c r="F9857" s="1">
        <f t="shared" ca="1" si="1075"/>
        <v>1</v>
      </c>
      <c r="G9857" s="1">
        <f t="shared" ca="1" si="1076"/>
        <v>1</v>
      </c>
      <c r="H9857" s="1">
        <f t="shared" ca="1" si="1077"/>
        <v>0</v>
      </c>
    </row>
    <row r="9858" spans="1:8" hidden="1" x14ac:dyDescent="0.2">
      <c r="A9858" s="1">
        <v>9855</v>
      </c>
      <c r="B9858" s="1">
        <f t="shared" ca="1" si="1074"/>
        <v>47500.229542152141</v>
      </c>
      <c r="C9858" s="1">
        <f t="shared" ca="1" si="1071"/>
        <v>100</v>
      </c>
      <c r="D9858" s="1">
        <f t="shared" ca="1" si="1072"/>
        <v>-42.077013244733351</v>
      </c>
      <c r="E9858" s="1">
        <f t="shared" ca="1" si="1073"/>
        <v>0</v>
      </c>
      <c r="F9858" s="1">
        <f t="shared" ca="1" si="1075"/>
        <v>1</v>
      </c>
      <c r="G9858" s="1">
        <f t="shared" ca="1" si="1076"/>
        <v>0</v>
      </c>
      <c r="H9858" s="1">
        <f t="shared" ca="1" si="1077"/>
        <v>1</v>
      </c>
    </row>
    <row r="9859" spans="1:8" hidden="1" x14ac:dyDescent="0.2">
      <c r="A9859" s="1">
        <v>9856</v>
      </c>
      <c r="B9859" s="1">
        <f t="shared" ca="1" si="1074"/>
        <v>43292.528217678802</v>
      </c>
      <c r="C9859" s="1">
        <f t="shared" ca="1" si="1071"/>
        <v>100</v>
      </c>
      <c r="D9859" s="1">
        <f t="shared" ca="1" si="1072"/>
        <v>-42.077013244733351</v>
      </c>
      <c r="E9859" s="1">
        <f t="shared" ca="1" si="1073"/>
        <v>-1</v>
      </c>
      <c r="F9859" s="1">
        <f t="shared" ca="1" si="1075"/>
        <v>1</v>
      </c>
      <c r="G9859" s="1">
        <f t="shared" ca="1" si="1076"/>
        <v>1</v>
      </c>
      <c r="H9859" s="1">
        <f t="shared" ca="1" si="1077"/>
        <v>0</v>
      </c>
    </row>
    <row r="9860" spans="1:8" hidden="1" x14ac:dyDescent="0.2">
      <c r="A9860" s="1">
        <v>9857</v>
      </c>
      <c r="B9860" s="1">
        <f t="shared" ca="1" si="1074"/>
        <v>39084.826893205463</v>
      </c>
      <c r="C9860" s="1">
        <f t="shared" ca="1" si="1071"/>
        <v>100</v>
      </c>
      <c r="D9860" s="1">
        <f t="shared" ca="1" si="1072"/>
        <v>-42.077013244733351</v>
      </c>
      <c r="E9860" s="1">
        <f t="shared" ca="1" si="1073"/>
        <v>-2</v>
      </c>
      <c r="F9860" s="1">
        <f t="shared" ca="1" si="1075"/>
        <v>1</v>
      </c>
      <c r="G9860" s="1">
        <f t="shared" ca="1" si="1076"/>
        <v>2</v>
      </c>
      <c r="H9860" s="1">
        <f t="shared" ca="1" si="1077"/>
        <v>0</v>
      </c>
    </row>
    <row r="9861" spans="1:8" hidden="1" x14ac:dyDescent="0.2">
      <c r="A9861" s="1">
        <v>9858</v>
      </c>
      <c r="B9861" s="1">
        <f t="shared" ca="1" si="1074"/>
        <v>34877.125568732125</v>
      </c>
      <c r="C9861" s="1">
        <f t="shared" ref="C9861:C9924" ca="1" si="1078">$C$4*POWER($L$2,F9861-1)</f>
        <v>100</v>
      </c>
      <c r="D9861" s="1">
        <f t="shared" ref="D9861:D9924" ca="1" si="1079">IF(RAND()&lt;$B$1,$F$1,$H$1)</f>
        <v>-42.077013244733351</v>
      </c>
      <c r="E9861" s="1">
        <f t="shared" ref="E9861:E9924" ca="1" si="1080">IF(D9860&lt;0,IF(E9860-1=-$D$2,0,E9860-1),IF(E9860+1=$F$2,0,E9860+1))</f>
        <v>-3</v>
      </c>
      <c r="F9861" s="1">
        <f t="shared" ca="1" si="1075"/>
        <v>1</v>
      </c>
      <c r="G9861" s="1">
        <f t="shared" ca="1" si="1076"/>
        <v>3</v>
      </c>
      <c r="H9861" s="1">
        <f t="shared" ca="1" si="1077"/>
        <v>0</v>
      </c>
    </row>
    <row r="9862" spans="1:8" hidden="1" x14ac:dyDescent="0.2">
      <c r="A9862" s="1">
        <v>9859</v>
      </c>
      <c r="B9862" s="1">
        <f t="shared" ref="B9862:B9925" ca="1" si="1081">B9861+D9861*C9861</f>
        <v>30669.424244258789</v>
      </c>
      <c r="C9862" s="1">
        <f t="shared" ca="1" si="1078"/>
        <v>100</v>
      </c>
      <c r="D9862" s="1">
        <f t="shared" ca="1" si="1079"/>
        <v>-42.077013244733351</v>
      </c>
      <c r="E9862" s="1">
        <f t="shared" ca="1" si="1080"/>
        <v>-4</v>
      </c>
      <c r="F9862" s="1">
        <f t="shared" ref="F9862:F9925" ca="1" si="1082">IF(AND(D9861&gt;0,E9862=0),IF(F9861-1&lt;1,1,F9861-1),IF(AND(D9861&lt;0,E9862=0),IF(F9861+1&gt;$H$2,1,F9861+1),F9861))</f>
        <v>1</v>
      </c>
      <c r="G9862" s="1">
        <f t="shared" ref="G9862:G9925" ca="1" si="1083">IF(D9861&gt;0,0,G9861+1)</f>
        <v>4</v>
      </c>
      <c r="H9862" s="1">
        <f t="shared" ref="H9862:H9925" ca="1" si="1084">IF(D9861&lt;0,0,H9861+1)</f>
        <v>0</v>
      </c>
    </row>
    <row r="9863" spans="1:8" hidden="1" x14ac:dyDescent="0.2">
      <c r="A9863" s="1">
        <v>9860</v>
      </c>
      <c r="B9863" s="1">
        <f t="shared" ca="1" si="1081"/>
        <v>26461.722919785454</v>
      </c>
      <c r="C9863" s="1">
        <f t="shared" ca="1" si="1078"/>
        <v>500</v>
      </c>
      <c r="D9863" s="1">
        <f t="shared" ca="1" si="1079"/>
        <v>-42.077013244733351</v>
      </c>
      <c r="E9863" s="1">
        <f t="shared" ca="1" si="1080"/>
        <v>0</v>
      </c>
      <c r="F9863" s="1">
        <f t="shared" ca="1" si="1082"/>
        <v>2</v>
      </c>
      <c r="G9863" s="1">
        <f t="shared" ca="1" si="1083"/>
        <v>5</v>
      </c>
      <c r="H9863" s="1">
        <f t="shared" ca="1" si="1084"/>
        <v>0</v>
      </c>
    </row>
    <row r="9864" spans="1:8" hidden="1" x14ac:dyDescent="0.2">
      <c r="A9864" s="1">
        <v>9861</v>
      </c>
      <c r="B9864" s="1">
        <f t="shared" ca="1" si="1081"/>
        <v>5423.2162974187777</v>
      </c>
      <c r="C9864" s="1">
        <f t="shared" ca="1" si="1078"/>
        <v>500</v>
      </c>
      <c r="D9864" s="1">
        <f t="shared" ca="1" si="1079"/>
        <v>-42.077013244733351</v>
      </c>
      <c r="E9864" s="1">
        <f t="shared" ca="1" si="1080"/>
        <v>-1</v>
      </c>
      <c r="F9864" s="1">
        <f t="shared" ca="1" si="1082"/>
        <v>2</v>
      </c>
      <c r="G9864" s="1">
        <f t="shared" ca="1" si="1083"/>
        <v>6</v>
      </c>
      <c r="H9864" s="1">
        <f t="shared" ca="1" si="1084"/>
        <v>0</v>
      </c>
    </row>
    <row r="9865" spans="1:8" hidden="1" x14ac:dyDescent="0.2">
      <c r="A9865" s="1">
        <v>9862</v>
      </c>
      <c r="B9865" s="1">
        <f t="shared" ca="1" si="1081"/>
        <v>-15615.290324947899</v>
      </c>
      <c r="C9865" s="1">
        <f t="shared" ca="1" si="1078"/>
        <v>500</v>
      </c>
      <c r="D9865" s="1">
        <f t="shared" ca="1" si="1079"/>
        <v>58.639357099169693</v>
      </c>
      <c r="E9865" s="1">
        <f t="shared" ca="1" si="1080"/>
        <v>-2</v>
      </c>
      <c r="F9865" s="1">
        <f t="shared" ca="1" si="1082"/>
        <v>2</v>
      </c>
      <c r="G9865" s="1">
        <f t="shared" ca="1" si="1083"/>
        <v>7</v>
      </c>
      <c r="H9865" s="1">
        <f t="shared" ca="1" si="1084"/>
        <v>0</v>
      </c>
    </row>
    <row r="9866" spans="1:8" hidden="1" x14ac:dyDescent="0.2">
      <c r="A9866" s="1">
        <v>9863</v>
      </c>
      <c r="B9866" s="1">
        <f t="shared" ca="1" si="1081"/>
        <v>13704.388224636947</v>
      </c>
      <c r="C9866" s="1">
        <f t="shared" ca="1" si="1078"/>
        <v>500</v>
      </c>
      <c r="D9866" s="1">
        <f t="shared" ca="1" si="1079"/>
        <v>58.639357099169693</v>
      </c>
      <c r="E9866" s="1">
        <f t="shared" ca="1" si="1080"/>
        <v>-1</v>
      </c>
      <c r="F9866" s="1">
        <f t="shared" ca="1" si="1082"/>
        <v>2</v>
      </c>
      <c r="G9866" s="1">
        <f t="shared" ca="1" si="1083"/>
        <v>0</v>
      </c>
      <c r="H9866" s="1">
        <f t="shared" ca="1" si="1084"/>
        <v>1</v>
      </c>
    </row>
    <row r="9867" spans="1:8" hidden="1" x14ac:dyDescent="0.2">
      <c r="A9867" s="1">
        <v>9864</v>
      </c>
      <c r="B9867" s="1">
        <f t="shared" ca="1" si="1081"/>
        <v>43024.066774221792</v>
      </c>
      <c r="C9867" s="1">
        <f t="shared" ca="1" si="1078"/>
        <v>100</v>
      </c>
      <c r="D9867" s="1">
        <f t="shared" ca="1" si="1079"/>
        <v>58.639357099169693</v>
      </c>
      <c r="E9867" s="1">
        <f t="shared" ca="1" si="1080"/>
        <v>0</v>
      </c>
      <c r="F9867" s="1">
        <f t="shared" ca="1" si="1082"/>
        <v>1</v>
      </c>
      <c r="G9867" s="1">
        <f t="shared" ca="1" si="1083"/>
        <v>0</v>
      </c>
      <c r="H9867" s="1">
        <f t="shared" ca="1" si="1084"/>
        <v>2</v>
      </c>
    </row>
    <row r="9868" spans="1:8" hidden="1" x14ac:dyDescent="0.2">
      <c r="A9868" s="1">
        <v>9865</v>
      </c>
      <c r="B9868" s="1">
        <f t="shared" ca="1" si="1081"/>
        <v>48888.002484138764</v>
      </c>
      <c r="C9868" s="1">
        <f t="shared" ca="1" si="1078"/>
        <v>100</v>
      </c>
      <c r="D9868" s="1">
        <f t="shared" ca="1" si="1079"/>
        <v>-42.077013244733351</v>
      </c>
      <c r="E9868" s="1">
        <f t="shared" ca="1" si="1080"/>
        <v>0</v>
      </c>
      <c r="F9868" s="1">
        <f t="shared" ca="1" si="1082"/>
        <v>1</v>
      </c>
      <c r="G9868" s="1">
        <f t="shared" ca="1" si="1083"/>
        <v>0</v>
      </c>
      <c r="H9868" s="1">
        <f t="shared" ca="1" si="1084"/>
        <v>3</v>
      </c>
    </row>
    <row r="9869" spans="1:8" hidden="1" x14ac:dyDescent="0.2">
      <c r="A9869" s="1">
        <v>9866</v>
      </c>
      <c r="B9869" s="1">
        <f t="shared" ca="1" si="1081"/>
        <v>44680.301159665425</v>
      </c>
      <c r="C9869" s="1">
        <f t="shared" ca="1" si="1078"/>
        <v>100</v>
      </c>
      <c r="D9869" s="1">
        <f t="shared" ca="1" si="1079"/>
        <v>-42.077013244733351</v>
      </c>
      <c r="E9869" s="1">
        <f t="shared" ca="1" si="1080"/>
        <v>-1</v>
      </c>
      <c r="F9869" s="1">
        <f t="shared" ca="1" si="1082"/>
        <v>1</v>
      </c>
      <c r="G9869" s="1">
        <f t="shared" ca="1" si="1083"/>
        <v>1</v>
      </c>
      <c r="H9869" s="1">
        <f t="shared" ca="1" si="1084"/>
        <v>0</v>
      </c>
    </row>
    <row r="9870" spans="1:8" hidden="1" x14ac:dyDescent="0.2">
      <c r="A9870" s="1">
        <v>9867</v>
      </c>
      <c r="B9870" s="1">
        <f t="shared" ca="1" si="1081"/>
        <v>40472.599835192086</v>
      </c>
      <c r="C9870" s="1">
        <f t="shared" ca="1" si="1078"/>
        <v>100</v>
      </c>
      <c r="D9870" s="1">
        <f t="shared" ca="1" si="1079"/>
        <v>-42.077013244733351</v>
      </c>
      <c r="E9870" s="1">
        <f t="shared" ca="1" si="1080"/>
        <v>-2</v>
      </c>
      <c r="F9870" s="1">
        <f t="shared" ca="1" si="1082"/>
        <v>1</v>
      </c>
      <c r="G9870" s="1">
        <f t="shared" ca="1" si="1083"/>
        <v>2</v>
      </c>
      <c r="H9870" s="1">
        <f t="shared" ca="1" si="1084"/>
        <v>0</v>
      </c>
    </row>
    <row r="9871" spans="1:8" hidden="1" x14ac:dyDescent="0.2">
      <c r="A9871" s="1">
        <v>9868</v>
      </c>
      <c r="B9871" s="1">
        <f t="shared" ca="1" si="1081"/>
        <v>36264.898510718747</v>
      </c>
      <c r="C9871" s="1">
        <f t="shared" ca="1" si="1078"/>
        <v>100</v>
      </c>
      <c r="D9871" s="1">
        <f t="shared" ca="1" si="1079"/>
        <v>-42.077013244733351</v>
      </c>
      <c r="E9871" s="1">
        <f t="shared" ca="1" si="1080"/>
        <v>-3</v>
      </c>
      <c r="F9871" s="1">
        <f t="shared" ca="1" si="1082"/>
        <v>1</v>
      </c>
      <c r="G9871" s="1">
        <f t="shared" ca="1" si="1083"/>
        <v>3</v>
      </c>
      <c r="H9871" s="1">
        <f t="shared" ca="1" si="1084"/>
        <v>0</v>
      </c>
    </row>
    <row r="9872" spans="1:8" hidden="1" x14ac:dyDescent="0.2">
      <c r="A9872" s="1">
        <v>9869</v>
      </c>
      <c r="B9872" s="1">
        <f t="shared" ca="1" si="1081"/>
        <v>32057.197186245412</v>
      </c>
      <c r="C9872" s="1">
        <f t="shared" ca="1" si="1078"/>
        <v>100</v>
      </c>
      <c r="D9872" s="1">
        <f t="shared" ca="1" si="1079"/>
        <v>58.639357099169693</v>
      </c>
      <c r="E9872" s="1">
        <f t="shared" ca="1" si="1080"/>
        <v>-4</v>
      </c>
      <c r="F9872" s="1">
        <f t="shared" ca="1" si="1082"/>
        <v>1</v>
      </c>
      <c r="G9872" s="1">
        <f t="shared" ca="1" si="1083"/>
        <v>4</v>
      </c>
      <c r="H9872" s="1">
        <f t="shared" ca="1" si="1084"/>
        <v>0</v>
      </c>
    </row>
    <row r="9873" spans="1:8" hidden="1" x14ac:dyDescent="0.2">
      <c r="A9873" s="1">
        <v>9870</v>
      </c>
      <c r="B9873" s="1">
        <f t="shared" ca="1" si="1081"/>
        <v>37921.13289616238</v>
      </c>
      <c r="C9873" s="1">
        <f t="shared" ca="1" si="1078"/>
        <v>100</v>
      </c>
      <c r="D9873" s="1">
        <f t="shared" ca="1" si="1079"/>
        <v>58.639357099169693</v>
      </c>
      <c r="E9873" s="1">
        <f t="shared" ca="1" si="1080"/>
        <v>-3</v>
      </c>
      <c r="F9873" s="1">
        <f t="shared" ca="1" si="1082"/>
        <v>1</v>
      </c>
      <c r="G9873" s="1">
        <f t="shared" ca="1" si="1083"/>
        <v>0</v>
      </c>
      <c r="H9873" s="1">
        <f t="shared" ca="1" si="1084"/>
        <v>1</v>
      </c>
    </row>
    <row r="9874" spans="1:8" hidden="1" x14ac:dyDescent="0.2">
      <c r="A9874" s="1">
        <v>9871</v>
      </c>
      <c r="B9874" s="1">
        <f t="shared" ca="1" si="1081"/>
        <v>43785.068606079352</v>
      </c>
      <c r="C9874" s="1">
        <f t="shared" ca="1" si="1078"/>
        <v>100</v>
      </c>
      <c r="D9874" s="1">
        <f t="shared" ca="1" si="1079"/>
        <v>-42.077013244733351</v>
      </c>
      <c r="E9874" s="1">
        <f t="shared" ca="1" si="1080"/>
        <v>-2</v>
      </c>
      <c r="F9874" s="1">
        <f t="shared" ca="1" si="1082"/>
        <v>1</v>
      </c>
      <c r="G9874" s="1">
        <f t="shared" ca="1" si="1083"/>
        <v>0</v>
      </c>
      <c r="H9874" s="1">
        <f t="shared" ca="1" si="1084"/>
        <v>2</v>
      </c>
    </row>
    <row r="9875" spans="1:8" hidden="1" x14ac:dyDescent="0.2">
      <c r="A9875" s="1">
        <v>9872</v>
      </c>
      <c r="B9875" s="1">
        <f t="shared" ca="1" si="1081"/>
        <v>39577.367281606013</v>
      </c>
      <c r="C9875" s="1">
        <f t="shared" ca="1" si="1078"/>
        <v>100</v>
      </c>
      <c r="D9875" s="1">
        <f t="shared" ca="1" si="1079"/>
        <v>-42.077013244733351</v>
      </c>
      <c r="E9875" s="1">
        <f t="shared" ca="1" si="1080"/>
        <v>-3</v>
      </c>
      <c r="F9875" s="1">
        <f t="shared" ca="1" si="1082"/>
        <v>1</v>
      </c>
      <c r="G9875" s="1">
        <f t="shared" ca="1" si="1083"/>
        <v>1</v>
      </c>
      <c r="H9875" s="1">
        <f t="shared" ca="1" si="1084"/>
        <v>0</v>
      </c>
    </row>
    <row r="9876" spans="1:8" hidden="1" x14ac:dyDescent="0.2">
      <c r="A9876" s="1">
        <v>9873</v>
      </c>
      <c r="B9876" s="1">
        <f t="shared" ca="1" si="1081"/>
        <v>35369.665957132675</v>
      </c>
      <c r="C9876" s="1">
        <f t="shared" ca="1" si="1078"/>
        <v>100</v>
      </c>
      <c r="D9876" s="1">
        <f t="shared" ca="1" si="1079"/>
        <v>58.639357099169693</v>
      </c>
      <c r="E9876" s="1">
        <f t="shared" ca="1" si="1080"/>
        <v>-4</v>
      </c>
      <c r="F9876" s="1">
        <f t="shared" ca="1" si="1082"/>
        <v>1</v>
      </c>
      <c r="G9876" s="1">
        <f t="shared" ca="1" si="1083"/>
        <v>2</v>
      </c>
      <c r="H9876" s="1">
        <f t="shared" ca="1" si="1084"/>
        <v>0</v>
      </c>
    </row>
    <row r="9877" spans="1:8" hidden="1" x14ac:dyDescent="0.2">
      <c r="A9877" s="1">
        <v>9874</v>
      </c>
      <c r="B9877" s="1">
        <f t="shared" ca="1" si="1081"/>
        <v>41233.601667049646</v>
      </c>
      <c r="C9877" s="1">
        <f t="shared" ca="1" si="1078"/>
        <v>100</v>
      </c>
      <c r="D9877" s="1">
        <f t="shared" ca="1" si="1079"/>
        <v>-42.077013244733351</v>
      </c>
      <c r="E9877" s="1">
        <f t="shared" ca="1" si="1080"/>
        <v>-3</v>
      </c>
      <c r="F9877" s="1">
        <f t="shared" ca="1" si="1082"/>
        <v>1</v>
      </c>
      <c r="G9877" s="1">
        <f t="shared" ca="1" si="1083"/>
        <v>0</v>
      </c>
      <c r="H9877" s="1">
        <f t="shared" ca="1" si="1084"/>
        <v>1</v>
      </c>
    </row>
    <row r="9878" spans="1:8" hidden="1" x14ac:dyDescent="0.2">
      <c r="A9878" s="1">
        <v>9875</v>
      </c>
      <c r="B9878" s="1">
        <f t="shared" ca="1" si="1081"/>
        <v>37025.900342576308</v>
      </c>
      <c r="C9878" s="1">
        <f t="shared" ca="1" si="1078"/>
        <v>100</v>
      </c>
      <c r="D9878" s="1">
        <f t="shared" ca="1" si="1079"/>
        <v>-42.077013244733351</v>
      </c>
      <c r="E9878" s="1">
        <f t="shared" ca="1" si="1080"/>
        <v>-4</v>
      </c>
      <c r="F9878" s="1">
        <f t="shared" ca="1" si="1082"/>
        <v>1</v>
      </c>
      <c r="G9878" s="1">
        <f t="shared" ca="1" si="1083"/>
        <v>1</v>
      </c>
      <c r="H9878" s="1">
        <f t="shared" ca="1" si="1084"/>
        <v>0</v>
      </c>
    </row>
    <row r="9879" spans="1:8" hidden="1" x14ac:dyDescent="0.2">
      <c r="A9879" s="1">
        <v>9876</v>
      </c>
      <c r="B9879" s="1">
        <f t="shared" ca="1" si="1081"/>
        <v>32818.199018102969</v>
      </c>
      <c r="C9879" s="1">
        <f t="shared" ca="1" si="1078"/>
        <v>500</v>
      </c>
      <c r="D9879" s="1">
        <f t="shared" ca="1" si="1079"/>
        <v>-42.077013244733351</v>
      </c>
      <c r="E9879" s="1">
        <f t="shared" ca="1" si="1080"/>
        <v>0</v>
      </c>
      <c r="F9879" s="1">
        <f t="shared" ca="1" si="1082"/>
        <v>2</v>
      </c>
      <c r="G9879" s="1">
        <f t="shared" ca="1" si="1083"/>
        <v>2</v>
      </c>
      <c r="H9879" s="1">
        <f t="shared" ca="1" si="1084"/>
        <v>0</v>
      </c>
    </row>
    <row r="9880" spans="1:8" hidden="1" x14ac:dyDescent="0.2">
      <c r="A9880" s="1">
        <v>9877</v>
      </c>
      <c r="B9880" s="1">
        <f t="shared" ca="1" si="1081"/>
        <v>11779.692395736292</v>
      </c>
      <c r="C9880" s="1">
        <f t="shared" ca="1" si="1078"/>
        <v>500</v>
      </c>
      <c r="D9880" s="1">
        <f t="shared" ca="1" si="1079"/>
        <v>-42.077013244733351</v>
      </c>
      <c r="E9880" s="1">
        <f t="shared" ca="1" si="1080"/>
        <v>-1</v>
      </c>
      <c r="F9880" s="1">
        <f t="shared" ca="1" si="1082"/>
        <v>2</v>
      </c>
      <c r="G9880" s="1">
        <f t="shared" ca="1" si="1083"/>
        <v>3</v>
      </c>
      <c r="H9880" s="1">
        <f t="shared" ca="1" si="1084"/>
        <v>0</v>
      </c>
    </row>
    <row r="9881" spans="1:8" hidden="1" x14ac:dyDescent="0.2">
      <c r="A9881" s="1">
        <v>9878</v>
      </c>
      <c r="B9881" s="1">
        <f t="shared" ca="1" si="1081"/>
        <v>-9258.8142266303839</v>
      </c>
      <c r="C9881" s="1">
        <f t="shared" ca="1" si="1078"/>
        <v>500</v>
      </c>
      <c r="D9881" s="1">
        <f t="shared" ca="1" si="1079"/>
        <v>-42.077013244733351</v>
      </c>
      <c r="E9881" s="1">
        <f t="shared" ca="1" si="1080"/>
        <v>-2</v>
      </c>
      <c r="F9881" s="1">
        <f t="shared" ca="1" si="1082"/>
        <v>2</v>
      </c>
      <c r="G9881" s="1">
        <f t="shared" ca="1" si="1083"/>
        <v>4</v>
      </c>
      <c r="H9881" s="1">
        <f t="shared" ca="1" si="1084"/>
        <v>0</v>
      </c>
    </row>
    <row r="9882" spans="1:8" hidden="1" x14ac:dyDescent="0.2">
      <c r="A9882" s="1">
        <v>9879</v>
      </c>
      <c r="B9882" s="1">
        <f t="shared" ca="1" si="1081"/>
        <v>-30297.32084899706</v>
      </c>
      <c r="C9882" s="1">
        <f t="shared" ca="1" si="1078"/>
        <v>500</v>
      </c>
      <c r="D9882" s="1">
        <f t="shared" ca="1" si="1079"/>
        <v>-42.077013244733351</v>
      </c>
      <c r="E9882" s="1">
        <f t="shared" ca="1" si="1080"/>
        <v>-3</v>
      </c>
      <c r="F9882" s="1">
        <f t="shared" ca="1" si="1082"/>
        <v>2</v>
      </c>
      <c r="G9882" s="1">
        <f t="shared" ca="1" si="1083"/>
        <v>5</v>
      </c>
      <c r="H9882" s="1">
        <f t="shared" ca="1" si="1084"/>
        <v>0</v>
      </c>
    </row>
    <row r="9883" spans="1:8" hidden="1" x14ac:dyDescent="0.2">
      <c r="A9883" s="1">
        <v>9880</v>
      </c>
      <c r="B9883" s="1">
        <f t="shared" ca="1" si="1081"/>
        <v>-51335.827471363737</v>
      </c>
      <c r="C9883" s="1">
        <f t="shared" ca="1" si="1078"/>
        <v>500</v>
      </c>
      <c r="D9883" s="1">
        <f t="shared" ca="1" si="1079"/>
        <v>-42.077013244733351</v>
      </c>
      <c r="E9883" s="1">
        <f t="shared" ca="1" si="1080"/>
        <v>-4</v>
      </c>
      <c r="F9883" s="1">
        <f t="shared" ca="1" si="1082"/>
        <v>2</v>
      </c>
      <c r="G9883" s="1">
        <f t="shared" ca="1" si="1083"/>
        <v>6</v>
      </c>
      <c r="H9883" s="1">
        <f t="shared" ca="1" si="1084"/>
        <v>0</v>
      </c>
    </row>
    <row r="9884" spans="1:8" hidden="1" x14ac:dyDescent="0.2">
      <c r="A9884" s="1">
        <v>9881</v>
      </c>
      <c r="B9884" s="1">
        <f t="shared" ca="1" si="1081"/>
        <v>-72374.334093730416</v>
      </c>
      <c r="C9884" s="1">
        <f t="shared" ca="1" si="1078"/>
        <v>100</v>
      </c>
      <c r="D9884" s="1">
        <f t="shared" ca="1" si="1079"/>
        <v>-42.077013244733351</v>
      </c>
      <c r="E9884" s="1">
        <f t="shared" ca="1" si="1080"/>
        <v>0</v>
      </c>
      <c r="F9884" s="1">
        <f t="shared" ca="1" si="1082"/>
        <v>1</v>
      </c>
      <c r="G9884" s="1">
        <f t="shared" ca="1" si="1083"/>
        <v>7</v>
      </c>
      <c r="H9884" s="1">
        <f t="shared" ca="1" si="1084"/>
        <v>0</v>
      </c>
    </row>
    <row r="9885" spans="1:8" hidden="1" x14ac:dyDescent="0.2">
      <c r="A9885" s="1">
        <v>9882</v>
      </c>
      <c r="B9885" s="1">
        <f t="shared" ca="1" si="1081"/>
        <v>-76582.035418203755</v>
      </c>
      <c r="C9885" s="1">
        <f t="shared" ca="1" si="1078"/>
        <v>100</v>
      </c>
      <c r="D9885" s="1">
        <f t="shared" ca="1" si="1079"/>
        <v>-42.077013244733351</v>
      </c>
      <c r="E9885" s="1">
        <f t="shared" ca="1" si="1080"/>
        <v>-1</v>
      </c>
      <c r="F9885" s="1">
        <f t="shared" ca="1" si="1082"/>
        <v>1</v>
      </c>
      <c r="G9885" s="1">
        <f t="shared" ca="1" si="1083"/>
        <v>8</v>
      </c>
      <c r="H9885" s="1">
        <f t="shared" ca="1" si="1084"/>
        <v>0</v>
      </c>
    </row>
    <row r="9886" spans="1:8" hidden="1" x14ac:dyDescent="0.2">
      <c r="A9886" s="1">
        <v>9883</v>
      </c>
      <c r="B9886" s="1">
        <f t="shared" ca="1" si="1081"/>
        <v>-80789.736742677094</v>
      </c>
      <c r="C9886" s="1">
        <f t="shared" ca="1" si="1078"/>
        <v>100</v>
      </c>
      <c r="D9886" s="1">
        <f t="shared" ca="1" si="1079"/>
        <v>-42.077013244733351</v>
      </c>
      <c r="E9886" s="1">
        <f t="shared" ca="1" si="1080"/>
        <v>-2</v>
      </c>
      <c r="F9886" s="1">
        <f t="shared" ca="1" si="1082"/>
        <v>1</v>
      </c>
      <c r="G9886" s="1">
        <f t="shared" ca="1" si="1083"/>
        <v>9</v>
      </c>
      <c r="H9886" s="1">
        <f t="shared" ca="1" si="1084"/>
        <v>0</v>
      </c>
    </row>
    <row r="9887" spans="1:8" hidden="1" x14ac:dyDescent="0.2">
      <c r="A9887" s="1">
        <v>9884</v>
      </c>
      <c r="B9887" s="1">
        <f t="shared" ca="1" si="1081"/>
        <v>-84997.438067150433</v>
      </c>
      <c r="C9887" s="1">
        <f t="shared" ca="1" si="1078"/>
        <v>100</v>
      </c>
      <c r="D9887" s="1">
        <f t="shared" ca="1" si="1079"/>
        <v>-42.077013244733351</v>
      </c>
      <c r="E9887" s="1">
        <f t="shared" ca="1" si="1080"/>
        <v>-3</v>
      </c>
      <c r="F9887" s="1">
        <f t="shared" ca="1" si="1082"/>
        <v>1</v>
      </c>
      <c r="G9887" s="1">
        <f t="shared" ca="1" si="1083"/>
        <v>10</v>
      </c>
      <c r="H9887" s="1">
        <f t="shared" ca="1" si="1084"/>
        <v>0</v>
      </c>
    </row>
    <row r="9888" spans="1:8" hidden="1" x14ac:dyDescent="0.2">
      <c r="A9888" s="1">
        <v>9885</v>
      </c>
      <c r="B9888" s="1">
        <f t="shared" ca="1" si="1081"/>
        <v>-89205.139391623772</v>
      </c>
      <c r="C9888" s="1">
        <f t="shared" ca="1" si="1078"/>
        <v>100</v>
      </c>
      <c r="D9888" s="1">
        <f t="shared" ca="1" si="1079"/>
        <v>-42.077013244733351</v>
      </c>
      <c r="E9888" s="1">
        <f t="shared" ca="1" si="1080"/>
        <v>-4</v>
      </c>
      <c r="F9888" s="1">
        <f t="shared" ca="1" si="1082"/>
        <v>1</v>
      </c>
      <c r="G9888" s="1">
        <f t="shared" ca="1" si="1083"/>
        <v>11</v>
      </c>
      <c r="H9888" s="1">
        <f t="shared" ca="1" si="1084"/>
        <v>0</v>
      </c>
    </row>
    <row r="9889" spans="1:8" hidden="1" x14ac:dyDescent="0.2">
      <c r="A9889" s="1">
        <v>9886</v>
      </c>
      <c r="B9889" s="1">
        <f t="shared" ca="1" si="1081"/>
        <v>-93412.840716097111</v>
      </c>
      <c r="C9889" s="1">
        <f t="shared" ca="1" si="1078"/>
        <v>500</v>
      </c>
      <c r="D9889" s="1">
        <f t="shared" ca="1" si="1079"/>
        <v>-42.077013244733351</v>
      </c>
      <c r="E9889" s="1">
        <f t="shared" ca="1" si="1080"/>
        <v>0</v>
      </c>
      <c r="F9889" s="1">
        <f t="shared" ca="1" si="1082"/>
        <v>2</v>
      </c>
      <c r="G9889" s="1">
        <f t="shared" ca="1" si="1083"/>
        <v>12</v>
      </c>
      <c r="H9889" s="1">
        <f t="shared" ca="1" si="1084"/>
        <v>0</v>
      </c>
    </row>
    <row r="9890" spans="1:8" hidden="1" x14ac:dyDescent="0.2">
      <c r="A9890" s="1">
        <v>9887</v>
      </c>
      <c r="B9890" s="1">
        <f t="shared" ca="1" si="1081"/>
        <v>-114451.34733846379</v>
      </c>
      <c r="C9890" s="1">
        <f t="shared" ca="1" si="1078"/>
        <v>500</v>
      </c>
      <c r="D9890" s="1">
        <f t="shared" ca="1" si="1079"/>
        <v>-42.077013244733351</v>
      </c>
      <c r="E9890" s="1">
        <f t="shared" ca="1" si="1080"/>
        <v>-1</v>
      </c>
      <c r="F9890" s="1">
        <f t="shared" ca="1" si="1082"/>
        <v>2</v>
      </c>
      <c r="G9890" s="1">
        <f t="shared" ca="1" si="1083"/>
        <v>13</v>
      </c>
      <c r="H9890" s="1">
        <f t="shared" ca="1" si="1084"/>
        <v>0</v>
      </c>
    </row>
    <row r="9891" spans="1:8" hidden="1" x14ac:dyDescent="0.2">
      <c r="A9891" s="1">
        <v>9888</v>
      </c>
      <c r="B9891" s="1">
        <f t="shared" ca="1" si="1081"/>
        <v>-135489.85396083046</v>
      </c>
      <c r="C9891" s="1">
        <f t="shared" ca="1" si="1078"/>
        <v>500</v>
      </c>
      <c r="D9891" s="1">
        <f t="shared" ca="1" si="1079"/>
        <v>-42.077013244733351</v>
      </c>
      <c r="E9891" s="1">
        <f t="shared" ca="1" si="1080"/>
        <v>-2</v>
      </c>
      <c r="F9891" s="1">
        <f t="shared" ca="1" si="1082"/>
        <v>2</v>
      </c>
      <c r="G9891" s="1">
        <f t="shared" ca="1" si="1083"/>
        <v>14</v>
      </c>
      <c r="H9891" s="1">
        <f t="shared" ca="1" si="1084"/>
        <v>0</v>
      </c>
    </row>
    <row r="9892" spans="1:8" hidden="1" x14ac:dyDescent="0.2">
      <c r="A9892" s="1">
        <v>9889</v>
      </c>
      <c r="B9892" s="1">
        <f t="shared" ca="1" si="1081"/>
        <v>-156528.36058319712</v>
      </c>
      <c r="C9892" s="1">
        <f t="shared" ca="1" si="1078"/>
        <v>500</v>
      </c>
      <c r="D9892" s="1">
        <f t="shared" ca="1" si="1079"/>
        <v>58.639357099169693</v>
      </c>
      <c r="E9892" s="1">
        <f t="shared" ca="1" si="1080"/>
        <v>-3</v>
      </c>
      <c r="F9892" s="1">
        <f t="shared" ca="1" si="1082"/>
        <v>2</v>
      </c>
      <c r="G9892" s="1">
        <f t="shared" ca="1" si="1083"/>
        <v>15</v>
      </c>
      <c r="H9892" s="1">
        <f t="shared" ca="1" si="1084"/>
        <v>0</v>
      </c>
    </row>
    <row r="9893" spans="1:8" hidden="1" x14ac:dyDescent="0.2">
      <c r="A9893" s="1">
        <v>9890</v>
      </c>
      <c r="B9893" s="1">
        <f t="shared" ca="1" si="1081"/>
        <v>-127208.68203361228</v>
      </c>
      <c r="C9893" s="1">
        <f t="shared" ca="1" si="1078"/>
        <v>500</v>
      </c>
      <c r="D9893" s="1">
        <f t="shared" ca="1" si="1079"/>
        <v>58.639357099169693</v>
      </c>
      <c r="E9893" s="1">
        <f t="shared" ca="1" si="1080"/>
        <v>-2</v>
      </c>
      <c r="F9893" s="1">
        <f t="shared" ca="1" si="1082"/>
        <v>2</v>
      </c>
      <c r="G9893" s="1">
        <f t="shared" ca="1" si="1083"/>
        <v>0</v>
      </c>
      <c r="H9893" s="1">
        <f t="shared" ca="1" si="1084"/>
        <v>1</v>
      </c>
    </row>
    <row r="9894" spans="1:8" hidden="1" x14ac:dyDescent="0.2">
      <c r="A9894" s="1">
        <v>9891</v>
      </c>
      <c r="B9894" s="1">
        <f t="shared" ca="1" si="1081"/>
        <v>-97889.003484027431</v>
      </c>
      <c r="C9894" s="1">
        <f t="shared" ca="1" si="1078"/>
        <v>500</v>
      </c>
      <c r="D9894" s="1">
        <f t="shared" ca="1" si="1079"/>
        <v>58.639357099169693</v>
      </c>
      <c r="E9894" s="1">
        <f t="shared" ca="1" si="1080"/>
        <v>-1</v>
      </c>
      <c r="F9894" s="1">
        <f t="shared" ca="1" si="1082"/>
        <v>2</v>
      </c>
      <c r="G9894" s="1">
        <f t="shared" ca="1" si="1083"/>
        <v>0</v>
      </c>
      <c r="H9894" s="1">
        <f t="shared" ca="1" si="1084"/>
        <v>2</v>
      </c>
    </row>
    <row r="9895" spans="1:8" hidden="1" x14ac:dyDescent="0.2">
      <c r="A9895" s="1">
        <v>9892</v>
      </c>
      <c r="B9895" s="1">
        <f t="shared" ca="1" si="1081"/>
        <v>-68569.324934442586</v>
      </c>
      <c r="C9895" s="1">
        <f t="shared" ca="1" si="1078"/>
        <v>100</v>
      </c>
      <c r="D9895" s="1">
        <f t="shared" ca="1" si="1079"/>
        <v>58.639357099169693</v>
      </c>
      <c r="E9895" s="1">
        <f t="shared" ca="1" si="1080"/>
        <v>0</v>
      </c>
      <c r="F9895" s="1">
        <f t="shared" ca="1" si="1082"/>
        <v>1</v>
      </c>
      <c r="G9895" s="1">
        <f t="shared" ca="1" si="1083"/>
        <v>0</v>
      </c>
      <c r="H9895" s="1">
        <f t="shared" ca="1" si="1084"/>
        <v>3</v>
      </c>
    </row>
    <row r="9896" spans="1:8" hidden="1" x14ac:dyDescent="0.2">
      <c r="A9896" s="1">
        <v>9893</v>
      </c>
      <c r="B9896" s="1">
        <f t="shared" ca="1" si="1081"/>
        <v>-62705.389224525614</v>
      </c>
      <c r="C9896" s="1">
        <f t="shared" ca="1" si="1078"/>
        <v>100</v>
      </c>
      <c r="D9896" s="1">
        <f t="shared" ca="1" si="1079"/>
        <v>58.639357099169693</v>
      </c>
      <c r="E9896" s="1">
        <f t="shared" ca="1" si="1080"/>
        <v>0</v>
      </c>
      <c r="F9896" s="1">
        <f t="shared" ca="1" si="1082"/>
        <v>1</v>
      </c>
      <c r="G9896" s="1">
        <f t="shared" ca="1" si="1083"/>
        <v>0</v>
      </c>
      <c r="H9896" s="1">
        <f t="shared" ca="1" si="1084"/>
        <v>4</v>
      </c>
    </row>
    <row r="9897" spans="1:8" hidden="1" x14ac:dyDescent="0.2">
      <c r="A9897" s="1">
        <v>9894</v>
      </c>
      <c r="B9897" s="1">
        <f t="shared" ca="1" si="1081"/>
        <v>-56841.453514608642</v>
      </c>
      <c r="C9897" s="1">
        <f t="shared" ca="1" si="1078"/>
        <v>100</v>
      </c>
      <c r="D9897" s="1">
        <f t="shared" ca="1" si="1079"/>
        <v>58.639357099169693</v>
      </c>
      <c r="E9897" s="1">
        <f t="shared" ca="1" si="1080"/>
        <v>0</v>
      </c>
      <c r="F9897" s="1">
        <f t="shared" ca="1" si="1082"/>
        <v>1</v>
      </c>
      <c r="G9897" s="1">
        <f t="shared" ca="1" si="1083"/>
        <v>0</v>
      </c>
      <c r="H9897" s="1">
        <f t="shared" ca="1" si="1084"/>
        <v>5</v>
      </c>
    </row>
    <row r="9898" spans="1:8" hidden="1" x14ac:dyDescent="0.2">
      <c r="A9898" s="1">
        <v>9895</v>
      </c>
      <c r="B9898" s="1">
        <f t="shared" ca="1" si="1081"/>
        <v>-50977.51780469167</v>
      </c>
      <c r="C9898" s="1">
        <f t="shared" ca="1" si="1078"/>
        <v>100</v>
      </c>
      <c r="D9898" s="1">
        <f t="shared" ca="1" si="1079"/>
        <v>58.639357099169693</v>
      </c>
      <c r="E9898" s="1">
        <f t="shared" ca="1" si="1080"/>
        <v>0</v>
      </c>
      <c r="F9898" s="1">
        <f t="shared" ca="1" si="1082"/>
        <v>1</v>
      </c>
      <c r="G9898" s="1">
        <f t="shared" ca="1" si="1083"/>
        <v>0</v>
      </c>
      <c r="H9898" s="1">
        <f t="shared" ca="1" si="1084"/>
        <v>6</v>
      </c>
    </row>
    <row r="9899" spans="1:8" hidden="1" x14ac:dyDescent="0.2">
      <c r="A9899" s="1">
        <v>9896</v>
      </c>
      <c r="B9899" s="1">
        <f t="shared" ca="1" si="1081"/>
        <v>-45113.582094774698</v>
      </c>
      <c r="C9899" s="1">
        <f t="shared" ca="1" si="1078"/>
        <v>100</v>
      </c>
      <c r="D9899" s="1">
        <f t="shared" ca="1" si="1079"/>
        <v>-42.077013244733351</v>
      </c>
      <c r="E9899" s="1">
        <f t="shared" ca="1" si="1080"/>
        <v>0</v>
      </c>
      <c r="F9899" s="1">
        <f t="shared" ca="1" si="1082"/>
        <v>1</v>
      </c>
      <c r="G9899" s="1">
        <f t="shared" ca="1" si="1083"/>
        <v>0</v>
      </c>
      <c r="H9899" s="1">
        <f t="shared" ca="1" si="1084"/>
        <v>7</v>
      </c>
    </row>
    <row r="9900" spans="1:8" hidden="1" x14ac:dyDescent="0.2">
      <c r="A9900" s="1">
        <v>9897</v>
      </c>
      <c r="B9900" s="1">
        <f t="shared" ca="1" si="1081"/>
        <v>-49321.283419248037</v>
      </c>
      <c r="C9900" s="1">
        <f t="shared" ca="1" si="1078"/>
        <v>100</v>
      </c>
      <c r="D9900" s="1">
        <f t="shared" ca="1" si="1079"/>
        <v>-42.077013244733351</v>
      </c>
      <c r="E9900" s="1">
        <f t="shared" ca="1" si="1080"/>
        <v>-1</v>
      </c>
      <c r="F9900" s="1">
        <f t="shared" ca="1" si="1082"/>
        <v>1</v>
      </c>
      <c r="G9900" s="1">
        <f t="shared" ca="1" si="1083"/>
        <v>1</v>
      </c>
      <c r="H9900" s="1">
        <f t="shared" ca="1" si="1084"/>
        <v>0</v>
      </c>
    </row>
    <row r="9901" spans="1:8" hidden="1" x14ac:dyDescent="0.2">
      <c r="A9901" s="1">
        <v>9898</v>
      </c>
      <c r="B9901" s="1">
        <f t="shared" ca="1" si="1081"/>
        <v>-53528.984743721376</v>
      </c>
      <c r="C9901" s="1">
        <f t="shared" ca="1" si="1078"/>
        <v>100</v>
      </c>
      <c r="D9901" s="1">
        <f t="shared" ca="1" si="1079"/>
        <v>-42.077013244733351</v>
      </c>
      <c r="E9901" s="1">
        <f t="shared" ca="1" si="1080"/>
        <v>-2</v>
      </c>
      <c r="F9901" s="1">
        <f t="shared" ca="1" si="1082"/>
        <v>1</v>
      </c>
      <c r="G9901" s="1">
        <f t="shared" ca="1" si="1083"/>
        <v>2</v>
      </c>
      <c r="H9901" s="1">
        <f t="shared" ca="1" si="1084"/>
        <v>0</v>
      </c>
    </row>
    <row r="9902" spans="1:8" hidden="1" x14ac:dyDescent="0.2">
      <c r="A9902" s="1">
        <v>9899</v>
      </c>
      <c r="B9902" s="1">
        <f t="shared" ca="1" si="1081"/>
        <v>-57736.686068194715</v>
      </c>
      <c r="C9902" s="1">
        <f t="shared" ca="1" si="1078"/>
        <v>100</v>
      </c>
      <c r="D9902" s="1">
        <f t="shared" ca="1" si="1079"/>
        <v>-42.077013244733351</v>
      </c>
      <c r="E9902" s="1">
        <f t="shared" ca="1" si="1080"/>
        <v>-3</v>
      </c>
      <c r="F9902" s="1">
        <f t="shared" ca="1" si="1082"/>
        <v>1</v>
      </c>
      <c r="G9902" s="1">
        <f t="shared" ca="1" si="1083"/>
        <v>3</v>
      </c>
      <c r="H9902" s="1">
        <f t="shared" ca="1" si="1084"/>
        <v>0</v>
      </c>
    </row>
    <row r="9903" spans="1:8" hidden="1" x14ac:dyDescent="0.2">
      <c r="A9903" s="1">
        <v>9900</v>
      </c>
      <c r="B9903" s="1">
        <f t="shared" ca="1" si="1081"/>
        <v>-61944.387392668054</v>
      </c>
      <c r="C9903" s="1">
        <f t="shared" ca="1" si="1078"/>
        <v>100</v>
      </c>
      <c r="D9903" s="1">
        <f t="shared" ca="1" si="1079"/>
        <v>-42.077013244733351</v>
      </c>
      <c r="E9903" s="1">
        <f t="shared" ca="1" si="1080"/>
        <v>-4</v>
      </c>
      <c r="F9903" s="1">
        <f t="shared" ca="1" si="1082"/>
        <v>1</v>
      </c>
      <c r="G9903" s="1">
        <f t="shared" ca="1" si="1083"/>
        <v>4</v>
      </c>
      <c r="H9903" s="1">
        <f t="shared" ca="1" si="1084"/>
        <v>0</v>
      </c>
    </row>
    <row r="9904" spans="1:8" hidden="1" x14ac:dyDescent="0.2">
      <c r="A9904" s="1">
        <v>9901</v>
      </c>
      <c r="B9904" s="1">
        <f t="shared" ca="1" si="1081"/>
        <v>-66152.088717141392</v>
      </c>
      <c r="C9904" s="1">
        <f t="shared" ca="1" si="1078"/>
        <v>500</v>
      </c>
      <c r="D9904" s="1">
        <f t="shared" ca="1" si="1079"/>
        <v>-42.077013244733351</v>
      </c>
      <c r="E9904" s="1">
        <f t="shared" ca="1" si="1080"/>
        <v>0</v>
      </c>
      <c r="F9904" s="1">
        <f t="shared" ca="1" si="1082"/>
        <v>2</v>
      </c>
      <c r="G9904" s="1">
        <f t="shared" ca="1" si="1083"/>
        <v>5</v>
      </c>
      <c r="H9904" s="1">
        <f t="shared" ca="1" si="1084"/>
        <v>0</v>
      </c>
    </row>
    <row r="9905" spans="1:8" hidden="1" x14ac:dyDescent="0.2">
      <c r="A9905" s="1">
        <v>9902</v>
      </c>
      <c r="B9905" s="1">
        <f t="shared" ca="1" si="1081"/>
        <v>-87190.595339508072</v>
      </c>
      <c r="C9905" s="1">
        <f t="shared" ca="1" si="1078"/>
        <v>500</v>
      </c>
      <c r="D9905" s="1">
        <f t="shared" ca="1" si="1079"/>
        <v>-42.077013244733351</v>
      </c>
      <c r="E9905" s="1">
        <f t="shared" ca="1" si="1080"/>
        <v>-1</v>
      </c>
      <c r="F9905" s="1">
        <f t="shared" ca="1" si="1082"/>
        <v>2</v>
      </c>
      <c r="G9905" s="1">
        <f t="shared" ca="1" si="1083"/>
        <v>6</v>
      </c>
      <c r="H9905" s="1">
        <f t="shared" ca="1" si="1084"/>
        <v>0</v>
      </c>
    </row>
    <row r="9906" spans="1:8" hidden="1" x14ac:dyDescent="0.2">
      <c r="A9906" s="1">
        <v>9903</v>
      </c>
      <c r="B9906" s="1">
        <f t="shared" ca="1" si="1081"/>
        <v>-108229.10196187475</v>
      </c>
      <c r="C9906" s="1">
        <f t="shared" ca="1" si="1078"/>
        <v>500</v>
      </c>
      <c r="D9906" s="1">
        <f t="shared" ca="1" si="1079"/>
        <v>-42.077013244733351</v>
      </c>
      <c r="E9906" s="1">
        <f t="shared" ca="1" si="1080"/>
        <v>-2</v>
      </c>
      <c r="F9906" s="1">
        <f t="shared" ca="1" si="1082"/>
        <v>2</v>
      </c>
      <c r="G9906" s="1">
        <f t="shared" ca="1" si="1083"/>
        <v>7</v>
      </c>
      <c r="H9906" s="1">
        <f t="shared" ca="1" si="1084"/>
        <v>0</v>
      </c>
    </row>
    <row r="9907" spans="1:8" hidden="1" x14ac:dyDescent="0.2">
      <c r="A9907" s="1">
        <v>9904</v>
      </c>
      <c r="B9907" s="1">
        <f t="shared" ca="1" si="1081"/>
        <v>-129267.60858424143</v>
      </c>
      <c r="C9907" s="1">
        <f t="shared" ca="1" si="1078"/>
        <v>500</v>
      </c>
      <c r="D9907" s="1">
        <f t="shared" ca="1" si="1079"/>
        <v>-42.077013244733351</v>
      </c>
      <c r="E9907" s="1">
        <f t="shared" ca="1" si="1080"/>
        <v>-3</v>
      </c>
      <c r="F9907" s="1">
        <f t="shared" ca="1" si="1082"/>
        <v>2</v>
      </c>
      <c r="G9907" s="1">
        <f t="shared" ca="1" si="1083"/>
        <v>8</v>
      </c>
      <c r="H9907" s="1">
        <f t="shared" ca="1" si="1084"/>
        <v>0</v>
      </c>
    </row>
    <row r="9908" spans="1:8" hidden="1" x14ac:dyDescent="0.2">
      <c r="A9908" s="1">
        <v>9905</v>
      </c>
      <c r="B9908" s="1">
        <f t="shared" ca="1" si="1081"/>
        <v>-150306.11520660811</v>
      </c>
      <c r="C9908" s="1">
        <f t="shared" ca="1" si="1078"/>
        <v>500</v>
      </c>
      <c r="D9908" s="1">
        <f t="shared" ca="1" si="1079"/>
        <v>58.639357099169693</v>
      </c>
      <c r="E9908" s="1">
        <f t="shared" ca="1" si="1080"/>
        <v>-4</v>
      </c>
      <c r="F9908" s="1">
        <f t="shared" ca="1" si="1082"/>
        <v>2</v>
      </c>
      <c r="G9908" s="1">
        <f t="shared" ca="1" si="1083"/>
        <v>9</v>
      </c>
      <c r="H9908" s="1">
        <f t="shared" ca="1" si="1084"/>
        <v>0</v>
      </c>
    </row>
    <row r="9909" spans="1:8" hidden="1" x14ac:dyDescent="0.2">
      <c r="A9909" s="1">
        <v>9906</v>
      </c>
      <c r="B9909" s="1">
        <f t="shared" ca="1" si="1081"/>
        <v>-120986.43665702327</v>
      </c>
      <c r="C9909" s="1">
        <f t="shared" ca="1" si="1078"/>
        <v>500</v>
      </c>
      <c r="D9909" s="1">
        <f t="shared" ca="1" si="1079"/>
        <v>-42.077013244733351</v>
      </c>
      <c r="E9909" s="1">
        <f t="shared" ca="1" si="1080"/>
        <v>-3</v>
      </c>
      <c r="F9909" s="1">
        <f t="shared" ca="1" si="1082"/>
        <v>2</v>
      </c>
      <c r="G9909" s="1">
        <f t="shared" ca="1" si="1083"/>
        <v>0</v>
      </c>
      <c r="H9909" s="1">
        <f t="shared" ca="1" si="1084"/>
        <v>1</v>
      </c>
    </row>
    <row r="9910" spans="1:8" hidden="1" x14ac:dyDescent="0.2">
      <c r="A9910" s="1">
        <v>9907</v>
      </c>
      <c r="B9910" s="1">
        <f t="shared" ca="1" si="1081"/>
        <v>-142024.94327938993</v>
      </c>
      <c r="C9910" s="1">
        <f t="shared" ca="1" si="1078"/>
        <v>500</v>
      </c>
      <c r="D9910" s="1">
        <f t="shared" ca="1" si="1079"/>
        <v>-42.077013244733351</v>
      </c>
      <c r="E9910" s="1">
        <f t="shared" ca="1" si="1080"/>
        <v>-4</v>
      </c>
      <c r="F9910" s="1">
        <f t="shared" ca="1" si="1082"/>
        <v>2</v>
      </c>
      <c r="G9910" s="1">
        <f t="shared" ca="1" si="1083"/>
        <v>1</v>
      </c>
      <c r="H9910" s="1">
        <f t="shared" ca="1" si="1084"/>
        <v>0</v>
      </c>
    </row>
    <row r="9911" spans="1:8" hidden="1" x14ac:dyDescent="0.2">
      <c r="A9911" s="1">
        <v>9908</v>
      </c>
      <c r="B9911" s="1">
        <f t="shared" ca="1" si="1081"/>
        <v>-163063.4499017566</v>
      </c>
      <c r="C9911" s="1">
        <f t="shared" ca="1" si="1078"/>
        <v>100</v>
      </c>
      <c r="D9911" s="1">
        <f t="shared" ca="1" si="1079"/>
        <v>58.639357099169693</v>
      </c>
      <c r="E9911" s="1">
        <f t="shared" ca="1" si="1080"/>
        <v>0</v>
      </c>
      <c r="F9911" s="1">
        <f t="shared" ca="1" si="1082"/>
        <v>1</v>
      </c>
      <c r="G9911" s="1">
        <f t="shared" ca="1" si="1083"/>
        <v>2</v>
      </c>
      <c r="H9911" s="1">
        <f t="shared" ca="1" si="1084"/>
        <v>0</v>
      </c>
    </row>
    <row r="9912" spans="1:8" hidden="1" x14ac:dyDescent="0.2">
      <c r="A9912" s="1">
        <v>9909</v>
      </c>
      <c r="B9912" s="1">
        <f t="shared" ca="1" si="1081"/>
        <v>-157199.51419183964</v>
      </c>
      <c r="C9912" s="1">
        <f t="shared" ca="1" si="1078"/>
        <v>100</v>
      </c>
      <c r="D9912" s="1">
        <f t="shared" ca="1" si="1079"/>
        <v>-42.077013244733351</v>
      </c>
      <c r="E9912" s="1">
        <f t="shared" ca="1" si="1080"/>
        <v>0</v>
      </c>
      <c r="F9912" s="1">
        <f t="shared" ca="1" si="1082"/>
        <v>1</v>
      </c>
      <c r="G9912" s="1">
        <f t="shared" ca="1" si="1083"/>
        <v>0</v>
      </c>
      <c r="H9912" s="1">
        <f t="shared" ca="1" si="1084"/>
        <v>1</v>
      </c>
    </row>
    <row r="9913" spans="1:8" hidden="1" x14ac:dyDescent="0.2">
      <c r="A9913" s="1">
        <v>9910</v>
      </c>
      <c r="B9913" s="1">
        <f t="shared" ca="1" si="1081"/>
        <v>-161407.21551631298</v>
      </c>
      <c r="C9913" s="1">
        <f t="shared" ca="1" si="1078"/>
        <v>100</v>
      </c>
      <c r="D9913" s="1">
        <f t="shared" ca="1" si="1079"/>
        <v>-42.077013244733351</v>
      </c>
      <c r="E9913" s="1">
        <f t="shared" ca="1" si="1080"/>
        <v>-1</v>
      </c>
      <c r="F9913" s="1">
        <f t="shared" ca="1" si="1082"/>
        <v>1</v>
      </c>
      <c r="G9913" s="1">
        <f t="shared" ca="1" si="1083"/>
        <v>1</v>
      </c>
      <c r="H9913" s="1">
        <f t="shared" ca="1" si="1084"/>
        <v>0</v>
      </c>
    </row>
    <row r="9914" spans="1:8" hidden="1" x14ac:dyDescent="0.2">
      <c r="A9914" s="1">
        <v>9911</v>
      </c>
      <c r="B9914" s="1">
        <f t="shared" ca="1" si="1081"/>
        <v>-165614.91684078632</v>
      </c>
      <c r="C9914" s="1">
        <f t="shared" ca="1" si="1078"/>
        <v>100</v>
      </c>
      <c r="D9914" s="1">
        <f t="shared" ca="1" si="1079"/>
        <v>58.639357099169693</v>
      </c>
      <c r="E9914" s="1">
        <f t="shared" ca="1" si="1080"/>
        <v>-2</v>
      </c>
      <c r="F9914" s="1">
        <f t="shared" ca="1" si="1082"/>
        <v>1</v>
      </c>
      <c r="G9914" s="1">
        <f t="shared" ca="1" si="1083"/>
        <v>2</v>
      </c>
      <c r="H9914" s="1">
        <f t="shared" ca="1" si="1084"/>
        <v>0</v>
      </c>
    </row>
    <row r="9915" spans="1:8" hidden="1" x14ac:dyDescent="0.2">
      <c r="A9915" s="1">
        <v>9912</v>
      </c>
      <c r="B9915" s="1">
        <f t="shared" ca="1" si="1081"/>
        <v>-159750.98113086936</v>
      </c>
      <c r="C9915" s="1">
        <f t="shared" ca="1" si="1078"/>
        <v>100</v>
      </c>
      <c r="D9915" s="1">
        <f t="shared" ca="1" si="1079"/>
        <v>-42.077013244733351</v>
      </c>
      <c r="E9915" s="1">
        <f t="shared" ca="1" si="1080"/>
        <v>-1</v>
      </c>
      <c r="F9915" s="1">
        <f t="shared" ca="1" si="1082"/>
        <v>1</v>
      </c>
      <c r="G9915" s="1">
        <f t="shared" ca="1" si="1083"/>
        <v>0</v>
      </c>
      <c r="H9915" s="1">
        <f t="shared" ca="1" si="1084"/>
        <v>1</v>
      </c>
    </row>
    <row r="9916" spans="1:8" hidden="1" x14ac:dyDescent="0.2">
      <c r="A9916" s="1">
        <v>9913</v>
      </c>
      <c r="B9916" s="1">
        <f t="shared" ca="1" si="1081"/>
        <v>-163958.6824553427</v>
      </c>
      <c r="C9916" s="1">
        <f t="shared" ca="1" si="1078"/>
        <v>100</v>
      </c>
      <c r="D9916" s="1">
        <f t="shared" ca="1" si="1079"/>
        <v>-42.077013244733351</v>
      </c>
      <c r="E9916" s="1">
        <f t="shared" ca="1" si="1080"/>
        <v>-2</v>
      </c>
      <c r="F9916" s="1">
        <f t="shared" ca="1" si="1082"/>
        <v>1</v>
      </c>
      <c r="G9916" s="1">
        <f t="shared" ca="1" si="1083"/>
        <v>1</v>
      </c>
      <c r="H9916" s="1">
        <f t="shared" ca="1" si="1084"/>
        <v>0</v>
      </c>
    </row>
    <row r="9917" spans="1:8" hidden="1" x14ac:dyDescent="0.2">
      <c r="A9917" s="1">
        <v>9914</v>
      </c>
      <c r="B9917" s="1">
        <f t="shared" ca="1" si="1081"/>
        <v>-168166.38377981604</v>
      </c>
      <c r="C9917" s="1">
        <f t="shared" ca="1" si="1078"/>
        <v>100</v>
      </c>
      <c r="D9917" s="1">
        <f t="shared" ca="1" si="1079"/>
        <v>-42.077013244733351</v>
      </c>
      <c r="E9917" s="1">
        <f t="shared" ca="1" si="1080"/>
        <v>-3</v>
      </c>
      <c r="F9917" s="1">
        <f t="shared" ca="1" si="1082"/>
        <v>1</v>
      </c>
      <c r="G9917" s="1">
        <f t="shared" ca="1" si="1083"/>
        <v>2</v>
      </c>
      <c r="H9917" s="1">
        <f t="shared" ca="1" si="1084"/>
        <v>0</v>
      </c>
    </row>
    <row r="9918" spans="1:8" hidden="1" x14ac:dyDescent="0.2">
      <c r="A9918" s="1">
        <v>9915</v>
      </c>
      <c r="B9918" s="1">
        <f t="shared" ca="1" si="1081"/>
        <v>-172374.08510428938</v>
      </c>
      <c r="C9918" s="1">
        <f t="shared" ca="1" si="1078"/>
        <v>100</v>
      </c>
      <c r="D9918" s="1">
        <f t="shared" ca="1" si="1079"/>
        <v>58.639357099169693</v>
      </c>
      <c r="E9918" s="1">
        <f t="shared" ca="1" si="1080"/>
        <v>-4</v>
      </c>
      <c r="F9918" s="1">
        <f t="shared" ca="1" si="1082"/>
        <v>1</v>
      </c>
      <c r="G9918" s="1">
        <f t="shared" ca="1" si="1083"/>
        <v>3</v>
      </c>
      <c r="H9918" s="1">
        <f t="shared" ca="1" si="1084"/>
        <v>0</v>
      </c>
    </row>
    <row r="9919" spans="1:8" hidden="1" x14ac:dyDescent="0.2">
      <c r="A9919" s="1">
        <v>9916</v>
      </c>
      <c r="B9919" s="1">
        <f t="shared" ca="1" si="1081"/>
        <v>-166510.14939437242</v>
      </c>
      <c r="C9919" s="1">
        <f t="shared" ca="1" si="1078"/>
        <v>100</v>
      </c>
      <c r="D9919" s="1">
        <f t="shared" ca="1" si="1079"/>
        <v>-42.077013244733351</v>
      </c>
      <c r="E9919" s="1">
        <f t="shared" ca="1" si="1080"/>
        <v>-3</v>
      </c>
      <c r="F9919" s="1">
        <f t="shared" ca="1" si="1082"/>
        <v>1</v>
      </c>
      <c r="G9919" s="1">
        <f t="shared" ca="1" si="1083"/>
        <v>0</v>
      </c>
      <c r="H9919" s="1">
        <f t="shared" ca="1" si="1084"/>
        <v>1</v>
      </c>
    </row>
    <row r="9920" spans="1:8" hidden="1" x14ac:dyDescent="0.2">
      <c r="A9920" s="1">
        <v>9917</v>
      </c>
      <c r="B9920" s="1">
        <f t="shared" ca="1" si="1081"/>
        <v>-170717.85071884576</v>
      </c>
      <c r="C9920" s="1">
        <f t="shared" ca="1" si="1078"/>
        <v>100</v>
      </c>
      <c r="D9920" s="1">
        <f t="shared" ca="1" si="1079"/>
        <v>-42.077013244733351</v>
      </c>
      <c r="E9920" s="1">
        <f t="shared" ca="1" si="1080"/>
        <v>-4</v>
      </c>
      <c r="F9920" s="1">
        <f t="shared" ca="1" si="1082"/>
        <v>1</v>
      </c>
      <c r="G9920" s="1">
        <f t="shared" ca="1" si="1083"/>
        <v>1</v>
      </c>
      <c r="H9920" s="1">
        <f t="shared" ca="1" si="1084"/>
        <v>0</v>
      </c>
    </row>
    <row r="9921" spans="1:8" hidden="1" x14ac:dyDescent="0.2">
      <c r="A9921" s="1">
        <v>9918</v>
      </c>
      <c r="B9921" s="1">
        <f t="shared" ca="1" si="1081"/>
        <v>-174925.5520433191</v>
      </c>
      <c r="C9921" s="1">
        <f t="shared" ca="1" si="1078"/>
        <v>500</v>
      </c>
      <c r="D9921" s="1">
        <f t="shared" ca="1" si="1079"/>
        <v>58.639357099169693</v>
      </c>
      <c r="E9921" s="1">
        <f t="shared" ca="1" si="1080"/>
        <v>0</v>
      </c>
      <c r="F9921" s="1">
        <f t="shared" ca="1" si="1082"/>
        <v>2</v>
      </c>
      <c r="G9921" s="1">
        <f t="shared" ca="1" si="1083"/>
        <v>2</v>
      </c>
      <c r="H9921" s="1">
        <f t="shared" ca="1" si="1084"/>
        <v>0</v>
      </c>
    </row>
    <row r="9922" spans="1:8" hidden="1" x14ac:dyDescent="0.2">
      <c r="A9922" s="1">
        <v>9919</v>
      </c>
      <c r="B9922" s="1">
        <f t="shared" ca="1" si="1081"/>
        <v>-145605.87349373425</v>
      </c>
      <c r="C9922" s="1">
        <f t="shared" ca="1" si="1078"/>
        <v>100</v>
      </c>
      <c r="D9922" s="1">
        <f t="shared" ca="1" si="1079"/>
        <v>58.639357099169693</v>
      </c>
      <c r="E9922" s="1">
        <f t="shared" ca="1" si="1080"/>
        <v>0</v>
      </c>
      <c r="F9922" s="1">
        <f t="shared" ca="1" si="1082"/>
        <v>1</v>
      </c>
      <c r="G9922" s="1">
        <f t="shared" ca="1" si="1083"/>
        <v>0</v>
      </c>
      <c r="H9922" s="1">
        <f t="shared" ca="1" si="1084"/>
        <v>1</v>
      </c>
    </row>
    <row r="9923" spans="1:8" hidden="1" x14ac:dyDescent="0.2">
      <c r="A9923" s="1">
        <v>9920</v>
      </c>
      <c r="B9923" s="1">
        <f t="shared" ca="1" si="1081"/>
        <v>-139741.93778381729</v>
      </c>
      <c r="C9923" s="1">
        <f t="shared" ca="1" si="1078"/>
        <v>100</v>
      </c>
      <c r="D9923" s="1">
        <f t="shared" ca="1" si="1079"/>
        <v>58.639357099169693</v>
      </c>
      <c r="E9923" s="1">
        <f t="shared" ca="1" si="1080"/>
        <v>0</v>
      </c>
      <c r="F9923" s="1">
        <f t="shared" ca="1" si="1082"/>
        <v>1</v>
      </c>
      <c r="G9923" s="1">
        <f t="shared" ca="1" si="1083"/>
        <v>0</v>
      </c>
      <c r="H9923" s="1">
        <f t="shared" ca="1" si="1084"/>
        <v>2</v>
      </c>
    </row>
    <row r="9924" spans="1:8" hidden="1" x14ac:dyDescent="0.2">
      <c r="A9924" s="1">
        <v>9921</v>
      </c>
      <c r="B9924" s="1">
        <f t="shared" ca="1" si="1081"/>
        <v>-133878.00207390034</v>
      </c>
      <c r="C9924" s="1">
        <f t="shared" ca="1" si="1078"/>
        <v>100</v>
      </c>
      <c r="D9924" s="1">
        <f t="shared" ca="1" si="1079"/>
        <v>-42.077013244733351</v>
      </c>
      <c r="E9924" s="1">
        <f t="shared" ca="1" si="1080"/>
        <v>0</v>
      </c>
      <c r="F9924" s="1">
        <f t="shared" ca="1" si="1082"/>
        <v>1</v>
      </c>
      <c r="G9924" s="1">
        <f t="shared" ca="1" si="1083"/>
        <v>0</v>
      </c>
      <c r="H9924" s="1">
        <f t="shared" ca="1" si="1084"/>
        <v>3</v>
      </c>
    </row>
    <row r="9925" spans="1:8" hidden="1" x14ac:dyDescent="0.2">
      <c r="A9925" s="1">
        <v>9922</v>
      </c>
      <c r="B9925" s="1">
        <f t="shared" ca="1" si="1081"/>
        <v>-138085.70339837368</v>
      </c>
      <c r="C9925" s="1">
        <f t="shared" ref="C9925:C9988" ca="1" si="1085">$C$4*POWER($L$2,F9925-1)</f>
        <v>100</v>
      </c>
      <c r="D9925" s="1">
        <f t="shared" ref="D9925:D9988" ca="1" si="1086">IF(RAND()&lt;$B$1,$F$1,$H$1)</f>
        <v>58.639357099169693</v>
      </c>
      <c r="E9925" s="1">
        <f t="shared" ref="E9925:E9988" ca="1" si="1087">IF(D9924&lt;0,IF(E9924-1=-$D$2,0,E9924-1),IF(E9924+1=$F$2,0,E9924+1))</f>
        <v>-1</v>
      </c>
      <c r="F9925" s="1">
        <f t="shared" ca="1" si="1082"/>
        <v>1</v>
      </c>
      <c r="G9925" s="1">
        <f t="shared" ca="1" si="1083"/>
        <v>1</v>
      </c>
      <c r="H9925" s="1">
        <f t="shared" ca="1" si="1084"/>
        <v>0</v>
      </c>
    </row>
    <row r="9926" spans="1:8" hidden="1" x14ac:dyDescent="0.2">
      <c r="A9926" s="1">
        <v>9923</v>
      </c>
      <c r="B9926" s="1">
        <f t="shared" ref="B9926:B9989" ca="1" si="1088">B9925+D9925*C9925</f>
        <v>-132221.76768845672</v>
      </c>
      <c r="C9926" s="1">
        <f t="shared" ca="1" si="1085"/>
        <v>100</v>
      </c>
      <c r="D9926" s="1">
        <f t="shared" ca="1" si="1086"/>
        <v>-42.077013244733351</v>
      </c>
      <c r="E9926" s="1">
        <f t="shared" ca="1" si="1087"/>
        <v>0</v>
      </c>
      <c r="F9926" s="1">
        <f t="shared" ref="F9926:F9989" ca="1" si="1089">IF(AND(D9925&gt;0,E9926=0),IF(F9925-1&lt;1,1,F9925-1),IF(AND(D9925&lt;0,E9926=0),IF(F9925+1&gt;$H$2,1,F9925+1),F9925))</f>
        <v>1</v>
      </c>
      <c r="G9926" s="1">
        <f t="shared" ref="G9926:G9989" ca="1" si="1090">IF(D9925&gt;0,0,G9925+1)</f>
        <v>0</v>
      </c>
      <c r="H9926" s="1">
        <f t="shared" ref="H9926:H9989" ca="1" si="1091">IF(D9925&lt;0,0,H9925+1)</f>
        <v>1</v>
      </c>
    </row>
    <row r="9927" spans="1:8" hidden="1" x14ac:dyDescent="0.2">
      <c r="A9927" s="1">
        <v>9924</v>
      </c>
      <c r="B9927" s="1">
        <f t="shared" ca="1" si="1088"/>
        <v>-136429.46901293006</v>
      </c>
      <c r="C9927" s="1">
        <f t="shared" ca="1" si="1085"/>
        <v>100</v>
      </c>
      <c r="D9927" s="1">
        <f t="shared" ca="1" si="1086"/>
        <v>-42.077013244733351</v>
      </c>
      <c r="E9927" s="1">
        <f t="shared" ca="1" si="1087"/>
        <v>-1</v>
      </c>
      <c r="F9927" s="1">
        <f t="shared" ca="1" si="1089"/>
        <v>1</v>
      </c>
      <c r="G9927" s="1">
        <f t="shared" ca="1" si="1090"/>
        <v>1</v>
      </c>
      <c r="H9927" s="1">
        <f t="shared" ca="1" si="1091"/>
        <v>0</v>
      </c>
    </row>
    <row r="9928" spans="1:8" hidden="1" x14ac:dyDescent="0.2">
      <c r="A9928" s="1">
        <v>9925</v>
      </c>
      <c r="B9928" s="1">
        <f t="shared" ca="1" si="1088"/>
        <v>-140637.1703374034</v>
      </c>
      <c r="C9928" s="1">
        <f t="shared" ca="1" si="1085"/>
        <v>100</v>
      </c>
      <c r="D9928" s="1">
        <f t="shared" ca="1" si="1086"/>
        <v>58.639357099169693</v>
      </c>
      <c r="E9928" s="1">
        <f t="shared" ca="1" si="1087"/>
        <v>-2</v>
      </c>
      <c r="F9928" s="1">
        <f t="shared" ca="1" si="1089"/>
        <v>1</v>
      </c>
      <c r="G9928" s="1">
        <f t="shared" ca="1" si="1090"/>
        <v>2</v>
      </c>
      <c r="H9928" s="1">
        <f t="shared" ca="1" si="1091"/>
        <v>0</v>
      </c>
    </row>
    <row r="9929" spans="1:8" hidden="1" x14ac:dyDescent="0.2">
      <c r="A9929" s="1">
        <v>9926</v>
      </c>
      <c r="B9929" s="1">
        <f t="shared" ca="1" si="1088"/>
        <v>-134773.23462748644</v>
      </c>
      <c r="C9929" s="1">
        <f t="shared" ca="1" si="1085"/>
        <v>100</v>
      </c>
      <c r="D9929" s="1">
        <f t="shared" ca="1" si="1086"/>
        <v>-42.077013244733351</v>
      </c>
      <c r="E9929" s="1">
        <f t="shared" ca="1" si="1087"/>
        <v>-1</v>
      </c>
      <c r="F9929" s="1">
        <f t="shared" ca="1" si="1089"/>
        <v>1</v>
      </c>
      <c r="G9929" s="1">
        <f t="shared" ca="1" si="1090"/>
        <v>0</v>
      </c>
      <c r="H9929" s="1">
        <f t="shared" ca="1" si="1091"/>
        <v>1</v>
      </c>
    </row>
    <row r="9930" spans="1:8" hidden="1" x14ac:dyDescent="0.2">
      <c r="A9930" s="1">
        <v>9927</v>
      </c>
      <c r="B9930" s="1">
        <f t="shared" ca="1" si="1088"/>
        <v>-138980.93595195978</v>
      </c>
      <c r="C9930" s="1">
        <f t="shared" ca="1" si="1085"/>
        <v>100</v>
      </c>
      <c r="D9930" s="1">
        <f t="shared" ca="1" si="1086"/>
        <v>58.639357099169693</v>
      </c>
      <c r="E9930" s="1">
        <f t="shared" ca="1" si="1087"/>
        <v>-2</v>
      </c>
      <c r="F9930" s="1">
        <f t="shared" ca="1" si="1089"/>
        <v>1</v>
      </c>
      <c r="G9930" s="1">
        <f t="shared" ca="1" si="1090"/>
        <v>1</v>
      </c>
      <c r="H9930" s="1">
        <f t="shared" ca="1" si="1091"/>
        <v>0</v>
      </c>
    </row>
    <row r="9931" spans="1:8" hidden="1" x14ac:dyDescent="0.2">
      <c r="A9931" s="1">
        <v>9928</v>
      </c>
      <c r="B9931" s="1">
        <f t="shared" ca="1" si="1088"/>
        <v>-133117.00024204282</v>
      </c>
      <c r="C9931" s="1">
        <f t="shared" ca="1" si="1085"/>
        <v>100</v>
      </c>
      <c r="D9931" s="1">
        <f t="shared" ca="1" si="1086"/>
        <v>-42.077013244733351</v>
      </c>
      <c r="E9931" s="1">
        <f t="shared" ca="1" si="1087"/>
        <v>-1</v>
      </c>
      <c r="F9931" s="1">
        <f t="shared" ca="1" si="1089"/>
        <v>1</v>
      </c>
      <c r="G9931" s="1">
        <f t="shared" ca="1" si="1090"/>
        <v>0</v>
      </c>
      <c r="H9931" s="1">
        <f t="shared" ca="1" si="1091"/>
        <v>1</v>
      </c>
    </row>
    <row r="9932" spans="1:8" hidden="1" x14ac:dyDescent="0.2">
      <c r="A9932" s="1">
        <v>9929</v>
      </c>
      <c r="B9932" s="1">
        <f t="shared" ca="1" si="1088"/>
        <v>-137324.70156651616</v>
      </c>
      <c r="C9932" s="1">
        <f t="shared" ca="1" si="1085"/>
        <v>100</v>
      </c>
      <c r="D9932" s="1">
        <f t="shared" ca="1" si="1086"/>
        <v>58.639357099169693</v>
      </c>
      <c r="E9932" s="1">
        <f t="shared" ca="1" si="1087"/>
        <v>-2</v>
      </c>
      <c r="F9932" s="1">
        <f t="shared" ca="1" si="1089"/>
        <v>1</v>
      </c>
      <c r="G9932" s="1">
        <f t="shared" ca="1" si="1090"/>
        <v>1</v>
      </c>
      <c r="H9932" s="1">
        <f t="shared" ca="1" si="1091"/>
        <v>0</v>
      </c>
    </row>
    <row r="9933" spans="1:8" hidden="1" x14ac:dyDescent="0.2">
      <c r="A9933" s="1">
        <v>9930</v>
      </c>
      <c r="B9933" s="1">
        <f t="shared" ca="1" si="1088"/>
        <v>-131460.7658565992</v>
      </c>
      <c r="C9933" s="1">
        <f t="shared" ca="1" si="1085"/>
        <v>100</v>
      </c>
      <c r="D9933" s="1">
        <f t="shared" ca="1" si="1086"/>
        <v>-42.077013244733351</v>
      </c>
      <c r="E9933" s="1">
        <f t="shared" ca="1" si="1087"/>
        <v>-1</v>
      </c>
      <c r="F9933" s="1">
        <f t="shared" ca="1" si="1089"/>
        <v>1</v>
      </c>
      <c r="G9933" s="1">
        <f t="shared" ca="1" si="1090"/>
        <v>0</v>
      </c>
      <c r="H9933" s="1">
        <f t="shared" ca="1" si="1091"/>
        <v>1</v>
      </c>
    </row>
    <row r="9934" spans="1:8" hidden="1" x14ac:dyDescent="0.2">
      <c r="A9934" s="1">
        <v>9931</v>
      </c>
      <c r="B9934" s="1">
        <f t="shared" ca="1" si="1088"/>
        <v>-135668.46718107254</v>
      </c>
      <c r="C9934" s="1">
        <f t="shared" ca="1" si="1085"/>
        <v>100</v>
      </c>
      <c r="D9934" s="1">
        <f t="shared" ca="1" si="1086"/>
        <v>-42.077013244733351</v>
      </c>
      <c r="E9934" s="1">
        <f t="shared" ca="1" si="1087"/>
        <v>-2</v>
      </c>
      <c r="F9934" s="1">
        <f t="shared" ca="1" si="1089"/>
        <v>1</v>
      </c>
      <c r="G9934" s="1">
        <f t="shared" ca="1" si="1090"/>
        <v>1</v>
      </c>
      <c r="H9934" s="1">
        <f t="shared" ca="1" si="1091"/>
        <v>0</v>
      </c>
    </row>
    <row r="9935" spans="1:8" hidden="1" x14ac:dyDescent="0.2">
      <c r="A9935" s="1">
        <v>9932</v>
      </c>
      <c r="B9935" s="1">
        <f t="shared" ca="1" si="1088"/>
        <v>-139876.16850554588</v>
      </c>
      <c r="C9935" s="1">
        <f t="shared" ca="1" si="1085"/>
        <v>100</v>
      </c>
      <c r="D9935" s="1">
        <f t="shared" ca="1" si="1086"/>
        <v>-42.077013244733351</v>
      </c>
      <c r="E9935" s="1">
        <f t="shared" ca="1" si="1087"/>
        <v>-3</v>
      </c>
      <c r="F9935" s="1">
        <f t="shared" ca="1" si="1089"/>
        <v>1</v>
      </c>
      <c r="G9935" s="1">
        <f t="shared" ca="1" si="1090"/>
        <v>2</v>
      </c>
      <c r="H9935" s="1">
        <f t="shared" ca="1" si="1091"/>
        <v>0</v>
      </c>
    </row>
    <row r="9936" spans="1:8" hidden="1" x14ac:dyDescent="0.2">
      <c r="A9936" s="1">
        <v>9933</v>
      </c>
      <c r="B9936" s="1">
        <f t="shared" ca="1" si="1088"/>
        <v>-144083.86983001922</v>
      </c>
      <c r="C9936" s="1">
        <f t="shared" ca="1" si="1085"/>
        <v>100</v>
      </c>
      <c r="D9936" s="1">
        <f t="shared" ca="1" si="1086"/>
        <v>-42.077013244733351</v>
      </c>
      <c r="E9936" s="1">
        <f t="shared" ca="1" si="1087"/>
        <v>-4</v>
      </c>
      <c r="F9936" s="1">
        <f t="shared" ca="1" si="1089"/>
        <v>1</v>
      </c>
      <c r="G9936" s="1">
        <f t="shared" ca="1" si="1090"/>
        <v>3</v>
      </c>
      <c r="H9936" s="1">
        <f t="shared" ca="1" si="1091"/>
        <v>0</v>
      </c>
    </row>
    <row r="9937" spans="1:8" hidden="1" x14ac:dyDescent="0.2">
      <c r="A9937" s="1">
        <v>9934</v>
      </c>
      <c r="B9937" s="1">
        <f t="shared" ca="1" si="1088"/>
        <v>-148291.57115449256</v>
      </c>
      <c r="C9937" s="1">
        <f t="shared" ca="1" si="1085"/>
        <v>500</v>
      </c>
      <c r="D9937" s="1">
        <f t="shared" ca="1" si="1086"/>
        <v>-42.077013244733351</v>
      </c>
      <c r="E9937" s="1">
        <f t="shared" ca="1" si="1087"/>
        <v>0</v>
      </c>
      <c r="F9937" s="1">
        <f t="shared" ca="1" si="1089"/>
        <v>2</v>
      </c>
      <c r="G9937" s="1">
        <f t="shared" ca="1" si="1090"/>
        <v>4</v>
      </c>
      <c r="H9937" s="1">
        <f t="shared" ca="1" si="1091"/>
        <v>0</v>
      </c>
    </row>
    <row r="9938" spans="1:8" hidden="1" x14ac:dyDescent="0.2">
      <c r="A9938" s="1">
        <v>9935</v>
      </c>
      <c r="B9938" s="1">
        <f t="shared" ca="1" si="1088"/>
        <v>-169330.07777685922</v>
      </c>
      <c r="C9938" s="1">
        <f t="shared" ca="1" si="1085"/>
        <v>500</v>
      </c>
      <c r="D9938" s="1">
        <f t="shared" ca="1" si="1086"/>
        <v>-42.077013244733351</v>
      </c>
      <c r="E9938" s="1">
        <f t="shared" ca="1" si="1087"/>
        <v>-1</v>
      </c>
      <c r="F9938" s="1">
        <f t="shared" ca="1" si="1089"/>
        <v>2</v>
      </c>
      <c r="G9938" s="1">
        <f t="shared" ca="1" si="1090"/>
        <v>5</v>
      </c>
      <c r="H9938" s="1">
        <f t="shared" ca="1" si="1091"/>
        <v>0</v>
      </c>
    </row>
    <row r="9939" spans="1:8" hidden="1" x14ac:dyDescent="0.2">
      <c r="A9939" s="1">
        <v>9936</v>
      </c>
      <c r="B9939" s="1">
        <f t="shared" ca="1" si="1088"/>
        <v>-190368.58439922589</v>
      </c>
      <c r="C9939" s="1">
        <f t="shared" ca="1" si="1085"/>
        <v>500</v>
      </c>
      <c r="D9939" s="1">
        <f t="shared" ca="1" si="1086"/>
        <v>-42.077013244733351</v>
      </c>
      <c r="E9939" s="1">
        <f t="shared" ca="1" si="1087"/>
        <v>-2</v>
      </c>
      <c r="F9939" s="1">
        <f t="shared" ca="1" si="1089"/>
        <v>2</v>
      </c>
      <c r="G9939" s="1">
        <f t="shared" ca="1" si="1090"/>
        <v>6</v>
      </c>
      <c r="H9939" s="1">
        <f t="shared" ca="1" si="1091"/>
        <v>0</v>
      </c>
    </row>
    <row r="9940" spans="1:8" hidden="1" x14ac:dyDescent="0.2">
      <c r="A9940" s="1">
        <v>9937</v>
      </c>
      <c r="B9940" s="1">
        <f t="shared" ca="1" si="1088"/>
        <v>-211407.09102159255</v>
      </c>
      <c r="C9940" s="1">
        <f t="shared" ca="1" si="1085"/>
        <v>500</v>
      </c>
      <c r="D9940" s="1">
        <f t="shared" ca="1" si="1086"/>
        <v>58.639357099169693</v>
      </c>
      <c r="E9940" s="1">
        <f t="shared" ca="1" si="1087"/>
        <v>-3</v>
      </c>
      <c r="F9940" s="1">
        <f t="shared" ca="1" si="1089"/>
        <v>2</v>
      </c>
      <c r="G9940" s="1">
        <f t="shared" ca="1" si="1090"/>
        <v>7</v>
      </c>
      <c r="H9940" s="1">
        <f t="shared" ca="1" si="1091"/>
        <v>0</v>
      </c>
    </row>
    <row r="9941" spans="1:8" hidden="1" x14ac:dyDescent="0.2">
      <c r="A9941" s="1">
        <v>9938</v>
      </c>
      <c r="B9941" s="1">
        <f t="shared" ca="1" si="1088"/>
        <v>-182087.41247200771</v>
      </c>
      <c r="C9941" s="1">
        <f t="shared" ca="1" si="1085"/>
        <v>500</v>
      </c>
      <c r="D9941" s="1">
        <f t="shared" ca="1" si="1086"/>
        <v>-42.077013244733351</v>
      </c>
      <c r="E9941" s="1">
        <f t="shared" ca="1" si="1087"/>
        <v>-2</v>
      </c>
      <c r="F9941" s="1">
        <f t="shared" ca="1" si="1089"/>
        <v>2</v>
      </c>
      <c r="G9941" s="1">
        <f t="shared" ca="1" si="1090"/>
        <v>0</v>
      </c>
      <c r="H9941" s="1">
        <f t="shared" ca="1" si="1091"/>
        <v>1</v>
      </c>
    </row>
    <row r="9942" spans="1:8" hidden="1" x14ac:dyDescent="0.2">
      <c r="A9942" s="1">
        <v>9939</v>
      </c>
      <c r="B9942" s="1">
        <f t="shared" ca="1" si="1088"/>
        <v>-203125.91909437437</v>
      </c>
      <c r="C9942" s="1">
        <f t="shared" ca="1" si="1085"/>
        <v>500</v>
      </c>
      <c r="D9942" s="1">
        <f t="shared" ca="1" si="1086"/>
        <v>-42.077013244733351</v>
      </c>
      <c r="E9942" s="1">
        <f t="shared" ca="1" si="1087"/>
        <v>-3</v>
      </c>
      <c r="F9942" s="1">
        <f t="shared" ca="1" si="1089"/>
        <v>2</v>
      </c>
      <c r="G9942" s="1">
        <f t="shared" ca="1" si="1090"/>
        <v>1</v>
      </c>
      <c r="H9942" s="1">
        <f t="shared" ca="1" si="1091"/>
        <v>0</v>
      </c>
    </row>
    <row r="9943" spans="1:8" hidden="1" x14ac:dyDescent="0.2">
      <c r="A9943" s="1">
        <v>9940</v>
      </c>
      <c r="B9943" s="1">
        <f t="shared" ca="1" si="1088"/>
        <v>-224164.42571674104</v>
      </c>
      <c r="C9943" s="1">
        <f t="shared" ca="1" si="1085"/>
        <v>500</v>
      </c>
      <c r="D9943" s="1">
        <f t="shared" ca="1" si="1086"/>
        <v>-42.077013244733351</v>
      </c>
      <c r="E9943" s="1">
        <f t="shared" ca="1" si="1087"/>
        <v>-4</v>
      </c>
      <c r="F9943" s="1">
        <f t="shared" ca="1" si="1089"/>
        <v>2</v>
      </c>
      <c r="G9943" s="1">
        <f t="shared" ca="1" si="1090"/>
        <v>2</v>
      </c>
      <c r="H9943" s="1">
        <f t="shared" ca="1" si="1091"/>
        <v>0</v>
      </c>
    </row>
    <row r="9944" spans="1:8" hidden="1" x14ac:dyDescent="0.2">
      <c r="A9944" s="1">
        <v>9941</v>
      </c>
      <c r="B9944" s="1">
        <f t="shared" ca="1" si="1088"/>
        <v>-245202.93233910771</v>
      </c>
      <c r="C9944" s="1">
        <f t="shared" ca="1" si="1085"/>
        <v>100</v>
      </c>
      <c r="D9944" s="1">
        <f t="shared" ca="1" si="1086"/>
        <v>-42.077013244733351</v>
      </c>
      <c r="E9944" s="1">
        <f t="shared" ca="1" si="1087"/>
        <v>0</v>
      </c>
      <c r="F9944" s="1">
        <f t="shared" ca="1" si="1089"/>
        <v>1</v>
      </c>
      <c r="G9944" s="1">
        <f t="shared" ca="1" si="1090"/>
        <v>3</v>
      </c>
      <c r="H9944" s="1">
        <f t="shared" ca="1" si="1091"/>
        <v>0</v>
      </c>
    </row>
    <row r="9945" spans="1:8" hidden="1" x14ac:dyDescent="0.2">
      <c r="A9945" s="1">
        <v>9942</v>
      </c>
      <c r="B9945" s="1">
        <f t="shared" ca="1" si="1088"/>
        <v>-249410.63366358104</v>
      </c>
      <c r="C9945" s="1">
        <f t="shared" ca="1" si="1085"/>
        <v>100</v>
      </c>
      <c r="D9945" s="1">
        <f t="shared" ca="1" si="1086"/>
        <v>58.639357099169693</v>
      </c>
      <c r="E9945" s="1">
        <f t="shared" ca="1" si="1087"/>
        <v>-1</v>
      </c>
      <c r="F9945" s="1">
        <f t="shared" ca="1" si="1089"/>
        <v>1</v>
      </c>
      <c r="G9945" s="1">
        <f t="shared" ca="1" si="1090"/>
        <v>4</v>
      </c>
      <c r="H9945" s="1">
        <f t="shared" ca="1" si="1091"/>
        <v>0</v>
      </c>
    </row>
    <row r="9946" spans="1:8" hidden="1" x14ac:dyDescent="0.2">
      <c r="A9946" s="1">
        <v>9943</v>
      </c>
      <c r="B9946" s="1">
        <f t="shared" ca="1" si="1088"/>
        <v>-243546.69795366409</v>
      </c>
      <c r="C9946" s="1">
        <f t="shared" ca="1" si="1085"/>
        <v>100</v>
      </c>
      <c r="D9946" s="1">
        <f t="shared" ca="1" si="1086"/>
        <v>58.639357099169693</v>
      </c>
      <c r="E9946" s="1">
        <f t="shared" ca="1" si="1087"/>
        <v>0</v>
      </c>
      <c r="F9946" s="1">
        <f t="shared" ca="1" si="1089"/>
        <v>1</v>
      </c>
      <c r="G9946" s="1">
        <f t="shared" ca="1" si="1090"/>
        <v>0</v>
      </c>
      <c r="H9946" s="1">
        <f t="shared" ca="1" si="1091"/>
        <v>1</v>
      </c>
    </row>
    <row r="9947" spans="1:8" hidden="1" x14ac:dyDescent="0.2">
      <c r="A9947" s="1">
        <v>9944</v>
      </c>
      <c r="B9947" s="1">
        <f t="shared" ca="1" si="1088"/>
        <v>-237682.76224374713</v>
      </c>
      <c r="C9947" s="1">
        <f t="shared" ca="1" si="1085"/>
        <v>100</v>
      </c>
      <c r="D9947" s="1">
        <f t="shared" ca="1" si="1086"/>
        <v>-42.077013244733351</v>
      </c>
      <c r="E9947" s="1">
        <f t="shared" ca="1" si="1087"/>
        <v>0</v>
      </c>
      <c r="F9947" s="1">
        <f t="shared" ca="1" si="1089"/>
        <v>1</v>
      </c>
      <c r="G9947" s="1">
        <f t="shared" ca="1" si="1090"/>
        <v>0</v>
      </c>
      <c r="H9947" s="1">
        <f t="shared" ca="1" si="1091"/>
        <v>2</v>
      </c>
    </row>
    <row r="9948" spans="1:8" hidden="1" x14ac:dyDescent="0.2">
      <c r="A9948" s="1">
        <v>9945</v>
      </c>
      <c r="B9948" s="1">
        <f t="shared" ca="1" si="1088"/>
        <v>-241890.46356822047</v>
      </c>
      <c r="C9948" s="1">
        <f t="shared" ca="1" si="1085"/>
        <v>100</v>
      </c>
      <c r="D9948" s="1">
        <f t="shared" ca="1" si="1086"/>
        <v>-42.077013244733351</v>
      </c>
      <c r="E9948" s="1">
        <f t="shared" ca="1" si="1087"/>
        <v>-1</v>
      </c>
      <c r="F9948" s="1">
        <f t="shared" ca="1" si="1089"/>
        <v>1</v>
      </c>
      <c r="G9948" s="1">
        <f t="shared" ca="1" si="1090"/>
        <v>1</v>
      </c>
      <c r="H9948" s="1">
        <f t="shared" ca="1" si="1091"/>
        <v>0</v>
      </c>
    </row>
    <row r="9949" spans="1:8" hidden="1" x14ac:dyDescent="0.2">
      <c r="A9949" s="1">
        <v>9946</v>
      </c>
      <c r="B9949" s="1">
        <f t="shared" ca="1" si="1088"/>
        <v>-246098.16489269381</v>
      </c>
      <c r="C9949" s="1">
        <f t="shared" ca="1" si="1085"/>
        <v>100</v>
      </c>
      <c r="D9949" s="1">
        <f t="shared" ca="1" si="1086"/>
        <v>58.639357099169693</v>
      </c>
      <c r="E9949" s="1">
        <f t="shared" ca="1" si="1087"/>
        <v>-2</v>
      </c>
      <c r="F9949" s="1">
        <f t="shared" ca="1" si="1089"/>
        <v>1</v>
      </c>
      <c r="G9949" s="1">
        <f t="shared" ca="1" si="1090"/>
        <v>2</v>
      </c>
      <c r="H9949" s="1">
        <f t="shared" ca="1" si="1091"/>
        <v>0</v>
      </c>
    </row>
    <row r="9950" spans="1:8" hidden="1" x14ac:dyDescent="0.2">
      <c r="A9950" s="1">
        <v>9947</v>
      </c>
      <c r="B9950" s="1">
        <f t="shared" ca="1" si="1088"/>
        <v>-240234.22918277685</v>
      </c>
      <c r="C9950" s="1">
        <f t="shared" ca="1" si="1085"/>
        <v>100</v>
      </c>
      <c r="D9950" s="1">
        <f t="shared" ca="1" si="1086"/>
        <v>58.639357099169693</v>
      </c>
      <c r="E9950" s="1">
        <f t="shared" ca="1" si="1087"/>
        <v>-1</v>
      </c>
      <c r="F9950" s="1">
        <f t="shared" ca="1" si="1089"/>
        <v>1</v>
      </c>
      <c r="G9950" s="1">
        <f t="shared" ca="1" si="1090"/>
        <v>0</v>
      </c>
      <c r="H9950" s="1">
        <f t="shared" ca="1" si="1091"/>
        <v>1</v>
      </c>
    </row>
    <row r="9951" spans="1:8" hidden="1" x14ac:dyDescent="0.2">
      <c r="A9951" s="1">
        <v>9948</v>
      </c>
      <c r="B9951" s="1">
        <f t="shared" ca="1" si="1088"/>
        <v>-234370.29347285989</v>
      </c>
      <c r="C9951" s="1">
        <f t="shared" ca="1" si="1085"/>
        <v>100</v>
      </c>
      <c r="D9951" s="1">
        <f t="shared" ca="1" si="1086"/>
        <v>-42.077013244733351</v>
      </c>
      <c r="E9951" s="1">
        <f t="shared" ca="1" si="1087"/>
        <v>0</v>
      </c>
      <c r="F9951" s="1">
        <f t="shared" ca="1" si="1089"/>
        <v>1</v>
      </c>
      <c r="G9951" s="1">
        <f t="shared" ca="1" si="1090"/>
        <v>0</v>
      </c>
      <c r="H9951" s="1">
        <f t="shared" ca="1" si="1091"/>
        <v>2</v>
      </c>
    </row>
    <row r="9952" spans="1:8" hidden="1" x14ac:dyDescent="0.2">
      <c r="A9952" s="1">
        <v>9949</v>
      </c>
      <c r="B9952" s="1">
        <f t="shared" ca="1" si="1088"/>
        <v>-238577.99479733323</v>
      </c>
      <c r="C9952" s="1">
        <f t="shared" ca="1" si="1085"/>
        <v>100</v>
      </c>
      <c r="D9952" s="1">
        <f t="shared" ca="1" si="1086"/>
        <v>58.639357099169693</v>
      </c>
      <c r="E9952" s="1">
        <f t="shared" ca="1" si="1087"/>
        <v>-1</v>
      </c>
      <c r="F9952" s="1">
        <f t="shared" ca="1" si="1089"/>
        <v>1</v>
      </c>
      <c r="G9952" s="1">
        <f t="shared" ca="1" si="1090"/>
        <v>1</v>
      </c>
      <c r="H9952" s="1">
        <f t="shared" ca="1" si="1091"/>
        <v>0</v>
      </c>
    </row>
    <row r="9953" spans="1:8" hidden="1" x14ac:dyDescent="0.2">
      <c r="A9953" s="1">
        <v>9950</v>
      </c>
      <c r="B9953" s="1">
        <f t="shared" ca="1" si="1088"/>
        <v>-232714.05908741627</v>
      </c>
      <c r="C9953" s="1">
        <f t="shared" ca="1" si="1085"/>
        <v>100</v>
      </c>
      <c r="D9953" s="1">
        <f t="shared" ca="1" si="1086"/>
        <v>58.639357099169693</v>
      </c>
      <c r="E9953" s="1">
        <f t="shared" ca="1" si="1087"/>
        <v>0</v>
      </c>
      <c r="F9953" s="1">
        <f t="shared" ca="1" si="1089"/>
        <v>1</v>
      </c>
      <c r="G9953" s="1">
        <f t="shared" ca="1" si="1090"/>
        <v>0</v>
      </c>
      <c r="H9953" s="1">
        <f t="shared" ca="1" si="1091"/>
        <v>1</v>
      </c>
    </row>
    <row r="9954" spans="1:8" hidden="1" x14ac:dyDescent="0.2">
      <c r="A9954" s="1">
        <v>9951</v>
      </c>
      <c r="B9954" s="1">
        <f t="shared" ca="1" si="1088"/>
        <v>-226850.12337749932</v>
      </c>
      <c r="C9954" s="1">
        <f t="shared" ca="1" si="1085"/>
        <v>100</v>
      </c>
      <c r="D9954" s="1">
        <f t="shared" ca="1" si="1086"/>
        <v>-42.077013244733351</v>
      </c>
      <c r="E9954" s="1">
        <f t="shared" ca="1" si="1087"/>
        <v>0</v>
      </c>
      <c r="F9954" s="1">
        <f t="shared" ca="1" si="1089"/>
        <v>1</v>
      </c>
      <c r="G9954" s="1">
        <f t="shared" ca="1" si="1090"/>
        <v>0</v>
      </c>
      <c r="H9954" s="1">
        <f t="shared" ca="1" si="1091"/>
        <v>2</v>
      </c>
    </row>
    <row r="9955" spans="1:8" hidden="1" x14ac:dyDescent="0.2">
      <c r="A9955" s="1">
        <v>9952</v>
      </c>
      <c r="B9955" s="1">
        <f t="shared" ca="1" si="1088"/>
        <v>-231057.82470197266</v>
      </c>
      <c r="C9955" s="1">
        <f t="shared" ca="1" si="1085"/>
        <v>100</v>
      </c>
      <c r="D9955" s="1">
        <f t="shared" ca="1" si="1086"/>
        <v>-42.077013244733351</v>
      </c>
      <c r="E9955" s="1">
        <f t="shared" ca="1" si="1087"/>
        <v>-1</v>
      </c>
      <c r="F9955" s="1">
        <f t="shared" ca="1" si="1089"/>
        <v>1</v>
      </c>
      <c r="G9955" s="1">
        <f t="shared" ca="1" si="1090"/>
        <v>1</v>
      </c>
      <c r="H9955" s="1">
        <f t="shared" ca="1" si="1091"/>
        <v>0</v>
      </c>
    </row>
    <row r="9956" spans="1:8" hidden="1" x14ac:dyDescent="0.2">
      <c r="A9956" s="1">
        <v>9953</v>
      </c>
      <c r="B9956" s="1">
        <f t="shared" ca="1" si="1088"/>
        <v>-235265.52602644599</v>
      </c>
      <c r="C9956" s="1">
        <f t="shared" ca="1" si="1085"/>
        <v>100</v>
      </c>
      <c r="D9956" s="1">
        <f t="shared" ca="1" si="1086"/>
        <v>58.639357099169693</v>
      </c>
      <c r="E9956" s="1">
        <f t="shared" ca="1" si="1087"/>
        <v>-2</v>
      </c>
      <c r="F9956" s="1">
        <f t="shared" ca="1" si="1089"/>
        <v>1</v>
      </c>
      <c r="G9956" s="1">
        <f t="shared" ca="1" si="1090"/>
        <v>2</v>
      </c>
      <c r="H9956" s="1">
        <f t="shared" ca="1" si="1091"/>
        <v>0</v>
      </c>
    </row>
    <row r="9957" spans="1:8" hidden="1" x14ac:dyDescent="0.2">
      <c r="A9957" s="1">
        <v>9954</v>
      </c>
      <c r="B9957" s="1">
        <f t="shared" ca="1" si="1088"/>
        <v>-229401.59031652904</v>
      </c>
      <c r="C9957" s="1">
        <f t="shared" ca="1" si="1085"/>
        <v>100</v>
      </c>
      <c r="D9957" s="1">
        <f t="shared" ca="1" si="1086"/>
        <v>-42.077013244733351</v>
      </c>
      <c r="E9957" s="1">
        <f t="shared" ca="1" si="1087"/>
        <v>-1</v>
      </c>
      <c r="F9957" s="1">
        <f t="shared" ca="1" si="1089"/>
        <v>1</v>
      </c>
      <c r="G9957" s="1">
        <f t="shared" ca="1" si="1090"/>
        <v>0</v>
      </c>
      <c r="H9957" s="1">
        <f t="shared" ca="1" si="1091"/>
        <v>1</v>
      </c>
    </row>
    <row r="9958" spans="1:8" hidden="1" x14ac:dyDescent="0.2">
      <c r="A9958" s="1">
        <v>9955</v>
      </c>
      <c r="B9958" s="1">
        <f t="shared" ca="1" si="1088"/>
        <v>-233609.29164100238</v>
      </c>
      <c r="C9958" s="1">
        <f t="shared" ca="1" si="1085"/>
        <v>100</v>
      </c>
      <c r="D9958" s="1">
        <f t="shared" ca="1" si="1086"/>
        <v>58.639357099169693</v>
      </c>
      <c r="E9958" s="1">
        <f t="shared" ca="1" si="1087"/>
        <v>-2</v>
      </c>
      <c r="F9958" s="1">
        <f t="shared" ca="1" si="1089"/>
        <v>1</v>
      </c>
      <c r="G9958" s="1">
        <f t="shared" ca="1" si="1090"/>
        <v>1</v>
      </c>
      <c r="H9958" s="1">
        <f t="shared" ca="1" si="1091"/>
        <v>0</v>
      </c>
    </row>
    <row r="9959" spans="1:8" hidden="1" x14ac:dyDescent="0.2">
      <c r="A9959" s="1">
        <v>9956</v>
      </c>
      <c r="B9959" s="1">
        <f t="shared" ca="1" si="1088"/>
        <v>-227745.35593108542</v>
      </c>
      <c r="C9959" s="1">
        <f t="shared" ca="1" si="1085"/>
        <v>100</v>
      </c>
      <c r="D9959" s="1">
        <f t="shared" ca="1" si="1086"/>
        <v>58.639357099169693</v>
      </c>
      <c r="E9959" s="1">
        <f t="shared" ca="1" si="1087"/>
        <v>-1</v>
      </c>
      <c r="F9959" s="1">
        <f t="shared" ca="1" si="1089"/>
        <v>1</v>
      </c>
      <c r="G9959" s="1">
        <f t="shared" ca="1" si="1090"/>
        <v>0</v>
      </c>
      <c r="H9959" s="1">
        <f t="shared" ca="1" si="1091"/>
        <v>1</v>
      </c>
    </row>
    <row r="9960" spans="1:8" hidden="1" x14ac:dyDescent="0.2">
      <c r="A9960" s="1">
        <v>9957</v>
      </c>
      <c r="B9960" s="1">
        <f t="shared" ca="1" si="1088"/>
        <v>-221881.42022116846</v>
      </c>
      <c r="C9960" s="1">
        <f t="shared" ca="1" si="1085"/>
        <v>100</v>
      </c>
      <c r="D9960" s="1">
        <f t="shared" ca="1" si="1086"/>
        <v>58.639357099169693</v>
      </c>
      <c r="E9960" s="1">
        <f t="shared" ca="1" si="1087"/>
        <v>0</v>
      </c>
      <c r="F9960" s="1">
        <f t="shared" ca="1" si="1089"/>
        <v>1</v>
      </c>
      <c r="G9960" s="1">
        <f t="shared" ca="1" si="1090"/>
        <v>0</v>
      </c>
      <c r="H9960" s="1">
        <f t="shared" ca="1" si="1091"/>
        <v>2</v>
      </c>
    </row>
    <row r="9961" spans="1:8" hidden="1" x14ac:dyDescent="0.2">
      <c r="A9961" s="1">
        <v>9958</v>
      </c>
      <c r="B9961" s="1">
        <f t="shared" ca="1" si="1088"/>
        <v>-216017.4845112515</v>
      </c>
      <c r="C9961" s="1">
        <f t="shared" ca="1" si="1085"/>
        <v>100</v>
      </c>
      <c r="D9961" s="1">
        <f t="shared" ca="1" si="1086"/>
        <v>58.639357099169693</v>
      </c>
      <c r="E9961" s="1">
        <f t="shared" ca="1" si="1087"/>
        <v>0</v>
      </c>
      <c r="F9961" s="1">
        <f t="shared" ca="1" si="1089"/>
        <v>1</v>
      </c>
      <c r="G9961" s="1">
        <f t="shared" ca="1" si="1090"/>
        <v>0</v>
      </c>
      <c r="H9961" s="1">
        <f t="shared" ca="1" si="1091"/>
        <v>3</v>
      </c>
    </row>
    <row r="9962" spans="1:8" hidden="1" x14ac:dyDescent="0.2">
      <c r="A9962" s="1">
        <v>9959</v>
      </c>
      <c r="B9962" s="1">
        <f t="shared" ca="1" si="1088"/>
        <v>-210153.54880133455</v>
      </c>
      <c r="C9962" s="1">
        <f t="shared" ca="1" si="1085"/>
        <v>100</v>
      </c>
      <c r="D9962" s="1">
        <f t="shared" ca="1" si="1086"/>
        <v>58.639357099169693</v>
      </c>
      <c r="E9962" s="1">
        <f t="shared" ca="1" si="1087"/>
        <v>0</v>
      </c>
      <c r="F9962" s="1">
        <f t="shared" ca="1" si="1089"/>
        <v>1</v>
      </c>
      <c r="G9962" s="1">
        <f t="shared" ca="1" si="1090"/>
        <v>0</v>
      </c>
      <c r="H9962" s="1">
        <f t="shared" ca="1" si="1091"/>
        <v>4</v>
      </c>
    </row>
    <row r="9963" spans="1:8" hidden="1" x14ac:dyDescent="0.2">
      <c r="A9963" s="1">
        <v>9960</v>
      </c>
      <c r="B9963" s="1">
        <f t="shared" ca="1" si="1088"/>
        <v>-204289.61309141759</v>
      </c>
      <c r="C9963" s="1">
        <f t="shared" ca="1" si="1085"/>
        <v>100</v>
      </c>
      <c r="D9963" s="1">
        <f t="shared" ca="1" si="1086"/>
        <v>-42.077013244733351</v>
      </c>
      <c r="E9963" s="1">
        <f t="shared" ca="1" si="1087"/>
        <v>0</v>
      </c>
      <c r="F9963" s="1">
        <f t="shared" ca="1" si="1089"/>
        <v>1</v>
      </c>
      <c r="G9963" s="1">
        <f t="shared" ca="1" si="1090"/>
        <v>0</v>
      </c>
      <c r="H9963" s="1">
        <f t="shared" ca="1" si="1091"/>
        <v>5</v>
      </c>
    </row>
    <row r="9964" spans="1:8" hidden="1" x14ac:dyDescent="0.2">
      <c r="A9964" s="1">
        <v>9961</v>
      </c>
      <c r="B9964" s="1">
        <f t="shared" ca="1" si="1088"/>
        <v>-208497.31441589093</v>
      </c>
      <c r="C9964" s="1">
        <f t="shared" ca="1" si="1085"/>
        <v>100</v>
      </c>
      <c r="D9964" s="1">
        <f t="shared" ca="1" si="1086"/>
        <v>58.639357099169693</v>
      </c>
      <c r="E9964" s="1">
        <f t="shared" ca="1" si="1087"/>
        <v>-1</v>
      </c>
      <c r="F9964" s="1">
        <f t="shared" ca="1" si="1089"/>
        <v>1</v>
      </c>
      <c r="G9964" s="1">
        <f t="shared" ca="1" si="1090"/>
        <v>1</v>
      </c>
      <c r="H9964" s="1">
        <f t="shared" ca="1" si="1091"/>
        <v>0</v>
      </c>
    </row>
    <row r="9965" spans="1:8" hidden="1" x14ac:dyDescent="0.2">
      <c r="A9965" s="1">
        <v>9962</v>
      </c>
      <c r="B9965" s="1">
        <f t="shared" ca="1" si="1088"/>
        <v>-202633.37870597397</v>
      </c>
      <c r="C9965" s="1">
        <f t="shared" ca="1" si="1085"/>
        <v>100</v>
      </c>
      <c r="D9965" s="1">
        <f t="shared" ca="1" si="1086"/>
        <v>-42.077013244733351</v>
      </c>
      <c r="E9965" s="1">
        <f t="shared" ca="1" si="1087"/>
        <v>0</v>
      </c>
      <c r="F9965" s="1">
        <f t="shared" ca="1" si="1089"/>
        <v>1</v>
      </c>
      <c r="G9965" s="1">
        <f t="shared" ca="1" si="1090"/>
        <v>0</v>
      </c>
      <c r="H9965" s="1">
        <f t="shared" ca="1" si="1091"/>
        <v>1</v>
      </c>
    </row>
    <row r="9966" spans="1:8" hidden="1" x14ac:dyDescent="0.2">
      <c r="A9966" s="1">
        <v>9963</v>
      </c>
      <c r="B9966" s="1">
        <f t="shared" ca="1" si="1088"/>
        <v>-206841.08003044731</v>
      </c>
      <c r="C9966" s="1">
        <f t="shared" ca="1" si="1085"/>
        <v>100</v>
      </c>
      <c r="D9966" s="1">
        <f t="shared" ca="1" si="1086"/>
        <v>-42.077013244733351</v>
      </c>
      <c r="E9966" s="1">
        <f t="shared" ca="1" si="1087"/>
        <v>-1</v>
      </c>
      <c r="F9966" s="1">
        <f t="shared" ca="1" si="1089"/>
        <v>1</v>
      </c>
      <c r="G9966" s="1">
        <f t="shared" ca="1" si="1090"/>
        <v>1</v>
      </c>
      <c r="H9966" s="1">
        <f t="shared" ca="1" si="1091"/>
        <v>0</v>
      </c>
    </row>
    <row r="9967" spans="1:8" hidden="1" x14ac:dyDescent="0.2">
      <c r="A9967" s="1">
        <v>9964</v>
      </c>
      <c r="B9967" s="1">
        <f t="shared" ca="1" si="1088"/>
        <v>-211048.78135492065</v>
      </c>
      <c r="C9967" s="1">
        <f t="shared" ca="1" si="1085"/>
        <v>100</v>
      </c>
      <c r="D9967" s="1">
        <f t="shared" ca="1" si="1086"/>
        <v>58.639357099169693</v>
      </c>
      <c r="E9967" s="1">
        <f t="shared" ca="1" si="1087"/>
        <v>-2</v>
      </c>
      <c r="F9967" s="1">
        <f t="shared" ca="1" si="1089"/>
        <v>1</v>
      </c>
      <c r="G9967" s="1">
        <f t="shared" ca="1" si="1090"/>
        <v>2</v>
      </c>
      <c r="H9967" s="1">
        <f t="shared" ca="1" si="1091"/>
        <v>0</v>
      </c>
    </row>
    <row r="9968" spans="1:8" hidden="1" x14ac:dyDescent="0.2">
      <c r="A9968" s="1">
        <v>9965</v>
      </c>
      <c r="B9968" s="1">
        <f t="shared" ca="1" si="1088"/>
        <v>-205184.84564500369</v>
      </c>
      <c r="C9968" s="1">
        <f t="shared" ca="1" si="1085"/>
        <v>100</v>
      </c>
      <c r="D9968" s="1">
        <f t="shared" ca="1" si="1086"/>
        <v>-42.077013244733351</v>
      </c>
      <c r="E9968" s="1">
        <f t="shared" ca="1" si="1087"/>
        <v>-1</v>
      </c>
      <c r="F9968" s="1">
        <f t="shared" ca="1" si="1089"/>
        <v>1</v>
      </c>
      <c r="G9968" s="1">
        <f t="shared" ca="1" si="1090"/>
        <v>0</v>
      </c>
      <c r="H9968" s="1">
        <f t="shared" ca="1" si="1091"/>
        <v>1</v>
      </c>
    </row>
    <row r="9969" spans="1:8" hidden="1" x14ac:dyDescent="0.2">
      <c r="A9969" s="1">
        <v>9966</v>
      </c>
      <c r="B9969" s="1">
        <f t="shared" ca="1" si="1088"/>
        <v>-209392.54696947703</v>
      </c>
      <c r="C9969" s="1">
        <f t="shared" ca="1" si="1085"/>
        <v>100</v>
      </c>
      <c r="D9969" s="1">
        <f t="shared" ca="1" si="1086"/>
        <v>58.639357099169693</v>
      </c>
      <c r="E9969" s="1">
        <f t="shared" ca="1" si="1087"/>
        <v>-2</v>
      </c>
      <c r="F9969" s="1">
        <f t="shared" ca="1" si="1089"/>
        <v>1</v>
      </c>
      <c r="G9969" s="1">
        <f t="shared" ca="1" si="1090"/>
        <v>1</v>
      </c>
      <c r="H9969" s="1">
        <f t="shared" ca="1" si="1091"/>
        <v>0</v>
      </c>
    </row>
    <row r="9970" spans="1:8" hidden="1" x14ac:dyDescent="0.2">
      <c r="A9970" s="1">
        <v>9967</v>
      </c>
      <c r="B9970" s="1">
        <f t="shared" ca="1" si="1088"/>
        <v>-203528.61125956007</v>
      </c>
      <c r="C9970" s="1">
        <f t="shared" ca="1" si="1085"/>
        <v>100</v>
      </c>
      <c r="D9970" s="1">
        <f t="shared" ca="1" si="1086"/>
        <v>-42.077013244733351</v>
      </c>
      <c r="E9970" s="1">
        <f t="shared" ca="1" si="1087"/>
        <v>-1</v>
      </c>
      <c r="F9970" s="1">
        <f t="shared" ca="1" si="1089"/>
        <v>1</v>
      </c>
      <c r="G9970" s="1">
        <f t="shared" ca="1" si="1090"/>
        <v>0</v>
      </c>
      <c r="H9970" s="1">
        <f t="shared" ca="1" si="1091"/>
        <v>1</v>
      </c>
    </row>
    <row r="9971" spans="1:8" hidden="1" x14ac:dyDescent="0.2">
      <c r="A9971" s="1">
        <v>9968</v>
      </c>
      <c r="B9971" s="1">
        <f t="shared" ca="1" si="1088"/>
        <v>-207736.31258403341</v>
      </c>
      <c r="C9971" s="1">
        <f t="shared" ca="1" si="1085"/>
        <v>100</v>
      </c>
      <c r="D9971" s="1">
        <f t="shared" ca="1" si="1086"/>
        <v>-42.077013244733351</v>
      </c>
      <c r="E9971" s="1">
        <f t="shared" ca="1" si="1087"/>
        <v>-2</v>
      </c>
      <c r="F9971" s="1">
        <f t="shared" ca="1" si="1089"/>
        <v>1</v>
      </c>
      <c r="G9971" s="1">
        <f t="shared" ca="1" si="1090"/>
        <v>1</v>
      </c>
      <c r="H9971" s="1">
        <f t="shared" ca="1" si="1091"/>
        <v>0</v>
      </c>
    </row>
    <row r="9972" spans="1:8" hidden="1" x14ac:dyDescent="0.2">
      <c r="A9972" s="1">
        <v>9969</v>
      </c>
      <c r="B9972" s="1">
        <f t="shared" ca="1" si="1088"/>
        <v>-211944.01390850675</v>
      </c>
      <c r="C9972" s="1">
        <f t="shared" ca="1" si="1085"/>
        <v>100</v>
      </c>
      <c r="D9972" s="1">
        <f t="shared" ca="1" si="1086"/>
        <v>58.639357099169693</v>
      </c>
      <c r="E9972" s="1">
        <f t="shared" ca="1" si="1087"/>
        <v>-3</v>
      </c>
      <c r="F9972" s="1">
        <f t="shared" ca="1" si="1089"/>
        <v>1</v>
      </c>
      <c r="G9972" s="1">
        <f t="shared" ca="1" si="1090"/>
        <v>2</v>
      </c>
      <c r="H9972" s="1">
        <f t="shared" ca="1" si="1091"/>
        <v>0</v>
      </c>
    </row>
    <row r="9973" spans="1:8" hidden="1" x14ac:dyDescent="0.2">
      <c r="A9973" s="1">
        <v>9970</v>
      </c>
      <c r="B9973" s="1">
        <f t="shared" ca="1" si="1088"/>
        <v>-206080.07819858979</v>
      </c>
      <c r="C9973" s="1">
        <f t="shared" ca="1" si="1085"/>
        <v>100</v>
      </c>
      <c r="D9973" s="1">
        <f t="shared" ca="1" si="1086"/>
        <v>-42.077013244733351</v>
      </c>
      <c r="E9973" s="1">
        <f t="shared" ca="1" si="1087"/>
        <v>-2</v>
      </c>
      <c r="F9973" s="1">
        <f t="shared" ca="1" si="1089"/>
        <v>1</v>
      </c>
      <c r="G9973" s="1">
        <f t="shared" ca="1" si="1090"/>
        <v>0</v>
      </c>
      <c r="H9973" s="1">
        <f t="shared" ca="1" si="1091"/>
        <v>1</v>
      </c>
    </row>
    <row r="9974" spans="1:8" hidden="1" x14ac:dyDescent="0.2">
      <c r="A9974" s="1">
        <v>9971</v>
      </c>
      <c r="B9974" s="1">
        <f t="shared" ca="1" si="1088"/>
        <v>-210287.77952306313</v>
      </c>
      <c r="C9974" s="1">
        <f t="shared" ca="1" si="1085"/>
        <v>100</v>
      </c>
      <c r="D9974" s="1">
        <f t="shared" ca="1" si="1086"/>
        <v>-42.077013244733351</v>
      </c>
      <c r="E9974" s="1">
        <f t="shared" ca="1" si="1087"/>
        <v>-3</v>
      </c>
      <c r="F9974" s="1">
        <f t="shared" ca="1" si="1089"/>
        <v>1</v>
      </c>
      <c r="G9974" s="1">
        <f t="shared" ca="1" si="1090"/>
        <v>1</v>
      </c>
      <c r="H9974" s="1">
        <f t="shared" ca="1" si="1091"/>
        <v>0</v>
      </c>
    </row>
    <row r="9975" spans="1:8" hidden="1" x14ac:dyDescent="0.2">
      <c r="A9975" s="1">
        <v>9972</v>
      </c>
      <c r="B9975" s="1">
        <f t="shared" ca="1" si="1088"/>
        <v>-214495.48084753647</v>
      </c>
      <c r="C9975" s="1">
        <f t="shared" ca="1" si="1085"/>
        <v>100</v>
      </c>
      <c r="D9975" s="1">
        <f t="shared" ca="1" si="1086"/>
        <v>-42.077013244733351</v>
      </c>
      <c r="E9975" s="1">
        <f t="shared" ca="1" si="1087"/>
        <v>-4</v>
      </c>
      <c r="F9975" s="1">
        <f t="shared" ca="1" si="1089"/>
        <v>1</v>
      </c>
      <c r="G9975" s="1">
        <f t="shared" ca="1" si="1090"/>
        <v>2</v>
      </c>
      <c r="H9975" s="1">
        <f t="shared" ca="1" si="1091"/>
        <v>0</v>
      </c>
    </row>
    <row r="9976" spans="1:8" hidden="1" x14ac:dyDescent="0.2">
      <c r="A9976" s="1">
        <v>9973</v>
      </c>
      <c r="B9976" s="1">
        <f t="shared" ca="1" si="1088"/>
        <v>-218703.18217200981</v>
      </c>
      <c r="C9976" s="1">
        <f t="shared" ca="1" si="1085"/>
        <v>500</v>
      </c>
      <c r="D9976" s="1">
        <f t="shared" ca="1" si="1086"/>
        <v>58.639357099169693</v>
      </c>
      <c r="E9976" s="1">
        <f t="shared" ca="1" si="1087"/>
        <v>0</v>
      </c>
      <c r="F9976" s="1">
        <f t="shared" ca="1" si="1089"/>
        <v>2</v>
      </c>
      <c r="G9976" s="1">
        <f t="shared" ca="1" si="1090"/>
        <v>3</v>
      </c>
      <c r="H9976" s="1">
        <f t="shared" ca="1" si="1091"/>
        <v>0</v>
      </c>
    </row>
    <row r="9977" spans="1:8" hidden="1" x14ac:dyDescent="0.2">
      <c r="A9977" s="1">
        <v>9974</v>
      </c>
      <c r="B9977" s="1">
        <f t="shared" ca="1" si="1088"/>
        <v>-189383.50362242496</v>
      </c>
      <c r="C9977" s="1">
        <f t="shared" ca="1" si="1085"/>
        <v>100</v>
      </c>
      <c r="D9977" s="1">
        <f t="shared" ca="1" si="1086"/>
        <v>-42.077013244733351</v>
      </c>
      <c r="E9977" s="1">
        <f t="shared" ca="1" si="1087"/>
        <v>0</v>
      </c>
      <c r="F9977" s="1">
        <f t="shared" ca="1" si="1089"/>
        <v>1</v>
      </c>
      <c r="G9977" s="1">
        <f t="shared" ca="1" si="1090"/>
        <v>0</v>
      </c>
      <c r="H9977" s="1">
        <f t="shared" ca="1" si="1091"/>
        <v>1</v>
      </c>
    </row>
    <row r="9978" spans="1:8" hidden="1" x14ac:dyDescent="0.2">
      <c r="A9978" s="1">
        <v>9975</v>
      </c>
      <c r="B9978" s="1">
        <f t="shared" ca="1" si="1088"/>
        <v>-193591.2049468983</v>
      </c>
      <c r="C9978" s="1">
        <f t="shared" ca="1" si="1085"/>
        <v>100</v>
      </c>
      <c r="D9978" s="1">
        <f t="shared" ca="1" si="1086"/>
        <v>58.639357099169693</v>
      </c>
      <c r="E9978" s="1">
        <f t="shared" ca="1" si="1087"/>
        <v>-1</v>
      </c>
      <c r="F9978" s="1">
        <f t="shared" ca="1" si="1089"/>
        <v>1</v>
      </c>
      <c r="G9978" s="1">
        <f t="shared" ca="1" si="1090"/>
        <v>1</v>
      </c>
      <c r="H9978" s="1">
        <f t="shared" ca="1" si="1091"/>
        <v>0</v>
      </c>
    </row>
    <row r="9979" spans="1:8" hidden="1" x14ac:dyDescent="0.2">
      <c r="A9979" s="1">
        <v>9976</v>
      </c>
      <c r="B9979" s="1">
        <f t="shared" ca="1" si="1088"/>
        <v>-187727.26923698134</v>
      </c>
      <c r="C9979" s="1">
        <f t="shared" ca="1" si="1085"/>
        <v>100</v>
      </c>
      <c r="D9979" s="1">
        <f t="shared" ca="1" si="1086"/>
        <v>-42.077013244733351</v>
      </c>
      <c r="E9979" s="1">
        <f t="shared" ca="1" si="1087"/>
        <v>0</v>
      </c>
      <c r="F9979" s="1">
        <f t="shared" ca="1" si="1089"/>
        <v>1</v>
      </c>
      <c r="G9979" s="1">
        <f t="shared" ca="1" si="1090"/>
        <v>0</v>
      </c>
      <c r="H9979" s="1">
        <f t="shared" ca="1" si="1091"/>
        <v>1</v>
      </c>
    </row>
    <row r="9980" spans="1:8" hidden="1" x14ac:dyDescent="0.2">
      <c r="A9980" s="1">
        <v>9977</v>
      </c>
      <c r="B9980" s="1">
        <f t="shared" ca="1" si="1088"/>
        <v>-191934.97056145468</v>
      </c>
      <c r="C9980" s="1">
        <f t="shared" ca="1" si="1085"/>
        <v>100</v>
      </c>
      <c r="D9980" s="1">
        <f t="shared" ca="1" si="1086"/>
        <v>-42.077013244733351</v>
      </c>
      <c r="E9980" s="1">
        <f t="shared" ca="1" si="1087"/>
        <v>-1</v>
      </c>
      <c r="F9980" s="1">
        <f t="shared" ca="1" si="1089"/>
        <v>1</v>
      </c>
      <c r="G9980" s="1">
        <f t="shared" ca="1" si="1090"/>
        <v>1</v>
      </c>
      <c r="H9980" s="1">
        <f t="shared" ca="1" si="1091"/>
        <v>0</v>
      </c>
    </row>
    <row r="9981" spans="1:8" hidden="1" x14ac:dyDescent="0.2">
      <c r="A9981" s="1">
        <v>9978</v>
      </c>
      <c r="B9981" s="1">
        <f t="shared" ca="1" si="1088"/>
        <v>-196142.67188592802</v>
      </c>
      <c r="C9981" s="1">
        <f t="shared" ca="1" si="1085"/>
        <v>100</v>
      </c>
      <c r="D9981" s="1">
        <f t="shared" ca="1" si="1086"/>
        <v>58.639357099169693</v>
      </c>
      <c r="E9981" s="1">
        <f t="shared" ca="1" si="1087"/>
        <v>-2</v>
      </c>
      <c r="F9981" s="1">
        <f t="shared" ca="1" si="1089"/>
        <v>1</v>
      </c>
      <c r="G9981" s="1">
        <f t="shared" ca="1" si="1090"/>
        <v>2</v>
      </c>
      <c r="H9981" s="1">
        <f t="shared" ca="1" si="1091"/>
        <v>0</v>
      </c>
    </row>
    <row r="9982" spans="1:8" hidden="1" x14ac:dyDescent="0.2">
      <c r="A9982" s="1">
        <v>9979</v>
      </c>
      <c r="B9982" s="1">
        <f t="shared" ca="1" si="1088"/>
        <v>-190278.73617601107</v>
      </c>
      <c r="C9982" s="1">
        <f t="shared" ca="1" si="1085"/>
        <v>100</v>
      </c>
      <c r="D9982" s="1">
        <f t="shared" ca="1" si="1086"/>
        <v>58.639357099169693</v>
      </c>
      <c r="E9982" s="1">
        <f t="shared" ca="1" si="1087"/>
        <v>-1</v>
      </c>
      <c r="F9982" s="1">
        <f t="shared" ca="1" si="1089"/>
        <v>1</v>
      </c>
      <c r="G9982" s="1">
        <f t="shared" ca="1" si="1090"/>
        <v>0</v>
      </c>
      <c r="H9982" s="1">
        <f t="shared" ca="1" si="1091"/>
        <v>1</v>
      </c>
    </row>
    <row r="9983" spans="1:8" hidden="1" x14ac:dyDescent="0.2">
      <c r="A9983" s="1">
        <v>9980</v>
      </c>
      <c r="B9983" s="1">
        <f t="shared" ca="1" si="1088"/>
        <v>-184414.80046609411</v>
      </c>
      <c r="C9983" s="1">
        <f t="shared" ca="1" si="1085"/>
        <v>100</v>
      </c>
      <c r="D9983" s="1">
        <f t="shared" ca="1" si="1086"/>
        <v>58.639357099169693</v>
      </c>
      <c r="E9983" s="1">
        <f t="shared" ca="1" si="1087"/>
        <v>0</v>
      </c>
      <c r="F9983" s="1">
        <f t="shared" ca="1" si="1089"/>
        <v>1</v>
      </c>
      <c r="G9983" s="1">
        <f t="shared" ca="1" si="1090"/>
        <v>0</v>
      </c>
      <c r="H9983" s="1">
        <f t="shared" ca="1" si="1091"/>
        <v>2</v>
      </c>
    </row>
    <row r="9984" spans="1:8" hidden="1" x14ac:dyDescent="0.2">
      <c r="A9984" s="1">
        <v>9981</v>
      </c>
      <c r="B9984" s="1">
        <f t="shared" ca="1" si="1088"/>
        <v>-178550.86475617715</v>
      </c>
      <c r="C9984" s="1">
        <f t="shared" ca="1" si="1085"/>
        <v>100</v>
      </c>
      <c r="D9984" s="1">
        <f t="shared" ca="1" si="1086"/>
        <v>58.639357099169693</v>
      </c>
      <c r="E9984" s="1">
        <f t="shared" ca="1" si="1087"/>
        <v>0</v>
      </c>
      <c r="F9984" s="1">
        <f t="shared" ca="1" si="1089"/>
        <v>1</v>
      </c>
      <c r="G9984" s="1">
        <f t="shared" ca="1" si="1090"/>
        <v>0</v>
      </c>
      <c r="H9984" s="1">
        <f t="shared" ca="1" si="1091"/>
        <v>3</v>
      </c>
    </row>
    <row r="9985" spans="1:8" hidden="1" x14ac:dyDescent="0.2">
      <c r="A9985" s="1">
        <v>9982</v>
      </c>
      <c r="B9985" s="1">
        <f t="shared" ca="1" si="1088"/>
        <v>-172686.92904626019</v>
      </c>
      <c r="C9985" s="1">
        <f t="shared" ca="1" si="1085"/>
        <v>100</v>
      </c>
      <c r="D9985" s="1">
        <f t="shared" ca="1" si="1086"/>
        <v>-42.077013244733351</v>
      </c>
      <c r="E9985" s="1">
        <f t="shared" ca="1" si="1087"/>
        <v>0</v>
      </c>
      <c r="F9985" s="1">
        <f t="shared" ca="1" si="1089"/>
        <v>1</v>
      </c>
      <c r="G9985" s="1">
        <f t="shared" ca="1" si="1090"/>
        <v>0</v>
      </c>
      <c r="H9985" s="1">
        <f t="shared" ca="1" si="1091"/>
        <v>4</v>
      </c>
    </row>
    <row r="9986" spans="1:8" hidden="1" x14ac:dyDescent="0.2">
      <c r="A9986" s="1">
        <v>9983</v>
      </c>
      <c r="B9986" s="1">
        <f t="shared" ca="1" si="1088"/>
        <v>-176894.63037073353</v>
      </c>
      <c r="C9986" s="1">
        <f t="shared" ca="1" si="1085"/>
        <v>100</v>
      </c>
      <c r="D9986" s="1">
        <f t="shared" ca="1" si="1086"/>
        <v>-42.077013244733351</v>
      </c>
      <c r="E9986" s="1">
        <f t="shared" ca="1" si="1087"/>
        <v>-1</v>
      </c>
      <c r="F9986" s="1">
        <f t="shared" ca="1" si="1089"/>
        <v>1</v>
      </c>
      <c r="G9986" s="1">
        <f t="shared" ca="1" si="1090"/>
        <v>1</v>
      </c>
      <c r="H9986" s="1">
        <f t="shared" ca="1" si="1091"/>
        <v>0</v>
      </c>
    </row>
    <row r="9987" spans="1:8" hidden="1" x14ac:dyDescent="0.2">
      <c r="A9987" s="1">
        <v>9984</v>
      </c>
      <c r="B9987" s="1">
        <f t="shared" ca="1" si="1088"/>
        <v>-181102.33169520687</v>
      </c>
      <c r="C9987" s="1">
        <f t="shared" ca="1" si="1085"/>
        <v>100</v>
      </c>
      <c r="D9987" s="1">
        <f t="shared" ca="1" si="1086"/>
        <v>-42.077013244733351</v>
      </c>
      <c r="E9987" s="1">
        <f t="shared" ca="1" si="1087"/>
        <v>-2</v>
      </c>
      <c r="F9987" s="1">
        <f t="shared" ca="1" si="1089"/>
        <v>1</v>
      </c>
      <c r="G9987" s="1">
        <f t="shared" ca="1" si="1090"/>
        <v>2</v>
      </c>
      <c r="H9987" s="1">
        <f t="shared" ca="1" si="1091"/>
        <v>0</v>
      </c>
    </row>
    <row r="9988" spans="1:8" hidden="1" x14ac:dyDescent="0.2">
      <c r="A9988" s="1">
        <v>9985</v>
      </c>
      <c r="B9988" s="1">
        <f t="shared" ca="1" si="1088"/>
        <v>-185310.03301968021</v>
      </c>
      <c r="C9988" s="1">
        <f t="shared" ca="1" si="1085"/>
        <v>100</v>
      </c>
      <c r="D9988" s="1">
        <f t="shared" ca="1" si="1086"/>
        <v>-42.077013244733351</v>
      </c>
      <c r="E9988" s="1">
        <f t="shared" ca="1" si="1087"/>
        <v>-3</v>
      </c>
      <c r="F9988" s="1">
        <f t="shared" ca="1" si="1089"/>
        <v>1</v>
      </c>
      <c r="G9988" s="1">
        <f t="shared" ca="1" si="1090"/>
        <v>3</v>
      </c>
      <c r="H9988" s="1">
        <f t="shared" ca="1" si="1091"/>
        <v>0</v>
      </c>
    </row>
    <row r="9989" spans="1:8" hidden="1" x14ac:dyDescent="0.2">
      <c r="A9989" s="1">
        <v>9986</v>
      </c>
      <c r="B9989" s="1">
        <f t="shared" ca="1" si="1088"/>
        <v>-189517.73434415355</v>
      </c>
      <c r="C9989" s="1">
        <f t="shared" ref="C9989:C10003" ca="1" si="1092">$C$4*POWER($L$2,F9989-1)</f>
        <v>100</v>
      </c>
      <c r="D9989" s="1">
        <f t="shared" ref="D9989:D10003" ca="1" si="1093">IF(RAND()&lt;$B$1,$F$1,$H$1)</f>
        <v>-42.077013244733351</v>
      </c>
      <c r="E9989" s="1">
        <f t="shared" ref="E9989:E10003" ca="1" si="1094">IF(D9988&lt;0,IF(E9988-1=-$D$2,0,E9988-1),IF(E9988+1=$F$2,0,E9988+1))</f>
        <v>-4</v>
      </c>
      <c r="F9989" s="1">
        <f t="shared" ca="1" si="1089"/>
        <v>1</v>
      </c>
      <c r="G9989" s="1">
        <f t="shared" ca="1" si="1090"/>
        <v>4</v>
      </c>
      <c r="H9989" s="1">
        <f t="shared" ca="1" si="1091"/>
        <v>0</v>
      </c>
    </row>
    <row r="9990" spans="1:8" hidden="1" x14ac:dyDescent="0.2">
      <c r="A9990" s="1">
        <v>9987</v>
      </c>
      <c r="B9990" s="1">
        <f t="shared" ref="B9990:B10003" ca="1" si="1095">B9989+D9989*C9989</f>
        <v>-193725.43566862689</v>
      </c>
      <c r="C9990" s="1">
        <f t="shared" ca="1" si="1092"/>
        <v>500</v>
      </c>
      <c r="D9990" s="1">
        <f t="shared" ca="1" si="1093"/>
        <v>58.639357099169693</v>
      </c>
      <c r="E9990" s="1">
        <f t="shared" ca="1" si="1094"/>
        <v>0</v>
      </c>
      <c r="F9990" s="1">
        <f t="shared" ref="F9990:F10003" ca="1" si="1096">IF(AND(D9989&gt;0,E9990=0),IF(F9989-1&lt;1,1,F9989-1),IF(AND(D9989&lt;0,E9990=0),IF(F9989+1&gt;$H$2,1,F9989+1),F9989))</f>
        <v>2</v>
      </c>
      <c r="G9990" s="1">
        <f t="shared" ref="G9990:G10003" ca="1" si="1097">IF(D9989&gt;0,0,G9989+1)</f>
        <v>5</v>
      </c>
      <c r="H9990" s="1">
        <f t="shared" ref="H9990:H10003" ca="1" si="1098">IF(D9989&lt;0,0,H9989+1)</f>
        <v>0</v>
      </c>
    </row>
    <row r="9991" spans="1:8" hidden="1" x14ac:dyDescent="0.2">
      <c r="A9991" s="1">
        <v>9988</v>
      </c>
      <c r="B9991" s="1">
        <f t="shared" ca="1" si="1095"/>
        <v>-164405.75711904204</v>
      </c>
      <c r="C9991" s="1">
        <f t="shared" ca="1" si="1092"/>
        <v>100</v>
      </c>
      <c r="D9991" s="1">
        <f t="shared" ca="1" si="1093"/>
        <v>-42.077013244733351</v>
      </c>
      <c r="E9991" s="1">
        <f t="shared" ca="1" si="1094"/>
        <v>0</v>
      </c>
      <c r="F9991" s="1">
        <f t="shared" ca="1" si="1096"/>
        <v>1</v>
      </c>
      <c r="G9991" s="1">
        <f t="shared" ca="1" si="1097"/>
        <v>0</v>
      </c>
      <c r="H9991" s="1">
        <f t="shared" ca="1" si="1098"/>
        <v>1</v>
      </c>
    </row>
    <row r="9992" spans="1:8" hidden="1" x14ac:dyDescent="0.2">
      <c r="A9992" s="1">
        <v>9989</v>
      </c>
      <c r="B9992" s="1">
        <f t="shared" ca="1" si="1095"/>
        <v>-168613.45844351538</v>
      </c>
      <c r="C9992" s="1">
        <f t="shared" ca="1" si="1092"/>
        <v>100</v>
      </c>
      <c r="D9992" s="1">
        <f t="shared" ca="1" si="1093"/>
        <v>58.639357099169693</v>
      </c>
      <c r="E9992" s="1">
        <f t="shared" ca="1" si="1094"/>
        <v>-1</v>
      </c>
      <c r="F9992" s="1">
        <f t="shared" ca="1" si="1096"/>
        <v>1</v>
      </c>
      <c r="G9992" s="1">
        <f t="shared" ca="1" si="1097"/>
        <v>1</v>
      </c>
      <c r="H9992" s="1">
        <f t="shared" ca="1" si="1098"/>
        <v>0</v>
      </c>
    </row>
    <row r="9993" spans="1:8" hidden="1" x14ac:dyDescent="0.2">
      <c r="A9993" s="1">
        <v>9990</v>
      </c>
      <c r="B9993" s="1">
        <f t="shared" ca="1" si="1095"/>
        <v>-162749.52273359842</v>
      </c>
      <c r="C9993" s="1">
        <f t="shared" ca="1" si="1092"/>
        <v>100</v>
      </c>
      <c r="D9993" s="1">
        <f t="shared" ca="1" si="1093"/>
        <v>58.639357099169693</v>
      </c>
      <c r="E9993" s="1">
        <f t="shared" ca="1" si="1094"/>
        <v>0</v>
      </c>
      <c r="F9993" s="1">
        <f t="shared" ca="1" si="1096"/>
        <v>1</v>
      </c>
      <c r="G9993" s="1">
        <f t="shared" ca="1" si="1097"/>
        <v>0</v>
      </c>
      <c r="H9993" s="1">
        <f t="shared" ca="1" si="1098"/>
        <v>1</v>
      </c>
    </row>
    <row r="9994" spans="1:8" hidden="1" x14ac:dyDescent="0.2">
      <c r="A9994" s="1">
        <v>9991</v>
      </c>
      <c r="B9994" s="1">
        <f t="shared" ca="1" si="1095"/>
        <v>-156885.58702368147</v>
      </c>
      <c r="C9994" s="1">
        <f t="shared" ca="1" si="1092"/>
        <v>100</v>
      </c>
      <c r="D9994" s="1">
        <f t="shared" ca="1" si="1093"/>
        <v>-42.077013244733351</v>
      </c>
      <c r="E9994" s="1">
        <f t="shared" ca="1" si="1094"/>
        <v>0</v>
      </c>
      <c r="F9994" s="1">
        <f t="shared" ca="1" si="1096"/>
        <v>1</v>
      </c>
      <c r="G9994" s="1">
        <f t="shared" ca="1" si="1097"/>
        <v>0</v>
      </c>
      <c r="H9994" s="1">
        <f t="shared" ca="1" si="1098"/>
        <v>2</v>
      </c>
    </row>
    <row r="9995" spans="1:8" hidden="1" x14ac:dyDescent="0.2">
      <c r="A9995" s="1">
        <v>9992</v>
      </c>
      <c r="B9995" s="1">
        <f t="shared" ca="1" si="1095"/>
        <v>-161093.28834815481</v>
      </c>
      <c r="C9995" s="1">
        <f t="shared" ca="1" si="1092"/>
        <v>100</v>
      </c>
      <c r="D9995" s="1">
        <f t="shared" ca="1" si="1093"/>
        <v>58.639357099169693</v>
      </c>
      <c r="E9995" s="1">
        <f t="shared" ca="1" si="1094"/>
        <v>-1</v>
      </c>
      <c r="F9995" s="1">
        <f t="shared" ca="1" si="1096"/>
        <v>1</v>
      </c>
      <c r="G9995" s="1">
        <f t="shared" ca="1" si="1097"/>
        <v>1</v>
      </c>
      <c r="H9995" s="1">
        <f t="shared" ca="1" si="1098"/>
        <v>0</v>
      </c>
    </row>
    <row r="9996" spans="1:8" hidden="1" x14ac:dyDescent="0.2">
      <c r="A9996" s="1">
        <v>9993</v>
      </c>
      <c r="B9996" s="1">
        <f t="shared" ca="1" si="1095"/>
        <v>-155229.35263823785</v>
      </c>
      <c r="C9996" s="1">
        <f t="shared" ca="1" si="1092"/>
        <v>100</v>
      </c>
      <c r="D9996" s="1">
        <f t="shared" ca="1" si="1093"/>
        <v>58.639357099169693</v>
      </c>
      <c r="E9996" s="1">
        <f t="shared" ca="1" si="1094"/>
        <v>0</v>
      </c>
      <c r="F9996" s="1">
        <f t="shared" ca="1" si="1096"/>
        <v>1</v>
      </c>
      <c r="G9996" s="1">
        <f t="shared" ca="1" si="1097"/>
        <v>0</v>
      </c>
      <c r="H9996" s="1">
        <f t="shared" ca="1" si="1098"/>
        <v>1</v>
      </c>
    </row>
    <row r="9997" spans="1:8" hidden="1" x14ac:dyDescent="0.2">
      <c r="A9997" s="1">
        <v>9994</v>
      </c>
      <c r="B9997" s="1">
        <f t="shared" ca="1" si="1095"/>
        <v>-149365.41692832089</v>
      </c>
      <c r="C9997" s="1">
        <f t="shared" ca="1" si="1092"/>
        <v>100</v>
      </c>
      <c r="D9997" s="1">
        <f t="shared" ca="1" si="1093"/>
        <v>58.639357099169693</v>
      </c>
      <c r="E9997" s="1">
        <f t="shared" ca="1" si="1094"/>
        <v>0</v>
      </c>
      <c r="F9997" s="1">
        <f t="shared" ca="1" si="1096"/>
        <v>1</v>
      </c>
      <c r="G9997" s="1">
        <f t="shared" ca="1" si="1097"/>
        <v>0</v>
      </c>
      <c r="H9997" s="1">
        <f t="shared" ca="1" si="1098"/>
        <v>2</v>
      </c>
    </row>
    <row r="9998" spans="1:8" x14ac:dyDescent="0.2">
      <c r="A9998" s="1">
        <v>9995</v>
      </c>
      <c r="B9998" s="1">
        <f t="shared" ca="1" si="1095"/>
        <v>-143501.48121840393</v>
      </c>
      <c r="C9998" s="1">
        <f t="shared" ca="1" si="1092"/>
        <v>100</v>
      </c>
      <c r="D9998" s="1">
        <f t="shared" ca="1" si="1093"/>
        <v>-42.077013244733351</v>
      </c>
      <c r="E9998" s="1">
        <f t="shared" ca="1" si="1094"/>
        <v>0</v>
      </c>
      <c r="F9998" s="1">
        <f t="shared" ca="1" si="1096"/>
        <v>1</v>
      </c>
      <c r="G9998" s="1">
        <f t="shared" ca="1" si="1097"/>
        <v>0</v>
      </c>
      <c r="H9998" s="1">
        <f t="shared" ca="1" si="1098"/>
        <v>3</v>
      </c>
    </row>
    <row r="9999" spans="1:8" x14ac:dyDescent="0.2">
      <c r="A9999" s="1">
        <v>9996</v>
      </c>
      <c r="B9999" s="1">
        <f t="shared" ca="1" si="1095"/>
        <v>-147709.18254287727</v>
      </c>
      <c r="C9999" s="1">
        <f t="shared" ca="1" si="1092"/>
        <v>100</v>
      </c>
      <c r="D9999" s="1">
        <f t="shared" ca="1" si="1093"/>
        <v>58.639357099169693</v>
      </c>
      <c r="E9999" s="1">
        <f t="shared" ca="1" si="1094"/>
        <v>-1</v>
      </c>
      <c r="F9999" s="1">
        <f t="shared" ca="1" si="1096"/>
        <v>1</v>
      </c>
      <c r="G9999" s="1">
        <f t="shared" ca="1" si="1097"/>
        <v>1</v>
      </c>
      <c r="H9999" s="1">
        <f t="shared" ca="1" si="1098"/>
        <v>0</v>
      </c>
    </row>
    <row r="10000" spans="1:8" x14ac:dyDescent="0.2">
      <c r="A10000" s="1">
        <v>9997</v>
      </c>
      <c r="B10000" s="1">
        <f t="shared" ca="1" si="1095"/>
        <v>-141845.24683296031</v>
      </c>
      <c r="C10000" s="1">
        <f t="shared" ca="1" si="1092"/>
        <v>100</v>
      </c>
      <c r="D10000" s="1">
        <f t="shared" ca="1" si="1093"/>
        <v>58.639357099169693</v>
      </c>
      <c r="E10000" s="1">
        <f t="shared" ca="1" si="1094"/>
        <v>0</v>
      </c>
      <c r="F10000" s="1">
        <f t="shared" ca="1" si="1096"/>
        <v>1</v>
      </c>
      <c r="G10000" s="1">
        <f t="shared" ca="1" si="1097"/>
        <v>0</v>
      </c>
      <c r="H10000" s="1">
        <f t="shared" ca="1" si="1098"/>
        <v>1</v>
      </c>
    </row>
    <row r="10001" spans="1:8" x14ac:dyDescent="0.2">
      <c r="A10001" s="1">
        <v>9998</v>
      </c>
      <c r="B10001" s="1">
        <f t="shared" ca="1" si="1095"/>
        <v>-135981.31112304336</v>
      </c>
      <c r="C10001" s="1">
        <f t="shared" ca="1" si="1092"/>
        <v>100</v>
      </c>
      <c r="D10001" s="1">
        <f t="shared" ca="1" si="1093"/>
        <v>58.639357099169693</v>
      </c>
      <c r="E10001" s="1">
        <f t="shared" ca="1" si="1094"/>
        <v>0</v>
      </c>
      <c r="F10001" s="1">
        <f t="shared" ca="1" si="1096"/>
        <v>1</v>
      </c>
      <c r="G10001" s="1">
        <f t="shared" ca="1" si="1097"/>
        <v>0</v>
      </c>
      <c r="H10001" s="1">
        <f t="shared" ca="1" si="1098"/>
        <v>2</v>
      </c>
    </row>
    <row r="10002" spans="1:8" x14ac:dyDescent="0.2">
      <c r="A10002" s="1">
        <v>9999</v>
      </c>
      <c r="B10002" s="1">
        <f t="shared" ca="1" si="1095"/>
        <v>-130117.37541312638</v>
      </c>
      <c r="C10002" s="1">
        <f t="shared" ca="1" si="1092"/>
        <v>100</v>
      </c>
      <c r="D10002" s="1">
        <f t="shared" ca="1" si="1093"/>
        <v>58.639357099169693</v>
      </c>
      <c r="E10002" s="1">
        <f t="shared" ca="1" si="1094"/>
        <v>0</v>
      </c>
      <c r="F10002" s="1">
        <f t="shared" ca="1" si="1096"/>
        <v>1</v>
      </c>
      <c r="G10002" s="1">
        <f t="shared" ca="1" si="1097"/>
        <v>0</v>
      </c>
      <c r="H10002" s="1">
        <f t="shared" ca="1" si="1098"/>
        <v>3</v>
      </c>
    </row>
    <row r="10003" spans="1:8" x14ac:dyDescent="0.2">
      <c r="A10003" s="1">
        <v>10000</v>
      </c>
      <c r="B10003" s="1">
        <f t="shared" ca="1" si="1095"/>
        <v>-124253.43970320941</v>
      </c>
      <c r="C10003" s="1">
        <f t="shared" ca="1" si="1092"/>
        <v>100</v>
      </c>
      <c r="D10003" s="1">
        <f t="shared" ca="1" si="1093"/>
        <v>-42.077013244733351</v>
      </c>
      <c r="E10003" s="1">
        <f t="shared" ca="1" si="1094"/>
        <v>0</v>
      </c>
      <c r="F10003" s="1">
        <f t="shared" ca="1" si="1096"/>
        <v>1</v>
      </c>
      <c r="G10003" s="1">
        <f t="shared" ca="1" si="1097"/>
        <v>0</v>
      </c>
      <c r="H10003" s="1">
        <f t="shared" ca="1" si="1098"/>
        <v>4</v>
      </c>
    </row>
    <row r="10004" spans="1:8" x14ac:dyDescent="0.2">
      <c r="A10004" s="52" t="s">
        <v>39</v>
      </c>
      <c r="B10004" s="52">
        <f ca="1">B10003-B4</f>
        <v>-134253.43970320941</v>
      </c>
      <c r="C10004" s="52">
        <f ca="1">SUM(C4:C10003)</f>
        <v>1658000</v>
      </c>
      <c r="D10004" s="52">
        <f ca="1">B10004/C10004</f>
        <v>-8.0973124067074437E-2</v>
      </c>
      <c r="E10004" s="52"/>
      <c r="F10004" s="52"/>
      <c r="G10004" s="52">
        <f ca="1">MAX(G4:G10003)</f>
        <v>23</v>
      </c>
      <c r="H10004" s="52">
        <f ca="1">MAX(H4:H10003)</f>
        <v>10</v>
      </c>
    </row>
  </sheetData>
  <sheetProtection sheet="1" objects="1" scenarios="1"/>
  <conditionalFormatting sqref="F4:F10003">
    <cfRule type="colorScale" priority="4">
      <colorScale>
        <cfvo type="min"/>
        <cfvo type="max"/>
        <color rgb="FF00B050"/>
        <color rgb="FFFF0000"/>
      </colorScale>
    </cfRule>
  </conditionalFormatting>
  <conditionalFormatting sqref="G4:G10003">
    <cfRule type="colorScale" priority="3">
      <colorScale>
        <cfvo type="min"/>
        <cfvo type="max"/>
        <color rgb="FF00B050"/>
        <color rgb="FFFF0000"/>
      </colorScale>
    </cfRule>
  </conditionalFormatting>
  <conditionalFormatting sqref="H4:H10003">
    <cfRule type="colorScale" priority="2">
      <colorScale>
        <cfvo type="min"/>
        <cfvo type="max"/>
        <color rgb="FFFF0000"/>
        <color rgb="FF00B050"/>
      </colorScale>
    </cfRule>
  </conditionalFormatting>
  <conditionalFormatting sqref="B4:B10003">
    <cfRule type="colorScale" priority="1">
      <colorScale>
        <cfvo type="min"/>
        <cfvo type="num" val="$J$20"/>
        <cfvo type="max"/>
        <color rgb="FFFF0000"/>
        <color rgb="FFFFFF00"/>
        <color rgb="FF00B050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56</vt:i4>
      </vt:variant>
      <vt:variant>
        <vt:lpstr>Named Ranges</vt:lpstr>
      </vt:variant>
      <vt:variant>
        <vt:i4>2</vt:i4>
      </vt:variant>
    </vt:vector>
  </HeadingPairs>
  <TitlesOfParts>
    <vt:vector size="58" baseType="lpstr">
      <vt:lpstr>Situation</vt:lpstr>
      <vt:lpstr>Rules</vt:lpstr>
      <vt:lpstr>Inittialize</vt:lpstr>
      <vt:lpstr>Dealer</vt:lpstr>
      <vt:lpstr>Stand</vt:lpstr>
      <vt:lpstr>Hit</vt:lpstr>
      <vt:lpstr>HS</vt:lpstr>
      <vt:lpstr>Double</vt:lpstr>
      <vt:lpstr>HSD</vt:lpstr>
      <vt:lpstr>Surrender</vt:lpstr>
      <vt:lpstr>HSDR</vt:lpstr>
      <vt:lpstr>Pair</vt:lpstr>
      <vt:lpstr>Blackjack</vt:lpstr>
      <vt:lpstr>Prob</vt:lpstr>
      <vt:lpstr>5 Cards</vt:lpstr>
      <vt:lpstr>Three 7 Cards</vt:lpstr>
      <vt:lpstr>ER EL</vt:lpstr>
      <vt:lpstr>Summary</vt:lpstr>
      <vt:lpstr>EV</vt:lpstr>
      <vt:lpstr>WL Prob</vt:lpstr>
      <vt:lpstr>Analysis</vt:lpstr>
      <vt:lpstr>1x1</vt:lpstr>
      <vt:lpstr>1x2</vt:lpstr>
      <vt:lpstr>1x3</vt:lpstr>
      <vt:lpstr>1x4</vt:lpstr>
      <vt:lpstr>1x5</vt:lpstr>
      <vt:lpstr>1x6</vt:lpstr>
      <vt:lpstr>1x7</vt:lpstr>
      <vt:lpstr>1x8</vt:lpstr>
      <vt:lpstr>1x9</vt:lpstr>
      <vt:lpstr>1x10</vt:lpstr>
      <vt:lpstr>2x3</vt:lpstr>
      <vt:lpstr>2x4</vt:lpstr>
      <vt:lpstr>2x5</vt:lpstr>
      <vt:lpstr>2x6</vt:lpstr>
      <vt:lpstr>2x7</vt:lpstr>
      <vt:lpstr>2x8</vt:lpstr>
      <vt:lpstr>2x9</vt:lpstr>
      <vt:lpstr>2x10</vt:lpstr>
      <vt:lpstr>3x4</vt:lpstr>
      <vt:lpstr>3x5</vt:lpstr>
      <vt:lpstr>3x6</vt:lpstr>
      <vt:lpstr>3x7</vt:lpstr>
      <vt:lpstr>3x8</vt:lpstr>
      <vt:lpstr>3x9</vt:lpstr>
      <vt:lpstr>3x10</vt:lpstr>
      <vt:lpstr>4x4</vt:lpstr>
      <vt:lpstr>4x5</vt:lpstr>
      <vt:lpstr>4x6</vt:lpstr>
      <vt:lpstr>4x7</vt:lpstr>
      <vt:lpstr>4x8</vt:lpstr>
      <vt:lpstr>4x9</vt:lpstr>
      <vt:lpstr>4x10</vt:lpstr>
      <vt:lpstr>Strategy Summary</vt:lpstr>
      <vt:lpstr>Final</vt:lpstr>
      <vt:lpstr>Test</vt:lpstr>
      <vt:lpstr>Final!Print_Area</vt:lpstr>
      <vt:lpstr>Rules!Print_Area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Atipat Lorwong-ngam</dc:creator>
  <cp:lastModifiedBy>宗保 罗</cp:lastModifiedBy>
  <cp:lastPrinted>2019-12-13T19:03:54Z</cp:lastPrinted>
  <dcterms:created xsi:type="dcterms:W3CDTF">2015-03-11T15:17:04Z</dcterms:created>
  <dcterms:modified xsi:type="dcterms:W3CDTF">2020-02-07T16:58:51Z</dcterms:modified>
</cp:coreProperties>
</file>